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lllowe/NOAA-SYNTHESIS/OyBcSt-lehrter-lab/"/>
    </mc:Choice>
  </mc:AlternateContent>
  <xr:revisionPtr revIDLastSave="0" documentId="8_{4EFFFD6E-7252-5D46-B6F8-D4006CD2D21F}" xr6:coauthVersionLast="47" xr6:coauthVersionMax="47" xr10:uidLastSave="{00000000-0000-0000-0000-000000000000}"/>
  <bookViews>
    <workbookView xWindow="1120" yWindow="500" windowWidth="18040" windowHeight="13500" xr2:uid="{00000000-000D-0000-FFFF-FFFF00000000}"/>
  </bookViews>
  <sheets>
    <sheet name="Data Entry Protocol" sheetId="1" r:id="rId1"/>
    <sheet name="Metadata" sheetId="2" r:id="rId2"/>
    <sheet name="QAQC ID Reference Page" sheetId="3" r:id="rId3"/>
    <sheet name="Master" sheetId="4" r:id="rId4"/>
    <sheet name="Cruise Data" sheetId="5" r:id="rId5"/>
    <sheet name="Water Data" sheetId="6" r:id="rId6"/>
    <sheet name="Nutrients" sheetId="7" r:id="rId7"/>
    <sheet name="Chla" sheetId="8" r:id="rId8"/>
    <sheet name="TSS" sheetId="9" r:id="rId9"/>
    <sheet name="PCN" sheetId="10" r:id="rId10"/>
    <sheet name="TN_DOC" sheetId="11" r:id="rId11"/>
    <sheet name="PP_TDP" sheetId="12" r:id="rId12"/>
    <sheet name="QAQC Checklist" sheetId="13" r:id="rId13"/>
    <sheet name="Sheet14" sheetId="14" state="hidden" r:id="rId14"/>
    <sheet name="Example format for CTD Master" sheetId="15"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8" i="15" l="1"/>
  <c r="W8" i="15"/>
  <c r="V8" i="15"/>
  <c r="T8" i="15"/>
  <c r="S8" i="15"/>
  <c r="P8" i="15"/>
  <c r="O8" i="15"/>
  <c r="N8" i="15"/>
  <c r="M8" i="15"/>
  <c r="L8" i="15"/>
  <c r="K8" i="15"/>
  <c r="I8" i="15"/>
  <c r="H8" i="15"/>
  <c r="G8" i="15"/>
  <c r="F8" i="15"/>
  <c r="C8" i="15"/>
  <c r="B8" i="15"/>
  <c r="A8" i="15"/>
  <c r="G2" i="12"/>
  <c r="F2" i="12"/>
  <c r="E2" i="12"/>
  <c r="D2" i="12"/>
  <c r="C2" i="12"/>
  <c r="B2" i="12"/>
  <c r="G584" i="11"/>
  <c r="F584" i="11"/>
  <c r="E584" i="11"/>
  <c r="D584" i="11"/>
  <c r="C584" i="11"/>
  <c r="B584" i="11"/>
  <c r="G583" i="11"/>
  <c r="F583" i="11"/>
  <c r="E583" i="11"/>
  <c r="D583" i="11"/>
  <c r="C583" i="11"/>
  <c r="B583" i="11"/>
  <c r="G582" i="11"/>
  <c r="F582" i="11"/>
  <c r="E582" i="11"/>
  <c r="D582" i="11"/>
  <c r="C582" i="11"/>
  <c r="B582" i="11"/>
  <c r="G581" i="11"/>
  <c r="F581" i="11"/>
  <c r="E581" i="11"/>
  <c r="D581" i="11"/>
  <c r="C581" i="11"/>
  <c r="B581" i="11"/>
  <c r="G580" i="11"/>
  <c r="F580" i="11"/>
  <c r="E580" i="11"/>
  <c r="D580" i="11"/>
  <c r="C580" i="11"/>
  <c r="B580" i="11"/>
  <c r="G579" i="11"/>
  <c r="F579" i="11"/>
  <c r="E579" i="11"/>
  <c r="D579" i="11"/>
  <c r="C579" i="11"/>
  <c r="B579" i="11"/>
  <c r="G578" i="11"/>
  <c r="F578" i="11"/>
  <c r="E578" i="11"/>
  <c r="D578" i="11"/>
  <c r="C578" i="11"/>
  <c r="B578" i="11"/>
  <c r="G577" i="11"/>
  <c r="F577" i="11"/>
  <c r="E577" i="11"/>
  <c r="D577" i="11"/>
  <c r="C577" i="11"/>
  <c r="B577" i="11"/>
  <c r="G576" i="11"/>
  <c r="F576" i="11"/>
  <c r="E576" i="11"/>
  <c r="D576" i="11"/>
  <c r="C576" i="11"/>
  <c r="B576" i="11"/>
  <c r="G575" i="11"/>
  <c r="F575" i="11"/>
  <c r="E575" i="11"/>
  <c r="D575" i="11"/>
  <c r="C575" i="11"/>
  <c r="B575" i="11"/>
  <c r="G574" i="11"/>
  <c r="F574" i="11"/>
  <c r="E574" i="11"/>
  <c r="D574" i="11"/>
  <c r="C574" i="11"/>
  <c r="B574" i="11"/>
  <c r="G573" i="11"/>
  <c r="F573" i="11"/>
  <c r="E573" i="11"/>
  <c r="D573" i="11"/>
  <c r="C573" i="11"/>
  <c r="B573" i="11"/>
  <c r="G572" i="11"/>
  <c r="F572" i="11"/>
  <c r="E572" i="11"/>
  <c r="D572" i="11"/>
  <c r="C572" i="11"/>
  <c r="B572" i="11"/>
  <c r="G571" i="11"/>
  <c r="F571" i="11"/>
  <c r="E571" i="11"/>
  <c r="D571" i="11"/>
  <c r="C571" i="11"/>
  <c r="B571" i="11"/>
  <c r="G570" i="11"/>
  <c r="F570" i="11"/>
  <c r="E570" i="11"/>
  <c r="D570" i="11"/>
  <c r="C570" i="11"/>
  <c r="B570" i="11"/>
  <c r="G569" i="11"/>
  <c r="F569" i="11"/>
  <c r="E569" i="11"/>
  <c r="D569" i="11"/>
  <c r="C569" i="11"/>
  <c r="B569" i="11"/>
  <c r="G568" i="11"/>
  <c r="F568" i="11"/>
  <c r="E568" i="11"/>
  <c r="D568" i="11"/>
  <c r="C568" i="11"/>
  <c r="B568" i="11"/>
  <c r="G567" i="11"/>
  <c r="F567" i="11"/>
  <c r="E567" i="11"/>
  <c r="D567" i="11"/>
  <c r="C567" i="11"/>
  <c r="B567" i="11"/>
  <c r="G566" i="11"/>
  <c r="F566" i="11"/>
  <c r="E566" i="11"/>
  <c r="D566" i="11"/>
  <c r="C566" i="11"/>
  <c r="B566" i="11"/>
  <c r="G565" i="11"/>
  <c r="F565" i="11"/>
  <c r="E565" i="11"/>
  <c r="D565" i="11"/>
  <c r="C565" i="11"/>
  <c r="B565" i="11"/>
  <c r="G564" i="11"/>
  <c r="F564" i="11"/>
  <c r="E564" i="11"/>
  <c r="D564" i="11"/>
  <c r="C564" i="11"/>
  <c r="B564" i="11"/>
  <c r="G563" i="11"/>
  <c r="F563" i="11"/>
  <c r="E563" i="11"/>
  <c r="D563" i="11"/>
  <c r="C563" i="11"/>
  <c r="B563" i="11"/>
  <c r="G562" i="11"/>
  <c r="F562" i="11"/>
  <c r="E562" i="11"/>
  <c r="D562" i="11"/>
  <c r="C562" i="11"/>
  <c r="B562" i="11"/>
  <c r="G561" i="11"/>
  <c r="F561" i="11"/>
  <c r="E561" i="11"/>
  <c r="D561" i="11"/>
  <c r="C561" i="11"/>
  <c r="B561" i="11"/>
  <c r="G560" i="11"/>
  <c r="F560" i="11"/>
  <c r="E560" i="11"/>
  <c r="D560" i="11"/>
  <c r="C560" i="11"/>
  <c r="B560" i="11"/>
  <c r="G559" i="11"/>
  <c r="F559" i="11"/>
  <c r="E559" i="11"/>
  <c r="D559" i="11"/>
  <c r="C559" i="11"/>
  <c r="B559" i="11"/>
  <c r="G558" i="11"/>
  <c r="F558" i="11"/>
  <c r="E558" i="11"/>
  <c r="D558" i="11"/>
  <c r="C558" i="11"/>
  <c r="B558" i="11"/>
  <c r="G557" i="11"/>
  <c r="F557" i="11"/>
  <c r="E557" i="11"/>
  <c r="D557" i="11"/>
  <c r="C557" i="11"/>
  <c r="B557" i="11"/>
  <c r="G556" i="11"/>
  <c r="F556" i="11"/>
  <c r="E556" i="11"/>
  <c r="D556" i="11"/>
  <c r="C556" i="11"/>
  <c r="B556" i="11"/>
  <c r="G555" i="11"/>
  <c r="F555" i="11"/>
  <c r="E555" i="11"/>
  <c r="D555" i="11"/>
  <c r="C555" i="11"/>
  <c r="B555" i="11"/>
  <c r="G554" i="11"/>
  <c r="F554" i="11"/>
  <c r="E554" i="11"/>
  <c r="D554" i="11"/>
  <c r="C554" i="11"/>
  <c r="B554" i="11"/>
  <c r="G553" i="11"/>
  <c r="F553" i="11"/>
  <c r="E553" i="11"/>
  <c r="D553" i="11"/>
  <c r="C553" i="11"/>
  <c r="B553" i="11"/>
  <c r="G552" i="11"/>
  <c r="F552" i="11"/>
  <c r="E552" i="11"/>
  <c r="D552" i="11"/>
  <c r="C552" i="11"/>
  <c r="B552" i="11"/>
  <c r="G551" i="11"/>
  <c r="F551" i="11"/>
  <c r="E551" i="11"/>
  <c r="D551" i="11"/>
  <c r="C551" i="11"/>
  <c r="B551" i="11"/>
  <c r="G550" i="11"/>
  <c r="F550" i="11"/>
  <c r="E550" i="11"/>
  <c r="D550" i="11"/>
  <c r="C550" i="11"/>
  <c r="B550" i="11"/>
  <c r="G549" i="11"/>
  <c r="F549" i="11"/>
  <c r="E549" i="11"/>
  <c r="D549" i="11"/>
  <c r="C549" i="11"/>
  <c r="B549" i="11"/>
  <c r="G548" i="11"/>
  <c r="F548" i="11"/>
  <c r="E548" i="11"/>
  <c r="D548" i="11"/>
  <c r="C548" i="11"/>
  <c r="B548" i="11"/>
  <c r="G547" i="11"/>
  <c r="F547" i="11"/>
  <c r="E547" i="11"/>
  <c r="D547" i="11"/>
  <c r="C547" i="11"/>
  <c r="B547" i="11"/>
  <c r="G546" i="11"/>
  <c r="F546" i="11"/>
  <c r="E546" i="11"/>
  <c r="D546" i="11"/>
  <c r="C546" i="11"/>
  <c r="B546" i="11"/>
  <c r="G545" i="11"/>
  <c r="F545" i="11"/>
  <c r="E545" i="11"/>
  <c r="D545" i="11"/>
  <c r="C545" i="11"/>
  <c r="B545" i="11"/>
  <c r="G544" i="11"/>
  <c r="F544" i="11"/>
  <c r="E544" i="11"/>
  <c r="D544" i="11"/>
  <c r="C544" i="11"/>
  <c r="B544" i="11"/>
  <c r="G543" i="11"/>
  <c r="F543" i="11"/>
  <c r="E543" i="11"/>
  <c r="D543" i="11"/>
  <c r="C543" i="11"/>
  <c r="B543" i="11"/>
  <c r="G542" i="11"/>
  <c r="F542" i="11"/>
  <c r="E542" i="11"/>
  <c r="D542" i="11"/>
  <c r="C542" i="11"/>
  <c r="B542" i="11"/>
  <c r="G541" i="11"/>
  <c r="F541" i="11"/>
  <c r="E541" i="11"/>
  <c r="D541" i="11"/>
  <c r="C541" i="11"/>
  <c r="B541" i="11"/>
  <c r="G540" i="11"/>
  <c r="F540" i="11"/>
  <c r="E540" i="11"/>
  <c r="D540" i="11"/>
  <c r="C540" i="11"/>
  <c r="B540" i="11"/>
  <c r="G539" i="11"/>
  <c r="F539" i="11"/>
  <c r="E539" i="11"/>
  <c r="D539" i="11"/>
  <c r="C539" i="11"/>
  <c r="B539" i="11"/>
  <c r="G538" i="11"/>
  <c r="F538" i="11"/>
  <c r="E538" i="11"/>
  <c r="D538" i="11"/>
  <c r="C538" i="11"/>
  <c r="B538" i="11"/>
  <c r="G537" i="11"/>
  <c r="F537" i="11"/>
  <c r="E537" i="11"/>
  <c r="D537" i="11"/>
  <c r="C537" i="11"/>
  <c r="B537" i="11"/>
  <c r="G536" i="11"/>
  <c r="F536" i="11"/>
  <c r="E536" i="11"/>
  <c r="D536" i="11"/>
  <c r="C536" i="11"/>
  <c r="B536" i="11"/>
  <c r="G535" i="11"/>
  <c r="F535" i="11"/>
  <c r="E535" i="11"/>
  <c r="D535" i="11"/>
  <c r="C535" i="11"/>
  <c r="B535" i="11"/>
  <c r="G534" i="11"/>
  <c r="F534" i="11"/>
  <c r="E534" i="11"/>
  <c r="D534" i="11"/>
  <c r="C534" i="11"/>
  <c r="B534" i="11"/>
  <c r="G533" i="11"/>
  <c r="F533" i="11"/>
  <c r="E533" i="11"/>
  <c r="D533" i="11"/>
  <c r="C533" i="11"/>
  <c r="B533" i="11"/>
  <c r="G532" i="11"/>
  <c r="F532" i="11"/>
  <c r="E532" i="11"/>
  <c r="D532" i="11"/>
  <c r="C532" i="11"/>
  <c r="B532" i="11"/>
  <c r="G531" i="11"/>
  <c r="F531" i="11"/>
  <c r="E531" i="11"/>
  <c r="D531" i="11"/>
  <c r="C531" i="11"/>
  <c r="B531" i="11"/>
  <c r="G530" i="11"/>
  <c r="F530" i="11"/>
  <c r="E530" i="11"/>
  <c r="D530" i="11"/>
  <c r="C530" i="11"/>
  <c r="B530" i="11"/>
  <c r="G529" i="11"/>
  <c r="F529" i="11"/>
  <c r="E529" i="11"/>
  <c r="D529" i="11"/>
  <c r="C529" i="11"/>
  <c r="B529" i="11"/>
  <c r="G528" i="11"/>
  <c r="F528" i="11"/>
  <c r="E528" i="11"/>
  <c r="D528" i="11"/>
  <c r="C528" i="11"/>
  <c r="B528" i="11"/>
  <c r="G527" i="11"/>
  <c r="F527" i="11"/>
  <c r="E527" i="11"/>
  <c r="D527" i="11"/>
  <c r="C527" i="11"/>
  <c r="B527" i="11"/>
  <c r="G526" i="11"/>
  <c r="F526" i="11"/>
  <c r="E526" i="11"/>
  <c r="D526" i="11"/>
  <c r="C526" i="11"/>
  <c r="B526" i="11"/>
  <c r="G525" i="11"/>
  <c r="F525" i="11"/>
  <c r="E525" i="11"/>
  <c r="D525" i="11"/>
  <c r="C525" i="11"/>
  <c r="B525" i="11"/>
  <c r="G524" i="11"/>
  <c r="F524" i="11"/>
  <c r="E524" i="11"/>
  <c r="D524" i="11"/>
  <c r="C524" i="11"/>
  <c r="B524" i="11"/>
  <c r="G523" i="11"/>
  <c r="F523" i="11"/>
  <c r="E523" i="11"/>
  <c r="D523" i="11"/>
  <c r="C523" i="11"/>
  <c r="B523" i="11"/>
  <c r="G522" i="11"/>
  <c r="F522" i="11"/>
  <c r="E522" i="11"/>
  <c r="D522" i="11"/>
  <c r="C522" i="11"/>
  <c r="B522" i="11"/>
  <c r="G521" i="11"/>
  <c r="F521" i="11"/>
  <c r="E521" i="11"/>
  <c r="D521" i="11"/>
  <c r="C521" i="11"/>
  <c r="B521" i="11"/>
  <c r="G520" i="11"/>
  <c r="F520" i="11"/>
  <c r="E520" i="11"/>
  <c r="D520" i="11"/>
  <c r="C520" i="11"/>
  <c r="B520" i="11"/>
  <c r="G519" i="11"/>
  <c r="F519" i="11"/>
  <c r="E519" i="11"/>
  <c r="D519" i="11"/>
  <c r="C519" i="11"/>
  <c r="B519" i="11"/>
  <c r="G518" i="11"/>
  <c r="F518" i="11"/>
  <c r="E518" i="11"/>
  <c r="D518" i="11"/>
  <c r="C518" i="11"/>
  <c r="B518" i="11"/>
  <c r="G517" i="11"/>
  <c r="F517" i="11"/>
  <c r="E517" i="11"/>
  <c r="D517" i="11"/>
  <c r="C517" i="11"/>
  <c r="B517" i="11"/>
  <c r="G516" i="11"/>
  <c r="F516" i="11"/>
  <c r="E516" i="11"/>
  <c r="D516" i="11"/>
  <c r="C516" i="11"/>
  <c r="B516" i="11"/>
  <c r="G515" i="11"/>
  <c r="F515" i="11"/>
  <c r="E515" i="11"/>
  <c r="D515" i="11"/>
  <c r="C515" i="11"/>
  <c r="B515" i="11"/>
  <c r="G514" i="11"/>
  <c r="F514" i="11"/>
  <c r="E514" i="11"/>
  <c r="D514" i="11"/>
  <c r="C514" i="11"/>
  <c r="B514" i="11"/>
  <c r="G513" i="11"/>
  <c r="F513" i="11"/>
  <c r="E513" i="11"/>
  <c r="D513" i="11"/>
  <c r="C513" i="11"/>
  <c r="B513" i="11"/>
  <c r="G512" i="11"/>
  <c r="F512" i="11"/>
  <c r="E512" i="11"/>
  <c r="D512" i="11"/>
  <c r="C512" i="11"/>
  <c r="B512" i="11"/>
  <c r="G511" i="11"/>
  <c r="F511" i="11"/>
  <c r="E511" i="11"/>
  <c r="D511" i="11"/>
  <c r="C511" i="11"/>
  <c r="B511" i="11"/>
  <c r="G510" i="11"/>
  <c r="F510" i="11"/>
  <c r="E510" i="11"/>
  <c r="D510" i="11"/>
  <c r="C510" i="11"/>
  <c r="B510" i="11"/>
  <c r="G509" i="11"/>
  <c r="F509" i="11"/>
  <c r="E509" i="11"/>
  <c r="D509" i="11"/>
  <c r="C509" i="11"/>
  <c r="B509" i="11"/>
  <c r="G508" i="11"/>
  <c r="F508" i="11"/>
  <c r="E508" i="11"/>
  <c r="D508" i="11"/>
  <c r="C508" i="11"/>
  <c r="B508" i="11"/>
  <c r="G507" i="11"/>
  <c r="F507" i="11"/>
  <c r="E507" i="11"/>
  <c r="D507" i="11"/>
  <c r="C507" i="11"/>
  <c r="B507" i="11"/>
  <c r="G506" i="11"/>
  <c r="F506" i="11"/>
  <c r="E506" i="11"/>
  <c r="D506" i="11"/>
  <c r="C506" i="11"/>
  <c r="B506" i="11"/>
  <c r="G505" i="11"/>
  <c r="F505" i="11"/>
  <c r="E505" i="11"/>
  <c r="D505" i="11"/>
  <c r="C505" i="11"/>
  <c r="B505" i="11"/>
  <c r="G504" i="11"/>
  <c r="F504" i="11"/>
  <c r="E504" i="11"/>
  <c r="D504" i="11"/>
  <c r="C504" i="11"/>
  <c r="B504" i="11"/>
  <c r="G503" i="11"/>
  <c r="F503" i="11"/>
  <c r="E503" i="11"/>
  <c r="D503" i="11"/>
  <c r="C503" i="11"/>
  <c r="B503" i="11"/>
  <c r="G502" i="11"/>
  <c r="F502" i="11"/>
  <c r="E502" i="11"/>
  <c r="D502" i="11"/>
  <c r="C502" i="11"/>
  <c r="B502" i="11"/>
  <c r="G501" i="11"/>
  <c r="F501" i="11"/>
  <c r="E501" i="11"/>
  <c r="D501" i="11"/>
  <c r="C501" i="11"/>
  <c r="B501" i="11"/>
  <c r="G500" i="11"/>
  <c r="F500" i="11"/>
  <c r="E500" i="11"/>
  <c r="D500" i="11"/>
  <c r="C500" i="11"/>
  <c r="B500" i="11"/>
  <c r="G499" i="11"/>
  <c r="F499" i="11"/>
  <c r="E499" i="11"/>
  <c r="D499" i="11"/>
  <c r="C499" i="11"/>
  <c r="B499" i="11"/>
  <c r="G498" i="11"/>
  <c r="F498" i="11"/>
  <c r="E498" i="11"/>
  <c r="D498" i="11"/>
  <c r="C498" i="11"/>
  <c r="B498" i="11"/>
  <c r="G497" i="11"/>
  <c r="F497" i="11"/>
  <c r="E497" i="11"/>
  <c r="D497" i="11"/>
  <c r="C497" i="11"/>
  <c r="B497" i="11"/>
  <c r="G496" i="11"/>
  <c r="F496" i="11"/>
  <c r="E496" i="11"/>
  <c r="D496" i="11"/>
  <c r="C496" i="11"/>
  <c r="B496" i="11"/>
  <c r="G495" i="11"/>
  <c r="F495" i="11"/>
  <c r="E495" i="11"/>
  <c r="D495" i="11"/>
  <c r="C495" i="11"/>
  <c r="B495" i="11"/>
  <c r="G494" i="11"/>
  <c r="F494" i="11"/>
  <c r="E494" i="11"/>
  <c r="D494" i="11"/>
  <c r="C494" i="11"/>
  <c r="B494" i="11"/>
  <c r="G493" i="11"/>
  <c r="F493" i="11"/>
  <c r="E493" i="11"/>
  <c r="D493" i="11"/>
  <c r="C493" i="11"/>
  <c r="B493" i="11"/>
  <c r="G492" i="11"/>
  <c r="F492" i="11"/>
  <c r="E492" i="11"/>
  <c r="D492" i="11"/>
  <c r="C492" i="11"/>
  <c r="B492" i="11"/>
  <c r="G491" i="11"/>
  <c r="F491" i="11"/>
  <c r="E491" i="11"/>
  <c r="D491" i="11"/>
  <c r="C491" i="11"/>
  <c r="B491" i="11"/>
  <c r="G490" i="11"/>
  <c r="F490" i="11"/>
  <c r="E490" i="11"/>
  <c r="D490" i="11"/>
  <c r="C490" i="11"/>
  <c r="B490" i="11"/>
  <c r="G489" i="11"/>
  <c r="F489" i="11"/>
  <c r="E489" i="11"/>
  <c r="D489" i="11"/>
  <c r="C489" i="11"/>
  <c r="B489" i="11"/>
  <c r="G488" i="11"/>
  <c r="F488" i="11"/>
  <c r="E488" i="11"/>
  <c r="D488" i="11"/>
  <c r="C488" i="11"/>
  <c r="B488" i="11"/>
  <c r="G487" i="11"/>
  <c r="F487" i="11"/>
  <c r="E487" i="11"/>
  <c r="D487" i="11"/>
  <c r="C487" i="11"/>
  <c r="B487" i="11"/>
  <c r="G486" i="11"/>
  <c r="F486" i="11"/>
  <c r="E486" i="11"/>
  <c r="D486" i="11"/>
  <c r="C486" i="11"/>
  <c r="B486" i="11"/>
  <c r="G485" i="11"/>
  <c r="F485" i="11"/>
  <c r="E485" i="11"/>
  <c r="D485" i="11"/>
  <c r="C485" i="11"/>
  <c r="B485" i="11"/>
  <c r="G484" i="11"/>
  <c r="F484" i="11"/>
  <c r="E484" i="11"/>
  <c r="D484" i="11"/>
  <c r="C484" i="11"/>
  <c r="B484" i="11"/>
  <c r="G483" i="11"/>
  <c r="F483" i="11"/>
  <c r="E483" i="11"/>
  <c r="D483" i="11"/>
  <c r="C483" i="11"/>
  <c r="B483" i="11"/>
  <c r="G482" i="11"/>
  <c r="F482" i="11"/>
  <c r="E482" i="11"/>
  <c r="D482" i="11"/>
  <c r="C482" i="11"/>
  <c r="B482" i="11"/>
  <c r="G481" i="11"/>
  <c r="F481" i="11"/>
  <c r="E481" i="11"/>
  <c r="D481" i="11"/>
  <c r="C481" i="11"/>
  <c r="B481" i="11"/>
  <c r="G480" i="11"/>
  <c r="F480" i="11"/>
  <c r="E480" i="11"/>
  <c r="D480" i="11"/>
  <c r="C480" i="11"/>
  <c r="B480" i="11"/>
  <c r="G479" i="11"/>
  <c r="F479" i="11"/>
  <c r="E479" i="11"/>
  <c r="D479" i="11"/>
  <c r="C479" i="11"/>
  <c r="B479" i="11"/>
  <c r="G478" i="11"/>
  <c r="F478" i="11"/>
  <c r="E478" i="11"/>
  <c r="D478" i="11"/>
  <c r="C478" i="11"/>
  <c r="B478" i="11"/>
  <c r="G477" i="11"/>
  <c r="F477" i="11"/>
  <c r="E477" i="11"/>
  <c r="D477" i="11"/>
  <c r="C477" i="11"/>
  <c r="B477" i="11"/>
  <c r="G476" i="11"/>
  <c r="F476" i="11"/>
  <c r="E476" i="11"/>
  <c r="D476" i="11"/>
  <c r="C476" i="11"/>
  <c r="B476" i="11"/>
  <c r="G475" i="11"/>
  <c r="F475" i="11"/>
  <c r="E475" i="11"/>
  <c r="D475" i="11"/>
  <c r="C475" i="11"/>
  <c r="B475" i="11"/>
  <c r="G474" i="11"/>
  <c r="F474" i="11"/>
  <c r="E474" i="11"/>
  <c r="D474" i="11"/>
  <c r="C474" i="11"/>
  <c r="B474" i="11"/>
  <c r="G473" i="11"/>
  <c r="F473" i="11"/>
  <c r="E473" i="11"/>
  <c r="D473" i="11"/>
  <c r="C473" i="11"/>
  <c r="B473" i="11"/>
  <c r="G472" i="11"/>
  <c r="F472" i="11"/>
  <c r="E472" i="11"/>
  <c r="D472" i="11"/>
  <c r="C472" i="11"/>
  <c r="B472" i="11"/>
  <c r="G471" i="11"/>
  <c r="F471" i="11"/>
  <c r="E471" i="11"/>
  <c r="D471" i="11"/>
  <c r="C471" i="11"/>
  <c r="B471" i="11"/>
  <c r="G470" i="11"/>
  <c r="F470" i="11"/>
  <c r="E470" i="11"/>
  <c r="D470" i="11"/>
  <c r="C470" i="11"/>
  <c r="B470" i="11"/>
  <c r="G469" i="11"/>
  <c r="F469" i="11"/>
  <c r="E469" i="11"/>
  <c r="D469" i="11"/>
  <c r="C469" i="11"/>
  <c r="B469" i="11"/>
  <c r="G468" i="11"/>
  <c r="F468" i="11"/>
  <c r="E468" i="11"/>
  <c r="D468" i="11"/>
  <c r="C468" i="11"/>
  <c r="B468" i="11"/>
  <c r="G467" i="11"/>
  <c r="F467" i="11"/>
  <c r="E467" i="11"/>
  <c r="D467" i="11"/>
  <c r="C467" i="11"/>
  <c r="B467" i="11"/>
  <c r="G466" i="11"/>
  <c r="F466" i="11"/>
  <c r="E466" i="11"/>
  <c r="D466" i="11"/>
  <c r="C466" i="11"/>
  <c r="B466" i="11"/>
  <c r="G465" i="11"/>
  <c r="F465" i="11"/>
  <c r="E465" i="11"/>
  <c r="D465" i="11"/>
  <c r="C465" i="11"/>
  <c r="B465" i="11"/>
  <c r="G464" i="11"/>
  <c r="F464" i="11"/>
  <c r="E464" i="11"/>
  <c r="D464" i="11"/>
  <c r="C464" i="11"/>
  <c r="B464" i="11"/>
  <c r="G463" i="11"/>
  <c r="F463" i="11"/>
  <c r="E463" i="11"/>
  <c r="D463" i="11"/>
  <c r="C463" i="11"/>
  <c r="B463" i="11"/>
  <c r="G462" i="11"/>
  <c r="F462" i="11"/>
  <c r="E462" i="11"/>
  <c r="D462" i="11"/>
  <c r="C462" i="11"/>
  <c r="B462" i="11"/>
  <c r="G461" i="11"/>
  <c r="F461" i="11"/>
  <c r="E461" i="11"/>
  <c r="D461" i="11"/>
  <c r="C461" i="11"/>
  <c r="B461" i="11"/>
  <c r="G460" i="11"/>
  <c r="F460" i="11"/>
  <c r="E460" i="11"/>
  <c r="D460" i="11"/>
  <c r="C460" i="11"/>
  <c r="B460" i="11"/>
  <c r="G459" i="11"/>
  <c r="F459" i="11"/>
  <c r="E459" i="11"/>
  <c r="D459" i="11"/>
  <c r="C459" i="11"/>
  <c r="B459" i="11"/>
  <c r="G458" i="11"/>
  <c r="F458" i="11"/>
  <c r="E458" i="11"/>
  <c r="D458" i="11"/>
  <c r="C458" i="11"/>
  <c r="B458" i="11"/>
  <c r="G457" i="11"/>
  <c r="F457" i="11"/>
  <c r="E457" i="11"/>
  <c r="D457" i="11"/>
  <c r="C457" i="11"/>
  <c r="B457" i="11"/>
  <c r="G456" i="11"/>
  <c r="F456" i="11"/>
  <c r="E456" i="11"/>
  <c r="D456" i="11"/>
  <c r="C456" i="11"/>
  <c r="B456" i="11"/>
  <c r="G455" i="11"/>
  <c r="F455" i="11"/>
  <c r="E455" i="11"/>
  <c r="D455" i="11"/>
  <c r="C455" i="11"/>
  <c r="B455" i="11"/>
  <c r="G454" i="11"/>
  <c r="F454" i="11"/>
  <c r="E454" i="11"/>
  <c r="D454" i="11"/>
  <c r="C454" i="11"/>
  <c r="B454" i="11"/>
  <c r="G453" i="11"/>
  <c r="F453" i="11"/>
  <c r="E453" i="11"/>
  <c r="D453" i="11"/>
  <c r="C453" i="11"/>
  <c r="B453" i="11"/>
  <c r="G452" i="11"/>
  <c r="F452" i="11"/>
  <c r="E452" i="11"/>
  <c r="D452" i="11"/>
  <c r="C452" i="11"/>
  <c r="B452" i="11"/>
  <c r="G451" i="11"/>
  <c r="F451" i="11"/>
  <c r="E451" i="11"/>
  <c r="D451" i="11"/>
  <c r="C451" i="11"/>
  <c r="B451" i="11"/>
  <c r="G450" i="11"/>
  <c r="F450" i="11"/>
  <c r="E450" i="11"/>
  <c r="D450" i="11"/>
  <c r="C450" i="11"/>
  <c r="B450" i="11"/>
  <c r="G449" i="11"/>
  <c r="F449" i="11"/>
  <c r="E449" i="11"/>
  <c r="D449" i="11"/>
  <c r="C449" i="11"/>
  <c r="B449" i="11"/>
  <c r="G448" i="11"/>
  <c r="F448" i="11"/>
  <c r="E448" i="11"/>
  <c r="D448" i="11"/>
  <c r="C448" i="11"/>
  <c r="B448" i="11"/>
  <c r="G447" i="11"/>
  <c r="F447" i="11"/>
  <c r="E447" i="11"/>
  <c r="D447" i="11"/>
  <c r="C447" i="11"/>
  <c r="B447" i="11"/>
  <c r="G446" i="11"/>
  <c r="F446" i="11"/>
  <c r="E446" i="11"/>
  <c r="D446" i="11"/>
  <c r="C446" i="11"/>
  <c r="B446" i="11"/>
  <c r="G445" i="11"/>
  <c r="F445" i="11"/>
  <c r="E445" i="11"/>
  <c r="D445" i="11"/>
  <c r="C445" i="11"/>
  <c r="B445" i="11"/>
  <c r="G444" i="11"/>
  <c r="F444" i="11"/>
  <c r="E444" i="11"/>
  <c r="D444" i="11"/>
  <c r="C444" i="11"/>
  <c r="B444" i="11"/>
  <c r="G443" i="11"/>
  <c r="F443" i="11"/>
  <c r="E443" i="11"/>
  <c r="D443" i="11"/>
  <c r="C443" i="11"/>
  <c r="B443" i="11"/>
  <c r="G442" i="11"/>
  <c r="F442" i="11"/>
  <c r="E442" i="11"/>
  <c r="D442" i="11"/>
  <c r="C442" i="11"/>
  <c r="B442" i="11"/>
  <c r="G441" i="11"/>
  <c r="F441" i="11"/>
  <c r="E441" i="11"/>
  <c r="D441" i="11"/>
  <c r="C441" i="11"/>
  <c r="B441" i="11"/>
  <c r="G440" i="11"/>
  <c r="F440" i="11"/>
  <c r="E440" i="11"/>
  <c r="D440" i="11"/>
  <c r="C440" i="11"/>
  <c r="B440" i="11"/>
  <c r="G439" i="11"/>
  <c r="F439" i="11"/>
  <c r="E439" i="11"/>
  <c r="D439" i="11"/>
  <c r="C439" i="11"/>
  <c r="B439" i="11"/>
  <c r="G438" i="11"/>
  <c r="F438" i="11"/>
  <c r="E438" i="11"/>
  <c r="D438" i="11"/>
  <c r="C438" i="11"/>
  <c r="B438" i="11"/>
  <c r="G437" i="11"/>
  <c r="F437" i="11"/>
  <c r="E437" i="11"/>
  <c r="D437" i="11"/>
  <c r="C437" i="11"/>
  <c r="B437" i="11"/>
  <c r="G436" i="11"/>
  <c r="F436" i="11"/>
  <c r="E436" i="11"/>
  <c r="D436" i="11"/>
  <c r="C436" i="11"/>
  <c r="B436" i="11"/>
  <c r="G435" i="11"/>
  <c r="F435" i="11"/>
  <c r="E435" i="11"/>
  <c r="D435" i="11"/>
  <c r="C435" i="11"/>
  <c r="B435" i="11"/>
  <c r="G434" i="11"/>
  <c r="F434" i="11"/>
  <c r="E434" i="11"/>
  <c r="D434" i="11"/>
  <c r="C434" i="11"/>
  <c r="B434" i="11"/>
  <c r="G433" i="11"/>
  <c r="F433" i="11"/>
  <c r="E433" i="11"/>
  <c r="D433" i="11"/>
  <c r="C433" i="11"/>
  <c r="B433" i="11"/>
  <c r="G432" i="11"/>
  <c r="F432" i="11"/>
  <c r="E432" i="11"/>
  <c r="D432" i="11"/>
  <c r="C432" i="11"/>
  <c r="B432" i="11"/>
  <c r="G431" i="11"/>
  <c r="F431" i="11"/>
  <c r="E431" i="11"/>
  <c r="D431" i="11"/>
  <c r="C431" i="11"/>
  <c r="B431" i="11"/>
  <c r="G430" i="11"/>
  <c r="F430" i="11"/>
  <c r="E430" i="11"/>
  <c r="D430" i="11"/>
  <c r="C430" i="11"/>
  <c r="B430" i="11"/>
  <c r="G429" i="11"/>
  <c r="F429" i="11"/>
  <c r="E429" i="11"/>
  <c r="D429" i="11"/>
  <c r="C429" i="11"/>
  <c r="B429" i="11"/>
  <c r="G428" i="11"/>
  <c r="F428" i="11"/>
  <c r="E428" i="11"/>
  <c r="D428" i="11"/>
  <c r="C428" i="11"/>
  <c r="B428" i="11"/>
  <c r="G427" i="11"/>
  <c r="F427" i="11"/>
  <c r="E427" i="11"/>
  <c r="D427" i="11"/>
  <c r="C427" i="11"/>
  <c r="B427" i="11"/>
  <c r="G426" i="11"/>
  <c r="F426" i="11"/>
  <c r="E426" i="11"/>
  <c r="D426" i="11"/>
  <c r="C426" i="11"/>
  <c r="B426" i="11"/>
  <c r="G425" i="11"/>
  <c r="F425" i="11"/>
  <c r="E425" i="11"/>
  <c r="D425" i="11"/>
  <c r="C425" i="11"/>
  <c r="B425" i="11"/>
  <c r="G424" i="11"/>
  <c r="F424" i="11"/>
  <c r="E424" i="11"/>
  <c r="D424" i="11"/>
  <c r="C424" i="11"/>
  <c r="B424" i="11"/>
  <c r="G423" i="11"/>
  <c r="F423" i="11"/>
  <c r="E423" i="11"/>
  <c r="D423" i="11"/>
  <c r="C423" i="11"/>
  <c r="B423" i="11"/>
  <c r="G422" i="11"/>
  <c r="F422" i="11"/>
  <c r="E422" i="11"/>
  <c r="D422" i="11"/>
  <c r="C422" i="11"/>
  <c r="B422" i="11"/>
  <c r="G421" i="11"/>
  <c r="F421" i="11"/>
  <c r="E421" i="11"/>
  <c r="D421" i="11"/>
  <c r="C421" i="11"/>
  <c r="B421" i="11"/>
  <c r="G420" i="11"/>
  <c r="F420" i="11"/>
  <c r="E420" i="11"/>
  <c r="D420" i="11"/>
  <c r="C420" i="11"/>
  <c r="B420" i="11"/>
  <c r="G419" i="11"/>
  <c r="F419" i="11"/>
  <c r="E419" i="11"/>
  <c r="D419" i="11"/>
  <c r="C419" i="11"/>
  <c r="B419" i="11"/>
  <c r="G418" i="11"/>
  <c r="F418" i="11"/>
  <c r="E418" i="11"/>
  <c r="D418" i="11"/>
  <c r="C418" i="11"/>
  <c r="B418" i="11"/>
  <c r="G417" i="11"/>
  <c r="F417" i="11"/>
  <c r="E417" i="11"/>
  <c r="D417" i="11"/>
  <c r="C417" i="11"/>
  <c r="B417" i="11"/>
  <c r="G416" i="11"/>
  <c r="F416" i="11"/>
  <c r="E416" i="11"/>
  <c r="D416" i="11"/>
  <c r="C416" i="11"/>
  <c r="B416" i="11"/>
  <c r="G415" i="11"/>
  <c r="F415" i="11"/>
  <c r="E415" i="11"/>
  <c r="D415" i="11"/>
  <c r="C415" i="11"/>
  <c r="B415" i="11"/>
  <c r="G414" i="11"/>
  <c r="F414" i="11"/>
  <c r="E414" i="11"/>
  <c r="D414" i="11"/>
  <c r="C414" i="11"/>
  <c r="B414" i="11"/>
  <c r="G413" i="11"/>
  <c r="F413" i="11"/>
  <c r="E413" i="11"/>
  <c r="D413" i="11"/>
  <c r="C413" i="11"/>
  <c r="B413" i="11"/>
  <c r="G412" i="11"/>
  <c r="F412" i="11"/>
  <c r="E412" i="11"/>
  <c r="D412" i="11"/>
  <c r="C412" i="11"/>
  <c r="B412" i="11"/>
  <c r="G411" i="11"/>
  <c r="F411" i="11"/>
  <c r="E411" i="11"/>
  <c r="D411" i="11"/>
  <c r="C411" i="11"/>
  <c r="B411" i="11"/>
  <c r="G410" i="11"/>
  <c r="F410" i="11"/>
  <c r="E410" i="11"/>
  <c r="D410" i="11"/>
  <c r="C410" i="11"/>
  <c r="B410" i="11"/>
  <c r="G409" i="11"/>
  <c r="F409" i="11"/>
  <c r="E409" i="11"/>
  <c r="D409" i="11"/>
  <c r="C409" i="11"/>
  <c r="B409" i="11"/>
  <c r="G408" i="11"/>
  <c r="F408" i="11"/>
  <c r="E408" i="11"/>
  <c r="D408" i="11"/>
  <c r="C408" i="11"/>
  <c r="B408" i="11"/>
  <c r="G407" i="11"/>
  <c r="F407" i="11"/>
  <c r="E407" i="11"/>
  <c r="D407" i="11"/>
  <c r="C407" i="11"/>
  <c r="B407" i="11"/>
  <c r="G406" i="11"/>
  <c r="F406" i="11"/>
  <c r="E406" i="11"/>
  <c r="D406" i="11"/>
  <c r="C406" i="11"/>
  <c r="B406" i="11"/>
  <c r="G405" i="11"/>
  <c r="F405" i="11"/>
  <c r="E405" i="11"/>
  <c r="D405" i="11"/>
  <c r="C405" i="11"/>
  <c r="B405" i="11"/>
  <c r="G404" i="11"/>
  <c r="F404" i="11"/>
  <c r="E404" i="11"/>
  <c r="D404" i="11"/>
  <c r="C404" i="11"/>
  <c r="B404" i="11"/>
  <c r="G403" i="11"/>
  <c r="F403" i="11"/>
  <c r="E403" i="11"/>
  <c r="D403" i="11"/>
  <c r="C403" i="11"/>
  <c r="B403" i="11"/>
  <c r="G402" i="11"/>
  <c r="F402" i="11"/>
  <c r="E402" i="11"/>
  <c r="D402" i="11"/>
  <c r="C402" i="11"/>
  <c r="B402" i="11"/>
  <c r="G401" i="11"/>
  <c r="F401" i="11"/>
  <c r="E401" i="11"/>
  <c r="D401" i="11"/>
  <c r="C401" i="11"/>
  <c r="B401" i="11"/>
  <c r="G400" i="11"/>
  <c r="F400" i="11"/>
  <c r="E400" i="11"/>
  <c r="D400" i="11"/>
  <c r="C400" i="11"/>
  <c r="B400" i="11"/>
  <c r="G399" i="11"/>
  <c r="F399" i="11"/>
  <c r="E399" i="11"/>
  <c r="D399" i="11"/>
  <c r="C399" i="11"/>
  <c r="B399" i="11"/>
  <c r="G398" i="11"/>
  <c r="F398" i="11"/>
  <c r="E398" i="11"/>
  <c r="D398" i="11"/>
  <c r="C398" i="11"/>
  <c r="B398" i="11"/>
  <c r="G397" i="11"/>
  <c r="F397" i="11"/>
  <c r="E397" i="11"/>
  <c r="D397" i="11"/>
  <c r="C397" i="11"/>
  <c r="B397" i="11"/>
  <c r="G396" i="11"/>
  <c r="F396" i="11"/>
  <c r="E396" i="11"/>
  <c r="D396" i="11"/>
  <c r="C396" i="11"/>
  <c r="B396" i="11"/>
  <c r="G395" i="11"/>
  <c r="F395" i="11"/>
  <c r="E395" i="11"/>
  <c r="D395" i="11"/>
  <c r="C395" i="11"/>
  <c r="B395" i="11"/>
  <c r="G394" i="11"/>
  <c r="F394" i="11"/>
  <c r="E394" i="11"/>
  <c r="D394" i="11"/>
  <c r="C394" i="11"/>
  <c r="B394" i="11"/>
  <c r="G393" i="11"/>
  <c r="F393" i="11"/>
  <c r="E393" i="11"/>
  <c r="D393" i="11"/>
  <c r="C393" i="11"/>
  <c r="B393" i="11"/>
  <c r="G392" i="11"/>
  <c r="F392" i="11"/>
  <c r="E392" i="11"/>
  <c r="D392" i="11"/>
  <c r="C392" i="11"/>
  <c r="B392" i="11"/>
  <c r="G391" i="11"/>
  <c r="F391" i="11"/>
  <c r="E391" i="11"/>
  <c r="D391" i="11"/>
  <c r="C391" i="11"/>
  <c r="B391" i="11"/>
  <c r="G390" i="11"/>
  <c r="F390" i="11"/>
  <c r="E390" i="11"/>
  <c r="D390" i="11"/>
  <c r="C390" i="11"/>
  <c r="B390" i="11"/>
  <c r="G389" i="11"/>
  <c r="F389" i="11"/>
  <c r="E389" i="11"/>
  <c r="D389" i="11"/>
  <c r="C389" i="11"/>
  <c r="B389" i="11"/>
  <c r="G388" i="11"/>
  <c r="F388" i="11"/>
  <c r="E388" i="11"/>
  <c r="D388" i="11"/>
  <c r="C388" i="11"/>
  <c r="B388" i="11"/>
  <c r="G387" i="11"/>
  <c r="F387" i="11"/>
  <c r="E387" i="11"/>
  <c r="D387" i="11"/>
  <c r="C387" i="11"/>
  <c r="B387" i="11"/>
  <c r="G386" i="11"/>
  <c r="F386" i="11"/>
  <c r="E386" i="11"/>
  <c r="D386" i="11"/>
  <c r="C386" i="11"/>
  <c r="B386" i="11"/>
  <c r="G385" i="11"/>
  <c r="F385" i="11"/>
  <c r="E385" i="11"/>
  <c r="D385" i="11"/>
  <c r="C385" i="11"/>
  <c r="B385" i="11"/>
  <c r="G384" i="11"/>
  <c r="F384" i="11"/>
  <c r="E384" i="11"/>
  <c r="D384" i="11"/>
  <c r="C384" i="11"/>
  <c r="B384" i="11"/>
  <c r="G383" i="11"/>
  <c r="F383" i="11"/>
  <c r="E383" i="11"/>
  <c r="D383" i="11"/>
  <c r="C383" i="11"/>
  <c r="B383" i="11"/>
  <c r="G382" i="11"/>
  <c r="F382" i="11"/>
  <c r="E382" i="11"/>
  <c r="D382" i="11"/>
  <c r="C382" i="11"/>
  <c r="B382" i="11"/>
  <c r="G381" i="11"/>
  <c r="F381" i="11"/>
  <c r="E381" i="11"/>
  <c r="D381" i="11"/>
  <c r="C381" i="11"/>
  <c r="B381" i="11"/>
  <c r="G380" i="11"/>
  <c r="F380" i="11"/>
  <c r="E380" i="11"/>
  <c r="D380" i="11"/>
  <c r="C380" i="11"/>
  <c r="B380" i="11"/>
  <c r="G379" i="11"/>
  <c r="F379" i="11"/>
  <c r="E379" i="11"/>
  <c r="D379" i="11"/>
  <c r="C379" i="11"/>
  <c r="B379" i="11"/>
  <c r="G378" i="11"/>
  <c r="F378" i="11"/>
  <c r="E378" i="11"/>
  <c r="D378" i="11"/>
  <c r="C378" i="11"/>
  <c r="B378" i="11"/>
  <c r="G377" i="11"/>
  <c r="F377" i="11"/>
  <c r="E377" i="11"/>
  <c r="D377" i="11"/>
  <c r="C377" i="11"/>
  <c r="B377" i="11"/>
  <c r="G376" i="11"/>
  <c r="F376" i="11"/>
  <c r="E376" i="11"/>
  <c r="D376" i="11"/>
  <c r="C376" i="11"/>
  <c r="B376" i="11"/>
  <c r="G375" i="11"/>
  <c r="F375" i="11"/>
  <c r="E375" i="11"/>
  <c r="D375" i="11"/>
  <c r="C375" i="11"/>
  <c r="B375" i="11"/>
  <c r="G374" i="11"/>
  <c r="F374" i="11"/>
  <c r="E374" i="11"/>
  <c r="D374" i="11"/>
  <c r="C374" i="11"/>
  <c r="B374" i="11"/>
  <c r="G373" i="11"/>
  <c r="F373" i="11"/>
  <c r="E373" i="11"/>
  <c r="D373" i="11"/>
  <c r="C373" i="11"/>
  <c r="B373" i="11"/>
  <c r="G372" i="11"/>
  <c r="F372" i="11"/>
  <c r="E372" i="11"/>
  <c r="D372" i="11"/>
  <c r="C372" i="11"/>
  <c r="B372" i="11"/>
  <c r="G371" i="11"/>
  <c r="F371" i="11"/>
  <c r="E371" i="11"/>
  <c r="D371" i="11"/>
  <c r="C371" i="11"/>
  <c r="B371" i="11"/>
  <c r="G370" i="11"/>
  <c r="F370" i="11"/>
  <c r="E370" i="11"/>
  <c r="D370" i="11"/>
  <c r="C370" i="11"/>
  <c r="B370" i="11"/>
  <c r="G369" i="11"/>
  <c r="F369" i="11"/>
  <c r="E369" i="11"/>
  <c r="D369" i="11"/>
  <c r="C369" i="11"/>
  <c r="B369" i="11"/>
  <c r="G368" i="11"/>
  <c r="F368" i="11"/>
  <c r="E368" i="11"/>
  <c r="D368" i="11"/>
  <c r="C368" i="11"/>
  <c r="B368" i="11"/>
  <c r="G367" i="11"/>
  <c r="F367" i="11"/>
  <c r="E367" i="11"/>
  <c r="D367" i="11"/>
  <c r="C367" i="11"/>
  <c r="B367" i="11"/>
  <c r="G366" i="11"/>
  <c r="F366" i="11"/>
  <c r="E366" i="11"/>
  <c r="D366" i="11"/>
  <c r="C366" i="11"/>
  <c r="B366" i="11"/>
  <c r="G365" i="11"/>
  <c r="F365" i="11"/>
  <c r="E365" i="11"/>
  <c r="D365" i="11"/>
  <c r="C365" i="11"/>
  <c r="B365" i="11"/>
  <c r="G364" i="11"/>
  <c r="F364" i="11"/>
  <c r="E364" i="11"/>
  <c r="D364" i="11"/>
  <c r="C364" i="11"/>
  <c r="B364" i="11"/>
  <c r="G363" i="11"/>
  <c r="F363" i="11"/>
  <c r="E363" i="11"/>
  <c r="D363" i="11"/>
  <c r="C363" i="11"/>
  <c r="B363" i="11"/>
  <c r="G362" i="11"/>
  <c r="F362" i="11"/>
  <c r="E362" i="11"/>
  <c r="D362" i="11"/>
  <c r="C362" i="11"/>
  <c r="B362" i="11"/>
  <c r="G361" i="11"/>
  <c r="F361" i="11"/>
  <c r="E361" i="11"/>
  <c r="D361" i="11"/>
  <c r="C361" i="11"/>
  <c r="B361" i="11"/>
  <c r="G360" i="11"/>
  <c r="F360" i="11"/>
  <c r="E360" i="11"/>
  <c r="D360" i="11"/>
  <c r="C360" i="11"/>
  <c r="B360" i="11"/>
  <c r="G359" i="11"/>
  <c r="F359" i="11"/>
  <c r="E359" i="11"/>
  <c r="D359" i="11"/>
  <c r="C359" i="11"/>
  <c r="B359" i="11"/>
  <c r="G358" i="11"/>
  <c r="F358" i="11"/>
  <c r="E358" i="11"/>
  <c r="D358" i="11"/>
  <c r="C358" i="11"/>
  <c r="B358" i="11"/>
  <c r="G357" i="11"/>
  <c r="F357" i="11"/>
  <c r="E357" i="11"/>
  <c r="D357" i="11"/>
  <c r="C357" i="11"/>
  <c r="B357" i="11"/>
  <c r="G356" i="11"/>
  <c r="F356" i="11"/>
  <c r="E356" i="11"/>
  <c r="D356" i="11"/>
  <c r="C356" i="11"/>
  <c r="B356" i="11"/>
  <c r="G355" i="11"/>
  <c r="F355" i="11"/>
  <c r="E355" i="11"/>
  <c r="D355" i="11"/>
  <c r="C355" i="11"/>
  <c r="B355" i="11"/>
  <c r="G354" i="11"/>
  <c r="F354" i="11"/>
  <c r="E354" i="11"/>
  <c r="D354" i="11"/>
  <c r="C354" i="11"/>
  <c r="B354" i="11"/>
  <c r="G353" i="11"/>
  <c r="F353" i="11"/>
  <c r="E353" i="11"/>
  <c r="D353" i="11"/>
  <c r="C353" i="11"/>
  <c r="B353" i="11"/>
  <c r="G352" i="11"/>
  <c r="F352" i="11"/>
  <c r="E352" i="11"/>
  <c r="D352" i="11"/>
  <c r="C352" i="11"/>
  <c r="B352" i="11"/>
  <c r="G351" i="11"/>
  <c r="F351" i="11"/>
  <c r="E351" i="11"/>
  <c r="D351" i="11"/>
  <c r="C351" i="11"/>
  <c r="B351" i="11"/>
  <c r="G350" i="11"/>
  <c r="F350" i="11"/>
  <c r="E350" i="11"/>
  <c r="D350" i="11"/>
  <c r="C350" i="11"/>
  <c r="B350" i="11"/>
  <c r="G349" i="11"/>
  <c r="F349" i="11"/>
  <c r="E349" i="11"/>
  <c r="D349" i="11"/>
  <c r="C349" i="11"/>
  <c r="B349" i="11"/>
  <c r="G348" i="11"/>
  <c r="F348" i="11"/>
  <c r="E348" i="11"/>
  <c r="D348" i="11"/>
  <c r="C348" i="11"/>
  <c r="B348" i="11"/>
  <c r="G347" i="11"/>
  <c r="F347" i="11"/>
  <c r="E347" i="11"/>
  <c r="D347" i="11"/>
  <c r="C347" i="11"/>
  <c r="B347" i="11"/>
  <c r="G346" i="11"/>
  <c r="F346" i="11"/>
  <c r="E346" i="11"/>
  <c r="D346" i="11"/>
  <c r="C346" i="11"/>
  <c r="B346" i="11"/>
  <c r="G345" i="11"/>
  <c r="F345" i="11"/>
  <c r="E345" i="11"/>
  <c r="D345" i="11"/>
  <c r="C345" i="11"/>
  <c r="B345" i="11"/>
  <c r="G344" i="11"/>
  <c r="F344" i="11"/>
  <c r="E344" i="11"/>
  <c r="D344" i="11"/>
  <c r="C344" i="11"/>
  <c r="B344" i="11"/>
  <c r="G343" i="11"/>
  <c r="F343" i="11"/>
  <c r="E343" i="11"/>
  <c r="D343" i="11"/>
  <c r="C343" i="11"/>
  <c r="B343" i="11"/>
  <c r="G342" i="11"/>
  <c r="F342" i="11"/>
  <c r="E342" i="11"/>
  <c r="D342" i="11"/>
  <c r="C342" i="11"/>
  <c r="B342" i="11"/>
  <c r="G341" i="11"/>
  <c r="F341" i="11"/>
  <c r="E341" i="11"/>
  <c r="D341" i="11"/>
  <c r="C341" i="11"/>
  <c r="B341" i="11"/>
  <c r="G340" i="11"/>
  <c r="F340" i="11"/>
  <c r="E340" i="11"/>
  <c r="D340" i="11"/>
  <c r="C340" i="11"/>
  <c r="B340" i="11"/>
  <c r="G339" i="11"/>
  <c r="F339" i="11"/>
  <c r="E339" i="11"/>
  <c r="D339" i="11"/>
  <c r="C339" i="11"/>
  <c r="B339" i="11"/>
  <c r="G338" i="11"/>
  <c r="F338" i="11"/>
  <c r="E338" i="11"/>
  <c r="D338" i="11"/>
  <c r="C338" i="11"/>
  <c r="B338" i="11"/>
  <c r="G337" i="11"/>
  <c r="F337" i="11"/>
  <c r="E337" i="11"/>
  <c r="D337" i="11"/>
  <c r="C337" i="11"/>
  <c r="B337" i="11"/>
  <c r="G336" i="11"/>
  <c r="F336" i="11"/>
  <c r="E336" i="11"/>
  <c r="D336" i="11"/>
  <c r="C336" i="11"/>
  <c r="B336" i="11"/>
  <c r="G335" i="11"/>
  <c r="F335" i="11"/>
  <c r="E335" i="11"/>
  <c r="D335" i="11"/>
  <c r="C335" i="11"/>
  <c r="B335" i="11"/>
  <c r="G334" i="11"/>
  <c r="F334" i="11"/>
  <c r="E334" i="11"/>
  <c r="D334" i="11"/>
  <c r="C334" i="11"/>
  <c r="B334" i="11"/>
  <c r="G333" i="11"/>
  <c r="F333" i="11"/>
  <c r="E333" i="11"/>
  <c r="D333" i="11"/>
  <c r="C333" i="11"/>
  <c r="B333" i="11"/>
  <c r="G332" i="11"/>
  <c r="F332" i="11"/>
  <c r="E332" i="11"/>
  <c r="D332" i="11"/>
  <c r="C332" i="11"/>
  <c r="B332" i="11"/>
  <c r="G331" i="11"/>
  <c r="F331" i="11"/>
  <c r="E331" i="11"/>
  <c r="D331" i="11"/>
  <c r="C331" i="11"/>
  <c r="B331" i="11"/>
  <c r="G330" i="11"/>
  <c r="F330" i="11"/>
  <c r="E330" i="11"/>
  <c r="D330" i="11"/>
  <c r="C330" i="11"/>
  <c r="B330" i="11"/>
  <c r="G329" i="11"/>
  <c r="F329" i="11"/>
  <c r="E329" i="11"/>
  <c r="D329" i="11"/>
  <c r="C329" i="11"/>
  <c r="B329" i="11"/>
  <c r="G328" i="11"/>
  <c r="F328" i="11"/>
  <c r="E328" i="11"/>
  <c r="D328" i="11"/>
  <c r="C328" i="11"/>
  <c r="B328" i="11"/>
  <c r="G327" i="11"/>
  <c r="F327" i="11"/>
  <c r="E327" i="11"/>
  <c r="D327" i="11"/>
  <c r="C327" i="11"/>
  <c r="B327" i="11"/>
  <c r="G326" i="11"/>
  <c r="F326" i="11"/>
  <c r="E326" i="11"/>
  <c r="D326" i="11"/>
  <c r="C326" i="11"/>
  <c r="B326" i="11"/>
  <c r="G325" i="11"/>
  <c r="F325" i="11"/>
  <c r="E325" i="11"/>
  <c r="D325" i="11"/>
  <c r="C325" i="11"/>
  <c r="B325" i="11"/>
  <c r="G324" i="11"/>
  <c r="F324" i="11"/>
  <c r="E324" i="11"/>
  <c r="D324" i="11"/>
  <c r="C324" i="11"/>
  <c r="B324" i="11"/>
  <c r="G323" i="11"/>
  <c r="F323" i="11"/>
  <c r="E323" i="11"/>
  <c r="D323" i="11"/>
  <c r="C323" i="11"/>
  <c r="B323" i="11"/>
  <c r="G322" i="11"/>
  <c r="F322" i="11"/>
  <c r="E322" i="11"/>
  <c r="D322" i="11"/>
  <c r="C322" i="11"/>
  <c r="B322" i="11"/>
  <c r="G321" i="11"/>
  <c r="F321" i="11"/>
  <c r="E321" i="11"/>
  <c r="D321" i="11"/>
  <c r="C321" i="11"/>
  <c r="B321" i="11"/>
  <c r="G320" i="11"/>
  <c r="F320" i="11"/>
  <c r="E320" i="11"/>
  <c r="D320" i="11"/>
  <c r="C320" i="11"/>
  <c r="B320" i="11"/>
  <c r="G319" i="11"/>
  <c r="F319" i="11"/>
  <c r="E319" i="11"/>
  <c r="D319" i="11"/>
  <c r="C319" i="11"/>
  <c r="B319" i="11"/>
  <c r="G318" i="11"/>
  <c r="F318" i="11"/>
  <c r="E318" i="11"/>
  <c r="D318" i="11"/>
  <c r="C318" i="11"/>
  <c r="B318" i="11"/>
  <c r="G317" i="11"/>
  <c r="F317" i="11"/>
  <c r="E317" i="11"/>
  <c r="D317" i="11"/>
  <c r="C317" i="11"/>
  <c r="B317" i="11"/>
  <c r="G316" i="11"/>
  <c r="F316" i="11"/>
  <c r="E316" i="11"/>
  <c r="D316" i="11"/>
  <c r="C316" i="11"/>
  <c r="B316" i="11"/>
  <c r="G315" i="11"/>
  <c r="F315" i="11"/>
  <c r="E315" i="11"/>
  <c r="D315" i="11"/>
  <c r="C315" i="11"/>
  <c r="B315" i="11"/>
  <c r="G314" i="11"/>
  <c r="F314" i="11"/>
  <c r="E314" i="11"/>
  <c r="D314" i="11"/>
  <c r="C314" i="11"/>
  <c r="B314" i="11"/>
  <c r="G313" i="11"/>
  <c r="F313" i="11"/>
  <c r="E313" i="11"/>
  <c r="D313" i="11"/>
  <c r="C313" i="11"/>
  <c r="B313" i="11"/>
  <c r="G312" i="11"/>
  <c r="F312" i="11"/>
  <c r="E312" i="11"/>
  <c r="D312" i="11"/>
  <c r="C312" i="11"/>
  <c r="B312" i="11"/>
  <c r="G311" i="11"/>
  <c r="F311" i="11"/>
  <c r="E311" i="11"/>
  <c r="D311" i="11"/>
  <c r="C311" i="11"/>
  <c r="B311" i="11"/>
  <c r="G310" i="11"/>
  <c r="F310" i="11"/>
  <c r="E310" i="11"/>
  <c r="D310" i="11"/>
  <c r="C310" i="11"/>
  <c r="B310" i="11"/>
  <c r="G309" i="11"/>
  <c r="F309" i="11"/>
  <c r="E309" i="11"/>
  <c r="D309" i="11"/>
  <c r="C309" i="11"/>
  <c r="B309" i="11"/>
  <c r="G308" i="11"/>
  <c r="F308" i="11"/>
  <c r="E308" i="11"/>
  <c r="D308" i="11"/>
  <c r="C308" i="11"/>
  <c r="B308" i="11"/>
  <c r="G307" i="11"/>
  <c r="F307" i="11"/>
  <c r="E307" i="11"/>
  <c r="D307" i="11"/>
  <c r="C307" i="11"/>
  <c r="B307" i="11"/>
  <c r="G306" i="11"/>
  <c r="F306" i="11"/>
  <c r="E306" i="11"/>
  <c r="D306" i="11"/>
  <c r="C306" i="11"/>
  <c r="B306" i="11"/>
  <c r="G305" i="11"/>
  <c r="F305" i="11"/>
  <c r="E305" i="11"/>
  <c r="D305" i="11"/>
  <c r="C305" i="11"/>
  <c r="B305" i="11"/>
  <c r="G304" i="11"/>
  <c r="F304" i="11"/>
  <c r="E304" i="11"/>
  <c r="D304" i="11"/>
  <c r="C304" i="11"/>
  <c r="B304" i="11"/>
  <c r="G303" i="11"/>
  <c r="F303" i="11"/>
  <c r="E303" i="11"/>
  <c r="D303" i="11"/>
  <c r="C303" i="11"/>
  <c r="B303" i="11"/>
  <c r="G302" i="11"/>
  <c r="F302" i="11"/>
  <c r="E302" i="11"/>
  <c r="D302" i="11"/>
  <c r="C302" i="11"/>
  <c r="B302" i="11"/>
  <c r="G301" i="11"/>
  <c r="F301" i="11"/>
  <c r="E301" i="11"/>
  <c r="D301" i="11"/>
  <c r="C301" i="11"/>
  <c r="B301" i="11"/>
  <c r="G300" i="11"/>
  <c r="F300" i="11"/>
  <c r="E300" i="11"/>
  <c r="D300" i="11"/>
  <c r="C300" i="11"/>
  <c r="B300" i="11"/>
  <c r="G299" i="11"/>
  <c r="F299" i="11"/>
  <c r="E299" i="11"/>
  <c r="D299" i="11"/>
  <c r="C299" i="11"/>
  <c r="B299" i="11"/>
  <c r="G298" i="11"/>
  <c r="F298" i="11"/>
  <c r="E298" i="11"/>
  <c r="D298" i="11"/>
  <c r="C298" i="11"/>
  <c r="B298" i="11"/>
  <c r="G297" i="11"/>
  <c r="F297" i="11"/>
  <c r="E297" i="11"/>
  <c r="D297" i="11"/>
  <c r="C297" i="11"/>
  <c r="B297" i="11"/>
  <c r="G296" i="11"/>
  <c r="F296" i="11"/>
  <c r="E296" i="11"/>
  <c r="D296" i="11"/>
  <c r="C296" i="11"/>
  <c r="B296" i="11"/>
  <c r="G295" i="11"/>
  <c r="F295" i="11"/>
  <c r="E295" i="11"/>
  <c r="D295" i="11"/>
  <c r="C295" i="11"/>
  <c r="B295" i="11"/>
  <c r="G294" i="11"/>
  <c r="F294" i="11"/>
  <c r="E294" i="11"/>
  <c r="D294" i="11"/>
  <c r="C294" i="11"/>
  <c r="B294" i="11"/>
  <c r="G293" i="11"/>
  <c r="F293" i="11"/>
  <c r="E293" i="11"/>
  <c r="D293" i="11"/>
  <c r="C293" i="11"/>
  <c r="B293" i="11"/>
  <c r="G292" i="11"/>
  <c r="F292" i="11"/>
  <c r="E292" i="11"/>
  <c r="D292" i="11"/>
  <c r="C292" i="11"/>
  <c r="B292" i="11"/>
  <c r="G291" i="11"/>
  <c r="F291" i="11"/>
  <c r="E291" i="11"/>
  <c r="D291" i="11"/>
  <c r="C291" i="11"/>
  <c r="B291" i="11"/>
  <c r="G290" i="11"/>
  <c r="F290" i="11"/>
  <c r="E290" i="11"/>
  <c r="D290" i="11"/>
  <c r="C290" i="11"/>
  <c r="B290" i="11"/>
  <c r="G289" i="11"/>
  <c r="F289" i="11"/>
  <c r="E289" i="11"/>
  <c r="D289" i="11"/>
  <c r="C289" i="11"/>
  <c r="B289" i="11"/>
  <c r="G288" i="11"/>
  <c r="F288" i="11"/>
  <c r="E288" i="11"/>
  <c r="D288" i="11"/>
  <c r="C288" i="11"/>
  <c r="B288" i="11"/>
  <c r="G287" i="11"/>
  <c r="F287" i="11"/>
  <c r="E287" i="11"/>
  <c r="D287" i="11"/>
  <c r="C287" i="11"/>
  <c r="B287" i="11"/>
  <c r="G286" i="11"/>
  <c r="F286" i="11"/>
  <c r="E286" i="11"/>
  <c r="D286" i="11"/>
  <c r="C286" i="11"/>
  <c r="B286" i="11"/>
  <c r="G285" i="11"/>
  <c r="F285" i="11"/>
  <c r="E285" i="11"/>
  <c r="D285" i="11"/>
  <c r="C285" i="11"/>
  <c r="B285" i="11"/>
  <c r="G284" i="11"/>
  <c r="F284" i="11"/>
  <c r="E284" i="11"/>
  <c r="D284" i="11"/>
  <c r="C284" i="11"/>
  <c r="B284" i="11"/>
  <c r="G283" i="11"/>
  <c r="F283" i="11"/>
  <c r="E283" i="11"/>
  <c r="D283" i="11"/>
  <c r="C283" i="11"/>
  <c r="B283" i="11"/>
  <c r="G282" i="11"/>
  <c r="F282" i="11"/>
  <c r="E282" i="11"/>
  <c r="D282" i="11"/>
  <c r="C282" i="11"/>
  <c r="B282" i="11"/>
  <c r="G281" i="11"/>
  <c r="F281" i="11"/>
  <c r="E281" i="11"/>
  <c r="D281" i="11"/>
  <c r="C281" i="11"/>
  <c r="B281" i="11"/>
  <c r="G280" i="11"/>
  <c r="F280" i="11"/>
  <c r="E280" i="11"/>
  <c r="D280" i="11"/>
  <c r="C280" i="11"/>
  <c r="B280" i="11"/>
  <c r="G279" i="11"/>
  <c r="F279" i="11"/>
  <c r="E279" i="11"/>
  <c r="D279" i="11"/>
  <c r="C279" i="11"/>
  <c r="B279" i="11"/>
  <c r="G278" i="11"/>
  <c r="F278" i="11"/>
  <c r="E278" i="11"/>
  <c r="D278" i="11"/>
  <c r="C278" i="11"/>
  <c r="B278" i="11"/>
  <c r="G277" i="11"/>
  <c r="F277" i="11"/>
  <c r="E277" i="11"/>
  <c r="D277" i="11"/>
  <c r="C277" i="11"/>
  <c r="B277" i="11"/>
  <c r="G276" i="11"/>
  <c r="F276" i="11"/>
  <c r="E276" i="11"/>
  <c r="D276" i="11"/>
  <c r="C276" i="11"/>
  <c r="B276" i="11"/>
  <c r="G275" i="11"/>
  <c r="F275" i="11"/>
  <c r="E275" i="11"/>
  <c r="D275" i="11"/>
  <c r="C275" i="11"/>
  <c r="B275" i="11"/>
  <c r="G274" i="11"/>
  <c r="F274" i="11"/>
  <c r="E274" i="11"/>
  <c r="D274" i="11"/>
  <c r="C274" i="11"/>
  <c r="B274" i="11"/>
  <c r="G273" i="11"/>
  <c r="F273" i="11"/>
  <c r="E273" i="11"/>
  <c r="D273" i="11"/>
  <c r="C273" i="11"/>
  <c r="B273" i="11"/>
  <c r="G272" i="11"/>
  <c r="F272" i="11"/>
  <c r="E272" i="11"/>
  <c r="D272" i="11"/>
  <c r="C272" i="11"/>
  <c r="B272" i="11"/>
  <c r="G271" i="11"/>
  <c r="F271" i="11"/>
  <c r="E271" i="11"/>
  <c r="D271" i="11"/>
  <c r="C271" i="11"/>
  <c r="B271" i="11"/>
  <c r="G270" i="11"/>
  <c r="F270" i="11"/>
  <c r="E270" i="11"/>
  <c r="D270" i="11"/>
  <c r="C270" i="11"/>
  <c r="B270" i="11"/>
  <c r="G269" i="11"/>
  <c r="F269" i="11"/>
  <c r="E269" i="11"/>
  <c r="D269" i="11"/>
  <c r="C269" i="11"/>
  <c r="B269" i="11"/>
  <c r="G268" i="11"/>
  <c r="F268" i="11"/>
  <c r="E268" i="11"/>
  <c r="D268" i="11"/>
  <c r="C268" i="11"/>
  <c r="B268" i="11"/>
  <c r="G267" i="11"/>
  <c r="F267" i="11"/>
  <c r="E267" i="11"/>
  <c r="D267" i="11"/>
  <c r="C267" i="11"/>
  <c r="B267" i="11"/>
  <c r="G266" i="11"/>
  <c r="F266" i="11"/>
  <c r="E266" i="11"/>
  <c r="D266" i="11"/>
  <c r="C266" i="11"/>
  <c r="B266" i="11"/>
  <c r="G265" i="11"/>
  <c r="F265" i="11"/>
  <c r="E265" i="11"/>
  <c r="D265" i="11"/>
  <c r="C265" i="11"/>
  <c r="B265" i="11"/>
  <c r="G264" i="11"/>
  <c r="F264" i="11"/>
  <c r="E264" i="11"/>
  <c r="D264" i="11"/>
  <c r="C264" i="11"/>
  <c r="B264" i="11"/>
  <c r="G263" i="11"/>
  <c r="F263" i="11"/>
  <c r="E263" i="11"/>
  <c r="D263" i="11"/>
  <c r="C263" i="11"/>
  <c r="B263" i="11"/>
  <c r="G262" i="11"/>
  <c r="F262" i="11"/>
  <c r="E262" i="11"/>
  <c r="D262" i="11"/>
  <c r="C262" i="11"/>
  <c r="B262" i="11"/>
  <c r="G261" i="11"/>
  <c r="F261" i="11"/>
  <c r="E261" i="11"/>
  <c r="D261" i="11"/>
  <c r="C261" i="11"/>
  <c r="B261" i="11"/>
  <c r="G260" i="11"/>
  <c r="F260" i="11"/>
  <c r="E260" i="11"/>
  <c r="D260" i="11"/>
  <c r="C260" i="11"/>
  <c r="B260" i="11"/>
  <c r="G259" i="11"/>
  <c r="F259" i="11"/>
  <c r="E259" i="11"/>
  <c r="D259" i="11"/>
  <c r="C259" i="11"/>
  <c r="B259" i="11"/>
  <c r="G258" i="11"/>
  <c r="F258" i="11"/>
  <c r="E258" i="11"/>
  <c r="D258" i="11"/>
  <c r="C258" i="11"/>
  <c r="B258" i="11"/>
  <c r="G257" i="11"/>
  <c r="F257" i="11"/>
  <c r="E257" i="11"/>
  <c r="D257" i="11"/>
  <c r="C257" i="11"/>
  <c r="B257" i="11"/>
  <c r="G256" i="11"/>
  <c r="F256" i="11"/>
  <c r="E256" i="11"/>
  <c r="D256" i="11"/>
  <c r="C256" i="11"/>
  <c r="B256" i="11"/>
  <c r="G255" i="11"/>
  <c r="F255" i="11"/>
  <c r="E255" i="11"/>
  <c r="D255" i="11"/>
  <c r="C255" i="11"/>
  <c r="B255" i="11"/>
  <c r="G254" i="11"/>
  <c r="F254" i="11"/>
  <c r="E254" i="11"/>
  <c r="D254" i="11"/>
  <c r="C254" i="11"/>
  <c r="B254" i="11"/>
  <c r="G253" i="11"/>
  <c r="F253" i="11"/>
  <c r="E253" i="11"/>
  <c r="D253" i="11"/>
  <c r="C253" i="11"/>
  <c r="B253" i="11"/>
  <c r="G252" i="11"/>
  <c r="F252" i="11"/>
  <c r="E252" i="11"/>
  <c r="D252" i="11"/>
  <c r="C252" i="11"/>
  <c r="B252" i="11"/>
  <c r="G251" i="11"/>
  <c r="F251" i="11"/>
  <c r="E251" i="11"/>
  <c r="D251" i="11"/>
  <c r="C251" i="11"/>
  <c r="B251" i="11"/>
  <c r="G250" i="11"/>
  <c r="F250" i="11"/>
  <c r="E250" i="11"/>
  <c r="D250" i="11"/>
  <c r="C250" i="11"/>
  <c r="B250" i="11"/>
  <c r="G249" i="11"/>
  <c r="F249" i="11"/>
  <c r="E249" i="11"/>
  <c r="D249" i="11"/>
  <c r="C249" i="11"/>
  <c r="B249" i="11"/>
  <c r="G248" i="11"/>
  <c r="F248" i="11"/>
  <c r="E248" i="11"/>
  <c r="D248" i="11"/>
  <c r="C248" i="11"/>
  <c r="B248" i="11"/>
  <c r="G247" i="11"/>
  <c r="F247" i="11"/>
  <c r="E247" i="11"/>
  <c r="D247" i="11"/>
  <c r="C247" i="11"/>
  <c r="B247" i="11"/>
  <c r="G246" i="11"/>
  <c r="F246" i="11"/>
  <c r="E246" i="11"/>
  <c r="D246" i="11"/>
  <c r="C246" i="11"/>
  <c r="B246" i="11"/>
  <c r="G245" i="11"/>
  <c r="F245" i="11"/>
  <c r="E245" i="11"/>
  <c r="D245" i="11"/>
  <c r="C245" i="11"/>
  <c r="B245" i="11"/>
  <c r="G244" i="11"/>
  <c r="F244" i="11"/>
  <c r="E244" i="11"/>
  <c r="D244" i="11"/>
  <c r="C244" i="11"/>
  <c r="B244" i="11"/>
  <c r="G243" i="11"/>
  <c r="F243" i="11"/>
  <c r="E243" i="11"/>
  <c r="D243" i="11"/>
  <c r="C243" i="11"/>
  <c r="B243" i="11"/>
  <c r="G242" i="11"/>
  <c r="F242" i="11"/>
  <c r="E242" i="11"/>
  <c r="D242" i="11"/>
  <c r="C242" i="11"/>
  <c r="B242" i="11"/>
  <c r="G241" i="11"/>
  <c r="F241" i="11"/>
  <c r="E241" i="11"/>
  <c r="D241" i="11"/>
  <c r="C241" i="11"/>
  <c r="B241" i="11"/>
  <c r="G240" i="11"/>
  <c r="F240" i="11"/>
  <c r="E240" i="11"/>
  <c r="D240" i="11"/>
  <c r="C240" i="11"/>
  <c r="B240" i="11"/>
  <c r="G239" i="11"/>
  <c r="F239" i="11"/>
  <c r="E239" i="11"/>
  <c r="D239" i="11"/>
  <c r="C239" i="11"/>
  <c r="B239" i="11"/>
  <c r="G238" i="11"/>
  <c r="F238" i="11"/>
  <c r="E238" i="11"/>
  <c r="D238" i="11"/>
  <c r="C238" i="11"/>
  <c r="B238" i="11"/>
  <c r="G237" i="11"/>
  <c r="F237" i="11"/>
  <c r="E237" i="11"/>
  <c r="D237" i="11"/>
  <c r="C237" i="11"/>
  <c r="B237" i="11"/>
  <c r="G236" i="11"/>
  <c r="F236" i="11"/>
  <c r="E236" i="11"/>
  <c r="D236" i="11"/>
  <c r="C236" i="11"/>
  <c r="B236" i="11"/>
  <c r="G235" i="11"/>
  <c r="F235" i="11"/>
  <c r="E235" i="11"/>
  <c r="D235" i="11"/>
  <c r="C235" i="11"/>
  <c r="B235" i="11"/>
  <c r="G234" i="11"/>
  <c r="F234" i="11"/>
  <c r="E234" i="11"/>
  <c r="D234" i="11"/>
  <c r="C234" i="11"/>
  <c r="B234" i="11"/>
  <c r="G233" i="11"/>
  <c r="F233" i="11"/>
  <c r="E233" i="11"/>
  <c r="D233" i="11"/>
  <c r="C233" i="11"/>
  <c r="B233" i="11"/>
  <c r="G232" i="11"/>
  <c r="F232" i="11"/>
  <c r="E232" i="11"/>
  <c r="D232" i="11"/>
  <c r="C232" i="11"/>
  <c r="B232" i="11"/>
  <c r="G231" i="11"/>
  <c r="F231" i="11"/>
  <c r="E231" i="11"/>
  <c r="D231" i="11"/>
  <c r="C231" i="11"/>
  <c r="B231" i="11"/>
  <c r="G230" i="11"/>
  <c r="F230" i="11"/>
  <c r="E230" i="11"/>
  <c r="D230" i="11"/>
  <c r="C230" i="11"/>
  <c r="B230" i="11"/>
  <c r="G229" i="11"/>
  <c r="F229" i="11"/>
  <c r="E229" i="11"/>
  <c r="D229" i="11"/>
  <c r="C229" i="11"/>
  <c r="B229" i="11"/>
  <c r="G228" i="11"/>
  <c r="F228" i="11"/>
  <c r="E228" i="11"/>
  <c r="D228" i="11"/>
  <c r="C228" i="11"/>
  <c r="B228" i="11"/>
  <c r="G227" i="11"/>
  <c r="F227" i="11"/>
  <c r="E227" i="11"/>
  <c r="D227" i="11"/>
  <c r="C227" i="11"/>
  <c r="B227" i="11"/>
  <c r="G226" i="11"/>
  <c r="F226" i="11"/>
  <c r="E226" i="11"/>
  <c r="D226" i="11"/>
  <c r="C226" i="11"/>
  <c r="B226" i="11"/>
  <c r="G225" i="11"/>
  <c r="F225" i="11"/>
  <c r="E225" i="11"/>
  <c r="D225" i="11"/>
  <c r="C225" i="11"/>
  <c r="B225" i="11"/>
  <c r="G224" i="11"/>
  <c r="F224" i="11"/>
  <c r="E224" i="11"/>
  <c r="D224" i="11"/>
  <c r="C224" i="11"/>
  <c r="B224" i="11"/>
  <c r="G223" i="11"/>
  <c r="F223" i="11"/>
  <c r="E223" i="11"/>
  <c r="D223" i="11"/>
  <c r="C223" i="11"/>
  <c r="B223" i="11"/>
  <c r="G222" i="11"/>
  <c r="F222" i="11"/>
  <c r="E222" i="11"/>
  <c r="D222" i="11"/>
  <c r="C222" i="11"/>
  <c r="B222" i="11"/>
  <c r="G221" i="11"/>
  <c r="F221" i="11"/>
  <c r="E221" i="11"/>
  <c r="D221" i="11"/>
  <c r="C221" i="11"/>
  <c r="B221" i="11"/>
  <c r="G220" i="11"/>
  <c r="F220" i="11"/>
  <c r="E220" i="11"/>
  <c r="D220" i="11"/>
  <c r="C220" i="11"/>
  <c r="B220" i="11"/>
  <c r="G219" i="11"/>
  <c r="F219" i="11"/>
  <c r="E219" i="11"/>
  <c r="D219" i="11"/>
  <c r="C219" i="11"/>
  <c r="B219" i="11"/>
  <c r="G218" i="11"/>
  <c r="F218" i="11"/>
  <c r="E218" i="11"/>
  <c r="D218" i="11"/>
  <c r="C218" i="11"/>
  <c r="B218" i="11"/>
  <c r="G217" i="11"/>
  <c r="F217" i="11"/>
  <c r="E217" i="11"/>
  <c r="D217" i="11"/>
  <c r="C217" i="11"/>
  <c r="B217" i="11"/>
  <c r="G216" i="11"/>
  <c r="F216" i="11"/>
  <c r="E216" i="11"/>
  <c r="D216" i="11"/>
  <c r="C216" i="11"/>
  <c r="B216" i="11"/>
  <c r="G215" i="11"/>
  <c r="F215" i="11"/>
  <c r="E215" i="11"/>
  <c r="D215" i="11"/>
  <c r="C215" i="11"/>
  <c r="B215" i="11"/>
  <c r="G214" i="11"/>
  <c r="F214" i="11"/>
  <c r="E214" i="11"/>
  <c r="D214" i="11"/>
  <c r="C214" i="11"/>
  <c r="B214" i="11"/>
  <c r="G213" i="11"/>
  <c r="F213" i="11"/>
  <c r="E213" i="11"/>
  <c r="D213" i="11"/>
  <c r="C213" i="11"/>
  <c r="B213" i="11"/>
  <c r="G212" i="11"/>
  <c r="F212" i="11"/>
  <c r="E212" i="11"/>
  <c r="D212" i="11"/>
  <c r="C212" i="11"/>
  <c r="B212" i="11"/>
  <c r="G211" i="11"/>
  <c r="F211" i="11"/>
  <c r="E211" i="11"/>
  <c r="D211" i="11"/>
  <c r="C211" i="11"/>
  <c r="B211" i="11"/>
  <c r="G210" i="11"/>
  <c r="F210" i="11"/>
  <c r="E210" i="11"/>
  <c r="D210" i="11"/>
  <c r="C210" i="11"/>
  <c r="B210" i="11"/>
  <c r="G209" i="11"/>
  <c r="F209" i="11"/>
  <c r="E209" i="11"/>
  <c r="D209" i="11"/>
  <c r="C209" i="11"/>
  <c r="B209" i="11"/>
  <c r="G208" i="11"/>
  <c r="F208" i="11"/>
  <c r="E208" i="11"/>
  <c r="D208" i="11"/>
  <c r="C208" i="11"/>
  <c r="B208" i="11"/>
  <c r="G207" i="11"/>
  <c r="F207" i="11"/>
  <c r="E207" i="11"/>
  <c r="D207" i="11"/>
  <c r="C207" i="11"/>
  <c r="B207" i="11"/>
  <c r="G206" i="11"/>
  <c r="F206" i="11"/>
  <c r="E206" i="11"/>
  <c r="D206" i="11"/>
  <c r="C206" i="11"/>
  <c r="B206" i="11"/>
  <c r="G205" i="11"/>
  <c r="F205" i="11"/>
  <c r="E205" i="11"/>
  <c r="D205" i="11"/>
  <c r="C205" i="11"/>
  <c r="B205" i="11"/>
  <c r="G204" i="11"/>
  <c r="F204" i="11"/>
  <c r="E204" i="11"/>
  <c r="D204" i="11"/>
  <c r="C204" i="11"/>
  <c r="B204" i="11"/>
  <c r="G203" i="11"/>
  <c r="F203" i="11"/>
  <c r="E203" i="11"/>
  <c r="D203" i="11"/>
  <c r="C203" i="11"/>
  <c r="B203" i="11"/>
  <c r="G202" i="11"/>
  <c r="F202" i="11"/>
  <c r="E202" i="11"/>
  <c r="D202" i="11"/>
  <c r="C202" i="11"/>
  <c r="B202" i="11"/>
  <c r="G201" i="11"/>
  <c r="F201" i="11"/>
  <c r="E201" i="11"/>
  <c r="D201" i="11"/>
  <c r="C201" i="11"/>
  <c r="B201" i="11"/>
  <c r="G200" i="11"/>
  <c r="F200" i="11"/>
  <c r="E200" i="11"/>
  <c r="D200" i="11"/>
  <c r="C200" i="11"/>
  <c r="B200" i="11"/>
  <c r="G199" i="11"/>
  <c r="F199" i="11"/>
  <c r="E199" i="11"/>
  <c r="D199" i="11"/>
  <c r="C199" i="11"/>
  <c r="B199" i="11"/>
  <c r="G198" i="11"/>
  <c r="F198" i="11"/>
  <c r="E198" i="11"/>
  <c r="D198" i="11"/>
  <c r="C198" i="11"/>
  <c r="B198" i="11"/>
  <c r="G197" i="11"/>
  <c r="F197" i="11"/>
  <c r="E197" i="11"/>
  <c r="D197" i="11"/>
  <c r="C197" i="11"/>
  <c r="B197" i="11"/>
  <c r="G196" i="11"/>
  <c r="F196" i="11"/>
  <c r="E196" i="11"/>
  <c r="D196" i="11"/>
  <c r="C196" i="11"/>
  <c r="B196" i="11"/>
  <c r="G195" i="11"/>
  <c r="F195" i="11"/>
  <c r="E195" i="11"/>
  <c r="D195" i="11"/>
  <c r="C195" i="11"/>
  <c r="B195" i="11"/>
  <c r="G194" i="11"/>
  <c r="F194" i="11"/>
  <c r="E194" i="11"/>
  <c r="D194" i="11"/>
  <c r="C194" i="11"/>
  <c r="B194" i="11"/>
  <c r="G193" i="11"/>
  <c r="F193" i="11"/>
  <c r="E193" i="11"/>
  <c r="D193" i="11"/>
  <c r="C193" i="11"/>
  <c r="B193" i="11"/>
  <c r="G192" i="11"/>
  <c r="F192" i="11"/>
  <c r="E192" i="11"/>
  <c r="D192" i="11"/>
  <c r="C192" i="11"/>
  <c r="B192" i="11"/>
  <c r="G191" i="11"/>
  <c r="F191" i="11"/>
  <c r="E191" i="11"/>
  <c r="D191" i="11"/>
  <c r="C191" i="11"/>
  <c r="B191" i="11"/>
  <c r="G190" i="11"/>
  <c r="F190" i="11"/>
  <c r="E190" i="11"/>
  <c r="D190" i="11"/>
  <c r="C190" i="11"/>
  <c r="B190" i="11"/>
  <c r="G189" i="11"/>
  <c r="F189" i="11"/>
  <c r="E189" i="11"/>
  <c r="D189" i="11"/>
  <c r="C189" i="11"/>
  <c r="B189" i="11"/>
  <c r="G188" i="11"/>
  <c r="F188" i="11"/>
  <c r="E188" i="11"/>
  <c r="D188" i="11"/>
  <c r="C188" i="11"/>
  <c r="B188" i="11"/>
  <c r="G187" i="11"/>
  <c r="F187" i="11"/>
  <c r="E187" i="11"/>
  <c r="D187" i="11"/>
  <c r="C187" i="11"/>
  <c r="B187" i="11"/>
  <c r="G186" i="11"/>
  <c r="F186" i="11"/>
  <c r="E186" i="11"/>
  <c r="D186" i="11"/>
  <c r="C186" i="11"/>
  <c r="B186" i="11"/>
  <c r="G185" i="11"/>
  <c r="F185" i="11"/>
  <c r="E185" i="11"/>
  <c r="D185" i="11"/>
  <c r="C185" i="11"/>
  <c r="B185" i="11"/>
  <c r="G184" i="11"/>
  <c r="F184" i="11"/>
  <c r="E184" i="11"/>
  <c r="D184" i="11"/>
  <c r="C184" i="11"/>
  <c r="B184" i="11"/>
  <c r="G183" i="11"/>
  <c r="F183" i="11"/>
  <c r="E183" i="11"/>
  <c r="D183" i="11"/>
  <c r="C183" i="11"/>
  <c r="B183" i="11"/>
  <c r="G182" i="11"/>
  <c r="F182" i="11"/>
  <c r="E182" i="11"/>
  <c r="D182" i="11"/>
  <c r="C182" i="11"/>
  <c r="B182" i="11"/>
  <c r="G181" i="11"/>
  <c r="F181" i="11"/>
  <c r="E181" i="11"/>
  <c r="D181" i="11"/>
  <c r="C181" i="11"/>
  <c r="B181" i="11"/>
  <c r="G180" i="11"/>
  <c r="F180" i="11"/>
  <c r="E180" i="11"/>
  <c r="D180" i="11"/>
  <c r="C180" i="11"/>
  <c r="B180" i="11"/>
  <c r="G179" i="11"/>
  <c r="F179" i="11"/>
  <c r="E179" i="11"/>
  <c r="D179" i="11"/>
  <c r="C179" i="11"/>
  <c r="B179" i="11"/>
  <c r="G178" i="11"/>
  <c r="F178" i="11"/>
  <c r="E178" i="11"/>
  <c r="D178" i="11"/>
  <c r="C178" i="11"/>
  <c r="B178" i="11"/>
  <c r="G177" i="11"/>
  <c r="F177" i="11"/>
  <c r="E177" i="11"/>
  <c r="D177" i="11"/>
  <c r="C177" i="11"/>
  <c r="B177" i="11"/>
  <c r="G176" i="11"/>
  <c r="F176" i="11"/>
  <c r="E176" i="11"/>
  <c r="D176" i="11"/>
  <c r="C176" i="11"/>
  <c r="B176" i="11"/>
  <c r="G175" i="11"/>
  <c r="F175" i="11"/>
  <c r="E175" i="11"/>
  <c r="D175" i="11"/>
  <c r="C175" i="11"/>
  <c r="B175" i="11"/>
  <c r="G174" i="11"/>
  <c r="F174" i="11"/>
  <c r="E174" i="11"/>
  <c r="D174" i="11"/>
  <c r="C174" i="11"/>
  <c r="B174" i="11"/>
  <c r="G173" i="11"/>
  <c r="F173" i="11"/>
  <c r="E173" i="11"/>
  <c r="D173" i="11"/>
  <c r="C173" i="11"/>
  <c r="B173" i="11"/>
  <c r="G172" i="11"/>
  <c r="F172" i="11"/>
  <c r="E172" i="11"/>
  <c r="D172" i="11"/>
  <c r="C172" i="11"/>
  <c r="B172" i="11"/>
  <c r="G171" i="11"/>
  <c r="F171" i="11"/>
  <c r="E171" i="11"/>
  <c r="D171" i="11"/>
  <c r="C171" i="11"/>
  <c r="B171" i="11"/>
  <c r="G170" i="11"/>
  <c r="F170" i="11"/>
  <c r="E170" i="11"/>
  <c r="D170" i="11"/>
  <c r="C170" i="11"/>
  <c r="B170" i="11"/>
  <c r="G169" i="11"/>
  <c r="F169" i="11"/>
  <c r="E169" i="11"/>
  <c r="D169" i="11"/>
  <c r="C169" i="11"/>
  <c r="B169" i="11"/>
  <c r="G168" i="11"/>
  <c r="F168" i="11"/>
  <c r="E168" i="11"/>
  <c r="D168" i="11"/>
  <c r="C168" i="11"/>
  <c r="B168" i="11"/>
  <c r="G167" i="11"/>
  <c r="F167" i="11"/>
  <c r="E167" i="11"/>
  <c r="D167" i="11"/>
  <c r="C167" i="11"/>
  <c r="B167" i="11"/>
  <c r="G166" i="11"/>
  <c r="F166" i="11"/>
  <c r="E166" i="11"/>
  <c r="D166" i="11"/>
  <c r="C166" i="11"/>
  <c r="B166" i="11"/>
  <c r="G165" i="11"/>
  <c r="F165" i="11"/>
  <c r="E165" i="11"/>
  <c r="D165" i="11"/>
  <c r="C165" i="11"/>
  <c r="B165" i="11"/>
  <c r="G164" i="11"/>
  <c r="F164" i="11"/>
  <c r="E164" i="11"/>
  <c r="D164" i="11"/>
  <c r="C164" i="11"/>
  <c r="B164" i="11"/>
  <c r="G163" i="11"/>
  <c r="F163" i="11"/>
  <c r="E163" i="11"/>
  <c r="D163" i="11"/>
  <c r="C163" i="11"/>
  <c r="B163" i="11"/>
  <c r="G162" i="11"/>
  <c r="F162" i="11"/>
  <c r="E162" i="11"/>
  <c r="D162" i="11"/>
  <c r="C162" i="11"/>
  <c r="B162" i="11"/>
  <c r="G161" i="11"/>
  <c r="F161" i="11"/>
  <c r="E161" i="11"/>
  <c r="D161" i="11"/>
  <c r="C161" i="11"/>
  <c r="B161" i="11"/>
  <c r="G160" i="11"/>
  <c r="F160" i="11"/>
  <c r="E160" i="11"/>
  <c r="D160" i="11"/>
  <c r="C160" i="11"/>
  <c r="B160" i="11"/>
  <c r="G159" i="11"/>
  <c r="F159" i="11"/>
  <c r="E159" i="11"/>
  <c r="D159" i="11"/>
  <c r="C159" i="11"/>
  <c r="B159" i="11"/>
  <c r="G158" i="11"/>
  <c r="F158" i="11"/>
  <c r="E158" i="11"/>
  <c r="D158" i="11"/>
  <c r="C158" i="11"/>
  <c r="B158" i="11"/>
  <c r="G157" i="11"/>
  <c r="F157" i="11"/>
  <c r="E157" i="11"/>
  <c r="D157" i="11"/>
  <c r="C157" i="11"/>
  <c r="B157" i="11"/>
  <c r="G156" i="11"/>
  <c r="F156" i="11"/>
  <c r="E156" i="11"/>
  <c r="D156" i="11"/>
  <c r="C156" i="11"/>
  <c r="B156" i="11"/>
  <c r="G155" i="11"/>
  <c r="F155" i="11"/>
  <c r="E155" i="11"/>
  <c r="D155" i="11"/>
  <c r="C155" i="11"/>
  <c r="B155" i="11"/>
  <c r="G154" i="11"/>
  <c r="F154" i="11"/>
  <c r="E154" i="11"/>
  <c r="D154" i="11"/>
  <c r="C154" i="11"/>
  <c r="B154" i="11"/>
  <c r="G153" i="11"/>
  <c r="F153" i="11"/>
  <c r="E153" i="11"/>
  <c r="D153" i="11"/>
  <c r="C153" i="11"/>
  <c r="B153" i="11"/>
  <c r="G152" i="11"/>
  <c r="F152" i="11"/>
  <c r="E152" i="11"/>
  <c r="D152" i="11"/>
  <c r="C152" i="11"/>
  <c r="B152" i="11"/>
  <c r="G151" i="11"/>
  <c r="F151" i="11"/>
  <c r="E151" i="11"/>
  <c r="D151" i="11"/>
  <c r="C151" i="11"/>
  <c r="B151" i="11"/>
  <c r="G150" i="11"/>
  <c r="F150" i="11"/>
  <c r="E150" i="11"/>
  <c r="D150" i="11"/>
  <c r="C150" i="11"/>
  <c r="B150" i="11"/>
  <c r="G149" i="11"/>
  <c r="F149" i="11"/>
  <c r="E149" i="11"/>
  <c r="D149" i="11"/>
  <c r="C149" i="11"/>
  <c r="B149" i="11"/>
  <c r="G148" i="11"/>
  <c r="F148" i="11"/>
  <c r="E148" i="11"/>
  <c r="D148" i="11"/>
  <c r="C148" i="11"/>
  <c r="B148" i="11"/>
  <c r="G147" i="11"/>
  <c r="F147" i="11"/>
  <c r="E147" i="11"/>
  <c r="D147" i="11"/>
  <c r="C147" i="11"/>
  <c r="B147" i="11"/>
  <c r="G146" i="11"/>
  <c r="F146" i="11"/>
  <c r="E146" i="11"/>
  <c r="D146" i="11"/>
  <c r="C146" i="11"/>
  <c r="B146" i="11"/>
  <c r="G145" i="11"/>
  <c r="F145" i="11"/>
  <c r="E145" i="11"/>
  <c r="D145" i="11"/>
  <c r="C145" i="11"/>
  <c r="B145" i="11"/>
  <c r="G144" i="11"/>
  <c r="F144" i="11"/>
  <c r="E144" i="11"/>
  <c r="D144" i="11"/>
  <c r="C144" i="11"/>
  <c r="B144" i="11"/>
  <c r="G143" i="11"/>
  <c r="F143" i="11"/>
  <c r="E143" i="11"/>
  <c r="D143" i="11"/>
  <c r="C143" i="11"/>
  <c r="B143" i="11"/>
  <c r="G142" i="11"/>
  <c r="F142" i="11"/>
  <c r="E142" i="11"/>
  <c r="D142" i="11"/>
  <c r="C142" i="11"/>
  <c r="B142" i="11"/>
  <c r="G141" i="11"/>
  <c r="F141" i="11"/>
  <c r="E141" i="11"/>
  <c r="D141" i="11"/>
  <c r="C141" i="11"/>
  <c r="B141" i="11"/>
  <c r="G140" i="11"/>
  <c r="F140" i="11"/>
  <c r="E140" i="11"/>
  <c r="D140" i="11"/>
  <c r="C140" i="11"/>
  <c r="B140" i="11"/>
  <c r="G139" i="11"/>
  <c r="F139" i="11"/>
  <c r="E139" i="11"/>
  <c r="D139" i="11"/>
  <c r="C139" i="11"/>
  <c r="B139" i="11"/>
  <c r="G138" i="11"/>
  <c r="F138" i="11"/>
  <c r="E138" i="11"/>
  <c r="D138" i="11"/>
  <c r="C138" i="11"/>
  <c r="B138" i="11"/>
  <c r="G137" i="11"/>
  <c r="F137" i="11"/>
  <c r="E137" i="11"/>
  <c r="D137" i="11"/>
  <c r="C137" i="11"/>
  <c r="B137" i="11"/>
  <c r="G136" i="11"/>
  <c r="F136" i="11"/>
  <c r="E136" i="11"/>
  <c r="D136" i="11"/>
  <c r="C136" i="11"/>
  <c r="B136" i="11"/>
  <c r="G135" i="11"/>
  <c r="F135" i="11"/>
  <c r="E135" i="11"/>
  <c r="D135" i="11"/>
  <c r="C135" i="11"/>
  <c r="B135" i="11"/>
  <c r="G134" i="11"/>
  <c r="F134" i="11"/>
  <c r="E134" i="11"/>
  <c r="D134" i="11"/>
  <c r="C134" i="11"/>
  <c r="B134" i="11"/>
  <c r="G133" i="11"/>
  <c r="F133" i="11"/>
  <c r="E133" i="11"/>
  <c r="D133" i="11"/>
  <c r="C133" i="11"/>
  <c r="B133" i="11"/>
  <c r="G132" i="11"/>
  <c r="F132" i="11"/>
  <c r="E132" i="11"/>
  <c r="D132" i="11"/>
  <c r="C132" i="11"/>
  <c r="B132" i="11"/>
  <c r="G131" i="11"/>
  <c r="F131" i="11"/>
  <c r="E131" i="11"/>
  <c r="D131" i="11"/>
  <c r="C131" i="11"/>
  <c r="B131" i="11"/>
  <c r="G130" i="11"/>
  <c r="F130" i="11"/>
  <c r="E130" i="11"/>
  <c r="D130" i="11"/>
  <c r="C130" i="11"/>
  <c r="B130" i="11"/>
  <c r="G129" i="11"/>
  <c r="F129" i="11"/>
  <c r="E129" i="11"/>
  <c r="D129" i="11"/>
  <c r="C129" i="11"/>
  <c r="B129" i="11"/>
  <c r="G128" i="11"/>
  <c r="F128" i="11"/>
  <c r="E128" i="11"/>
  <c r="D128" i="11"/>
  <c r="C128" i="11"/>
  <c r="B128" i="11"/>
  <c r="G127" i="11"/>
  <c r="F127" i="11"/>
  <c r="E127" i="11"/>
  <c r="D127" i="11"/>
  <c r="C127" i="11"/>
  <c r="B127" i="11"/>
  <c r="G126" i="11"/>
  <c r="F126" i="11"/>
  <c r="E126" i="11"/>
  <c r="D126" i="11"/>
  <c r="C126" i="11"/>
  <c r="B126" i="11"/>
  <c r="G125" i="11"/>
  <c r="F125" i="11"/>
  <c r="E125" i="11"/>
  <c r="D125" i="11"/>
  <c r="C125" i="11"/>
  <c r="B125" i="11"/>
  <c r="G124" i="11"/>
  <c r="F124" i="11"/>
  <c r="E124" i="11"/>
  <c r="D124" i="11"/>
  <c r="C124" i="11"/>
  <c r="B124" i="11"/>
  <c r="G123" i="11"/>
  <c r="F123" i="11"/>
  <c r="E123" i="11"/>
  <c r="D123" i="11"/>
  <c r="C123" i="11"/>
  <c r="B123" i="11"/>
  <c r="G122" i="11"/>
  <c r="F122" i="11"/>
  <c r="E122" i="11"/>
  <c r="D122" i="11"/>
  <c r="C122" i="11"/>
  <c r="B122" i="11"/>
  <c r="G121" i="11"/>
  <c r="F121" i="11"/>
  <c r="E121" i="11"/>
  <c r="D121" i="11"/>
  <c r="C121" i="11"/>
  <c r="B121" i="11"/>
  <c r="G120" i="11"/>
  <c r="F120" i="11"/>
  <c r="E120" i="11"/>
  <c r="D120" i="11"/>
  <c r="C120" i="11"/>
  <c r="B120" i="11"/>
  <c r="G119" i="11"/>
  <c r="F119" i="11"/>
  <c r="E119" i="11"/>
  <c r="D119" i="11"/>
  <c r="C119" i="11"/>
  <c r="B119" i="11"/>
  <c r="G118" i="11"/>
  <c r="F118" i="11"/>
  <c r="E118" i="11"/>
  <c r="D118" i="11"/>
  <c r="C118" i="11"/>
  <c r="B118" i="11"/>
  <c r="G117" i="11"/>
  <c r="F117" i="11"/>
  <c r="E117" i="11"/>
  <c r="D117" i="11"/>
  <c r="C117" i="11"/>
  <c r="B117" i="11"/>
  <c r="G116" i="11"/>
  <c r="F116" i="11"/>
  <c r="E116" i="11"/>
  <c r="D116" i="11"/>
  <c r="C116" i="11"/>
  <c r="B116" i="11"/>
  <c r="G115" i="11"/>
  <c r="F115" i="11"/>
  <c r="E115" i="11"/>
  <c r="D115" i="11"/>
  <c r="C115" i="11"/>
  <c r="B115" i="11"/>
  <c r="G114" i="11"/>
  <c r="F114" i="11"/>
  <c r="E114" i="11"/>
  <c r="D114" i="11"/>
  <c r="C114" i="11"/>
  <c r="B114" i="11"/>
  <c r="G113" i="11"/>
  <c r="F113" i="11"/>
  <c r="E113" i="11"/>
  <c r="D113" i="11"/>
  <c r="C113" i="11"/>
  <c r="B113" i="11"/>
  <c r="G112" i="11"/>
  <c r="F112" i="11"/>
  <c r="E112" i="11"/>
  <c r="D112" i="11"/>
  <c r="C112" i="11"/>
  <c r="B112" i="11"/>
  <c r="G111" i="11"/>
  <c r="F111" i="11"/>
  <c r="E111" i="11"/>
  <c r="D111" i="11"/>
  <c r="C111" i="11"/>
  <c r="B111" i="11"/>
  <c r="G110" i="11"/>
  <c r="F110" i="11"/>
  <c r="E110" i="11"/>
  <c r="D110" i="11"/>
  <c r="C110" i="11"/>
  <c r="B110" i="11"/>
  <c r="G109" i="11"/>
  <c r="F109" i="11"/>
  <c r="E109" i="11"/>
  <c r="D109" i="11"/>
  <c r="C109" i="11"/>
  <c r="B109" i="11"/>
  <c r="G108" i="11"/>
  <c r="F108" i="11"/>
  <c r="E108" i="11"/>
  <c r="D108" i="11"/>
  <c r="C108" i="11"/>
  <c r="B108" i="11"/>
  <c r="G107" i="11"/>
  <c r="F107" i="11"/>
  <c r="E107" i="11"/>
  <c r="D107" i="11"/>
  <c r="C107" i="11"/>
  <c r="B107" i="11"/>
  <c r="G106" i="11"/>
  <c r="F106" i="11"/>
  <c r="E106" i="11"/>
  <c r="D106" i="11"/>
  <c r="C106" i="11"/>
  <c r="B106" i="11"/>
  <c r="G105" i="11"/>
  <c r="F105" i="11"/>
  <c r="E105" i="11"/>
  <c r="D105" i="11"/>
  <c r="C105" i="11"/>
  <c r="B105" i="11"/>
  <c r="G104" i="11"/>
  <c r="F104" i="11"/>
  <c r="E104" i="11"/>
  <c r="D104" i="11"/>
  <c r="C104" i="11"/>
  <c r="B104" i="11"/>
  <c r="G103" i="11"/>
  <c r="F103" i="11"/>
  <c r="E103" i="11"/>
  <c r="D103" i="11"/>
  <c r="C103" i="11"/>
  <c r="B103" i="11"/>
  <c r="G102" i="11"/>
  <c r="F102" i="11"/>
  <c r="E102" i="11"/>
  <c r="D102" i="11"/>
  <c r="C102" i="11"/>
  <c r="B102" i="11"/>
  <c r="G101" i="11"/>
  <c r="F101" i="11"/>
  <c r="E101" i="11"/>
  <c r="D101" i="11"/>
  <c r="C101" i="11"/>
  <c r="B101" i="11"/>
  <c r="G100" i="11"/>
  <c r="F100" i="11"/>
  <c r="E100" i="11"/>
  <c r="D100" i="11"/>
  <c r="C100" i="11"/>
  <c r="B100" i="11"/>
  <c r="G99" i="11"/>
  <c r="F99" i="11"/>
  <c r="E99" i="11"/>
  <c r="D99" i="11"/>
  <c r="C99" i="11"/>
  <c r="B99" i="11"/>
  <c r="G98" i="11"/>
  <c r="F98" i="11"/>
  <c r="E98" i="11"/>
  <c r="D98" i="11"/>
  <c r="C98" i="11"/>
  <c r="B98" i="11"/>
  <c r="G97" i="11"/>
  <c r="F97" i="11"/>
  <c r="E97" i="11"/>
  <c r="D97" i="11"/>
  <c r="C97" i="11"/>
  <c r="B97" i="11"/>
  <c r="G96" i="11"/>
  <c r="F96" i="11"/>
  <c r="E96" i="11"/>
  <c r="D96" i="11"/>
  <c r="C96" i="11"/>
  <c r="B96" i="11"/>
  <c r="G95" i="11"/>
  <c r="F95" i="11"/>
  <c r="E95" i="11"/>
  <c r="D95" i="11"/>
  <c r="C95" i="11"/>
  <c r="B95" i="11"/>
  <c r="G94" i="11"/>
  <c r="F94" i="11"/>
  <c r="E94" i="11"/>
  <c r="D94" i="11"/>
  <c r="C94" i="11"/>
  <c r="B94" i="11"/>
  <c r="G93" i="11"/>
  <c r="F93" i="11"/>
  <c r="E93" i="11"/>
  <c r="D93" i="11"/>
  <c r="C93" i="11"/>
  <c r="B93" i="11"/>
  <c r="G92" i="11"/>
  <c r="F92" i="11"/>
  <c r="E92" i="11"/>
  <c r="D92" i="11"/>
  <c r="C92" i="11"/>
  <c r="B92" i="11"/>
  <c r="G91" i="11"/>
  <c r="F91" i="11"/>
  <c r="E91" i="11"/>
  <c r="D91" i="11"/>
  <c r="C91" i="11"/>
  <c r="B91" i="11"/>
  <c r="G90" i="11"/>
  <c r="F90" i="11"/>
  <c r="E90" i="11"/>
  <c r="D90" i="11"/>
  <c r="C90" i="11"/>
  <c r="B90" i="11"/>
  <c r="G89" i="11"/>
  <c r="F89" i="11"/>
  <c r="E89" i="11"/>
  <c r="D89" i="11"/>
  <c r="C89" i="11"/>
  <c r="B89" i="11"/>
  <c r="G88" i="11"/>
  <c r="F88" i="11"/>
  <c r="E88" i="11"/>
  <c r="D88" i="11"/>
  <c r="C88" i="11"/>
  <c r="B88" i="11"/>
  <c r="G87" i="11"/>
  <c r="F87" i="11"/>
  <c r="E87" i="11"/>
  <c r="D87" i="11"/>
  <c r="C87" i="11"/>
  <c r="B87" i="11"/>
  <c r="G86" i="11"/>
  <c r="F86" i="11"/>
  <c r="E86" i="11"/>
  <c r="D86" i="11"/>
  <c r="C86" i="11"/>
  <c r="B86" i="11"/>
  <c r="G85" i="11"/>
  <c r="F85" i="11"/>
  <c r="E85" i="11"/>
  <c r="D85" i="11"/>
  <c r="C85" i="11"/>
  <c r="B85" i="11"/>
  <c r="G84" i="11"/>
  <c r="F84" i="11"/>
  <c r="E84" i="11"/>
  <c r="D84" i="11"/>
  <c r="C84" i="11"/>
  <c r="B84" i="11"/>
  <c r="G83" i="11"/>
  <c r="F83" i="11"/>
  <c r="E83" i="11"/>
  <c r="D83" i="11"/>
  <c r="C83" i="11"/>
  <c r="B83" i="11"/>
  <c r="G82" i="11"/>
  <c r="F82" i="11"/>
  <c r="E82" i="11"/>
  <c r="D82" i="11"/>
  <c r="C82" i="11"/>
  <c r="B82" i="11"/>
  <c r="G81" i="11"/>
  <c r="F81" i="11"/>
  <c r="E81" i="11"/>
  <c r="D81" i="11"/>
  <c r="C81" i="11"/>
  <c r="B81" i="11"/>
  <c r="G80" i="11"/>
  <c r="F80" i="11"/>
  <c r="E80" i="11"/>
  <c r="D80" i="11"/>
  <c r="C80" i="11"/>
  <c r="B80" i="11"/>
  <c r="G79" i="11"/>
  <c r="F79" i="11"/>
  <c r="E79" i="11"/>
  <c r="D79" i="11"/>
  <c r="C79" i="11"/>
  <c r="B79" i="11"/>
  <c r="G78" i="11"/>
  <c r="F78" i="11"/>
  <c r="E78" i="11"/>
  <c r="D78" i="11"/>
  <c r="C78" i="11"/>
  <c r="B78" i="11"/>
  <c r="G77" i="11"/>
  <c r="F77" i="11"/>
  <c r="E77" i="11"/>
  <c r="D77" i="11"/>
  <c r="C77" i="11"/>
  <c r="B77" i="11"/>
  <c r="G76" i="11"/>
  <c r="F76" i="11"/>
  <c r="E76" i="11"/>
  <c r="D76" i="11"/>
  <c r="C76" i="11"/>
  <c r="B76" i="11"/>
  <c r="G75" i="11"/>
  <c r="F75" i="11"/>
  <c r="E75" i="11"/>
  <c r="D75" i="11"/>
  <c r="C75" i="11"/>
  <c r="B75" i="11"/>
  <c r="G74" i="11"/>
  <c r="F74" i="11"/>
  <c r="E74" i="11"/>
  <c r="D74" i="11"/>
  <c r="C74" i="11"/>
  <c r="B74" i="11"/>
  <c r="G73" i="11"/>
  <c r="F73" i="11"/>
  <c r="E73" i="11"/>
  <c r="D73" i="11"/>
  <c r="C73" i="11"/>
  <c r="B73" i="11"/>
  <c r="G72" i="11"/>
  <c r="F72" i="11"/>
  <c r="E72" i="11"/>
  <c r="D72" i="11"/>
  <c r="C72" i="11"/>
  <c r="B72" i="11"/>
  <c r="G71" i="11"/>
  <c r="F71" i="11"/>
  <c r="E71" i="11"/>
  <c r="D71" i="11"/>
  <c r="C71" i="11"/>
  <c r="B71" i="11"/>
  <c r="G70" i="11"/>
  <c r="F70" i="11"/>
  <c r="E70" i="11"/>
  <c r="D70" i="11"/>
  <c r="C70" i="11"/>
  <c r="B70" i="11"/>
  <c r="G69" i="11"/>
  <c r="F69" i="11"/>
  <c r="E69" i="11"/>
  <c r="D69" i="11"/>
  <c r="C69" i="11"/>
  <c r="B69" i="11"/>
  <c r="G68" i="11"/>
  <c r="F68" i="11"/>
  <c r="E68" i="11"/>
  <c r="D68" i="11"/>
  <c r="C68" i="11"/>
  <c r="B68" i="11"/>
  <c r="G67" i="11"/>
  <c r="F67" i="11"/>
  <c r="E67" i="11"/>
  <c r="D67" i="11"/>
  <c r="C67" i="11"/>
  <c r="B67" i="11"/>
  <c r="G66" i="11"/>
  <c r="F66" i="11"/>
  <c r="E66" i="11"/>
  <c r="D66" i="11"/>
  <c r="C66" i="11"/>
  <c r="B66" i="11"/>
  <c r="G65" i="11"/>
  <c r="F65" i="11"/>
  <c r="E65" i="11"/>
  <c r="D65" i="11"/>
  <c r="C65" i="11"/>
  <c r="B65" i="11"/>
  <c r="G64" i="11"/>
  <c r="F64" i="11"/>
  <c r="E64" i="11"/>
  <c r="D64" i="11"/>
  <c r="C64" i="11"/>
  <c r="B64" i="11"/>
  <c r="G63" i="11"/>
  <c r="F63" i="11"/>
  <c r="E63" i="11"/>
  <c r="D63" i="11"/>
  <c r="C63" i="11"/>
  <c r="B63" i="11"/>
  <c r="G62" i="11"/>
  <c r="F62" i="11"/>
  <c r="E62" i="11"/>
  <c r="D62" i="11"/>
  <c r="C62" i="11"/>
  <c r="B62" i="11"/>
  <c r="G61" i="11"/>
  <c r="F61" i="11"/>
  <c r="E61" i="11"/>
  <c r="D61" i="11"/>
  <c r="C61" i="11"/>
  <c r="B61" i="11"/>
  <c r="G60" i="11"/>
  <c r="F60" i="11"/>
  <c r="E60" i="11"/>
  <c r="D60" i="11"/>
  <c r="C60" i="11"/>
  <c r="B60" i="11"/>
  <c r="G59" i="11"/>
  <c r="F59" i="11"/>
  <c r="E59" i="11"/>
  <c r="D59" i="11"/>
  <c r="C59" i="11"/>
  <c r="B59" i="11"/>
  <c r="G58" i="11"/>
  <c r="F58" i="11"/>
  <c r="E58" i="11"/>
  <c r="D58" i="11"/>
  <c r="C58" i="11"/>
  <c r="B58" i="11"/>
  <c r="G57" i="11"/>
  <c r="F57" i="11"/>
  <c r="E57" i="11"/>
  <c r="D57" i="11"/>
  <c r="C57" i="11"/>
  <c r="B57" i="11"/>
  <c r="G56" i="11"/>
  <c r="F56" i="11"/>
  <c r="E56" i="11"/>
  <c r="D56" i="11"/>
  <c r="C56" i="11"/>
  <c r="B56" i="11"/>
  <c r="G55" i="11"/>
  <c r="F55" i="11"/>
  <c r="E55" i="11"/>
  <c r="D55" i="11"/>
  <c r="C55" i="11"/>
  <c r="B55" i="11"/>
  <c r="G54" i="11"/>
  <c r="F54" i="11"/>
  <c r="E54" i="11"/>
  <c r="D54" i="11"/>
  <c r="C54" i="11"/>
  <c r="B54" i="11"/>
  <c r="G53" i="11"/>
  <c r="F53" i="11"/>
  <c r="E53" i="11"/>
  <c r="D53" i="11"/>
  <c r="C53" i="11"/>
  <c r="B53" i="11"/>
  <c r="G52" i="11"/>
  <c r="F52" i="11"/>
  <c r="E52" i="11"/>
  <c r="D52" i="11"/>
  <c r="C52" i="11"/>
  <c r="B52" i="11"/>
  <c r="G51" i="11"/>
  <c r="F51" i="11"/>
  <c r="E51" i="11"/>
  <c r="D51" i="11"/>
  <c r="C51" i="11"/>
  <c r="B51" i="11"/>
  <c r="G50" i="11"/>
  <c r="F50" i="11"/>
  <c r="E50" i="11"/>
  <c r="D50" i="11"/>
  <c r="C50" i="11"/>
  <c r="B50" i="11"/>
  <c r="G49" i="11"/>
  <c r="F49" i="11"/>
  <c r="E49" i="11"/>
  <c r="D49" i="11"/>
  <c r="C49" i="11"/>
  <c r="B49" i="11"/>
  <c r="G48" i="11"/>
  <c r="F48" i="11"/>
  <c r="E48" i="11"/>
  <c r="D48" i="11"/>
  <c r="C48" i="11"/>
  <c r="B48" i="11"/>
  <c r="G47" i="11"/>
  <c r="F47" i="11"/>
  <c r="E47" i="11"/>
  <c r="D47" i="11"/>
  <c r="C47" i="11"/>
  <c r="B47" i="11"/>
  <c r="G46" i="11"/>
  <c r="F46" i="11"/>
  <c r="E46" i="11"/>
  <c r="D46" i="11"/>
  <c r="C46" i="11"/>
  <c r="B46" i="11"/>
  <c r="G45" i="11"/>
  <c r="F45" i="11"/>
  <c r="E45" i="11"/>
  <c r="D45" i="11"/>
  <c r="C45" i="11"/>
  <c r="B45" i="11"/>
  <c r="G44" i="11"/>
  <c r="F44" i="11"/>
  <c r="E44" i="11"/>
  <c r="D44" i="11"/>
  <c r="C44" i="11"/>
  <c r="B44" i="11"/>
  <c r="G43" i="11"/>
  <c r="F43" i="11"/>
  <c r="E43" i="11"/>
  <c r="D43" i="11"/>
  <c r="C43" i="11"/>
  <c r="B43" i="11"/>
  <c r="G42" i="11"/>
  <c r="F42" i="11"/>
  <c r="E42" i="11"/>
  <c r="D42" i="11"/>
  <c r="C42" i="11"/>
  <c r="B42" i="11"/>
  <c r="G41" i="11"/>
  <c r="F41" i="11"/>
  <c r="E41" i="11"/>
  <c r="D41" i="11"/>
  <c r="C41" i="11"/>
  <c r="B41" i="11"/>
  <c r="G40" i="11"/>
  <c r="F40" i="11"/>
  <c r="E40" i="11"/>
  <c r="D40" i="11"/>
  <c r="C40" i="11"/>
  <c r="B40" i="11"/>
  <c r="G39" i="11"/>
  <c r="F39" i="11"/>
  <c r="E39" i="11"/>
  <c r="D39" i="11"/>
  <c r="C39" i="11"/>
  <c r="B39" i="11"/>
  <c r="G38" i="11"/>
  <c r="F38" i="11"/>
  <c r="E38" i="11"/>
  <c r="D38" i="11"/>
  <c r="C38" i="11"/>
  <c r="B38" i="11"/>
  <c r="G37" i="11"/>
  <c r="F37" i="11"/>
  <c r="E37" i="11"/>
  <c r="D37" i="11"/>
  <c r="C37" i="11"/>
  <c r="B37" i="11"/>
  <c r="G36" i="11"/>
  <c r="F36" i="11"/>
  <c r="E36" i="11"/>
  <c r="D36" i="11"/>
  <c r="C36" i="11"/>
  <c r="B36" i="11"/>
  <c r="G35" i="11"/>
  <c r="F35" i="11"/>
  <c r="E35" i="11"/>
  <c r="D35" i="11"/>
  <c r="C35" i="11"/>
  <c r="B35" i="11"/>
  <c r="G34" i="11"/>
  <c r="F34" i="11"/>
  <c r="E34" i="11"/>
  <c r="D34" i="11"/>
  <c r="C34" i="11"/>
  <c r="B34" i="11"/>
  <c r="G33" i="11"/>
  <c r="F33" i="11"/>
  <c r="E33" i="11"/>
  <c r="D33" i="11"/>
  <c r="C33" i="11"/>
  <c r="B33" i="11"/>
  <c r="G32" i="11"/>
  <c r="F32" i="11"/>
  <c r="E32" i="11"/>
  <c r="D32" i="11"/>
  <c r="C32" i="11"/>
  <c r="B32" i="11"/>
  <c r="G31" i="11"/>
  <c r="F31" i="11"/>
  <c r="E31" i="11"/>
  <c r="D31" i="11"/>
  <c r="C31" i="11"/>
  <c r="B31" i="11"/>
  <c r="G30" i="11"/>
  <c r="F30" i="11"/>
  <c r="E30" i="11"/>
  <c r="D30" i="11"/>
  <c r="C30" i="11"/>
  <c r="B30" i="11"/>
  <c r="G29" i="11"/>
  <c r="F29" i="11"/>
  <c r="E29" i="11"/>
  <c r="D29" i="11"/>
  <c r="C29" i="11"/>
  <c r="B29" i="11"/>
  <c r="G28" i="11"/>
  <c r="F28" i="11"/>
  <c r="E28" i="11"/>
  <c r="D28" i="11"/>
  <c r="C28" i="11"/>
  <c r="B28" i="11"/>
  <c r="G27" i="11"/>
  <c r="F27" i="11"/>
  <c r="E27" i="11"/>
  <c r="D27" i="11"/>
  <c r="C27" i="11"/>
  <c r="B27" i="11"/>
  <c r="G26" i="11"/>
  <c r="F26" i="11"/>
  <c r="E26" i="11"/>
  <c r="D26" i="11"/>
  <c r="C26" i="11"/>
  <c r="B26" i="11"/>
  <c r="G25" i="11"/>
  <c r="F25" i="11"/>
  <c r="E25" i="11"/>
  <c r="D25" i="11"/>
  <c r="C25" i="11"/>
  <c r="B25" i="11"/>
  <c r="G24" i="11"/>
  <c r="F24" i="11"/>
  <c r="E24" i="11"/>
  <c r="D24" i="11"/>
  <c r="C24" i="11"/>
  <c r="B24" i="11"/>
  <c r="G23" i="11"/>
  <c r="F23" i="11"/>
  <c r="E23" i="11"/>
  <c r="D23" i="11"/>
  <c r="C23" i="11"/>
  <c r="B23" i="11"/>
  <c r="G22" i="11"/>
  <c r="F22" i="11"/>
  <c r="E22" i="11"/>
  <c r="D22" i="11"/>
  <c r="C22" i="11"/>
  <c r="B22" i="11"/>
  <c r="G21" i="11"/>
  <c r="F21" i="11"/>
  <c r="E21" i="11"/>
  <c r="D21" i="11"/>
  <c r="C21" i="11"/>
  <c r="B21" i="11"/>
  <c r="G20" i="11"/>
  <c r="F20" i="11"/>
  <c r="E20" i="11"/>
  <c r="D20" i="11"/>
  <c r="C20" i="11"/>
  <c r="B20" i="11"/>
  <c r="G19" i="11"/>
  <c r="F19" i="11"/>
  <c r="E19" i="11"/>
  <c r="D19" i="11"/>
  <c r="C19" i="11"/>
  <c r="B19" i="11"/>
  <c r="G18" i="11"/>
  <c r="F18" i="11"/>
  <c r="E18" i="11"/>
  <c r="D18" i="11"/>
  <c r="C18" i="11"/>
  <c r="B18" i="11"/>
  <c r="G17" i="11"/>
  <c r="F17" i="11"/>
  <c r="E17" i="11"/>
  <c r="D17" i="11"/>
  <c r="C17" i="11"/>
  <c r="B17" i="11"/>
  <c r="G16" i="11"/>
  <c r="F16" i="11"/>
  <c r="E16" i="11"/>
  <c r="D16" i="11"/>
  <c r="C16" i="11"/>
  <c r="B16" i="11"/>
  <c r="G15" i="11"/>
  <c r="F15" i="11"/>
  <c r="E15" i="11"/>
  <c r="D15" i="11"/>
  <c r="C15" i="11"/>
  <c r="B15" i="11"/>
  <c r="G14" i="11"/>
  <c r="F14" i="11"/>
  <c r="E14" i="11"/>
  <c r="D14" i="11"/>
  <c r="C14" i="11"/>
  <c r="B14" i="11"/>
  <c r="G13" i="11"/>
  <c r="F13" i="11"/>
  <c r="E13" i="11"/>
  <c r="D13" i="11"/>
  <c r="C13" i="11"/>
  <c r="B13" i="11"/>
  <c r="G12" i="11"/>
  <c r="F12" i="11"/>
  <c r="E12" i="11"/>
  <c r="D12" i="11"/>
  <c r="C12" i="11"/>
  <c r="B12" i="11"/>
  <c r="G11" i="11"/>
  <c r="F11" i="11"/>
  <c r="E11" i="11"/>
  <c r="D11" i="11"/>
  <c r="C11" i="11"/>
  <c r="B11" i="11"/>
  <c r="G10" i="11"/>
  <c r="F10" i="11"/>
  <c r="E10" i="11"/>
  <c r="D10" i="11"/>
  <c r="C10" i="11"/>
  <c r="B10" i="11"/>
  <c r="G9" i="11"/>
  <c r="F9" i="11"/>
  <c r="E9" i="11"/>
  <c r="D9" i="11"/>
  <c r="C9" i="11"/>
  <c r="B9" i="11"/>
  <c r="G8" i="11"/>
  <c r="F8" i="11"/>
  <c r="E8" i="11"/>
  <c r="D8" i="11"/>
  <c r="C8" i="11"/>
  <c r="B8" i="11"/>
  <c r="G7" i="11"/>
  <c r="F7" i="11"/>
  <c r="E7" i="11"/>
  <c r="D7" i="11"/>
  <c r="C7" i="11"/>
  <c r="B7" i="11"/>
  <c r="G6" i="11"/>
  <c r="F6" i="11"/>
  <c r="E6" i="11"/>
  <c r="D6" i="11"/>
  <c r="C6" i="11"/>
  <c r="B6" i="11"/>
  <c r="G5" i="11"/>
  <c r="F5" i="11"/>
  <c r="E5" i="11"/>
  <c r="D5" i="11"/>
  <c r="C5" i="11"/>
  <c r="B5" i="11"/>
  <c r="G4" i="11"/>
  <c r="F4" i="11"/>
  <c r="E4" i="11"/>
  <c r="D4" i="11"/>
  <c r="C4" i="11"/>
  <c r="B4" i="11"/>
  <c r="G3" i="11"/>
  <c r="F3" i="11"/>
  <c r="E3" i="11"/>
  <c r="D3" i="11"/>
  <c r="C3" i="11"/>
  <c r="B3" i="11"/>
  <c r="G2" i="11"/>
  <c r="F2" i="11"/>
  <c r="E2" i="11"/>
  <c r="D2" i="11"/>
  <c r="C2" i="11"/>
  <c r="B2" i="11"/>
  <c r="R698" i="10"/>
  <c r="N698" i="10"/>
  <c r="G698" i="10"/>
  <c r="F698" i="10"/>
  <c r="E698" i="10"/>
  <c r="D698" i="10"/>
  <c r="C698" i="10"/>
  <c r="B698" i="10"/>
  <c r="R697" i="10"/>
  <c r="N697" i="10"/>
  <c r="G697" i="10"/>
  <c r="F697" i="10"/>
  <c r="E697" i="10"/>
  <c r="D697" i="10"/>
  <c r="C697" i="10"/>
  <c r="B697" i="10"/>
  <c r="R696" i="10"/>
  <c r="N696" i="10"/>
  <c r="G696" i="10"/>
  <c r="F696" i="10"/>
  <c r="E696" i="10"/>
  <c r="D696" i="10"/>
  <c r="C696" i="10"/>
  <c r="B696" i="10"/>
  <c r="R695" i="10"/>
  <c r="N695" i="10"/>
  <c r="G695" i="10"/>
  <c r="F695" i="10"/>
  <c r="E695" i="10"/>
  <c r="D695" i="10"/>
  <c r="C695" i="10"/>
  <c r="B695" i="10"/>
  <c r="R694" i="10"/>
  <c r="N694" i="10"/>
  <c r="G694" i="10"/>
  <c r="F694" i="10"/>
  <c r="E694" i="10"/>
  <c r="D694" i="10"/>
  <c r="C694" i="10"/>
  <c r="B694" i="10"/>
  <c r="R693" i="10"/>
  <c r="N693" i="10"/>
  <c r="G693" i="10"/>
  <c r="F693" i="10"/>
  <c r="E693" i="10"/>
  <c r="D693" i="10"/>
  <c r="C693" i="10"/>
  <c r="B693" i="10"/>
  <c r="R692" i="10"/>
  <c r="N692" i="10"/>
  <c r="G692" i="10"/>
  <c r="F692" i="10"/>
  <c r="E692" i="10"/>
  <c r="D692" i="10"/>
  <c r="C692" i="10"/>
  <c r="B692" i="10"/>
  <c r="R691" i="10"/>
  <c r="N691" i="10"/>
  <c r="G691" i="10"/>
  <c r="F691" i="10"/>
  <c r="E691" i="10"/>
  <c r="D691" i="10"/>
  <c r="C691" i="10"/>
  <c r="B691" i="10"/>
  <c r="R690" i="10"/>
  <c r="N690" i="10"/>
  <c r="G690" i="10"/>
  <c r="F690" i="10"/>
  <c r="E690" i="10"/>
  <c r="D690" i="10"/>
  <c r="C690" i="10"/>
  <c r="B690" i="10"/>
  <c r="R689" i="10"/>
  <c r="N689" i="10"/>
  <c r="G689" i="10"/>
  <c r="F689" i="10"/>
  <c r="E689" i="10"/>
  <c r="D689" i="10"/>
  <c r="C689" i="10"/>
  <c r="B689" i="10"/>
  <c r="R688" i="10"/>
  <c r="N688" i="10"/>
  <c r="G688" i="10"/>
  <c r="F688" i="10"/>
  <c r="E688" i="10"/>
  <c r="D688" i="10"/>
  <c r="C688" i="10"/>
  <c r="B688" i="10"/>
  <c r="R687" i="10"/>
  <c r="N687" i="10"/>
  <c r="G687" i="10"/>
  <c r="F687" i="10"/>
  <c r="E687" i="10"/>
  <c r="D687" i="10"/>
  <c r="C687" i="10"/>
  <c r="B687" i="10"/>
  <c r="R686" i="10"/>
  <c r="N686" i="10"/>
  <c r="G686" i="10"/>
  <c r="F686" i="10"/>
  <c r="E686" i="10"/>
  <c r="D686" i="10"/>
  <c r="C686" i="10"/>
  <c r="B686" i="10"/>
  <c r="R685" i="10"/>
  <c r="N685" i="10"/>
  <c r="G685" i="10"/>
  <c r="F685" i="10"/>
  <c r="E685" i="10"/>
  <c r="D685" i="10"/>
  <c r="C685" i="10"/>
  <c r="B685" i="10"/>
  <c r="R684" i="10"/>
  <c r="N684" i="10"/>
  <c r="G684" i="10"/>
  <c r="F684" i="10"/>
  <c r="E684" i="10"/>
  <c r="D684" i="10"/>
  <c r="C684" i="10"/>
  <c r="B684" i="10"/>
  <c r="R683" i="10"/>
  <c r="N683" i="10"/>
  <c r="G683" i="10"/>
  <c r="F683" i="10"/>
  <c r="E683" i="10"/>
  <c r="D683" i="10"/>
  <c r="C683" i="10"/>
  <c r="B683" i="10"/>
  <c r="R682" i="10"/>
  <c r="N682" i="10"/>
  <c r="G682" i="10"/>
  <c r="F682" i="10"/>
  <c r="E682" i="10"/>
  <c r="D682" i="10"/>
  <c r="C682" i="10"/>
  <c r="B682" i="10"/>
  <c r="R681" i="10"/>
  <c r="N681" i="10"/>
  <c r="G681" i="10"/>
  <c r="F681" i="10"/>
  <c r="E681" i="10"/>
  <c r="D681" i="10"/>
  <c r="C681" i="10"/>
  <c r="B681" i="10"/>
  <c r="R680" i="10"/>
  <c r="N680" i="10"/>
  <c r="G680" i="10"/>
  <c r="F680" i="10"/>
  <c r="E680" i="10"/>
  <c r="D680" i="10"/>
  <c r="C680" i="10"/>
  <c r="B680" i="10"/>
  <c r="R679" i="10"/>
  <c r="N679" i="10"/>
  <c r="G679" i="10"/>
  <c r="F679" i="10"/>
  <c r="E679" i="10"/>
  <c r="D679" i="10"/>
  <c r="C679" i="10"/>
  <c r="B679" i="10"/>
  <c r="R678" i="10"/>
  <c r="N678" i="10"/>
  <c r="G678" i="10"/>
  <c r="F678" i="10"/>
  <c r="E678" i="10"/>
  <c r="D678" i="10"/>
  <c r="C678" i="10"/>
  <c r="B678" i="10"/>
  <c r="R677" i="10"/>
  <c r="N677" i="10"/>
  <c r="G677" i="10"/>
  <c r="F677" i="10"/>
  <c r="E677" i="10"/>
  <c r="D677" i="10"/>
  <c r="C677" i="10"/>
  <c r="B677" i="10"/>
  <c r="R676" i="10"/>
  <c r="N676" i="10"/>
  <c r="G676" i="10"/>
  <c r="F676" i="10"/>
  <c r="E676" i="10"/>
  <c r="D676" i="10"/>
  <c r="C676" i="10"/>
  <c r="B676" i="10"/>
  <c r="R675" i="10"/>
  <c r="N675" i="10"/>
  <c r="G675" i="10"/>
  <c r="F675" i="10"/>
  <c r="E675" i="10"/>
  <c r="D675" i="10"/>
  <c r="C675" i="10"/>
  <c r="B675" i="10"/>
  <c r="R674" i="10"/>
  <c r="N674" i="10"/>
  <c r="G674" i="10"/>
  <c r="F674" i="10"/>
  <c r="E674" i="10"/>
  <c r="D674" i="10"/>
  <c r="C674" i="10"/>
  <c r="B674" i="10"/>
  <c r="R673" i="10"/>
  <c r="N673" i="10"/>
  <c r="G673" i="10"/>
  <c r="F673" i="10"/>
  <c r="E673" i="10"/>
  <c r="D673" i="10"/>
  <c r="C673" i="10"/>
  <c r="B673" i="10"/>
  <c r="R672" i="10"/>
  <c r="N672" i="10"/>
  <c r="G672" i="10"/>
  <c r="F672" i="10"/>
  <c r="E672" i="10"/>
  <c r="D672" i="10"/>
  <c r="C672" i="10"/>
  <c r="B672" i="10"/>
  <c r="R671" i="10"/>
  <c r="N671" i="10"/>
  <c r="G671" i="10"/>
  <c r="F671" i="10"/>
  <c r="E671" i="10"/>
  <c r="D671" i="10"/>
  <c r="C671" i="10"/>
  <c r="B671" i="10"/>
  <c r="R670" i="10"/>
  <c r="N670" i="10"/>
  <c r="G670" i="10"/>
  <c r="F670" i="10"/>
  <c r="E670" i="10"/>
  <c r="D670" i="10"/>
  <c r="C670" i="10"/>
  <c r="B670" i="10"/>
  <c r="R669" i="10"/>
  <c r="N669" i="10"/>
  <c r="G669" i="10"/>
  <c r="F669" i="10"/>
  <c r="E669" i="10"/>
  <c r="D669" i="10"/>
  <c r="C669" i="10"/>
  <c r="B669" i="10"/>
  <c r="R668" i="10"/>
  <c r="N668" i="10"/>
  <c r="G668" i="10"/>
  <c r="F668" i="10"/>
  <c r="E668" i="10"/>
  <c r="D668" i="10"/>
  <c r="C668" i="10"/>
  <c r="B668" i="10"/>
  <c r="R667" i="10"/>
  <c r="N667" i="10"/>
  <c r="G667" i="10"/>
  <c r="F667" i="10"/>
  <c r="E667" i="10"/>
  <c r="D667" i="10"/>
  <c r="C667" i="10"/>
  <c r="B667" i="10"/>
  <c r="R666" i="10"/>
  <c r="N666" i="10"/>
  <c r="G666" i="10"/>
  <c r="F666" i="10"/>
  <c r="E666" i="10"/>
  <c r="D666" i="10"/>
  <c r="C666" i="10"/>
  <c r="B666" i="10"/>
  <c r="R665" i="10"/>
  <c r="N665" i="10"/>
  <c r="G665" i="10"/>
  <c r="F665" i="10"/>
  <c r="E665" i="10"/>
  <c r="D665" i="10"/>
  <c r="C665" i="10"/>
  <c r="B665" i="10"/>
  <c r="R664" i="10"/>
  <c r="N664" i="10"/>
  <c r="G664" i="10"/>
  <c r="F664" i="10"/>
  <c r="E664" i="10"/>
  <c r="D664" i="10"/>
  <c r="C664" i="10"/>
  <c r="B664" i="10"/>
  <c r="R663" i="10"/>
  <c r="N663" i="10"/>
  <c r="G663" i="10"/>
  <c r="F663" i="10"/>
  <c r="E663" i="10"/>
  <c r="D663" i="10"/>
  <c r="C663" i="10"/>
  <c r="B663" i="10"/>
  <c r="R662" i="10"/>
  <c r="N662" i="10"/>
  <c r="G662" i="10"/>
  <c r="F662" i="10"/>
  <c r="E662" i="10"/>
  <c r="D662" i="10"/>
  <c r="C662" i="10"/>
  <c r="B662" i="10"/>
  <c r="R661" i="10"/>
  <c r="N661" i="10"/>
  <c r="G661" i="10"/>
  <c r="F661" i="10"/>
  <c r="E661" i="10"/>
  <c r="D661" i="10"/>
  <c r="C661" i="10"/>
  <c r="B661" i="10"/>
  <c r="R660" i="10"/>
  <c r="N660" i="10"/>
  <c r="G660" i="10"/>
  <c r="F660" i="10"/>
  <c r="E660" i="10"/>
  <c r="D660" i="10"/>
  <c r="C660" i="10"/>
  <c r="B660" i="10"/>
  <c r="R659" i="10"/>
  <c r="N659" i="10"/>
  <c r="G659" i="10"/>
  <c r="F659" i="10"/>
  <c r="E659" i="10"/>
  <c r="D659" i="10"/>
  <c r="C659" i="10"/>
  <c r="B659" i="10"/>
  <c r="R658" i="10"/>
  <c r="N658" i="10"/>
  <c r="G658" i="10"/>
  <c r="F658" i="10"/>
  <c r="E658" i="10"/>
  <c r="D658" i="10"/>
  <c r="C658" i="10"/>
  <c r="B658" i="10"/>
  <c r="R657" i="10"/>
  <c r="N657" i="10"/>
  <c r="G657" i="10"/>
  <c r="F657" i="10"/>
  <c r="E657" i="10"/>
  <c r="D657" i="10"/>
  <c r="C657" i="10"/>
  <c r="B657" i="10"/>
  <c r="R656" i="10"/>
  <c r="N656" i="10"/>
  <c r="G656" i="10"/>
  <c r="F656" i="10"/>
  <c r="E656" i="10"/>
  <c r="D656" i="10"/>
  <c r="C656" i="10"/>
  <c r="B656" i="10"/>
  <c r="R655" i="10"/>
  <c r="N655" i="10"/>
  <c r="G655" i="10"/>
  <c r="F655" i="10"/>
  <c r="E655" i="10"/>
  <c r="D655" i="10"/>
  <c r="C655" i="10"/>
  <c r="B655" i="10"/>
  <c r="R654" i="10"/>
  <c r="N654" i="10"/>
  <c r="G654" i="10"/>
  <c r="F654" i="10"/>
  <c r="E654" i="10"/>
  <c r="D654" i="10"/>
  <c r="C654" i="10"/>
  <c r="B654" i="10"/>
  <c r="R653" i="10"/>
  <c r="N653" i="10"/>
  <c r="G653" i="10"/>
  <c r="F653" i="10"/>
  <c r="E653" i="10"/>
  <c r="D653" i="10"/>
  <c r="C653" i="10"/>
  <c r="B653" i="10"/>
  <c r="R652" i="10"/>
  <c r="N652" i="10"/>
  <c r="G652" i="10"/>
  <c r="F652" i="10"/>
  <c r="E652" i="10"/>
  <c r="D652" i="10"/>
  <c r="C652" i="10"/>
  <c r="B652" i="10"/>
  <c r="R651" i="10"/>
  <c r="N651" i="10"/>
  <c r="G651" i="10"/>
  <c r="F651" i="10"/>
  <c r="E651" i="10"/>
  <c r="D651" i="10"/>
  <c r="C651" i="10"/>
  <c r="B651" i="10"/>
  <c r="R650" i="10"/>
  <c r="N650" i="10"/>
  <c r="G650" i="10"/>
  <c r="F650" i="10"/>
  <c r="E650" i="10"/>
  <c r="D650" i="10"/>
  <c r="C650" i="10"/>
  <c r="B650" i="10"/>
  <c r="R649" i="10"/>
  <c r="N649" i="10"/>
  <c r="G649" i="10"/>
  <c r="F649" i="10"/>
  <c r="E649" i="10"/>
  <c r="D649" i="10"/>
  <c r="C649" i="10"/>
  <c r="B649" i="10"/>
  <c r="R648" i="10"/>
  <c r="N648" i="10"/>
  <c r="G648" i="10"/>
  <c r="F648" i="10"/>
  <c r="E648" i="10"/>
  <c r="D648" i="10"/>
  <c r="C648" i="10"/>
  <c r="B648" i="10"/>
  <c r="R647" i="10"/>
  <c r="N647" i="10"/>
  <c r="G647" i="10"/>
  <c r="F647" i="10"/>
  <c r="E647" i="10"/>
  <c r="D647" i="10"/>
  <c r="C647" i="10"/>
  <c r="B647" i="10"/>
  <c r="R646" i="10"/>
  <c r="N646" i="10"/>
  <c r="G646" i="10"/>
  <c r="F646" i="10"/>
  <c r="E646" i="10"/>
  <c r="D646" i="10"/>
  <c r="C646" i="10"/>
  <c r="B646" i="10"/>
  <c r="R645" i="10"/>
  <c r="N645" i="10"/>
  <c r="G645" i="10"/>
  <c r="F645" i="10"/>
  <c r="E645" i="10"/>
  <c r="D645" i="10"/>
  <c r="C645" i="10"/>
  <c r="B645" i="10"/>
  <c r="R644" i="10"/>
  <c r="N644" i="10"/>
  <c r="G644" i="10"/>
  <c r="F644" i="10"/>
  <c r="E644" i="10"/>
  <c r="D644" i="10"/>
  <c r="C644" i="10"/>
  <c r="B644" i="10"/>
  <c r="R643" i="10"/>
  <c r="N643" i="10"/>
  <c r="G643" i="10"/>
  <c r="F643" i="10"/>
  <c r="E643" i="10"/>
  <c r="D643" i="10"/>
  <c r="C643" i="10"/>
  <c r="B643" i="10"/>
  <c r="R642" i="10"/>
  <c r="N642" i="10"/>
  <c r="G642" i="10"/>
  <c r="F642" i="10"/>
  <c r="E642" i="10"/>
  <c r="D642" i="10"/>
  <c r="C642" i="10"/>
  <c r="B642" i="10"/>
  <c r="R641" i="10"/>
  <c r="N641" i="10"/>
  <c r="G641" i="10"/>
  <c r="F641" i="10"/>
  <c r="E641" i="10"/>
  <c r="D641" i="10"/>
  <c r="C641" i="10"/>
  <c r="B641" i="10"/>
  <c r="R640" i="10"/>
  <c r="N640" i="10"/>
  <c r="G640" i="10"/>
  <c r="F640" i="10"/>
  <c r="E640" i="10"/>
  <c r="D640" i="10"/>
  <c r="C640" i="10"/>
  <c r="B640" i="10"/>
  <c r="R639" i="10"/>
  <c r="N639" i="10"/>
  <c r="G639" i="10"/>
  <c r="F639" i="10"/>
  <c r="E639" i="10"/>
  <c r="D639" i="10"/>
  <c r="C639" i="10"/>
  <c r="B639" i="10"/>
  <c r="R638" i="10"/>
  <c r="N638" i="10"/>
  <c r="G638" i="10"/>
  <c r="F638" i="10"/>
  <c r="E638" i="10"/>
  <c r="D638" i="10"/>
  <c r="C638" i="10"/>
  <c r="B638" i="10"/>
  <c r="R637" i="10"/>
  <c r="N637" i="10"/>
  <c r="G637" i="10"/>
  <c r="F637" i="10"/>
  <c r="E637" i="10"/>
  <c r="D637" i="10"/>
  <c r="C637" i="10"/>
  <c r="B637" i="10"/>
  <c r="R636" i="10"/>
  <c r="N636" i="10"/>
  <c r="G636" i="10"/>
  <c r="F636" i="10"/>
  <c r="E636" i="10"/>
  <c r="D636" i="10"/>
  <c r="C636" i="10"/>
  <c r="B636" i="10"/>
  <c r="R635" i="10"/>
  <c r="N635" i="10"/>
  <c r="G635" i="10"/>
  <c r="F635" i="10"/>
  <c r="E635" i="10"/>
  <c r="D635" i="10"/>
  <c r="C635" i="10"/>
  <c r="B635" i="10"/>
  <c r="R634" i="10"/>
  <c r="N634" i="10"/>
  <c r="G634" i="10"/>
  <c r="F634" i="10"/>
  <c r="E634" i="10"/>
  <c r="D634" i="10"/>
  <c r="C634" i="10"/>
  <c r="B634" i="10"/>
  <c r="R633" i="10"/>
  <c r="N633" i="10"/>
  <c r="G633" i="10"/>
  <c r="F633" i="10"/>
  <c r="E633" i="10"/>
  <c r="D633" i="10"/>
  <c r="C633" i="10"/>
  <c r="B633" i="10"/>
  <c r="R632" i="10"/>
  <c r="N632" i="10"/>
  <c r="G632" i="10"/>
  <c r="F632" i="10"/>
  <c r="E632" i="10"/>
  <c r="D632" i="10"/>
  <c r="C632" i="10"/>
  <c r="B632" i="10"/>
  <c r="R631" i="10"/>
  <c r="N631" i="10"/>
  <c r="G631" i="10"/>
  <c r="F631" i="10"/>
  <c r="E631" i="10"/>
  <c r="D631" i="10"/>
  <c r="C631" i="10"/>
  <c r="B631" i="10"/>
  <c r="R630" i="10"/>
  <c r="N630" i="10"/>
  <c r="G630" i="10"/>
  <c r="F630" i="10"/>
  <c r="E630" i="10"/>
  <c r="D630" i="10"/>
  <c r="C630" i="10"/>
  <c r="B630" i="10"/>
  <c r="R629" i="10"/>
  <c r="N629" i="10"/>
  <c r="G629" i="10"/>
  <c r="F629" i="10"/>
  <c r="E629" i="10"/>
  <c r="D629" i="10"/>
  <c r="C629" i="10"/>
  <c r="B629" i="10"/>
  <c r="R628" i="10"/>
  <c r="N628" i="10"/>
  <c r="G628" i="10"/>
  <c r="F628" i="10"/>
  <c r="E628" i="10"/>
  <c r="D628" i="10"/>
  <c r="C628" i="10"/>
  <c r="B628" i="10"/>
  <c r="R627" i="10"/>
  <c r="N627" i="10"/>
  <c r="G627" i="10"/>
  <c r="F627" i="10"/>
  <c r="E627" i="10"/>
  <c r="D627" i="10"/>
  <c r="C627" i="10"/>
  <c r="B627" i="10"/>
  <c r="R626" i="10"/>
  <c r="N626" i="10"/>
  <c r="G626" i="10"/>
  <c r="F626" i="10"/>
  <c r="E626" i="10"/>
  <c r="D626" i="10"/>
  <c r="C626" i="10"/>
  <c r="B626" i="10"/>
  <c r="R625" i="10"/>
  <c r="N625" i="10"/>
  <c r="G625" i="10"/>
  <c r="F625" i="10"/>
  <c r="E625" i="10"/>
  <c r="D625" i="10"/>
  <c r="C625" i="10"/>
  <c r="B625" i="10"/>
  <c r="R624" i="10"/>
  <c r="N624" i="10"/>
  <c r="G624" i="10"/>
  <c r="F624" i="10"/>
  <c r="E624" i="10"/>
  <c r="D624" i="10"/>
  <c r="C624" i="10"/>
  <c r="B624" i="10"/>
  <c r="R623" i="10"/>
  <c r="N623" i="10"/>
  <c r="G623" i="10"/>
  <c r="F623" i="10"/>
  <c r="E623" i="10"/>
  <c r="D623" i="10"/>
  <c r="C623" i="10"/>
  <c r="B623" i="10"/>
  <c r="R622" i="10"/>
  <c r="N622" i="10"/>
  <c r="G622" i="10"/>
  <c r="F622" i="10"/>
  <c r="E622" i="10"/>
  <c r="D622" i="10"/>
  <c r="C622" i="10"/>
  <c r="B622" i="10"/>
  <c r="R621" i="10"/>
  <c r="N621" i="10"/>
  <c r="G621" i="10"/>
  <c r="F621" i="10"/>
  <c r="E621" i="10"/>
  <c r="D621" i="10"/>
  <c r="C621" i="10"/>
  <c r="B621" i="10"/>
  <c r="R620" i="10"/>
  <c r="N620" i="10"/>
  <c r="G620" i="10"/>
  <c r="F620" i="10"/>
  <c r="E620" i="10"/>
  <c r="D620" i="10"/>
  <c r="C620" i="10"/>
  <c r="B620" i="10"/>
  <c r="R619" i="10"/>
  <c r="N619" i="10"/>
  <c r="G619" i="10"/>
  <c r="F619" i="10"/>
  <c r="E619" i="10"/>
  <c r="D619" i="10"/>
  <c r="C619" i="10"/>
  <c r="B619" i="10"/>
  <c r="R618" i="10"/>
  <c r="N618" i="10"/>
  <c r="G618" i="10"/>
  <c r="F618" i="10"/>
  <c r="E618" i="10"/>
  <c r="D618" i="10"/>
  <c r="C618" i="10"/>
  <c r="B618" i="10"/>
  <c r="R617" i="10"/>
  <c r="N617" i="10"/>
  <c r="G617" i="10"/>
  <c r="F617" i="10"/>
  <c r="E617" i="10"/>
  <c r="D617" i="10"/>
  <c r="C617" i="10"/>
  <c r="B617" i="10"/>
  <c r="R616" i="10"/>
  <c r="N616" i="10"/>
  <c r="G616" i="10"/>
  <c r="F616" i="10"/>
  <c r="E616" i="10"/>
  <c r="D616" i="10"/>
  <c r="C616" i="10"/>
  <c r="B616" i="10"/>
  <c r="R615" i="10"/>
  <c r="N615" i="10"/>
  <c r="G615" i="10"/>
  <c r="F615" i="10"/>
  <c r="E615" i="10"/>
  <c r="D615" i="10"/>
  <c r="C615" i="10"/>
  <c r="B615" i="10"/>
  <c r="R614" i="10"/>
  <c r="N614" i="10"/>
  <c r="G614" i="10"/>
  <c r="F614" i="10"/>
  <c r="E614" i="10"/>
  <c r="D614" i="10"/>
  <c r="C614" i="10"/>
  <c r="B614" i="10"/>
  <c r="R613" i="10"/>
  <c r="N613" i="10"/>
  <c r="G613" i="10"/>
  <c r="F613" i="10"/>
  <c r="E613" i="10"/>
  <c r="D613" i="10"/>
  <c r="C613" i="10"/>
  <c r="B613" i="10"/>
  <c r="R612" i="10"/>
  <c r="N612" i="10"/>
  <c r="G612" i="10"/>
  <c r="F612" i="10"/>
  <c r="E612" i="10"/>
  <c r="D612" i="10"/>
  <c r="C612" i="10"/>
  <c r="B612" i="10"/>
  <c r="R611" i="10"/>
  <c r="N611" i="10"/>
  <c r="G611" i="10"/>
  <c r="F611" i="10"/>
  <c r="E611" i="10"/>
  <c r="D611" i="10"/>
  <c r="C611" i="10"/>
  <c r="B611" i="10"/>
  <c r="R610" i="10"/>
  <c r="N610" i="10"/>
  <c r="G610" i="10"/>
  <c r="F610" i="10"/>
  <c r="E610" i="10"/>
  <c r="D610" i="10"/>
  <c r="C610" i="10"/>
  <c r="B610" i="10"/>
  <c r="R609" i="10"/>
  <c r="N609" i="10"/>
  <c r="G609" i="10"/>
  <c r="F609" i="10"/>
  <c r="E609" i="10"/>
  <c r="D609" i="10"/>
  <c r="C609" i="10"/>
  <c r="B609" i="10"/>
  <c r="R608" i="10"/>
  <c r="N608" i="10"/>
  <c r="G608" i="10"/>
  <c r="F608" i="10"/>
  <c r="E608" i="10"/>
  <c r="D608" i="10"/>
  <c r="C608" i="10"/>
  <c r="B608" i="10"/>
  <c r="R607" i="10"/>
  <c r="N607" i="10"/>
  <c r="G607" i="10"/>
  <c r="F607" i="10"/>
  <c r="E607" i="10"/>
  <c r="D607" i="10"/>
  <c r="C607" i="10"/>
  <c r="B607" i="10"/>
  <c r="R606" i="10"/>
  <c r="N606" i="10"/>
  <c r="G606" i="10"/>
  <c r="F606" i="10"/>
  <c r="E606" i="10"/>
  <c r="D606" i="10"/>
  <c r="C606" i="10"/>
  <c r="B606" i="10"/>
  <c r="R605" i="10"/>
  <c r="N605" i="10"/>
  <c r="G605" i="10"/>
  <c r="F605" i="10"/>
  <c r="E605" i="10"/>
  <c r="D605" i="10"/>
  <c r="C605" i="10"/>
  <c r="B605" i="10"/>
  <c r="R604" i="10"/>
  <c r="N604" i="10"/>
  <c r="G604" i="10"/>
  <c r="F604" i="10"/>
  <c r="E604" i="10"/>
  <c r="D604" i="10"/>
  <c r="C604" i="10"/>
  <c r="B604" i="10"/>
  <c r="R603" i="10"/>
  <c r="N603" i="10"/>
  <c r="G603" i="10"/>
  <c r="F603" i="10"/>
  <c r="E603" i="10"/>
  <c r="D603" i="10"/>
  <c r="C603" i="10"/>
  <c r="B603" i="10"/>
  <c r="R602" i="10"/>
  <c r="N602" i="10"/>
  <c r="G602" i="10"/>
  <c r="F602" i="10"/>
  <c r="E602" i="10"/>
  <c r="D602" i="10"/>
  <c r="C602" i="10"/>
  <c r="B602" i="10"/>
  <c r="R601" i="10"/>
  <c r="N601" i="10"/>
  <c r="G601" i="10"/>
  <c r="F601" i="10"/>
  <c r="E601" i="10"/>
  <c r="D601" i="10"/>
  <c r="C601" i="10"/>
  <c r="B601" i="10"/>
  <c r="R600" i="10"/>
  <c r="N600" i="10"/>
  <c r="G600" i="10"/>
  <c r="F600" i="10"/>
  <c r="E600" i="10"/>
  <c r="D600" i="10"/>
  <c r="C600" i="10"/>
  <c r="B600" i="10"/>
  <c r="R599" i="10"/>
  <c r="N599" i="10"/>
  <c r="G599" i="10"/>
  <c r="F599" i="10"/>
  <c r="E599" i="10"/>
  <c r="D599" i="10"/>
  <c r="C599" i="10"/>
  <c r="B599" i="10"/>
  <c r="R598" i="10"/>
  <c r="N598" i="10"/>
  <c r="G598" i="10"/>
  <c r="F598" i="10"/>
  <c r="E598" i="10"/>
  <c r="D598" i="10"/>
  <c r="C598" i="10"/>
  <c r="B598" i="10"/>
  <c r="R597" i="10"/>
  <c r="N597" i="10"/>
  <c r="G597" i="10"/>
  <c r="F597" i="10"/>
  <c r="E597" i="10"/>
  <c r="D597" i="10"/>
  <c r="C597" i="10"/>
  <c r="B597" i="10"/>
  <c r="R596" i="10"/>
  <c r="N596" i="10"/>
  <c r="G596" i="10"/>
  <c r="F596" i="10"/>
  <c r="E596" i="10"/>
  <c r="D596" i="10"/>
  <c r="C596" i="10"/>
  <c r="B596" i="10"/>
  <c r="R595" i="10"/>
  <c r="N595" i="10"/>
  <c r="G595" i="10"/>
  <c r="F595" i="10"/>
  <c r="E595" i="10"/>
  <c r="D595" i="10"/>
  <c r="C595" i="10"/>
  <c r="B595" i="10"/>
  <c r="R594" i="10"/>
  <c r="N594" i="10"/>
  <c r="G594" i="10"/>
  <c r="F594" i="10"/>
  <c r="E594" i="10"/>
  <c r="D594" i="10"/>
  <c r="C594" i="10"/>
  <c r="B594" i="10"/>
  <c r="R593" i="10"/>
  <c r="N593" i="10"/>
  <c r="G593" i="10"/>
  <c r="F593" i="10"/>
  <c r="E593" i="10"/>
  <c r="D593" i="10"/>
  <c r="C593" i="10"/>
  <c r="B593" i="10"/>
  <c r="R592" i="10"/>
  <c r="N592" i="10"/>
  <c r="G592" i="10"/>
  <c r="F592" i="10"/>
  <c r="E592" i="10"/>
  <c r="D592" i="10"/>
  <c r="C592" i="10"/>
  <c r="B592" i="10"/>
  <c r="R591" i="10"/>
  <c r="N591" i="10"/>
  <c r="G591" i="10"/>
  <c r="F591" i="10"/>
  <c r="E591" i="10"/>
  <c r="D591" i="10"/>
  <c r="C591" i="10"/>
  <c r="B591" i="10"/>
  <c r="R590" i="10"/>
  <c r="N590" i="10"/>
  <c r="G590" i="10"/>
  <c r="F590" i="10"/>
  <c r="E590" i="10"/>
  <c r="D590" i="10"/>
  <c r="C590" i="10"/>
  <c r="B590" i="10"/>
  <c r="R589" i="10"/>
  <c r="N589" i="10"/>
  <c r="G589" i="10"/>
  <c r="F589" i="10"/>
  <c r="E589" i="10"/>
  <c r="D589" i="10"/>
  <c r="C589" i="10"/>
  <c r="B589" i="10"/>
  <c r="R588" i="10"/>
  <c r="N588" i="10"/>
  <c r="G588" i="10"/>
  <c r="F588" i="10"/>
  <c r="E588" i="10"/>
  <c r="D588" i="10"/>
  <c r="C588" i="10"/>
  <c r="B588" i="10"/>
  <c r="R587" i="10"/>
  <c r="N587" i="10"/>
  <c r="G587" i="10"/>
  <c r="F587" i="10"/>
  <c r="E587" i="10"/>
  <c r="D587" i="10"/>
  <c r="C587" i="10"/>
  <c r="B587" i="10"/>
  <c r="R586" i="10"/>
  <c r="N586" i="10"/>
  <c r="G586" i="10"/>
  <c r="F586" i="10"/>
  <c r="E586" i="10"/>
  <c r="D586" i="10"/>
  <c r="C586" i="10"/>
  <c r="B586" i="10"/>
  <c r="R585" i="10"/>
  <c r="N585" i="10"/>
  <c r="G585" i="10"/>
  <c r="F585" i="10"/>
  <c r="E585" i="10"/>
  <c r="D585" i="10"/>
  <c r="C585" i="10"/>
  <c r="B585" i="10"/>
  <c r="R584" i="10"/>
  <c r="N584" i="10"/>
  <c r="G584" i="10"/>
  <c r="F584" i="10"/>
  <c r="E584" i="10"/>
  <c r="D584" i="10"/>
  <c r="C584" i="10"/>
  <c r="B584" i="10"/>
  <c r="R583" i="10"/>
  <c r="N583" i="10"/>
  <c r="G583" i="10"/>
  <c r="F583" i="10"/>
  <c r="E583" i="10"/>
  <c r="D583" i="10"/>
  <c r="C583" i="10"/>
  <c r="B583" i="10"/>
  <c r="R582" i="10"/>
  <c r="N582" i="10"/>
  <c r="G582" i="10"/>
  <c r="F582" i="10"/>
  <c r="E582" i="10"/>
  <c r="D582" i="10"/>
  <c r="C582" i="10"/>
  <c r="B582" i="10"/>
  <c r="R581" i="10"/>
  <c r="N581" i="10"/>
  <c r="G581" i="10"/>
  <c r="F581" i="10"/>
  <c r="E581" i="10"/>
  <c r="D581" i="10"/>
  <c r="C581" i="10"/>
  <c r="B581" i="10"/>
  <c r="R580" i="10"/>
  <c r="N580" i="10"/>
  <c r="G580" i="10"/>
  <c r="F580" i="10"/>
  <c r="E580" i="10"/>
  <c r="D580" i="10"/>
  <c r="C580" i="10"/>
  <c r="B580" i="10"/>
  <c r="R579" i="10"/>
  <c r="N579" i="10"/>
  <c r="G579" i="10"/>
  <c r="F579" i="10"/>
  <c r="E579" i="10"/>
  <c r="D579" i="10"/>
  <c r="C579" i="10"/>
  <c r="B579" i="10"/>
  <c r="R578" i="10"/>
  <c r="N578" i="10"/>
  <c r="G578" i="10"/>
  <c r="F578" i="10"/>
  <c r="E578" i="10"/>
  <c r="D578" i="10"/>
  <c r="C578" i="10"/>
  <c r="B578" i="10"/>
  <c r="R577" i="10"/>
  <c r="N577" i="10"/>
  <c r="G577" i="10"/>
  <c r="F577" i="10"/>
  <c r="E577" i="10"/>
  <c r="D577" i="10"/>
  <c r="C577" i="10"/>
  <c r="B577" i="10"/>
  <c r="R576" i="10"/>
  <c r="N576" i="10"/>
  <c r="G576" i="10"/>
  <c r="F576" i="10"/>
  <c r="E576" i="10"/>
  <c r="D576" i="10"/>
  <c r="C576" i="10"/>
  <c r="B576" i="10"/>
  <c r="R575" i="10"/>
  <c r="N575" i="10"/>
  <c r="G575" i="10"/>
  <c r="F575" i="10"/>
  <c r="E575" i="10"/>
  <c r="D575" i="10"/>
  <c r="C575" i="10"/>
  <c r="B575" i="10"/>
  <c r="R574" i="10"/>
  <c r="N574" i="10"/>
  <c r="G574" i="10"/>
  <c r="F574" i="10"/>
  <c r="E574" i="10"/>
  <c r="D574" i="10"/>
  <c r="C574" i="10"/>
  <c r="B574" i="10"/>
  <c r="R573" i="10"/>
  <c r="N573" i="10"/>
  <c r="G573" i="10"/>
  <c r="F573" i="10"/>
  <c r="E573" i="10"/>
  <c r="D573" i="10"/>
  <c r="C573" i="10"/>
  <c r="B573" i="10"/>
  <c r="R572" i="10"/>
  <c r="N572" i="10"/>
  <c r="G572" i="10"/>
  <c r="F572" i="10"/>
  <c r="E572" i="10"/>
  <c r="D572" i="10"/>
  <c r="C572" i="10"/>
  <c r="B572" i="10"/>
  <c r="R571" i="10"/>
  <c r="N571" i="10"/>
  <c r="G571" i="10"/>
  <c r="F571" i="10"/>
  <c r="E571" i="10"/>
  <c r="D571" i="10"/>
  <c r="C571" i="10"/>
  <c r="B571" i="10"/>
  <c r="R570" i="10"/>
  <c r="N570" i="10"/>
  <c r="G570" i="10"/>
  <c r="F570" i="10"/>
  <c r="E570" i="10"/>
  <c r="D570" i="10"/>
  <c r="C570" i="10"/>
  <c r="B570" i="10"/>
  <c r="R569" i="10"/>
  <c r="N569" i="10"/>
  <c r="G569" i="10"/>
  <c r="F569" i="10"/>
  <c r="E569" i="10"/>
  <c r="D569" i="10"/>
  <c r="C569" i="10"/>
  <c r="B569" i="10"/>
  <c r="R568" i="10"/>
  <c r="N568" i="10"/>
  <c r="G568" i="10"/>
  <c r="F568" i="10"/>
  <c r="E568" i="10"/>
  <c r="D568" i="10"/>
  <c r="C568" i="10"/>
  <c r="B568" i="10"/>
  <c r="R567" i="10"/>
  <c r="N567" i="10"/>
  <c r="G567" i="10"/>
  <c r="F567" i="10"/>
  <c r="E567" i="10"/>
  <c r="D567" i="10"/>
  <c r="C567" i="10"/>
  <c r="B567" i="10"/>
  <c r="R566" i="10"/>
  <c r="N566" i="10"/>
  <c r="G566" i="10"/>
  <c r="F566" i="10"/>
  <c r="E566" i="10"/>
  <c r="D566" i="10"/>
  <c r="C566" i="10"/>
  <c r="B566" i="10"/>
  <c r="R565" i="10"/>
  <c r="N565" i="10"/>
  <c r="G565" i="10"/>
  <c r="F565" i="10"/>
  <c r="E565" i="10"/>
  <c r="D565" i="10"/>
  <c r="C565" i="10"/>
  <c r="B565" i="10"/>
  <c r="R564" i="10"/>
  <c r="N564" i="10"/>
  <c r="G564" i="10"/>
  <c r="F564" i="10"/>
  <c r="E564" i="10"/>
  <c r="D564" i="10"/>
  <c r="C564" i="10"/>
  <c r="B564" i="10"/>
  <c r="R563" i="10"/>
  <c r="N563" i="10"/>
  <c r="G563" i="10"/>
  <c r="F563" i="10"/>
  <c r="E563" i="10"/>
  <c r="D563" i="10"/>
  <c r="C563" i="10"/>
  <c r="B563" i="10"/>
  <c r="R562" i="10"/>
  <c r="N562" i="10"/>
  <c r="G562" i="10"/>
  <c r="F562" i="10"/>
  <c r="E562" i="10"/>
  <c r="D562" i="10"/>
  <c r="C562" i="10"/>
  <c r="B562" i="10"/>
  <c r="R561" i="10"/>
  <c r="N561" i="10"/>
  <c r="G561" i="10"/>
  <c r="F561" i="10"/>
  <c r="E561" i="10"/>
  <c r="D561" i="10"/>
  <c r="C561" i="10"/>
  <c r="B561" i="10"/>
  <c r="R560" i="10"/>
  <c r="N560" i="10"/>
  <c r="G560" i="10"/>
  <c r="F560" i="10"/>
  <c r="E560" i="10"/>
  <c r="D560" i="10"/>
  <c r="C560" i="10"/>
  <c r="B560" i="10"/>
  <c r="R559" i="10"/>
  <c r="N559" i="10"/>
  <c r="G559" i="10"/>
  <c r="F559" i="10"/>
  <c r="E559" i="10"/>
  <c r="D559" i="10"/>
  <c r="C559" i="10"/>
  <c r="B559" i="10"/>
  <c r="R558" i="10"/>
  <c r="N558" i="10"/>
  <c r="G558" i="10"/>
  <c r="F558" i="10"/>
  <c r="E558" i="10"/>
  <c r="D558" i="10"/>
  <c r="C558" i="10"/>
  <c r="B558" i="10"/>
  <c r="R557" i="10"/>
  <c r="N557" i="10"/>
  <c r="G557" i="10"/>
  <c r="F557" i="10"/>
  <c r="E557" i="10"/>
  <c r="D557" i="10"/>
  <c r="C557" i="10"/>
  <c r="B557" i="10"/>
  <c r="R556" i="10"/>
  <c r="N556" i="10"/>
  <c r="G556" i="10"/>
  <c r="F556" i="10"/>
  <c r="E556" i="10"/>
  <c r="D556" i="10"/>
  <c r="C556" i="10"/>
  <c r="B556" i="10"/>
  <c r="R555" i="10"/>
  <c r="N555" i="10"/>
  <c r="G555" i="10"/>
  <c r="F555" i="10"/>
  <c r="E555" i="10"/>
  <c r="D555" i="10"/>
  <c r="C555" i="10"/>
  <c r="B555" i="10"/>
  <c r="R554" i="10"/>
  <c r="N554" i="10"/>
  <c r="G554" i="10"/>
  <c r="F554" i="10"/>
  <c r="E554" i="10"/>
  <c r="D554" i="10"/>
  <c r="C554" i="10"/>
  <c r="B554" i="10"/>
  <c r="R553" i="10"/>
  <c r="N553" i="10"/>
  <c r="G553" i="10"/>
  <c r="F553" i="10"/>
  <c r="E553" i="10"/>
  <c r="D553" i="10"/>
  <c r="C553" i="10"/>
  <c r="B553" i="10"/>
  <c r="R552" i="10"/>
  <c r="N552" i="10"/>
  <c r="G552" i="10"/>
  <c r="F552" i="10"/>
  <c r="E552" i="10"/>
  <c r="D552" i="10"/>
  <c r="C552" i="10"/>
  <c r="B552" i="10"/>
  <c r="R551" i="10"/>
  <c r="N551" i="10"/>
  <c r="G551" i="10"/>
  <c r="F551" i="10"/>
  <c r="E551" i="10"/>
  <c r="D551" i="10"/>
  <c r="C551" i="10"/>
  <c r="B551" i="10"/>
  <c r="R550" i="10"/>
  <c r="N550" i="10"/>
  <c r="G550" i="10"/>
  <c r="F550" i="10"/>
  <c r="E550" i="10"/>
  <c r="D550" i="10"/>
  <c r="C550" i="10"/>
  <c r="B550" i="10"/>
  <c r="R549" i="10"/>
  <c r="N549" i="10"/>
  <c r="G549" i="10"/>
  <c r="F549" i="10"/>
  <c r="E549" i="10"/>
  <c r="D549" i="10"/>
  <c r="C549" i="10"/>
  <c r="B549" i="10"/>
  <c r="R548" i="10"/>
  <c r="N548" i="10"/>
  <c r="G548" i="10"/>
  <c r="F548" i="10"/>
  <c r="E548" i="10"/>
  <c r="D548" i="10"/>
  <c r="C548" i="10"/>
  <c r="B548" i="10"/>
  <c r="R547" i="10"/>
  <c r="N547" i="10"/>
  <c r="G547" i="10"/>
  <c r="F547" i="10"/>
  <c r="E547" i="10"/>
  <c r="D547" i="10"/>
  <c r="C547" i="10"/>
  <c r="B547" i="10"/>
  <c r="R546" i="10"/>
  <c r="N546" i="10"/>
  <c r="G546" i="10"/>
  <c r="F546" i="10"/>
  <c r="E546" i="10"/>
  <c r="D546" i="10"/>
  <c r="C546" i="10"/>
  <c r="B546" i="10"/>
  <c r="R545" i="10"/>
  <c r="N545" i="10"/>
  <c r="G545" i="10"/>
  <c r="F545" i="10"/>
  <c r="E545" i="10"/>
  <c r="D545" i="10"/>
  <c r="C545" i="10"/>
  <c r="B545" i="10"/>
  <c r="R544" i="10"/>
  <c r="N544" i="10"/>
  <c r="G544" i="10"/>
  <c r="F544" i="10"/>
  <c r="E544" i="10"/>
  <c r="D544" i="10"/>
  <c r="C544" i="10"/>
  <c r="B544" i="10"/>
  <c r="R543" i="10"/>
  <c r="N543" i="10"/>
  <c r="G543" i="10"/>
  <c r="F543" i="10"/>
  <c r="E543" i="10"/>
  <c r="D543" i="10"/>
  <c r="C543" i="10"/>
  <c r="B543" i="10"/>
  <c r="R542" i="10"/>
  <c r="N542" i="10"/>
  <c r="G542" i="10"/>
  <c r="F542" i="10"/>
  <c r="E542" i="10"/>
  <c r="D542" i="10"/>
  <c r="C542" i="10"/>
  <c r="B542" i="10"/>
  <c r="R541" i="10"/>
  <c r="N541" i="10"/>
  <c r="G541" i="10"/>
  <c r="F541" i="10"/>
  <c r="E541" i="10"/>
  <c r="D541" i="10"/>
  <c r="C541" i="10"/>
  <c r="B541" i="10"/>
  <c r="R540" i="10"/>
  <c r="N540" i="10"/>
  <c r="G540" i="10"/>
  <c r="F540" i="10"/>
  <c r="E540" i="10"/>
  <c r="D540" i="10"/>
  <c r="C540" i="10"/>
  <c r="B540" i="10"/>
  <c r="R539" i="10"/>
  <c r="N539" i="10"/>
  <c r="G539" i="10"/>
  <c r="F539" i="10"/>
  <c r="E539" i="10"/>
  <c r="D539" i="10"/>
  <c r="C539" i="10"/>
  <c r="B539" i="10"/>
  <c r="R538" i="10"/>
  <c r="N538" i="10"/>
  <c r="G538" i="10"/>
  <c r="F538" i="10"/>
  <c r="E538" i="10"/>
  <c r="D538" i="10"/>
  <c r="C538" i="10"/>
  <c r="B538" i="10"/>
  <c r="R537" i="10"/>
  <c r="N537" i="10"/>
  <c r="G537" i="10"/>
  <c r="F537" i="10"/>
  <c r="E537" i="10"/>
  <c r="D537" i="10"/>
  <c r="C537" i="10"/>
  <c r="B537" i="10"/>
  <c r="R536" i="10"/>
  <c r="N536" i="10"/>
  <c r="G536" i="10"/>
  <c r="F536" i="10"/>
  <c r="E536" i="10"/>
  <c r="D536" i="10"/>
  <c r="C536" i="10"/>
  <c r="B536" i="10"/>
  <c r="R535" i="10"/>
  <c r="N535" i="10"/>
  <c r="G535" i="10"/>
  <c r="F535" i="10"/>
  <c r="E535" i="10"/>
  <c r="D535" i="10"/>
  <c r="C535" i="10"/>
  <c r="B535" i="10"/>
  <c r="R534" i="10"/>
  <c r="N534" i="10"/>
  <c r="G534" i="10"/>
  <c r="F534" i="10"/>
  <c r="E534" i="10"/>
  <c r="D534" i="10"/>
  <c r="C534" i="10"/>
  <c r="B534" i="10"/>
  <c r="R533" i="10"/>
  <c r="N533" i="10"/>
  <c r="G533" i="10"/>
  <c r="F533" i="10"/>
  <c r="E533" i="10"/>
  <c r="D533" i="10"/>
  <c r="C533" i="10"/>
  <c r="B533" i="10"/>
  <c r="R532" i="10"/>
  <c r="N532" i="10"/>
  <c r="G532" i="10"/>
  <c r="F532" i="10"/>
  <c r="E532" i="10"/>
  <c r="D532" i="10"/>
  <c r="C532" i="10"/>
  <c r="B532" i="10"/>
  <c r="R531" i="10"/>
  <c r="N531" i="10"/>
  <c r="G531" i="10"/>
  <c r="F531" i="10"/>
  <c r="E531" i="10"/>
  <c r="D531" i="10"/>
  <c r="C531" i="10"/>
  <c r="B531" i="10"/>
  <c r="R530" i="10"/>
  <c r="N530" i="10"/>
  <c r="G530" i="10"/>
  <c r="F530" i="10"/>
  <c r="E530" i="10"/>
  <c r="D530" i="10"/>
  <c r="C530" i="10"/>
  <c r="B530" i="10"/>
  <c r="R529" i="10"/>
  <c r="N529" i="10"/>
  <c r="G529" i="10"/>
  <c r="F529" i="10"/>
  <c r="E529" i="10"/>
  <c r="D529" i="10"/>
  <c r="C529" i="10"/>
  <c r="B529" i="10"/>
  <c r="R528" i="10"/>
  <c r="N528" i="10"/>
  <c r="G528" i="10"/>
  <c r="F528" i="10"/>
  <c r="E528" i="10"/>
  <c r="D528" i="10"/>
  <c r="C528" i="10"/>
  <c r="B528" i="10"/>
  <c r="R527" i="10"/>
  <c r="N527" i="10"/>
  <c r="G527" i="10"/>
  <c r="F527" i="10"/>
  <c r="E527" i="10"/>
  <c r="D527" i="10"/>
  <c r="C527" i="10"/>
  <c r="B527" i="10"/>
  <c r="R526" i="10"/>
  <c r="N526" i="10"/>
  <c r="G526" i="10"/>
  <c r="F526" i="10"/>
  <c r="E526" i="10"/>
  <c r="D526" i="10"/>
  <c r="C526" i="10"/>
  <c r="B526" i="10"/>
  <c r="R525" i="10"/>
  <c r="N525" i="10"/>
  <c r="G525" i="10"/>
  <c r="F525" i="10"/>
  <c r="E525" i="10"/>
  <c r="D525" i="10"/>
  <c r="C525" i="10"/>
  <c r="B525" i="10"/>
  <c r="R524" i="10"/>
  <c r="N524" i="10"/>
  <c r="G524" i="10"/>
  <c r="F524" i="10"/>
  <c r="E524" i="10"/>
  <c r="D524" i="10"/>
  <c r="C524" i="10"/>
  <c r="B524" i="10"/>
  <c r="R523" i="10"/>
  <c r="N523" i="10"/>
  <c r="G523" i="10"/>
  <c r="F523" i="10"/>
  <c r="E523" i="10"/>
  <c r="D523" i="10"/>
  <c r="C523" i="10"/>
  <c r="B523" i="10"/>
  <c r="R522" i="10"/>
  <c r="N522" i="10"/>
  <c r="G522" i="10"/>
  <c r="F522" i="10"/>
  <c r="E522" i="10"/>
  <c r="D522" i="10"/>
  <c r="C522" i="10"/>
  <c r="B522" i="10"/>
  <c r="R521" i="10"/>
  <c r="N521" i="10"/>
  <c r="G521" i="10"/>
  <c r="F521" i="10"/>
  <c r="E521" i="10"/>
  <c r="D521" i="10"/>
  <c r="C521" i="10"/>
  <c r="B521" i="10"/>
  <c r="R520" i="10"/>
  <c r="N520" i="10"/>
  <c r="G520" i="10"/>
  <c r="F520" i="10"/>
  <c r="E520" i="10"/>
  <c r="D520" i="10"/>
  <c r="C520" i="10"/>
  <c r="B520" i="10"/>
  <c r="R519" i="10"/>
  <c r="N519" i="10"/>
  <c r="G519" i="10"/>
  <c r="F519" i="10"/>
  <c r="E519" i="10"/>
  <c r="D519" i="10"/>
  <c r="C519" i="10"/>
  <c r="B519" i="10"/>
  <c r="R518" i="10"/>
  <c r="N518" i="10"/>
  <c r="G518" i="10"/>
  <c r="F518" i="10"/>
  <c r="E518" i="10"/>
  <c r="D518" i="10"/>
  <c r="C518" i="10"/>
  <c r="B518" i="10"/>
  <c r="R517" i="10"/>
  <c r="N517" i="10"/>
  <c r="G517" i="10"/>
  <c r="F517" i="10"/>
  <c r="E517" i="10"/>
  <c r="D517" i="10"/>
  <c r="C517" i="10"/>
  <c r="B517" i="10"/>
  <c r="R516" i="10"/>
  <c r="N516" i="10"/>
  <c r="G516" i="10"/>
  <c r="F516" i="10"/>
  <c r="E516" i="10"/>
  <c r="D516" i="10"/>
  <c r="C516" i="10"/>
  <c r="B516" i="10"/>
  <c r="R515" i="10"/>
  <c r="N515" i="10"/>
  <c r="G515" i="10"/>
  <c r="F515" i="10"/>
  <c r="E515" i="10"/>
  <c r="D515" i="10"/>
  <c r="C515" i="10"/>
  <c r="B515" i="10"/>
  <c r="R514" i="10"/>
  <c r="N514" i="10"/>
  <c r="G514" i="10"/>
  <c r="F514" i="10"/>
  <c r="E514" i="10"/>
  <c r="D514" i="10"/>
  <c r="C514" i="10"/>
  <c r="B514" i="10"/>
  <c r="R513" i="10"/>
  <c r="N513" i="10"/>
  <c r="G513" i="10"/>
  <c r="F513" i="10"/>
  <c r="E513" i="10"/>
  <c r="D513" i="10"/>
  <c r="C513" i="10"/>
  <c r="B513" i="10"/>
  <c r="R512" i="10"/>
  <c r="N512" i="10"/>
  <c r="G512" i="10"/>
  <c r="F512" i="10"/>
  <c r="E512" i="10"/>
  <c r="D512" i="10"/>
  <c r="C512" i="10"/>
  <c r="B512" i="10"/>
  <c r="R511" i="10"/>
  <c r="N511" i="10"/>
  <c r="G511" i="10"/>
  <c r="F511" i="10"/>
  <c r="E511" i="10"/>
  <c r="D511" i="10"/>
  <c r="C511" i="10"/>
  <c r="B511" i="10"/>
  <c r="R510" i="10"/>
  <c r="N510" i="10"/>
  <c r="G510" i="10"/>
  <c r="F510" i="10"/>
  <c r="E510" i="10"/>
  <c r="D510" i="10"/>
  <c r="C510" i="10"/>
  <c r="B510" i="10"/>
  <c r="R509" i="10"/>
  <c r="N509" i="10"/>
  <c r="G509" i="10"/>
  <c r="F509" i="10"/>
  <c r="E509" i="10"/>
  <c r="D509" i="10"/>
  <c r="C509" i="10"/>
  <c r="B509" i="10"/>
  <c r="R508" i="10"/>
  <c r="N508" i="10"/>
  <c r="G508" i="10"/>
  <c r="F508" i="10"/>
  <c r="E508" i="10"/>
  <c r="D508" i="10"/>
  <c r="C508" i="10"/>
  <c r="B508" i="10"/>
  <c r="R507" i="10"/>
  <c r="N507" i="10"/>
  <c r="G507" i="10"/>
  <c r="F507" i="10"/>
  <c r="E507" i="10"/>
  <c r="D507" i="10"/>
  <c r="C507" i="10"/>
  <c r="B507" i="10"/>
  <c r="R506" i="10"/>
  <c r="N506" i="10"/>
  <c r="G506" i="10"/>
  <c r="F506" i="10"/>
  <c r="E506" i="10"/>
  <c r="D506" i="10"/>
  <c r="C506" i="10"/>
  <c r="B506" i="10"/>
  <c r="R505" i="10"/>
  <c r="N505" i="10"/>
  <c r="G505" i="10"/>
  <c r="F505" i="10"/>
  <c r="E505" i="10"/>
  <c r="D505" i="10"/>
  <c r="C505" i="10"/>
  <c r="B505" i="10"/>
  <c r="R504" i="10"/>
  <c r="N504" i="10"/>
  <c r="G504" i="10"/>
  <c r="F504" i="10"/>
  <c r="E504" i="10"/>
  <c r="D504" i="10"/>
  <c r="C504" i="10"/>
  <c r="B504" i="10"/>
  <c r="R503" i="10"/>
  <c r="N503" i="10"/>
  <c r="G503" i="10"/>
  <c r="F503" i="10"/>
  <c r="E503" i="10"/>
  <c r="D503" i="10"/>
  <c r="C503" i="10"/>
  <c r="B503" i="10"/>
  <c r="R502" i="10"/>
  <c r="N502" i="10"/>
  <c r="G502" i="10"/>
  <c r="F502" i="10"/>
  <c r="E502" i="10"/>
  <c r="D502" i="10"/>
  <c r="C502" i="10"/>
  <c r="B502" i="10"/>
  <c r="R501" i="10"/>
  <c r="N501" i="10"/>
  <c r="G501" i="10"/>
  <c r="F501" i="10"/>
  <c r="E501" i="10"/>
  <c r="D501" i="10"/>
  <c r="C501" i="10"/>
  <c r="B501" i="10"/>
  <c r="R500" i="10"/>
  <c r="N500" i="10"/>
  <c r="G500" i="10"/>
  <c r="F500" i="10"/>
  <c r="E500" i="10"/>
  <c r="D500" i="10"/>
  <c r="C500" i="10"/>
  <c r="B500" i="10"/>
  <c r="R499" i="10"/>
  <c r="N499" i="10"/>
  <c r="G499" i="10"/>
  <c r="F499" i="10"/>
  <c r="E499" i="10"/>
  <c r="D499" i="10"/>
  <c r="C499" i="10"/>
  <c r="B499" i="10"/>
  <c r="R498" i="10"/>
  <c r="N498" i="10"/>
  <c r="G498" i="10"/>
  <c r="F498" i="10"/>
  <c r="E498" i="10"/>
  <c r="D498" i="10"/>
  <c r="C498" i="10"/>
  <c r="B498" i="10"/>
  <c r="R497" i="10"/>
  <c r="N497" i="10"/>
  <c r="G497" i="10"/>
  <c r="F497" i="10"/>
  <c r="E497" i="10"/>
  <c r="D497" i="10"/>
  <c r="C497" i="10"/>
  <c r="B497" i="10"/>
  <c r="R496" i="10"/>
  <c r="N496" i="10"/>
  <c r="G496" i="10"/>
  <c r="F496" i="10"/>
  <c r="E496" i="10"/>
  <c r="D496" i="10"/>
  <c r="C496" i="10"/>
  <c r="B496" i="10"/>
  <c r="R495" i="10"/>
  <c r="N495" i="10"/>
  <c r="G495" i="10"/>
  <c r="F495" i="10"/>
  <c r="E495" i="10"/>
  <c r="D495" i="10"/>
  <c r="C495" i="10"/>
  <c r="B495" i="10"/>
  <c r="R494" i="10"/>
  <c r="N494" i="10"/>
  <c r="G494" i="10"/>
  <c r="F494" i="10"/>
  <c r="E494" i="10"/>
  <c r="D494" i="10"/>
  <c r="C494" i="10"/>
  <c r="B494" i="10"/>
  <c r="R493" i="10"/>
  <c r="N493" i="10"/>
  <c r="G493" i="10"/>
  <c r="F493" i="10"/>
  <c r="E493" i="10"/>
  <c r="D493" i="10"/>
  <c r="C493" i="10"/>
  <c r="B493" i="10"/>
  <c r="R492" i="10"/>
  <c r="N492" i="10"/>
  <c r="G492" i="10"/>
  <c r="F492" i="10"/>
  <c r="E492" i="10"/>
  <c r="D492" i="10"/>
  <c r="C492" i="10"/>
  <c r="B492" i="10"/>
  <c r="R491" i="10"/>
  <c r="N491" i="10"/>
  <c r="G491" i="10"/>
  <c r="F491" i="10"/>
  <c r="E491" i="10"/>
  <c r="D491" i="10"/>
  <c r="C491" i="10"/>
  <c r="B491" i="10"/>
  <c r="R490" i="10"/>
  <c r="N490" i="10"/>
  <c r="G490" i="10"/>
  <c r="F490" i="10"/>
  <c r="E490" i="10"/>
  <c r="D490" i="10"/>
  <c r="C490" i="10"/>
  <c r="B490" i="10"/>
  <c r="R489" i="10"/>
  <c r="N489" i="10"/>
  <c r="G489" i="10"/>
  <c r="F489" i="10"/>
  <c r="E489" i="10"/>
  <c r="D489" i="10"/>
  <c r="C489" i="10"/>
  <c r="B489" i="10"/>
  <c r="R488" i="10"/>
  <c r="N488" i="10"/>
  <c r="G488" i="10"/>
  <c r="F488" i="10"/>
  <c r="E488" i="10"/>
  <c r="D488" i="10"/>
  <c r="C488" i="10"/>
  <c r="B488" i="10"/>
  <c r="R487" i="10"/>
  <c r="N487" i="10"/>
  <c r="G487" i="10"/>
  <c r="F487" i="10"/>
  <c r="E487" i="10"/>
  <c r="D487" i="10"/>
  <c r="C487" i="10"/>
  <c r="B487" i="10"/>
  <c r="R486" i="10"/>
  <c r="N486" i="10"/>
  <c r="G486" i="10"/>
  <c r="F486" i="10"/>
  <c r="E486" i="10"/>
  <c r="D486" i="10"/>
  <c r="C486" i="10"/>
  <c r="B486" i="10"/>
  <c r="R485" i="10"/>
  <c r="N485" i="10"/>
  <c r="G485" i="10"/>
  <c r="F485" i="10"/>
  <c r="E485" i="10"/>
  <c r="D485" i="10"/>
  <c r="C485" i="10"/>
  <c r="B485" i="10"/>
  <c r="R484" i="10"/>
  <c r="N484" i="10"/>
  <c r="G484" i="10"/>
  <c r="F484" i="10"/>
  <c r="E484" i="10"/>
  <c r="D484" i="10"/>
  <c r="C484" i="10"/>
  <c r="B484" i="10"/>
  <c r="R483" i="10"/>
  <c r="N483" i="10"/>
  <c r="G483" i="10"/>
  <c r="F483" i="10"/>
  <c r="E483" i="10"/>
  <c r="D483" i="10"/>
  <c r="C483" i="10"/>
  <c r="B483" i="10"/>
  <c r="R482" i="10"/>
  <c r="N482" i="10"/>
  <c r="G482" i="10"/>
  <c r="F482" i="10"/>
  <c r="E482" i="10"/>
  <c r="D482" i="10"/>
  <c r="C482" i="10"/>
  <c r="B482" i="10"/>
  <c r="R481" i="10"/>
  <c r="N481" i="10"/>
  <c r="G481" i="10"/>
  <c r="F481" i="10"/>
  <c r="E481" i="10"/>
  <c r="D481" i="10"/>
  <c r="C481" i="10"/>
  <c r="B481" i="10"/>
  <c r="R480" i="10"/>
  <c r="N480" i="10"/>
  <c r="G480" i="10"/>
  <c r="F480" i="10"/>
  <c r="E480" i="10"/>
  <c r="D480" i="10"/>
  <c r="C480" i="10"/>
  <c r="B480" i="10"/>
  <c r="R479" i="10"/>
  <c r="N479" i="10"/>
  <c r="G479" i="10"/>
  <c r="F479" i="10"/>
  <c r="E479" i="10"/>
  <c r="D479" i="10"/>
  <c r="C479" i="10"/>
  <c r="B479" i="10"/>
  <c r="R478" i="10"/>
  <c r="N478" i="10"/>
  <c r="G478" i="10"/>
  <c r="F478" i="10"/>
  <c r="E478" i="10"/>
  <c r="D478" i="10"/>
  <c r="C478" i="10"/>
  <c r="B478" i="10"/>
  <c r="R477" i="10"/>
  <c r="N477" i="10"/>
  <c r="G477" i="10"/>
  <c r="F477" i="10"/>
  <c r="E477" i="10"/>
  <c r="D477" i="10"/>
  <c r="C477" i="10"/>
  <c r="B477" i="10"/>
  <c r="R476" i="10"/>
  <c r="N476" i="10"/>
  <c r="G476" i="10"/>
  <c r="F476" i="10"/>
  <c r="E476" i="10"/>
  <c r="D476" i="10"/>
  <c r="C476" i="10"/>
  <c r="B476" i="10"/>
  <c r="R475" i="10"/>
  <c r="N475" i="10"/>
  <c r="G475" i="10"/>
  <c r="F475" i="10"/>
  <c r="E475" i="10"/>
  <c r="D475" i="10"/>
  <c r="C475" i="10"/>
  <c r="B475" i="10"/>
  <c r="R474" i="10"/>
  <c r="N474" i="10"/>
  <c r="G474" i="10"/>
  <c r="F474" i="10"/>
  <c r="E474" i="10"/>
  <c r="D474" i="10"/>
  <c r="C474" i="10"/>
  <c r="B474" i="10"/>
  <c r="R473" i="10"/>
  <c r="N473" i="10"/>
  <c r="G473" i="10"/>
  <c r="F473" i="10"/>
  <c r="E473" i="10"/>
  <c r="D473" i="10"/>
  <c r="C473" i="10"/>
  <c r="B473" i="10"/>
  <c r="R472" i="10"/>
  <c r="N472" i="10"/>
  <c r="G472" i="10"/>
  <c r="F472" i="10"/>
  <c r="E472" i="10"/>
  <c r="D472" i="10"/>
  <c r="C472" i="10"/>
  <c r="B472" i="10"/>
  <c r="R471" i="10"/>
  <c r="N471" i="10"/>
  <c r="G471" i="10"/>
  <c r="F471" i="10"/>
  <c r="E471" i="10"/>
  <c r="D471" i="10"/>
  <c r="C471" i="10"/>
  <c r="B471" i="10"/>
  <c r="R470" i="10"/>
  <c r="N470" i="10"/>
  <c r="G470" i="10"/>
  <c r="F470" i="10"/>
  <c r="E470" i="10"/>
  <c r="D470" i="10"/>
  <c r="C470" i="10"/>
  <c r="B470" i="10"/>
  <c r="R469" i="10"/>
  <c r="N469" i="10"/>
  <c r="G469" i="10"/>
  <c r="F469" i="10"/>
  <c r="E469" i="10"/>
  <c r="D469" i="10"/>
  <c r="C469" i="10"/>
  <c r="B469" i="10"/>
  <c r="R468" i="10"/>
  <c r="N468" i="10"/>
  <c r="G468" i="10"/>
  <c r="F468" i="10"/>
  <c r="E468" i="10"/>
  <c r="D468" i="10"/>
  <c r="C468" i="10"/>
  <c r="B468" i="10"/>
  <c r="R467" i="10"/>
  <c r="N467" i="10"/>
  <c r="G467" i="10"/>
  <c r="F467" i="10"/>
  <c r="E467" i="10"/>
  <c r="D467" i="10"/>
  <c r="C467" i="10"/>
  <c r="B467" i="10"/>
  <c r="R466" i="10"/>
  <c r="N466" i="10"/>
  <c r="G466" i="10"/>
  <c r="F466" i="10"/>
  <c r="E466" i="10"/>
  <c r="D466" i="10"/>
  <c r="C466" i="10"/>
  <c r="B466" i="10"/>
  <c r="R465" i="10"/>
  <c r="N465" i="10"/>
  <c r="G465" i="10"/>
  <c r="F465" i="10"/>
  <c r="E465" i="10"/>
  <c r="D465" i="10"/>
  <c r="C465" i="10"/>
  <c r="B465" i="10"/>
  <c r="R464" i="10"/>
  <c r="N464" i="10"/>
  <c r="G464" i="10"/>
  <c r="F464" i="10"/>
  <c r="E464" i="10"/>
  <c r="D464" i="10"/>
  <c r="C464" i="10"/>
  <c r="B464" i="10"/>
  <c r="R463" i="10"/>
  <c r="N463" i="10"/>
  <c r="G463" i="10"/>
  <c r="F463" i="10"/>
  <c r="E463" i="10"/>
  <c r="D463" i="10"/>
  <c r="C463" i="10"/>
  <c r="B463" i="10"/>
  <c r="R462" i="10"/>
  <c r="N462" i="10"/>
  <c r="G462" i="10"/>
  <c r="F462" i="10"/>
  <c r="E462" i="10"/>
  <c r="D462" i="10"/>
  <c r="C462" i="10"/>
  <c r="B462" i="10"/>
  <c r="R461" i="10"/>
  <c r="N461" i="10"/>
  <c r="G461" i="10"/>
  <c r="F461" i="10"/>
  <c r="E461" i="10"/>
  <c r="D461" i="10"/>
  <c r="C461" i="10"/>
  <c r="B461" i="10"/>
  <c r="R460" i="10"/>
  <c r="N460" i="10"/>
  <c r="G460" i="10"/>
  <c r="F460" i="10"/>
  <c r="E460" i="10"/>
  <c r="D460" i="10"/>
  <c r="C460" i="10"/>
  <c r="B460" i="10"/>
  <c r="R459" i="10"/>
  <c r="N459" i="10"/>
  <c r="G459" i="10"/>
  <c r="F459" i="10"/>
  <c r="E459" i="10"/>
  <c r="D459" i="10"/>
  <c r="C459" i="10"/>
  <c r="B459" i="10"/>
  <c r="R458" i="10"/>
  <c r="N458" i="10"/>
  <c r="G458" i="10"/>
  <c r="F458" i="10"/>
  <c r="E458" i="10"/>
  <c r="D458" i="10"/>
  <c r="C458" i="10"/>
  <c r="B458" i="10"/>
  <c r="R457" i="10"/>
  <c r="N457" i="10"/>
  <c r="G457" i="10"/>
  <c r="F457" i="10"/>
  <c r="E457" i="10"/>
  <c r="D457" i="10"/>
  <c r="C457" i="10"/>
  <c r="B457" i="10"/>
  <c r="R456" i="10"/>
  <c r="N456" i="10"/>
  <c r="G456" i="10"/>
  <c r="F456" i="10"/>
  <c r="E456" i="10"/>
  <c r="D456" i="10"/>
  <c r="C456" i="10"/>
  <c r="B456" i="10"/>
  <c r="R455" i="10"/>
  <c r="N455" i="10"/>
  <c r="G455" i="10"/>
  <c r="F455" i="10"/>
  <c r="E455" i="10"/>
  <c r="D455" i="10"/>
  <c r="C455" i="10"/>
  <c r="B455" i="10"/>
  <c r="R454" i="10"/>
  <c r="N454" i="10"/>
  <c r="G454" i="10"/>
  <c r="F454" i="10"/>
  <c r="E454" i="10"/>
  <c r="D454" i="10"/>
  <c r="C454" i="10"/>
  <c r="B454" i="10"/>
  <c r="R453" i="10"/>
  <c r="N453" i="10"/>
  <c r="G453" i="10"/>
  <c r="F453" i="10"/>
  <c r="E453" i="10"/>
  <c r="D453" i="10"/>
  <c r="C453" i="10"/>
  <c r="B453" i="10"/>
  <c r="R452" i="10"/>
  <c r="N452" i="10"/>
  <c r="G452" i="10"/>
  <c r="F452" i="10"/>
  <c r="E452" i="10"/>
  <c r="D452" i="10"/>
  <c r="C452" i="10"/>
  <c r="B452" i="10"/>
  <c r="R451" i="10"/>
  <c r="N451" i="10"/>
  <c r="G451" i="10"/>
  <c r="F451" i="10"/>
  <c r="E451" i="10"/>
  <c r="D451" i="10"/>
  <c r="C451" i="10"/>
  <c r="B451" i="10"/>
  <c r="R450" i="10"/>
  <c r="N450" i="10"/>
  <c r="G450" i="10"/>
  <c r="F450" i="10"/>
  <c r="E450" i="10"/>
  <c r="D450" i="10"/>
  <c r="C450" i="10"/>
  <c r="B450" i="10"/>
  <c r="R449" i="10"/>
  <c r="N449" i="10"/>
  <c r="G449" i="10"/>
  <c r="F449" i="10"/>
  <c r="E449" i="10"/>
  <c r="D449" i="10"/>
  <c r="C449" i="10"/>
  <c r="B449" i="10"/>
  <c r="R448" i="10"/>
  <c r="N448" i="10"/>
  <c r="G448" i="10"/>
  <c r="F448" i="10"/>
  <c r="E448" i="10"/>
  <c r="D448" i="10"/>
  <c r="C448" i="10"/>
  <c r="B448" i="10"/>
  <c r="R447" i="10"/>
  <c r="N447" i="10"/>
  <c r="G447" i="10"/>
  <c r="F447" i="10"/>
  <c r="E447" i="10"/>
  <c r="D447" i="10"/>
  <c r="C447" i="10"/>
  <c r="B447" i="10"/>
  <c r="R446" i="10"/>
  <c r="N446" i="10"/>
  <c r="G446" i="10"/>
  <c r="F446" i="10"/>
  <c r="E446" i="10"/>
  <c r="D446" i="10"/>
  <c r="C446" i="10"/>
  <c r="B446" i="10"/>
  <c r="R445" i="10"/>
  <c r="N445" i="10"/>
  <c r="G445" i="10"/>
  <c r="F445" i="10"/>
  <c r="E445" i="10"/>
  <c r="D445" i="10"/>
  <c r="C445" i="10"/>
  <c r="B445" i="10"/>
  <c r="R444" i="10"/>
  <c r="N444" i="10"/>
  <c r="G444" i="10"/>
  <c r="F444" i="10"/>
  <c r="E444" i="10"/>
  <c r="D444" i="10"/>
  <c r="C444" i="10"/>
  <c r="B444" i="10"/>
  <c r="R443" i="10"/>
  <c r="N443" i="10"/>
  <c r="G443" i="10"/>
  <c r="F443" i="10"/>
  <c r="E443" i="10"/>
  <c r="D443" i="10"/>
  <c r="C443" i="10"/>
  <c r="B443" i="10"/>
  <c r="R442" i="10"/>
  <c r="N442" i="10"/>
  <c r="G442" i="10"/>
  <c r="F442" i="10"/>
  <c r="E442" i="10"/>
  <c r="D442" i="10"/>
  <c r="C442" i="10"/>
  <c r="B442" i="10"/>
  <c r="R441" i="10"/>
  <c r="N441" i="10"/>
  <c r="G441" i="10"/>
  <c r="F441" i="10"/>
  <c r="E441" i="10"/>
  <c r="D441" i="10"/>
  <c r="C441" i="10"/>
  <c r="B441" i="10"/>
  <c r="R440" i="10"/>
  <c r="N440" i="10"/>
  <c r="G440" i="10"/>
  <c r="F440" i="10"/>
  <c r="E440" i="10"/>
  <c r="D440" i="10"/>
  <c r="C440" i="10"/>
  <c r="B440" i="10"/>
  <c r="R439" i="10"/>
  <c r="N439" i="10"/>
  <c r="G439" i="10"/>
  <c r="F439" i="10"/>
  <c r="E439" i="10"/>
  <c r="D439" i="10"/>
  <c r="C439" i="10"/>
  <c r="B439" i="10"/>
  <c r="R438" i="10"/>
  <c r="N438" i="10"/>
  <c r="G438" i="10"/>
  <c r="F438" i="10"/>
  <c r="E438" i="10"/>
  <c r="D438" i="10"/>
  <c r="C438" i="10"/>
  <c r="B438" i="10"/>
  <c r="R437" i="10"/>
  <c r="N437" i="10"/>
  <c r="G437" i="10"/>
  <c r="F437" i="10"/>
  <c r="E437" i="10"/>
  <c r="D437" i="10"/>
  <c r="C437" i="10"/>
  <c r="B437" i="10"/>
  <c r="R436" i="10"/>
  <c r="N436" i="10"/>
  <c r="G436" i="10"/>
  <c r="F436" i="10"/>
  <c r="E436" i="10"/>
  <c r="D436" i="10"/>
  <c r="C436" i="10"/>
  <c r="B436" i="10"/>
  <c r="R435" i="10"/>
  <c r="N435" i="10"/>
  <c r="G435" i="10"/>
  <c r="F435" i="10"/>
  <c r="E435" i="10"/>
  <c r="D435" i="10"/>
  <c r="C435" i="10"/>
  <c r="B435" i="10"/>
  <c r="R434" i="10"/>
  <c r="N434" i="10"/>
  <c r="G434" i="10"/>
  <c r="F434" i="10"/>
  <c r="E434" i="10"/>
  <c r="D434" i="10"/>
  <c r="C434" i="10"/>
  <c r="B434" i="10"/>
  <c r="R433" i="10"/>
  <c r="N433" i="10"/>
  <c r="G433" i="10"/>
  <c r="F433" i="10"/>
  <c r="E433" i="10"/>
  <c r="D433" i="10"/>
  <c r="C433" i="10"/>
  <c r="B433" i="10"/>
  <c r="R432" i="10"/>
  <c r="N432" i="10"/>
  <c r="G432" i="10"/>
  <c r="F432" i="10"/>
  <c r="E432" i="10"/>
  <c r="D432" i="10"/>
  <c r="C432" i="10"/>
  <c r="B432" i="10"/>
  <c r="R431" i="10"/>
  <c r="N431" i="10"/>
  <c r="G431" i="10"/>
  <c r="F431" i="10"/>
  <c r="E431" i="10"/>
  <c r="D431" i="10"/>
  <c r="C431" i="10"/>
  <c r="B431" i="10"/>
  <c r="R430" i="10"/>
  <c r="N430" i="10"/>
  <c r="G430" i="10"/>
  <c r="F430" i="10"/>
  <c r="E430" i="10"/>
  <c r="D430" i="10"/>
  <c r="C430" i="10"/>
  <c r="B430" i="10"/>
  <c r="R429" i="10"/>
  <c r="N429" i="10"/>
  <c r="G429" i="10"/>
  <c r="F429" i="10"/>
  <c r="E429" i="10"/>
  <c r="D429" i="10"/>
  <c r="C429" i="10"/>
  <c r="B429" i="10"/>
  <c r="R428" i="10"/>
  <c r="N428" i="10"/>
  <c r="G428" i="10"/>
  <c r="F428" i="10"/>
  <c r="E428" i="10"/>
  <c r="D428" i="10"/>
  <c r="C428" i="10"/>
  <c r="B428" i="10"/>
  <c r="R427" i="10"/>
  <c r="N427" i="10"/>
  <c r="G427" i="10"/>
  <c r="F427" i="10"/>
  <c r="E427" i="10"/>
  <c r="D427" i="10"/>
  <c r="C427" i="10"/>
  <c r="B427" i="10"/>
  <c r="R426" i="10"/>
  <c r="N426" i="10"/>
  <c r="G426" i="10"/>
  <c r="F426" i="10"/>
  <c r="E426" i="10"/>
  <c r="D426" i="10"/>
  <c r="C426" i="10"/>
  <c r="B426" i="10"/>
  <c r="R425" i="10"/>
  <c r="N425" i="10"/>
  <c r="G425" i="10"/>
  <c r="F425" i="10"/>
  <c r="E425" i="10"/>
  <c r="D425" i="10"/>
  <c r="C425" i="10"/>
  <c r="B425" i="10"/>
  <c r="R424" i="10"/>
  <c r="N424" i="10"/>
  <c r="G424" i="10"/>
  <c r="F424" i="10"/>
  <c r="E424" i="10"/>
  <c r="D424" i="10"/>
  <c r="C424" i="10"/>
  <c r="B424" i="10"/>
  <c r="R423" i="10"/>
  <c r="N423" i="10"/>
  <c r="G423" i="10"/>
  <c r="F423" i="10"/>
  <c r="E423" i="10"/>
  <c r="D423" i="10"/>
  <c r="C423" i="10"/>
  <c r="B423" i="10"/>
  <c r="R422" i="10"/>
  <c r="N422" i="10"/>
  <c r="G422" i="10"/>
  <c r="F422" i="10"/>
  <c r="E422" i="10"/>
  <c r="D422" i="10"/>
  <c r="C422" i="10"/>
  <c r="B422" i="10"/>
  <c r="R421" i="10"/>
  <c r="N421" i="10"/>
  <c r="G421" i="10"/>
  <c r="F421" i="10"/>
  <c r="E421" i="10"/>
  <c r="D421" i="10"/>
  <c r="C421" i="10"/>
  <c r="B421" i="10"/>
  <c r="R420" i="10"/>
  <c r="N420" i="10"/>
  <c r="G420" i="10"/>
  <c r="F420" i="10"/>
  <c r="E420" i="10"/>
  <c r="D420" i="10"/>
  <c r="C420" i="10"/>
  <c r="B420" i="10"/>
  <c r="R419" i="10"/>
  <c r="N419" i="10"/>
  <c r="G419" i="10"/>
  <c r="F419" i="10"/>
  <c r="E419" i="10"/>
  <c r="D419" i="10"/>
  <c r="C419" i="10"/>
  <c r="B419" i="10"/>
  <c r="R418" i="10"/>
  <c r="N418" i="10"/>
  <c r="G418" i="10"/>
  <c r="F418" i="10"/>
  <c r="E418" i="10"/>
  <c r="D418" i="10"/>
  <c r="C418" i="10"/>
  <c r="B418" i="10"/>
  <c r="R417" i="10"/>
  <c r="N417" i="10"/>
  <c r="G417" i="10"/>
  <c r="F417" i="10"/>
  <c r="E417" i="10"/>
  <c r="D417" i="10"/>
  <c r="C417" i="10"/>
  <c r="B417" i="10"/>
  <c r="R416" i="10"/>
  <c r="N416" i="10"/>
  <c r="G416" i="10"/>
  <c r="F416" i="10"/>
  <c r="E416" i="10"/>
  <c r="D416" i="10"/>
  <c r="C416" i="10"/>
  <c r="B416" i="10"/>
  <c r="R415" i="10"/>
  <c r="N415" i="10"/>
  <c r="G415" i="10"/>
  <c r="F415" i="10"/>
  <c r="E415" i="10"/>
  <c r="D415" i="10"/>
  <c r="C415" i="10"/>
  <c r="B415" i="10"/>
  <c r="R414" i="10"/>
  <c r="N414" i="10"/>
  <c r="G414" i="10"/>
  <c r="F414" i="10"/>
  <c r="E414" i="10"/>
  <c r="D414" i="10"/>
  <c r="C414" i="10"/>
  <c r="B414" i="10"/>
  <c r="R413" i="10"/>
  <c r="N413" i="10"/>
  <c r="G413" i="10"/>
  <c r="F413" i="10"/>
  <c r="E413" i="10"/>
  <c r="D413" i="10"/>
  <c r="C413" i="10"/>
  <c r="B413" i="10"/>
  <c r="R412" i="10"/>
  <c r="N412" i="10"/>
  <c r="G412" i="10"/>
  <c r="F412" i="10"/>
  <c r="E412" i="10"/>
  <c r="D412" i="10"/>
  <c r="C412" i="10"/>
  <c r="B412" i="10"/>
  <c r="R411" i="10"/>
  <c r="N411" i="10"/>
  <c r="G411" i="10"/>
  <c r="F411" i="10"/>
  <c r="E411" i="10"/>
  <c r="D411" i="10"/>
  <c r="C411" i="10"/>
  <c r="B411" i="10"/>
  <c r="R410" i="10"/>
  <c r="N410" i="10"/>
  <c r="G410" i="10"/>
  <c r="F410" i="10"/>
  <c r="E410" i="10"/>
  <c r="D410" i="10"/>
  <c r="C410" i="10"/>
  <c r="B410" i="10"/>
  <c r="R409" i="10"/>
  <c r="N409" i="10"/>
  <c r="G409" i="10"/>
  <c r="F409" i="10"/>
  <c r="E409" i="10"/>
  <c r="D409" i="10"/>
  <c r="C409" i="10"/>
  <c r="B409" i="10"/>
  <c r="R408" i="10"/>
  <c r="N408" i="10"/>
  <c r="G408" i="10"/>
  <c r="F408" i="10"/>
  <c r="E408" i="10"/>
  <c r="D408" i="10"/>
  <c r="C408" i="10"/>
  <c r="B408" i="10"/>
  <c r="R407" i="10"/>
  <c r="N407" i="10"/>
  <c r="G407" i="10"/>
  <c r="F407" i="10"/>
  <c r="E407" i="10"/>
  <c r="D407" i="10"/>
  <c r="C407" i="10"/>
  <c r="B407" i="10"/>
  <c r="R406" i="10"/>
  <c r="N406" i="10"/>
  <c r="G406" i="10"/>
  <c r="F406" i="10"/>
  <c r="E406" i="10"/>
  <c r="D406" i="10"/>
  <c r="C406" i="10"/>
  <c r="B406" i="10"/>
  <c r="R405" i="10"/>
  <c r="N405" i="10"/>
  <c r="G405" i="10"/>
  <c r="F405" i="10"/>
  <c r="E405" i="10"/>
  <c r="D405" i="10"/>
  <c r="C405" i="10"/>
  <c r="B405" i="10"/>
  <c r="R404" i="10"/>
  <c r="N404" i="10"/>
  <c r="G404" i="10"/>
  <c r="F404" i="10"/>
  <c r="E404" i="10"/>
  <c r="D404" i="10"/>
  <c r="C404" i="10"/>
  <c r="B404" i="10"/>
  <c r="R403" i="10"/>
  <c r="N403" i="10"/>
  <c r="G403" i="10"/>
  <c r="F403" i="10"/>
  <c r="E403" i="10"/>
  <c r="D403" i="10"/>
  <c r="C403" i="10"/>
  <c r="B403" i="10"/>
  <c r="R402" i="10"/>
  <c r="N402" i="10"/>
  <c r="G402" i="10"/>
  <c r="F402" i="10"/>
  <c r="E402" i="10"/>
  <c r="D402" i="10"/>
  <c r="C402" i="10"/>
  <c r="B402" i="10"/>
  <c r="R401" i="10"/>
  <c r="N401" i="10"/>
  <c r="G401" i="10"/>
  <c r="F401" i="10"/>
  <c r="E401" i="10"/>
  <c r="D401" i="10"/>
  <c r="C401" i="10"/>
  <c r="B401" i="10"/>
  <c r="R400" i="10"/>
  <c r="N400" i="10"/>
  <c r="G400" i="10"/>
  <c r="F400" i="10"/>
  <c r="E400" i="10"/>
  <c r="D400" i="10"/>
  <c r="C400" i="10"/>
  <c r="B400" i="10"/>
  <c r="R399" i="10"/>
  <c r="N399" i="10"/>
  <c r="G399" i="10"/>
  <c r="F399" i="10"/>
  <c r="E399" i="10"/>
  <c r="D399" i="10"/>
  <c r="C399" i="10"/>
  <c r="B399" i="10"/>
  <c r="R398" i="10"/>
  <c r="N398" i="10"/>
  <c r="G398" i="10"/>
  <c r="F398" i="10"/>
  <c r="E398" i="10"/>
  <c r="D398" i="10"/>
  <c r="C398" i="10"/>
  <c r="B398" i="10"/>
  <c r="R397" i="10"/>
  <c r="N397" i="10"/>
  <c r="G397" i="10"/>
  <c r="F397" i="10"/>
  <c r="E397" i="10"/>
  <c r="D397" i="10"/>
  <c r="C397" i="10"/>
  <c r="B397" i="10"/>
  <c r="R396" i="10"/>
  <c r="N396" i="10"/>
  <c r="G396" i="10"/>
  <c r="F396" i="10"/>
  <c r="E396" i="10"/>
  <c r="D396" i="10"/>
  <c r="C396" i="10"/>
  <c r="B396" i="10"/>
  <c r="R395" i="10"/>
  <c r="N395" i="10"/>
  <c r="G395" i="10"/>
  <c r="F395" i="10"/>
  <c r="E395" i="10"/>
  <c r="D395" i="10"/>
  <c r="C395" i="10"/>
  <c r="B395" i="10"/>
  <c r="R394" i="10"/>
  <c r="N394" i="10"/>
  <c r="G394" i="10"/>
  <c r="F394" i="10"/>
  <c r="E394" i="10"/>
  <c r="D394" i="10"/>
  <c r="C394" i="10"/>
  <c r="B394" i="10"/>
  <c r="R393" i="10"/>
  <c r="N393" i="10"/>
  <c r="G393" i="10"/>
  <c r="F393" i="10"/>
  <c r="E393" i="10"/>
  <c r="D393" i="10"/>
  <c r="C393" i="10"/>
  <c r="B393" i="10"/>
  <c r="R392" i="10"/>
  <c r="N392" i="10"/>
  <c r="G392" i="10"/>
  <c r="F392" i="10"/>
  <c r="E392" i="10"/>
  <c r="D392" i="10"/>
  <c r="C392" i="10"/>
  <c r="B392" i="10"/>
  <c r="R391" i="10"/>
  <c r="N391" i="10"/>
  <c r="G391" i="10"/>
  <c r="F391" i="10"/>
  <c r="E391" i="10"/>
  <c r="D391" i="10"/>
  <c r="C391" i="10"/>
  <c r="B391" i="10"/>
  <c r="R390" i="10"/>
  <c r="N390" i="10"/>
  <c r="G390" i="10"/>
  <c r="F390" i="10"/>
  <c r="E390" i="10"/>
  <c r="D390" i="10"/>
  <c r="C390" i="10"/>
  <c r="B390" i="10"/>
  <c r="R389" i="10"/>
  <c r="N389" i="10"/>
  <c r="G389" i="10"/>
  <c r="F389" i="10"/>
  <c r="E389" i="10"/>
  <c r="D389" i="10"/>
  <c r="C389" i="10"/>
  <c r="B389" i="10"/>
  <c r="R388" i="10"/>
  <c r="N388" i="10"/>
  <c r="G388" i="10"/>
  <c r="F388" i="10"/>
  <c r="E388" i="10"/>
  <c r="D388" i="10"/>
  <c r="C388" i="10"/>
  <c r="B388" i="10"/>
  <c r="R387" i="10"/>
  <c r="N387" i="10"/>
  <c r="G387" i="10"/>
  <c r="F387" i="10"/>
  <c r="E387" i="10"/>
  <c r="D387" i="10"/>
  <c r="C387" i="10"/>
  <c r="B387" i="10"/>
  <c r="R386" i="10"/>
  <c r="N386" i="10"/>
  <c r="G386" i="10"/>
  <c r="F386" i="10"/>
  <c r="E386" i="10"/>
  <c r="D386" i="10"/>
  <c r="C386" i="10"/>
  <c r="B386" i="10"/>
  <c r="R385" i="10"/>
  <c r="N385" i="10"/>
  <c r="G385" i="10"/>
  <c r="F385" i="10"/>
  <c r="E385" i="10"/>
  <c r="D385" i="10"/>
  <c r="C385" i="10"/>
  <c r="B385" i="10"/>
  <c r="R384" i="10"/>
  <c r="N384" i="10"/>
  <c r="G384" i="10"/>
  <c r="F384" i="10"/>
  <c r="E384" i="10"/>
  <c r="D384" i="10"/>
  <c r="C384" i="10"/>
  <c r="B384" i="10"/>
  <c r="R383" i="10"/>
  <c r="N383" i="10"/>
  <c r="G383" i="10"/>
  <c r="F383" i="10"/>
  <c r="E383" i="10"/>
  <c r="D383" i="10"/>
  <c r="C383" i="10"/>
  <c r="B383" i="10"/>
  <c r="R382" i="10"/>
  <c r="N382" i="10"/>
  <c r="G382" i="10"/>
  <c r="F382" i="10"/>
  <c r="E382" i="10"/>
  <c r="D382" i="10"/>
  <c r="C382" i="10"/>
  <c r="B382" i="10"/>
  <c r="R381" i="10"/>
  <c r="N381" i="10"/>
  <c r="G381" i="10"/>
  <c r="F381" i="10"/>
  <c r="E381" i="10"/>
  <c r="D381" i="10"/>
  <c r="C381" i="10"/>
  <c r="B381" i="10"/>
  <c r="R380" i="10"/>
  <c r="N380" i="10"/>
  <c r="G380" i="10"/>
  <c r="F380" i="10"/>
  <c r="E380" i="10"/>
  <c r="D380" i="10"/>
  <c r="C380" i="10"/>
  <c r="B380" i="10"/>
  <c r="R379" i="10"/>
  <c r="N379" i="10"/>
  <c r="G379" i="10"/>
  <c r="F379" i="10"/>
  <c r="E379" i="10"/>
  <c r="D379" i="10"/>
  <c r="C379" i="10"/>
  <c r="B379" i="10"/>
  <c r="R378" i="10"/>
  <c r="N378" i="10"/>
  <c r="G378" i="10"/>
  <c r="F378" i="10"/>
  <c r="E378" i="10"/>
  <c r="D378" i="10"/>
  <c r="C378" i="10"/>
  <c r="B378" i="10"/>
  <c r="R377" i="10"/>
  <c r="N377" i="10"/>
  <c r="G377" i="10"/>
  <c r="F377" i="10"/>
  <c r="E377" i="10"/>
  <c r="D377" i="10"/>
  <c r="C377" i="10"/>
  <c r="B377" i="10"/>
  <c r="R376" i="10"/>
  <c r="N376" i="10"/>
  <c r="G376" i="10"/>
  <c r="F376" i="10"/>
  <c r="E376" i="10"/>
  <c r="D376" i="10"/>
  <c r="C376" i="10"/>
  <c r="B376" i="10"/>
  <c r="R375" i="10"/>
  <c r="N375" i="10"/>
  <c r="G375" i="10"/>
  <c r="F375" i="10"/>
  <c r="E375" i="10"/>
  <c r="D375" i="10"/>
  <c r="C375" i="10"/>
  <c r="B375" i="10"/>
  <c r="R374" i="10"/>
  <c r="N374" i="10"/>
  <c r="G374" i="10"/>
  <c r="F374" i="10"/>
  <c r="E374" i="10"/>
  <c r="D374" i="10"/>
  <c r="C374" i="10"/>
  <c r="B374" i="10"/>
  <c r="R373" i="10"/>
  <c r="N373" i="10"/>
  <c r="G373" i="10"/>
  <c r="F373" i="10"/>
  <c r="E373" i="10"/>
  <c r="D373" i="10"/>
  <c r="C373" i="10"/>
  <c r="B373" i="10"/>
  <c r="R372" i="10"/>
  <c r="N372" i="10"/>
  <c r="G372" i="10"/>
  <c r="F372" i="10"/>
  <c r="E372" i="10"/>
  <c r="D372" i="10"/>
  <c r="C372" i="10"/>
  <c r="B372" i="10"/>
  <c r="R371" i="10"/>
  <c r="N371" i="10"/>
  <c r="G371" i="10"/>
  <c r="F371" i="10"/>
  <c r="E371" i="10"/>
  <c r="D371" i="10"/>
  <c r="C371" i="10"/>
  <c r="B371" i="10"/>
  <c r="R370" i="10"/>
  <c r="N370" i="10"/>
  <c r="G370" i="10"/>
  <c r="F370" i="10"/>
  <c r="E370" i="10"/>
  <c r="D370" i="10"/>
  <c r="C370" i="10"/>
  <c r="B370" i="10"/>
  <c r="R369" i="10"/>
  <c r="N369" i="10"/>
  <c r="G369" i="10"/>
  <c r="F369" i="10"/>
  <c r="E369" i="10"/>
  <c r="D369" i="10"/>
  <c r="C369" i="10"/>
  <c r="B369" i="10"/>
  <c r="R368" i="10"/>
  <c r="N368" i="10"/>
  <c r="G368" i="10"/>
  <c r="F368" i="10"/>
  <c r="E368" i="10"/>
  <c r="D368" i="10"/>
  <c r="C368" i="10"/>
  <c r="B368" i="10"/>
  <c r="R367" i="10"/>
  <c r="N367" i="10"/>
  <c r="G367" i="10"/>
  <c r="F367" i="10"/>
  <c r="E367" i="10"/>
  <c r="D367" i="10"/>
  <c r="C367" i="10"/>
  <c r="B367" i="10"/>
  <c r="R366" i="10"/>
  <c r="N366" i="10"/>
  <c r="G366" i="10"/>
  <c r="F366" i="10"/>
  <c r="E366" i="10"/>
  <c r="D366" i="10"/>
  <c r="C366" i="10"/>
  <c r="B366" i="10"/>
  <c r="R365" i="10"/>
  <c r="N365" i="10"/>
  <c r="G365" i="10"/>
  <c r="F365" i="10"/>
  <c r="E365" i="10"/>
  <c r="D365" i="10"/>
  <c r="C365" i="10"/>
  <c r="B365" i="10"/>
  <c r="R364" i="10"/>
  <c r="N364" i="10"/>
  <c r="G364" i="10"/>
  <c r="F364" i="10"/>
  <c r="E364" i="10"/>
  <c r="D364" i="10"/>
  <c r="C364" i="10"/>
  <c r="B364" i="10"/>
  <c r="R363" i="10"/>
  <c r="N363" i="10"/>
  <c r="G363" i="10"/>
  <c r="F363" i="10"/>
  <c r="E363" i="10"/>
  <c r="D363" i="10"/>
  <c r="C363" i="10"/>
  <c r="B363" i="10"/>
  <c r="R362" i="10"/>
  <c r="N362" i="10"/>
  <c r="G362" i="10"/>
  <c r="F362" i="10"/>
  <c r="E362" i="10"/>
  <c r="D362" i="10"/>
  <c r="C362" i="10"/>
  <c r="B362" i="10"/>
  <c r="R361" i="10"/>
  <c r="N361" i="10"/>
  <c r="G361" i="10"/>
  <c r="F361" i="10"/>
  <c r="E361" i="10"/>
  <c r="D361" i="10"/>
  <c r="C361" i="10"/>
  <c r="B361" i="10"/>
  <c r="R360" i="10"/>
  <c r="N360" i="10"/>
  <c r="G360" i="10"/>
  <c r="F360" i="10"/>
  <c r="E360" i="10"/>
  <c r="D360" i="10"/>
  <c r="C360" i="10"/>
  <c r="B360" i="10"/>
  <c r="R359" i="10"/>
  <c r="N359" i="10"/>
  <c r="G359" i="10"/>
  <c r="F359" i="10"/>
  <c r="E359" i="10"/>
  <c r="D359" i="10"/>
  <c r="C359" i="10"/>
  <c r="B359" i="10"/>
  <c r="R358" i="10"/>
  <c r="N358" i="10"/>
  <c r="G358" i="10"/>
  <c r="F358" i="10"/>
  <c r="E358" i="10"/>
  <c r="D358" i="10"/>
  <c r="C358" i="10"/>
  <c r="B358" i="10"/>
  <c r="R357" i="10"/>
  <c r="N357" i="10"/>
  <c r="G357" i="10"/>
  <c r="F357" i="10"/>
  <c r="E357" i="10"/>
  <c r="D357" i="10"/>
  <c r="C357" i="10"/>
  <c r="B357" i="10"/>
  <c r="R356" i="10"/>
  <c r="N356" i="10"/>
  <c r="G356" i="10"/>
  <c r="F356" i="10"/>
  <c r="E356" i="10"/>
  <c r="D356" i="10"/>
  <c r="C356" i="10"/>
  <c r="B356" i="10"/>
  <c r="R355" i="10"/>
  <c r="N355" i="10"/>
  <c r="G355" i="10"/>
  <c r="F355" i="10"/>
  <c r="E355" i="10"/>
  <c r="D355" i="10"/>
  <c r="C355" i="10"/>
  <c r="B355" i="10"/>
  <c r="R354" i="10"/>
  <c r="N354" i="10"/>
  <c r="G354" i="10"/>
  <c r="F354" i="10"/>
  <c r="E354" i="10"/>
  <c r="D354" i="10"/>
  <c r="C354" i="10"/>
  <c r="B354" i="10"/>
  <c r="R353" i="10"/>
  <c r="N353" i="10"/>
  <c r="G353" i="10"/>
  <c r="F353" i="10"/>
  <c r="E353" i="10"/>
  <c r="D353" i="10"/>
  <c r="C353" i="10"/>
  <c r="B353" i="10"/>
  <c r="R352" i="10"/>
  <c r="N352" i="10"/>
  <c r="G352" i="10"/>
  <c r="F352" i="10"/>
  <c r="E352" i="10"/>
  <c r="D352" i="10"/>
  <c r="C352" i="10"/>
  <c r="B352" i="10"/>
  <c r="R351" i="10"/>
  <c r="N351" i="10"/>
  <c r="G351" i="10"/>
  <c r="F351" i="10"/>
  <c r="E351" i="10"/>
  <c r="D351" i="10"/>
  <c r="C351" i="10"/>
  <c r="B351" i="10"/>
  <c r="R350" i="10"/>
  <c r="N350" i="10"/>
  <c r="G350" i="10"/>
  <c r="F350" i="10"/>
  <c r="E350" i="10"/>
  <c r="D350" i="10"/>
  <c r="C350" i="10"/>
  <c r="B350" i="10"/>
  <c r="R349" i="10"/>
  <c r="N349" i="10"/>
  <c r="G349" i="10"/>
  <c r="F349" i="10"/>
  <c r="E349" i="10"/>
  <c r="D349" i="10"/>
  <c r="C349" i="10"/>
  <c r="B349" i="10"/>
  <c r="R348" i="10"/>
  <c r="N348" i="10"/>
  <c r="G348" i="10"/>
  <c r="F348" i="10"/>
  <c r="E348" i="10"/>
  <c r="D348" i="10"/>
  <c r="C348" i="10"/>
  <c r="B348" i="10"/>
  <c r="R347" i="10"/>
  <c r="N347" i="10"/>
  <c r="G347" i="10"/>
  <c r="F347" i="10"/>
  <c r="E347" i="10"/>
  <c r="D347" i="10"/>
  <c r="C347" i="10"/>
  <c r="B347" i="10"/>
  <c r="R346" i="10"/>
  <c r="N346" i="10"/>
  <c r="G346" i="10"/>
  <c r="F346" i="10"/>
  <c r="E346" i="10"/>
  <c r="D346" i="10"/>
  <c r="C346" i="10"/>
  <c r="B346" i="10"/>
  <c r="R345" i="10"/>
  <c r="N345" i="10"/>
  <c r="G345" i="10"/>
  <c r="F345" i="10"/>
  <c r="E345" i="10"/>
  <c r="D345" i="10"/>
  <c r="C345" i="10"/>
  <c r="B345" i="10"/>
  <c r="R344" i="10"/>
  <c r="N344" i="10"/>
  <c r="G344" i="10"/>
  <c r="F344" i="10"/>
  <c r="E344" i="10"/>
  <c r="D344" i="10"/>
  <c r="C344" i="10"/>
  <c r="B344" i="10"/>
  <c r="R343" i="10"/>
  <c r="N343" i="10"/>
  <c r="G343" i="10"/>
  <c r="F343" i="10"/>
  <c r="E343" i="10"/>
  <c r="D343" i="10"/>
  <c r="C343" i="10"/>
  <c r="B343" i="10"/>
  <c r="R342" i="10"/>
  <c r="N342" i="10"/>
  <c r="G342" i="10"/>
  <c r="F342" i="10"/>
  <c r="E342" i="10"/>
  <c r="D342" i="10"/>
  <c r="C342" i="10"/>
  <c r="B342" i="10"/>
  <c r="R341" i="10"/>
  <c r="N341" i="10"/>
  <c r="G341" i="10"/>
  <c r="F341" i="10"/>
  <c r="E341" i="10"/>
  <c r="D341" i="10"/>
  <c r="C341" i="10"/>
  <c r="B341" i="10"/>
  <c r="R340" i="10"/>
  <c r="N340" i="10"/>
  <c r="G340" i="10"/>
  <c r="F340" i="10"/>
  <c r="E340" i="10"/>
  <c r="D340" i="10"/>
  <c r="C340" i="10"/>
  <c r="B340" i="10"/>
  <c r="R339" i="10"/>
  <c r="N339" i="10"/>
  <c r="G339" i="10"/>
  <c r="F339" i="10"/>
  <c r="E339" i="10"/>
  <c r="D339" i="10"/>
  <c r="C339" i="10"/>
  <c r="B339" i="10"/>
  <c r="R338" i="10"/>
  <c r="N338" i="10"/>
  <c r="G338" i="10"/>
  <c r="F338" i="10"/>
  <c r="E338" i="10"/>
  <c r="D338" i="10"/>
  <c r="C338" i="10"/>
  <c r="B338" i="10"/>
  <c r="R337" i="10"/>
  <c r="N337" i="10"/>
  <c r="G337" i="10"/>
  <c r="F337" i="10"/>
  <c r="E337" i="10"/>
  <c r="D337" i="10"/>
  <c r="C337" i="10"/>
  <c r="B337" i="10"/>
  <c r="R336" i="10"/>
  <c r="N336" i="10"/>
  <c r="G336" i="10"/>
  <c r="F336" i="10"/>
  <c r="E336" i="10"/>
  <c r="D336" i="10"/>
  <c r="C336" i="10"/>
  <c r="B336" i="10"/>
  <c r="R335" i="10"/>
  <c r="N335" i="10"/>
  <c r="G335" i="10"/>
  <c r="F335" i="10"/>
  <c r="E335" i="10"/>
  <c r="D335" i="10"/>
  <c r="C335" i="10"/>
  <c r="B335" i="10"/>
  <c r="R334" i="10"/>
  <c r="N334" i="10"/>
  <c r="G334" i="10"/>
  <c r="F334" i="10"/>
  <c r="E334" i="10"/>
  <c r="D334" i="10"/>
  <c r="C334" i="10"/>
  <c r="B334" i="10"/>
  <c r="R333" i="10"/>
  <c r="N333" i="10"/>
  <c r="G333" i="10"/>
  <c r="F333" i="10"/>
  <c r="E333" i="10"/>
  <c r="D333" i="10"/>
  <c r="C333" i="10"/>
  <c r="B333" i="10"/>
  <c r="R332" i="10"/>
  <c r="N332" i="10"/>
  <c r="G332" i="10"/>
  <c r="F332" i="10"/>
  <c r="E332" i="10"/>
  <c r="D332" i="10"/>
  <c r="C332" i="10"/>
  <c r="B332" i="10"/>
  <c r="R331" i="10"/>
  <c r="N331" i="10"/>
  <c r="G331" i="10"/>
  <c r="F331" i="10"/>
  <c r="E331" i="10"/>
  <c r="D331" i="10"/>
  <c r="C331" i="10"/>
  <c r="B331" i="10"/>
  <c r="R330" i="10"/>
  <c r="N330" i="10"/>
  <c r="G330" i="10"/>
  <c r="F330" i="10"/>
  <c r="E330" i="10"/>
  <c r="D330" i="10"/>
  <c r="C330" i="10"/>
  <c r="B330" i="10"/>
  <c r="R329" i="10"/>
  <c r="N329" i="10"/>
  <c r="G329" i="10"/>
  <c r="F329" i="10"/>
  <c r="E329" i="10"/>
  <c r="D329" i="10"/>
  <c r="C329" i="10"/>
  <c r="B329" i="10"/>
  <c r="R328" i="10"/>
  <c r="N328" i="10"/>
  <c r="G328" i="10"/>
  <c r="F328" i="10"/>
  <c r="E328" i="10"/>
  <c r="D328" i="10"/>
  <c r="C328" i="10"/>
  <c r="B328" i="10"/>
  <c r="R327" i="10"/>
  <c r="N327" i="10"/>
  <c r="G327" i="10"/>
  <c r="F327" i="10"/>
  <c r="E327" i="10"/>
  <c r="D327" i="10"/>
  <c r="C327" i="10"/>
  <c r="B327" i="10"/>
  <c r="R326" i="10"/>
  <c r="N326" i="10"/>
  <c r="G326" i="10"/>
  <c r="F326" i="10"/>
  <c r="E326" i="10"/>
  <c r="D326" i="10"/>
  <c r="C326" i="10"/>
  <c r="B326" i="10"/>
  <c r="R325" i="10"/>
  <c r="N325" i="10"/>
  <c r="G325" i="10"/>
  <c r="F325" i="10"/>
  <c r="E325" i="10"/>
  <c r="D325" i="10"/>
  <c r="C325" i="10"/>
  <c r="B325" i="10"/>
  <c r="R324" i="10"/>
  <c r="N324" i="10"/>
  <c r="G324" i="10"/>
  <c r="F324" i="10"/>
  <c r="E324" i="10"/>
  <c r="D324" i="10"/>
  <c r="C324" i="10"/>
  <c r="B324" i="10"/>
  <c r="R323" i="10"/>
  <c r="N323" i="10"/>
  <c r="G323" i="10"/>
  <c r="F323" i="10"/>
  <c r="E323" i="10"/>
  <c r="D323" i="10"/>
  <c r="C323" i="10"/>
  <c r="B323" i="10"/>
  <c r="R322" i="10"/>
  <c r="N322" i="10"/>
  <c r="G322" i="10"/>
  <c r="F322" i="10"/>
  <c r="E322" i="10"/>
  <c r="D322" i="10"/>
  <c r="C322" i="10"/>
  <c r="B322" i="10"/>
  <c r="R321" i="10"/>
  <c r="N321" i="10"/>
  <c r="G321" i="10"/>
  <c r="F321" i="10"/>
  <c r="E321" i="10"/>
  <c r="D321" i="10"/>
  <c r="C321" i="10"/>
  <c r="B321" i="10"/>
  <c r="R320" i="10"/>
  <c r="N320" i="10"/>
  <c r="G320" i="10"/>
  <c r="F320" i="10"/>
  <c r="E320" i="10"/>
  <c r="D320" i="10"/>
  <c r="C320" i="10"/>
  <c r="B320" i="10"/>
  <c r="R319" i="10"/>
  <c r="N319" i="10"/>
  <c r="G319" i="10"/>
  <c r="F319" i="10"/>
  <c r="E319" i="10"/>
  <c r="D319" i="10"/>
  <c r="C319" i="10"/>
  <c r="B319" i="10"/>
  <c r="R318" i="10"/>
  <c r="N318" i="10"/>
  <c r="G318" i="10"/>
  <c r="F318" i="10"/>
  <c r="E318" i="10"/>
  <c r="D318" i="10"/>
  <c r="C318" i="10"/>
  <c r="B318" i="10"/>
  <c r="R317" i="10"/>
  <c r="N317" i="10"/>
  <c r="G317" i="10"/>
  <c r="F317" i="10"/>
  <c r="E317" i="10"/>
  <c r="D317" i="10"/>
  <c r="C317" i="10"/>
  <c r="B317" i="10"/>
  <c r="R316" i="10"/>
  <c r="N316" i="10"/>
  <c r="G316" i="10"/>
  <c r="F316" i="10"/>
  <c r="E316" i="10"/>
  <c r="D316" i="10"/>
  <c r="C316" i="10"/>
  <c r="B316" i="10"/>
  <c r="R315" i="10"/>
  <c r="N315" i="10"/>
  <c r="G315" i="10"/>
  <c r="F315" i="10"/>
  <c r="E315" i="10"/>
  <c r="D315" i="10"/>
  <c r="C315" i="10"/>
  <c r="B315" i="10"/>
  <c r="R314" i="10"/>
  <c r="N314" i="10"/>
  <c r="G314" i="10"/>
  <c r="F314" i="10"/>
  <c r="E314" i="10"/>
  <c r="D314" i="10"/>
  <c r="C314" i="10"/>
  <c r="B314" i="10"/>
  <c r="R313" i="10"/>
  <c r="N313" i="10"/>
  <c r="G313" i="10"/>
  <c r="F313" i="10"/>
  <c r="E313" i="10"/>
  <c r="D313" i="10"/>
  <c r="C313" i="10"/>
  <c r="B313" i="10"/>
  <c r="R312" i="10"/>
  <c r="N312" i="10"/>
  <c r="G312" i="10"/>
  <c r="F312" i="10"/>
  <c r="E312" i="10"/>
  <c r="D312" i="10"/>
  <c r="C312" i="10"/>
  <c r="B312" i="10"/>
  <c r="R311" i="10"/>
  <c r="N311" i="10"/>
  <c r="G311" i="10"/>
  <c r="F311" i="10"/>
  <c r="E311" i="10"/>
  <c r="D311" i="10"/>
  <c r="C311" i="10"/>
  <c r="B311" i="10"/>
  <c r="R310" i="10"/>
  <c r="N310" i="10"/>
  <c r="G310" i="10"/>
  <c r="F310" i="10"/>
  <c r="E310" i="10"/>
  <c r="D310" i="10"/>
  <c r="C310" i="10"/>
  <c r="B310" i="10"/>
  <c r="R309" i="10"/>
  <c r="N309" i="10"/>
  <c r="G309" i="10"/>
  <c r="F309" i="10"/>
  <c r="E309" i="10"/>
  <c r="D309" i="10"/>
  <c r="C309" i="10"/>
  <c r="B309" i="10"/>
  <c r="R308" i="10"/>
  <c r="N308" i="10"/>
  <c r="G308" i="10"/>
  <c r="F308" i="10"/>
  <c r="E308" i="10"/>
  <c r="D308" i="10"/>
  <c r="C308" i="10"/>
  <c r="B308" i="10"/>
  <c r="R307" i="10"/>
  <c r="N307" i="10"/>
  <c r="G307" i="10"/>
  <c r="F307" i="10"/>
  <c r="E307" i="10"/>
  <c r="D307" i="10"/>
  <c r="C307" i="10"/>
  <c r="B307" i="10"/>
  <c r="R306" i="10"/>
  <c r="N306" i="10"/>
  <c r="G306" i="10"/>
  <c r="F306" i="10"/>
  <c r="E306" i="10"/>
  <c r="D306" i="10"/>
  <c r="C306" i="10"/>
  <c r="B306" i="10"/>
  <c r="R305" i="10"/>
  <c r="N305" i="10"/>
  <c r="G305" i="10"/>
  <c r="F305" i="10"/>
  <c r="E305" i="10"/>
  <c r="D305" i="10"/>
  <c r="C305" i="10"/>
  <c r="B305" i="10"/>
  <c r="R304" i="10"/>
  <c r="N304" i="10"/>
  <c r="G304" i="10"/>
  <c r="F304" i="10"/>
  <c r="E304" i="10"/>
  <c r="D304" i="10"/>
  <c r="C304" i="10"/>
  <c r="B304" i="10"/>
  <c r="R303" i="10"/>
  <c r="N303" i="10"/>
  <c r="G303" i="10"/>
  <c r="F303" i="10"/>
  <c r="E303" i="10"/>
  <c r="D303" i="10"/>
  <c r="C303" i="10"/>
  <c r="B303" i="10"/>
  <c r="R302" i="10"/>
  <c r="N302" i="10"/>
  <c r="G302" i="10"/>
  <c r="F302" i="10"/>
  <c r="E302" i="10"/>
  <c r="D302" i="10"/>
  <c r="C302" i="10"/>
  <c r="B302" i="10"/>
  <c r="R301" i="10"/>
  <c r="N301" i="10"/>
  <c r="G301" i="10"/>
  <c r="F301" i="10"/>
  <c r="E301" i="10"/>
  <c r="D301" i="10"/>
  <c r="C301" i="10"/>
  <c r="B301" i="10"/>
  <c r="R300" i="10"/>
  <c r="N300" i="10"/>
  <c r="G300" i="10"/>
  <c r="F300" i="10"/>
  <c r="E300" i="10"/>
  <c r="D300" i="10"/>
  <c r="C300" i="10"/>
  <c r="B300" i="10"/>
  <c r="R299" i="10"/>
  <c r="N299" i="10"/>
  <c r="G299" i="10"/>
  <c r="F299" i="10"/>
  <c r="E299" i="10"/>
  <c r="D299" i="10"/>
  <c r="C299" i="10"/>
  <c r="B299" i="10"/>
  <c r="R298" i="10"/>
  <c r="N298" i="10"/>
  <c r="G298" i="10"/>
  <c r="F298" i="10"/>
  <c r="E298" i="10"/>
  <c r="D298" i="10"/>
  <c r="C298" i="10"/>
  <c r="B298" i="10"/>
  <c r="R297" i="10"/>
  <c r="N297" i="10"/>
  <c r="G297" i="10"/>
  <c r="F297" i="10"/>
  <c r="E297" i="10"/>
  <c r="D297" i="10"/>
  <c r="C297" i="10"/>
  <c r="B297" i="10"/>
  <c r="R296" i="10"/>
  <c r="N296" i="10"/>
  <c r="G296" i="10"/>
  <c r="F296" i="10"/>
  <c r="E296" i="10"/>
  <c r="D296" i="10"/>
  <c r="C296" i="10"/>
  <c r="B296" i="10"/>
  <c r="R295" i="10"/>
  <c r="N295" i="10"/>
  <c r="G295" i="10"/>
  <c r="F295" i="10"/>
  <c r="E295" i="10"/>
  <c r="D295" i="10"/>
  <c r="C295" i="10"/>
  <c r="B295" i="10"/>
  <c r="R294" i="10"/>
  <c r="N294" i="10"/>
  <c r="G294" i="10"/>
  <c r="F294" i="10"/>
  <c r="E294" i="10"/>
  <c r="D294" i="10"/>
  <c r="C294" i="10"/>
  <c r="B294" i="10"/>
  <c r="R293" i="10"/>
  <c r="N293" i="10"/>
  <c r="G293" i="10"/>
  <c r="F293" i="10"/>
  <c r="E293" i="10"/>
  <c r="D293" i="10"/>
  <c r="C293" i="10"/>
  <c r="B293" i="10"/>
  <c r="R292" i="10"/>
  <c r="N292" i="10"/>
  <c r="G292" i="10"/>
  <c r="F292" i="10"/>
  <c r="E292" i="10"/>
  <c r="D292" i="10"/>
  <c r="C292" i="10"/>
  <c r="B292" i="10"/>
  <c r="R291" i="10"/>
  <c r="N291" i="10"/>
  <c r="G291" i="10"/>
  <c r="F291" i="10"/>
  <c r="E291" i="10"/>
  <c r="D291" i="10"/>
  <c r="C291" i="10"/>
  <c r="B291" i="10"/>
  <c r="R290" i="10"/>
  <c r="N290" i="10"/>
  <c r="G290" i="10"/>
  <c r="F290" i="10"/>
  <c r="E290" i="10"/>
  <c r="D290" i="10"/>
  <c r="C290" i="10"/>
  <c r="B290" i="10"/>
  <c r="R289" i="10"/>
  <c r="N289" i="10"/>
  <c r="G289" i="10"/>
  <c r="F289" i="10"/>
  <c r="E289" i="10"/>
  <c r="D289" i="10"/>
  <c r="C289" i="10"/>
  <c r="B289" i="10"/>
  <c r="R288" i="10"/>
  <c r="N288" i="10"/>
  <c r="G288" i="10"/>
  <c r="F288" i="10"/>
  <c r="E288" i="10"/>
  <c r="D288" i="10"/>
  <c r="C288" i="10"/>
  <c r="B288" i="10"/>
  <c r="R287" i="10"/>
  <c r="N287" i="10"/>
  <c r="G287" i="10"/>
  <c r="F287" i="10"/>
  <c r="E287" i="10"/>
  <c r="D287" i="10"/>
  <c r="C287" i="10"/>
  <c r="B287" i="10"/>
  <c r="R286" i="10"/>
  <c r="N286" i="10"/>
  <c r="G286" i="10"/>
  <c r="F286" i="10"/>
  <c r="E286" i="10"/>
  <c r="D286" i="10"/>
  <c r="C286" i="10"/>
  <c r="B286" i="10"/>
  <c r="R285" i="10"/>
  <c r="N285" i="10"/>
  <c r="G285" i="10"/>
  <c r="F285" i="10"/>
  <c r="E285" i="10"/>
  <c r="D285" i="10"/>
  <c r="C285" i="10"/>
  <c r="B285" i="10"/>
  <c r="R284" i="10"/>
  <c r="N284" i="10"/>
  <c r="G284" i="10"/>
  <c r="F284" i="10"/>
  <c r="E284" i="10"/>
  <c r="D284" i="10"/>
  <c r="C284" i="10"/>
  <c r="B284" i="10"/>
  <c r="R283" i="10"/>
  <c r="N283" i="10"/>
  <c r="G283" i="10"/>
  <c r="F283" i="10"/>
  <c r="E283" i="10"/>
  <c r="D283" i="10"/>
  <c r="C283" i="10"/>
  <c r="B283" i="10"/>
  <c r="R282" i="10"/>
  <c r="N282" i="10"/>
  <c r="G282" i="10"/>
  <c r="F282" i="10"/>
  <c r="E282" i="10"/>
  <c r="D282" i="10"/>
  <c r="C282" i="10"/>
  <c r="B282" i="10"/>
  <c r="R281" i="10"/>
  <c r="N281" i="10"/>
  <c r="G281" i="10"/>
  <c r="F281" i="10"/>
  <c r="E281" i="10"/>
  <c r="D281" i="10"/>
  <c r="C281" i="10"/>
  <c r="B281" i="10"/>
  <c r="R280" i="10"/>
  <c r="N280" i="10"/>
  <c r="G280" i="10"/>
  <c r="F280" i="10"/>
  <c r="E280" i="10"/>
  <c r="D280" i="10"/>
  <c r="C280" i="10"/>
  <c r="B280" i="10"/>
  <c r="R279" i="10"/>
  <c r="N279" i="10"/>
  <c r="G279" i="10"/>
  <c r="F279" i="10"/>
  <c r="E279" i="10"/>
  <c r="D279" i="10"/>
  <c r="C279" i="10"/>
  <c r="B279" i="10"/>
  <c r="R278" i="10"/>
  <c r="N278" i="10"/>
  <c r="G278" i="10"/>
  <c r="F278" i="10"/>
  <c r="E278" i="10"/>
  <c r="D278" i="10"/>
  <c r="C278" i="10"/>
  <c r="B278" i="10"/>
  <c r="R277" i="10"/>
  <c r="N277" i="10"/>
  <c r="G277" i="10"/>
  <c r="F277" i="10"/>
  <c r="E277" i="10"/>
  <c r="D277" i="10"/>
  <c r="C277" i="10"/>
  <c r="B277" i="10"/>
  <c r="R276" i="10"/>
  <c r="N276" i="10"/>
  <c r="G276" i="10"/>
  <c r="F276" i="10"/>
  <c r="E276" i="10"/>
  <c r="D276" i="10"/>
  <c r="C276" i="10"/>
  <c r="B276" i="10"/>
  <c r="R275" i="10"/>
  <c r="N275" i="10"/>
  <c r="G275" i="10"/>
  <c r="F275" i="10"/>
  <c r="E275" i="10"/>
  <c r="D275" i="10"/>
  <c r="C275" i="10"/>
  <c r="B275" i="10"/>
  <c r="R274" i="10"/>
  <c r="N274" i="10"/>
  <c r="G274" i="10"/>
  <c r="F274" i="10"/>
  <c r="E274" i="10"/>
  <c r="D274" i="10"/>
  <c r="C274" i="10"/>
  <c r="B274" i="10"/>
  <c r="R273" i="10"/>
  <c r="N273" i="10"/>
  <c r="G273" i="10"/>
  <c r="F273" i="10"/>
  <c r="E273" i="10"/>
  <c r="D273" i="10"/>
  <c r="C273" i="10"/>
  <c r="B273" i="10"/>
  <c r="R272" i="10"/>
  <c r="N272" i="10"/>
  <c r="G272" i="10"/>
  <c r="F272" i="10"/>
  <c r="E272" i="10"/>
  <c r="D272" i="10"/>
  <c r="C272" i="10"/>
  <c r="B272" i="10"/>
  <c r="R271" i="10"/>
  <c r="N271" i="10"/>
  <c r="G271" i="10"/>
  <c r="F271" i="10"/>
  <c r="E271" i="10"/>
  <c r="D271" i="10"/>
  <c r="C271" i="10"/>
  <c r="B271" i="10"/>
  <c r="R270" i="10"/>
  <c r="N270" i="10"/>
  <c r="G270" i="10"/>
  <c r="F270" i="10"/>
  <c r="E270" i="10"/>
  <c r="D270" i="10"/>
  <c r="C270" i="10"/>
  <c r="B270" i="10"/>
  <c r="R269" i="10"/>
  <c r="N269" i="10"/>
  <c r="G269" i="10"/>
  <c r="F269" i="10"/>
  <c r="E269" i="10"/>
  <c r="D269" i="10"/>
  <c r="C269" i="10"/>
  <c r="B269" i="10"/>
  <c r="R268" i="10"/>
  <c r="N268" i="10"/>
  <c r="G268" i="10"/>
  <c r="F268" i="10"/>
  <c r="E268" i="10"/>
  <c r="D268" i="10"/>
  <c r="C268" i="10"/>
  <c r="B268" i="10"/>
  <c r="R267" i="10"/>
  <c r="N267" i="10"/>
  <c r="G267" i="10"/>
  <c r="F267" i="10"/>
  <c r="E267" i="10"/>
  <c r="D267" i="10"/>
  <c r="C267" i="10"/>
  <c r="B267" i="10"/>
  <c r="R266" i="10"/>
  <c r="N266" i="10"/>
  <c r="G266" i="10"/>
  <c r="F266" i="10"/>
  <c r="E266" i="10"/>
  <c r="D266" i="10"/>
  <c r="C266" i="10"/>
  <c r="B266" i="10"/>
  <c r="R265" i="10"/>
  <c r="N265" i="10"/>
  <c r="G265" i="10"/>
  <c r="F265" i="10"/>
  <c r="E265" i="10"/>
  <c r="D265" i="10"/>
  <c r="C265" i="10"/>
  <c r="B265" i="10"/>
  <c r="R264" i="10"/>
  <c r="N264" i="10"/>
  <c r="G264" i="10"/>
  <c r="F264" i="10"/>
  <c r="E264" i="10"/>
  <c r="D264" i="10"/>
  <c r="C264" i="10"/>
  <c r="B264" i="10"/>
  <c r="R263" i="10"/>
  <c r="N263" i="10"/>
  <c r="G263" i="10"/>
  <c r="F263" i="10"/>
  <c r="E263" i="10"/>
  <c r="D263" i="10"/>
  <c r="C263" i="10"/>
  <c r="B263" i="10"/>
  <c r="R262" i="10"/>
  <c r="N262" i="10"/>
  <c r="G262" i="10"/>
  <c r="F262" i="10"/>
  <c r="E262" i="10"/>
  <c r="D262" i="10"/>
  <c r="C262" i="10"/>
  <c r="B262" i="10"/>
  <c r="R261" i="10"/>
  <c r="N261" i="10"/>
  <c r="G261" i="10"/>
  <c r="F261" i="10"/>
  <c r="E261" i="10"/>
  <c r="D261" i="10"/>
  <c r="C261" i="10"/>
  <c r="B261" i="10"/>
  <c r="R260" i="10"/>
  <c r="N260" i="10"/>
  <c r="G260" i="10"/>
  <c r="F260" i="10"/>
  <c r="E260" i="10"/>
  <c r="D260" i="10"/>
  <c r="C260" i="10"/>
  <c r="B260" i="10"/>
  <c r="R259" i="10"/>
  <c r="N259" i="10"/>
  <c r="G259" i="10"/>
  <c r="F259" i="10"/>
  <c r="E259" i="10"/>
  <c r="D259" i="10"/>
  <c r="C259" i="10"/>
  <c r="B259" i="10"/>
  <c r="R258" i="10"/>
  <c r="N258" i="10"/>
  <c r="G258" i="10"/>
  <c r="F258" i="10"/>
  <c r="E258" i="10"/>
  <c r="D258" i="10"/>
  <c r="C258" i="10"/>
  <c r="B258" i="10"/>
  <c r="R257" i="10"/>
  <c r="N257" i="10"/>
  <c r="G257" i="10"/>
  <c r="F257" i="10"/>
  <c r="E257" i="10"/>
  <c r="D257" i="10"/>
  <c r="C257" i="10"/>
  <c r="B257" i="10"/>
  <c r="R256" i="10"/>
  <c r="N256" i="10"/>
  <c r="G256" i="10"/>
  <c r="F256" i="10"/>
  <c r="E256" i="10"/>
  <c r="D256" i="10"/>
  <c r="C256" i="10"/>
  <c r="B256" i="10"/>
  <c r="R255" i="10"/>
  <c r="N255" i="10"/>
  <c r="G255" i="10"/>
  <c r="F255" i="10"/>
  <c r="E255" i="10"/>
  <c r="D255" i="10"/>
  <c r="C255" i="10"/>
  <c r="B255" i="10"/>
  <c r="R254" i="10"/>
  <c r="N254" i="10"/>
  <c r="G254" i="10"/>
  <c r="F254" i="10"/>
  <c r="E254" i="10"/>
  <c r="D254" i="10"/>
  <c r="C254" i="10"/>
  <c r="B254" i="10"/>
  <c r="R253" i="10"/>
  <c r="N253" i="10"/>
  <c r="G253" i="10"/>
  <c r="F253" i="10"/>
  <c r="E253" i="10"/>
  <c r="D253" i="10"/>
  <c r="C253" i="10"/>
  <c r="B253" i="10"/>
  <c r="R252" i="10"/>
  <c r="N252" i="10"/>
  <c r="G252" i="10"/>
  <c r="F252" i="10"/>
  <c r="E252" i="10"/>
  <c r="D252" i="10"/>
  <c r="C252" i="10"/>
  <c r="B252" i="10"/>
  <c r="R251" i="10"/>
  <c r="N251" i="10"/>
  <c r="G251" i="10"/>
  <c r="F251" i="10"/>
  <c r="E251" i="10"/>
  <c r="D251" i="10"/>
  <c r="C251" i="10"/>
  <c r="B251" i="10"/>
  <c r="R250" i="10"/>
  <c r="N250" i="10"/>
  <c r="G250" i="10"/>
  <c r="F250" i="10"/>
  <c r="E250" i="10"/>
  <c r="D250" i="10"/>
  <c r="C250" i="10"/>
  <c r="B250" i="10"/>
  <c r="R249" i="10"/>
  <c r="N249" i="10"/>
  <c r="G249" i="10"/>
  <c r="F249" i="10"/>
  <c r="E249" i="10"/>
  <c r="D249" i="10"/>
  <c r="C249" i="10"/>
  <c r="B249" i="10"/>
  <c r="R248" i="10"/>
  <c r="N248" i="10"/>
  <c r="G248" i="10"/>
  <c r="F248" i="10"/>
  <c r="E248" i="10"/>
  <c r="D248" i="10"/>
  <c r="C248" i="10"/>
  <c r="B248" i="10"/>
  <c r="R247" i="10"/>
  <c r="N247" i="10"/>
  <c r="G247" i="10"/>
  <c r="F247" i="10"/>
  <c r="E247" i="10"/>
  <c r="D247" i="10"/>
  <c r="C247" i="10"/>
  <c r="B247" i="10"/>
  <c r="R246" i="10"/>
  <c r="N246" i="10"/>
  <c r="G246" i="10"/>
  <c r="F246" i="10"/>
  <c r="E246" i="10"/>
  <c r="D246" i="10"/>
  <c r="C246" i="10"/>
  <c r="B246" i="10"/>
  <c r="R245" i="10"/>
  <c r="N245" i="10"/>
  <c r="G245" i="10"/>
  <c r="F245" i="10"/>
  <c r="E245" i="10"/>
  <c r="D245" i="10"/>
  <c r="C245" i="10"/>
  <c r="B245" i="10"/>
  <c r="R244" i="10"/>
  <c r="N244" i="10"/>
  <c r="G244" i="10"/>
  <c r="F244" i="10"/>
  <c r="E244" i="10"/>
  <c r="D244" i="10"/>
  <c r="C244" i="10"/>
  <c r="B244" i="10"/>
  <c r="R243" i="10"/>
  <c r="N243" i="10"/>
  <c r="G243" i="10"/>
  <c r="F243" i="10"/>
  <c r="E243" i="10"/>
  <c r="D243" i="10"/>
  <c r="C243" i="10"/>
  <c r="B243" i="10"/>
  <c r="R242" i="10"/>
  <c r="N242" i="10"/>
  <c r="G242" i="10"/>
  <c r="F242" i="10"/>
  <c r="E242" i="10"/>
  <c r="D242" i="10"/>
  <c r="C242" i="10"/>
  <c r="B242" i="10"/>
  <c r="R241" i="10"/>
  <c r="N241" i="10"/>
  <c r="G241" i="10"/>
  <c r="F241" i="10"/>
  <c r="E241" i="10"/>
  <c r="D241" i="10"/>
  <c r="C241" i="10"/>
  <c r="B241" i="10"/>
  <c r="R240" i="10"/>
  <c r="N240" i="10"/>
  <c r="G240" i="10"/>
  <c r="F240" i="10"/>
  <c r="E240" i="10"/>
  <c r="D240" i="10"/>
  <c r="C240" i="10"/>
  <c r="B240" i="10"/>
  <c r="R239" i="10"/>
  <c r="N239" i="10"/>
  <c r="G239" i="10"/>
  <c r="F239" i="10"/>
  <c r="E239" i="10"/>
  <c r="D239" i="10"/>
  <c r="C239" i="10"/>
  <c r="B239" i="10"/>
  <c r="R238" i="10"/>
  <c r="N238" i="10"/>
  <c r="G238" i="10"/>
  <c r="F238" i="10"/>
  <c r="E238" i="10"/>
  <c r="D238" i="10"/>
  <c r="C238" i="10"/>
  <c r="B238" i="10"/>
  <c r="R237" i="10"/>
  <c r="N237" i="10"/>
  <c r="G237" i="10"/>
  <c r="F237" i="10"/>
  <c r="E237" i="10"/>
  <c r="D237" i="10"/>
  <c r="C237" i="10"/>
  <c r="B237" i="10"/>
  <c r="R236" i="10"/>
  <c r="N236" i="10"/>
  <c r="G236" i="10"/>
  <c r="F236" i="10"/>
  <c r="E236" i="10"/>
  <c r="D236" i="10"/>
  <c r="C236" i="10"/>
  <c r="B236" i="10"/>
  <c r="R235" i="10"/>
  <c r="N235" i="10"/>
  <c r="G235" i="10"/>
  <c r="F235" i="10"/>
  <c r="E235" i="10"/>
  <c r="D235" i="10"/>
  <c r="C235" i="10"/>
  <c r="B235" i="10"/>
  <c r="R234" i="10"/>
  <c r="N234" i="10"/>
  <c r="G234" i="10"/>
  <c r="F234" i="10"/>
  <c r="E234" i="10"/>
  <c r="D234" i="10"/>
  <c r="C234" i="10"/>
  <c r="B234" i="10"/>
  <c r="R233" i="10"/>
  <c r="N233" i="10"/>
  <c r="G233" i="10"/>
  <c r="F233" i="10"/>
  <c r="E233" i="10"/>
  <c r="D233" i="10"/>
  <c r="C233" i="10"/>
  <c r="B233" i="10"/>
  <c r="R232" i="10"/>
  <c r="N232" i="10"/>
  <c r="G232" i="10"/>
  <c r="F232" i="10"/>
  <c r="E232" i="10"/>
  <c r="D232" i="10"/>
  <c r="C232" i="10"/>
  <c r="B232" i="10"/>
  <c r="R231" i="10"/>
  <c r="N231" i="10"/>
  <c r="G231" i="10"/>
  <c r="F231" i="10"/>
  <c r="E231" i="10"/>
  <c r="D231" i="10"/>
  <c r="C231" i="10"/>
  <c r="B231" i="10"/>
  <c r="R230" i="10"/>
  <c r="N230" i="10"/>
  <c r="G230" i="10"/>
  <c r="F230" i="10"/>
  <c r="E230" i="10"/>
  <c r="D230" i="10"/>
  <c r="C230" i="10"/>
  <c r="B230" i="10"/>
  <c r="R229" i="10"/>
  <c r="N229" i="10"/>
  <c r="U8" i="15" s="1"/>
  <c r="G229" i="10"/>
  <c r="F229" i="10"/>
  <c r="E229" i="10"/>
  <c r="D229" i="10"/>
  <c r="C229" i="10"/>
  <c r="B229" i="10"/>
  <c r="R228" i="10"/>
  <c r="N228" i="10"/>
  <c r="G228" i="10"/>
  <c r="F228" i="10"/>
  <c r="E228" i="10"/>
  <c r="D228" i="10"/>
  <c r="C228" i="10"/>
  <c r="B228" i="10"/>
  <c r="R227" i="10"/>
  <c r="N227" i="10"/>
  <c r="G227" i="10"/>
  <c r="F227" i="10"/>
  <c r="E227" i="10"/>
  <c r="D227" i="10"/>
  <c r="C227" i="10"/>
  <c r="B227" i="10"/>
  <c r="R226" i="10"/>
  <c r="N226" i="10"/>
  <c r="G226" i="10"/>
  <c r="F226" i="10"/>
  <c r="E226" i="10"/>
  <c r="D226" i="10"/>
  <c r="C226" i="10"/>
  <c r="B226" i="10"/>
  <c r="R225" i="10"/>
  <c r="N225" i="10"/>
  <c r="G225" i="10"/>
  <c r="F225" i="10"/>
  <c r="E225" i="10"/>
  <c r="D225" i="10"/>
  <c r="C225" i="10"/>
  <c r="B225" i="10"/>
  <c r="R224" i="10"/>
  <c r="N224" i="10"/>
  <c r="G224" i="10"/>
  <c r="F224" i="10"/>
  <c r="E224" i="10"/>
  <c r="D224" i="10"/>
  <c r="C224" i="10"/>
  <c r="B224" i="10"/>
  <c r="R223" i="10"/>
  <c r="N223" i="10"/>
  <c r="G223" i="10"/>
  <c r="F223" i="10"/>
  <c r="E223" i="10"/>
  <c r="D223" i="10"/>
  <c r="C223" i="10"/>
  <c r="B223" i="10"/>
  <c r="R222" i="10"/>
  <c r="N222" i="10"/>
  <c r="G222" i="10"/>
  <c r="F222" i="10"/>
  <c r="E222" i="10"/>
  <c r="D222" i="10"/>
  <c r="C222" i="10"/>
  <c r="B222" i="10"/>
  <c r="R221" i="10"/>
  <c r="N221" i="10"/>
  <c r="G221" i="10"/>
  <c r="F221" i="10"/>
  <c r="E221" i="10"/>
  <c r="D221" i="10"/>
  <c r="C221" i="10"/>
  <c r="B221" i="10"/>
  <c r="R220" i="10"/>
  <c r="N220" i="10"/>
  <c r="G220" i="10"/>
  <c r="F220" i="10"/>
  <c r="E220" i="10"/>
  <c r="D220" i="10"/>
  <c r="C220" i="10"/>
  <c r="B220" i="10"/>
  <c r="R219" i="10"/>
  <c r="N219" i="10"/>
  <c r="G219" i="10"/>
  <c r="F219" i="10"/>
  <c r="E219" i="10"/>
  <c r="D219" i="10"/>
  <c r="C219" i="10"/>
  <c r="B219" i="10"/>
  <c r="R218" i="10"/>
  <c r="N218" i="10"/>
  <c r="G218" i="10"/>
  <c r="F218" i="10"/>
  <c r="E218" i="10"/>
  <c r="D218" i="10"/>
  <c r="C218" i="10"/>
  <c r="B218" i="10"/>
  <c r="R217" i="10"/>
  <c r="N217" i="10"/>
  <c r="G217" i="10"/>
  <c r="F217" i="10"/>
  <c r="E217" i="10"/>
  <c r="D217" i="10"/>
  <c r="C217" i="10"/>
  <c r="B217" i="10"/>
  <c r="R216" i="10"/>
  <c r="N216" i="10"/>
  <c r="G216" i="10"/>
  <c r="F216" i="10"/>
  <c r="E216" i="10"/>
  <c r="D216" i="10"/>
  <c r="C216" i="10"/>
  <c r="B216" i="10"/>
  <c r="R215" i="10"/>
  <c r="N215" i="10"/>
  <c r="G215" i="10"/>
  <c r="F215" i="10"/>
  <c r="E215" i="10"/>
  <c r="D215" i="10"/>
  <c r="C215" i="10"/>
  <c r="B215" i="10"/>
  <c r="R214" i="10"/>
  <c r="N214" i="10"/>
  <c r="G214" i="10"/>
  <c r="F214" i="10"/>
  <c r="E214" i="10"/>
  <c r="D214" i="10"/>
  <c r="C214" i="10"/>
  <c r="B214" i="10"/>
  <c r="R213" i="10"/>
  <c r="N213" i="10"/>
  <c r="G213" i="10"/>
  <c r="F213" i="10"/>
  <c r="E213" i="10"/>
  <c r="D213" i="10"/>
  <c r="C213" i="10"/>
  <c r="B213" i="10"/>
  <c r="R212" i="10"/>
  <c r="N212" i="10"/>
  <c r="G212" i="10"/>
  <c r="F212" i="10"/>
  <c r="E212" i="10"/>
  <c r="D212" i="10"/>
  <c r="C212" i="10"/>
  <c r="B212" i="10"/>
  <c r="R211" i="10"/>
  <c r="N211" i="10"/>
  <c r="G211" i="10"/>
  <c r="F211" i="10"/>
  <c r="E211" i="10"/>
  <c r="D211" i="10"/>
  <c r="C211" i="10"/>
  <c r="B211" i="10"/>
  <c r="R210" i="10"/>
  <c r="N210" i="10"/>
  <c r="G210" i="10"/>
  <c r="F210" i="10"/>
  <c r="E210" i="10"/>
  <c r="D210" i="10"/>
  <c r="C210" i="10"/>
  <c r="B210" i="10"/>
  <c r="R209" i="10"/>
  <c r="N209" i="10"/>
  <c r="G209" i="10"/>
  <c r="F209" i="10"/>
  <c r="E209" i="10"/>
  <c r="D209" i="10"/>
  <c r="C209" i="10"/>
  <c r="B209" i="10"/>
  <c r="R208" i="10"/>
  <c r="N208" i="10"/>
  <c r="G208" i="10"/>
  <c r="F208" i="10"/>
  <c r="E208" i="10"/>
  <c r="D208" i="10"/>
  <c r="C208" i="10"/>
  <c r="B208" i="10"/>
  <c r="R207" i="10"/>
  <c r="N207" i="10"/>
  <c r="G207" i="10"/>
  <c r="F207" i="10"/>
  <c r="E207" i="10"/>
  <c r="D207" i="10"/>
  <c r="C207" i="10"/>
  <c r="B207" i="10"/>
  <c r="R206" i="10"/>
  <c r="N206" i="10"/>
  <c r="G206" i="10"/>
  <c r="F206" i="10"/>
  <c r="E206" i="10"/>
  <c r="D206" i="10"/>
  <c r="C206" i="10"/>
  <c r="B206" i="10"/>
  <c r="R205" i="10"/>
  <c r="N205" i="10"/>
  <c r="G205" i="10"/>
  <c r="F205" i="10"/>
  <c r="E205" i="10"/>
  <c r="D205" i="10"/>
  <c r="C205" i="10"/>
  <c r="B205" i="10"/>
  <c r="R204" i="10"/>
  <c r="N204" i="10"/>
  <c r="G204" i="10"/>
  <c r="F204" i="10"/>
  <c r="E204" i="10"/>
  <c r="D204" i="10"/>
  <c r="C204" i="10"/>
  <c r="B204" i="10"/>
  <c r="R203" i="10"/>
  <c r="N203" i="10"/>
  <c r="G203" i="10"/>
  <c r="F203" i="10"/>
  <c r="E203" i="10"/>
  <c r="D203" i="10"/>
  <c r="C203" i="10"/>
  <c r="B203" i="10"/>
  <c r="R202" i="10"/>
  <c r="N202" i="10"/>
  <c r="G202" i="10"/>
  <c r="F202" i="10"/>
  <c r="E202" i="10"/>
  <c r="D202" i="10"/>
  <c r="C202" i="10"/>
  <c r="B202" i="10"/>
  <c r="R201" i="10"/>
  <c r="N201" i="10"/>
  <c r="G201" i="10"/>
  <c r="F201" i="10"/>
  <c r="E201" i="10"/>
  <c r="D201" i="10"/>
  <c r="C201" i="10"/>
  <c r="B201" i="10"/>
  <c r="R200" i="10"/>
  <c r="N200" i="10"/>
  <c r="G200" i="10"/>
  <c r="F200" i="10"/>
  <c r="E200" i="10"/>
  <c r="D200" i="10"/>
  <c r="C200" i="10"/>
  <c r="B200" i="10"/>
  <c r="R199" i="10"/>
  <c r="N199" i="10"/>
  <c r="G199" i="10"/>
  <c r="F199" i="10"/>
  <c r="E199" i="10"/>
  <c r="D199" i="10"/>
  <c r="C199" i="10"/>
  <c r="B199" i="10"/>
  <c r="R198" i="10"/>
  <c r="N198" i="10"/>
  <c r="G198" i="10"/>
  <c r="F198" i="10"/>
  <c r="E198" i="10"/>
  <c r="D198" i="10"/>
  <c r="C198" i="10"/>
  <c r="B198" i="10"/>
  <c r="R197" i="10"/>
  <c r="N197" i="10"/>
  <c r="G197" i="10"/>
  <c r="F197" i="10"/>
  <c r="E197" i="10"/>
  <c r="D197" i="10"/>
  <c r="C197" i="10"/>
  <c r="B197" i="10"/>
  <c r="R196" i="10"/>
  <c r="N196" i="10"/>
  <c r="G196" i="10"/>
  <c r="F196" i="10"/>
  <c r="E196" i="10"/>
  <c r="D196" i="10"/>
  <c r="C196" i="10"/>
  <c r="B196" i="10"/>
  <c r="R195" i="10"/>
  <c r="N195" i="10"/>
  <c r="G195" i="10"/>
  <c r="F195" i="10"/>
  <c r="E195" i="10"/>
  <c r="D195" i="10"/>
  <c r="C195" i="10"/>
  <c r="B195" i="10"/>
  <c r="R194" i="10"/>
  <c r="N194" i="10"/>
  <c r="G194" i="10"/>
  <c r="F194" i="10"/>
  <c r="E194" i="10"/>
  <c r="D194" i="10"/>
  <c r="C194" i="10"/>
  <c r="B194" i="10"/>
  <c r="R193" i="10"/>
  <c r="N193" i="10"/>
  <c r="G193" i="10"/>
  <c r="F193" i="10"/>
  <c r="E193" i="10"/>
  <c r="D193" i="10"/>
  <c r="C193" i="10"/>
  <c r="B193" i="10"/>
  <c r="R192" i="10"/>
  <c r="N192" i="10"/>
  <c r="G192" i="10"/>
  <c r="F192" i="10"/>
  <c r="E192" i="10"/>
  <c r="D192" i="10"/>
  <c r="C192" i="10"/>
  <c r="B192" i="10"/>
  <c r="R191" i="10"/>
  <c r="N191" i="10"/>
  <c r="G191" i="10"/>
  <c r="F191" i="10"/>
  <c r="E191" i="10"/>
  <c r="D191" i="10"/>
  <c r="C191" i="10"/>
  <c r="B191" i="10"/>
  <c r="R190" i="10"/>
  <c r="N190" i="10"/>
  <c r="G190" i="10"/>
  <c r="F190" i="10"/>
  <c r="E190" i="10"/>
  <c r="D190" i="10"/>
  <c r="C190" i="10"/>
  <c r="B190" i="10"/>
  <c r="R189" i="10"/>
  <c r="N189" i="10"/>
  <c r="G189" i="10"/>
  <c r="F189" i="10"/>
  <c r="E189" i="10"/>
  <c r="D189" i="10"/>
  <c r="C189" i="10"/>
  <c r="B189" i="10"/>
  <c r="R188" i="10"/>
  <c r="N188" i="10"/>
  <c r="G188" i="10"/>
  <c r="F188" i="10"/>
  <c r="E188" i="10"/>
  <c r="D188" i="10"/>
  <c r="C188" i="10"/>
  <c r="B188" i="10"/>
  <c r="R187" i="10"/>
  <c r="N187" i="10"/>
  <c r="G187" i="10"/>
  <c r="F187" i="10"/>
  <c r="E187" i="10"/>
  <c r="D187" i="10"/>
  <c r="C187" i="10"/>
  <c r="B187" i="10"/>
  <c r="R186" i="10"/>
  <c r="N186" i="10"/>
  <c r="G186" i="10"/>
  <c r="F186" i="10"/>
  <c r="E186" i="10"/>
  <c r="D186" i="10"/>
  <c r="C186" i="10"/>
  <c r="B186" i="10"/>
  <c r="R185" i="10"/>
  <c r="N185" i="10"/>
  <c r="G185" i="10"/>
  <c r="F185" i="10"/>
  <c r="E185" i="10"/>
  <c r="D185" i="10"/>
  <c r="C185" i="10"/>
  <c r="B185" i="10"/>
  <c r="R184" i="10"/>
  <c r="N184" i="10"/>
  <c r="G184" i="10"/>
  <c r="F184" i="10"/>
  <c r="E184" i="10"/>
  <c r="D184" i="10"/>
  <c r="C184" i="10"/>
  <c r="B184" i="10"/>
  <c r="R183" i="10"/>
  <c r="N183" i="10"/>
  <c r="G183" i="10"/>
  <c r="F183" i="10"/>
  <c r="E183" i="10"/>
  <c r="D183" i="10"/>
  <c r="C183" i="10"/>
  <c r="B183" i="10"/>
  <c r="R182" i="10"/>
  <c r="N182" i="10"/>
  <c r="G182" i="10"/>
  <c r="F182" i="10"/>
  <c r="E182" i="10"/>
  <c r="D182" i="10"/>
  <c r="C182" i="10"/>
  <c r="B182" i="10"/>
  <c r="R181" i="10"/>
  <c r="N181" i="10"/>
  <c r="G181" i="10"/>
  <c r="F181" i="10"/>
  <c r="E181" i="10"/>
  <c r="D181" i="10"/>
  <c r="C181" i="10"/>
  <c r="B181" i="10"/>
  <c r="R180" i="10"/>
  <c r="N180" i="10"/>
  <c r="G180" i="10"/>
  <c r="F180" i="10"/>
  <c r="E180" i="10"/>
  <c r="D180" i="10"/>
  <c r="C180" i="10"/>
  <c r="B180" i="10"/>
  <c r="R179" i="10"/>
  <c r="N179" i="10"/>
  <c r="G179" i="10"/>
  <c r="F179" i="10"/>
  <c r="E179" i="10"/>
  <c r="D179" i="10"/>
  <c r="C179" i="10"/>
  <c r="B179" i="10"/>
  <c r="R178" i="10"/>
  <c r="N178" i="10"/>
  <c r="G178" i="10"/>
  <c r="F178" i="10"/>
  <c r="E178" i="10"/>
  <c r="D178" i="10"/>
  <c r="C178" i="10"/>
  <c r="B178" i="10"/>
  <c r="R177" i="10"/>
  <c r="N177" i="10"/>
  <c r="G177" i="10"/>
  <c r="F177" i="10"/>
  <c r="E177" i="10"/>
  <c r="D177" i="10"/>
  <c r="C177" i="10"/>
  <c r="B177" i="10"/>
  <c r="R176" i="10"/>
  <c r="N176" i="10"/>
  <c r="G176" i="10"/>
  <c r="F176" i="10"/>
  <c r="E176" i="10"/>
  <c r="D176" i="10"/>
  <c r="C176" i="10"/>
  <c r="B176" i="10"/>
  <c r="R175" i="10"/>
  <c r="N175" i="10"/>
  <c r="G175" i="10"/>
  <c r="F175" i="10"/>
  <c r="E175" i="10"/>
  <c r="D175" i="10"/>
  <c r="C175" i="10"/>
  <c r="B175" i="10"/>
  <c r="R174" i="10"/>
  <c r="N174" i="10"/>
  <c r="G174" i="10"/>
  <c r="F174" i="10"/>
  <c r="E174" i="10"/>
  <c r="D174" i="10"/>
  <c r="C174" i="10"/>
  <c r="B174" i="10"/>
  <c r="R173" i="10"/>
  <c r="N173" i="10"/>
  <c r="G173" i="10"/>
  <c r="F173" i="10"/>
  <c r="E173" i="10"/>
  <c r="D173" i="10"/>
  <c r="C173" i="10"/>
  <c r="B173" i="10"/>
  <c r="R172" i="10"/>
  <c r="N172" i="10"/>
  <c r="G172" i="10"/>
  <c r="F172" i="10"/>
  <c r="E172" i="10"/>
  <c r="D172" i="10"/>
  <c r="C172" i="10"/>
  <c r="B172" i="10"/>
  <c r="R171" i="10"/>
  <c r="N171" i="10"/>
  <c r="G171" i="10"/>
  <c r="F171" i="10"/>
  <c r="E171" i="10"/>
  <c r="D171" i="10"/>
  <c r="C171" i="10"/>
  <c r="B171" i="10"/>
  <c r="R170" i="10"/>
  <c r="N170" i="10"/>
  <c r="G170" i="10"/>
  <c r="F170" i="10"/>
  <c r="E170" i="10"/>
  <c r="D170" i="10"/>
  <c r="C170" i="10"/>
  <c r="B170" i="10"/>
  <c r="R169" i="10"/>
  <c r="N169" i="10"/>
  <c r="G169" i="10"/>
  <c r="F169" i="10"/>
  <c r="E169" i="10"/>
  <c r="D169" i="10"/>
  <c r="C169" i="10"/>
  <c r="B169" i="10"/>
  <c r="R168" i="10"/>
  <c r="N168" i="10"/>
  <c r="G168" i="10"/>
  <c r="F168" i="10"/>
  <c r="E168" i="10"/>
  <c r="D168" i="10"/>
  <c r="C168" i="10"/>
  <c r="B168" i="10"/>
  <c r="R167" i="10"/>
  <c r="N167" i="10"/>
  <c r="G167" i="10"/>
  <c r="F167" i="10"/>
  <c r="E167" i="10"/>
  <c r="D167" i="10"/>
  <c r="C167" i="10"/>
  <c r="B167" i="10"/>
  <c r="R166" i="10"/>
  <c r="N166" i="10"/>
  <c r="G166" i="10"/>
  <c r="F166" i="10"/>
  <c r="E166" i="10"/>
  <c r="D166" i="10"/>
  <c r="C166" i="10"/>
  <c r="B166" i="10"/>
  <c r="R165" i="10"/>
  <c r="N165" i="10"/>
  <c r="G165" i="10"/>
  <c r="F165" i="10"/>
  <c r="E165" i="10"/>
  <c r="D165" i="10"/>
  <c r="C165" i="10"/>
  <c r="B165" i="10"/>
  <c r="R164" i="10"/>
  <c r="N164" i="10"/>
  <c r="G164" i="10"/>
  <c r="F164" i="10"/>
  <c r="E164" i="10"/>
  <c r="D164" i="10"/>
  <c r="C164" i="10"/>
  <c r="B164" i="10"/>
  <c r="R163" i="10"/>
  <c r="N163" i="10"/>
  <c r="G163" i="10"/>
  <c r="F163" i="10"/>
  <c r="E163" i="10"/>
  <c r="D163" i="10"/>
  <c r="C163" i="10"/>
  <c r="B163" i="10"/>
  <c r="R162" i="10"/>
  <c r="N162" i="10"/>
  <c r="G162" i="10"/>
  <c r="F162" i="10"/>
  <c r="E162" i="10"/>
  <c r="D162" i="10"/>
  <c r="C162" i="10"/>
  <c r="B162" i="10"/>
  <c r="R161" i="10"/>
  <c r="N161" i="10"/>
  <c r="G161" i="10"/>
  <c r="F161" i="10"/>
  <c r="E161" i="10"/>
  <c r="D161" i="10"/>
  <c r="C161" i="10"/>
  <c r="B161" i="10"/>
  <c r="R160" i="10"/>
  <c r="N160" i="10"/>
  <c r="G160" i="10"/>
  <c r="F160" i="10"/>
  <c r="E160" i="10"/>
  <c r="D160" i="10"/>
  <c r="C160" i="10"/>
  <c r="B160" i="10"/>
  <c r="R159" i="10"/>
  <c r="N159" i="10"/>
  <c r="G159" i="10"/>
  <c r="F159" i="10"/>
  <c r="E159" i="10"/>
  <c r="D159" i="10"/>
  <c r="C159" i="10"/>
  <c r="B159" i="10"/>
  <c r="R158" i="10"/>
  <c r="N158" i="10"/>
  <c r="G158" i="10"/>
  <c r="F158" i="10"/>
  <c r="E158" i="10"/>
  <c r="D158" i="10"/>
  <c r="C158" i="10"/>
  <c r="B158" i="10"/>
  <c r="R157" i="10"/>
  <c r="N157" i="10"/>
  <c r="G157" i="10"/>
  <c r="F157" i="10"/>
  <c r="E157" i="10"/>
  <c r="D157" i="10"/>
  <c r="C157" i="10"/>
  <c r="B157" i="10"/>
  <c r="R156" i="10"/>
  <c r="N156" i="10"/>
  <c r="G156" i="10"/>
  <c r="F156" i="10"/>
  <c r="E156" i="10"/>
  <c r="D156" i="10"/>
  <c r="C156" i="10"/>
  <c r="B156" i="10"/>
  <c r="R155" i="10"/>
  <c r="N155" i="10"/>
  <c r="G155" i="10"/>
  <c r="F155" i="10"/>
  <c r="E155" i="10"/>
  <c r="D155" i="10"/>
  <c r="C155" i="10"/>
  <c r="B155" i="10"/>
  <c r="R154" i="10"/>
  <c r="N154" i="10"/>
  <c r="G154" i="10"/>
  <c r="F154" i="10"/>
  <c r="E154" i="10"/>
  <c r="D154" i="10"/>
  <c r="C154" i="10"/>
  <c r="B154" i="10"/>
  <c r="R153" i="10"/>
  <c r="N153" i="10"/>
  <c r="G153" i="10"/>
  <c r="F153" i="10"/>
  <c r="E153" i="10"/>
  <c r="D153" i="10"/>
  <c r="C153" i="10"/>
  <c r="B153" i="10"/>
  <c r="R152" i="10"/>
  <c r="N152" i="10"/>
  <c r="G152" i="10"/>
  <c r="F152" i="10"/>
  <c r="E152" i="10"/>
  <c r="D152" i="10"/>
  <c r="C152" i="10"/>
  <c r="B152" i="10"/>
  <c r="R151" i="10"/>
  <c r="N151" i="10"/>
  <c r="G151" i="10"/>
  <c r="F151" i="10"/>
  <c r="E151" i="10"/>
  <c r="D151" i="10"/>
  <c r="C151" i="10"/>
  <c r="B151" i="10"/>
  <c r="R150" i="10"/>
  <c r="N150" i="10"/>
  <c r="G150" i="10"/>
  <c r="F150" i="10"/>
  <c r="E150" i="10"/>
  <c r="D150" i="10"/>
  <c r="C150" i="10"/>
  <c r="B150" i="10"/>
  <c r="R149" i="10"/>
  <c r="N149" i="10"/>
  <c r="G149" i="10"/>
  <c r="F149" i="10"/>
  <c r="E149" i="10"/>
  <c r="D149" i="10"/>
  <c r="C149" i="10"/>
  <c r="B149" i="10"/>
  <c r="R148" i="10"/>
  <c r="N148" i="10"/>
  <c r="G148" i="10"/>
  <c r="F148" i="10"/>
  <c r="E148" i="10"/>
  <c r="D148" i="10"/>
  <c r="C148" i="10"/>
  <c r="B148" i="10"/>
  <c r="R147" i="10"/>
  <c r="N147" i="10"/>
  <c r="G147" i="10"/>
  <c r="F147" i="10"/>
  <c r="E147" i="10"/>
  <c r="D147" i="10"/>
  <c r="C147" i="10"/>
  <c r="B147" i="10"/>
  <c r="R146" i="10"/>
  <c r="N146" i="10"/>
  <c r="G146" i="10"/>
  <c r="F146" i="10"/>
  <c r="E146" i="10"/>
  <c r="D146" i="10"/>
  <c r="C146" i="10"/>
  <c r="B146" i="10"/>
  <c r="R145" i="10"/>
  <c r="N145" i="10"/>
  <c r="G145" i="10"/>
  <c r="F145" i="10"/>
  <c r="E145" i="10"/>
  <c r="D145" i="10"/>
  <c r="C145" i="10"/>
  <c r="B145" i="10"/>
  <c r="R144" i="10"/>
  <c r="N144" i="10"/>
  <c r="G144" i="10"/>
  <c r="F144" i="10"/>
  <c r="E144" i="10"/>
  <c r="D144" i="10"/>
  <c r="C144" i="10"/>
  <c r="B144" i="10"/>
  <c r="R143" i="10"/>
  <c r="N143" i="10"/>
  <c r="G143" i="10"/>
  <c r="F143" i="10"/>
  <c r="E143" i="10"/>
  <c r="D143" i="10"/>
  <c r="C143" i="10"/>
  <c r="B143" i="10"/>
  <c r="R142" i="10"/>
  <c r="N142" i="10"/>
  <c r="G142" i="10"/>
  <c r="F142" i="10"/>
  <c r="E142" i="10"/>
  <c r="D142" i="10"/>
  <c r="C142" i="10"/>
  <c r="B142" i="10"/>
  <c r="R141" i="10"/>
  <c r="N141" i="10"/>
  <c r="G141" i="10"/>
  <c r="F141" i="10"/>
  <c r="E141" i="10"/>
  <c r="D141" i="10"/>
  <c r="C141" i="10"/>
  <c r="B141" i="10"/>
  <c r="R140" i="10"/>
  <c r="N140" i="10"/>
  <c r="G140" i="10"/>
  <c r="F140" i="10"/>
  <c r="E140" i="10"/>
  <c r="D140" i="10"/>
  <c r="C140" i="10"/>
  <c r="B140" i="10"/>
  <c r="R139" i="10"/>
  <c r="N139" i="10"/>
  <c r="G139" i="10"/>
  <c r="F139" i="10"/>
  <c r="E139" i="10"/>
  <c r="D139" i="10"/>
  <c r="C139" i="10"/>
  <c r="B139" i="10"/>
  <c r="R138" i="10"/>
  <c r="N138" i="10"/>
  <c r="G138" i="10"/>
  <c r="F138" i="10"/>
  <c r="E138" i="10"/>
  <c r="D138" i="10"/>
  <c r="C138" i="10"/>
  <c r="B138" i="10"/>
  <c r="R137" i="10"/>
  <c r="N137" i="10"/>
  <c r="G137" i="10"/>
  <c r="F137" i="10"/>
  <c r="E137" i="10"/>
  <c r="D137" i="10"/>
  <c r="C137" i="10"/>
  <c r="B137" i="10"/>
  <c r="R136" i="10"/>
  <c r="N136" i="10"/>
  <c r="G136" i="10"/>
  <c r="F136" i="10"/>
  <c r="E136" i="10"/>
  <c r="D136" i="10"/>
  <c r="C136" i="10"/>
  <c r="B136" i="10"/>
  <c r="R135" i="10"/>
  <c r="N135" i="10"/>
  <c r="G135" i="10"/>
  <c r="F135" i="10"/>
  <c r="E135" i="10"/>
  <c r="D135" i="10"/>
  <c r="C135" i="10"/>
  <c r="B135" i="10"/>
  <c r="R134" i="10"/>
  <c r="N134" i="10"/>
  <c r="G134" i="10"/>
  <c r="F134" i="10"/>
  <c r="E134" i="10"/>
  <c r="D134" i="10"/>
  <c r="C134" i="10"/>
  <c r="B134" i="10"/>
  <c r="R133" i="10"/>
  <c r="N133" i="10"/>
  <c r="G133" i="10"/>
  <c r="F133" i="10"/>
  <c r="E133" i="10"/>
  <c r="D133" i="10"/>
  <c r="C133" i="10"/>
  <c r="B133" i="10"/>
  <c r="R132" i="10"/>
  <c r="N132" i="10"/>
  <c r="G132" i="10"/>
  <c r="F132" i="10"/>
  <c r="E132" i="10"/>
  <c r="D132" i="10"/>
  <c r="C132" i="10"/>
  <c r="B132" i="10"/>
  <c r="R131" i="10"/>
  <c r="N131" i="10"/>
  <c r="G131" i="10"/>
  <c r="F131" i="10"/>
  <c r="E131" i="10"/>
  <c r="D131" i="10"/>
  <c r="C131" i="10"/>
  <c r="B131" i="10"/>
  <c r="R130" i="10"/>
  <c r="N130" i="10"/>
  <c r="G130" i="10"/>
  <c r="F130" i="10"/>
  <c r="E130" i="10"/>
  <c r="D130" i="10"/>
  <c r="C130" i="10"/>
  <c r="B130" i="10"/>
  <c r="R129" i="10"/>
  <c r="N129" i="10"/>
  <c r="G129" i="10"/>
  <c r="F129" i="10"/>
  <c r="E129" i="10"/>
  <c r="D129" i="10"/>
  <c r="C129" i="10"/>
  <c r="B129" i="10"/>
  <c r="R128" i="10"/>
  <c r="N128" i="10"/>
  <c r="G128" i="10"/>
  <c r="F128" i="10"/>
  <c r="E128" i="10"/>
  <c r="D128" i="10"/>
  <c r="C128" i="10"/>
  <c r="B128" i="10"/>
  <c r="R127" i="10"/>
  <c r="N127" i="10"/>
  <c r="G127" i="10"/>
  <c r="F127" i="10"/>
  <c r="E127" i="10"/>
  <c r="D127" i="10"/>
  <c r="C127" i="10"/>
  <c r="B127" i="10"/>
  <c r="R126" i="10"/>
  <c r="N126" i="10"/>
  <c r="G126" i="10"/>
  <c r="F126" i="10"/>
  <c r="E126" i="10"/>
  <c r="D126" i="10"/>
  <c r="C126" i="10"/>
  <c r="B126" i="10"/>
  <c r="R125" i="10"/>
  <c r="N125" i="10"/>
  <c r="G125" i="10"/>
  <c r="F125" i="10"/>
  <c r="E125" i="10"/>
  <c r="D125" i="10"/>
  <c r="C125" i="10"/>
  <c r="B125" i="10"/>
  <c r="R124" i="10"/>
  <c r="N124" i="10"/>
  <c r="G124" i="10"/>
  <c r="F124" i="10"/>
  <c r="E124" i="10"/>
  <c r="D124" i="10"/>
  <c r="C124" i="10"/>
  <c r="B124" i="10"/>
  <c r="R123" i="10"/>
  <c r="N123" i="10"/>
  <c r="G123" i="10"/>
  <c r="F123" i="10"/>
  <c r="E123" i="10"/>
  <c r="D123" i="10"/>
  <c r="C123" i="10"/>
  <c r="B123" i="10"/>
  <c r="R122" i="10"/>
  <c r="N122" i="10"/>
  <c r="G122" i="10"/>
  <c r="F122" i="10"/>
  <c r="E122" i="10"/>
  <c r="D122" i="10"/>
  <c r="C122" i="10"/>
  <c r="B122" i="10"/>
  <c r="R121" i="10"/>
  <c r="N121" i="10"/>
  <c r="G121" i="10"/>
  <c r="F121" i="10"/>
  <c r="E121" i="10"/>
  <c r="D121" i="10"/>
  <c r="C121" i="10"/>
  <c r="B121" i="10"/>
  <c r="R120" i="10"/>
  <c r="N120" i="10"/>
  <c r="G120" i="10"/>
  <c r="F120" i="10"/>
  <c r="E120" i="10"/>
  <c r="D120" i="10"/>
  <c r="C120" i="10"/>
  <c r="B120" i="10"/>
  <c r="R119" i="10"/>
  <c r="N119" i="10"/>
  <c r="G119" i="10"/>
  <c r="F119" i="10"/>
  <c r="E119" i="10"/>
  <c r="D119" i="10"/>
  <c r="C119" i="10"/>
  <c r="B119" i="10"/>
  <c r="R118" i="10"/>
  <c r="N118" i="10"/>
  <c r="G118" i="10"/>
  <c r="F118" i="10"/>
  <c r="E118" i="10"/>
  <c r="D118" i="10"/>
  <c r="C118" i="10"/>
  <c r="B118" i="10"/>
  <c r="R117" i="10"/>
  <c r="N117" i="10"/>
  <c r="G117" i="10"/>
  <c r="F117" i="10"/>
  <c r="E117" i="10"/>
  <c r="D117" i="10"/>
  <c r="C117" i="10"/>
  <c r="B117" i="10"/>
  <c r="R116" i="10"/>
  <c r="N116" i="10"/>
  <c r="G116" i="10"/>
  <c r="F116" i="10"/>
  <c r="E116" i="10"/>
  <c r="D116" i="10"/>
  <c r="C116" i="10"/>
  <c r="B116" i="10"/>
  <c r="R115" i="10"/>
  <c r="N115" i="10"/>
  <c r="G115" i="10"/>
  <c r="F115" i="10"/>
  <c r="E115" i="10"/>
  <c r="D115" i="10"/>
  <c r="C115" i="10"/>
  <c r="B115" i="10"/>
  <c r="R114" i="10"/>
  <c r="N114" i="10"/>
  <c r="G114" i="10"/>
  <c r="F114" i="10"/>
  <c r="E114" i="10"/>
  <c r="D114" i="10"/>
  <c r="C114" i="10"/>
  <c r="B114" i="10"/>
  <c r="R113" i="10"/>
  <c r="N113" i="10"/>
  <c r="G113" i="10"/>
  <c r="F113" i="10"/>
  <c r="E113" i="10"/>
  <c r="D113" i="10"/>
  <c r="C113" i="10"/>
  <c r="B113" i="10"/>
  <c r="R112" i="10"/>
  <c r="N112" i="10"/>
  <c r="G112" i="10"/>
  <c r="F112" i="10"/>
  <c r="E112" i="10"/>
  <c r="D112" i="10"/>
  <c r="C112" i="10"/>
  <c r="B112" i="10"/>
  <c r="R111" i="10"/>
  <c r="N111" i="10"/>
  <c r="G111" i="10"/>
  <c r="F111" i="10"/>
  <c r="E111" i="10"/>
  <c r="D111" i="10"/>
  <c r="C111" i="10"/>
  <c r="B111" i="10"/>
  <c r="R110" i="10"/>
  <c r="N110" i="10"/>
  <c r="G110" i="10"/>
  <c r="F110" i="10"/>
  <c r="E110" i="10"/>
  <c r="D110" i="10"/>
  <c r="C110" i="10"/>
  <c r="B110" i="10"/>
  <c r="R109" i="10"/>
  <c r="N109" i="10"/>
  <c r="G109" i="10"/>
  <c r="F109" i="10"/>
  <c r="E109" i="10"/>
  <c r="D109" i="10"/>
  <c r="C109" i="10"/>
  <c r="B109" i="10"/>
  <c r="R108" i="10"/>
  <c r="N108" i="10"/>
  <c r="G108" i="10"/>
  <c r="F108" i="10"/>
  <c r="E108" i="10"/>
  <c r="D108" i="10"/>
  <c r="C108" i="10"/>
  <c r="B108" i="10"/>
  <c r="R107" i="10"/>
  <c r="N107" i="10"/>
  <c r="G107" i="10"/>
  <c r="F107" i="10"/>
  <c r="E107" i="10"/>
  <c r="D107" i="10"/>
  <c r="C107" i="10"/>
  <c r="B107" i="10"/>
  <c r="R106" i="10"/>
  <c r="N106" i="10"/>
  <c r="G106" i="10"/>
  <c r="F106" i="10"/>
  <c r="E106" i="10"/>
  <c r="D106" i="10"/>
  <c r="C106" i="10"/>
  <c r="B106" i="10"/>
  <c r="R105" i="10"/>
  <c r="N105" i="10"/>
  <c r="G105" i="10"/>
  <c r="F105" i="10"/>
  <c r="E105" i="10"/>
  <c r="D105" i="10"/>
  <c r="C105" i="10"/>
  <c r="B105" i="10"/>
  <c r="R104" i="10"/>
  <c r="N104" i="10"/>
  <c r="G104" i="10"/>
  <c r="F104" i="10"/>
  <c r="E104" i="10"/>
  <c r="D104" i="10"/>
  <c r="C104" i="10"/>
  <c r="B104" i="10"/>
  <c r="R103" i="10"/>
  <c r="N103" i="10"/>
  <c r="G103" i="10"/>
  <c r="F103" i="10"/>
  <c r="E103" i="10"/>
  <c r="D103" i="10"/>
  <c r="C103" i="10"/>
  <c r="B103" i="10"/>
  <c r="R102" i="10"/>
  <c r="N102" i="10"/>
  <c r="G102" i="10"/>
  <c r="F102" i="10"/>
  <c r="E102" i="10"/>
  <c r="D102" i="10"/>
  <c r="C102" i="10"/>
  <c r="B102" i="10"/>
  <c r="R101" i="10"/>
  <c r="N101" i="10"/>
  <c r="G101" i="10"/>
  <c r="F101" i="10"/>
  <c r="E101" i="10"/>
  <c r="D101" i="10"/>
  <c r="C101" i="10"/>
  <c r="B101" i="10"/>
  <c r="R100" i="10"/>
  <c r="N100" i="10"/>
  <c r="G100" i="10"/>
  <c r="F100" i="10"/>
  <c r="E100" i="10"/>
  <c r="D100" i="10"/>
  <c r="C100" i="10"/>
  <c r="B100" i="10"/>
  <c r="R99" i="10"/>
  <c r="N99" i="10"/>
  <c r="G99" i="10"/>
  <c r="F99" i="10"/>
  <c r="E99" i="10"/>
  <c r="D99" i="10"/>
  <c r="C99" i="10"/>
  <c r="B99" i="10"/>
  <c r="R98" i="10"/>
  <c r="N98" i="10"/>
  <c r="G98" i="10"/>
  <c r="F98" i="10"/>
  <c r="E98" i="10"/>
  <c r="D98" i="10"/>
  <c r="C98" i="10"/>
  <c r="B98" i="10"/>
  <c r="R97" i="10"/>
  <c r="N97" i="10"/>
  <c r="G97" i="10"/>
  <c r="F97" i="10"/>
  <c r="E97" i="10"/>
  <c r="D97" i="10"/>
  <c r="C97" i="10"/>
  <c r="B97" i="10"/>
  <c r="R96" i="10"/>
  <c r="N96" i="10"/>
  <c r="G96" i="10"/>
  <c r="F96" i="10"/>
  <c r="E96" i="10"/>
  <c r="D96" i="10"/>
  <c r="C96" i="10"/>
  <c r="B96" i="10"/>
  <c r="R95" i="10"/>
  <c r="N95" i="10"/>
  <c r="G95" i="10"/>
  <c r="F95" i="10"/>
  <c r="E95" i="10"/>
  <c r="D95" i="10"/>
  <c r="C95" i="10"/>
  <c r="B95" i="10"/>
  <c r="R94" i="10"/>
  <c r="N94" i="10"/>
  <c r="G94" i="10"/>
  <c r="F94" i="10"/>
  <c r="E94" i="10"/>
  <c r="D94" i="10"/>
  <c r="C94" i="10"/>
  <c r="B94" i="10"/>
  <c r="R93" i="10"/>
  <c r="N93" i="10"/>
  <c r="G93" i="10"/>
  <c r="F93" i="10"/>
  <c r="E93" i="10"/>
  <c r="D93" i="10"/>
  <c r="C93" i="10"/>
  <c r="B93" i="10"/>
  <c r="R92" i="10"/>
  <c r="N92" i="10"/>
  <c r="G92" i="10"/>
  <c r="F92" i="10"/>
  <c r="E92" i="10"/>
  <c r="D92" i="10"/>
  <c r="C92" i="10"/>
  <c r="B92" i="10"/>
  <c r="R91" i="10"/>
  <c r="N91" i="10"/>
  <c r="G91" i="10"/>
  <c r="F91" i="10"/>
  <c r="E91" i="10"/>
  <c r="D91" i="10"/>
  <c r="C91" i="10"/>
  <c r="B91" i="10"/>
  <c r="R90" i="10"/>
  <c r="N90" i="10"/>
  <c r="G90" i="10"/>
  <c r="F90" i="10"/>
  <c r="E90" i="10"/>
  <c r="D90" i="10"/>
  <c r="C90" i="10"/>
  <c r="B90" i="10"/>
  <c r="R89" i="10"/>
  <c r="N89" i="10"/>
  <c r="G89" i="10"/>
  <c r="F89" i="10"/>
  <c r="E89" i="10"/>
  <c r="D89" i="10"/>
  <c r="C89" i="10"/>
  <c r="B89" i="10"/>
  <c r="R88" i="10"/>
  <c r="N88" i="10"/>
  <c r="G88" i="10"/>
  <c r="F88" i="10"/>
  <c r="E88" i="10"/>
  <c r="D88" i="10"/>
  <c r="C88" i="10"/>
  <c r="B88" i="10"/>
  <c r="R87" i="10"/>
  <c r="N87" i="10"/>
  <c r="G87" i="10"/>
  <c r="F87" i="10"/>
  <c r="E87" i="10"/>
  <c r="D87" i="10"/>
  <c r="C87" i="10"/>
  <c r="B87" i="10"/>
  <c r="R86" i="10"/>
  <c r="N86" i="10"/>
  <c r="G86" i="10"/>
  <c r="F86" i="10"/>
  <c r="E86" i="10"/>
  <c r="D86" i="10"/>
  <c r="C86" i="10"/>
  <c r="B86" i="10"/>
  <c r="R85" i="10"/>
  <c r="N85" i="10"/>
  <c r="G85" i="10"/>
  <c r="F85" i="10"/>
  <c r="E85" i="10"/>
  <c r="D85" i="10"/>
  <c r="C85" i="10"/>
  <c r="B85" i="10"/>
  <c r="R84" i="10"/>
  <c r="N84" i="10"/>
  <c r="G84" i="10"/>
  <c r="F84" i="10"/>
  <c r="E84" i="10"/>
  <c r="D84" i="10"/>
  <c r="C84" i="10"/>
  <c r="B84" i="10"/>
  <c r="R83" i="10"/>
  <c r="N83" i="10"/>
  <c r="G83" i="10"/>
  <c r="F83" i="10"/>
  <c r="E83" i="10"/>
  <c r="D83" i="10"/>
  <c r="C83" i="10"/>
  <c r="B83" i="10"/>
  <c r="R82" i="10"/>
  <c r="N82" i="10"/>
  <c r="G82" i="10"/>
  <c r="F82" i="10"/>
  <c r="E82" i="10"/>
  <c r="D82" i="10"/>
  <c r="C82" i="10"/>
  <c r="B82" i="10"/>
  <c r="R81" i="10"/>
  <c r="N81" i="10"/>
  <c r="G81" i="10"/>
  <c r="F81" i="10"/>
  <c r="E81" i="10"/>
  <c r="D81" i="10"/>
  <c r="C81" i="10"/>
  <c r="B81" i="10"/>
  <c r="R80" i="10"/>
  <c r="N80" i="10"/>
  <c r="G80" i="10"/>
  <c r="F80" i="10"/>
  <c r="E80" i="10"/>
  <c r="D80" i="10"/>
  <c r="C80" i="10"/>
  <c r="B80" i="10"/>
  <c r="R79" i="10"/>
  <c r="N79" i="10"/>
  <c r="G79" i="10"/>
  <c r="F79" i="10"/>
  <c r="E79" i="10"/>
  <c r="D79" i="10"/>
  <c r="C79" i="10"/>
  <c r="B79" i="10"/>
  <c r="R78" i="10"/>
  <c r="N78" i="10"/>
  <c r="G78" i="10"/>
  <c r="F78" i="10"/>
  <c r="E78" i="10"/>
  <c r="D78" i="10"/>
  <c r="C78" i="10"/>
  <c r="B78" i="10"/>
  <c r="R77" i="10"/>
  <c r="N77" i="10"/>
  <c r="G77" i="10"/>
  <c r="F77" i="10"/>
  <c r="E77" i="10"/>
  <c r="D77" i="10"/>
  <c r="C77" i="10"/>
  <c r="B77" i="10"/>
  <c r="R76" i="10"/>
  <c r="N76" i="10"/>
  <c r="G76" i="10"/>
  <c r="F76" i="10"/>
  <c r="E76" i="10"/>
  <c r="D76" i="10"/>
  <c r="C76" i="10"/>
  <c r="B76" i="10"/>
  <c r="R75" i="10"/>
  <c r="N75" i="10"/>
  <c r="G75" i="10"/>
  <c r="F75" i="10"/>
  <c r="E75" i="10"/>
  <c r="D75" i="10"/>
  <c r="C75" i="10"/>
  <c r="B75" i="10"/>
  <c r="R74" i="10"/>
  <c r="N74" i="10"/>
  <c r="G74" i="10"/>
  <c r="F74" i="10"/>
  <c r="E74" i="10"/>
  <c r="D74" i="10"/>
  <c r="C74" i="10"/>
  <c r="B74" i="10"/>
  <c r="R73" i="10"/>
  <c r="N73" i="10"/>
  <c r="G73" i="10"/>
  <c r="F73" i="10"/>
  <c r="E73" i="10"/>
  <c r="D73" i="10"/>
  <c r="C73" i="10"/>
  <c r="B73" i="10"/>
  <c r="R72" i="10"/>
  <c r="N72" i="10"/>
  <c r="G72" i="10"/>
  <c r="F72" i="10"/>
  <c r="E72" i="10"/>
  <c r="D72" i="10"/>
  <c r="C72" i="10"/>
  <c r="B72" i="10"/>
  <c r="R71" i="10"/>
  <c r="N71" i="10"/>
  <c r="G71" i="10"/>
  <c r="F71" i="10"/>
  <c r="E71" i="10"/>
  <c r="D71" i="10"/>
  <c r="C71" i="10"/>
  <c r="B71" i="10"/>
  <c r="R70" i="10"/>
  <c r="N70" i="10"/>
  <c r="G70" i="10"/>
  <c r="F70" i="10"/>
  <c r="E70" i="10"/>
  <c r="D70" i="10"/>
  <c r="C70" i="10"/>
  <c r="B70" i="10"/>
  <c r="R69" i="10"/>
  <c r="N69" i="10"/>
  <c r="G69" i="10"/>
  <c r="F69" i="10"/>
  <c r="E69" i="10"/>
  <c r="D69" i="10"/>
  <c r="C69" i="10"/>
  <c r="B69" i="10"/>
  <c r="R68" i="10"/>
  <c r="N68" i="10"/>
  <c r="G68" i="10"/>
  <c r="F68" i="10"/>
  <c r="E68" i="10"/>
  <c r="D68" i="10"/>
  <c r="C68" i="10"/>
  <c r="B68" i="10"/>
  <c r="R67" i="10"/>
  <c r="N67" i="10"/>
  <c r="G67" i="10"/>
  <c r="F67" i="10"/>
  <c r="E67" i="10"/>
  <c r="D67" i="10"/>
  <c r="C67" i="10"/>
  <c r="B67" i="10"/>
  <c r="R66" i="10"/>
  <c r="N66" i="10"/>
  <c r="G66" i="10"/>
  <c r="F66" i="10"/>
  <c r="E66" i="10"/>
  <c r="D66" i="10"/>
  <c r="C66" i="10"/>
  <c r="B66" i="10"/>
  <c r="R65" i="10"/>
  <c r="N65" i="10"/>
  <c r="G65" i="10"/>
  <c r="F65" i="10"/>
  <c r="E65" i="10"/>
  <c r="D65" i="10"/>
  <c r="C65" i="10"/>
  <c r="B65" i="10"/>
  <c r="R64" i="10"/>
  <c r="N64" i="10"/>
  <c r="G64" i="10"/>
  <c r="F64" i="10"/>
  <c r="E64" i="10"/>
  <c r="D64" i="10"/>
  <c r="C64" i="10"/>
  <c r="B64" i="10"/>
  <c r="R63" i="10"/>
  <c r="N63" i="10"/>
  <c r="G63" i="10"/>
  <c r="F63" i="10"/>
  <c r="E63" i="10"/>
  <c r="D63" i="10"/>
  <c r="C63" i="10"/>
  <c r="B63" i="10"/>
  <c r="R62" i="10"/>
  <c r="N62" i="10"/>
  <c r="G62" i="10"/>
  <c r="F62" i="10"/>
  <c r="E62" i="10"/>
  <c r="D62" i="10"/>
  <c r="C62" i="10"/>
  <c r="B62" i="10"/>
  <c r="R61" i="10"/>
  <c r="N61" i="10"/>
  <c r="G61" i="10"/>
  <c r="F61" i="10"/>
  <c r="E61" i="10"/>
  <c r="D61" i="10"/>
  <c r="C61" i="10"/>
  <c r="B61" i="10"/>
  <c r="R60" i="10"/>
  <c r="N60" i="10"/>
  <c r="G60" i="10"/>
  <c r="F60" i="10"/>
  <c r="E60" i="10"/>
  <c r="D60" i="10"/>
  <c r="C60" i="10"/>
  <c r="B60" i="10"/>
  <c r="R59" i="10"/>
  <c r="N59" i="10"/>
  <c r="G59" i="10"/>
  <c r="F59" i="10"/>
  <c r="E59" i="10"/>
  <c r="D59" i="10"/>
  <c r="C59" i="10"/>
  <c r="B59" i="10"/>
  <c r="R58" i="10"/>
  <c r="N58" i="10"/>
  <c r="G58" i="10"/>
  <c r="F58" i="10"/>
  <c r="E58" i="10"/>
  <c r="D58" i="10"/>
  <c r="C58" i="10"/>
  <c r="B58" i="10"/>
  <c r="R57" i="10"/>
  <c r="N57" i="10"/>
  <c r="G57" i="10"/>
  <c r="F57" i="10"/>
  <c r="E57" i="10"/>
  <c r="D57" i="10"/>
  <c r="C57" i="10"/>
  <c r="B57" i="10"/>
  <c r="R56" i="10"/>
  <c r="N56" i="10"/>
  <c r="G56" i="10"/>
  <c r="F56" i="10"/>
  <c r="E56" i="10"/>
  <c r="D56" i="10"/>
  <c r="C56" i="10"/>
  <c r="B56" i="10"/>
  <c r="R55" i="10"/>
  <c r="N55" i="10"/>
  <c r="G55" i="10"/>
  <c r="F55" i="10"/>
  <c r="E55" i="10"/>
  <c r="D55" i="10"/>
  <c r="C55" i="10"/>
  <c r="B55" i="10"/>
  <c r="R54" i="10"/>
  <c r="N54" i="10"/>
  <c r="G54" i="10"/>
  <c r="F54" i="10"/>
  <c r="E54" i="10"/>
  <c r="D54" i="10"/>
  <c r="C54" i="10"/>
  <c r="B54" i="10"/>
  <c r="R53" i="10"/>
  <c r="N53" i="10"/>
  <c r="G53" i="10"/>
  <c r="F53" i="10"/>
  <c r="E53" i="10"/>
  <c r="D53" i="10"/>
  <c r="C53" i="10"/>
  <c r="B53" i="10"/>
  <c r="R52" i="10"/>
  <c r="N52" i="10"/>
  <c r="G52" i="10"/>
  <c r="F52" i="10"/>
  <c r="E52" i="10"/>
  <c r="D52" i="10"/>
  <c r="C52" i="10"/>
  <c r="B52" i="10"/>
  <c r="R51" i="10"/>
  <c r="N51" i="10"/>
  <c r="G51" i="10"/>
  <c r="F51" i="10"/>
  <c r="E51" i="10"/>
  <c r="D51" i="10"/>
  <c r="C51" i="10"/>
  <c r="B51" i="10"/>
  <c r="R50" i="10"/>
  <c r="N50" i="10"/>
  <c r="G50" i="10"/>
  <c r="F50" i="10"/>
  <c r="E50" i="10"/>
  <c r="D50" i="10"/>
  <c r="C50" i="10"/>
  <c r="B50" i="10"/>
  <c r="R49" i="10"/>
  <c r="N49" i="10"/>
  <c r="G49" i="10"/>
  <c r="F49" i="10"/>
  <c r="E49" i="10"/>
  <c r="D49" i="10"/>
  <c r="C49" i="10"/>
  <c r="B49" i="10"/>
  <c r="R48" i="10"/>
  <c r="N48" i="10"/>
  <c r="G48" i="10"/>
  <c r="F48" i="10"/>
  <c r="E48" i="10"/>
  <c r="D48" i="10"/>
  <c r="C48" i="10"/>
  <c r="B48" i="10"/>
  <c r="R47" i="10"/>
  <c r="N47" i="10"/>
  <c r="G47" i="10"/>
  <c r="F47" i="10"/>
  <c r="E47" i="10"/>
  <c r="D47" i="10"/>
  <c r="C47" i="10"/>
  <c r="B47" i="10"/>
  <c r="R46" i="10"/>
  <c r="N46" i="10"/>
  <c r="G46" i="10"/>
  <c r="F46" i="10"/>
  <c r="E46" i="10"/>
  <c r="D46" i="10"/>
  <c r="C46" i="10"/>
  <c r="B46" i="10"/>
  <c r="R45" i="10"/>
  <c r="N45" i="10"/>
  <c r="G45" i="10"/>
  <c r="F45" i="10"/>
  <c r="E45" i="10"/>
  <c r="D45" i="10"/>
  <c r="C45" i="10"/>
  <c r="B45" i="10"/>
  <c r="R44" i="10"/>
  <c r="N44" i="10"/>
  <c r="G44" i="10"/>
  <c r="F44" i="10"/>
  <c r="E44" i="10"/>
  <c r="D44" i="10"/>
  <c r="C44" i="10"/>
  <c r="B44" i="10"/>
  <c r="R43" i="10"/>
  <c r="N43" i="10"/>
  <c r="G43" i="10"/>
  <c r="F43" i="10"/>
  <c r="E43" i="10"/>
  <c r="D43" i="10"/>
  <c r="C43" i="10"/>
  <c r="B43" i="10"/>
  <c r="R42" i="10"/>
  <c r="N42" i="10"/>
  <c r="G42" i="10"/>
  <c r="F42" i="10"/>
  <c r="E42" i="10"/>
  <c r="D42" i="10"/>
  <c r="C42" i="10"/>
  <c r="B42" i="10"/>
  <c r="R41" i="10"/>
  <c r="N41" i="10"/>
  <c r="G41" i="10"/>
  <c r="F41" i="10"/>
  <c r="E41" i="10"/>
  <c r="D41" i="10"/>
  <c r="C41" i="10"/>
  <c r="B41" i="10"/>
  <c r="R40" i="10"/>
  <c r="N40" i="10"/>
  <c r="G40" i="10"/>
  <c r="F40" i="10"/>
  <c r="E40" i="10"/>
  <c r="D40" i="10"/>
  <c r="C40" i="10"/>
  <c r="B40" i="10"/>
  <c r="R39" i="10"/>
  <c r="N39" i="10"/>
  <c r="G39" i="10"/>
  <c r="F39" i="10"/>
  <c r="E39" i="10"/>
  <c r="D39" i="10"/>
  <c r="C39" i="10"/>
  <c r="B39" i="10"/>
  <c r="R38" i="10"/>
  <c r="N38" i="10"/>
  <c r="G38" i="10"/>
  <c r="F38" i="10"/>
  <c r="E38" i="10"/>
  <c r="D38" i="10"/>
  <c r="C38" i="10"/>
  <c r="B38" i="10"/>
  <c r="R37" i="10"/>
  <c r="N37" i="10"/>
  <c r="G37" i="10"/>
  <c r="F37" i="10"/>
  <c r="E37" i="10"/>
  <c r="D37" i="10"/>
  <c r="C37" i="10"/>
  <c r="B37" i="10"/>
  <c r="R36" i="10"/>
  <c r="N36" i="10"/>
  <c r="G36" i="10"/>
  <c r="F36" i="10"/>
  <c r="E36" i="10"/>
  <c r="D36" i="10"/>
  <c r="C36" i="10"/>
  <c r="B36" i="10"/>
  <c r="R35" i="10"/>
  <c r="N35" i="10"/>
  <c r="G35" i="10"/>
  <c r="F35" i="10"/>
  <c r="E35" i="10"/>
  <c r="D35" i="10"/>
  <c r="C35" i="10"/>
  <c r="B35" i="10"/>
  <c r="R34" i="10"/>
  <c r="N34" i="10"/>
  <c r="G34" i="10"/>
  <c r="F34" i="10"/>
  <c r="E34" i="10"/>
  <c r="D34" i="10"/>
  <c r="C34" i="10"/>
  <c r="B34" i="10"/>
  <c r="R33" i="10"/>
  <c r="N33" i="10"/>
  <c r="G33" i="10"/>
  <c r="F33" i="10"/>
  <c r="E33" i="10"/>
  <c r="D33" i="10"/>
  <c r="C33" i="10"/>
  <c r="B33" i="10"/>
  <c r="R32" i="10"/>
  <c r="N32" i="10"/>
  <c r="G32" i="10"/>
  <c r="F32" i="10"/>
  <c r="E32" i="10"/>
  <c r="D32" i="10"/>
  <c r="C32" i="10"/>
  <c r="B32" i="10"/>
  <c r="R31" i="10"/>
  <c r="N31" i="10"/>
  <c r="G31" i="10"/>
  <c r="F31" i="10"/>
  <c r="E31" i="10"/>
  <c r="D31" i="10"/>
  <c r="C31" i="10"/>
  <c r="B31" i="10"/>
  <c r="R30" i="10"/>
  <c r="N30" i="10"/>
  <c r="G30" i="10"/>
  <c r="F30" i="10"/>
  <c r="E30" i="10"/>
  <c r="D30" i="10"/>
  <c r="C30" i="10"/>
  <c r="B30" i="10"/>
  <c r="R29" i="10"/>
  <c r="N29" i="10"/>
  <c r="G29" i="10"/>
  <c r="F29" i="10"/>
  <c r="E29" i="10"/>
  <c r="D29" i="10"/>
  <c r="C29" i="10"/>
  <c r="B29" i="10"/>
  <c r="R28" i="10"/>
  <c r="N28" i="10"/>
  <c r="G28" i="10"/>
  <c r="F28" i="10"/>
  <c r="E28" i="10"/>
  <c r="D28" i="10"/>
  <c r="C28" i="10"/>
  <c r="B28" i="10"/>
  <c r="R27" i="10"/>
  <c r="N27" i="10"/>
  <c r="G27" i="10"/>
  <c r="F27" i="10"/>
  <c r="E27" i="10"/>
  <c r="D27" i="10"/>
  <c r="C27" i="10"/>
  <c r="B27" i="10"/>
  <c r="R26" i="10"/>
  <c r="N26" i="10"/>
  <c r="G26" i="10"/>
  <c r="F26" i="10"/>
  <c r="E26" i="10"/>
  <c r="D26" i="10"/>
  <c r="C26" i="10"/>
  <c r="B26" i="10"/>
  <c r="R25" i="10"/>
  <c r="N25" i="10"/>
  <c r="G25" i="10"/>
  <c r="F25" i="10"/>
  <c r="E25" i="10"/>
  <c r="D25" i="10"/>
  <c r="C25" i="10"/>
  <c r="B25" i="10"/>
  <c r="R24" i="10"/>
  <c r="N24" i="10"/>
  <c r="G24" i="10"/>
  <c r="F24" i="10"/>
  <c r="E24" i="10"/>
  <c r="D24" i="10"/>
  <c r="C24" i="10"/>
  <c r="B24" i="10"/>
  <c r="R23" i="10"/>
  <c r="N23" i="10"/>
  <c r="G23" i="10"/>
  <c r="F23" i="10"/>
  <c r="E23" i="10"/>
  <c r="D23" i="10"/>
  <c r="C23" i="10"/>
  <c r="B23" i="10"/>
  <c r="R22" i="10"/>
  <c r="N22" i="10"/>
  <c r="G22" i="10"/>
  <c r="F22" i="10"/>
  <c r="E22" i="10"/>
  <c r="D22" i="10"/>
  <c r="C22" i="10"/>
  <c r="B22" i="10"/>
  <c r="R21" i="10"/>
  <c r="N21" i="10"/>
  <c r="G21" i="10"/>
  <c r="F21" i="10"/>
  <c r="E21" i="10"/>
  <c r="D21" i="10"/>
  <c r="C21" i="10"/>
  <c r="B21" i="10"/>
  <c r="R20" i="10"/>
  <c r="N20" i="10"/>
  <c r="G20" i="10"/>
  <c r="F20" i="10"/>
  <c r="E20" i="10"/>
  <c r="D20" i="10"/>
  <c r="C20" i="10"/>
  <c r="B20" i="10"/>
  <c r="R19" i="10"/>
  <c r="N19" i="10"/>
  <c r="G19" i="10"/>
  <c r="F19" i="10"/>
  <c r="E19" i="10"/>
  <c r="D19" i="10"/>
  <c r="C19" i="10"/>
  <c r="B19" i="10"/>
  <c r="R18" i="10"/>
  <c r="N18" i="10"/>
  <c r="G18" i="10"/>
  <c r="F18" i="10"/>
  <c r="E18" i="10"/>
  <c r="D18" i="10"/>
  <c r="C18" i="10"/>
  <c r="B18" i="10"/>
  <c r="R17" i="10"/>
  <c r="N17" i="10"/>
  <c r="G17" i="10"/>
  <c r="F17" i="10"/>
  <c r="E17" i="10"/>
  <c r="D17" i="10"/>
  <c r="C17" i="10"/>
  <c r="B17" i="10"/>
  <c r="R16" i="10"/>
  <c r="N16" i="10"/>
  <c r="G16" i="10"/>
  <c r="F16" i="10"/>
  <c r="E16" i="10"/>
  <c r="D16" i="10"/>
  <c r="C16" i="10"/>
  <c r="B16" i="10"/>
  <c r="R15" i="10"/>
  <c r="N15" i="10"/>
  <c r="G15" i="10"/>
  <c r="F15" i="10"/>
  <c r="E15" i="10"/>
  <c r="D15" i="10"/>
  <c r="C15" i="10"/>
  <c r="B15" i="10"/>
  <c r="R14" i="10"/>
  <c r="N14" i="10"/>
  <c r="G14" i="10"/>
  <c r="F14" i="10"/>
  <c r="E14" i="10"/>
  <c r="D14" i="10"/>
  <c r="C14" i="10"/>
  <c r="B14" i="10"/>
  <c r="R13" i="10"/>
  <c r="N13" i="10"/>
  <c r="G13" i="10"/>
  <c r="F13" i="10"/>
  <c r="E13" i="10"/>
  <c r="D13" i="10"/>
  <c r="C13" i="10"/>
  <c r="B13" i="10"/>
  <c r="R12" i="10"/>
  <c r="N12" i="10"/>
  <c r="G12" i="10"/>
  <c r="F12" i="10"/>
  <c r="E12" i="10"/>
  <c r="D12" i="10"/>
  <c r="C12" i="10"/>
  <c r="B12" i="10"/>
  <c r="R11" i="10"/>
  <c r="N11" i="10"/>
  <c r="G11" i="10"/>
  <c r="F11" i="10"/>
  <c r="E11" i="10"/>
  <c r="D11" i="10"/>
  <c r="C11" i="10"/>
  <c r="B11" i="10"/>
  <c r="R10" i="10"/>
  <c r="N10" i="10"/>
  <c r="G10" i="10"/>
  <c r="F10" i="10"/>
  <c r="E10" i="10"/>
  <c r="D10" i="10"/>
  <c r="C10" i="10"/>
  <c r="B10" i="10"/>
  <c r="R9" i="10"/>
  <c r="N9" i="10"/>
  <c r="G9" i="10"/>
  <c r="F9" i="10"/>
  <c r="E9" i="10"/>
  <c r="D9" i="10"/>
  <c r="C9" i="10"/>
  <c r="B9" i="10"/>
  <c r="R8" i="10"/>
  <c r="N8" i="10"/>
  <c r="G8" i="10"/>
  <c r="F8" i="10"/>
  <c r="E8" i="10"/>
  <c r="D8" i="10"/>
  <c r="C8" i="10"/>
  <c r="B8" i="10"/>
  <c r="R7" i="10"/>
  <c r="N7" i="10"/>
  <c r="G7" i="10"/>
  <c r="F7" i="10"/>
  <c r="E7" i="10"/>
  <c r="D7" i="10"/>
  <c r="C7" i="10"/>
  <c r="B7" i="10"/>
  <c r="R6" i="10"/>
  <c r="N6" i="10"/>
  <c r="G6" i="10"/>
  <c r="F6" i="10"/>
  <c r="E6" i="10"/>
  <c r="D6" i="10"/>
  <c r="C6" i="10"/>
  <c r="B6" i="10"/>
  <c r="R5" i="10"/>
  <c r="N5" i="10"/>
  <c r="G5" i="10"/>
  <c r="F5" i="10"/>
  <c r="E5" i="10"/>
  <c r="D5" i="10"/>
  <c r="C5" i="10"/>
  <c r="B5" i="10"/>
  <c r="R4" i="10"/>
  <c r="N4" i="10"/>
  <c r="G4" i="10"/>
  <c r="F4" i="10"/>
  <c r="E4" i="10"/>
  <c r="D4" i="10"/>
  <c r="C4" i="10"/>
  <c r="B4" i="10"/>
  <c r="R3" i="10"/>
  <c r="N3" i="10"/>
  <c r="G3" i="10"/>
  <c r="F3" i="10"/>
  <c r="E3" i="10"/>
  <c r="D3" i="10"/>
  <c r="C3" i="10"/>
  <c r="B3" i="10"/>
  <c r="R2" i="10"/>
  <c r="N2" i="10"/>
  <c r="G2" i="10"/>
  <c r="F2" i="10"/>
  <c r="E2" i="10"/>
  <c r="D2" i="10"/>
  <c r="C2" i="10"/>
  <c r="B2" i="10"/>
  <c r="L954" i="9"/>
  <c r="G954" i="9"/>
  <c r="F954" i="9"/>
  <c r="E954" i="9"/>
  <c r="D954" i="9"/>
  <c r="C954" i="9"/>
  <c r="B954" i="9"/>
  <c r="L953" i="9"/>
  <c r="G953" i="9"/>
  <c r="F953" i="9"/>
  <c r="E953" i="9"/>
  <c r="D953" i="9"/>
  <c r="C953" i="9"/>
  <c r="B953" i="9"/>
  <c r="L952" i="9"/>
  <c r="G952" i="9"/>
  <c r="F952" i="9"/>
  <c r="E952" i="9"/>
  <c r="D952" i="9"/>
  <c r="C952" i="9"/>
  <c r="B952" i="9"/>
  <c r="L951" i="9"/>
  <c r="G951" i="9"/>
  <c r="F951" i="9"/>
  <c r="E951" i="9"/>
  <c r="D951" i="9"/>
  <c r="C951" i="9"/>
  <c r="B951" i="9"/>
  <c r="L950" i="9"/>
  <c r="G950" i="9"/>
  <c r="F950" i="9"/>
  <c r="E950" i="9"/>
  <c r="D950" i="9"/>
  <c r="C950" i="9"/>
  <c r="B950" i="9"/>
  <c r="L949" i="9"/>
  <c r="G949" i="9"/>
  <c r="F949" i="9"/>
  <c r="E949" i="9"/>
  <c r="D949" i="9"/>
  <c r="C949" i="9"/>
  <c r="B949" i="9"/>
  <c r="L948" i="9"/>
  <c r="G948" i="9"/>
  <c r="F948" i="9"/>
  <c r="E948" i="9"/>
  <c r="D948" i="9"/>
  <c r="C948" i="9"/>
  <c r="B948" i="9"/>
  <c r="L947" i="9"/>
  <c r="G947" i="9"/>
  <c r="F947" i="9"/>
  <c r="E947" i="9"/>
  <c r="D947" i="9"/>
  <c r="C947" i="9"/>
  <c r="B947" i="9"/>
  <c r="L946" i="9"/>
  <c r="G946" i="9"/>
  <c r="F946" i="9"/>
  <c r="E946" i="9"/>
  <c r="D946" i="9"/>
  <c r="C946" i="9"/>
  <c r="B946" i="9"/>
  <c r="L945" i="9"/>
  <c r="G945" i="9"/>
  <c r="F945" i="9"/>
  <c r="E945" i="9"/>
  <c r="D945" i="9"/>
  <c r="C945" i="9"/>
  <c r="B945" i="9"/>
  <c r="L944" i="9"/>
  <c r="G944" i="9"/>
  <c r="F944" i="9"/>
  <c r="E944" i="9"/>
  <c r="D944" i="9"/>
  <c r="C944" i="9"/>
  <c r="B944" i="9"/>
  <c r="L943" i="9"/>
  <c r="G943" i="9"/>
  <c r="F943" i="9"/>
  <c r="E943" i="9"/>
  <c r="D943" i="9"/>
  <c r="C943" i="9"/>
  <c r="B943" i="9"/>
  <c r="L942" i="9"/>
  <c r="G942" i="9"/>
  <c r="F942" i="9"/>
  <c r="E942" i="9"/>
  <c r="D942" i="9"/>
  <c r="C942" i="9"/>
  <c r="B942" i="9"/>
  <c r="L941" i="9"/>
  <c r="G941" i="9"/>
  <c r="F941" i="9"/>
  <c r="E941" i="9"/>
  <c r="D941" i="9"/>
  <c r="C941" i="9"/>
  <c r="B941" i="9"/>
  <c r="L940" i="9"/>
  <c r="G940" i="9"/>
  <c r="F940" i="9"/>
  <c r="E940" i="9"/>
  <c r="D940" i="9"/>
  <c r="C940" i="9"/>
  <c r="B940" i="9"/>
  <c r="L939" i="9"/>
  <c r="G939" i="9"/>
  <c r="F939" i="9"/>
  <c r="E939" i="9"/>
  <c r="D939" i="9"/>
  <c r="C939" i="9"/>
  <c r="B939" i="9"/>
  <c r="L938" i="9"/>
  <c r="G938" i="9"/>
  <c r="F938" i="9"/>
  <c r="E938" i="9"/>
  <c r="D938" i="9"/>
  <c r="C938" i="9"/>
  <c r="B938" i="9"/>
  <c r="L937" i="9"/>
  <c r="G937" i="9"/>
  <c r="F937" i="9"/>
  <c r="E937" i="9"/>
  <c r="D937" i="9"/>
  <c r="C937" i="9"/>
  <c r="B937" i="9"/>
  <c r="L936" i="9"/>
  <c r="G936" i="9"/>
  <c r="F936" i="9"/>
  <c r="E936" i="9"/>
  <c r="D936" i="9"/>
  <c r="C936" i="9"/>
  <c r="B936" i="9"/>
  <c r="L935" i="9"/>
  <c r="G935" i="9"/>
  <c r="F935" i="9"/>
  <c r="E935" i="9"/>
  <c r="D935" i="9"/>
  <c r="C935" i="9"/>
  <c r="B935" i="9"/>
  <c r="L934" i="9"/>
  <c r="G934" i="9"/>
  <c r="F934" i="9"/>
  <c r="E934" i="9"/>
  <c r="D934" i="9"/>
  <c r="C934" i="9"/>
  <c r="B934" i="9"/>
  <c r="L933" i="9"/>
  <c r="G933" i="9"/>
  <c r="F933" i="9"/>
  <c r="E933" i="9"/>
  <c r="D933" i="9"/>
  <c r="C933" i="9"/>
  <c r="B933" i="9"/>
  <c r="L932" i="9"/>
  <c r="G932" i="9"/>
  <c r="F932" i="9"/>
  <c r="E932" i="9"/>
  <c r="D932" i="9"/>
  <c r="C932" i="9"/>
  <c r="B932" i="9"/>
  <c r="L931" i="9"/>
  <c r="G931" i="9"/>
  <c r="F931" i="9"/>
  <c r="E931" i="9"/>
  <c r="D931" i="9"/>
  <c r="C931" i="9"/>
  <c r="B931" i="9"/>
  <c r="L930" i="9"/>
  <c r="G930" i="9"/>
  <c r="F930" i="9"/>
  <c r="E930" i="9"/>
  <c r="D930" i="9"/>
  <c r="C930" i="9"/>
  <c r="B930" i="9"/>
  <c r="L929" i="9"/>
  <c r="G929" i="9"/>
  <c r="F929" i="9"/>
  <c r="E929" i="9"/>
  <c r="D929" i="9"/>
  <c r="C929" i="9"/>
  <c r="B929" i="9"/>
  <c r="L928" i="9"/>
  <c r="G928" i="9"/>
  <c r="F928" i="9"/>
  <c r="E928" i="9"/>
  <c r="D928" i="9"/>
  <c r="C928" i="9"/>
  <c r="B928" i="9"/>
  <c r="L927" i="9"/>
  <c r="G927" i="9"/>
  <c r="F927" i="9"/>
  <c r="E927" i="9"/>
  <c r="D927" i="9"/>
  <c r="C927" i="9"/>
  <c r="B927" i="9"/>
  <c r="L926" i="9"/>
  <c r="G926" i="9"/>
  <c r="F926" i="9"/>
  <c r="E926" i="9"/>
  <c r="D926" i="9"/>
  <c r="C926" i="9"/>
  <c r="B926" i="9"/>
  <c r="L925" i="9"/>
  <c r="G925" i="9"/>
  <c r="F925" i="9"/>
  <c r="E925" i="9"/>
  <c r="D925" i="9"/>
  <c r="C925" i="9"/>
  <c r="B925" i="9"/>
  <c r="L924" i="9"/>
  <c r="G924" i="9"/>
  <c r="F924" i="9"/>
  <c r="E924" i="9"/>
  <c r="D924" i="9"/>
  <c r="C924" i="9"/>
  <c r="B924" i="9"/>
  <c r="L923" i="9"/>
  <c r="G923" i="9"/>
  <c r="F923" i="9"/>
  <c r="E923" i="9"/>
  <c r="D923" i="9"/>
  <c r="C923" i="9"/>
  <c r="B923" i="9"/>
  <c r="L922" i="9"/>
  <c r="G922" i="9"/>
  <c r="F922" i="9"/>
  <c r="E922" i="9"/>
  <c r="D922" i="9"/>
  <c r="C922" i="9"/>
  <c r="B922" i="9"/>
  <c r="L921" i="9"/>
  <c r="G921" i="9"/>
  <c r="F921" i="9"/>
  <c r="E921" i="9"/>
  <c r="D921" i="9"/>
  <c r="C921" i="9"/>
  <c r="B921" i="9"/>
  <c r="L920" i="9"/>
  <c r="G920" i="9"/>
  <c r="F920" i="9"/>
  <c r="E920" i="9"/>
  <c r="D920" i="9"/>
  <c r="C920" i="9"/>
  <c r="B920" i="9"/>
  <c r="L919" i="9"/>
  <c r="G919" i="9"/>
  <c r="F919" i="9"/>
  <c r="E919" i="9"/>
  <c r="D919" i="9"/>
  <c r="C919" i="9"/>
  <c r="B919" i="9"/>
  <c r="L918" i="9"/>
  <c r="G918" i="9"/>
  <c r="F918" i="9"/>
  <c r="E918" i="9"/>
  <c r="D918" i="9"/>
  <c r="C918" i="9"/>
  <c r="B918" i="9"/>
  <c r="L917" i="9"/>
  <c r="G917" i="9"/>
  <c r="F917" i="9"/>
  <c r="E917" i="9"/>
  <c r="D917" i="9"/>
  <c r="C917" i="9"/>
  <c r="B917" i="9"/>
  <c r="L916" i="9"/>
  <c r="G916" i="9"/>
  <c r="F916" i="9"/>
  <c r="E916" i="9"/>
  <c r="D916" i="9"/>
  <c r="C916" i="9"/>
  <c r="B916" i="9"/>
  <c r="L915" i="9"/>
  <c r="G915" i="9"/>
  <c r="F915" i="9"/>
  <c r="E915" i="9"/>
  <c r="D915" i="9"/>
  <c r="C915" i="9"/>
  <c r="B915" i="9"/>
  <c r="L914" i="9"/>
  <c r="G914" i="9"/>
  <c r="F914" i="9"/>
  <c r="E914" i="9"/>
  <c r="D914" i="9"/>
  <c r="C914" i="9"/>
  <c r="B914" i="9"/>
  <c r="L913" i="9"/>
  <c r="G913" i="9"/>
  <c r="F913" i="9"/>
  <c r="E913" i="9"/>
  <c r="D913" i="9"/>
  <c r="C913" i="9"/>
  <c r="B913" i="9"/>
  <c r="L912" i="9"/>
  <c r="G912" i="9"/>
  <c r="F912" i="9"/>
  <c r="E912" i="9"/>
  <c r="D912" i="9"/>
  <c r="C912" i="9"/>
  <c r="B912" i="9"/>
  <c r="L911" i="9"/>
  <c r="G911" i="9"/>
  <c r="F911" i="9"/>
  <c r="E911" i="9"/>
  <c r="D911" i="9"/>
  <c r="C911" i="9"/>
  <c r="B911" i="9"/>
  <c r="L910" i="9"/>
  <c r="G910" i="9"/>
  <c r="F910" i="9"/>
  <c r="E910" i="9"/>
  <c r="D910" i="9"/>
  <c r="C910" i="9"/>
  <c r="B910" i="9"/>
  <c r="L909" i="9"/>
  <c r="G909" i="9"/>
  <c r="F909" i="9"/>
  <c r="E909" i="9"/>
  <c r="D909" i="9"/>
  <c r="C909" i="9"/>
  <c r="B909" i="9"/>
  <c r="L908" i="9"/>
  <c r="G908" i="9"/>
  <c r="F908" i="9"/>
  <c r="E908" i="9"/>
  <c r="D908" i="9"/>
  <c r="C908" i="9"/>
  <c r="B908" i="9"/>
  <c r="L907" i="9"/>
  <c r="G907" i="9"/>
  <c r="F907" i="9"/>
  <c r="E907" i="9"/>
  <c r="D907" i="9"/>
  <c r="C907" i="9"/>
  <c r="B907" i="9"/>
  <c r="L906" i="9"/>
  <c r="G906" i="9"/>
  <c r="F906" i="9"/>
  <c r="E906" i="9"/>
  <c r="D906" i="9"/>
  <c r="C906" i="9"/>
  <c r="B906" i="9"/>
  <c r="L905" i="9"/>
  <c r="G905" i="9"/>
  <c r="F905" i="9"/>
  <c r="E905" i="9"/>
  <c r="D905" i="9"/>
  <c r="C905" i="9"/>
  <c r="B905" i="9"/>
  <c r="L904" i="9"/>
  <c r="G904" i="9"/>
  <c r="F904" i="9"/>
  <c r="E904" i="9"/>
  <c r="D904" i="9"/>
  <c r="C904" i="9"/>
  <c r="B904" i="9"/>
  <c r="L903" i="9"/>
  <c r="G903" i="9"/>
  <c r="F903" i="9"/>
  <c r="E903" i="9"/>
  <c r="D903" i="9"/>
  <c r="C903" i="9"/>
  <c r="B903" i="9"/>
  <c r="L902" i="9"/>
  <c r="G902" i="9"/>
  <c r="F902" i="9"/>
  <c r="E902" i="9"/>
  <c r="D902" i="9"/>
  <c r="C902" i="9"/>
  <c r="B902" i="9"/>
  <c r="L901" i="9"/>
  <c r="G901" i="9"/>
  <c r="F901" i="9"/>
  <c r="E901" i="9"/>
  <c r="D901" i="9"/>
  <c r="C901" i="9"/>
  <c r="B901" i="9"/>
  <c r="L900" i="9"/>
  <c r="G900" i="9"/>
  <c r="F900" i="9"/>
  <c r="E900" i="9"/>
  <c r="D900" i="9"/>
  <c r="C900" i="9"/>
  <c r="B900" i="9"/>
  <c r="L899" i="9"/>
  <c r="G899" i="9"/>
  <c r="F899" i="9"/>
  <c r="E899" i="9"/>
  <c r="D899" i="9"/>
  <c r="C899" i="9"/>
  <c r="B899" i="9"/>
  <c r="L898" i="9"/>
  <c r="G898" i="9"/>
  <c r="F898" i="9"/>
  <c r="E898" i="9"/>
  <c r="D898" i="9"/>
  <c r="C898" i="9"/>
  <c r="B898" i="9"/>
  <c r="L897" i="9"/>
  <c r="G897" i="9"/>
  <c r="F897" i="9"/>
  <c r="E897" i="9"/>
  <c r="D897" i="9"/>
  <c r="C897" i="9"/>
  <c r="B897" i="9"/>
  <c r="L896" i="9"/>
  <c r="G896" i="9"/>
  <c r="F896" i="9"/>
  <c r="E896" i="9"/>
  <c r="D896" i="9"/>
  <c r="C896" i="9"/>
  <c r="B896" i="9"/>
  <c r="L895" i="9"/>
  <c r="G895" i="9"/>
  <c r="F895" i="9"/>
  <c r="E895" i="9"/>
  <c r="D895" i="9"/>
  <c r="C895" i="9"/>
  <c r="B895" i="9"/>
  <c r="L894" i="9"/>
  <c r="G894" i="9"/>
  <c r="F894" i="9"/>
  <c r="E894" i="9"/>
  <c r="D894" i="9"/>
  <c r="C894" i="9"/>
  <c r="B894" i="9"/>
  <c r="L893" i="9"/>
  <c r="G893" i="9"/>
  <c r="F893" i="9"/>
  <c r="E893" i="9"/>
  <c r="D893" i="9"/>
  <c r="C893" i="9"/>
  <c r="B893" i="9"/>
  <c r="L892" i="9"/>
  <c r="G892" i="9"/>
  <c r="F892" i="9"/>
  <c r="E892" i="9"/>
  <c r="D892" i="9"/>
  <c r="C892" i="9"/>
  <c r="B892" i="9"/>
  <c r="L891" i="9"/>
  <c r="G891" i="9"/>
  <c r="F891" i="9"/>
  <c r="E891" i="9"/>
  <c r="D891" i="9"/>
  <c r="C891" i="9"/>
  <c r="B891" i="9"/>
  <c r="L890" i="9"/>
  <c r="G890" i="9"/>
  <c r="F890" i="9"/>
  <c r="E890" i="9"/>
  <c r="D890" i="9"/>
  <c r="C890" i="9"/>
  <c r="B890" i="9"/>
  <c r="L889" i="9"/>
  <c r="G889" i="9"/>
  <c r="F889" i="9"/>
  <c r="E889" i="9"/>
  <c r="D889" i="9"/>
  <c r="C889" i="9"/>
  <c r="B889" i="9"/>
  <c r="L888" i="9"/>
  <c r="G888" i="9"/>
  <c r="F888" i="9"/>
  <c r="E888" i="9"/>
  <c r="D888" i="9"/>
  <c r="C888" i="9"/>
  <c r="B888" i="9"/>
  <c r="L887" i="9"/>
  <c r="G887" i="9"/>
  <c r="F887" i="9"/>
  <c r="E887" i="9"/>
  <c r="D887" i="9"/>
  <c r="C887" i="9"/>
  <c r="B887" i="9"/>
  <c r="L886" i="9"/>
  <c r="G886" i="9"/>
  <c r="F886" i="9"/>
  <c r="E886" i="9"/>
  <c r="D886" i="9"/>
  <c r="C886" i="9"/>
  <c r="B886" i="9"/>
  <c r="L885" i="9"/>
  <c r="G885" i="9"/>
  <c r="F885" i="9"/>
  <c r="E885" i="9"/>
  <c r="D885" i="9"/>
  <c r="C885" i="9"/>
  <c r="B885" i="9"/>
  <c r="L884" i="9"/>
  <c r="G884" i="9"/>
  <c r="F884" i="9"/>
  <c r="E884" i="9"/>
  <c r="D884" i="9"/>
  <c r="C884" i="9"/>
  <c r="B884" i="9"/>
  <c r="L883" i="9"/>
  <c r="G883" i="9"/>
  <c r="F883" i="9"/>
  <c r="E883" i="9"/>
  <c r="D883" i="9"/>
  <c r="C883" i="9"/>
  <c r="B883" i="9"/>
  <c r="L882" i="9"/>
  <c r="G882" i="9"/>
  <c r="F882" i="9"/>
  <c r="E882" i="9"/>
  <c r="D882" i="9"/>
  <c r="C882" i="9"/>
  <c r="B882" i="9"/>
  <c r="L881" i="9"/>
  <c r="G881" i="9"/>
  <c r="F881" i="9"/>
  <c r="E881" i="9"/>
  <c r="D881" i="9"/>
  <c r="C881" i="9"/>
  <c r="B881" i="9"/>
  <c r="L880" i="9"/>
  <c r="G880" i="9"/>
  <c r="F880" i="9"/>
  <c r="E880" i="9"/>
  <c r="D880" i="9"/>
  <c r="C880" i="9"/>
  <c r="B880" i="9"/>
  <c r="L879" i="9"/>
  <c r="G879" i="9"/>
  <c r="F879" i="9"/>
  <c r="E879" i="9"/>
  <c r="D879" i="9"/>
  <c r="C879" i="9"/>
  <c r="B879" i="9"/>
  <c r="L878" i="9"/>
  <c r="G878" i="9"/>
  <c r="F878" i="9"/>
  <c r="E878" i="9"/>
  <c r="D878" i="9"/>
  <c r="C878" i="9"/>
  <c r="B878" i="9"/>
  <c r="L877" i="9"/>
  <c r="G877" i="9"/>
  <c r="F877" i="9"/>
  <c r="E877" i="9"/>
  <c r="D877" i="9"/>
  <c r="C877" i="9"/>
  <c r="B877" i="9"/>
  <c r="L876" i="9"/>
  <c r="G876" i="9"/>
  <c r="F876" i="9"/>
  <c r="E876" i="9"/>
  <c r="D876" i="9"/>
  <c r="C876" i="9"/>
  <c r="B876" i="9"/>
  <c r="L875" i="9"/>
  <c r="G875" i="9"/>
  <c r="F875" i="9"/>
  <c r="E875" i="9"/>
  <c r="D875" i="9"/>
  <c r="C875" i="9"/>
  <c r="B875" i="9"/>
  <c r="L874" i="9"/>
  <c r="G874" i="9"/>
  <c r="F874" i="9"/>
  <c r="E874" i="9"/>
  <c r="D874" i="9"/>
  <c r="C874" i="9"/>
  <c r="B874" i="9"/>
  <c r="L873" i="9"/>
  <c r="G873" i="9"/>
  <c r="F873" i="9"/>
  <c r="E873" i="9"/>
  <c r="D873" i="9"/>
  <c r="C873" i="9"/>
  <c r="B873" i="9"/>
  <c r="L872" i="9"/>
  <c r="G872" i="9"/>
  <c r="F872" i="9"/>
  <c r="E872" i="9"/>
  <c r="D872" i="9"/>
  <c r="C872" i="9"/>
  <c r="B872" i="9"/>
  <c r="L871" i="9"/>
  <c r="G871" i="9"/>
  <c r="F871" i="9"/>
  <c r="E871" i="9"/>
  <c r="D871" i="9"/>
  <c r="C871" i="9"/>
  <c r="B871" i="9"/>
  <c r="L870" i="9"/>
  <c r="G870" i="9"/>
  <c r="F870" i="9"/>
  <c r="E870" i="9"/>
  <c r="D870" i="9"/>
  <c r="C870" i="9"/>
  <c r="B870" i="9"/>
  <c r="L869" i="9"/>
  <c r="G869" i="9"/>
  <c r="F869" i="9"/>
  <c r="E869" i="9"/>
  <c r="D869" i="9"/>
  <c r="C869" i="9"/>
  <c r="B869" i="9"/>
  <c r="L868" i="9"/>
  <c r="G868" i="9"/>
  <c r="F868" i="9"/>
  <c r="E868" i="9"/>
  <c r="D868" i="9"/>
  <c r="C868" i="9"/>
  <c r="B868" i="9"/>
  <c r="L867" i="9"/>
  <c r="G867" i="9"/>
  <c r="F867" i="9"/>
  <c r="E867" i="9"/>
  <c r="D867" i="9"/>
  <c r="C867" i="9"/>
  <c r="B867" i="9"/>
  <c r="L866" i="9"/>
  <c r="G866" i="9"/>
  <c r="F866" i="9"/>
  <c r="E866" i="9"/>
  <c r="D866" i="9"/>
  <c r="C866" i="9"/>
  <c r="B866" i="9"/>
  <c r="L865" i="9"/>
  <c r="G865" i="9"/>
  <c r="F865" i="9"/>
  <c r="E865" i="9"/>
  <c r="D865" i="9"/>
  <c r="C865" i="9"/>
  <c r="B865" i="9"/>
  <c r="L864" i="9"/>
  <c r="G864" i="9"/>
  <c r="F864" i="9"/>
  <c r="E864" i="9"/>
  <c r="D864" i="9"/>
  <c r="C864" i="9"/>
  <c r="B864" i="9"/>
  <c r="L863" i="9"/>
  <c r="G863" i="9"/>
  <c r="F863" i="9"/>
  <c r="E863" i="9"/>
  <c r="D863" i="9"/>
  <c r="C863" i="9"/>
  <c r="B863" i="9"/>
  <c r="L862" i="9"/>
  <c r="G862" i="9"/>
  <c r="F862" i="9"/>
  <c r="E862" i="9"/>
  <c r="D862" i="9"/>
  <c r="C862" i="9"/>
  <c r="B862" i="9"/>
  <c r="L861" i="9"/>
  <c r="G861" i="9"/>
  <c r="F861" i="9"/>
  <c r="E861" i="9"/>
  <c r="D861" i="9"/>
  <c r="C861" i="9"/>
  <c r="B861" i="9"/>
  <c r="L860" i="9"/>
  <c r="G860" i="9"/>
  <c r="F860" i="9"/>
  <c r="E860" i="9"/>
  <c r="D860" i="9"/>
  <c r="C860" i="9"/>
  <c r="B860" i="9"/>
  <c r="L859" i="9"/>
  <c r="G859" i="9"/>
  <c r="F859" i="9"/>
  <c r="E859" i="9"/>
  <c r="D859" i="9"/>
  <c r="C859" i="9"/>
  <c r="B859" i="9"/>
  <c r="L858" i="9"/>
  <c r="G858" i="9"/>
  <c r="F858" i="9"/>
  <c r="E858" i="9"/>
  <c r="D858" i="9"/>
  <c r="C858" i="9"/>
  <c r="B858" i="9"/>
  <c r="L857" i="9"/>
  <c r="G857" i="9"/>
  <c r="F857" i="9"/>
  <c r="E857" i="9"/>
  <c r="D857" i="9"/>
  <c r="C857" i="9"/>
  <c r="B857" i="9"/>
  <c r="L856" i="9"/>
  <c r="G856" i="9"/>
  <c r="F856" i="9"/>
  <c r="E856" i="9"/>
  <c r="D856" i="9"/>
  <c r="C856" i="9"/>
  <c r="B856" i="9"/>
  <c r="L855" i="9"/>
  <c r="G855" i="9"/>
  <c r="F855" i="9"/>
  <c r="E855" i="9"/>
  <c r="D855" i="9"/>
  <c r="C855" i="9"/>
  <c r="B855" i="9"/>
  <c r="L854" i="9"/>
  <c r="G854" i="9"/>
  <c r="F854" i="9"/>
  <c r="E854" i="9"/>
  <c r="D854" i="9"/>
  <c r="C854" i="9"/>
  <c r="B854" i="9"/>
  <c r="L853" i="9"/>
  <c r="G853" i="9"/>
  <c r="F853" i="9"/>
  <c r="E853" i="9"/>
  <c r="D853" i="9"/>
  <c r="C853" i="9"/>
  <c r="B853" i="9"/>
  <c r="L852" i="9"/>
  <c r="G852" i="9"/>
  <c r="F852" i="9"/>
  <c r="E852" i="9"/>
  <c r="D852" i="9"/>
  <c r="C852" i="9"/>
  <c r="B852" i="9"/>
  <c r="L851" i="9"/>
  <c r="G851" i="9"/>
  <c r="F851" i="9"/>
  <c r="E851" i="9"/>
  <c r="D851" i="9"/>
  <c r="C851" i="9"/>
  <c r="B851" i="9"/>
  <c r="L850" i="9"/>
  <c r="G850" i="9"/>
  <c r="F850" i="9"/>
  <c r="E850" i="9"/>
  <c r="D850" i="9"/>
  <c r="C850" i="9"/>
  <c r="B850" i="9"/>
  <c r="L849" i="9"/>
  <c r="G849" i="9"/>
  <c r="F849" i="9"/>
  <c r="E849" i="9"/>
  <c r="D849" i="9"/>
  <c r="C849" i="9"/>
  <c r="B849" i="9"/>
  <c r="L848" i="9"/>
  <c r="G848" i="9"/>
  <c r="F848" i="9"/>
  <c r="E848" i="9"/>
  <c r="D848" i="9"/>
  <c r="C848" i="9"/>
  <c r="B848" i="9"/>
  <c r="L847" i="9"/>
  <c r="G847" i="9"/>
  <c r="F847" i="9"/>
  <c r="E847" i="9"/>
  <c r="D847" i="9"/>
  <c r="C847" i="9"/>
  <c r="B847" i="9"/>
  <c r="L846" i="9"/>
  <c r="G846" i="9"/>
  <c r="F846" i="9"/>
  <c r="E846" i="9"/>
  <c r="D846" i="9"/>
  <c r="C846" i="9"/>
  <c r="B846" i="9"/>
  <c r="L845" i="9"/>
  <c r="G845" i="9"/>
  <c r="F845" i="9"/>
  <c r="E845" i="9"/>
  <c r="D845" i="9"/>
  <c r="C845" i="9"/>
  <c r="B845" i="9"/>
  <c r="L844" i="9"/>
  <c r="G844" i="9"/>
  <c r="F844" i="9"/>
  <c r="E844" i="9"/>
  <c r="D844" i="9"/>
  <c r="C844" i="9"/>
  <c r="B844" i="9"/>
  <c r="L843" i="9"/>
  <c r="G843" i="9"/>
  <c r="F843" i="9"/>
  <c r="E843" i="9"/>
  <c r="D843" i="9"/>
  <c r="C843" i="9"/>
  <c r="B843" i="9"/>
  <c r="L842" i="9"/>
  <c r="G842" i="9"/>
  <c r="F842" i="9"/>
  <c r="E842" i="9"/>
  <c r="D842" i="9"/>
  <c r="C842" i="9"/>
  <c r="B842" i="9"/>
  <c r="L841" i="9"/>
  <c r="G841" i="9"/>
  <c r="F841" i="9"/>
  <c r="E841" i="9"/>
  <c r="D841" i="9"/>
  <c r="C841" i="9"/>
  <c r="B841" i="9"/>
  <c r="L840" i="9"/>
  <c r="G840" i="9"/>
  <c r="F840" i="9"/>
  <c r="E840" i="9"/>
  <c r="D840" i="9"/>
  <c r="C840" i="9"/>
  <c r="B840" i="9"/>
  <c r="L839" i="9"/>
  <c r="G839" i="9"/>
  <c r="F839" i="9"/>
  <c r="E839" i="9"/>
  <c r="D839" i="9"/>
  <c r="C839" i="9"/>
  <c r="B839" i="9"/>
  <c r="L838" i="9"/>
  <c r="G838" i="9"/>
  <c r="F838" i="9"/>
  <c r="E838" i="9"/>
  <c r="D838" i="9"/>
  <c r="C838" i="9"/>
  <c r="B838" i="9"/>
  <c r="L837" i="9"/>
  <c r="G837" i="9"/>
  <c r="F837" i="9"/>
  <c r="E837" i="9"/>
  <c r="D837" i="9"/>
  <c r="C837" i="9"/>
  <c r="B837" i="9"/>
  <c r="L836" i="9"/>
  <c r="G836" i="9"/>
  <c r="F836" i="9"/>
  <c r="E836" i="9"/>
  <c r="D836" i="9"/>
  <c r="C836" i="9"/>
  <c r="B836" i="9"/>
  <c r="L835" i="9"/>
  <c r="G835" i="9"/>
  <c r="F835" i="9"/>
  <c r="E835" i="9"/>
  <c r="D835" i="9"/>
  <c r="C835" i="9"/>
  <c r="B835" i="9"/>
  <c r="L834" i="9"/>
  <c r="G834" i="9"/>
  <c r="F834" i="9"/>
  <c r="E834" i="9"/>
  <c r="D834" i="9"/>
  <c r="C834" i="9"/>
  <c r="B834" i="9"/>
  <c r="L833" i="9"/>
  <c r="G833" i="9"/>
  <c r="F833" i="9"/>
  <c r="E833" i="9"/>
  <c r="D833" i="9"/>
  <c r="C833" i="9"/>
  <c r="B833" i="9"/>
  <c r="L832" i="9"/>
  <c r="G832" i="9"/>
  <c r="F832" i="9"/>
  <c r="E832" i="9"/>
  <c r="D832" i="9"/>
  <c r="C832" i="9"/>
  <c r="B832" i="9"/>
  <c r="L831" i="9"/>
  <c r="G831" i="9"/>
  <c r="F831" i="9"/>
  <c r="E831" i="9"/>
  <c r="D831" i="9"/>
  <c r="C831" i="9"/>
  <c r="B831" i="9"/>
  <c r="L830" i="9"/>
  <c r="G830" i="9"/>
  <c r="F830" i="9"/>
  <c r="E830" i="9"/>
  <c r="D830" i="9"/>
  <c r="C830" i="9"/>
  <c r="B830" i="9"/>
  <c r="L829" i="9"/>
  <c r="G829" i="9"/>
  <c r="F829" i="9"/>
  <c r="E829" i="9"/>
  <c r="D829" i="9"/>
  <c r="C829" i="9"/>
  <c r="B829" i="9"/>
  <c r="L828" i="9"/>
  <c r="G828" i="9"/>
  <c r="F828" i="9"/>
  <c r="E828" i="9"/>
  <c r="D828" i="9"/>
  <c r="C828" i="9"/>
  <c r="B828" i="9"/>
  <c r="L827" i="9"/>
  <c r="G827" i="9"/>
  <c r="F827" i="9"/>
  <c r="E827" i="9"/>
  <c r="D827" i="9"/>
  <c r="C827" i="9"/>
  <c r="B827" i="9"/>
  <c r="L826" i="9"/>
  <c r="G826" i="9"/>
  <c r="F826" i="9"/>
  <c r="E826" i="9"/>
  <c r="D826" i="9"/>
  <c r="C826" i="9"/>
  <c r="B826" i="9"/>
  <c r="L825" i="9"/>
  <c r="G825" i="9"/>
  <c r="F825" i="9"/>
  <c r="E825" i="9"/>
  <c r="D825" i="9"/>
  <c r="C825" i="9"/>
  <c r="B825" i="9"/>
  <c r="L824" i="9"/>
  <c r="G824" i="9"/>
  <c r="F824" i="9"/>
  <c r="E824" i="9"/>
  <c r="D824" i="9"/>
  <c r="C824" i="9"/>
  <c r="B824" i="9"/>
  <c r="L823" i="9"/>
  <c r="G823" i="9"/>
  <c r="F823" i="9"/>
  <c r="E823" i="9"/>
  <c r="D823" i="9"/>
  <c r="C823" i="9"/>
  <c r="B823" i="9"/>
  <c r="L822" i="9"/>
  <c r="G822" i="9"/>
  <c r="F822" i="9"/>
  <c r="E822" i="9"/>
  <c r="D822" i="9"/>
  <c r="C822" i="9"/>
  <c r="B822" i="9"/>
  <c r="L821" i="9"/>
  <c r="G821" i="9"/>
  <c r="F821" i="9"/>
  <c r="E821" i="9"/>
  <c r="D821" i="9"/>
  <c r="C821" i="9"/>
  <c r="B821" i="9"/>
  <c r="L820" i="9"/>
  <c r="G820" i="9"/>
  <c r="F820" i="9"/>
  <c r="E820" i="9"/>
  <c r="D820" i="9"/>
  <c r="C820" i="9"/>
  <c r="B820" i="9"/>
  <c r="L819" i="9"/>
  <c r="G819" i="9"/>
  <c r="F819" i="9"/>
  <c r="E819" i="9"/>
  <c r="D819" i="9"/>
  <c r="C819" i="9"/>
  <c r="B819" i="9"/>
  <c r="L818" i="9"/>
  <c r="G818" i="9"/>
  <c r="F818" i="9"/>
  <c r="E818" i="9"/>
  <c r="D818" i="9"/>
  <c r="C818" i="9"/>
  <c r="B818" i="9"/>
  <c r="L817" i="9"/>
  <c r="G817" i="9"/>
  <c r="F817" i="9"/>
  <c r="E817" i="9"/>
  <c r="D817" i="9"/>
  <c r="C817" i="9"/>
  <c r="B817" i="9"/>
  <c r="L816" i="9"/>
  <c r="G816" i="9"/>
  <c r="F816" i="9"/>
  <c r="E816" i="9"/>
  <c r="D816" i="9"/>
  <c r="C816" i="9"/>
  <c r="B816" i="9"/>
  <c r="L815" i="9"/>
  <c r="G815" i="9"/>
  <c r="F815" i="9"/>
  <c r="E815" i="9"/>
  <c r="D815" i="9"/>
  <c r="C815" i="9"/>
  <c r="B815" i="9"/>
  <c r="L814" i="9"/>
  <c r="G814" i="9"/>
  <c r="F814" i="9"/>
  <c r="E814" i="9"/>
  <c r="D814" i="9"/>
  <c r="C814" i="9"/>
  <c r="B814" i="9"/>
  <c r="L813" i="9"/>
  <c r="G813" i="9"/>
  <c r="F813" i="9"/>
  <c r="E813" i="9"/>
  <c r="D813" i="9"/>
  <c r="C813" i="9"/>
  <c r="B813" i="9"/>
  <c r="L812" i="9"/>
  <c r="G812" i="9"/>
  <c r="F812" i="9"/>
  <c r="E812" i="9"/>
  <c r="D812" i="9"/>
  <c r="C812" i="9"/>
  <c r="B812" i="9"/>
  <c r="L811" i="9"/>
  <c r="G811" i="9"/>
  <c r="F811" i="9"/>
  <c r="E811" i="9"/>
  <c r="D811" i="9"/>
  <c r="C811" i="9"/>
  <c r="B811" i="9"/>
  <c r="L810" i="9"/>
  <c r="G810" i="9"/>
  <c r="F810" i="9"/>
  <c r="E810" i="9"/>
  <c r="D810" i="9"/>
  <c r="C810" i="9"/>
  <c r="B810" i="9"/>
  <c r="L809" i="9"/>
  <c r="G809" i="9"/>
  <c r="F809" i="9"/>
  <c r="E809" i="9"/>
  <c r="D809" i="9"/>
  <c r="C809" i="9"/>
  <c r="B809" i="9"/>
  <c r="L808" i="9"/>
  <c r="G808" i="9"/>
  <c r="F808" i="9"/>
  <c r="E808" i="9"/>
  <c r="D808" i="9"/>
  <c r="C808" i="9"/>
  <c r="B808" i="9"/>
  <c r="L807" i="9"/>
  <c r="G807" i="9"/>
  <c r="F807" i="9"/>
  <c r="E807" i="9"/>
  <c r="D807" i="9"/>
  <c r="C807" i="9"/>
  <c r="B807" i="9"/>
  <c r="L806" i="9"/>
  <c r="G806" i="9"/>
  <c r="F806" i="9"/>
  <c r="E806" i="9"/>
  <c r="D806" i="9"/>
  <c r="C806" i="9"/>
  <c r="B806" i="9"/>
  <c r="L805" i="9"/>
  <c r="G805" i="9"/>
  <c r="F805" i="9"/>
  <c r="E805" i="9"/>
  <c r="D805" i="9"/>
  <c r="C805" i="9"/>
  <c r="B805" i="9"/>
  <c r="L804" i="9"/>
  <c r="G804" i="9"/>
  <c r="F804" i="9"/>
  <c r="E804" i="9"/>
  <c r="D804" i="9"/>
  <c r="C804" i="9"/>
  <c r="B804" i="9"/>
  <c r="L803" i="9"/>
  <c r="G803" i="9"/>
  <c r="F803" i="9"/>
  <c r="E803" i="9"/>
  <c r="D803" i="9"/>
  <c r="C803" i="9"/>
  <c r="B803" i="9"/>
  <c r="L802" i="9"/>
  <c r="G802" i="9"/>
  <c r="F802" i="9"/>
  <c r="E802" i="9"/>
  <c r="D802" i="9"/>
  <c r="C802" i="9"/>
  <c r="B802" i="9"/>
  <c r="L801" i="9"/>
  <c r="G801" i="9"/>
  <c r="F801" i="9"/>
  <c r="E801" i="9"/>
  <c r="D801" i="9"/>
  <c r="C801" i="9"/>
  <c r="B801" i="9"/>
  <c r="L800" i="9"/>
  <c r="G800" i="9"/>
  <c r="F800" i="9"/>
  <c r="E800" i="9"/>
  <c r="D800" i="9"/>
  <c r="C800" i="9"/>
  <c r="B800" i="9"/>
  <c r="L799" i="9"/>
  <c r="G799" i="9"/>
  <c r="F799" i="9"/>
  <c r="E799" i="9"/>
  <c r="D799" i="9"/>
  <c r="C799" i="9"/>
  <c r="B799" i="9"/>
  <c r="L798" i="9"/>
  <c r="G798" i="9"/>
  <c r="F798" i="9"/>
  <c r="E798" i="9"/>
  <c r="D798" i="9"/>
  <c r="C798" i="9"/>
  <c r="B798" i="9"/>
  <c r="L797" i="9"/>
  <c r="G797" i="9"/>
  <c r="F797" i="9"/>
  <c r="E797" i="9"/>
  <c r="D797" i="9"/>
  <c r="C797" i="9"/>
  <c r="B797" i="9"/>
  <c r="L796" i="9"/>
  <c r="G796" i="9"/>
  <c r="F796" i="9"/>
  <c r="E796" i="9"/>
  <c r="D796" i="9"/>
  <c r="C796" i="9"/>
  <c r="B796" i="9"/>
  <c r="L795" i="9"/>
  <c r="G795" i="9"/>
  <c r="F795" i="9"/>
  <c r="E795" i="9"/>
  <c r="D795" i="9"/>
  <c r="C795" i="9"/>
  <c r="B795" i="9"/>
  <c r="L794" i="9"/>
  <c r="G794" i="9"/>
  <c r="F794" i="9"/>
  <c r="E794" i="9"/>
  <c r="D794" i="9"/>
  <c r="C794" i="9"/>
  <c r="B794" i="9"/>
  <c r="L793" i="9"/>
  <c r="G793" i="9"/>
  <c r="F793" i="9"/>
  <c r="E793" i="9"/>
  <c r="D793" i="9"/>
  <c r="C793" i="9"/>
  <c r="B793" i="9"/>
  <c r="L792" i="9"/>
  <c r="G792" i="9"/>
  <c r="F792" i="9"/>
  <c r="E792" i="9"/>
  <c r="D792" i="9"/>
  <c r="C792" i="9"/>
  <c r="B792" i="9"/>
  <c r="L791" i="9"/>
  <c r="G791" i="9"/>
  <c r="F791" i="9"/>
  <c r="E791" i="9"/>
  <c r="D791" i="9"/>
  <c r="C791" i="9"/>
  <c r="B791" i="9"/>
  <c r="L790" i="9"/>
  <c r="G790" i="9"/>
  <c r="F790" i="9"/>
  <c r="E790" i="9"/>
  <c r="D790" i="9"/>
  <c r="C790" i="9"/>
  <c r="B790" i="9"/>
  <c r="L789" i="9"/>
  <c r="G789" i="9"/>
  <c r="F789" i="9"/>
  <c r="E789" i="9"/>
  <c r="D789" i="9"/>
  <c r="C789" i="9"/>
  <c r="B789" i="9"/>
  <c r="L788" i="9"/>
  <c r="G788" i="9"/>
  <c r="F788" i="9"/>
  <c r="E788" i="9"/>
  <c r="D788" i="9"/>
  <c r="C788" i="9"/>
  <c r="B788" i="9"/>
  <c r="L787" i="9"/>
  <c r="G787" i="9"/>
  <c r="F787" i="9"/>
  <c r="E787" i="9"/>
  <c r="D787" i="9"/>
  <c r="C787" i="9"/>
  <c r="B787" i="9"/>
  <c r="L786" i="9"/>
  <c r="G786" i="9"/>
  <c r="F786" i="9"/>
  <c r="E786" i="9"/>
  <c r="D786" i="9"/>
  <c r="C786" i="9"/>
  <c r="B786" i="9"/>
  <c r="L785" i="9"/>
  <c r="G785" i="9"/>
  <c r="F785" i="9"/>
  <c r="E785" i="9"/>
  <c r="D785" i="9"/>
  <c r="C785" i="9"/>
  <c r="B785" i="9"/>
  <c r="L784" i="9"/>
  <c r="G784" i="9"/>
  <c r="F784" i="9"/>
  <c r="E784" i="9"/>
  <c r="D784" i="9"/>
  <c r="C784" i="9"/>
  <c r="B784" i="9"/>
  <c r="L783" i="9"/>
  <c r="G783" i="9"/>
  <c r="F783" i="9"/>
  <c r="E783" i="9"/>
  <c r="D783" i="9"/>
  <c r="C783" i="9"/>
  <c r="B783" i="9"/>
  <c r="L782" i="9"/>
  <c r="G782" i="9"/>
  <c r="F782" i="9"/>
  <c r="E782" i="9"/>
  <c r="D782" i="9"/>
  <c r="C782" i="9"/>
  <c r="B782" i="9"/>
  <c r="L781" i="9"/>
  <c r="G781" i="9"/>
  <c r="F781" i="9"/>
  <c r="E781" i="9"/>
  <c r="D781" i="9"/>
  <c r="C781" i="9"/>
  <c r="B781" i="9"/>
  <c r="L780" i="9"/>
  <c r="G780" i="9"/>
  <c r="F780" i="9"/>
  <c r="E780" i="9"/>
  <c r="D780" i="9"/>
  <c r="C780" i="9"/>
  <c r="B780" i="9"/>
  <c r="L779" i="9"/>
  <c r="G779" i="9"/>
  <c r="F779" i="9"/>
  <c r="E779" i="9"/>
  <c r="D779" i="9"/>
  <c r="C779" i="9"/>
  <c r="B779" i="9"/>
  <c r="L778" i="9"/>
  <c r="G778" i="9"/>
  <c r="F778" i="9"/>
  <c r="E778" i="9"/>
  <c r="D778" i="9"/>
  <c r="C778" i="9"/>
  <c r="B778" i="9"/>
  <c r="L777" i="9"/>
  <c r="G777" i="9"/>
  <c r="F777" i="9"/>
  <c r="E777" i="9"/>
  <c r="D777" i="9"/>
  <c r="C777" i="9"/>
  <c r="B777" i="9"/>
  <c r="L776" i="9"/>
  <c r="G776" i="9"/>
  <c r="F776" i="9"/>
  <c r="E776" i="9"/>
  <c r="D776" i="9"/>
  <c r="C776" i="9"/>
  <c r="B776" i="9"/>
  <c r="L775" i="9"/>
  <c r="G775" i="9"/>
  <c r="F775" i="9"/>
  <c r="E775" i="9"/>
  <c r="D775" i="9"/>
  <c r="C775" i="9"/>
  <c r="B775" i="9"/>
  <c r="L774" i="9"/>
  <c r="G774" i="9"/>
  <c r="F774" i="9"/>
  <c r="E774" i="9"/>
  <c r="D774" i="9"/>
  <c r="C774" i="9"/>
  <c r="B774" i="9"/>
  <c r="L773" i="9"/>
  <c r="G773" i="9"/>
  <c r="F773" i="9"/>
  <c r="E773" i="9"/>
  <c r="D773" i="9"/>
  <c r="C773" i="9"/>
  <c r="B773" i="9"/>
  <c r="L772" i="9"/>
  <c r="G772" i="9"/>
  <c r="F772" i="9"/>
  <c r="E772" i="9"/>
  <c r="D772" i="9"/>
  <c r="C772" i="9"/>
  <c r="B772" i="9"/>
  <c r="L771" i="9"/>
  <c r="G771" i="9"/>
  <c r="F771" i="9"/>
  <c r="E771" i="9"/>
  <c r="D771" i="9"/>
  <c r="C771" i="9"/>
  <c r="B771" i="9"/>
  <c r="L770" i="9"/>
  <c r="G770" i="9"/>
  <c r="F770" i="9"/>
  <c r="E770" i="9"/>
  <c r="D770" i="9"/>
  <c r="C770" i="9"/>
  <c r="B770" i="9"/>
  <c r="L769" i="9"/>
  <c r="G769" i="9"/>
  <c r="F769" i="9"/>
  <c r="E769" i="9"/>
  <c r="D769" i="9"/>
  <c r="C769" i="9"/>
  <c r="B769" i="9"/>
  <c r="L768" i="9"/>
  <c r="G768" i="9"/>
  <c r="F768" i="9"/>
  <c r="E768" i="9"/>
  <c r="D768" i="9"/>
  <c r="C768" i="9"/>
  <c r="B768" i="9"/>
  <c r="L767" i="9"/>
  <c r="G767" i="9"/>
  <c r="F767" i="9"/>
  <c r="E767" i="9"/>
  <c r="D767" i="9"/>
  <c r="C767" i="9"/>
  <c r="B767" i="9"/>
  <c r="L766" i="9"/>
  <c r="G766" i="9"/>
  <c r="F766" i="9"/>
  <c r="E766" i="9"/>
  <c r="D766" i="9"/>
  <c r="C766" i="9"/>
  <c r="B766" i="9"/>
  <c r="L765" i="9"/>
  <c r="G765" i="9"/>
  <c r="F765" i="9"/>
  <c r="E765" i="9"/>
  <c r="D765" i="9"/>
  <c r="C765" i="9"/>
  <c r="B765" i="9"/>
  <c r="L764" i="9"/>
  <c r="G764" i="9"/>
  <c r="F764" i="9"/>
  <c r="E764" i="9"/>
  <c r="D764" i="9"/>
  <c r="C764" i="9"/>
  <c r="B764" i="9"/>
  <c r="L763" i="9"/>
  <c r="G763" i="9"/>
  <c r="F763" i="9"/>
  <c r="E763" i="9"/>
  <c r="D763" i="9"/>
  <c r="C763" i="9"/>
  <c r="B763" i="9"/>
  <c r="L762" i="9"/>
  <c r="G762" i="9"/>
  <c r="F762" i="9"/>
  <c r="E762" i="9"/>
  <c r="D762" i="9"/>
  <c r="C762" i="9"/>
  <c r="B762" i="9"/>
  <c r="L761" i="9"/>
  <c r="G761" i="9"/>
  <c r="F761" i="9"/>
  <c r="E761" i="9"/>
  <c r="D761" i="9"/>
  <c r="C761" i="9"/>
  <c r="B761" i="9"/>
  <c r="L760" i="9"/>
  <c r="G760" i="9"/>
  <c r="F760" i="9"/>
  <c r="E760" i="9"/>
  <c r="D760" i="9"/>
  <c r="C760" i="9"/>
  <c r="B760" i="9"/>
  <c r="L759" i="9"/>
  <c r="G759" i="9"/>
  <c r="F759" i="9"/>
  <c r="E759" i="9"/>
  <c r="D759" i="9"/>
  <c r="C759" i="9"/>
  <c r="B759" i="9"/>
  <c r="L758" i="9"/>
  <c r="G758" i="9"/>
  <c r="F758" i="9"/>
  <c r="E758" i="9"/>
  <c r="D758" i="9"/>
  <c r="C758" i="9"/>
  <c r="B758" i="9"/>
  <c r="L757" i="9"/>
  <c r="G757" i="9"/>
  <c r="F757" i="9"/>
  <c r="E757" i="9"/>
  <c r="D757" i="9"/>
  <c r="C757" i="9"/>
  <c r="B757" i="9"/>
  <c r="L756" i="9"/>
  <c r="G756" i="9"/>
  <c r="F756" i="9"/>
  <c r="E756" i="9"/>
  <c r="D756" i="9"/>
  <c r="C756" i="9"/>
  <c r="B756" i="9"/>
  <c r="L755" i="9"/>
  <c r="G755" i="9"/>
  <c r="F755" i="9"/>
  <c r="E755" i="9"/>
  <c r="D755" i="9"/>
  <c r="C755" i="9"/>
  <c r="B755" i="9"/>
  <c r="L754" i="9"/>
  <c r="G754" i="9"/>
  <c r="F754" i="9"/>
  <c r="E754" i="9"/>
  <c r="D754" i="9"/>
  <c r="C754" i="9"/>
  <c r="B754" i="9"/>
  <c r="L753" i="9"/>
  <c r="G753" i="9"/>
  <c r="F753" i="9"/>
  <c r="E753" i="9"/>
  <c r="D753" i="9"/>
  <c r="C753" i="9"/>
  <c r="B753" i="9"/>
  <c r="L752" i="9"/>
  <c r="G752" i="9"/>
  <c r="F752" i="9"/>
  <c r="E752" i="9"/>
  <c r="D752" i="9"/>
  <c r="C752" i="9"/>
  <c r="B752" i="9"/>
  <c r="L751" i="9"/>
  <c r="G751" i="9"/>
  <c r="F751" i="9"/>
  <c r="E751" i="9"/>
  <c r="D751" i="9"/>
  <c r="C751" i="9"/>
  <c r="B751" i="9"/>
  <c r="L750" i="9"/>
  <c r="G750" i="9"/>
  <c r="F750" i="9"/>
  <c r="E750" i="9"/>
  <c r="D750" i="9"/>
  <c r="C750" i="9"/>
  <c r="B750" i="9"/>
  <c r="L749" i="9"/>
  <c r="G749" i="9"/>
  <c r="F749" i="9"/>
  <c r="E749" i="9"/>
  <c r="D749" i="9"/>
  <c r="C749" i="9"/>
  <c r="B749" i="9"/>
  <c r="L748" i="9"/>
  <c r="G748" i="9"/>
  <c r="F748" i="9"/>
  <c r="E748" i="9"/>
  <c r="D748" i="9"/>
  <c r="C748" i="9"/>
  <c r="B748" i="9"/>
  <c r="L747" i="9"/>
  <c r="G747" i="9"/>
  <c r="F747" i="9"/>
  <c r="E747" i="9"/>
  <c r="D747" i="9"/>
  <c r="C747" i="9"/>
  <c r="B747" i="9"/>
  <c r="L746" i="9"/>
  <c r="G746" i="9"/>
  <c r="F746" i="9"/>
  <c r="E746" i="9"/>
  <c r="D746" i="9"/>
  <c r="C746" i="9"/>
  <c r="B746" i="9"/>
  <c r="L745" i="9"/>
  <c r="G745" i="9"/>
  <c r="F745" i="9"/>
  <c r="E745" i="9"/>
  <c r="D745" i="9"/>
  <c r="C745" i="9"/>
  <c r="B745" i="9"/>
  <c r="L744" i="9"/>
  <c r="G744" i="9"/>
  <c r="F744" i="9"/>
  <c r="E744" i="9"/>
  <c r="D744" i="9"/>
  <c r="C744" i="9"/>
  <c r="B744" i="9"/>
  <c r="L743" i="9"/>
  <c r="G743" i="9"/>
  <c r="F743" i="9"/>
  <c r="E743" i="9"/>
  <c r="D743" i="9"/>
  <c r="C743" i="9"/>
  <c r="B743" i="9"/>
  <c r="L742" i="9"/>
  <c r="G742" i="9"/>
  <c r="F742" i="9"/>
  <c r="E742" i="9"/>
  <c r="D742" i="9"/>
  <c r="C742" i="9"/>
  <c r="B742" i="9"/>
  <c r="L741" i="9"/>
  <c r="G741" i="9"/>
  <c r="F741" i="9"/>
  <c r="E741" i="9"/>
  <c r="D741" i="9"/>
  <c r="C741" i="9"/>
  <c r="B741" i="9"/>
  <c r="L740" i="9"/>
  <c r="G740" i="9"/>
  <c r="F740" i="9"/>
  <c r="E740" i="9"/>
  <c r="D740" i="9"/>
  <c r="C740" i="9"/>
  <c r="B740" i="9"/>
  <c r="L739" i="9"/>
  <c r="G739" i="9"/>
  <c r="F739" i="9"/>
  <c r="E739" i="9"/>
  <c r="D739" i="9"/>
  <c r="C739" i="9"/>
  <c r="B739" i="9"/>
  <c r="L738" i="9"/>
  <c r="G738" i="9"/>
  <c r="F738" i="9"/>
  <c r="E738" i="9"/>
  <c r="D738" i="9"/>
  <c r="C738" i="9"/>
  <c r="B738" i="9"/>
  <c r="L737" i="9"/>
  <c r="G737" i="9"/>
  <c r="F737" i="9"/>
  <c r="E737" i="9"/>
  <c r="D737" i="9"/>
  <c r="C737" i="9"/>
  <c r="B737" i="9"/>
  <c r="L736" i="9"/>
  <c r="G736" i="9"/>
  <c r="F736" i="9"/>
  <c r="E736" i="9"/>
  <c r="D736" i="9"/>
  <c r="C736" i="9"/>
  <c r="B736" i="9"/>
  <c r="L735" i="9"/>
  <c r="G735" i="9"/>
  <c r="F735" i="9"/>
  <c r="E735" i="9"/>
  <c r="D735" i="9"/>
  <c r="C735" i="9"/>
  <c r="B735" i="9"/>
  <c r="L734" i="9"/>
  <c r="G734" i="9"/>
  <c r="F734" i="9"/>
  <c r="E734" i="9"/>
  <c r="D734" i="9"/>
  <c r="C734" i="9"/>
  <c r="B734" i="9"/>
  <c r="L733" i="9"/>
  <c r="G733" i="9"/>
  <c r="F733" i="9"/>
  <c r="E733" i="9"/>
  <c r="D733" i="9"/>
  <c r="C733" i="9"/>
  <c r="B733" i="9"/>
  <c r="L732" i="9"/>
  <c r="G732" i="9"/>
  <c r="F732" i="9"/>
  <c r="E732" i="9"/>
  <c r="D732" i="9"/>
  <c r="C732" i="9"/>
  <c r="B732" i="9"/>
  <c r="L731" i="9"/>
  <c r="G731" i="9"/>
  <c r="F731" i="9"/>
  <c r="E731" i="9"/>
  <c r="D731" i="9"/>
  <c r="C731" i="9"/>
  <c r="B731" i="9"/>
  <c r="L730" i="9"/>
  <c r="G730" i="9"/>
  <c r="F730" i="9"/>
  <c r="E730" i="9"/>
  <c r="D730" i="9"/>
  <c r="C730" i="9"/>
  <c r="B730" i="9"/>
  <c r="L729" i="9"/>
  <c r="G729" i="9"/>
  <c r="F729" i="9"/>
  <c r="E729" i="9"/>
  <c r="D729" i="9"/>
  <c r="C729" i="9"/>
  <c r="B729" i="9"/>
  <c r="L728" i="9"/>
  <c r="G728" i="9"/>
  <c r="F728" i="9"/>
  <c r="E728" i="9"/>
  <c r="D728" i="9"/>
  <c r="C728" i="9"/>
  <c r="B728" i="9"/>
  <c r="L727" i="9"/>
  <c r="G727" i="9"/>
  <c r="F727" i="9"/>
  <c r="E727" i="9"/>
  <c r="D727" i="9"/>
  <c r="C727" i="9"/>
  <c r="B727" i="9"/>
  <c r="L726" i="9"/>
  <c r="G726" i="9"/>
  <c r="F726" i="9"/>
  <c r="E726" i="9"/>
  <c r="D726" i="9"/>
  <c r="C726" i="9"/>
  <c r="B726" i="9"/>
  <c r="L725" i="9"/>
  <c r="G725" i="9"/>
  <c r="F725" i="9"/>
  <c r="E725" i="9"/>
  <c r="D725" i="9"/>
  <c r="C725" i="9"/>
  <c r="B725" i="9"/>
  <c r="L724" i="9"/>
  <c r="G724" i="9"/>
  <c r="F724" i="9"/>
  <c r="E724" i="9"/>
  <c r="D724" i="9"/>
  <c r="C724" i="9"/>
  <c r="B724" i="9"/>
  <c r="L723" i="9"/>
  <c r="G723" i="9"/>
  <c r="F723" i="9"/>
  <c r="E723" i="9"/>
  <c r="D723" i="9"/>
  <c r="C723" i="9"/>
  <c r="B723" i="9"/>
  <c r="L722" i="9"/>
  <c r="G722" i="9"/>
  <c r="F722" i="9"/>
  <c r="E722" i="9"/>
  <c r="D722" i="9"/>
  <c r="C722" i="9"/>
  <c r="B722" i="9"/>
  <c r="L721" i="9"/>
  <c r="G721" i="9"/>
  <c r="F721" i="9"/>
  <c r="E721" i="9"/>
  <c r="D721" i="9"/>
  <c r="C721" i="9"/>
  <c r="B721" i="9"/>
  <c r="L720" i="9"/>
  <c r="G720" i="9"/>
  <c r="F720" i="9"/>
  <c r="E720" i="9"/>
  <c r="D720" i="9"/>
  <c r="C720" i="9"/>
  <c r="B720" i="9"/>
  <c r="L719" i="9"/>
  <c r="G719" i="9"/>
  <c r="F719" i="9"/>
  <c r="E719" i="9"/>
  <c r="D719" i="9"/>
  <c r="C719" i="9"/>
  <c r="B719" i="9"/>
  <c r="L718" i="9"/>
  <c r="G718" i="9"/>
  <c r="F718" i="9"/>
  <c r="E718" i="9"/>
  <c r="D718" i="9"/>
  <c r="C718" i="9"/>
  <c r="B718" i="9"/>
  <c r="L717" i="9"/>
  <c r="G717" i="9"/>
  <c r="F717" i="9"/>
  <c r="E717" i="9"/>
  <c r="D717" i="9"/>
  <c r="C717" i="9"/>
  <c r="B717" i="9"/>
  <c r="L716" i="9"/>
  <c r="G716" i="9"/>
  <c r="F716" i="9"/>
  <c r="E716" i="9"/>
  <c r="D716" i="9"/>
  <c r="C716" i="9"/>
  <c r="B716" i="9"/>
  <c r="L715" i="9"/>
  <c r="G715" i="9"/>
  <c r="F715" i="9"/>
  <c r="E715" i="9"/>
  <c r="D715" i="9"/>
  <c r="C715" i="9"/>
  <c r="B715" i="9"/>
  <c r="L714" i="9"/>
  <c r="G714" i="9"/>
  <c r="F714" i="9"/>
  <c r="E714" i="9"/>
  <c r="D714" i="9"/>
  <c r="C714" i="9"/>
  <c r="B714" i="9"/>
  <c r="L713" i="9"/>
  <c r="G713" i="9"/>
  <c r="F713" i="9"/>
  <c r="E713" i="9"/>
  <c r="D713" i="9"/>
  <c r="C713" i="9"/>
  <c r="B713" i="9"/>
  <c r="L712" i="9"/>
  <c r="G712" i="9"/>
  <c r="F712" i="9"/>
  <c r="E712" i="9"/>
  <c r="D712" i="9"/>
  <c r="C712" i="9"/>
  <c r="B712" i="9"/>
  <c r="L711" i="9"/>
  <c r="G711" i="9"/>
  <c r="F711" i="9"/>
  <c r="E711" i="9"/>
  <c r="D711" i="9"/>
  <c r="C711" i="9"/>
  <c r="B711" i="9"/>
  <c r="L710" i="9"/>
  <c r="G710" i="9"/>
  <c r="F710" i="9"/>
  <c r="E710" i="9"/>
  <c r="D710" i="9"/>
  <c r="C710" i="9"/>
  <c r="B710" i="9"/>
  <c r="L709" i="9"/>
  <c r="G709" i="9"/>
  <c r="F709" i="9"/>
  <c r="E709" i="9"/>
  <c r="D709" i="9"/>
  <c r="C709" i="9"/>
  <c r="B709" i="9"/>
  <c r="L708" i="9"/>
  <c r="G708" i="9"/>
  <c r="F708" i="9"/>
  <c r="E708" i="9"/>
  <c r="D708" i="9"/>
  <c r="C708" i="9"/>
  <c r="B708" i="9"/>
  <c r="L707" i="9"/>
  <c r="G707" i="9"/>
  <c r="F707" i="9"/>
  <c r="E707" i="9"/>
  <c r="D707" i="9"/>
  <c r="C707" i="9"/>
  <c r="B707" i="9"/>
  <c r="L706" i="9"/>
  <c r="G706" i="9"/>
  <c r="F706" i="9"/>
  <c r="E706" i="9"/>
  <c r="D706" i="9"/>
  <c r="C706" i="9"/>
  <c r="B706" i="9"/>
  <c r="L705" i="9"/>
  <c r="G705" i="9"/>
  <c r="F705" i="9"/>
  <c r="E705" i="9"/>
  <c r="D705" i="9"/>
  <c r="C705" i="9"/>
  <c r="B705" i="9"/>
  <c r="L704" i="9"/>
  <c r="G704" i="9"/>
  <c r="F704" i="9"/>
  <c r="E704" i="9"/>
  <c r="D704" i="9"/>
  <c r="C704" i="9"/>
  <c r="B704" i="9"/>
  <c r="L703" i="9"/>
  <c r="G703" i="9"/>
  <c r="F703" i="9"/>
  <c r="E703" i="9"/>
  <c r="D703" i="9"/>
  <c r="C703" i="9"/>
  <c r="B703" i="9"/>
  <c r="L702" i="9"/>
  <c r="G702" i="9"/>
  <c r="F702" i="9"/>
  <c r="E702" i="9"/>
  <c r="D702" i="9"/>
  <c r="C702" i="9"/>
  <c r="B702" i="9"/>
  <c r="L701" i="9"/>
  <c r="G701" i="9"/>
  <c r="F701" i="9"/>
  <c r="E701" i="9"/>
  <c r="D701" i="9"/>
  <c r="C701" i="9"/>
  <c r="B701" i="9"/>
  <c r="L700" i="9"/>
  <c r="G700" i="9"/>
  <c r="F700" i="9"/>
  <c r="E700" i="9"/>
  <c r="D700" i="9"/>
  <c r="C700" i="9"/>
  <c r="B700" i="9"/>
  <c r="L699" i="9"/>
  <c r="G699" i="9"/>
  <c r="F699" i="9"/>
  <c r="E699" i="9"/>
  <c r="D699" i="9"/>
  <c r="C699" i="9"/>
  <c r="B699" i="9"/>
  <c r="L698" i="9"/>
  <c r="G698" i="9"/>
  <c r="F698" i="9"/>
  <c r="E698" i="9"/>
  <c r="D698" i="9"/>
  <c r="C698" i="9"/>
  <c r="B698" i="9"/>
  <c r="L697" i="9"/>
  <c r="G697" i="9"/>
  <c r="F697" i="9"/>
  <c r="E697" i="9"/>
  <c r="D697" i="9"/>
  <c r="C697" i="9"/>
  <c r="B697" i="9"/>
  <c r="L696" i="9"/>
  <c r="G696" i="9"/>
  <c r="F696" i="9"/>
  <c r="E696" i="9"/>
  <c r="D696" i="9"/>
  <c r="C696" i="9"/>
  <c r="B696" i="9"/>
  <c r="L695" i="9"/>
  <c r="G695" i="9"/>
  <c r="F695" i="9"/>
  <c r="E695" i="9"/>
  <c r="D695" i="9"/>
  <c r="C695" i="9"/>
  <c r="B695" i="9"/>
  <c r="L694" i="9"/>
  <c r="G694" i="9"/>
  <c r="F694" i="9"/>
  <c r="E694" i="9"/>
  <c r="D694" i="9"/>
  <c r="C694" i="9"/>
  <c r="B694" i="9"/>
  <c r="L693" i="9"/>
  <c r="G693" i="9"/>
  <c r="F693" i="9"/>
  <c r="E693" i="9"/>
  <c r="D693" i="9"/>
  <c r="C693" i="9"/>
  <c r="B693" i="9"/>
  <c r="L692" i="9"/>
  <c r="G692" i="9"/>
  <c r="F692" i="9"/>
  <c r="E692" i="9"/>
  <c r="D692" i="9"/>
  <c r="C692" i="9"/>
  <c r="B692" i="9"/>
  <c r="L691" i="9"/>
  <c r="G691" i="9"/>
  <c r="F691" i="9"/>
  <c r="E691" i="9"/>
  <c r="D691" i="9"/>
  <c r="C691" i="9"/>
  <c r="B691" i="9"/>
  <c r="L690" i="9"/>
  <c r="G690" i="9"/>
  <c r="F690" i="9"/>
  <c r="E690" i="9"/>
  <c r="D690" i="9"/>
  <c r="C690" i="9"/>
  <c r="B690" i="9"/>
  <c r="L689" i="9"/>
  <c r="G689" i="9"/>
  <c r="F689" i="9"/>
  <c r="E689" i="9"/>
  <c r="D689" i="9"/>
  <c r="C689" i="9"/>
  <c r="B689" i="9"/>
  <c r="L688" i="9"/>
  <c r="G688" i="9"/>
  <c r="F688" i="9"/>
  <c r="E688" i="9"/>
  <c r="D688" i="9"/>
  <c r="C688" i="9"/>
  <c r="B688" i="9"/>
  <c r="L687" i="9"/>
  <c r="G687" i="9"/>
  <c r="F687" i="9"/>
  <c r="E687" i="9"/>
  <c r="D687" i="9"/>
  <c r="C687" i="9"/>
  <c r="B687" i="9"/>
  <c r="L686" i="9"/>
  <c r="G686" i="9"/>
  <c r="F686" i="9"/>
  <c r="E686" i="9"/>
  <c r="D686" i="9"/>
  <c r="C686" i="9"/>
  <c r="B686" i="9"/>
  <c r="L685" i="9"/>
  <c r="G685" i="9"/>
  <c r="F685" i="9"/>
  <c r="E685" i="9"/>
  <c r="D685" i="9"/>
  <c r="C685" i="9"/>
  <c r="B685" i="9"/>
  <c r="L684" i="9"/>
  <c r="G684" i="9"/>
  <c r="F684" i="9"/>
  <c r="E684" i="9"/>
  <c r="D684" i="9"/>
  <c r="C684" i="9"/>
  <c r="B684" i="9"/>
  <c r="L683" i="9"/>
  <c r="G683" i="9"/>
  <c r="F683" i="9"/>
  <c r="E683" i="9"/>
  <c r="D683" i="9"/>
  <c r="C683" i="9"/>
  <c r="B683" i="9"/>
  <c r="L682" i="9"/>
  <c r="G682" i="9"/>
  <c r="F682" i="9"/>
  <c r="E682" i="9"/>
  <c r="D682" i="9"/>
  <c r="C682" i="9"/>
  <c r="B682" i="9"/>
  <c r="L681" i="9"/>
  <c r="G681" i="9"/>
  <c r="F681" i="9"/>
  <c r="E681" i="9"/>
  <c r="D681" i="9"/>
  <c r="C681" i="9"/>
  <c r="B681" i="9"/>
  <c r="L680" i="9"/>
  <c r="G680" i="9"/>
  <c r="F680" i="9"/>
  <c r="E680" i="9"/>
  <c r="D680" i="9"/>
  <c r="C680" i="9"/>
  <c r="B680" i="9"/>
  <c r="L679" i="9"/>
  <c r="G679" i="9"/>
  <c r="F679" i="9"/>
  <c r="E679" i="9"/>
  <c r="D679" i="9"/>
  <c r="C679" i="9"/>
  <c r="B679" i="9"/>
  <c r="L678" i="9"/>
  <c r="G678" i="9"/>
  <c r="F678" i="9"/>
  <c r="E678" i="9"/>
  <c r="D678" i="9"/>
  <c r="C678" i="9"/>
  <c r="B678" i="9"/>
  <c r="L677" i="9"/>
  <c r="G677" i="9"/>
  <c r="F677" i="9"/>
  <c r="E677" i="9"/>
  <c r="D677" i="9"/>
  <c r="C677" i="9"/>
  <c r="B677" i="9"/>
  <c r="L676" i="9"/>
  <c r="G676" i="9"/>
  <c r="F676" i="9"/>
  <c r="E676" i="9"/>
  <c r="D676" i="9"/>
  <c r="C676" i="9"/>
  <c r="B676" i="9"/>
  <c r="L675" i="9"/>
  <c r="G675" i="9"/>
  <c r="F675" i="9"/>
  <c r="E675" i="9"/>
  <c r="D675" i="9"/>
  <c r="C675" i="9"/>
  <c r="B675" i="9"/>
  <c r="L674" i="9"/>
  <c r="G674" i="9"/>
  <c r="F674" i="9"/>
  <c r="E674" i="9"/>
  <c r="D674" i="9"/>
  <c r="C674" i="9"/>
  <c r="B674" i="9"/>
  <c r="L673" i="9"/>
  <c r="G673" i="9"/>
  <c r="F673" i="9"/>
  <c r="E673" i="9"/>
  <c r="D673" i="9"/>
  <c r="C673" i="9"/>
  <c r="B673" i="9"/>
  <c r="L672" i="9"/>
  <c r="G672" i="9"/>
  <c r="F672" i="9"/>
  <c r="E672" i="9"/>
  <c r="D672" i="9"/>
  <c r="C672" i="9"/>
  <c r="B672" i="9"/>
  <c r="L671" i="9"/>
  <c r="G671" i="9"/>
  <c r="F671" i="9"/>
  <c r="E671" i="9"/>
  <c r="D671" i="9"/>
  <c r="C671" i="9"/>
  <c r="B671" i="9"/>
  <c r="L670" i="9"/>
  <c r="G670" i="9"/>
  <c r="F670" i="9"/>
  <c r="E670" i="9"/>
  <c r="D670" i="9"/>
  <c r="C670" i="9"/>
  <c r="B670" i="9"/>
  <c r="L669" i="9"/>
  <c r="G669" i="9"/>
  <c r="F669" i="9"/>
  <c r="E669" i="9"/>
  <c r="D669" i="9"/>
  <c r="C669" i="9"/>
  <c r="B669" i="9"/>
  <c r="L668" i="9"/>
  <c r="G668" i="9"/>
  <c r="F668" i="9"/>
  <c r="E668" i="9"/>
  <c r="D668" i="9"/>
  <c r="C668" i="9"/>
  <c r="B668" i="9"/>
  <c r="L667" i="9"/>
  <c r="G667" i="9"/>
  <c r="F667" i="9"/>
  <c r="E667" i="9"/>
  <c r="D667" i="9"/>
  <c r="C667" i="9"/>
  <c r="B667" i="9"/>
  <c r="L666" i="9"/>
  <c r="G666" i="9"/>
  <c r="F666" i="9"/>
  <c r="E666" i="9"/>
  <c r="D666" i="9"/>
  <c r="C666" i="9"/>
  <c r="B666" i="9"/>
  <c r="L665" i="9"/>
  <c r="G665" i="9"/>
  <c r="F665" i="9"/>
  <c r="E665" i="9"/>
  <c r="D665" i="9"/>
  <c r="C665" i="9"/>
  <c r="B665" i="9"/>
  <c r="L664" i="9"/>
  <c r="G664" i="9"/>
  <c r="F664" i="9"/>
  <c r="E664" i="9"/>
  <c r="D664" i="9"/>
  <c r="C664" i="9"/>
  <c r="B664" i="9"/>
  <c r="L663" i="9"/>
  <c r="G663" i="9"/>
  <c r="F663" i="9"/>
  <c r="E663" i="9"/>
  <c r="D663" i="9"/>
  <c r="C663" i="9"/>
  <c r="B663" i="9"/>
  <c r="L662" i="9"/>
  <c r="G662" i="9"/>
  <c r="F662" i="9"/>
  <c r="E662" i="9"/>
  <c r="D662" i="9"/>
  <c r="C662" i="9"/>
  <c r="B662" i="9"/>
  <c r="L661" i="9"/>
  <c r="G661" i="9"/>
  <c r="F661" i="9"/>
  <c r="E661" i="9"/>
  <c r="D661" i="9"/>
  <c r="C661" i="9"/>
  <c r="B661" i="9"/>
  <c r="L660" i="9"/>
  <c r="G660" i="9"/>
  <c r="F660" i="9"/>
  <c r="E660" i="9"/>
  <c r="D660" i="9"/>
  <c r="C660" i="9"/>
  <c r="B660" i="9"/>
  <c r="L659" i="9"/>
  <c r="G659" i="9"/>
  <c r="F659" i="9"/>
  <c r="E659" i="9"/>
  <c r="D659" i="9"/>
  <c r="C659" i="9"/>
  <c r="B659" i="9"/>
  <c r="L658" i="9"/>
  <c r="G658" i="9"/>
  <c r="F658" i="9"/>
  <c r="E658" i="9"/>
  <c r="D658" i="9"/>
  <c r="C658" i="9"/>
  <c r="B658" i="9"/>
  <c r="L657" i="9"/>
  <c r="G657" i="9"/>
  <c r="F657" i="9"/>
  <c r="E657" i="9"/>
  <c r="D657" i="9"/>
  <c r="C657" i="9"/>
  <c r="B657" i="9"/>
  <c r="L656" i="9"/>
  <c r="G656" i="9"/>
  <c r="F656" i="9"/>
  <c r="E656" i="9"/>
  <c r="D656" i="9"/>
  <c r="C656" i="9"/>
  <c r="B656" i="9"/>
  <c r="L655" i="9"/>
  <c r="G655" i="9"/>
  <c r="F655" i="9"/>
  <c r="E655" i="9"/>
  <c r="D655" i="9"/>
  <c r="C655" i="9"/>
  <c r="B655" i="9"/>
  <c r="L654" i="9"/>
  <c r="G654" i="9"/>
  <c r="F654" i="9"/>
  <c r="E654" i="9"/>
  <c r="D654" i="9"/>
  <c r="C654" i="9"/>
  <c r="B654" i="9"/>
  <c r="L653" i="9"/>
  <c r="G653" i="9"/>
  <c r="F653" i="9"/>
  <c r="E653" i="9"/>
  <c r="D653" i="9"/>
  <c r="C653" i="9"/>
  <c r="B653" i="9"/>
  <c r="L652" i="9"/>
  <c r="G652" i="9"/>
  <c r="F652" i="9"/>
  <c r="E652" i="9"/>
  <c r="D652" i="9"/>
  <c r="C652" i="9"/>
  <c r="B652" i="9"/>
  <c r="L651" i="9"/>
  <c r="G651" i="9"/>
  <c r="F651" i="9"/>
  <c r="E651" i="9"/>
  <c r="D651" i="9"/>
  <c r="C651" i="9"/>
  <c r="B651" i="9"/>
  <c r="L650" i="9"/>
  <c r="G650" i="9"/>
  <c r="F650" i="9"/>
  <c r="E650" i="9"/>
  <c r="D650" i="9"/>
  <c r="C650" i="9"/>
  <c r="B650" i="9"/>
  <c r="L649" i="9"/>
  <c r="G649" i="9"/>
  <c r="F649" i="9"/>
  <c r="E649" i="9"/>
  <c r="D649" i="9"/>
  <c r="C649" i="9"/>
  <c r="B649" i="9"/>
  <c r="L648" i="9"/>
  <c r="G648" i="9"/>
  <c r="F648" i="9"/>
  <c r="E648" i="9"/>
  <c r="D648" i="9"/>
  <c r="C648" i="9"/>
  <c r="B648" i="9"/>
  <c r="L647" i="9"/>
  <c r="G647" i="9"/>
  <c r="F647" i="9"/>
  <c r="E647" i="9"/>
  <c r="D647" i="9"/>
  <c r="C647" i="9"/>
  <c r="B647" i="9"/>
  <c r="L646" i="9"/>
  <c r="G646" i="9"/>
  <c r="F646" i="9"/>
  <c r="E646" i="9"/>
  <c r="D646" i="9"/>
  <c r="C646" i="9"/>
  <c r="B646" i="9"/>
  <c r="L645" i="9"/>
  <c r="G645" i="9"/>
  <c r="F645" i="9"/>
  <c r="E645" i="9"/>
  <c r="D645" i="9"/>
  <c r="C645" i="9"/>
  <c r="B645" i="9"/>
  <c r="L644" i="9"/>
  <c r="G644" i="9"/>
  <c r="F644" i="9"/>
  <c r="E644" i="9"/>
  <c r="D644" i="9"/>
  <c r="C644" i="9"/>
  <c r="B644" i="9"/>
  <c r="L643" i="9"/>
  <c r="G643" i="9"/>
  <c r="F643" i="9"/>
  <c r="E643" i="9"/>
  <c r="D643" i="9"/>
  <c r="C643" i="9"/>
  <c r="B643" i="9"/>
  <c r="L642" i="9"/>
  <c r="G642" i="9"/>
  <c r="F642" i="9"/>
  <c r="E642" i="9"/>
  <c r="D642" i="9"/>
  <c r="C642" i="9"/>
  <c r="B642" i="9"/>
  <c r="L641" i="9"/>
  <c r="G641" i="9"/>
  <c r="F641" i="9"/>
  <c r="E641" i="9"/>
  <c r="D641" i="9"/>
  <c r="C641" i="9"/>
  <c r="B641" i="9"/>
  <c r="L640" i="9"/>
  <c r="G640" i="9"/>
  <c r="F640" i="9"/>
  <c r="E640" i="9"/>
  <c r="D640" i="9"/>
  <c r="C640" i="9"/>
  <c r="B640" i="9"/>
  <c r="L639" i="9"/>
  <c r="G639" i="9"/>
  <c r="F639" i="9"/>
  <c r="E639" i="9"/>
  <c r="D639" i="9"/>
  <c r="C639" i="9"/>
  <c r="B639" i="9"/>
  <c r="L638" i="9"/>
  <c r="G638" i="9"/>
  <c r="F638" i="9"/>
  <c r="E638" i="9"/>
  <c r="D638" i="9"/>
  <c r="C638" i="9"/>
  <c r="B638" i="9"/>
  <c r="L637" i="9"/>
  <c r="G637" i="9"/>
  <c r="F637" i="9"/>
  <c r="E637" i="9"/>
  <c r="D637" i="9"/>
  <c r="C637" i="9"/>
  <c r="B637" i="9"/>
  <c r="L636" i="9"/>
  <c r="G636" i="9"/>
  <c r="F636" i="9"/>
  <c r="E636" i="9"/>
  <c r="D636" i="9"/>
  <c r="C636" i="9"/>
  <c r="B636" i="9"/>
  <c r="L635" i="9"/>
  <c r="G635" i="9"/>
  <c r="F635" i="9"/>
  <c r="E635" i="9"/>
  <c r="D635" i="9"/>
  <c r="C635" i="9"/>
  <c r="B635" i="9"/>
  <c r="L634" i="9"/>
  <c r="G634" i="9"/>
  <c r="F634" i="9"/>
  <c r="E634" i="9"/>
  <c r="D634" i="9"/>
  <c r="C634" i="9"/>
  <c r="B634" i="9"/>
  <c r="L633" i="9"/>
  <c r="G633" i="9"/>
  <c r="F633" i="9"/>
  <c r="E633" i="9"/>
  <c r="D633" i="9"/>
  <c r="C633" i="9"/>
  <c r="B633" i="9"/>
  <c r="L632" i="9"/>
  <c r="G632" i="9"/>
  <c r="F632" i="9"/>
  <c r="E632" i="9"/>
  <c r="D632" i="9"/>
  <c r="C632" i="9"/>
  <c r="B632" i="9"/>
  <c r="L631" i="9"/>
  <c r="G631" i="9"/>
  <c r="F631" i="9"/>
  <c r="E631" i="9"/>
  <c r="D631" i="9"/>
  <c r="C631" i="9"/>
  <c r="B631" i="9"/>
  <c r="L630" i="9"/>
  <c r="G630" i="9"/>
  <c r="F630" i="9"/>
  <c r="E630" i="9"/>
  <c r="D630" i="9"/>
  <c r="C630" i="9"/>
  <c r="B630" i="9"/>
  <c r="L629" i="9"/>
  <c r="G629" i="9"/>
  <c r="F629" i="9"/>
  <c r="E629" i="9"/>
  <c r="D629" i="9"/>
  <c r="C629" i="9"/>
  <c r="B629" i="9"/>
  <c r="L628" i="9"/>
  <c r="G628" i="9"/>
  <c r="F628" i="9"/>
  <c r="E628" i="9"/>
  <c r="D628" i="9"/>
  <c r="C628" i="9"/>
  <c r="B628" i="9"/>
  <c r="L627" i="9"/>
  <c r="G627" i="9"/>
  <c r="F627" i="9"/>
  <c r="E627" i="9"/>
  <c r="D627" i="9"/>
  <c r="C627" i="9"/>
  <c r="B627" i="9"/>
  <c r="L626" i="9"/>
  <c r="G626" i="9"/>
  <c r="F626" i="9"/>
  <c r="E626" i="9"/>
  <c r="D626" i="9"/>
  <c r="C626" i="9"/>
  <c r="B626" i="9"/>
  <c r="L625" i="9"/>
  <c r="G625" i="9"/>
  <c r="F625" i="9"/>
  <c r="E625" i="9"/>
  <c r="D625" i="9"/>
  <c r="C625" i="9"/>
  <c r="B625" i="9"/>
  <c r="L624" i="9"/>
  <c r="G624" i="9"/>
  <c r="F624" i="9"/>
  <c r="E624" i="9"/>
  <c r="D624" i="9"/>
  <c r="C624" i="9"/>
  <c r="B624" i="9"/>
  <c r="L623" i="9"/>
  <c r="G623" i="9"/>
  <c r="F623" i="9"/>
  <c r="E623" i="9"/>
  <c r="D623" i="9"/>
  <c r="C623" i="9"/>
  <c r="B623" i="9"/>
  <c r="L622" i="9"/>
  <c r="G622" i="9"/>
  <c r="F622" i="9"/>
  <c r="E622" i="9"/>
  <c r="D622" i="9"/>
  <c r="C622" i="9"/>
  <c r="B622" i="9"/>
  <c r="L621" i="9"/>
  <c r="G621" i="9"/>
  <c r="F621" i="9"/>
  <c r="E621" i="9"/>
  <c r="D621" i="9"/>
  <c r="C621" i="9"/>
  <c r="B621" i="9"/>
  <c r="L620" i="9"/>
  <c r="G620" i="9"/>
  <c r="F620" i="9"/>
  <c r="E620" i="9"/>
  <c r="D620" i="9"/>
  <c r="C620" i="9"/>
  <c r="B620" i="9"/>
  <c r="L619" i="9"/>
  <c r="G619" i="9"/>
  <c r="F619" i="9"/>
  <c r="E619" i="9"/>
  <c r="D619" i="9"/>
  <c r="C619" i="9"/>
  <c r="B619" i="9"/>
  <c r="L618" i="9"/>
  <c r="G618" i="9"/>
  <c r="F618" i="9"/>
  <c r="E618" i="9"/>
  <c r="D618" i="9"/>
  <c r="C618" i="9"/>
  <c r="B618" i="9"/>
  <c r="L617" i="9"/>
  <c r="G617" i="9"/>
  <c r="F617" i="9"/>
  <c r="E617" i="9"/>
  <c r="D617" i="9"/>
  <c r="C617" i="9"/>
  <c r="B617" i="9"/>
  <c r="L616" i="9"/>
  <c r="G616" i="9"/>
  <c r="F616" i="9"/>
  <c r="E616" i="9"/>
  <c r="D616" i="9"/>
  <c r="C616" i="9"/>
  <c r="B616" i="9"/>
  <c r="L615" i="9"/>
  <c r="G615" i="9"/>
  <c r="F615" i="9"/>
  <c r="E615" i="9"/>
  <c r="D615" i="9"/>
  <c r="C615" i="9"/>
  <c r="B615" i="9"/>
  <c r="L614" i="9"/>
  <c r="G614" i="9"/>
  <c r="F614" i="9"/>
  <c r="E614" i="9"/>
  <c r="D614" i="9"/>
  <c r="C614" i="9"/>
  <c r="B614" i="9"/>
  <c r="L613" i="9"/>
  <c r="G613" i="9"/>
  <c r="F613" i="9"/>
  <c r="E613" i="9"/>
  <c r="D613" i="9"/>
  <c r="C613" i="9"/>
  <c r="B613" i="9"/>
  <c r="L612" i="9"/>
  <c r="G612" i="9"/>
  <c r="F612" i="9"/>
  <c r="E612" i="9"/>
  <c r="D612" i="9"/>
  <c r="C612" i="9"/>
  <c r="B612" i="9"/>
  <c r="L611" i="9"/>
  <c r="G611" i="9"/>
  <c r="F611" i="9"/>
  <c r="E611" i="9"/>
  <c r="D611" i="9"/>
  <c r="C611" i="9"/>
  <c r="B611" i="9"/>
  <c r="L610" i="9"/>
  <c r="G610" i="9"/>
  <c r="F610" i="9"/>
  <c r="E610" i="9"/>
  <c r="D610" i="9"/>
  <c r="C610" i="9"/>
  <c r="B610" i="9"/>
  <c r="L609" i="9"/>
  <c r="G609" i="9"/>
  <c r="F609" i="9"/>
  <c r="E609" i="9"/>
  <c r="D609" i="9"/>
  <c r="C609" i="9"/>
  <c r="B609" i="9"/>
  <c r="L608" i="9"/>
  <c r="G608" i="9"/>
  <c r="F608" i="9"/>
  <c r="E608" i="9"/>
  <c r="D608" i="9"/>
  <c r="C608" i="9"/>
  <c r="B608" i="9"/>
  <c r="L607" i="9"/>
  <c r="G607" i="9"/>
  <c r="F607" i="9"/>
  <c r="E607" i="9"/>
  <c r="D607" i="9"/>
  <c r="C607" i="9"/>
  <c r="B607" i="9"/>
  <c r="L606" i="9"/>
  <c r="G606" i="9"/>
  <c r="F606" i="9"/>
  <c r="E606" i="9"/>
  <c r="D606" i="9"/>
  <c r="C606" i="9"/>
  <c r="B606" i="9"/>
  <c r="L605" i="9"/>
  <c r="G605" i="9"/>
  <c r="F605" i="9"/>
  <c r="E605" i="9"/>
  <c r="D605" i="9"/>
  <c r="C605" i="9"/>
  <c r="B605" i="9"/>
  <c r="L604" i="9"/>
  <c r="G604" i="9"/>
  <c r="F604" i="9"/>
  <c r="E604" i="9"/>
  <c r="D604" i="9"/>
  <c r="C604" i="9"/>
  <c r="B604" i="9"/>
  <c r="L603" i="9"/>
  <c r="G603" i="9"/>
  <c r="F603" i="9"/>
  <c r="E603" i="9"/>
  <c r="D603" i="9"/>
  <c r="C603" i="9"/>
  <c r="B603" i="9"/>
  <c r="L602" i="9"/>
  <c r="G602" i="9"/>
  <c r="F602" i="9"/>
  <c r="E602" i="9"/>
  <c r="D602" i="9"/>
  <c r="C602" i="9"/>
  <c r="B602" i="9"/>
  <c r="L601" i="9"/>
  <c r="G601" i="9"/>
  <c r="F601" i="9"/>
  <c r="E601" i="9"/>
  <c r="D601" i="9"/>
  <c r="C601" i="9"/>
  <c r="B601" i="9"/>
  <c r="L600" i="9"/>
  <c r="G600" i="9"/>
  <c r="F600" i="9"/>
  <c r="E600" i="9"/>
  <c r="D600" i="9"/>
  <c r="C600" i="9"/>
  <c r="B600" i="9"/>
  <c r="L599" i="9"/>
  <c r="G599" i="9"/>
  <c r="F599" i="9"/>
  <c r="E599" i="9"/>
  <c r="D599" i="9"/>
  <c r="C599" i="9"/>
  <c r="B599" i="9"/>
  <c r="L598" i="9"/>
  <c r="G598" i="9"/>
  <c r="F598" i="9"/>
  <c r="E598" i="9"/>
  <c r="D598" i="9"/>
  <c r="C598" i="9"/>
  <c r="B598" i="9"/>
  <c r="L597" i="9"/>
  <c r="G597" i="9"/>
  <c r="F597" i="9"/>
  <c r="E597" i="9"/>
  <c r="D597" i="9"/>
  <c r="C597" i="9"/>
  <c r="B597" i="9"/>
  <c r="L596" i="9"/>
  <c r="G596" i="9"/>
  <c r="F596" i="9"/>
  <c r="E596" i="9"/>
  <c r="D596" i="9"/>
  <c r="C596" i="9"/>
  <c r="B596" i="9"/>
  <c r="L595" i="9"/>
  <c r="G595" i="9"/>
  <c r="F595" i="9"/>
  <c r="E595" i="9"/>
  <c r="D595" i="9"/>
  <c r="C595" i="9"/>
  <c r="B595" i="9"/>
  <c r="L594" i="9"/>
  <c r="G594" i="9"/>
  <c r="F594" i="9"/>
  <c r="E594" i="9"/>
  <c r="D594" i="9"/>
  <c r="C594" i="9"/>
  <c r="B594" i="9"/>
  <c r="L593" i="9"/>
  <c r="G593" i="9"/>
  <c r="F593" i="9"/>
  <c r="E593" i="9"/>
  <c r="D593" i="9"/>
  <c r="C593" i="9"/>
  <c r="B593" i="9"/>
  <c r="L592" i="9"/>
  <c r="G592" i="9"/>
  <c r="F592" i="9"/>
  <c r="E592" i="9"/>
  <c r="D592" i="9"/>
  <c r="C592" i="9"/>
  <c r="B592" i="9"/>
  <c r="L591" i="9"/>
  <c r="G591" i="9"/>
  <c r="F591" i="9"/>
  <c r="E591" i="9"/>
  <c r="D591" i="9"/>
  <c r="C591" i="9"/>
  <c r="B591" i="9"/>
  <c r="L590" i="9"/>
  <c r="G590" i="9"/>
  <c r="F590" i="9"/>
  <c r="E590" i="9"/>
  <c r="D590" i="9"/>
  <c r="C590" i="9"/>
  <c r="B590" i="9"/>
  <c r="L589" i="9"/>
  <c r="G589" i="9"/>
  <c r="F589" i="9"/>
  <c r="E589" i="9"/>
  <c r="D589" i="9"/>
  <c r="C589" i="9"/>
  <c r="B589" i="9"/>
  <c r="L588" i="9"/>
  <c r="G588" i="9"/>
  <c r="F588" i="9"/>
  <c r="E588" i="9"/>
  <c r="D588" i="9"/>
  <c r="C588" i="9"/>
  <c r="B588" i="9"/>
  <c r="L587" i="9"/>
  <c r="G587" i="9"/>
  <c r="F587" i="9"/>
  <c r="E587" i="9"/>
  <c r="D587" i="9"/>
  <c r="C587" i="9"/>
  <c r="B587" i="9"/>
  <c r="L586" i="9"/>
  <c r="G586" i="9"/>
  <c r="F586" i="9"/>
  <c r="E586" i="9"/>
  <c r="D586" i="9"/>
  <c r="C586" i="9"/>
  <c r="B586" i="9"/>
  <c r="L585" i="9"/>
  <c r="G585" i="9"/>
  <c r="F585" i="9"/>
  <c r="E585" i="9"/>
  <c r="D585" i="9"/>
  <c r="C585" i="9"/>
  <c r="B585" i="9"/>
  <c r="L584" i="9"/>
  <c r="K584" i="9"/>
  <c r="G584" i="9"/>
  <c r="F584" i="9"/>
  <c r="E584" i="9"/>
  <c r="D584" i="9"/>
  <c r="C584" i="9"/>
  <c r="B584" i="9"/>
  <c r="L583" i="9"/>
  <c r="K583" i="9"/>
  <c r="G583" i="9"/>
  <c r="F583" i="9"/>
  <c r="E583" i="9"/>
  <c r="D583" i="9"/>
  <c r="C583" i="9"/>
  <c r="B583" i="9"/>
  <c r="K582" i="9"/>
  <c r="L582" i="9" s="1"/>
  <c r="G582" i="9"/>
  <c r="F582" i="9"/>
  <c r="E582" i="9"/>
  <c r="D582" i="9"/>
  <c r="C582" i="9"/>
  <c r="B582" i="9"/>
  <c r="K581" i="9"/>
  <c r="L581" i="9" s="1"/>
  <c r="G581" i="9"/>
  <c r="F581" i="9"/>
  <c r="E581" i="9"/>
  <c r="D581" i="9"/>
  <c r="C581" i="9"/>
  <c r="B581" i="9"/>
  <c r="L580" i="9"/>
  <c r="K580" i="9"/>
  <c r="G580" i="9"/>
  <c r="F580" i="9"/>
  <c r="E580" i="9"/>
  <c r="D580" i="9"/>
  <c r="C580" i="9"/>
  <c r="B580" i="9"/>
  <c r="L579" i="9"/>
  <c r="K579" i="9"/>
  <c r="G579" i="9"/>
  <c r="F579" i="9"/>
  <c r="E579" i="9"/>
  <c r="D579" i="9"/>
  <c r="C579" i="9"/>
  <c r="B579" i="9"/>
  <c r="L578" i="9"/>
  <c r="K578" i="9"/>
  <c r="G578" i="9"/>
  <c r="F578" i="9"/>
  <c r="E578" i="9"/>
  <c r="D578" i="9"/>
  <c r="C578" i="9"/>
  <c r="B578" i="9"/>
  <c r="K577" i="9"/>
  <c r="L577" i="9" s="1"/>
  <c r="G577" i="9"/>
  <c r="F577" i="9"/>
  <c r="E577" i="9"/>
  <c r="D577" i="9"/>
  <c r="C577" i="9"/>
  <c r="B577" i="9"/>
  <c r="K576" i="9"/>
  <c r="L576" i="9" s="1"/>
  <c r="G576" i="9"/>
  <c r="F576" i="9"/>
  <c r="E576" i="9"/>
  <c r="D576" i="9"/>
  <c r="C576" i="9"/>
  <c r="B576" i="9"/>
  <c r="L575" i="9"/>
  <c r="K575" i="9"/>
  <c r="G575" i="9"/>
  <c r="F575" i="9"/>
  <c r="E575" i="9"/>
  <c r="D575" i="9"/>
  <c r="C575" i="9"/>
  <c r="B575" i="9"/>
  <c r="L574" i="9"/>
  <c r="K574" i="9"/>
  <c r="G574" i="9"/>
  <c r="F574" i="9"/>
  <c r="E574" i="9"/>
  <c r="D574" i="9"/>
  <c r="C574" i="9"/>
  <c r="B574" i="9"/>
  <c r="L573" i="9"/>
  <c r="K573" i="9"/>
  <c r="G573" i="9"/>
  <c r="F573" i="9"/>
  <c r="E573" i="9"/>
  <c r="D573" i="9"/>
  <c r="C573" i="9"/>
  <c r="B573" i="9"/>
  <c r="K572" i="9"/>
  <c r="L572" i="9" s="1"/>
  <c r="G572" i="9"/>
  <c r="F572" i="9"/>
  <c r="E572" i="9"/>
  <c r="D572" i="9"/>
  <c r="C572" i="9"/>
  <c r="B572" i="9"/>
  <c r="K571" i="9"/>
  <c r="L571" i="9" s="1"/>
  <c r="G571" i="9"/>
  <c r="F571" i="9"/>
  <c r="E571" i="9"/>
  <c r="D571" i="9"/>
  <c r="C571" i="9"/>
  <c r="B571" i="9"/>
  <c r="L570" i="9"/>
  <c r="K570" i="9"/>
  <c r="G570" i="9"/>
  <c r="F570" i="9"/>
  <c r="E570" i="9"/>
  <c r="D570" i="9"/>
  <c r="C570" i="9"/>
  <c r="B570" i="9"/>
  <c r="L569" i="9"/>
  <c r="K569" i="9"/>
  <c r="G569" i="9"/>
  <c r="F569" i="9"/>
  <c r="E569" i="9"/>
  <c r="D569" i="9"/>
  <c r="C569" i="9"/>
  <c r="B569" i="9"/>
  <c r="L568" i="9"/>
  <c r="K568" i="9"/>
  <c r="G568" i="9"/>
  <c r="F568" i="9"/>
  <c r="E568" i="9"/>
  <c r="D568" i="9"/>
  <c r="C568" i="9"/>
  <c r="B568" i="9"/>
  <c r="K567" i="9"/>
  <c r="L567" i="9" s="1"/>
  <c r="G567" i="9"/>
  <c r="F567" i="9"/>
  <c r="E567" i="9"/>
  <c r="D567" i="9"/>
  <c r="C567" i="9"/>
  <c r="B567" i="9"/>
  <c r="K566" i="9"/>
  <c r="L566" i="9" s="1"/>
  <c r="G566" i="9"/>
  <c r="F566" i="9"/>
  <c r="E566" i="9"/>
  <c r="D566" i="9"/>
  <c r="C566" i="9"/>
  <c r="B566" i="9"/>
  <c r="L565" i="9"/>
  <c r="K565" i="9"/>
  <c r="G565" i="9"/>
  <c r="F565" i="9"/>
  <c r="E565" i="9"/>
  <c r="D565" i="9"/>
  <c r="C565" i="9"/>
  <c r="B565" i="9"/>
  <c r="L564" i="9"/>
  <c r="K564" i="9"/>
  <c r="G564" i="9"/>
  <c r="F564" i="9"/>
  <c r="E564" i="9"/>
  <c r="D564" i="9"/>
  <c r="C564" i="9"/>
  <c r="B564" i="9"/>
  <c r="L563" i="9"/>
  <c r="K563" i="9"/>
  <c r="G563" i="9"/>
  <c r="F563" i="9"/>
  <c r="E563" i="9"/>
  <c r="D563" i="9"/>
  <c r="C563" i="9"/>
  <c r="B563" i="9"/>
  <c r="K562" i="9"/>
  <c r="L562" i="9" s="1"/>
  <c r="G562" i="9"/>
  <c r="F562" i="9"/>
  <c r="E562" i="9"/>
  <c r="D562" i="9"/>
  <c r="C562" i="9"/>
  <c r="B562" i="9"/>
  <c r="K561" i="9"/>
  <c r="L561" i="9" s="1"/>
  <c r="G561" i="9"/>
  <c r="F561" i="9"/>
  <c r="E561" i="9"/>
  <c r="D561" i="9"/>
  <c r="C561" i="9"/>
  <c r="B561" i="9"/>
  <c r="L560" i="9"/>
  <c r="K560" i="9"/>
  <c r="G560" i="9"/>
  <c r="F560" i="9"/>
  <c r="E560" i="9"/>
  <c r="D560" i="9"/>
  <c r="C560" i="9"/>
  <c r="B560" i="9"/>
  <c r="L559" i="9"/>
  <c r="K559" i="9"/>
  <c r="G559" i="9"/>
  <c r="F559" i="9"/>
  <c r="E559" i="9"/>
  <c r="D559" i="9"/>
  <c r="C559" i="9"/>
  <c r="B559" i="9"/>
  <c r="L558" i="9"/>
  <c r="K558" i="9"/>
  <c r="G558" i="9"/>
  <c r="F558" i="9"/>
  <c r="E558" i="9"/>
  <c r="D558" i="9"/>
  <c r="C558" i="9"/>
  <c r="B558" i="9"/>
  <c r="K557" i="9"/>
  <c r="L557" i="9" s="1"/>
  <c r="G557" i="9"/>
  <c r="F557" i="9"/>
  <c r="E557" i="9"/>
  <c r="D557" i="9"/>
  <c r="C557" i="9"/>
  <c r="B557" i="9"/>
  <c r="K556" i="9"/>
  <c r="L556" i="9" s="1"/>
  <c r="G556" i="9"/>
  <c r="F556" i="9"/>
  <c r="E556" i="9"/>
  <c r="D556" i="9"/>
  <c r="C556" i="9"/>
  <c r="B556" i="9"/>
  <c r="L555" i="9"/>
  <c r="K555" i="9"/>
  <c r="G555" i="9"/>
  <c r="F555" i="9"/>
  <c r="E555" i="9"/>
  <c r="D555" i="9"/>
  <c r="C555" i="9"/>
  <c r="B555" i="9"/>
  <c r="L554" i="9"/>
  <c r="K554" i="9"/>
  <c r="G554" i="9"/>
  <c r="F554" i="9"/>
  <c r="E554" i="9"/>
  <c r="D554" i="9"/>
  <c r="C554" i="9"/>
  <c r="B554" i="9"/>
  <c r="L553" i="9"/>
  <c r="K553" i="9"/>
  <c r="G553" i="9"/>
  <c r="F553" i="9"/>
  <c r="E553" i="9"/>
  <c r="D553" i="9"/>
  <c r="C553" i="9"/>
  <c r="B553" i="9"/>
  <c r="K552" i="9"/>
  <c r="L552" i="9" s="1"/>
  <c r="G552" i="9"/>
  <c r="F552" i="9"/>
  <c r="E552" i="9"/>
  <c r="D552" i="9"/>
  <c r="C552" i="9"/>
  <c r="B552" i="9"/>
  <c r="K551" i="9"/>
  <c r="L551" i="9" s="1"/>
  <c r="G551" i="9"/>
  <c r="F551" i="9"/>
  <c r="E551" i="9"/>
  <c r="D551" i="9"/>
  <c r="C551" i="9"/>
  <c r="B551" i="9"/>
  <c r="L550" i="9"/>
  <c r="K550" i="9"/>
  <c r="G550" i="9"/>
  <c r="F550" i="9"/>
  <c r="E550" i="9"/>
  <c r="D550" i="9"/>
  <c r="C550" i="9"/>
  <c r="B550" i="9"/>
  <c r="L549" i="9"/>
  <c r="K549" i="9"/>
  <c r="G549" i="9"/>
  <c r="F549" i="9"/>
  <c r="E549" i="9"/>
  <c r="D549" i="9"/>
  <c r="C549" i="9"/>
  <c r="B549" i="9"/>
  <c r="L548" i="9"/>
  <c r="K548" i="9"/>
  <c r="G548" i="9"/>
  <c r="F548" i="9"/>
  <c r="E548" i="9"/>
  <c r="D548" i="9"/>
  <c r="C548" i="9"/>
  <c r="B548" i="9"/>
  <c r="K547" i="9"/>
  <c r="L547" i="9" s="1"/>
  <c r="G547" i="9"/>
  <c r="F547" i="9"/>
  <c r="E547" i="9"/>
  <c r="D547" i="9"/>
  <c r="C547" i="9"/>
  <c r="B547" i="9"/>
  <c r="K546" i="9"/>
  <c r="L546" i="9" s="1"/>
  <c r="G546" i="9"/>
  <c r="F546" i="9"/>
  <c r="E546" i="9"/>
  <c r="D546" i="9"/>
  <c r="C546" i="9"/>
  <c r="B546" i="9"/>
  <c r="L545" i="9"/>
  <c r="K545" i="9"/>
  <c r="G545" i="9"/>
  <c r="F545" i="9"/>
  <c r="E545" i="9"/>
  <c r="D545" i="9"/>
  <c r="C545" i="9"/>
  <c r="B545" i="9"/>
  <c r="L544" i="9"/>
  <c r="K544" i="9"/>
  <c r="G544" i="9"/>
  <c r="F544" i="9"/>
  <c r="E544" i="9"/>
  <c r="D544" i="9"/>
  <c r="C544" i="9"/>
  <c r="B544" i="9"/>
  <c r="L543" i="9"/>
  <c r="K543" i="9"/>
  <c r="G543" i="9"/>
  <c r="F543" i="9"/>
  <c r="E543" i="9"/>
  <c r="D543" i="9"/>
  <c r="C543" i="9"/>
  <c r="B543" i="9"/>
  <c r="K542" i="9"/>
  <c r="L542" i="9" s="1"/>
  <c r="G542" i="9"/>
  <c r="F542" i="9"/>
  <c r="E542" i="9"/>
  <c r="D542" i="9"/>
  <c r="C542" i="9"/>
  <c r="B542" i="9"/>
  <c r="K541" i="9"/>
  <c r="L541" i="9" s="1"/>
  <c r="G541" i="9"/>
  <c r="F541" i="9"/>
  <c r="E541" i="9"/>
  <c r="D541" i="9"/>
  <c r="C541" i="9"/>
  <c r="B541" i="9"/>
  <c r="L540" i="9"/>
  <c r="K540" i="9"/>
  <c r="G540" i="9"/>
  <c r="F540" i="9"/>
  <c r="E540" i="9"/>
  <c r="D540" i="9"/>
  <c r="C540" i="9"/>
  <c r="B540" i="9"/>
  <c r="L539" i="9"/>
  <c r="K539" i="9"/>
  <c r="G539" i="9"/>
  <c r="F539" i="9"/>
  <c r="E539" i="9"/>
  <c r="D539" i="9"/>
  <c r="C539" i="9"/>
  <c r="B539" i="9"/>
  <c r="L538" i="9"/>
  <c r="K538" i="9"/>
  <c r="G538" i="9"/>
  <c r="F538" i="9"/>
  <c r="E538" i="9"/>
  <c r="D538" i="9"/>
  <c r="C538" i="9"/>
  <c r="B538" i="9"/>
  <c r="K537" i="9"/>
  <c r="L537" i="9" s="1"/>
  <c r="G537" i="9"/>
  <c r="F537" i="9"/>
  <c r="E537" i="9"/>
  <c r="D537" i="9"/>
  <c r="C537" i="9"/>
  <c r="B537" i="9"/>
  <c r="K536" i="9"/>
  <c r="L536" i="9" s="1"/>
  <c r="G536" i="9"/>
  <c r="F536" i="9"/>
  <c r="E536" i="9"/>
  <c r="D536" i="9"/>
  <c r="C536" i="9"/>
  <c r="B536" i="9"/>
  <c r="L535" i="9"/>
  <c r="K535" i="9"/>
  <c r="G535" i="9"/>
  <c r="F535" i="9"/>
  <c r="E535" i="9"/>
  <c r="D535" i="9"/>
  <c r="C535" i="9"/>
  <c r="B535" i="9"/>
  <c r="L534" i="9"/>
  <c r="K534" i="9"/>
  <c r="G534" i="9"/>
  <c r="F534" i="9"/>
  <c r="E534" i="9"/>
  <c r="D534" i="9"/>
  <c r="C534" i="9"/>
  <c r="B534" i="9"/>
  <c r="L533" i="9"/>
  <c r="K533" i="9"/>
  <c r="G533" i="9"/>
  <c r="F533" i="9"/>
  <c r="E533" i="9"/>
  <c r="D533" i="9"/>
  <c r="C533" i="9"/>
  <c r="B533" i="9"/>
  <c r="K532" i="9"/>
  <c r="L532" i="9" s="1"/>
  <c r="G532" i="9"/>
  <c r="F532" i="9"/>
  <c r="E532" i="9"/>
  <c r="D532" i="9"/>
  <c r="C532" i="9"/>
  <c r="B532" i="9"/>
  <c r="K531" i="9"/>
  <c r="L531" i="9" s="1"/>
  <c r="G531" i="9"/>
  <c r="F531" i="9"/>
  <c r="E531" i="9"/>
  <c r="D531" i="9"/>
  <c r="C531" i="9"/>
  <c r="B531" i="9"/>
  <c r="L530" i="9"/>
  <c r="K530" i="9"/>
  <c r="G530" i="9"/>
  <c r="F530" i="9"/>
  <c r="E530" i="9"/>
  <c r="D530" i="9"/>
  <c r="C530" i="9"/>
  <c r="B530" i="9"/>
  <c r="L529" i="9"/>
  <c r="K529" i="9"/>
  <c r="G529" i="9"/>
  <c r="F529" i="9"/>
  <c r="E529" i="9"/>
  <c r="D529" i="9"/>
  <c r="C529" i="9"/>
  <c r="B529" i="9"/>
  <c r="L528" i="9"/>
  <c r="K528" i="9"/>
  <c r="G528" i="9"/>
  <c r="F528" i="9"/>
  <c r="E528" i="9"/>
  <c r="D528" i="9"/>
  <c r="C528" i="9"/>
  <c r="B528" i="9"/>
  <c r="K527" i="9"/>
  <c r="L527" i="9" s="1"/>
  <c r="G527" i="9"/>
  <c r="F527" i="9"/>
  <c r="E527" i="9"/>
  <c r="D527" i="9"/>
  <c r="C527" i="9"/>
  <c r="B527" i="9"/>
  <c r="K526" i="9"/>
  <c r="L526" i="9" s="1"/>
  <c r="G526" i="9"/>
  <c r="F526" i="9"/>
  <c r="E526" i="9"/>
  <c r="D526" i="9"/>
  <c r="C526" i="9"/>
  <c r="B526" i="9"/>
  <c r="L525" i="9"/>
  <c r="K525" i="9"/>
  <c r="G525" i="9"/>
  <c r="F525" i="9"/>
  <c r="E525" i="9"/>
  <c r="D525" i="9"/>
  <c r="C525" i="9"/>
  <c r="B525" i="9"/>
  <c r="L524" i="9"/>
  <c r="K524" i="9"/>
  <c r="G524" i="9"/>
  <c r="F524" i="9"/>
  <c r="E524" i="9"/>
  <c r="D524" i="9"/>
  <c r="C524" i="9"/>
  <c r="B524" i="9"/>
  <c r="L523" i="9"/>
  <c r="K523" i="9"/>
  <c r="G523" i="9"/>
  <c r="F523" i="9"/>
  <c r="E523" i="9"/>
  <c r="D523" i="9"/>
  <c r="C523" i="9"/>
  <c r="B523" i="9"/>
  <c r="K522" i="9"/>
  <c r="L522" i="9" s="1"/>
  <c r="G522" i="9"/>
  <c r="F522" i="9"/>
  <c r="E522" i="9"/>
  <c r="D522" i="9"/>
  <c r="C522" i="9"/>
  <c r="B522" i="9"/>
  <c r="K521" i="9"/>
  <c r="L521" i="9" s="1"/>
  <c r="G521" i="9"/>
  <c r="F521" i="9"/>
  <c r="E521" i="9"/>
  <c r="D521" i="9"/>
  <c r="C521" i="9"/>
  <c r="B521" i="9"/>
  <c r="L520" i="9"/>
  <c r="K520" i="9"/>
  <c r="G520" i="9"/>
  <c r="F520" i="9"/>
  <c r="E520" i="9"/>
  <c r="D520" i="9"/>
  <c r="C520" i="9"/>
  <c r="B520" i="9"/>
  <c r="L519" i="9"/>
  <c r="K519" i="9"/>
  <c r="G519" i="9"/>
  <c r="F519" i="9"/>
  <c r="E519" i="9"/>
  <c r="D519" i="9"/>
  <c r="C519" i="9"/>
  <c r="B519" i="9"/>
  <c r="L518" i="9"/>
  <c r="K518" i="9"/>
  <c r="G518" i="9"/>
  <c r="F518" i="9"/>
  <c r="E518" i="9"/>
  <c r="D518" i="9"/>
  <c r="C518" i="9"/>
  <c r="B518" i="9"/>
  <c r="K517" i="9"/>
  <c r="L517" i="9" s="1"/>
  <c r="G517" i="9"/>
  <c r="F517" i="9"/>
  <c r="E517" i="9"/>
  <c r="D517" i="9"/>
  <c r="C517" i="9"/>
  <c r="B517" i="9"/>
  <c r="K516" i="9"/>
  <c r="L516" i="9" s="1"/>
  <c r="G516" i="9"/>
  <c r="F516" i="9"/>
  <c r="E516" i="9"/>
  <c r="D516" i="9"/>
  <c r="C516" i="9"/>
  <c r="B516" i="9"/>
  <c r="L515" i="9"/>
  <c r="K515" i="9"/>
  <c r="G515" i="9"/>
  <c r="F515" i="9"/>
  <c r="E515" i="9"/>
  <c r="D515" i="9"/>
  <c r="C515" i="9"/>
  <c r="B515" i="9"/>
  <c r="L514" i="9"/>
  <c r="K514" i="9"/>
  <c r="G514" i="9"/>
  <c r="F514" i="9"/>
  <c r="E514" i="9"/>
  <c r="D514" i="9"/>
  <c r="C514" i="9"/>
  <c r="B514" i="9"/>
  <c r="L513" i="9"/>
  <c r="K513" i="9"/>
  <c r="G513" i="9"/>
  <c r="F513" i="9"/>
  <c r="E513" i="9"/>
  <c r="D513" i="9"/>
  <c r="C513" i="9"/>
  <c r="B513" i="9"/>
  <c r="K512" i="9"/>
  <c r="L512" i="9" s="1"/>
  <c r="G512" i="9"/>
  <c r="F512" i="9"/>
  <c r="E512" i="9"/>
  <c r="D512" i="9"/>
  <c r="C512" i="9"/>
  <c r="B512" i="9"/>
  <c r="K511" i="9"/>
  <c r="L511" i="9" s="1"/>
  <c r="G511" i="9"/>
  <c r="F511" i="9"/>
  <c r="E511" i="9"/>
  <c r="D511" i="9"/>
  <c r="C511" i="9"/>
  <c r="B511" i="9"/>
  <c r="L510" i="9"/>
  <c r="K510" i="9"/>
  <c r="G510" i="9"/>
  <c r="F510" i="9"/>
  <c r="E510" i="9"/>
  <c r="D510" i="9"/>
  <c r="C510" i="9"/>
  <c r="B510" i="9"/>
  <c r="L509" i="9"/>
  <c r="K509" i="9"/>
  <c r="G509" i="9"/>
  <c r="F509" i="9"/>
  <c r="E509" i="9"/>
  <c r="D509" i="9"/>
  <c r="C509" i="9"/>
  <c r="B509" i="9"/>
  <c r="L508" i="9"/>
  <c r="K508" i="9"/>
  <c r="G508" i="9"/>
  <c r="F508" i="9"/>
  <c r="E508" i="9"/>
  <c r="D508" i="9"/>
  <c r="C508" i="9"/>
  <c r="B508" i="9"/>
  <c r="K507" i="9"/>
  <c r="L507" i="9" s="1"/>
  <c r="G507" i="9"/>
  <c r="F507" i="9"/>
  <c r="E507" i="9"/>
  <c r="D507" i="9"/>
  <c r="C507" i="9"/>
  <c r="B507" i="9"/>
  <c r="K506" i="9"/>
  <c r="L506" i="9" s="1"/>
  <c r="G506" i="9"/>
  <c r="F506" i="9"/>
  <c r="E506" i="9"/>
  <c r="D506" i="9"/>
  <c r="C506" i="9"/>
  <c r="B506" i="9"/>
  <c r="L505" i="9"/>
  <c r="K505" i="9"/>
  <c r="G505" i="9"/>
  <c r="F505" i="9"/>
  <c r="E505" i="9"/>
  <c r="D505" i="9"/>
  <c r="C505" i="9"/>
  <c r="B505" i="9"/>
  <c r="L504" i="9"/>
  <c r="K504" i="9"/>
  <c r="G504" i="9"/>
  <c r="F504" i="9"/>
  <c r="E504" i="9"/>
  <c r="D504" i="9"/>
  <c r="C504" i="9"/>
  <c r="B504" i="9"/>
  <c r="L503" i="9"/>
  <c r="K503" i="9"/>
  <c r="G503" i="9"/>
  <c r="F503" i="9"/>
  <c r="E503" i="9"/>
  <c r="D503" i="9"/>
  <c r="C503" i="9"/>
  <c r="B503" i="9"/>
  <c r="K502" i="9"/>
  <c r="L502" i="9" s="1"/>
  <c r="G502" i="9"/>
  <c r="F502" i="9"/>
  <c r="E502" i="9"/>
  <c r="D502" i="9"/>
  <c r="C502" i="9"/>
  <c r="B502" i="9"/>
  <c r="K501" i="9"/>
  <c r="L501" i="9" s="1"/>
  <c r="G501" i="9"/>
  <c r="F501" i="9"/>
  <c r="E501" i="9"/>
  <c r="D501" i="9"/>
  <c r="C501" i="9"/>
  <c r="B501" i="9"/>
  <c r="L500" i="9"/>
  <c r="K500" i="9"/>
  <c r="G500" i="9"/>
  <c r="F500" i="9"/>
  <c r="E500" i="9"/>
  <c r="D500" i="9"/>
  <c r="C500" i="9"/>
  <c r="B500" i="9"/>
  <c r="L499" i="9"/>
  <c r="K499" i="9"/>
  <c r="G499" i="9"/>
  <c r="F499" i="9"/>
  <c r="E499" i="9"/>
  <c r="D499" i="9"/>
  <c r="C499" i="9"/>
  <c r="B499" i="9"/>
  <c r="L498" i="9"/>
  <c r="K498" i="9"/>
  <c r="G498" i="9"/>
  <c r="F498" i="9"/>
  <c r="E498" i="9"/>
  <c r="D498" i="9"/>
  <c r="C498" i="9"/>
  <c r="B498" i="9"/>
  <c r="K497" i="9"/>
  <c r="L497" i="9" s="1"/>
  <c r="G497" i="9"/>
  <c r="F497" i="9"/>
  <c r="E497" i="9"/>
  <c r="D497" i="9"/>
  <c r="C497" i="9"/>
  <c r="B497" i="9"/>
  <c r="K496" i="9"/>
  <c r="L496" i="9" s="1"/>
  <c r="G496" i="9"/>
  <c r="F496" i="9"/>
  <c r="E496" i="9"/>
  <c r="D496" i="9"/>
  <c r="C496" i="9"/>
  <c r="B496" i="9"/>
  <c r="L495" i="9"/>
  <c r="K495" i="9"/>
  <c r="G495" i="9"/>
  <c r="F495" i="9"/>
  <c r="E495" i="9"/>
  <c r="D495" i="9"/>
  <c r="C495" i="9"/>
  <c r="B495" i="9"/>
  <c r="L494" i="9"/>
  <c r="K494" i="9"/>
  <c r="G494" i="9"/>
  <c r="F494" i="9"/>
  <c r="E494" i="9"/>
  <c r="D494" i="9"/>
  <c r="C494" i="9"/>
  <c r="B494" i="9"/>
  <c r="L493" i="9"/>
  <c r="K493" i="9"/>
  <c r="G493" i="9"/>
  <c r="F493" i="9"/>
  <c r="E493" i="9"/>
  <c r="D493" i="9"/>
  <c r="C493" i="9"/>
  <c r="B493" i="9"/>
  <c r="K492" i="9"/>
  <c r="L492" i="9" s="1"/>
  <c r="G492" i="9"/>
  <c r="F492" i="9"/>
  <c r="E492" i="9"/>
  <c r="D492" i="9"/>
  <c r="C492" i="9"/>
  <c r="B492" i="9"/>
  <c r="K491" i="9"/>
  <c r="L491" i="9" s="1"/>
  <c r="G491" i="9"/>
  <c r="F491" i="9"/>
  <c r="E491" i="9"/>
  <c r="D491" i="9"/>
  <c r="C491" i="9"/>
  <c r="B491" i="9"/>
  <c r="L490" i="9"/>
  <c r="K490" i="9"/>
  <c r="G490" i="9"/>
  <c r="F490" i="9"/>
  <c r="E490" i="9"/>
  <c r="D490" i="9"/>
  <c r="C490" i="9"/>
  <c r="B490" i="9"/>
  <c r="L489" i="9"/>
  <c r="K489" i="9"/>
  <c r="G489" i="9"/>
  <c r="F489" i="9"/>
  <c r="E489" i="9"/>
  <c r="D489" i="9"/>
  <c r="C489" i="9"/>
  <c r="B489" i="9"/>
  <c r="L488" i="9"/>
  <c r="K488" i="9"/>
  <c r="G488" i="9"/>
  <c r="F488" i="9"/>
  <c r="E488" i="9"/>
  <c r="D488" i="9"/>
  <c r="C488" i="9"/>
  <c r="B488" i="9"/>
  <c r="K487" i="9"/>
  <c r="L487" i="9" s="1"/>
  <c r="G487" i="9"/>
  <c r="F487" i="9"/>
  <c r="E487" i="9"/>
  <c r="D487" i="9"/>
  <c r="C487" i="9"/>
  <c r="B487" i="9"/>
  <c r="K486" i="9"/>
  <c r="L486" i="9" s="1"/>
  <c r="G486" i="9"/>
  <c r="F486" i="9"/>
  <c r="E486" i="9"/>
  <c r="D486" i="9"/>
  <c r="C486" i="9"/>
  <c r="B486" i="9"/>
  <c r="L485" i="9"/>
  <c r="K485" i="9"/>
  <c r="G485" i="9"/>
  <c r="F485" i="9"/>
  <c r="E485" i="9"/>
  <c r="D485" i="9"/>
  <c r="C485" i="9"/>
  <c r="B485" i="9"/>
  <c r="L484" i="9"/>
  <c r="K484" i="9"/>
  <c r="G484" i="9"/>
  <c r="F484" i="9"/>
  <c r="E484" i="9"/>
  <c r="D484" i="9"/>
  <c r="C484" i="9"/>
  <c r="B484" i="9"/>
  <c r="L483" i="9"/>
  <c r="K483" i="9"/>
  <c r="G483" i="9"/>
  <c r="F483" i="9"/>
  <c r="E483" i="9"/>
  <c r="D483" i="9"/>
  <c r="C483" i="9"/>
  <c r="B483" i="9"/>
  <c r="K482" i="9"/>
  <c r="L482" i="9" s="1"/>
  <c r="G482" i="9"/>
  <c r="F482" i="9"/>
  <c r="E482" i="9"/>
  <c r="D482" i="9"/>
  <c r="C482" i="9"/>
  <c r="B482" i="9"/>
  <c r="K481" i="9"/>
  <c r="L481" i="9" s="1"/>
  <c r="G481" i="9"/>
  <c r="F481" i="9"/>
  <c r="E481" i="9"/>
  <c r="D481" i="9"/>
  <c r="C481" i="9"/>
  <c r="B481" i="9"/>
  <c r="L480" i="9"/>
  <c r="K480" i="9"/>
  <c r="G480" i="9"/>
  <c r="F480" i="9"/>
  <c r="E480" i="9"/>
  <c r="D480" i="9"/>
  <c r="C480" i="9"/>
  <c r="B480" i="9"/>
  <c r="L479" i="9"/>
  <c r="K479" i="9"/>
  <c r="G479" i="9"/>
  <c r="F479" i="9"/>
  <c r="E479" i="9"/>
  <c r="D479" i="9"/>
  <c r="C479" i="9"/>
  <c r="B479" i="9"/>
  <c r="L478" i="9"/>
  <c r="K478" i="9"/>
  <c r="G478" i="9"/>
  <c r="F478" i="9"/>
  <c r="E478" i="9"/>
  <c r="D478" i="9"/>
  <c r="C478" i="9"/>
  <c r="B478" i="9"/>
  <c r="K477" i="9"/>
  <c r="L477" i="9" s="1"/>
  <c r="G477" i="9"/>
  <c r="F477" i="9"/>
  <c r="E477" i="9"/>
  <c r="D477" i="9"/>
  <c r="C477" i="9"/>
  <c r="B477" i="9"/>
  <c r="K476" i="9"/>
  <c r="L476" i="9" s="1"/>
  <c r="G476" i="9"/>
  <c r="F476" i="9"/>
  <c r="E476" i="9"/>
  <c r="D476" i="9"/>
  <c r="C476" i="9"/>
  <c r="B476" i="9"/>
  <c r="L475" i="9"/>
  <c r="K475" i="9"/>
  <c r="G475" i="9"/>
  <c r="F475" i="9"/>
  <c r="E475" i="9"/>
  <c r="D475" i="9"/>
  <c r="C475" i="9"/>
  <c r="B475" i="9"/>
  <c r="L474" i="9"/>
  <c r="K474" i="9"/>
  <c r="G474" i="9"/>
  <c r="F474" i="9"/>
  <c r="E474" i="9"/>
  <c r="D474" i="9"/>
  <c r="C474" i="9"/>
  <c r="B474" i="9"/>
  <c r="L473" i="9"/>
  <c r="K473" i="9"/>
  <c r="G473" i="9"/>
  <c r="F473" i="9"/>
  <c r="E473" i="9"/>
  <c r="D473" i="9"/>
  <c r="C473" i="9"/>
  <c r="B473" i="9"/>
  <c r="K472" i="9"/>
  <c r="L472" i="9" s="1"/>
  <c r="G472" i="9"/>
  <c r="F472" i="9"/>
  <c r="E472" i="9"/>
  <c r="D472" i="9"/>
  <c r="C472" i="9"/>
  <c r="B472" i="9"/>
  <c r="K471" i="9"/>
  <c r="L471" i="9" s="1"/>
  <c r="G471" i="9"/>
  <c r="F471" i="9"/>
  <c r="E471" i="9"/>
  <c r="D471" i="9"/>
  <c r="C471" i="9"/>
  <c r="B471" i="9"/>
  <c r="L470" i="9"/>
  <c r="K470" i="9"/>
  <c r="G470" i="9"/>
  <c r="F470" i="9"/>
  <c r="E470" i="9"/>
  <c r="D470" i="9"/>
  <c r="C470" i="9"/>
  <c r="B470" i="9"/>
  <c r="L469" i="9"/>
  <c r="K469" i="9"/>
  <c r="G469" i="9"/>
  <c r="F469" i="9"/>
  <c r="E469" i="9"/>
  <c r="D469" i="9"/>
  <c r="C469" i="9"/>
  <c r="B469" i="9"/>
  <c r="L468" i="9"/>
  <c r="K468" i="9"/>
  <c r="G468" i="9"/>
  <c r="F468" i="9"/>
  <c r="E468" i="9"/>
  <c r="D468" i="9"/>
  <c r="C468" i="9"/>
  <c r="B468" i="9"/>
  <c r="K467" i="9"/>
  <c r="L467" i="9" s="1"/>
  <c r="G467" i="9"/>
  <c r="F467" i="9"/>
  <c r="E467" i="9"/>
  <c r="D467" i="9"/>
  <c r="C467" i="9"/>
  <c r="B467" i="9"/>
  <c r="K466" i="9"/>
  <c r="L466" i="9" s="1"/>
  <c r="G466" i="9"/>
  <c r="F466" i="9"/>
  <c r="E466" i="9"/>
  <c r="D466" i="9"/>
  <c r="C466" i="9"/>
  <c r="B466" i="9"/>
  <c r="L465" i="9"/>
  <c r="K465" i="9"/>
  <c r="G465" i="9"/>
  <c r="F465" i="9"/>
  <c r="E465" i="9"/>
  <c r="D465" i="9"/>
  <c r="C465" i="9"/>
  <c r="B465" i="9"/>
  <c r="L464" i="9"/>
  <c r="K464" i="9"/>
  <c r="G464" i="9"/>
  <c r="F464" i="9"/>
  <c r="E464" i="9"/>
  <c r="D464" i="9"/>
  <c r="C464" i="9"/>
  <c r="B464" i="9"/>
  <c r="L463" i="9"/>
  <c r="K463" i="9"/>
  <c r="G463" i="9"/>
  <c r="F463" i="9"/>
  <c r="E463" i="9"/>
  <c r="D463" i="9"/>
  <c r="C463" i="9"/>
  <c r="B463" i="9"/>
  <c r="K462" i="9"/>
  <c r="L462" i="9" s="1"/>
  <c r="G462" i="9"/>
  <c r="F462" i="9"/>
  <c r="E462" i="9"/>
  <c r="D462" i="9"/>
  <c r="C462" i="9"/>
  <c r="B462" i="9"/>
  <c r="K461" i="9"/>
  <c r="L461" i="9" s="1"/>
  <c r="G461" i="9"/>
  <c r="F461" i="9"/>
  <c r="E461" i="9"/>
  <c r="D461" i="9"/>
  <c r="C461" i="9"/>
  <c r="B461" i="9"/>
  <c r="L460" i="9"/>
  <c r="K460" i="9"/>
  <c r="G460" i="9"/>
  <c r="F460" i="9"/>
  <c r="E460" i="9"/>
  <c r="D460" i="9"/>
  <c r="C460" i="9"/>
  <c r="B460" i="9"/>
  <c r="L459" i="9"/>
  <c r="K459" i="9"/>
  <c r="G459" i="9"/>
  <c r="F459" i="9"/>
  <c r="E459" i="9"/>
  <c r="D459" i="9"/>
  <c r="C459" i="9"/>
  <c r="B459" i="9"/>
  <c r="L458" i="9"/>
  <c r="K458" i="9"/>
  <c r="G458" i="9"/>
  <c r="F458" i="9"/>
  <c r="E458" i="9"/>
  <c r="D458" i="9"/>
  <c r="C458" i="9"/>
  <c r="B458" i="9"/>
  <c r="K457" i="9"/>
  <c r="L457" i="9" s="1"/>
  <c r="G457" i="9"/>
  <c r="F457" i="9"/>
  <c r="E457" i="9"/>
  <c r="D457" i="9"/>
  <c r="C457" i="9"/>
  <c r="B457" i="9"/>
  <c r="K456" i="9"/>
  <c r="L456" i="9" s="1"/>
  <c r="G456" i="9"/>
  <c r="F456" i="9"/>
  <c r="E456" i="9"/>
  <c r="D456" i="9"/>
  <c r="C456" i="9"/>
  <c r="B456" i="9"/>
  <c r="L455" i="9"/>
  <c r="K455" i="9"/>
  <c r="G455" i="9"/>
  <c r="F455" i="9"/>
  <c r="E455" i="9"/>
  <c r="D455" i="9"/>
  <c r="C455" i="9"/>
  <c r="B455" i="9"/>
  <c r="L454" i="9"/>
  <c r="K454" i="9"/>
  <c r="G454" i="9"/>
  <c r="F454" i="9"/>
  <c r="E454" i="9"/>
  <c r="D454" i="9"/>
  <c r="C454" i="9"/>
  <c r="B454" i="9"/>
  <c r="L453" i="9"/>
  <c r="K453" i="9"/>
  <c r="G453" i="9"/>
  <c r="F453" i="9"/>
  <c r="E453" i="9"/>
  <c r="D453" i="9"/>
  <c r="C453" i="9"/>
  <c r="B453" i="9"/>
  <c r="K452" i="9"/>
  <c r="L452" i="9" s="1"/>
  <c r="G452" i="9"/>
  <c r="F452" i="9"/>
  <c r="E452" i="9"/>
  <c r="D452" i="9"/>
  <c r="C452" i="9"/>
  <c r="B452" i="9"/>
  <c r="K451" i="9"/>
  <c r="L451" i="9" s="1"/>
  <c r="G451" i="9"/>
  <c r="F451" i="9"/>
  <c r="E451" i="9"/>
  <c r="D451" i="9"/>
  <c r="C451" i="9"/>
  <c r="B451" i="9"/>
  <c r="L450" i="9"/>
  <c r="K450" i="9"/>
  <c r="G450" i="9"/>
  <c r="F450" i="9"/>
  <c r="E450" i="9"/>
  <c r="D450" i="9"/>
  <c r="C450" i="9"/>
  <c r="B450" i="9"/>
  <c r="L449" i="9"/>
  <c r="K449" i="9"/>
  <c r="G449" i="9"/>
  <c r="F449" i="9"/>
  <c r="E449" i="9"/>
  <c r="D449" i="9"/>
  <c r="C449" i="9"/>
  <c r="B449" i="9"/>
  <c r="L448" i="9"/>
  <c r="K448" i="9"/>
  <c r="G448" i="9"/>
  <c r="F448" i="9"/>
  <c r="E448" i="9"/>
  <c r="D448" i="9"/>
  <c r="C448" i="9"/>
  <c r="B448" i="9"/>
  <c r="K447" i="9"/>
  <c r="L447" i="9" s="1"/>
  <c r="G447" i="9"/>
  <c r="F447" i="9"/>
  <c r="E447" i="9"/>
  <c r="D447" i="9"/>
  <c r="C447" i="9"/>
  <c r="B447" i="9"/>
  <c r="K446" i="9"/>
  <c r="L446" i="9" s="1"/>
  <c r="G446" i="9"/>
  <c r="F446" i="9"/>
  <c r="E446" i="9"/>
  <c r="D446" i="9"/>
  <c r="C446" i="9"/>
  <c r="B446" i="9"/>
  <c r="L445" i="9"/>
  <c r="K445" i="9"/>
  <c r="G445" i="9"/>
  <c r="F445" i="9"/>
  <c r="E445" i="9"/>
  <c r="D445" i="9"/>
  <c r="C445" i="9"/>
  <c r="B445" i="9"/>
  <c r="L444" i="9"/>
  <c r="K444" i="9"/>
  <c r="G444" i="9"/>
  <c r="F444" i="9"/>
  <c r="E444" i="9"/>
  <c r="D444" i="9"/>
  <c r="C444" i="9"/>
  <c r="B444" i="9"/>
  <c r="L443" i="9"/>
  <c r="K443" i="9"/>
  <c r="G443" i="9"/>
  <c r="F443" i="9"/>
  <c r="E443" i="9"/>
  <c r="D443" i="9"/>
  <c r="C443" i="9"/>
  <c r="B443" i="9"/>
  <c r="K442" i="9"/>
  <c r="L442" i="9" s="1"/>
  <c r="G442" i="9"/>
  <c r="F442" i="9"/>
  <c r="E442" i="9"/>
  <c r="D442" i="9"/>
  <c r="C442" i="9"/>
  <c r="B442" i="9"/>
  <c r="K441" i="9"/>
  <c r="L441" i="9" s="1"/>
  <c r="G441" i="9"/>
  <c r="F441" i="9"/>
  <c r="E441" i="9"/>
  <c r="D441" i="9"/>
  <c r="C441" i="9"/>
  <c r="B441" i="9"/>
  <c r="L440" i="9"/>
  <c r="K440" i="9"/>
  <c r="G440" i="9"/>
  <c r="F440" i="9"/>
  <c r="E440" i="9"/>
  <c r="D440" i="9"/>
  <c r="C440" i="9"/>
  <c r="B440" i="9"/>
  <c r="L439" i="9"/>
  <c r="K439" i="9"/>
  <c r="G439" i="9"/>
  <c r="F439" i="9"/>
  <c r="E439" i="9"/>
  <c r="D439" i="9"/>
  <c r="C439" i="9"/>
  <c r="B439" i="9"/>
  <c r="L438" i="9"/>
  <c r="K438" i="9"/>
  <c r="G438" i="9"/>
  <c r="F438" i="9"/>
  <c r="E438" i="9"/>
  <c r="D438" i="9"/>
  <c r="C438" i="9"/>
  <c r="B438" i="9"/>
  <c r="K437" i="9"/>
  <c r="L437" i="9" s="1"/>
  <c r="G437" i="9"/>
  <c r="F437" i="9"/>
  <c r="E437" i="9"/>
  <c r="D437" i="9"/>
  <c r="C437" i="9"/>
  <c r="B437" i="9"/>
  <c r="K436" i="9"/>
  <c r="L436" i="9" s="1"/>
  <c r="G436" i="9"/>
  <c r="F436" i="9"/>
  <c r="E436" i="9"/>
  <c r="D436" i="9"/>
  <c r="C436" i="9"/>
  <c r="B436" i="9"/>
  <c r="L435" i="9"/>
  <c r="K435" i="9"/>
  <c r="G435" i="9"/>
  <c r="F435" i="9"/>
  <c r="E435" i="9"/>
  <c r="D435" i="9"/>
  <c r="C435" i="9"/>
  <c r="B435" i="9"/>
  <c r="L434" i="9"/>
  <c r="K434" i="9"/>
  <c r="G434" i="9"/>
  <c r="F434" i="9"/>
  <c r="E434" i="9"/>
  <c r="D434" i="9"/>
  <c r="C434" i="9"/>
  <c r="B434" i="9"/>
  <c r="L433" i="9"/>
  <c r="K433" i="9"/>
  <c r="G433" i="9"/>
  <c r="F433" i="9"/>
  <c r="E433" i="9"/>
  <c r="D433" i="9"/>
  <c r="C433" i="9"/>
  <c r="B433" i="9"/>
  <c r="K432" i="9"/>
  <c r="L432" i="9" s="1"/>
  <c r="G432" i="9"/>
  <c r="F432" i="9"/>
  <c r="E432" i="9"/>
  <c r="D432" i="9"/>
  <c r="C432" i="9"/>
  <c r="B432" i="9"/>
  <c r="K431" i="9"/>
  <c r="G431" i="9"/>
  <c r="F431" i="9"/>
  <c r="E431" i="9"/>
  <c r="D431" i="9"/>
  <c r="C431" i="9"/>
  <c r="B431" i="9"/>
  <c r="K430" i="9"/>
  <c r="L430" i="9" s="1"/>
  <c r="G430" i="9"/>
  <c r="F430" i="9"/>
  <c r="E430" i="9"/>
  <c r="D430" i="9"/>
  <c r="C430" i="9"/>
  <c r="B430" i="9"/>
  <c r="K429" i="9"/>
  <c r="L429" i="9" s="1"/>
  <c r="G429" i="9"/>
  <c r="F429" i="9"/>
  <c r="E429" i="9"/>
  <c r="D429" i="9"/>
  <c r="C429" i="9"/>
  <c r="B429" i="9"/>
  <c r="K428" i="9"/>
  <c r="L428" i="9" s="1"/>
  <c r="G428" i="9"/>
  <c r="F428" i="9"/>
  <c r="E428" i="9"/>
  <c r="D428" i="9"/>
  <c r="C428" i="9"/>
  <c r="B428" i="9"/>
  <c r="K427" i="9"/>
  <c r="L427" i="9" s="1"/>
  <c r="G427" i="9"/>
  <c r="F427" i="9"/>
  <c r="E427" i="9"/>
  <c r="D427" i="9"/>
  <c r="C427" i="9"/>
  <c r="B427" i="9"/>
  <c r="L426" i="9"/>
  <c r="K426" i="9"/>
  <c r="G426" i="9"/>
  <c r="F426" i="9"/>
  <c r="E426" i="9"/>
  <c r="D426" i="9"/>
  <c r="C426" i="9"/>
  <c r="B426" i="9"/>
  <c r="K425" i="9"/>
  <c r="L425" i="9" s="1"/>
  <c r="G425" i="9"/>
  <c r="F425" i="9"/>
  <c r="E425" i="9"/>
  <c r="D425" i="9"/>
  <c r="C425" i="9"/>
  <c r="B425" i="9"/>
  <c r="K424" i="9"/>
  <c r="L424" i="9" s="1"/>
  <c r="G424" i="9"/>
  <c r="F424" i="9"/>
  <c r="E424" i="9"/>
  <c r="D424" i="9"/>
  <c r="C424" i="9"/>
  <c r="B424" i="9"/>
  <c r="K423" i="9"/>
  <c r="L423" i="9" s="1"/>
  <c r="G423" i="9"/>
  <c r="F423" i="9"/>
  <c r="E423" i="9"/>
  <c r="D423" i="9"/>
  <c r="C423" i="9"/>
  <c r="B423" i="9"/>
  <c r="K422" i="9"/>
  <c r="L422" i="9" s="1"/>
  <c r="G422" i="9"/>
  <c r="F422" i="9"/>
  <c r="E422" i="9"/>
  <c r="D422" i="9"/>
  <c r="C422" i="9"/>
  <c r="B422" i="9"/>
  <c r="L421" i="9"/>
  <c r="K421" i="9"/>
  <c r="G421" i="9"/>
  <c r="F421" i="9"/>
  <c r="E421" i="9"/>
  <c r="D421" i="9"/>
  <c r="C421" i="9"/>
  <c r="B421" i="9"/>
  <c r="K420" i="9"/>
  <c r="L420" i="9" s="1"/>
  <c r="G420" i="9"/>
  <c r="F420" i="9"/>
  <c r="E420" i="9"/>
  <c r="D420" i="9"/>
  <c r="C420" i="9"/>
  <c r="B420" i="9"/>
  <c r="K419" i="9"/>
  <c r="L419" i="9" s="1"/>
  <c r="G419" i="9"/>
  <c r="F419" i="9"/>
  <c r="E419" i="9"/>
  <c r="D419" i="9"/>
  <c r="C419" i="9"/>
  <c r="B419" i="9"/>
  <c r="K418" i="9"/>
  <c r="L418" i="9" s="1"/>
  <c r="G418" i="9"/>
  <c r="F418" i="9"/>
  <c r="E418" i="9"/>
  <c r="D418" i="9"/>
  <c r="C418" i="9"/>
  <c r="B418" i="9"/>
  <c r="K417" i="9"/>
  <c r="L417" i="9" s="1"/>
  <c r="G417" i="9"/>
  <c r="F417" i="9"/>
  <c r="E417" i="9"/>
  <c r="D417" i="9"/>
  <c r="C417" i="9"/>
  <c r="B417" i="9"/>
  <c r="L416" i="9"/>
  <c r="K416" i="9"/>
  <c r="G416" i="9"/>
  <c r="F416" i="9"/>
  <c r="E416" i="9"/>
  <c r="D416" i="9"/>
  <c r="C416" i="9"/>
  <c r="B416" i="9"/>
  <c r="K415" i="9"/>
  <c r="L415" i="9" s="1"/>
  <c r="G415" i="9"/>
  <c r="F415" i="9"/>
  <c r="E415" i="9"/>
  <c r="D415" i="9"/>
  <c r="C415" i="9"/>
  <c r="B415" i="9"/>
  <c r="K414" i="9"/>
  <c r="L414" i="9" s="1"/>
  <c r="G414" i="9"/>
  <c r="F414" i="9"/>
  <c r="E414" i="9"/>
  <c r="D414" i="9"/>
  <c r="C414" i="9"/>
  <c r="B414" i="9"/>
  <c r="K413" i="9"/>
  <c r="L413" i="9" s="1"/>
  <c r="G413" i="9"/>
  <c r="F413" i="9"/>
  <c r="E413" i="9"/>
  <c r="D413" i="9"/>
  <c r="C413" i="9"/>
  <c r="B413" i="9"/>
  <c r="K412" i="9"/>
  <c r="L412" i="9" s="1"/>
  <c r="G412" i="9"/>
  <c r="F412" i="9"/>
  <c r="E412" i="9"/>
  <c r="D412" i="9"/>
  <c r="C412" i="9"/>
  <c r="B412" i="9"/>
  <c r="L411" i="9"/>
  <c r="K411" i="9"/>
  <c r="G411" i="9"/>
  <c r="F411" i="9"/>
  <c r="E411" i="9"/>
  <c r="D411" i="9"/>
  <c r="C411" i="9"/>
  <c r="B411" i="9"/>
  <c r="K410" i="9"/>
  <c r="L410" i="9" s="1"/>
  <c r="G410" i="9"/>
  <c r="F410" i="9"/>
  <c r="E410" i="9"/>
  <c r="D410" i="9"/>
  <c r="C410" i="9"/>
  <c r="B410" i="9"/>
  <c r="K409" i="9"/>
  <c r="L409" i="9" s="1"/>
  <c r="G409" i="9"/>
  <c r="F409" i="9"/>
  <c r="E409" i="9"/>
  <c r="D409" i="9"/>
  <c r="C409" i="9"/>
  <c r="B409" i="9"/>
  <c r="L408" i="9"/>
  <c r="K408" i="9"/>
  <c r="G408" i="9"/>
  <c r="F408" i="9"/>
  <c r="E408" i="9"/>
  <c r="D408" i="9"/>
  <c r="C408" i="9"/>
  <c r="B408" i="9"/>
  <c r="K407" i="9"/>
  <c r="L407" i="9" s="1"/>
  <c r="G407" i="9"/>
  <c r="F407" i="9"/>
  <c r="E407" i="9"/>
  <c r="D407" i="9"/>
  <c r="C407" i="9"/>
  <c r="B407" i="9"/>
  <c r="L406" i="9"/>
  <c r="K406" i="9"/>
  <c r="G406" i="9"/>
  <c r="F406" i="9"/>
  <c r="E406" i="9"/>
  <c r="D406" i="9"/>
  <c r="C406" i="9"/>
  <c r="B406" i="9"/>
  <c r="K405" i="9"/>
  <c r="L405" i="9" s="1"/>
  <c r="G405" i="9"/>
  <c r="F405" i="9"/>
  <c r="E405" i="9"/>
  <c r="D405" i="9"/>
  <c r="C405" i="9"/>
  <c r="B405" i="9"/>
  <c r="K404" i="9"/>
  <c r="L404" i="9" s="1"/>
  <c r="G404" i="9"/>
  <c r="F404" i="9"/>
  <c r="E404" i="9"/>
  <c r="D404" i="9"/>
  <c r="C404" i="9"/>
  <c r="B404" i="9"/>
  <c r="L403" i="9"/>
  <c r="K403" i="9"/>
  <c r="G403" i="9"/>
  <c r="F403" i="9"/>
  <c r="E403" i="9"/>
  <c r="D403" i="9"/>
  <c r="C403" i="9"/>
  <c r="B403" i="9"/>
  <c r="K402" i="9"/>
  <c r="L402" i="9" s="1"/>
  <c r="G402" i="9"/>
  <c r="F402" i="9"/>
  <c r="E402" i="9"/>
  <c r="D402" i="9"/>
  <c r="C402" i="9"/>
  <c r="B402" i="9"/>
  <c r="L401" i="9"/>
  <c r="K401" i="9"/>
  <c r="G401" i="9"/>
  <c r="F401" i="9"/>
  <c r="E401" i="9"/>
  <c r="D401" i="9"/>
  <c r="C401" i="9"/>
  <c r="B401" i="9"/>
  <c r="K400" i="9"/>
  <c r="L400" i="9" s="1"/>
  <c r="G400" i="9"/>
  <c r="F400" i="9"/>
  <c r="E400" i="9"/>
  <c r="D400" i="9"/>
  <c r="C400" i="9"/>
  <c r="B400" i="9"/>
  <c r="K399" i="9"/>
  <c r="L399" i="9" s="1"/>
  <c r="G399" i="9"/>
  <c r="F399" i="9"/>
  <c r="E399" i="9"/>
  <c r="D399" i="9"/>
  <c r="C399" i="9"/>
  <c r="B399" i="9"/>
  <c r="K398" i="9"/>
  <c r="L398" i="9" s="1"/>
  <c r="G398" i="9"/>
  <c r="F398" i="9"/>
  <c r="E398" i="9"/>
  <c r="D398" i="9"/>
  <c r="C398" i="9"/>
  <c r="B398" i="9"/>
  <c r="K397" i="9"/>
  <c r="L397" i="9" s="1"/>
  <c r="G397" i="9"/>
  <c r="F397" i="9"/>
  <c r="E397" i="9"/>
  <c r="D397" i="9"/>
  <c r="C397" i="9"/>
  <c r="B397" i="9"/>
  <c r="L396" i="9"/>
  <c r="K396" i="9"/>
  <c r="G396" i="9"/>
  <c r="F396" i="9"/>
  <c r="E396" i="9"/>
  <c r="D396" i="9"/>
  <c r="C396" i="9"/>
  <c r="B396" i="9"/>
  <c r="K395" i="9"/>
  <c r="L395" i="9" s="1"/>
  <c r="G395" i="9"/>
  <c r="F395" i="9"/>
  <c r="E395" i="9"/>
  <c r="D395" i="9"/>
  <c r="C395" i="9"/>
  <c r="B395" i="9"/>
  <c r="K394" i="9"/>
  <c r="L394" i="9" s="1"/>
  <c r="G394" i="9"/>
  <c r="F394" i="9"/>
  <c r="E394" i="9"/>
  <c r="D394" i="9"/>
  <c r="C394" i="9"/>
  <c r="B394" i="9"/>
  <c r="L393" i="9"/>
  <c r="K393" i="9"/>
  <c r="G393" i="9"/>
  <c r="F393" i="9"/>
  <c r="E393" i="9"/>
  <c r="D393" i="9"/>
  <c r="C393" i="9"/>
  <c r="B393" i="9"/>
  <c r="K392" i="9"/>
  <c r="L392" i="9" s="1"/>
  <c r="G392" i="9"/>
  <c r="F392" i="9"/>
  <c r="E392" i="9"/>
  <c r="D392" i="9"/>
  <c r="C392" i="9"/>
  <c r="B392" i="9"/>
  <c r="L391" i="9"/>
  <c r="K391" i="9"/>
  <c r="G391" i="9"/>
  <c r="F391" i="9"/>
  <c r="E391" i="9"/>
  <c r="D391" i="9"/>
  <c r="C391" i="9"/>
  <c r="B391" i="9"/>
  <c r="K390" i="9"/>
  <c r="L390" i="9" s="1"/>
  <c r="G390" i="9"/>
  <c r="F390" i="9"/>
  <c r="E390" i="9"/>
  <c r="D390" i="9"/>
  <c r="C390" i="9"/>
  <c r="B390" i="9"/>
  <c r="K389" i="9"/>
  <c r="L389" i="9" s="1"/>
  <c r="G389" i="9"/>
  <c r="F389" i="9"/>
  <c r="E389" i="9"/>
  <c r="D389" i="9"/>
  <c r="C389" i="9"/>
  <c r="B389" i="9"/>
  <c r="L388" i="9"/>
  <c r="K388" i="9"/>
  <c r="G388" i="9"/>
  <c r="F388" i="9"/>
  <c r="E388" i="9"/>
  <c r="D388" i="9"/>
  <c r="C388" i="9"/>
  <c r="B388" i="9"/>
  <c r="K387" i="9"/>
  <c r="L387" i="9" s="1"/>
  <c r="G387" i="9"/>
  <c r="F387" i="9"/>
  <c r="E387" i="9"/>
  <c r="D387" i="9"/>
  <c r="C387" i="9"/>
  <c r="B387" i="9"/>
  <c r="L386" i="9"/>
  <c r="K386" i="9"/>
  <c r="G386" i="9"/>
  <c r="F386" i="9"/>
  <c r="E386" i="9"/>
  <c r="D386" i="9"/>
  <c r="C386" i="9"/>
  <c r="B386" i="9"/>
  <c r="K385" i="9"/>
  <c r="L385" i="9" s="1"/>
  <c r="G385" i="9"/>
  <c r="F385" i="9"/>
  <c r="E385" i="9"/>
  <c r="D385" i="9"/>
  <c r="C385" i="9"/>
  <c r="B385" i="9"/>
  <c r="K384" i="9"/>
  <c r="L384" i="9" s="1"/>
  <c r="G384" i="9"/>
  <c r="F384" i="9"/>
  <c r="E384" i="9"/>
  <c r="D384" i="9"/>
  <c r="C384" i="9"/>
  <c r="B384" i="9"/>
  <c r="L383" i="9"/>
  <c r="K383" i="9"/>
  <c r="G383" i="9"/>
  <c r="F383" i="9"/>
  <c r="E383" i="9"/>
  <c r="D383" i="9"/>
  <c r="C383" i="9"/>
  <c r="B383" i="9"/>
  <c r="K382" i="9"/>
  <c r="L382" i="9" s="1"/>
  <c r="G382" i="9"/>
  <c r="F382" i="9"/>
  <c r="E382" i="9"/>
  <c r="D382" i="9"/>
  <c r="C382" i="9"/>
  <c r="B382" i="9"/>
  <c r="L381" i="9"/>
  <c r="K381" i="9"/>
  <c r="G381" i="9"/>
  <c r="F381" i="9"/>
  <c r="E381" i="9"/>
  <c r="D381" i="9"/>
  <c r="C381" i="9"/>
  <c r="B381" i="9"/>
  <c r="K380" i="9"/>
  <c r="G380" i="9"/>
  <c r="F380" i="9"/>
  <c r="E380" i="9"/>
  <c r="D380" i="9"/>
  <c r="C380" i="9"/>
  <c r="B380" i="9"/>
  <c r="K379" i="9"/>
  <c r="G379" i="9"/>
  <c r="F379" i="9"/>
  <c r="E379" i="9"/>
  <c r="D379" i="9"/>
  <c r="C379" i="9"/>
  <c r="B379" i="9"/>
  <c r="K378" i="9"/>
  <c r="G378" i="9"/>
  <c r="F378" i="9"/>
  <c r="E378" i="9"/>
  <c r="D378" i="9"/>
  <c r="C378" i="9"/>
  <c r="B378" i="9"/>
  <c r="K377" i="9"/>
  <c r="G377" i="9"/>
  <c r="F377" i="9"/>
  <c r="E377" i="9"/>
  <c r="D377" i="9"/>
  <c r="C377" i="9"/>
  <c r="B377" i="9"/>
  <c r="K376" i="9"/>
  <c r="G376" i="9"/>
  <c r="F376" i="9"/>
  <c r="E376" i="9"/>
  <c r="D376" i="9"/>
  <c r="C376" i="9"/>
  <c r="B376" i="9"/>
  <c r="K375" i="9"/>
  <c r="G375" i="9"/>
  <c r="F375" i="9"/>
  <c r="E375" i="9"/>
  <c r="D375" i="9"/>
  <c r="C375" i="9"/>
  <c r="B375" i="9"/>
  <c r="K374" i="9"/>
  <c r="G374" i="9"/>
  <c r="F374" i="9"/>
  <c r="E374" i="9"/>
  <c r="D374" i="9"/>
  <c r="C374" i="9"/>
  <c r="B374" i="9"/>
  <c r="K373" i="9"/>
  <c r="G373" i="9"/>
  <c r="F373" i="9"/>
  <c r="E373" i="9"/>
  <c r="D373" i="9"/>
  <c r="C373" i="9"/>
  <c r="B373" i="9"/>
  <c r="K372" i="9"/>
  <c r="G372" i="9"/>
  <c r="F372" i="9"/>
  <c r="E372" i="9"/>
  <c r="D372" i="9"/>
  <c r="C372" i="9"/>
  <c r="B372" i="9"/>
  <c r="K371" i="9"/>
  <c r="G371" i="9"/>
  <c r="F371" i="9"/>
  <c r="E371" i="9"/>
  <c r="D371" i="9"/>
  <c r="C371" i="9"/>
  <c r="B371" i="9"/>
  <c r="K370" i="9"/>
  <c r="G370" i="9"/>
  <c r="F370" i="9"/>
  <c r="E370" i="9"/>
  <c r="D370" i="9"/>
  <c r="C370" i="9"/>
  <c r="B370" i="9"/>
  <c r="K369" i="9"/>
  <c r="G369" i="9"/>
  <c r="F369" i="9"/>
  <c r="E369" i="9"/>
  <c r="D369" i="9"/>
  <c r="C369" i="9"/>
  <c r="B369" i="9"/>
  <c r="K368" i="9"/>
  <c r="G368" i="9"/>
  <c r="F368" i="9"/>
  <c r="E368" i="9"/>
  <c r="D368" i="9"/>
  <c r="C368" i="9"/>
  <c r="B368" i="9"/>
  <c r="K367" i="9"/>
  <c r="G367" i="9"/>
  <c r="F367" i="9"/>
  <c r="E367" i="9"/>
  <c r="D367" i="9"/>
  <c r="C367" i="9"/>
  <c r="B367" i="9"/>
  <c r="K366" i="9"/>
  <c r="G366" i="9"/>
  <c r="F366" i="9"/>
  <c r="E366" i="9"/>
  <c r="D366" i="9"/>
  <c r="C366" i="9"/>
  <c r="B366" i="9"/>
  <c r="K365" i="9"/>
  <c r="G365" i="9"/>
  <c r="F365" i="9"/>
  <c r="E365" i="9"/>
  <c r="D365" i="9"/>
  <c r="C365" i="9"/>
  <c r="B365" i="9"/>
  <c r="K364" i="9"/>
  <c r="G364" i="9"/>
  <c r="F364" i="9"/>
  <c r="E364" i="9"/>
  <c r="D364" i="9"/>
  <c r="C364" i="9"/>
  <c r="B364" i="9"/>
  <c r="K363" i="9"/>
  <c r="G363" i="9"/>
  <c r="F363" i="9"/>
  <c r="E363" i="9"/>
  <c r="D363" i="9"/>
  <c r="C363" i="9"/>
  <c r="B363" i="9"/>
  <c r="K362" i="9"/>
  <c r="G362" i="9"/>
  <c r="F362" i="9"/>
  <c r="E362" i="9"/>
  <c r="D362" i="9"/>
  <c r="C362" i="9"/>
  <c r="B362" i="9"/>
  <c r="K361" i="9"/>
  <c r="G361" i="9"/>
  <c r="F361" i="9"/>
  <c r="E361" i="9"/>
  <c r="D361" i="9"/>
  <c r="C361" i="9"/>
  <c r="B361" i="9"/>
  <c r="K360" i="9"/>
  <c r="L360" i="9" s="1"/>
  <c r="G360" i="9"/>
  <c r="F360" i="9"/>
  <c r="E360" i="9"/>
  <c r="D360" i="9"/>
  <c r="C360" i="9"/>
  <c r="B360" i="9"/>
  <c r="K359" i="9"/>
  <c r="L359" i="9" s="1"/>
  <c r="G359" i="9"/>
  <c r="F359" i="9"/>
  <c r="E359" i="9"/>
  <c r="D359" i="9"/>
  <c r="C359" i="9"/>
  <c r="B359" i="9"/>
  <c r="K358" i="9"/>
  <c r="L358" i="9" s="1"/>
  <c r="G358" i="9"/>
  <c r="F358" i="9"/>
  <c r="E358" i="9"/>
  <c r="D358" i="9"/>
  <c r="C358" i="9"/>
  <c r="B358" i="9"/>
  <c r="K357" i="9"/>
  <c r="L357" i="9" s="1"/>
  <c r="G357" i="9"/>
  <c r="F357" i="9"/>
  <c r="E357" i="9"/>
  <c r="D357" i="9"/>
  <c r="C357" i="9"/>
  <c r="B357" i="9"/>
  <c r="L356" i="9"/>
  <c r="K356" i="9"/>
  <c r="G356" i="9"/>
  <c r="F356" i="9"/>
  <c r="E356" i="9"/>
  <c r="D356" i="9"/>
  <c r="C356" i="9"/>
  <c r="B356" i="9"/>
  <c r="K355" i="9"/>
  <c r="L355" i="9" s="1"/>
  <c r="G355" i="9"/>
  <c r="F355" i="9"/>
  <c r="E355" i="9"/>
  <c r="D355" i="9"/>
  <c r="C355" i="9"/>
  <c r="B355" i="9"/>
  <c r="K354" i="9"/>
  <c r="L354" i="9" s="1"/>
  <c r="G354" i="9"/>
  <c r="F354" i="9"/>
  <c r="E354" i="9"/>
  <c r="D354" i="9"/>
  <c r="C354" i="9"/>
  <c r="B354" i="9"/>
  <c r="L353" i="9"/>
  <c r="K353" i="9"/>
  <c r="G353" i="9"/>
  <c r="F353" i="9"/>
  <c r="E353" i="9"/>
  <c r="D353" i="9"/>
  <c r="C353" i="9"/>
  <c r="B353" i="9"/>
  <c r="K352" i="9"/>
  <c r="L352" i="9" s="1"/>
  <c r="G352" i="9"/>
  <c r="F352" i="9"/>
  <c r="E352" i="9"/>
  <c r="D352" i="9"/>
  <c r="C352" i="9"/>
  <c r="B352" i="9"/>
  <c r="L351" i="9"/>
  <c r="K351" i="9"/>
  <c r="G351" i="9"/>
  <c r="F351" i="9"/>
  <c r="E351" i="9"/>
  <c r="D351" i="9"/>
  <c r="C351" i="9"/>
  <c r="B351" i="9"/>
  <c r="K350" i="9"/>
  <c r="L350" i="9" s="1"/>
  <c r="G350" i="9"/>
  <c r="F350" i="9"/>
  <c r="E350" i="9"/>
  <c r="D350" i="9"/>
  <c r="C350" i="9"/>
  <c r="B350" i="9"/>
  <c r="L349" i="9"/>
  <c r="K349" i="9"/>
  <c r="G349" i="9"/>
  <c r="F349" i="9"/>
  <c r="E349" i="9"/>
  <c r="D349" i="9"/>
  <c r="C349" i="9"/>
  <c r="B349" i="9"/>
  <c r="L348" i="9"/>
  <c r="K348" i="9"/>
  <c r="G348" i="9"/>
  <c r="F348" i="9"/>
  <c r="E348" i="9"/>
  <c r="D348" i="9"/>
  <c r="C348" i="9"/>
  <c r="B348" i="9"/>
  <c r="K347" i="9"/>
  <c r="L347" i="9" s="1"/>
  <c r="G347" i="9"/>
  <c r="F347" i="9"/>
  <c r="E347" i="9"/>
  <c r="D347" i="9"/>
  <c r="C347" i="9"/>
  <c r="B347" i="9"/>
  <c r="L346" i="9"/>
  <c r="K346" i="9"/>
  <c r="G346" i="9"/>
  <c r="F346" i="9"/>
  <c r="E346" i="9"/>
  <c r="D346" i="9"/>
  <c r="C346" i="9"/>
  <c r="B346" i="9"/>
  <c r="K345" i="9"/>
  <c r="L345" i="9" s="1"/>
  <c r="G345" i="9"/>
  <c r="F345" i="9"/>
  <c r="E345" i="9"/>
  <c r="D345" i="9"/>
  <c r="C345" i="9"/>
  <c r="B345" i="9"/>
  <c r="L344" i="9"/>
  <c r="K344" i="9"/>
  <c r="G344" i="9"/>
  <c r="F344" i="9"/>
  <c r="E344" i="9"/>
  <c r="D344" i="9"/>
  <c r="C344" i="9"/>
  <c r="B344" i="9"/>
  <c r="K343" i="9"/>
  <c r="L343" i="9" s="1"/>
  <c r="G343" i="9"/>
  <c r="F343" i="9"/>
  <c r="E343" i="9"/>
  <c r="D343" i="9"/>
  <c r="C343" i="9"/>
  <c r="B343" i="9"/>
  <c r="K342" i="9"/>
  <c r="L342" i="9" s="1"/>
  <c r="G342" i="9"/>
  <c r="F342" i="9"/>
  <c r="E342" i="9"/>
  <c r="D342" i="9"/>
  <c r="C342" i="9"/>
  <c r="B342" i="9"/>
  <c r="L341" i="9"/>
  <c r="K341" i="9"/>
  <c r="G341" i="9"/>
  <c r="F341" i="9"/>
  <c r="E341" i="9"/>
  <c r="D341" i="9"/>
  <c r="C341" i="9"/>
  <c r="B341" i="9"/>
  <c r="K340" i="9"/>
  <c r="L340" i="9" s="1"/>
  <c r="G340" i="9"/>
  <c r="F340" i="9"/>
  <c r="E340" i="9"/>
  <c r="D340" i="9"/>
  <c r="C340" i="9"/>
  <c r="B340" i="9"/>
  <c r="K339" i="9"/>
  <c r="L339" i="9" s="1"/>
  <c r="G339" i="9"/>
  <c r="F339" i="9"/>
  <c r="E339" i="9"/>
  <c r="D339" i="9"/>
  <c r="C339" i="9"/>
  <c r="B339" i="9"/>
  <c r="K338" i="9"/>
  <c r="L338" i="9" s="1"/>
  <c r="G338" i="9"/>
  <c r="F338" i="9"/>
  <c r="E338" i="9"/>
  <c r="D338" i="9"/>
  <c r="C338" i="9"/>
  <c r="B338" i="9"/>
  <c r="K337" i="9"/>
  <c r="L337" i="9" s="1"/>
  <c r="G337" i="9"/>
  <c r="F337" i="9"/>
  <c r="E337" i="9"/>
  <c r="D337" i="9"/>
  <c r="C337" i="9"/>
  <c r="B337" i="9"/>
  <c r="L336" i="9"/>
  <c r="K336" i="9"/>
  <c r="G336" i="9"/>
  <c r="F336" i="9"/>
  <c r="E336" i="9"/>
  <c r="D336" i="9"/>
  <c r="C336" i="9"/>
  <c r="B336" i="9"/>
  <c r="K335" i="9"/>
  <c r="L335" i="9" s="1"/>
  <c r="G335" i="9"/>
  <c r="F335" i="9"/>
  <c r="E335" i="9"/>
  <c r="D335" i="9"/>
  <c r="C335" i="9"/>
  <c r="B335" i="9"/>
  <c r="K334" i="9"/>
  <c r="L334" i="9" s="1"/>
  <c r="G334" i="9"/>
  <c r="F334" i="9"/>
  <c r="E334" i="9"/>
  <c r="D334" i="9"/>
  <c r="C334" i="9"/>
  <c r="B334" i="9"/>
  <c r="K333" i="9"/>
  <c r="L333" i="9" s="1"/>
  <c r="G333" i="9"/>
  <c r="F333" i="9"/>
  <c r="E333" i="9"/>
  <c r="D333" i="9"/>
  <c r="C333" i="9"/>
  <c r="B333" i="9"/>
  <c r="K332" i="9"/>
  <c r="L332" i="9" s="1"/>
  <c r="G332" i="9"/>
  <c r="F332" i="9"/>
  <c r="E332" i="9"/>
  <c r="D332" i="9"/>
  <c r="C332" i="9"/>
  <c r="B332" i="9"/>
  <c r="L331" i="9"/>
  <c r="K331" i="9"/>
  <c r="G331" i="9"/>
  <c r="F331" i="9"/>
  <c r="E331" i="9"/>
  <c r="D331" i="9"/>
  <c r="C331" i="9"/>
  <c r="B331" i="9"/>
  <c r="K330" i="9"/>
  <c r="L330" i="9" s="1"/>
  <c r="G330" i="9"/>
  <c r="F330" i="9"/>
  <c r="E330" i="9"/>
  <c r="D330" i="9"/>
  <c r="C330" i="9"/>
  <c r="B330" i="9"/>
  <c r="K329" i="9"/>
  <c r="L329" i="9" s="1"/>
  <c r="G329" i="9"/>
  <c r="F329" i="9"/>
  <c r="E329" i="9"/>
  <c r="D329" i="9"/>
  <c r="C329" i="9"/>
  <c r="B329" i="9"/>
  <c r="L328" i="9"/>
  <c r="K328" i="9"/>
  <c r="G328" i="9"/>
  <c r="F328" i="9"/>
  <c r="E328" i="9"/>
  <c r="D328" i="9"/>
  <c r="C328" i="9"/>
  <c r="B328" i="9"/>
  <c r="K327" i="9"/>
  <c r="L327" i="9" s="1"/>
  <c r="G327" i="9"/>
  <c r="F327" i="9"/>
  <c r="E327" i="9"/>
  <c r="D327" i="9"/>
  <c r="C327" i="9"/>
  <c r="B327" i="9"/>
  <c r="L326" i="9"/>
  <c r="K326" i="9"/>
  <c r="G326" i="9"/>
  <c r="F326" i="9"/>
  <c r="E326" i="9"/>
  <c r="D326" i="9"/>
  <c r="C326" i="9"/>
  <c r="B326" i="9"/>
  <c r="K325" i="9"/>
  <c r="L325" i="9" s="1"/>
  <c r="G325" i="9"/>
  <c r="F325" i="9"/>
  <c r="E325" i="9"/>
  <c r="D325" i="9"/>
  <c r="C325" i="9"/>
  <c r="B325" i="9"/>
  <c r="L324" i="9"/>
  <c r="K324" i="9"/>
  <c r="G324" i="9"/>
  <c r="F324" i="9"/>
  <c r="E324" i="9"/>
  <c r="D324" i="9"/>
  <c r="C324" i="9"/>
  <c r="B324" i="9"/>
  <c r="L323" i="9"/>
  <c r="K323" i="9"/>
  <c r="G323" i="9"/>
  <c r="F323" i="9"/>
  <c r="E323" i="9"/>
  <c r="D323" i="9"/>
  <c r="C323" i="9"/>
  <c r="B323" i="9"/>
  <c r="K322" i="9"/>
  <c r="L322" i="9" s="1"/>
  <c r="G322" i="9"/>
  <c r="F322" i="9"/>
  <c r="E322" i="9"/>
  <c r="D322" i="9"/>
  <c r="C322" i="9"/>
  <c r="B322" i="9"/>
  <c r="L321" i="9"/>
  <c r="K321" i="9"/>
  <c r="G321" i="9"/>
  <c r="F321" i="9"/>
  <c r="E321" i="9"/>
  <c r="D321" i="9"/>
  <c r="C321" i="9"/>
  <c r="B321" i="9"/>
  <c r="K320" i="9"/>
  <c r="L320" i="9" s="1"/>
  <c r="G320" i="9"/>
  <c r="F320" i="9"/>
  <c r="E320" i="9"/>
  <c r="D320" i="9"/>
  <c r="C320" i="9"/>
  <c r="B320" i="9"/>
  <c r="L319" i="9"/>
  <c r="K319" i="9"/>
  <c r="G319" i="9"/>
  <c r="F319" i="9"/>
  <c r="E319" i="9"/>
  <c r="D319" i="9"/>
  <c r="C319" i="9"/>
  <c r="B319" i="9"/>
  <c r="K318" i="9"/>
  <c r="L318" i="9" s="1"/>
  <c r="G318" i="9"/>
  <c r="F318" i="9"/>
  <c r="E318" i="9"/>
  <c r="D318" i="9"/>
  <c r="C318" i="9"/>
  <c r="B318" i="9"/>
  <c r="K317" i="9"/>
  <c r="L317" i="9" s="1"/>
  <c r="G317" i="9"/>
  <c r="F317" i="9"/>
  <c r="E317" i="9"/>
  <c r="D317" i="9"/>
  <c r="C317" i="9"/>
  <c r="B317" i="9"/>
  <c r="L316" i="9"/>
  <c r="K316" i="9"/>
  <c r="G316" i="9"/>
  <c r="F316" i="9"/>
  <c r="E316" i="9"/>
  <c r="D316" i="9"/>
  <c r="C316" i="9"/>
  <c r="B316" i="9"/>
  <c r="K315" i="9"/>
  <c r="L315" i="9" s="1"/>
  <c r="G315" i="9"/>
  <c r="F315" i="9"/>
  <c r="E315" i="9"/>
  <c r="D315" i="9"/>
  <c r="C315" i="9"/>
  <c r="B315" i="9"/>
  <c r="K314" i="9"/>
  <c r="L314" i="9" s="1"/>
  <c r="G314" i="9"/>
  <c r="F314" i="9"/>
  <c r="E314" i="9"/>
  <c r="D314" i="9"/>
  <c r="C314" i="9"/>
  <c r="B314" i="9"/>
  <c r="K313" i="9"/>
  <c r="L313" i="9" s="1"/>
  <c r="G313" i="9"/>
  <c r="F313" i="9"/>
  <c r="E313" i="9"/>
  <c r="D313" i="9"/>
  <c r="C313" i="9"/>
  <c r="B313" i="9"/>
  <c r="K312" i="9"/>
  <c r="L312" i="9" s="1"/>
  <c r="G312" i="9"/>
  <c r="F312" i="9"/>
  <c r="E312" i="9"/>
  <c r="D312" i="9"/>
  <c r="C312" i="9"/>
  <c r="B312" i="9"/>
  <c r="L311" i="9"/>
  <c r="K311" i="9"/>
  <c r="G311" i="9"/>
  <c r="F311" i="9"/>
  <c r="E311" i="9"/>
  <c r="D311" i="9"/>
  <c r="C311" i="9"/>
  <c r="B311" i="9"/>
  <c r="K310" i="9"/>
  <c r="L310" i="9" s="1"/>
  <c r="G310" i="9"/>
  <c r="F310" i="9"/>
  <c r="E310" i="9"/>
  <c r="D310" i="9"/>
  <c r="C310" i="9"/>
  <c r="B310" i="9"/>
  <c r="K309" i="9"/>
  <c r="L309" i="9" s="1"/>
  <c r="G309" i="9"/>
  <c r="F309" i="9"/>
  <c r="E309" i="9"/>
  <c r="D309" i="9"/>
  <c r="C309" i="9"/>
  <c r="B309" i="9"/>
  <c r="K308" i="9"/>
  <c r="L308" i="9" s="1"/>
  <c r="G308" i="9"/>
  <c r="F308" i="9"/>
  <c r="E308" i="9"/>
  <c r="D308" i="9"/>
  <c r="C308" i="9"/>
  <c r="B308" i="9"/>
  <c r="K307" i="9"/>
  <c r="L307" i="9" s="1"/>
  <c r="G307" i="9"/>
  <c r="F307" i="9"/>
  <c r="E307" i="9"/>
  <c r="D307" i="9"/>
  <c r="C307" i="9"/>
  <c r="B307" i="9"/>
  <c r="L306" i="9"/>
  <c r="K306" i="9"/>
  <c r="G306" i="9"/>
  <c r="F306" i="9"/>
  <c r="E306" i="9"/>
  <c r="D306" i="9"/>
  <c r="C306" i="9"/>
  <c r="B306" i="9"/>
  <c r="K305" i="9"/>
  <c r="L305" i="9" s="1"/>
  <c r="G305" i="9"/>
  <c r="F305" i="9"/>
  <c r="E305" i="9"/>
  <c r="D305" i="9"/>
  <c r="C305" i="9"/>
  <c r="B305" i="9"/>
  <c r="K304" i="9"/>
  <c r="L304" i="9" s="1"/>
  <c r="G304" i="9"/>
  <c r="F304" i="9"/>
  <c r="E304" i="9"/>
  <c r="D304" i="9"/>
  <c r="C304" i="9"/>
  <c r="B304" i="9"/>
  <c r="L303" i="9"/>
  <c r="K303" i="9"/>
  <c r="G303" i="9"/>
  <c r="F303" i="9"/>
  <c r="E303" i="9"/>
  <c r="D303" i="9"/>
  <c r="C303" i="9"/>
  <c r="B303" i="9"/>
  <c r="K302" i="9"/>
  <c r="L302" i="9" s="1"/>
  <c r="G302" i="9"/>
  <c r="F302" i="9"/>
  <c r="E302" i="9"/>
  <c r="D302" i="9"/>
  <c r="C302" i="9"/>
  <c r="B302" i="9"/>
  <c r="L301" i="9"/>
  <c r="K301" i="9"/>
  <c r="G301" i="9"/>
  <c r="F301" i="9"/>
  <c r="E301" i="9"/>
  <c r="D301" i="9"/>
  <c r="C301" i="9"/>
  <c r="B301" i="9"/>
  <c r="K300" i="9"/>
  <c r="L300" i="9" s="1"/>
  <c r="G300" i="9"/>
  <c r="F300" i="9"/>
  <c r="E300" i="9"/>
  <c r="D300" i="9"/>
  <c r="C300" i="9"/>
  <c r="B300" i="9"/>
  <c r="L299" i="9"/>
  <c r="K299" i="9"/>
  <c r="G299" i="9"/>
  <c r="F299" i="9"/>
  <c r="E299" i="9"/>
  <c r="D299" i="9"/>
  <c r="C299" i="9"/>
  <c r="B299" i="9"/>
  <c r="L298" i="9"/>
  <c r="K298" i="9"/>
  <c r="G298" i="9"/>
  <c r="F298" i="9"/>
  <c r="E298" i="9"/>
  <c r="D298" i="9"/>
  <c r="C298" i="9"/>
  <c r="B298" i="9"/>
  <c r="K297" i="9"/>
  <c r="L297" i="9" s="1"/>
  <c r="G297" i="9"/>
  <c r="F297" i="9"/>
  <c r="E297" i="9"/>
  <c r="D297" i="9"/>
  <c r="C297" i="9"/>
  <c r="B297" i="9"/>
  <c r="L296" i="9"/>
  <c r="K296" i="9"/>
  <c r="G296" i="9"/>
  <c r="F296" i="9"/>
  <c r="E296" i="9"/>
  <c r="D296" i="9"/>
  <c r="C296" i="9"/>
  <c r="B296" i="9"/>
  <c r="K295" i="9"/>
  <c r="L295" i="9" s="1"/>
  <c r="G295" i="9"/>
  <c r="F295" i="9"/>
  <c r="E295" i="9"/>
  <c r="D295" i="9"/>
  <c r="C295" i="9"/>
  <c r="B295" i="9"/>
  <c r="L294" i="9"/>
  <c r="K294" i="9"/>
  <c r="G294" i="9"/>
  <c r="F294" i="9"/>
  <c r="E294" i="9"/>
  <c r="D294" i="9"/>
  <c r="C294" i="9"/>
  <c r="B294" i="9"/>
  <c r="K293" i="9"/>
  <c r="L293" i="9" s="1"/>
  <c r="G293" i="9"/>
  <c r="F293" i="9"/>
  <c r="E293" i="9"/>
  <c r="D293" i="9"/>
  <c r="C293" i="9"/>
  <c r="B293" i="9"/>
  <c r="K292" i="9"/>
  <c r="L292" i="9" s="1"/>
  <c r="G292" i="9"/>
  <c r="F292" i="9"/>
  <c r="E292" i="9"/>
  <c r="D292" i="9"/>
  <c r="C292" i="9"/>
  <c r="B292" i="9"/>
  <c r="L291" i="9"/>
  <c r="K291" i="9"/>
  <c r="G291" i="9"/>
  <c r="F291" i="9"/>
  <c r="E291" i="9"/>
  <c r="D291" i="9"/>
  <c r="C291" i="9"/>
  <c r="B291" i="9"/>
  <c r="K290" i="9"/>
  <c r="L290" i="9" s="1"/>
  <c r="G290" i="9"/>
  <c r="F290" i="9"/>
  <c r="E290" i="9"/>
  <c r="D290" i="9"/>
  <c r="C290" i="9"/>
  <c r="B290" i="9"/>
  <c r="K289" i="9"/>
  <c r="L289" i="9" s="1"/>
  <c r="G289" i="9"/>
  <c r="F289" i="9"/>
  <c r="E289" i="9"/>
  <c r="D289" i="9"/>
  <c r="C289" i="9"/>
  <c r="B289" i="9"/>
  <c r="K288" i="9"/>
  <c r="G288" i="9"/>
  <c r="F288" i="9"/>
  <c r="E288" i="9"/>
  <c r="D288" i="9"/>
  <c r="C288" i="9"/>
  <c r="B288" i="9"/>
  <c r="K287" i="9"/>
  <c r="L287" i="9" s="1"/>
  <c r="G287" i="9"/>
  <c r="F287" i="9"/>
  <c r="E287" i="9"/>
  <c r="D287" i="9"/>
  <c r="C287" i="9"/>
  <c r="B287" i="9"/>
  <c r="L286" i="9"/>
  <c r="K286" i="9"/>
  <c r="G286" i="9"/>
  <c r="F286" i="9"/>
  <c r="E286" i="9"/>
  <c r="D286" i="9"/>
  <c r="C286" i="9"/>
  <c r="B286" i="9"/>
  <c r="L285" i="9"/>
  <c r="K285" i="9"/>
  <c r="G285" i="9"/>
  <c r="F285" i="9"/>
  <c r="E285" i="9"/>
  <c r="D285" i="9"/>
  <c r="C285" i="9"/>
  <c r="B285" i="9"/>
  <c r="K284" i="9"/>
  <c r="L284" i="9" s="1"/>
  <c r="G284" i="9"/>
  <c r="F284" i="9"/>
  <c r="E284" i="9"/>
  <c r="D284" i="9"/>
  <c r="C284" i="9"/>
  <c r="B284" i="9"/>
  <c r="K283" i="9"/>
  <c r="L283" i="9" s="1"/>
  <c r="G283" i="9"/>
  <c r="F283" i="9"/>
  <c r="E283" i="9"/>
  <c r="D283" i="9"/>
  <c r="C283" i="9"/>
  <c r="B283" i="9"/>
  <c r="K282" i="9"/>
  <c r="L282" i="9" s="1"/>
  <c r="G282" i="9"/>
  <c r="F282" i="9"/>
  <c r="E282" i="9"/>
  <c r="D282" i="9"/>
  <c r="C282" i="9"/>
  <c r="B282" i="9"/>
  <c r="L281" i="9"/>
  <c r="K281" i="9"/>
  <c r="G281" i="9"/>
  <c r="F281" i="9"/>
  <c r="E281" i="9"/>
  <c r="D281" i="9"/>
  <c r="C281" i="9"/>
  <c r="B281" i="9"/>
  <c r="L280" i="9"/>
  <c r="K280" i="9"/>
  <c r="G280" i="9"/>
  <c r="F280" i="9"/>
  <c r="E280" i="9"/>
  <c r="D280" i="9"/>
  <c r="C280" i="9"/>
  <c r="B280" i="9"/>
  <c r="K279" i="9"/>
  <c r="L279" i="9" s="1"/>
  <c r="G279" i="9"/>
  <c r="F279" i="9"/>
  <c r="E279" i="9"/>
  <c r="D279" i="9"/>
  <c r="C279" i="9"/>
  <c r="B279" i="9"/>
  <c r="L278" i="9"/>
  <c r="K278" i="9"/>
  <c r="G278" i="9"/>
  <c r="F278" i="9"/>
  <c r="E278" i="9"/>
  <c r="D278" i="9"/>
  <c r="C278" i="9"/>
  <c r="B278" i="9"/>
  <c r="K277" i="9"/>
  <c r="L277" i="9" s="1"/>
  <c r="G277" i="9"/>
  <c r="F277" i="9"/>
  <c r="E277" i="9"/>
  <c r="D277" i="9"/>
  <c r="C277" i="9"/>
  <c r="B277" i="9"/>
  <c r="L276" i="9"/>
  <c r="K276" i="9"/>
  <c r="G276" i="9"/>
  <c r="F276" i="9"/>
  <c r="E276" i="9"/>
  <c r="D276" i="9"/>
  <c r="C276" i="9"/>
  <c r="B276" i="9"/>
  <c r="G275" i="9"/>
  <c r="F275" i="9"/>
  <c r="E275" i="9"/>
  <c r="D275" i="9"/>
  <c r="C275" i="9"/>
  <c r="B275" i="9"/>
  <c r="G274" i="9"/>
  <c r="F274" i="9"/>
  <c r="E274" i="9"/>
  <c r="D274" i="9"/>
  <c r="C274" i="9"/>
  <c r="B274" i="9"/>
  <c r="L273" i="9"/>
  <c r="K273" i="9"/>
  <c r="G273" i="9"/>
  <c r="F273" i="9"/>
  <c r="E273" i="9"/>
  <c r="D273" i="9"/>
  <c r="C273" i="9"/>
  <c r="B273" i="9"/>
  <c r="L272" i="9"/>
  <c r="K272" i="9"/>
  <c r="G272" i="9"/>
  <c r="F272" i="9"/>
  <c r="E272" i="9"/>
  <c r="D272" i="9"/>
  <c r="C272" i="9"/>
  <c r="B272" i="9"/>
  <c r="K271" i="9"/>
  <c r="L271" i="9" s="1"/>
  <c r="G271" i="9"/>
  <c r="F271" i="9"/>
  <c r="E271" i="9"/>
  <c r="D271" i="9"/>
  <c r="C271" i="9"/>
  <c r="B271" i="9"/>
  <c r="L270" i="9"/>
  <c r="K270" i="9"/>
  <c r="G270" i="9"/>
  <c r="F270" i="9"/>
  <c r="E270" i="9"/>
  <c r="D270" i="9"/>
  <c r="C270" i="9"/>
  <c r="B270" i="9"/>
  <c r="K269" i="9"/>
  <c r="L269" i="9" s="1"/>
  <c r="G269" i="9"/>
  <c r="F269" i="9"/>
  <c r="E269" i="9"/>
  <c r="D269" i="9"/>
  <c r="C269" i="9"/>
  <c r="B269" i="9"/>
  <c r="L268" i="9"/>
  <c r="K268" i="9"/>
  <c r="G268" i="9"/>
  <c r="F268" i="9"/>
  <c r="E268" i="9"/>
  <c r="D268" i="9"/>
  <c r="C268" i="9"/>
  <c r="B268" i="9"/>
  <c r="L267" i="9"/>
  <c r="K267" i="9"/>
  <c r="G267" i="9"/>
  <c r="F267" i="9"/>
  <c r="E267" i="9"/>
  <c r="D267" i="9"/>
  <c r="C267" i="9"/>
  <c r="B267" i="9"/>
  <c r="L266" i="9"/>
  <c r="K266" i="9"/>
  <c r="G266" i="9"/>
  <c r="F266" i="9"/>
  <c r="E266" i="9"/>
  <c r="D266" i="9"/>
  <c r="C266" i="9"/>
  <c r="B266" i="9"/>
  <c r="K265" i="9"/>
  <c r="L265" i="9" s="1"/>
  <c r="G265" i="9"/>
  <c r="F265" i="9"/>
  <c r="E265" i="9"/>
  <c r="D265" i="9"/>
  <c r="C265" i="9"/>
  <c r="B265" i="9"/>
  <c r="K264" i="9"/>
  <c r="L264" i="9" s="1"/>
  <c r="G264" i="9"/>
  <c r="F264" i="9"/>
  <c r="E264" i="9"/>
  <c r="D264" i="9"/>
  <c r="C264" i="9"/>
  <c r="B264" i="9"/>
  <c r="L263" i="9"/>
  <c r="K263" i="9"/>
  <c r="G263" i="9"/>
  <c r="F263" i="9"/>
  <c r="E263" i="9"/>
  <c r="D263" i="9"/>
  <c r="C263" i="9"/>
  <c r="B263" i="9"/>
  <c r="L262" i="9"/>
  <c r="K262" i="9"/>
  <c r="G262" i="9"/>
  <c r="F262" i="9"/>
  <c r="E262" i="9"/>
  <c r="D262" i="9"/>
  <c r="C262" i="9"/>
  <c r="B262" i="9"/>
  <c r="L261" i="9"/>
  <c r="K261" i="9"/>
  <c r="G261" i="9"/>
  <c r="F261" i="9"/>
  <c r="E261" i="9"/>
  <c r="D261" i="9"/>
  <c r="C261" i="9"/>
  <c r="B261" i="9"/>
  <c r="L260" i="9"/>
  <c r="K260" i="9"/>
  <c r="G260" i="9"/>
  <c r="F260" i="9"/>
  <c r="E260" i="9"/>
  <c r="D260" i="9"/>
  <c r="C260" i="9"/>
  <c r="B260" i="9"/>
  <c r="K259" i="9"/>
  <c r="L259" i="9" s="1"/>
  <c r="G259" i="9"/>
  <c r="F259" i="9"/>
  <c r="E259" i="9"/>
  <c r="D259" i="9"/>
  <c r="C259" i="9"/>
  <c r="B259" i="9"/>
  <c r="L258" i="9"/>
  <c r="K258" i="9"/>
  <c r="G258" i="9"/>
  <c r="F258" i="9"/>
  <c r="E258" i="9"/>
  <c r="D258" i="9"/>
  <c r="C258" i="9"/>
  <c r="B258" i="9"/>
  <c r="K257" i="9"/>
  <c r="G257" i="9"/>
  <c r="F257" i="9"/>
  <c r="E257" i="9"/>
  <c r="D257" i="9"/>
  <c r="C257" i="9"/>
  <c r="B257" i="9"/>
  <c r="K256" i="9"/>
  <c r="G256" i="9"/>
  <c r="F256" i="9"/>
  <c r="E256" i="9"/>
  <c r="D256" i="9"/>
  <c r="C256" i="9"/>
  <c r="B256" i="9"/>
  <c r="K255" i="9"/>
  <c r="G255" i="9"/>
  <c r="F255" i="9"/>
  <c r="E255" i="9"/>
  <c r="D255" i="9"/>
  <c r="C255" i="9"/>
  <c r="B255" i="9"/>
  <c r="K254" i="9"/>
  <c r="G254" i="9"/>
  <c r="F254" i="9"/>
  <c r="E254" i="9"/>
  <c r="D254" i="9"/>
  <c r="C254" i="9"/>
  <c r="B254" i="9"/>
  <c r="K253" i="9"/>
  <c r="G253" i="9"/>
  <c r="F253" i="9"/>
  <c r="E253" i="9"/>
  <c r="D253" i="9"/>
  <c r="C253" i="9"/>
  <c r="B253" i="9"/>
  <c r="K252" i="9"/>
  <c r="G252" i="9"/>
  <c r="F252" i="9"/>
  <c r="E252" i="9"/>
  <c r="D252" i="9"/>
  <c r="C252" i="9"/>
  <c r="B252" i="9"/>
  <c r="K251" i="9"/>
  <c r="G251" i="9"/>
  <c r="F251" i="9"/>
  <c r="E251" i="9"/>
  <c r="D251" i="9"/>
  <c r="C251" i="9"/>
  <c r="B251" i="9"/>
  <c r="L250" i="9"/>
  <c r="K250" i="9"/>
  <c r="G250" i="9"/>
  <c r="F250" i="9"/>
  <c r="E250" i="9"/>
  <c r="D250" i="9"/>
  <c r="C250" i="9"/>
  <c r="B250" i="9"/>
  <c r="L249" i="9"/>
  <c r="K249" i="9"/>
  <c r="G249" i="9"/>
  <c r="F249" i="9"/>
  <c r="E249" i="9"/>
  <c r="D249" i="9"/>
  <c r="C249" i="9"/>
  <c r="B249" i="9"/>
  <c r="K248" i="9"/>
  <c r="L248" i="9" s="1"/>
  <c r="G248" i="9"/>
  <c r="F248" i="9"/>
  <c r="E248" i="9"/>
  <c r="D248" i="9"/>
  <c r="C248" i="9"/>
  <c r="B248" i="9"/>
  <c r="L247" i="9"/>
  <c r="K247" i="9"/>
  <c r="G247" i="9"/>
  <c r="F247" i="9"/>
  <c r="E247" i="9"/>
  <c r="D247" i="9"/>
  <c r="C247" i="9"/>
  <c r="B247" i="9"/>
  <c r="K246" i="9"/>
  <c r="L246" i="9" s="1"/>
  <c r="G246" i="9"/>
  <c r="F246" i="9"/>
  <c r="E246" i="9"/>
  <c r="D246" i="9"/>
  <c r="C246" i="9"/>
  <c r="B246" i="9"/>
  <c r="K245" i="9"/>
  <c r="L245" i="9" s="1"/>
  <c r="G245" i="9"/>
  <c r="F245" i="9"/>
  <c r="E245" i="9"/>
  <c r="D245" i="9"/>
  <c r="C245" i="9"/>
  <c r="B245" i="9"/>
  <c r="L244" i="9"/>
  <c r="K244" i="9"/>
  <c r="G244" i="9"/>
  <c r="F244" i="9"/>
  <c r="E244" i="9"/>
  <c r="D244" i="9"/>
  <c r="C244" i="9"/>
  <c r="B244" i="9"/>
  <c r="L243" i="9"/>
  <c r="K243" i="9"/>
  <c r="G243" i="9"/>
  <c r="F243" i="9"/>
  <c r="E243" i="9"/>
  <c r="D243" i="9"/>
  <c r="C243" i="9"/>
  <c r="B243" i="9"/>
  <c r="L242" i="9"/>
  <c r="K242" i="9"/>
  <c r="G242" i="9"/>
  <c r="F242" i="9"/>
  <c r="E242" i="9"/>
  <c r="D242" i="9"/>
  <c r="C242" i="9"/>
  <c r="B242" i="9"/>
  <c r="K241" i="9"/>
  <c r="L241" i="9" s="1"/>
  <c r="G241" i="9"/>
  <c r="F241" i="9"/>
  <c r="E241" i="9"/>
  <c r="D241" i="9"/>
  <c r="C241" i="9"/>
  <c r="B241" i="9"/>
  <c r="L240" i="9"/>
  <c r="K240" i="9"/>
  <c r="G240" i="9"/>
  <c r="F240" i="9"/>
  <c r="E240" i="9"/>
  <c r="D240" i="9"/>
  <c r="C240" i="9"/>
  <c r="B240" i="9"/>
  <c r="K239" i="9"/>
  <c r="L239" i="9" s="1"/>
  <c r="G239" i="9"/>
  <c r="F239" i="9"/>
  <c r="E239" i="9"/>
  <c r="D239" i="9"/>
  <c r="C239" i="9"/>
  <c r="B239" i="9"/>
  <c r="K238" i="9"/>
  <c r="L238" i="9" s="1"/>
  <c r="G238" i="9"/>
  <c r="F238" i="9"/>
  <c r="E238" i="9"/>
  <c r="D238" i="9"/>
  <c r="C238" i="9"/>
  <c r="B238" i="9"/>
  <c r="L237" i="9"/>
  <c r="K237" i="9"/>
  <c r="G237" i="9"/>
  <c r="F237" i="9"/>
  <c r="E237" i="9"/>
  <c r="D237" i="9"/>
  <c r="C237" i="9"/>
  <c r="B237" i="9"/>
  <c r="K236" i="9"/>
  <c r="L236" i="9" s="1"/>
  <c r="G236" i="9"/>
  <c r="F236" i="9"/>
  <c r="E236" i="9"/>
  <c r="D236" i="9"/>
  <c r="C236" i="9"/>
  <c r="B236" i="9"/>
  <c r="L235" i="9"/>
  <c r="K235" i="9"/>
  <c r="G235" i="9"/>
  <c r="F235" i="9"/>
  <c r="E235" i="9"/>
  <c r="D235" i="9"/>
  <c r="C235" i="9"/>
  <c r="B235" i="9"/>
  <c r="L234" i="9"/>
  <c r="K234" i="9"/>
  <c r="G234" i="9"/>
  <c r="F234" i="9"/>
  <c r="E234" i="9"/>
  <c r="D234" i="9"/>
  <c r="C234" i="9"/>
  <c r="B234" i="9"/>
  <c r="K233" i="9"/>
  <c r="L233" i="9" s="1"/>
  <c r="G233" i="9"/>
  <c r="F233" i="9"/>
  <c r="E233" i="9"/>
  <c r="D233" i="9"/>
  <c r="C233" i="9"/>
  <c r="B233" i="9"/>
  <c r="L232" i="9"/>
  <c r="K232" i="9"/>
  <c r="G232" i="9"/>
  <c r="F232" i="9"/>
  <c r="E232" i="9"/>
  <c r="D232" i="9"/>
  <c r="C232" i="9"/>
  <c r="B232" i="9"/>
  <c r="K231" i="9"/>
  <c r="L231" i="9" s="1"/>
  <c r="G231" i="9"/>
  <c r="F231" i="9"/>
  <c r="E231" i="9"/>
  <c r="D231" i="9"/>
  <c r="C231" i="9"/>
  <c r="B231" i="9"/>
  <c r="K230" i="9"/>
  <c r="L230" i="9" s="1"/>
  <c r="G230" i="9"/>
  <c r="F230" i="9"/>
  <c r="E230" i="9"/>
  <c r="D230" i="9"/>
  <c r="C230" i="9"/>
  <c r="B230" i="9"/>
  <c r="K229" i="9"/>
  <c r="L229" i="9" s="1"/>
  <c r="G229" i="9"/>
  <c r="F229" i="9"/>
  <c r="E229" i="9"/>
  <c r="D229" i="9"/>
  <c r="C229" i="9"/>
  <c r="B229" i="9"/>
  <c r="K228" i="9"/>
  <c r="L228" i="9" s="1"/>
  <c r="G228" i="9"/>
  <c r="F228" i="9"/>
  <c r="E228" i="9"/>
  <c r="D228" i="9"/>
  <c r="C228" i="9"/>
  <c r="B228" i="9"/>
  <c r="L227" i="9"/>
  <c r="K227" i="9"/>
  <c r="G227" i="9"/>
  <c r="F227" i="9"/>
  <c r="E227" i="9"/>
  <c r="D227" i="9"/>
  <c r="C227" i="9"/>
  <c r="B227" i="9"/>
  <c r="K226" i="9"/>
  <c r="L226" i="9" s="1"/>
  <c r="G226" i="9"/>
  <c r="F226" i="9"/>
  <c r="E226" i="9"/>
  <c r="D226" i="9"/>
  <c r="C226" i="9"/>
  <c r="B226" i="9"/>
  <c r="L225" i="9"/>
  <c r="K225" i="9"/>
  <c r="G225" i="9"/>
  <c r="F225" i="9"/>
  <c r="E225" i="9"/>
  <c r="D225" i="9"/>
  <c r="C225" i="9"/>
  <c r="B225" i="9"/>
  <c r="K224" i="9"/>
  <c r="L224" i="9" s="1"/>
  <c r="G224" i="9"/>
  <c r="F224" i="9"/>
  <c r="E224" i="9"/>
  <c r="D224" i="9"/>
  <c r="C224" i="9"/>
  <c r="B224" i="9"/>
  <c r="L223" i="9"/>
  <c r="K223" i="9"/>
  <c r="G223" i="9"/>
  <c r="F223" i="9"/>
  <c r="E223" i="9"/>
  <c r="D223" i="9"/>
  <c r="C223" i="9"/>
  <c r="B223" i="9"/>
  <c r="L222" i="9"/>
  <c r="K222" i="9"/>
  <c r="G222" i="9"/>
  <c r="F222" i="9"/>
  <c r="E222" i="9"/>
  <c r="D222" i="9"/>
  <c r="C222" i="9"/>
  <c r="B222" i="9"/>
  <c r="K221" i="9"/>
  <c r="L221" i="9" s="1"/>
  <c r="G221" i="9"/>
  <c r="F221" i="9"/>
  <c r="E221" i="9"/>
  <c r="D221" i="9"/>
  <c r="C221" i="9"/>
  <c r="B221" i="9"/>
  <c r="K220" i="9"/>
  <c r="L220" i="9" s="1"/>
  <c r="G220" i="9"/>
  <c r="F220" i="9"/>
  <c r="E220" i="9"/>
  <c r="D220" i="9"/>
  <c r="C220" i="9"/>
  <c r="B220" i="9"/>
  <c r="K219" i="9"/>
  <c r="L219" i="9" s="1"/>
  <c r="G219" i="9"/>
  <c r="F219" i="9"/>
  <c r="E219" i="9"/>
  <c r="D219" i="9"/>
  <c r="C219" i="9"/>
  <c r="B219" i="9"/>
  <c r="L218" i="9"/>
  <c r="K218" i="9"/>
  <c r="G218" i="9"/>
  <c r="F218" i="9"/>
  <c r="E218" i="9"/>
  <c r="D218" i="9"/>
  <c r="C218" i="9"/>
  <c r="B218" i="9"/>
  <c r="L217" i="9"/>
  <c r="K217" i="9"/>
  <c r="G217" i="9"/>
  <c r="F217" i="9"/>
  <c r="E217" i="9"/>
  <c r="D217" i="9"/>
  <c r="C217" i="9"/>
  <c r="B217" i="9"/>
  <c r="K216" i="9"/>
  <c r="L216" i="9" s="1"/>
  <c r="G216" i="9"/>
  <c r="F216" i="9"/>
  <c r="E216" i="9"/>
  <c r="D216" i="9"/>
  <c r="C216" i="9"/>
  <c r="B216" i="9"/>
  <c r="K215" i="9"/>
  <c r="L215" i="9" s="1"/>
  <c r="G215" i="9"/>
  <c r="F215" i="9"/>
  <c r="E215" i="9"/>
  <c r="D215" i="9"/>
  <c r="C215" i="9"/>
  <c r="B215" i="9"/>
  <c r="L214" i="9"/>
  <c r="K214" i="9"/>
  <c r="G214" i="9"/>
  <c r="F214" i="9"/>
  <c r="E214" i="9"/>
  <c r="D214" i="9"/>
  <c r="C214" i="9"/>
  <c r="B214" i="9"/>
  <c r="K213" i="9"/>
  <c r="L213" i="9" s="1"/>
  <c r="G213" i="9"/>
  <c r="F213" i="9"/>
  <c r="E213" i="9"/>
  <c r="D213" i="9"/>
  <c r="C213" i="9"/>
  <c r="B213" i="9"/>
  <c r="L212" i="9"/>
  <c r="K212" i="9"/>
  <c r="G212" i="9"/>
  <c r="F212" i="9"/>
  <c r="E212" i="9"/>
  <c r="D212" i="9"/>
  <c r="C212" i="9"/>
  <c r="B212" i="9"/>
  <c r="K211" i="9"/>
  <c r="L211" i="9" s="1"/>
  <c r="G211" i="9"/>
  <c r="F211" i="9"/>
  <c r="E211" i="9"/>
  <c r="D211" i="9"/>
  <c r="C211" i="9"/>
  <c r="B211" i="9"/>
  <c r="K210" i="9"/>
  <c r="L210" i="9" s="1"/>
  <c r="G210" i="9"/>
  <c r="F210" i="9"/>
  <c r="E210" i="9"/>
  <c r="D210" i="9"/>
  <c r="C210" i="9"/>
  <c r="B210" i="9"/>
  <c r="L209" i="9"/>
  <c r="K209" i="9"/>
  <c r="G209" i="9"/>
  <c r="F209" i="9"/>
  <c r="E209" i="9"/>
  <c r="D209" i="9"/>
  <c r="C209" i="9"/>
  <c r="B209" i="9"/>
  <c r="L208" i="9"/>
  <c r="K208" i="9"/>
  <c r="G208" i="9"/>
  <c r="F208" i="9"/>
  <c r="E208" i="9"/>
  <c r="D208" i="9"/>
  <c r="C208" i="9"/>
  <c r="B208" i="9"/>
  <c r="L207" i="9"/>
  <c r="K207" i="9"/>
  <c r="G207" i="9"/>
  <c r="F207" i="9"/>
  <c r="E207" i="9"/>
  <c r="D207" i="9"/>
  <c r="C207" i="9"/>
  <c r="B207" i="9"/>
  <c r="K206" i="9"/>
  <c r="L206" i="9" s="1"/>
  <c r="G206" i="9"/>
  <c r="F206" i="9"/>
  <c r="E206" i="9"/>
  <c r="D206" i="9"/>
  <c r="C206" i="9"/>
  <c r="B206" i="9"/>
  <c r="L205" i="9"/>
  <c r="K205" i="9"/>
  <c r="G205" i="9"/>
  <c r="F205" i="9"/>
  <c r="E205" i="9"/>
  <c r="D205" i="9"/>
  <c r="C205" i="9"/>
  <c r="B205" i="9"/>
  <c r="K204" i="9"/>
  <c r="L204" i="9" s="1"/>
  <c r="G204" i="9"/>
  <c r="F204" i="9"/>
  <c r="E204" i="9"/>
  <c r="D204" i="9"/>
  <c r="C204" i="9"/>
  <c r="B204" i="9"/>
  <c r="L203" i="9"/>
  <c r="K203" i="9"/>
  <c r="G203" i="9"/>
  <c r="F203" i="9"/>
  <c r="E203" i="9"/>
  <c r="D203" i="9"/>
  <c r="C203" i="9"/>
  <c r="B203" i="9"/>
  <c r="L202" i="9"/>
  <c r="K202" i="9"/>
  <c r="G202" i="9"/>
  <c r="F202" i="9"/>
  <c r="E202" i="9"/>
  <c r="D202" i="9"/>
  <c r="C202" i="9"/>
  <c r="B202" i="9"/>
  <c r="K201" i="9"/>
  <c r="L201" i="9" s="1"/>
  <c r="G201" i="9"/>
  <c r="F201" i="9"/>
  <c r="E201" i="9"/>
  <c r="D201" i="9"/>
  <c r="C201" i="9"/>
  <c r="B201" i="9"/>
  <c r="L200" i="9"/>
  <c r="K200" i="9"/>
  <c r="G200" i="9"/>
  <c r="F200" i="9"/>
  <c r="E200" i="9"/>
  <c r="D200" i="9"/>
  <c r="C200" i="9"/>
  <c r="B200" i="9"/>
  <c r="L199" i="9"/>
  <c r="K199" i="9"/>
  <c r="G199" i="9"/>
  <c r="F199" i="9"/>
  <c r="E199" i="9"/>
  <c r="D199" i="9"/>
  <c r="C199" i="9"/>
  <c r="B199" i="9"/>
  <c r="K198" i="9"/>
  <c r="L198" i="9" s="1"/>
  <c r="G198" i="9"/>
  <c r="F198" i="9"/>
  <c r="E198" i="9"/>
  <c r="D198" i="9"/>
  <c r="C198" i="9"/>
  <c r="B198" i="9"/>
  <c r="L197" i="9"/>
  <c r="K197" i="9"/>
  <c r="G197" i="9"/>
  <c r="F197" i="9"/>
  <c r="E197" i="9"/>
  <c r="D197" i="9"/>
  <c r="C197" i="9"/>
  <c r="B197" i="9"/>
  <c r="K196" i="9"/>
  <c r="L196" i="9" s="1"/>
  <c r="G196" i="9"/>
  <c r="F196" i="9"/>
  <c r="E196" i="9"/>
  <c r="D196" i="9"/>
  <c r="C196" i="9"/>
  <c r="B196" i="9"/>
  <c r="K195" i="9"/>
  <c r="L195" i="9" s="1"/>
  <c r="G195" i="9"/>
  <c r="F195" i="9"/>
  <c r="E195" i="9"/>
  <c r="D195" i="9"/>
  <c r="C195" i="9"/>
  <c r="B195" i="9"/>
  <c r="L194" i="9"/>
  <c r="K194" i="9"/>
  <c r="G194" i="9"/>
  <c r="F194" i="9"/>
  <c r="E194" i="9"/>
  <c r="D194" i="9"/>
  <c r="C194" i="9"/>
  <c r="B194" i="9"/>
  <c r="L193" i="9"/>
  <c r="K193" i="9"/>
  <c r="G193" i="9"/>
  <c r="F193" i="9"/>
  <c r="E193" i="9"/>
  <c r="D193" i="9"/>
  <c r="C193" i="9"/>
  <c r="B193" i="9"/>
  <c r="L192" i="9"/>
  <c r="K192" i="9"/>
  <c r="G192" i="9"/>
  <c r="F192" i="9"/>
  <c r="E192" i="9"/>
  <c r="D192" i="9"/>
  <c r="C192" i="9"/>
  <c r="B192" i="9"/>
  <c r="K191" i="9"/>
  <c r="L191" i="9" s="1"/>
  <c r="G191" i="9"/>
  <c r="F191" i="9"/>
  <c r="E191" i="9"/>
  <c r="D191" i="9"/>
  <c r="C191" i="9"/>
  <c r="B191" i="9"/>
  <c r="L190" i="9"/>
  <c r="K190" i="9"/>
  <c r="G190" i="9"/>
  <c r="F190" i="9"/>
  <c r="E190" i="9"/>
  <c r="D190" i="9"/>
  <c r="C190" i="9"/>
  <c r="B190" i="9"/>
  <c r="K189" i="9"/>
  <c r="L189" i="9" s="1"/>
  <c r="G189" i="9"/>
  <c r="F189" i="9"/>
  <c r="E189" i="9"/>
  <c r="D189" i="9"/>
  <c r="C189" i="9"/>
  <c r="B189" i="9"/>
  <c r="K188" i="9"/>
  <c r="L188" i="9" s="1"/>
  <c r="G188" i="9"/>
  <c r="F188" i="9"/>
  <c r="E188" i="9"/>
  <c r="D188" i="9"/>
  <c r="C188" i="9"/>
  <c r="B188" i="9"/>
  <c r="L187" i="9"/>
  <c r="K187" i="9"/>
  <c r="G187" i="9"/>
  <c r="F187" i="9"/>
  <c r="E187" i="9"/>
  <c r="D187" i="9"/>
  <c r="C187" i="9"/>
  <c r="B187" i="9"/>
  <c r="K186" i="9"/>
  <c r="L186" i="9" s="1"/>
  <c r="G186" i="9"/>
  <c r="F186" i="9"/>
  <c r="E186" i="9"/>
  <c r="D186" i="9"/>
  <c r="C186" i="9"/>
  <c r="B186" i="9"/>
  <c r="L185" i="9"/>
  <c r="K185" i="9"/>
  <c r="G185" i="9"/>
  <c r="F185" i="9"/>
  <c r="E185" i="9"/>
  <c r="D185" i="9"/>
  <c r="C185" i="9"/>
  <c r="B185" i="9"/>
  <c r="L184" i="9"/>
  <c r="K184" i="9"/>
  <c r="G184" i="9"/>
  <c r="F184" i="9"/>
  <c r="E184" i="9"/>
  <c r="D184" i="9"/>
  <c r="C184" i="9"/>
  <c r="B184" i="9"/>
  <c r="K183" i="9"/>
  <c r="L183" i="9" s="1"/>
  <c r="G183" i="9"/>
  <c r="F183" i="9"/>
  <c r="E183" i="9"/>
  <c r="D183" i="9"/>
  <c r="C183" i="9"/>
  <c r="B183" i="9"/>
  <c r="L182" i="9"/>
  <c r="K182" i="9"/>
  <c r="G182" i="9"/>
  <c r="F182" i="9"/>
  <c r="E182" i="9"/>
  <c r="D182" i="9"/>
  <c r="C182" i="9"/>
  <c r="B182" i="9"/>
  <c r="K181" i="9"/>
  <c r="L181" i="9" s="1"/>
  <c r="G181" i="9"/>
  <c r="F181" i="9"/>
  <c r="E181" i="9"/>
  <c r="D181" i="9"/>
  <c r="C181" i="9"/>
  <c r="B181" i="9"/>
  <c r="K180" i="9"/>
  <c r="L180" i="9" s="1"/>
  <c r="G180" i="9"/>
  <c r="F180" i="9"/>
  <c r="E180" i="9"/>
  <c r="D180" i="9"/>
  <c r="C180" i="9"/>
  <c r="B180" i="9"/>
  <c r="K179" i="9"/>
  <c r="L179" i="9" s="1"/>
  <c r="R8" i="15" s="1"/>
  <c r="G179" i="9"/>
  <c r="F179" i="9"/>
  <c r="E179" i="9"/>
  <c r="D179" i="9"/>
  <c r="C179" i="9"/>
  <c r="B179" i="9"/>
  <c r="K178" i="9"/>
  <c r="L178" i="9" s="1"/>
  <c r="G178" i="9"/>
  <c r="F178" i="9"/>
  <c r="E178" i="9"/>
  <c r="D178" i="9"/>
  <c r="C178" i="9"/>
  <c r="B178" i="9"/>
  <c r="L177" i="9"/>
  <c r="K177" i="9"/>
  <c r="G177" i="9"/>
  <c r="F177" i="9"/>
  <c r="E177" i="9"/>
  <c r="D177" i="9"/>
  <c r="C177" i="9"/>
  <c r="B177" i="9"/>
  <c r="K176" i="9"/>
  <c r="L176" i="9" s="1"/>
  <c r="G176" i="9"/>
  <c r="F176" i="9"/>
  <c r="E176" i="9"/>
  <c r="D176" i="9"/>
  <c r="C176" i="9"/>
  <c r="B176" i="9"/>
  <c r="L175" i="9"/>
  <c r="K175" i="9"/>
  <c r="G175" i="9"/>
  <c r="F175" i="9"/>
  <c r="E175" i="9"/>
  <c r="D175" i="9"/>
  <c r="C175" i="9"/>
  <c r="B175" i="9"/>
  <c r="K174" i="9"/>
  <c r="L174" i="9" s="1"/>
  <c r="G174" i="9"/>
  <c r="F174" i="9"/>
  <c r="E174" i="9"/>
  <c r="D174" i="9"/>
  <c r="C174" i="9"/>
  <c r="B174" i="9"/>
  <c r="L173" i="9"/>
  <c r="K173" i="9"/>
  <c r="G173" i="9"/>
  <c r="F173" i="9"/>
  <c r="E173" i="9"/>
  <c r="D173" i="9"/>
  <c r="C173" i="9"/>
  <c r="B173" i="9"/>
  <c r="L172" i="9"/>
  <c r="K172" i="9"/>
  <c r="G172" i="9"/>
  <c r="F172" i="9"/>
  <c r="E172" i="9"/>
  <c r="D172" i="9"/>
  <c r="C172" i="9"/>
  <c r="B172" i="9"/>
  <c r="K171" i="9"/>
  <c r="L171" i="9" s="1"/>
  <c r="G171" i="9"/>
  <c r="F171" i="9"/>
  <c r="E171" i="9"/>
  <c r="D171" i="9"/>
  <c r="C171" i="9"/>
  <c r="B171" i="9"/>
  <c r="K170" i="9"/>
  <c r="L170" i="9" s="1"/>
  <c r="G170" i="9"/>
  <c r="F170" i="9"/>
  <c r="E170" i="9"/>
  <c r="D170" i="9"/>
  <c r="C170" i="9"/>
  <c r="B170" i="9"/>
  <c r="K169" i="9"/>
  <c r="L169" i="9" s="1"/>
  <c r="G169" i="9"/>
  <c r="F169" i="9"/>
  <c r="E169" i="9"/>
  <c r="D169" i="9"/>
  <c r="C169" i="9"/>
  <c r="B169" i="9"/>
  <c r="L168" i="9"/>
  <c r="K168" i="9"/>
  <c r="G168" i="9"/>
  <c r="F168" i="9"/>
  <c r="E168" i="9"/>
  <c r="D168" i="9"/>
  <c r="C168" i="9"/>
  <c r="B168" i="9"/>
  <c r="L167" i="9"/>
  <c r="K167" i="9"/>
  <c r="G167" i="9"/>
  <c r="F167" i="9"/>
  <c r="E167" i="9"/>
  <c r="D167" i="9"/>
  <c r="C167" i="9"/>
  <c r="B167" i="9"/>
  <c r="K166" i="9"/>
  <c r="L166" i="9" s="1"/>
  <c r="G166" i="9"/>
  <c r="F166" i="9"/>
  <c r="E166" i="9"/>
  <c r="D166" i="9"/>
  <c r="C166" i="9"/>
  <c r="B166" i="9"/>
  <c r="K165" i="9"/>
  <c r="L165" i="9" s="1"/>
  <c r="G165" i="9"/>
  <c r="F165" i="9"/>
  <c r="E165" i="9"/>
  <c r="D165" i="9"/>
  <c r="C165" i="9"/>
  <c r="B165" i="9"/>
  <c r="L164" i="9"/>
  <c r="K164" i="9"/>
  <c r="G164" i="9"/>
  <c r="F164" i="9"/>
  <c r="E164" i="9"/>
  <c r="D164" i="9"/>
  <c r="C164" i="9"/>
  <c r="B164" i="9"/>
  <c r="K163" i="9"/>
  <c r="L163" i="9" s="1"/>
  <c r="G163" i="9"/>
  <c r="F163" i="9"/>
  <c r="E163" i="9"/>
  <c r="D163" i="9"/>
  <c r="C163" i="9"/>
  <c r="B163" i="9"/>
  <c r="L162" i="9"/>
  <c r="K162" i="9"/>
  <c r="G162" i="9"/>
  <c r="F162" i="9"/>
  <c r="E162" i="9"/>
  <c r="D162" i="9"/>
  <c r="C162" i="9"/>
  <c r="B162" i="9"/>
  <c r="K161" i="9"/>
  <c r="L161" i="9" s="1"/>
  <c r="G161" i="9"/>
  <c r="F161" i="9"/>
  <c r="E161" i="9"/>
  <c r="D161" i="9"/>
  <c r="C161" i="9"/>
  <c r="B161" i="9"/>
  <c r="K160" i="9"/>
  <c r="L160" i="9" s="1"/>
  <c r="G160" i="9"/>
  <c r="F160" i="9"/>
  <c r="E160" i="9"/>
  <c r="D160" i="9"/>
  <c r="C160" i="9"/>
  <c r="B160" i="9"/>
  <c r="L159" i="9"/>
  <c r="K159" i="9"/>
  <c r="G159" i="9"/>
  <c r="F159" i="9"/>
  <c r="E159" i="9"/>
  <c r="D159" i="9"/>
  <c r="C159" i="9"/>
  <c r="B159" i="9"/>
  <c r="L158" i="9"/>
  <c r="K158" i="9"/>
  <c r="G158" i="9"/>
  <c r="F158" i="9"/>
  <c r="E158" i="9"/>
  <c r="D158" i="9"/>
  <c r="C158" i="9"/>
  <c r="B158" i="9"/>
  <c r="L157" i="9"/>
  <c r="K157" i="9"/>
  <c r="G157" i="9"/>
  <c r="F157" i="9"/>
  <c r="E157" i="9"/>
  <c r="D157" i="9"/>
  <c r="C157" i="9"/>
  <c r="B157" i="9"/>
  <c r="K156" i="9"/>
  <c r="L156" i="9" s="1"/>
  <c r="G156" i="9"/>
  <c r="F156" i="9"/>
  <c r="E156" i="9"/>
  <c r="D156" i="9"/>
  <c r="C156" i="9"/>
  <c r="B156" i="9"/>
  <c r="L155" i="9"/>
  <c r="K155" i="9"/>
  <c r="G155" i="9"/>
  <c r="F155" i="9"/>
  <c r="E155" i="9"/>
  <c r="D155" i="9"/>
  <c r="C155" i="9"/>
  <c r="B155" i="9"/>
  <c r="K154" i="9"/>
  <c r="L154" i="9" s="1"/>
  <c r="G154" i="9"/>
  <c r="F154" i="9"/>
  <c r="E154" i="9"/>
  <c r="D154" i="9"/>
  <c r="C154" i="9"/>
  <c r="B154" i="9"/>
  <c r="L153" i="9"/>
  <c r="K153" i="9"/>
  <c r="G153" i="9"/>
  <c r="F153" i="9"/>
  <c r="E153" i="9"/>
  <c r="D153" i="9"/>
  <c r="C153" i="9"/>
  <c r="B153" i="9"/>
  <c r="L152" i="9"/>
  <c r="K152" i="9"/>
  <c r="G152" i="9"/>
  <c r="F152" i="9"/>
  <c r="E152" i="9"/>
  <c r="D152" i="9"/>
  <c r="C152" i="9"/>
  <c r="B152" i="9"/>
  <c r="K151" i="9"/>
  <c r="L151" i="9" s="1"/>
  <c r="G151" i="9"/>
  <c r="F151" i="9"/>
  <c r="E151" i="9"/>
  <c r="D151" i="9"/>
  <c r="C151" i="9"/>
  <c r="B151" i="9"/>
  <c r="L150" i="9"/>
  <c r="K150" i="9"/>
  <c r="G150" i="9"/>
  <c r="F150" i="9"/>
  <c r="E150" i="9"/>
  <c r="D150" i="9"/>
  <c r="C150" i="9"/>
  <c r="B150" i="9"/>
  <c r="L149" i="9"/>
  <c r="K149" i="9"/>
  <c r="G149" i="9"/>
  <c r="F149" i="9"/>
  <c r="E149" i="9"/>
  <c r="D149" i="9"/>
  <c r="C149" i="9"/>
  <c r="B149" i="9"/>
  <c r="K148" i="9"/>
  <c r="L148" i="9" s="1"/>
  <c r="G148" i="9"/>
  <c r="F148" i="9"/>
  <c r="E148" i="9"/>
  <c r="D148" i="9"/>
  <c r="C148" i="9"/>
  <c r="B148" i="9"/>
  <c r="L147" i="9"/>
  <c r="K147" i="9"/>
  <c r="G147" i="9"/>
  <c r="F147" i="9"/>
  <c r="E147" i="9"/>
  <c r="D147" i="9"/>
  <c r="C147" i="9"/>
  <c r="B147" i="9"/>
  <c r="K146" i="9"/>
  <c r="L146" i="9" s="1"/>
  <c r="G146" i="9"/>
  <c r="F146" i="9"/>
  <c r="E146" i="9"/>
  <c r="D146" i="9"/>
  <c r="C146" i="9"/>
  <c r="B146" i="9"/>
  <c r="K145" i="9"/>
  <c r="L145" i="9" s="1"/>
  <c r="G145" i="9"/>
  <c r="F145" i="9"/>
  <c r="E145" i="9"/>
  <c r="D145" i="9"/>
  <c r="C145" i="9"/>
  <c r="B145" i="9"/>
  <c r="L144" i="9"/>
  <c r="K144" i="9"/>
  <c r="G144" i="9"/>
  <c r="F144" i="9"/>
  <c r="E144" i="9"/>
  <c r="D144" i="9"/>
  <c r="C144" i="9"/>
  <c r="B144" i="9"/>
  <c r="L143" i="9"/>
  <c r="K143" i="9"/>
  <c r="G143" i="9"/>
  <c r="F143" i="9"/>
  <c r="E143" i="9"/>
  <c r="D143" i="9"/>
  <c r="C143" i="9"/>
  <c r="B143" i="9"/>
  <c r="L142" i="9"/>
  <c r="K142" i="9"/>
  <c r="G142" i="9"/>
  <c r="F142" i="9"/>
  <c r="E142" i="9"/>
  <c r="D142" i="9"/>
  <c r="C142" i="9"/>
  <c r="B142" i="9"/>
  <c r="K141" i="9"/>
  <c r="L141" i="9" s="1"/>
  <c r="G141" i="9"/>
  <c r="F141" i="9"/>
  <c r="E141" i="9"/>
  <c r="D141" i="9"/>
  <c r="C141" i="9"/>
  <c r="B141" i="9"/>
  <c r="L140" i="9"/>
  <c r="K140" i="9"/>
  <c r="G140" i="9"/>
  <c r="F140" i="9"/>
  <c r="E140" i="9"/>
  <c r="D140" i="9"/>
  <c r="C140" i="9"/>
  <c r="B140" i="9"/>
  <c r="K139" i="9"/>
  <c r="L139" i="9" s="1"/>
  <c r="G139" i="9"/>
  <c r="F139" i="9"/>
  <c r="E139" i="9"/>
  <c r="D139" i="9"/>
  <c r="C139" i="9"/>
  <c r="B139" i="9"/>
  <c r="K138" i="9"/>
  <c r="L138" i="9" s="1"/>
  <c r="G138" i="9"/>
  <c r="F138" i="9"/>
  <c r="E138" i="9"/>
  <c r="D138" i="9"/>
  <c r="C138" i="9"/>
  <c r="B138" i="9"/>
  <c r="L137" i="9"/>
  <c r="K137" i="9"/>
  <c r="G137" i="9"/>
  <c r="F137" i="9"/>
  <c r="E137" i="9"/>
  <c r="D137" i="9"/>
  <c r="C137" i="9"/>
  <c r="B137" i="9"/>
  <c r="K136" i="9"/>
  <c r="L136" i="9" s="1"/>
  <c r="G136" i="9"/>
  <c r="F136" i="9"/>
  <c r="E136" i="9"/>
  <c r="D136" i="9"/>
  <c r="C136" i="9"/>
  <c r="B136" i="9"/>
  <c r="L135" i="9"/>
  <c r="K135" i="9"/>
  <c r="G135" i="9"/>
  <c r="F135" i="9"/>
  <c r="E135" i="9"/>
  <c r="D135" i="9"/>
  <c r="C135" i="9"/>
  <c r="B135" i="9"/>
  <c r="L134" i="9"/>
  <c r="K134" i="9"/>
  <c r="G134" i="9"/>
  <c r="F134" i="9"/>
  <c r="E134" i="9"/>
  <c r="D134" i="9"/>
  <c r="C134" i="9"/>
  <c r="B134" i="9"/>
  <c r="K133" i="9"/>
  <c r="L133" i="9" s="1"/>
  <c r="G133" i="9"/>
  <c r="F133" i="9"/>
  <c r="E133" i="9"/>
  <c r="D133" i="9"/>
  <c r="C133" i="9"/>
  <c r="B133" i="9"/>
  <c r="L132" i="9"/>
  <c r="K132" i="9"/>
  <c r="G132" i="9"/>
  <c r="F132" i="9"/>
  <c r="E132" i="9"/>
  <c r="D132" i="9"/>
  <c r="C132" i="9"/>
  <c r="B132" i="9"/>
  <c r="K131" i="9"/>
  <c r="L131" i="9" s="1"/>
  <c r="G131" i="9"/>
  <c r="F131" i="9"/>
  <c r="E131" i="9"/>
  <c r="D131" i="9"/>
  <c r="C131" i="9"/>
  <c r="B131" i="9"/>
  <c r="K130" i="9"/>
  <c r="L130" i="9" s="1"/>
  <c r="G130" i="9"/>
  <c r="F130" i="9"/>
  <c r="E130" i="9"/>
  <c r="D130" i="9"/>
  <c r="C130" i="9"/>
  <c r="B130" i="9"/>
  <c r="K129" i="9"/>
  <c r="L129" i="9" s="1"/>
  <c r="G129" i="9"/>
  <c r="F129" i="9"/>
  <c r="E129" i="9"/>
  <c r="D129" i="9"/>
  <c r="C129" i="9"/>
  <c r="B129" i="9"/>
  <c r="K128" i="9"/>
  <c r="L128" i="9" s="1"/>
  <c r="G128" i="9"/>
  <c r="F128" i="9"/>
  <c r="E128" i="9"/>
  <c r="D128" i="9"/>
  <c r="C128" i="9"/>
  <c r="B128" i="9"/>
  <c r="L127" i="9"/>
  <c r="K127" i="9"/>
  <c r="G127" i="9"/>
  <c r="F127" i="9"/>
  <c r="E127" i="9"/>
  <c r="D127" i="9"/>
  <c r="C127" i="9"/>
  <c r="B127" i="9"/>
  <c r="K126" i="9"/>
  <c r="L126" i="9" s="1"/>
  <c r="G126" i="9"/>
  <c r="F126" i="9"/>
  <c r="E126" i="9"/>
  <c r="D126" i="9"/>
  <c r="C126" i="9"/>
  <c r="B126" i="9"/>
  <c r="K125" i="9"/>
  <c r="L125" i="9" s="1"/>
  <c r="G125" i="9"/>
  <c r="F125" i="9"/>
  <c r="E125" i="9"/>
  <c r="D125" i="9"/>
  <c r="C125" i="9"/>
  <c r="B125" i="9"/>
  <c r="K124" i="9"/>
  <c r="L124" i="9" s="1"/>
  <c r="G124" i="9"/>
  <c r="F124" i="9"/>
  <c r="E124" i="9"/>
  <c r="D124" i="9"/>
  <c r="C124" i="9"/>
  <c r="B124" i="9"/>
  <c r="L123" i="9"/>
  <c r="K123" i="9"/>
  <c r="G123" i="9"/>
  <c r="F123" i="9"/>
  <c r="E123" i="9"/>
  <c r="D123" i="9"/>
  <c r="C123" i="9"/>
  <c r="B123" i="9"/>
  <c r="L122" i="9"/>
  <c r="K122" i="9"/>
  <c r="G122" i="9"/>
  <c r="F122" i="9"/>
  <c r="E122" i="9"/>
  <c r="D122" i="9"/>
  <c r="C122" i="9"/>
  <c r="B122" i="9"/>
  <c r="K121" i="9"/>
  <c r="L121" i="9" s="1"/>
  <c r="G121" i="9"/>
  <c r="F121" i="9"/>
  <c r="E121" i="9"/>
  <c r="D121" i="9"/>
  <c r="C121" i="9"/>
  <c r="B121" i="9"/>
  <c r="K120" i="9"/>
  <c r="L120" i="9" s="1"/>
  <c r="G120" i="9"/>
  <c r="F120" i="9"/>
  <c r="E120" i="9"/>
  <c r="D120" i="9"/>
  <c r="C120" i="9"/>
  <c r="B120" i="9"/>
  <c r="K119" i="9"/>
  <c r="L119" i="9" s="1"/>
  <c r="G119" i="9"/>
  <c r="F119" i="9"/>
  <c r="E119" i="9"/>
  <c r="D119" i="9"/>
  <c r="C119" i="9"/>
  <c r="B119" i="9"/>
  <c r="L118" i="9"/>
  <c r="K118" i="9"/>
  <c r="G118" i="9"/>
  <c r="F118" i="9"/>
  <c r="E118" i="9"/>
  <c r="D118" i="9"/>
  <c r="C118" i="9"/>
  <c r="B118" i="9"/>
  <c r="L117" i="9"/>
  <c r="K117" i="9"/>
  <c r="G117" i="9"/>
  <c r="F117" i="9"/>
  <c r="E117" i="9"/>
  <c r="D117" i="9"/>
  <c r="C117" i="9"/>
  <c r="B117" i="9"/>
  <c r="K116" i="9"/>
  <c r="L116" i="9" s="1"/>
  <c r="G116" i="9"/>
  <c r="F116" i="9"/>
  <c r="E116" i="9"/>
  <c r="D116" i="9"/>
  <c r="C116" i="9"/>
  <c r="B116" i="9"/>
  <c r="K115" i="9"/>
  <c r="L115" i="9" s="1"/>
  <c r="G115" i="9"/>
  <c r="F115" i="9"/>
  <c r="E115" i="9"/>
  <c r="D115" i="9"/>
  <c r="C115" i="9"/>
  <c r="B115" i="9"/>
  <c r="L114" i="9"/>
  <c r="K114" i="9"/>
  <c r="G114" i="9"/>
  <c r="F114" i="9"/>
  <c r="E114" i="9"/>
  <c r="D114" i="9"/>
  <c r="C114" i="9"/>
  <c r="B114" i="9"/>
  <c r="K113" i="9"/>
  <c r="L113" i="9" s="1"/>
  <c r="G113" i="9"/>
  <c r="F113" i="9"/>
  <c r="E113" i="9"/>
  <c r="D113" i="9"/>
  <c r="C113" i="9"/>
  <c r="B113" i="9"/>
  <c r="L112" i="9"/>
  <c r="K112" i="9"/>
  <c r="G112" i="9"/>
  <c r="F112" i="9"/>
  <c r="E112" i="9"/>
  <c r="D112" i="9"/>
  <c r="C112" i="9"/>
  <c r="B112" i="9"/>
  <c r="K111" i="9"/>
  <c r="L111" i="9" s="1"/>
  <c r="G111" i="9"/>
  <c r="F111" i="9"/>
  <c r="E111" i="9"/>
  <c r="D111" i="9"/>
  <c r="C111" i="9"/>
  <c r="B111" i="9"/>
  <c r="K110" i="9"/>
  <c r="L110" i="9" s="1"/>
  <c r="G110" i="9"/>
  <c r="F110" i="9"/>
  <c r="E110" i="9"/>
  <c r="D110" i="9"/>
  <c r="C110" i="9"/>
  <c r="B110" i="9"/>
  <c r="L109" i="9"/>
  <c r="K109" i="9"/>
  <c r="G109" i="9"/>
  <c r="F109" i="9"/>
  <c r="E109" i="9"/>
  <c r="D109" i="9"/>
  <c r="C109" i="9"/>
  <c r="B109" i="9"/>
  <c r="L108" i="9"/>
  <c r="K108" i="9"/>
  <c r="G108" i="9"/>
  <c r="F108" i="9"/>
  <c r="E108" i="9"/>
  <c r="D108" i="9"/>
  <c r="C108" i="9"/>
  <c r="B108" i="9"/>
  <c r="L107" i="9"/>
  <c r="K107" i="9"/>
  <c r="G107" i="9"/>
  <c r="F107" i="9"/>
  <c r="E107" i="9"/>
  <c r="D107" i="9"/>
  <c r="C107" i="9"/>
  <c r="B107" i="9"/>
  <c r="K106" i="9"/>
  <c r="L106" i="9" s="1"/>
  <c r="G106" i="9"/>
  <c r="F106" i="9"/>
  <c r="E106" i="9"/>
  <c r="D106" i="9"/>
  <c r="C106" i="9"/>
  <c r="B106" i="9"/>
  <c r="L105" i="9"/>
  <c r="K105" i="9"/>
  <c r="G105" i="9"/>
  <c r="F105" i="9"/>
  <c r="E105" i="9"/>
  <c r="D105" i="9"/>
  <c r="C105" i="9"/>
  <c r="B105" i="9"/>
  <c r="K104" i="9"/>
  <c r="L104" i="9" s="1"/>
  <c r="G104" i="9"/>
  <c r="F104" i="9"/>
  <c r="E104" i="9"/>
  <c r="D104" i="9"/>
  <c r="C104" i="9"/>
  <c r="B104" i="9"/>
  <c r="L103" i="9"/>
  <c r="K103" i="9"/>
  <c r="G103" i="9"/>
  <c r="F103" i="9"/>
  <c r="E103" i="9"/>
  <c r="D103" i="9"/>
  <c r="C103" i="9"/>
  <c r="B103" i="9"/>
  <c r="L102" i="9"/>
  <c r="K102" i="9"/>
  <c r="G102" i="9"/>
  <c r="F102" i="9"/>
  <c r="E102" i="9"/>
  <c r="D102" i="9"/>
  <c r="C102" i="9"/>
  <c r="B102" i="9"/>
  <c r="K101" i="9"/>
  <c r="L101" i="9" s="1"/>
  <c r="G101" i="9"/>
  <c r="F101" i="9"/>
  <c r="E101" i="9"/>
  <c r="D101" i="9"/>
  <c r="C101" i="9"/>
  <c r="B101" i="9"/>
  <c r="L100" i="9"/>
  <c r="K100" i="9"/>
  <c r="G100" i="9"/>
  <c r="F100" i="9"/>
  <c r="E100" i="9"/>
  <c r="D100" i="9"/>
  <c r="C100" i="9"/>
  <c r="B100" i="9"/>
  <c r="L99" i="9"/>
  <c r="K99" i="9"/>
  <c r="G99" i="9"/>
  <c r="F99" i="9"/>
  <c r="E99" i="9"/>
  <c r="D99" i="9"/>
  <c r="C99" i="9"/>
  <c r="B99" i="9"/>
  <c r="K98" i="9"/>
  <c r="L98" i="9" s="1"/>
  <c r="G98" i="9"/>
  <c r="F98" i="9"/>
  <c r="E98" i="9"/>
  <c r="D98" i="9"/>
  <c r="C98" i="9"/>
  <c r="B98" i="9"/>
  <c r="L97" i="9"/>
  <c r="K97" i="9"/>
  <c r="G97" i="9"/>
  <c r="F97" i="9"/>
  <c r="E97" i="9"/>
  <c r="D97" i="9"/>
  <c r="C97" i="9"/>
  <c r="B97" i="9"/>
  <c r="K96" i="9"/>
  <c r="L96" i="9" s="1"/>
  <c r="G96" i="9"/>
  <c r="F96" i="9"/>
  <c r="E96" i="9"/>
  <c r="D96" i="9"/>
  <c r="C96" i="9"/>
  <c r="B96" i="9"/>
  <c r="K95" i="9"/>
  <c r="L95" i="9" s="1"/>
  <c r="G95" i="9"/>
  <c r="F95" i="9"/>
  <c r="E95" i="9"/>
  <c r="D95" i="9"/>
  <c r="C95" i="9"/>
  <c r="B95" i="9"/>
  <c r="L94" i="9"/>
  <c r="K94" i="9"/>
  <c r="G94" i="9"/>
  <c r="F94" i="9"/>
  <c r="E94" i="9"/>
  <c r="D94" i="9"/>
  <c r="C94" i="9"/>
  <c r="B94" i="9"/>
  <c r="K93" i="9"/>
  <c r="L93" i="9" s="1"/>
  <c r="G93" i="9"/>
  <c r="F93" i="9"/>
  <c r="E93" i="9"/>
  <c r="D93" i="9"/>
  <c r="C93" i="9"/>
  <c r="B93" i="9"/>
  <c r="L92" i="9"/>
  <c r="K92" i="9"/>
  <c r="G92" i="9"/>
  <c r="F92" i="9"/>
  <c r="E92" i="9"/>
  <c r="D92" i="9"/>
  <c r="C92" i="9"/>
  <c r="B92" i="9"/>
  <c r="K91" i="9"/>
  <c r="L91" i="9" s="1"/>
  <c r="G91" i="9"/>
  <c r="F91" i="9"/>
  <c r="E91" i="9"/>
  <c r="D91" i="9"/>
  <c r="C91" i="9"/>
  <c r="B91" i="9"/>
  <c r="L90" i="9"/>
  <c r="K90" i="9"/>
  <c r="G90" i="9"/>
  <c r="F90" i="9"/>
  <c r="E90" i="9"/>
  <c r="D90" i="9"/>
  <c r="C90" i="9"/>
  <c r="B90" i="9"/>
  <c r="L89" i="9"/>
  <c r="K89" i="9"/>
  <c r="G89" i="9"/>
  <c r="F89" i="9"/>
  <c r="E89" i="9"/>
  <c r="D89" i="9"/>
  <c r="C89" i="9"/>
  <c r="B89" i="9"/>
  <c r="K88" i="9"/>
  <c r="L88" i="9" s="1"/>
  <c r="G88" i="9"/>
  <c r="F88" i="9"/>
  <c r="E88" i="9"/>
  <c r="D88" i="9"/>
  <c r="C88" i="9"/>
  <c r="B88" i="9"/>
  <c r="L87" i="9"/>
  <c r="K87" i="9"/>
  <c r="G87" i="9"/>
  <c r="F87" i="9"/>
  <c r="E87" i="9"/>
  <c r="D87" i="9"/>
  <c r="C87" i="9"/>
  <c r="B87" i="9"/>
  <c r="K86" i="9"/>
  <c r="L86" i="9" s="1"/>
  <c r="G86" i="9"/>
  <c r="F86" i="9"/>
  <c r="E86" i="9"/>
  <c r="D86" i="9"/>
  <c r="C86" i="9"/>
  <c r="B86" i="9"/>
  <c r="L85" i="9"/>
  <c r="K85" i="9"/>
  <c r="G85" i="9"/>
  <c r="F85" i="9"/>
  <c r="E85" i="9"/>
  <c r="D85" i="9"/>
  <c r="C85" i="9"/>
  <c r="B85" i="9"/>
  <c r="K84" i="9"/>
  <c r="L84" i="9" s="1"/>
  <c r="G84" i="9"/>
  <c r="F84" i="9"/>
  <c r="E84" i="9"/>
  <c r="D84" i="9"/>
  <c r="C84" i="9"/>
  <c r="B84" i="9"/>
  <c r="K83" i="9"/>
  <c r="L83" i="9" s="1"/>
  <c r="G83" i="9"/>
  <c r="F83" i="9"/>
  <c r="E83" i="9"/>
  <c r="D83" i="9"/>
  <c r="C83" i="9"/>
  <c r="B83" i="9"/>
  <c r="L82" i="9"/>
  <c r="K82" i="9"/>
  <c r="G82" i="9"/>
  <c r="F82" i="9"/>
  <c r="E82" i="9"/>
  <c r="D82" i="9"/>
  <c r="C82" i="9"/>
  <c r="B82" i="9"/>
  <c r="K81" i="9"/>
  <c r="L81" i="9" s="1"/>
  <c r="G81" i="9"/>
  <c r="F81" i="9"/>
  <c r="E81" i="9"/>
  <c r="D81" i="9"/>
  <c r="C81" i="9"/>
  <c r="B81" i="9"/>
  <c r="L80" i="9"/>
  <c r="K80" i="9"/>
  <c r="G80" i="9"/>
  <c r="F80" i="9"/>
  <c r="E80" i="9"/>
  <c r="D80" i="9"/>
  <c r="C80" i="9"/>
  <c r="B80" i="9"/>
  <c r="K79" i="9"/>
  <c r="L79" i="9" s="1"/>
  <c r="G79" i="9"/>
  <c r="F79" i="9"/>
  <c r="E79" i="9"/>
  <c r="D79" i="9"/>
  <c r="C79" i="9"/>
  <c r="B79" i="9"/>
  <c r="K78" i="9"/>
  <c r="L78" i="9" s="1"/>
  <c r="G78" i="9"/>
  <c r="F78" i="9"/>
  <c r="E78" i="9"/>
  <c r="D78" i="9"/>
  <c r="C78" i="9"/>
  <c r="B78" i="9"/>
  <c r="L77" i="9"/>
  <c r="K77" i="9"/>
  <c r="G77" i="9"/>
  <c r="F77" i="9"/>
  <c r="E77" i="9"/>
  <c r="D77" i="9"/>
  <c r="C77" i="9"/>
  <c r="B77" i="9"/>
  <c r="K76" i="9"/>
  <c r="L76" i="9" s="1"/>
  <c r="G76" i="9"/>
  <c r="F76" i="9"/>
  <c r="E76" i="9"/>
  <c r="D76" i="9"/>
  <c r="C76" i="9"/>
  <c r="B76" i="9"/>
  <c r="K75" i="9"/>
  <c r="L75" i="9" s="1"/>
  <c r="G75" i="9"/>
  <c r="F75" i="9"/>
  <c r="E75" i="9"/>
  <c r="D75" i="9"/>
  <c r="C75" i="9"/>
  <c r="B75" i="9"/>
  <c r="K74" i="9"/>
  <c r="L74" i="9" s="1"/>
  <c r="G74" i="9"/>
  <c r="F74" i="9"/>
  <c r="E74" i="9"/>
  <c r="D74" i="9"/>
  <c r="C74" i="9"/>
  <c r="B74" i="9"/>
  <c r="L73" i="9"/>
  <c r="K73" i="9"/>
  <c r="G73" i="9"/>
  <c r="F73" i="9"/>
  <c r="E73" i="9"/>
  <c r="D73" i="9"/>
  <c r="C73" i="9"/>
  <c r="B73" i="9"/>
  <c r="L72" i="9"/>
  <c r="K72" i="9"/>
  <c r="G72" i="9"/>
  <c r="F72" i="9"/>
  <c r="E72" i="9"/>
  <c r="D72" i="9"/>
  <c r="C72" i="9"/>
  <c r="B72" i="9"/>
  <c r="K71" i="9"/>
  <c r="L71" i="9" s="1"/>
  <c r="G71" i="9"/>
  <c r="F71" i="9"/>
  <c r="E71" i="9"/>
  <c r="D71" i="9"/>
  <c r="C71" i="9"/>
  <c r="B71" i="9"/>
  <c r="K70" i="9"/>
  <c r="L70" i="9" s="1"/>
  <c r="G70" i="9"/>
  <c r="F70" i="9"/>
  <c r="E70" i="9"/>
  <c r="D70" i="9"/>
  <c r="C70" i="9"/>
  <c r="B70" i="9"/>
  <c r="K69" i="9"/>
  <c r="L69" i="9" s="1"/>
  <c r="G69" i="9"/>
  <c r="F69" i="9"/>
  <c r="E69" i="9"/>
  <c r="D69" i="9"/>
  <c r="C69" i="9"/>
  <c r="B69" i="9"/>
  <c r="L68" i="9"/>
  <c r="K68" i="9"/>
  <c r="G68" i="9"/>
  <c r="F68" i="9"/>
  <c r="E68" i="9"/>
  <c r="D68" i="9"/>
  <c r="C68" i="9"/>
  <c r="B68" i="9"/>
  <c r="L67" i="9"/>
  <c r="K67" i="9"/>
  <c r="G67" i="9"/>
  <c r="F67" i="9"/>
  <c r="E67" i="9"/>
  <c r="D67" i="9"/>
  <c r="C67" i="9"/>
  <c r="B67" i="9"/>
  <c r="K66" i="9"/>
  <c r="L66" i="9" s="1"/>
  <c r="G66" i="9"/>
  <c r="F66" i="9"/>
  <c r="E66" i="9"/>
  <c r="D66" i="9"/>
  <c r="C66" i="9"/>
  <c r="B66" i="9"/>
  <c r="K65" i="9"/>
  <c r="L65" i="9" s="1"/>
  <c r="G65" i="9"/>
  <c r="F65" i="9"/>
  <c r="E65" i="9"/>
  <c r="D65" i="9"/>
  <c r="C65" i="9"/>
  <c r="B65" i="9"/>
  <c r="L64" i="9"/>
  <c r="K64" i="9"/>
  <c r="G64" i="9"/>
  <c r="F64" i="9"/>
  <c r="E64" i="9"/>
  <c r="D64" i="9"/>
  <c r="C64" i="9"/>
  <c r="B64" i="9"/>
  <c r="K63" i="9"/>
  <c r="L63" i="9" s="1"/>
  <c r="G63" i="9"/>
  <c r="F63" i="9"/>
  <c r="E63" i="9"/>
  <c r="D63" i="9"/>
  <c r="C63" i="9"/>
  <c r="B63" i="9"/>
  <c r="L62" i="9"/>
  <c r="K62" i="9"/>
  <c r="G62" i="9"/>
  <c r="F62" i="9"/>
  <c r="E62" i="9"/>
  <c r="D62" i="9"/>
  <c r="C62" i="9"/>
  <c r="B62" i="9"/>
  <c r="K61" i="9"/>
  <c r="L61" i="9" s="1"/>
  <c r="G61" i="9"/>
  <c r="F61" i="9"/>
  <c r="E61" i="9"/>
  <c r="D61" i="9"/>
  <c r="C61" i="9"/>
  <c r="B61" i="9"/>
  <c r="K60" i="9"/>
  <c r="L60" i="9" s="1"/>
  <c r="G60" i="9"/>
  <c r="F60" i="9"/>
  <c r="E60" i="9"/>
  <c r="D60" i="9"/>
  <c r="C60" i="9"/>
  <c r="B60" i="9"/>
  <c r="L59" i="9"/>
  <c r="K59" i="9"/>
  <c r="G59" i="9"/>
  <c r="F59" i="9"/>
  <c r="E59" i="9"/>
  <c r="D59" i="9"/>
  <c r="C59" i="9"/>
  <c r="B59" i="9"/>
  <c r="L58" i="9"/>
  <c r="K58" i="9"/>
  <c r="G58" i="9"/>
  <c r="F58" i="9"/>
  <c r="E58" i="9"/>
  <c r="D58" i="9"/>
  <c r="C58" i="9"/>
  <c r="B58" i="9"/>
  <c r="L57" i="9"/>
  <c r="K57" i="9"/>
  <c r="G57" i="9"/>
  <c r="F57" i="9"/>
  <c r="E57" i="9"/>
  <c r="D57" i="9"/>
  <c r="C57" i="9"/>
  <c r="B57" i="9"/>
  <c r="K56" i="9"/>
  <c r="L56" i="9" s="1"/>
  <c r="G56" i="9"/>
  <c r="F56" i="9"/>
  <c r="E56" i="9"/>
  <c r="D56" i="9"/>
  <c r="C56" i="9"/>
  <c r="B56" i="9"/>
  <c r="L55" i="9"/>
  <c r="K55" i="9"/>
  <c r="G55" i="9"/>
  <c r="F55" i="9"/>
  <c r="E55" i="9"/>
  <c r="D55" i="9"/>
  <c r="C55" i="9"/>
  <c r="B55" i="9"/>
  <c r="K54" i="9"/>
  <c r="L54" i="9" s="1"/>
  <c r="G54" i="9"/>
  <c r="F54" i="9"/>
  <c r="E54" i="9"/>
  <c r="D54" i="9"/>
  <c r="C54" i="9"/>
  <c r="B54" i="9"/>
  <c r="L53" i="9"/>
  <c r="K53" i="9"/>
  <c r="G53" i="9"/>
  <c r="F53" i="9"/>
  <c r="E53" i="9"/>
  <c r="D53" i="9"/>
  <c r="C53" i="9"/>
  <c r="B53" i="9"/>
  <c r="L52" i="9"/>
  <c r="K52" i="9"/>
  <c r="G52" i="9"/>
  <c r="F52" i="9"/>
  <c r="E52" i="9"/>
  <c r="D52" i="9"/>
  <c r="C52" i="9"/>
  <c r="B52" i="9"/>
  <c r="K51" i="9"/>
  <c r="L51" i="9" s="1"/>
  <c r="G51" i="9"/>
  <c r="F51" i="9"/>
  <c r="E51" i="9"/>
  <c r="D51" i="9"/>
  <c r="C51" i="9"/>
  <c r="B51" i="9"/>
  <c r="L50" i="9"/>
  <c r="K50" i="9"/>
  <c r="G50" i="9"/>
  <c r="F50" i="9"/>
  <c r="E50" i="9"/>
  <c r="D50" i="9"/>
  <c r="C50" i="9"/>
  <c r="B50" i="9"/>
  <c r="L49" i="9"/>
  <c r="G49" i="9"/>
  <c r="F49" i="9"/>
  <c r="E49" i="9"/>
  <c r="D49" i="9"/>
  <c r="C49" i="9"/>
  <c r="B49" i="9"/>
  <c r="K48" i="9"/>
  <c r="L48" i="9" s="1"/>
  <c r="G48" i="9"/>
  <c r="F48" i="9"/>
  <c r="E48" i="9"/>
  <c r="D48" i="9"/>
  <c r="C48" i="9"/>
  <c r="B48" i="9"/>
  <c r="K47" i="9"/>
  <c r="L47" i="9" s="1"/>
  <c r="G47" i="9"/>
  <c r="F47" i="9"/>
  <c r="E47" i="9"/>
  <c r="D47" i="9"/>
  <c r="C47" i="9"/>
  <c r="B47" i="9"/>
  <c r="L46" i="9"/>
  <c r="K46" i="9"/>
  <c r="G46" i="9"/>
  <c r="F46" i="9"/>
  <c r="E46" i="9"/>
  <c r="D46" i="9"/>
  <c r="C46" i="9"/>
  <c r="B46" i="9"/>
  <c r="L45" i="9"/>
  <c r="K45" i="9"/>
  <c r="G45" i="9"/>
  <c r="F45" i="9"/>
  <c r="E45" i="9"/>
  <c r="D45" i="9"/>
  <c r="C45" i="9"/>
  <c r="B45" i="9"/>
  <c r="K44" i="9"/>
  <c r="L44" i="9" s="1"/>
  <c r="G44" i="9"/>
  <c r="F44" i="9"/>
  <c r="E44" i="9"/>
  <c r="D44" i="9"/>
  <c r="C44" i="9"/>
  <c r="B44" i="9"/>
  <c r="K43" i="9"/>
  <c r="L43" i="9" s="1"/>
  <c r="G43" i="9"/>
  <c r="F43" i="9"/>
  <c r="E43" i="9"/>
  <c r="D43" i="9"/>
  <c r="C43" i="9"/>
  <c r="B43" i="9"/>
  <c r="L42" i="9"/>
  <c r="G42" i="9"/>
  <c r="F42" i="9"/>
  <c r="E42" i="9"/>
  <c r="D42" i="9"/>
  <c r="C42" i="9"/>
  <c r="B42" i="9"/>
  <c r="L41" i="9"/>
  <c r="G41" i="9"/>
  <c r="F41" i="9"/>
  <c r="E41" i="9"/>
  <c r="D41" i="9"/>
  <c r="C41" i="9"/>
  <c r="B41" i="9"/>
  <c r="K40" i="9"/>
  <c r="L40" i="9" s="1"/>
  <c r="G40" i="9"/>
  <c r="F40" i="9"/>
  <c r="E40" i="9"/>
  <c r="D40" i="9"/>
  <c r="C40" i="9"/>
  <c r="B40" i="9"/>
  <c r="K39" i="9"/>
  <c r="L39" i="9" s="1"/>
  <c r="G39" i="9"/>
  <c r="F39" i="9"/>
  <c r="E39" i="9"/>
  <c r="D39" i="9"/>
  <c r="C39" i="9"/>
  <c r="B39" i="9"/>
  <c r="L38" i="9"/>
  <c r="K38" i="9"/>
  <c r="G38" i="9"/>
  <c r="F38" i="9"/>
  <c r="E38" i="9"/>
  <c r="D38" i="9"/>
  <c r="C38" i="9"/>
  <c r="B38" i="9"/>
  <c r="L37" i="9"/>
  <c r="K37" i="9"/>
  <c r="G37" i="9"/>
  <c r="F37" i="9"/>
  <c r="E37" i="9"/>
  <c r="D37" i="9"/>
  <c r="C37" i="9"/>
  <c r="B37" i="9"/>
  <c r="K36" i="9"/>
  <c r="L36" i="9" s="1"/>
  <c r="G36" i="9"/>
  <c r="F36" i="9"/>
  <c r="E36" i="9"/>
  <c r="D36" i="9"/>
  <c r="C36" i="9"/>
  <c r="B36" i="9"/>
  <c r="K35" i="9"/>
  <c r="L35" i="9" s="1"/>
  <c r="G35" i="9"/>
  <c r="F35" i="9"/>
  <c r="E35" i="9"/>
  <c r="D35" i="9"/>
  <c r="C35" i="9"/>
  <c r="B35" i="9"/>
  <c r="K34" i="9"/>
  <c r="L34" i="9" s="1"/>
  <c r="G34" i="9"/>
  <c r="F34" i="9"/>
  <c r="E34" i="9"/>
  <c r="D34" i="9"/>
  <c r="C34" i="9"/>
  <c r="B34" i="9"/>
  <c r="K33" i="9"/>
  <c r="L33" i="9" s="1"/>
  <c r="G33" i="9"/>
  <c r="F33" i="9"/>
  <c r="E33" i="9"/>
  <c r="D33" i="9"/>
  <c r="C33" i="9"/>
  <c r="B33" i="9"/>
  <c r="L32" i="9"/>
  <c r="K32" i="9"/>
  <c r="G32" i="9"/>
  <c r="F32" i="9"/>
  <c r="E32" i="9"/>
  <c r="D32" i="9"/>
  <c r="C32" i="9"/>
  <c r="B32" i="9"/>
  <c r="K31" i="9"/>
  <c r="L31" i="9" s="1"/>
  <c r="G31" i="9"/>
  <c r="F31" i="9"/>
  <c r="E31" i="9"/>
  <c r="D31" i="9"/>
  <c r="C31" i="9"/>
  <c r="B31" i="9"/>
  <c r="K30" i="9"/>
  <c r="L30" i="9" s="1"/>
  <c r="G30" i="9"/>
  <c r="F30" i="9"/>
  <c r="E30" i="9"/>
  <c r="D30" i="9"/>
  <c r="C30" i="9"/>
  <c r="B30" i="9"/>
  <c r="K29" i="9"/>
  <c r="L29" i="9" s="1"/>
  <c r="G29" i="9"/>
  <c r="F29" i="9"/>
  <c r="E29" i="9"/>
  <c r="D29" i="9"/>
  <c r="C29" i="9"/>
  <c r="B29" i="9"/>
  <c r="L28" i="9"/>
  <c r="K28" i="9"/>
  <c r="G28" i="9"/>
  <c r="F28" i="9"/>
  <c r="E28" i="9"/>
  <c r="D28" i="9"/>
  <c r="C28" i="9"/>
  <c r="B28" i="9"/>
  <c r="L27" i="9"/>
  <c r="K27" i="9"/>
  <c r="G27" i="9"/>
  <c r="F27" i="9"/>
  <c r="E27" i="9"/>
  <c r="D27" i="9"/>
  <c r="C27" i="9"/>
  <c r="B27" i="9"/>
  <c r="K26" i="9"/>
  <c r="L26" i="9" s="1"/>
  <c r="G26" i="9"/>
  <c r="F26" i="9"/>
  <c r="E26" i="9"/>
  <c r="D26" i="9"/>
  <c r="C26" i="9"/>
  <c r="B26" i="9"/>
  <c r="K25" i="9"/>
  <c r="L25" i="9" s="1"/>
  <c r="G25" i="9"/>
  <c r="F25" i="9"/>
  <c r="E25" i="9"/>
  <c r="D25" i="9"/>
  <c r="C25" i="9"/>
  <c r="B25" i="9"/>
  <c r="K24" i="9"/>
  <c r="L24" i="9" s="1"/>
  <c r="G24" i="9"/>
  <c r="F24" i="9"/>
  <c r="E24" i="9"/>
  <c r="D24" i="9"/>
  <c r="C24" i="9"/>
  <c r="B24" i="9"/>
  <c r="L23" i="9"/>
  <c r="K23" i="9"/>
  <c r="G23" i="9"/>
  <c r="F23" i="9"/>
  <c r="E23" i="9"/>
  <c r="D23" i="9"/>
  <c r="C23" i="9"/>
  <c r="B23" i="9"/>
  <c r="L22" i="9"/>
  <c r="K22" i="9"/>
  <c r="G22" i="9"/>
  <c r="F22" i="9"/>
  <c r="E22" i="9"/>
  <c r="D22" i="9"/>
  <c r="C22" i="9"/>
  <c r="B22" i="9"/>
  <c r="K21" i="9"/>
  <c r="L21" i="9" s="1"/>
  <c r="G21" i="9"/>
  <c r="F21" i="9"/>
  <c r="E21" i="9"/>
  <c r="D21" i="9"/>
  <c r="C21" i="9"/>
  <c r="B21" i="9"/>
  <c r="L20" i="9"/>
  <c r="K20" i="9"/>
  <c r="G20" i="9"/>
  <c r="F20" i="9"/>
  <c r="E20" i="9"/>
  <c r="D20" i="9"/>
  <c r="C20" i="9"/>
  <c r="B20" i="9"/>
  <c r="K19" i="9"/>
  <c r="L19" i="9" s="1"/>
  <c r="G19" i="9"/>
  <c r="F19" i="9"/>
  <c r="E19" i="9"/>
  <c r="D19" i="9"/>
  <c r="C19" i="9"/>
  <c r="B19" i="9"/>
  <c r="K18" i="9"/>
  <c r="L18" i="9" s="1"/>
  <c r="G18" i="9"/>
  <c r="F18" i="9"/>
  <c r="E18" i="9"/>
  <c r="D18" i="9"/>
  <c r="C18" i="9"/>
  <c r="B18" i="9"/>
  <c r="L17" i="9"/>
  <c r="K17" i="9"/>
  <c r="G17" i="9"/>
  <c r="F17" i="9"/>
  <c r="E17" i="9"/>
  <c r="D17" i="9"/>
  <c r="C17" i="9"/>
  <c r="B17" i="9"/>
  <c r="K16" i="9"/>
  <c r="L16" i="9" s="1"/>
  <c r="G16" i="9"/>
  <c r="F16" i="9"/>
  <c r="E16" i="9"/>
  <c r="D16" i="9"/>
  <c r="C16" i="9"/>
  <c r="B16" i="9"/>
  <c r="L15" i="9"/>
  <c r="K15" i="9"/>
  <c r="G15" i="9"/>
  <c r="F15" i="9"/>
  <c r="E15" i="9"/>
  <c r="D15" i="9"/>
  <c r="C15" i="9"/>
  <c r="B15" i="9"/>
  <c r="K14" i="9"/>
  <c r="L14" i="9" s="1"/>
  <c r="G14" i="9"/>
  <c r="F14" i="9"/>
  <c r="E14" i="9"/>
  <c r="D14" i="9"/>
  <c r="C14" i="9"/>
  <c r="B14" i="9"/>
  <c r="K13" i="9"/>
  <c r="L13" i="9" s="1"/>
  <c r="G13" i="9"/>
  <c r="F13" i="9"/>
  <c r="E13" i="9"/>
  <c r="D13" i="9"/>
  <c r="C13" i="9"/>
  <c r="B13" i="9"/>
  <c r="L12" i="9"/>
  <c r="K12" i="9"/>
  <c r="G12" i="9"/>
  <c r="F12" i="9"/>
  <c r="E12" i="9"/>
  <c r="D12" i="9"/>
  <c r="C12" i="9"/>
  <c r="B12" i="9"/>
  <c r="L11" i="9"/>
  <c r="K11" i="9"/>
  <c r="G11" i="9"/>
  <c r="F11" i="9"/>
  <c r="E11" i="9"/>
  <c r="D11" i="9"/>
  <c r="C11" i="9"/>
  <c r="B11" i="9"/>
  <c r="K10" i="9"/>
  <c r="L10" i="9" s="1"/>
  <c r="G10" i="9"/>
  <c r="F10" i="9"/>
  <c r="E10" i="9"/>
  <c r="D10" i="9"/>
  <c r="C10" i="9"/>
  <c r="B10" i="9"/>
  <c r="K9" i="9"/>
  <c r="L9" i="9" s="1"/>
  <c r="G9" i="9"/>
  <c r="F9" i="9"/>
  <c r="E9" i="9"/>
  <c r="D9" i="9"/>
  <c r="C9" i="9"/>
  <c r="B9" i="9"/>
  <c r="K8" i="9"/>
  <c r="L8" i="9" s="1"/>
  <c r="G8" i="9"/>
  <c r="F8" i="9"/>
  <c r="E8" i="9"/>
  <c r="D8" i="9"/>
  <c r="C8" i="9"/>
  <c r="B8" i="9"/>
  <c r="L7" i="9"/>
  <c r="K7" i="9"/>
  <c r="G7" i="9"/>
  <c r="F7" i="9"/>
  <c r="E7" i="9"/>
  <c r="D7" i="9"/>
  <c r="C7" i="9"/>
  <c r="B7" i="9"/>
  <c r="L6" i="9"/>
  <c r="K6" i="9"/>
  <c r="G6" i="9"/>
  <c r="F6" i="9"/>
  <c r="E6" i="9"/>
  <c r="D6" i="9"/>
  <c r="C6" i="9"/>
  <c r="B6" i="9"/>
  <c r="L5" i="9"/>
  <c r="K5" i="9"/>
  <c r="G5" i="9"/>
  <c r="F5" i="9"/>
  <c r="E5" i="9"/>
  <c r="D5" i="9"/>
  <c r="C5" i="9"/>
  <c r="B5" i="9"/>
  <c r="K4" i="9"/>
  <c r="L4" i="9" s="1"/>
  <c r="G4" i="9"/>
  <c r="F4" i="9"/>
  <c r="E4" i="9"/>
  <c r="D4" i="9"/>
  <c r="C4" i="9"/>
  <c r="B4" i="9"/>
  <c r="K3" i="9"/>
  <c r="L3" i="9" s="1"/>
  <c r="G3" i="9"/>
  <c r="F3" i="9"/>
  <c r="E3" i="9"/>
  <c r="D3" i="9"/>
  <c r="C3" i="9"/>
  <c r="B3" i="9"/>
  <c r="L2" i="9"/>
  <c r="K2" i="9"/>
  <c r="G2" i="9"/>
  <c r="F2" i="9"/>
  <c r="E2" i="9"/>
  <c r="D2" i="9"/>
  <c r="C2" i="9"/>
  <c r="B2" i="9"/>
  <c r="N952" i="8"/>
  <c r="O952" i="8" s="1"/>
  <c r="M952" i="8"/>
  <c r="G952" i="8"/>
  <c r="F952" i="8"/>
  <c r="E952" i="8"/>
  <c r="D952" i="8"/>
  <c r="C952" i="8"/>
  <c r="B952" i="8"/>
  <c r="O951" i="8"/>
  <c r="N951" i="8"/>
  <c r="M951" i="8"/>
  <c r="G951" i="8"/>
  <c r="F951" i="8"/>
  <c r="E951" i="8"/>
  <c r="D951" i="8"/>
  <c r="C951" i="8"/>
  <c r="B951" i="8"/>
  <c r="O950" i="8"/>
  <c r="N950" i="8"/>
  <c r="M950" i="8"/>
  <c r="G950" i="8"/>
  <c r="F950" i="8"/>
  <c r="E950" i="8"/>
  <c r="D950" i="8"/>
  <c r="C950" i="8"/>
  <c r="B950" i="8"/>
  <c r="N949" i="8"/>
  <c r="O949" i="8" s="1"/>
  <c r="M949" i="8"/>
  <c r="G949" i="8"/>
  <c r="F949" i="8"/>
  <c r="E949" i="8"/>
  <c r="D949" i="8"/>
  <c r="C949" i="8"/>
  <c r="B949" i="8"/>
  <c r="N948" i="8"/>
  <c r="M948" i="8"/>
  <c r="G948" i="8"/>
  <c r="F948" i="8"/>
  <c r="E948" i="8"/>
  <c r="D948" i="8"/>
  <c r="C948" i="8"/>
  <c r="B948" i="8"/>
  <c r="N947" i="8"/>
  <c r="M947" i="8"/>
  <c r="O947" i="8" s="1"/>
  <c r="G947" i="8"/>
  <c r="F947" i="8"/>
  <c r="E947" i="8"/>
  <c r="D947" i="8"/>
  <c r="C947" i="8"/>
  <c r="B947" i="8"/>
  <c r="N946" i="8"/>
  <c r="O946" i="8" s="1"/>
  <c r="M946" i="8"/>
  <c r="G946" i="8"/>
  <c r="F946" i="8"/>
  <c r="E946" i="8"/>
  <c r="D946" i="8"/>
  <c r="C946" i="8"/>
  <c r="B946" i="8"/>
  <c r="N945" i="8"/>
  <c r="O945" i="8" s="1"/>
  <c r="M945" i="8"/>
  <c r="G945" i="8"/>
  <c r="F945" i="8"/>
  <c r="E945" i="8"/>
  <c r="D945" i="8"/>
  <c r="C945" i="8"/>
  <c r="B945" i="8"/>
  <c r="N944" i="8"/>
  <c r="M944" i="8"/>
  <c r="O944" i="8" s="1"/>
  <c r="G944" i="8"/>
  <c r="F944" i="8"/>
  <c r="E944" i="8"/>
  <c r="D944" i="8"/>
  <c r="C944" i="8"/>
  <c r="B944" i="8"/>
  <c r="O943" i="8"/>
  <c r="N943" i="8"/>
  <c r="M943" i="8"/>
  <c r="G943" i="8"/>
  <c r="F943" i="8"/>
  <c r="E943" i="8"/>
  <c r="D943" i="8"/>
  <c r="C943" i="8"/>
  <c r="B943" i="8"/>
  <c r="O942" i="8"/>
  <c r="N942" i="8"/>
  <c r="M942" i="8"/>
  <c r="G942" i="8"/>
  <c r="F942" i="8"/>
  <c r="E942" i="8"/>
  <c r="D942" i="8"/>
  <c r="C942" i="8"/>
  <c r="B942" i="8"/>
  <c r="O941" i="8"/>
  <c r="N941" i="8"/>
  <c r="M941" i="8"/>
  <c r="G941" i="8"/>
  <c r="F941" i="8"/>
  <c r="E941" i="8"/>
  <c r="D941" i="8"/>
  <c r="C941" i="8"/>
  <c r="B941" i="8"/>
  <c r="N940" i="8"/>
  <c r="M940" i="8"/>
  <c r="G940" i="8"/>
  <c r="F940" i="8"/>
  <c r="E940" i="8"/>
  <c r="D940" i="8"/>
  <c r="C940" i="8"/>
  <c r="B940" i="8"/>
  <c r="N939" i="8"/>
  <c r="M939" i="8"/>
  <c r="G939" i="8"/>
  <c r="F939" i="8"/>
  <c r="E939" i="8"/>
  <c r="D939" i="8"/>
  <c r="C939" i="8"/>
  <c r="B939" i="8"/>
  <c r="N938" i="8"/>
  <c r="M938" i="8"/>
  <c r="G938" i="8"/>
  <c r="F938" i="8"/>
  <c r="E938" i="8"/>
  <c r="D938" i="8"/>
  <c r="C938" i="8"/>
  <c r="B938" i="8"/>
  <c r="O937" i="8"/>
  <c r="N937" i="8"/>
  <c r="M937" i="8"/>
  <c r="G937" i="8"/>
  <c r="F937" i="8"/>
  <c r="E937" i="8"/>
  <c r="D937" i="8"/>
  <c r="C937" i="8"/>
  <c r="B937" i="8"/>
  <c r="O936" i="8"/>
  <c r="N936" i="8"/>
  <c r="M936" i="8"/>
  <c r="G936" i="8"/>
  <c r="F936" i="8"/>
  <c r="E936" i="8"/>
  <c r="D936" i="8"/>
  <c r="C936" i="8"/>
  <c r="B936" i="8"/>
  <c r="N935" i="8"/>
  <c r="M935" i="8"/>
  <c r="G935" i="8"/>
  <c r="F935" i="8"/>
  <c r="E935" i="8"/>
  <c r="D935" i="8"/>
  <c r="C935" i="8"/>
  <c r="B935" i="8"/>
  <c r="O934" i="8"/>
  <c r="N934" i="8"/>
  <c r="M934" i="8"/>
  <c r="G934" i="8"/>
  <c r="F934" i="8"/>
  <c r="E934" i="8"/>
  <c r="D934" i="8"/>
  <c r="C934" i="8"/>
  <c r="B934" i="8"/>
  <c r="O933" i="8"/>
  <c r="N933" i="8"/>
  <c r="M933" i="8"/>
  <c r="G933" i="8"/>
  <c r="F933" i="8"/>
  <c r="E933" i="8"/>
  <c r="D933" i="8"/>
  <c r="C933" i="8"/>
  <c r="B933" i="8"/>
  <c r="N932" i="8"/>
  <c r="O932" i="8" s="1"/>
  <c r="R933" i="4" s="1"/>
  <c r="M932" i="8"/>
  <c r="G932" i="8"/>
  <c r="F932" i="8"/>
  <c r="E932" i="8"/>
  <c r="D932" i="8"/>
  <c r="C932" i="8"/>
  <c r="B932" i="8"/>
  <c r="N931" i="8"/>
  <c r="M931" i="8"/>
  <c r="G931" i="8"/>
  <c r="F931" i="8"/>
  <c r="E931" i="8"/>
  <c r="D931" i="8"/>
  <c r="C931" i="8"/>
  <c r="B931" i="8"/>
  <c r="N930" i="8"/>
  <c r="O930" i="8" s="1"/>
  <c r="M930" i="8"/>
  <c r="G930" i="8"/>
  <c r="F930" i="8"/>
  <c r="E930" i="8"/>
  <c r="D930" i="8"/>
  <c r="C930" i="8"/>
  <c r="B930" i="8"/>
  <c r="N929" i="8"/>
  <c r="O929" i="8" s="1"/>
  <c r="M929" i="8"/>
  <c r="G929" i="8"/>
  <c r="F929" i="8"/>
  <c r="E929" i="8"/>
  <c r="D929" i="8"/>
  <c r="C929" i="8"/>
  <c r="B929" i="8"/>
  <c r="N928" i="8"/>
  <c r="O928" i="8" s="1"/>
  <c r="M928" i="8"/>
  <c r="G928" i="8"/>
  <c r="F928" i="8"/>
  <c r="E928" i="8"/>
  <c r="D928" i="8"/>
  <c r="C928" i="8"/>
  <c r="B928" i="8"/>
  <c r="N927" i="8"/>
  <c r="M927" i="8"/>
  <c r="O927" i="8" s="1"/>
  <c r="G927" i="8"/>
  <c r="F927" i="8"/>
  <c r="E927" i="8"/>
  <c r="D927" i="8"/>
  <c r="C927" i="8"/>
  <c r="B927" i="8"/>
  <c r="O926" i="8"/>
  <c r="N926" i="8"/>
  <c r="M926" i="8"/>
  <c r="G926" i="8"/>
  <c r="F926" i="8"/>
  <c r="E926" i="8"/>
  <c r="D926" i="8"/>
  <c r="C926" i="8"/>
  <c r="B926" i="8"/>
  <c r="N925" i="8"/>
  <c r="M925" i="8"/>
  <c r="G925" i="8"/>
  <c r="F925" i="8"/>
  <c r="E925" i="8"/>
  <c r="D925" i="8"/>
  <c r="C925" i="8"/>
  <c r="B925" i="8"/>
  <c r="N924" i="8"/>
  <c r="M924" i="8"/>
  <c r="O924" i="8" s="1"/>
  <c r="G924" i="8"/>
  <c r="F924" i="8"/>
  <c r="E924" i="8"/>
  <c r="D924" i="8"/>
  <c r="C924" i="8"/>
  <c r="B924" i="8"/>
  <c r="N923" i="8"/>
  <c r="O923" i="8" s="1"/>
  <c r="M923" i="8"/>
  <c r="G923" i="8"/>
  <c r="F923" i="8"/>
  <c r="E923" i="8"/>
  <c r="D923" i="8"/>
  <c r="C923" i="8"/>
  <c r="B923" i="8"/>
  <c r="N922" i="8"/>
  <c r="O922" i="8" s="1"/>
  <c r="M922" i="8"/>
  <c r="G922" i="8"/>
  <c r="F922" i="8"/>
  <c r="E922" i="8"/>
  <c r="D922" i="8"/>
  <c r="C922" i="8"/>
  <c r="B922" i="8"/>
  <c r="N921" i="8"/>
  <c r="O921" i="8" s="1"/>
  <c r="M921" i="8"/>
  <c r="G921" i="8"/>
  <c r="F921" i="8"/>
  <c r="E921" i="8"/>
  <c r="D921" i="8"/>
  <c r="C921" i="8"/>
  <c r="B921" i="8"/>
  <c r="N920" i="8"/>
  <c r="M920" i="8"/>
  <c r="O920" i="8" s="1"/>
  <c r="G920" i="8"/>
  <c r="F920" i="8"/>
  <c r="E920" i="8"/>
  <c r="D920" i="8"/>
  <c r="C920" i="8"/>
  <c r="B920" i="8"/>
  <c r="O919" i="8"/>
  <c r="N919" i="8"/>
  <c r="M919" i="8"/>
  <c r="G919" i="8"/>
  <c r="F919" i="8"/>
  <c r="E919" i="8"/>
  <c r="D919" i="8"/>
  <c r="C919" i="8"/>
  <c r="B919" i="8"/>
  <c r="N918" i="8"/>
  <c r="O918" i="8" s="1"/>
  <c r="M918" i="8"/>
  <c r="G918" i="8"/>
  <c r="F918" i="8"/>
  <c r="E918" i="8"/>
  <c r="D918" i="8"/>
  <c r="C918" i="8"/>
  <c r="B918" i="8"/>
  <c r="O917" i="8"/>
  <c r="N917" i="8"/>
  <c r="M917" i="8"/>
  <c r="G917" i="8"/>
  <c r="F917" i="8"/>
  <c r="E917" i="8"/>
  <c r="D917" i="8"/>
  <c r="C917" i="8"/>
  <c r="B917" i="8"/>
  <c r="O916" i="8"/>
  <c r="N916" i="8"/>
  <c r="M916" i="8"/>
  <c r="G916" i="8"/>
  <c r="F916" i="8"/>
  <c r="E916" i="8"/>
  <c r="D916" i="8"/>
  <c r="C916" i="8"/>
  <c r="B916" i="8"/>
  <c r="N915" i="8"/>
  <c r="M915" i="8"/>
  <c r="G915" i="8"/>
  <c r="F915" i="8"/>
  <c r="E915" i="8"/>
  <c r="D915" i="8"/>
  <c r="C915" i="8"/>
  <c r="B915" i="8"/>
  <c r="N914" i="8"/>
  <c r="M914" i="8"/>
  <c r="O914" i="8" s="1"/>
  <c r="G914" i="8"/>
  <c r="F914" i="8"/>
  <c r="E914" i="8"/>
  <c r="D914" i="8"/>
  <c r="C914" i="8"/>
  <c r="B914" i="8"/>
  <c r="N913" i="8"/>
  <c r="O913" i="8" s="1"/>
  <c r="M913" i="8"/>
  <c r="G913" i="8"/>
  <c r="F913" i="8"/>
  <c r="E913" i="8"/>
  <c r="D913" i="8"/>
  <c r="C913" i="8"/>
  <c r="B913" i="8"/>
  <c r="N912" i="8"/>
  <c r="O912" i="8" s="1"/>
  <c r="M912" i="8"/>
  <c r="G912" i="8"/>
  <c r="F912" i="8"/>
  <c r="E912" i="8"/>
  <c r="D912" i="8"/>
  <c r="C912" i="8"/>
  <c r="B912" i="8"/>
  <c r="N911" i="8"/>
  <c r="M911" i="8"/>
  <c r="O911" i="8" s="1"/>
  <c r="G911" i="8"/>
  <c r="F911" i="8"/>
  <c r="E911" i="8"/>
  <c r="D911" i="8"/>
  <c r="C911" i="8"/>
  <c r="B911" i="8"/>
  <c r="O910" i="8"/>
  <c r="N910" i="8"/>
  <c r="M910" i="8"/>
  <c r="G910" i="8"/>
  <c r="F910" i="8"/>
  <c r="E910" i="8"/>
  <c r="D910" i="8"/>
  <c r="C910" i="8"/>
  <c r="B910" i="8"/>
  <c r="N909" i="8"/>
  <c r="O909" i="8" s="1"/>
  <c r="M909" i="8"/>
  <c r="G909" i="8"/>
  <c r="F909" i="8"/>
  <c r="E909" i="8"/>
  <c r="D909" i="8"/>
  <c r="C909" i="8"/>
  <c r="B909" i="8"/>
  <c r="O908" i="8"/>
  <c r="N908" i="8"/>
  <c r="M908" i="8"/>
  <c r="G908" i="8"/>
  <c r="F908" i="8"/>
  <c r="E908" i="8"/>
  <c r="D908" i="8"/>
  <c r="C908" i="8"/>
  <c r="B908" i="8"/>
  <c r="N907" i="8"/>
  <c r="O907" i="8" s="1"/>
  <c r="M907" i="8"/>
  <c r="G907" i="8"/>
  <c r="F907" i="8"/>
  <c r="E907" i="8"/>
  <c r="D907" i="8"/>
  <c r="C907" i="8"/>
  <c r="B907" i="8"/>
  <c r="N906" i="8"/>
  <c r="M906" i="8"/>
  <c r="O906" i="8" s="1"/>
  <c r="G906" i="8"/>
  <c r="F906" i="8"/>
  <c r="E906" i="8"/>
  <c r="D906" i="8"/>
  <c r="C906" i="8"/>
  <c r="B906" i="8"/>
  <c r="N905" i="8"/>
  <c r="M905" i="8"/>
  <c r="G905" i="8"/>
  <c r="F905" i="8"/>
  <c r="E905" i="8"/>
  <c r="D905" i="8"/>
  <c r="C905" i="8"/>
  <c r="B905" i="8"/>
  <c r="N904" i="8"/>
  <c r="M904" i="8"/>
  <c r="O904" i="8" s="1"/>
  <c r="G904" i="8"/>
  <c r="F904" i="8"/>
  <c r="E904" i="8"/>
  <c r="D904" i="8"/>
  <c r="C904" i="8"/>
  <c r="B904" i="8"/>
  <c r="N903" i="8"/>
  <c r="O903" i="8" s="1"/>
  <c r="M903" i="8"/>
  <c r="G903" i="8"/>
  <c r="F903" i="8"/>
  <c r="E903" i="8"/>
  <c r="D903" i="8"/>
  <c r="C903" i="8"/>
  <c r="B903" i="8"/>
  <c r="N902" i="8"/>
  <c r="M902" i="8"/>
  <c r="O902" i="8" s="1"/>
  <c r="G902" i="8"/>
  <c r="F902" i="8"/>
  <c r="E902" i="8"/>
  <c r="D902" i="8"/>
  <c r="C902" i="8"/>
  <c r="B902" i="8"/>
  <c r="O901" i="8"/>
  <c r="N901" i="8"/>
  <c r="M901" i="8"/>
  <c r="G901" i="8"/>
  <c r="F901" i="8"/>
  <c r="E901" i="8"/>
  <c r="D901" i="8"/>
  <c r="C901" i="8"/>
  <c r="B901" i="8"/>
  <c r="N900" i="8"/>
  <c r="O900" i="8" s="1"/>
  <c r="M900" i="8"/>
  <c r="G900" i="8"/>
  <c r="F900" i="8"/>
  <c r="E900" i="8"/>
  <c r="D900" i="8"/>
  <c r="C900" i="8"/>
  <c r="B900" i="8"/>
  <c r="O899" i="8"/>
  <c r="N899" i="8"/>
  <c r="M899" i="8"/>
  <c r="G899" i="8"/>
  <c r="F899" i="8"/>
  <c r="E899" i="8"/>
  <c r="D899" i="8"/>
  <c r="C899" i="8"/>
  <c r="B899" i="8"/>
  <c r="O898" i="8"/>
  <c r="N898" i="8"/>
  <c r="M898" i="8"/>
  <c r="G898" i="8"/>
  <c r="F898" i="8"/>
  <c r="E898" i="8"/>
  <c r="D898" i="8"/>
  <c r="C898" i="8"/>
  <c r="B898" i="8"/>
  <c r="O897" i="8"/>
  <c r="N897" i="8"/>
  <c r="M897" i="8"/>
  <c r="G897" i="8"/>
  <c r="F897" i="8"/>
  <c r="E897" i="8"/>
  <c r="D897" i="8"/>
  <c r="C897" i="8"/>
  <c r="B897" i="8"/>
  <c r="N896" i="8"/>
  <c r="O896" i="8" s="1"/>
  <c r="M896" i="8"/>
  <c r="G896" i="8"/>
  <c r="F896" i="8"/>
  <c r="E896" i="8"/>
  <c r="D896" i="8"/>
  <c r="C896" i="8"/>
  <c r="B896" i="8"/>
  <c r="N895" i="8"/>
  <c r="M895" i="8"/>
  <c r="G895" i="8"/>
  <c r="F895" i="8"/>
  <c r="E895" i="8"/>
  <c r="D895" i="8"/>
  <c r="C895" i="8"/>
  <c r="B895" i="8"/>
  <c r="N894" i="8"/>
  <c r="M894" i="8"/>
  <c r="O894" i="8" s="1"/>
  <c r="G894" i="8"/>
  <c r="F894" i="8"/>
  <c r="E894" i="8"/>
  <c r="D894" i="8"/>
  <c r="C894" i="8"/>
  <c r="B894" i="8"/>
  <c r="O893" i="8"/>
  <c r="N893" i="8"/>
  <c r="M893" i="8"/>
  <c r="G893" i="8"/>
  <c r="F893" i="8"/>
  <c r="E893" i="8"/>
  <c r="D893" i="8"/>
  <c r="C893" i="8"/>
  <c r="B893" i="8"/>
  <c r="O892" i="8"/>
  <c r="N892" i="8"/>
  <c r="M892" i="8"/>
  <c r="G892" i="8"/>
  <c r="F892" i="8"/>
  <c r="E892" i="8"/>
  <c r="D892" i="8"/>
  <c r="C892" i="8"/>
  <c r="B892" i="8"/>
  <c r="N891" i="8"/>
  <c r="O891" i="8" s="1"/>
  <c r="M891" i="8"/>
  <c r="G891" i="8"/>
  <c r="F891" i="8"/>
  <c r="E891" i="8"/>
  <c r="D891" i="8"/>
  <c r="C891" i="8"/>
  <c r="B891" i="8"/>
  <c r="O890" i="8"/>
  <c r="N890" i="8"/>
  <c r="M890" i="8"/>
  <c r="G890" i="8"/>
  <c r="F890" i="8"/>
  <c r="E890" i="8"/>
  <c r="D890" i="8"/>
  <c r="C890" i="8"/>
  <c r="B890" i="8"/>
  <c r="N889" i="8"/>
  <c r="O889" i="8" s="1"/>
  <c r="M889" i="8"/>
  <c r="G889" i="8"/>
  <c r="F889" i="8"/>
  <c r="E889" i="8"/>
  <c r="D889" i="8"/>
  <c r="C889" i="8"/>
  <c r="B889" i="8"/>
  <c r="O888" i="8"/>
  <c r="N888" i="8"/>
  <c r="M888" i="8"/>
  <c r="G888" i="8"/>
  <c r="F888" i="8"/>
  <c r="E888" i="8"/>
  <c r="D888" i="8"/>
  <c r="C888" i="8"/>
  <c r="B888" i="8"/>
  <c r="O887" i="8"/>
  <c r="N887" i="8"/>
  <c r="M887" i="8"/>
  <c r="G887" i="8"/>
  <c r="F887" i="8"/>
  <c r="E887" i="8"/>
  <c r="D887" i="8"/>
  <c r="C887" i="8"/>
  <c r="B887" i="8"/>
  <c r="N886" i="8"/>
  <c r="M886" i="8"/>
  <c r="G886" i="8"/>
  <c r="F886" i="8"/>
  <c r="E886" i="8"/>
  <c r="D886" i="8"/>
  <c r="C886" i="8"/>
  <c r="B886" i="8"/>
  <c r="N885" i="8"/>
  <c r="M885" i="8"/>
  <c r="G885" i="8"/>
  <c r="F885" i="8"/>
  <c r="E885" i="8"/>
  <c r="D885" i="8"/>
  <c r="C885" i="8"/>
  <c r="B885" i="8"/>
  <c r="N884" i="8"/>
  <c r="M884" i="8"/>
  <c r="O884" i="8" s="1"/>
  <c r="G884" i="8"/>
  <c r="F884" i="8"/>
  <c r="E884" i="8"/>
  <c r="D884" i="8"/>
  <c r="C884" i="8"/>
  <c r="B884" i="8"/>
  <c r="O883" i="8"/>
  <c r="N883" i="8"/>
  <c r="M883" i="8"/>
  <c r="G883" i="8"/>
  <c r="F883" i="8"/>
  <c r="E883" i="8"/>
  <c r="D883" i="8"/>
  <c r="C883" i="8"/>
  <c r="B883" i="8"/>
  <c r="N882" i="8"/>
  <c r="O882" i="8" s="1"/>
  <c r="M882" i="8"/>
  <c r="G882" i="8"/>
  <c r="F882" i="8"/>
  <c r="E882" i="8"/>
  <c r="D882" i="8"/>
  <c r="C882" i="8"/>
  <c r="B882" i="8"/>
  <c r="O881" i="8"/>
  <c r="N881" i="8"/>
  <c r="M881" i="8"/>
  <c r="G881" i="8"/>
  <c r="F881" i="8"/>
  <c r="E881" i="8"/>
  <c r="D881" i="8"/>
  <c r="C881" i="8"/>
  <c r="B881" i="8"/>
  <c r="N880" i="8"/>
  <c r="O880" i="8" s="1"/>
  <c r="M880" i="8"/>
  <c r="G880" i="8"/>
  <c r="F880" i="8"/>
  <c r="E880" i="8"/>
  <c r="D880" i="8"/>
  <c r="C880" i="8"/>
  <c r="B880" i="8"/>
  <c r="N879" i="8"/>
  <c r="M879" i="8"/>
  <c r="G879" i="8"/>
  <c r="F879" i="8"/>
  <c r="E879" i="8"/>
  <c r="D879" i="8"/>
  <c r="C879" i="8"/>
  <c r="B879" i="8"/>
  <c r="N878" i="8"/>
  <c r="M878" i="8"/>
  <c r="O878" i="8" s="1"/>
  <c r="G878" i="8"/>
  <c r="F878" i="8"/>
  <c r="E878" i="8"/>
  <c r="D878" i="8"/>
  <c r="C878" i="8"/>
  <c r="B878" i="8"/>
  <c r="N877" i="8"/>
  <c r="M877" i="8"/>
  <c r="G877" i="8"/>
  <c r="F877" i="8"/>
  <c r="E877" i="8"/>
  <c r="D877" i="8"/>
  <c r="C877" i="8"/>
  <c r="B877" i="8"/>
  <c r="N876" i="8"/>
  <c r="O876" i="8" s="1"/>
  <c r="M876" i="8"/>
  <c r="G876" i="8"/>
  <c r="F876" i="8"/>
  <c r="E876" i="8"/>
  <c r="D876" i="8"/>
  <c r="C876" i="8"/>
  <c r="B876" i="8"/>
  <c r="N875" i="8"/>
  <c r="M875" i="8"/>
  <c r="G875" i="8"/>
  <c r="F875" i="8"/>
  <c r="E875" i="8"/>
  <c r="D875" i="8"/>
  <c r="C875" i="8"/>
  <c r="B875" i="8"/>
  <c r="O874" i="8"/>
  <c r="N874" i="8"/>
  <c r="M874" i="8"/>
  <c r="G874" i="8"/>
  <c r="F874" i="8"/>
  <c r="E874" i="8"/>
  <c r="D874" i="8"/>
  <c r="C874" i="8"/>
  <c r="B874" i="8"/>
  <c r="N873" i="8"/>
  <c r="O873" i="8" s="1"/>
  <c r="M873" i="8"/>
  <c r="G873" i="8"/>
  <c r="F873" i="8"/>
  <c r="E873" i="8"/>
  <c r="D873" i="8"/>
  <c r="C873" i="8"/>
  <c r="B873" i="8"/>
  <c r="N872" i="8"/>
  <c r="M872" i="8"/>
  <c r="O872" i="8" s="1"/>
  <c r="G872" i="8"/>
  <c r="F872" i="8"/>
  <c r="E872" i="8"/>
  <c r="D872" i="8"/>
  <c r="C872" i="8"/>
  <c r="B872" i="8"/>
  <c r="N871" i="8"/>
  <c r="O871" i="8" s="1"/>
  <c r="M871" i="8"/>
  <c r="G871" i="8"/>
  <c r="F871" i="8"/>
  <c r="E871" i="8"/>
  <c r="D871" i="8"/>
  <c r="C871" i="8"/>
  <c r="B871" i="8"/>
  <c r="O870" i="8"/>
  <c r="N870" i="8"/>
  <c r="M870" i="8"/>
  <c r="G870" i="8"/>
  <c r="F870" i="8"/>
  <c r="E870" i="8"/>
  <c r="D870" i="8"/>
  <c r="C870" i="8"/>
  <c r="B870" i="8"/>
  <c r="O869" i="8"/>
  <c r="N869" i="8"/>
  <c r="M869" i="8"/>
  <c r="G869" i="8"/>
  <c r="F869" i="8"/>
  <c r="E869" i="8"/>
  <c r="D869" i="8"/>
  <c r="C869" i="8"/>
  <c r="B869" i="8"/>
  <c r="N868" i="8"/>
  <c r="M868" i="8"/>
  <c r="G868" i="8"/>
  <c r="F868" i="8"/>
  <c r="E868" i="8"/>
  <c r="D868" i="8"/>
  <c r="C868" i="8"/>
  <c r="B868" i="8"/>
  <c r="N867" i="8"/>
  <c r="O867" i="8" s="1"/>
  <c r="M867" i="8"/>
  <c r="G867" i="8"/>
  <c r="F867" i="8"/>
  <c r="E867" i="8"/>
  <c r="D867" i="8"/>
  <c r="C867" i="8"/>
  <c r="B867" i="8"/>
  <c r="N866" i="8"/>
  <c r="O866" i="8" s="1"/>
  <c r="M866" i="8"/>
  <c r="G866" i="8"/>
  <c r="F866" i="8"/>
  <c r="E866" i="8"/>
  <c r="D866" i="8"/>
  <c r="C866" i="8"/>
  <c r="B866" i="8"/>
  <c r="N865" i="8"/>
  <c r="O865" i="8" s="1"/>
  <c r="M865" i="8"/>
  <c r="G865" i="8"/>
  <c r="F865" i="8"/>
  <c r="E865" i="8"/>
  <c r="D865" i="8"/>
  <c r="C865" i="8"/>
  <c r="B865" i="8"/>
  <c r="N864" i="8"/>
  <c r="M864" i="8"/>
  <c r="O864" i="8" s="1"/>
  <c r="G864" i="8"/>
  <c r="F864" i="8"/>
  <c r="E864" i="8"/>
  <c r="D864" i="8"/>
  <c r="C864" i="8"/>
  <c r="B864" i="8"/>
  <c r="O863" i="8"/>
  <c r="N863" i="8"/>
  <c r="M863" i="8"/>
  <c r="G863" i="8"/>
  <c r="F863" i="8"/>
  <c r="E863" i="8"/>
  <c r="D863" i="8"/>
  <c r="C863" i="8"/>
  <c r="B863" i="8"/>
  <c r="N862" i="8"/>
  <c r="O862" i="8" s="1"/>
  <c r="M862" i="8"/>
  <c r="G862" i="8"/>
  <c r="F862" i="8"/>
  <c r="E862" i="8"/>
  <c r="D862" i="8"/>
  <c r="C862" i="8"/>
  <c r="B862" i="8"/>
  <c r="O861" i="8"/>
  <c r="N861" i="8"/>
  <c r="M861" i="8"/>
  <c r="G861" i="8"/>
  <c r="F861" i="8"/>
  <c r="E861" i="8"/>
  <c r="D861" i="8"/>
  <c r="C861" i="8"/>
  <c r="B861" i="8"/>
  <c r="O860" i="8"/>
  <c r="N860" i="8"/>
  <c r="M860" i="8"/>
  <c r="G860" i="8"/>
  <c r="F860" i="8"/>
  <c r="E860" i="8"/>
  <c r="D860" i="8"/>
  <c r="C860" i="8"/>
  <c r="B860" i="8"/>
  <c r="N859" i="8"/>
  <c r="M859" i="8"/>
  <c r="G859" i="8"/>
  <c r="F859" i="8"/>
  <c r="E859" i="8"/>
  <c r="D859" i="8"/>
  <c r="C859" i="8"/>
  <c r="B859" i="8"/>
  <c r="N858" i="8"/>
  <c r="O858" i="8" s="1"/>
  <c r="M858" i="8"/>
  <c r="G858" i="8"/>
  <c r="F858" i="8"/>
  <c r="E858" i="8"/>
  <c r="D858" i="8"/>
  <c r="C858" i="8"/>
  <c r="B858" i="8"/>
  <c r="N857" i="8"/>
  <c r="O857" i="8" s="1"/>
  <c r="M857" i="8"/>
  <c r="G857" i="8"/>
  <c r="F857" i="8"/>
  <c r="E857" i="8"/>
  <c r="D857" i="8"/>
  <c r="C857" i="8"/>
  <c r="B857" i="8"/>
  <c r="N856" i="8"/>
  <c r="M856" i="8"/>
  <c r="O856" i="8" s="1"/>
  <c r="G856" i="8"/>
  <c r="F856" i="8"/>
  <c r="E856" i="8"/>
  <c r="D856" i="8"/>
  <c r="C856" i="8"/>
  <c r="B856" i="8"/>
  <c r="N855" i="8"/>
  <c r="O855" i="8" s="1"/>
  <c r="M855" i="8"/>
  <c r="G855" i="8"/>
  <c r="F855" i="8"/>
  <c r="E855" i="8"/>
  <c r="D855" i="8"/>
  <c r="C855" i="8"/>
  <c r="B855" i="8"/>
  <c r="N854" i="8"/>
  <c r="M854" i="8"/>
  <c r="O854" i="8" s="1"/>
  <c r="G854" i="8"/>
  <c r="F854" i="8"/>
  <c r="E854" i="8"/>
  <c r="D854" i="8"/>
  <c r="C854" i="8"/>
  <c r="B854" i="8"/>
  <c r="N853" i="8"/>
  <c r="O853" i="8" s="1"/>
  <c r="M853" i="8"/>
  <c r="G853" i="8"/>
  <c r="F853" i="8"/>
  <c r="E853" i="8"/>
  <c r="D853" i="8"/>
  <c r="C853" i="8"/>
  <c r="B853" i="8"/>
  <c r="N852" i="8"/>
  <c r="M852" i="8"/>
  <c r="O852" i="8" s="1"/>
  <c r="G852" i="8"/>
  <c r="F852" i="8"/>
  <c r="E852" i="8"/>
  <c r="D852" i="8"/>
  <c r="C852" i="8"/>
  <c r="B852" i="8"/>
  <c r="N851" i="8"/>
  <c r="O851" i="8" s="1"/>
  <c r="M851" i="8"/>
  <c r="G851" i="8"/>
  <c r="F851" i="8"/>
  <c r="E851" i="8"/>
  <c r="D851" i="8"/>
  <c r="C851" i="8"/>
  <c r="B851" i="8"/>
  <c r="N850" i="8"/>
  <c r="O850" i="8" s="1"/>
  <c r="M850" i="8"/>
  <c r="G850" i="8"/>
  <c r="F850" i="8"/>
  <c r="E850" i="8"/>
  <c r="D850" i="8"/>
  <c r="C850" i="8"/>
  <c r="B850" i="8"/>
  <c r="N849" i="8"/>
  <c r="M849" i="8"/>
  <c r="G849" i="8"/>
  <c r="F849" i="8"/>
  <c r="E849" i="8"/>
  <c r="D849" i="8"/>
  <c r="C849" i="8"/>
  <c r="B849" i="8"/>
  <c r="N848" i="8"/>
  <c r="O848" i="8" s="1"/>
  <c r="M848" i="8"/>
  <c r="G848" i="8"/>
  <c r="F848" i="8"/>
  <c r="E848" i="8"/>
  <c r="D848" i="8"/>
  <c r="C848" i="8"/>
  <c r="B848" i="8"/>
  <c r="N847" i="8"/>
  <c r="M847" i="8"/>
  <c r="O847" i="8" s="1"/>
  <c r="G847" i="8"/>
  <c r="F847" i="8"/>
  <c r="E847" i="8"/>
  <c r="D847" i="8"/>
  <c r="C847" i="8"/>
  <c r="B847" i="8"/>
  <c r="O846" i="8"/>
  <c r="N846" i="8"/>
  <c r="M846" i="8"/>
  <c r="G846" i="8"/>
  <c r="F846" i="8"/>
  <c r="E846" i="8"/>
  <c r="D846" i="8"/>
  <c r="C846" i="8"/>
  <c r="B846" i="8"/>
  <c r="N845" i="8"/>
  <c r="M845" i="8"/>
  <c r="G845" i="8"/>
  <c r="F845" i="8"/>
  <c r="E845" i="8"/>
  <c r="D845" i="8"/>
  <c r="C845" i="8"/>
  <c r="B845" i="8"/>
  <c r="O844" i="8"/>
  <c r="N844" i="8"/>
  <c r="M844" i="8"/>
  <c r="G844" i="8"/>
  <c r="F844" i="8"/>
  <c r="E844" i="8"/>
  <c r="D844" i="8"/>
  <c r="C844" i="8"/>
  <c r="B844" i="8"/>
  <c r="N843" i="8"/>
  <c r="O843" i="8" s="1"/>
  <c r="M843" i="8"/>
  <c r="G843" i="8"/>
  <c r="F843" i="8"/>
  <c r="E843" i="8"/>
  <c r="D843" i="8"/>
  <c r="C843" i="8"/>
  <c r="B843" i="8"/>
  <c r="N842" i="8"/>
  <c r="O842" i="8" s="1"/>
  <c r="M842" i="8"/>
  <c r="G842" i="8"/>
  <c r="F842" i="8"/>
  <c r="E842" i="8"/>
  <c r="D842" i="8"/>
  <c r="C842" i="8"/>
  <c r="B842" i="8"/>
  <c r="N841" i="8"/>
  <c r="O841" i="8" s="1"/>
  <c r="M841" i="8"/>
  <c r="G841" i="8"/>
  <c r="F841" i="8"/>
  <c r="E841" i="8"/>
  <c r="D841" i="8"/>
  <c r="C841" i="8"/>
  <c r="B841" i="8"/>
  <c r="N840" i="8"/>
  <c r="M840" i="8"/>
  <c r="G840" i="8"/>
  <c r="F840" i="8"/>
  <c r="E840" i="8"/>
  <c r="D840" i="8"/>
  <c r="C840" i="8"/>
  <c r="B840" i="8"/>
  <c r="N839" i="8"/>
  <c r="O839" i="8" s="1"/>
  <c r="M839" i="8"/>
  <c r="G839" i="8"/>
  <c r="F839" i="8"/>
  <c r="E839" i="8"/>
  <c r="D839" i="8"/>
  <c r="C839" i="8"/>
  <c r="B839" i="8"/>
  <c r="N838" i="8"/>
  <c r="M838" i="8"/>
  <c r="O838" i="8" s="1"/>
  <c r="G838" i="8"/>
  <c r="F838" i="8"/>
  <c r="E838" i="8"/>
  <c r="D838" i="8"/>
  <c r="C838" i="8"/>
  <c r="B838" i="8"/>
  <c r="O837" i="8"/>
  <c r="N837" i="8"/>
  <c r="M837" i="8"/>
  <c r="G837" i="8"/>
  <c r="F837" i="8"/>
  <c r="E837" i="8"/>
  <c r="D837" i="8"/>
  <c r="C837" i="8"/>
  <c r="B837" i="8"/>
  <c r="N836" i="8"/>
  <c r="O836" i="8" s="1"/>
  <c r="M836" i="8"/>
  <c r="G836" i="8"/>
  <c r="F836" i="8"/>
  <c r="E836" i="8"/>
  <c r="D836" i="8"/>
  <c r="C836" i="8"/>
  <c r="B836" i="8"/>
  <c r="N835" i="8"/>
  <c r="O835" i="8" s="1"/>
  <c r="M835" i="8"/>
  <c r="G835" i="8"/>
  <c r="F835" i="8"/>
  <c r="E835" i="8"/>
  <c r="D835" i="8"/>
  <c r="C835" i="8"/>
  <c r="B835" i="8"/>
  <c r="N834" i="8"/>
  <c r="M834" i="8"/>
  <c r="O834" i="8" s="1"/>
  <c r="G834" i="8"/>
  <c r="F834" i="8"/>
  <c r="E834" i="8"/>
  <c r="D834" i="8"/>
  <c r="C834" i="8"/>
  <c r="B834" i="8"/>
  <c r="O833" i="8"/>
  <c r="N833" i="8"/>
  <c r="M833" i="8"/>
  <c r="G833" i="8"/>
  <c r="F833" i="8"/>
  <c r="E833" i="8"/>
  <c r="D833" i="8"/>
  <c r="C833" i="8"/>
  <c r="B833" i="8"/>
  <c r="N832" i="8"/>
  <c r="M832" i="8"/>
  <c r="G832" i="8"/>
  <c r="F832" i="8"/>
  <c r="E832" i="8"/>
  <c r="D832" i="8"/>
  <c r="C832" i="8"/>
  <c r="B832" i="8"/>
  <c r="N831" i="8"/>
  <c r="O831" i="8" s="1"/>
  <c r="M831" i="8"/>
  <c r="G831" i="8"/>
  <c r="F831" i="8"/>
  <c r="E831" i="8"/>
  <c r="D831" i="8"/>
  <c r="C831" i="8"/>
  <c r="B831" i="8"/>
  <c r="N830" i="8"/>
  <c r="O830" i="8" s="1"/>
  <c r="M830" i="8"/>
  <c r="G830" i="8"/>
  <c r="F830" i="8"/>
  <c r="E830" i="8"/>
  <c r="D830" i="8"/>
  <c r="C830" i="8"/>
  <c r="B830" i="8"/>
  <c r="N829" i="8"/>
  <c r="M829" i="8"/>
  <c r="O829" i="8" s="1"/>
  <c r="G829" i="8"/>
  <c r="F829" i="8"/>
  <c r="E829" i="8"/>
  <c r="D829" i="8"/>
  <c r="C829" i="8"/>
  <c r="B829" i="8"/>
  <c r="O828" i="8"/>
  <c r="N828" i="8"/>
  <c r="M828" i="8"/>
  <c r="G828" i="8"/>
  <c r="F828" i="8"/>
  <c r="E828" i="8"/>
  <c r="D828" i="8"/>
  <c r="C828" i="8"/>
  <c r="B828" i="8"/>
  <c r="N827" i="8"/>
  <c r="O827" i="8" s="1"/>
  <c r="M827" i="8"/>
  <c r="G827" i="8"/>
  <c r="F827" i="8"/>
  <c r="E827" i="8"/>
  <c r="D827" i="8"/>
  <c r="C827" i="8"/>
  <c r="B827" i="8"/>
  <c r="O826" i="8"/>
  <c r="N826" i="8"/>
  <c r="M826" i="8"/>
  <c r="G826" i="8"/>
  <c r="F826" i="8"/>
  <c r="E826" i="8"/>
  <c r="D826" i="8"/>
  <c r="C826" i="8"/>
  <c r="B826" i="8"/>
  <c r="N825" i="8"/>
  <c r="O825" i="8" s="1"/>
  <c r="M825" i="8"/>
  <c r="G825" i="8"/>
  <c r="F825" i="8"/>
  <c r="E825" i="8"/>
  <c r="D825" i="8"/>
  <c r="C825" i="8"/>
  <c r="B825" i="8"/>
  <c r="N824" i="8"/>
  <c r="M824" i="8"/>
  <c r="O824" i="8" s="1"/>
  <c r="G824" i="8"/>
  <c r="F824" i="8"/>
  <c r="E824" i="8"/>
  <c r="D824" i="8"/>
  <c r="C824" i="8"/>
  <c r="B824" i="8"/>
  <c r="N823" i="8"/>
  <c r="O823" i="8" s="1"/>
  <c r="M823" i="8"/>
  <c r="G823" i="8"/>
  <c r="F823" i="8"/>
  <c r="E823" i="8"/>
  <c r="D823" i="8"/>
  <c r="C823" i="8"/>
  <c r="B823" i="8"/>
  <c r="N822" i="8"/>
  <c r="M822" i="8"/>
  <c r="G822" i="8"/>
  <c r="F822" i="8"/>
  <c r="E822" i="8"/>
  <c r="D822" i="8"/>
  <c r="C822" i="8"/>
  <c r="B822" i="8"/>
  <c r="N821" i="8"/>
  <c r="O821" i="8" s="1"/>
  <c r="M821" i="8"/>
  <c r="G821" i="8"/>
  <c r="F821" i="8"/>
  <c r="E821" i="8"/>
  <c r="D821" i="8"/>
  <c r="C821" i="8"/>
  <c r="B821" i="8"/>
  <c r="N820" i="8"/>
  <c r="M820" i="8"/>
  <c r="O820" i="8" s="1"/>
  <c r="G820" i="8"/>
  <c r="F820" i="8"/>
  <c r="E820" i="8"/>
  <c r="D820" i="8"/>
  <c r="C820" i="8"/>
  <c r="B820" i="8"/>
  <c r="O819" i="8"/>
  <c r="N819" i="8"/>
  <c r="M819" i="8"/>
  <c r="G819" i="8"/>
  <c r="F819" i="8"/>
  <c r="E819" i="8"/>
  <c r="D819" i="8"/>
  <c r="C819" i="8"/>
  <c r="B819" i="8"/>
  <c r="N818" i="8"/>
  <c r="O818" i="8" s="1"/>
  <c r="M818" i="8"/>
  <c r="G818" i="8"/>
  <c r="F818" i="8"/>
  <c r="E818" i="8"/>
  <c r="D818" i="8"/>
  <c r="C818" i="8"/>
  <c r="B818" i="8"/>
  <c r="O817" i="8"/>
  <c r="N817" i="8"/>
  <c r="M817" i="8"/>
  <c r="G817" i="8"/>
  <c r="F817" i="8"/>
  <c r="E817" i="8"/>
  <c r="D817" i="8"/>
  <c r="C817" i="8"/>
  <c r="B817" i="8"/>
  <c r="N816" i="8"/>
  <c r="O816" i="8" s="1"/>
  <c r="M816" i="8"/>
  <c r="G816" i="8"/>
  <c r="F816" i="8"/>
  <c r="E816" i="8"/>
  <c r="D816" i="8"/>
  <c r="C816" i="8"/>
  <c r="B816" i="8"/>
  <c r="N815" i="8"/>
  <c r="M815" i="8"/>
  <c r="G815" i="8"/>
  <c r="F815" i="8"/>
  <c r="E815" i="8"/>
  <c r="D815" i="8"/>
  <c r="C815" i="8"/>
  <c r="B815" i="8"/>
  <c r="N814" i="8"/>
  <c r="M814" i="8"/>
  <c r="O814" i="8" s="1"/>
  <c r="G814" i="8"/>
  <c r="F814" i="8"/>
  <c r="E814" i="8"/>
  <c r="D814" i="8"/>
  <c r="C814" i="8"/>
  <c r="B814" i="8"/>
  <c r="N813" i="8"/>
  <c r="O813" i="8" s="1"/>
  <c r="M813" i="8"/>
  <c r="G813" i="8"/>
  <c r="F813" i="8"/>
  <c r="E813" i="8"/>
  <c r="D813" i="8"/>
  <c r="C813" i="8"/>
  <c r="B813" i="8"/>
  <c r="N812" i="8"/>
  <c r="O812" i="8" s="1"/>
  <c r="M812" i="8"/>
  <c r="G812" i="8"/>
  <c r="F812" i="8"/>
  <c r="E812" i="8"/>
  <c r="D812" i="8"/>
  <c r="C812" i="8"/>
  <c r="B812" i="8"/>
  <c r="N811" i="8"/>
  <c r="M811" i="8"/>
  <c r="O811" i="8" s="1"/>
  <c r="G811" i="8"/>
  <c r="F811" i="8"/>
  <c r="E811" i="8"/>
  <c r="D811" i="8"/>
  <c r="C811" i="8"/>
  <c r="B811" i="8"/>
  <c r="O810" i="8"/>
  <c r="N810" i="8"/>
  <c r="M810" i="8"/>
  <c r="G810" i="8"/>
  <c r="F810" i="8"/>
  <c r="E810" i="8"/>
  <c r="D810" i="8"/>
  <c r="C810" i="8"/>
  <c r="B810" i="8"/>
  <c r="N809" i="8"/>
  <c r="O809" i="8" s="1"/>
  <c r="M809" i="8"/>
  <c r="G809" i="8"/>
  <c r="F809" i="8"/>
  <c r="E809" i="8"/>
  <c r="D809" i="8"/>
  <c r="C809" i="8"/>
  <c r="B809" i="8"/>
  <c r="O808" i="8"/>
  <c r="N808" i="8"/>
  <c r="M808" i="8"/>
  <c r="G808" i="8"/>
  <c r="F808" i="8"/>
  <c r="E808" i="8"/>
  <c r="D808" i="8"/>
  <c r="C808" i="8"/>
  <c r="B808" i="8"/>
  <c r="O807" i="8"/>
  <c r="N807" i="8"/>
  <c r="M807" i="8"/>
  <c r="G807" i="8"/>
  <c r="F807" i="8"/>
  <c r="E807" i="8"/>
  <c r="D807" i="8"/>
  <c r="C807" i="8"/>
  <c r="B807" i="8"/>
  <c r="N806" i="8"/>
  <c r="O806" i="8" s="1"/>
  <c r="M806" i="8"/>
  <c r="G806" i="8"/>
  <c r="F806" i="8"/>
  <c r="E806" i="8"/>
  <c r="D806" i="8"/>
  <c r="C806" i="8"/>
  <c r="B806" i="8"/>
  <c r="N805" i="8"/>
  <c r="M805" i="8"/>
  <c r="G805" i="8"/>
  <c r="F805" i="8"/>
  <c r="E805" i="8"/>
  <c r="D805" i="8"/>
  <c r="C805" i="8"/>
  <c r="B805" i="8"/>
  <c r="N804" i="8"/>
  <c r="M804" i="8"/>
  <c r="O804" i="8" s="1"/>
  <c r="G804" i="8"/>
  <c r="F804" i="8"/>
  <c r="E804" i="8"/>
  <c r="D804" i="8"/>
  <c r="C804" i="8"/>
  <c r="B804" i="8"/>
  <c r="N803" i="8"/>
  <c r="O803" i="8" s="1"/>
  <c r="M803" i="8"/>
  <c r="G803" i="8"/>
  <c r="F803" i="8"/>
  <c r="E803" i="8"/>
  <c r="D803" i="8"/>
  <c r="C803" i="8"/>
  <c r="B803" i="8"/>
  <c r="N802" i="8"/>
  <c r="M802" i="8"/>
  <c r="O802" i="8" s="1"/>
  <c r="G802" i="8"/>
  <c r="F802" i="8"/>
  <c r="E802" i="8"/>
  <c r="D802" i="8"/>
  <c r="C802" i="8"/>
  <c r="B802" i="8"/>
  <c r="O801" i="8"/>
  <c r="N801" i="8"/>
  <c r="M801" i="8"/>
  <c r="G801" i="8"/>
  <c r="F801" i="8"/>
  <c r="E801" i="8"/>
  <c r="D801" i="8"/>
  <c r="C801" i="8"/>
  <c r="B801" i="8"/>
  <c r="N800" i="8"/>
  <c r="O800" i="8" s="1"/>
  <c r="M800" i="8"/>
  <c r="G800" i="8"/>
  <c r="F800" i="8"/>
  <c r="E800" i="8"/>
  <c r="D800" i="8"/>
  <c r="C800" i="8"/>
  <c r="B800" i="8"/>
  <c r="O799" i="8"/>
  <c r="N799" i="8"/>
  <c r="M799" i="8"/>
  <c r="G799" i="8"/>
  <c r="F799" i="8"/>
  <c r="E799" i="8"/>
  <c r="D799" i="8"/>
  <c r="C799" i="8"/>
  <c r="B799" i="8"/>
  <c r="O798" i="8"/>
  <c r="N798" i="8"/>
  <c r="M798" i="8"/>
  <c r="G798" i="8"/>
  <c r="F798" i="8"/>
  <c r="E798" i="8"/>
  <c r="D798" i="8"/>
  <c r="C798" i="8"/>
  <c r="B798" i="8"/>
  <c r="N797" i="8"/>
  <c r="M797" i="8"/>
  <c r="G797" i="8"/>
  <c r="F797" i="8"/>
  <c r="E797" i="8"/>
  <c r="D797" i="8"/>
  <c r="C797" i="8"/>
  <c r="B797" i="8"/>
  <c r="N796" i="8"/>
  <c r="M796" i="8"/>
  <c r="O796" i="8" s="1"/>
  <c r="G796" i="8"/>
  <c r="F796" i="8"/>
  <c r="E796" i="8"/>
  <c r="D796" i="8"/>
  <c r="C796" i="8"/>
  <c r="B796" i="8"/>
  <c r="N795" i="8"/>
  <c r="M795" i="8"/>
  <c r="G795" i="8"/>
  <c r="F795" i="8"/>
  <c r="E795" i="8"/>
  <c r="D795" i="8"/>
  <c r="C795" i="8"/>
  <c r="B795" i="8"/>
  <c r="N794" i="8"/>
  <c r="M794" i="8"/>
  <c r="O794" i="8" s="1"/>
  <c r="G794" i="8"/>
  <c r="F794" i="8"/>
  <c r="E794" i="8"/>
  <c r="D794" i="8"/>
  <c r="C794" i="8"/>
  <c r="B794" i="8"/>
  <c r="O793" i="8"/>
  <c r="N793" i="8"/>
  <c r="M793" i="8"/>
  <c r="G793" i="8"/>
  <c r="F793" i="8"/>
  <c r="E793" i="8"/>
  <c r="D793" i="8"/>
  <c r="C793" i="8"/>
  <c r="B793" i="8"/>
  <c r="O792" i="8"/>
  <c r="N792" i="8"/>
  <c r="M792" i="8"/>
  <c r="G792" i="8"/>
  <c r="F792" i="8"/>
  <c r="E792" i="8"/>
  <c r="D792" i="8"/>
  <c r="C792" i="8"/>
  <c r="B792" i="8"/>
  <c r="N791" i="8"/>
  <c r="O791" i="8" s="1"/>
  <c r="M791" i="8"/>
  <c r="G791" i="8"/>
  <c r="F791" i="8"/>
  <c r="E791" i="8"/>
  <c r="D791" i="8"/>
  <c r="C791" i="8"/>
  <c r="B791" i="8"/>
  <c r="N790" i="8"/>
  <c r="M790" i="8"/>
  <c r="O790" i="8" s="1"/>
  <c r="G790" i="8"/>
  <c r="F790" i="8"/>
  <c r="E790" i="8"/>
  <c r="D790" i="8"/>
  <c r="C790" i="8"/>
  <c r="B790" i="8"/>
  <c r="O789" i="8"/>
  <c r="N789" i="8"/>
  <c r="M789" i="8"/>
  <c r="G789" i="8"/>
  <c r="F789" i="8"/>
  <c r="E789" i="8"/>
  <c r="D789" i="8"/>
  <c r="C789" i="8"/>
  <c r="B789" i="8"/>
  <c r="O788" i="8"/>
  <c r="N788" i="8"/>
  <c r="M788" i="8"/>
  <c r="G788" i="8"/>
  <c r="F788" i="8"/>
  <c r="E788" i="8"/>
  <c r="D788" i="8"/>
  <c r="C788" i="8"/>
  <c r="B788" i="8"/>
  <c r="N787" i="8"/>
  <c r="O787" i="8" s="1"/>
  <c r="M787" i="8"/>
  <c r="G787" i="8"/>
  <c r="F787" i="8"/>
  <c r="E787" i="8"/>
  <c r="D787" i="8"/>
  <c r="C787" i="8"/>
  <c r="B787" i="8"/>
  <c r="N786" i="8"/>
  <c r="O786" i="8" s="1"/>
  <c r="M786" i="8"/>
  <c r="G786" i="8"/>
  <c r="F786" i="8"/>
  <c r="E786" i="8"/>
  <c r="D786" i="8"/>
  <c r="C786" i="8"/>
  <c r="B786" i="8"/>
  <c r="N785" i="8"/>
  <c r="M785" i="8"/>
  <c r="G785" i="8"/>
  <c r="F785" i="8"/>
  <c r="E785" i="8"/>
  <c r="D785" i="8"/>
  <c r="C785" i="8"/>
  <c r="B785" i="8"/>
  <c r="O784" i="8"/>
  <c r="N784" i="8"/>
  <c r="M784" i="8"/>
  <c r="G784" i="8"/>
  <c r="F784" i="8"/>
  <c r="E784" i="8"/>
  <c r="D784" i="8"/>
  <c r="C784" i="8"/>
  <c r="B784" i="8"/>
  <c r="O783" i="8"/>
  <c r="N783" i="8"/>
  <c r="M783" i="8"/>
  <c r="G783" i="8"/>
  <c r="F783" i="8"/>
  <c r="E783" i="8"/>
  <c r="D783" i="8"/>
  <c r="C783" i="8"/>
  <c r="B783" i="8"/>
  <c r="N782" i="8"/>
  <c r="O782" i="8" s="1"/>
  <c r="M782" i="8"/>
  <c r="G782" i="8"/>
  <c r="F782" i="8"/>
  <c r="E782" i="8"/>
  <c r="D782" i="8"/>
  <c r="C782" i="8"/>
  <c r="B782" i="8"/>
  <c r="O781" i="8"/>
  <c r="N781" i="8"/>
  <c r="M781" i="8"/>
  <c r="G781" i="8"/>
  <c r="F781" i="8"/>
  <c r="E781" i="8"/>
  <c r="D781" i="8"/>
  <c r="C781" i="8"/>
  <c r="B781" i="8"/>
  <c r="N780" i="8"/>
  <c r="O780" i="8" s="1"/>
  <c r="M780" i="8"/>
  <c r="G780" i="8"/>
  <c r="F780" i="8"/>
  <c r="E780" i="8"/>
  <c r="D780" i="8"/>
  <c r="C780" i="8"/>
  <c r="B780" i="8"/>
  <c r="O779" i="8"/>
  <c r="N779" i="8"/>
  <c r="M779" i="8"/>
  <c r="G779" i="8"/>
  <c r="F779" i="8"/>
  <c r="E779" i="8"/>
  <c r="D779" i="8"/>
  <c r="C779" i="8"/>
  <c r="B779" i="8"/>
  <c r="O778" i="8"/>
  <c r="N778" i="8"/>
  <c r="M778" i="8"/>
  <c r="G778" i="8"/>
  <c r="F778" i="8"/>
  <c r="E778" i="8"/>
  <c r="D778" i="8"/>
  <c r="C778" i="8"/>
  <c r="B778" i="8"/>
  <c r="N777" i="8"/>
  <c r="M777" i="8"/>
  <c r="G777" i="8"/>
  <c r="F777" i="8"/>
  <c r="E777" i="8"/>
  <c r="D777" i="8"/>
  <c r="C777" i="8"/>
  <c r="B777" i="8"/>
  <c r="N776" i="8"/>
  <c r="O776" i="8" s="1"/>
  <c r="M776" i="8"/>
  <c r="G776" i="8"/>
  <c r="F776" i="8"/>
  <c r="E776" i="8"/>
  <c r="D776" i="8"/>
  <c r="C776" i="8"/>
  <c r="B776" i="8"/>
  <c r="N775" i="8"/>
  <c r="M775" i="8"/>
  <c r="G775" i="8"/>
  <c r="F775" i="8"/>
  <c r="E775" i="8"/>
  <c r="D775" i="8"/>
  <c r="C775" i="8"/>
  <c r="B775" i="8"/>
  <c r="O774" i="8"/>
  <c r="N774" i="8"/>
  <c r="M774" i="8"/>
  <c r="G774" i="8"/>
  <c r="F774" i="8"/>
  <c r="E774" i="8"/>
  <c r="D774" i="8"/>
  <c r="C774" i="8"/>
  <c r="B774" i="8"/>
  <c r="N773" i="8"/>
  <c r="O773" i="8" s="1"/>
  <c r="M773" i="8"/>
  <c r="G773" i="8"/>
  <c r="F773" i="8"/>
  <c r="E773" i="8"/>
  <c r="D773" i="8"/>
  <c r="C773" i="8"/>
  <c r="B773" i="8"/>
  <c r="O772" i="8"/>
  <c r="N772" i="8"/>
  <c r="M772" i="8"/>
  <c r="G772" i="8"/>
  <c r="F772" i="8"/>
  <c r="E772" i="8"/>
  <c r="D772" i="8"/>
  <c r="C772" i="8"/>
  <c r="B772" i="8"/>
  <c r="N771" i="8"/>
  <c r="O771" i="8" s="1"/>
  <c r="M771" i="8"/>
  <c r="G771" i="8"/>
  <c r="F771" i="8"/>
  <c r="E771" i="8"/>
  <c r="D771" i="8"/>
  <c r="C771" i="8"/>
  <c r="B771" i="8"/>
  <c r="N770" i="8"/>
  <c r="O770" i="8" s="1"/>
  <c r="M770" i="8"/>
  <c r="G770" i="8"/>
  <c r="F770" i="8"/>
  <c r="E770" i="8"/>
  <c r="D770" i="8"/>
  <c r="C770" i="8"/>
  <c r="B770" i="8"/>
  <c r="O769" i="8"/>
  <c r="N769" i="8"/>
  <c r="M769" i="8"/>
  <c r="G769" i="8"/>
  <c r="F769" i="8"/>
  <c r="E769" i="8"/>
  <c r="D769" i="8"/>
  <c r="C769" i="8"/>
  <c r="B769" i="8"/>
  <c r="N768" i="8"/>
  <c r="M768" i="8"/>
  <c r="G768" i="8"/>
  <c r="F768" i="8"/>
  <c r="E768" i="8"/>
  <c r="D768" i="8"/>
  <c r="C768" i="8"/>
  <c r="B768" i="8"/>
  <c r="N767" i="8"/>
  <c r="O767" i="8" s="1"/>
  <c r="M767" i="8"/>
  <c r="G767" i="8"/>
  <c r="F767" i="8"/>
  <c r="E767" i="8"/>
  <c r="D767" i="8"/>
  <c r="C767" i="8"/>
  <c r="B767" i="8"/>
  <c r="N766" i="8"/>
  <c r="O766" i="8" s="1"/>
  <c r="M766" i="8"/>
  <c r="G766" i="8"/>
  <c r="F766" i="8"/>
  <c r="E766" i="8"/>
  <c r="D766" i="8"/>
  <c r="C766" i="8"/>
  <c r="B766" i="8"/>
  <c r="N765" i="8"/>
  <c r="O765" i="8" s="1"/>
  <c r="M765" i="8"/>
  <c r="G765" i="8"/>
  <c r="F765" i="8"/>
  <c r="E765" i="8"/>
  <c r="D765" i="8"/>
  <c r="C765" i="8"/>
  <c r="B765" i="8"/>
  <c r="N764" i="8"/>
  <c r="M764" i="8"/>
  <c r="O764" i="8" s="1"/>
  <c r="G764" i="8"/>
  <c r="F764" i="8"/>
  <c r="E764" i="8"/>
  <c r="D764" i="8"/>
  <c r="C764" i="8"/>
  <c r="B764" i="8"/>
  <c r="O763" i="8"/>
  <c r="N763" i="8"/>
  <c r="M763" i="8"/>
  <c r="G763" i="8"/>
  <c r="F763" i="8"/>
  <c r="E763" i="8"/>
  <c r="D763" i="8"/>
  <c r="C763" i="8"/>
  <c r="B763" i="8"/>
  <c r="N762" i="8"/>
  <c r="O762" i="8" s="1"/>
  <c r="M762" i="8"/>
  <c r="G762" i="8"/>
  <c r="F762" i="8"/>
  <c r="E762" i="8"/>
  <c r="D762" i="8"/>
  <c r="C762" i="8"/>
  <c r="B762" i="8"/>
  <c r="N761" i="8"/>
  <c r="M761" i="8"/>
  <c r="O761" i="8" s="1"/>
  <c r="G761" i="8"/>
  <c r="F761" i="8"/>
  <c r="E761" i="8"/>
  <c r="D761" i="8"/>
  <c r="C761" i="8"/>
  <c r="B761" i="8"/>
  <c r="O760" i="8"/>
  <c r="N760" i="8"/>
  <c r="M760" i="8"/>
  <c r="G760" i="8"/>
  <c r="F760" i="8"/>
  <c r="E760" i="8"/>
  <c r="D760" i="8"/>
  <c r="C760" i="8"/>
  <c r="B760" i="8"/>
  <c r="N759" i="8"/>
  <c r="M759" i="8"/>
  <c r="G759" i="8"/>
  <c r="F759" i="8"/>
  <c r="E759" i="8"/>
  <c r="D759" i="8"/>
  <c r="C759" i="8"/>
  <c r="B759" i="8"/>
  <c r="N758" i="8"/>
  <c r="O758" i="8" s="1"/>
  <c r="M758" i="8"/>
  <c r="G758" i="8"/>
  <c r="F758" i="8"/>
  <c r="E758" i="8"/>
  <c r="D758" i="8"/>
  <c r="C758" i="8"/>
  <c r="B758" i="8"/>
  <c r="N757" i="8"/>
  <c r="O757" i="8" s="1"/>
  <c r="M757" i="8"/>
  <c r="G757" i="8"/>
  <c r="F757" i="8"/>
  <c r="E757" i="8"/>
  <c r="D757" i="8"/>
  <c r="C757" i="8"/>
  <c r="B757" i="8"/>
  <c r="N756" i="8"/>
  <c r="M756" i="8"/>
  <c r="O756" i="8" s="1"/>
  <c r="G756" i="8"/>
  <c r="F756" i="8"/>
  <c r="E756" i="8"/>
  <c r="D756" i="8"/>
  <c r="C756" i="8"/>
  <c r="B756" i="8"/>
  <c r="N755" i="8"/>
  <c r="O755" i="8" s="1"/>
  <c r="M755" i="8"/>
  <c r="G755" i="8"/>
  <c r="F755" i="8"/>
  <c r="E755" i="8"/>
  <c r="D755" i="8"/>
  <c r="C755" i="8"/>
  <c r="B755" i="8"/>
  <c r="N754" i="8"/>
  <c r="M754" i="8"/>
  <c r="O754" i="8" s="1"/>
  <c r="G754" i="8"/>
  <c r="F754" i="8"/>
  <c r="E754" i="8"/>
  <c r="D754" i="8"/>
  <c r="C754" i="8"/>
  <c r="B754" i="8"/>
  <c r="O753" i="8"/>
  <c r="N753" i="8"/>
  <c r="M753" i="8"/>
  <c r="G753" i="8"/>
  <c r="F753" i="8"/>
  <c r="E753" i="8"/>
  <c r="D753" i="8"/>
  <c r="C753" i="8"/>
  <c r="B753" i="8"/>
  <c r="O752" i="8"/>
  <c r="N752" i="8"/>
  <c r="M752" i="8"/>
  <c r="G752" i="8"/>
  <c r="F752" i="8"/>
  <c r="E752" i="8"/>
  <c r="D752" i="8"/>
  <c r="C752" i="8"/>
  <c r="B752" i="8"/>
  <c r="N751" i="8"/>
  <c r="O751" i="8" s="1"/>
  <c r="M751" i="8"/>
  <c r="G751" i="8"/>
  <c r="F751" i="8"/>
  <c r="E751" i="8"/>
  <c r="D751" i="8"/>
  <c r="C751" i="8"/>
  <c r="B751" i="8"/>
  <c r="N750" i="8"/>
  <c r="M750" i="8"/>
  <c r="G750" i="8"/>
  <c r="F750" i="8"/>
  <c r="E750" i="8"/>
  <c r="D750" i="8"/>
  <c r="C750" i="8"/>
  <c r="B750" i="8"/>
  <c r="N749" i="8"/>
  <c r="M749" i="8"/>
  <c r="G749" i="8"/>
  <c r="F749" i="8"/>
  <c r="E749" i="8"/>
  <c r="D749" i="8"/>
  <c r="C749" i="8"/>
  <c r="B749" i="8"/>
  <c r="N748" i="8"/>
  <c r="O748" i="8" s="1"/>
  <c r="M748" i="8"/>
  <c r="G748" i="8"/>
  <c r="F748" i="8"/>
  <c r="E748" i="8"/>
  <c r="D748" i="8"/>
  <c r="C748" i="8"/>
  <c r="B748" i="8"/>
  <c r="O747" i="8"/>
  <c r="N747" i="8"/>
  <c r="M747" i="8"/>
  <c r="G747" i="8"/>
  <c r="F747" i="8"/>
  <c r="E747" i="8"/>
  <c r="D747" i="8"/>
  <c r="C747" i="8"/>
  <c r="B747" i="8"/>
  <c r="O746" i="8"/>
  <c r="N746" i="8"/>
  <c r="M746" i="8"/>
  <c r="G746" i="8"/>
  <c r="F746" i="8"/>
  <c r="E746" i="8"/>
  <c r="D746" i="8"/>
  <c r="C746" i="8"/>
  <c r="B746" i="8"/>
  <c r="N745" i="8"/>
  <c r="O745" i="8" s="1"/>
  <c r="M745" i="8"/>
  <c r="G745" i="8"/>
  <c r="F745" i="8"/>
  <c r="E745" i="8"/>
  <c r="D745" i="8"/>
  <c r="C745" i="8"/>
  <c r="B745" i="8"/>
  <c r="N744" i="8"/>
  <c r="M744" i="8"/>
  <c r="O744" i="8" s="1"/>
  <c r="G744" i="8"/>
  <c r="F744" i="8"/>
  <c r="E744" i="8"/>
  <c r="D744" i="8"/>
  <c r="C744" i="8"/>
  <c r="B744" i="8"/>
  <c r="O743" i="8"/>
  <c r="N743" i="8"/>
  <c r="M743" i="8"/>
  <c r="G743" i="8"/>
  <c r="F743" i="8"/>
  <c r="E743" i="8"/>
  <c r="D743" i="8"/>
  <c r="C743" i="8"/>
  <c r="B743" i="8"/>
  <c r="O742" i="8"/>
  <c r="N742" i="8"/>
  <c r="M742" i="8"/>
  <c r="G742" i="8"/>
  <c r="F742" i="8"/>
  <c r="E742" i="8"/>
  <c r="D742" i="8"/>
  <c r="C742" i="8"/>
  <c r="B742" i="8"/>
  <c r="N741" i="8"/>
  <c r="M741" i="8"/>
  <c r="G741" i="8"/>
  <c r="F741" i="8"/>
  <c r="E741" i="8"/>
  <c r="D741" i="8"/>
  <c r="C741" i="8"/>
  <c r="B741" i="8"/>
  <c r="N740" i="8"/>
  <c r="M740" i="8"/>
  <c r="O740" i="8" s="1"/>
  <c r="G740" i="8"/>
  <c r="F740" i="8"/>
  <c r="E740" i="8"/>
  <c r="D740" i="8"/>
  <c r="C740" i="8"/>
  <c r="B740" i="8"/>
  <c r="N739" i="8"/>
  <c r="O739" i="8" s="1"/>
  <c r="M739" i="8"/>
  <c r="G739" i="8"/>
  <c r="F739" i="8"/>
  <c r="E739" i="8"/>
  <c r="D739" i="8"/>
  <c r="C739" i="8"/>
  <c r="B739" i="8"/>
  <c r="N738" i="8"/>
  <c r="O738" i="8" s="1"/>
  <c r="M738" i="8"/>
  <c r="G738" i="8"/>
  <c r="F738" i="8"/>
  <c r="E738" i="8"/>
  <c r="D738" i="8"/>
  <c r="C738" i="8"/>
  <c r="B738" i="8"/>
  <c r="O737" i="8"/>
  <c r="N737" i="8"/>
  <c r="M737" i="8"/>
  <c r="G737" i="8"/>
  <c r="F737" i="8"/>
  <c r="E737" i="8"/>
  <c r="D737" i="8"/>
  <c r="C737" i="8"/>
  <c r="B737" i="8"/>
  <c r="O736" i="8"/>
  <c r="N736" i="8"/>
  <c r="M736" i="8"/>
  <c r="G736" i="8"/>
  <c r="F736" i="8"/>
  <c r="E736" i="8"/>
  <c r="D736" i="8"/>
  <c r="C736" i="8"/>
  <c r="B736" i="8"/>
  <c r="N735" i="8"/>
  <c r="O735" i="8" s="1"/>
  <c r="M735" i="8"/>
  <c r="G735" i="8"/>
  <c r="F735" i="8"/>
  <c r="E735" i="8"/>
  <c r="D735" i="8"/>
  <c r="C735" i="8"/>
  <c r="B735" i="8"/>
  <c r="N734" i="8"/>
  <c r="M734" i="8"/>
  <c r="O734" i="8" s="1"/>
  <c r="G734" i="8"/>
  <c r="F734" i="8"/>
  <c r="E734" i="8"/>
  <c r="D734" i="8"/>
  <c r="C734" i="8"/>
  <c r="B734" i="8"/>
  <c r="O733" i="8"/>
  <c r="N733" i="8"/>
  <c r="M733" i="8"/>
  <c r="G733" i="8"/>
  <c r="F733" i="8"/>
  <c r="E733" i="8"/>
  <c r="D733" i="8"/>
  <c r="C733" i="8"/>
  <c r="B733" i="8"/>
  <c r="O732" i="8"/>
  <c r="N732" i="8"/>
  <c r="M732" i="8"/>
  <c r="G732" i="8"/>
  <c r="F732" i="8"/>
  <c r="E732" i="8"/>
  <c r="D732" i="8"/>
  <c r="C732" i="8"/>
  <c r="B732" i="8"/>
  <c r="N731" i="8"/>
  <c r="O731" i="8" s="1"/>
  <c r="M731" i="8"/>
  <c r="G731" i="8"/>
  <c r="F731" i="8"/>
  <c r="E731" i="8"/>
  <c r="D731" i="8"/>
  <c r="C731" i="8"/>
  <c r="B731" i="8"/>
  <c r="O730" i="8"/>
  <c r="N730" i="8"/>
  <c r="M730" i="8"/>
  <c r="G730" i="8"/>
  <c r="F730" i="8"/>
  <c r="E730" i="8"/>
  <c r="D730" i="8"/>
  <c r="C730" i="8"/>
  <c r="B730" i="8"/>
  <c r="N729" i="8"/>
  <c r="O729" i="8" s="1"/>
  <c r="M729" i="8"/>
  <c r="G729" i="8"/>
  <c r="F729" i="8"/>
  <c r="E729" i="8"/>
  <c r="D729" i="8"/>
  <c r="C729" i="8"/>
  <c r="B729" i="8"/>
  <c r="N728" i="8"/>
  <c r="M728" i="8"/>
  <c r="G728" i="8"/>
  <c r="F728" i="8"/>
  <c r="E728" i="8"/>
  <c r="D728" i="8"/>
  <c r="C728" i="8"/>
  <c r="B728" i="8"/>
  <c r="O727" i="8"/>
  <c r="N727" i="8"/>
  <c r="M727" i="8"/>
  <c r="G727" i="8"/>
  <c r="F727" i="8"/>
  <c r="E727" i="8"/>
  <c r="D727" i="8"/>
  <c r="C727" i="8"/>
  <c r="B727" i="8"/>
  <c r="O726" i="8"/>
  <c r="N726" i="8"/>
  <c r="M726" i="8"/>
  <c r="G726" i="8"/>
  <c r="F726" i="8"/>
  <c r="E726" i="8"/>
  <c r="D726" i="8"/>
  <c r="C726" i="8"/>
  <c r="B726" i="8"/>
  <c r="N725" i="8"/>
  <c r="O725" i="8" s="1"/>
  <c r="M725" i="8"/>
  <c r="G725" i="8"/>
  <c r="F725" i="8"/>
  <c r="E725" i="8"/>
  <c r="D725" i="8"/>
  <c r="C725" i="8"/>
  <c r="B725" i="8"/>
  <c r="N724" i="8"/>
  <c r="M724" i="8"/>
  <c r="O724" i="8" s="1"/>
  <c r="G724" i="8"/>
  <c r="F724" i="8"/>
  <c r="E724" i="8"/>
  <c r="D724" i="8"/>
  <c r="C724" i="8"/>
  <c r="B724" i="8"/>
  <c r="O723" i="8"/>
  <c r="N723" i="8"/>
  <c r="M723" i="8"/>
  <c r="G723" i="8"/>
  <c r="F723" i="8"/>
  <c r="E723" i="8"/>
  <c r="D723" i="8"/>
  <c r="C723" i="8"/>
  <c r="B723" i="8"/>
  <c r="O722" i="8"/>
  <c r="N722" i="8"/>
  <c r="M722" i="8"/>
  <c r="G722" i="8"/>
  <c r="F722" i="8"/>
  <c r="E722" i="8"/>
  <c r="D722" i="8"/>
  <c r="C722" i="8"/>
  <c r="B722" i="8"/>
  <c r="N721" i="8"/>
  <c r="O721" i="8" s="1"/>
  <c r="M721" i="8"/>
  <c r="G721" i="8"/>
  <c r="F721" i="8"/>
  <c r="E721" i="8"/>
  <c r="D721" i="8"/>
  <c r="C721" i="8"/>
  <c r="B721" i="8"/>
  <c r="N720" i="8"/>
  <c r="O720" i="8" s="1"/>
  <c r="M720" i="8"/>
  <c r="G720" i="8"/>
  <c r="F720" i="8"/>
  <c r="E720" i="8"/>
  <c r="D720" i="8"/>
  <c r="C720" i="8"/>
  <c r="B720" i="8"/>
  <c r="N719" i="8"/>
  <c r="O719" i="8" s="1"/>
  <c r="M719" i="8"/>
  <c r="G719" i="8"/>
  <c r="F719" i="8"/>
  <c r="E719" i="8"/>
  <c r="D719" i="8"/>
  <c r="C719" i="8"/>
  <c r="B719" i="8"/>
  <c r="N718" i="8"/>
  <c r="M718" i="8"/>
  <c r="G718" i="8"/>
  <c r="F718" i="8"/>
  <c r="E718" i="8"/>
  <c r="D718" i="8"/>
  <c r="C718" i="8"/>
  <c r="B718" i="8"/>
  <c r="O717" i="8"/>
  <c r="N717" i="8"/>
  <c r="M717" i="8"/>
  <c r="G717" i="8"/>
  <c r="F717" i="8"/>
  <c r="E717" i="8"/>
  <c r="D717" i="8"/>
  <c r="C717" i="8"/>
  <c r="B717" i="8"/>
  <c r="O716" i="8"/>
  <c r="N716" i="8"/>
  <c r="M716" i="8"/>
  <c r="G716" i="8"/>
  <c r="F716" i="8"/>
  <c r="E716" i="8"/>
  <c r="D716" i="8"/>
  <c r="C716" i="8"/>
  <c r="B716" i="8"/>
  <c r="N715" i="8"/>
  <c r="O715" i="8" s="1"/>
  <c r="M715" i="8"/>
  <c r="G715" i="8"/>
  <c r="F715" i="8"/>
  <c r="E715" i="8"/>
  <c r="D715" i="8"/>
  <c r="C715" i="8"/>
  <c r="B715" i="8"/>
  <c r="O714" i="8"/>
  <c r="N714" i="8"/>
  <c r="M714" i="8"/>
  <c r="G714" i="8"/>
  <c r="F714" i="8"/>
  <c r="E714" i="8"/>
  <c r="D714" i="8"/>
  <c r="C714" i="8"/>
  <c r="B714" i="8"/>
  <c r="N713" i="8"/>
  <c r="O713" i="8" s="1"/>
  <c r="M713" i="8"/>
  <c r="G713" i="8"/>
  <c r="F713" i="8"/>
  <c r="E713" i="8"/>
  <c r="D713" i="8"/>
  <c r="C713" i="8"/>
  <c r="B713" i="8"/>
  <c r="O712" i="8"/>
  <c r="N712" i="8"/>
  <c r="M712" i="8"/>
  <c r="G712" i="8"/>
  <c r="F712" i="8"/>
  <c r="E712" i="8"/>
  <c r="D712" i="8"/>
  <c r="C712" i="8"/>
  <c r="B712" i="8"/>
  <c r="O711" i="8"/>
  <c r="N711" i="8"/>
  <c r="M711" i="8"/>
  <c r="G711" i="8"/>
  <c r="F711" i="8"/>
  <c r="E711" i="8"/>
  <c r="D711" i="8"/>
  <c r="C711" i="8"/>
  <c r="B711" i="8"/>
  <c r="N710" i="8"/>
  <c r="M710" i="8"/>
  <c r="G710" i="8"/>
  <c r="F710" i="8"/>
  <c r="E710" i="8"/>
  <c r="D710" i="8"/>
  <c r="C710" i="8"/>
  <c r="B710" i="8"/>
  <c r="N709" i="8"/>
  <c r="O709" i="8" s="1"/>
  <c r="M709" i="8"/>
  <c r="G709" i="8"/>
  <c r="F709" i="8"/>
  <c r="E709" i="8"/>
  <c r="D709" i="8"/>
  <c r="C709" i="8"/>
  <c r="B709" i="8"/>
  <c r="N708" i="8"/>
  <c r="M708" i="8"/>
  <c r="G708" i="8"/>
  <c r="F708" i="8"/>
  <c r="E708" i="8"/>
  <c r="D708" i="8"/>
  <c r="C708" i="8"/>
  <c r="B708" i="8"/>
  <c r="O707" i="8"/>
  <c r="N707" i="8"/>
  <c r="M707" i="8"/>
  <c r="G707" i="8"/>
  <c r="F707" i="8"/>
  <c r="E707" i="8"/>
  <c r="D707" i="8"/>
  <c r="C707" i="8"/>
  <c r="B707" i="8"/>
  <c r="O706" i="8"/>
  <c r="N706" i="8"/>
  <c r="M706" i="8"/>
  <c r="G706" i="8"/>
  <c r="F706" i="8"/>
  <c r="E706" i="8"/>
  <c r="D706" i="8"/>
  <c r="C706" i="8"/>
  <c r="B706" i="8"/>
  <c r="N705" i="8"/>
  <c r="M705" i="8"/>
  <c r="G705" i="8"/>
  <c r="F705" i="8"/>
  <c r="E705" i="8"/>
  <c r="D705" i="8"/>
  <c r="C705" i="8"/>
  <c r="B705" i="8"/>
  <c r="O704" i="8"/>
  <c r="N704" i="8"/>
  <c r="M704" i="8"/>
  <c r="G704" i="8"/>
  <c r="F704" i="8"/>
  <c r="E704" i="8"/>
  <c r="D704" i="8"/>
  <c r="C704" i="8"/>
  <c r="B704" i="8"/>
  <c r="N703" i="8"/>
  <c r="O703" i="8" s="1"/>
  <c r="M703" i="8"/>
  <c r="G703" i="8"/>
  <c r="F703" i="8"/>
  <c r="E703" i="8"/>
  <c r="D703" i="8"/>
  <c r="C703" i="8"/>
  <c r="B703" i="8"/>
  <c r="N702" i="8"/>
  <c r="M702" i="8"/>
  <c r="O702" i="8" s="1"/>
  <c r="G702" i="8"/>
  <c r="F702" i="8"/>
  <c r="E702" i="8"/>
  <c r="D702" i="8"/>
  <c r="C702" i="8"/>
  <c r="B702" i="8"/>
  <c r="O701" i="8"/>
  <c r="N701" i="8"/>
  <c r="M701" i="8"/>
  <c r="G701" i="8"/>
  <c r="F701" i="8"/>
  <c r="E701" i="8"/>
  <c r="D701" i="8"/>
  <c r="C701" i="8"/>
  <c r="B701" i="8"/>
  <c r="N700" i="8"/>
  <c r="O700" i="8" s="1"/>
  <c r="M700" i="8"/>
  <c r="G700" i="8"/>
  <c r="F700" i="8"/>
  <c r="E700" i="8"/>
  <c r="D700" i="8"/>
  <c r="C700" i="8"/>
  <c r="B700" i="8"/>
  <c r="O699" i="8"/>
  <c r="N699" i="8"/>
  <c r="M699" i="8"/>
  <c r="G699" i="8"/>
  <c r="F699" i="8"/>
  <c r="E699" i="8"/>
  <c r="D699" i="8"/>
  <c r="C699" i="8"/>
  <c r="B699" i="8"/>
  <c r="N698" i="8"/>
  <c r="O698" i="8" s="1"/>
  <c r="M698" i="8"/>
  <c r="G698" i="8"/>
  <c r="F698" i="8"/>
  <c r="E698" i="8"/>
  <c r="D698" i="8"/>
  <c r="C698" i="8"/>
  <c r="B698" i="8"/>
  <c r="N697" i="8"/>
  <c r="M697" i="8"/>
  <c r="O697" i="8" s="1"/>
  <c r="G697" i="8"/>
  <c r="F697" i="8"/>
  <c r="E697" i="8"/>
  <c r="D697" i="8"/>
  <c r="C697" i="8"/>
  <c r="B697" i="8"/>
  <c r="O696" i="8"/>
  <c r="N696" i="8"/>
  <c r="M696" i="8"/>
  <c r="G696" i="8"/>
  <c r="F696" i="8"/>
  <c r="E696" i="8"/>
  <c r="D696" i="8"/>
  <c r="C696" i="8"/>
  <c r="B696" i="8"/>
  <c r="N695" i="8"/>
  <c r="O695" i="8" s="1"/>
  <c r="M695" i="8"/>
  <c r="G695" i="8"/>
  <c r="F695" i="8"/>
  <c r="E695" i="8"/>
  <c r="D695" i="8"/>
  <c r="C695" i="8"/>
  <c r="B695" i="8"/>
  <c r="N694" i="8"/>
  <c r="M694" i="8"/>
  <c r="O694" i="8" s="1"/>
  <c r="G694" i="8"/>
  <c r="F694" i="8"/>
  <c r="E694" i="8"/>
  <c r="D694" i="8"/>
  <c r="C694" i="8"/>
  <c r="B694" i="8"/>
  <c r="O693" i="8"/>
  <c r="N693" i="8"/>
  <c r="M693" i="8"/>
  <c r="G693" i="8"/>
  <c r="F693" i="8"/>
  <c r="E693" i="8"/>
  <c r="D693" i="8"/>
  <c r="C693" i="8"/>
  <c r="B693" i="8"/>
  <c r="N692" i="8"/>
  <c r="O692" i="8" s="1"/>
  <c r="M692" i="8"/>
  <c r="G692" i="8"/>
  <c r="F692" i="8"/>
  <c r="E692" i="8"/>
  <c r="D692" i="8"/>
  <c r="C692" i="8"/>
  <c r="B692" i="8"/>
  <c r="O691" i="8"/>
  <c r="N691" i="8"/>
  <c r="M691" i="8"/>
  <c r="G691" i="8"/>
  <c r="F691" i="8"/>
  <c r="E691" i="8"/>
  <c r="D691" i="8"/>
  <c r="C691" i="8"/>
  <c r="B691" i="8"/>
  <c r="O690" i="8"/>
  <c r="N690" i="8"/>
  <c r="M690" i="8"/>
  <c r="G690" i="8"/>
  <c r="F690" i="8"/>
  <c r="E690" i="8"/>
  <c r="D690" i="8"/>
  <c r="C690" i="8"/>
  <c r="B690" i="8"/>
  <c r="O689" i="8"/>
  <c r="N689" i="8"/>
  <c r="M689" i="8"/>
  <c r="G689" i="8"/>
  <c r="F689" i="8"/>
  <c r="E689" i="8"/>
  <c r="D689" i="8"/>
  <c r="C689" i="8"/>
  <c r="B689" i="8"/>
  <c r="N688" i="8"/>
  <c r="M688" i="8"/>
  <c r="G688" i="8"/>
  <c r="F688" i="8"/>
  <c r="E688" i="8"/>
  <c r="D688" i="8"/>
  <c r="C688" i="8"/>
  <c r="B688" i="8"/>
  <c r="O687" i="8"/>
  <c r="N687" i="8"/>
  <c r="M687" i="8"/>
  <c r="G687" i="8"/>
  <c r="F687" i="8"/>
  <c r="E687" i="8"/>
  <c r="D687" i="8"/>
  <c r="C687" i="8"/>
  <c r="B687" i="8"/>
  <c r="N686" i="8"/>
  <c r="O686" i="8" s="1"/>
  <c r="M686" i="8"/>
  <c r="G686" i="8"/>
  <c r="F686" i="8"/>
  <c r="E686" i="8"/>
  <c r="D686" i="8"/>
  <c r="C686" i="8"/>
  <c r="B686" i="8"/>
  <c r="N685" i="8"/>
  <c r="O685" i="8" s="1"/>
  <c r="M685" i="8"/>
  <c r="G685" i="8"/>
  <c r="F685" i="8"/>
  <c r="E685" i="8"/>
  <c r="D685" i="8"/>
  <c r="C685" i="8"/>
  <c r="B685" i="8"/>
  <c r="N684" i="8"/>
  <c r="M684" i="8"/>
  <c r="O684" i="8" s="1"/>
  <c r="G684" i="8"/>
  <c r="F684" i="8"/>
  <c r="E684" i="8"/>
  <c r="D684" i="8"/>
  <c r="C684" i="8"/>
  <c r="B684" i="8"/>
  <c r="O683" i="8"/>
  <c r="N683" i="8"/>
  <c r="M683" i="8"/>
  <c r="G683" i="8"/>
  <c r="F683" i="8"/>
  <c r="E683" i="8"/>
  <c r="D683" i="8"/>
  <c r="C683" i="8"/>
  <c r="B683" i="8"/>
  <c r="O682" i="8"/>
  <c r="N682" i="8"/>
  <c r="M682" i="8"/>
  <c r="G682" i="8"/>
  <c r="F682" i="8"/>
  <c r="E682" i="8"/>
  <c r="D682" i="8"/>
  <c r="C682" i="8"/>
  <c r="B682" i="8"/>
  <c r="O681" i="8"/>
  <c r="N681" i="8"/>
  <c r="M681" i="8"/>
  <c r="G681" i="8"/>
  <c r="F681" i="8"/>
  <c r="E681" i="8"/>
  <c r="D681" i="8"/>
  <c r="C681" i="8"/>
  <c r="B681" i="8"/>
  <c r="N680" i="8"/>
  <c r="O680" i="8" s="1"/>
  <c r="M680" i="8"/>
  <c r="G680" i="8"/>
  <c r="F680" i="8"/>
  <c r="E680" i="8"/>
  <c r="D680" i="8"/>
  <c r="C680" i="8"/>
  <c r="B680" i="8"/>
  <c r="O679" i="8"/>
  <c r="N679" i="8"/>
  <c r="M679" i="8"/>
  <c r="G679" i="8"/>
  <c r="F679" i="8"/>
  <c r="E679" i="8"/>
  <c r="D679" i="8"/>
  <c r="C679" i="8"/>
  <c r="B679" i="8"/>
  <c r="N678" i="8"/>
  <c r="O678" i="8" s="1"/>
  <c r="M678" i="8"/>
  <c r="G678" i="8"/>
  <c r="F678" i="8"/>
  <c r="E678" i="8"/>
  <c r="D678" i="8"/>
  <c r="C678" i="8"/>
  <c r="B678" i="8"/>
  <c r="N677" i="8"/>
  <c r="M677" i="8"/>
  <c r="O677" i="8" s="1"/>
  <c r="G677" i="8"/>
  <c r="F677" i="8"/>
  <c r="E677" i="8"/>
  <c r="D677" i="8"/>
  <c r="C677" i="8"/>
  <c r="B677" i="8"/>
  <c r="O676" i="8"/>
  <c r="N676" i="8"/>
  <c r="M676" i="8"/>
  <c r="G676" i="8"/>
  <c r="F676" i="8"/>
  <c r="E676" i="8"/>
  <c r="D676" i="8"/>
  <c r="C676" i="8"/>
  <c r="B676" i="8"/>
  <c r="N675" i="8"/>
  <c r="M675" i="8"/>
  <c r="G675" i="8"/>
  <c r="F675" i="8"/>
  <c r="E675" i="8"/>
  <c r="D675" i="8"/>
  <c r="C675" i="8"/>
  <c r="B675" i="8"/>
  <c r="O674" i="8"/>
  <c r="N674" i="8"/>
  <c r="M674" i="8"/>
  <c r="G674" i="8"/>
  <c r="F674" i="8"/>
  <c r="E674" i="8"/>
  <c r="D674" i="8"/>
  <c r="C674" i="8"/>
  <c r="B674" i="8"/>
  <c r="O673" i="8"/>
  <c r="N673" i="8"/>
  <c r="M673" i="8"/>
  <c r="G673" i="8"/>
  <c r="F673" i="8"/>
  <c r="E673" i="8"/>
  <c r="D673" i="8"/>
  <c r="C673" i="8"/>
  <c r="B673" i="8"/>
  <c r="N672" i="8"/>
  <c r="O672" i="8" s="1"/>
  <c r="M672" i="8"/>
  <c r="G672" i="8"/>
  <c r="F672" i="8"/>
  <c r="E672" i="8"/>
  <c r="D672" i="8"/>
  <c r="C672" i="8"/>
  <c r="B672" i="8"/>
  <c r="O671" i="8"/>
  <c r="N671" i="8"/>
  <c r="M671" i="8"/>
  <c r="G671" i="8"/>
  <c r="F671" i="8"/>
  <c r="E671" i="8"/>
  <c r="D671" i="8"/>
  <c r="C671" i="8"/>
  <c r="B671" i="8"/>
  <c r="N670" i="8"/>
  <c r="O670" i="8" s="1"/>
  <c r="R674" i="4" s="1"/>
  <c r="M670" i="8"/>
  <c r="G670" i="8"/>
  <c r="F670" i="8"/>
  <c r="E670" i="8"/>
  <c r="D670" i="8"/>
  <c r="C670" i="8"/>
  <c r="B670" i="8"/>
  <c r="N669" i="8"/>
  <c r="M669" i="8"/>
  <c r="G669" i="8"/>
  <c r="F669" i="8"/>
  <c r="E669" i="8"/>
  <c r="D669" i="8"/>
  <c r="C669" i="8"/>
  <c r="B669" i="8"/>
  <c r="N668" i="8"/>
  <c r="O668" i="8" s="1"/>
  <c r="M668" i="8"/>
  <c r="G668" i="8"/>
  <c r="F668" i="8"/>
  <c r="E668" i="8"/>
  <c r="D668" i="8"/>
  <c r="C668" i="8"/>
  <c r="B668" i="8"/>
  <c r="N667" i="8"/>
  <c r="M667" i="8"/>
  <c r="O667" i="8" s="1"/>
  <c r="G667" i="8"/>
  <c r="F667" i="8"/>
  <c r="E667" i="8"/>
  <c r="D667" i="8"/>
  <c r="C667" i="8"/>
  <c r="B667" i="8"/>
  <c r="O666" i="8"/>
  <c r="N666" i="8"/>
  <c r="M666" i="8"/>
  <c r="G666" i="8"/>
  <c r="F666" i="8"/>
  <c r="E666" i="8"/>
  <c r="D666" i="8"/>
  <c r="C666" i="8"/>
  <c r="B666" i="8"/>
  <c r="N665" i="8"/>
  <c r="O665" i="8" s="1"/>
  <c r="M665" i="8"/>
  <c r="G665" i="8"/>
  <c r="F665" i="8"/>
  <c r="E665" i="8"/>
  <c r="D665" i="8"/>
  <c r="C665" i="8"/>
  <c r="B665" i="8"/>
  <c r="N664" i="8"/>
  <c r="M664" i="8"/>
  <c r="O664" i="8" s="1"/>
  <c r="G664" i="8"/>
  <c r="F664" i="8"/>
  <c r="E664" i="8"/>
  <c r="D664" i="8"/>
  <c r="C664" i="8"/>
  <c r="B664" i="8"/>
  <c r="O663" i="8"/>
  <c r="N663" i="8"/>
  <c r="M663" i="8"/>
  <c r="G663" i="8"/>
  <c r="F663" i="8"/>
  <c r="E663" i="8"/>
  <c r="D663" i="8"/>
  <c r="C663" i="8"/>
  <c r="B663" i="8"/>
  <c r="O662" i="8"/>
  <c r="N662" i="8"/>
  <c r="M662" i="8"/>
  <c r="G662" i="8"/>
  <c r="F662" i="8"/>
  <c r="E662" i="8"/>
  <c r="D662" i="8"/>
  <c r="C662" i="8"/>
  <c r="B662" i="8"/>
  <c r="N661" i="8"/>
  <c r="M661" i="8"/>
  <c r="G661" i="8"/>
  <c r="F661" i="8"/>
  <c r="E661" i="8"/>
  <c r="D661" i="8"/>
  <c r="C661" i="8"/>
  <c r="B661" i="8"/>
  <c r="N660" i="8"/>
  <c r="M660" i="8"/>
  <c r="O660" i="8" s="1"/>
  <c r="G660" i="8"/>
  <c r="F660" i="8"/>
  <c r="E660" i="8"/>
  <c r="D660" i="8"/>
  <c r="C660" i="8"/>
  <c r="B660" i="8"/>
  <c r="O659" i="8"/>
  <c r="N659" i="8"/>
  <c r="M659" i="8"/>
  <c r="G659" i="8"/>
  <c r="F659" i="8"/>
  <c r="E659" i="8"/>
  <c r="D659" i="8"/>
  <c r="C659" i="8"/>
  <c r="B659" i="8"/>
  <c r="N658" i="8"/>
  <c r="M658" i="8"/>
  <c r="G658" i="8"/>
  <c r="F658" i="8"/>
  <c r="E658" i="8"/>
  <c r="D658" i="8"/>
  <c r="C658" i="8"/>
  <c r="B658" i="8"/>
  <c r="O657" i="8"/>
  <c r="N657" i="8"/>
  <c r="M657" i="8"/>
  <c r="G657" i="8"/>
  <c r="F657" i="8"/>
  <c r="E657" i="8"/>
  <c r="D657" i="8"/>
  <c r="C657" i="8"/>
  <c r="B657" i="8"/>
  <c r="N656" i="8"/>
  <c r="O656" i="8" s="1"/>
  <c r="M656" i="8"/>
  <c r="G656" i="8"/>
  <c r="F656" i="8"/>
  <c r="E656" i="8"/>
  <c r="D656" i="8"/>
  <c r="C656" i="8"/>
  <c r="B656" i="8"/>
  <c r="N655" i="8"/>
  <c r="M655" i="8"/>
  <c r="G655" i="8"/>
  <c r="F655" i="8"/>
  <c r="E655" i="8"/>
  <c r="D655" i="8"/>
  <c r="C655" i="8"/>
  <c r="B655" i="8"/>
  <c r="O654" i="8"/>
  <c r="N654" i="8"/>
  <c r="M654" i="8"/>
  <c r="G654" i="8"/>
  <c r="F654" i="8"/>
  <c r="E654" i="8"/>
  <c r="D654" i="8"/>
  <c r="C654" i="8"/>
  <c r="B654" i="8"/>
  <c r="N653" i="8"/>
  <c r="O653" i="8" s="1"/>
  <c r="M653" i="8"/>
  <c r="G653" i="8"/>
  <c r="F653" i="8"/>
  <c r="E653" i="8"/>
  <c r="D653" i="8"/>
  <c r="C653" i="8"/>
  <c r="B653" i="8"/>
  <c r="N652" i="8"/>
  <c r="M652" i="8"/>
  <c r="O652" i="8" s="1"/>
  <c r="G652" i="8"/>
  <c r="F652" i="8"/>
  <c r="E652" i="8"/>
  <c r="D652" i="8"/>
  <c r="C652" i="8"/>
  <c r="B652" i="8"/>
  <c r="O651" i="8"/>
  <c r="N651" i="8"/>
  <c r="M651" i="8"/>
  <c r="G651" i="8"/>
  <c r="F651" i="8"/>
  <c r="E651" i="8"/>
  <c r="D651" i="8"/>
  <c r="C651" i="8"/>
  <c r="B651" i="8"/>
  <c r="N650" i="8"/>
  <c r="O650" i="8" s="1"/>
  <c r="M650" i="8"/>
  <c r="G650" i="8"/>
  <c r="F650" i="8"/>
  <c r="E650" i="8"/>
  <c r="D650" i="8"/>
  <c r="C650" i="8"/>
  <c r="B650" i="8"/>
  <c r="O649" i="8"/>
  <c r="N649" i="8"/>
  <c r="M649" i="8"/>
  <c r="G649" i="8"/>
  <c r="F649" i="8"/>
  <c r="E649" i="8"/>
  <c r="D649" i="8"/>
  <c r="C649" i="8"/>
  <c r="B649" i="8"/>
  <c r="N648" i="8"/>
  <c r="O648" i="8" s="1"/>
  <c r="M648" i="8"/>
  <c r="G648" i="8"/>
  <c r="F648" i="8"/>
  <c r="E648" i="8"/>
  <c r="D648" i="8"/>
  <c r="C648" i="8"/>
  <c r="B648" i="8"/>
  <c r="N647" i="8"/>
  <c r="M647" i="8"/>
  <c r="O647" i="8" s="1"/>
  <c r="G647" i="8"/>
  <c r="F647" i="8"/>
  <c r="E647" i="8"/>
  <c r="D647" i="8"/>
  <c r="C647" i="8"/>
  <c r="B647" i="8"/>
  <c r="O646" i="8"/>
  <c r="N646" i="8"/>
  <c r="M646" i="8"/>
  <c r="G646" i="8"/>
  <c r="F646" i="8"/>
  <c r="E646" i="8"/>
  <c r="D646" i="8"/>
  <c r="C646" i="8"/>
  <c r="B646" i="8"/>
  <c r="N645" i="8"/>
  <c r="M645" i="8"/>
  <c r="G645" i="8"/>
  <c r="F645" i="8"/>
  <c r="E645" i="8"/>
  <c r="D645" i="8"/>
  <c r="C645" i="8"/>
  <c r="B645" i="8"/>
  <c r="N644" i="8"/>
  <c r="M644" i="8"/>
  <c r="O644" i="8" s="1"/>
  <c r="G644" i="8"/>
  <c r="F644" i="8"/>
  <c r="E644" i="8"/>
  <c r="D644" i="8"/>
  <c r="C644" i="8"/>
  <c r="B644" i="8"/>
  <c r="O643" i="8"/>
  <c r="N643" i="8"/>
  <c r="M643" i="8"/>
  <c r="G643" i="8"/>
  <c r="F643" i="8"/>
  <c r="E643" i="8"/>
  <c r="D643" i="8"/>
  <c r="C643" i="8"/>
  <c r="B643" i="8"/>
  <c r="N642" i="8"/>
  <c r="O642" i="8" s="1"/>
  <c r="M642" i="8"/>
  <c r="G642" i="8"/>
  <c r="F642" i="8"/>
  <c r="E642" i="8"/>
  <c r="D642" i="8"/>
  <c r="C642" i="8"/>
  <c r="B642" i="8"/>
  <c r="O641" i="8"/>
  <c r="N641" i="8"/>
  <c r="M641" i="8"/>
  <c r="G641" i="8"/>
  <c r="F641" i="8"/>
  <c r="E641" i="8"/>
  <c r="D641" i="8"/>
  <c r="C641" i="8"/>
  <c r="B641" i="8"/>
  <c r="O640" i="8"/>
  <c r="N640" i="8"/>
  <c r="M640" i="8"/>
  <c r="G640" i="8"/>
  <c r="F640" i="8"/>
  <c r="E640" i="8"/>
  <c r="D640" i="8"/>
  <c r="C640" i="8"/>
  <c r="B640" i="8"/>
  <c r="O639" i="8"/>
  <c r="N639" i="8"/>
  <c r="M639" i="8"/>
  <c r="G639" i="8"/>
  <c r="F639" i="8"/>
  <c r="E639" i="8"/>
  <c r="D639" i="8"/>
  <c r="C639" i="8"/>
  <c r="B639" i="8"/>
  <c r="N638" i="8"/>
  <c r="M638" i="8"/>
  <c r="G638" i="8"/>
  <c r="F638" i="8"/>
  <c r="E638" i="8"/>
  <c r="D638" i="8"/>
  <c r="C638" i="8"/>
  <c r="B638" i="8"/>
  <c r="O637" i="8"/>
  <c r="N637" i="8"/>
  <c r="M637" i="8"/>
  <c r="G637" i="8"/>
  <c r="F637" i="8"/>
  <c r="E637" i="8"/>
  <c r="D637" i="8"/>
  <c r="C637" i="8"/>
  <c r="B637" i="8"/>
  <c r="N636" i="8"/>
  <c r="O636" i="8" s="1"/>
  <c r="M636" i="8"/>
  <c r="G636" i="8"/>
  <c r="F636" i="8"/>
  <c r="E636" i="8"/>
  <c r="D636" i="8"/>
  <c r="C636" i="8"/>
  <c r="B636" i="8"/>
  <c r="N635" i="8"/>
  <c r="O635" i="8" s="1"/>
  <c r="M635" i="8"/>
  <c r="G635" i="8"/>
  <c r="F635" i="8"/>
  <c r="E635" i="8"/>
  <c r="D635" i="8"/>
  <c r="C635" i="8"/>
  <c r="B635" i="8"/>
  <c r="N634" i="8"/>
  <c r="M634" i="8"/>
  <c r="O634" i="8" s="1"/>
  <c r="G634" i="8"/>
  <c r="F634" i="8"/>
  <c r="E634" i="8"/>
  <c r="D634" i="8"/>
  <c r="C634" i="8"/>
  <c r="B634" i="8"/>
  <c r="O633" i="8"/>
  <c r="N633" i="8"/>
  <c r="M633" i="8"/>
  <c r="G633" i="8"/>
  <c r="F633" i="8"/>
  <c r="E633" i="8"/>
  <c r="D633" i="8"/>
  <c r="C633" i="8"/>
  <c r="B633" i="8"/>
  <c r="O632" i="8"/>
  <c r="N632" i="8"/>
  <c r="M632" i="8"/>
  <c r="G632" i="8"/>
  <c r="F632" i="8"/>
  <c r="E632" i="8"/>
  <c r="D632" i="8"/>
  <c r="C632" i="8"/>
  <c r="B632" i="8"/>
  <c r="O631" i="8"/>
  <c r="N631" i="8"/>
  <c r="M631" i="8"/>
  <c r="G631" i="8"/>
  <c r="F631" i="8"/>
  <c r="E631" i="8"/>
  <c r="D631" i="8"/>
  <c r="C631" i="8"/>
  <c r="B631" i="8"/>
  <c r="N630" i="8"/>
  <c r="O630" i="8" s="1"/>
  <c r="M630" i="8"/>
  <c r="G630" i="8"/>
  <c r="F630" i="8"/>
  <c r="E630" i="8"/>
  <c r="D630" i="8"/>
  <c r="C630" i="8"/>
  <c r="B630" i="8"/>
  <c r="O629" i="8"/>
  <c r="N629" i="8"/>
  <c r="M629" i="8"/>
  <c r="G629" i="8"/>
  <c r="F629" i="8"/>
  <c r="E629" i="8"/>
  <c r="D629" i="8"/>
  <c r="C629" i="8"/>
  <c r="B629" i="8"/>
  <c r="N628" i="8"/>
  <c r="M628" i="8"/>
  <c r="G628" i="8"/>
  <c r="F628" i="8"/>
  <c r="E628" i="8"/>
  <c r="D628" i="8"/>
  <c r="C628" i="8"/>
  <c r="B628" i="8"/>
  <c r="N627" i="8"/>
  <c r="M627" i="8"/>
  <c r="O627" i="8" s="1"/>
  <c r="G627" i="8"/>
  <c r="F627" i="8"/>
  <c r="E627" i="8"/>
  <c r="D627" i="8"/>
  <c r="C627" i="8"/>
  <c r="B627" i="8"/>
  <c r="O626" i="8"/>
  <c r="N626" i="8"/>
  <c r="M626" i="8"/>
  <c r="G626" i="8"/>
  <c r="F626" i="8"/>
  <c r="E626" i="8"/>
  <c r="D626" i="8"/>
  <c r="C626" i="8"/>
  <c r="B626" i="8"/>
  <c r="N625" i="8"/>
  <c r="M625" i="8"/>
  <c r="G625" i="8"/>
  <c r="F625" i="8"/>
  <c r="E625" i="8"/>
  <c r="D625" i="8"/>
  <c r="C625" i="8"/>
  <c r="B625" i="8"/>
  <c r="O624" i="8"/>
  <c r="N624" i="8"/>
  <c r="M624" i="8"/>
  <c r="G624" i="8"/>
  <c r="F624" i="8"/>
  <c r="E624" i="8"/>
  <c r="D624" i="8"/>
  <c r="C624" i="8"/>
  <c r="B624" i="8"/>
  <c r="O623" i="8"/>
  <c r="N623" i="8"/>
  <c r="M623" i="8"/>
  <c r="G623" i="8"/>
  <c r="F623" i="8"/>
  <c r="E623" i="8"/>
  <c r="D623" i="8"/>
  <c r="C623" i="8"/>
  <c r="B623" i="8"/>
  <c r="N622" i="8"/>
  <c r="O622" i="8" s="1"/>
  <c r="M622" i="8"/>
  <c r="G622" i="8"/>
  <c r="F622" i="8"/>
  <c r="E622" i="8"/>
  <c r="D622" i="8"/>
  <c r="C622" i="8"/>
  <c r="B622" i="8"/>
  <c r="O621" i="8"/>
  <c r="N621" i="8"/>
  <c r="M621" i="8"/>
  <c r="G621" i="8"/>
  <c r="F621" i="8"/>
  <c r="E621" i="8"/>
  <c r="D621" i="8"/>
  <c r="C621" i="8"/>
  <c r="B621" i="8"/>
  <c r="N620" i="8"/>
  <c r="O620" i="8" s="1"/>
  <c r="R609" i="4" s="1"/>
  <c r="M620" i="8"/>
  <c r="G620" i="8"/>
  <c r="F620" i="8"/>
  <c r="E620" i="8"/>
  <c r="D620" i="8"/>
  <c r="C620" i="8"/>
  <c r="B620" i="8"/>
  <c r="N619" i="8"/>
  <c r="O619" i="8" s="1"/>
  <c r="M619" i="8"/>
  <c r="G619" i="8"/>
  <c r="F619" i="8"/>
  <c r="E619" i="8"/>
  <c r="D619" i="8"/>
  <c r="C619" i="8"/>
  <c r="B619" i="8"/>
  <c r="N618" i="8"/>
  <c r="O618" i="8" s="1"/>
  <c r="M618" i="8"/>
  <c r="G618" i="8"/>
  <c r="F618" i="8"/>
  <c r="E618" i="8"/>
  <c r="D618" i="8"/>
  <c r="C618" i="8"/>
  <c r="B618" i="8"/>
  <c r="O617" i="8"/>
  <c r="N617" i="8"/>
  <c r="M617" i="8"/>
  <c r="G617" i="8"/>
  <c r="F617" i="8"/>
  <c r="E617" i="8"/>
  <c r="D617" i="8"/>
  <c r="C617" i="8"/>
  <c r="B617" i="8"/>
  <c r="O616" i="8"/>
  <c r="N616" i="8"/>
  <c r="M616" i="8"/>
  <c r="G616" i="8"/>
  <c r="F616" i="8"/>
  <c r="E616" i="8"/>
  <c r="D616" i="8"/>
  <c r="C616" i="8"/>
  <c r="B616" i="8"/>
  <c r="N615" i="8"/>
  <c r="O615" i="8" s="1"/>
  <c r="M615" i="8"/>
  <c r="G615" i="8"/>
  <c r="F615" i="8"/>
  <c r="E615" i="8"/>
  <c r="D615" i="8"/>
  <c r="C615" i="8"/>
  <c r="B615" i="8"/>
  <c r="N614" i="8"/>
  <c r="M614" i="8"/>
  <c r="O614" i="8" s="1"/>
  <c r="G614" i="8"/>
  <c r="F614" i="8"/>
  <c r="E614" i="8"/>
  <c r="D614" i="8"/>
  <c r="C614" i="8"/>
  <c r="B614" i="8"/>
  <c r="O613" i="8"/>
  <c r="N613" i="8"/>
  <c r="M613" i="8"/>
  <c r="G613" i="8"/>
  <c r="F613" i="8"/>
  <c r="E613" i="8"/>
  <c r="D613" i="8"/>
  <c r="C613" i="8"/>
  <c r="B613" i="8"/>
  <c r="N612" i="8"/>
  <c r="O612" i="8" s="1"/>
  <c r="R611" i="4" s="1"/>
  <c r="M612" i="8"/>
  <c r="G612" i="8"/>
  <c r="F612" i="8"/>
  <c r="E612" i="8"/>
  <c r="D612" i="8"/>
  <c r="C612" i="8"/>
  <c r="B612" i="8"/>
  <c r="N611" i="8"/>
  <c r="M611" i="8"/>
  <c r="G611" i="8"/>
  <c r="F611" i="8"/>
  <c r="E611" i="8"/>
  <c r="D611" i="8"/>
  <c r="C611" i="8"/>
  <c r="B611" i="8"/>
  <c r="N610" i="8"/>
  <c r="M610" i="8"/>
  <c r="O610" i="8" s="1"/>
  <c r="G610" i="8"/>
  <c r="F610" i="8"/>
  <c r="E610" i="8"/>
  <c r="D610" i="8"/>
  <c r="C610" i="8"/>
  <c r="B610" i="8"/>
  <c r="O609" i="8"/>
  <c r="N609" i="8"/>
  <c r="M609" i="8"/>
  <c r="G609" i="8"/>
  <c r="F609" i="8"/>
  <c r="E609" i="8"/>
  <c r="D609" i="8"/>
  <c r="C609" i="8"/>
  <c r="B609" i="8"/>
  <c r="N608" i="8"/>
  <c r="M608" i="8"/>
  <c r="G608" i="8"/>
  <c r="F608" i="8"/>
  <c r="E608" i="8"/>
  <c r="D608" i="8"/>
  <c r="C608" i="8"/>
  <c r="B608" i="8"/>
  <c r="O607" i="8"/>
  <c r="N607" i="8"/>
  <c r="M607" i="8"/>
  <c r="G607" i="8"/>
  <c r="F607" i="8"/>
  <c r="E607" i="8"/>
  <c r="D607" i="8"/>
  <c r="C607" i="8"/>
  <c r="B607" i="8"/>
  <c r="O606" i="8"/>
  <c r="N606" i="8"/>
  <c r="M606" i="8"/>
  <c r="G606" i="8"/>
  <c r="F606" i="8"/>
  <c r="E606" i="8"/>
  <c r="D606" i="8"/>
  <c r="C606" i="8"/>
  <c r="B606" i="8"/>
  <c r="N605" i="8"/>
  <c r="M605" i="8"/>
  <c r="G605" i="8"/>
  <c r="F605" i="8"/>
  <c r="E605" i="8"/>
  <c r="D605" i="8"/>
  <c r="C605" i="8"/>
  <c r="B605" i="8"/>
  <c r="O604" i="8"/>
  <c r="N604" i="8"/>
  <c r="M604" i="8"/>
  <c r="G604" i="8"/>
  <c r="F604" i="8"/>
  <c r="E604" i="8"/>
  <c r="D604" i="8"/>
  <c r="C604" i="8"/>
  <c r="B604" i="8"/>
  <c r="N603" i="8"/>
  <c r="O603" i="8" s="1"/>
  <c r="M603" i="8"/>
  <c r="G603" i="8"/>
  <c r="F603" i="8"/>
  <c r="E603" i="8"/>
  <c r="D603" i="8"/>
  <c r="C603" i="8"/>
  <c r="B603" i="8"/>
  <c r="N602" i="8"/>
  <c r="M602" i="8"/>
  <c r="O602" i="8" s="1"/>
  <c r="G602" i="8"/>
  <c r="F602" i="8"/>
  <c r="E602" i="8"/>
  <c r="D602" i="8"/>
  <c r="C602" i="8"/>
  <c r="B602" i="8"/>
  <c r="O601" i="8"/>
  <c r="N601" i="8"/>
  <c r="M601" i="8"/>
  <c r="G601" i="8"/>
  <c r="F601" i="8"/>
  <c r="E601" i="8"/>
  <c r="D601" i="8"/>
  <c r="C601" i="8"/>
  <c r="B601" i="8"/>
  <c r="N600" i="8"/>
  <c r="O600" i="8" s="1"/>
  <c r="M600" i="8"/>
  <c r="G600" i="8"/>
  <c r="F600" i="8"/>
  <c r="E600" i="8"/>
  <c r="D600" i="8"/>
  <c r="C600" i="8"/>
  <c r="B600" i="8"/>
  <c r="O599" i="8"/>
  <c r="N599" i="8"/>
  <c r="M599" i="8"/>
  <c r="G599" i="8"/>
  <c r="F599" i="8"/>
  <c r="E599" i="8"/>
  <c r="D599" i="8"/>
  <c r="C599" i="8"/>
  <c r="B599" i="8"/>
  <c r="N598" i="8"/>
  <c r="O598" i="8" s="1"/>
  <c r="M598" i="8"/>
  <c r="G598" i="8"/>
  <c r="F598" i="8"/>
  <c r="E598" i="8"/>
  <c r="D598" i="8"/>
  <c r="C598" i="8"/>
  <c r="B598" i="8"/>
  <c r="N597" i="8"/>
  <c r="M597" i="8"/>
  <c r="O597" i="8" s="1"/>
  <c r="G597" i="8"/>
  <c r="F597" i="8"/>
  <c r="E597" i="8"/>
  <c r="D597" i="8"/>
  <c r="C597" i="8"/>
  <c r="B597" i="8"/>
  <c r="O596" i="8"/>
  <c r="N596" i="8"/>
  <c r="M596" i="8"/>
  <c r="G596" i="8"/>
  <c r="F596" i="8"/>
  <c r="E596" i="8"/>
  <c r="D596" i="8"/>
  <c r="C596" i="8"/>
  <c r="B596" i="8"/>
  <c r="N595" i="8"/>
  <c r="M595" i="8"/>
  <c r="G595" i="8"/>
  <c r="F595" i="8"/>
  <c r="E595" i="8"/>
  <c r="D595" i="8"/>
  <c r="C595" i="8"/>
  <c r="B595" i="8"/>
  <c r="N594" i="8"/>
  <c r="M594" i="8"/>
  <c r="O594" i="8" s="1"/>
  <c r="G594" i="8"/>
  <c r="F594" i="8"/>
  <c r="E594" i="8"/>
  <c r="D594" i="8"/>
  <c r="C594" i="8"/>
  <c r="B594" i="8"/>
  <c r="O593" i="8"/>
  <c r="N593" i="8"/>
  <c r="M593" i="8"/>
  <c r="G593" i="8"/>
  <c r="F593" i="8"/>
  <c r="E593" i="8"/>
  <c r="D593" i="8"/>
  <c r="C593" i="8"/>
  <c r="B593" i="8"/>
  <c r="N592" i="8"/>
  <c r="O592" i="8" s="1"/>
  <c r="M592" i="8"/>
  <c r="G592" i="8"/>
  <c r="F592" i="8"/>
  <c r="E592" i="8"/>
  <c r="D592" i="8"/>
  <c r="C592" i="8"/>
  <c r="B592" i="8"/>
  <c r="O591" i="8"/>
  <c r="N591" i="8"/>
  <c r="M591" i="8"/>
  <c r="G591" i="8"/>
  <c r="F591" i="8"/>
  <c r="E591" i="8"/>
  <c r="D591" i="8"/>
  <c r="C591" i="8"/>
  <c r="B591" i="8"/>
  <c r="O590" i="8"/>
  <c r="N590" i="8"/>
  <c r="M590" i="8"/>
  <c r="G590" i="8"/>
  <c r="F590" i="8"/>
  <c r="E590" i="8"/>
  <c r="D590" i="8"/>
  <c r="C590" i="8"/>
  <c r="B590" i="8"/>
  <c r="O589" i="8"/>
  <c r="N589" i="8"/>
  <c r="M589" i="8"/>
  <c r="G589" i="8"/>
  <c r="F589" i="8"/>
  <c r="E589" i="8"/>
  <c r="D589" i="8"/>
  <c r="C589" i="8"/>
  <c r="B589" i="8"/>
  <c r="N588" i="8"/>
  <c r="M588" i="8"/>
  <c r="G588" i="8"/>
  <c r="F588" i="8"/>
  <c r="E588" i="8"/>
  <c r="D588" i="8"/>
  <c r="C588" i="8"/>
  <c r="B588" i="8"/>
  <c r="O587" i="8"/>
  <c r="N587" i="8"/>
  <c r="M587" i="8"/>
  <c r="G587" i="8"/>
  <c r="F587" i="8"/>
  <c r="E587" i="8"/>
  <c r="D587" i="8"/>
  <c r="C587" i="8"/>
  <c r="B587" i="8"/>
  <c r="N586" i="8"/>
  <c r="O586" i="8" s="1"/>
  <c r="M586" i="8"/>
  <c r="G586" i="8"/>
  <c r="F586" i="8"/>
  <c r="E586" i="8"/>
  <c r="D586" i="8"/>
  <c r="C586" i="8"/>
  <c r="B586" i="8"/>
  <c r="N585" i="8"/>
  <c r="O585" i="8" s="1"/>
  <c r="M585" i="8"/>
  <c r="G585" i="8"/>
  <c r="F585" i="8"/>
  <c r="E585" i="8"/>
  <c r="D585" i="8"/>
  <c r="C585" i="8"/>
  <c r="B585" i="8"/>
  <c r="O584" i="8"/>
  <c r="N584" i="8"/>
  <c r="M584" i="8"/>
  <c r="G584" i="8"/>
  <c r="F584" i="8"/>
  <c r="E584" i="8"/>
  <c r="D584" i="8"/>
  <c r="C584" i="8"/>
  <c r="B584" i="8"/>
  <c r="O583" i="8"/>
  <c r="N583" i="8"/>
  <c r="M583" i="8"/>
  <c r="G583" i="8"/>
  <c r="F583" i="8"/>
  <c r="E583" i="8"/>
  <c r="D583" i="8"/>
  <c r="C583" i="8"/>
  <c r="B583" i="8"/>
  <c r="O582" i="8"/>
  <c r="N582" i="8"/>
  <c r="M582" i="8"/>
  <c r="G582" i="8"/>
  <c r="F582" i="8"/>
  <c r="E582" i="8"/>
  <c r="D582" i="8"/>
  <c r="C582" i="8"/>
  <c r="B582" i="8"/>
  <c r="O581" i="8"/>
  <c r="N581" i="8"/>
  <c r="M581" i="8"/>
  <c r="G581" i="8"/>
  <c r="F581" i="8"/>
  <c r="E581" i="8"/>
  <c r="D581" i="8"/>
  <c r="C581" i="8"/>
  <c r="B581" i="8"/>
  <c r="N580" i="8"/>
  <c r="O580" i="8" s="1"/>
  <c r="M580" i="8"/>
  <c r="G580" i="8"/>
  <c r="F580" i="8"/>
  <c r="E580" i="8"/>
  <c r="D580" i="8"/>
  <c r="C580" i="8"/>
  <c r="B580" i="8"/>
  <c r="O579" i="8"/>
  <c r="N579" i="8"/>
  <c r="M579" i="8"/>
  <c r="G579" i="8"/>
  <c r="F579" i="8"/>
  <c r="E579" i="8"/>
  <c r="D579" i="8"/>
  <c r="C579" i="8"/>
  <c r="B579" i="8"/>
  <c r="N578" i="8"/>
  <c r="M578" i="8"/>
  <c r="G578" i="8"/>
  <c r="F578" i="8"/>
  <c r="E578" i="8"/>
  <c r="D578" i="8"/>
  <c r="C578" i="8"/>
  <c r="B578" i="8"/>
  <c r="N577" i="8"/>
  <c r="M577" i="8"/>
  <c r="O577" i="8" s="1"/>
  <c r="G577" i="8"/>
  <c r="F577" i="8"/>
  <c r="E577" i="8"/>
  <c r="D577" i="8"/>
  <c r="C577" i="8"/>
  <c r="B577" i="8"/>
  <c r="O576" i="8"/>
  <c r="N576" i="8"/>
  <c r="M576" i="8"/>
  <c r="G576" i="8"/>
  <c r="F576" i="8"/>
  <c r="E576" i="8"/>
  <c r="D576" i="8"/>
  <c r="C576" i="8"/>
  <c r="B576" i="8"/>
  <c r="N575" i="8"/>
  <c r="M575" i="8"/>
  <c r="G575" i="8"/>
  <c r="F575" i="8"/>
  <c r="E575" i="8"/>
  <c r="D575" i="8"/>
  <c r="C575" i="8"/>
  <c r="B575" i="8"/>
  <c r="O574" i="8"/>
  <c r="N574" i="8"/>
  <c r="M574" i="8"/>
  <c r="G574" i="8"/>
  <c r="F574" i="8"/>
  <c r="E574" i="8"/>
  <c r="D574" i="8"/>
  <c r="C574" i="8"/>
  <c r="B574" i="8"/>
  <c r="O573" i="8"/>
  <c r="N573" i="8"/>
  <c r="M573" i="8"/>
  <c r="G573" i="8"/>
  <c r="F573" i="8"/>
  <c r="E573" i="8"/>
  <c r="D573" i="8"/>
  <c r="C573" i="8"/>
  <c r="B573" i="8"/>
  <c r="N572" i="8"/>
  <c r="O572" i="8" s="1"/>
  <c r="M572" i="8"/>
  <c r="G572" i="8"/>
  <c r="F572" i="8"/>
  <c r="E572" i="8"/>
  <c r="D572" i="8"/>
  <c r="C572" i="8"/>
  <c r="B572" i="8"/>
  <c r="O571" i="8"/>
  <c r="N571" i="8"/>
  <c r="M571" i="8"/>
  <c r="G571" i="8"/>
  <c r="F571" i="8"/>
  <c r="E571" i="8"/>
  <c r="D571" i="8"/>
  <c r="C571" i="8"/>
  <c r="B571" i="8"/>
  <c r="N570" i="8"/>
  <c r="O570" i="8" s="1"/>
  <c r="R580" i="4" s="1"/>
  <c r="M570" i="8"/>
  <c r="G570" i="8"/>
  <c r="F570" i="8"/>
  <c r="E570" i="8"/>
  <c r="D570" i="8"/>
  <c r="C570" i="8"/>
  <c r="B570" i="8"/>
  <c r="N569" i="8"/>
  <c r="O569" i="8" s="1"/>
  <c r="M569" i="8"/>
  <c r="G569" i="8"/>
  <c r="F569" i="8"/>
  <c r="E569" i="8"/>
  <c r="D569" i="8"/>
  <c r="C569" i="8"/>
  <c r="B569" i="8"/>
  <c r="N568" i="8"/>
  <c r="O568" i="8" s="1"/>
  <c r="M568" i="8"/>
  <c r="G568" i="8"/>
  <c r="F568" i="8"/>
  <c r="E568" i="8"/>
  <c r="D568" i="8"/>
  <c r="C568" i="8"/>
  <c r="B568" i="8"/>
  <c r="O567" i="8"/>
  <c r="N567" i="8"/>
  <c r="M567" i="8"/>
  <c r="G567" i="8"/>
  <c r="F567" i="8"/>
  <c r="E567" i="8"/>
  <c r="D567" i="8"/>
  <c r="C567" i="8"/>
  <c r="B567" i="8"/>
  <c r="O566" i="8"/>
  <c r="N566" i="8"/>
  <c r="M566" i="8"/>
  <c r="G566" i="8"/>
  <c r="F566" i="8"/>
  <c r="E566" i="8"/>
  <c r="D566" i="8"/>
  <c r="C566" i="8"/>
  <c r="B566" i="8"/>
  <c r="N565" i="8"/>
  <c r="O565" i="8" s="1"/>
  <c r="M565" i="8"/>
  <c r="G565" i="8"/>
  <c r="F565" i="8"/>
  <c r="E565" i="8"/>
  <c r="D565" i="8"/>
  <c r="C565" i="8"/>
  <c r="B565" i="8"/>
  <c r="N564" i="8"/>
  <c r="M564" i="8"/>
  <c r="O564" i="8" s="1"/>
  <c r="G564" i="8"/>
  <c r="F564" i="8"/>
  <c r="E564" i="8"/>
  <c r="D564" i="8"/>
  <c r="C564" i="8"/>
  <c r="B564" i="8"/>
  <c r="O563" i="8"/>
  <c r="N563" i="8"/>
  <c r="M563" i="8"/>
  <c r="G563" i="8"/>
  <c r="F563" i="8"/>
  <c r="E563" i="8"/>
  <c r="D563" i="8"/>
  <c r="C563" i="8"/>
  <c r="B563" i="8"/>
  <c r="O562" i="8"/>
  <c r="N562" i="8"/>
  <c r="M562" i="8"/>
  <c r="G562" i="8"/>
  <c r="F562" i="8"/>
  <c r="E562" i="8"/>
  <c r="D562" i="8"/>
  <c r="C562" i="8"/>
  <c r="B562" i="8"/>
  <c r="N561" i="8"/>
  <c r="M561" i="8"/>
  <c r="G561" i="8"/>
  <c r="F561" i="8"/>
  <c r="E561" i="8"/>
  <c r="D561" i="8"/>
  <c r="C561" i="8"/>
  <c r="B561" i="8"/>
  <c r="N560" i="8"/>
  <c r="M560" i="8"/>
  <c r="O560" i="8" s="1"/>
  <c r="G560" i="8"/>
  <c r="F560" i="8"/>
  <c r="E560" i="8"/>
  <c r="D560" i="8"/>
  <c r="C560" i="8"/>
  <c r="B560" i="8"/>
  <c r="O559" i="8"/>
  <c r="N559" i="8"/>
  <c r="M559" i="8"/>
  <c r="G559" i="8"/>
  <c r="F559" i="8"/>
  <c r="E559" i="8"/>
  <c r="D559" i="8"/>
  <c r="C559" i="8"/>
  <c r="B559" i="8"/>
  <c r="N558" i="8"/>
  <c r="M558" i="8"/>
  <c r="G558" i="8"/>
  <c r="F558" i="8"/>
  <c r="E558" i="8"/>
  <c r="D558" i="8"/>
  <c r="C558" i="8"/>
  <c r="B558" i="8"/>
  <c r="O557" i="8"/>
  <c r="N557" i="8"/>
  <c r="M557" i="8"/>
  <c r="G557" i="8"/>
  <c r="F557" i="8"/>
  <c r="E557" i="8"/>
  <c r="D557" i="8"/>
  <c r="C557" i="8"/>
  <c r="B557" i="8"/>
  <c r="O556" i="8"/>
  <c r="N556" i="8"/>
  <c r="M556" i="8"/>
  <c r="G556" i="8"/>
  <c r="F556" i="8"/>
  <c r="E556" i="8"/>
  <c r="D556" i="8"/>
  <c r="C556" i="8"/>
  <c r="B556" i="8"/>
  <c r="N555" i="8"/>
  <c r="M555" i="8"/>
  <c r="G555" i="8"/>
  <c r="F555" i="8"/>
  <c r="E555" i="8"/>
  <c r="D555" i="8"/>
  <c r="C555" i="8"/>
  <c r="B555" i="8"/>
  <c r="O554" i="8"/>
  <c r="N554" i="8"/>
  <c r="M554" i="8"/>
  <c r="G554" i="8"/>
  <c r="F554" i="8"/>
  <c r="E554" i="8"/>
  <c r="D554" i="8"/>
  <c r="C554" i="8"/>
  <c r="B554" i="8"/>
  <c r="N553" i="8"/>
  <c r="O553" i="8" s="1"/>
  <c r="M553" i="8"/>
  <c r="G553" i="8"/>
  <c r="F553" i="8"/>
  <c r="E553" i="8"/>
  <c r="D553" i="8"/>
  <c r="C553" i="8"/>
  <c r="B553" i="8"/>
  <c r="N552" i="8"/>
  <c r="M552" i="8"/>
  <c r="O552" i="8" s="1"/>
  <c r="G552" i="8"/>
  <c r="F552" i="8"/>
  <c r="E552" i="8"/>
  <c r="D552" i="8"/>
  <c r="C552" i="8"/>
  <c r="B552" i="8"/>
  <c r="O551" i="8"/>
  <c r="N551" i="8"/>
  <c r="M551" i="8"/>
  <c r="G551" i="8"/>
  <c r="F551" i="8"/>
  <c r="E551" i="8"/>
  <c r="D551" i="8"/>
  <c r="C551" i="8"/>
  <c r="B551" i="8"/>
  <c r="N550" i="8"/>
  <c r="O550" i="8" s="1"/>
  <c r="M550" i="8"/>
  <c r="G550" i="8"/>
  <c r="F550" i="8"/>
  <c r="E550" i="8"/>
  <c r="D550" i="8"/>
  <c r="C550" i="8"/>
  <c r="B550" i="8"/>
  <c r="N549" i="8"/>
  <c r="M549" i="8"/>
  <c r="O549" i="8" s="1"/>
  <c r="G549" i="8"/>
  <c r="F549" i="8"/>
  <c r="E549" i="8"/>
  <c r="D549" i="8"/>
  <c r="C549" i="8"/>
  <c r="B549" i="8"/>
  <c r="N548" i="8"/>
  <c r="O548" i="8" s="1"/>
  <c r="M548" i="8"/>
  <c r="G548" i="8"/>
  <c r="F548" i="8"/>
  <c r="E548" i="8"/>
  <c r="D548" i="8"/>
  <c r="C548" i="8"/>
  <c r="B548" i="8"/>
  <c r="N547" i="8"/>
  <c r="M547" i="8"/>
  <c r="O547" i="8" s="1"/>
  <c r="G547" i="8"/>
  <c r="F547" i="8"/>
  <c r="E547" i="8"/>
  <c r="D547" i="8"/>
  <c r="C547" i="8"/>
  <c r="B547" i="8"/>
  <c r="O546" i="8"/>
  <c r="N546" i="8"/>
  <c r="M546" i="8"/>
  <c r="G546" i="8"/>
  <c r="F546" i="8"/>
  <c r="E546" i="8"/>
  <c r="D546" i="8"/>
  <c r="C546" i="8"/>
  <c r="B546" i="8"/>
  <c r="N545" i="8"/>
  <c r="M545" i="8"/>
  <c r="G545" i="8"/>
  <c r="F545" i="8"/>
  <c r="E545" i="8"/>
  <c r="D545" i="8"/>
  <c r="C545" i="8"/>
  <c r="B545" i="8"/>
  <c r="N544" i="8"/>
  <c r="M544" i="8"/>
  <c r="O544" i="8" s="1"/>
  <c r="G544" i="8"/>
  <c r="F544" i="8"/>
  <c r="E544" i="8"/>
  <c r="D544" i="8"/>
  <c r="C544" i="8"/>
  <c r="B544" i="8"/>
  <c r="O543" i="8"/>
  <c r="N543" i="8"/>
  <c r="M543" i="8"/>
  <c r="G543" i="8"/>
  <c r="F543" i="8"/>
  <c r="E543" i="8"/>
  <c r="D543" i="8"/>
  <c r="C543" i="8"/>
  <c r="B543" i="8"/>
  <c r="N542" i="8"/>
  <c r="O542" i="8" s="1"/>
  <c r="M542" i="8"/>
  <c r="G542" i="8"/>
  <c r="F542" i="8"/>
  <c r="E542" i="8"/>
  <c r="D542" i="8"/>
  <c r="C542" i="8"/>
  <c r="B542" i="8"/>
  <c r="N541" i="8"/>
  <c r="M541" i="8"/>
  <c r="O541" i="8" s="1"/>
  <c r="G541" i="8"/>
  <c r="F541" i="8"/>
  <c r="E541" i="8"/>
  <c r="D541" i="8"/>
  <c r="C541" i="8"/>
  <c r="B541" i="8"/>
  <c r="O540" i="8"/>
  <c r="N540" i="8"/>
  <c r="M540" i="8"/>
  <c r="G540" i="8"/>
  <c r="F540" i="8"/>
  <c r="E540" i="8"/>
  <c r="D540" i="8"/>
  <c r="C540" i="8"/>
  <c r="B540" i="8"/>
  <c r="O539" i="8"/>
  <c r="N539" i="8"/>
  <c r="M539" i="8"/>
  <c r="G539" i="8"/>
  <c r="F539" i="8"/>
  <c r="E539" i="8"/>
  <c r="D539" i="8"/>
  <c r="C539" i="8"/>
  <c r="B539" i="8"/>
  <c r="N538" i="8"/>
  <c r="M538" i="8"/>
  <c r="G538" i="8"/>
  <c r="F538" i="8"/>
  <c r="E538" i="8"/>
  <c r="D538" i="8"/>
  <c r="C538" i="8"/>
  <c r="B538" i="8"/>
  <c r="O537" i="8"/>
  <c r="N537" i="8"/>
  <c r="M537" i="8"/>
  <c r="G537" i="8"/>
  <c r="F537" i="8"/>
  <c r="E537" i="8"/>
  <c r="D537" i="8"/>
  <c r="C537" i="8"/>
  <c r="B537" i="8"/>
  <c r="N536" i="8"/>
  <c r="O536" i="8" s="1"/>
  <c r="M536" i="8"/>
  <c r="G536" i="8"/>
  <c r="F536" i="8"/>
  <c r="E536" i="8"/>
  <c r="D536" i="8"/>
  <c r="C536" i="8"/>
  <c r="B536" i="8"/>
  <c r="N535" i="8"/>
  <c r="O535" i="8" s="1"/>
  <c r="M535" i="8"/>
  <c r="G535" i="8"/>
  <c r="F535" i="8"/>
  <c r="E535" i="8"/>
  <c r="D535" i="8"/>
  <c r="C535" i="8"/>
  <c r="B535" i="8"/>
  <c r="O534" i="8"/>
  <c r="N534" i="8"/>
  <c r="M534" i="8"/>
  <c r="G534" i="8"/>
  <c r="F534" i="8"/>
  <c r="E534" i="8"/>
  <c r="D534" i="8"/>
  <c r="C534" i="8"/>
  <c r="B534" i="8"/>
  <c r="O533" i="8"/>
  <c r="N533" i="8"/>
  <c r="M533" i="8"/>
  <c r="G533" i="8"/>
  <c r="F533" i="8"/>
  <c r="E533" i="8"/>
  <c r="D533" i="8"/>
  <c r="C533" i="8"/>
  <c r="B533" i="8"/>
  <c r="O532" i="8"/>
  <c r="N532" i="8"/>
  <c r="M532" i="8"/>
  <c r="G532" i="8"/>
  <c r="F532" i="8"/>
  <c r="E532" i="8"/>
  <c r="D532" i="8"/>
  <c r="C532" i="8"/>
  <c r="B532" i="8"/>
  <c r="O531" i="8"/>
  <c r="N531" i="8"/>
  <c r="M531" i="8"/>
  <c r="G531" i="8"/>
  <c r="F531" i="8"/>
  <c r="E531" i="8"/>
  <c r="D531" i="8"/>
  <c r="C531" i="8"/>
  <c r="B531" i="8"/>
  <c r="N530" i="8"/>
  <c r="O530" i="8" s="1"/>
  <c r="M530" i="8"/>
  <c r="G530" i="8"/>
  <c r="F530" i="8"/>
  <c r="E530" i="8"/>
  <c r="D530" i="8"/>
  <c r="C530" i="8"/>
  <c r="B530" i="8"/>
  <c r="O529" i="8"/>
  <c r="N529" i="8"/>
  <c r="M529" i="8"/>
  <c r="G529" i="8"/>
  <c r="F529" i="8"/>
  <c r="E529" i="8"/>
  <c r="D529" i="8"/>
  <c r="C529" i="8"/>
  <c r="B529" i="8"/>
  <c r="N528" i="8"/>
  <c r="M528" i="8"/>
  <c r="G528" i="8"/>
  <c r="F528" i="8"/>
  <c r="E528" i="8"/>
  <c r="D528" i="8"/>
  <c r="C528" i="8"/>
  <c r="B528" i="8"/>
  <c r="N527" i="8"/>
  <c r="M527" i="8"/>
  <c r="O527" i="8" s="1"/>
  <c r="G527" i="8"/>
  <c r="F527" i="8"/>
  <c r="E527" i="8"/>
  <c r="D527" i="8"/>
  <c r="C527" i="8"/>
  <c r="B527" i="8"/>
  <c r="O526" i="8"/>
  <c r="N526" i="8"/>
  <c r="M526" i="8"/>
  <c r="G526" i="8"/>
  <c r="F526" i="8"/>
  <c r="E526" i="8"/>
  <c r="D526" i="8"/>
  <c r="C526" i="8"/>
  <c r="B526" i="8"/>
  <c r="N525" i="8"/>
  <c r="M525" i="8"/>
  <c r="G525" i="8"/>
  <c r="F525" i="8"/>
  <c r="E525" i="8"/>
  <c r="D525" i="8"/>
  <c r="C525" i="8"/>
  <c r="B525" i="8"/>
  <c r="O524" i="8"/>
  <c r="N524" i="8"/>
  <c r="M524" i="8"/>
  <c r="G524" i="8"/>
  <c r="F524" i="8"/>
  <c r="E524" i="8"/>
  <c r="D524" i="8"/>
  <c r="C524" i="8"/>
  <c r="B524" i="8"/>
  <c r="O523" i="8"/>
  <c r="N523" i="8"/>
  <c r="M523" i="8"/>
  <c r="G523" i="8"/>
  <c r="F523" i="8"/>
  <c r="E523" i="8"/>
  <c r="D523" i="8"/>
  <c r="C523" i="8"/>
  <c r="B523" i="8"/>
  <c r="N522" i="8"/>
  <c r="O522" i="8" s="1"/>
  <c r="M522" i="8"/>
  <c r="G522" i="8"/>
  <c r="F522" i="8"/>
  <c r="E522" i="8"/>
  <c r="D522" i="8"/>
  <c r="C522" i="8"/>
  <c r="B522" i="8"/>
  <c r="O521" i="8"/>
  <c r="N521" i="8"/>
  <c r="M521" i="8"/>
  <c r="G521" i="8"/>
  <c r="F521" i="8"/>
  <c r="E521" i="8"/>
  <c r="D521" i="8"/>
  <c r="C521" i="8"/>
  <c r="B521" i="8"/>
  <c r="N520" i="8"/>
  <c r="O520" i="8" s="1"/>
  <c r="R508" i="4" s="1"/>
  <c r="M520" i="8"/>
  <c r="G520" i="8"/>
  <c r="F520" i="8"/>
  <c r="E520" i="8"/>
  <c r="D520" i="8"/>
  <c r="C520" i="8"/>
  <c r="B520" i="8"/>
  <c r="N519" i="8"/>
  <c r="O519" i="8" s="1"/>
  <c r="M519" i="8"/>
  <c r="G519" i="8"/>
  <c r="F519" i="8"/>
  <c r="E519" i="8"/>
  <c r="D519" i="8"/>
  <c r="C519" i="8"/>
  <c r="B519" i="8"/>
  <c r="N518" i="8"/>
  <c r="O518" i="8" s="1"/>
  <c r="M518" i="8"/>
  <c r="G518" i="8"/>
  <c r="F518" i="8"/>
  <c r="E518" i="8"/>
  <c r="D518" i="8"/>
  <c r="C518" i="8"/>
  <c r="B518" i="8"/>
  <c r="O517" i="8"/>
  <c r="N517" i="8"/>
  <c r="M517" i="8"/>
  <c r="G517" i="8"/>
  <c r="F517" i="8"/>
  <c r="E517" i="8"/>
  <c r="D517" i="8"/>
  <c r="C517" i="8"/>
  <c r="B517" i="8"/>
  <c r="O516" i="8"/>
  <c r="N516" i="8"/>
  <c r="M516" i="8"/>
  <c r="G516" i="8"/>
  <c r="F516" i="8"/>
  <c r="E516" i="8"/>
  <c r="D516" i="8"/>
  <c r="C516" i="8"/>
  <c r="B516" i="8"/>
  <c r="N515" i="8"/>
  <c r="O515" i="8" s="1"/>
  <c r="M515" i="8"/>
  <c r="G515" i="8"/>
  <c r="F515" i="8"/>
  <c r="E515" i="8"/>
  <c r="D515" i="8"/>
  <c r="C515" i="8"/>
  <c r="B515" i="8"/>
  <c r="N514" i="8"/>
  <c r="M514" i="8"/>
  <c r="O514" i="8" s="1"/>
  <c r="G514" i="8"/>
  <c r="F514" i="8"/>
  <c r="E514" i="8"/>
  <c r="D514" i="8"/>
  <c r="C514" i="8"/>
  <c r="B514" i="8"/>
  <c r="O513" i="8"/>
  <c r="N513" i="8"/>
  <c r="M513" i="8"/>
  <c r="G513" i="8"/>
  <c r="F513" i="8"/>
  <c r="E513" i="8"/>
  <c r="D513" i="8"/>
  <c r="C513" i="8"/>
  <c r="B513" i="8"/>
  <c r="O512" i="8"/>
  <c r="N512" i="8"/>
  <c r="M512" i="8"/>
  <c r="G512" i="8"/>
  <c r="F512" i="8"/>
  <c r="E512" i="8"/>
  <c r="D512" i="8"/>
  <c r="C512" i="8"/>
  <c r="B512" i="8"/>
  <c r="N511" i="8"/>
  <c r="O511" i="8" s="1"/>
  <c r="M511" i="8"/>
  <c r="G511" i="8"/>
  <c r="F511" i="8"/>
  <c r="E511" i="8"/>
  <c r="D511" i="8"/>
  <c r="C511" i="8"/>
  <c r="B511" i="8"/>
  <c r="N510" i="8"/>
  <c r="M510" i="8"/>
  <c r="O510" i="8" s="1"/>
  <c r="G510" i="8"/>
  <c r="F510" i="8"/>
  <c r="E510" i="8"/>
  <c r="D510" i="8"/>
  <c r="C510" i="8"/>
  <c r="B510" i="8"/>
  <c r="O509" i="8"/>
  <c r="N509" i="8"/>
  <c r="M509" i="8"/>
  <c r="G509" i="8"/>
  <c r="F509" i="8"/>
  <c r="E509" i="8"/>
  <c r="D509" i="8"/>
  <c r="C509" i="8"/>
  <c r="B509" i="8"/>
  <c r="N508" i="8"/>
  <c r="M508" i="8"/>
  <c r="G508" i="8"/>
  <c r="F508" i="8"/>
  <c r="E508" i="8"/>
  <c r="D508" i="8"/>
  <c r="C508" i="8"/>
  <c r="B508" i="8"/>
  <c r="O507" i="8"/>
  <c r="N507" i="8"/>
  <c r="M507" i="8"/>
  <c r="G507" i="8"/>
  <c r="F507" i="8"/>
  <c r="E507" i="8"/>
  <c r="D507" i="8"/>
  <c r="C507" i="8"/>
  <c r="B507" i="8"/>
  <c r="O506" i="8"/>
  <c r="N506" i="8"/>
  <c r="M506" i="8"/>
  <c r="G506" i="8"/>
  <c r="F506" i="8"/>
  <c r="E506" i="8"/>
  <c r="D506" i="8"/>
  <c r="C506" i="8"/>
  <c r="B506" i="8"/>
  <c r="N505" i="8"/>
  <c r="M505" i="8"/>
  <c r="G505" i="8"/>
  <c r="F505" i="8"/>
  <c r="E505" i="8"/>
  <c r="D505" i="8"/>
  <c r="C505" i="8"/>
  <c r="B505" i="8"/>
  <c r="O504" i="8"/>
  <c r="N504" i="8"/>
  <c r="M504" i="8"/>
  <c r="G504" i="8"/>
  <c r="F504" i="8"/>
  <c r="E504" i="8"/>
  <c r="D504" i="8"/>
  <c r="C504" i="8"/>
  <c r="B504" i="8"/>
  <c r="N503" i="8"/>
  <c r="O503" i="8" s="1"/>
  <c r="M503" i="8"/>
  <c r="G503" i="8"/>
  <c r="F503" i="8"/>
  <c r="E503" i="8"/>
  <c r="D503" i="8"/>
  <c r="C503" i="8"/>
  <c r="B503" i="8"/>
  <c r="N502" i="8"/>
  <c r="M502" i="8"/>
  <c r="O502" i="8" s="1"/>
  <c r="G502" i="8"/>
  <c r="F502" i="8"/>
  <c r="E502" i="8"/>
  <c r="D502" i="8"/>
  <c r="C502" i="8"/>
  <c r="B502" i="8"/>
  <c r="O501" i="8"/>
  <c r="N501" i="8"/>
  <c r="M501" i="8"/>
  <c r="G501" i="8"/>
  <c r="F501" i="8"/>
  <c r="E501" i="8"/>
  <c r="D501" i="8"/>
  <c r="C501" i="8"/>
  <c r="B501" i="8"/>
  <c r="N500" i="8"/>
  <c r="O500" i="8" s="1"/>
  <c r="M500" i="8"/>
  <c r="G500" i="8"/>
  <c r="F500" i="8"/>
  <c r="E500" i="8"/>
  <c r="D500" i="8"/>
  <c r="C500" i="8"/>
  <c r="B500" i="8"/>
  <c r="N499" i="8"/>
  <c r="M499" i="8"/>
  <c r="O499" i="8" s="1"/>
  <c r="G499" i="8"/>
  <c r="F499" i="8"/>
  <c r="E499" i="8"/>
  <c r="D499" i="8"/>
  <c r="C499" i="8"/>
  <c r="B499" i="8"/>
  <c r="N498" i="8"/>
  <c r="O498" i="8" s="1"/>
  <c r="M498" i="8"/>
  <c r="G498" i="8"/>
  <c r="F498" i="8"/>
  <c r="E498" i="8"/>
  <c r="D498" i="8"/>
  <c r="C498" i="8"/>
  <c r="B498" i="8"/>
  <c r="N497" i="8"/>
  <c r="M497" i="8"/>
  <c r="O497" i="8" s="1"/>
  <c r="G497" i="8"/>
  <c r="F497" i="8"/>
  <c r="E497" i="8"/>
  <c r="D497" i="8"/>
  <c r="C497" i="8"/>
  <c r="B497" i="8"/>
  <c r="O496" i="8"/>
  <c r="N496" i="8"/>
  <c r="M496" i="8"/>
  <c r="G496" i="8"/>
  <c r="F496" i="8"/>
  <c r="E496" i="8"/>
  <c r="D496" i="8"/>
  <c r="C496" i="8"/>
  <c r="B496" i="8"/>
  <c r="N495" i="8"/>
  <c r="M495" i="8"/>
  <c r="G495" i="8"/>
  <c r="F495" i="8"/>
  <c r="E495" i="8"/>
  <c r="D495" i="8"/>
  <c r="C495" i="8"/>
  <c r="B495" i="8"/>
  <c r="N494" i="8"/>
  <c r="M494" i="8"/>
  <c r="O494" i="8" s="1"/>
  <c r="G494" i="8"/>
  <c r="F494" i="8"/>
  <c r="E494" i="8"/>
  <c r="D494" i="8"/>
  <c r="C494" i="8"/>
  <c r="B494" i="8"/>
  <c r="O493" i="8"/>
  <c r="N493" i="8"/>
  <c r="M493" i="8"/>
  <c r="G493" i="8"/>
  <c r="F493" i="8"/>
  <c r="E493" i="8"/>
  <c r="D493" i="8"/>
  <c r="C493" i="8"/>
  <c r="B493" i="8"/>
  <c r="N492" i="8"/>
  <c r="O492" i="8" s="1"/>
  <c r="M492" i="8"/>
  <c r="G492" i="8"/>
  <c r="F492" i="8"/>
  <c r="E492" i="8"/>
  <c r="D492" i="8"/>
  <c r="C492" i="8"/>
  <c r="B492" i="8"/>
  <c r="N491" i="8"/>
  <c r="M491" i="8"/>
  <c r="O491" i="8" s="1"/>
  <c r="G491" i="8"/>
  <c r="F491" i="8"/>
  <c r="E491" i="8"/>
  <c r="D491" i="8"/>
  <c r="C491" i="8"/>
  <c r="B491" i="8"/>
  <c r="O490" i="8"/>
  <c r="N490" i="8"/>
  <c r="M490" i="8"/>
  <c r="G490" i="8"/>
  <c r="F490" i="8"/>
  <c r="E490" i="8"/>
  <c r="D490" i="8"/>
  <c r="C490" i="8"/>
  <c r="B490" i="8"/>
  <c r="O489" i="8"/>
  <c r="N489" i="8"/>
  <c r="M489" i="8"/>
  <c r="G489" i="8"/>
  <c r="F489" i="8"/>
  <c r="E489" i="8"/>
  <c r="D489" i="8"/>
  <c r="C489" i="8"/>
  <c r="B489" i="8"/>
  <c r="N488" i="8"/>
  <c r="M488" i="8"/>
  <c r="G488" i="8"/>
  <c r="F488" i="8"/>
  <c r="E488" i="8"/>
  <c r="D488" i="8"/>
  <c r="C488" i="8"/>
  <c r="B488" i="8"/>
  <c r="O487" i="8"/>
  <c r="N487" i="8"/>
  <c r="M487" i="8"/>
  <c r="G487" i="8"/>
  <c r="F487" i="8"/>
  <c r="E487" i="8"/>
  <c r="D487" i="8"/>
  <c r="C487" i="8"/>
  <c r="B487" i="8"/>
  <c r="N486" i="8"/>
  <c r="O486" i="8" s="1"/>
  <c r="M486" i="8"/>
  <c r="G486" i="8"/>
  <c r="F486" i="8"/>
  <c r="E486" i="8"/>
  <c r="D486" i="8"/>
  <c r="C486" i="8"/>
  <c r="B486" i="8"/>
  <c r="N485" i="8"/>
  <c r="O485" i="8" s="1"/>
  <c r="M485" i="8"/>
  <c r="G485" i="8"/>
  <c r="F485" i="8"/>
  <c r="E485" i="8"/>
  <c r="D485" i="8"/>
  <c r="C485" i="8"/>
  <c r="B485" i="8"/>
  <c r="O484" i="8"/>
  <c r="N484" i="8"/>
  <c r="M484" i="8"/>
  <c r="G484" i="8"/>
  <c r="F484" i="8"/>
  <c r="E484" i="8"/>
  <c r="D484" i="8"/>
  <c r="C484" i="8"/>
  <c r="B484" i="8"/>
  <c r="O483" i="8"/>
  <c r="N483" i="8"/>
  <c r="M483" i="8"/>
  <c r="G483" i="8"/>
  <c r="F483" i="8"/>
  <c r="E483" i="8"/>
  <c r="D483" i="8"/>
  <c r="C483" i="8"/>
  <c r="B483" i="8"/>
  <c r="O482" i="8"/>
  <c r="N482" i="8"/>
  <c r="M482" i="8"/>
  <c r="G482" i="8"/>
  <c r="F482" i="8"/>
  <c r="E482" i="8"/>
  <c r="D482" i="8"/>
  <c r="C482" i="8"/>
  <c r="B482" i="8"/>
  <c r="O481" i="8"/>
  <c r="N481" i="8"/>
  <c r="M481" i="8"/>
  <c r="G481" i="8"/>
  <c r="F481" i="8"/>
  <c r="E481" i="8"/>
  <c r="D481" i="8"/>
  <c r="C481" i="8"/>
  <c r="B481" i="8"/>
  <c r="N480" i="8"/>
  <c r="O480" i="8" s="1"/>
  <c r="M480" i="8"/>
  <c r="G480" i="8"/>
  <c r="F480" i="8"/>
  <c r="E480" i="8"/>
  <c r="D480" i="8"/>
  <c r="C480" i="8"/>
  <c r="B480" i="8"/>
  <c r="O479" i="8"/>
  <c r="N479" i="8"/>
  <c r="M479" i="8"/>
  <c r="G479" i="8"/>
  <c r="F479" i="8"/>
  <c r="E479" i="8"/>
  <c r="D479" i="8"/>
  <c r="C479" i="8"/>
  <c r="B479" i="8"/>
  <c r="N478" i="8"/>
  <c r="M478" i="8"/>
  <c r="G478" i="8"/>
  <c r="F478" i="8"/>
  <c r="E478" i="8"/>
  <c r="D478" i="8"/>
  <c r="C478" i="8"/>
  <c r="B478" i="8"/>
  <c r="N477" i="8"/>
  <c r="M477" i="8"/>
  <c r="O477" i="8" s="1"/>
  <c r="G477" i="8"/>
  <c r="F477" i="8"/>
  <c r="E477" i="8"/>
  <c r="D477" i="8"/>
  <c r="C477" i="8"/>
  <c r="B477" i="8"/>
  <c r="O476" i="8"/>
  <c r="N476" i="8"/>
  <c r="M476" i="8"/>
  <c r="G476" i="8"/>
  <c r="F476" i="8"/>
  <c r="E476" i="8"/>
  <c r="D476" i="8"/>
  <c r="C476" i="8"/>
  <c r="B476" i="8"/>
  <c r="N475" i="8"/>
  <c r="M475" i="8"/>
  <c r="G475" i="8"/>
  <c r="F475" i="8"/>
  <c r="E475" i="8"/>
  <c r="D475" i="8"/>
  <c r="C475" i="8"/>
  <c r="B475" i="8"/>
  <c r="O474" i="8"/>
  <c r="N474" i="8"/>
  <c r="M474" i="8"/>
  <c r="G474" i="8"/>
  <c r="F474" i="8"/>
  <c r="E474" i="8"/>
  <c r="D474" i="8"/>
  <c r="C474" i="8"/>
  <c r="B474" i="8"/>
  <c r="O473" i="8"/>
  <c r="N473" i="8"/>
  <c r="M473" i="8"/>
  <c r="G473" i="8"/>
  <c r="F473" i="8"/>
  <c r="E473" i="8"/>
  <c r="D473" i="8"/>
  <c r="C473" i="8"/>
  <c r="B473" i="8"/>
  <c r="N472" i="8"/>
  <c r="O472" i="8" s="1"/>
  <c r="M472" i="8"/>
  <c r="G472" i="8"/>
  <c r="F472" i="8"/>
  <c r="E472" i="8"/>
  <c r="D472" i="8"/>
  <c r="C472" i="8"/>
  <c r="B472" i="8"/>
  <c r="O471" i="8"/>
  <c r="N471" i="8"/>
  <c r="M471" i="8"/>
  <c r="G471" i="8"/>
  <c r="F471" i="8"/>
  <c r="E471" i="8"/>
  <c r="D471" i="8"/>
  <c r="C471" i="8"/>
  <c r="B471" i="8"/>
  <c r="O470" i="8"/>
  <c r="N470" i="8"/>
  <c r="M470" i="8"/>
  <c r="G470" i="8"/>
  <c r="F470" i="8"/>
  <c r="E470" i="8"/>
  <c r="D470" i="8"/>
  <c r="C470" i="8"/>
  <c r="B470" i="8"/>
  <c r="N469" i="8"/>
  <c r="M469" i="8"/>
  <c r="G469" i="8"/>
  <c r="F469" i="8"/>
  <c r="E469" i="8"/>
  <c r="D469" i="8"/>
  <c r="C469" i="8"/>
  <c r="B469" i="8"/>
  <c r="N468" i="8"/>
  <c r="O468" i="8" s="1"/>
  <c r="M468" i="8"/>
  <c r="G468" i="8"/>
  <c r="F468" i="8"/>
  <c r="E468" i="8"/>
  <c r="D468" i="8"/>
  <c r="C468" i="8"/>
  <c r="B468" i="8"/>
  <c r="O467" i="8"/>
  <c r="N467" i="8"/>
  <c r="M467" i="8"/>
  <c r="G467" i="8"/>
  <c r="F467" i="8"/>
  <c r="E467" i="8"/>
  <c r="D467" i="8"/>
  <c r="C467" i="8"/>
  <c r="B467" i="8"/>
  <c r="O466" i="8"/>
  <c r="N466" i="8"/>
  <c r="M466" i="8"/>
  <c r="G466" i="8"/>
  <c r="F466" i="8"/>
  <c r="E466" i="8"/>
  <c r="D466" i="8"/>
  <c r="C466" i="8"/>
  <c r="B466" i="8"/>
  <c r="N465" i="8"/>
  <c r="O465" i="8" s="1"/>
  <c r="M465" i="8"/>
  <c r="G465" i="8"/>
  <c r="F465" i="8"/>
  <c r="E465" i="8"/>
  <c r="D465" i="8"/>
  <c r="C465" i="8"/>
  <c r="B465" i="8"/>
  <c r="N464" i="8"/>
  <c r="M464" i="8"/>
  <c r="O464" i="8" s="1"/>
  <c r="G464" i="8"/>
  <c r="F464" i="8"/>
  <c r="E464" i="8"/>
  <c r="D464" i="8"/>
  <c r="C464" i="8"/>
  <c r="B464" i="8"/>
  <c r="O463" i="8"/>
  <c r="N463" i="8"/>
  <c r="M463" i="8"/>
  <c r="G463" i="8"/>
  <c r="F463" i="8"/>
  <c r="E463" i="8"/>
  <c r="D463" i="8"/>
  <c r="C463" i="8"/>
  <c r="B463" i="8"/>
  <c r="N462" i="8"/>
  <c r="O462" i="8" s="1"/>
  <c r="R458" i="4" s="1"/>
  <c r="M462" i="8"/>
  <c r="G462" i="8"/>
  <c r="F462" i="8"/>
  <c r="E462" i="8"/>
  <c r="D462" i="8"/>
  <c r="C462" i="8"/>
  <c r="B462" i="8"/>
  <c r="N461" i="8"/>
  <c r="O461" i="8" s="1"/>
  <c r="M461" i="8"/>
  <c r="G461" i="8"/>
  <c r="F461" i="8"/>
  <c r="E461" i="8"/>
  <c r="D461" i="8"/>
  <c r="C461" i="8"/>
  <c r="B461" i="8"/>
  <c r="N460" i="8"/>
  <c r="M460" i="8"/>
  <c r="O460" i="8" s="1"/>
  <c r="G460" i="8"/>
  <c r="F460" i="8"/>
  <c r="E460" i="8"/>
  <c r="D460" i="8"/>
  <c r="C460" i="8"/>
  <c r="B460" i="8"/>
  <c r="O459" i="8"/>
  <c r="N459" i="8"/>
  <c r="M459" i="8"/>
  <c r="G459" i="8"/>
  <c r="F459" i="8"/>
  <c r="E459" i="8"/>
  <c r="D459" i="8"/>
  <c r="C459" i="8"/>
  <c r="B459" i="8"/>
  <c r="N458" i="8"/>
  <c r="M458" i="8"/>
  <c r="G458" i="8"/>
  <c r="F458" i="8"/>
  <c r="E458" i="8"/>
  <c r="D458" i="8"/>
  <c r="C458" i="8"/>
  <c r="B458" i="8"/>
  <c r="O457" i="8"/>
  <c r="N457" i="8"/>
  <c r="M457" i="8"/>
  <c r="G457" i="8"/>
  <c r="F457" i="8"/>
  <c r="E457" i="8"/>
  <c r="D457" i="8"/>
  <c r="C457" i="8"/>
  <c r="B457" i="8"/>
  <c r="O456" i="8"/>
  <c r="N456" i="8"/>
  <c r="M456" i="8"/>
  <c r="G456" i="8"/>
  <c r="F456" i="8"/>
  <c r="E456" i="8"/>
  <c r="D456" i="8"/>
  <c r="C456" i="8"/>
  <c r="B456" i="8"/>
  <c r="N455" i="8"/>
  <c r="M455" i="8"/>
  <c r="G455" i="8"/>
  <c r="F455" i="8"/>
  <c r="E455" i="8"/>
  <c r="D455" i="8"/>
  <c r="C455" i="8"/>
  <c r="B455" i="8"/>
  <c r="O454" i="8"/>
  <c r="N454" i="8"/>
  <c r="M454" i="8"/>
  <c r="G454" i="8"/>
  <c r="F454" i="8"/>
  <c r="E454" i="8"/>
  <c r="D454" i="8"/>
  <c r="C454" i="8"/>
  <c r="B454" i="8"/>
  <c r="N453" i="8"/>
  <c r="O453" i="8" s="1"/>
  <c r="M453" i="8"/>
  <c r="G453" i="8"/>
  <c r="F453" i="8"/>
  <c r="E453" i="8"/>
  <c r="D453" i="8"/>
  <c r="C453" i="8"/>
  <c r="B453" i="8"/>
  <c r="N452" i="8"/>
  <c r="M452" i="8"/>
  <c r="O452" i="8" s="1"/>
  <c r="G452" i="8"/>
  <c r="F452" i="8"/>
  <c r="E452" i="8"/>
  <c r="D452" i="8"/>
  <c r="C452" i="8"/>
  <c r="B452" i="8"/>
  <c r="O451" i="8"/>
  <c r="N451" i="8"/>
  <c r="M451" i="8"/>
  <c r="G451" i="8"/>
  <c r="F451" i="8"/>
  <c r="E451" i="8"/>
  <c r="D451" i="8"/>
  <c r="C451" i="8"/>
  <c r="B451" i="8"/>
  <c r="N450" i="8"/>
  <c r="O450" i="8" s="1"/>
  <c r="M450" i="8"/>
  <c r="G450" i="8"/>
  <c r="F450" i="8"/>
  <c r="E450" i="8"/>
  <c r="D450" i="8"/>
  <c r="C450" i="8"/>
  <c r="B450" i="8"/>
  <c r="N449" i="8"/>
  <c r="M449" i="8"/>
  <c r="O449" i="8" s="1"/>
  <c r="G449" i="8"/>
  <c r="F449" i="8"/>
  <c r="E449" i="8"/>
  <c r="D449" i="8"/>
  <c r="C449" i="8"/>
  <c r="B449" i="8"/>
  <c r="N448" i="8"/>
  <c r="O448" i="8" s="1"/>
  <c r="M448" i="8"/>
  <c r="G448" i="8"/>
  <c r="F448" i="8"/>
  <c r="E448" i="8"/>
  <c r="D448" i="8"/>
  <c r="C448" i="8"/>
  <c r="B448" i="8"/>
  <c r="N447" i="8"/>
  <c r="M447" i="8"/>
  <c r="O447" i="8" s="1"/>
  <c r="G447" i="8"/>
  <c r="F447" i="8"/>
  <c r="E447" i="8"/>
  <c r="D447" i="8"/>
  <c r="C447" i="8"/>
  <c r="B447" i="8"/>
  <c r="O446" i="8"/>
  <c r="N446" i="8"/>
  <c r="M446" i="8"/>
  <c r="G446" i="8"/>
  <c r="F446" i="8"/>
  <c r="E446" i="8"/>
  <c r="D446" i="8"/>
  <c r="C446" i="8"/>
  <c r="B446" i="8"/>
  <c r="N445" i="8"/>
  <c r="O445" i="8" s="1"/>
  <c r="M445" i="8"/>
  <c r="G445" i="8"/>
  <c r="F445" i="8"/>
  <c r="E445" i="8"/>
  <c r="D445" i="8"/>
  <c r="C445" i="8"/>
  <c r="B445" i="8"/>
  <c r="N444" i="8"/>
  <c r="M444" i="8"/>
  <c r="O444" i="8" s="1"/>
  <c r="G444" i="8"/>
  <c r="F444" i="8"/>
  <c r="E444" i="8"/>
  <c r="D444" i="8"/>
  <c r="C444" i="8"/>
  <c r="B444" i="8"/>
  <c r="O443" i="8"/>
  <c r="N443" i="8"/>
  <c r="M443" i="8"/>
  <c r="G443" i="8"/>
  <c r="F443" i="8"/>
  <c r="E443" i="8"/>
  <c r="D443" i="8"/>
  <c r="C443" i="8"/>
  <c r="B443" i="8"/>
  <c r="N442" i="8"/>
  <c r="O442" i="8" s="1"/>
  <c r="M442" i="8"/>
  <c r="G442" i="8"/>
  <c r="F442" i="8"/>
  <c r="E442" i="8"/>
  <c r="D442" i="8"/>
  <c r="C442" i="8"/>
  <c r="B442" i="8"/>
  <c r="N441" i="8"/>
  <c r="M441" i="8"/>
  <c r="O441" i="8" s="1"/>
  <c r="G441" i="8"/>
  <c r="F441" i="8"/>
  <c r="E441" i="8"/>
  <c r="D441" i="8"/>
  <c r="C441" i="8"/>
  <c r="B441" i="8"/>
  <c r="O440" i="8"/>
  <c r="N440" i="8"/>
  <c r="M440" i="8"/>
  <c r="G440" i="8"/>
  <c r="F440" i="8"/>
  <c r="E440" i="8"/>
  <c r="D440" i="8"/>
  <c r="C440" i="8"/>
  <c r="B440" i="8"/>
  <c r="O439" i="8"/>
  <c r="N439" i="8"/>
  <c r="M439" i="8"/>
  <c r="G439" i="8"/>
  <c r="F439" i="8"/>
  <c r="E439" i="8"/>
  <c r="D439" i="8"/>
  <c r="C439" i="8"/>
  <c r="B439" i="8"/>
  <c r="N438" i="8"/>
  <c r="M438" i="8"/>
  <c r="G438" i="8"/>
  <c r="F438" i="8"/>
  <c r="E438" i="8"/>
  <c r="D438" i="8"/>
  <c r="C438" i="8"/>
  <c r="B438" i="8"/>
  <c r="O437" i="8"/>
  <c r="N437" i="8"/>
  <c r="M437" i="8"/>
  <c r="G437" i="8"/>
  <c r="F437" i="8"/>
  <c r="E437" i="8"/>
  <c r="D437" i="8"/>
  <c r="C437" i="8"/>
  <c r="B437" i="8"/>
  <c r="N436" i="8"/>
  <c r="O436" i="8" s="1"/>
  <c r="M436" i="8"/>
  <c r="G436" i="8"/>
  <c r="F436" i="8"/>
  <c r="E436" i="8"/>
  <c r="D436" i="8"/>
  <c r="C436" i="8"/>
  <c r="B436" i="8"/>
  <c r="N435" i="8"/>
  <c r="O435" i="8" s="1"/>
  <c r="M435" i="8"/>
  <c r="G435" i="8"/>
  <c r="F435" i="8"/>
  <c r="E435" i="8"/>
  <c r="D435" i="8"/>
  <c r="C435" i="8"/>
  <c r="B435" i="8"/>
  <c r="O434" i="8"/>
  <c r="N434" i="8"/>
  <c r="M434" i="8"/>
  <c r="G434" i="8"/>
  <c r="F434" i="8"/>
  <c r="E434" i="8"/>
  <c r="D434" i="8"/>
  <c r="C434" i="8"/>
  <c r="B434" i="8"/>
  <c r="O433" i="8"/>
  <c r="N433" i="8"/>
  <c r="M433" i="8"/>
  <c r="G433" i="8"/>
  <c r="F433" i="8"/>
  <c r="E433" i="8"/>
  <c r="D433" i="8"/>
  <c r="C433" i="8"/>
  <c r="B433" i="8"/>
  <c r="O432" i="8"/>
  <c r="N432" i="8"/>
  <c r="M432" i="8"/>
  <c r="G432" i="8"/>
  <c r="F432" i="8"/>
  <c r="E432" i="8"/>
  <c r="D432" i="8"/>
  <c r="C432" i="8"/>
  <c r="B432" i="8"/>
  <c r="O431" i="8"/>
  <c r="N431" i="8"/>
  <c r="M431" i="8"/>
  <c r="G431" i="8"/>
  <c r="F431" i="8"/>
  <c r="E431" i="8"/>
  <c r="D431" i="8"/>
  <c r="C431" i="8"/>
  <c r="B431" i="8"/>
  <c r="N430" i="8"/>
  <c r="O430" i="8" s="1"/>
  <c r="M430" i="8"/>
  <c r="G430" i="8"/>
  <c r="F430" i="8"/>
  <c r="E430" i="8"/>
  <c r="D430" i="8"/>
  <c r="C430" i="8"/>
  <c r="B430" i="8"/>
  <c r="N429" i="8"/>
  <c r="M429" i="8"/>
  <c r="O429" i="8" s="1"/>
  <c r="R414" i="4" s="1"/>
  <c r="G429" i="8"/>
  <c r="F429" i="8"/>
  <c r="E429" i="8"/>
  <c r="D429" i="8"/>
  <c r="C429" i="8"/>
  <c r="B429" i="8"/>
  <c r="N428" i="8"/>
  <c r="M428" i="8"/>
  <c r="G428" i="8"/>
  <c r="F428" i="8"/>
  <c r="E428" i="8"/>
  <c r="D428" i="8"/>
  <c r="C428" i="8"/>
  <c r="B428" i="8"/>
  <c r="N427" i="8"/>
  <c r="M427" i="8"/>
  <c r="O427" i="8" s="1"/>
  <c r="G427" i="8"/>
  <c r="F427" i="8"/>
  <c r="E427" i="8"/>
  <c r="D427" i="8"/>
  <c r="C427" i="8"/>
  <c r="B427" i="8"/>
  <c r="O426" i="8"/>
  <c r="N426" i="8"/>
  <c r="M426" i="8"/>
  <c r="G426" i="8"/>
  <c r="F426" i="8"/>
  <c r="E426" i="8"/>
  <c r="D426" i="8"/>
  <c r="C426" i="8"/>
  <c r="B426" i="8"/>
  <c r="N425" i="8"/>
  <c r="M425" i="8"/>
  <c r="G425" i="8"/>
  <c r="F425" i="8"/>
  <c r="E425" i="8"/>
  <c r="D425" i="8"/>
  <c r="C425" i="8"/>
  <c r="B425" i="8"/>
  <c r="O424" i="8"/>
  <c r="N424" i="8"/>
  <c r="M424" i="8"/>
  <c r="G424" i="8"/>
  <c r="F424" i="8"/>
  <c r="E424" i="8"/>
  <c r="D424" i="8"/>
  <c r="C424" i="8"/>
  <c r="B424" i="8"/>
  <c r="O423" i="8"/>
  <c r="N423" i="8"/>
  <c r="M423" i="8"/>
  <c r="G423" i="8"/>
  <c r="F423" i="8"/>
  <c r="E423" i="8"/>
  <c r="D423" i="8"/>
  <c r="C423" i="8"/>
  <c r="B423" i="8"/>
  <c r="N422" i="8"/>
  <c r="O422" i="8" s="1"/>
  <c r="M422" i="8"/>
  <c r="G422" i="8"/>
  <c r="F422" i="8"/>
  <c r="E422" i="8"/>
  <c r="D422" i="8"/>
  <c r="C422" i="8"/>
  <c r="B422" i="8"/>
  <c r="N421" i="8"/>
  <c r="M421" i="8"/>
  <c r="O421" i="8" s="1"/>
  <c r="R426" i="4" s="1"/>
  <c r="G421" i="8"/>
  <c r="F421" i="8"/>
  <c r="E421" i="8"/>
  <c r="D421" i="8"/>
  <c r="C421" i="8"/>
  <c r="B421" i="8"/>
  <c r="O420" i="8"/>
  <c r="N420" i="8"/>
  <c r="M420" i="8"/>
  <c r="G420" i="8"/>
  <c r="F420" i="8"/>
  <c r="E420" i="8"/>
  <c r="D420" i="8"/>
  <c r="C420" i="8"/>
  <c r="B420" i="8"/>
  <c r="N419" i="8"/>
  <c r="M419" i="8"/>
  <c r="G419" i="8"/>
  <c r="F419" i="8"/>
  <c r="E419" i="8"/>
  <c r="D419" i="8"/>
  <c r="C419" i="8"/>
  <c r="B419" i="8"/>
  <c r="N418" i="8"/>
  <c r="O418" i="8" s="1"/>
  <c r="M418" i="8"/>
  <c r="G418" i="8"/>
  <c r="F418" i="8"/>
  <c r="E418" i="8"/>
  <c r="D418" i="8"/>
  <c r="C418" i="8"/>
  <c r="B418" i="8"/>
  <c r="O417" i="8"/>
  <c r="N417" i="8"/>
  <c r="M417" i="8"/>
  <c r="G417" i="8"/>
  <c r="F417" i="8"/>
  <c r="E417" i="8"/>
  <c r="D417" i="8"/>
  <c r="C417" i="8"/>
  <c r="B417" i="8"/>
  <c r="O416" i="8"/>
  <c r="N416" i="8"/>
  <c r="M416" i="8"/>
  <c r="G416" i="8"/>
  <c r="F416" i="8"/>
  <c r="E416" i="8"/>
  <c r="D416" i="8"/>
  <c r="C416" i="8"/>
  <c r="B416" i="8"/>
  <c r="N415" i="8"/>
  <c r="O415" i="8" s="1"/>
  <c r="M415" i="8"/>
  <c r="G415" i="8"/>
  <c r="F415" i="8"/>
  <c r="E415" i="8"/>
  <c r="D415" i="8"/>
  <c r="C415" i="8"/>
  <c r="B415" i="8"/>
  <c r="N414" i="8"/>
  <c r="M414" i="8"/>
  <c r="O414" i="8" s="1"/>
  <c r="G414" i="8"/>
  <c r="F414" i="8"/>
  <c r="E414" i="8"/>
  <c r="D414" i="8"/>
  <c r="C414" i="8"/>
  <c r="B414" i="8"/>
  <c r="O413" i="8"/>
  <c r="N413" i="8"/>
  <c r="M413" i="8"/>
  <c r="G413" i="8"/>
  <c r="F413" i="8"/>
  <c r="E413" i="8"/>
  <c r="D413" i="8"/>
  <c r="C413" i="8"/>
  <c r="B413" i="8"/>
  <c r="N412" i="8"/>
  <c r="O412" i="8" s="1"/>
  <c r="R399" i="4" s="1"/>
  <c r="M412" i="8"/>
  <c r="G412" i="8"/>
  <c r="F412" i="8"/>
  <c r="E412" i="8"/>
  <c r="D412" i="8"/>
  <c r="C412" i="8"/>
  <c r="B412" i="8"/>
  <c r="N411" i="8"/>
  <c r="O411" i="8" s="1"/>
  <c r="M411" i="8"/>
  <c r="G411" i="8"/>
  <c r="F411" i="8"/>
  <c r="E411" i="8"/>
  <c r="D411" i="8"/>
  <c r="C411" i="8"/>
  <c r="B411" i="8"/>
  <c r="N410" i="8"/>
  <c r="M410" i="8"/>
  <c r="O410" i="8" s="1"/>
  <c r="G410" i="8"/>
  <c r="F410" i="8"/>
  <c r="E410" i="8"/>
  <c r="D410" i="8"/>
  <c r="C410" i="8"/>
  <c r="B410" i="8"/>
  <c r="O409" i="8"/>
  <c r="N409" i="8"/>
  <c r="M409" i="8"/>
  <c r="G409" i="8"/>
  <c r="F409" i="8"/>
  <c r="E409" i="8"/>
  <c r="D409" i="8"/>
  <c r="C409" i="8"/>
  <c r="B409" i="8"/>
  <c r="N408" i="8"/>
  <c r="M408" i="8"/>
  <c r="G408" i="8"/>
  <c r="F408" i="8"/>
  <c r="E408" i="8"/>
  <c r="D408" i="8"/>
  <c r="C408" i="8"/>
  <c r="B408" i="8"/>
  <c r="O407" i="8"/>
  <c r="N407" i="8"/>
  <c r="M407" i="8"/>
  <c r="G407" i="8"/>
  <c r="F407" i="8"/>
  <c r="E407" i="8"/>
  <c r="D407" i="8"/>
  <c r="C407" i="8"/>
  <c r="B407" i="8"/>
  <c r="O406" i="8"/>
  <c r="N406" i="8"/>
  <c r="M406" i="8"/>
  <c r="G406" i="8"/>
  <c r="F406" i="8"/>
  <c r="E406" i="8"/>
  <c r="D406" i="8"/>
  <c r="C406" i="8"/>
  <c r="B406" i="8"/>
  <c r="N405" i="8"/>
  <c r="O405" i="8" s="1"/>
  <c r="M405" i="8"/>
  <c r="G405" i="8"/>
  <c r="F405" i="8"/>
  <c r="E405" i="8"/>
  <c r="D405" i="8"/>
  <c r="C405" i="8"/>
  <c r="B405" i="8"/>
  <c r="O404" i="8"/>
  <c r="N404" i="8"/>
  <c r="M404" i="8"/>
  <c r="G404" i="8"/>
  <c r="F404" i="8"/>
  <c r="E404" i="8"/>
  <c r="D404" i="8"/>
  <c r="C404" i="8"/>
  <c r="B404" i="8"/>
  <c r="N403" i="8"/>
  <c r="O403" i="8" s="1"/>
  <c r="R410" i="4" s="1"/>
  <c r="M403" i="8"/>
  <c r="G403" i="8"/>
  <c r="F403" i="8"/>
  <c r="E403" i="8"/>
  <c r="D403" i="8"/>
  <c r="C403" i="8"/>
  <c r="B403" i="8"/>
  <c r="N402" i="8"/>
  <c r="M402" i="8"/>
  <c r="G402" i="8"/>
  <c r="F402" i="8"/>
  <c r="E402" i="8"/>
  <c r="D402" i="8"/>
  <c r="C402" i="8"/>
  <c r="B402" i="8"/>
  <c r="N401" i="8"/>
  <c r="M401" i="8"/>
  <c r="O401" i="8" s="1"/>
  <c r="G401" i="8"/>
  <c r="F401" i="8"/>
  <c r="E401" i="8"/>
  <c r="D401" i="8"/>
  <c r="C401" i="8"/>
  <c r="B401" i="8"/>
  <c r="O400" i="8"/>
  <c r="N400" i="8"/>
  <c r="M400" i="8"/>
  <c r="G400" i="8"/>
  <c r="F400" i="8"/>
  <c r="E400" i="8"/>
  <c r="D400" i="8"/>
  <c r="C400" i="8"/>
  <c r="B400" i="8"/>
  <c r="N399" i="8"/>
  <c r="O399" i="8" s="1"/>
  <c r="M399" i="8"/>
  <c r="G399" i="8"/>
  <c r="F399" i="8"/>
  <c r="E399" i="8"/>
  <c r="D399" i="8"/>
  <c r="C399" i="8"/>
  <c r="B399" i="8"/>
  <c r="N398" i="8"/>
  <c r="O398" i="8" s="1"/>
  <c r="M398" i="8"/>
  <c r="G398" i="8"/>
  <c r="F398" i="8"/>
  <c r="E398" i="8"/>
  <c r="D398" i="8"/>
  <c r="C398" i="8"/>
  <c r="B398" i="8"/>
  <c r="O397" i="8"/>
  <c r="N397" i="8"/>
  <c r="M397" i="8"/>
  <c r="G397" i="8"/>
  <c r="F397" i="8"/>
  <c r="E397" i="8"/>
  <c r="D397" i="8"/>
  <c r="C397" i="8"/>
  <c r="B397" i="8"/>
  <c r="N396" i="8"/>
  <c r="O396" i="8" s="1"/>
  <c r="M396" i="8"/>
  <c r="G396" i="8"/>
  <c r="F396" i="8"/>
  <c r="E396" i="8"/>
  <c r="D396" i="8"/>
  <c r="C396" i="8"/>
  <c r="B396" i="8"/>
  <c r="N395" i="8"/>
  <c r="M395" i="8"/>
  <c r="O395" i="8" s="1"/>
  <c r="R393" i="4" s="1"/>
  <c r="G395" i="8"/>
  <c r="F395" i="8"/>
  <c r="E395" i="8"/>
  <c r="D395" i="8"/>
  <c r="C395" i="8"/>
  <c r="B395" i="8"/>
  <c r="O394" i="8"/>
  <c r="N394" i="8"/>
  <c r="M394" i="8"/>
  <c r="G394" i="8"/>
  <c r="F394" i="8"/>
  <c r="E394" i="8"/>
  <c r="D394" i="8"/>
  <c r="C394" i="8"/>
  <c r="B394" i="8"/>
  <c r="N393" i="8"/>
  <c r="O393" i="8" s="1"/>
  <c r="M393" i="8"/>
  <c r="G393" i="8"/>
  <c r="F393" i="8"/>
  <c r="E393" i="8"/>
  <c r="D393" i="8"/>
  <c r="C393" i="8"/>
  <c r="B393" i="8"/>
  <c r="N392" i="8"/>
  <c r="M392" i="8"/>
  <c r="O392" i="8" s="1"/>
  <c r="G392" i="8"/>
  <c r="F392" i="8"/>
  <c r="E392" i="8"/>
  <c r="D392" i="8"/>
  <c r="C392" i="8"/>
  <c r="B392" i="8"/>
  <c r="O391" i="8"/>
  <c r="N391" i="8"/>
  <c r="M391" i="8"/>
  <c r="G391" i="8"/>
  <c r="F391" i="8"/>
  <c r="E391" i="8"/>
  <c r="D391" i="8"/>
  <c r="C391" i="8"/>
  <c r="B391" i="8"/>
  <c r="N390" i="8"/>
  <c r="O390" i="8" s="1"/>
  <c r="M390" i="8"/>
  <c r="G390" i="8"/>
  <c r="F390" i="8"/>
  <c r="E390" i="8"/>
  <c r="D390" i="8"/>
  <c r="C390" i="8"/>
  <c r="B390" i="8"/>
  <c r="N389" i="8"/>
  <c r="M389" i="8"/>
  <c r="O389" i="8" s="1"/>
  <c r="G389" i="8"/>
  <c r="F389" i="8"/>
  <c r="E389" i="8"/>
  <c r="D389" i="8"/>
  <c r="C389" i="8"/>
  <c r="B389" i="8"/>
  <c r="N388" i="8"/>
  <c r="O388" i="8" s="1"/>
  <c r="M388" i="8"/>
  <c r="G388" i="8"/>
  <c r="F388" i="8"/>
  <c r="E388" i="8"/>
  <c r="D388" i="8"/>
  <c r="C388" i="8"/>
  <c r="B388" i="8"/>
  <c r="N387" i="8"/>
  <c r="M387" i="8"/>
  <c r="O387" i="8" s="1"/>
  <c r="G387" i="8"/>
  <c r="F387" i="8"/>
  <c r="E387" i="8"/>
  <c r="D387" i="8"/>
  <c r="C387" i="8"/>
  <c r="B387" i="8"/>
  <c r="O386" i="8"/>
  <c r="N386" i="8"/>
  <c r="M386" i="8"/>
  <c r="G386" i="8"/>
  <c r="F386" i="8"/>
  <c r="E386" i="8"/>
  <c r="D386" i="8"/>
  <c r="C386" i="8"/>
  <c r="B386" i="8"/>
  <c r="O385" i="8"/>
  <c r="N385" i="8"/>
  <c r="M385" i="8"/>
  <c r="G385" i="8"/>
  <c r="F385" i="8"/>
  <c r="E385" i="8"/>
  <c r="D385" i="8"/>
  <c r="C385" i="8"/>
  <c r="B385" i="8"/>
  <c r="N384" i="8"/>
  <c r="M384" i="8"/>
  <c r="G384" i="8"/>
  <c r="F384" i="8"/>
  <c r="E384" i="8"/>
  <c r="D384" i="8"/>
  <c r="C384" i="8"/>
  <c r="B384" i="8"/>
  <c r="N383" i="8"/>
  <c r="M383" i="8"/>
  <c r="O383" i="8" s="1"/>
  <c r="G383" i="8"/>
  <c r="F383" i="8"/>
  <c r="E383" i="8"/>
  <c r="D383" i="8"/>
  <c r="C383" i="8"/>
  <c r="B383" i="8"/>
  <c r="O382" i="8"/>
  <c r="N382" i="8"/>
  <c r="M382" i="8"/>
  <c r="G382" i="8"/>
  <c r="F382" i="8"/>
  <c r="E382" i="8"/>
  <c r="D382" i="8"/>
  <c r="C382" i="8"/>
  <c r="B382" i="8"/>
  <c r="N381" i="8"/>
  <c r="O381" i="8" s="1"/>
  <c r="M381" i="8"/>
  <c r="G381" i="8"/>
  <c r="F381" i="8"/>
  <c r="E381" i="8"/>
  <c r="D381" i="8"/>
  <c r="C381" i="8"/>
  <c r="B381" i="8"/>
  <c r="N380" i="8"/>
  <c r="M380" i="8"/>
  <c r="O380" i="8" s="1"/>
  <c r="G380" i="8"/>
  <c r="F380" i="8"/>
  <c r="E380" i="8"/>
  <c r="D380" i="8"/>
  <c r="C380" i="8"/>
  <c r="B380" i="8"/>
  <c r="O379" i="8"/>
  <c r="N379" i="8"/>
  <c r="M379" i="8"/>
  <c r="G379" i="8"/>
  <c r="F379" i="8"/>
  <c r="E379" i="8"/>
  <c r="D379" i="8"/>
  <c r="C379" i="8"/>
  <c r="B379" i="8"/>
  <c r="N378" i="8"/>
  <c r="O378" i="8" s="1"/>
  <c r="M378" i="8"/>
  <c r="G378" i="8"/>
  <c r="F378" i="8"/>
  <c r="E378" i="8"/>
  <c r="D378" i="8"/>
  <c r="C378" i="8"/>
  <c r="B378" i="8"/>
  <c r="N377" i="8"/>
  <c r="M377" i="8"/>
  <c r="O377" i="8" s="1"/>
  <c r="R367" i="4" s="1"/>
  <c r="G377" i="8"/>
  <c r="F377" i="8"/>
  <c r="E377" i="8"/>
  <c r="D377" i="8"/>
  <c r="C377" i="8"/>
  <c r="B377" i="8"/>
  <c r="N376" i="8"/>
  <c r="O376" i="8" s="1"/>
  <c r="R372" i="4" s="1"/>
  <c r="M376" i="8"/>
  <c r="G376" i="8"/>
  <c r="F376" i="8"/>
  <c r="E376" i="8"/>
  <c r="D376" i="8"/>
  <c r="C376" i="8"/>
  <c r="B376" i="8"/>
  <c r="N375" i="8"/>
  <c r="M375" i="8"/>
  <c r="G375" i="8"/>
  <c r="F375" i="8"/>
  <c r="E375" i="8"/>
  <c r="D375" i="8"/>
  <c r="C375" i="8"/>
  <c r="B375" i="8"/>
  <c r="N374" i="8"/>
  <c r="M374" i="8"/>
  <c r="O374" i="8" s="1"/>
  <c r="G374" i="8"/>
  <c r="F374" i="8"/>
  <c r="E374" i="8"/>
  <c r="D374" i="8"/>
  <c r="C374" i="8"/>
  <c r="B374" i="8"/>
  <c r="O373" i="8"/>
  <c r="N373" i="8"/>
  <c r="M373" i="8"/>
  <c r="G373" i="8"/>
  <c r="F373" i="8"/>
  <c r="E373" i="8"/>
  <c r="D373" i="8"/>
  <c r="C373" i="8"/>
  <c r="B373" i="8"/>
  <c r="N372" i="8"/>
  <c r="O372" i="8" s="1"/>
  <c r="M372" i="8"/>
  <c r="G372" i="8"/>
  <c r="F372" i="8"/>
  <c r="E372" i="8"/>
  <c r="D372" i="8"/>
  <c r="C372" i="8"/>
  <c r="B372" i="8"/>
  <c r="N371" i="8"/>
  <c r="M371" i="8"/>
  <c r="O371" i="8" s="1"/>
  <c r="G371" i="8"/>
  <c r="F371" i="8"/>
  <c r="E371" i="8"/>
  <c r="D371" i="8"/>
  <c r="C371" i="8"/>
  <c r="B371" i="8"/>
  <c r="O370" i="8"/>
  <c r="N370" i="8"/>
  <c r="M370" i="8"/>
  <c r="G370" i="8"/>
  <c r="F370" i="8"/>
  <c r="E370" i="8"/>
  <c r="D370" i="8"/>
  <c r="C370" i="8"/>
  <c r="B370" i="8"/>
  <c r="O369" i="8"/>
  <c r="N369" i="8"/>
  <c r="M369" i="8"/>
  <c r="G369" i="8"/>
  <c r="F369" i="8"/>
  <c r="E369" i="8"/>
  <c r="D369" i="8"/>
  <c r="C369" i="8"/>
  <c r="B369" i="8"/>
  <c r="N368" i="8"/>
  <c r="M368" i="8"/>
  <c r="G368" i="8"/>
  <c r="F368" i="8"/>
  <c r="E368" i="8"/>
  <c r="D368" i="8"/>
  <c r="C368" i="8"/>
  <c r="B368" i="8"/>
  <c r="O367" i="8"/>
  <c r="N367" i="8"/>
  <c r="M367" i="8"/>
  <c r="G367" i="8"/>
  <c r="F367" i="8"/>
  <c r="E367" i="8"/>
  <c r="D367" i="8"/>
  <c r="C367" i="8"/>
  <c r="B367" i="8"/>
  <c r="N366" i="8"/>
  <c r="O366" i="8" s="1"/>
  <c r="M366" i="8"/>
  <c r="G366" i="8"/>
  <c r="F366" i="8"/>
  <c r="E366" i="8"/>
  <c r="D366" i="8"/>
  <c r="C366" i="8"/>
  <c r="B366" i="8"/>
  <c r="N365" i="8"/>
  <c r="M365" i="8"/>
  <c r="O365" i="8" s="1"/>
  <c r="G365" i="8"/>
  <c r="F365" i="8"/>
  <c r="E365" i="8"/>
  <c r="D365" i="8"/>
  <c r="C365" i="8"/>
  <c r="B365" i="8"/>
  <c r="O364" i="8"/>
  <c r="N364" i="8"/>
  <c r="M364" i="8"/>
  <c r="G364" i="8"/>
  <c r="F364" i="8"/>
  <c r="E364" i="8"/>
  <c r="D364" i="8"/>
  <c r="C364" i="8"/>
  <c r="B364" i="8"/>
  <c r="N363" i="8"/>
  <c r="O363" i="8" s="1"/>
  <c r="M363" i="8"/>
  <c r="G363" i="8"/>
  <c r="F363" i="8"/>
  <c r="E363" i="8"/>
  <c r="D363" i="8"/>
  <c r="C363" i="8"/>
  <c r="B363" i="8"/>
  <c r="N362" i="8"/>
  <c r="M362" i="8"/>
  <c r="O362" i="8" s="1"/>
  <c r="G362" i="8"/>
  <c r="F362" i="8"/>
  <c r="E362" i="8"/>
  <c r="D362" i="8"/>
  <c r="C362" i="8"/>
  <c r="B362" i="8"/>
  <c r="O361" i="8"/>
  <c r="N361" i="8"/>
  <c r="M361" i="8"/>
  <c r="G361" i="8"/>
  <c r="F361" i="8"/>
  <c r="E361" i="8"/>
  <c r="D361" i="8"/>
  <c r="C361" i="8"/>
  <c r="B361" i="8"/>
  <c r="O360" i="8"/>
  <c r="N360" i="8"/>
  <c r="M360" i="8"/>
  <c r="G360" i="8"/>
  <c r="F360" i="8"/>
  <c r="E360" i="8"/>
  <c r="D360" i="8"/>
  <c r="C360" i="8"/>
  <c r="B360" i="8"/>
  <c r="N359" i="8"/>
  <c r="O359" i="8" s="1"/>
  <c r="M359" i="8"/>
  <c r="G359" i="8"/>
  <c r="F359" i="8"/>
  <c r="E359" i="8"/>
  <c r="D359" i="8"/>
  <c r="C359" i="8"/>
  <c r="B359" i="8"/>
  <c r="N358" i="8"/>
  <c r="O358" i="8" s="1"/>
  <c r="M358" i="8"/>
  <c r="G358" i="8"/>
  <c r="F358" i="8"/>
  <c r="E358" i="8"/>
  <c r="D358" i="8"/>
  <c r="C358" i="8"/>
  <c r="B358" i="8"/>
  <c r="N357" i="8"/>
  <c r="M357" i="8"/>
  <c r="O357" i="8" s="1"/>
  <c r="G357" i="8"/>
  <c r="F357" i="8"/>
  <c r="E357" i="8"/>
  <c r="D357" i="8"/>
  <c r="C357" i="8"/>
  <c r="B357" i="8"/>
  <c r="O356" i="8"/>
  <c r="N356" i="8"/>
  <c r="M356" i="8"/>
  <c r="G356" i="8"/>
  <c r="F356" i="8"/>
  <c r="E356" i="8"/>
  <c r="D356" i="8"/>
  <c r="C356" i="8"/>
  <c r="B356" i="8"/>
  <c r="O355" i="8"/>
  <c r="N355" i="8"/>
  <c r="M355" i="8"/>
  <c r="G355" i="8"/>
  <c r="F355" i="8"/>
  <c r="E355" i="8"/>
  <c r="D355" i="8"/>
  <c r="C355" i="8"/>
  <c r="B355" i="8"/>
  <c r="N354" i="8"/>
  <c r="O354" i="8" s="1"/>
  <c r="M354" i="8"/>
  <c r="G354" i="8"/>
  <c r="F354" i="8"/>
  <c r="E354" i="8"/>
  <c r="D354" i="8"/>
  <c r="C354" i="8"/>
  <c r="B354" i="8"/>
  <c r="N353" i="8"/>
  <c r="M353" i="8"/>
  <c r="O353" i="8" s="1"/>
  <c r="G353" i="8"/>
  <c r="F353" i="8"/>
  <c r="E353" i="8"/>
  <c r="D353" i="8"/>
  <c r="C353" i="8"/>
  <c r="B353" i="8"/>
  <c r="O352" i="8"/>
  <c r="N352" i="8"/>
  <c r="M352" i="8"/>
  <c r="G352" i="8"/>
  <c r="F352" i="8"/>
  <c r="E352" i="8"/>
  <c r="D352" i="8"/>
  <c r="C352" i="8"/>
  <c r="B352" i="8"/>
  <c r="O351" i="8"/>
  <c r="N351" i="8"/>
  <c r="M351" i="8"/>
  <c r="G351" i="8"/>
  <c r="F351" i="8"/>
  <c r="E351" i="8"/>
  <c r="D351" i="8"/>
  <c r="C351" i="8"/>
  <c r="B351" i="8"/>
  <c r="N350" i="8"/>
  <c r="M350" i="8"/>
  <c r="G350" i="8"/>
  <c r="F350" i="8"/>
  <c r="E350" i="8"/>
  <c r="D350" i="8"/>
  <c r="C350" i="8"/>
  <c r="B350" i="8"/>
  <c r="O349" i="8"/>
  <c r="N349" i="8"/>
  <c r="M349" i="8"/>
  <c r="G349" i="8"/>
  <c r="F349" i="8"/>
  <c r="E349" i="8"/>
  <c r="D349" i="8"/>
  <c r="C349" i="8"/>
  <c r="B349" i="8"/>
  <c r="N348" i="8"/>
  <c r="O348" i="8" s="1"/>
  <c r="M348" i="8"/>
  <c r="G348" i="8"/>
  <c r="F348" i="8"/>
  <c r="E348" i="8"/>
  <c r="D348" i="8"/>
  <c r="C348" i="8"/>
  <c r="B348" i="8"/>
  <c r="N347" i="8"/>
  <c r="M347" i="8"/>
  <c r="O347" i="8" s="1"/>
  <c r="G347" i="8"/>
  <c r="F347" i="8"/>
  <c r="E347" i="8"/>
  <c r="D347" i="8"/>
  <c r="C347" i="8"/>
  <c r="B347" i="8"/>
  <c r="O346" i="8"/>
  <c r="N346" i="8"/>
  <c r="M346" i="8"/>
  <c r="G346" i="8"/>
  <c r="F346" i="8"/>
  <c r="E346" i="8"/>
  <c r="D346" i="8"/>
  <c r="C346" i="8"/>
  <c r="B346" i="8"/>
  <c r="N345" i="8"/>
  <c r="O345" i="8" s="1"/>
  <c r="M345" i="8"/>
  <c r="G345" i="8"/>
  <c r="F345" i="8"/>
  <c r="E345" i="8"/>
  <c r="D345" i="8"/>
  <c r="C345" i="8"/>
  <c r="B345" i="8"/>
  <c r="N344" i="8"/>
  <c r="M344" i="8"/>
  <c r="O344" i="8" s="1"/>
  <c r="G344" i="8"/>
  <c r="F344" i="8"/>
  <c r="E344" i="8"/>
  <c r="D344" i="8"/>
  <c r="C344" i="8"/>
  <c r="B344" i="8"/>
  <c r="O343" i="8"/>
  <c r="N343" i="8"/>
  <c r="M343" i="8"/>
  <c r="G343" i="8"/>
  <c r="F343" i="8"/>
  <c r="E343" i="8"/>
  <c r="D343" i="8"/>
  <c r="C343" i="8"/>
  <c r="B343" i="8"/>
  <c r="O342" i="8"/>
  <c r="N342" i="8"/>
  <c r="M342" i="8"/>
  <c r="G342" i="8"/>
  <c r="F342" i="8"/>
  <c r="E342" i="8"/>
  <c r="D342" i="8"/>
  <c r="C342" i="8"/>
  <c r="B342" i="8"/>
  <c r="N341" i="8"/>
  <c r="M341" i="8"/>
  <c r="G341" i="8"/>
  <c r="F341" i="8"/>
  <c r="E341" i="8"/>
  <c r="D341" i="8"/>
  <c r="C341" i="8"/>
  <c r="B341" i="8"/>
  <c r="O340" i="8"/>
  <c r="N340" i="8"/>
  <c r="M340" i="8"/>
  <c r="G340" i="8"/>
  <c r="F340" i="8"/>
  <c r="E340" i="8"/>
  <c r="D340" i="8"/>
  <c r="C340" i="8"/>
  <c r="B340" i="8"/>
  <c r="N339" i="8"/>
  <c r="O339" i="8" s="1"/>
  <c r="R329" i="4" s="1"/>
  <c r="M339" i="8"/>
  <c r="G339" i="8"/>
  <c r="F339" i="8"/>
  <c r="E339" i="8"/>
  <c r="D339" i="8"/>
  <c r="C339" i="8"/>
  <c r="B339" i="8"/>
  <c r="N338" i="8"/>
  <c r="M338" i="8"/>
  <c r="G338" i="8"/>
  <c r="F338" i="8"/>
  <c r="E338" i="8"/>
  <c r="D338" i="8"/>
  <c r="C338" i="8"/>
  <c r="B338" i="8"/>
  <c r="O337" i="8"/>
  <c r="N337" i="8"/>
  <c r="M337" i="8"/>
  <c r="G337" i="8"/>
  <c r="F337" i="8"/>
  <c r="E337" i="8"/>
  <c r="D337" i="8"/>
  <c r="C337" i="8"/>
  <c r="B337" i="8"/>
  <c r="N336" i="8"/>
  <c r="O336" i="8" s="1"/>
  <c r="M336" i="8"/>
  <c r="G336" i="8"/>
  <c r="F336" i="8"/>
  <c r="E336" i="8"/>
  <c r="D336" i="8"/>
  <c r="C336" i="8"/>
  <c r="B336" i="8"/>
  <c r="N335" i="8"/>
  <c r="M335" i="8"/>
  <c r="O335" i="8" s="1"/>
  <c r="G335" i="8"/>
  <c r="F335" i="8"/>
  <c r="E335" i="8"/>
  <c r="D335" i="8"/>
  <c r="C335" i="8"/>
  <c r="B335" i="8"/>
  <c r="O334" i="8"/>
  <c r="N334" i="8"/>
  <c r="M334" i="8"/>
  <c r="G334" i="8"/>
  <c r="F334" i="8"/>
  <c r="E334" i="8"/>
  <c r="D334" i="8"/>
  <c r="C334" i="8"/>
  <c r="B334" i="8"/>
  <c r="O333" i="8"/>
  <c r="N333" i="8"/>
  <c r="M333" i="8"/>
  <c r="G333" i="8"/>
  <c r="F333" i="8"/>
  <c r="E333" i="8"/>
  <c r="D333" i="8"/>
  <c r="C333" i="8"/>
  <c r="B333" i="8"/>
  <c r="N332" i="8"/>
  <c r="M332" i="8"/>
  <c r="G332" i="8"/>
  <c r="F332" i="8"/>
  <c r="E332" i="8"/>
  <c r="D332" i="8"/>
  <c r="C332" i="8"/>
  <c r="B332" i="8"/>
  <c r="N331" i="8"/>
  <c r="M331" i="8"/>
  <c r="O331" i="8" s="1"/>
  <c r="R338" i="4" s="1"/>
  <c r="G331" i="8"/>
  <c r="F331" i="8"/>
  <c r="E331" i="8"/>
  <c r="D331" i="8"/>
  <c r="C331" i="8"/>
  <c r="B331" i="8"/>
  <c r="N330" i="8"/>
  <c r="O330" i="8" s="1"/>
  <c r="R330" i="4" s="1"/>
  <c r="M330" i="8"/>
  <c r="G330" i="8"/>
  <c r="F330" i="8"/>
  <c r="E330" i="8"/>
  <c r="D330" i="8"/>
  <c r="C330" i="8"/>
  <c r="B330" i="8"/>
  <c r="N329" i="8"/>
  <c r="M329" i="8"/>
  <c r="G329" i="8"/>
  <c r="F329" i="8"/>
  <c r="E329" i="8"/>
  <c r="D329" i="8"/>
  <c r="C329" i="8"/>
  <c r="B329" i="8"/>
  <c r="N328" i="8"/>
  <c r="M328" i="8"/>
  <c r="O328" i="8" s="1"/>
  <c r="G328" i="8"/>
  <c r="F328" i="8"/>
  <c r="E328" i="8"/>
  <c r="D328" i="8"/>
  <c r="C328" i="8"/>
  <c r="B328" i="8"/>
  <c r="O327" i="8"/>
  <c r="N327" i="8"/>
  <c r="M327" i="8"/>
  <c r="G327" i="8"/>
  <c r="F327" i="8"/>
  <c r="E327" i="8"/>
  <c r="D327" i="8"/>
  <c r="C327" i="8"/>
  <c r="B327" i="8"/>
  <c r="N326" i="8"/>
  <c r="O326" i="8" s="1"/>
  <c r="M326" i="8"/>
  <c r="G326" i="8"/>
  <c r="F326" i="8"/>
  <c r="E326" i="8"/>
  <c r="D326" i="8"/>
  <c r="C326" i="8"/>
  <c r="B326" i="8"/>
  <c r="N325" i="8"/>
  <c r="M325" i="8"/>
  <c r="O325" i="8" s="1"/>
  <c r="G325" i="8"/>
  <c r="F325" i="8"/>
  <c r="E325" i="8"/>
  <c r="D325" i="8"/>
  <c r="C325" i="8"/>
  <c r="B325" i="8"/>
  <c r="O324" i="8"/>
  <c r="N324" i="8"/>
  <c r="M324" i="8"/>
  <c r="G324" i="8"/>
  <c r="F324" i="8"/>
  <c r="E324" i="8"/>
  <c r="D324" i="8"/>
  <c r="C324" i="8"/>
  <c r="B324" i="8"/>
  <c r="N323" i="8"/>
  <c r="O323" i="8" s="1"/>
  <c r="R335" i="4" s="1"/>
  <c r="M323" i="8"/>
  <c r="G323" i="8"/>
  <c r="F323" i="8"/>
  <c r="E323" i="8"/>
  <c r="D323" i="8"/>
  <c r="C323" i="8"/>
  <c r="B323" i="8"/>
  <c r="N322" i="8"/>
  <c r="O322" i="8" s="1"/>
  <c r="M322" i="8"/>
  <c r="G322" i="8"/>
  <c r="F322" i="8"/>
  <c r="E322" i="8"/>
  <c r="D322" i="8"/>
  <c r="C322" i="8"/>
  <c r="B322" i="8"/>
  <c r="N321" i="8"/>
  <c r="M321" i="8"/>
  <c r="O321" i="8" s="1"/>
  <c r="R334" i="4" s="1"/>
  <c r="G321" i="8"/>
  <c r="F321" i="8"/>
  <c r="E321" i="8"/>
  <c r="D321" i="8"/>
  <c r="C321" i="8"/>
  <c r="B321" i="8"/>
  <c r="O320" i="8"/>
  <c r="N320" i="8"/>
  <c r="M320" i="8"/>
  <c r="G320" i="8"/>
  <c r="F320" i="8"/>
  <c r="E320" i="8"/>
  <c r="D320" i="8"/>
  <c r="C320" i="8"/>
  <c r="B320" i="8"/>
  <c r="N319" i="8"/>
  <c r="O319" i="8" s="1"/>
  <c r="M319" i="8"/>
  <c r="G319" i="8"/>
  <c r="F319" i="8"/>
  <c r="E319" i="8"/>
  <c r="D319" i="8"/>
  <c r="C319" i="8"/>
  <c r="B319" i="8"/>
  <c r="N318" i="8"/>
  <c r="M318" i="8"/>
  <c r="O318" i="8" s="1"/>
  <c r="G318" i="8"/>
  <c r="F318" i="8"/>
  <c r="E318" i="8"/>
  <c r="D318" i="8"/>
  <c r="C318" i="8"/>
  <c r="B318" i="8"/>
  <c r="O317" i="8"/>
  <c r="N317" i="8"/>
  <c r="M317" i="8"/>
  <c r="G317" i="8"/>
  <c r="F317" i="8"/>
  <c r="E317" i="8"/>
  <c r="D317" i="8"/>
  <c r="C317" i="8"/>
  <c r="B317" i="8"/>
  <c r="N316" i="8"/>
  <c r="O316" i="8" s="1"/>
  <c r="M316" i="8"/>
  <c r="G316" i="8"/>
  <c r="F316" i="8"/>
  <c r="E316" i="8"/>
  <c r="D316" i="8"/>
  <c r="C316" i="8"/>
  <c r="B316" i="8"/>
  <c r="N315" i="8"/>
  <c r="M315" i="8"/>
  <c r="O315" i="8" s="1"/>
  <c r="G315" i="8"/>
  <c r="F315" i="8"/>
  <c r="E315" i="8"/>
  <c r="D315" i="8"/>
  <c r="C315" i="8"/>
  <c r="B315" i="8"/>
  <c r="O314" i="8"/>
  <c r="N314" i="8"/>
  <c r="M314" i="8"/>
  <c r="G314" i="8"/>
  <c r="F314" i="8"/>
  <c r="E314" i="8"/>
  <c r="D314" i="8"/>
  <c r="C314" i="8"/>
  <c r="B314" i="8"/>
  <c r="O313" i="8"/>
  <c r="N313" i="8"/>
  <c r="M313" i="8"/>
  <c r="G313" i="8"/>
  <c r="F313" i="8"/>
  <c r="E313" i="8"/>
  <c r="D313" i="8"/>
  <c r="C313" i="8"/>
  <c r="B313" i="8"/>
  <c r="N312" i="8"/>
  <c r="M312" i="8"/>
  <c r="G312" i="8"/>
  <c r="F312" i="8"/>
  <c r="E312" i="8"/>
  <c r="D312" i="8"/>
  <c r="C312" i="8"/>
  <c r="B312" i="8"/>
  <c r="N311" i="8"/>
  <c r="M311" i="8"/>
  <c r="O311" i="8" s="1"/>
  <c r="R315" i="4" s="1"/>
  <c r="G311" i="8"/>
  <c r="F311" i="8"/>
  <c r="E311" i="8"/>
  <c r="D311" i="8"/>
  <c r="C311" i="8"/>
  <c r="B311" i="8"/>
  <c r="N310" i="8"/>
  <c r="O310" i="8" s="1"/>
  <c r="R312" i="4" s="1"/>
  <c r="M310" i="8"/>
  <c r="G310" i="8"/>
  <c r="F310" i="8"/>
  <c r="E310" i="8"/>
  <c r="D310" i="8"/>
  <c r="C310" i="8"/>
  <c r="B310" i="8"/>
  <c r="N309" i="8"/>
  <c r="M309" i="8"/>
  <c r="G309" i="8"/>
  <c r="F309" i="8"/>
  <c r="E309" i="8"/>
  <c r="D309" i="8"/>
  <c r="C309" i="8"/>
  <c r="B309" i="8"/>
  <c r="N308" i="8"/>
  <c r="M308" i="8"/>
  <c r="O308" i="8" s="1"/>
  <c r="G308" i="8"/>
  <c r="F308" i="8"/>
  <c r="E308" i="8"/>
  <c r="D308" i="8"/>
  <c r="C308" i="8"/>
  <c r="B308" i="8"/>
  <c r="O307" i="8"/>
  <c r="N307" i="8"/>
  <c r="M307" i="8"/>
  <c r="G307" i="8"/>
  <c r="F307" i="8"/>
  <c r="E307" i="8"/>
  <c r="D307" i="8"/>
  <c r="C307" i="8"/>
  <c r="B307" i="8"/>
  <c r="N306" i="8"/>
  <c r="O306" i="8" s="1"/>
  <c r="M306" i="8"/>
  <c r="G306" i="8"/>
  <c r="F306" i="8"/>
  <c r="E306" i="8"/>
  <c r="D306" i="8"/>
  <c r="C306" i="8"/>
  <c r="B306" i="8"/>
  <c r="N305" i="8"/>
  <c r="M305" i="8"/>
  <c r="O305" i="8" s="1"/>
  <c r="G305" i="8"/>
  <c r="F305" i="8"/>
  <c r="E305" i="8"/>
  <c r="D305" i="8"/>
  <c r="C305" i="8"/>
  <c r="B305" i="8"/>
  <c r="O304" i="8"/>
  <c r="N304" i="8"/>
  <c r="M304" i="8"/>
  <c r="G304" i="8"/>
  <c r="F304" i="8"/>
  <c r="E304" i="8"/>
  <c r="D304" i="8"/>
  <c r="C304" i="8"/>
  <c r="B304" i="8"/>
  <c r="N303" i="8"/>
  <c r="O303" i="8" s="1"/>
  <c r="M303" i="8"/>
  <c r="G303" i="8"/>
  <c r="F303" i="8"/>
  <c r="E303" i="8"/>
  <c r="D303" i="8"/>
  <c r="C303" i="8"/>
  <c r="B303" i="8"/>
  <c r="N302" i="8"/>
  <c r="O302" i="8" s="1"/>
  <c r="M302" i="8"/>
  <c r="G302" i="8"/>
  <c r="F302" i="8"/>
  <c r="E302" i="8"/>
  <c r="D302" i="8"/>
  <c r="C302" i="8"/>
  <c r="B302" i="8"/>
  <c r="N301" i="8"/>
  <c r="M301" i="8"/>
  <c r="O301" i="8" s="1"/>
  <c r="R290" i="4" s="1"/>
  <c r="G301" i="8"/>
  <c r="F301" i="8"/>
  <c r="E301" i="8"/>
  <c r="D301" i="8"/>
  <c r="C301" i="8"/>
  <c r="B301" i="8"/>
  <c r="O300" i="8"/>
  <c r="N300" i="8"/>
  <c r="M300" i="8"/>
  <c r="G300" i="8"/>
  <c r="F300" i="8"/>
  <c r="E300" i="8"/>
  <c r="D300" i="8"/>
  <c r="C300" i="8"/>
  <c r="B300" i="8"/>
  <c r="N299" i="8"/>
  <c r="O299" i="8" s="1"/>
  <c r="M299" i="8"/>
  <c r="G299" i="8"/>
  <c r="F299" i="8"/>
  <c r="E299" i="8"/>
  <c r="D299" i="8"/>
  <c r="C299" i="8"/>
  <c r="B299" i="8"/>
  <c r="N298" i="8"/>
  <c r="M298" i="8"/>
  <c r="O298" i="8" s="1"/>
  <c r="G298" i="8"/>
  <c r="F298" i="8"/>
  <c r="E298" i="8"/>
  <c r="D298" i="8"/>
  <c r="C298" i="8"/>
  <c r="B298" i="8"/>
  <c r="O297" i="8"/>
  <c r="N297" i="8"/>
  <c r="M297" i="8"/>
  <c r="G297" i="8"/>
  <c r="F297" i="8"/>
  <c r="E297" i="8"/>
  <c r="D297" i="8"/>
  <c r="C297" i="8"/>
  <c r="B297" i="8"/>
  <c r="N296" i="8"/>
  <c r="O296" i="8" s="1"/>
  <c r="M296" i="8"/>
  <c r="G296" i="8"/>
  <c r="F296" i="8"/>
  <c r="E296" i="8"/>
  <c r="D296" i="8"/>
  <c r="C296" i="8"/>
  <c r="B296" i="8"/>
  <c r="N295" i="8"/>
  <c r="M295" i="8"/>
  <c r="O295" i="8" s="1"/>
  <c r="G295" i="8"/>
  <c r="F295" i="8"/>
  <c r="E295" i="8"/>
  <c r="D295" i="8"/>
  <c r="C295" i="8"/>
  <c r="B295" i="8"/>
  <c r="O294" i="8"/>
  <c r="N294" i="8"/>
  <c r="M294" i="8"/>
  <c r="G294" i="8"/>
  <c r="F294" i="8"/>
  <c r="E294" i="8"/>
  <c r="D294" i="8"/>
  <c r="C294" i="8"/>
  <c r="B294" i="8"/>
  <c r="O293" i="8"/>
  <c r="N293" i="8"/>
  <c r="M293" i="8"/>
  <c r="G293" i="8"/>
  <c r="F293" i="8"/>
  <c r="E293" i="8"/>
  <c r="D293" i="8"/>
  <c r="C293" i="8"/>
  <c r="B293" i="8"/>
  <c r="N292" i="8"/>
  <c r="M292" i="8"/>
  <c r="G292" i="8"/>
  <c r="F292" i="8"/>
  <c r="E292" i="8"/>
  <c r="D292" i="8"/>
  <c r="C292" i="8"/>
  <c r="B292" i="8"/>
  <c r="N291" i="8"/>
  <c r="M291" i="8"/>
  <c r="O291" i="8" s="1"/>
  <c r="R292" i="4" s="1"/>
  <c r="G291" i="8"/>
  <c r="F291" i="8"/>
  <c r="E291" i="8"/>
  <c r="D291" i="8"/>
  <c r="C291" i="8"/>
  <c r="B291" i="8"/>
  <c r="N290" i="8"/>
  <c r="O290" i="8" s="1"/>
  <c r="M290" i="8"/>
  <c r="G290" i="8"/>
  <c r="F290" i="8"/>
  <c r="E290" i="8"/>
  <c r="D290" i="8"/>
  <c r="C290" i="8"/>
  <c r="B290" i="8"/>
  <c r="N289" i="8"/>
  <c r="M289" i="8"/>
  <c r="G289" i="8"/>
  <c r="F289" i="8"/>
  <c r="E289" i="8"/>
  <c r="D289" i="8"/>
  <c r="C289" i="8"/>
  <c r="B289" i="8"/>
  <c r="N288" i="8"/>
  <c r="M288" i="8"/>
  <c r="O288" i="8" s="1"/>
  <c r="G288" i="8"/>
  <c r="F288" i="8"/>
  <c r="E288" i="8"/>
  <c r="D288" i="8"/>
  <c r="C288" i="8"/>
  <c r="B288" i="8"/>
  <c r="O287" i="8"/>
  <c r="N287" i="8"/>
  <c r="M287" i="8"/>
  <c r="G287" i="8"/>
  <c r="F287" i="8"/>
  <c r="E287" i="8"/>
  <c r="D287" i="8"/>
  <c r="C287" i="8"/>
  <c r="B287" i="8"/>
  <c r="N286" i="8"/>
  <c r="O286" i="8" s="1"/>
  <c r="M286" i="8"/>
  <c r="G286" i="8"/>
  <c r="F286" i="8"/>
  <c r="E286" i="8"/>
  <c r="D286" i="8"/>
  <c r="C286" i="8"/>
  <c r="B286" i="8"/>
  <c r="N285" i="8"/>
  <c r="M285" i="8"/>
  <c r="O285" i="8" s="1"/>
  <c r="R298" i="4" s="1"/>
  <c r="G285" i="8"/>
  <c r="F285" i="8"/>
  <c r="E285" i="8"/>
  <c r="D285" i="8"/>
  <c r="C285" i="8"/>
  <c r="B285" i="8"/>
  <c r="N284" i="8"/>
  <c r="M284" i="8"/>
  <c r="O284" i="8" s="1"/>
  <c r="G284" i="8"/>
  <c r="F284" i="8"/>
  <c r="E284" i="8"/>
  <c r="D284" i="8"/>
  <c r="C284" i="8"/>
  <c r="B284" i="8"/>
  <c r="N283" i="8"/>
  <c r="O283" i="8" s="1"/>
  <c r="R283" i="4" s="1"/>
  <c r="M283" i="8"/>
  <c r="G283" i="8"/>
  <c r="F283" i="8"/>
  <c r="E283" i="8"/>
  <c r="D283" i="8"/>
  <c r="C283" i="8"/>
  <c r="B283" i="8"/>
  <c r="N282" i="8"/>
  <c r="M282" i="8"/>
  <c r="G282" i="8"/>
  <c r="F282" i="8"/>
  <c r="E282" i="8"/>
  <c r="D282" i="8"/>
  <c r="C282" i="8"/>
  <c r="B282" i="8"/>
  <c r="O281" i="8"/>
  <c r="N281" i="8"/>
  <c r="M281" i="8"/>
  <c r="G281" i="8"/>
  <c r="F281" i="8"/>
  <c r="E281" i="8"/>
  <c r="D281" i="8"/>
  <c r="C281" i="8"/>
  <c r="B281" i="8"/>
  <c r="N280" i="8"/>
  <c r="O280" i="8" s="1"/>
  <c r="R279" i="4" s="1"/>
  <c r="M280" i="8"/>
  <c r="G280" i="8"/>
  <c r="F280" i="8"/>
  <c r="E280" i="8"/>
  <c r="D280" i="8"/>
  <c r="C280" i="8"/>
  <c r="B280" i="8"/>
  <c r="N279" i="8"/>
  <c r="O279" i="8" s="1"/>
  <c r="M279" i="8"/>
  <c r="G279" i="8"/>
  <c r="F279" i="8"/>
  <c r="E279" i="8"/>
  <c r="D279" i="8"/>
  <c r="C279" i="8"/>
  <c r="B279" i="8"/>
  <c r="N278" i="8"/>
  <c r="M278" i="8"/>
  <c r="O278" i="8" s="1"/>
  <c r="G278" i="8"/>
  <c r="F278" i="8"/>
  <c r="E278" i="8"/>
  <c r="D278" i="8"/>
  <c r="C278" i="8"/>
  <c r="B278" i="8"/>
  <c r="O277" i="8"/>
  <c r="N277" i="8"/>
  <c r="M277" i="8"/>
  <c r="G277" i="8"/>
  <c r="F277" i="8"/>
  <c r="E277" i="8"/>
  <c r="D277" i="8"/>
  <c r="C277" i="8"/>
  <c r="B277" i="8"/>
  <c r="N276" i="8"/>
  <c r="O276" i="8" s="1"/>
  <c r="R275" i="4" s="1"/>
  <c r="M276" i="8"/>
  <c r="G276" i="8"/>
  <c r="F276" i="8"/>
  <c r="E276" i="8"/>
  <c r="D276" i="8"/>
  <c r="C276" i="8"/>
  <c r="B276" i="8"/>
  <c r="N275" i="8"/>
  <c r="O275" i="8" s="1"/>
  <c r="R274" i="4" s="1"/>
  <c r="M275" i="8"/>
  <c r="G275" i="8"/>
  <c r="F275" i="8"/>
  <c r="E275" i="8"/>
  <c r="D275" i="8"/>
  <c r="C275" i="8"/>
  <c r="B275" i="8"/>
  <c r="O274" i="8"/>
  <c r="N274" i="8"/>
  <c r="M274" i="8"/>
  <c r="G274" i="8"/>
  <c r="F274" i="8"/>
  <c r="E274" i="8"/>
  <c r="D274" i="8"/>
  <c r="C274" i="8"/>
  <c r="B274" i="8"/>
  <c r="O273" i="8"/>
  <c r="N273" i="8"/>
  <c r="M273" i="8"/>
  <c r="G273" i="8"/>
  <c r="F273" i="8"/>
  <c r="E273" i="8"/>
  <c r="D273" i="8"/>
  <c r="C273" i="8"/>
  <c r="B273" i="8"/>
  <c r="N272" i="8"/>
  <c r="M272" i="8"/>
  <c r="G272" i="8"/>
  <c r="F272" i="8"/>
  <c r="E272" i="8"/>
  <c r="D272" i="8"/>
  <c r="C272" i="8"/>
  <c r="B272" i="8"/>
  <c r="O271" i="8"/>
  <c r="N271" i="8"/>
  <c r="M271" i="8"/>
  <c r="G271" i="8"/>
  <c r="F271" i="8"/>
  <c r="E271" i="8"/>
  <c r="D271" i="8"/>
  <c r="C271" i="8"/>
  <c r="B271" i="8"/>
  <c r="N270" i="8"/>
  <c r="O270" i="8" s="1"/>
  <c r="R267" i="4" s="1"/>
  <c r="M270" i="8"/>
  <c r="G270" i="8"/>
  <c r="F270" i="8"/>
  <c r="E270" i="8"/>
  <c r="D270" i="8"/>
  <c r="C270" i="8"/>
  <c r="B270" i="8"/>
  <c r="N269" i="8"/>
  <c r="M269" i="8"/>
  <c r="G269" i="8"/>
  <c r="F269" i="8"/>
  <c r="E269" i="8"/>
  <c r="D269" i="8"/>
  <c r="C269" i="8"/>
  <c r="B269" i="8"/>
  <c r="N268" i="8"/>
  <c r="M268" i="8"/>
  <c r="O268" i="8" s="1"/>
  <c r="G268" i="8"/>
  <c r="F268" i="8"/>
  <c r="E268" i="8"/>
  <c r="D268" i="8"/>
  <c r="C268" i="8"/>
  <c r="B268" i="8"/>
  <c r="O267" i="8"/>
  <c r="N267" i="8"/>
  <c r="M267" i="8"/>
  <c r="G267" i="8"/>
  <c r="F267" i="8"/>
  <c r="E267" i="8"/>
  <c r="D267" i="8"/>
  <c r="C267" i="8"/>
  <c r="B267" i="8"/>
  <c r="O266" i="8"/>
  <c r="N266" i="8"/>
  <c r="M266" i="8"/>
  <c r="G266" i="8"/>
  <c r="F266" i="8"/>
  <c r="E266" i="8"/>
  <c r="D266" i="8"/>
  <c r="C266" i="8"/>
  <c r="B266" i="8"/>
  <c r="N265" i="8"/>
  <c r="O265" i="8" s="1"/>
  <c r="R257" i="4" s="1"/>
  <c r="M265" i="8"/>
  <c r="G265" i="8"/>
  <c r="F265" i="8"/>
  <c r="E265" i="8"/>
  <c r="D265" i="8"/>
  <c r="C265" i="8"/>
  <c r="B265" i="8"/>
  <c r="O264" i="8"/>
  <c r="N264" i="8"/>
  <c r="M264" i="8"/>
  <c r="G264" i="8"/>
  <c r="F264" i="8"/>
  <c r="E264" i="8"/>
  <c r="D264" i="8"/>
  <c r="C264" i="8"/>
  <c r="B264" i="8"/>
  <c r="O263" i="8"/>
  <c r="N263" i="8"/>
  <c r="M263" i="8"/>
  <c r="G263" i="8"/>
  <c r="F263" i="8"/>
  <c r="E263" i="8"/>
  <c r="D263" i="8"/>
  <c r="C263" i="8"/>
  <c r="B263" i="8"/>
  <c r="N262" i="8"/>
  <c r="M262" i="8"/>
  <c r="G262" i="8"/>
  <c r="F262" i="8"/>
  <c r="E262" i="8"/>
  <c r="D262" i="8"/>
  <c r="C262" i="8"/>
  <c r="B262" i="8"/>
  <c r="N261" i="8"/>
  <c r="M261" i="8"/>
  <c r="O261" i="8" s="1"/>
  <c r="R260" i="4" s="1"/>
  <c r="G261" i="8"/>
  <c r="F261" i="8"/>
  <c r="E261" i="8"/>
  <c r="D261" i="8"/>
  <c r="C261" i="8"/>
  <c r="B261" i="8"/>
  <c r="N260" i="8"/>
  <c r="O260" i="8" s="1"/>
  <c r="M260" i="8"/>
  <c r="G260" i="8"/>
  <c r="F260" i="8"/>
  <c r="E260" i="8"/>
  <c r="D260" i="8"/>
  <c r="C260" i="8"/>
  <c r="B260" i="8"/>
  <c r="N259" i="8"/>
  <c r="M259" i="8"/>
  <c r="G259" i="8"/>
  <c r="F259" i="8"/>
  <c r="E259" i="8"/>
  <c r="D259" i="8"/>
  <c r="C259" i="8"/>
  <c r="B259" i="8"/>
  <c r="N258" i="8"/>
  <c r="M258" i="8"/>
  <c r="O258" i="8" s="1"/>
  <c r="G258" i="8"/>
  <c r="F258" i="8"/>
  <c r="E258" i="8"/>
  <c r="D258" i="8"/>
  <c r="C258" i="8"/>
  <c r="B258" i="8"/>
  <c r="O257" i="8"/>
  <c r="N257" i="8"/>
  <c r="M257" i="8"/>
  <c r="G257" i="8"/>
  <c r="F257" i="8"/>
  <c r="E257" i="8"/>
  <c r="D257" i="8"/>
  <c r="C257" i="8"/>
  <c r="B257" i="8"/>
  <c r="O256" i="8"/>
  <c r="N256" i="8"/>
  <c r="M256" i="8"/>
  <c r="G256" i="8"/>
  <c r="F256" i="8"/>
  <c r="E256" i="8"/>
  <c r="D256" i="8"/>
  <c r="C256" i="8"/>
  <c r="B256" i="8"/>
  <c r="N255" i="8"/>
  <c r="O255" i="8" s="1"/>
  <c r="M255" i="8"/>
  <c r="G255" i="8"/>
  <c r="F255" i="8"/>
  <c r="E255" i="8"/>
  <c r="D255" i="8"/>
  <c r="C255" i="8"/>
  <c r="B255" i="8"/>
  <c r="N254" i="8"/>
  <c r="O254" i="8" s="1"/>
  <c r="R243" i="4" s="1"/>
  <c r="M254" i="8"/>
  <c r="G254" i="8"/>
  <c r="F254" i="8"/>
  <c r="E254" i="8"/>
  <c r="D254" i="8"/>
  <c r="C254" i="8"/>
  <c r="B254" i="8"/>
  <c r="N253" i="8"/>
  <c r="M253" i="8"/>
  <c r="O253" i="8" s="1"/>
  <c r="R245" i="4" s="1"/>
  <c r="G253" i="8"/>
  <c r="F253" i="8"/>
  <c r="E253" i="8"/>
  <c r="D253" i="8"/>
  <c r="C253" i="8"/>
  <c r="B253" i="8"/>
  <c r="N252" i="8"/>
  <c r="M252" i="8"/>
  <c r="G252" i="8"/>
  <c r="F252" i="8"/>
  <c r="E252" i="8"/>
  <c r="D252" i="8"/>
  <c r="C252" i="8"/>
  <c r="B252" i="8"/>
  <c r="O251" i="8"/>
  <c r="N251" i="8"/>
  <c r="M251" i="8"/>
  <c r="G251" i="8"/>
  <c r="F251" i="8"/>
  <c r="E251" i="8"/>
  <c r="D251" i="8"/>
  <c r="C251" i="8"/>
  <c r="B251" i="8"/>
  <c r="N250" i="8"/>
  <c r="O250" i="8" s="1"/>
  <c r="M250" i="8"/>
  <c r="G250" i="8"/>
  <c r="F250" i="8"/>
  <c r="E250" i="8"/>
  <c r="D250" i="8"/>
  <c r="C250" i="8"/>
  <c r="B250" i="8"/>
  <c r="N249" i="8"/>
  <c r="M249" i="8"/>
  <c r="G249" i="8"/>
  <c r="F249" i="8"/>
  <c r="E249" i="8"/>
  <c r="D249" i="8"/>
  <c r="C249" i="8"/>
  <c r="B249" i="8"/>
  <c r="N248" i="8"/>
  <c r="M248" i="8"/>
  <c r="O248" i="8" s="1"/>
  <c r="G248" i="8"/>
  <c r="F248" i="8"/>
  <c r="E248" i="8"/>
  <c r="D248" i="8"/>
  <c r="C248" i="8"/>
  <c r="B248" i="8"/>
  <c r="O247" i="8"/>
  <c r="N247" i="8"/>
  <c r="M247" i="8"/>
  <c r="G247" i="8"/>
  <c r="F247" i="8"/>
  <c r="E247" i="8"/>
  <c r="D247" i="8"/>
  <c r="C247" i="8"/>
  <c r="B247" i="8"/>
  <c r="O246" i="8"/>
  <c r="N246" i="8"/>
  <c r="M246" i="8"/>
  <c r="G246" i="8"/>
  <c r="F246" i="8"/>
  <c r="E246" i="8"/>
  <c r="D246" i="8"/>
  <c r="C246" i="8"/>
  <c r="B246" i="8"/>
  <c r="N245" i="8"/>
  <c r="O245" i="8" s="1"/>
  <c r="R244" i="4" s="1"/>
  <c r="M245" i="8"/>
  <c r="G245" i="8"/>
  <c r="F245" i="8"/>
  <c r="E245" i="8"/>
  <c r="D245" i="8"/>
  <c r="C245" i="8"/>
  <c r="B245" i="8"/>
  <c r="N244" i="8"/>
  <c r="O244" i="8" s="1"/>
  <c r="R253" i="4" s="1"/>
  <c r="M244" i="8"/>
  <c r="G244" i="8"/>
  <c r="F244" i="8"/>
  <c r="E244" i="8"/>
  <c r="D244" i="8"/>
  <c r="C244" i="8"/>
  <c r="B244" i="8"/>
  <c r="O243" i="8"/>
  <c r="N243" i="8"/>
  <c r="M243" i="8"/>
  <c r="G243" i="8"/>
  <c r="F243" i="8"/>
  <c r="E243" i="8"/>
  <c r="D243" i="8"/>
  <c r="C243" i="8"/>
  <c r="B243" i="8"/>
  <c r="N242" i="8"/>
  <c r="M242" i="8"/>
  <c r="G242" i="8"/>
  <c r="F242" i="8"/>
  <c r="E242" i="8"/>
  <c r="D242" i="8"/>
  <c r="C242" i="8"/>
  <c r="B242" i="8"/>
  <c r="O241" i="8"/>
  <c r="N241" i="8"/>
  <c r="M241" i="8"/>
  <c r="G241" i="8"/>
  <c r="F241" i="8"/>
  <c r="E241" i="8"/>
  <c r="D241" i="8"/>
  <c r="C241" i="8"/>
  <c r="B241" i="8"/>
  <c r="N240" i="8"/>
  <c r="O240" i="8" s="1"/>
  <c r="R240" i="4" s="1"/>
  <c r="M240" i="8"/>
  <c r="G240" i="8"/>
  <c r="F240" i="8"/>
  <c r="E240" i="8"/>
  <c r="D240" i="8"/>
  <c r="C240" i="8"/>
  <c r="B240" i="8"/>
  <c r="N239" i="8"/>
  <c r="M239" i="8"/>
  <c r="G239" i="8"/>
  <c r="F239" i="8"/>
  <c r="E239" i="8"/>
  <c r="D239" i="8"/>
  <c r="C239" i="8"/>
  <c r="B239" i="8"/>
  <c r="N238" i="8"/>
  <c r="M238" i="8"/>
  <c r="O238" i="8" s="1"/>
  <c r="G238" i="8"/>
  <c r="F238" i="8"/>
  <c r="E238" i="8"/>
  <c r="D238" i="8"/>
  <c r="C238" i="8"/>
  <c r="B238" i="8"/>
  <c r="O237" i="8"/>
  <c r="N237" i="8"/>
  <c r="M237" i="8"/>
  <c r="G237" i="8"/>
  <c r="F237" i="8"/>
  <c r="E237" i="8"/>
  <c r="D237" i="8"/>
  <c r="C237" i="8"/>
  <c r="B237" i="8"/>
  <c r="O236" i="8"/>
  <c r="N236" i="8"/>
  <c r="M236" i="8"/>
  <c r="G236" i="8"/>
  <c r="F236" i="8"/>
  <c r="E236" i="8"/>
  <c r="D236" i="8"/>
  <c r="C236" i="8"/>
  <c r="B236" i="8"/>
  <c r="N235" i="8"/>
  <c r="O235" i="8" s="1"/>
  <c r="R218" i="4" s="1"/>
  <c r="M235" i="8"/>
  <c r="G235" i="8"/>
  <c r="F235" i="8"/>
  <c r="E235" i="8"/>
  <c r="D235" i="8"/>
  <c r="C235" i="8"/>
  <c r="B235" i="8"/>
  <c r="N234" i="8"/>
  <c r="O234" i="8" s="1"/>
  <c r="R220" i="4" s="1"/>
  <c r="M234" i="8"/>
  <c r="G234" i="8"/>
  <c r="F234" i="8"/>
  <c r="E234" i="8"/>
  <c r="D234" i="8"/>
  <c r="C234" i="8"/>
  <c r="B234" i="8"/>
  <c r="O233" i="8"/>
  <c r="N233" i="8"/>
  <c r="M233" i="8"/>
  <c r="G233" i="8"/>
  <c r="F233" i="8"/>
  <c r="E233" i="8"/>
  <c r="D233" i="8"/>
  <c r="C233" i="8"/>
  <c r="B233" i="8"/>
  <c r="N232" i="8"/>
  <c r="M232" i="8"/>
  <c r="G232" i="8"/>
  <c r="F232" i="8"/>
  <c r="E232" i="8"/>
  <c r="D232" i="8"/>
  <c r="C232" i="8"/>
  <c r="B232" i="8"/>
  <c r="N231" i="8"/>
  <c r="M231" i="8"/>
  <c r="O231" i="8" s="1"/>
  <c r="R232" i="4" s="1"/>
  <c r="G231" i="8"/>
  <c r="F231" i="8"/>
  <c r="E231" i="8"/>
  <c r="D231" i="8"/>
  <c r="C231" i="8"/>
  <c r="B231" i="8"/>
  <c r="O230" i="8"/>
  <c r="N230" i="8"/>
  <c r="M230" i="8"/>
  <c r="G230" i="8"/>
  <c r="F230" i="8"/>
  <c r="E230" i="8"/>
  <c r="D230" i="8"/>
  <c r="C230" i="8"/>
  <c r="B230" i="8"/>
  <c r="N229" i="8"/>
  <c r="M229" i="8"/>
  <c r="G229" i="8"/>
  <c r="F229" i="8"/>
  <c r="E229" i="8"/>
  <c r="D229" i="8"/>
  <c r="C229" i="8"/>
  <c r="B229" i="8"/>
  <c r="N228" i="8"/>
  <c r="M228" i="8"/>
  <c r="O228" i="8" s="1"/>
  <c r="G228" i="8"/>
  <c r="F228" i="8"/>
  <c r="E228" i="8"/>
  <c r="D228" i="8"/>
  <c r="C228" i="8"/>
  <c r="B228" i="8"/>
  <c r="O227" i="8"/>
  <c r="N227" i="8"/>
  <c r="M227" i="8"/>
  <c r="G227" i="8"/>
  <c r="F227" i="8"/>
  <c r="E227" i="8"/>
  <c r="D227" i="8"/>
  <c r="C227" i="8"/>
  <c r="B227" i="8"/>
  <c r="O226" i="8"/>
  <c r="N226" i="8"/>
  <c r="M226" i="8"/>
  <c r="G226" i="8"/>
  <c r="F226" i="8"/>
  <c r="E226" i="8"/>
  <c r="D226" i="8"/>
  <c r="C226" i="8"/>
  <c r="B226" i="8"/>
  <c r="N225" i="8"/>
  <c r="O225" i="8" s="1"/>
  <c r="R225" i="4" s="1"/>
  <c r="M225" i="8"/>
  <c r="G225" i="8"/>
  <c r="F225" i="8"/>
  <c r="E225" i="8"/>
  <c r="D225" i="8"/>
  <c r="C225" i="8"/>
  <c r="B225" i="8"/>
  <c r="N224" i="8"/>
  <c r="O224" i="8" s="1"/>
  <c r="R229" i="4" s="1"/>
  <c r="M224" i="8"/>
  <c r="G224" i="8"/>
  <c r="F224" i="8"/>
  <c r="E224" i="8"/>
  <c r="D224" i="8"/>
  <c r="C224" i="8"/>
  <c r="B224" i="8"/>
  <c r="N223" i="8"/>
  <c r="O223" i="8" s="1"/>
  <c r="R230" i="4" s="1"/>
  <c r="M223" i="8"/>
  <c r="G223" i="8"/>
  <c r="F223" i="8"/>
  <c r="E223" i="8"/>
  <c r="D223" i="8"/>
  <c r="C223" i="8"/>
  <c r="B223" i="8"/>
  <c r="N222" i="8"/>
  <c r="O222" i="8" s="1"/>
  <c r="M222" i="8"/>
  <c r="G222" i="8"/>
  <c r="F222" i="8"/>
  <c r="E222" i="8"/>
  <c r="D222" i="8"/>
  <c r="C222" i="8"/>
  <c r="B222" i="8"/>
  <c r="N221" i="8"/>
  <c r="M221" i="8"/>
  <c r="O221" i="8" s="1"/>
  <c r="R224" i="4" s="1"/>
  <c r="G221" i="8"/>
  <c r="F221" i="8"/>
  <c r="E221" i="8"/>
  <c r="D221" i="8"/>
  <c r="C221" i="8"/>
  <c r="B221" i="8"/>
  <c r="O220" i="8"/>
  <c r="N220" i="8"/>
  <c r="M220" i="8"/>
  <c r="G220" i="8"/>
  <c r="F220" i="8"/>
  <c r="E220" i="8"/>
  <c r="D220" i="8"/>
  <c r="C220" i="8"/>
  <c r="B220" i="8"/>
  <c r="N219" i="8"/>
  <c r="M219" i="8"/>
  <c r="G219" i="8"/>
  <c r="F219" i="8"/>
  <c r="E219" i="8"/>
  <c r="D219" i="8"/>
  <c r="C219" i="8"/>
  <c r="B219" i="8"/>
  <c r="N218" i="8"/>
  <c r="M218" i="8"/>
  <c r="O218" i="8" s="1"/>
  <c r="G218" i="8"/>
  <c r="F218" i="8"/>
  <c r="E218" i="8"/>
  <c r="D218" i="8"/>
  <c r="C218" i="8"/>
  <c r="B218" i="8"/>
  <c r="O217" i="8"/>
  <c r="N217" i="8"/>
  <c r="M217" i="8"/>
  <c r="G217" i="8"/>
  <c r="F217" i="8"/>
  <c r="E217" i="8"/>
  <c r="D217" i="8"/>
  <c r="C217" i="8"/>
  <c r="B217" i="8"/>
  <c r="N216" i="8"/>
  <c r="O216" i="8" s="1"/>
  <c r="R212" i="4" s="1"/>
  <c r="M216" i="8"/>
  <c r="G216" i="8"/>
  <c r="F216" i="8"/>
  <c r="E216" i="8"/>
  <c r="D216" i="8"/>
  <c r="C216" i="8"/>
  <c r="B216" i="8"/>
  <c r="N215" i="8"/>
  <c r="M215" i="8"/>
  <c r="O215" i="8" s="1"/>
  <c r="R207" i="4" s="1"/>
  <c r="G215" i="8"/>
  <c r="F215" i="8"/>
  <c r="E215" i="8"/>
  <c r="D215" i="8"/>
  <c r="C215" i="8"/>
  <c r="B215" i="8"/>
  <c r="N214" i="8"/>
  <c r="O214" i="8" s="1"/>
  <c r="R208" i="4" s="1"/>
  <c r="M214" i="8"/>
  <c r="G214" i="8"/>
  <c r="F214" i="8"/>
  <c r="E214" i="8"/>
  <c r="D214" i="8"/>
  <c r="C214" i="8"/>
  <c r="B214" i="8"/>
  <c r="N213" i="8"/>
  <c r="O213" i="8" s="1"/>
  <c r="R215" i="4" s="1"/>
  <c r="M213" i="8"/>
  <c r="G213" i="8"/>
  <c r="F213" i="8"/>
  <c r="E213" i="8"/>
  <c r="D213" i="8"/>
  <c r="C213" i="8"/>
  <c r="B213" i="8"/>
  <c r="N212" i="8"/>
  <c r="O212" i="8" s="1"/>
  <c r="M212" i="8"/>
  <c r="G212" i="8"/>
  <c r="F212" i="8"/>
  <c r="E212" i="8"/>
  <c r="D212" i="8"/>
  <c r="C212" i="8"/>
  <c r="B212" i="8"/>
  <c r="N211" i="8"/>
  <c r="M211" i="8"/>
  <c r="O211" i="8" s="1"/>
  <c r="R199" i="4" s="1"/>
  <c r="G211" i="8"/>
  <c r="F211" i="8"/>
  <c r="E211" i="8"/>
  <c r="D211" i="8"/>
  <c r="C211" i="8"/>
  <c r="B211" i="8"/>
  <c r="O210" i="8"/>
  <c r="N210" i="8"/>
  <c r="M210" i="8"/>
  <c r="G210" i="8"/>
  <c r="F210" i="8"/>
  <c r="E210" i="8"/>
  <c r="D210" i="8"/>
  <c r="C210" i="8"/>
  <c r="B210" i="8"/>
  <c r="N209" i="8"/>
  <c r="M209" i="8"/>
  <c r="G209" i="8"/>
  <c r="F209" i="8"/>
  <c r="E209" i="8"/>
  <c r="D209" i="8"/>
  <c r="C209" i="8"/>
  <c r="B209" i="8"/>
  <c r="N208" i="8"/>
  <c r="M208" i="8"/>
  <c r="O208" i="8" s="1"/>
  <c r="G208" i="8"/>
  <c r="F208" i="8"/>
  <c r="E208" i="8"/>
  <c r="D208" i="8"/>
  <c r="C208" i="8"/>
  <c r="B208" i="8"/>
  <c r="O207" i="8"/>
  <c r="N207" i="8"/>
  <c r="M207" i="8"/>
  <c r="G207" i="8"/>
  <c r="F207" i="8"/>
  <c r="E207" i="8"/>
  <c r="D207" i="8"/>
  <c r="C207" i="8"/>
  <c r="B207" i="8"/>
  <c r="N206" i="8"/>
  <c r="O206" i="8" s="1"/>
  <c r="M206" i="8"/>
  <c r="G206" i="8"/>
  <c r="F206" i="8"/>
  <c r="E206" i="8"/>
  <c r="D206" i="8"/>
  <c r="C206" i="8"/>
  <c r="B206" i="8"/>
  <c r="O205" i="8"/>
  <c r="N205" i="8"/>
  <c r="M205" i="8"/>
  <c r="G205" i="8"/>
  <c r="F205" i="8"/>
  <c r="E205" i="8"/>
  <c r="D205" i="8"/>
  <c r="C205" i="8"/>
  <c r="B205" i="8"/>
  <c r="N204" i="8"/>
  <c r="O204" i="8" s="1"/>
  <c r="R214" i="4" s="1"/>
  <c r="M204" i="8"/>
  <c r="G204" i="8"/>
  <c r="F204" i="8"/>
  <c r="E204" i="8"/>
  <c r="D204" i="8"/>
  <c r="C204" i="8"/>
  <c r="B204" i="8"/>
  <c r="N203" i="8"/>
  <c r="O203" i="8" s="1"/>
  <c r="M203" i="8"/>
  <c r="G203" i="8"/>
  <c r="F203" i="8"/>
  <c r="E203" i="8"/>
  <c r="D203" i="8"/>
  <c r="C203" i="8"/>
  <c r="B203" i="8"/>
  <c r="N202" i="8"/>
  <c r="O202" i="8" s="1"/>
  <c r="M202" i="8"/>
  <c r="G202" i="8"/>
  <c r="F202" i="8"/>
  <c r="E202" i="8"/>
  <c r="D202" i="8"/>
  <c r="C202" i="8"/>
  <c r="B202" i="8"/>
  <c r="N201" i="8"/>
  <c r="M201" i="8"/>
  <c r="O201" i="8" s="1"/>
  <c r="R205" i="4" s="1"/>
  <c r="G201" i="8"/>
  <c r="F201" i="8"/>
  <c r="E201" i="8"/>
  <c r="D201" i="8"/>
  <c r="C201" i="8"/>
  <c r="B201" i="8"/>
  <c r="N200" i="8"/>
  <c r="O200" i="8" s="1"/>
  <c r="M200" i="8"/>
  <c r="G200" i="8"/>
  <c r="F200" i="8"/>
  <c r="E200" i="8"/>
  <c r="D200" i="8"/>
  <c r="C200" i="8"/>
  <c r="B200" i="8"/>
  <c r="N199" i="8"/>
  <c r="O199" i="8" s="1"/>
  <c r="M199" i="8"/>
  <c r="G199" i="8"/>
  <c r="F199" i="8"/>
  <c r="E199" i="8"/>
  <c r="D199" i="8"/>
  <c r="C199" i="8"/>
  <c r="B199" i="8"/>
  <c r="N198" i="8"/>
  <c r="M198" i="8"/>
  <c r="O198" i="8" s="1"/>
  <c r="G198" i="8"/>
  <c r="F198" i="8"/>
  <c r="E198" i="8"/>
  <c r="D198" i="8"/>
  <c r="C198" i="8"/>
  <c r="B198" i="8"/>
  <c r="O197" i="8"/>
  <c r="N197" i="8"/>
  <c r="M197" i="8"/>
  <c r="G197" i="8"/>
  <c r="F197" i="8"/>
  <c r="E197" i="8"/>
  <c r="D197" i="8"/>
  <c r="C197" i="8"/>
  <c r="B197" i="8"/>
  <c r="N196" i="8"/>
  <c r="O196" i="8" s="1"/>
  <c r="M196" i="8"/>
  <c r="G196" i="8"/>
  <c r="F196" i="8"/>
  <c r="E196" i="8"/>
  <c r="D196" i="8"/>
  <c r="C196" i="8"/>
  <c r="B196" i="8"/>
  <c r="N195" i="8"/>
  <c r="O195" i="8" s="1"/>
  <c r="R193" i="4" s="1"/>
  <c r="M195" i="8"/>
  <c r="G195" i="8"/>
  <c r="F195" i="8"/>
  <c r="E195" i="8"/>
  <c r="D195" i="8"/>
  <c r="C195" i="8"/>
  <c r="B195" i="8"/>
  <c r="O194" i="8"/>
  <c r="N194" i="8"/>
  <c r="M194" i="8"/>
  <c r="G194" i="8"/>
  <c r="F194" i="8"/>
  <c r="E194" i="8"/>
  <c r="D194" i="8"/>
  <c r="C194" i="8"/>
  <c r="B194" i="8"/>
  <c r="N193" i="8"/>
  <c r="O193" i="8" s="1"/>
  <c r="M193" i="8"/>
  <c r="G193" i="8"/>
  <c r="F193" i="8"/>
  <c r="E193" i="8"/>
  <c r="D193" i="8"/>
  <c r="C193" i="8"/>
  <c r="B193" i="8"/>
  <c r="N192" i="8"/>
  <c r="M192" i="8"/>
  <c r="G192" i="8"/>
  <c r="F192" i="8"/>
  <c r="E192" i="8"/>
  <c r="D192" i="8"/>
  <c r="C192" i="8"/>
  <c r="B192" i="8"/>
  <c r="N191" i="8"/>
  <c r="M191" i="8"/>
  <c r="O191" i="8" s="1"/>
  <c r="R178" i="4" s="1"/>
  <c r="G191" i="8"/>
  <c r="F191" i="8"/>
  <c r="E191" i="8"/>
  <c r="D191" i="8"/>
  <c r="C191" i="8"/>
  <c r="B191" i="8"/>
  <c r="N190" i="8"/>
  <c r="O190" i="8" s="1"/>
  <c r="R179" i="4" s="1"/>
  <c r="M190" i="8"/>
  <c r="G190" i="8"/>
  <c r="F190" i="8"/>
  <c r="E190" i="8"/>
  <c r="D190" i="8"/>
  <c r="C190" i="8"/>
  <c r="B190" i="8"/>
  <c r="N189" i="8"/>
  <c r="M189" i="8"/>
  <c r="G189" i="8"/>
  <c r="F189" i="8"/>
  <c r="E189" i="8"/>
  <c r="D189" i="8"/>
  <c r="C189" i="8"/>
  <c r="B189" i="8"/>
  <c r="O188" i="8"/>
  <c r="N188" i="8"/>
  <c r="M188" i="8"/>
  <c r="G188" i="8"/>
  <c r="F188" i="8"/>
  <c r="E188" i="8"/>
  <c r="D188" i="8"/>
  <c r="C188" i="8"/>
  <c r="B188" i="8"/>
  <c r="N187" i="8"/>
  <c r="O187" i="8" s="1"/>
  <c r="M187" i="8"/>
  <c r="G187" i="8"/>
  <c r="F187" i="8"/>
  <c r="E187" i="8"/>
  <c r="D187" i="8"/>
  <c r="C187" i="8"/>
  <c r="B187" i="8"/>
  <c r="O186" i="8"/>
  <c r="N186" i="8"/>
  <c r="M186" i="8"/>
  <c r="G186" i="8"/>
  <c r="F186" i="8"/>
  <c r="E186" i="8"/>
  <c r="D186" i="8"/>
  <c r="C186" i="8"/>
  <c r="B186" i="8"/>
  <c r="N185" i="8"/>
  <c r="O185" i="8" s="1"/>
  <c r="R185" i="4" s="1"/>
  <c r="M185" i="8"/>
  <c r="G185" i="8"/>
  <c r="F185" i="8"/>
  <c r="E185" i="8"/>
  <c r="D185" i="8"/>
  <c r="C185" i="8"/>
  <c r="B185" i="8"/>
  <c r="N184" i="8"/>
  <c r="O184" i="8" s="1"/>
  <c r="R180" i="4" s="1"/>
  <c r="M184" i="8"/>
  <c r="G184" i="8"/>
  <c r="F184" i="8"/>
  <c r="E184" i="8"/>
  <c r="D184" i="8"/>
  <c r="C184" i="8"/>
  <c r="B184" i="8"/>
  <c r="N183" i="8"/>
  <c r="O183" i="8" s="1"/>
  <c r="M183" i="8"/>
  <c r="G183" i="8"/>
  <c r="F183" i="8"/>
  <c r="E183" i="8"/>
  <c r="D183" i="8"/>
  <c r="C183" i="8"/>
  <c r="B183" i="8"/>
  <c r="N182" i="8"/>
  <c r="O182" i="8" s="1"/>
  <c r="M182" i="8"/>
  <c r="G182" i="8"/>
  <c r="F182" i="8"/>
  <c r="E182" i="8"/>
  <c r="D182" i="8"/>
  <c r="C182" i="8"/>
  <c r="B182" i="8"/>
  <c r="N181" i="8"/>
  <c r="M181" i="8"/>
  <c r="O181" i="8" s="1"/>
  <c r="R189" i="4" s="1"/>
  <c r="G181" i="8"/>
  <c r="F181" i="8"/>
  <c r="E181" i="8"/>
  <c r="D181" i="8"/>
  <c r="C181" i="8"/>
  <c r="B181" i="8"/>
  <c r="O180" i="8"/>
  <c r="N180" i="8"/>
  <c r="M180" i="8"/>
  <c r="G180" i="8"/>
  <c r="F180" i="8"/>
  <c r="E180" i="8"/>
  <c r="D180" i="8"/>
  <c r="C180" i="8"/>
  <c r="B180" i="8"/>
  <c r="N179" i="8"/>
  <c r="M179" i="8"/>
  <c r="G179" i="8"/>
  <c r="F179" i="8"/>
  <c r="E179" i="8"/>
  <c r="D179" i="8"/>
  <c r="C179" i="8"/>
  <c r="B179" i="8"/>
  <c r="O178" i="8"/>
  <c r="N178" i="8"/>
  <c r="M178" i="8"/>
  <c r="G178" i="8"/>
  <c r="F178" i="8"/>
  <c r="E178" i="8"/>
  <c r="D178" i="8"/>
  <c r="C178" i="8"/>
  <c r="B178" i="8"/>
  <c r="N177" i="8"/>
  <c r="O177" i="8" s="1"/>
  <c r="M177" i="8"/>
  <c r="G177" i="8"/>
  <c r="F177" i="8"/>
  <c r="E177" i="8"/>
  <c r="D177" i="8"/>
  <c r="C177" i="8"/>
  <c r="B177" i="8"/>
  <c r="N176" i="8"/>
  <c r="O176" i="8" s="1"/>
  <c r="R165" i="4" s="1"/>
  <c r="M176" i="8"/>
  <c r="G176" i="8"/>
  <c r="F176" i="8"/>
  <c r="E176" i="8"/>
  <c r="D176" i="8"/>
  <c r="C176" i="8"/>
  <c r="B176" i="8"/>
  <c r="N175" i="8"/>
  <c r="O175" i="8" s="1"/>
  <c r="R169" i="4" s="1"/>
  <c r="M175" i="8"/>
  <c r="G175" i="8"/>
  <c r="F175" i="8"/>
  <c r="E175" i="8"/>
  <c r="D175" i="8"/>
  <c r="C175" i="8"/>
  <c r="B175" i="8"/>
  <c r="N174" i="8"/>
  <c r="M174" i="8"/>
  <c r="O174" i="8" s="1"/>
  <c r="R170" i="4" s="1"/>
  <c r="G174" i="8"/>
  <c r="F174" i="8"/>
  <c r="E174" i="8"/>
  <c r="D174" i="8"/>
  <c r="C174" i="8"/>
  <c r="B174" i="8"/>
  <c r="N173" i="8"/>
  <c r="O173" i="8" s="1"/>
  <c r="R164" i="4" s="1"/>
  <c r="M173" i="8"/>
  <c r="G173" i="8"/>
  <c r="F173" i="8"/>
  <c r="E173" i="8"/>
  <c r="D173" i="8"/>
  <c r="C173" i="8"/>
  <c r="B173" i="8"/>
  <c r="N172" i="8"/>
  <c r="M172" i="8"/>
  <c r="G172" i="8"/>
  <c r="F172" i="8"/>
  <c r="E172" i="8"/>
  <c r="D172" i="8"/>
  <c r="C172" i="8"/>
  <c r="B172" i="8"/>
  <c r="O171" i="8"/>
  <c r="N171" i="8"/>
  <c r="M171" i="8"/>
  <c r="G171" i="8"/>
  <c r="F171" i="8"/>
  <c r="E171" i="8"/>
  <c r="D171" i="8"/>
  <c r="C171" i="8"/>
  <c r="B171" i="8"/>
  <c r="N170" i="8"/>
  <c r="O170" i="8" s="1"/>
  <c r="M170" i="8"/>
  <c r="G170" i="8"/>
  <c r="F170" i="8"/>
  <c r="E170" i="8"/>
  <c r="D170" i="8"/>
  <c r="C170" i="8"/>
  <c r="B170" i="8"/>
  <c r="N169" i="8"/>
  <c r="O169" i="8" s="1"/>
  <c r="M169" i="8"/>
  <c r="G169" i="8"/>
  <c r="F169" i="8"/>
  <c r="E169" i="8"/>
  <c r="D169" i="8"/>
  <c r="C169" i="8"/>
  <c r="B169" i="8"/>
  <c r="N168" i="8"/>
  <c r="M168" i="8"/>
  <c r="O168" i="8" s="1"/>
  <c r="G168" i="8"/>
  <c r="F168" i="8"/>
  <c r="E168" i="8"/>
  <c r="D168" i="8"/>
  <c r="C168" i="8"/>
  <c r="B168" i="8"/>
  <c r="N167" i="8"/>
  <c r="O167" i="8" s="1"/>
  <c r="R168" i="4" s="1"/>
  <c r="M167" i="8"/>
  <c r="G167" i="8"/>
  <c r="F167" i="8"/>
  <c r="E167" i="8"/>
  <c r="D167" i="8"/>
  <c r="C167" i="8"/>
  <c r="B167" i="8"/>
  <c r="N166" i="8"/>
  <c r="M166" i="8"/>
  <c r="O166" i="8" s="1"/>
  <c r="G166" i="8"/>
  <c r="F166" i="8"/>
  <c r="E166" i="8"/>
  <c r="D166" i="8"/>
  <c r="C166" i="8"/>
  <c r="B166" i="8"/>
  <c r="N165" i="8"/>
  <c r="O165" i="8" s="1"/>
  <c r="M165" i="8"/>
  <c r="G165" i="8"/>
  <c r="F165" i="8"/>
  <c r="E165" i="8"/>
  <c r="D165" i="8"/>
  <c r="C165" i="8"/>
  <c r="B165" i="8"/>
  <c r="N164" i="8"/>
  <c r="O164" i="8" s="1"/>
  <c r="R163" i="4" s="1"/>
  <c r="M164" i="8"/>
  <c r="G164" i="8"/>
  <c r="F164" i="8"/>
  <c r="E164" i="8"/>
  <c r="D164" i="8"/>
  <c r="C164" i="8"/>
  <c r="B164" i="8"/>
  <c r="N163" i="8"/>
  <c r="M163" i="8"/>
  <c r="O163" i="8" s="1"/>
  <c r="R175" i="4" s="1"/>
  <c r="G163" i="8"/>
  <c r="F163" i="8"/>
  <c r="E163" i="8"/>
  <c r="D163" i="8"/>
  <c r="C163" i="8"/>
  <c r="B163" i="8"/>
  <c r="N162" i="8"/>
  <c r="M162" i="8"/>
  <c r="G162" i="8"/>
  <c r="F162" i="8"/>
  <c r="E162" i="8"/>
  <c r="D162" i="8"/>
  <c r="C162" i="8"/>
  <c r="B162" i="8"/>
  <c r="O161" i="8"/>
  <c r="N161" i="8"/>
  <c r="M161" i="8"/>
  <c r="G161" i="8"/>
  <c r="F161" i="8"/>
  <c r="E161" i="8"/>
  <c r="D161" i="8"/>
  <c r="C161" i="8"/>
  <c r="B161" i="8"/>
  <c r="N160" i="8"/>
  <c r="O160" i="8" s="1"/>
  <c r="R174" i="4" s="1"/>
  <c r="M160" i="8"/>
  <c r="G160" i="8"/>
  <c r="F160" i="8"/>
  <c r="E160" i="8"/>
  <c r="D160" i="8"/>
  <c r="C160" i="8"/>
  <c r="B160" i="8"/>
  <c r="N159" i="8"/>
  <c r="M159" i="8"/>
  <c r="G159" i="8"/>
  <c r="F159" i="8"/>
  <c r="E159" i="8"/>
  <c r="D159" i="8"/>
  <c r="C159" i="8"/>
  <c r="B159" i="8"/>
  <c r="N158" i="8"/>
  <c r="M158" i="8"/>
  <c r="O158" i="8" s="1"/>
  <c r="R159" i="4" s="1"/>
  <c r="G158" i="8"/>
  <c r="F158" i="8"/>
  <c r="E158" i="8"/>
  <c r="D158" i="8"/>
  <c r="C158" i="8"/>
  <c r="B158" i="8"/>
  <c r="N157" i="8"/>
  <c r="O157" i="8" s="1"/>
  <c r="M157" i="8"/>
  <c r="G157" i="8"/>
  <c r="F157" i="8"/>
  <c r="E157" i="8"/>
  <c r="D157" i="8"/>
  <c r="C157" i="8"/>
  <c r="B157" i="8"/>
  <c r="N156" i="8"/>
  <c r="O156" i="8" s="1"/>
  <c r="M156" i="8"/>
  <c r="G156" i="8"/>
  <c r="F156" i="8"/>
  <c r="E156" i="8"/>
  <c r="D156" i="8"/>
  <c r="C156" i="8"/>
  <c r="B156" i="8"/>
  <c r="O155" i="8"/>
  <c r="N155" i="8"/>
  <c r="M155" i="8"/>
  <c r="G155" i="8"/>
  <c r="F155" i="8"/>
  <c r="E155" i="8"/>
  <c r="D155" i="8"/>
  <c r="C155" i="8"/>
  <c r="B155" i="8"/>
  <c r="N154" i="8"/>
  <c r="O154" i="8" s="1"/>
  <c r="R154" i="4" s="1"/>
  <c r="M154" i="8"/>
  <c r="G154" i="8"/>
  <c r="F154" i="8"/>
  <c r="E154" i="8"/>
  <c r="D154" i="8"/>
  <c r="C154" i="8"/>
  <c r="B154" i="8"/>
  <c r="N153" i="8"/>
  <c r="O153" i="8" s="1"/>
  <c r="R153" i="4" s="1"/>
  <c r="M153" i="8"/>
  <c r="G153" i="8"/>
  <c r="F153" i="8"/>
  <c r="E153" i="8"/>
  <c r="D153" i="8"/>
  <c r="C153" i="8"/>
  <c r="B153" i="8"/>
  <c r="N152" i="8"/>
  <c r="O152" i="8" s="1"/>
  <c r="M152" i="8"/>
  <c r="G152" i="8"/>
  <c r="F152" i="8"/>
  <c r="E152" i="8"/>
  <c r="D152" i="8"/>
  <c r="C152" i="8"/>
  <c r="B152" i="8"/>
  <c r="N151" i="8"/>
  <c r="M151" i="8"/>
  <c r="O151" i="8" s="1"/>
  <c r="G151" i="8"/>
  <c r="F151" i="8"/>
  <c r="E151" i="8"/>
  <c r="D151" i="8"/>
  <c r="C151" i="8"/>
  <c r="B151" i="8"/>
  <c r="N150" i="8"/>
  <c r="O150" i="8" s="1"/>
  <c r="R150" i="4" s="1"/>
  <c r="M150" i="8"/>
  <c r="G150" i="8"/>
  <c r="F150" i="8"/>
  <c r="E150" i="8"/>
  <c r="D150" i="8"/>
  <c r="C150" i="8"/>
  <c r="B150" i="8"/>
  <c r="N149" i="8"/>
  <c r="O149" i="8" s="1"/>
  <c r="M149" i="8"/>
  <c r="G149" i="8"/>
  <c r="F149" i="8"/>
  <c r="E149" i="8"/>
  <c r="D149" i="8"/>
  <c r="C149" i="8"/>
  <c r="B149" i="8"/>
  <c r="N148" i="8"/>
  <c r="M148" i="8"/>
  <c r="O148" i="8" s="1"/>
  <c r="R148" i="4" s="1"/>
  <c r="G148" i="8"/>
  <c r="F148" i="8"/>
  <c r="E148" i="8"/>
  <c r="D148" i="8"/>
  <c r="C148" i="8"/>
  <c r="B148" i="8"/>
  <c r="O147" i="8"/>
  <c r="N147" i="8"/>
  <c r="M147" i="8"/>
  <c r="G147" i="8"/>
  <c r="F147" i="8"/>
  <c r="E147" i="8"/>
  <c r="D147" i="8"/>
  <c r="C147" i="8"/>
  <c r="B147" i="8"/>
  <c r="N146" i="8"/>
  <c r="O146" i="8" s="1"/>
  <c r="M146" i="8"/>
  <c r="G146" i="8"/>
  <c r="F146" i="8"/>
  <c r="E146" i="8"/>
  <c r="D146" i="8"/>
  <c r="C146" i="8"/>
  <c r="B146" i="8"/>
  <c r="N145" i="8"/>
  <c r="O145" i="8" s="1"/>
  <c r="R145" i="4" s="1"/>
  <c r="M145" i="8"/>
  <c r="G145" i="8"/>
  <c r="F145" i="8"/>
  <c r="E145" i="8"/>
  <c r="D145" i="8"/>
  <c r="C145" i="8"/>
  <c r="B145" i="8"/>
  <c r="O144" i="8"/>
  <c r="N144" i="8"/>
  <c r="M144" i="8"/>
  <c r="G144" i="8"/>
  <c r="F144" i="8"/>
  <c r="E144" i="8"/>
  <c r="D144" i="8"/>
  <c r="C144" i="8"/>
  <c r="B144" i="8"/>
  <c r="N143" i="8"/>
  <c r="O143" i="8" s="1"/>
  <c r="R143" i="4" s="1"/>
  <c r="M143" i="8"/>
  <c r="G143" i="8"/>
  <c r="F143" i="8"/>
  <c r="E143" i="8"/>
  <c r="D143" i="8"/>
  <c r="C143" i="8"/>
  <c r="B143" i="8"/>
  <c r="N142" i="8"/>
  <c r="M142" i="8"/>
  <c r="G142" i="8"/>
  <c r="F142" i="8"/>
  <c r="E142" i="8"/>
  <c r="D142" i="8"/>
  <c r="C142" i="8"/>
  <c r="B142" i="8"/>
  <c r="N141" i="8"/>
  <c r="M141" i="8"/>
  <c r="O141" i="8" s="1"/>
  <c r="G141" i="8"/>
  <c r="F141" i="8"/>
  <c r="E141" i="8"/>
  <c r="D141" i="8"/>
  <c r="C141" i="8"/>
  <c r="B141" i="8"/>
  <c r="N140" i="8"/>
  <c r="O140" i="8" s="1"/>
  <c r="R140" i="4" s="1"/>
  <c r="M140" i="8"/>
  <c r="G140" i="8"/>
  <c r="F140" i="8"/>
  <c r="E140" i="8"/>
  <c r="D140" i="8"/>
  <c r="C140" i="8"/>
  <c r="B140" i="8"/>
  <c r="N139" i="8"/>
  <c r="M139" i="8"/>
  <c r="G139" i="8"/>
  <c r="F139" i="8"/>
  <c r="E139" i="8"/>
  <c r="D139" i="8"/>
  <c r="C139" i="8"/>
  <c r="B139" i="8"/>
  <c r="O138" i="8"/>
  <c r="N138" i="8"/>
  <c r="M138" i="8"/>
  <c r="G138" i="8"/>
  <c r="F138" i="8"/>
  <c r="E138" i="8"/>
  <c r="D138" i="8"/>
  <c r="C138" i="8"/>
  <c r="B138" i="8"/>
  <c r="N137" i="8"/>
  <c r="O137" i="8" s="1"/>
  <c r="M137" i="8"/>
  <c r="G137" i="8"/>
  <c r="F137" i="8"/>
  <c r="E137" i="8"/>
  <c r="D137" i="8"/>
  <c r="C137" i="8"/>
  <c r="B137" i="8"/>
  <c r="O136" i="8"/>
  <c r="N136" i="8"/>
  <c r="M136" i="8"/>
  <c r="G136" i="8"/>
  <c r="F136" i="8"/>
  <c r="E136" i="8"/>
  <c r="D136" i="8"/>
  <c r="C136" i="8"/>
  <c r="B136" i="8"/>
  <c r="N135" i="8"/>
  <c r="O135" i="8" s="1"/>
  <c r="M135" i="8"/>
  <c r="G135" i="8"/>
  <c r="F135" i="8"/>
  <c r="E135" i="8"/>
  <c r="D135" i="8"/>
  <c r="C135" i="8"/>
  <c r="B135" i="8"/>
  <c r="N134" i="8"/>
  <c r="O134" i="8" s="1"/>
  <c r="R123" i="4" s="1"/>
  <c r="M134" i="8"/>
  <c r="G134" i="8"/>
  <c r="F134" i="8"/>
  <c r="E134" i="8"/>
  <c r="D134" i="8"/>
  <c r="C134" i="8"/>
  <c r="B134" i="8"/>
  <c r="N133" i="8"/>
  <c r="O133" i="8" s="1"/>
  <c r="R128" i="4" s="1"/>
  <c r="M133" i="8"/>
  <c r="G133" i="8"/>
  <c r="F133" i="8"/>
  <c r="E133" i="8"/>
  <c r="D133" i="8"/>
  <c r="C133" i="8"/>
  <c r="B133" i="8"/>
  <c r="N132" i="8"/>
  <c r="O132" i="8" s="1"/>
  <c r="M132" i="8"/>
  <c r="G132" i="8"/>
  <c r="F132" i="8"/>
  <c r="E132" i="8"/>
  <c r="D132" i="8"/>
  <c r="C132" i="8"/>
  <c r="B132" i="8"/>
  <c r="N131" i="8"/>
  <c r="M131" i="8"/>
  <c r="O131" i="8" s="1"/>
  <c r="R133" i="4" s="1"/>
  <c r="G131" i="8"/>
  <c r="F131" i="8"/>
  <c r="E131" i="8"/>
  <c r="D131" i="8"/>
  <c r="C131" i="8"/>
  <c r="B131" i="8"/>
  <c r="O130" i="8"/>
  <c r="N130" i="8"/>
  <c r="M130" i="8"/>
  <c r="G130" i="8"/>
  <c r="F130" i="8"/>
  <c r="E130" i="8"/>
  <c r="D130" i="8"/>
  <c r="C130" i="8"/>
  <c r="B130" i="8"/>
  <c r="N129" i="8"/>
  <c r="M129" i="8"/>
  <c r="G129" i="8"/>
  <c r="F129" i="8"/>
  <c r="E129" i="8"/>
  <c r="D129" i="8"/>
  <c r="C129" i="8"/>
  <c r="B129" i="8"/>
  <c r="O128" i="8"/>
  <c r="N128" i="8"/>
  <c r="M128" i="8"/>
  <c r="G128" i="8"/>
  <c r="F128" i="8"/>
  <c r="E128" i="8"/>
  <c r="D128" i="8"/>
  <c r="C128" i="8"/>
  <c r="B128" i="8"/>
  <c r="N127" i="8"/>
  <c r="O127" i="8" s="1"/>
  <c r="M127" i="8"/>
  <c r="G127" i="8"/>
  <c r="F127" i="8"/>
  <c r="E127" i="8"/>
  <c r="D127" i="8"/>
  <c r="C127" i="8"/>
  <c r="B127" i="8"/>
  <c r="N126" i="8"/>
  <c r="O126" i="8" s="1"/>
  <c r="R125" i="4" s="1"/>
  <c r="M126" i="8"/>
  <c r="G126" i="8"/>
  <c r="F126" i="8"/>
  <c r="E126" i="8"/>
  <c r="D126" i="8"/>
  <c r="C126" i="8"/>
  <c r="B126" i="8"/>
  <c r="N125" i="8"/>
  <c r="O125" i="8" s="1"/>
  <c r="M125" i="8"/>
  <c r="G125" i="8"/>
  <c r="F125" i="8"/>
  <c r="E125" i="8"/>
  <c r="D125" i="8"/>
  <c r="C125" i="8"/>
  <c r="B125" i="8"/>
  <c r="N124" i="8"/>
  <c r="M124" i="8"/>
  <c r="O124" i="8" s="1"/>
  <c r="R129" i="4" s="1"/>
  <c r="G124" i="8"/>
  <c r="F124" i="8"/>
  <c r="E124" i="8"/>
  <c r="D124" i="8"/>
  <c r="C124" i="8"/>
  <c r="B124" i="8"/>
  <c r="N123" i="8"/>
  <c r="O123" i="8" s="1"/>
  <c r="R130" i="4" s="1"/>
  <c r="M123" i="8"/>
  <c r="G123" i="8"/>
  <c r="F123" i="8"/>
  <c r="E123" i="8"/>
  <c r="D123" i="8"/>
  <c r="C123" i="8"/>
  <c r="B123" i="8"/>
  <c r="N122" i="8"/>
  <c r="M122" i="8"/>
  <c r="G122" i="8"/>
  <c r="F122" i="8"/>
  <c r="E122" i="8"/>
  <c r="D122" i="8"/>
  <c r="C122" i="8"/>
  <c r="B122" i="8"/>
  <c r="O121" i="8"/>
  <c r="N121" i="8"/>
  <c r="M121" i="8"/>
  <c r="G121" i="8"/>
  <c r="F121" i="8"/>
  <c r="E121" i="8"/>
  <c r="D121" i="8"/>
  <c r="C121" i="8"/>
  <c r="B121" i="8"/>
  <c r="N120" i="8"/>
  <c r="O120" i="8" s="1"/>
  <c r="M120" i="8"/>
  <c r="G120" i="8"/>
  <c r="F120" i="8"/>
  <c r="E120" i="8"/>
  <c r="D120" i="8"/>
  <c r="C120" i="8"/>
  <c r="B120" i="8"/>
  <c r="N119" i="8"/>
  <c r="O119" i="8" s="1"/>
  <c r="M119" i="8"/>
  <c r="G119" i="8"/>
  <c r="F119" i="8"/>
  <c r="E119" i="8"/>
  <c r="D119" i="8"/>
  <c r="C119" i="8"/>
  <c r="B119" i="8"/>
  <c r="N118" i="8"/>
  <c r="M118" i="8"/>
  <c r="O118" i="8" s="1"/>
  <c r="R113" i="4" s="1"/>
  <c r="G118" i="8"/>
  <c r="F118" i="8"/>
  <c r="E118" i="8"/>
  <c r="D118" i="8"/>
  <c r="C118" i="8"/>
  <c r="B118" i="8"/>
  <c r="N117" i="8"/>
  <c r="O117" i="8" s="1"/>
  <c r="R108" i="4" s="1"/>
  <c r="M117" i="8"/>
  <c r="G117" i="8"/>
  <c r="F117" i="8"/>
  <c r="E117" i="8"/>
  <c r="D117" i="8"/>
  <c r="C117" i="8"/>
  <c r="B117" i="8"/>
  <c r="N116" i="8"/>
  <c r="M116" i="8"/>
  <c r="O116" i="8" s="1"/>
  <c r="G116" i="8"/>
  <c r="F116" i="8"/>
  <c r="E116" i="8"/>
  <c r="D116" i="8"/>
  <c r="C116" i="8"/>
  <c r="B116" i="8"/>
  <c r="N115" i="8"/>
  <c r="O115" i="8" s="1"/>
  <c r="M115" i="8"/>
  <c r="G115" i="8"/>
  <c r="F115" i="8"/>
  <c r="E115" i="8"/>
  <c r="D115" i="8"/>
  <c r="C115" i="8"/>
  <c r="B115" i="8"/>
  <c r="N114" i="8"/>
  <c r="O114" i="8" s="1"/>
  <c r="M114" i="8"/>
  <c r="G114" i="8"/>
  <c r="F114" i="8"/>
  <c r="E114" i="8"/>
  <c r="D114" i="8"/>
  <c r="C114" i="8"/>
  <c r="B114" i="8"/>
  <c r="N113" i="8"/>
  <c r="M113" i="8"/>
  <c r="O113" i="8" s="1"/>
  <c r="G113" i="8"/>
  <c r="F113" i="8"/>
  <c r="E113" i="8"/>
  <c r="D113" i="8"/>
  <c r="C113" i="8"/>
  <c r="B113" i="8"/>
  <c r="N112" i="8"/>
  <c r="M112" i="8"/>
  <c r="G112" i="8"/>
  <c r="F112" i="8"/>
  <c r="E112" i="8"/>
  <c r="D112" i="8"/>
  <c r="C112" i="8"/>
  <c r="B112" i="8"/>
  <c r="O111" i="8"/>
  <c r="N111" i="8"/>
  <c r="M111" i="8"/>
  <c r="G111" i="8"/>
  <c r="F111" i="8"/>
  <c r="E111" i="8"/>
  <c r="D111" i="8"/>
  <c r="C111" i="8"/>
  <c r="B111" i="8"/>
  <c r="N110" i="8"/>
  <c r="O110" i="8" s="1"/>
  <c r="M110" i="8"/>
  <c r="G110" i="8"/>
  <c r="F110" i="8"/>
  <c r="E110" i="8"/>
  <c r="D110" i="8"/>
  <c r="C110" i="8"/>
  <c r="B110" i="8"/>
  <c r="N109" i="8"/>
  <c r="M109" i="8"/>
  <c r="G109" i="8"/>
  <c r="F109" i="8"/>
  <c r="E109" i="8"/>
  <c r="D109" i="8"/>
  <c r="C109" i="8"/>
  <c r="B109" i="8"/>
  <c r="N108" i="8"/>
  <c r="M108" i="8"/>
  <c r="O108" i="8" s="1"/>
  <c r="R109" i="4" s="1"/>
  <c r="G108" i="8"/>
  <c r="F108" i="8"/>
  <c r="E108" i="8"/>
  <c r="D108" i="8"/>
  <c r="C108" i="8"/>
  <c r="B108" i="8"/>
  <c r="N107" i="8"/>
  <c r="O107" i="8" s="1"/>
  <c r="R103" i="4" s="1"/>
  <c r="M107" i="8"/>
  <c r="G107" i="8"/>
  <c r="F107" i="8"/>
  <c r="E107" i="8"/>
  <c r="D107" i="8"/>
  <c r="C107" i="8"/>
  <c r="B107" i="8"/>
  <c r="N106" i="8"/>
  <c r="O106" i="8" s="1"/>
  <c r="R104" i="4" s="1"/>
  <c r="M106" i="8"/>
  <c r="G106" i="8"/>
  <c r="F106" i="8"/>
  <c r="E106" i="8"/>
  <c r="D106" i="8"/>
  <c r="C106" i="8"/>
  <c r="B106" i="8"/>
  <c r="O105" i="8"/>
  <c r="N105" i="8"/>
  <c r="M105" i="8"/>
  <c r="G105" i="8"/>
  <c r="F105" i="8"/>
  <c r="E105" i="8"/>
  <c r="D105" i="8"/>
  <c r="C105" i="8"/>
  <c r="B105" i="8"/>
  <c r="N104" i="8"/>
  <c r="O104" i="8" s="1"/>
  <c r="M104" i="8"/>
  <c r="G104" i="8"/>
  <c r="F104" i="8"/>
  <c r="E104" i="8"/>
  <c r="D104" i="8"/>
  <c r="C104" i="8"/>
  <c r="B104" i="8"/>
  <c r="N103" i="8"/>
  <c r="O103" i="8" s="1"/>
  <c r="R114" i="4" s="1"/>
  <c r="M103" i="8"/>
  <c r="G103" i="8"/>
  <c r="F103" i="8"/>
  <c r="E103" i="8"/>
  <c r="D103" i="8"/>
  <c r="C103" i="8"/>
  <c r="B103" i="8"/>
  <c r="N102" i="8"/>
  <c r="O102" i="8" s="1"/>
  <c r="M102" i="8"/>
  <c r="G102" i="8"/>
  <c r="F102" i="8"/>
  <c r="E102" i="8"/>
  <c r="D102" i="8"/>
  <c r="C102" i="8"/>
  <c r="B102" i="8"/>
  <c r="N101" i="8"/>
  <c r="M101" i="8"/>
  <c r="O101" i="8" s="1"/>
  <c r="R110" i="4" s="1"/>
  <c r="G101" i="8"/>
  <c r="F101" i="8"/>
  <c r="E101" i="8"/>
  <c r="D101" i="8"/>
  <c r="C101" i="8"/>
  <c r="B101" i="8"/>
  <c r="N100" i="8"/>
  <c r="O100" i="8" s="1"/>
  <c r="M100" i="8"/>
  <c r="G100" i="8"/>
  <c r="F100" i="8"/>
  <c r="E100" i="8"/>
  <c r="D100" i="8"/>
  <c r="C100" i="8"/>
  <c r="B100" i="8"/>
  <c r="N99" i="8"/>
  <c r="O99" i="8" s="1"/>
  <c r="M99" i="8"/>
  <c r="G99" i="8"/>
  <c r="F99" i="8"/>
  <c r="E99" i="8"/>
  <c r="D99" i="8"/>
  <c r="C99" i="8"/>
  <c r="B99" i="8"/>
  <c r="N98" i="8"/>
  <c r="M98" i="8"/>
  <c r="O98" i="8" s="1"/>
  <c r="R93" i="4" s="1"/>
  <c r="G98" i="8"/>
  <c r="F98" i="8"/>
  <c r="E98" i="8"/>
  <c r="D98" i="8"/>
  <c r="C98" i="8"/>
  <c r="B98" i="8"/>
  <c r="O97" i="8"/>
  <c r="N97" i="8"/>
  <c r="M97" i="8"/>
  <c r="G97" i="8"/>
  <c r="F97" i="8"/>
  <c r="E97" i="8"/>
  <c r="D97" i="8"/>
  <c r="C97" i="8"/>
  <c r="B97" i="8"/>
  <c r="N96" i="8"/>
  <c r="O96" i="8" s="1"/>
  <c r="R89" i="4" s="1"/>
  <c r="M96" i="8"/>
  <c r="G96" i="8"/>
  <c r="F96" i="8"/>
  <c r="E96" i="8"/>
  <c r="D96" i="8"/>
  <c r="C96" i="8"/>
  <c r="B96" i="8"/>
  <c r="N95" i="8"/>
  <c r="O95" i="8" s="1"/>
  <c r="R88" i="4" s="1"/>
  <c r="M95" i="8"/>
  <c r="G95" i="8"/>
  <c r="F95" i="8"/>
  <c r="E95" i="8"/>
  <c r="D95" i="8"/>
  <c r="C95" i="8"/>
  <c r="B95" i="8"/>
  <c r="O94" i="8"/>
  <c r="N94" i="8"/>
  <c r="M94" i="8"/>
  <c r="G94" i="8"/>
  <c r="F94" i="8"/>
  <c r="E94" i="8"/>
  <c r="D94" i="8"/>
  <c r="C94" i="8"/>
  <c r="B94" i="8"/>
  <c r="N93" i="8"/>
  <c r="O93" i="8" s="1"/>
  <c r="M93" i="8"/>
  <c r="G93" i="8"/>
  <c r="F93" i="8"/>
  <c r="E93" i="8"/>
  <c r="D93" i="8"/>
  <c r="C93" i="8"/>
  <c r="B93" i="8"/>
  <c r="N92" i="8"/>
  <c r="M92" i="8"/>
  <c r="G92" i="8"/>
  <c r="F92" i="8"/>
  <c r="E92" i="8"/>
  <c r="D92" i="8"/>
  <c r="C92" i="8"/>
  <c r="B92" i="8"/>
  <c r="N91" i="8"/>
  <c r="M91" i="8"/>
  <c r="O91" i="8" s="1"/>
  <c r="G91" i="8"/>
  <c r="F91" i="8"/>
  <c r="E91" i="8"/>
  <c r="D91" i="8"/>
  <c r="C91" i="8"/>
  <c r="B91" i="8"/>
  <c r="N90" i="8"/>
  <c r="O90" i="8" s="1"/>
  <c r="M90" i="8"/>
  <c r="G90" i="8"/>
  <c r="F90" i="8"/>
  <c r="E90" i="8"/>
  <c r="D90" i="8"/>
  <c r="C90" i="8"/>
  <c r="B90" i="8"/>
  <c r="N89" i="8"/>
  <c r="M89" i="8"/>
  <c r="G89" i="8"/>
  <c r="F89" i="8"/>
  <c r="E89" i="8"/>
  <c r="D89" i="8"/>
  <c r="C89" i="8"/>
  <c r="B89" i="8"/>
  <c r="O88" i="8"/>
  <c r="N88" i="8"/>
  <c r="M88" i="8"/>
  <c r="G88" i="8"/>
  <c r="F88" i="8"/>
  <c r="E88" i="8"/>
  <c r="D88" i="8"/>
  <c r="C88" i="8"/>
  <c r="B88" i="8"/>
  <c r="N87" i="8"/>
  <c r="O87" i="8" s="1"/>
  <c r="M87" i="8"/>
  <c r="G87" i="8"/>
  <c r="F87" i="8"/>
  <c r="E87" i="8"/>
  <c r="D87" i="8"/>
  <c r="C87" i="8"/>
  <c r="B87" i="8"/>
  <c r="O86" i="8"/>
  <c r="N86" i="8"/>
  <c r="M86" i="8"/>
  <c r="G86" i="8"/>
  <c r="F86" i="8"/>
  <c r="E86" i="8"/>
  <c r="D86" i="8"/>
  <c r="C86" i="8"/>
  <c r="B86" i="8"/>
  <c r="N85" i="8"/>
  <c r="O85" i="8" s="1"/>
  <c r="R90" i="4" s="1"/>
  <c r="M85" i="8"/>
  <c r="G85" i="8"/>
  <c r="F85" i="8"/>
  <c r="E85" i="8"/>
  <c r="D85" i="8"/>
  <c r="C85" i="8"/>
  <c r="B85" i="8"/>
  <c r="N84" i="8"/>
  <c r="O84" i="8" s="1"/>
  <c r="M84" i="8"/>
  <c r="G84" i="8"/>
  <c r="F84" i="8"/>
  <c r="E84" i="8"/>
  <c r="D84" i="8"/>
  <c r="C84" i="8"/>
  <c r="B84" i="8"/>
  <c r="N83" i="8"/>
  <c r="O83" i="8" s="1"/>
  <c r="M83" i="8"/>
  <c r="G83" i="8"/>
  <c r="F83" i="8"/>
  <c r="E83" i="8"/>
  <c r="D83" i="8"/>
  <c r="C83" i="8"/>
  <c r="B83" i="8"/>
  <c r="N82" i="8"/>
  <c r="O82" i="8" s="1"/>
  <c r="M82" i="8"/>
  <c r="G82" i="8"/>
  <c r="F82" i="8"/>
  <c r="E82" i="8"/>
  <c r="D82" i="8"/>
  <c r="C82" i="8"/>
  <c r="B82" i="8"/>
  <c r="N81" i="8"/>
  <c r="M81" i="8"/>
  <c r="O81" i="8" s="1"/>
  <c r="G81" i="8"/>
  <c r="F81" i="8"/>
  <c r="E81" i="8"/>
  <c r="D81" i="8"/>
  <c r="C81" i="8"/>
  <c r="B81" i="8"/>
  <c r="O80" i="8"/>
  <c r="N80" i="8"/>
  <c r="M80" i="8"/>
  <c r="G80" i="8"/>
  <c r="F80" i="8"/>
  <c r="E80" i="8"/>
  <c r="D80" i="8"/>
  <c r="C80" i="8"/>
  <c r="B80" i="8"/>
  <c r="N79" i="8"/>
  <c r="M79" i="8"/>
  <c r="G79" i="8"/>
  <c r="F79" i="8"/>
  <c r="E79" i="8"/>
  <c r="D79" i="8"/>
  <c r="C79" i="8"/>
  <c r="B79" i="8"/>
  <c r="O78" i="8"/>
  <c r="N78" i="8"/>
  <c r="M78" i="8"/>
  <c r="G78" i="8"/>
  <c r="F78" i="8"/>
  <c r="E78" i="8"/>
  <c r="D78" i="8"/>
  <c r="C78" i="8"/>
  <c r="B78" i="8"/>
  <c r="N77" i="8"/>
  <c r="O77" i="8" s="1"/>
  <c r="R60" i="4" s="1"/>
  <c r="M77" i="8"/>
  <c r="G77" i="8"/>
  <c r="F77" i="8"/>
  <c r="E77" i="8"/>
  <c r="D77" i="8"/>
  <c r="C77" i="8"/>
  <c r="B77" i="8"/>
  <c r="N76" i="8"/>
  <c r="O76" i="8" s="1"/>
  <c r="M76" i="8"/>
  <c r="G76" i="8"/>
  <c r="F76" i="8"/>
  <c r="E76" i="8"/>
  <c r="D76" i="8"/>
  <c r="C76" i="8"/>
  <c r="B76" i="8"/>
  <c r="N75" i="8"/>
  <c r="O75" i="8" s="1"/>
  <c r="R65" i="4" s="1"/>
  <c r="M75" i="8"/>
  <c r="G75" i="8"/>
  <c r="F75" i="8"/>
  <c r="E75" i="8"/>
  <c r="D75" i="8"/>
  <c r="C75" i="8"/>
  <c r="B75" i="8"/>
  <c r="N74" i="8"/>
  <c r="M74" i="8"/>
  <c r="O74" i="8" s="1"/>
  <c r="G74" i="8"/>
  <c r="F74" i="8"/>
  <c r="E74" i="8"/>
  <c r="D74" i="8"/>
  <c r="C74" i="8"/>
  <c r="B74" i="8"/>
  <c r="O73" i="8"/>
  <c r="N73" i="8"/>
  <c r="M73" i="8"/>
  <c r="G73" i="8"/>
  <c r="F73" i="8"/>
  <c r="E73" i="8"/>
  <c r="D73" i="8"/>
  <c r="C73" i="8"/>
  <c r="B73" i="8"/>
  <c r="N72" i="8"/>
  <c r="M72" i="8"/>
  <c r="G72" i="8"/>
  <c r="F72" i="8"/>
  <c r="E72" i="8"/>
  <c r="D72" i="8"/>
  <c r="C72" i="8"/>
  <c r="B72" i="8"/>
  <c r="N71" i="8"/>
  <c r="O71" i="8" s="1"/>
  <c r="R70" i="4" s="1"/>
  <c r="M71" i="8"/>
  <c r="G71" i="8"/>
  <c r="F71" i="8"/>
  <c r="E71" i="8"/>
  <c r="D71" i="8"/>
  <c r="C71" i="8"/>
  <c r="B71" i="8"/>
  <c r="N70" i="8"/>
  <c r="O70" i="8" s="1"/>
  <c r="M70" i="8"/>
  <c r="G70" i="8"/>
  <c r="F70" i="8"/>
  <c r="E70" i="8"/>
  <c r="D70" i="8"/>
  <c r="C70" i="8"/>
  <c r="B70" i="8"/>
  <c r="N69" i="8"/>
  <c r="O69" i="8" s="1"/>
  <c r="M69" i="8"/>
  <c r="G69" i="8"/>
  <c r="F69" i="8"/>
  <c r="E69" i="8"/>
  <c r="D69" i="8"/>
  <c r="C69" i="8"/>
  <c r="B69" i="8"/>
  <c r="N68" i="8"/>
  <c r="M68" i="8"/>
  <c r="O68" i="8" s="1"/>
  <c r="R80" i="4" s="1"/>
  <c r="G68" i="8"/>
  <c r="F68" i="8"/>
  <c r="E68" i="8"/>
  <c r="D68" i="8"/>
  <c r="C68" i="8"/>
  <c r="B68" i="8"/>
  <c r="N67" i="8"/>
  <c r="O67" i="8" s="1"/>
  <c r="M67" i="8"/>
  <c r="G67" i="8"/>
  <c r="F67" i="8"/>
  <c r="E67" i="8"/>
  <c r="D67" i="8"/>
  <c r="C67" i="8"/>
  <c r="B67" i="8"/>
  <c r="N66" i="8"/>
  <c r="M66" i="8"/>
  <c r="O66" i="8" s="1"/>
  <c r="G66" i="8"/>
  <c r="F66" i="8"/>
  <c r="E66" i="8"/>
  <c r="D66" i="8"/>
  <c r="C66" i="8"/>
  <c r="B66" i="8"/>
  <c r="O65" i="8"/>
  <c r="N65" i="8"/>
  <c r="M65" i="8"/>
  <c r="G65" i="8"/>
  <c r="F65" i="8"/>
  <c r="E65" i="8"/>
  <c r="D65" i="8"/>
  <c r="C65" i="8"/>
  <c r="B65" i="8"/>
  <c r="N64" i="8"/>
  <c r="O64" i="8" s="1"/>
  <c r="M64" i="8"/>
  <c r="G64" i="8"/>
  <c r="F64" i="8"/>
  <c r="E64" i="8"/>
  <c r="D64" i="8"/>
  <c r="C64" i="8"/>
  <c r="B64" i="8"/>
  <c r="O63" i="8"/>
  <c r="N63" i="8"/>
  <c r="M63" i="8"/>
  <c r="G63" i="8"/>
  <c r="F63" i="8"/>
  <c r="E63" i="8"/>
  <c r="D63" i="8"/>
  <c r="C63" i="8"/>
  <c r="B63" i="8"/>
  <c r="N62" i="8"/>
  <c r="O62" i="8" s="1"/>
  <c r="M62" i="8"/>
  <c r="G62" i="8"/>
  <c r="F62" i="8"/>
  <c r="E62" i="8"/>
  <c r="D62" i="8"/>
  <c r="C62" i="8"/>
  <c r="B62" i="8"/>
  <c r="N61" i="8"/>
  <c r="O61" i="8" s="1"/>
  <c r="R75" i="4" s="1"/>
  <c r="M61" i="8"/>
  <c r="G61" i="8"/>
  <c r="F61" i="8"/>
  <c r="E61" i="8"/>
  <c r="D61" i="8"/>
  <c r="C61" i="8"/>
  <c r="B61" i="8"/>
  <c r="O60" i="8"/>
  <c r="N60" i="8"/>
  <c r="M60" i="8"/>
  <c r="G60" i="8"/>
  <c r="F60" i="8"/>
  <c r="E60" i="8"/>
  <c r="D60" i="8"/>
  <c r="C60" i="8"/>
  <c r="B60" i="8"/>
  <c r="N59" i="8"/>
  <c r="M59" i="8"/>
  <c r="G59" i="8"/>
  <c r="F59" i="8"/>
  <c r="E59" i="8"/>
  <c r="D59" i="8"/>
  <c r="C59" i="8"/>
  <c r="B59" i="8"/>
  <c r="N58" i="8"/>
  <c r="M58" i="8"/>
  <c r="O58" i="8" s="1"/>
  <c r="G58" i="8"/>
  <c r="F58" i="8"/>
  <c r="E58" i="8"/>
  <c r="D58" i="8"/>
  <c r="C58" i="8"/>
  <c r="B58" i="8"/>
  <c r="O57" i="8"/>
  <c r="N57" i="8"/>
  <c r="M57" i="8"/>
  <c r="G57" i="8"/>
  <c r="F57" i="8"/>
  <c r="E57" i="8"/>
  <c r="D57" i="8"/>
  <c r="C57" i="8"/>
  <c r="B57" i="8"/>
  <c r="O56" i="8"/>
  <c r="N56" i="8"/>
  <c r="M56" i="8"/>
  <c r="G56" i="8"/>
  <c r="F56" i="8"/>
  <c r="E56" i="8"/>
  <c r="D56" i="8"/>
  <c r="C56" i="8"/>
  <c r="B56" i="8"/>
  <c r="N55" i="8"/>
  <c r="O55" i="8" s="1"/>
  <c r="M55" i="8"/>
  <c r="G55" i="8"/>
  <c r="F55" i="8"/>
  <c r="E55" i="8"/>
  <c r="D55" i="8"/>
  <c r="C55" i="8"/>
  <c r="B55" i="8"/>
  <c r="O54" i="8"/>
  <c r="N54" i="8"/>
  <c r="M54" i="8"/>
  <c r="G54" i="8"/>
  <c r="F54" i="8"/>
  <c r="E54" i="8"/>
  <c r="D54" i="8"/>
  <c r="C54" i="8"/>
  <c r="B54" i="8"/>
  <c r="N53" i="8"/>
  <c r="O53" i="8" s="1"/>
  <c r="M53" i="8"/>
  <c r="G53" i="8"/>
  <c r="F53" i="8"/>
  <c r="E53" i="8"/>
  <c r="D53" i="8"/>
  <c r="C53" i="8"/>
  <c r="B53" i="8"/>
  <c r="N52" i="8"/>
  <c r="O52" i="8" s="1"/>
  <c r="M52" i="8"/>
  <c r="G52" i="8"/>
  <c r="F52" i="8"/>
  <c r="E52" i="8"/>
  <c r="D52" i="8"/>
  <c r="C52" i="8"/>
  <c r="B52" i="8"/>
  <c r="O51" i="8"/>
  <c r="N51" i="8"/>
  <c r="M51" i="8"/>
  <c r="G51" i="8"/>
  <c r="F51" i="8"/>
  <c r="E51" i="8"/>
  <c r="D51" i="8"/>
  <c r="C51" i="8"/>
  <c r="B51" i="8"/>
  <c r="N50" i="8"/>
  <c r="O50" i="8" s="1"/>
  <c r="R50" i="4" s="1"/>
  <c r="M50" i="8"/>
  <c r="G50" i="8"/>
  <c r="F50" i="8"/>
  <c r="E50" i="8"/>
  <c r="D50" i="8"/>
  <c r="C50" i="8"/>
  <c r="B50" i="8"/>
  <c r="N49" i="8"/>
  <c r="M49" i="8"/>
  <c r="G49" i="8"/>
  <c r="F49" i="8"/>
  <c r="E49" i="8"/>
  <c r="D49" i="8"/>
  <c r="C49" i="8"/>
  <c r="B49" i="8"/>
  <c r="N48" i="8"/>
  <c r="M48" i="8"/>
  <c r="O48" i="8" s="1"/>
  <c r="G48" i="8"/>
  <c r="F48" i="8"/>
  <c r="E48" i="8"/>
  <c r="D48" i="8"/>
  <c r="C48" i="8"/>
  <c r="B48" i="8"/>
  <c r="O47" i="8"/>
  <c r="N47" i="8"/>
  <c r="M47" i="8"/>
  <c r="G47" i="8"/>
  <c r="F47" i="8"/>
  <c r="E47" i="8"/>
  <c r="D47" i="8"/>
  <c r="C47" i="8"/>
  <c r="B47" i="8"/>
  <c r="N46" i="8"/>
  <c r="O46" i="8" s="1"/>
  <c r="R55" i="4" s="1"/>
  <c r="M46" i="8"/>
  <c r="G46" i="8"/>
  <c r="F46" i="8"/>
  <c r="E46" i="8"/>
  <c r="D46" i="8"/>
  <c r="C46" i="8"/>
  <c r="B46" i="8"/>
  <c r="O45" i="8"/>
  <c r="N45" i="8"/>
  <c r="M45" i="8"/>
  <c r="G45" i="8"/>
  <c r="F45" i="8"/>
  <c r="E45" i="8"/>
  <c r="D45" i="8"/>
  <c r="C45" i="8"/>
  <c r="B45" i="8"/>
  <c r="N44" i="8"/>
  <c r="O44" i="8" s="1"/>
  <c r="M44" i="8"/>
  <c r="G44" i="8"/>
  <c r="F44" i="8"/>
  <c r="E44" i="8"/>
  <c r="D44" i="8"/>
  <c r="C44" i="8"/>
  <c r="B44" i="8"/>
  <c r="N43" i="8"/>
  <c r="O43" i="8" s="1"/>
  <c r="M43" i="8"/>
  <c r="G43" i="8"/>
  <c r="F43" i="8"/>
  <c r="E43" i="8"/>
  <c r="D43" i="8"/>
  <c r="C43" i="8"/>
  <c r="B43" i="8"/>
  <c r="O42" i="8"/>
  <c r="N42" i="8"/>
  <c r="M42" i="8"/>
  <c r="G42" i="8"/>
  <c r="F42" i="8"/>
  <c r="E42" i="8"/>
  <c r="D42" i="8"/>
  <c r="C42" i="8"/>
  <c r="B42" i="8"/>
  <c r="N41" i="8"/>
  <c r="O41" i="8" s="1"/>
  <c r="M41" i="8"/>
  <c r="G41" i="8"/>
  <c r="F41" i="8"/>
  <c r="E41" i="8"/>
  <c r="D41" i="8"/>
  <c r="C41" i="8"/>
  <c r="B41" i="8"/>
  <c r="N40" i="8"/>
  <c r="O40" i="8" s="1"/>
  <c r="M40" i="8"/>
  <c r="G40" i="8"/>
  <c r="F40" i="8"/>
  <c r="E40" i="8"/>
  <c r="D40" i="8"/>
  <c r="C40" i="8"/>
  <c r="B40" i="8"/>
  <c r="N39" i="8"/>
  <c r="M39" i="8"/>
  <c r="G39" i="8"/>
  <c r="F39" i="8"/>
  <c r="E39" i="8"/>
  <c r="D39" i="8"/>
  <c r="C39" i="8"/>
  <c r="B39" i="8"/>
  <c r="O38" i="8"/>
  <c r="N38" i="8"/>
  <c r="M38" i="8"/>
  <c r="G38" i="8"/>
  <c r="F38" i="8"/>
  <c r="E38" i="8"/>
  <c r="D38" i="8"/>
  <c r="C38" i="8"/>
  <c r="B38" i="8"/>
  <c r="N37" i="8"/>
  <c r="O37" i="8" s="1"/>
  <c r="M37" i="8"/>
  <c r="G37" i="8"/>
  <c r="F37" i="8"/>
  <c r="E37" i="8"/>
  <c r="D37" i="8"/>
  <c r="C37" i="8"/>
  <c r="B37" i="8"/>
  <c r="O36" i="8"/>
  <c r="N36" i="8"/>
  <c r="M36" i="8"/>
  <c r="G36" i="8"/>
  <c r="F36" i="8"/>
  <c r="E36" i="8"/>
  <c r="D36" i="8"/>
  <c r="C36" i="8"/>
  <c r="B36" i="8"/>
  <c r="N35" i="8"/>
  <c r="O35" i="8" s="1"/>
  <c r="M35" i="8"/>
  <c r="G35" i="8"/>
  <c r="F35" i="8"/>
  <c r="E35" i="8"/>
  <c r="D35" i="8"/>
  <c r="C35" i="8"/>
  <c r="B35" i="8"/>
  <c r="N34" i="8"/>
  <c r="O34" i="8" s="1"/>
  <c r="M34" i="8"/>
  <c r="G34" i="8"/>
  <c r="F34" i="8"/>
  <c r="E34" i="8"/>
  <c r="D34" i="8"/>
  <c r="C34" i="8"/>
  <c r="B34" i="8"/>
  <c r="O33" i="8"/>
  <c r="N33" i="8"/>
  <c r="M33" i="8"/>
  <c r="G33" i="8"/>
  <c r="F33" i="8"/>
  <c r="E33" i="8"/>
  <c r="D33" i="8"/>
  <c r="C33" i="8"/>
  <c r="B33" i="8"/>
  <c r="N32" i="8"/>
  <c r="O32" i="8" s="1"/>
  <c r="R25" i="4" s="1"/>
  <c r="M32" i="8"/>
  <c r="G32" i="8"/>
  <c r="F32" i="8"/>
  <c r="E32" i="8"/>
  <c r="D32" i="8"/>
  <c r="C32" i="8"/>
  <c r="B32" i="8"/>
  <c r="N31" i="8"/>
  <c r="O31" i="8" s="1"/>
  <c r="M31" i="8"/>
  <c r="G31" i="8"/>
  <c r="F31" i="8"/>
  <c r="E31" i="8"/>
  <c r="D31" i="8"/>
  <c r="C31" i="8"/>
  <c r="B31" i="8"/>
  <c r="N30" i="8"/>
  <c r="O30" i="8" s="1"/>
  <c r="M30" i="8"/>
  <c r="G30" i="8"/>
  <c r="F30" i="8"/>
  <c r="E30" i="8"/>
  <c r="D30" i="8"/>
  <c r="C30" i="8"/>
  <c r="B30" i="8"/>
  <c r="N29" i="8"/>
  <c r="O29" i="8" s="1"/>
  <c r="M29" i="8"/>
  <c r="G29" i="8"/>
  <c r="F29" i="8"/>
  <c r="E29" i="8"/>
  <c r="D29" i="8"/>
  <c r="C29" i="8"/>
  <c r="B29" i="8"/>
  <c r="N28" i="8"/>
  <c r="M28" i="8"/>
  <c r="O28" i="8" s="1"/>
  <c r="R35" i="4" s="1"/>
  <c r="G28" i="8"/>
  <c r="F28" i="8"/>
  <c r="E28" i="8"/>
  <c r="D28" i="8"/>
  <c r="C28" i="8"/>
  <c r="B28" i="8"/>
  <c r="O27" i="8"/>
  <c r="N27" i="8"/>
  <c r="M27" i="8"/>
  <c r="G27" i="8"/>
  <c r="F27" i="8"/>
  <c r="E27" i="8"/>
  <c r="D27" i="8"/>
  <c r="C27" i="8"/>
  <c r="B27" i="8"/>
  <c r="N26" i="8"/>
  <c r="O26" i="8" s="1"/>
  <c r="M26" i="8"/>
  <c r="G26" i="8"/>
  <c r="F26" i="8"/>
  <c r="E26" i="8"/>
  <c r="D26" i="8"/>
  <c r="C26" i="8"/>
  <c r="B26" i="8"/>
  <c r="N25" i="8"/>
  <c r="O25" i="8" s="1"/>
  <c r="M25" i="8"/>
  <c r="G25" i="8"/>
  <c r="F25" i="8"/>
  <c r="E25" i="8"/>
  <c r="D25" i="8"/>
  <c r="C25" i="8"/>
  <c r="B25" i="8"/>
  <c r="O24" i="8"/>
  <c r="N24" i="8"/>
  <c r="M24" i="8"/>
  <c r="G24" i="8"/>
  <c r="F24" i="8"/>
  <c r="E24" i="8"/>
  <c r="D24" i="8"/>
  <c r="C24" i="8"/>
  <c r="B24" i="8"/>
  <c r="N23" i="8"/>
  <c r="O23" i="8" s="1"/>
  <c r="M23" i="8"/>
  <c r="G23" i="8"/>
  <c r="F23" i="8"/>
  <c r="E23" i="8"/>
  <c r="D23" i="8"/>
  <c r="C23" i="8"/>
  <c r="B23" i="8"/>
  <c r="N22" i="8"/>
  <c r="O22" i="8" s="1"/>
  <c r="M22" i="8"/>
  <c r="G22" i="8"/>
  <c r="F22" i="8"/>
  <c r="E22" i="8"/>
  <c r="D22" i="8"/>
  <c r="C22" i="8"/>
  <c r="B22" i="8"/>
  <c r="N21" i="8"/>
  <c r="O21" i="8" s="1"/>
  <c r="M21" i="8"/>
  <c r="G21" i="8"/>
  <c r="F21" i="8"/>
  <c r="E21" i="8"/>
  <c r="D21" i="8"/>
  <c r="C21" i="8"/>
  <c r="B21" i="8"/>
  <c r="N20" i="8"/>
  <c r="M20" i="8"/>
  <c r="O20" i="8" s="1"/>
  <c r="R20" i="4" s="1"/>
  <c r="G20" i="8"/>
  <c r="F20" i="8"/>
  <c r="E20" i="8"/>
  <c r="D20" i="8"/>
  <c r="C20" i="8"/>
  <c r="B20" i="8"/>
  <c r="N19" i="8"/>
  <c r="O19" i="8" s="1"/>
  <c r="M19" i="8"/>
  <c r="G19" i="8"/>
  <c r="F19" i="8"/>
  <c r="E19" i="8"/>
  <c r="D19" i="8"/>
  <c r="C19" i="8"/>
  <c r="B19" i="8"/>
  <c r="O18" i="8"/>
  <c r="N18" i="8"/>
  <c r="M18" i="8"/>
  <c r="G18" i="8"/>
  <c r="F18" i="8"/>
  <c r="E18" i="8"/>
  <c r="D18" i="8"/>
  <c r="C18" i="8"/>
  <c r="B18" i="8"/>
  <c r="N17" i="8"/>
  <c r="O17" i="8" s="1"/>
  <c r="M17" i="8"/>
  <c r="G17" i="8"/>
  <c r="F17" i="8"/>
  <c r="E17" i="8"/>
  <c r="D17" i="8"/>
  <c r="C17" i="8"/>
  <c r="B17" i="8"/>
  <c r="N16" i="8"/>
  <c r="O16" i="8" s="1"/>
  <c r="M16" i="8"/>
  <c r="G16" i="8"/>
  <c r="F16" i="8"/>
  <c r="E16" i="8"/>
  <c r="D16" i="8"/>
  <c r="C16" i="8"/>
  <c r="B16" i="8"/>
  <c r="O15" i="8"/>
  <c r="N15" i="8"/>
  <c r="M15" i="8"/>
  <c r="G15" i="8"/>
  <c r="F15" i="8"/>
  <c r="E15" i="8"/>
  <c r="D15" i="8"/>
  <c r="C15" i="8"/>
  <c r="B15" i="8"/>
  <c r="N14" i="8"/>
  <c r="O14" i="8" s="1"/>
  <c r="M14" i="8"/>
  <c r="G14" i="8"/>
  <c r="F14" i="8"/>
  <c r="E14" i="8"/>
  <c r="D14" i="8"/>
  <c r="C14" i="8"/>
  <c r="B14" i="8"/>
  <c r="N13" i="8"/>
  <c r="O13" i="8" s="1"/>
  <c r="M13" i="8"/>
  <c r="G13" i="8"/>
  <c r="F13" i="8"/>
  <c r="E13" i="8"/>
  <c r="D13" i="8"/>
  <c r="C13" i="8"/>
  <c r="B13" i="8"/>
  <c r="N12" i="8"/>
  <c r="O12" i="8" s="1"/>
  <c r="M12" i="8"/>
  <c r="G12" i="8"/>
  <c r="F12" i="8"/>
  <c r="E12" i="8"/>
  <c r="D12" i="8"/>
  <c r="C12" i="8"/>
  <c r="B12" i="8"/>
  <c r="N11" i="8"/>
  <c r="M11" i="8"/>
  <c r="O11" i="8" s="1"/>
  <c r="G11" i="8"/>
  <c r="F11" i="8"/>
  <c r="E11" i="8"/>
  <c r="D11" i="8"/>
  <c r="C11" i="8"/>
  <c r="B11" i="8"/>
  <c r="O10" i="8"/>
  <c r="N10" i="8"/>
  <c r="M10" i="8"/>
  <c r="G10" i="8"/>
  <c r="F10" i="8"/>
  <c r="E10" i="8"/>
  <c r="D10" i="8"/>
  <c r="C10" i="8"/>
  <c r="B10" i="8"/>
  <c r="N9" i="8"/>
  <c r="M9" i="8"/>
  <c r="G9" i="8"/>
  <c r="F9" i="8"/>
  <c r="E9" i="8"/>
  <c r="D9" i="8"/>
  <c r="C9" i="8"/>
  <c r="B9" i="8"/>
  <c r="O8" i="8"/>
  <c r="N8" i="8"/>
  <c r="M8" i="8"/>
  <c r="G8" i="8"/>
  <c r="F8" i="8"/>
  <c r="E8" i="8"/>
  <c r="D8" i="8"/>
  <c r="C8" i="8"/>
  <c r="B8" i="8"/>
  <c r="N7" i="8"/>
  <c r="O7" i="8" s="1"/>
  <c r="M7" i="8"/>
  <c r="G7" i="8"/>
  <c r="F7" i="8"/>
  <c r="E7" i="8"/>
  <c r="D7" i="8"/>
  <c r="C7" i="8"/>
  <c r="B7" i="8"/>
  <c r="O6" i="8"/>
  <c r="N6" i="8"/>
  <c r="M6" i="8"/>
  <c r="G6" i="8"/>
  <c r="F6" i="8"/>
  <c r="E6" i="8"/>
  <c r="D6" i="8"/>
  <c r="C6" i="8"/>
  <c r="B6" i="8"/>
  <c r="N5" i="8"/>
  <c r="O5" i="8" s="1"/>
  <c r="M5" i="8"/>
  <c r="G5" i="8"/>
  <c r="F5" i="8"/>
  <c r="E5" i="8"/>
  <c r="D5" i="8"/>
  <c r="C5" i="8"/>
  <c r="B5" i="8"/>
  <c r="N4" i="8"/>
  <c r="O4" i="8" s="1"/>
  <c r="R10" i="4" s="1"/>
  <c r="M4" i="8"/>
  <c r="G4" i="8"/>
  <c r="F4" i="8"/>
  <c r="E4" i="8"/>
  <c r="D4" i="8"/>
  <c r="C4" i="8"/>
  <c r="B4" i="8"/>
  <c r="N3" i="8"/>
  <c r="O3" i="8" s="1"/>
  <c r="M3" i="8"/>
  <c r="G3" i="8"/>
  <c r="F3" i="8"/>
  <c r="E3" i="8"/>
  <c r="D3" i="8"/>
  <c r="C3" i="8"/>
  <c r="B3" i="8"/>
  <c r="N2" i="8"/>
  <c r="M2" i="8"/>
  <c r="O2" i="8" s="1"/>
  <c r="G2" i="8"/>
  <c r="F2" i="8"/>
  <c r="E2" i="8"/>
  <c r="D2" i="8"/>
  <c r="C2" i="8"/>
  <c r="B2" i="8"/>
  <c r="G660" i="7"/>
  <c r="F660" i="7"/>
  <c r="E660" i="7"/>
  <c r="D660" i="7"/>
  <c r="C660" i="7"/>
  <c r="B660" i="7"/>
  <c r="G659" i="7"/>
  <c r="F659" i="7"/>
  <c r="E659" i="7"/>
  <c r="D659" i="7"/>
  <c r="C659" i="7"/>
  <c r="B659" i="7"/>
  <c r="G658" i="7"/>
  <c r="F658" i="7"/>
  <c r="E658" i="7"/>
  <c r="D658" i="7"/>
  <c r="C658" i="7"/>
  <c r="B658" i="7"/>
  <c r="G657" i="7"/>
  <c r="F657" i="7"/>
  <c r="E657" i="7"/>
  <c r="D657" i="7"/>
  <c r="C657" i="7"/>
  <c r="B657" i="7"/>
  <c r="G656" i="7"/>
  <c r="F656" i="7"/>
  <c r="E656" i="7"/>
  <c r="D656" i="7"/>
  <c r="C656" i="7"/>
  <c r="B656" i="7"/>
  <c r="G655" i="7"/>
  <c r="F655" i="7"/>
  <c r="E655" i="7"/>
  <c r="D655" i="7"/>
  <c r="C655" i="7"/>
  <c r="B655" i="7"/>
  <c r="G654" i="7"/>
  <c r="F654" i="7"/>
  <c r="E654" i="7"/>
  <c r="D654" i="7"/>
  <c r="C654" i="7"/>
  <c r="B654" i="7"/>
  <c r="G653" i="7"/>
  <c r="F653" i="7"/>
  <c r="E653" i="7"/>
  <c r="D653" i="7"/>
  <c r="C653" i="7"/>
  <c r="B653" i="7"/>
  <c r="G652" i="7"/>
  <c r="F652" i="7"/>
  <c r="E652" i="7"/>
  <c r="D652" i="7"/>
  <c r="C652" i="7"/>
  <c r="B652" i="7"/>
  <c r="G651" i="7"/>
  <c r="F651" i="7"/>
  <c r="E651" i="7"/>
  <c r="D651" i="7"/>
  <c r="C651" i="7"/>
  <c r="B651" i="7"/>
  <c r="G650" i="7"/>
  <c r="F650" i="7"/>
  <c r="E650" i="7"/>
  <c r="D650" i="7"/>
  <c r="C650" i="7"/>
  <c r="B650" i="7"/>
  <c r="G649" i="7"/>
  <c r="F649" i="7"/>
  <c r="E649" i="7"/>
  <c r="D649" i="7"/>
  <c r="C649" i="7"/>
  <c r="B649" i="7"/>
  <c r="G648" i="7"/>
  <c r="F648" i="7"/>
  <c r="E648" i="7"/>
  <c r="D648" i="7"/>
  <c r="C648" i="7"/>
  <c r="B648" i="7"/>
  <c r="G647" i="7"/>
  <c r="F647" i="7"/>
  <c r="E647" i="7"/>
  <c r="D647" i="7"/>
  <c r="C647" i="7"/>
  <c r="B647" i="7"/>
  <c r="G646" i="7"/>
  <c r="F646" i="7"/>
  <c r="E646" i="7"/>
  <c r="D646" i="7"/>
  <c r="C646" i="7"/>
  <c r="B646" i="7"/>
  <c r="G645" i="7"/>
  <c r="F645" i="7"/>
  <c r="E645" i="7"/>
  <c r="D645" i="7"/>
  <c r="C645" i="7"/>
  <c r="B645" i="7"/>
  <c r="G644" i="7"/>
  <c r="F644" i="7"/>
  <c r="E644" i="7"/>
  <c r="D644" i="7"/>
  <c r="C644" i="7"/>
  <c r="B644" i="7"/>
  <c r="G643" i="7"/>
  <c r="F643" i="7"/>
  <c r="E643" i="7"/>
  <c r="D643" i="7"/>
  <c r="C643" i="7"/>
  <c r="B643" i="7"/>
  <c r="G642" i="7"/>
  <c r="F642" i="7"/>
  <c r="E642" i="7"/>
  <c r="D642" i="7"/>
  <c r="C642" i="7"/>
  <c r="B642" i="7"/>
  <c r="G641" i="7"/>
  <c r="F641" i="7"/>
  <c r="E641" i="7"/>
  <c r="D641" i="7"/>
  <c r="C641" i="7"/>
  <c r="B641" i="7"/>
  <c r="G640" i="7"/>
  <c r="F640" i="7"/>
  <c r="E640" i="7"/>
  <c r="D640" i="7"/>
  <c r="C640" i="7"/>
  <c r="B640" i="7"/>
  <c r="G639" i="7"/>
  <c r="F639" i="7"/>
  <c r="E639" i="7"/>
  <c r="D639" i="7"/>
  <c r="C639" i="7"/>
  <c r="B639" i="7"/>
  <c r="G638" i="7"/>
  <c r="F638" i="7"/>
  <c r="E638" i="7"/>
  <c r="D638" i="7"/>
  <c r="C638" i="7"/>
  <c r="B638" i="7"/>
  <c r="G637" i="7"/>
  <c r="F637" i="7"/>
  <c r="E637" i="7"/>
  <c r="D637" i="7"/>
  <c r="C637" i="7"/>
  <c r="B637" i="7"/>
  <c r="G636" i="7"/>
  <c r="F636" i="7"/>
  <c r="E636" i="7"/>
  <c r="D636" i="7"/>
  <c r="C636" i="7"/>
  <c r="B636" i="7"/>
  <c r="G635" i="7"/>
  <c r="F635" i="7"/>
  <c r="E635" i="7"/>
  <c r="D635" i="7"/>
  <c r="C635" i="7"/>
  <c r="B635" i="7"/>
  <c r="G634" i="7"/>
  <c r="F634" i="7"/>
  <c r="E634" i="7"/>
  <c r="D634" i="7"/>
  <c r="C634" i="7"/>
  <c r="B634" i="7"/>
  <c r="G633" i="7"/>
  <c r="F633" i="7"/>
  <c r="E633" i="7"/>
  <c r="D633" i="7"/>
  <c r="C633" i="7"/>
  <c r="B633" i="7"/>
  <c r="G632" i="7"/>
  <c r="F632" i="7"/>
  <c r="E632" i="7"/>
  <c r="D632" i="7"/>
  <c r="C632" i="7"/>
  <c r="B632" i="7"/>
  <c r="G631" i="7"/>
  <c r="F631" i="7"/>
  <c r="E631" i="7"/>
  <c r="D631" i="7"/>
  <c r="C631" i="7"/>
  <c r="B631" i="7"/>
  <c r="G630" i="7"/>
  <c r="F630" i="7"/>
  <c r="E630" i="7"/>
  <c r="D630" i="7"/>
  <c r="C630" i="7"/>
  <c r="B630" i="7"/>
  <c r="G629" i="7"/>
  <c r="F629" i="7"/>
  <c r="E629" i="7"/>
  <c r="D629" i="7"/>
  <c r="C629" i="7"/>
  <c r="B629" i="7"/>
  <c r="G628" i="7"/>
  <c r="F628" i="7"/>
  <c r="E628" i="7"/>
  <c r="D628" i="7"/>
  <c r="C628" i="7"/>
  <c r="B628" i="7"/>
  <c r="G627" i="7"/>
  <c r="F627" i="7"/>
  <c r="E627" i="7"/>
  <c r="D627" i="7"/>
  <c r="C627" i="7"/>
  <c r="B627" i="7"/>
  <c r="G626" i="7"/>
  <c r="F626" i="7"/>
  <c r="E626" i="7"/>
  <c r="D626" i="7"/>
  <c r="C626" i="7"/>
  <c r="B626" i="7"/>
  <c r="G625" i="7"/>
  <c r="F625" i="7"/>
  <c r="E625" i="7"/>
  <c r="D625" i="7"/>
  <c r="C625" i="7"/>
  <c r="B625" i="7"/>
  <c r="G624" i="7"/>
  <c r="F624" i="7"/>
  <c r="E624" i="7"/>
  <c r="D624" i="7"/>
  <c r="C624" i="7"/>
  <c r="B624" i="7"/>
  <c r="G623" i="7"/>
  <c r="F623" i="7"/>
  <c r="E623" i="7"/>
  <c r="D623" i="7"/>
  <c r="C623" i="7"/>
  <c r="B623" i="7"/>
  <c r="G622" i="7"/>
  <c r="F622" i="7"/>
  <c r="E622" i="7"/>
  <c r="D622" i="7"/>
  <c r="C622" i="7"/>
  <c r="B622" i="7"/>
  <c r="G621" i="7"/>
  <c r="F621" i="7"/>
  <c r="E621" i="7"/>
  <c r="D621" i="7"/>
  <c r="C621" i="7"/>
  <c r="B621" i="7"/>
  <c r="G620" i="7"/>
  <c r="F620" i="7"/>
  <c r="E620" i="7"/>
  <c r="D620" i="7"/>
  <c r="C620" i="7"/>
  <c r="B620" i="7"/>
  <c r="G619" i="7"/>
  <c r="F619" i="7"/>
  <c r="E619" i="7"/>
  <c r="D619" i="7"/>
  <c r="C619" i="7"/>
  <c r="B619" i="7"/>
  <c r="G618" i="7"/>
  <c r="F618" i="7"/>
  <c r="E618" i="7"/>
  <c r="D618" i="7"/>
  <c r="C618" i="7"/>
  <c r="B618" i="7"/>
  <c r="G617" i="7"/>
  <c r="F617" i="7"/>
  <c r="E617" i="7"/>
  <c r="D617" i="7"/>
  <c r="C617" i="7"/>
  <c r="B617" i="7"/>
  <c r="G616" i="7"/>
  <c r="F616" i="7"/>
  <c r="E616" i="7"/>
  <c r="D616" i="7"/>
  <c r="C616" i="7"/>
  <c r="B616" i="7"/>
  <c r="G615" i="7"/>
  <c r="F615" i="7"/>
  <c r="E615" i="7"/>
  <c r="D615" i="7"/>
  <c r="C615" i="7"/>
  <c r="B615" i="7"/>
  <c r="G614" i="7"/>
  <c r="F614" i="7"/>
  <c r="E614" i="7"/>
  <c r="D614" i="7"/>
  <c r="C614" i="7"/>
  <c r="B614" i="7"/>
  <c r="G613" i="7"/>
  <c r="F613" i="7"/>
  <c r="E613" i="7"/>
  <c r="D613" i="7"/>
  <c r="C613" i="7"/>
  <c r="B613" i="7"/>
  <c r="G612" i="7"/>
  <c r="F612" i="7"/>
  <c r="E612" i="7"/>
  <c r="D612" i="7"/>
  <c r="C612" i="7"/>
  <c r="B612" i="7"/>
  <c r="G611" i="7"/>
  <c r="F611" i="7"/>
  <c r="E611" i="7"/>
  <c r="D611" i="7"/>
  <c r="C611" i="7"/>
  <c r="B611" i="7"/>
  <c r="G610" i="7"/>
  <c r="F610" i="7"/>
  <c r="E610" i="7"/>
  <c r="D610" i="7"/>
  <c r="C610" i="7"/>
  <c r="B610" i="7"/>
  <c r="G609" i="7"/>
  <c r="F609" i="7"/>
  <c r="E609" i="7"/>
  <c r="D609" i="7"/>
  <c r="C609" i="7"/>
  <c r="B609" i="7"/>
  <c r="G608" i="7"/>
  <c r="F608" i="7"/>
  <c r="E608" i="7"/>
  <c r="D608" i="7"/>
  <c r="C608" i="7"/>
  <c r="B608" i="7"/>
  <c r="G607" i="7"/>
  <c r="F607" i="7"/>
  <c r="E607" i="7"/>
  <c r="D607" i="7"/>
  <c r="C607" i="7"/>
  <c r="B607" i="7"/>
  <c r="G606" i="7"/>
  <c r="F606" i="7"/>
  <c r="E606" i="7"/>
  <c r="D606" i="7"/>
  <c r="C606" i="7"/>
  <c r="B606" i="7"/>
  <c r="G605" i="7"/>
  <c r="F605" i="7"/>
  <c r="E605" i="7"/>
  <c r="D605" i="7"/>
  <c r="C605" i="7"/>
  <c r="B605" i="7"/>
  <c r="G604" i="7"/>
  <c r="F604" i="7"/>
  <c r="E604" i="7"/>
  <c r="D604" i="7"/>
  <c r="C604" i="7"/>
  <c r="B604" i="7"/>
  <c r="G603" i="7"/>
  <c r="F603" i="7"/>
  <c r="E603" i="7"/>
  <c r="D603" i="7"/>
  <c r="C603" i="7"/>
  <c r="B603" i="7"/>
  <c r="G602" i="7"/>
  <c r="F602" i="7"/>
  <c r="E602" i="7"/>
  <c r="D602" i="7"/>
  <c r="C602" i="7"/>
  <c r="B602" i="7"/>
  <c r="G601" i="7"/>
  <c r="F601" i="7"/>
  <c r="E601" i="7"/>
  <c r="D601" i="7"/>
  <c r="C601" i="7"/>
  <c r="B601" i="7"/>
  <c r="G600" i="7"/>
  <c r="F600" i="7"/>
  <c r="E600" i="7"/>
  <c r="D600" i="7"/>
  <c r="C600" i="7"/>
  <c r="B600" i="7"/>
  <c r="G599" i="7"/>
  <c r="F599" i="7"/>
  <c r="E599" i="7"/>
  <c r="D599" i="7"/>
  <c r="C599" i="7"/>
  <c r="B599" i="7"/>
  <c r="G598" i="7"/>
  <c r="F598" i="7"/>
  <c r="E598" i="7"/>
  <c r="D598" i="7"/>
  <c r="C598" i="7"/>
  <c r="B598" i="7"/>
  <c r="G597" i="7"/>
  <c r="F597" i="7"/>
  <c r="E597" i="7"/>
  <c r="D597" i="7"/>
  <c r="C597" i="7"/>
  <c r="B597" i="7"/>
  <c r="G596" i="7"/>
  <c r="F596" i="7"/>
  <c r="E596" i="7"/>
  <c r="D596" i="7"/>
  <c r="C596" i="7"/>
  <c r="B596" i="7"/>
  <c r="G595" i="7"/>
  <c r="F595" i="7"/>
  <c r="E595" i="7"/>
  <c r="D595" i="7"/>
  <c r="C595" i="7"/>
  <c r="B595" i="7"/>
  <c r="G594" i="7"/>
  <c r="F594" i="7"/>
  <c r="E594" i="7"/>
  <c r="D594" i="7"/>
  <c r="C594" i="7"/>
  <c r="B594" i="7"/>
  <c r="G593" i="7"/>
  <c r="F593" i="7"/>
  <c r="E593" i="7"/>
  <c r="D593" i="7"/>
  <c r="C593" i="7"/>
  <c r="B593" i="7"/>
  <c r="G592" i="7"/>
  <c r="F592" i="7"/>
  <c r="E592" i="7"/>
  <c r="D592" i="7"/>
  <c r="C592" i="7"/>
  <c r="B592" i="7"/>
  <c r="G591" i="7"/>
  <c r="F591" i="7"/>
  <c r="E591" i="7"/>
  <c r="D591" i="7"/>
  <c r="C591" i="7"/>
  <c r="B591" i="7"/>
  <c r="G590" i="7"/>
  <c r="F590" i="7"/>
  <c r="E590" i="7"/>
  <c r="D590" i="7"/>
  <c r="C590" i="7"/>
  <c r="B590" i="7"/>
  <c r="G589" i="7"/>
  <c r="F589" i="7"/>
  <c r="E589" i="7"/>
  <c r="D589" i="7"/>
  <c r="C589" i="7"/>
  <c r="B589" i="7"/>
  <c r="G588" i="7"/>
  <c r="F588" i="7"/>
  <c r="E588" i="7"/>
  <c r="D588" i="7"/>
  <c r="C588" i="7"/>
  <c r="B588" i="7"/>
  <c r="G587" i="7"/>
  <c r="F587" i="7"/>
  <c r="E587" i="7"/>
  <c r="D587" i="7"/>
  <c r="C587" i="7"/>
  <c r="B587" i="7"/>
  <c r="G586" i="7"/>
  <c r="F586" i="7"/>
  <c r="E586" i="7"/>
  <c r="D586" i="7"/>
  <c r="C586" i="7"/>
  <c r="B586" i="7"/>
  <c r="G585" i="7"/>
  <c r="F585" i="7"/>
  <c r="E585" i="7"/>
  <c r="D585" i="7"/>
  <c r="C585" i="7"/>
  <c r="B585" i="7"/>
  <c r="G584" i="7"/>
  <c r="F584" i="7"/>
  <c r="E584" i="7"/>
  <c r="D584" i="7"/>
  <c r="C584" i="7"/>
  <c r="B584" i="7"/>
  <c r="G583" i="7"/>
  <c r="F583" i="7"/>
  <c r="E583" i="7"/>
  <c r="D583" i="7"/>
  <c r="C583" i="7"/>
  <c r="B583" i="7"/>
  <c r="G582" i="7"/>
  <c r="F582" i="7"/>
  <c r="E582" i="7"/>
  <c r="D582" i="7"/>
  <c r="C582" i="7"/>
  <c r="B582" i="7"/>
  <c r="G581" i="7"/>
  <c r="F581" i="7"/>
  <c r="E581" i="7"/>
  <c r="D581" i="7"/>
  <c r="C581" i="7"/>
  <c r="B581" i="7"/>
  <c r="G580" i="7"/>
  <c r="F580" i="7"/>
  <c r="E580" i="7"/>
  <c r="D580" i="7"/>
  <c r="C580" i="7"/>
  <c r="B580" i="7"/>
  <c r="G579" i="7"/>
  <c r="F579" i="7"/>
  <c r="E579" i="7"/>
  <c r="D579" i="7"/>
  <c r="C579" i="7"/>
  <c r="B579" i="7"/>
  <c r="G578" i="7"/>
  <c r="F578" i="7"/>
  <c r="E578" i="7"/>
  <c r="D578" i="7"/>
  <c r="C578" i="7"/>
  <c r="B578" i="7"/>
  <c r="G577" i="7"/>
  <c r="F577" i="7"/>
  <c r="E577" i="7"/>
  <c r="D577" i="7"/>
  <c r="C577" i="7"/>
  <c r="B577" i="7"/>
  <c r="G576" i="7"/>
  <c r="F576" i="7"/>
  <c r="E576" i="7"/>
  <c r="D576" i="7"/>
  <c r="C576" i="7"/>
  <c r="B576" i="7"/>
  <c r="G575" i="7"/>
  <c r="F575" i="7"/>
  <c r="E575" i="7"/>
  <c r="D575" i="7"/>
  <c r="C575" i="7"/>
  <c r="B575" i="7"/>
  <c r="G574" i="7"/>
  <c r="F574" i="7"/>
  <c r="E574" i="7"/>
  <c r="D574" i="7"/>
  <c r="C574" i="7"/>
  <c r="B574" i="7"/>
  <c r="G573" i="7"/>
  <c r="F573" i="7"/>
  <c r="E573" i="7"/>
  <c r="D573" i="7"/>
  <c r="C573" i="7"/>
  <c r="B573" i="7"/>
  <c r="G572" i="7"/>
  <c r="F572" i="7"/>
  <c r="E572" i="7"/>
  <c r="D572" i="7"/>
  <c r="C572" i="7"/>
  <c r="B572" i="7"/>
  <c r="G571" i="7"/>
  <c r="F571" i="7"/>
  <c r="E571" i="7"/>
  <c r="D571" i="7"/>
  <c r="C571" i="7"/>
  <c r="B571" i="7"/>
  <c r="G570" i="7"/>
  <c r="F570" i="7"/>
  <c r="E570" i="7"/>
  <c r="D570" i="7"/>
  <c r="C570" i="7"/>
  <c r="B570" i="7"/>
  <c r="G569" i="7"/>
  <c r="F569" i="7"/>
  <c r="E569" i="7"/>
  <c r="D569" i="7"/>
  <c r="C569" i="7"/>
  <c r="B569" i="7"/>
  <c r="G568" i="7"/>
  <c r="F568" i="7"/>
  <c r="E568" i="7"/>
  <c r="D568" i="7"/>
  <c r="C568" i="7"/>
  <c r="B568" i="7"/>
  <c r="G567" i="7"/>
  <c r="F567" i="7"/>
  <c r="E567" i="7"/>
  <c r="D567" i="7"/>
  <c r="C567" i="7"/>
  <c r="B567" i="7"/>
  <c r="G566" i="7"/>
  <c r="F566" i="7"/>
  <c r="E566" i="7"/>
  <c r="D566" i="7"/>
  <c r="C566" i="7"/>
  <c r="B566" i="7"/>
  <c r="G565" i="7"/>
  <c r="F565" i="7"/>
  <c r="E565" i="7"/>
  <c r="D565" i="7"/>
  <c r="C565" i="7"/>
  <c r="B565" i="7"/>
  <c r="G564" i="7"/>
  <c r="F564" i="7"/>
  <c r="E564" i="7"/>
  <c r="D564" i="7"/>
  <c r="C564" i="7"/>
  <c r="B564" i="7"/>
  <c r="G563" i="7"/>
  <c r="F563" i="7"/>
  <c r="E563" i="7"/>
  <c r="D563" i="7"/>
  <c r="C563" i="7"/>
  <c r="B563" i="7"/>
  <c r="G562" i="7"/>
  <c r="F562" i="7"/>
  <c r="E562" i="7"/>
  <c r="D562" i="7"/>
  <c r="C562" i="7"/>
  <c r="B562" i="7"/>
  <c r="G561" i="7"/>
  <c r="F561" i="7"/>
  <c r="E561" i="7"/>
  <c r="D561" i="7"/>
  <c r="C561" i="7"/>
  <c r="B561" i="7"/>
  <c r="G560" i="7"/>
  <c r="F560" i="7"/>
  <c r="E560" i="7"/>
  <c r="D560" i="7"/>
  <c r="C560" i="7"/>
  <c r="B560" i="7"/>
  <c r="G559" i="7"/>
  <c r="F559" i="7"/>
  <c r="E559" i="7"/>
  <c r="D559" i="7"/>
  <c r="C559" i="7"/>
  <c r="B559" i="7"/>
  <c r="G558" i="7"/>
  <c r="F558" i="7"/>
  <c r="E558" i="7"/>
  <c r="D558" i="7"/>
  <c r="C558" i="7"/>
  <c r="B558" i="7"/>
  <c r="G557" i="7"/>
  <c r="F557" i="7"/>
  <c r="E557" i="7"/>
  <c r="D557" i="7"/>
  <c r="C557" i="7"/>
  <c r="B557" i="7"/>
  <c r="G556" i="7"/>
  <c r="F556" i="7"/>
  <c r="E556" i="7"/>
  <c r="D556" i="7"/>
  <c r="C556" i="7"/>
  <c r="B556" i="7"/>
  <c r="G555" i="7"/>
  <c r="F555" i="7"/>
  <c r="E555" i="7"/>
  <c r="D555" i="7"/>
  <c r="C555" i="7"/>
  <c r="B555" i="7"/>
  <c r="G554" i="7"/>
  <c r="F554" i="7"/>
  <c r="E554" i="7"/>
  <c r="D554" i="7"/>
  <c r="C554" i="7"/>
  <c r="B554" i="7"/>
  <c r="G553" i="7"/>
  <c r="F553" i="7"/>
  <c r="E553" i="7"/>
  <c r="D553" i="7"/>
  <c r="C553" i="7"/>
  <c r="B553" i="7"/>
  <c r="G552" i="7"/>
  <c r="F552" i="7"/>
  <c r="E552" i="7"/>
  <c r="D552" i="7"/>
  <c r="C552" i="7"/>
  <c r="B552" i="7"/>
  <c r="G551" i="7"/>
  <c r="F551" i="7"/>
  <c r="E551" i="7"/>
  <c r="D551" i="7"/>
  <c r="C551" i="7"/>
  <c r="B551" i="7"/>
  <c r="G550" i="7"/>
  <c r="F550" i="7"/>
  <c r="E550" i="7"/>
  <c r="D550" i="7"/>
  <c r="C550" i="7"/>
  <c r="B550" i="7"/>
  <c r="G549" i="7"/>
  <c r="F549" i="7"/>
  <c r="E549" i="7"/>
  <c r="D549" i="7"/>
  <c r="C549" i="7"/>
  <c r="B549" i="7"/>
  <c r="G548" i="7"/>
  <c r="F548" i="7"/>
  <c r="E548" i="7"/>
  <c r="D548" i="7"/>
  <c r="C548" i="7"/>
  <c r="B548" i="7"/>
  <c r="G547" i="7"/>
  <c r="F547" i="7"/>
  <c r="E547" i="7"/>
  <c r="D547" i="7"/>
  <c r="C547" i="7"/>
  <c r="B547" i="7"/>
  <c r="G546" i="7"/>
  <c r="F546" i="7"/>
  <c r="E546" i="7"/>
  <c r="D546" i="7"/>
  <c r="C546" i="7"/>
  <c r="B546" i="7"/>
  <c r="G545" i="7"/>
  <c r="F545" i="7"/>
  <c r="E545" i="7"/>
  <c r="D545" i="7"/>
  <c r="C545" i="7"/>
  <c r="B545" i="7"/>
  <c r="G544" i="7"/>
  <c r="F544" i="7"/>
  <c r="E544" i="7"/>
  <c r="D544" i="7"/>
  <c r="C544" i="7"/>
  <c r="B544" i="7"/>
  <c r="G543" i="7"/>
  <c r="F543" i="7"/>
  <c r="E543" i="7"/>
  <c r="D543" i="7"/>
  <c r="C543" i="7"/>
  <c r="B543" i="7"/>
  <c r="G542" i="7"/>
  <c r="F542" i="7"/>
  <c r="E542" i="7"/>
  <c r="D542" i="7"/>
  <c r="C542" i="7"/>
  <c r="B542" i="7"/>
  <c r="G541" i="7"/>
  <c r="F541" i="7"/>
  <c r="E541" i="7"/>
  <c r="D541" i="7"/>
  <c r="C541" i="7"/>
  <c r="B541" i="7"/>
  <c r="G540" i="7"/>
  <c r="F540" i="7"/>
  <c r="E540" i="7"/>
  <c r="D540" i="7"/>
  <c r="C540" i="7"/>
  <c r="B540" i="7"/>
  <c r="G539" i="7"/>
  <c r="F539" i="7"/>
  <c r="E539" i="7"/>
  <c r="D539" i="7"/>
  <c r="C539" i="7"/>
  <c r="B539" i="7"/>
  <c r="G538" i="7"/>
  <c r="F538" i="7"/>
  <c r="E538" i="7"/>
  <c r="D538" i="7"/>
  <c r="C538" i="7"/>
  <c r="B538" i="7"/>
  <c r="G537" i="7"/>
  <c r="F537" i="7"/>
  <c r="E537" i="7"/>
  <c r="D537" i="7"/>
  <c r="C537" i="7"/>
  <c r="B537" i="7"/>
  <c r="G536" i="7"/>
  <c r="F536" i="7"/>
  <c r="E536" i="7"/>
  <c r="D536" i="7"/>
  <c r="C536" i="7"/>
  <c r="B536" i="7"/>
  <c r="G535" i="7"/>
  <c r="F535" i="7"/>
  <c r="E535" i="7"/>
  <c r="D535" i="7"/>
  <c r="C535" i="7"/>
  <c r="B535" i="7"/>
  <c r="G534" i="7"/>
  <c r="F534" i="7"/>
  <c r="E534" i="7"/>
  <c r="D534" i="7"/>
  <c r="C534" i="7"/>
  <c r="B534" i="7"/>
  <c r="G533" i="7"/>
  <c r="F533" i="7"/>
  <c r="E533" i="7"/>
  <c r="D533" i="7"/>
  <c r="C533" i="7"/>
  <c r="B533" i="7"/>
  <c r="G532" i="7"/>
  <c r="F532" i="7"/>
  <c r="E532" i="7"/>
  <c r="D532" i="7"/>
  <c r="C532" i="7"/>
  <c r="B532" i="7"/>
  <c r="G531" i="7"/>
  <c r="F531" i="7"/>
  <c r="E531" i="7"/>
  <c r="D531" i="7"/>
  <c r="C531" i="7"/>
  <c r="B531" i="7"/>
  <c r="G530" i="7"/>
  <c r="F530" i="7"/>
  <c r="E530" i="7"/>
  <c r="D530" i="7"/>
  <c r="C530" i="7"/>
  <c r="B530" i="7"/>
  <c r="G529" i="7"/>
  <c r="F529" i="7"/>
  <c r="E529" i="7"/>
  <c r="D529" i="7"/>
  <c r="C529" i="7"/>
  <c r="B529" i="7"/>
  <c r="G528" i="7"/>
  <c r="F528" i="7"/>
  <c r="E528" i="7"/>
  <c r="D528" i="7"/>
  <c r="C528" i="7"/>
  <c r="B528" i="7"/>
  <c r="G527" i="7"/>
  <c r="F527" i="7"/>
  <c r="E527" i="7"/>
  <c r="D527" i="7"/>
  <c r="C527" i="7"/>
  <c r="B527" i="7"/>
  <c r="G526" i="7"/>
  <c r="F526" i="7"/>
  <c r="E526" i="7"/>
  <c r="D526" i="7"/>
  <c r="C526" i="7"/>
  <c r="B526" i="7"/>
  <c r="G525" i="7"/>
  <c r="F525" i="7"/>
  <c r="E525" i="7"/>
  <c r="D525" i="7"/>
  <c r="C525" i="7"/>
  <c r="B525" i="7"/>
  <c r="G524" i="7"/>
  <c r="F524" i="7"/>
  <c r="E524" i="7"/>
  <c r="D524" i="7"/>
  <c r="C524" i="7"/>
  <c r="B524" i="7"/>
  <c r="G523" i="7"/>
  <c r="F523" i="7"/>
  <c r="E523" i="7"/>
  <c r="D523" i="7"/>
  <c r="C523" i="7"/>
  <c r="B523" i="7"/>
  <c r="G522" i="7"/>
  <c r="F522" i="7"/>
  <c r="E522" i="7"/>
  <c r="D522" i="7"/>
  <c r="C522" i="7"/>
  <c r="B522" i="7"/>
  <c r="G521" i="7"/>
  <c r="F521" i="7"/>
  <c r="E521" i="7"/>
  <c r="D521" i="7"/>
  <c r="C521" i="7"/>
  <c r="B521" i="7"/>
  <c r="G520" i="7"/>
  <c r="F520" i="7"/>
  <c r="E520" i="7"/>
  <c r="D520" i="7"/>
  <c r="C520" i="7"/>
  <c r="B520" i="7"/>
  <c r="G519" i="7"/>
  <c r="F519" i="7"/>
  <c r="E519" i="7"/>
  <c r="D519" i="7"/>
  <c r="C519" i="7"/>
  <c r="B519" i="7"/>
  <c r="G518" i="7"/>
  <c r="F518" i="7"/>
  <c r="E518" i="7"/>
  <c r="D518" i="7"/>
  <c r="C518" i="7"/>
  <c r="B518" i="7"/>
  <c r="G517" i="7"/>
  <c r="F517" i="7"/>
  <c r="E517" i="7"/>
  <c r="D517" i="7"/>
  <c r="C517" i="7"/>
  <c r="B517" i="7"/>
  <c r="G516" i="7"/>
  <c r="F516" i="7"/>
  <c r="E516" i="7"/>
  <c r="D516" i="7"/>
  <c r="C516" i="7"/>
  <c r="B516" i="7"/>
  <c r="G515" i="7"/>
  <c r="F515" i="7"/>
  <c r="E515" i="7"/>
  <c r="D515" i="7"/>
  <c r="C515" i="7"/>
  <c r="B515" i="7"/>
  <c r="G514" i="7"/>
  <c r="F514" i="7"/>
  <c r="E514" i="7"/>
  <c r="D514" i="7"/>
  <c r="C514" i="7"/>
  <c r="B514" i="7"/>
  <c r="G513" i="7"/>
  <c r="F513" i="7"/>
  <c r="E513" i="7"/>
  <c r="D513" i="7"/>
  <c r="C513" i="7"/>
  <c r="B513" i="7"/>
  <c r="G512" i="7"/>
  <c r="F512" i="7"/>
  <c r="E512" i="7"/>
  <c r="D512" i="7"/>
  <c r="C512" i="7"/>
  <c r="B512" i="7"/>
  <c r="G511" i="7"/>
  <c r="F511" i="7"/>
  <c r="E511" i="7"/>
  <c r="D511" i="7"/>
  <c r="C511" i="7"/>
  <c r="B511" i="7"/>
  <c r="G510" i="7"/>
  <c r="F510" i="7"/>
  <c r="E510" i="7"/>
  <c r="D510" i="7"/>
  <c r="C510" i="7"/>
  <c r="B510" i="7"/>
  <c r="G509" i="7"/>
  <c r="F509" i="7"/>
  <c r="E509" i="7"/>
  <c r="D509" i="7"/>
  <c r="C509" i="7"/>
  <c r="B509" i="7"/>
  <c r="G508" i="7"/>
  <c r="F508" i="7"/>
  <c r="E508" i="7"/>
  <c r="D508" i="7"/>
  <c r="C508" i="7"/>
  <c r="B508" i="7"/>
  <c r="G507" i="7"/>
  <c r="F507" i="7"/>
  <c r="E507" i="7"/>
  <c r="D507" i="7"/>
  <c r="C507" i="7"/>
  <c r="B507" i="7"/>
  <c r="G506" i="7"/>
  <c r="F506" i="7"/>
  <c r="E506" i="7"/>
  <c r="D506" i="7"/>
  <c r="C506" i="7"/>
  <c r="B506" i="7"/>
  <c r="G505" i="7"/>
  <c r="F505" i="7"/>
  <c r="E505" i="7"/>
  <c r="D505" i="7"/>
  <c r="C505" i="7"/>
  <c r="B505" i="7"/>
  <c r="G504" i="7"/>
  <c r="F504" i="7"/>
  <c r="E504" i="7"/>
  <c r="D504" i="7"/>
  <c r="C504" i="7"/>
  <c r="B504" i="7"/>
  <c r="G503" i="7"/>
  <c r="F503" i="7"/>
  <c r="E503" i="7"/>
  <c r="D503" i="7"/>
  <c r="C503" i="7"/>
  <c r="B503" i="7"/>
  <c r="G502" i="7"/>
  <c r="F502" i="7"/>
  <c r="E502" i="7"/>
  <c r="D502" i="7"/>
  <c r="C502" i="7"/>
  <c r="B502" i="7"/>
  <c r="G501" i="7"/>
  <c r="F501" i="7"/>
  <c r="E501" i="7"/>
  <c r="D501" i="7"/>
  <c r="C501" i="7"/>
  <c r="B501" i="7"/>
  <c r="G500" i="7"/>
  <c r="F500" i="7"/>
  <c r="E500" i="7"/>
  <c r="D500" i="7"/>
  <c r="C500" i="7"/>
  <c r="B500" i="7"/>
  <c r="G499" i="7"/>
  <c r="F499" i="7"/>
  <c r="E499" i="7"/>
  <c r="D499" i="7"/>
  <c r="C499" i="7"/>
  <c r="B499" i="7"/>
  <c r="G498" i="7"/>
  <c r="F498" i="7"/>
  <c r="E498" i="7"/>
  <c r="D498" i="7"/>
  <c r="C498" i="7"/>
  <c r="B498" i="7"/>
  <c r="G497" i="7"/>
  <c r="F497" i="7"/>
  <c r="E497" i="7"/>
  <c r="D497" i="7"/>
  <c r="C497" i="7"/>
  <c r="B497" i="7"/>
  <c r="G496" i="7"/>
  <c r="F496" i="7"/>
  <c r="E496" i="7"/>
  <c r="D496" i="7"/>
  <c r="C496" i="7"/>
  <c r="B496" i="7"/>
  <c r="G495" i="7"/>
  <c r="F495" i="7"/>
  <c r="E495" i="7"/>
  <c r="D495" i="7"/>
  <c r="C495" i="7"/>
  <c r="B495" i="7"/>
  <c r="G494" i="7"/>
  <c r="F494" i="7"/>
  <c r="E494" i="7"/>
  <c r="D494" i="7"/>
  <c r="C494" i="7"/>
  <c r="B494" i="7"/>
  <c r="G493" i="7"/>
  <c r="F493" i="7"/>
  <c r="E493" i="7"/>
  <c r="D493" i="7"/>
  <c r="C493" i="7"/>
  <c r="B493" i="7"/>
  <c r="G492" i="7"/>
  <c r="F492" i="7"/>
  <c r="E492" i="7"/>
  <c r="D492" i="7"/>
  <c r="C492" i="7"/>
  <c r="B492" i="7"/>
  <c r="G491" i="7"/>
  <c r="F491" i="7"/>
  <c r="E491" i="7"/>
  <c r="D491" i="7"/>
  <c r="C491" i="7"/>
  <c r="B491" i="7"/>
  <c r="G490" i="7"/>
  <c r="F490" i="7"/>
  <c r="E490" i="7"/>
  <c r="D490" i="7"/>
  <c r="C490" i="7"/>
  <c r="B490" i="7"/>
  <c r="G489" i="7"/>
  <c r="F489" i="7"/>
  <c r="E489" i="7"/>
  <c r="D489" i="7"/>
  <c r="C489" i="7"/>
  <c r="B489" i="7"/>
  <c r="G488" i="7"/>
  <c r="F488" i="7"/>
  <c r="E488" i="7"/>
  <c r="D488" i="7"/>
  <c r="C488" i="7"/>
  <c r="B488" i="7"/>
  <c r="G487" i="7"/>
  <c r="F487" i="7"/>
  <c r="E487" i="7"/>
  <c r="D487" i="7"/>
  <c r="C487" i="7"/>
  <c r="B487" i="7"/>
  <c r="G486" i="7"/>
  <c r="F486" i="7"/>
  <c r="E486" i="7"/>
  <c r="D486" i="7"/>
  <c r="C486" i="7"/>
  <c r="B486" i="7"/>
  <c r="G485" i="7"/>
  <c r="F485" i="7"/>
  <c r="E485" i="7"/>
  <c r="D485" i="7"/>
  <c r="C485" i="7"/>
  <c r="B485" i="7"/>
  <c r="G484" i="7"/>
  <c r="F484" i="7"/>
  <c r="E484" i="7"/>
  <c r="D484" i="7"/>
  <c r="C484" i="7"/>
  <c r="B484" i="7"/>
  <c r="G483" i="7"/>
  <c r="F483" i="7"/>
  <c r="E483" i="7"/>
  <c r="D483" i="7"/>
  <c r="C483" i="7"/>
  <c r="B483" i="7"/>
  <c r="G482" i="7"/>
  <c r="F482" i="7"/>
  <c r="E482" i="7"/>
  <c r="D482" i="7"/>
  <c r="C482" i="7"/>
  <c r="B482" i="7"/>
  <c r="G481" i="7"/>
  <c r="F481" i="7"/>
  <c r="E481" i="7"/>
  <c r="D481" i="7"/>
  <c r="C481" i="7"/>
  <c r="B481" i="7"/>
  <c r="G480" i="7"/>
  <c r="F480" i="7"/>
  <c r="E480" i="7"/>
  <c r="D480" i="7"/>
  <c r="C480" i="7"/>
  <c r="B480" i="7"/>
  <c r="G479" i="7"/>
  <c r="F479" i="7"/>
  <c r="E479" i="7"/>
  <c r="D479" i="7"/>
  <c r="C479" i="7"/>
  <c r="B479" i="7"/>
  <c r="G478" i="7"/>
  <c r="F478" i="7"/>
  <c r="E478" i="7"/>
  <c r="D478" i="7"/>
  <c r="C478" i="7"/>
  <c r="B478" i="7"/>
  <c r="G477" i="7"/>
  <c r="F477" i="7"/>
  <c r="E477" i="7"/>
  <c r="D477" i="7"/>
  <c r="C477" i="7"/>
  <c r="B477" i="7"/>
  <c r="G476" i="7"/>
  <c r="F476" i="7"/>
  <c r="E476" i="7"/>
  <c r="D476" i="7"/>
  <c r="C476" i="7"/>
  <c r="B476" i="7"/>
  <c r="G475" i="7"/>
  <c r="F475" i="7"/>
  <c r="E475" i="7"/>
  <c r="D475" i="7"/>
  <c r="C475" i="7"/>
  <c r="B475" i="7"/>
  <c r="G474" i="7"/>
  <c r="F474" i="7"/>
  <c r="E474" i="7"/>
  <c r="D474" i="7"/>
  <c r="C474" i="7"/>
  <c r="B474" i="7"/>
  <c r="G473" i="7"/>
  <c r="F473" i="7"/>
  <c r="E473" i="7"/>
  <c r="D473" i="7"/>
  <c r="C473" i="7"/>
  <c r="B473" i="7"/>
  <c r="G472" i="7"/>
  <c r="F472" i="7"/>
  <c r="E472" i="7"/>
  <c r="D472" i="7"/>
  <c r="C472" i="7"/>
  <c r="B472" i="7"/>
  <c r="G471" i="7"/>
  <c r="F471" i="7"/>
  <c r="E471" i="7"/>
  <c r="D471" i="7"/>
  <c r="C471" i="7"/>
  <c r="B471" i="7"/>
  <c r="G470" i="7"/>
  <c r="F470" i="7"/>
  <c r="E470" i="7"/>
  <c r="D470" i="7"/>
  <c r="C470" i="7"/>
  <c r="B470" i="7"/>
  <c r="G469" i="7"/>
  <c r="F469" i="7"/>
  <c r="E469" i="7"/>
  <c r="D469" i="7"/>
  <c r="C469" i="7"/>
  <c r="B469" i="7"/>
  <c r="G468" i="7"/>
  <c r="F468" i="7"/>
  <c r="E468" i="7"/>
  <c r="D468" i="7"/>
  <c r="C468" i="7"/>
  <c r="B468" i="7"/>
  <c r="G467" i="7"/>
  <c r="F467" i="7"/>
  <c r="E467" i="7"/>
  <c r="D467" i="7"/>
  <c r="C467" i="7"/>
  <c r="B467" i="7"/>
  <c r="G466" i="7"/>
  <c r="F466" i="7"/>
  <c r="E466" i="7"/>
  <c r="D466" i="7"/>
  <c r="C466" i="7"/>
  <c r="B466" i="7"/>
  <c r="G465" i="7"/>
  <c r="F465" i="7"/>
  <c r="E465" i="7"/>
  <c r="D465" i="7"/>
  <c r="C465" i="7"/>
  <c r="B465" i="7"/>
  <c r="G464" i="7"/>
  <c r="F464" i="7"/>
  <c r="E464" i="7"/>
  <c r="D464" i="7"/>
  <c r="C464" i="7"/>
  <c r="B464" i="7"/>
  <c r="G463" i="7"/>
  <c r="F463" i="7"/>
  <c r="E463" i="7"/>
  <c r="D463" i="7"/>
  <c r="C463" i="7"/>
  <c r="B463" i="7"/>
  <c r="G462" i="7"/>
  <c r="F462" i="7"/>
  <c r="E462" i="7"/>
  <c r="D462" i="7"/>
  <c r="C462" i="7"/>
  <c r="B462" i="7"/>
  <c r="G461" i="7"/>
  <c r="F461" i="7"/>
  <c r="E461" i="7"/>
  <c r="D461" i="7"/>
  <c r="C461" i="7"/>
  <c r="B461" i="7"/>
  <c r="G460" i="7"/>
  <c r="F460" i="7"/>
  <c r="E460" i="7"/>
  <c r="D460" i="7"/>
  <c r="C460" i="7"/>
  <c r="B460" i="7"/>
  <c r="G459" i="7"/>
  <c r="F459" i="7"/>
  <c r="E459" i="7"/>
  <c r="D459" i="7"/>
  <c r="C459" i="7"/>
  <c r="B459" i="7"/>
  <c r="G458" i="7"/>
  <c r="F458" i="7"/>
  <c r="E458" i="7"/>
  <c r="D458" i="7"/>
  <c r="C458" i="7"/>
  <c r="B458" i="7"/>
  <c r="G457" i="7"/>
  <c r="F457" i="7"/>
  <c r="E457" i="7"/>
  <c r="D457" i="7"/>
  <c r="C457" i="7"/>
  <c r="B457" i="7"/>
  <c r="G456" i="7"/>
  <c r="F456" i="7"/>
  <c r="E456" i="7"/>
  <c r="D456" i="7"/>
  <c r="C456" i="7"/>
  <c r="B456" i="7"/>
  <c r="G455" i="7"/>
  <c r="F455" i="7"/>
  <c r="E455" i="7"/>
  <c r="D455" i="7"/>
  <c r="C455" i="7"/>
  <c r="B455" i="7"/>
  <c r="G454" i="7"/>
  <c r="F454" i="7"/>
  <c r="E454" i="7"/>
  <c r="D454" i="7"/>
  <c r="C454" i="7"/>
  <c r="B454" i="7"/>
  <c r="G453" i="7"/>
  <c r="F453" i="7"/>
  <c r="E453" i="7"/>
  <c r="D453" i="7"/>
  <c r="C453" i="7"/>
  <c r="B453" i="7"/>
  <c r="G452" i="7"/>
  <c r="F452" i="7"/>
  <c r="E452" i="7"/>
  <c r="D452" i="7"/>
  <c r="C452" i="7"/>
  <c r="B452" i="7"/>
  <c r="G451" i="7"/>
  <c r="F451" i="7"/>
  <c r="E451" i="7"/>
  <c r="D451" i="7"/>
  <c r="C451" i="7"/>
  <c r="B451" i="7"/>
  <c r="G450" i="7"/>
  <c r="F450" i="7"/>
  <c r="E450" i="7"/>
  <c r="D450" i="7"/>
  <c r="C450" i="7"/>
  <c r="B450" i="7"/>
  <c r="G449" i="7"/>
  <c r="F449" i="7"/>
  <c r="E449" i="7"/>
  <c r="D449" i="7"/>
  <c r="C449" i="7"/>
  <c r="B449" i="7"/>
  <c r="G448" i="7"/>
  <c r="F448" i="7"/>
  <c r="E448" i="7"/>
  <c r="D448" i="7"/>
  <c r="C448" i="7"/>
  <c r="B448" i="7"/>
  <c r="G447" i="7"/>
  <c r="F447" i="7"/>
  <c r="E447" i="7"/>
  <c r="D447" i="7"/>
  <c r="C447" i="7"/>
  <c r="B447" i="7"/>
  <c r="G446" i="7"/>
  <c r="F446" i="7"/>
  <c r="E446" i="7"/>
  <c r="D446" i="7"/>
  <c r="C446" i="7"/>
  <c r="B446" i="7"/>
  <c r="G445" i="7"/>
  <c r="F445" i="7"/>
  <c r="E445" i="7"/>
  <c r="D445" i="7"/>
  <c r="C445" i="7"/>
  <c r="B445" i="7"/>
  <c r="G444" i="7"/>
  <c r="F444" i="7"/>
  <c r="E444" i="7"/>
  <c r="D444" i="7"/>
  <c r="C444" i="7"/>
  <c r="B444" i="7"/>
  <c r="G443" i="7"/>
  <c r="F443" i="7"/>
  <c r="E443" i="7"/>
  <c r="D443" i="7"/>
  <c r="C443" i="7"/>
  <c r="B443" i="7"/>
  <c r="G442" i="7"/>
  <c r="F442" i="7"/>
  <c r="E442" i="7"/>
  <c r="D442" i="7"/>
  <c r="C442" i="7"/>
  <c r="B442" i="7"/>
  <c r="G441" i="7"/>
  <c r="F441" i="7"/>
  <c r="E441" i="7"/>
  <c r="D441" i="7"/>
  <c r="C441" i="7"/>
  <c r="B441" i="7"/>
  <c r="G440" i="7"/>
  <c r="F440" i="7"/>
  <c r="E440" i="7"/>
  <c r="D440" i="7"/>
  <c r="C440" i="7"/>
  <c r="B440" i="7"/>
  <c r="G439" i="7"/>
  <c r="F439" i="7"/>
  <c r="E439" i="7"/>
  <c r="D439" i="7"/>
  <c r="C439" i="7"/>
  <c r="B439" i="7"/>
  <c r="G438" i="7"/>
  <c r="F438" i="7"/>
  <c r="E438" i="7"/>
  <c r="D438" i="7"/>
  <c r="C438" i="7"/>
  <c r="B438" i="7"/>
  <c r="G437" i="7"/>
  <c r="F437" i="7"/>
  <c r="E437" i="7"/>
  <c r="D437" i="7"/>
  <c r="C437" i="7"/>
  <c r="B437" i="7"/>
  <c r="G436" i="7"/>
  <c r="F436" i="7"/>
  <c r="E436" i="7"/>
  <c r="D436" i="7"/>
  <c r="C436" i="7"/>
  <c r="B436" i="7"/>
  <c r="G435" i="7"/>
  <c r="F435" i="7"/>
  <c r="E435" i="7"/>
  <c r="D435" i="7"/>
  <c r="C435" i="7"/>
  <c r="B435" i="7"/>
  <c r="G434" i="7"/>
  <c r="F434" i="7"/>
  <c r="E434" i="7"/>
  <c r="D434" i="7"/>
  <c r="C434" i="7"/>
  <c r="B434" i="7"/>
  <c r="G433" i="7"/>
  <c r="F433" i="7"/>
  <c r="E433" i="7"/>
  <c r="D433" i="7"/>
  <c r="C433" i="7"/>
  <c r="B433" i="7"/>
  <c r="G432" i="7"/>
  <c r="F432" i="7"/>
  <c r="E432" i="7"/>
  <c r="D432" i="7"/>
  <c r="C432" i="7"/>
  <c r="B432" i="7"/>
  <c r="G431" i="7"/>
  <c r="F431" i="7"/>
  <c r="E431" i="7"/>
  <c r="D431" i="7"/>
  <c r="C431" i="7"/>
  <c r="B431" i="7"/>
  <c r="G430" i="7"/>
  <c r="F430" i="7"/>
  <c r="E430" i="7"/>
  <c r="D430" i="7"/>
  <c r="C430" i="7"/>
  <c r="B430" i="7"/>
  <c r="G429" i="7"/>
  <c r="F429" i="7"/>
  <c r="E429" i="7"/>
  <c r="D429" i="7"/>
  <c r="C429" i="7"/>
  <c r="B429" i="7"/>
  <c r="G428" i="7"/>
  <c r="F428" i="7"/>
  <c r="E428" i="7"/>
  <c r="D428" i="7"/>
  <c r="C428" i="7"/>
  <c r="B428" i="7"/>
  <c r="G427" i="7"/>
  <c r="F427" i="7"/>
  <c r="E427" i="7"/>
  <c r="D427" i="7"/>
  <c r="C427" i="7"/>
  <c r="B427" i="7"/>
  <c r="G426" i="7"/>
  <c r="F426" i="7"/>
  <c r="E426" i="7"/>
  <c r="D426" i="7"/>
  <c r="C426" i="7"/>
  <c r="B426" i="7"/>
  <c r="G425" i="7"/>
  <c r="F425" i="7"/>
  <c r="E425" i="7"/>
  <c r="D425" i="7"/>
  <c r="C425" i="7"/>
  <c r="B425" i="7"/>
  <c r="G424" i="7"/>
  <c r="F424" i="7"/>
  <c r="E424" i="7"/>
  <c r="D424" i="7"/>
  <c r="C424" i="7"/>
  <c r="B424" i="7"/>
  <c r="G423" i="7"/>
  <c r="F423" i="7"/>
  <c r="E423" i="7"/>
  <c r="D423" i="7"/>
  <c r="C423" i="7"/>
  <c r="B423" i="7"/>
  <c r="G422" i="7"/>
  <c r="F422" i="7"/>
  <c r="E422" i="7"/>
  <c r="D422" i="7"/>
  <c r="C422" i="7"/>
  <c r="B422" i="7"/>
  <c r="G421" i="7"/>
  <c r="F421" i="7"/>
  <c r="E421" i="7"/>
  <c r="D421" i="7"/>
  <c r="C421" i="7"/>
  <c r="B421" i="7"/>
  <c r="G420" i="7"/>
  <c r="F420" i="7"/>
  <c r="E420" i="7"/>
  <c r="D420" i="7"/>
  <c r="C420" i="7"/>
  <c r="B420" i="7"/>
  <c r="G419" i="7"/>
  <c r="F419" i="7"/>
  <c r="E419" i="7"/>
  <c r="D419" i="7"/>
  <c r="C419" i="7"/>
  <c r="B419" i="7"/>
  <c r="G418" i="7"/>
  <c r="F418" i="7"/>
  <c r="E418" i="7"/>
  <c r="D418" i="7"/>
  <c r="C418" i="7"/>
  <c r="B418" i="7"/>
  <c r="G417" i="7"/>
  <c r="F417" i="7"/>
  <c r="E417" i="7"/>
  <c r="D417" i="7"/>
  <c r="C417" i="7"/>
  <c r="B417" i="7"/>
  <c r="G416" i="7"/>
  <c r="F416" i="7"/>
  <c r="E416" i="7"/>
  <c r="D416" i="7"/>
  <c r="C416" i="7"/>
  <c r="B416" i="7"/>
  <c r="G415" i="7"/>
  <c r="F415" i="7"/>
  <c r="E415" i="7"/>
  <c r="D415" i="7"/>
  <c r="C415" i="7"/>
  <c r="B415" i="7"/>
  <c r="G414" i="7"/>
  <c r="F414" i="7"/>
  <c r="E414" i="7"/>
  <c r="D414" i="7"/>
  <c r="C414" i="7"/>
  <c r="B414" i="7"/>
  <c r="G413" i="7"/>
  <c r="F413" i="7"/>
  <c r="E413" i="7"/>
  <c r="D413" i="7"/>
  <c r="C413" i="7"/>
  <c r="B413" i="7"/>
  <c r="G412" i="7"/>
  <c r="F412" i="7"/>
  <c r="E412" i="7"/>
  <c r="D412" i="7"/>
  <c r="C412" i="7"/>
  <c r="B412" i="7"/>
  <c r="G411" i="7"/>
  <c r="F411" i="7"/>
  <c r="E411" i="7"/>
  <c r="D411" i="7"/>
  <c r="C411" i="7"/>
  <c r="B411" i="7"/>
  <c r="G410" i="7"/>
  <c r="F410" i="7"/>
  <c r="E410" i="7"/>
  <c r="D410" i="7"/>
  <c r="C410" i="7"/>
  <c r="B410" i="7"/>
  <c r="G409" i="7"/>
  <c r="F409" i="7"/>
  <c r="E409" i="7"/>
  <c r="D409" i="7"/>
  <c r="C409" i="7"/>
  <c r="B409" i="7"/>
  <c r="G408" i="7"/>
  <c r="F408" i="7"/>
  <c r="E408" i="7"/>
  <c r="D408" i="7"/>
  <c r="C408" i="7"/>
  <c r="B408" i="7"/>
  <c r="G407" i="7"/>
  <c r="F407" i="7"/>
  <c r="E407" i="7"/>
  <c r="D407" i="7"/>
  <c r="C407" i="7"/>
  <c r="B407" i="7"/>
  <c r="G406" i="7"/>
  <c r="F406" i="7"/>
  <c r="E406" i="7"/>
  <c r="D406" i="7"/>
  <c r="C406" i="7"/>
  <c r="B406" i="7"/>
  <c r="G405" i="7"/>
  <c r="F405" i="7"/>
  <c r="E405" i="7"/>
  <c r="D405" i="7"/>
  <c r="C405" i="7"/>
  <c r="B405" i="7"/>
  <c r="G404" i="7"/>
  <c r="F404" i="7"/>
  <c r="E404" i="7"/>
  <c r="D404" i="7"/>
  <c r="C404" i="7"/>
  <c r="B404" i="7"/>
  <c r="G403" i="7"/>
  <c r="F403" i="7"/>
  <c r="E403" i="7"/>
  <c r="D403" i="7"/>
  <c r="C403" i="7"/>
  <c r="B403" i="7"/>
  <c r="G402" i="7"/>
  <c r="F402" i="7"/>
  <c r="E402" i="7"/>
  <c r="D402" i="7"/>
  <c r="C402" i="7"/>
  <c r="B402" i="7"/>
  <c r="G401" i="7"/>
  <c r="F401" i="7"/>
  <c r="E401" i="7"/>
  <c r="D401" i="7"/>
  <c r="C401" i="7"/>
  <c r="B401" i="7"/>
  <c r="G400" i="7"/>
  <c r="F400" i="7"/>
  <c r="E400" i="7"/>
  <c r="D400" i="7"/>
  <c r="C400" i="7"/>
  <c r="B400" i="7"/>
  <c r="G399" i="7"/>
  <c r="F399" i="7"/>
  <c r="E399" i="7"/>
  <c r="D399" i="7"/>
  <c r="C399" i="7"/>
  <c r="B399" i="7"/>
  <c r="G398" i="7"/>
  <c r="F398" i="7"/>
  <c r="E398" i="7"/>
  <c r="D398" i="7"/>
  <c r="C398" i="7"/>
  <c r="B398" i="7"/>
  <c r="G397" i="7"/>
  <c r="F397" i="7"/>
  <c r="E397" i="7"/>
  <c r="D397" i="7"/>
  <c r="C397" i="7"/>
  <c r="B397" i="7"/>
  <c r="G396" i="7"/>
  <c r="F396" i="7"/>
  <c r="E396" i="7"/>
  <c r="D396" i="7"/>
  <c r="C396" i="7"/>
  <c r="B396" i="7"/>
  <c r="G395" i="7"/>
  <c r="F395" i="7"/>
  <c r="E395" i="7"/>
  <c r="D395" i="7"/>
  <c r="C395" i="7"/>
  <c r="B395" i="7"/>
  <c r="G394" i="7"/>
  <c r="F394" i="7"/>
  <c r="E394" i="7"/>
  <c r="D394" i="7"/>
  <c r="C394" i="7"/>
  <c r="B394" i="7"/>
  <c r="G393" i="7"/>
  <c r="F393" i="7"/>
  <c r="E393" i="7"/>
  <c r="D393" i="7"/>
  <c r="C393" i="7"/>
  <c r="B393" i="7"/>
  <c r="G392" i="7"/>
  <c r="F392" i="7"/>
  <c r="E392" i="7"/>
  <c r="D392" i="7"/>
  <c r="C392" i="7"/>
  <c r="B392" i="7"/>
  <c r="G391" i="7"/>
  <c r="F391" i="7"/>
  <c r="E391" i="7"/>
  <c r="D391" i="7"/>
  <c r="C391" i="7"/>
  <c r="B391" i="7"/>
  <c r="G390" i="7"/>
  <c r="F390" i="7"/>
  <c r="E390" i="7"/>
  <c r="D390" i="7"/>
  <c r="C390" i="7"/>
  <c r="B390" i="7"/>
  <c r="G389" i="7"/>
  <c r="F389" i="7"/>
  <c r="E389" i="7"/>
  <c r="D389" i="7"/>
  <c r="C389" i="7"/>
  <c r="B389" i="7"/>
  <c r="G388" i="7"/>
  <c r="F388" i="7"/>
  <c r="E388" i="7"/>
  <c r="D388" i="7"/>
  <c r="C388" i="7"/>
  <c r="B388" i="7"/>
  <c r="G387" i="7"/>
  <c r="F387" i="7"/>
  <c r="E387" i="7"/>
  <c r="D387" i="7"/>
  <c r="C387" i="7"/>
  <c r="B387" i="7"/>
  <c r="G386" i="7"/>
  <c r="F386" i="7"/>
  <c r="E386" i="7"/>
  <c r="D386" i="7"/>
  <c r="C386" i="7"/>
  <c r="B386" i="7"/>
  <c r="G385" i="7"/>
  <c r="F385" i="7"/>
  <c r="E385" i="7"/>
  <c r="D385" i="7"/>
  <c r="C385" i="7"/>
  <c r="B385" i="7"/>
  <c r="G384" i="7"/>
  <c r="F384" i="7"/>
  <c r="E384" i="7"/>
  <c r="D384" i="7"/>
  <c r="C384" i="7"/>
  <c r="B384" i="7"/>
  <c r="G383" i="7"/>
  <c r="F383" i="7"/>
  <c r="E383" i="7"/>
  <c r="D383" i="7"/>
  <c r="C383" i="7"/>
  <c r="B383" i="7"/>
  <c r="G382" i="7"/>
  <c r="F382" i="7"/>
  <c r="E382" i="7"/>
  <c r="D382" i="7"/>
  <c r="C382" i="7"/>
  <c r="B382" i="7"/>
  <c r="G381" i="7"/>
  <c r="F381" i="7"/>
  <c r="E381" i="7"/>
  <c r="D381" i="7"/>
  <c r="C381" i="7"/>
  <c r="B381" i="7"/>
  <c r="G380" i="7"/>
  <c r="F380" i="7"/>
  <c r="E380" i="7"/>
  <c r="D380" i="7"/>
  <c r="C380" i="7"/>
  <c r="B380" i="7"/>
  <c r="G379" i="7"/>
  <c r="F379" i="7"/>
  <c r="E379" i="7"/>
  <c r="D379" i="7"/>
  <c r="C379" i="7"/>
  <c r="B379" i="7"/>
  <c r="G378" i="7"/>
  <c r="F378" i="7"/>
  <c r="E378" i="7"/>
  <c r="D378" i="7"/>
  <c r="C378" i="7"/>
  <c r="B378" i="7"/>
  <c r="G377" i="7"/>
  <c r="F377" i="7"/>
  <c r="E377" i="7"/>
  <c r="D377" i="7"/>
  <c r="C377" i="7"/>
  <c r="B377" i="7"/>
  <c r="G376" i="7"/>
  <c r="F376" i="7"/>
  <c r="E376" i="7"/>
  <c r="D376" i="7"/>
  <c r="C376" i="7"/>
  <c r="B376" i="7"/>
  <c r="G375" i="7"/>
  <c r="F375" i="7"/>
  <c r="E375" i="7"/>
  <c r="D375" i="7"/>
  <c r="C375" i="7"/>
  <c r="B375" i="7"/>
  <c r="G374" i="7"/>
  <c r="F374" i="7"/>
  <c r="E374" i="7"/>
  <c r="D374" i="7"/>
  <c r="C374" i="7"/>
  <c r="B374" i="7"/>
  <c r="G373" i="7"/>
  <c r="F373" i="7"/>
  <c r="E373" i="7"/>
  <c r="D373" i="7"/>
  <c r="C373" i="7"/>
  <c r="B373" i="7"/>
  <c r="G372" i="7"/>
  <c r="F372" i="7"/>
  <c r="E372" i="7"/>
  <c r="D372" i="7"/>
  <c r="C372" i="7"/>
  <c r="B372" i="7"/>
  <c r="G371" i="7"/>
  <c r="F371" i="7"/>
  <c r="E371" i="7"/>
  <c r="D371" i="7"/>
  <c r="C371" i="7"/>
  <c r="B371" i="7"/>
  <c r="G370" i="7"/>
  <c r="F370" i="7"/>
  <c r="E370" i="7"/>
  <c r="D370" i="7"/>
  <c r="C370" i="7"/>
  <c r="B370" i="7"/>
  <c r="G369" i="7"/>
  <c r="F369" i="7"/>
  <c r="E369" i="7"/>
  <c r="D369" i="7"/>
  <c r="C369" i="7"/>
  <c r="B369" i="7"/>
  <c r="G368" i="7"/>
  <c r="F368" i="7"/>
  <c r="E368" i="7"/>
  <c r="D368" i="7"/>
  <c r="C368" i="7"/>
  <c r="B368" i="7"/>
  <c r="G367" i="7"/>
  <c r="F367" i="7"/>
  <c r="E367" i="7"/>
  <c r="D367" i="7"/>
  <c r="C367" i="7"/>
  <c r="B367" i="7"/>
  <c r="G366" i="7"/>
  <c r="F366" i="7"/>
  <c r="E366" i="7"/>
  <c r="D366" i="7"/>
  <c r="C366" i="7"/>
  <c r="B366" i="7"/>
  <c r="G365" i="7"/>
  <c r="F365" i="7"/>
  <c r="E365" i="7"/>
  <c r="D365" i="7"/>
  <c r="C365" i="7"/>
  <c r="B365" i="7"/>
  <c r="G364" i="7"/>
  <c r="F364" i="7"/>
  <c r="E364" i="7"/>
  <c r="D364" i="7"/>
  <c r="C364" i="7"/>
  <c r="B364" i="7"/>
  <c r="G363" i="7"/>
  <c r="F363" i="7"/>
  <c r="E363" i="7"/>
  <c r="D363" i="7"/>
  <c r="C363" i="7"/>
  <c r="B363" i="7"/>
  <c r="G362" i="7"/>
  <c r="F362" i="7"/>
  <c r="E362" i="7"/>
  <c r="D362" i="7"/>
  <c r="C362" i="7"/>
  <c r="B362" i="7"/>
  <c r="G361" i="7"/>
  <c r="F361" i="7"/>
  <c r="E361" i="7"/>
  <c r="D361" i="7"/>
  <c r="C361" i="7"/>
  <c r="B361" i="7"/>
  <c r="G360" i="7"/>
  <c r="F360" i="7"/>
  <c r="E360" i="7"/>
  <c r="D360" i="7"/>
  <c r="C360" i="7"/>
  <c r="B360" i="7"/>
  <c r="G359" i="7"/>
  <c r="F359" i="7"/>
  <c r="E359" i="7"/>
  <c r="D359" i="7"/>
  <c r="C359" i="7"/>
  <c r="B359" i="7"/>
  <c r="G358" i="7"/>
  <c r="F358" i="7"/>
  <c r="E358" i="7"/>
  <c r="D358" i="7"/>
  <c r="C358" i="7"/>
  <c r="B358" i="7"/>
  <c r="G357" i="7"/>
  <c r="F357" i="7"/>
  <c r="E357" i="7"/>
  <c r="D357" i="7"/>
  <c r="C357" i="7"/>
  <c r="B357" i="7"/>
  <c r="G356" i="7"/>
  <c r="F356" i="7"/>
  <c r="E356" i="7"/>
  <c r="D356" i="7"/>
  <c r="C356" i="7"/>
  <c r="B356" i="7"/>
  <c r="G355" i="7"/>
  <c r="F355" i="7"/>
  <c r="E355" i="7"/>
  <c r="D355" i="7"/>
  <c r="C355" i="7"/>
  <c r="B355" i="7"/>
  <c r="G354" i="7"/>
  <c r="F354" i="7"/>
  <c r="E354" i="7"/>
  <c r="D354" i="7"/>
  <c r="C354" i="7"/>
  <c r="B354" i="7"/>
  <c r="G353" i="7"/>
  <c r="F353" i="7"/>
  <c r="E353" i="7"/>
  <c r="D353" i="7"/>
  <c r="C353" i="7"/>
  <c r="B353" i="7"/>
  <c r="G352" i="7"/>
  <c r="F352" i="7"/>
  <c r="E352" i="7"/>
  <c r="D352" i="7"/>
  <c r="C352" i="7"/>
  <c r="B352" i="7"/>
  <c r="G351" i="7"/>
  <c r="F351" i="7"/>
  <c r="E351" i="7"/>
  <c r="D351" i="7"/>
  <c r="C351" i="7"/>
  <c r="B351" i="7"/>
  <c r="G350" i="7"/>
  <c r="F350" i="7"/>
  <c r="E350" i="7"/>
  <c r="D350" i="7"/>
  <c r="C350" i="7"/>
  <c r="B350" i="7"/>
  <c r="G349" i="7"/>
  <c r="F349" i="7"/>
  <c r="E349" i="7"/>
  <c r="D349" i="7"/>
  <c r="C349" i="7"/>
  <c r="B349" i="7"/>
  <c r="G348" i="7"/>
  <c r="F348" i="7"/>
  <c r="E348" i="7"/>
  <c r="D348" i="7"/>
  <c r="C348" i="7"/>
  <c r="B348" i="7"/>
  <c r="G347" i="7"/>
  <c r="F347" i="7"/>
  <c r="E347" i="7"/>
  <c r="D347" i="7"/>
  <c r="C347" i="7"/>
  <c r="B347" i="7"/>
  <c r="G346" i="7"/>
  <c r="F346" i="7"/>
  <c r="E346" i="7"/>
  <c r="D346" i="7"/>
  <c r="C346" i="7"/>
  <c r="B346" i="7"/>
  <c r="G345" i="7"/>
  <c r="F345" i="7"/>
  <c r="E345" i="7"/>
  <c r="D345" i="7"/>
  <c r="C345" i="7"/>
  <c r="B345" i="7"/>
  <c r="G344" i="7"/>
  <c r="F344" i="7"/>
  <c r="E344" i="7"/>
  <c r="D344" i="7"/>
  <c r="C344" i="7"/>
  <c r="B344" i="7"/>
  <c r="G343" i="7"/>
  <c r="F343" i="7"/>
  <c r="E343" i="7"/>
  <c r="D343" i="7"/>
  <c r="C343" i="7"/>
  <c r="B343" i="7"/>
  <c r="G342" i="7"/>
  <c r="F342" i="7"/>
  <c r="E342" i="7"/>
  <c r="D342" i="7"/>
  <c r="C342" i="7"/>
  <c r="B342" i="7"/>
  <c r="G341" i="7"/>
  <c r="F341" i="7"/>
  <c r="E341" i="7"/>
  <c r="D341" i="7"/>
  <c r="C341" i="7"/>
  <c r="B341" i="7"/>
  <c r="G340" i="7"/>
  <c r="F340" i="7"/>
  <c r="E340" i="7"/>
  <c r="D340" i="7"/>
  <c r="C340" i="7"/>
  <c r="B340" i="7"/>
  <c r="G339" i="7"/>
  <c r="F339" i="7"/>
  <c r="E339" i="7"/>
  <c r="D339" i="7"/>
  <c r="C339" i="7"/>
  <c r="B339" i="7"/>
  <c r="G338" i="7"/>
  <c r="F338" i="7"/>
  <c r="E338" i="7"/>
  <c r="D338" i="7"/>
  <c r="C338" i="7"/>
  <c r="B338" i="7"/>
  <c r="G337" i="7"/>
  <c r="F337" i="7"/>
  <c r="E337" i="7"/>
  <c r="D337" i="7"/>
  <c r="C337" i="7"/>
  <c r="B337" i="7"/>
  <c r="G336" i="7"/>
  <c r="F336" i="7"/>
  <c r="E336" i="7"/>
  <c r="D336" i="7"/>
  <c r="C336" i="7"/>
  <c r="B336" i="7"/>
  <c r="G335" i="7"/>
  <c r="F335" i="7"/>
  <c r="E335" i="7"/>
  <c r="D335" i="7"/>
  <c r="C335" i="7"/>
  <c r="B335" i="7"/>
  <c r="G334" i="7"/>
  <c r="F334" i="7"/>
  <c r="E334" i="7"/>
  <c r="D334" i="7"/>
  <c r="C334" i="7"/>
  <c r="B334" i="7"/>
  <c r="G333" i="7"/>
  <c r="F333" i="7"/>
  <c r="E333" i="7"/>
  <c r="D333" i="7"/>
  <c r="C333" i="7"/>
  <c r="B333" i="7"/>
  <c r="G332" i="7"/>
  <c r="F332" i="7"/>
  <c r="E332" i="7"/>
  <c r="D332" i="7"/>
  <c r="C332" i="7"/>
  <c r="B332" i="7"/>
  <c r="G331" i="7"/>
  <c r="F331" i="7"/>
  <c r="E331" i="7"/>
  <c r="D331" i="7"/>
  <c r="C331" i="7"/>
  <c r="B331" i="7"/>
  <c r="G330" i="7"/>
  <c r="F330" i="7"/>
  <c r="E330" i="7"/>
  <c r="D330" i="7"/>
  <c r="C330" i="7"/>
  <c r="B330" i="7"/>
  <c r="G329" i="7"/>
  <c r="F329" i="7"/>
  <c r="E329" i="7"/>
  <c r="D329" i="7"/>
  <c r="C329" i="7"/>
  <c r="B329" i="7"/>
  <c r="G328" i="7"/>
  <c r="F328" i="7"/>
  <c r="E328" i="7"/>
  <c r="D328" i="7"/>
  <c r="C328" i="7"/>
  <c r="B328" i="7"/>
  <c r="G327" i="7"/>
  <c r="F327" i="7"/>
  <c r="E327" i="7"/>
  <c r="D327" i="7"/>
  <c r="C327" i="7"/>
  <c r="B327" i="7"/>
  <c r="G326" i="7"/>
  <c r="F326" i="7"/>
  <c r="E326" i="7"/>
  <c r="D326" i="7"/>
  <c r="C326" i="7"/>
  <c r="B326" i="7"/>
  <c r="G325" i="7"/>
  <c r="F325" i="7"/>
  <c r="E325" i="7"/>
  <c r="D325" i="7"/>
  <c r="C325" i="7"/>
  <c r="B325" i="7"/>
  <c r="G324" i="7"/>
  <c r="F324" i="7"/>
  <c r="E324" i="7"/>
  <c r="D324" i="7"/>
  <c r="C324" i="7"/>
  <c r="B324" i="7"/>
  <c r="G323" i="7"/>
  <c r="F323" i="7"/>
  <c r="E323" i="7"/>
  <c r="D323" i="7"/>
  <c r="C323" i="7"/>
  <c r="B323" i="7"/>
  <c r="G322" i="7"/>
  <c r="F322" i="7"/>
  <c r="E322" i="7"/>
  <c r="D322" i="7"/>
  <c r="C322" i="7"/>
  <c r="B322" i="7"/>
  <c r="G321" i="7"/>
  <c r="F321" i="7"/>
  <c r="E321" i="7"/>
  <c r="D321" i="7"/>
  <c r="C321" i="7"/>
  <c r="B321" i="7"/>
  <c r="G320" i="7"/>
  <c r="F320" i="7"/>
  <c r="E320" i="7"/>
  <c r="D320" i="7"/>
  <c r="C320" i="7"/>
  <c r="B320" i="7"/>
  <c r="G319" i="7"/>
  <c r="F319" i="7"/>
  <c r="E319" i="7"/>
  <c r="D319" i="7"/>
  <c r="C319" i="7"/>
  <c r="B319" i="7"/>
  <c r="G318" i="7"/>
  <c r="F318" i="7"/>
  <c r="E318" i="7"/>
  <c r="D318" i="7"/>
  <c r="C318" i="7"/>
  <c r="B318" i="7"/>
  <c r="G317" i="7"/>
  <c r="F317" i="7"/>
  <c r="E317" i="7"/>
  <c r="D317" i="7"/>
  <c r="C317" i="7"/>
  <c r="B317" i="7"/>
  <c r="G316" i="7"/>
  <c r="F316" i="7"/>
  <c r="E316" i="7"/>
  <c r="D316" i="7"/>
  <c r="C316" i="7"/>
  <c r="B316" i="7"/>
  <c r="G315" i="7"/>
  <c r="F315" i="7"/>
  <c r="E315" i="7"/>
  <c r="D315" i="7"/>
  <c r="C315" i="7"/>
  <c r="B315" i="7"/>
  <c r="G314" i="7"/>
  <c r="F314" i="7"/>
  <c r="E314" i="7"/>
  <c r="D314" i="7"/>
  <c r="C314" i="7"/>
  <c r="B314" i="7"/>
  <c r="G313" i="7"/>
  <c r="F313" i="7"/>
  <c r="E313" i="7"/>
  <c r="D313" i="7"/>
  <c r="C313" i="7"/>
  <c r="B313" i="7"/>
  <c r="G312" i="7"/>
  <c r="F312" i="7"/>
  <c r="E312" i="7"/>
  <c r="D312" i="7"/>
  <c r="C312" i="7"/>
  <c r="B312" i="7"/>
  <c r="G311" i="7"/>
  <c r="F311" i="7"/>
  <c r="E311" i="7"/>
  <c r="D311" i="7"/>
  <c r="C311" i="7"/>
  <c r="B311" i="7"/>
  <c r="G310" i="7"/>
  <c r="F310" i="7"/>
  <c r="E310" i="7"/>
  <c r="D310" i="7"/>
  <c r="C310" i="7"/>
  <c r="B310" i="7"/>
  <c r="G309" i="7"/>
  <c r="F309" i="7"/>
  <c r="E309" i="7"/>
  <c r="D309" i="7"/>
  <c r="C309" i="7"/>
  <c r="B309" i="7"/>
  <c r="G308" i="7"/>
  <c r="F308" i="7"/>
  <c r="E308" i="7"/>
  <c r="D308" i="7"/>
  <c r="C308" i="7"/>
  <c r="B308" i="7"/>
  <c r="G307" i="7"/>
  <c r="F307" i="7"/>
  <c r="E307" i="7"/>
  <c r="D307" i="7"/>
  <c r="C307" i="7"/>
  <c r="B307" i="7"/>
  <c r="G306" i="7"/>
  <c r="F306" i="7"/>
  <c r="E306" i="7"/>
  <c r="D306" i="7"/>
  <c r="C306" i="7"/>
  <c r="B306" i="7"/>
  <c r="G305" i="7"/>
  <c r="F305" i="7"/>
  <c r="E305" i="7"/>
  <c r="D305" i="7"/>
  <c r="C305" i="7"/>
  <c r="B305" i="7"/>
  <c r="G304" i="7"/>
  <c r="F304" i="7"/>
  <c r="E304" i="7"/>
  <c r="D304" i="7"/>
  <c r="C304" i="7"/>
  <c r="B304" i="7"/>
  <c r="G303" i="7"/>
  <c r="F303" i="7"/>
  <c r="E303" i="7"/>
  <c r="D303" i="7"/>
  <c r="C303" i="7"/>
  <c r="B303" i="7"/>
  <c r="G302" i="7"/>
  <c r="F302" i="7"/>
  <c r="E302" i="7"/>
  <c r="D302" i="7"/>
  <c r="C302" i="7"/>
  <c r="B302" i="7"/>
  <c r="G301" i="7"/>
  <c r="F301" i="7"/>
  <c r="E301" i="7"/>
  <c r="D301" i="7"/>
  <c r="C301" i="7"/>
  <c r="B301" i="7"/>
  <c r="G300" i="7"/>
  <c r="F300" i="7"/>
  <c r="E300" i="7"/>
  <c r="D300" i="7"/>
  <c r="C300" i="7"/>
  <c r="B300" i="7"/>
  <c r="G299" i="7"/>
  <c r="F299" i="7"/>
  <c r="E299" i="7"/>
  <c r="D299" i="7"/>
  <c r="C299" i="7"/>
  <c r="B299" i="7"/>
  <c r="G298" i="7"/>
  <c r="F298" i="7"/>
  <c r="E298" i="7"/>
  <c r="D298" i="7"/>
  <c r="C298" i="7"/>
  <c r="B298" i="7"/>
  <c r="G297" i="7"/>
  <c r="F297" i="7"/>
  <c r="E297" i="7"/>
  <c r="D297" i="7"/>
  <c r="C297" i="7"/>
  <c r="B297" i="7"/>
  <c r="G296" i="7"/>
  <c r="F296" i="7"/>
  <c r="E296" i="7"/>
  <c r="D296" i="7"/>
  <c r="C296" i="7"/>
  <c r="B296" i="7"/>
  <c r="G295" i="7"/>
  <c r="F295" i="7"/>
  <c r="E295" i="7"/>
  <c r="D295" i="7"/>
  <c r="C295" i="7"/>
  <c r="B295" i="7"/>
  <c r="G294" i="7"/>
  <c r="F294" i="7"/>
  <c r="E294" i="7"/>
  <c r="D294" i="7"/>
  <c r="C294" i="7"/>
  <c r="B294" i="7"/>
  <c r="G293" i="7"/>
  <c r="F293" i="7"/>
  <c r="E293" i="7"/>
  <c r="D293" i="7"/>
  <c r="C293" i="7"/>
  <c r="B293" i="7"/>
  <c r="G292" i="7"/>
  <c r="F292" i="7"/>
  <c r="E292" i="7"/>
  <c r="D292" i="7"/>
  <c r="C292" i="7"/>
  <c r="B292" i="7"/>
  <c r="G291" i="7"/>
  <c r="F291" i="7"/>
  <c r="E291" i="7"/>
  <c r="D291" i="7"/>
  <c r="C291" i="7"/>
  <c r="B291" i="7"/>
  <c r="G290" i="7"/>
  <c r="F290" i="7"/>
  <c r="E290" i="7"/>
  <c r="D290" i="7"/>
  <c r="C290" i="7"/>
  <c r="B290" i="7"/>
  <c r="G289" i="7"/>
  <c r="F289" i="7"/>
  <c r="E289" i="7"/>
  <c r="D289" i="7"/>
  <c r="C289" i="7"/>
  <c r="B289" i="7"/>
  <c r="G288" i="7"/>
  <c r="F288" i="7"/>
  <c r="E288" i="7"/>
  <c r="D288" i="7"/>
  <c r="C288" i="7"/>
  <c r="B288" i="7"/>
  <c r="G287" i="7"/>
  <c r="F287" i="7"/>
  <c r="E287" i="7"/>
  <c r="D287" i="7"/>
  <c r="C287" i="7"/>
  <c r="B287" i="7"/>
  <c r="G286" i="7"/>
  <c r="F286" i="7"/>
  <c r="E286" i="7"/>
  <c r="D286" i="7"/>
  <c r="C286" i="7"/>
  <c r="B286" i="7"/>
  <c r="G285" i="7"/>
  <c r="F285" i="7"/>
  <c r="E285" i="7"/>
  <c r="D285" i="7"/>
  <c r="C285" i="7"/>
  <c r="B285" i="7"/>
  <c r="G284" i="7"/>
  <c r="F284" i="7"/>
  <c r="E284" i="7"/>
  <c r="D284" i="7"/>
  <c r="C284" i="7"/>
  <c r="B284" i="7"/>
  <c r="G283" i="7"/>
  <c r="F283" i="7"/>
  <c r="E283" i="7"/>
  <c r="D283" i="7"/>
  <c r="C283" i="7"/>
  <c r="B283" i="7"/>
  <c r="G282" i="7"/>
  <c r="F282" i="7"/>
  <c r="E282" i="7"/>
  <c r="D282" i="7"/>
  <c r="C282" i="7"/>
  <c r="B282" i="7"/>
  <c r="G281" i="7"/>
  <c r="F281" i="7"/>
  <c r="E281" i="7"/>
  <c r="D281" i="7"/>
  <c r="C281" i="7"/>
  <c r="B281" i="7"/>
  <c r="G280" i="7"/>
  <c r="F280" i="7"/>
  <c r="E280" i="7"/>
  <c r="D280" i="7"/>
  <c r="C280" i="7"/>
  <c r="B280" i="7"/>
  <c r="G279" i="7"/>
  <c r="F279" i="7"/>
  <c r="E279" i="7"/>
  <c r="D279" i="7"/>
  <c r="C279" i="7"/>
  <c r="B279" i="7"/>
  <c r="G278" i="7"/>
  <c r="F278" i="7"/>
  <c r="E278" i="7"/>
  <c r="D278" i="7"/>
  <c r="C278" i="7"/>
  <c r="B278" i="7"/>
  <c r="G277" i="7"/>
  <c r="F277" i="7"/>
  <c r="E277" i="7"/>
  <c r="D277" i="7"/>
  <c r="C277" i="7"/>
  <c r="B277" i="7"/>
  <c r="G276" i="7"/>
  <c r="F276" i="7"/>
  <c r="E276" i="7"/>
  <c r="D276" i="7"/>
  <c r="C276" i="7"/>
  <c r="B276" i="7"/>
  <c r="G275" i="7"/>
  <c r="F275" i="7"/>
  <c r="E275" i="7"/>
  <c r="D275" i="7"/>
  <c r="C275" i="7"/>
  <c r="B275" i="7"/>
  <c r="G274" i="7"/>
  <c r="F274" i="7"/>
  <c r="E274" i="7"/>
  <c r="D274" i="7"/>
  <c r="C274" i="7"/>
  <c r="B274" i="7"/>
  <c r="G273" i="7"/>
  <c r="F273" i="7"/>
  <c r="E273" i="7"/>
  <c r="D273" i="7"/>
  <c r="C273" i="7"/>
  <c r="B273" i="7"/>
  <c r="G272" i="7"/>
  <c r="F272" i="7"/>
  <c r="E272" i="7"/>
  <c r="D272" i="7"/>
  <c r="C272" i="7"/>
  <c r="B272" i="7"/>
  <c r="G271" i="7"/>
  <c r="F271" i="7"/>
  <c r="E271" i="7"/>
  <c r="D271" i="7"/>
  <c r="C271" i="7"/>
  <c r="B271" i="7"/>
  <c r="G270" i="7"/>
  <c r="F270" i="7"/>
  <c r="E270" i="7"/>
  <c r="D270" i="7"/>
  <c r="C270" i="7"/>
  <c r="B270" i="7"/>
  <c r="G269" i="7"/>
  <c r="F269" i="7"/>
  <c r="E269" i="7"/>
  <c r="D269" i="7"/>
  <c r="C269" i="7"/>
  <c r="B269" i="7"/>
  <c r="G268" i="7"/>
  <c r="F268" i="7"/>
  <c r="E268" i="7"/>
  <c r="D268" i="7"/>
  <c r="C268" i="7"/>
  <c r="B268" i="7"/>
  <c r="G267" i="7"/>
  <c r="F267" i="7"/>
  <c r="E267" i="7"/>
  <c r="D267" i="7"/>
  <c r="C267" i="7"/>
  <c r="B267" i="7"/>
  <c r="G266" i="7"/>
  <c r="F266" i="7"/>
  <c r="E266" i="7"/>
  <c r="D266" i="7"/>
  <c r="C266" i="7"/>
  <c r="B266" i="7"/>
  <c r="G265" i="7"/>
  <c r="F265" i="7"/>
  <c r="E265" i="7"/>
  <c r="D265" i="7"/>
  <c r="C265" i="7"/>
  <c r="B265" i="7"/>
  <c r="G264" i="7"/>
  <c r="F264" i="7"/>
  <c r="E264" i="7"/>
  <c r="D264" i="7"/>
  <c r="C264" i="7"/>
  <c r="B264" i="7"/>
  <c r="G263" i="7"/>
  <c r="F263" i="7"/>
  <c r="E263" i="7"/>
  <c r="D263" i="7"/>
  <c r="C263" i="7"/>
  <c r="B263" i="7"/>
  <c r="G262" i="7"/>
  <c r="F262" i="7"/>
  <c r="E262" i="7"/>
  <c r="D262" i="7"/>
  <c r="C262" i="7"/>
  <c r="B262" i="7"/>
  <c r="G261" i="7"/>
  <c r="F261" i="7"/>
  <c r="E261" i="7"/>
  <c r="D261" i="7"/>
  <c r="C261" i="7"/>
  <c r="B261" i="7"/>
  <c r="G260" i="7"/>
  <c r="F260" i="7"/>
  <c r="E260" i="7"/>
  <c r="D260" i="7"/>
  <c r="C260" i="7"/>
  <c r="B260" i="7"/>
  <c r="G259" i="7"/>
  <c r="F259" i="7"/>
  <c r="E259" i="7"/>
  <c r="D259" i="7"/>
  <c r="C259" i="7"/>
  <c r="B259" i="7"/>
  <c r="G258" i="7"/>
  <c r="F258" i="7"/>
  <c r="E258" i="7"/>
  <c r="D258" i="7"/>
  <c r="C258" i="7"/>
  <c r="B258" i="7"/>
  <c r="G257" i="7"/>
  <c r="F257" i="7"/>
  <c r="E257" i="7"/>
  <c r="D257" i="7"/>
  <c r="C257" i="7"/>
  <c r="B257" i="7"/>
  <c r="G256" i="7"/>
  <c r="F256" i="7"/>
  <c r="E256" i="7"/>
  <c r="D256" i="7"/>
  <c r="C256" i="7"/>
  <c r="B256" i="7"/>
  <c r="G255" i="7"/>
  <c r="F255" i="7"/>
  <c r="E255" i="7"/>
  <c r="D255" i="7"/>
  <c r="C255" i="7"/>
  <c r="B255" i="7"/>
  <c r="G254" i="7"/>
  <c r="F254" i="7"/>
  <c r="E254" i="7"/>
  <c r="D254" i="7"/>
  <c r="C254" i="7"/>
  <c r="B254" i="7"/>
  <c r="G253" i="7"/>
  <c r="F253" i="7"/>
  <c r="E253" i="7"/>
  <c r="D253" i="7"/>
  <c r="C253" i="7"/>
  <c r="B253" i="7"/>
  <c r="G252" i="7"/>
  <c r="F252" i="7"/>
  <c r="E252" i="7"/>
  <c r="D252" i="7"/>
  <c r="C252" i="7"/>
  <c r="B252" i="7"/>
  <c r="G251" i="7"/>
  <c r="F251" i="7"/>
  <c r="E251" i="7"/>
  <c r="D251" i="7"/>
  <c r="C251" i="7"/>
  <c r="B251" i="7"/>
  <c r="G250" i="7"/>
  <c r="F250" i="7"/>
  <c r="E250" i="7"/>
  <c r="D250" i="7"/>
  <c r="C250" i="7"/>
  <c r="B250" i="7"/>
  <c r="G249" i="7"/>
  <c r="F249" i="7"/>
  <c r="E249" i="7"/>
  <c r="D249" i="7"/>
  <c r="C249" i="7"/>
  <c r="B249" i="7"/>
  <c r="G248" i="7"/>
  <c r="F248" i="7"/>
  <c r="E248" i="7"/>
  <c r="D248" i="7"/>
  <c r="C248" i="7"/>
  <c r="B248" i="7"/>
  <c r="G247" i="7"/>
  <c r="F247" i="7"/>
  <c r="E247" i="7"/>
  <c r="D247" i="7"/>
  <c r="C247" i="7"/>
  <c r="B247" i="7"/>
  <c r="G246" i="7"/>
  <c r="F246" i="7"/>
  <c r="E246" i="7"/>
  <c r="D246" i="7"/>
  <c r="C246" i="7"/>
  <c r="B246" i="7"/>
  <c r="G245" i="7"/>
  <c r="F245" i="7"/>
  <c r="E245" i="7"/>
  <c r="D245" i="7"/>
  <c r="C245" i="7"/>
  <c r="B245" i="7"/>
  <c r="G244" i="7"/>
  <c r="F244" i="7"/>
  <c r="E244" i="7"/>
  <c r="D244" i="7"/>
  <c r="C244" i="7"/>
  <c r="B244" i="7"/>
  <c r="G243" i="7"/>
  <c r="F243" i="7"/>
  <c r="E243" i="7"/>
  <c r="D243" i="7"/>
  <c r="C243" i="7"/>
  <c r="B243" i="7"/>
  <c r="G242" i="7"/>
  <c r="F242" i="7"/>
  <c r="E242" i="7"/>
  <c r="D242" i="7"/>
  <c r="C242" i="7"/>
  <c r="B242" i="7"/>
  <c r="G241" i="7"/>
  <c r="F241" i="7"/>
  <c r="E241" i="7"/>
  <c r="D241" i="7"/>
  <c r="C241" i="7"/>
  <c r="B241" i="7"/>
  <c r="G240" i="7"/>
  <c r="F240" i="7"/>
  <c r="E240" i="7"/>
  <c r="D240" i="7"/>
  <c r="C240" i="7"/>
  <c r="B240" i="7"/>
  <c r="G239" i="7"/>
  <c r="F239" i="7"/>
  <c r="E239" i="7"/>
  <c r="D239" i="7"/>
  <c r="C239" i="7"/>
  <c r="B239" i="7"/>
  <c r="G238" i="7"/>
  <c r="F238" i="7"/>
  <c r="E238" i="7"/>
  <c r="D238" i="7"/>
  <c r="C238" i="7"/>
  <c r="B238" i="7"/>
  <c r="G237" i="7"/>
  <c r="F237" i="7"/>
  <c r="E237" i="7"/>
  <c r="D237" i="7"/>
  <c r="C237" i="7"/>
  <c r="B237" i="7"/>
  <c r="G236" i="7"/>
  <c r="F236" i="7"/>
  <c r="E236" i="7"/>
  <c r="D236" i="7"/>
  <c r="C236" i="7"/>
  <c r="B236" i="7"/>
  <c r="G235" i="7"/>
  <c r="F235" i="7"/>
  <c r="E235" i="7"/>
  <c r="D235" i="7"/>
  <c r="C235" i="7"/>
  <c r="B235" i="7"/>
  <c r="G234" i="7"/>
  <c r="F234" i="7"/>
  <c r="E234" i="7"/>
  <c r="D234" i="7"/>
  <c r="C234" i="7"/>
  <c r="B234" i="7"/>
  <c r="G233" i="7"/>
  <c r="F233" i="7"/>
  <c r="E233" i="7"/>
  <c r="D233" i="7"/>
  <c r="C233" i="7"/>
  <c r="B233" i="7"/>
  <c r="G232" i="7"/>
  <c r="F232" i="7"/>
  <c r="E232" i="7"/>
  <c r="D232" i="7"/>
  <c r="C232" i="7"/>
  <c r="B232" i="7"/>
  <c r="G231" i="7"/>
  <c r="F231" i="7"/>
  <c r="E231" i="7"/>
  <c r="D231" i="7"/>
  <c r="C231" i="7"/>
  <c r="B231" i="7"/>
  <c r="G230" i="7"/>
  <c r="F230" i="7"/>
  <c r="E230" i="7"/>
  <c r="D230" i="7"/>
  <c r="C230" i="7"/>
  <c r="B230" i="7"/>
  <c r="G229" i="7"/>
  <c r="F229" i="7"/>
  <c r="E229" i="7"/>
  <c r="D229" i="7"/>
  <c r="C229" i="7"/>
  <c r="B229" i="7"/>
  <c r="G228" i="7"/>
  <c r="F228" i="7"/>
  <c r="E228" i="7"/>
  <c r="D228" i="7"/>
  <c r="C228" i="7"/>
  <c r="B228" i="7"/>
  <c r="G227" i="7"/>
  <c r="F227" i="7"/>
  <c r="E227" i="7"/>
  <c r="D227" i="7"/>
  <c r="C227" i="7"/>
  <c r="B227" i="7"/>
  <c r="G226" i="7"/>
  <c r="F226" i="7"/>
  <c r="E226" i="7"/>
  <c r="D226" i="7"/>
  <c r="C226" i="7"/>
  <c r="B226" i="7"/>
  <c r="G225" i="7"/>
  <c r="F225" i="7"/>
  <c r="E225" i="7"/>
  <c r="D225" i="7"/>
  <c r="C225" i="7"/>
  <c r="B225" i="7"/>
  <c r="G224" i="7"/>
  <c r="F224" i="7"/>
  <c r="E224" i="7"/>
  <c r="D224" i="7"/>
  <c r="C224" i="7"/>
  <c r="B224" i="7"/>
  <c r="G223" i="7"/>
  <c r="F223" i="7"/>
  <c r="E223" i="7"/>
  <c r="D223" i="7"/>
  <c r="C223" i="7"/>
  <c r="B223" i="7"/>
  <c r="G222" i="7"/>
  <c r="F222" i="7"/>
  <c r="E222" i="7"/>
  <c r="D222" i="7"/>
  <c r="C222" i="7"/>
  <c r="B222" i="7"/>
  <c r="G221" i="7"/>
  <c r="F221" i="7"/>
  <c r="E221" i="7"/>
  <c r="D221" i="7"/>
  <c r="C221" i="7"/>
  <c r="B221" i="7"/>
  <c r="G220" i="7"/>
  <c r="F220" i="7"/>
  <c r="E220" i="7"/>
  <c r="D220" i="7"/>
  <c r="C220" i="7"/>
  <c r="B220" i="7"/>
  <c r="G219" i="7"/>
  <c r="F219" i="7"/>
  <c r="E219" i="7"/>
  <c r="D219" i="7"/>
  <c r="C219" i="7"/>
  <c r="B219" i="7"/>
  <c r="G218" i="7"/>
  <c r="F218" i="7"/>
  <c r="E218" i="7"/>
  <c r="D218" i="7"/>
  <c r="C218" i="7"/>
  <c r="B218" i="7"/>
  <c r="G217" i="7"/>
  <c r="F217" i="7"/>
  <c r="E217" i="7"/>
  <c r="D217" i="7"/>
  <c r="C217" i="7"/>
  <c r="B217" i="7"/>
  <c r="G216" i="7"/>
  <c r="F216" i="7"/>
  <c r="E216" i="7"/>
  <c r="D216" i="7"/>
  <c r="C216" i="7"/>
  <c r="B216" i="7"/>
  <c r="G215" i="7"/>
  <c r="F215" i="7"/>
  <c r="E215" i="7"/>
  <c r="D215" i="7"/>
  <c r="C215" i="7"/>
  <c r="B215" i="7"/>
  <c r="G214" i="7"/>
  <c r="F214" i="7"/>
  <c r="E214" i="7"/>
  <c r="D214" i="7"/>
  <c r="C214" i="7"/>
  <c r="B214" i="7"/>
  <c r="G213" i="7"/>
  <c r="F213" i="7"/>
  <c r="E213" i="7"/>
  <c r="D213" i="7"/>
  <c r="C213" i="7"/>
  <c r="B213" i="7"/>
  <c r="G212" i="7"/>
  <c r="F212" i="7"/>
  <c r="E212" i="7"/>
  <c r="D212" i="7"/>
  <c r="C212" i="7"/>
  <c r="B212" i="7"/>
  <c r="G211" i="7"/>
  <c r="F211" i="7"/>
  <c r="E211" i="7"/>
  <c r="D211" i="7"/>
  <c r="C211" i="7"/>
  <c r="B211" i="7"/>
  <c r="G210" i="7"/>
  <c r="F210" i="7"/>
  <c r="E210" i="7"/>
  <c r="D210" i="7"/>
  <c r="C210" i="7"/>
  <c r="B210" i="7"/>
  <c r="G209" i="7"/>
  <c r="F209" i="7"/>
  <c r="E209" i="7"/>
  <c r="D209" i="7"/>
  <c r="C209" i="7"/>
  <c r="B209" i="7"/>
  <c r="G208" i="7"/>
  <c r="F208" i="7"/>
  <c r="E208" i="7"/>
  <c r="D208" i="7"/>
  <c r="C208" i="7"/>
  <c r="B208" i="7"/>
  <c r="G207" i="7"/>
  <c r="F207" i="7"/>
  <c r="E207" i="7"/>
  <c r="D207" i="7"/>
  <c r="C207" i="7"/>
  <c r="B207" i="7"/>
  <c r="G206" i="7"/>
  <c r="F206" i="7"/>
  <c r="E206" i="7"/>
  <c r="D206" i="7"/>
  <c r="C206" i="7"/>
  <c r="B206" i="7"/>
  <c r="G205" i="7"/>
  <c r="F205" i="7"/>
  <c r="E205" i="7"/>
  <c r="D205" i="7"/>
  <c r="C205" i="7"/>
  <c r="B205" i="7"/>
  <c r="G204" i="7"/>
  <c r="F204" i="7"/>
  <c r="E204" i="7"/>
  <c r="D204" i="7"/>
  <c r="C204" i="7"/>
  <c r="B204" i="7"/>
  <c r="G203" i="7"/>
  <c r="F203" i="7"/>
  <c r="E203" i="7"/>
  <c r="D203" i="7"/>
  <c r="C203" i="7"/>
  <c r="B203" i="7"/>
  <c r="G202" i="7"/>
  <c r="F202" i="7"/>
  <c r="E202" i="7"/>
  <c r="D202" i="7"/>
  <c r="C202" i="7"/>
  <c r="B202" i="7"/>
  <c r="G201" i="7"/>
  <c r="F201" i="7"/>
  <c r="E201" i="7"/>
  <c r="D201" i="7"/>
  <c r="C201" i="7"/>
  <c r="B201" i="7"/>
  <c r="G200" i="7"/>
  <c r="F200" i="7"/>
  <c r="E200" i="7"/>
  <c r="D200" i="7"/>
  <c r="C200" i="7"/>
  <c r="B200" i="7"/>
  <c r="G199" i="7"/>
  <c r="F199" i="7"/>
  <c r="E199" i="7"/>
  <c r="D199" i="7"/>
  <c r="C199" i="7"/>
  <c r="B199" i="7"/>
  <c r="G198" i="7"/>
  <c r="F198" i="7"/>
  <c r="E198" i="7"/>
  <c r="D198" i="7"/>
  <c r="C198" i="7"/>
  <c r="B198" i="7"/>
  <c r="G197" i="7"/>
  <c r="F197" i="7"/>
  <c r="E197" i="7"/>
  <c r="D197" i="7"/>
  <c r="C197" i="7"/>
  <c r="B197" i="7"/>
  <c r="G196" i="7"/>
  <c r="F196" i="7"/>
  <c r="E196" i="7"/>
  <c r="D196" i="7"/>
  <c r="C196" i="7"/>
  <c r="B196" i="7"/>
  <c r="G195" i="7"/>
  <c r="F195" i="7"/>
  <c r="E195" i="7"/>
  <c r="D195" i="7"/>
  <c r="C195" i="7"/>
  <c r="B195" i="7"/>
  <c r="G194" i="7"/>
  <c r="F194" i="7"/>
  <c r="E194" i="7"/>
  <c r="D194" i="7"/>
  <c r="C194" i="7"/>
  <c r="B194" i="7"/>
  <c r="G193" i="7"/>
  <c r="F193" i="7"/>
  <c r="E193" i="7"/>
  <c r="D193" i="7"/>
  <c r="C193" i="7"/>
  <c r="B193" i="7"/>
  <c r="G192" i="7"/>
  <c r="F192" i="7"/>
  <c r="E192" i="7"/>
  <c r="D192" i="7"/>
  <c r="C192" i="7"/>
  <c r="B192" i="7"/>
  <c r="G191" i="7"/>
  <c r="F191" i="7"/>
  <c r="E191" i="7"/>
  <c r="D191" i="7"/>
  <c r="C191" i="7"/>
  <c r="B191" i="7"/>
  <c r="G190" i="7"/>
  <c r="F190" i="7"/>
  <c r="E190" i="7"/>
  <c r="D190" i="7"/>
  <c r="C190" i="7"/>
  <c r="B190" i="7"/>
  <c r="G189" i="7"/>
  <c r="F189" i="7"/>
  <c r="E189" i="7"/>
  <c r="D189" i="7"/>
  <c r="C189" i="7"/>
  <c r="B189" i="7"/>
  <c r="G188" i="7"/>
  <c r="F188" i="7"/>
  <c r="E188" i="7"/>
  <c r="D188" i="7"/>
  <c r="C188" i="7"/>
  <c r="B188" i="7"/>
  <c r="G187" i="7"/>
  <c r="F187" i="7"/>
  <c r="E187" i="7"/>
  <c r="D187" i="7"/>
  <c r="C187" i="7"/>
  <c r="B187" i="7"/>
  <c r="G186" i="7"/>
  <c r="F186" i="7"/>
  <c r="E186" i="7"/>
  <c r="D186" i="7"/>
  <c r="C186" i="7"/>
  <c r="B186" i="7"/>
  <c r="G185" i="7"/>
  <c r="F185" i="7"/>
  <c r="E185" i="7"/>
  <c r="D185" i="7"/>
  <c r="C185" i="7"/>
  <c r="B185" i="7"/>
  <c r="G184" i="7"/>
  <c r="F184" i="7"/>
  <c r="E184" i="7"/>
  <c r="D184" i="7"/>
  <c r="C184" i="7"/>
  <c r="B184" i="7"/>
  <c r="G183" i="7"/>
  <c r="F183" i="7"/>
  <c r="E183" i="7"/>
  <c r="D183" i="7"/>
  <c r="C183" i="7"/>
  <c r="B183" i="7"/>
  <c r="G182" i="7"/>
  <c r="F182" i="7"/>
  <c r="E182" i="7"/>
  <c r="D182" i="7"/>
  <c r="C182" i="7"/>
  <c r="B182" i="7"/>
  <c r="G181" i="7"/>
  <c r="F181" i="7"/>
  <c r="E181" i="7"/>
  <c r="D181" i="7"/>
  <c r="C181" i="7"/>
  <c r="B181" i="7"/>
  <c r="G180" i="7"/>
  <c r="F180" i="7"/>
  <c r="E180" i="7"/>
  <c r="D180" i="7"/>
  <c r="C180" i="7"/>
  <c r="B180" i="7"/>
  <c r="G179" i="7"/>
  <c r="F179" i="7"/>
  <c r="E179" i="7"/>
  <c r="D179" i="7"/>
  <c r="C179" i="7"/>
  <c r="B179" i="7"/>
  <c r="G178" i="7"/>
  <c r="F178" i="7"/>
  <c r="E178" i="7"/>
  <c r="D178" i="7"/>
  <c r="C178" i="7"/>
  <c r="B178" i="7"/>
  <c r="G177" i="7"/>
  <c r="F177" i="7"/>
  <c r="E177" i="7"/>
  <c r="D177" i="7"/>
  <c r="C177" i="7"/>
  <c r="B177" i="7"/>
  <c r="G176" i="7"/>
  <c r="F176" i="7"/>
  <c r="E176" i="7"/>
  <c r="D176" i="7"/>
  <c r="C176" i="7"/>
  <c r="B176" i="7"/>
  <c r="G175" i="7"/>
  <c r="F175" i="7"/>
  <c r="E175" i="7"/>
  <c r="D175" i="7"/>
  <c r="C175" i="7"/>
  <c r="B175" i="7"/>
  <c r="G174" i="7"/>
  <c r="F174" i="7"/>
  <c r="E174" i="7"/>
  <c r="D174" i="7"/>
  <c r="C174" i="7"/>
  <c r="B174" i="7"/>
  <c r="G173" i="7"/>
  <c r="F173" i="7"/>
  <c r="E173" i="7"/>
  <c r="D173" i="7"/>
  <c r="C173" i="7"/>
  <c r="B173" i="7"/>
  <c r="G172" i="7"/>
  <c r="F172" i="7"/>
  <c r="E172" i="7"/>
  <c r="D172" i="7"/>
  <c r="C172" i="7"/>
  <c r="B172" i="7"/>
  <c r="G171" i="7"/>
  <c r="F171" i="7"/>
  <c r="E171" i="7"/>
  <c r="D171" i="7"/>
  <c r="C171" i="7"/>
  <c r="B171" i="7"/>
  <c r="G170" i="7"/>
  <c r="F170" i="7"/>
  <c r="E170" i="7"/>
  <c r="D170" i="7"/>
  <c r="C170" i="7"/>
  <c r="B170" i="7"/>
  <c r="G169" i="7"/>
  <c r="F169" i="7"/>
  <c r="E169" i="7"/>
  <c r="D169" i="7"/>
  <c r="C169" i="7"/>
  <c r="B169" i="7"/>
  <c r="G168" i="7"/>
  <c r="F168" i="7"/>
  <c r="E168" i="7"/>
  <c r="D168" i="7"/>
  <c r="C168" i="7"/>
  <c r="B168" i="7"/>
  <c r="G167" i="7"/>
  <c r="F167" i="7"/>
  <c r="E167" i="7"/>
  <c r="D167" i="7"/>
  <c r="C167" i="7"/>
  <c r="B167" i="7"/>
  <c r="G166" i="7"/>
  <c r="F166" i="7"/>
  <c r="E166" i="7"/>
  <c r="D166" i="7"/>
  <c r="C166" i="7"/>
  <c r="B166" i="7"/>
  <c r="G165" i="7"/>
  <c r="F165" i="7"/>
  <c r="E165" i="7"/>
  <c r="D165" i="7"/>
  <c r="C165" i="7"/>
  <c r="B165" i="7"/>
  <c r="G164" i="7"/>
  <c r="F164" i="7"/>
  <c r="E164" i="7"/>
  <c r="D164" i="7"/>
  <c r="C164" i="7"/>
  <c r="B164" i="7"/>
  <c r="G163" i="7"/>
  <c r="F163" i="7"/>
  <c r="E163" i="7"/>
  <c r="D163" i="7"/>
  <c r="C163" i="7"/>
  <c r="B163" i="7"/>
  <c r="G162" i="7"/>
  <c r="F162" i="7"/>
  <c r="E162" i="7"/>
  <c r="D162" i="7"/>
  <c r="C162" i="7"/>
  <c r="B162" i="7"/>
  <c r="G161" i="7"/>
  <c r="F161" i="7"/>
  <c r="E161" i="7"/>
  <c r="D161" i="7"/>
  <c r="C161" i="7"/>
  <c r="B161" i="7"/>
  <c r="G160" i="7"/>
  <c r="F160" i="7"/>
  <c r="E160" i="7"/>
  <c r="D160" i="7"/>
  <c r="C160" i="7"/>
  <c r="B160" i="7"/>
  <c r="G159" i="7"/>
  <c r="F159" i="7"/>
  <c r="E159" i="7"/>
  <c r="D159" i="7"/>
  <c r="C159" i="7"/>
  <c r="B159" i="7"/>
  <c r="G158" i="7"/>
  <c r="F158" i="7"/>
  <c r="E158" i="7"/>
  <c r="D158" i="7"/>
  <c r="C158" i="7"/>
  <c r="B158" i="7"/>
  <c r="G157" i="7"/>
  <c r="F157" i="7"/>
  <c r="E157" i="7"/>
  <c r="D157" i="7"/>
  <c r="C157" i="7"/>
  <c r="B157" i="7"/>
  <c r="G156" i="7"/>
  <c r="F156" i="7"/>
  <c r="E156" i="7"/>
  <c r="D156" i="7"/>
  <c r="C156" i="7"/>
  <c r="B156" i="7"/>
  <c r="G155" i="7"/>
  <c r="F155" i="7"/>
  <c r="E155" i="7"/>
  <c r="D155" i="7"/>
  <c r="C155" i="7"/>
  <c r="B155" i="7"/>
  <c r="G154" i="7"/>
  <c r="F154" i="7"/>
  <c r="E154" i="7"/>
  <c r="D154" i="7"/>
  <c r="C154" i="7"/>
  <c r="B154" i="7"/>
  <c r="G153" i="7"/>
  <c r="F153" i="7"/>
  <c r="E153" i="7"/>
  <c r="D153" i="7"/>
  <c r="C153" i="7"/>
  <c r="B153" i="7"/>
  <c r="G152" i="7"/>
  <c r="F152" i="7"/>
  <c r="E152" i="7"/>
  <c r="D152" i="7"/>
  <c r="C152" i="7"/>
  <c r="B152" i="7"/>
  <c r="G151" i="7"/>
  <c r="F151" i="7"/>
  <c r="E151" i="7"/>
  <c r="D151" i="7"/>
  <c r="C151" i="7"/>
  <c r="B151" i="7"/>
  <c r="G150" i="7"/>
  <c r="F150" i="7"/>
  <c r="E150" i="7"/>
  <c r="D150" i="7"/>
  <c r="C150" i="7"/>
  <c r="B150" i="7"/>
  <c r="G149" i="7"/>
  <c r="F149" i="7"/>
  <c r="E149" i="7"/>
  <c r="D149" i="7"/>
  <c r="C149" i="7"/>
  <c r="B149" i="7"/>
  <c r="G148" i="7"/>
  <c r="F148" i="7"/>
  <c r="E148" i="7"/>
  <c r="D148" i="7"/>
  <c r="C148" i="7"/>
  <c r="B148" i="7"/>
  <c r="G147" i="7"/>
  <c r="F147" i="7"/>
  <c r="E147" i="7"/>
  <c r="D147" i="7"/>
  <c r="C147" i="7"/>
  <c r="B147" i="7"/>
  <c r="G146" i="7"/>
  <c r="F146" i="7"/>
  <c r="E146" i="7"/>
  <c r="D146" i="7"/>
  <c r="C146" i="7"/>
  <c r="B146" i="7"/>
  <c r="G145" i="7"/>
  <c r="F145" i="7"/>
  <c r="E145" i="7"/>
  <c r="D145" i="7"/>
  <c r="C145" i="7"/>
  <c r="B145" i="7"/>
  <c r="G144" i="7"/>
  <c r="F144" i="7"/>
  <c r="E144" i="7"/>
  <c r="D144" i="7"/>
  <c r="C144" i="7"/>
  <c r="B144" i="7"/>
  <c r="G143" i="7"/>
  <c r="F143" i="7"/>
  <c r="E143" i="7"/>
  <c r="D143" i="7"/>
  <c r="C143" i="7"/>
  <c r="B143" i="7"/>
  <c r="G142" i="7"/>
  <c r="F142" i="7"/>
  <c r="E142" i="7"/>
  <c r="D142" i="7"/>
  <c r="C142" i="7"/>
  <c r="B142" i="7"/>
  <c r="G141" i="7"/>
  <c r="F141" i="7"/>
  <c r="E141" i="7"/>
  <c r="D141" i="7"/>
  <c r="C141" i="7"/>
  <c r="B141" i="7"/>
  <c r="G140" i="7"/>
  <c r="F140" i="7"/>
  <c r="E140" i="7"/>
  <c r="D140" i="7"/>
  <c r="C140" i="7"/>
  <c r="B140" i="7"/>
  <c r="G139" i="7"/>
  <c r="F139" i="7"/>
  <c r="E139" i="7"/>
  <c r="D139" i="7"/>
  <c r="C139" i="7"/>
  <c r="B139" i="7"/>
  <c r="G138" i="7"/>
  <c r="F138" i="7"/>
  <c r="E138" i="7"/>
  <c r="D138" i="7"/>
  <c r="C138" i="7"/>
  <c r="B138" i="7"/>
  <c r="G137" i="7"/>
  <c r="F137" i="7"/>
  <c r="E137" i="7"/>
  <c r="D137" i="7"/>
  <c r="C137" i="7"/>
  <c r="B137" i="7"/>
  <c r="G136" i="7"/>
  <c r="F136" i="7"/>
  <c r="E136" i="7"/>
  <c r="D136" i="7"/>
  <c r="C136" i="7"/>
  <c r="B136" i="7"/>
  <c r="G135" i="7"/>
  <c r="F135" i="7"/>
  <c r="E135" i="7"/>
  <c r="D135" i="7"/>
  <c r="C135" i="7"/>
  <c r="B135" i="7"/>
  <c r="G134" i="7"/>
  <c r="F134" i="7"/>
  <c r="E134" i="7"/>
  <c r="D134" i="7"/>
  <c r="C134" i="7"/>
  <c r="B134" i="7"/>
  <c r="G133" i="7"/>
  <c r="F133" i="7"/>
  <c r="E133" i="7"/>
  <c r="D133" i="7"/>
  <c r="C133" i="7"/>
  <c r="B133" i="7"/>
  <c r="G132" i="7"/>
  <c r="F132" i="7"/>
  <c r="E132" i="7"/>
  <c r="D132" i="7"/>
  <c r="C132" i="7"/>
  <c r="B132" i="7"/>
  <c r="G131" i="7"/>
  <c r="F131" i="7"/>
  <c r="E131" i="7"/>
  <c r="D131" i="7"/>
  <c r="C131" i="7"/>
  <c r="B131" i="7"/>
  <c r="G130" i="7"/>
  <c r="F130" i="7"/>
  <c r="E130" i="7"/>
  <c r="D130" i="7"/>
  <c r="C130" i="7"/>
  <c r="B130" i="7"/>
  <c r="G129" i="7"/>
  <c r="F129" i="7"/>
  <c r="E129" i="7"/>
  <c r="D129" i="7"/>
  <c r="C129" i="7"/>
  <c r="B129" i="7"/>
  <c r="G128" i="7"/>
  <c r="F128" i="7"/>
  <c r="E128" i="7"/>
  <c r="D128" i="7"/>
  <c r="C128" i="7"/>
  <c r="B128" i="7"/>
  <c r="G127" i="7"/>
  <c r="F127" i="7"/>
  <c r="E127" i="7"/>
  <c r="D127" i="7"/>
  <c r="C127" i="7"/>
  <c r="B127" i="7"/>
  <c r="G126" i="7"/>
  <c r="F126" i="7"/>
  <c r="E126" i="7"/>
  <c r="D126" i="7"/>
  <c r="C126" i="7"/>
  <c r="B126" i="7"/>
  <c r="G125" i="7"/>
  <c r="F125" i="7"/>
  <c r="E125" i="7"/>
  <c r="D125" i="7"/>
  <c r="C125" i="7"/>
  <c r="B125" i="7"/>
  <c r="G124" i="7"/>
  <c r="F124" i="7"/>
  <c r="E124" i="7"/>
  <c r="D124" i="7"/>
  <c r="C124" i="7"/>
  <c r="B124" i="7"/>
  <c r="G123" i="7"/>
  <c r="F123" i="7"/>
  <c r="E123" i="7"/>
  <c r="D123" i="7"/>
  <c r="C123" i="7"/>
  <c r="B123" i="7"/>
  <c r="G122" i="7"/>
  <c r="F122" i="7"/>
  <c r="E122" i="7"/>
  <c r="D122" i="7"/>
  <c r="C122" i="7"/>
  <c r="B122" i="7"/>
  <c r="G121" i="7"/>
  <c r="F121" i="7"/>
  <c r="E121" i="7"/>
  <c r="D121" i="7"/>
  <c r="C121" i="7"/>
  <c r="B121" i="7"/>
  <c r="G120" i="7"/>
  <c r="F120" i="7"/>
  <c r="E120" i="7"/>
  <c r="D120" i="7"/>
  <c r="C120" i="7"/>
  <c r="B120" i="7"/>
  <c r="G119" i="7"/>
  <c r="F119" i="7"/>
  <c r="E119" i="7"/>
  <c r="D119" i="7"/>
  <c r="C119" i="7"/>
  <c r="B119" i="7"/>
  <c r="G118" i="7"/>
  <c r="F118" i="7"/>
  <c r="E118" i="7"/>
  <c r="D118" i="7"/>
  <c r="C118" i="7"/>
  <c r="B118" i="7"/>
  <c r="G117" i="7"/>
  <c r="F117" i="7"/>
  <c r="E117" i="7"/>
  <c r="D117" i="7"/>
  <c r="C117" i="7"/>
  <c r="B117" i="7"/>
  <c r="G116" i="7"/>
  <c r="F116" i="7"/>
  <c r="E116" i="7"/>
  <c r="D116" i="7"/>
  <c r="C116" i="7"/>
  <c r="B116" i="7"/>
  <c r="G115" i="7"/>
  <c r="F115" i="7"/>
  <c r="E115" i="7"/>
  <c r="D115" i="7"/>
  <c r="C115" i="7"/>
  <c r="B115" i="7"/>
  <c r="G114" i="7"/>
  <c r="F114" i="7"/>
  <c r="E114" i="7"/>
  <c r="D114" i="7"/>
  <c r="C114" i="7"/>
  <c r="B114" i="7"/>
  <c r="G113" i="7"/>
  <c r="F113" i="7"/>
  <c r="E113" i="7"/>
  <c r="D113" i="7"/>
  <c r="C113" i="7"/>
  <c r="B113" i="7"/>
  <c r="G112" i="7"/>
  <c r="F112" i="7"/>
  <c r="E112" i="7"/>
  <c r="D112" i="7"/>
  <c r="C112" i="7"/>
  <c r="B112" i="7"/>
  <c r="G111" i="7"/>
  <c r="F111" i="7"/>
  <c r="E111" i="7"/>
  <c r="D111" i="7"/>
  <c r="C111" i="7"/>
  <c r="B111" i="7"/>
  <c r="G110" i="7"/>
  <c r="F110" i="7"/>
  <c r="E110" i="7"/>
  <c r="D110" i="7"/>
  <c r="C110" i="7"/>
  <c r="B110" i="7"/>
  <c r="G109" i="7"/>
  <c r="F109" i="7"/>
  <c r="E109" i="7"/>
  <c r="D109" i="7"/>
  <c r="C109" i="7"/>
  <c r="B109" i="7"/>
  <c r="G108" i="7"/>
  <c r="F108" i="7"/>
  <c r="E108" i="7"/>
  <c r="D108" i="7"/>
  <c r="C108" i="7"/>
  <c r="B108" i="7"/>
  <c r="G107" i="7"/>
  <c r="F107" i="7"/>
  <c r="E107" i="7"/>
  <c r="D107" i="7"/>
  <c r="C107" i="7"/>
  <c r="B107" i="7"/>
  <c r="G106" i="7"/>
  <c r="F106" i="7"/>
  <c r="E106" i="7"/>
  <c r="D106" i="7"/>
  <c r="C106" i="7"/>
  <c r="B106" i="7"/>
  <c r="G105" i="7"/>
  <c r="F105" i="7"/>
  <c r="E105" i="7"/>
  <c r="D105" i="7"/>
  <c r="C105" i="7"/>
  <c r="B105" i="7"/>
  <c r="G104" i="7"/>
  <c r="F104" i="7"/>
  <c r="E104" i="7"/>
  <c r="D104" i="7"/>
  <c r="C104" i="7"/>
  <c r="B104" i="7"/>
  <c r="G103" i="7"/>
  <c r="F103" i="7"/>
  <c r="E103" i="7"/>
  <c r="D103" i="7"/>
  <c r="C103" i="7"/>
  <c r="B103" i="7"/>
  <c r="G102" i="7"/>
  <c r="F102" i="7"/>
  <c r="E102" i="7"/>
  <c r="D102" i="7"/>
  <c r="C102" i="7"/>
  <c r="B102" i="7"/>
  <c r="G101" i="7"/>
  <c r="F101" i="7"/>
  <c r="E101" i="7"/>
  <c r="D101" i="7"/>
  <c r="C101" i="7"/>
  <c r="B101" i="7"/>
  <c r="G100" i="7"/>
  <c r="F100" i="7"/>
  <c r="E100" i="7"/>
  <c r="D100" i="7"/>
  <c r="C100" i="7"/>
  <c r="B100" i="7"/>
  <c r="G99" i="7"/>
  <c r="F99" i="7"/>
  <c r="E99" i="7"/>
  <c r="D99" i="7"/>
  <c r="C99" i="7"/>
  <c r="B99" i="7"/>
  <c r="G98" i="7"/>
  <c r="F98" i="7"/>
  <c r="E98" i="7"/>
  <c r="D98" i="7"/>
  <c r="C98" i="7"/>
  <c r="B98" i="7"/>
  <c r="G97" i="7"/>
  <c r="F97" i="7"/>
  <c r="E97" i="7"/>
  <c r="D97" i="7"/>
  <c r="C97" i="7"/>
  <c r="B97" i="7"/>
  <c r="G96" i="7"/>
  <c r="F96" i="7"/>
  <c r="E96" i="7"/>
  <c r="D96" i="7"/>
  <c r="C96" i="7"/>
  <c r="B96" i="7"/>
  <c r="G95" i="7"/>
  <c r="F95" i="7"/>
  <c r="E95" i="7"/>
  <c r="D95" i="7"/>
  <c r="C95" i="7"/>
  <c r="B95" i="7"/>
  <c r="G94" i="7"/>
  <c r="F94" i="7"/>
  <c r="E94" i="7"/>
  <c r="D94" i="7"/>
  <c r="C94" i="7"/>
  <c r="B94" i="7"/>
  <c r="G93" i="7"/>
  <c r="F93" i="7"/>
  <c r="E93" i="7"/>
  <c r="D93" i="7"/>
  <c r="C93" i="7"/>
  <c r="B93" i="7"/>
  <c r="G92" i="7"/>
  <c r="F92" i="7"/>
  <c r="E92" i="7"/>
  <c r="D92" i="7"/>
  <c r="C92" i="7"/>
  <c r="B92" i="7"/>
  <c r="G91" i="7"/>
  <c r="F91" i="7"/>
  <c r="E91" i="7"/>
  <c r="D91" i="7"/>
  <c r="C91" i="7"/>
  <c r="B91" i="7"/>
  <c r="G90" i="7"/>
  <c r="F90" i="7"/>
  <c r="E90" i="7"/>
  <c r="D90" i="7"/>
  <c r="C90" i="7"/>
  <c r="B90" i="7"/>
  <c r="G89" i="7"/>
  <c r="F89" i="7"/>
  <c r="E89" i="7"/>
  <c r="D89" i="7"/>
  <c r="C89" i="7"/>
  <c r="B89" i="7"/>
  <c r="G88" i="7"/>
  <c r="F88" i="7"/>
  <c r="E88" i="7"/>
  <c r="D88" i="7"/>
  <c r="C88" i="7"/>
  <c r="B88" i="7"/>
  <c r="G87" i="7"/>
  <c r="F87" i="7"/>
  <c r="E87" i="7"/>
  <c r="D87" i="7"/>
  <c r="C87" i="7"/>
  <c r="B87" i="7"/>
  <c r="G86" i="7"/>
  <c r="F86" i="7"/>
  <c r="E86" i="7"/>
  <c r="D86" i="7"/>
  <c r="C86" i="7"/>
  <c r="B86" i="7"/>
  <c r="G85" i="7"/>
  <c r="F85" i="7"/>
  <c r="E85" i="7"/>
  <c r="D85" i="7"/>
  <c r="C85" i="7"/>
  <c r="B85" i="7"/>
  <c r="G84" i="7"/>
  <c r="F84" i="7"/>
  <c r="E84" i="7"/>
  <c r="D84" i="7"/>
  <c r="C84" i="7"/>
  <c r="B84" i="7"/>
  <c r="G83" i="7"/>
  <c r="F83" i="7"/>
  <c r="E83" i="7"/>
  <c r="D83" i="7"/>
  <c r="C83" i="7"/>
  <c r="B83" i="7"/>
  <c r="G82" i="7"/>
  <c r="F82" i="7"/>
  <c r="E82" i="7"/>
  <c r="D82" i="7"/>
  <c r="C82" i="7"/>
  <c r="B82" i="7"/>
  <c r="G81" i="7"/>
  <c r="F81" i="7"/>
  <c r="E81" i="7"/>
  <c r="D81" i="7"/>
  <c r="C81" i="7"/>
  <c r="B81" i="7"/>
  <c r="G80" i="7"/>
  <c r="F80" i="7"/>
  <c r="E80" i="7"/>
  <c r="D80" i="7"/>
  <c r="C80" i="7"/>
  <c r="B80" i="7"/>
  <c r="G79" i="7"/>
  <c r="F79" i="7"/>
  <c r="E79" i="7"/>
  <c r="D79" i="7"/>
  <c r="C79" i="7"/>
  <c r="B79" i="7"/>
  <c r="G78" i="7"/>
  <c r="F78" i="7"/>
  <c r="E78" i="7"/>
  <c r="D78" i="7"/>
  <c r="C78" i="7"/>
  <c r="B78" i="7"/>
  <c r="G77" i="7"/>
  <c r="F77" i="7"/>
  <c r="E77" i="7"/>
  <c r="D77" i="7"/>
  <c r="C77" i="7"/>
  <c r="B77" i="7"/>
  <c r="G76" i="7"/>
  <c r="F76" i="7"/>
  <c r="E76" i="7"/>
  <c r="D76" i="7"/>
  <c r="C76" i="7"/>
  <c r="B76" i="7"/>
  <c r="G75" i="7"/>
  <c r="F75" i="7"/>
  <c r="E75" i="7"/>
  <c r="D75" i="7"/>
  <c r="C75" i="7"/>
  <c r="B75" i="7"/>
  <c r="G74" i="7"/>
  <c r="F74" i="7"/>
  <c r="E74" i="7"/>
  <c r="D74" i="7"/>
  <c r="C74" i="7"/>
  <c r="B74" i="7"/>
  <c r="G73" i="7"/>
  <c r="F73" i="7"/>
  <c r="E73" i="7"/>
  <c r="D73" i="7"/>
  <c r="C73" i="7"/>
  <c r="B73" i="7"/>
  <c r="G72" i="7"/>
  <c r="F72" i="7"/>
  <c r="E72" i="7"/>
  <c r="D72" i="7"/>
  <c r="C72" i="7"/>
  <c r="B72" i="7"/>
  <c r="G71" i="7"/>
  <c r="F71" i="7"/>
  <c r="E71" i="7"/>
  <c r="D71" i="7"/>
  <c r="C71" i="7"/>
  <c r="B71" i="7"/>
  <c r="G70" i="7"/>
  <c r="F70" i="7"/>
  <c r="E70" i="7"/>
  <c r="D70" i="7"/>
  <c r="C70" i="7"/>
  <c r="B70" i="7"/>
  <c r="G69" i="7"/>
  <c r="F69" i="7"/>
  <c r="E69" i="7"/>
  <c r="D69" i="7"/>
  <c r="C69" i="7"/>
  <c r="B69" i="7"/>
  <c r="G68" i="7"/>
  <c r="F68" i="7"/>
  <c r="E68" i="7"/>
  <c r="D68" i="7"/>
  <c r="C68" i="7"/>
  <c r="B68" i="7"/>
  <c r="G67" i="7"/>
  <c r="F67" i="7"/>
  <c r="E67" i="7"/>
  <c r="D67" i="7"/>
  <c r="C67" i="7"/>
  <c r="B67" i="7"/>
  <c r="G66" i="7"/>
  <c r="F66" i="7"/>
  <c r="E66" i="7"/>
  <c r="D66" i="7"/>
  <c r="C66" i="7"/>
  <c r="B66" i="7"/>
  <c r="G65" i="7"/>
  <c r="F65" i="7"/>
  <c r="E65" i="7"/>
  <c r="D65" i="7"/>
  <c r="C65" i="7"/>
  <c r="B65" i="7"/>
  <c r="G64" i="7"/>
  <c r="F64" i="7"/>
  <c r="E64" i="7"/>
  <c r="D64" i="7"/>
  <c r="C64" i="7"/>
  <c r="B64" i="7"/>
  <c r="G63" i="7"/>
  <c r="F63" i="7"/>
  <c r="E63" i="7"/>
  <c r="D63" i="7"/>
  <c r="C63" i="7"/>
  <c r="B63" i="7"/>
  <c r="G62" i="7"/>
  <c r="F62" i="7"/>
  <c r="E62" i="7"/>
  <c r="D62" i="7"/>
  <c r="C62" i="7"/>
  <c r="B62" i="7"/>
  <c r="G61" i="7"/>
  <c r="F61" i="7"/>
  <c r="E61" i="7"/>
  <c r="D61" i="7"/>
  <c r="C61" i="7"/>
  <c r="B61" i="7"/>
  <c r="G60" i="7"/>
  <c r="F60" i="7"/>
  <c r="E60" i="7"/>
  <c r="D60" i="7"/>
  <c r="C60" i="7"/>
  <c r="B60" i="7"/>
  <c r="G59" i="7"/>
  <c r="F59" i="7"/>
  <c r="E59" i="7"/>
  <c r="D59" i="7"/>
  <c r="C59" i="7"/>
  <c r="B59" i="7"/>
  <c r="G58" i="7"/>
  <c r="F58" i="7"/>
  <c r="E58" i="7"/>
  <c r="D58" i="7"/>
  <c r="C58" i="7"/>
  <c r="B58" i="7"/>
  <c r="G57" i="7"/>
  <c r="F57" i="7"/>
  <c r="E57" i="7"/>
  <c r="D57" i="7"/>
  <c r="C57" i="7"/>
  <c r="B57" i="7"/>
  <c r="G56" i="7"/>
  <c r="F56" i="7"/>
  <c r="E56" i="7"/>
  <c r="D56" i="7"/>
  <c r="C56" i="7"/>
  <c r="B56" i="7"/>
  <c r="G55" i="7"/>
  <c r="F55" i="7"/>
  <c r="E55" i="7"/>
  <c r="D55" i="7"/>
  <c r="C55" i="7"/>
  <c r="B55" i="7"/>
  <c r="G54" i="7"/>
  <c r="F54" i="7"/>
  <c r="E54" i="7"/>
  <c r="D54" i="7"/>
  <c r="C54" i="7"/>
  <c r="B54" i="7"/>
  <c r="G53" i="7"/>
  <c r="F53" i="7"/>
  <c r="E53" i="7"/>
  <c r="D53" i="7"/>
  <c r="C53" i="7"/>
  <c r="B53" i="7"/>
  <c r="G52" i="7"/>
  <c r="F52" i="7"/>
  <c r="E52" i="7"/>
  <c r="D52" i="7"/>
  <c r="C52" i="7"/>
  <c r="B52" i="7"/>
  <c r="G51" i="7"/>
  <c r="F51" i="7"/>
  <c r="E51" i="7"/>
  <c r="D51" i="7"/>
  <c r="C51" i="7"/>
  <c r="B51" i="7"/>
  <c r="G50" i="7"/>
  <c r="F50" i="7"/>
  <c r="E50" i="7"/>
  <c r="D50" i="7"/>
  <c r="C50" i="7"/>
  <c r="B50" i="7"/>
  <c r="G49" i="7"/>
  <c r="F49" i="7"/>
  <c r="E49" i="7"/>
  <c r="D49" i="7"/>
  <c r="C49" i="7"/>
  <c r="B49" i="7"/>
  <c r="G48" i="7"/>
  <c r="F48" i="7"/>
  <c r="E48" i="7"/>
  <c r="D48" i="7"/>
  <c r="C48" i="7"/>
  <c r="B48" i="7"/>
  <c r="G47" i="7"/>
  <c r="F47" i="7"/>
  <c r="E47" i="7"/>
  <c r="D47" i="7"/>
  <c r="C47" i="7"/>
  <c r="B47" i="7"/>
  <c r="G46" i="7"/>
  <c r="F46" i="7"/>
  <c r="E46" i="7"/>
  <c r="D46" i="7"/>
  <c r="C46" i="7"/>
  <c r="B46" i="7"/>
  <c r="G45" i="7"/>
  <c r="F45" i="7"/>
  <c r="E45" i="7"/>
  <c r="D45" i="7"/>
  <c r="C45" i="7"/>
  <c r="B45" i="7"/>
  <c r="G44" i="7"/>
  <c r="F44" i="7"/>
  <c r="E44" i="7"/>
  <c r="D44" i="7"/>
  <c r="C44" i="7"/>
  <c r="B44" i="7"/>
  <c r="G43" i="7"/>
  <c r="F43" i="7"/>
  <c r="E43" i="7"/>
  <c r="D43" i="7"/>
  <c r="C43" i="7"/>
  <c r="B43" i="7"/>
  <c r="G42" i="7"/>
  <c r="F42" i="7"/>
  <c r="E42" i="7"/>
  <c r="D42" i="7"/>
  <c r="C42" i="7"/>
  <c r="B42" i="7"/>
  <c r="G41" i="7"/>
  <c r="F41" i="7"/>
  <c r="E41" i="7"/>
  <c r="D41" i="7"/>
  <c r="C41" i="7"/>
  <c r="B41" i="7"/>
  <c r="G40" i="7"/>
  <c r="F40" i="7"/>
  <c r="E40" i="7"/>
  <c r="D40" i="7"/>
  <c r="C40" i="7"/>
  <c r="B40" i="7"/>
  <c r="G39" i="7"/>
  <c r="F39" i="7"/>
  <c r="E39" i="7"/>
  <c r="D39" i="7"/>
  <c r="C39" i="7"/>
  <c r="B39" i="7"/>
  <c r="G38" i="7"/>
  <c r="F38" i="7"/>
  <c r="E38" i="7"/>
  <c r="D38" i="7"/>
  <c r="C38" i="7"/>
  <c r="B38" i="7"/>
  <c r="G37" i="7"/>
  <c r="F37" i="7"/>
  <c r="E37" i="7"/>
  <c r="D37" i="7"/>
  <c r="C37" i="7"/>
  <c r="B37" i="7"/>
  <c r="G36" i="7"/>
  <c r="F36" i="7"/>
  <c r="E36" i="7"/>
  <c r="D36" i="7"/>
  <c r="C36" i="7"/>
  <c r="B36" i="7"/>
  <c r="G35" i="7"/>
  <c r="F35" i="7"/>
  <c r="E35" i="7"/>
  <c r="D35" i="7"/>
  <c r="C35" i="7"/>
  <c r="B35" i="7"/>
  <c r="G34" i="7"/>
  <c r="F34" i="7"/>
  <c r="E34" i="7"/>
  <c r="D34" i="7"/>
  <c r="C34" i="7"/>
  <c r="B34" i="7"/>
  <c r="G33" i="7"/>
  <c r="F33" i="7"/>
  <c r="E33" i="7"/>
  <c r="D33" i="7"/>
  <c r="C33" i="7"/>
  <c r="B33" i="7"/>
  <c r="G32" i="7"/>
  <c r="F32" i="7"/>
  <c r="E32" i="7"/>
  <c r="D32" i="7"/>
  <c r="C32" i="7"/>
  <c r="B32" i="7"/>
  <c r="G31" i="7"/>
  <c r="F31" i="7"/>
  <c r="E31" i="7"/>
  <c r="D31" i="7"/>
  <c r="C31" i="7"/>
  <c r="B31" i="7"/>
  <c r="G30" i="7"/>
  <c r="F30" i="7"/>
  <c r="E30" i="7"/>
  <c r="D30" i="7"/>
  <c r="C30" i="7"/>
  <c r="B30" i="7"/>
  <c r="G29" i="7"/>
  <c r="F29" i="7"/>
  <c r="E29" i="7"/>
  <c r="D29" i="7"/>
  <c r="C29" i="7"/>
  <c r="B29" i="7"/>
  <c r="G28" i="7"/>
  <c r="F28" i="7"/>
  <c r="E28" i="7"/>
  <c r="D28" i="7"/>
  <c r="C28" i="7"/>
  <c r="B28" i="7"/>
  <c r="G27" i="7"/>
  <c r="F27" i="7"/>
  <c r="E27" i="7"/>
  <c r="D27" i="7"/>
  <c r="C27" i="7"/>
  <c r="B27" i="7"/>
  <c r="G26" i="7"/>
  <c r="F26" i="7"/>
  <c r="E26" i="7"/>
  <c r="D26" i="7"/>
  <c r="C26" i="7"/>
  <c r="B26" i="7"/>
  <c r="G25" i="7"/>
  <c r="F25" i="7"/>
  <c r="E25" i="7"/>
  <c r="D25" i="7"/>
  <c r="C25" i="7"/>
  <c r="B25" i="7"/>
  <c r="G24" i="7"/>
  <c r="F24" i="7"/>
  <c r="E24" i="7"/>
  <c r="D24" i="7"/>
  <c r="C24" i="7"/>
  <c r="B24" i="7"/>
  <c r="G23" i="7"/>
  <c r="F23" i="7"/>
  <c r="E23" i="7"/>
  <c r="D23" i="7"/>
  <c r="C23" i="7"/>
  <c r="B23" i="7"/>
  <c r="G22" i="7"/>
  <c r="F22" i="7"/>
  <c r="E22" i="7"/>
  <c r="D22" i="7"/>
  <c r="C22" i="7"/>
  <c r="B22" i="7"/>
  <c r="G21" i="7"/>
  <c r="F21" i="7"/>
  <c r="E21" i="7"/>
  <c r="D21" i="7"/>
  <c r="C21" i="7"/>
  <c r="B21" i="7"/>
  <c r="G20" i="7"/>
  <c r="F20" i="7"/>
  <c r="E20" i="7"/>
  <c r="D20" i="7"/>
  <c r="C20" i="7"/>
  <c r="B20" i="7"/>
  <c r="G19" i="7"/>
  <c r="F19" i="7"/>
  <c r="E19" i="7"/>
  <c r="D19" i="7"/>
  <c r="C19" i="7"/>
  <c r="B19" i="7"/>
  <c r="G18" i="7"/>
  <c r="F18" i="7"/>
  <c r="E18" i="7"/>
  <c r="D18" i="7"/>
  <c r="C18" i="7"/>
  <c r="B18" i="7"/>
  <c r="G17" i="7"/>
  <c r="F17" i="7"/>
  <c r="E17" i="7"/>
  <c r="D17" i="7"/>
  <c r="C17" i="7"/>
  <c r="B17" i="7"/>
  <c r="G16" i="7"/>
  <c r="F16" i="7"/>
  <c r="E16" i="7"/>
  <c r="D16" i="7"/>
  <c r="C16" i="7"/>
  <c r="B16" i="7"/>
  <c r="G15" i="7"/>
  <c r="F15" i="7"/>
  <c r="E15" i="7"/>
  <c r="D15" i="7"/>
  <c r="C15" i="7"/>
  <c r="B15" i="7"/>
  <c r="G14" i="7"/>
  <c r="F14" i="7"/>
  <c r="E14" i="7"/>
  <c r="D14" i="7"/>
  <c r="C14" i="7"/>
  <c r="B14" i="7"/>
  <c r="G13" i="7"/>
  <c r="F13" i="7"/>
  <c r="E13" i="7"/>
  <c r="D13" i="7"/>
  <c r="C13" i="7"/>
  <c r="B13" i="7"/>
  <c r="G12" i="7"/>
  <c r="F12" i="7"/>
  <c r="E12" i="7"/>
  <c r="D12" i="7"/>
  <c r="C12" i="7"/>
  <c r="B12" i="7"/>
  <c r="G11" i="7"/>
  <c r="F11" i="7"/>
  <c r="E11" i="7"/>
  <c r="D11" i="7"/>
  <c r="C11" i="7"/>
  <c r="B11" i="7"/>
  <c r="G10" i="7"/>
  <c r="F10" i="7"/>
  <c r="E10" i="7"/>
  <c r="D10" i="7"/>
  <c r="C10" i="7"/>
  <c r="B10" i="7"/>
  <c r="G9" i="7"/>
  <c r="F9" i="7"/>
  <c r="E9" i="7"/>
  <c r="D9" i="7"/>
  <c r="C9" i="7"/>
  <c r="B9" i="7"/>
  <c r="G8" i="7"/>
  <c r="F8" i="7"/>
  <c r="E8" i="7"/>
  <c r="D8" i="7"/>
  <c r="C8" i="7"/>
  <c r="B8" i="7"/>
  <c r="G7" i="7"/>
  <c r="F7" i="7"/>
  <c r="E7" i="7"/>
  <c r="D7" i="7"/>
  <c r="C7" i="7"/>
  <c r="B7" i="7"/>
  <c r="G6" i="7"/>
  <c r="F6" i="7"/>
  <c r="E6" i="7"/>
  <c r="D6" i="7"/>
  <c r="C6" i="7"/>
  <c r="B6" i="7"/>
  <c r="G5" i="7"/>
  <c r="F5" i="7"/>
  <c r="E5" i="7"/>
  <c r="D5" i="7"/>
  <c r="C5" i="7"/>
  <c r="B5" i="7"/>
  <c r="G4" i="7"/>
  <c r="F4" i="7"/>
  <c r="E4" i="7"/>
  <c r="D4" i="7"/>
  <c r="C4" i="7"/>
  <c r="B4" i="7"/>
  <c r="G3" i="7"/>
  <c r="F3" i="7"/>
  <c r="E3" i="7"/>
  <c r="D3" i="7"/>
  <c r="C3" i="7"/>
  <c r="B3" i="7"/>
  <c r="G2" i="7"/>
  <c r="F2" i="7"/>
  <c r="E2" i="7"/>
  <c r="D2" i="7"/>
  <c r="C2" i="7"/>
  <c r="B2" i="7"/>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J1725" i="5"/>
  <c r="J1724" i="5"/>
  <c r="J1723" i="5"/>
  <c r="J1722" i="5"/>
  <c r="J1721" i="5"/>
  <c r="J1720" i="5"/>
  <c r="J1719" i="5"/>
  <c r="J1718" i="5"/>
  <c r="J1717" i="5"/>
  <c r="J1716" i="5"/>
  <c r="J1715" i="5"/>
  <c r="J1714" i="5"/>
  <c r="J1713" i="5"/>
  <c r="J1712" i="5"/>
  <c r="J1711" i="5"/>
  <c r="J1710" i="5"/>
  <c r="J1709" i="5"/>
  <c r="J1708" i="5"/>
  <c r="J1707" i="5"/>
  <c r="J1706" i="5"/>
  <c r="J1705" i="5"/>
  <c r="J1704" i="5"/>
  <c r="J1703" i="5"/>
  <c r="J1702" i="5"/>
  <c r="J1701" i="5"/>
  <c r="J1700" i="5"/>
  <c r="J1699" i="5"/>
  <c r="J1698" i="5"/>
  <c r="J1697" i="5"/>
  <c r="J1696" i="5"/>
  <c r="J1695" i="5"/>
  <c r="J1694" i="5"/>
  <c r="J1693" i="5"/>
  <c r="J1692" i="5"/>
  <c r="J1691" i="5"/>
  <c r="J1690" i="5"/>
  <c r="J1689" i="5"/>
  <c r="J1688" i="5"/>
  <c r="J1687" i="5"/>
  <c r="J1686" i="5"/>
  <c r="J1685" i="5"/>
  <c r="J1684" i="5"/>
  <c r="J1683" i="5"/>
  <c r="J1682" i="5"/>
  <c r="J1681" i="5"/>
  <c r="J1680" i="5"/>
  <c r="J1679" i="5"/>
  <c r="J1678" i="5"/>
  <c r="J1677" i="5"/>
  <c r="J1676" i="5"/>
  <c r="J1675" i="5"/>
  <c r="J1674" i="5"/>
  <c r="J1673" i="5"/>
  <c r="J1672" i="5"/>
  <c r="J1671" i="5"/>
  <c r="J1670" i="5"/>
  <c r="J1669" i="5"/>
  <c r="J1668" i="5"/>
  <c r="J1667" i="5"/>
  <c r="J1666" i="5"/>
  <c r="J1665" i="5"/>
  <c r="J1664" i="5"/>
  <c r="J1663" i="5"/>
  <c r="J1662" i="5"/>
  <c r="J1661" i="5"/>
  <c r="J1660" i="5"/>
  <c r="J1659" i="5"/>
  <c r="J1658" i="5"/>
  <c r="J1657" i="5"/>
  <c r="J1656" i="5"/>
  <c r="J1655" i="5"/>
  <c r="J1654" i="5"/>
  <c r="J1653" i="5"/>
  <c r="J1652" i="5"/>
  <c r="J1651" i="5"/>
  <c r="J1650" i="5"/>
  <c r="J1649" i="5"/>
  <c r="J1648" i="5"/>
  <c r="J1647" i="5"/>
  <c r="J1646" i="5"/>
  <c r="J1645" i="5"/>
  <c r="J1644" i="5"/>
  <c r="J1643" i="5"/>
  <c r="J1642" i="5"/>
  <c r="J1641" i="5"/>
  <c r="J1640" i="5"/>
  <c r="J1639" i="5"/>
  <c r="J1638" i="5"/>
  <c r="J1637" i="5"/>
  <c r="J1636" i="5"/>
  <c r="J1635" i="5"/>
  <c r="J1634" i="5"/>
  <c r="J1633" i="5"/>
  <c r="J1632" i="5"/>
  <c r="J1631" i="5"/>
  <c r="J1630" i="5"/>
  <c r="J1629" i="5"/>
  <c r="J1628" i="5"/>
  <c r="J1627" i="5"/>
  <c r="J1626" i="5"/>
  <c r="J1625" i="5"/>
  <c r="J1624" i="5"/>
  <c r="J1623" i="5"/>
  <c r="J1622" i="5"/>
  <c r="J1621" i="5"/>
  <c r="J1620" i="5"/>
  <c r="J1619" i="5"/>
  <c r="J1618" i="5"/>
  <c r="J1617" i="5"/>
  <c r="J1616" i="5"/>
  <c r="J1615" i="5"/>
  <c r="J1614" i="5"/>
  <c r="J1613" i="5"/>
  <c r="J1612" i="5"/>
  <c r="J1611" i="5"/>
  <c r="J1610" i="5"/>
  <c r="J1609" i="5"/>
  <c r="J1608" i="5"/>
  <c r="J1607" i="5"/>
  <c r="J1606" i="5"/>
  <c r="J1605" i="5"/>
  <c r="J1604" i="5"/>
  <c r="J1603" i="5"/>
  <c r="J1602" i="5"/>
  <c r="J1601" i="5"/>
  <c r="J1600" i="5"/>
  <c r="J1599" i="5"/>
  <c r="J1598" i="5"/>
  <c r="J1597" i="5"/>
  <c r="J1596" i="5"/>
  <c r="J1595" i="5"/>
  <c r="J1594" i="5"/>
  <c r="J1593" i="5"/>
  <c r="J1592" i="5"/>
  <c r="J1591" i="5"/>
  <c r="J1590" i="5"/>
  <c r="J1589" i="5"/>
  <c r="J1588" i="5"/>
  <c r="J1587" i="5"/>
  <c r="J1586" i="5"/>
  <c r="J1585" i="5"/>
  <c r="J1584" i="5"/>
  <c r="J1583" i="5"/>
  <c r="J1582" i="5"/>
  <c r="J1581" i="5"/>
  <c r="J1580" i="5"/>
  <c r="J1579" i="5"/>
  <c r="J1578" i="5"/>
  <c r="J1577" i="5"/>
  <c r="J1576" i="5"/>
  <c r="J1575" i="5"/>
  <c r="J1574" i="5"/>
  <c r="J1573" i="5"/>
  <c r="J1572" i="5"/>
  <c r="J1571" i="5"/>
  <c r="J1570" i="5"/>
  <c r="J1569" i="5"/>
  <c r="J1568" i="5"/>
  <c r="J1567" i="5"/>
  <c r="J1566" i="5"/>
  <c r="J1565" i="5"/>
  <c r="J1564" i="5"/>
  <c r="J1563" i="5"/>
  <c r="J1562" i="5"/>
  <c r="J1561" i="5"/>
  <c r="J1560" i="5"/>
  <c r="J1559" i="5"/>
  <c r="J1558" i="5"/>
  <c r="J1557" i="5"/>
  <c r="J1556" i="5"/>
  <c r="J1555" i="5"/>
  <c r="J1554" i="5"/>
  <c r="J1553" i="5"/>
  <c r="J1552" i="5"/>
  <c r="J1551" i="5"/>
  <c r="J1550" i="5"/>
  <c r="J1549" i="5"/>
  <c r="J1548" i="5"/>
  <c r="J1547" i="5"/>
  <c r="J1546" i="5"/>
  <c r="J1545" i="5"/>
  <c r="J1544" i="5"/>
  <c r="J1543" i="5"/>
  <c r="J1542" i="5"/>
  <c r="J1541" i="5"/>
  <c r="J1540" i="5"/>
  <c r="J1539" i="5"/>
  <c r="J1538" i="5"/>
  <c r="J1537" i="5"/>
  <c r="J1536" i="5"/>
  <c r="J1535" i="5"/>
  <c r="J1534" i="5"/>
  <c r="J1533" i="5"/>
  <c r="J1532" i="5"/>
  <c r="J1531" i="5"/>
  <c r="J1530" i="5"/>
  <c r="J1529" i="5"/>
  <c r="J1528" i="5"/>
  <c r="J1527" i="5"/>
  <c r="J1526" i="5"/>
  <c r="J1525" i="5"/>
  <c r="J1524" i="5"/>
  <c r="J1523" i="5"/>
  <c r="J1522" i="5"/>
  <c r="J1521" i="5"/>
  <c r="J1520" i="5"/>
  <c r="J1519" i="5"/>
  <c r="J1518" i="5"/>
  <c r="J1517" i="5"/>
  <c r="J1516" i="5"/>
  <c r="J1515" i="5"/>
  <c r="J1514" i="5"/>
  <c r="J1513" i="5"/>
  <c r="J1512" i="5"/>
  <c r="J1511" i="5"/>
  <c r="J1510" i="5"/>
  <c r="J1509" i="5"/>
  <c r="J1508" i="5"/>
  <c r="J1507" i="5"/>
  <c r="J1506" i="5"/>
  <c r="J1505" i="5"/>
  <c r="J1504" i="5"/>
  <c r="J1503" i="5"/>
  <c r="J1502" i="5"/>
  <c r="J1501" i="5"/>
  <c r="J1500" i="5"/>
  <c r="J1499" i="5"/>
  <c r="J1498" i="5"/>
  <c r="J1497" i="5"/>
  <c r="J1496" i="5"/>
  <c r="J1495" i="5"/>
  <c r="J1494" i="5"/>
  <c r="J1493" i="5"/>
  <c r="J1492" i="5"/>
  <c r="J1491" i="5"/>
  <c r="J1490" i="5"/>
  <c r="J1489" i="5"/>
  <c r="J1488" i="5"/>
  <c r="J1487" i="5"/>
  <c r="J1486" i="5"/>
  <c r="J1485" i="5"/>
  <c r="J1484" i="5"/>
  <c r="J1483" i="5"/>
  <c r="J1482" i="5"/>
  <c r="J1481" i="5"/>
  <c r="J1480" i="5"/>
  <c r="J1479" i="5"/>
  <c r="J1478" i="5"/>
  <c r="J1477" i="5"/>
  <c r="J1476" i="5"/>
  <c r="J1475" i="5"/>
  <c r="J1474" i="5"/>
  <c r="J1473" i="5"/>
  <c r="J1472" i="5"/>
  <c r="J1471" i="5"/>
  <c r="J1470" i="5"/>
  <c r="J1469" i="5"/>
  <c r="J1468" i="5"/>
  <c r="J1467" i="5"/>
  <c r="J1466" i="5"/>
  <c r="J1465" i="5"/>
  <c r="J1464" i="5"/>
  <c r="J1463" i="5"/>
  <c r="J1462" i="5"/>
  <c r="J1461" i="5"/>
  <c r="J1460" i="5"/>
  <c r="J1459" i="5"/>
  <c r="J1458" i="5"/>
  <c r="J1457" i="5"/>
  <c r="J1456" i="5"/>
  <c r="J1455" i="5"/>
  <c r="J1454" i="5"/>
  <c r="J1453" i="5"/>
  <c r="J1452" i="5"/>
  <c r="J1451" i="5"/>
  <c r="J1450" i="5"/>
  <c r="J1449" i="5"/>
  <c r="J1448" i="5"/>
  <c r="J1447" i="5"/>
  <c r="J1446" i="5"/>
  <c r="J1445" i="5"/>
  <c r="J1444" i="5"/>
  <c r="J1443" i="5"/>
  <c r="J1442" i="5"/>
  <c r="J1441" i="5"/>
  <c r="J1440" i="5"/>
  <c r="J1439" i="5"/>
  <c r="J1438" i="5"/>
  <c r="J1437" i="5"/>
  <c r="J1436" i="5"/>
  <c r="J1435" i="5"/>
  <c r="J1434" i="5"/>
  <c r="J1433" i="5"/>
  <c r="J1432" i="5"/>
  <c r="J1431" i="5"/>
  <c r="J1430" i="5"/>
  <c r="J1429" i="5"/>
  <c r="J1428" i="5"/>
  <c r="J1427" i="5"/>
  <c r="J1426" i="5"/>
  <c r="J1425" i="5"/>
  <c r="J1424" i="5"/>
  <c r="J1423" i="5"/>
  <c r="J1422" i="5"/>
  <c r="J1421" i="5"/>
  <c r="J1420" i="5"/>
  <c r="J1419" i="5"/>
  <c r="J1418" i="5"/>
  <c r="J1417" i="5"/>
  <c r="J1416" i="5"/>
  <c r="J1415" i="5"/>
  <c r="J1414" i="5"/>
  <c r="J1413" i="5"/>
  <c r="J1412" i="5"/>
  <c r="J1411" i="5"/>
  <c r="J1410" i="5"/>
  <c r="J1409" i="5"/>
  <c r="J1408" i="5"/>
  <c r="J1407" i="5"/>
  <c r="J1406" i="5"/>
  <c r="J1405" i="5"/>
  <c r="J1404" i="5"/>
  <c r="J1403" i="5"/>
  <c r="J1402" i="5"/>
  <c r="J1401" i="5"/>
  <c r="J1400" i="5"/>
  <c r="J1399" i="5"/>
  <c r="J1398" i="5"/>
  <c r="J1397" i="5"/>
  <c r="J1396" i="5"/>
  <c r="J1395" i="5"/>
  <c r="J1394" i="5"/>
  <c r="J1393" i="5"/>
  <c r="J1392" i="5"/>
  <c r="J1391" i="5"/>
  <c r="J1390" i="5"/>
  <c r="J1389" i="5"/>
  <c r="J1388" i="5"/>
  <c r="J1387" i="5"/>
  <c r="J1386" i="5"/>
  <c r="J1385" i="5"/>
  <c r="J1384" i="5"/>
  <c r="J1383" i="5"/>
  <c r="J1382" i="5"/>
  <c r="J1381" i="5"/>
  <c r="J1380" i="5"/>
  <c r="J1379" i="5"/>
  <c r="J1378" i="5"/>
  <c r="J1377" i="5"/>
  <c r="J1376" i="5"/>
  <c r="J1375" i="5"/>
  <c r="J1374" i="5"/>
  <c r="J1373" i="5"/>
  <c r="J1372" i="5"/>
  <c r="J1371" i="5"/>
  <c r="J1370" i="5"/>
  <c r="J1369" i="5"/>
  <c r="J1368" i="5"/>
  <c r="J1367" i="5"/>
  <c r="J1366" i="5"/>
  <c r="J1365" i="5"/>
  <c r="J1364" i="5"/>
  <c r="J1363" i="5"/>
  <c r="J1362" i="5"/>
  <c r="J1361" i="5"/>
  <c r="J1360" i="5"/>
  <c r="J1359" i="5"/>
  <c r="J1358" i="5"/>
  <c r="J1357" i="5"/>
  <c r="J1356" i="5"/>
  <c r="J1355" i="5"/>
  <c r="J1354" i="5"/>
  <c r="J1353" i="5"/>
  <c r="J1352" i="5"/>
  <c r="J1351" i="5"/>
  <c r="J1350" i="5"/>
  <c r="J1349" i="5"/>
  <c r="J1348" i="5"/>
  <c r="J1347" i="5"/>
  <c r="J1346" i="5"/>
  <c r="J1345" i="5"/>
  <c r="J1344" i="5"/>
  <c r="J1343" i="5"/>
  <c r="J1342" i="5"/>
  <c r="J1341" i="5"/>
  <c r="J1340" i="5"/>
  <c r="J1339" i="5"/>
  <c r="J1338" i="5"/>
  <c r="J1337" i="5"/>
  <c r="J1336" i="5"/>
  <c r="J1335" i="5"/>
  <c r="J1334" i="5"/>
  <c r="J1333" i="5"/>
  <c r="J1332" i="5"/>
  <c r="J1331" i="5"/>
  <c r="J1330" i="5"/>
  <c r="J1329" i="5"/>
  <c r="J1328" i="5"/>
  <c r="J1327" i="5"/>
  <c r="J1326" i="5"/>
  <c r="J1325" i="5"/>
  <c r="J1324" i="5"/>
  <c r="J1323" i="5"/>
  <c r="J1322" i="5"/>
  <c r="J1321" i="5"/>
  <c r="J1320" i="5"/>
  <c r="J1319" i="5"/>
  <c r="J1318" i="5"/>
  <c r="J1317" i="5"/>
  <c r="J1316" i="5"/>
  <c r="J1315" i="5"/>
  <c r="J1314" i="5"/>
  <c r="J1313" i="5"/>
  <c r="J1312" i="5"/>
  <c r="J1311" i="5"/>
  <c r="J1310" i="5"/>
  <c r="J1309" i="5"/>
  <c r="J1308" i="5"/>
  <c r="J1307" i="5"/>
  <c r="J1306" i="5"/>
  <c r="J1305" i="5"/>
  <c r="J1304" i="5"/>
  <c r="J1303" i="5"/>
  <c r="J1302" i="5"/>
  <c r="J1301" i="5"/>
  <c r="J1300" i="5"/>
  <c r="J1299" i="5"/>
  <c r="J1298" i="5"/>
  <c r="J1297" i="5"/>
  <c r="J1296" i="5"/>
  <c r="J1295" i="5"/>
  <c r="J1294" i="5"/>
  <c r="J1293" i="5"/>
  <c r="J1292" i="5"/>
  <c r="J1291" i="5"/>
  <c r="J1290" i="5"/>
  <c r="J1289" i="5"/>
  <c r="J1288" i="5"/>
  <c r="J1287" i="5"/>
  <c r="J1286" i="5"/>
  <c r="J1285" i="5"/>
  <c r="J1284" i="5"/>
  <c r="J1283" i="5"/>
  <c r="J1282" i="5"/>
  <c r="J1281" i="5"/>
  <c r="J1280" i="5"/>
  <c r="J1279" i="5"/>
  <c r="J1278" i="5"/>
  <c r="J1277" i="5"/>
  <c r="J1276" i="5"/>
  <c r="J1275" i="5"/>
  <c r="J1274" i="5"/>
  <c r="J1273" i="5"/>
  <c r="J1272" i="5"/>
  <c r="J1271" i="5"/>
  <c r="J1270" i="5"/>
  <c r="J1269" i="5"/>
  <c r="J1268" i="5"/>
  <c r="J1267" i="5"/>
  <c r="J1266" i="5"/>
  <c r="J1265" i="5"/>
  <c r="J1264" i="5"/>
  <c r="J1263" i="5"/>
  <c r="J1262" i="5"/>
  <c r="J1261" i="5"/>
  <c r="J1260" i="5"/>
  <c r="J1259" i="5"/>
  <c r="J1258" i="5"/>
  <c r="J1257" i="5"/>
  <c r="J1256" i="5"/>
  <c r="J1255" i="5"/>
  <c r="J1254" i="5"/>
  <c r="J1253" i="5"/>
  <c r="J1252" i="5"/>
  <c r="J1251" i="5"/>
  <c r="J1250" i="5"/>
  <c r="J1249" i="5"/>
  <c r="J1248" i="5"/>
  <c r="J1247" i="5"/>
  <c r="J1246" i="5"/>
  <c r="J1244" i="5"/>
  <c r="J1243" i="5"/>
  <c r="J1242" i="5"/>
  <c r="J1241" i="5"/>
  <c r="J1240" i="5"/>
  <c r="J1239" i="5"/>
  <c r="J1238" i="5"/>
  <c r="J1230" i="5"/>
  <c r="J1218" i="5"/>
  <c r="J1217" i="5"/>
  <c r="J1216" i="5"/>
  <c r="J1215" i="5"/>
  <c r="J1214" i="5"/>
  <c r="J1210" i="5"/>
  <c r="J1209" i="5"/>
  <c r="J1208" i="5"/>
  <c r="J1207" i="5"/>
  <c r="J1206" i="5"/>
  <c r="J1205" i="5"/>
  <c r="J1204" i="5"/>
  <c r="J1203" i="5"/>
  <c r="J1202" i="5"/>
  <c r="J1201" i="5"/>
  <c r="J1200" i="5"/>
  <c r="J1199" i="5"/>
  <c r="J1198" i="5"/>
  <c r="J1197" i="5"/>
  <c r="J1195" i="5"/>
  <c r="J1194" i="5"/>
  <c r="J1193" i="5"/>
  <c r="J1192" i="5"/>
  <c r="J1191" i="5"/>
  <c r="J1190" i="5"/>
  <c r="J1189" i="5"/>
  <c r="J1173" i="5"/>
  <c r="J1172" i="5"/>
  <c r="J1171" i="5"/>
  <c r="J1170" i="5"/>
  <c r="J1169" i="5"/>
  <c r="J1168" i="5"/>
  <c r="J1167" i="5"/>
  <c r="J1166" i="5"/>
  <c r="J1165" i="5"/>
  <c r="J1164" i="5"/>
  <c r="J1163" i="5"/>
  <c r="J1162" i="5"/>
  <c r="J1161" i="5"/>
  <c r="J1160" i="5"/>
  <c r="J1159" i="5"/>
  <c r="J1158" i="5"/>
  <c r="J1157" i="5"/>
  <c r="J1156" i="5"/>
  <c r="J1155" i="5"/>
  <c r="J1154" i="5"/>
  <c r="J1153" i="5"/>
  <c r="J1152" i="5"/>
  <c r="J1151" i="5"/>
  <c r="J1150" i="5"/>
  <c r="J1149" i="5"/>
  <c r="J1148" i="5"/>
  <c r="J1147" i="5"/>
  <c r="J1146" i="5"/>
  <c r="J1145" i="5"/>
  <c r="J1144" i="5"/>
  <c r="J1143" i="5"/>
  <c r="J1142" i="5"/>
  <c r="J1141" i="5"/>
  <c r="J1140" i="5"/>
  <c r="J1139" i="5"/>
  <c r="J1138" i="5"/>
  <c r="J1137" i="5"/>
  <c r="J1136" i="5"/>
  <c r="J1135" i="5"/>
  <c r="J1134" i="5"/>
  <c r="J1133" i="5"/>
  <c r="J1132" i="5"/>
  <c r="J1131" i="5"/>
  <c r="J1130" i="5"/>
  <c r="J1129" i="5"/>
  <c r="J1128" i="5"/>
  <c r="J1127" i="5"/>
  <c r="J1126" i="5"/>
  <c r="J1125" i="5"/>
  <c r="J1124" i="5"/>
  <c r="J1123" i="5"/>
  <c r="J1122" i="5"/>
  <c r="J1121" i="5"/>
  <c r="J1120" i="5"/>
  <c r="J1119" i="5"/>
  <c r="J1118" i="5"/>
  <c r="J1117" i="5"/>
  <c r="J1116" i="5"/>
  <c r="J1115" i="5"/>
  <c r="J1114" i="5"/>
  <c r="J1113" i="5"/>
  <c r="J1112" i="5"/>
  <c r="J1111" i="5"/>
  <c r="J1110" i="5"/>
  <c r="J1109" i="5"/>
  <c r="J1108" i="5"/>
  <c r="J1107" i="5"/>
  <c r="J1106" i="5"/>
  <c r="J1105" i="5"/>
  <c r="J1104" i="5"/>
  <c r="J1103" i="5"/>
  <c r="J1102" i="5"/>
  <c r="J1101" i="5"/>
  <c r="J1100" i="5"/>
  <c r="J1099" i="5"/>
  <c r="J1098" i="5"/>
  <c r="J1097" i="5"/>
  <c r="J1096" i="5"/>
  <c r="J1095" i="5"/>
  <c r="J1094" i="5"/>
  <c r="J1093" i="5"/>
  <c r="J1092" i="5"/>
  <c r="J1091" i="5"/>
  <c r="J1090" i="5"/>
  <c r="J1089" i="5"/>
  <c r="J1088" i="5"/>
  <c r="J1087" i="5"/>
  <c r="J1086" i="5"/>
  <c r="J1050" i="5"/>
  <c r="J1049" i="5"/>
  <c r="J1048" i="5"/>
  <c r="J1047" i="5"/>
  <c r="J1046" i="5"/>
  <c r="J1045" i="5"/>
  <c r="J1044" i="5"/>
  <c r="J1043" i="5"/>
  <c r="J1042" i="5"/>
  <c r="J1041" i="5"/>
  <c r="J1040" i="5"/>
  <c r="J1039" i="5"/>
  <c r="J1038" i="5"/>
  <c r="J1037" i="5"/>
  <c r="J1036" i="5"/>
  <c r="J1035" i="5"/>
  <c r="J1034" i="5"/>
  <c r="J1033" i="5"/>
  <c r="J1032" i="5"/>
  <c r="J1031" i="5"/>
  <c r="J1030" i="5"/>
  <c r="J1029" i="5"/>
  <c r="J1028" i="5"/>
  <c r="J1027" i="5"/>
  <c r="J1026" i="5"/>
  <c r="J1025" i="5"/>
  <c r="J1024" i="5"/>
  <c r="J1023" i="5"/>
  <c r="J1022" i="5"/>
  <c r="J1021" i="5"/>
  <c r="J1020" i="5"/>
  <c r="J1019" i="5"/>
  <c r="J1018" i="5"/>
  <c r="J1017" i="5"/>
  <c r="J1016" i="5"/>
  <c r="J1015" i="5"/>
  <c r="J1014" i="5"/>
  <c r="J1013" i="5"/>
  <c r="J1012" i="5"/>
  <c r="J1011" i="5"/>
  <c r="J1010" i="5"/>
  <c r="J1009" i="5"/>
  <c r="J1008" i="5"/>
  <c r="J1007" i="5"/>
  <c r="J1006" i="5"/>
  <c r="J1005" i="5"/>
  <c r="J1004" i="5"/>
  <c r="J1003" i="5"/>
  <c r="J1002" i="5"/>
  <c r="J1001" i="5"/>
  <c r="J1000" i="5"/>
  <c r="J999" i="5"/>
  <c r="J998" i="5"/>
  <c r="J997" i="5"/>
  <c r="J996" i="5"/>
  <c r="J995" i="5"/>
  <c r="J994" i="5"/>
  <c r="J993" i="5"/>
  <c r="J992" i="5"/>
  <c r="J991" i="5"/>
  <c r="J990" i="5"/>
  <c r="J989" i="5"/>
  <c r="J988" i="5"/>
  <c r="J987" i="5"/>
  <c r="J986" i="5"/>
  <c r="J985" i="5"/>
  <c r="J984" i="5"/>
  <c r="J983" i="5"/>
  <c r="J982" i="5"/>
  <c r="J981" i="5"/>
  <c r="J980" i="5"/>
  <c r="J979" i="5"/>
  <c r="J978" i="5"/>
  <c r="J977" i="5"/>
  <c r="J976" i="5"/>
  <c r="J975" i="5"/>
  <c r="J974" i="5"/>
  <c r="J973" i="5"/>
  <c r="J972" i="5"/>
  <c r="J971" i="5"/>
  <c r="J970" i="5"/>
  <c r="J969" i="5"/>
  <c r="J968" i="5"/>
  <c r="J967" i="5"/>
  <c r="J966" i="5"/>
  <c r="J965" i="5"/>
  <c r="J964" i="5"/>
  <c r="J963" i="5"/>
  <c r="J962" i="5"/>
  <c r="J961" i="5"/>
  <c r="J960" i="5"/>
  <c r="J959" i="5"/>
  <c r="J958" i="5"/>
  <c r="J957" i="5"/>
  <c r="J956" i="5"/>
  <c r="J955" i="5"/>
  <c r="J954" i="5"/>
  <c r="J953" i="5"/>
  <c r="J952" i="5"/>
  <c r="J951" i="5"/>
  <c r="J950" i="5"/>
  <c r="J949" i="5"/>
  <c r="J948" i="5"/>
  <c r="J947" i="5"/>
  <c r="J946" i="5"/>
  <c r="J945" i="5"/>
  <c r="J944" i="5"/>
  <c r="J943" i="5"/>
  <c r="J942" i="5"/>
  <c r="J941" i="5"/>
  <c r="J940" i="5"/>
  <c r="J939" i="5"/>
  <c r="J938" i="5"/>
  <c r="J937" i="5"/>
  <c r="J936" i="5"/>
  <c r="J935" i="5"/>
  <c r="J934" i="5"/>
  <c r="J933" i="5"/>
  <c r="J932" i="5"/>
  <c r="J931" i="5"/>
  <c r="J930" i="5"/>
  <c r="J929" i="5"/>
  <c r="J928" i="5"/>
  <c r="J927" i="5"/>
  <c r="J926" i="5"/>
  <c r="J925" i="5"/>
  <c r="J924" i="5"/>
  <c r="J923" i="5"/>
  <c r="J922" i="5"/>
  <c r="J921" i="5"/>
  <c r="J920" i="5"/>
  <c r="J919" i="5"/>
  <c r="J918" i="5"/>
  <c r="J917" i="5"/>
  <c r="J916" i="5"/>
  <c r="J915" i="5"/>
  <c r="J914" i="5"/>
  <c r="J913" i="5"/>
  <c r="J912" i="5"/>
  <c r="J911" i="5"/>
  <c r="J910" i="5"/>
  <c r="J909" i="5"/>
  <c r="J908" i="5"/>
  <c r="J907" i="5"/>
  <c r="J906" i="5"/>
  <c r="J905" i="5"/>
  <c r="J904" i="5"/>
  <c r="J903" i="5"/>
  <c r="J902" i="5"/>
  <c r="J901" i="5"/>
  <c r="J900" i="5"/>
  <c r="J899" i="5"/>
  <c r="J898" i="5"/>
  <c r="J897" i="5"/>
  <c r="J896" i="5"/>
  <c r="J895" i="5"/>
  <c r="J894" i="5"/>
  <c r="J893" i="5"/>
  <c r="J892" i="5"/>
  <c r="J891" i="5"/>
  <c r="J890" i="5"/>
  <c r="J889" i="5"/>
  <c r="J888" i="5"/>
  <c r="J887" i="5"/>
  <c r="J886" i="5"/>
  <c r="J885" i="5"/>
  <c r="J884" i="5"/>
  <c r="J883" i="5"/>
  <c r="J882" i="5"/>
  <c r="J881" i="5"/>
  <c r="J880" i="5"/>
  <c r="J879" i="5"/>
  <c r="J878" i="5"/>
  <c r="J877" i="5"/>
  <c r="J876" i="5"/>
  <c r="J875" i="5"/>
  <c r="J874" i="5"/>
  <c r="J873" i="5"/>
  <c r="J872" i="5"/>
  <c r="J871" i="5"/>
  <c r="J870" i="5"/>
  <c r="J869" i="5"/>
  <c r="J868" i="5"/>
  <c r="J867" i="5"/>
  <c r="J866" i="5"/>
  <c r="J865" i="5"/>
  <c r="J864" i="5"/>
  <c r="J863" i="5"/>
  <c r="J862" i="5"/>
  <c r="J861" i="5"/>
  <c r="J860" i="5"/>
  <c r="J859" i="5"/>
  <c r="J858" i="5"/>
  <c r="J857" i="5"/>
  <c r="J856" i="5"/>
  <c r="J855" i="5"/>
  <c r="J854" i="5"/>
  <c r="J853" i="5"/>
  <c r="J852" i="5"/>
  <c r="J851" i="5"/>
  <c r="J850" i="5"/>
  <c r="J849" i="5"/>
  <c r="J848" i="5"/>
  <c r="J847" i="5"/>
  <c r="J846" i="5"/>
  <c r="J845" i="5"/>
  <c r="J844" i="5"/>
  <c r="J843" i="5"/>
  <c r="J842" i="5"/>
  <c r="J841" i="5"/>
  <c r="J840" i="5"/>
  <c r="J839" i="5"/>
  <c r="J838" i="5"/>
  <c r="J837" i="5"/>
  <c r="J836" i="5"/>
  <c r="J835" i="5"/>
  <c r="J834" i="5"/>
  <c r="J833" i="5"/>
  <c r="J832" i="5"/>
  <c r="J831" i="5"/>
  <c r="J830" i="5"/>
  <c r="J829" i="5"/>
  <c r="J828" i="5"/>
  <c r="J827" i="5"/>
  <c r="J826" i="5"/>
  <c r="J825" i="5"/>
  <c r="J824" i="5"/>
  <c r="J823" i="5"/>
  <c r="J822" i="5"/>
  <c r="J821" i="5"/>
  <c r="J820" i="5"/>
  <c r="J819" i="5"/>
  <c r="J818" i="5"/>
  <c r="J817" i="5"/>
  <c r="J816" i="5"/>
  <c r="J815" i="5"/>
  <c r="J814" i="5"/>
  <c r="J813" i="5"/>
  <c r="J812" i="5"/>
  <c r="J811" i="5"/>
  <c r="J810" i="5"/>
  <c r="J809" i="5"/>
  <c r="J808" i="5"/>
  <c r="J807" i="5"/>
  <c r="J806" i="5"/>
  <c r="J804" i="5"/>
  <c r="J803" i="5"/>
  <c r="J802" i="5"/>
  <c r="J801" i="5"/>
  <c r="J800" i="5"/>
  <c r="J799" i="5"/>
  <c r="J798" i="5"/>
  <c r="J797" i="5"/>
  <c r="J796" i="5"/>
  <c r="J795" i="5"/>
  <c r="J794" i="5"/>
  <c r="J793" i="5"/>
  <c r="J792" i="5"/>
  <c r="J791" i="5"/>
  <c r="J790" i="5"/>
  <c r="J789" i="5"/>
  <c r="J788" i="5"/>
  <c r="J787" i="5"/>
  <c r="J786" i="5"/>
  <c r="J785" i="5"/>
  <c r="J784" i="5"/>
  <c r="J783" i="5"/>
  <c r="J782" i="5"/>
  <c r="J781" i="5"/>
  <c r="J780" i="5"/>
  <c r="J779" i="5"/>
  <c r="J778" i="5"/>
  <c r="J776" i="5"/>
  <c r="J775" i="5"/>
  <c r="J774" i="5"/>
  <c r="J773" i="5"/>
  <c r="J772" i="5"/>
  <c r="J771" i="5"/>
  <c r="J770" i="5"/>
  <c r="J769" i="5"/>
  <c r="J768" i="5"/>
  <c r="J767" i="5"/>
  <c r="J766" i="5"/>
  <c r="J765" i="5"/>
  <c r="J764" i="5"/>
  <c r="J763" i="5"/>
  <c r="J762" i="5"/>
  <c r="J761" i="5"/>
  <c r="J760" i="5"/>
  <c r="J759" i="5"/>
  <c r="J758" i="5"/>
  <c r="J757" i="5"/>
  <c r="J756" i="5"/>
  <c r="J755" i="5"/>
  <c r="J754" i="5"/>
  <c r="J753" i="5"/>
  <c r="J752" i="5"/>
  <c r="J751" i="5"/>
  <c r="J750" i="5"/>
  <c r="J749" i="5"/>
  <c r="J748" i="5"/>
  <c r="J747" i="5"/>
  <c r="J746" i="5"/>
  <c r="J745" i="5"/>
  <c r="J744" i="5"/>
  <c r="J743" i="5"/>
  <c r="J742" i="5"/>
  <c r="J741" i="5"/>
  <c r="J740" i="5"/>
  <c r="J739" i="5"/>
  <c r="J738" i="5"/>
  <c r="J737" i="5"/>
  <c r="J736" i="5"/>
  <c r="J735" i="5"/>
  <c r="J734" i="5"/>
  <c r="J733" i="5"/>
  <c r="J732" i="5"/>
  <c r="J731" i="5"/>
  <c r="J730" i="5"/>
  <c r="J729" i="5"/>
  <c r="J728" i="5"/>
  <c r="J727" i="5"/>
  <c r="J726" i="5"/>
  <c r="J725" i="5"/>
  <c r="J724" i="5"/>
  <c r="J723" i="5"/>
  <c r="J722" i="5"/>
  <c r="J721" i="5"/>
  <c r="J720" i="5"/>
  <c r="J719" i="5"/>
  <c r="J718" i="5"/>
  <c r="J717" i="5"/>
  <c r="J716" i="5"/>
  <c r="J715" i="5"/>
  <c r="J714" i="5"/>
  <c r="J713" i="5"/>
  <c r="J712" i="5"/>
  <c r="J711" i="5"/>
  <c r="J710" i="5"/>
  <c r="J709" i="5"/>
  <c r="J708" i="5"/>
  <c r="J707" i="5"/>
  <c r="J706" i="5"/>
  <c r="J705" i="5"/>
  <c r="J704" i="5"/>
  <c r="J703" i="5"/>
  <c r="J702" i="5"/>
  <c r="J701" i="5"/>
  <c r="J700" i="5"/>
  <c r="J699" i="5"/>
  <c r="J698" i="5"/>
  <c r="J697" i="5"/>
  <c r="J696" i="5"/>
  <c r="J695" i="5"/>
  <c r="J694" i="5"/>
  <c r="J693" i="5"/>
  <c r="J692" i="5"/>
  <c r="J691" i="5"/>
  <c r="J690" i="5"/>
  <c r="J689" i="5"/>
  <c r="J688" i="5"/>
  <c r="J687" i="5"/>
  <c r="J686" i="5"/>
  <c r="J685" i="5"/>
  <c r="J684" i="5"/>
  <c r="J683" i="5"/>
  <c r="J682" i="5"/>
  <c r="J681" i="5"/>
  <c r="J680" i="5"/>
  <c r="J679" i="5"/>
  <c r="J678" i="5"/>
  <c r="J677" i="5"/>
  <c r="J676" i="5"/>
  <c r="J675" i="5"/>
  <c r="J674" i="5"/>
  <c r="J673" i="5"/>
  <c r="J672" i="5"/>
  <c r="J671" i="5"/>
  <c r="J670" i="5"/>
  <c r="J669" i="5"/>
  <c r="J668" i="5"/>
  <c r="J667" i="5"/>
  <c r="J666" i="5"/>
  <c r="J665" i="5"/>
  <c r="J664" i="5"/>
  <c r="J663" i="5"/>
  <c r="J662" i="5"/>
  <c r="J661" i="5"/>
  <c r="J660" i="5"/>
  <c r="J659" i="5"/>
  <c r="J658" i="5"/>
  <c r="J657" i="5"/>
  <c r="J656" i="5"/>
  <c r="J655" i="5"/>
  <c r="J654" i="5"/>
  <c r="J653" i="5"/>
  <c r="J652" i="5"/>
  <c r="J651" i="5"/>
  <c r="J650" i="5"/>
  <c r="J649" i="5"/>
  <c r="J648" i="5"/>
  <c r="J647" i="5"/>
  <c r="J646" i="5"/>
  <c r="J645" i="5"/>
  <c r="J644" i="5"/>
  <c r="J643" i="5"/>
  <c r="J642" i="5"/>
  <c r="J641" i="5"/>
  <c r="J640" i="5"/>
  <c r="J639" i="5"/>
  <c r="J638" i="5"/>
  <c r="J637" i="5"/>
  <c r="J636" i="5"/>
  <c r="J635" i="5"/>
  <c r="J634" i="5"/>
  <c r="J633" i="5"/>
  <c r="J632" i="5"/>
  <c r="J631" i="5"/>
  <c r="J630" i="5"/>
  <c r="J629" i="5"/>
  <c r="J628" i="5"/>
  <c r="J627" i="5"/>
  <c r="J626" i="5"/>
  <c r="J625" i="5"/>
  <c r="J624" i="5"/>
  <c r="J623" i="5"/>
  <c r="J622" i="5"/>
  <c r="J621" i="5"/>
  <c r="J620" i="5"/>
  <c r="J619" i="5"/>
  <c r="J618" i="5"/>
  <c r="J617" i="5"/>
  <c r="J615" i="5"/>
  <c r="J614" i="5"/>
  <c r="J613" i="5"/>
  <c r="J612" i="5"/>
  <c r="J611" i="5"/>
  <c r="J610" i="5"/>
  <c r="J609" i="5"/>
  <c r="J608" i="5"/>
  <c r="J607" i="5"/>
  <c r="J606" i="5"/>
  <c r="J605" i="5"/>
  <c r="J604" i="5"/>
  <c r="J603" i="5"/>
  <c r="J602" i="5"/>
  <c r="J601" i="5"/>
  <c r="J600" i="5"/>
  <c r="J599" i="5"/>
  <c r="J598" i="5"/>
  <c r="J597" i="5"/>
  <c r="J596" i="5"/>
  <c r="J595" i="5"/>
  <c r="J594" i="5"/>
  <c r="J593" i="5"/>
  <c r="J592" i="5"/>
  <c r="J591" i="5"/>
  <c r="J590" i="5"/>
  <c r="J589" i="5"/>
  <c r="J588" i="5"/>
  <c r="J587" i="5"/>
  <c r="J586" i="5"/>
  <c r="J585" i="5"/>
  <c r="J584" i="5"/>
  <c r="J583" i="5"/>
  <c r="J582" i="5"/>
  <c r="J581" i="5"/>
  <c r="J580" i="5"/>
  <c r="J579" i="5"/>
  <c r="J578" i="5"/>
  <c r="J577" i="5"/>
  <c r="J576" i="5"/>
  <c r="J575" i="5"/>
  <c r="J574" i="5"/>
  <c r="J573" i="5"/>
  <c r="J572" i="5"/>
  <c r="J571" i="5"/>
  <c r="J570" i="5"/>
  <c r="J569" i="5"/>
  <c r="J568" i="5"/>
  <c r="J567" i="5"/>
  <c r="J566" i="5"/>
  <c r="J565" i="5"/>
  <c r="J564" i="5"/>
  <c r="J563" i="5"/>
  <c r="J562" i="5"/>
  <c r="J561" i="5"/>
  <c r="J560" i="5"/>
  <c r="J559" i="5"/>
  <c r="J558" i="5"/>
  <c r="J557" i="5"/>
  <c r="J556" i="5"/>
  <c r="J555" i="5"/>
  <c r="J554" i="5"/>
  <c r="J553" i="5"/>
  <c r="J552" i="5"/>
  <c r="J551" i="5"/>
  <c r="J550" i="5"/>
  <c r="J549" i="5"/>
  <c r="J548" i="5"/>
  <c r="J547" i="5"/>
  <c r="J546" i="5"/>
  <c r="J545" i="5"/>
  <c r="J544" i="5"/>
  <c r="J543" i="5"/>
  <c r="J542" i="5"/>
  <c r="J541" i="5"/>
  <c r="J540" i="5"/>
  <c r="J539" i="5"/>
  <c r="J538" i="5"/>
  <c r="J537" i="5"/>
  <c r="J536" i="5"/>
  <c r="J535" i="5"/>
  <c r="J534" i="5"/>
  <c r="J533" i="5"/>
  <c r="J532" i="5"/>
  <c r="J531" i="5"/>
  <c r="J530" i="5"/>
  <c r="J529" i="5"/>
  <c r="J528" i="5"/>
  <c r="J527" i="5"/>
  <c r="J526" i="5"/>
  <c r="J525" i="5"/>
  <c r="J523" i="5"/>
  <c r="J522" i="5"/>
  <c r="J521" i="5"/>
  <c r="J520" i="5"/>
  <c r="J519" i="5"/>
  <c r="J518" i="5"/>
  <c r="J517" i="5"/>
  <c r="J516" i="5"/>
  <c r="J515" i="5"/>
  <c r="J514" i="5"/>
  <c r="J513" i="5"/>
  <c r="J512" i="5"/>
  <c r="J511" i="5"/>
  <c r="J510" i="5"/>
  <c r="J509" i="5"/>
  <c r="J508" i="5"/>
  <c r="J507" i="5"/>
  <c r="J506" i="5"/>
  <c r="J505" i="5"/>
  <c r="J504" i="5"/>
  <c r="J503" i="5"/>
  <c r="J502" i="5"/>
  <c r="J501" i="5"/>
  <c r="J500" i="5"/>
  <c r="J499" i="5"/>
  <c r="J498" i="5"/>
  <c r="J497" i="5"/>
  <c r="J496" i="5"/>
  <c r="J495" i="5"/>
  <c r="J494" i="5"/>
  <c r="J493" i="5"/>
  <c r="J492" i="5"/>
  <c r="J491" i="5"/>
  <c r="J490" i="5"/>
  <c r="J489" i="5"/>
  <c r="J488" i="5"/>
  <c r="J487" i="5"/>
  <c r="J486" i="5"/>
  <c r="J485" i="5"/>
  <c r="J484" i="5"/>
  <c r="J483" i="5"/>
  <c r="J482" i="5"/>
  <c r="J481" i="5"/>
  <c r="J480" i="5"/>
  <c r="J479" i="5"/>
  <c r="J478" i="5"/>
  <c r="J477" i="5"/>
  <c r="J476" i="5"/>
  <c r="J475" i="5"/>
  <c r="J474" i="5"/>
  <c r="J473" i="5"/>
  <c r="J472" i="5"/>
  <c r="J471" i="5"/>
  <c r="J470" i="5"/>
  <c r="J469" i="5"/>
  <c r="J468" i="5"/>
  <c r="J467" i="5"/>
  <c r="J466" i="5"/>
  <c r="J465" i="5"/>
  <c r="J464" i="5"/>
  <c r="J463" i="5"/>
  <c r="K462" i="5"/>
  <c r="K461" i="5"/>
  <c r="K460" i="5"/>
  <c r="K459" i="5"/>
  <c r="K458" i="5"/>
  <c r="K457" i="5"/>
  <c r="K456" i="5"/>
  <c r="K455" i="5"/>
  <c r="K454" i="5"/>
  <c r="K453" i="5"/>
  <c r="K452" i="5"/>
  <c r="K451" i="5"/>
  <c r="K450" i="5"/>
  <c r="K449" i="5"/>
  <c r="K448" i="5"/>
  <c r="K447" i="5"/>
  <c r="K446" i="5"/>
  <c r="K445" i="5"/>
  <c r="K444" i="5"/>
  <c r="K443" i="5"/>
  <c r="K442" i="5"/>
  <c r="K441" i="5"/>
  <c r="K440" i="5"/>
  <c r="K439" i="5"/>
  <c r="K438" i="5"/>
  <c r="K437" i="5"/>
  <c r="K436" i="5"/>
  <c r="K435" i="5"/>
  <c r="K434" i="5"/>
  <c r="K433" i="5"/>
  <c r="K432" i="5"/>
  <c r="K431" i="5"/>
  <c r="K430" i="5"/>
  <c r="K429" i="5"/>
  <c r="K428" i="5"/>
  <c r="K427" i="5"/>
  <c r="K426" i="5"/>
  <c r="K425" i="5"/>
  <c r="K424" i="5"/>
  <c r="K423" i="5"/>
  <c r="K422" i="5"/>
  <c r="K421" i="5"/>
  <c r="K420" i="5"/>
  <c r="K419" i="5"/>
  <c r="K418" i="5"/>
  <c r="K417" i="5"/>
  <c r="K416" i="5"/>
  <c r="K415" i="5"/>
  <c r="K414" i="5"/>
  <c r="K413" i="5"/>
  <c r="K412" i="5"/>
  <c r="K411" i="5"/>
  <c r="K410" i="5"/>
  <c r="K409" i="5"/>
  <c r="K408" i="5"/>
  <c r="K407" i="5"/>
  <c r="K406" i="5"/>
  <c r="K405" i="5"/>
  <c r="K404" i="5"/>
  <c r="K403" i="5"/>
  <c r="K402" i="5"/>
  <c r="K401" i="5"/>
  <c r="K400" i="5"/>
  <c r="K399" i="5"/>
  <c r="K398" i="5"/>
  <c r="K397" i="5"/>
  <c r="K396" i="5"/>
  <c r="K395" i="5"/>
  <c r="K394" i="5"/>
  <c r="K393" i="5"/>
  <c r="K392" i="5"/>
  <c r="K391" i="5"/>
  <c r="K390" i="5"/>
  <c r="K389" i="5"/>
  <c r="K388" i="5"/>
  <c r="K387" i="5"/>
  <c r="K386" i="5"/>
  <c r="K385" i="5"/>
  <c r="K384" i="5"/>
  <c r="K383" i="5"/>
  <c r="K382" i="5"/>
  <c r="K381" i="5"/>
  <c r="K380" i="5"/>
  <c r="K379" i="5"/>
  <c r="K378" i="5"/>
  <c r="K377" i="5"/>
  <c r="K376" i="5"/>
  <c r="K375" i="5"/>
  <c r="K374" i="5"/>
  <c r="K373" i="5"/>
  <c r="K372" i="5"/>
  <c r="K371" i="5"/>
  <c r="K370" i="5"/>
  <c r="K369" i="5"/>
  <c r="K368" i="5"/>
  <c r="K367" i="5"/>
  <c r="K366" i="5"/>
  <c r="K365" i="5"/>
  <c r="K364" i="5"/>
  <c r="K363" i="5"/>
  <c r="K362" i="5"/>
  <c r="K361" i="5"/>
  <c r="K360" i="5"/>
  <c r="K359" i="5"/>
  <c r="K358" i="5"/>
  <c r="K357" i="5"/>
  <c r="K356" i="5"/>
  <c r="K355" i="5"/>
  <c r="K354" i="5"/>
  <c r="K353" i="5"/>
  <c r="K352" i="5"/>
  <c r="K351" i="5"/>
  <c r="K350" i="5"/>
  <c r="K349" i="5"/>
  <c r="K348" i="5"/>
  <c r="K347" i="5"/>
  <c r="K346" i="5"/>
  <c r="K345" i="5"/>
  <c r="K344" i="5"/>
  <c r="K343" i="5"/>
  <c r="K342" i="5"/>
  <c r="K341" i="5"/>
  <c r="K340" i="5"/>
  <c r="K339" i="5"/>
  <c r="K338" i="5"/>
  <c r="K337" i="5"/>
  <c r="K336" i="5"/>
  <c r="K335" i="5"/>
  <c r="K334" i="5"/>
  <c r="K333" i="5"/>
  <c r="K332" i="5"/>
  <c r="K331" i="5"/>
  <c r="K330" i="5"/>
  <c r="K329" i="5"/>
  <c r="K328" i="5"/>
  <c r="K327" i="5"/>
  <c r="K326" i="5"/>
  <c r="K325" i="5"/>
  <c r="K324" i="5"/>
  <c r="K323" i="5"/>
  <c r="K322" i="5"/>
  <c r="K321" i="5"/>
  <c r="K320" i="5"/>
  <c r="K319" i="5"/>
  <c r="K318" i="5"/>
  <c r="K317" i="5"/>
  <c r="K316" i="5"/>
  <c r="K315" i="5"/>
  <c r="K314" i="5"/>
  <c r="K313" i="5"/>
  <c r="K312" i="5"/>
  <c r="K311" i="5"/>
  <c r="K310" i="5"/>
  <c r="K309" i="5"/>
  <c r="K308" i="5"/>
  <c r="K307" i="5"/>
  <c r="K306" i="5"/>
  <c r="K305" i="5"/>
  <c r="K304" i="5"/>
  <c r="K303" i="5"/>
  <c r="K302" i="5"/>
  <c r="K301" i="5"/>
  <c r="K300" i="5"/>
  <c r="K299" i="5"/>
  <c r="K298" i="5"/>
  <c r="K297" i="5"/>
  <c r="K296" i="5"/>
  <c r="K295" i="5"/>
  <c r="K294" i="5"/>
  <c r="K293" i="5"/>
  <c r="K292" i="5"/>
  <c r="K291" i="5"/>
  <c r="K290" i="5"/>
  <c r="K289" i="5"/>
  <c r="K288" i="5"/>
  <c r="K287" i="5"/>
  <c r="K286" i="5"/>
  <c r="K285" i="5"/>
  <c r="K284" i="5"/>
  <c r="K283" i="5"/>
  <c r="K282" i="5"/>
  <c r="K281" i="5"/>
  <c r="K280" i="5"/>
  <c r="K279" i="5"/>
  <c r="K278" i="5"/>
  <c r="K277" i="5"/>
  <c r="K276" i="5"/>
  <c r="K275" i="5"/>
  <c r="K274" i="5"/>
  <c r="K273" i="5"/>
  <c r="K272" i="5"/>
  <c r="K271" i="5"/>
  <c r="K270" i="5"/>
  <c r="K269" i="5"/>
  <c r="K268" i="5"/>
  <c r="K267" i="5"/>
  <c r="K266" i="5"/>
  <c r="K265" i="5"/>
  <c r="K264" i="5"/>
  <c r="K263" i="5"/>
  <c r="K262" i="5"/>
  <c r="K261" i="5"/>
  <c r="K260" i="5"/>
  <c r="K259" i="5"/>
  <c r="K258" i="5"/>
  <c r="K257" i="5"/>
  <c r="K256" i="5"/>
  <c r="K255" i="5"/>
  <c r="K254" i="5"/>
  <c r="K253" i="5"/>
  <c r="K252" i="5"/>
  <c r="K251" i="5"/>
  <c r="K250" i="5"/>
  <c r="K249" i="5"/>
  <c r="K248" i="5"/>
  <c r="K247" i="5"/>
  <c r="K246" i="5"/>
  <c r="K245" i="5"/>
  <c r="K244" i="5"/>
  <c r="K243" i="5"/>
  <c r="K242" i="5"/>
  <c r="K241" i="5"/>
  <c r="K240" i="5"/>
  <c r="K239" i="5"/>
  <c r="K238" i="5"/>
  <c r="K237" i="5"/>
  <c r="K236" i="5"/>
  <c r="K235" i="5"/>
  <c r="K234" i="5"/>
  <c r="K233" i="5"/>
  <c r="K232" i="5"/>
  <c r="K231" i="5"/>
  <c r="K230" i="5"/>
  <c r="K229" i="5"/>
  <c r="K228" i="5"/>
  <c r="K227" i="5"/>
  <c r="K226" i="5"/>
  <c r="K225" i="5"/>
  <c r="K224" i="5"/>
  <c r="K223" i="5"/>
  <c r="K222" i="5"/>
  <c r="K221" i="5"/>
  <c r="K220" i="5"/>
  <c r="K219" i="5"/>
  <c r="K218" i="5"/>
  <c r="K217" i="5"/>
  <c r="K216" i="5"/>
  <c r="K215" i="5"/>
  <c r="K214" i="5"/>
  <c r="K213" i="5"/>
  <c r="K212" i="5"/>
  <c r="K211" i="5"/>
  <c r="K210" i="5"/>
  <c r="K209" i="5"/>
  <c r="K208" i="5"/>
  <c r="K207" i="5"/>
  <c r="K206" i="5"/>
  <c r="K205" i="5"/>
  <c r="K204" i="5"/>
  <c r="K203" i="5"/>
  <c r="K202" i="5"/>
  <c r="K201" i="5"/>
  <c r="K200" i="5"/>
  <c r="K199" i="5"/>
  <c r="K198" i="5"/>
  <c r="K197" i="5"/>
  <c r="K196" i="5"/>
  <c r="K195" i="5"/>
  <c r="K194" i="5"/>
  <c r="K193" i="5"/>
  <c r="K192" i="5"/>
  <c r="K191" i="5"/>
  <c r="K190" i="5"/>
  <c r="K189" i="5"/>
  <c r="K188" i="5"/>
  <c r="K187" i="5"/>
  <c r="K186" i="5"/>
  <c r="K185" i="5"/>
  <c r="K184" i="5"/>
  <c r="K183" i="5"/>
  <c r="K182" i="5"/>
  <c r="K181" i="5"/>
  <c r="K180" i="5"/>
  <c r="K179" i="5"/>
  <c r="K178" i="5"/>
  <c r="K177" i="5"/>
  <c r="K176" i="5"/>
  <c r="K175" i="5"/>
  <c r="K174" i="5"/>
  <c r="K173" i="5"/>
  <c r="K172" i="5"/>
  <c r="K171" i="5"/>
  <c r="K170" i="5"/>
  <c r="K169" i="5"/>
  <c r="K168" i="5"/>
  <c r="K167" i="5"/>
  <c r="K166" i="5"/>
  <c r="K165" i="5"/>
  <c r="K164" i="5"/>
  <c r="K163" i="5"/>
  <c r="K162" i="5"/>
  <c r="K161" i="5"/>
  <c r="K160" i="5"/>
  <c r="K159" i="5"/>
  <c r="K158" i="5"/>
  <c r="K157" i="5"/>
  <c r="K156" i="5"/>
  <c r="K155" i="5"/>
  <c r="K154" i="5"/>
  <c r="K153" i="5"/>
  <c r="K152" i="5"/>
  <c r="K151" i="5"/>
  <c r="K150" i="5"/>
  <c r="K149" i="5"/>
  <c r="K148" i="5"/>
  <c r="K147" i="5"/>
  <c r="K146" i="5"/>
  <c r="K145" i="5"/>
  <c r="K144" i="5"/>
  <c r="K143" i="5"/>
  <c r="K142" i="5"/>
  <c r="K141" i="5"/>
  <c r="K140" i="5"/>
  <c r="K139" i="5"/>
  <c r="K138" i="5"/>
  <c r="K137" i="5"/>
  <c r="K136" i="5"/>
  <c r="K135" i="5"/>
  <c r="K134" i="5"/>
  <c r="K133" i="5"/>
  <c r="K132" i="5"/>
  <c r="K131" i="5"/>
  <c r="K130" i="5"/>
  <c r="K129" i="5"/>
  <c r="K128" i="5"/>
  <c r="K127" i="5"/>
  <c r="K126" i="5"/>
  <c r="K125" i="5"/>
  <c r="K124" i="5"/>
  <c r="K123" i="5"/>
  <c r="K122" i="5"/>
  <c r="K121" i="5"/>
  <c r="K120" i="5"/>
  <c r="K119" i="5"/>
  <c r="K118" i="5"/>
  <c r="K117" i="5"/>
  <c r="K116" i="5"/>
  <c r="K115" i="5"/>
  <c r="K114" i="5"/>
  <c r="K113" i="5"/>
  <c r="K112" i="5"/>
  <c r="K111" i="5"/>
  <c r="K110" i="5"/>
  <c r="K109" i="5"/>
  <c r="K108" i="5"/>
  <c r="K107" i="5"/>
  <c r="K106" i="5"/>
  <c r="K105" i="5"/>
  <c r="K104" i="5"/>
  <c r="K103" i="5"/>
  <c r="K102" i="5"/>
  <c r="K101" i="5"/>
  <c r="K100" i="5"/>
  <c r="K99" i="5"/>
  <c r="K98" i="5"/>
  <c r="K97" i="5"/>
  <c r="K96" i="5"/>
  <c r="K95" i="5"/>
  <c r="K94" i="5"/>
  <c r="K93" i="5"/>
  <c r="K92" i="5"/>
  <c r="K91" i="5"/>
  <c r="K90" i="5"/>
  <c r="K89" i="5"/>
  <c r="K88" i="5"/>
  <c r="K87" i="5"/>
  <c r="K86" i="5"/>
  <c r="K85" i="5"/>
  <c r="K84" i="5"/>
  <c r="K83" i="5"/>
  <c r="K82" i="5"/>
  <c r="K81" i="5"/>
  <c r="K80" i="5"/>
  <c r="K79" i="5"/>
  <c r="K78" i="5"/>
  <c r="K77" i="5"/>
  <c r="K76" i="5"/>
  <c r="K75" i="5"/>
  <c r="K74" i="5"/>
  <c r="K73" i="5"/>
  <c r="K72" i="5"/>
  <c r="K71" i="5"/>
  <c r="K70" i="5"/>
  <c r="K69" i="5"/>
  <c r="K68" i="5"/>
  <c r="K67" i="5"/>
  <c r="K66" i="5"/>
  <c r="K65" i="5"/>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 r="K2" i="5"/>
  <c r="Y953" i="4"/>
  <c r="X953" i="4"/>
  <c r="W953" i="4"/>
  <c r="V953" i="4"/>
  <c r="U953" i="4"/>
  <c r="T953" i="4"/>
  <c r="S953" i="4"/>
  <c r="R953" i="4"/>
  <c r="Q953" i="4"/>
  <c r="P953" i="4"/>
  <c r="O953" i="4"/>
  <c r="N953" i="4"/>
  <c r="M953" i="4"/>
  <c r="L953" i="4"/>
  <c r="K953" i="4"/>
  <c r="J953" i="4"/>
  <c r="I953" i="4"/>
  <c r="H953" i="4"/>
  <c r="G953" i="4"/>
  <c r="F953" i="4"/>
  <c r="E953" i="4"/>
  <c r="D953" i="4"/>
  <c r="B953" i="4"/>
  <c r="Y952" i="4"/>
  <c r="X952" i="4"/>
  <c r="W952" i="4"/>
  <c r="V952" i="4"/>
  <c r="U952" i="4"/>
  <c r="T952" i="4"/>
  <c r="S952" i="4"/>
  <c r="R952" i="4"/>
  <c r="Q952" i="4"/>
  <c r="P952" i="4"/>
  <c r="O952" i="4"/>
  <c r="N952" i="4"/>
  <c r="M952" i="4"/>
  <c r="L952" i="4"/>
  <c r="K952" i="4"/>
  <c r="J952" i="4"/>
  <c r="I952" i="4"/>
  <c r="H952" i="4"/>
  <c r="G952" i="4"/>
  <c r="F952" i="4"/>
  <c r="E952" i="4"/>
  <c r="D952" i="4"/>
  <c r="B952" i="4"/>
  <c r="Y951" i="4"/>
  <c r="X951" i="4"/>
  <c r="W951" i="4"/>
  <c r="V951" i="4"/>
  <c r="U951" i="4"/>
  <c r="T951" i="4"/>
  <c r="S951" i="4"/>
  <c r="R951" i="4"/>
  <c r="Q951" i="4"/>
  <c r="P951" i="4"/>
  <c r="O951" i="4"/>
  <c r="N951" i="4"/>
  <c r="M951" i="4"/>
  <c r="L951" i="4"/>
  <c r="K951" i="4"/>
  <c r="J951" i="4"/>
  <c r="I951" i="4"/>
  <c r="H951" i="4"/>
  <c r="G951" i="4"/>
  <c r="F951" i="4"/>
  <c r="E951" i="4"/>
  <c r="D951" i="4"/>
  <c r="B951" i="4"/>
  <c r="Y950" i="4"/>
  <c r="X950" i="4"/>
  <c r="W950" i="4"/>
  <c r="V950" i="4"/>
  <c r="U950" i="4"/>
  <c r="T950" i="4"/>
  <c r="S950" i="4"/>
  <c r="R950" i="4"/>
  <c r="Q950" i="4"/>
  <c r="P950" i="4"/>
  <c r="O950" i="4"/>
  <c r="N950" i="4"/>
  <c r="M950" i="4"/>
  <c r="L950" i="4"/>
  <c r="K950" i="4"/>
  <c r="J950" i="4"/>
  <c r="I950" i="4"/>
  <c r="H950" i="4"/>
  <c r="G950" i="4"/>
  <c r="F950" i="4"/>
  <c r="E950" i="4"/>
  <c r="D950" i="4"/>
  <c r="B950" i="4"/>
  <c r="Y949" i="4"/>
  <c r="X949" i="4"/>
  <c r="W949" i="4"/>
  <c r="V949" i="4"/>
  <c r="U949" i="4"/>
  <c r="T949" i="4"/>
  <c r="S949" i="4"/>
  <c r="Q949" i="4"/>
  <c r="P949" i="4"/>
  <c r="O949" i="4"/>
  <c r="N949" i="4"/>
  <c r="M949" i="4"/>
  <c r="L949" i="4"/>
  <c r="K949" i="4"/>
  <c r="J949" i="4"/>
  <c r="I949" i="4"/>
  <c r="H949" i="4"/>
  <c r="G949" i="4"/>
  <c r="F949" i="4"/>
  <c r="E949" i="4"/>
  <c r="D949" i="4"/>
  <c r="B949" i="4"/>
  <c r="Y948" i="4"/>
  <c r="X948" i="4"/>
  <c r="W948" i="4"/>
  <c r="V948" i="4"/>
  <c r="U948" i="4"/>
  <c r="T948" i="4"/>
  <c r="S948" i="4"/>
  <c r="R948" i="4"/>
  <c r="Q948" i="4"/>
  <c r="P948" i="4"/>
  <c r="O948" i="4"/>
  <c r="N948" i="4"/>
  <c r="M948" i="4"/>
  <c r="L948" i="4"/>
  <c r="K948" i="4"/>
  <c r="J948" i="4"/>
  <c r="I948" i="4"/>
  <c r="H948" i="4"/>
  <c r="G948" i="4"/>
  <c r="F948" i="4"/>
  <c r="E948" i="4"/>
  <c r="D948" i="4"/>
  <c r="B948" i="4"/>
  <c r="Y947" i="4"/>
  <c r="X947" i="4"/>
  <c r="W947" i="4"/>
  <c r="V947" i="4"/>
  <c r="U947" i="4"/>
  <c r="T947" i="4"/>
  <c r="S947" i="4"/>
  <c r="R947" i="4"/>
  <c r="Q947" i="4"/>
  <c r="P947" i="4"/>
  <c r="O947" i="4"/>
  <c r="N947" i="4"/>
  <c r="M947" i="4"/>
  <c r="L947" i="4"/>
  <c r="K947" i="4"/>
  <c r="J947" i="4"/>
  <c r="I947" i="4"/>
  <c r="H947" i="4"/>
  <c r="G947" i="4"/>
  <c r="F947" i="4"/>
  <c r="E947" i="4"/>
  <c r="D947" i="4"/>
  <c r="B947" i="4"/>
  <c r="Y946" i="4"/>
  <c r="X946" i="4"/>
  <c r="W946" i="4"/>
  <c r="V946" i="4"/>
  <c r="U946" i="4"/>
  <c r="T946" i="4"/>
  <c r="S946" i="4"/>
  <c r="R946" i="4"/>
  <c r="Q946" i="4"/>
  <c r="P946" i="4"/>
  <c r="O946" i="4"/>
  <c r="N946" i="4"/>
  <c r="M946" i="4"/>
  <c r="L946" i="4"/>
  <c r="K946" i="4"/>
  <c r="J946" i="4"/>
  <c r="I946" i="4"/>
  <c r="H946" i="4"/>
  <c r="G946" i="4"/>
  <c r="F946" i="4"/>
  <c r="E946" i="4"/>
  <c r="D946" i="4"/>
  <c r="B946" i="4"/>
  <c r="Y945" i="4"/>
  <c r="X945" i="4"/>
  <c r="W945" i="4"/>
  <c r="V945" i="4"/>
  <c r="U945" i="4"/>
  <c r="T945" i="4"/>
  <c r="S945" i="4"/>
  <c r="R945" i="4"/>
  <c r="Q945" i="4"/>
  <c r="P945" i="4"/>
  <c r="O945" i="4"/>
  <c r="N945" i="4"/>
  <c r="M945" i="4"/>
  <c r="L945" i="4"/>
  <c r="K945" i="4"/>
  <c r="J945" i="4"/>
  <c r="I945" i="4"/>
  <c r="H945" i="4"/>
  <c r="G945" i="4"/>
  <c r="F945" i="4"/>
  <c r="E945" i="4"/>
  <c r="D945" i="4"/>
  <c r="B945" i="4"/>
  <c r="Y944" i="4"/>
  <c r="X944" i="4"/>
  <c r="W944" i="4"/>
  <c r="V944" i="4"/>
  <c r="U944" i="4"/>
  <c r="T944" i="4"/>
  <c r="S944" i="4"/>
  <c r="R944" i="4"/>
  <c r="Q944" i="4"/>
  <c r="P944" i="4"/>
  <c r="O944" i="4"/>
  <c r="N944" i="4"/>
  <c r="M944" i="4"/>
  <c r="L944" i="4"/>
  <c r="K944" i="4"/>
  <c r="J944" i="4"/>
  <c r="I944" i="4"/>
  <c r="H944" i="4"/>
  <c r="G944" i="4"/>
  <c r="F944" i="4"/>
  <c r="E944" i="4"/>
  <c r="D944" i="4"/>
  <c r="B944" i="4"/>
  <c r="Y943" i="4"/>
  <c r="X943" i="4"/>
  <c r="W943" i="4"/>
  <c r="V943" i="4"/>
  <c r="U943" i="4"/>
  <c r="T943" i="4"/>
  <c r="S943" i="4"/>
  <c r="R943" i="4"/>
  <c r="Q943" i="4"/>
  <c r="P943" i="4"/>
  <c r="O943" i="4"/>
  <c r="N943" i="4"/>
  <c r="M943" i="4"/>
  <c r="L943" i="4"/>
  <c r="K943" i="4"/>
  <c r="J943" i="4"/>
  <c r="I943" i="4"/>
  <c r="H943" i="4"/>
  <c r="G943" i="4"/>
  <c r="F943" i="4"/>
  <c r="E943" i="4"/>
  <c r="D943" i="4"/>
  <c r="B943" i="4"/>
  <c r="Y942" i="4"/>
  <c r="X942" i="4"/>
  <c r="W942" i="4"/>
  <c r="V942" i="4"/>
  <c r="U942" i="4"/>
  <c r="T942" i="4"/>
  <c r="S942" i="4"/>
  <c r="R942" i="4"/>
  <c r="Q942" i="4"/>
  <c r="P942" i="4"/>
  <c r="O942" i="4"/>
  <c r="N942" i="4"/>
  <c r="M942" i="4"/>
  <c r="L942" i="4"/>
  <c r="K942" i="4"/>
  <c r="J942" i="4"/>
  <c r="I942" i="4"/>
  <c r="H942" i="4"/>
  <c r="G942" i="4"/>
  <c r="F942" i="4"/>
  <c r="E942" i="4"/>
  <c r="D942" i="4"/>
  <c r="B942" i="4"/>
  <c r="Y941" i="4"/>
  <c r="X941" i="4"/>
  <c r="W941" i="4"/>
  <c r="V941" i="4"/>
  <c r="U941" i="4"/>
  <c r="T941" i="4"/>
  <c r="S941" i="4"/>
  <c r="Q941" i="4"/>
  <c r="P941" i="4"/>
  <c r="O941" i="4"/>
  <c r="N941" i="4"/>
  <c r="M941" i="4"/>
  <c r="L941" i="4"/>
  <c r="K941" i="4"/>
  <c r="J941" i="4"/>
  <c r="I941" i="4"/>
  <c r="H941" i="4"/>
  <c r="G941" i="4"/>
  <c r="F941" i="4"/>
  <c r="E941" i="4"/>
  <c r="D941" i="4"/>
  <c r="B941" i="4"/>
  <c r="Y940" i="4"/>
  <c r="X940" i="4"/>
  <c r="W940" i="4"/>
  <c r="V940" i="4"/>
  <c r="U940" i="4"/>
  <c r="T940" i="4"/>
  <c r="S940" i="4"/>
  <c r="Q940" i="4"/>
  <c r="P940" i="4"/>
  <c r="O940" i="4"/>
  <c r="N940" i="4"/>
  <c r="M940" i="4"/>
  <c r="L940" i="4"/>
  <c r="K940" i="4"/>
  <c r="J940" i="4"/>
  <c r="I940" i="4"/>
  <c r="H940" i="4"/>
  <c r="G940" i="4"/>
  <c r="F940" i="4"/>
  <c r="E940" i="4"/>
  <c r="D940" i="4"/>
  <c r="B940" i="4"/>
  <c r="Y939" i="4"/>
  <c r="X939" i="4"/>
  <c r="W939" i="4"/>
  <c r="V939" i="4"/>
  <c r="U939" i="4"/>
  <c r="T939" i="4"/>
  <c r="S939" i="4"/>
  <c r="Q939" i="4"/>
  <c r="P939" i="4"/>
  <c r="O939" i="4"/>
  <c r="N939" i="4"/>
  <c r="M939" i="4"/>
  <c r="L939" i="4"/>
  <c r="K939" i="4"/>
  <c r="J939" i="4"/>
  <c r="I939" i="4"/>
  <c r="H939" i="4"/>
  <c r="G939" i="4"/>
  <c r="F939" i="4"/>
  <c r="E939" i="4"/>
  <c r="D939" i="4"/>
  <c r="B939" i="4"/>
  <c r="Y938" i="4"/>
  <c r="X938" i="4"/>
  <c r="W938" i="4"/>
  <c r="V938" i="4"/>
  <c r="U938" i="4"/>
  <c r="T938" i="4"/>
  <c r="S938" i="4"/>
  <c r="R938" i="4"/>
  <c r="Q938" i="4"/>
  <c r="P938" i="4"/>
  <c r="O938" i="4"/>
  <c r="N938" i="4"/>
  <c r="M938" i="4"/>
  <c r="L938" i="4"/>
  <c r="K938" i="4"/>
  <c r="J938" i="4"/>
  <c r="I938" i="4"/>
  <c r="H938" i="4"/>
  <c r="G938" i="4"/>
  <c r="F938" i="4"/>
  <c r="E938" i="4"/>
  <c r="D938" i="4"/>
  <c r="B938" i="4"/>
  <c r="Y937" i="4"/>
  <c r="X937" i="4"/>
  <c r="W937" i="4"/>
  <c r="V937" i="4"/>
  <c r="U937" i="4"/>
  <c r="T937" i="4"/>
  <c r="S937" i="4"/>
  <c r="R937" i="4"/>
  <c r="Q937" i="4"/>
  <c r="P937" i="4"/>
  <c r="O937" i="4"/>
  <c r="N937" i="4"/>
  <c r="M937" i="4"/>
  <c r="L937" i="4"/>
  <c r="K937" i="4"/>
  <c r="J937" i="4"/>
  <c r="I937" i="4"/>
  <c r="H937" i="4"/>
  <c r="G937" i="4"/>
  <c r="F937" i="4"/>
  <c r="E937" i="4"/>
  <c r="D937" i="4"/>
  <c r="B937" i="4"/>
  <c r="Y936" i="4"/>
  <c r="X936" i="4"/>
  <c r="W936" i="4"/>
  <c r="V936" i="4"/>
  <c r="U936" i="4"/>
  <c r="T936" i="4"/>
  <c r="S936" i="4"/>
  <c r="Q936" i="4"/>
  <c r="P936" i="4"/>
  <c r="O936" i="4"/>
  <c r="N936" i="4"/>
  <c r="M936" i="4"/>
  <c r="L936" i="4"/>
  <c r="K936" i="4"/>
  <c r="J936" i="4"/>
  <c r="I936" i="4"/>
  <c r="H936" i="4"/>
  <c r="G936" i="4"/>
  <c r="F936" i="4"/>
  <c r="E936" i="4"/>
  <c r="D936" i="4"/>
  <c r="B936" i="4"/>
  <c r="Y935" i="4"/>
  <c r="X935" i="4"/>
  <c r="W935" i="4"/>
  <c r="V935" i="4"/>
  <c r="U935" i="4"/>
  <c r="T935" i="4"/>
  <c r="S935" i="4"/>
  <c r="R935" i="4"/>
  <c r="Q935" i="4"/>
  <c r="P935" i="4"/>
  <c r="O935" i="4"/>
  <c r="N935" i="4"/>
  <c r="M935" i="4"/>
  <c r="L935" i="4"/>
  <c r="K935" i="4"/>
  <c r="J935" i="4"/>
  <c r="I935" i="4"/>
  <c r="H935" i="4"/>
  <c r="G935" i="4"/>
  <c r="F935" i="4"/>
  <c r="E935" i="4"/>
  <c r="D935" i="4"/>
  <c r="B935" i="4"/>
  <c r="Y934" i="4"/>
  <c r="X934" i="4"/>
  <c r="W934" i="4"/>
  <c r="V934" i="4"/>
  <c r="U934" i="4"/>
  <c r="T934" i="4"/>
  <c r="S934" i="4"/>
  <c r="R934" i="4"/>
  <c r="Q934" i="4"/>
  <c r="P934" i="4"/>
  <c r="O934" i="4"/>
  <c r="N934" i="4"/>
  <c r="M934" i="4"/>
  <c r="L934" i="4"/>
  <c r="K934" i="4"/>
  <c r="J934" i="4"/>
  <c r="I934" i="4"/>
  <c r="H934" i="4"/>
  <c r="G934" i="4"/>
  <c r="F934" i="4"/>
  <c r="E934" i="4"/>
  <c r="D934" i="4"/>
  <c r="B934" i="4"/>
  <c r="Y933" i="4"/>
  <c r="X933" i="4"/>
  <c r="W933" i="4"/>
  <c r="V933" i="4"/>
  <c r="U933" i="4"/>
  <c r="T933" i="4"/>
  <c r="S933" i="4"/>
  <c r="Q933" i="4"/>
  <c r="P933" i="4"/>
  <c r="O933" i="4"/>
  <c r="N933" i="4"/>
  <c r="M933" i="4"/>
  <c r="L933" i="4"/>
  <c r="K933" i="4"/>
  <c r="J933" i="4"/>
  <c r="I933" i="4"/>
  <c r="H933" i="4"/>
  <c r="G933" i="4"/>
  <c r="F933" i="4"/>
  <c r="E933" i="4"/>
  <c r="D933" i="4"/>
  <c r="B933" i="4"/>
  <c r="Y932" i="4"/>
  <c r="X932" i="4"/>
  <c r="W932" i="4"/>
  <c r="V932" i="4"/>
  <c r="U932" i="4"/>
  <c r="T932" i="4"/>
  <c r="S932" i="4"/>
  <c r="Q932" i="4"/>
  <c r="P932" i="4"/>
  <c r="O932" i="4"/>
  <c r="N932" i="4"/>
  <c r="M932" i="4"/>
  <c r="L932" i="4"/>
  <c r="K932" i="4"/>
  <c r="J932" i="4"/>
  <c r="I932" i="4"/>
  <c r="H932" i="4"/>
  <c r="G932" i="4"/>
  <c r="F932" i="4"/>
  <c r="E932" i="4"/>
  <c r="D932" i="4"/>
  <c r="B932" i="4"/>
  <c r="Y931" i="4"/>
  <c r="X931" i="4"/>
  <c r="W931" i="4"/>
  <c r="V931" i="4"/>
  <c r="U931" i="4"/>
  <c r="T931" i="4"/>
  <c r="S931" i="4"/>
  <c r="R931" i="4"/>
  <c r="Q931" i="4"/>
  <c r="P931" i="4"/>
  <c r="O931" i="4"/>
  <c r="N931" i="4"/>
  <c r="M931" i="4"/>
  <c r="L931" i="4"/>
  <c r="K931" i="4"/>
  <c r="J931" i="4"/>
  <c r="I931" i="4"/>
  <c r="H931" i="4"/>
  <c r="G931" i="4"/>
  <c r="F931" i="4"/>
  <c r="E931" i="4"/>
  <c r="D931" i="4"/>
  <c r="B931" i="4"/>
  <c r="Y930" i="4"/>
  <c r="X930" i="4"/>
  <c r="W930" i="4"/>
  <c r="V930" i="4"/>
  <c r="U930" i="4"/>
  <c r="T930" i="4"/>
  <c r="S930" i="4"/>
  <c r="R930" i="4"/>
  <c r="Q930" i="4"/>
  <c r="P930" i="4"/>
  <c r="O930" i="4"/>
  <c r="N930" i="4"/>
  <c r="M930" i="4"/>
  <c r="L930" i="4"/>
  <c r="K930" i="4"/>
  <c r="J930" i="4"/>
  <c r="I930" i="4"/>
  <c r="H930" i="4"/>
  <c r="G930" i="4"/>
  <c r="F930" i="4"/>
  <c r="E930" i="4"/>
  <c r="D930" i="4"/>
  <c r="B930" i="4"/>
  <c r="Y929" i="4"/>
  <c r="X929" i="4"/>
  <c r="W929" i="4"/>
  <c r="V929" i="4"/>
  <c r="U929" i="4"/>
  <c r="T929" i="4"/>
  <c r="S929" i="4"/>
  <c r="R929" i="4"/>
  <c r="Q929" i="4"/>
  <c r="P929" i="4"/>
  <c r="O929" i="4"/>
  <c r="N929" i="4"/>
  <c r="M929" i="4"/>
  <c r="L929" i="4"/>
  <c r="K929" i="4"/>
  <c r="J929" i="4"/>
  <c r="I929" i="4"/>
  <c r="H929" i="4"/>
  <c r="G929" i="4"/>
  <c r="F929" i="4"/>
  <c r="E929" i="4"/>
  <c r="D929" i="4"/>
  <c r="B929" i="4"/>
  <c r="Y928" i="4"/>
  <c r="X928" i="4"/>
  <c r="W928" i="4"/>
  <c r="V928" i="4"/>
  <c r="U928" i="4"/>
  <c r="T928" i="4"/>
  <c r="S928" i="4"/>
  <c r="R928" i="4"/>
  <c r="Q928" i="4"/>
  <c r="P928" i="4"/>
  <c r="O928" i="4"/>
  <c r="N928" i="4"/>
  <c r="M928" i="4"/>
  <c r="L928" i="4"/>
  <c r="K928" i="4"/>
  <c r="J928" i="4"/>
  <c r="I928" i="4"/>
  <c r="H928" i="4"/>
  <c r="G928" i="4"/>
  <c r="F928" i="4"/>
  <c r="E928" i="4"/>
  <c r="D928" i="4"/>
  <c r="B928" i="4"/>
  <c r="Y927" i="4"/>
  <c r="X927" i="4"/>
  <c r="W927" i="4"/>
  <c r="V927" i="4"/>
  <c r="U927" i="4"/>
  <c r="T927" i="4"/>
  <c r="S927" i="4"/>
  <c r="R927" i="4"/>
  <c r="Q927" i="4"/>
  <c r="P927" i="4"/>
  <c r="O927" i="4"/>
  <c r="N927" i="4"/>
  <c r="M927" i="4"/>
  <c r="L927" i="4"/>
  <c r="K927" i="4"/>
  <c r="J927" i="4"/>
  <c r="I927" i="4"/>
  <c r="H927" i="4"/>
  <c r="G927" i="4"/>
  <c r="F927" i="4"/>
  <c r="E927" i="4"/>
  <c r="D927" i="4"/>
  <c r="B927" i="4"/>
  <c r="Y926" i="4"/>
  <c r="X926" i="4"/>
  <c r="W926" i="4"/>
  <c r="V926" i="4"/>
  <c r="U926" i="4"/>
  <c r="T926" i="4"/>
  <c r="S926" i="4"/>
  <c r="Q926" i="4"/>
  <c r="P926" i="4"/>
  <c r="O926" i="4"/>
  <c r="N926" i="4"/>
  <c r="M926" i="4"/>
  <c r="L926" i="4"/>
  <c r="K926" i="4"/>
  <c r="J926" i="4"/>
  <c r="I926" i="4"/>
  <c r="H926" i="4"/>
  <c r="G926" i="4"/>
  <c r="F926" i="4"/>
  <c r="E926" i="4"/>
  <c r="D926" i="4"/>
  <c r="B926" i="4"/>
  <c r="Y925" i="4"/>
  <c r="X925" i="4"/>
  <c r="W925" i="4"/>
  <c r="V925" i="4"/>
  <c r="U925" i="4"/>
  <c r="T925" i="4"/>
  <c r="S925" i="4"/>
  <c r="R925" i="4"/>
  <c r="Q925" i="4"/>
  <c r="P925" i="4"/>
  <c r="O925" i="4"/>
  <c r="N925" i="4"/>
  <c r="M925" i="4"/>
  <c r="L925" i="4"/>
  <c r="K925" i="4"/>
  <c r="J925" i="4"/>
  <c r="I925" i="4"/>
  <c r="H925" i="4"/>
  <c r="G925" i="4"/>
  <c r="F925" i="4"/>
  <c r="E925" i="4"/>
  <c r="D925" i="4"/>
  <c r="C925" i="4"/>
  <c r="B925" i="4"/>
  <c r="Y924" i="4"/>
  <c r="X924" i="4"/>
  <c r="W924" i="4"/>
  <c r="V924" i="4"/>
  <c r="U924" i="4"/>
  <c r="T924" i="4"/>
  <c r="S924" i="4"/>
  <c r="R924" i="4"/>
  <c r="Q924" i="4"/>
  <c r="P924" i="4"/>
  <c r="O924" i="4"/>
  <c r="N924" i="4"/>
  <c r="M924" i="4"/>
  <c r="L924" i="4"/>
  <c r="K924" i="4"/>
  <c r="J924" i="4"/>
  <c r="I924" i="4"/>
  <c r="H924" i="4"/>
  <c r="G924" i="4"/>
  <c r="F924" i="4"/>
  <c r="E924" i="4"/>
  <c r="D924" i="4"/>
  <c r="C924" i="4"/>
  <c r="B924" i="4"/>
  <c r="Y923" i="4"/>
  <c r="X923" i="4"/>
  <c r="W923" i="4"/>
  <c r="V923" i="4"/>
  <c r="U923" i="4"/>
  <c r="T923" i="4"/>
  <c r="S923" i="4"/>
  <c r="R923" i="4"/>
  <c r="Q923" i="4"/>
  <c r="P923" i="4"/>
  <c r="O923" i="4"/>
  <c r="N923" i="4"/>
  <c r="M923" i="4"/>
  <c r="L923" i="4"/>
  <c r="K923" i="4"/>
  <c r="J923" i="4"/>
  <c r="I923" i="4"/>
  <c r="H923" i="4"/>
  <c r="G923" i="4"/>
  <c r="F923" i="4"/>
  <c r="E923" i="4"/>
  <c r="D923" i="4"/>
  <c r="C923" i="4"/>
  <c r="B923" i="4"/>
  <c r="Y922" i="4"/>
  <c r="X922" i="4"/>
  <c r="W922" i="4"/>
  <c r="V922" i="4"/>
  <c r="U922" i="4"/>
  <c r="T922" i="4"/>
  <c r="S922" i="4"/>
  <c r="R922" i="4"/>
  <c r="Q922" i="4"/>
  <c r="P922" i="4"/>
  <c r="O922" i="4"/>
  <c r="N922" i="4"/>
  <c r="M922" i="4"/>
  <c r="L922" i="4"/>
  <c r="K922" i="4"/>
  <c r="J922" i="4"/>
  <c r="I922" i="4"/>
  <c r="H922" i="4"/>
  <c r="G922" i="4"/>
  <c r="F922" i="4"/>
  <c r="E922" i="4"/>
  <c r="D922" i="4"/>
  <c r="C922" i="4"/>
  <c r="B922" i="4"/>
  <c r="Y921" i="4"/>
  <c r="X921" i="4"/>
  <c r="W921" i="4"/>
  <c r="V921" i="4"/>
  <c r="U921" i="4"/>
  <c r="T921" i="4"/>
  <c r="S921" i="4"/>
  <c r="R921" i="4"/>
  <c r="Q921" i="4"/>
  <c r="P921" i="4"/>
  <c r="O921" i="4"/>
  <c r="N921" i="4"/>
  <c r="M921" i="4"/>
  <c r="L921" i="4"/>
  <c r="K921" i="4"/>
  <c r="J921" i="4"/>
  <c r="I921" i="4"/>
  <c r="H921" i="4"/>
  <c r="G921" i="4"/>
  <c r="F921" i="4"/>
  <c r="E921" i="4"/>
  <c r="D921" i="4"/>
  <c r="C921" i="4"/>
  <c r="B921" i="4"/>
  <c r="Y920" i="4"/>
  <c r="X920" i="4"/>
  <c r="W920" i="4"/>
  <c r="V920" i="4"/>
  <c r="U920" i="4"/>
  <c r="T920" i="4"/>
  <c r="S920" i="4"/>
  <c r="R920" i="4"/>
  <c r="Q920" i="4"/>
  <c r="P920" i="4"/>
  <c r="O920" i="4"/>
  <c r="N920" i="4"/>
  <c r="M920" i="4"/>
  <c r="L920" i="4"/>
  <c r="K920" i="4"/>
  <c r="J920" i="4"/>
  <c r="I920" i="4"/>
  <c r="H920" i="4"/>
  <c r="G920" i="4"/>
  <c r="F920" i="4"/>
  <c r="E920" i="4"/>
  <c r="D920" i="4"/>
  <c r="C920" i="4"/>
  <c r="B920" i="4"/>
  <c r="Y919" i="4"/>
  <c r="X919" i="4"/>
  <c r="W919" i="4"/>
  <c r="V919" i="4"/>
  <c r="U919" i="4"/>
  <c r="T919" i="4"/>
  <c r="S919" i="4"/>
  <c r="R919" i="4"/>
  <c r="Q919" i="4"/>
  <c r="P919" i="4"/>
  <c r="O919" i="4"/>
  <c r="N919" i="4"/>
  <c r="M919" i="4"/>
  <c r="L919" i="4"/>
  <c r="K919" i="4"/>
  <c r="J919" i="4"/>
  <c r="I919" i="4"/>
  <c r="H919" i="4"/>
  <c r="G919" i="4"/>
  <c r="F919" i="4"/>
  <c r="E919" i="4"/>
  <c r="D919" i="4"/>
  <c r="C919" i="4"/>
  <c r="B919" i="4"/>
  <c r="Y918" i="4"/>
  <c r="X918" i="4"/>
  <c r="W918" i="4"/>
  <c r="V918" i="4"/>
  <c r="U918" i="4"/>
  <c r="T918" i="4"/>
  <c r="S918" i="4"/>
  <c r="R918" i="4"/>
  <c r="Q918" i="4"/>
  <c r="P918" i="4"/>
  <c r="O918" i="4"/>
  <c r="N918" i="4"/>
  <c r="M918" i="4"/>
  <c r="L918" i="4"/>
  <c r="K918" i="4"/>
  <c r="J918" i="4"/>
  <c r="I918" i="4"/>
  <c r="H918" i="4"/>
  <c r="G918" i="4"/>
  <c r="F918" i="4"/>
  <c r="E918" i="4"/>
  <c r="D918" i="4"/>
  <c r="C918" i="4"/>
  <c r="B918" i="4"/>
  <c r="Y917" i="4"/>
  <c r="X917" i="4"/>
  <c r="W917" i="4"/>
  <c r="V917" i="4"/>
  <c r="U917" i="4"/>
  <c r="T917" i="4"/>
  <c r="S917" i="4"/>
  <c r="R917" i="4"/>
  <c r="Q917" i="4"/>
  <c r="P917" i="4"/>
  <c r="O917" i="4"/>
  <c r="N917" i="4"/>
  <c r="M917" i="4"/>
  <c r="L917" i="4"/>
  <c r="K917" i="4"/>
  <c r="J917" i="4"/>
  <c r="I917" i="4"/>
  <c r="H917" i="4"/>
  <c r="G917" i="4"/>
  <c r="F917" i="4"/>
  <c r="E917" i="4"/>
  <c r="D917" i="4"/>
  <c r="C917" i="4"/>
  <c r="B917" i="4"/>
  <c r="Y916" i="4"/>
  <c r="X916" i="4"/>
  <c r="W916" i="4"/>
  <c r="V916" i="4"/>
  <c r="U916" i="4"/>
  <c r="T916" i="4"/>
  <c r="S916" i="4"/>
  <c r="Q916" i="4"/>
  <c r="P916" i="4"/>
  <c r="O916" i="4"/>
  <c r="N916" i="4"/>
  <c r="M916" i="4"/>
  <c r="L916" i="4"/>
  <c r="K916" i="4"/>
  <c r="J916" i="4"/>
  <c r="I916" i="4"/>
  <c r="H916" i="4"/>
  <c r="G916" i="4"/>
  <c r="F916" i="4"/>
  <c r="E916" i="4"/>
  <c r="D916" i="4"/>
  <c r="C916" i="4"/>
  <c r="B916" i="4"/>
  <c r="Y915" i="4"/>
  <c r="X915" i="4"/>
  <c r="W915" i="4"/>
  <c r="V915" i="4"/>
  <c r="U915" i="4"/>
  <c r="T915" i="4"/>
  <c r="S915" i="4"/>
  <c r="R915" i="4"/>
  <c r="Q915" i="4"/>
  <c r="P915" i="4"/>
  <c r="O915" i="4"/>
  <c r="N915" i="4"/>
  <c r="M915" i="4"/>
  <c r="L915" i="4"/>
  <c r="K915" i="4"/>
  <c r="J915" i="4"/>
  <c r="I915" i="4"/>
  <c r="H915" i="4"/>
  <c r="G915" i="4"/>
  <c r="F915" i="4"/>
  <c r="E915" i="4"/>
  <c r="D915" i="4"/>
  <c r="C915" i="4"/>
  <c r="B915" i="4"/>
  <c r="Y914" i="4"/>
  <c r="X914" i="4"/>
  <c r="W914" i="4"/>
  <c r="V914" i="4"/>
  <c r="U914" i="4"/>
  <c r="T914" i="4"/>
  <c r="S914" i="4"/>
  <c r="R914" i="4"/>
  <c r="Q914" i="4"/>
  <c r="P914" i="4"/>
  <c r="O914" i="4"/>
  <c r="N914" i="4"/>
  <c r="M914" i="4"/>
  <c r="L914" i="4"/>
  <c r="K914" i="4"/>
  <c r="J914" i="4"/>
  <c r="I914" i="4"/>
  <c r="H914" i="4"/>
  <c r="G914" i="4"/>
  <c r="F914" i="4"/>
  <c r="E914" i="4"/>
  <c r="D914" i="4"/>
  <c r="C914" i="4"/>
  <c r="B914" i="4"/>
  <c r="Y913" i="4"/>
  <c r="X913" i="4"/>
  <c r="W913" i="4"/>
  <c r="V913" i="4"/>
  <c r="U913" i="4"/>
  <c r="T913" i="4"/>
  <c r="S913" i="4"/>
  <c r="R913" i="4"/>
  <c r="Q913" i="4"/>
  <c r="P913" i="4"/>
  <c r="O913" i="4"/>
  <c r="N913" i="4"/>
  <c r="M913" i="4"/>
  <c r="L913" i="4"/>
  <c r="K913" i="4"/>
  <c r="J913" i="4"/>
  <c r="I913" i="4"/>
  <c r="H913" i="4"/>
  <c r="G913" i="4"/>
  <c r="F913" i="4"/>
  <c r="E913" i="4"/>
  <c r="D913" i="4"/>
  <c r="C913" i="4"/>
  <c r="B913" i="4"/>
  <c r="Y912" i="4"/>
  <c r="X912" i="4"/>
  <c r="W912" i="4"/>
  <c r="V912" i="4"/>
  <c r="U912" i="4"/>
  <c r="T912" i="4"/>
  <c r="S912" i="4"/>
  <c r="R912" i="4"/>
  <c r="Q912" i="4"/>
  <c r="P912" i="4"/>
  <c r="O912" i="4"/>
  <c r="N912" i="4"/>
  <c r="M912" i="4"/>
  <c r="L912" i="4"/>
  <c r="K912" i="4"/>
  <c r="J912" i="4"/>
  <c r="I912" i="4"/>
  <c r="H912" i="4"/>
  <c r="G912" i="4"/>
  <c r="F912" i="4"/>
  <c r="E912" i="4"/>
  <c r="D912" i="4"/>
  <c r="C912" i="4"/>
  <c r="B912" i="4"/>
  <c r="Y911" i="4"/>
  <c r="X911" i="4"/>
  <c r="W911" i="4"/>
  <c r="V911" i="4"/>
  <c r="U911" i="4"/>
  <c r="T911" i="4"/>
  <c r="S911" i="4"/>
  <c r="R911" i="4"/>
  <c r="Q911" i="4"/>
  <c r="P911" i="4"/>
  <c r="O911" i="4"/>
  <c r="N911" i="4"/>
  <c r="M911" i="4"/>
  <c r="L911" i="4"/>
  <c r="K911" i="4"/>
  <c r="J911" i="4"/>
  <c r="I911" i="4"/>
  <c r="H911" i="4"/>
  <c r="G911" i="4"/>
  <c r="F911" i="4"/>
  <c r="E911" i="4"/>
  <c r="D911" i="4"/>
  <c r="C911" i="4"/>
  <c r="B911" i="4"/>
  <c r="Y910" i="4"/>
  <c r="X910" i="4"/>
  <c r="W910" i="4"/>
  <c r="V910" i="4"/>
  <c r="U910" i="4"/>
  <c r="T910" i="4"/>
  <c r="S910" i="4"/>
  <c r="R910" i="4"/>
  <c r="Q910" i="4"/>
  <c r="P910" i="4"/>
  <c r="O910" i="4"/>
  <c r="N910" i="4"/>
  <c r="M910" i="4"/>
  <c r="L910" i="4"/>
  <c r="K910" i="4"/>
  <c r="J910" i="4"/>
  <c r="I910" i="4"/>
  <c r="H910" i="4"/>
  <c r="G910" i="4"/>
  <c r="F910" i="4"/>
  <c r="E910" i="4"/>
  <c r="D910" i="4"/>
  <c r="C910" i="4"/>
  <c r="B910" i="4"/>
  <c r="Y909" i="4"/>
  <c r="X909" i="4"/>
  <c r="W909" i="4"/>
  <c r="V909" i="4"/>
  <c r="U909" i="4"/>
  <c r="T909" i="4"/>
  <c r="S909" i="4"/>
  <c r="R909" i="4"/>
  <c r="Q909" i="4"/>
  <c r="P909" i="4"/>
  <c r="O909" i="4"/>
  <c r="N909" i="4"/>
  <c r="M909" i="4"/>
  <c r="L909" i="4"/>
  <c r="K909" i="4"/>
  <c r="J909" i="4"/>
  <c r="I909" i="4"/>
  <c r="H909" i="4"/>
  <c r="G909" i="4"/>
  <c r="F909" i="4"/>
  <c r="E909" i="4"/>
  <c r="D909" i="4"/>
  <c r="C909" i="4"/>
  <c r="B909" i="4"/>
  <c r="Y908" i="4"/>
  <c r="X908" i="4"/>
  <c r="W908" i="4"/>
  <c r="V908" i="4"/>
  <c r="U908" i="4"/>
  <c r="T908" i="4"/>
  <c r="S908" i="4"/>
  <c r="R908" i="4"/>
  <c r="Q908" i="4"/>
  <c r="P908" i="4"/>
  <c r="O908" i="4"/>
  <c r="N908" i="4"/>
  <c r="M908" i="4"/>
  <c r="L908" i="4"/>
  <c r="K908" i="4"/>
  <c r="J908" i="4"/>
  <c r="I908" i="4"/>
  <c r="H908" i="4"/>
  <c r="G908" i="4"/>
  <c r="F908" i="4"/>
  <c r="E908" i="4"/>
  <c r="D908" i="4"/>
  <c r="C908" i="4"/>
  <c r="B908" i="4"/>
  <c r="Y907" i="4"/>
  <c r="X907" i="4"/>
  <c r="W907" i="4"/>
  <c r="V907" i="4"/>
  <c r="U907" i="4"/>
  <c r="T907" i="4"/>
  <c r="S907" i="4"/>
  <c r="R907" i="4"/>
  <c r="Q907" i="4"/>
  <c r="P907" i="4"/>
  <c r="O907" i="4"/>
  <c r="N907" i="4"/>
  <c r="M907" i="4"/>
  <c r="L907" i="4"/>
  <c r="K907" i="4"/>
  <c r="J907" i="4"/>
  <c r="I907" i="4"/>
  <c r="H907" i="4"/>
  <c r="G907" i="4"/>
  <c r="F907" i="4"/>
  <c r="E907" i="4"/>
  <c r="D907" i="4"/>
  <c r="C907" i="4"/>
  <c r="B907" i="4"/>
  <c r="Y906" i="4"/>
  <c r="X906" i="4"/>
  <c r="W906" i="4"/>
  <c r="V906" i="4"/>
  <c r="U906" i="4"/>
  <c r="T906" i="4"/>
  <c r="S906" i="4"/>
  <c r="Q906" i="4"/>
  <c r="P906" i="4"/>
  <c r="O906" i="4"/>
  <c r="N906" i="4"/>
  <c r="M906" i="4"/>
  <c r="L906" i="4"/>
  <c r="K906" i="4"/>
  <c r="J906" i="4"/>
  <c r="I906" i="4"/>
  <c r="H906" i="4"/>
  <c r="G906" i="4"/>
  <c r="F906" i="4"/>
  <c r="E906" i="4"/>
  <c r="D906" i="4"/>
  <c r="C906" i="4"/>
  <c r="B906" i="4"/>
  <c r="Y905" i="4"/>
  <c r="X905" i="4"/>
  <c r="W905" i="4"/>
  <c r="V905" i="4"/>
  <c r="U905" i="4"/>
  <c r="T905" i="4"/>
  <c r="S905" i="4"/>
  <c r="R905" i="4"/>
  <c r="Q905" i="4"/>
  <c r="P905" i="4"/>
  <c r="O905" i="4"/>
  <c r="N905" i="4"/>
  <c r="M905" i="4"/>
  <c r="L905" i="4"/>
  <c r="K905" i="4"/>
  <c r="J905" i="4"/>
  <c r="I905" i="4"/>
  <c r="H905" i="4"/>
  <c r="G905" i="4"/>
  <c r="F905" i="4"/>
  <c r="E905" i="4"/>
  <c r="D905" i="4"/>
  <c r="C905" i="4"/>
  <c r="B905" i="4"/>
  <c r="Y904" i="4"/>
  <c r="X904" i="4"/>
  <c r="W904" i="4"/>
  <c r="V904" i="4"/>
  <c r="U904" i="4"/>
  <c r="T904" i="4"/>
  <c r="S904" i="4"/>
  <c r="R904" i="4"/>
  <c r="Q904" i="4"/>
  <c r="P904" i="4"/>
  <c r="O904" i="4"/>
  <c r="N904" i="4"/>
  <c r="M904" i="4"/>
  <c r="L904" i="4"/>
  <c r="K904" i="4"/>
  <c r="J904" i="4"/>
  <c r="I904" i="4"/>
  <c r="H904" i="4"/>
  <c r="G904" i="4"/>
  <c r="F904" i="4"/>
  <c r="E904" i="4"/>
  <c r="D904" i="4"/>
  <c r="C904" i="4"/>
  <c r="B904" i="4"/>
  <c r="Y903" i="4"/>
  <c r="X903" i="4"/>
  <c r="W903" i="4"/>
  <c r="V903" i="4"/>
  <c r="U903" i="4"/>
  <c r="T903" i="4"/>
  <c r="S903" i="4"/>
  <c r="R903" i="4"/>
  <c r="Q903" i="4"/>
  <c r="P903" i="4"/>
  <c r="O903" i="4"/>
  <c r="N903" i="4"/>
  <c r="M903" i="4"/>
  <c r="L903" i="4"/>
  <c r="K903" i="4"/>
  <c r="J903" i="4"/>
  <c r="I903" i="4"/>
  <c r="H903" i="4"/>
  <c r="G903" i="4"/>
  <c r="F903" i="4"/>
  <c r="E903" i="4"/>
  <c r="D903" i="4"/>
  <c r="C903" i="4"/>
  <c r="B903" i="4"/>
  <c r="Y902" i="4"/>
  <c r="X902" i="4"/>
  <c r="W902" i="4"/>
  <c r="V902" i="4"/>
  <c r="U902" i="4"/>
  <c r="T902" i="4"/>
  <c r="S902" i="4"/>
  <c r="R902" i="4"/>
  <c r="Q902" i="4"/>
  <c r="P902" i="4"/>
  <c r="O902" i="4"/>
  <c r="N902" i="4"/>
  <c r="M902" i="4"/>
  <c r="L902" i="4"/>
  <c r="K902" i="4"/>
  <c r="J902" i="4"/>
  <c r="I902" i="4"/>
  <c r="H902" i="4"/>
  <c r="G902" i="4"/>
  <c r="F902" i="4"/>
  <c r="E902" i="4"/>
  <c r="D902" i="4"/>
  <c r="C902" i="4"/>
  <c r="B902" i="4"/>
  <c r="Y901" i="4"/>
  <c r="X901" i="4"/>
  <c r="W901" i="4"/>
  <c r="V901" i="4"/>
  <c r="U901" i="4"/>
  <c r="T901" i="4"/>
  <c r="S901" i="4"/>
  <c r="R901" i="4"/>
  <c r="Q901" i="4"/>
  <c r="P901" i="4"/>
  <c r="O901" i="4"/>
  <c r="N901" i="4"/>
  <c r="M901" i="4"/>
  <c r="L901" i="4"/>
  <c r="K901" i="4"/>
  <c r="J901" i="4"/>
  <c r="I901" i="4"/>
  <c r="H901" i="4"/>
  <c r="G901" i="4"/>
  <c r="F901" i="4"/>
  <c r="E901" i="4"/>
  <c r="D901" i="4"/>
  <c r="C901" i="4"/>
  <c r="B901" i="4"/>
  <c r="Y900" i="4"/>
  <c r="X900" i="4"/>
  <c r="W900" i="4"/>
  <c r="V900" i="4"/>
  <c r="U900" i="4"/>
  <c r="T900" i="4"/>
  <c r="S900" i="4"/>
  <c r="R900" i="4"/>
  <c r="Q900" i="4"/>
  <c r="P900" i="4"/>
  <c r="O900" i="4"/>
  <c r="N900" i="4"/>
  <c r="M900" i="4"/>
  <c r="L900" i="4"/>
  <c r="K900" i="4"/>
  <c r="J900" i="4"/>
  <c r="I900" i="4"/>
  <c r="H900" i="4"/>
  <c r="G900" i="4"/>
  <c r="F900" i="4"/>
  <c r="E900" i="4"/>
  <c r="D900" i="4"/>
  <c r="C900" i="4"/>
  <c r="B900" i="4"/>
  <c r="Y899" i="4"/>
  <c r="X899" i="4"/>
  <c r="W899" i="4"/>
  <c r="V899" i="4"/>
  <c r="U899" i="4"/>
  <c r="T899" i="4"/>
  <c r="S899" i="4"/>
  <c r="R899" i="4"/>
  <c r="Q899" i="4"/>
  <c r="P899" i="4"/>
  <c r="O899" i="4"/>
  <c r="N899" i="4"/>
  <c r="M899" i="4"/>
  <c r="L899" i="4"/>
  <c r="K899" i="4"/>
  <c r="J899" i="4"/>
  <c r="I899" i="4"/>
  <c r="H899" i="4"/>
  <c r="G899" i="4"/>
  <c r="F899" i="4"/>
  <c r="E899" i="4"/>
  <c r="D899" i="4"/>
  <c r="C899" i="4"/>
  <c r="B899" i="4"/>
  <c r="Y898" i="4"/>
  <c r="X898" i="4"/>
  <c r="W898" i="4"/>
  <c r="V898" i="4"/>
  <c r="U898" i="4"/>
  <c r="T898" i="4"/>
  <c r="S898" i="4"/>
  <c r="R898" i="4"/>
  <c r="Q898" i="4"/>
  <c r="P898" i="4"/>
  <c r="O898" i="4"/>
  <c r="N898" i="4"/>
  <c r="M898" i="4"/>
  <c r="L898" i="4"/>
  <c r="K898" i="4"/>
  <c r="J898" i="4"/>
  <c r="I898" i="4"/>
  <c r="H898" i="4"/>
  <c r="G898" i="4"/>
  <c r="F898" i="4"/>
  <c r="E898" i="4"/>
  <c r="D898" i="4"/>
  <c r="C898" i="4"/>
  <c r="B898" i="4"/>
  <c r="Y897" i="4"/>
  <c r="X897" i="4"/>
  <c r="W897" i="4"/>
  <c r="V897" i="4"/>
  <c r="U897" i="4"/>
  <c r="T897" i="4"/>
  <c r="S897" i="4"/>
  <c r="R897" i="4"/>
  <c r="Q897" i="4"/>
  <c r="P897" i="4"/>
  <c r="O897" i="4"/>
  <c r="N897" i="4"/>
  <c r="M897" i="4"/>
  <c r="L897" i="4"/>
  <c r="K897" i="4"/>
  <c r="J897" i="4"/>
  <c r="I897" i="4"/>
  <c r="H897" i="4"/>
  <c r="G897" i="4"/>
  <c r="F897" i="4"/>
  <c r="E897" i="4"/>
  <c r="D897" i="4"/>
  <c r="C897" i="4"/>
  <c r="B897" i="4"/>
  <c r="Y896" i="4"/>
  <c r="X896" i="4"/>
  <c r="W896" i="4"/>
  <c r="V896" i="4"/>
  <c r="U896" i="4"/>
  <c r="T896" i="4"/>
  <c r="S896" i="4"/>
  <c r="Q896" i="4"/>
  <c r="P896" i="4"/>
  <c r="O896" i="4"/>
  <c r="N896" i="4"/>
  <c r="M896" i="4"/>
  <c r="L896" i="4"/>
  <c r="K896" i="4"/>
  <c r="J896" i="4"/>
  <c r="I896" i="4"/>
  <c r="H896" i="4"/>
  <c r="G896" i="4"/>
  <c r="F896" i="4"/>
  <c r="E896" i="4"/>
  <c r="D896" i="4"/>
  <c r="C896" i="4"/>
  <c r="B896" i="4"/>
  <c r="Y895" i="4"/>
  <c r="X895" i="4"/>
  <c r="W895" i="4"/>
  <c r="V895" i="4"/>
  <c r="U895" i="4"/>
  <c r="T895" i="4"/>
  <c r="S895" i="4"/>
  <c r="R895" i="4"/>
  <c r="Q895" i="4"/>
  <c r="P895" i="4"/>
  <c r="O895" i="4"/>
  <c r="N895" i="4"/>
  <c r="M895" i="4"/>
  <c r="L895" i="4"/>
  <c r="K895" i="4"/>
  <c r="J895" i="4"/>
  <c r="I895" i="4"/>
  <c r="H895" i="4"/>
  <c r="G895" i="4"/>
  <c r="F895" i="4"/>
  <c r="E895" i="4"/>
  <c r="D895" i="4"/>
  <c r="C895" i="4"/>
  <c r="B895" i="4"/>
  <c r="Y894" i="4"/>
  <c r="X894" i="4"/>
  <c r="W894" i="4"/>
  <c r="V894" i="4"/>
  <c r="U894" i="4"/>
  <c r="T894" i="4"/>
  <c r="S894" i="4"/>
  <c r="R894" i="4"/>
  <c r="Q894" i="4"/>
  <c r="P894" i="4"/>
  <c r="O894" i="4"/>
  <c r="N894" i="4"/>
  <c r="M894" i="4"/>
  <c r="L894" i="4"/>
  <c r="K894" i="4"/>
  <c r="J894" i="4"/>
  <c r="I894" i="4"/>
  <c r="H894" i="4"/>
  <c r="G894" i="4"/>
  <c r="F894" i="4"/>
  <c r="E894" i="4"/>
  <c r="D894" i="4"/>
  <c r="C894" i="4"/>
  <c r="B894" i="4"/>
  <c r="Y893" i="4"/>
  <c r="X893" i="4"/>
  <c r="W893" i="4"/>
  <c r="V893" i="4"/>
  <c r="U893" i="4"/>
  <c r="T893" i="4"/>
  <c r="S893" i="4"/>
  <c r="R893" i="4"/>
  <c r="Q893" i="4"/>
  <c r="P893" i="4"/>
  <c r="O893" i="4"/>
  <c r="N893" i="4"/>
  <c r="M893" i="4"/>
  <c r="L893" i="4"/>
  <c r="K893" i="4"/>
  <c r="J893" i="4"/>
  <c r="I893" i="4"/>
  <c r="H893" i="4"/>
  <c r="G893" i="4"/>
  <c r="F893" i="4"/>
  <c r="E893" i="4"/>
  <c r="D893" i="4"/>
  <c r="C893" i="4"/>
  <c r="B893" i="4"/>
  <c r="Y892" i="4"/>
  <c r="X892" i="4"/>
  <c r="W892" i="4"/>
  <c r="V892" i="4"/>
  <c r="U892" i="4"/>
  <c r="T892" i="4"/>
  <c r="S892" i="4"/>
  <c r="R892" i="4"/>
  <c r="Q892" i="4"/>
  <c r="P892" i="4"/>
  <c r="O892" i="4"/>
  <c r="N892" i="4"/>
  <c r="M892" i="4"/>
  <c r="L892" i="4"/>
  <c r="K892" i="4"/>
  <c r="J892" i="4"/>
  <c r="I892" i="4"/>
  <c r="H892" i="4"/>
  <c r="G892" i="4"/>
  <c r="F892" i="4"/>
  <c r="E892" i="4"/>
  <c r="D892" i="4"/>
  <c r="C892" i="4"/>
  <c r="B892" i="4"/>
  <c r="Y891" i="4"/>
  <c r="X891" i="4"/>
  <c r="W891" i="4"/>
  <c r="V891" i="4"/>
  <c r="U891" i="4"/>
  <c r="T891" i="4"/>
  <c r="S891" i="4"/>
  <c r="R891" i="4"/>
  <c r="Q891" i="4"/>
  <c r="P891" i="4"/>
  <c r="O891" i="4"/>
  <c r="N891" i="4"/>
  <c r="M891" i="4"/>
  <c r="L891" i="4"/>
  <c r="K891" i="4"/>
  <c r="J891" i="4"/>
  <c r="I891" i="4"/>
  <c r="H891" i="4"/>
  <c r="G891" i="4"/>
  <c r="F891" i="4"/>
  <c r="E891" i="4"/>
  <c r="D891" i="4"/>
  <c r="C891" i="4"/>
  <c r="B891" i="4"/>
  <c r="Y890" i="4"/>
  <c r="X890" i="4"/>
  <c r="W890" i="4"/>
  <c r="V890" i="4"/>
  <c r="U890" i="4"/>
  <c r="T890" i="4"/>
  <c r="S890" i="4"/>
  <c r="R890" i="4"/>
  <c r="Q890" i="4"/>
  <c r="P890" i="4"/>
  <c r="O890" i="4"/>
  <c r="N890" i="4"/>
  <c r="M890" i="4"/>
  <c r="L890" i="4"/>
  <c r="K890" i="4"/>
  <c r="J890" i="4"/>
  <c r="I890" i="4"/>
  <c r="H890" i="4"/>
  <c r="G890" i="4"/>
  <c r="F890" i="4"/>
  <c r="E890" i="4"/>
  <c r="D890" i="4"/>
  <c r="C890" i="4"/>
  <c r="B890" i="4"/>
  <c r="Y889" i="4"/>
  <c r="X889" i="4"/>
  <c r="W889" i="4"/>
  <c r="V889" i="4"/>
  <c r="U889" i="4"/>
  <c r="T889" i="4"/>
  <c r="S889" i="4"/>
  <c r="R889" i="4"/>
  <c r="Q889" i="4"/>
  <c r="P889" i="4"/>
  <c r="O889" i="4"/>
  <c r="N889" i="4"/>
  <c r="M889" i="4"/>
  <c r="L889" i="4"/>
  <c r="K889" i="4"/>
  <c r="J889" i="4"/>
  <c r="I889" i="4"/>
  <c r="H889" i="4"/>
  <c r="G889" i="4"/>
  <c r="F889" i="4"/>
  <c r="E889" i="4"/>
  <c r="D889" i="4"/>
  <c r="C889" i="4"/>
  <c r="B889" i="4"/>
  <c r="Y888" i="4"/>
  <c r="X888" i="4"/>
  <c r="W888" i="4"/>
  <c r="V888" i="4"/>
  <c r="U888" i="4"/>
  <c r="T888" i="4"/>
  <c r="S888" i="4"/>
  <c r="R888" i="4"/>
  <c r="Q888" i="4"/>
  <c r="P888" i="4"/>
  <c r="O888" i="4"/>
  <c r="N888" i="4"/>
  <c r="M888" i="4"/>
  <c r="L888" i="4"/>
  <c r="K888" i="4"/>
  <c r="J888" i="4"/>
  <c r="I888" i="4"/>
  <c r="H888" i="4"/>
  <c r="G888" i="4"/>
  <c r="F888" i="4"/>
  <c r="E888" i="4"/>
  <c r="D888" i="4"/>
  <c r="C888" i="4"/>
  <c r="B888" i="4"/>
  <c r="Y887" i="4"/>
  <c r="X887" i="4"/>
  <c r="W887" i="4"/>
  <c r="V887" i="4"/>
  <c r="U887" i="4"/>
  <c r="T887" i="4"/>
  <c r="S887" i="4"/>
  <c r="Q887" i="4"/>
  <c r="P887" i="4"/>
  <c r="O887" i="4"/>
  <c r="N887" i="4"/>
  <c r="M887" i="4"/>
  <c r="L887" i="4"/>
  <c r="K887" i="4"/>
  <c r="J887" i="4"/>
  <c r="I887" i="4"/>
  <c r="H887" i="4"/>
  <c r="G887" i="4"/>
  <c r="F887" i="4"/>
  <c r="E887" i="4"/>
  <c r="D887" i="4"/>
  <c r="C887" i="4"/>
  <c r="B887" i="4"/>
  <c r="Y886" i="4"/>
  <c r="X886" i="4"/>
  <c r="W886" i="4"/>
  <c r="V886" i="4"/>
  <c r="U886" i="4"/>
  <c r="T886" i="4"/>
  <c r="S886" i="4"/>
  <c r="Q886" i="4"/>
  <c r="P886" i="4"/>
  <c r="O886" i="4"/>
  <c r="N886" i="4"/>
  <c r="M886" i="4"/>
  <c r="L886" i="4"/>
  <c r="K886" i="4"/>
  <c r="J886" i="4"/>
  <c r="I886" i="4"/>
  <c r="H886" i="4"/>
  <c r="G886" i="4"/>
  <c r="F886" i="4"/>
  <c r="E886" i="4"/>
  <c r="D886" i="4"/>
  <c r="C886" i="4"/>
  <c r="B886" i="4"/>
  <c r="Y885" i="4"/>
  <c r="X885" i="4"/>
  <c r="W885" i="4"/>
  <c r="V885" i="4"/>
  <c r="U885" i="4"/>
  <c r="T885" i="4"/>
  <c r="S885" i="4"/>
  <c r="R885" i="4"/>
  <c r="Q885" i="4"/>
  <c r="P885" i="4"/>
  <c r="O885" i="4"/>
  <c r="N885" i="4"/>
  <c r="M885" i="4"/>
  <c r="L885" i="4"/>
  <c r="K885" i="4"/>
  <c r="J885" i="4"/>
  <c r="I885" i="4"/>
  <c r="H885" i="4"/>
  <c r="G885" i="4"/>
  <c r="F885" i="4"/>
  <c r="E885" i="4"/>
  <c r="D885" i="4"/>
  <c r="C885" i="4"/>
  <c r="B885" i="4"/>
  <c r="Y884" i="4"/>
  <c r="X884" i="4"/>
  <c r="W884" i="4"/>
  <c r="V884" i="4"/>
  <c r="U884" i="4"/>
  <c r="T884" i="4"/>
  <c r="S884" i="4"/>
  <c r="R884" i="4"/>
  <c r="Q884" i="4"/>
  <c r="P884" i="4"/>
  <c r="O884" i="4"/>
  <c r="N884" i="4"/>
  <c r="M884" i="4"/>
  <c r="L884" i="4"/>
  <c r="K884" i="4"/>
  <c r="J884" i="4"/>
  <c r="I884" i="4"/>
  <c r="H884" i="4"/>
  <c r="G884" i="4"/>
  <c r="F884" i="4"/>
  <c r="E884" i="4"/>
  <c r="D884" i="4"/>
  <c r="C884" i="4"/>
  <c r="B884" i="4"/>
  <c r="Y883" i="4"/>
  <c r="X883" i="4"/>
  <c r="W883" i="4"/>
  <c r="V883" i="4"/>
  <c r="U883" i="4"/>
  <c r="T883" i="4"/>
  <c r="S883" i="4"/>
  <c r="R883" i="4"/>
  <c r="Q883" i="4"/>
  <c r="P883" i="4"/>
  <c r="O883" i="4"/>
  <c r="N883" i="4"/>
  <c r="M883" i="4"/>
  <c r="L883" i="4"/>
  <c r="K883" i="4"/>
  <c r="J883" i="4"/>
  <c r="I883" i="4"/>
  <c r="H883" i="4"/>
  <c r="G883" i="4"/>
  <c r="F883" i="4"/>
  <c r="E883" i="4"/>
  <c r="D883" i="4"/>
  <c r="C883" i="4"/>
  <c r="B883" i="4"/>
  <c r="Y882" i="4"/>
  <c r="X882" i="4"/>
  <c r="W882" i="4"/>
  <c r="V882" i="4"/>
  <c r="U882" i="4"/>
  <c r="T882" i="4"/>
  <c r="S882" i="4"/>
  <c r="R882" i="4"/>
  <c r="Q882" i="4"/>
  <c r="P882" i="4"/>
  <c r="O882" i="4"/>
  <c r="N882" i="4"/>
  <c r="M882" i="4"/>
  <c r="L882" i="4"/>
  <c r="K882" i="4"/>
  <c r="J882" i="4"/>
  <c r="I882" i="4"/>
  <c r="H882" i="4"/>
  <c r="G882" i="4"/>
  <c r="F882" i="4"/>
  <c r="E882" i="4"/>
  <c r="D882" i="4"/>
  <c r="C882" i="4"/>
  <c r="B882" i="4"/>
  <c r="Y881" i="4"/>
  <c r="X881" i="4"/>
  <c r="W881" i="4"/>
  <c r="V881" i="4"/>
  <c r="U881" i="4"/>
  <c r="T881" i="4"/>
  <c r="S881" i="4"/>
  <c r="R881" i="4"/>
  <c r="Q881" i="4"/>
  <c r="P881" i="4"/>
  <c r="O881" i="4"/>
  <c r="N881" i="4"/>
  <c r="M881" i="4"/>
  <c r="L881" i="4"/>
  <c r="K881" i="4"/>
  <c r="J881" i="4"/>
  <c r="I881" i="4"/>
  <c r="H881" i="4"/>
  <c r="G881" i="4"/>
  <c r="F881" i="4"/>
  <c r="E881" i="4"/>
  <c r="D881" i="4"/>
  <c r="C881" i="4"/>
  <c r="B881" i="4"/>
  <c r="Y880" i="4"/>
  <c r="X880" i="4"/>
  <c r="W880" i="4"/>
  <c r="V880" i="4"/>
  <c r="U880" i="4"/>
  <c r="T880" i="4"/>
  <c r="S880" i="4"/>
  <c r="Q880" i="4"/>
  <c r="P880" i="4"/>
  <c r="O880" i="4"/>
  <c r="N880" i="4"/>
  <c r="M880" i="4"/>
  <c r="L880" i="4"/>
  <c r="K880" i="4"/>
  <c r="J880" i="4"/>
  <c r="I880" i="4"/>
  <c r="H880" i="4"/>
  <c r="G880" i="4"/>
  <c r="F880" i="4"/>
  <c r="E880" i="4"/>
  <c r="D880" i="4"/>
  <c r="C880" i="4"/>
  <c r="B880" i="4"/>
  <c r="Y879" i="4"/>
  <c r="X879" i="4"/>
  <c r="W879" i="4"/>
  <c r="V879" i="4"/>
  <c r="U879" i="4"/>
  <c r="T879" i="4"/>
  <c r="S879" i="4"/>
  <c r="R879" i="4"/>
  <c r="Q879" i="4"/>
  <c r="P879" i="4"/>
  <c r="O879" i="4"/>
  <c r="N879" i="4"/>
  <c r="M879" i="4"/>
  <c r="L879" i="4"/>
  <c r="K879" i="4"/>
  <c r="J879" i="4"/>
  <c r="I879" i="4"/>
  <c r="H879" i="4"/>
  <c r="G879" i="4"/>
  <c r="F879" i="4"/>
  <c r="E879" i="4"/>
  <c r="D879" i="4"/>
  <c r="C879" i="4"/>
  <c r="B879" i="4"/>
  <c r="Y878" i="4"/>
  <c r="X878" i="4"/>
  <c r="W878" i="4"/>
  <c r="V878" i="4"/>
  <c r="U878" i="4"/>
  <c r="T878" i="4"/>
  <c r="S878" i="4"/>
  <c r="R878" i="4"/>
  <c r="Q878" i="4"/>
  <c r="P878" i="4"/>
  <c r="O878" i="4"/>
  <c r="N878" i="4"/>
  <c r="M878" i="4"/>
  <c r="L878" i="4"/>
  <c r="K878" i="4"/>
  <c r="J878" i="4"/>
  <c r="I878" i="4"/>
  <c r="H878" i="4"/>
  <c r="G878" i="4"/>
  <c r="F878" i="4"/>
  <c r="E878" i="4"/>
  <c r="D878" i="4"/>
  <c r="C878" i="4"/>
  <c r="B878" i="4"/>
  <c r="Y877" i="4"/>
  <c r="X877" i="4"/>
  <c r="W877" i="4"/>
  <c r="V877" i="4"/>
  <c r="U877" i="4"/>
  <c r="T877" i="4"/>
  <c r="S877" i="4"/>
  <c r="Q877" i="4"/>
  <c r="P877" i="4"/>
  <c r="O877" i="4"/>
  <c r="N877" i="4"/>
  <c r="M877" i="4"/>
  <c r="L877" i="4"/>
  <c r="K877" i="4"/>
  <c r="J877" i="4"/>
  <c r="I877" i="4"/>
  <c r="H877" i="4"/>
  <c r="G877" i="4"/>
  <c r="F877" i="4"/>
  <c r="E877" i="4"/>
  <c r="D877" i="4"/>
  <c r="C877" i="4"/>
  <c r="B877" i="4"/>
  <c r="Y876" i="4"/>
  <c r="X876" i="4"/>
  <c r="W876" i="4"/>
  <c r="V876" i="4"/>
  <c r="U876" i="4"/>
  <c r="T876" i="4"/>
  <c r="S876" i="4"/>
  <c r="R876" i="4"/>
  <c r="Q876" i="4"/>
  <c r="P876" i="4"/>
  <c r="O876" i="4"/>
  <c r="N876" i="4"/>
  <c r="M876" i="4"/>
  <c r="L876" i="4"/>
  <c r="K876" i="4"/>
  <c r="J876" i="4"/>
  <c r="I876" i="4"/>
  <c r="H876" i="4"/>
  <c r="G876" i="4"/>
  <c r="F876" i="4"/>
  <c r="E876" i="4"/>
  <c r="D876" i="4"/>
  <c r="C876" i="4"/>
  <c r="B876" i="4"/>
  <c r="Y875" i="4"/>
  <c r="X875" i="4"/>
  <c r="W875" i="4"/>
  <c r="V875" i="4"/>
  <c r="U875" i="4"/>
  <c r="T875" i="4"/>
  <c r="S875" i="4"/>
  <c r="Q875" i="4"/>
  <c r="P875" i="4"/>
  <c r="O875" i="4"/>
  <c r="N875" i="4"/>
  <c r="M875" i="4"/>
  <c r="L875" i="4"/>
  <c r="K875" i="4"/>
  <c r="J875" i="4"/>
  <c r="I875" i="4"/>
  <c r="H875" i="4"/>
  <c r="G875" i="4"/>
  <c r="F875" i="4"/>
  <c r="E875" i="4"/>
  <c r="D875" i="4"/>
  <c r="C875" i="4"/>
  <c r="B875" i="4"/>
  <c r="Y874" i="4"/>
  <c r="X874" i="4"/>
  <c r="W874" i="4"/>
  <c r="V874" i="4"/>
  <c r="U874" i="4"/>
  <c r="T874" i="4"/>
  <c r="S874" i="4"/>
  <c r="R874" i="4"/>
  <c r="Q874" i="4"/>
  <c r="P874" i="4"/>
  <c r="O874" i="4"/>
  <c r="N874" i="4"/>
  <c r="M874" i="4"/>
  <c r="L874" i="4"/>
  <c r="K874" i="4"/>
  <c r="J874" i="4"/>
  <c r="I874" i="4"/>
  <c r="H874" i="4"/>
  <c r="G874" i="4"/>
  <c r="F874" i="4"/>
  <c r="E874" i="4"/>
  <c r="D874" i="4"/>
  <c r="C874" i="4"/>
  <c r="B874" i="4"/>
  <c r="Y873" i="4"/>
  <c r="X873" i="4"/>
  <c r="W873" i="4"/>
  <c r="V873" i="4"/>
  <c r="U873" i="4"/>
  <c r="T873" i="4"/>
  <c r="S873" i="4"/>
  <c r="R873" i="4"/>
  <c r="Q873" i="4"/>
  <c r="P873" i="4"/>
  <c r="O873" i="4"/>
  <c r="N873" i="4"/>
  <c r="M873" i="4"/>
  <c r="L873" i="4"/>
  <c r="K873" i="4"/>
  <c r="J873" i="4"/>
  <c r="I873" i="4"/>
  <c r="H873" i="4"/>
  <c r="G873" i="4"/>
  <c r="F873" i="4"/>
  <c r="E873" i="4"/>
  <c r="D873" i="4"/>
  <c r="C873" i="4"/>
  <c r="B873" i="4"/>
  <c r="Y872" i="4"/>
  <c r="X872" i="4"/>
  <c r="W872" i="4"/>
  <c r="V872" i="4"/>
  <c r="U872" i="4"/>
  <c r="T872" i="4"/>
  <c r="S872" i="4"/>
  <c r="R872" i="4"/>
  <c r="Q872" i="4"/>
  <c r="P872" i="4"/>
  <c r="O872" i="4"/>
  <c r="N872" i="4"/>
  <c r="M872" i="4"/>
  <c r="L872" i="4"/>
  <c r="K872" i="4"/>
  <c r="J872" i="4"/>
  <c r="I872" i="4"/>
  <c r="H872" i="4"/>
  <c r="G872" i="4"/>
  <c r="F872" i="4"/>
  <c r="E872" i="4"/>
  <c r="D872" i="4"/>
  <c r="C872" i="4"/>
  <c r="B872" i="4"/>
  <c r="Y871" i="4"/>
  <c r="X871" i="4"/>
  <c r="W871" i="4"/>
  <c r="V871" i="4"/>
  <c r="U871" i="4"/>
  <c r="T871" i="4"/>
  <c r="S871" i="4"/>
  <c r="R871" i="4"/>
  <c r="Q871" i="4"/>
  <c r="P871" i="4"/>
  <c r="O871" i="4"/>
  <c r="N871" i="4"/>
  <c r="M871" i="4"/>
  <c r="L871" i="4"/>
  <c r="K871" i="4"/>
  <c r="J871" i="4"/>
  <c r="I871" i="4"/>
  <c r="H871" i="4"/>
  <c r="G871" i="4"/>
  <c r="F871" i="4"/>
  <c r="E871" i="4"/>
  <c r="D871" i="4"/>
  <c r="C871" i="4"/>
  <c r="B871" i="4"/>
  <c r="Y870" i="4"/>
  <c r="X870" i="4"/>
  <c r="W870" i="4"/>
  <c r="V870" i="4"/>
  <c r="U870" i="4"/>
  <c r="T870" i="4"/>
  <c r="S870" i="4"/>
  <c r="R870" i="4"/>
  <c r="Q870" i="4"/>
  <c r="P870" i="4"/>
  <c r="O870" i="4"/>
  <c r="N870" i="4"/>
  <c r="M870" i="4"/>
  <c r="L870" i="4"/>
  <c r="K870" i="4"/>
  <c r="J870" i="4"/>
  <c r="I870" i="4"/>
  <c r="H870" i="4"/>
  <c r="G870" i="4"/>
  <c r="F870" i="4"/>
  <c r="E870" i="4"/>
  <c r="D870" i="4"/>
  <c r="C870" i="4"/>
  <c r="B870" i="4"/>
  <c r="Y869" i="4"/>
  <c r="X869" i="4"/>
  <c r="W869" i="4"/>
  <c r="V869" i="4"/>
  <c r="U869" i="4"/>
  <c r="T869" i="4"/>
  <c r="S869" i="4"/>
  <c r="R869" i="4"/>
  <c r="Q869" i="4"/>
  <c r="P869" i="4"/>
  <c r="O869" i="4"/>
  <c r="N869" i="4"/>
  <c r="M869" i="4"/>
  <c r="L869" i="4"/>
  <c r="K869" i="4"/>
  <c r="J869" i="4"/>
  <c r="I869" i="4"/>
  <c r="H869" i="4"/>
  <c r="G869" i="4"/>
  <c r="F869" i="4"/>
  <c r="E869" i="4"/>
  <c r="D869" i="4"/>
  <c r="C869" i="4"/>
  <c r="B869" i="4"/>
  <c r="Y868" i="4"/>
  <c r="X868" i="4"/>
  <c r="W868" i="4"/>
  <c r="V868" i="4"/>
  <c r="U868" i="4"/>
  <c r="T868" i="4"/>
  <c r="S868" i="4"/>
  <c r="Q868" i="4"/>
  <c r="P868" i="4"/>
  <c r="O868" i="4"/>
  <c r="N868" i="4"/>
  <c r="M868" i="4"/>
  <c r="L868" i="4"/>
  <c r="K868" i="4"/>
  <c r="J868" i="4"/>
  <c r="I868" i="4"/>
  <c r="H868" i="4"/>
  <c r="G868" i="4"/>
  <c r="F868" i="4"/>
  <c r="E868" i="4"/>
  <c r="D868" i="4"/>
  <c r="C868" i="4"/>
  <c r="B868" i="4"/>
  <c r="Y867" i="4"/>
  <c r="X867" i="4"/>
  <c r="W867" i="4"/>
  <c r="V867" i="4"/>
  <c r="U867" i="4"/>
  <c r="T867" i="4"/>
  <c r="S867" i="4"/>
  <c r="R867" i="4"/>
  <c r="Q867" i="4"/>
  <c r="P867" i="4"/>
  <c r="O867" i="4"/>
  <c r="N867" i="4"/>
  <c r="M867" i="4"/>
  <c r="L867" i="4"/>
  <c r="K867" i="4"/>
  <c r="J867" i="4"/>
  <c r="I867" i="4"/>
  <c r="H867" i="4"/>
  <c r="G867" i="4"/>
  <c r="F867" i="4"/>
  <c r="E867" i="4"/>
  <c r="D867" i="4"/>
  <c r="C867" i="4"/>
  <c r="B867" i="4"/>
  <c r="Y866" i="4"/>
  <c r="X866" i="4"/>
  <c r="W866" i="4"/>
  <c r="V866" i="4"/>
  <c r="U866" i="4"/>
  <c r="T866" i="4"/>
  <c r="S866" i="4"/>
  <c r="R866" i="4"/>
  <c r="Q866" i="4"/>
  <c r="P866" i="4"/>
  <c r="O866" i="4"/>
  <c r="N866" i="4"/>
  <c r="M866" i="4"/>
  <c r="L866" i="4"/>
  <c r="K866" i="4"/>
  <c r="J866" i="4"/>
  <c r="I866" i="4"/>
  <c r="H866" i="4"/>
  <c r="G866" i="4"/>
  <c r="F866" i="4"/>
  <c r="E866" i="4"/>
  <c r="D866" i="4"/>
  <c r="C866" i="4"/>
  <c r="B866" i="4"/>
  <c r="Y865" i="4"/>
  <c r="X865" i="4"/>
  <c r="W865" i="4"/>
  <c r="V865" i="4"/>
  <c r="U865" i="4"/>
  <c r="T865" i="4"/>
  <c r="S865" i="4"/>
  <c r="R865" i="4"/>
  <c r="Q865" i="4"/>
  <c r="P865" i="4"/>
  <c r="O865" i="4"/>
  <c r="N865" i="4"/>
  <c r="M865" i="4"/>
  <c r="L865" i="4"/>
  <c r="K865" i="4"/>
  <c r="J865" i="4"/>
  <c r="I865" i="4"/>
  <c r="H865" i="4"/>
  <c r="G865" i="4"/>
  <c r="F865" i="4"/>
  <c r="E865" i="4"/>
  <c r="D865" i="4"/>
  <c r="C865" i="4"/>
  <c r="B865" i="4"/>
  <c r="Y864" i="4"/>
  <c r="X864" i="4"/>
  <c r="W864" i="4"/>
  <c r="V864" i="4"/>
  <c r="U864" i="4"/>
  <c r="T864" i="4"/>
  <c r="S864" i="4"/>
  <c r="R864" i="4"/>
  <c r="Q864" i="4"/>
  <c r="P864" i="4"/>
  <c r="O864" i="4"/>
  <c r="N864" i="4"/>
  <c r="M864" i="4"/>
  <c r="L864" i="4"/>
  <c r="K864" i="4"/>
  <c r="J864" i="4"/>
  <c r="I864" i="4"/>
  <c r="H864" i="4"/>
  <c r="G864" i="4"/>
  <c r="F864" i="4"/>
  <c r="E864" i="4"/>
  <c r="D864" i="4"/>
  <c r="C864" i="4"/>
  <c r="B864" i="4"/>
  <c r="Y863" i="4"/>
  <c r="X863" i="4"/>
  <c r="W863" i="4"/>
  <c r="V863" i="4"/>
  <c r="U863" i="4"/>
  <c r="T863" i="4"/>
  <c r="S863" i="4"/>
  <c r="R863" i="4"/>
  <c r="Q863" i="4"/>
  <c r="P863" i="4"/>
  <c r="O863" i="4"/>
  <c r="N863" i="4"/>
  <c r="M863" i="4"/>
  <c r="L863" i="4"/>
  <c r="K863" i="4"/>
  <c r="J863" i="4"/>
  <c r="I863" i="4"/>
  <c r="H863" i="4"/>
  <c r="G863" i="4"/>
  <c r="F863" i="4"/>
  <c r="E863" i="4"/>
  <c r="D863" i="4"/>
  <c r="C863" i="4"/>
  <c r="B863" i="4"/>
  <c r="Y862" i="4"/>
  <c r="X862" i="4"/>
  <c r="W862" i="4"/>
  <c r="V862" i="4"/>
  <c r="U862" i="4"/>
  <c r="T862" i="4"/>
  <c r="S862" i="4"/>
  <c r="R862" i="4"/>
  <c r="Q862" i="4"/>
  <c r="P862" i="4"/>
  <c r="O862" i="4"/>
  <c r="N862" i="4"/>
  <c r="M862" i="4"/>
  <c r="L862" i="4"/>
  <c r="K862" i="4"/>
  <c r="J862" i="4"/>
  <c r="I862" i="4"/>
  <c r="H862" i="4"/>
  <c r="G862" i="4"/>
  <c r="F862" i="4"/>
  <c r="E862" i="4"/>
  <c r="D862" i="4"/>
  <c r="C862" i="4"/>
  <c r="B862" i="4"/>
  <c r="Y861" i="4"/>
  <c r="X861" i="4"/>
  <c r="W861" i="4"/>
  <c r="V861" i="4"/>
  <c r="U861" i="4"/>
  <c r="T861" i="4"/>
  <c r="S861" i="4"/>
  <c r="R861" i="4"/>
  <c r="Q861" i="4"/>
  <c r="P861" i="4"/>
  <c r="O861" i="4"/>
  <c r="N861" i="4"/>
  <c r="M861" i="4"/>
  <c r="L861" i="4"/>
  <c r="K861" i="4"/>
  <c r="J861" i="4"/>
  <c r="I861" i="4"/>
  <c r="H861" i="4"/>
  <c r="G861" i="4"/>
  <c r="F861" i="4"/>
  <c r="E861" i="4"/>
  <c r="D861" i="4"/>
  <c r="C861" i="4"/>
  <c r="B861" i="4"/>
  <c r="Y860" i="4"/>
  <c r="X860" i="4"/>
  <c r="W860" i="4"/>
  <c r="V860" i="4"/>
  <c r="U860" i="4"/>
  <c r="T860" i="4"/>
  <c r="S860" i="4"/>
  <c r="R860" i="4"/>
  <c r="Q860" i="4"/>
  <c r="P860" i="4"/>
  <c r="O860" i="4"/>
  <c r="N860" i="4"/>
  <c r="M860" i="4"/>
  <c r="L860" i="4"/>
  <c r="K860" i="4"/>
  <c r="J860" i="4"/>
  <c r="I860" i="4"/>
  <c r="H860" i="4"/>
  <c r="G860" i="4"/>
  <c r="F860" i="4"/>
  <c r="E860" i="4"/>
  <c r="D860" i="4"/>
  <c r="C860" i="4"/>
  <c r="B860" i="4"/>
  <c r="Y859" i="4"/>
  <c r="X859" i="4"/>
  <c r="W859" i="4"/>
  <c r="V859" i="4"/>
  <c r="U859" i="4"/>
  <c r="T859" i="4"/>
  <c r="S859" i="4"/>
  <c r="Q859" i="4"/>
  <c r="P859" i="4"/>
  <c r="O859" i="4"/>
  <c r="N859" i="4"/>
  <c r="M859" i="4"/>
  <c r="L859" i="4"/>
  <c r="K859" i="4"/>
  <c r="J859" i="4"/>
  <c r="I859" i="4"/>
  <c r="H859" i="4"/>
  <c r="G859" i="4"/>
  <c r="F859" i="4"/>
  <c r="E859" i="4"/>
  <c r="D859" i="4"/>
  <c r="C859" i="4"/>
  <c r="B859" i="4"/>
  <c r="Y858" i="4"/>
  <c r="X858" i="4"/>
  <c r="W858" i="4"/>
  <c r="V858" i="4"/>
  <c r="U858" i="4"/>
  <c r="T858" i="4"/>
  <c r="S858" i="4"/>
  <c r="R858" i="4"/>
  <c r="Q858" i="4"/>
  <c r="P858" i="4"/>
  <c r="O858" i="4"/>
  <c r="N858" i="4"/>
  <c r="M858" i="4"/>
  <c r="L858" i="4"/>
  <c r="K858" i="4"/>
  <c r="J858" i="4"/>
  <c r="I858" i="4"/>
  <c r="H858" i="4"/>
  <c r="G858" i="4"/>
  <c r="F858" i="4"/>
  <c r="E858" i="4"/>
  <c r="D858" i="4"/>
  <c r="C858" i="4"/>
  <c r="B858" i="4"/>
  <c r="Y857" i="4"/>
  <c r="X857" i="4"/>
  <c r="W857" i="4"/>
  <c r="V857" i="4"/>
  <c r="U857" i="4"/>
  <c r="T857" i="4"/>
  <c r="S857" i="4"/>
  <c r="R857" i="4"/>
  <c r="Q857" i="4"/>
  <c r="P857" i="4"/>
  <c r="O857" i="4"/>
  <c r="N857" i="4"/>
  <c r="M857" i="4"/>
  <c r="L857" i="4"/>
  <c r="K857" i="4"/>
  <c r="J857" i="4"/>
  <c r="I857" i="4"/>
  <c r="H857" i="4"/>
  <c r="G857" i="4"/>
  <c r="F857" i="4"/>
  <c r="E857" i="4"/>
  <c r="D857" i="4"/>
  <c r="C857" i="4"/>
  <c r="B857" i="4"/>
  <c r="Y856" i="4"/>
  <c r="X856" i="4"/>
  <c r="W856" i="4"/>
  <c r="V856" i="4"/>
  <c r="U856" i="4"/>
  <c r="T856" i="4"/>
  <c r="S856" i="4"/>
  <c r="R856" i="4"/>
  <c r="Q856" i="4"/>
  <c r="P856" i="4"/>
  <c r="O856" i="4"/>
  <c r="N856" i="4"/>
  <c r="M856" i="4"/>
  <c r="L856" i="4"/>
  <c r="K856" i="4"/>
  <c r="J856" i="4"/>
  <c r="I856" i="4"/>
  <c r="H856" i="4"/>
  <c r="G856" i="4"/>
  <c r="F856" i="4"/>
  <c r="E856" i="4"/>
  <c r="D856" i="4"/>
  <c r="C856" i="4"/>
  <c r="B856" i="4"/>
  <c r="Y855" i="4"/>
  <c r="X855" i="4"/>
  <c r="W855" i="4"/>
  <c r="V855" i="4"/>
  <c r="U855" i="4"/>
  <c r="T855" i="4"/>
  <c r="S855" i="4"/>
  <c r="R855" i="4"/>
  <c r="Q855" i="4"/>
  <c r="P855" i="4"/>
  <c r="O855" i="4"/>
  <c r="N855" i="4"/>
  <c r="M855" i="4"/>
  <c r="L855" i="4"/>
  <c r="K855" i="4"/>
  <c r="J855" i="4"/>
  <c r="I855" i="4"/>
  <c r="H855" i="4"/>
  <c r="G855" i="4"/>
  <c r="F855" i="4"/>
  <c r="E855" i="4"/>
  <c r="D855" i="4"/>
  <c r="C855" i="4"/>
  <c r="B855" i="4"/>
  <c r="Y854" i="4"/>
  <c r="X854" i="4"/>
  <c r="W854" i="4"/>
  <c r="V854" i="4"/>
  <c r="U854" i="4"/>
  <c r="T854" i="4"/>
  <c r="S854" i="4"/>
  <c r="R854" i="4"/>
  <c r="Q854" i="4"/>
  <c r="P854" i="4"/>
  <c r="O854" i="4"/>
  <c r="N854" i="4"/>
  <c r="M854" i="4"/>
  <c r="L854" i="4"/>
  <c r="K854" i="4"/>
  <c r="J854" i="4"/>
  <c r="I854" i="4"/>
  <c r="H854" i="4"/>
  <c r="G854" i="4"/>
  <c r="F854" i="4"/>
  <c r="E854" i="4"/>
  <c r="D854" i="4"/>
  <c r="C854" i="4"/>
  <c r="B854" i="4"/>
  <c r="Y853" i="4"/>
  <c r="X853" i="4"/>
  <c r="W853" i="4"/>
  <c r="V853" i="4"/>
  <c r="U853" i="4"/>
  <c r="T853" i="4"/>
  <c r="S853" i="4"/>
  <c r="R853" i="4"/>
  <c r="Q853" i="4"/>
  <c r="P853" i="4"/>
  <c r="O853" i="4"/>
  <c r="N853" i="4"/>
  <c r="M853" i="4"/>
  <c r="L853" i="4"/>
  <c r="K853" i="4"/>
  <c r="J853" i="4"/>
  <c r="I853" i="4"/>
  <c r="H853" i="4"/>
  <c r="G853" i="4"/>
  <c r="F853" i="4"/>
  <c r="E853" i="4"/>
  <c r="D853" i="4"/>
  <c r="C853" i="4"/>
  <c r="B853" i="4"/>
  <c r="Y852" i="4"/>
  <c r="X852" i="4"/>
  <c r="W852" i="4"/>
  <c r="V852" i="4"/>
  <c r="U852" i="4"/>
  <c r="T852" i="4"/>
  <c r="S852" i="4"/>
  <c r="R852" i="4"/>
  <c r="Q852" i="4"/>
  <c r="P852" i="4"/>
  <c r="O852" i="4"/>
  <c r="N852" i="4"/>
  <c r="M852" i="4"/>
  <c r="L852" i="4"/>
  <c r="K852" i="4"/>
  <c r="J852" i="4"/>
  <c r="I852" i="4"/>
  <c r="H852" i="4"/>
  <c r="G852" i="4"/>
  <c r="F852" i="4"/>
  <c r="E852" i="4"/>
  <c r="D852" i="4"/>
  <c r="C852" i="4"/>
  <c r="B852" i="4"/>
  <c r="Y851" i="4"/>
  <c r="X851" i="4"/>
  <c r="W851" i="4"/>
  <c r="V851" i="4"/>
  <c r="U851" i="4"/>
  <c r="T851" i="4"/>
  <c r="S851" i="4"/>
  <c r="R851" i="4"/>
  <c r="Q851" i="4"/>
  <c r="P851" i="4"/>
  <c r="O851" i="4"/>
  <c r="N851" i="4"/>
  <c r="M851" i="4"/>
  <c r="L851" i="4"/>
  <c r="K851" i="4"/>
  <c r="J851" i="4"/>
  <c r="I851" i="4"/>
  <c r="H851" i="4"/>
  <c r="G851" i="4"/>
  <c r="F851" i="4"/>
  <c r="E851" i="4"/>
  <c r="D851" i="4"/>
  <c r="C851" i="4"/>
  <c r="B851" i="4"/>
  <c r="Y850" i="4"/>
  <c r="X850" i="4"/>
  <c r="W850" i="4"/>
  <c r="V850" i="4"/>
  <c r="U850" i="4"/>
  <c r="T850" i="4"/>
  <c r="S850" i="4"/>
  <c r="R850" i="4"/>
  <c r="Q850" i="4"/>
  <c r="P850" i="4"/>
  <c r="O850" i="4"/>
  <c r="N850" i="4"/>
  <c r="M850" i="4"/>
  <c r="L850" i="4"/>
  <c r="K850" i="4"/>
  <c r="J850" i="4"/>
  <c r="I850" i="4"/>
  <c r="H850" i="4"/>
  <c r="G850" i="4"/>
  <c r="F850" i="4"/>
  <c r="E850" i="4"/>
  <c r="D850" i="4"/>
  <c r="C850" i="4"/>
  <c r="B850" i="4"/>
  <c r="Y849" i="4"/>
  <c r="X849" i="4"/>
  <c r="W849" i="4"/>
  <c r="V849" i="4"/>
  <c r="U849" i="4"/>
  <c r="T849" i="4"/>
  <c r="S849" i="4"/>
  <c r="Q849" i="4"/>
  <c r="P849" i="4"/>
  <c r="O849" i="4"/>
  <c r="N849" i="4"/>
  <c r="M849" i="4"/>
  <c r="L849" i="4"/>
  <c r="K849" i="4"/>
  <c r="J849" i="4"/>
  <c r="I849" i="4"/>
  <c r="H849" i="4"/>
  <c r="G849" i="4"/>
  <c r="F849" i="4"/>
  <c r="E849" i="4"/>
  <c r="D849" i="4"/>
  <c r="C849" i="4"/>
  <c r="B849" i="4"/>
  <c r="Y848" i="4"/>
  <c r="X848" i="4"/>
  <c r="W848" i="4"/>
  <c r="V848" i="4"/>
  <c r="U848" i="4"/>
  <c r="T848" i="4"/>
  <c r="S848" i="4"/>
  <c r="R848" i="4"/>
  <c r="Q848" i="4"/>
  <c r="P848" i="4"/>
  <c r="O848" i="4"/>
  <c r="N848" i="4"/>
  <c r="M848" i="4"/>
  <c r="L848" i="4"/>
  <c r="K848" i="4"/>
  <c r="J848" i="4"/>
  <c r="I848" i="4"/>
  <c r="H848" i="4"/>
  <c r="G848" i="4"/>
  <c r="F848" i="4"/>
  <c r="E848" i="4"/>
  <c r="D848" i="4"/>
  <c r="C848" i="4"/>
  <c r="B848" i="4"/>
  <c r="Y847" i="4"/>
  <c r="X847" i="4"/>
  <c r="W847" i="4"/>
  <c r="V847" i="4"/>
  <c r="U847" i="4"/>
  <c r="T847" i="4"/>
  <c r="S847" i="4"/>
  <c r="R847" i="4"/>
  <c r="Q847" i="4"/>
  <c r="P847" i="4"/>
  <c r="O847" i="4"/>
  <c r="N847" i="4"/>
  <c r="M847" i="4"/>
  <c r="L847" i="4"/>
  <c r="K847" i="4"/>
  <c r="J847" i="4"/>
  <c r="I847" i="4"/>
  <c r="H847" i="4"/>
  <c r="G847" i="4"/>
  <c r="F847" i="4"/>
  <c r="E847" i="4"/>
  <c r="D847" i="4"/>
  <c r="C847" i="4"/>
  <c r="B847" i="4"/>
  <c r="Y846" i="4"/>
  <c r="X846" i="4"/>
  <c r="W846" i="4"/>
  <c r="V846" i="4"/>
  <c r="U846" i="4"/>
  <c r="T846" i="4"/>
  <c r="S846" i="4"/>
  <c r="R846" i="4"/>
  <c r="Q846" i="4"/>
  <c r="P846" i="4"/>
  <c r="O846" i="4"/>
  <c r="N846" i="4"/>
  <c r="M846" i="4"/>
  <c r="L846" i="4"/>
  <c r="K846" i="4"/>
  <c r="J846" i="4"/>
  <c r="I846" i="4"/>
  <c r="H846" i="4"/>
  <c r="G846" i="4"/>
  <c r="F846" i="4"/>
  <c r="E846" i="4"/>
  <c r="D846" i="4"/>
  <c r="C846" i="4"/>
  <c r="B846" i="4"/>
  <c r="Y845" i="4"/>
  <c r="X845" i="4"/>
  <c r="W845" i="4"/>
  <c r="V845" i="4"/>
  <c r="U845" i="4"/>
  <c r="T845" i="4"/>
  <c r="S845" i="4"/>
  <c r="Q845" i="4"/>
  <c r="P845" i="4"/>
  <c r="O845" i="4"/>
  <c r="N845" i="4"/>
  <c r="M845" i="4"/>
  <c r="L845" i="4"/>
  <c r="K845" i="4"/>
  <c r="J845" i="4"/>
  <c r="I845" i="4"/>
  <c r="H845" i="4"/>
  <c r="G845" i="4"/>
  <c r="F845" i="4"/>
  <c r="E845" i="4"/>
  <c r="D845" i="4"/>
  <c r="C845" i="4"/>
  <c r="B845" i="4"/>
  <c r="Y844" i="4"/>
  <c r="X844" i="4"/>
  <c r="W844" i="4"/>
  <c r="V844" i="4"/>
  <c r="U844" i="4"/>
  <c r="T844" i="4"/>
  <c r="S844" i="4"/>
  <c r="R844" i="4"/>
  <c r="Q844" i="4"/>
  <c r="P844" i="4"/>
  <c r="O844" i="4"/>
  <c r="N844" i="4"/>
  <c r="M844" i="4"/>
  <c r="L844" i="4"/>
  <c r="K844" i="4"/>
  <c r="J844" i="4"/>
  <c r="I844" i="4"/>
  <c r="H844" i="4"/>
  <c r="G844" i="4"/>
  <c r="F844" i="4"/>
  <c r="E844" i="4"/>
  <c r="D844" i="4"/>
  <c r="C844" i="4"/>
  <c r="B844" i="4"/>
  <c r="Y843" i="4"/>
  <c r="X843" i="4"/>
  <c r="W843" i="4"/>
  <c r="V843" i="4"/>
  <c r="U843" i="4"/>
  <c r="T843" i="4"/>
  <c r="S843" i="4"/>
  <c r="R843" i="4"/>
  <c r="Q843" i="4"/>
  <c r="P843" i="4"/>
  <c r="O843" i="4"/>
  <c r="N843" i="4"/>
  <c r="M843" i="4"/>
  <c r="L843" i="4"/>
  <c r="K843" i="4"/>
  <c r="J843" i="4"/>
  <c r="I843" i="4"/>
  <c r="H843" i="4"/>
  <c r="G843" i="4"/>
  <c r="F843" i="4"/>
  <c r="E843" i="4"/>
  <c r="D843" i="4"/>
  <c r="C843" i="4"/>
  <c r="B843" i="4"/>
  <c r="Y842" i="4"/>
  <c r="X842" i="4"/>
  <c r="W842" i="4"/>
  <c r="V842" i="4"/>
  <c r="U842" i="4"/>
  <c r="T842" i="4"/>
  <c r="S842" i="4"/>
  <c r="R842" i="4"/>
  <c r="Q842" i="4"/>
  <c r="P842" i="4"/>
  <c r="O842" i="4"/>
  <c r="N842" i="4"/>
  <c r="M842" i="4"/>
  <c r="L842" i="4"/>
  <c r="K842" i="4"/>
  <c r="J842" i="4"/>
  <c r="I842" i="4"/>
  <c r="H842" i="4"/>
  <c r="G842" i="4"/>
  <c r="F842" i="4"/>
  <c r="E842" i="4"/>
  <c r="D842" i="4"/>
  <c r="C842" i="4"/>
  <c r="B842" i="4"/>
  <c r="Y841" i="4"/>
  <c r="X841" i="4"/>
  <c r="W841" i="4"/>
  <c r="V841" i="4"/>
  <c r="U841" i="4"/>
  <c r="T841" i="4"/>
  <c r="S841" i="4"/>
  <c r="R841" i="4"/>
  <c r="Q841" i="4"/>
  <c r="P841" i="4"/>
  <c r="O841" i="4"/>
  <c r="N841" i="4"/>
  <c r="M841" i="4"/>
  <c r="L841" i="4"/>
  <c r="K841" i="4"/>
  <c r="J841" i="4"/>
  <c r="I841" i="4"/>
  <c r="H841" i="4"/>
  <c r="G841" i="4"/>
  <c r="F841" i="4"/>
  <c r="E841" i="4"/>
  <c r="D841" i="4"/>
  <c r="C841" i="4"/>
  <c r="B841" i="4"/>
  <c r="Y840" i="4"/>
  <c r="X840" i="4"/>
  <c r="W840" i="4"/>
  <c r="V840" i="4"/>
  <c r="U840" i="4"/>
  <c r="T840" i="4"/>
  <c r="S840" i="4"/>
  <c r="Q840" i="4"/>
  <c r="P840" i="4"/>
  <c r="O840" i="4"/>
  <c r="N840" i="4"/>
  <c r="M840" i="4"/>
  <c r="L840" i="4"/>
  <c r="K840" i="4"/>
  <c r="J840" i="4"/>
  <c r="I840" i="4"/>
  <c r="H840" i="4"/>
  <c r="G840" i="4"/>
  <c r="F840" i="4"/>
  <c r="E840" i="4"/>
  <c r="D840" i="4"/>
  <c r="C840" i="4"/>
  <c r="B840" i="4"/>
  <c r="Y839" i="4"/>
  <c r="X839" i="4"/>
  <c r="W839" i="4"/>
  <c r="V839" i="4"/>
  <c r="U839" i="4"/>
  <c r="T839" i="4"/>
  <c r="S839" i="4"/>
  <c r="R839" i="4"/>
  <c r="Q839" i="4"/>
  <c r="P839" i="4"/>
  <c r="O839" i="4"/>
  <c r="N839" i="4"/>
  <c r="M839" i="4"/>
  <c r="L839" i="4"/>
  <c r="K839" i="4"/>
  <c r="J839" i="4"/>
  <c r="I839" i="4"/>
  <c r="H839" i="4"/>
  <c r="G839" i="4"/>
  <c r="F839" i="4"/>
  <c r="E839" i="4"/>
  <c r="D839" i="4"/>
  <c r="C839" i="4"/>
  <c r="B839" i="4"/>
  <c r="Y838" i="4"/>
  <c r="X838" i="4"/>
  <c r="W838" i="4"/>
  <c r="V838" i="4"/>
  <c r="U838" i="4"/>
  <c r="T838" i="4"/>
  <c r="S838" i="4"/>
  <c r="R838" i="4"/>
  <c r="Q838" i="4"/>
  <c r="P838" i="4"/>
  <c r="O838" i="4"/>
  <c r="N838" i="4"/>
  <c r="M838" i="4"/>
  <c r="L838" i="4"/>
  <c r="K838" i="4"/>
  <c r="J838" i="4"/>
  <c r="I838" i="4"/>
  <c r="H838" i="4"/>
  <c r="G838" i="4"/>
  <c r="F838" i="4"/>
  <c r="E838" i="4"/>
  <c r="D838" i="4"/>
  <c r="C838" i="4"/>
  <c r="B838" i="4"/>
  <c r="Y837" i="4"/>
  <c r="X837" i="4"/>
  <c r="W837" i="4"/>
  <c r="V837" i="4"/>
  <c r="U837" i="4"/>
  <c r="T837" i="4"/>
  <c r="S837" i="4"/>
  <c r="R837" i="4"/>
  <c r="Q837" i="4"/>
  <c r="P837" i="4"/>
  <c r="O837" i="4"/>
  <c r="N837" i="4"/>
  <c r="M837" i="4"/>
  <c r="L837" i="4"/>
  <c r="K837" i="4"/>
  <c r="J837" i="4"/>
  <c r="I837" i="4"/>
  <c r="H837" i="4"/>
  <c r="G837" i="4"/>
  <c r="F837" i="4"/>
  <c r="E837" i="4"/>
  <c r="D837" i="4"/>
  <c r="C837" i="4"/>
  <c r="B837" i="4"/>
  <c r="Y836" i="4"/>
  <c r="X836" i="4"/>
  <c r="W836" i="4"/>
  <c r="V836" i="4"/>
  <c r="U836" i="4"/>
  <c r="T836" i="4"/>
  <c r="S836" i="4"/>
  <c r="R836" i="4"/>
  <c r="Q836" i="4"/>
  <c r="P836" i="4"/>
  <c r="O836" i="4"/>
  <c r="N836" i="4"/>
  <c r="M836" i="4"/>
  <c r="L836" i="4"/>
  <c r="K836" i="4"/>
  <c r="J836" i="4"/>
  <c r="I836" i="4"/>
  <c r="H836" i="4"/>
  <c r="G836" i="4"/>
  <c r="F836" i="4"/>
  <c r="E836" i="4"/>
  <c r="D836" i="4"/>
  <c r="C836" i="4"/>
  <c r="B836" i="4"/>
  <c r="Y835" i="4"/>
  <c r="X835" i="4"/>
  <c r="W835" i="4"/>
  <c r="V835" i="4"/>
  <c r="U835" i="4"/>
  <c r="T835" i="4"/>
  <c r="S835" i="4"/>
  <c r="R835" i="4"/>
  <c r="Q835" i="4"/>
  <c r="P835" i="4"/>
  <c r="O835" i="4"/>
  <c r="N835" i="4"/>
  <c r="M835" i="4"/>
  <c r="L835" i="4"/>
  <c r="K835" i="4"/>
  <c r="J835" i="4"/>
  <c r="I835" i="4"/>
  <c r="H835" i="4"/>
  <c r="G835" i="4"/>
  <c r="F835" i="4"/>
  <c r="E835" i="4"/>
  <c r="D835" i="4"/>
  <c r="C835" i="4"/>
  <c r="B835" i="4"/>
  <c r="Y834" i="4"/>
  <c r="X834" i="4"/>
  <c r="W834" i="4"/>
  <c r="V834" i="4"/>
  <c r="U834" i="4"/>
  <c r="T834" i="4"/>
  <c r="S834" i="4"/>
  <c r="R834" i="4"/>
  <c r="Q834" i="4"/>
  <c r="P834" i="4"/>
  <c r="O834" i="4"/>
  <c r="N834" i="4"/>
  <c r="M834" i="4"/>
  <c r="L834" i="4"/>
  <c r="K834" i="4"/>
  <c r="J834" i="4"/>
  <c r="I834" i="4"/>
  <c r="H834" i="4"/>
  <c r="G834" i="4"/>
  <c r="F834" i="4"/>
  <c r="E834" i="4"/>
  <c r="D834" i="4"/>
  <c r="C834" i="4"/>
  <c r="B834" i="4"/>
  <c r="Y833" i="4"/>
  <c r="X833" i="4"/>
  <c r="W833" i="4"/>
  <c r="V833" i="4"/>
  <c r="U833" i="4"/>
  <c r="T833" i="4"/>
  <c r="S833" i="4"/>
  <c r="R833" i="4"/>
  <c r="Q833" i="4"/>
  <c r="P833" i="4"/>
  <c r="O833" i="4"/>
  <c r="N833" i="4"/>
  <c r="M833" i="4"/>
  <c r="L833" i="4"/>
  <c r="K833" i="4"/>
  <c r="J833" i="4"/>
  <c r="I833" i="4"/>
  <c r="H833" i="4"/>
  <c r="G833" i="4"/>
  <c r="F833" i="4"/>
  <c r="E833" i="4"/>
  <c r="D833" i="4"/>
  <c r="C833" i="4"/>
  <c r="B833" i="4"/>
  <c r="Y832" i="4"/>
  <c r="X832" i="4"/>
  <c r="W832" i="4"/>
  <c r="V832" i="4"/>
  <c r="U832" i="4"/>
  <c r="T832" i="4"/>
  <c r="S832" i="4"/>
  <c r="Q832" i="4"/>
  <c r="P832" i="4"/>
  <c r="O832" i="4"/>
  <c r="N832" i="4"/>
  <c r="M832" i="4"/>
  <c r="L832" i="4"/>
  <c r="K832" i="4"/>
  <c r="J832" i="4"/>
  <c r="I832" i="4"/>
  <c r="H832" i="4"/>
  <c r="G832" i="4"/>
  <c r="F832" i="4"/>
  <c r="E832" i="4"/>
  <c r="D832" i="4"/>
  <c r="C832" i="4"/>
  <c r="B832" i="4"/>
  <c r="Y831" i="4"/>
  <c r="X831" i="4"/>
  <c r="W831" i="4"/>
  <c r="V831" i="4"/>
  <c r="U831" i="4"/>
  <c r="T831" i="4"/>
  <c r="S831" i="4"/>
  <c r="R831" i="4"/>
  <c r="Q831" i="4"/>
  <c r="P831" i="4"/>
  <c r="O831" i="4"/>
  <c r="N831" i="4"/>
  <c r="M831" i="4"/>
  <c r="L831" i="4"/>
  <c r="K831" i="4"/>
  <c r="J831" i="4"/>
  <c r="I831" i="4"/>
  <c r="H831" i="4"/>
  <c r="G831" i="4"/>
  <c r="F831" i="4"/>
  <c r="E831" i="4"/>
  <c r="D831" i="4"/>
  <c r="C831" i="4"/>
  <c r="B831" i="4"/>
  <c r="Y830" i="4"/>
  <c r="X830" i="4"/>
  <c r="W830" i="4"/>
  <c r="V830" i="4"/>
  <c r="U830" i="4"/>
  <c r="T830" i="4"/>
  <c r="S830" i="4"/>
  <c r="R830" i="4"/>
  <c r="Q830" i="4"/>
  <c r="P830" i="4"/>
  <c r="O830" i="4"/>
  <c r="N830" i="4"/>
  <c r="M830" i="4"/>
  <c r="L830" i="4"/>
  <c r="K830" i="4"/>
  <c r="J830" i="4"/>
  <c r="I830" i="4"/>
  <c r="H830" i="4"/>
  <c r="G830" i="4"/>
  <c r="F830" i="4"/>
  <c r="E830" i="4"/>
  <c r="D830" i="4"/>
  <c r="C830" i="4"/>
  <c r="B830" i="4"/>
  <c r="Y829" i="4"/>
  <c r="X829" i="4"/>
  <c r="W829" i="4"/>
  <c r="V829" i="4"/>
  <c r="U829" i="4"/>
  <c r="T829" i="4"/>
  <c r="S829" i="4"/>
  <c r="R829" i="4"/>
  <c r="Q829" i="4"/>
  <c r="P829" i="4"/>
  <c r="O829" i="4"/>
  <c r="N829" i="4"/>
  <c r="M829" i="4"/>
  <c r="L829" i="4"/>
  <c r="K829" i="4"/>
  <c r="J829" i="4"/>
  <c r="I829" i="4"/>
  <c r="H829" i="4"/>
  <c r="G829" i="4"/>
  <c r="F829" i="4"/>
  <c r="E829" i="4"/>
  <c r="D829" i="4"/>
  <c r="C829" i="4"/>
  <c r="B829" i="4"/>
  <c r="Y828" i="4"/>
  <c r="X828" i="4"/>
  <c r="W828" i="4"/>
  <c r="V828" i="4"/>
  <c r="U828" i="4"/>
  <c r="T828" i="4"/>
  <c r="S828" i="4"/>
  <c r="R828" i="4"/>
  <c r="Q828" i="4"/>
  <c r="P828" i="4"/>
  <c r="O828" i="4"/>
  <c r="N828" i="4"/>
  <c r="M828" i="4"/>
  <c r="L828" i="4"/>
  <c r="K828" i="4"/>
  <c r="J828" i="4"/>
  <c r="I828" i="4"/>
  <c r="H828" i="4"/>
  <c r="G828" i="4"/>
  <c r="F828" i="4"/>
  <c r="E828" i="4"/>
  <c r="D828" i="4"/>
  <c r="C828" i="4"/>
  <c r="B828" i="4"/>
  <c r="Y827" i="4"/>
  <c r="X827" i="4"/>
  <c r="W827" i="4"/>
  <c r="V827" i="4"/>
  <c r="U827" i="4"/>
  <c r="T827" i="4"/>
  <c r="S827" i="4"/>
  <c r="R827" i="4"/>
  <c r="Q827" i="4"/>
  <c r="P827" i="4"/>
  <c r="O827" i="4"/>
  <c r="N827" i="4"/>
  <c r="M827" i="4"/>
  <c r="L827" i="4"/>
  <c r="K827" i="4"/>
  <c r="J827" i="4"/>
  <c r="I827" i="4"/>
  <c r="H827" i="4"/>
  <c r="G827" i="4"/>
  <c r="F827" i="4"/>
  <c r="E827" i="4"/>
  <c r="D827" i="4"/>
  <c r="C827" i="4"/>
  <c r="B827" i="4"/>
  <c r="Y826" i="4"/>
  <c r="X826" i="4"/>
  <c r="W826" i="4"/>
  <c r="V826" i="4"/>
  <c r="U826" i="4"/>
  <c r="T826" i="4"/>
  <c r="S826" i="4"/>
  <c r="R826" i="4"/>
  <c r="Q826" i="4"/>
  <c r="P826" i="4"/>
  <c r="O826" i="4"/>
  <c r="N826" i="4"/>
  <c r="M826" i="4"/>
  <c r="L826" i="4"/>
  <c r="K826" i="4"/>
  <c r="J826" i="4"/>
  <c r="I826" i="4"/>
  <c r="H826" i="4"/>
  <c r="G826" i="4"/>
  <c r="F826" i="4"/>
  <c r="E826" i="4"/>
  <c r="D826" i="4"/>
  <c r="C826" i="4"/>
  <c r="B826" i="4"/>
  <c r="Y825" i="4"/>
  <c r="X825" i="4"/>
  <c r="W825" i="4"/>
  <c r="V825" i="4"/>
  <c r="U825" i="4"/>
  <c r="T825" i="4"/>
  <c r="S825" i="4"/>
  <c r="R825" i="4"/>
  <c r="Q825" i="4"/>
  <c r="P825" i="4"/>
  <c r="O825" i="4"/>
  <c r="N825" i="4"/>
  <c r="M825" i="4"/>
  <c r="L825" i="4"/>
  <c r="K825" i="4"/>
  <c r="J825" i="4"/>
  <c r="I825" i="4"/>
  <c r="H825" i="4"/>
  <c r="G825" i="4"/>
  <c r="F825" i="4"/>
  <c r="E825" i="4"/>
  <c r="D825" i="4"/>
  <c r="C825" i="4"/>
  <c r="B825" i="4"/>
  <c r="Y824" i="4"/>
  <c r="X824" i="4"/>
  <c r="W824" i="4"/>
  <c r="V824" i="4"/>
  <c r="U824" i="4"/>
  <c r="T824" i="4"/>
  <c r="S824" i="4"/>
  <c r="R824" i="4"/>
  <c r="Q824" i="4"/>
  <c r="P824" i="4"/>
  <c r="O824" i="4"/>
  <c r="N824" i="4"/>
  <c r="M824" i="4"/>
  <c r="L824" i="4"/>
  <c r="K824" i="4"/>
  <c r="J824" i="4"/>
  <c r="I824" i="4"/>
  <c r="H824" i="4"/>
  <c r="G824" i="4"/>
  <c r="F824" i="4"/>
  <c r="E824" i="4"/>
  <c r="D824" i="4"/>
  <c r="C824" i="4"/>
  <c r="B824" i="4"/>
  <c r="Y823" i="4"/>
  <c r="X823" i="4"/>
  <c r="W823" i="4"/>
  <c r="V823" i="4"/>
  <c r="U823" i="4"/>
  <c r="T823" i="4"/>
  <c r="S823" i="4"/>
  <c r="R823" i="4"/>
  <c r="Q823" i="4"/>
  <c r="P823" i="4"/>
  <c r="O823" i="4"/>
  <c r="N823" i="4"/>
  <c r="M823" i="4"/>
  <c r="L823" i="4"/>
  <c r="K823" i="4"/>
  <c r="J823" i="4"/>
  <c r="I823" i="4"/>
  <c r="H823" i="4"/>
  <c r="G823" i="4"/>
  <c r="F823" i="4"/>
  <c r="E823" i="4"/>
  <c r="D823" i="4"/>
  <c r="C823" i="4"/>
  <c r="B823" i="4"/>
  <c r="Y822" i="4"/>
  <c r="X822" i="4"/>
  <c r="W822" i="4"/>
  <c r="V822" i="4"/>
  <c r="U822" i="4"/>
  <c r="T822" i="4"/>
  <c r="S822" i="4"/>
  <c r="Q822" i="4"/>
  <c r="P822" i="4"/>
  <c r="O822" i="4"/>
  <c r="N822" i="4"/>
  <c r="M822" i="4"/>
  <c r="L822" i="4"/>
  <c r="K822" i="4"/>
  <c r="J822" i="4"/>
  <c r="I822" i="4"/>
  <c r="H822" i="4"/>
  <c r="G822" i="4"/>
  <c r="F822" i="4"/>
  <c r="E822" i="4"/>
  <c r="D822" i="4"/>
  <c r="C822" i="4"/>
  <c r="B822" i="4"/>
  <c r="Y821" i="4"/>
  <c r="X821" i="4"/>
  <c r="W821" i="4"/>
  <c r="V821" i="4"/>
  <c r="U821" i="4"/>
  <c r="T821" i="4"/>
  <c r="S821" i="4"/>
  <c r="R821" i="4"/>
  <c r="Q821" i="4"/>
  <c r="P821" i="4"/>
  <c r="O821" i="4"/>
  <c r="N821" i="4"/>
  <c r="M821" i="4"/>
  <c r="L821" i="4"/>
  <c r="K821" i="4"/>
  <c r="J821" i="4"/>
  <c r="I821" i="4"/>
  <c r="H821" i="4"/>
  <c r="G821" i="4"/>
  <c r="F821" i="4"/>
  <c r="E821" i="4"/>
  <c r="D821" i="4"/>
  <c r="C821" i="4"/>
  <c r="B821" i="4"/>
  <c r="Y820" i="4"/>
  <c r="X820" i="4"/>
  <c r="W820" i="4"/>
  <c r="V820" i="4"/>
  <c r="U820" i="4"/>
  <c r="T820" i="4"/>
  <c r="S820" i="4"/>
  <c r="R820" i="4"/>
  <c r="Q820" i="4"/>
  <c r="P820" i="4"/>
  <c r="O820" i="4"/>
  <c r="N820" i="4"/>
  <c r="M820" i="4"/>
  <c r="L820" i="4"/>
  <c r="K820" i="4"/>
  <c r="J820" i="4"/>
  <c r="I820" i="4"/>
  <c r="H820" i="4"/>
  <c r="G820" i="4"/>
  <c r="F820" i="4"/>
  <c r="E820" i="4"/>
  <c r="D820" i="4"/>
  <c r="C820" i="4"/>
  <c r="B820" i="4"/>
  <c r="Y819" i="4"/>
  <c r="X819" i="4"/>
  <c r="W819" i="4"/>
  <c r="V819" i="4"/>
  <c r="U819" i="4"/>
  <c r="T819" i="4"/>
  <c r="S819" i="4"/>
  <c r="R819" i="4"/>
  <c r="Q819" i="4"/>
  <c r="P819" i="4"/>
  <c r="O819" i="4"/>
  <c r="N819" i="4"/>
  <c r="M819" i="4"/>
  <c r="L819" i="4"/>
  <c r="K819" i="4"/>
  <c r="J819" i="4"/>
  <c r="I819" i="4"/>
  <c r="H819" i="4"/>
  <c r="G819" i="4"/>
  <c r="F819" i="4"/>
  <c r="E819" i="4"/>
  <c r="D819" i="4"/>
  <c r="C819" i="4"/>
  <c r="B819" i="4"/>
  <c r="Y818" i="4"/>
  <c r="X818" i="4"/>
  <c r="W818" i="4"/>
  <c r="V818" i="4"/>
  <c r="U818" i="4"/>
  <c r="T818" i="4"/>
  <c r="S818" i="4"/>
  <c r="R818" i="4"/>
  <c r="Q818" i="4"/>
  <c r="P818" i="4"/>
  <c r="O818" i="4"/>
  <c r="N818" i="4"/>
  <c r="M818" i="4"/>
  <c r="L818" i="4"/>
  <c r="K818" i="4"/>
  <c r="J818" i="4"/>
  <c r="I818" i="4"/>
  <c r="H818" i="4"/>
  <c r="G818" i="4"/>
  <c r="F818" i="4"/>
  <c r="E818" i="4"/>
  <c r="D818" i="4"/>
  <c r="C818" i="4"/>
  <c r="B818" i="4"/>
  <c r="Y817" i="4"/>
  <c r="X817" i="4"/>
  <c r="W817" i="4"/>
  <c r="V817" i="4"/>
  <c r="U817" i="4"/>
  <c r="T817" i="4"/>
  <c r="S817" i="4"/>
  <c r="R817" i="4"/>
  <c r="Q817" i="4"/>
  <c r="P817" i="4"/>
  <c r="O817" i="4"/>
  <c r="N817" i="4"/>
  <c r="M817" i="4"/>
  <c r="L817" i="4"/>
  <c r="K817" i="4"/>
  <c r="J817" i="4"/>
  <c r="I817" i="4"/>
  <c r="H817" i="4"/>
  <c r="G817" i="4"/>
  <c r="F817" i="4"/>
  <c r="E817" i="4"/>
  <c r="D817" i="4"/>
  <c r="C817" i="4"/>
  <c r="B817" i="4"/>
  <c r="Y816" i="4"/>
  <c r="X816" i="4"/>
  <c r="W816" i="4"/>
  <c r="V816" i="4"/>
  <c r="U816" i="4"/>
  <c r="T816" i="4"/>
  <c r="S816" i="4"/>
  <c r="R816" i="4"/>
  <c r="Q816" i="4"/>
  <c r="P816" i="4"/>
  <c r="O816" i="4"/>
  <c r="N816" i="4"/>
  <c r="M816" i="4"/>
  <c r="L816" i="4"/>
  <c r="K816" i="4"/>
  <c r="J816" i="4"/>
  <c r="I816" i="4"/>
  <c r="H816" i="4"/>
  <c r="G816" i="4"/>
  <c r="F816" i="4"/>
  <c r="E816" i="4"/>
  <c r="D816" i="4"/>
  <c r="C816" i="4"/>
  <c r="B816" i="4"/>
  <c r="Y815" i="4"/>
  <c r="X815" i="4"/>
  <c r="W815" i="4"/>
  <c r="V815" i="4"/>
  <c r="U815" i="4"/>
  <c r="T815" i="4"/>
  <c r="S815" i="4"/>
  <c r="Q815" i="4"/>
  <c r="P815" i="4"/>
  <c r="O815" i="4"/>
  <c r="N815" i="4"/>
  <c r="M815" i="4"/>
  <c r="L815" i="4"/>
  <c r="K815" i="4"/>
  <c r="J815" i="4"/>
  <c r="I815" i="4"/>
  <c r="H815" i="4"/>
  <c r="G815" i="4"/>
  <c r="F815" i="4"/>
  <c r="E815" i="4"/>
  <c r="D815" i="4"/>
  <c r="C815" i="4"/>
  <c r="B815" i="4"/>
  <c r="Y814" i="4"/>
  <c r="X814" i="4"/>
  <c r="W814" i="4"/>
  <c r="V814" i="4"/>
  <c r="U814" i="4"/>
  <c r="T814" i="4"/>
  <c r="S814" i="4"/>
  <c r="R814" i="4"/>
  <c r="Q814" i="4"/>
  <c r="P814" i="4"/>
  <c r="O814" i="4"/>
  <c r="N814" i="4"/>
  <c r="M814" i="4"/>
  <c r="L814" i="4"/>
  <c r="K814" i="4"/>
  <c r="J814" i="4"/>
  <c r="I814" i="4"/>
  <c r="H814" i="4"/>
  <c r="G814" i="4"/>
  <c r="F814" i="4"/>
  <c r="E814" i="4"/>
  <c r="D814" i="4"/>
  <c r="C814" i="4"/>
  <c r="B814" i="4"/>
  <c r="Y813" i="4"/>
  <c r="X813" i="4"/>
  <c r="W813" i="4"/>
  <c r="V813" i="4"/>
  <c r="U813" i="4"/>
  <c r="T813" i="4"/>
  <c r="S813" i="4"/>
  <c r="R813" i="4"/>
  <c r="Q813" i="4"/>
  <c r="P813" i="4"/>
  <c r="O813" i="4"/>
  <c r="N813" i="4"/>
  <c r="M813" i="4"/>
  <c r="L813" i="4"/>
  <c r="K813" i="4"/>
  <c r="J813" i="4"/>
  <c r="I813" i="4"/>
  <c r="H813" i="4"/>
  <c r="G813" i="4"/>
  <c r="F813" i="4"/>
  <c r="E813" i="4"/>
  <c r="D813" i="4"/>
  <c r="C813" i="4"/>
  <c r="B813" i="4"/>
  <c r="Y812" i="4"/>
  <c r="X812" i="4"/>
  <c r="W812" i="4"/>
  <c r="V812" i="4"/>
  <c r="U812" i="4"/>
  <c r="T812" i="4"/>
  <c r="S812" i="4"/>
  <c r="R812" i="4"/>
  <c r="Q812" i="4"/>
  <c r="P812" i="4"/>
  <c r="O812" i="4"/>
  <c r="N812" i="4"/>
  <c r="M812" i="4"/>
  <c r="L812" i="4"/>
  <c r="K812" i="4"/>
  <c r="J812" i="4"/>
  <c r="I812" i="4"/>
  <c r="H812" i="4"/>
  <c r="G812" i="4"/>
  <c r="F812" i="4"/>
  <c r="E812" i="4"/>
  <c r="D812" i="4"/>
  <c r="C812" i="4"/>
  <c r="B812" i="4"/>
  <c r="Y811" i="4"/>
  <c r="X811" i="4"/>
  <c r="W811" i="4"/>
  <c r="V811" i="4"/>
  <c r="U811" i="4"/>
  <c r="T811" i="4"/>
  <c r="S811" i="4"/>
  <c r="R811" i="4"/>
  <c r="Q811" i="4"/>
  <c r="P811" i="4"/>
  <c r="O811" i="4"/>
  <c r="N811" i="4"/>
  <c r="M811" i="4"/>
  <c r="L811" i="4"/>
  <c r="K811" i="4"/>
  <c r="J811" i="4"/>
  <c r="I811" i="4"/>
  <c r="H811" i="4"/>
  <c r="G811" i="4"/>
  <c r="F811" i="4"/>
  <c r="E811" i="4"/>
  <c r="D811" i="4"/>
  <c r="C811" i="4"/>
  <c r="B811" i="4"/>
  <c r="Y810" i="4"/>
  <c r="X810" i="4"/>
  <c r="W810" i="4"/>
  <c r="V810" i="4"/>
  <c r="U810" i="4"/>
  <c r="T810" i="4"/>
  <c r="S810" i="4"/>
  <c r="R810" i="4"/>
  <c r="Q810" i="4"/>
  <c r="P810" i="4"/>
  <c r="O810" i="4"/>
  <c r="N810" i="4"/>
  <c r="M810" i="4"/>
  <c r="L810" i="4"/>
  <c r="K810" i="4"/>
  <c r="J810" i="4"/>
  <c r="I810" i="4"/>
  <c r="H810" i="4"/>
  <c r="G810" i="4"/>
  <c r="F810" i="4"/>
  <c r="E810" i="4"/>
  <c r="D810" i="4"/>
  <c r="C810" i="4"/>
  <c r="B810" i="4"/>
  <c r="Y809" i="4"/>
  <c r="X809" i="4"/>
  <c r="W809" i="4"/>
  <c r="V809" i="4"/>
  <c r="U809" i="4"/>
  <c r="T809" i="4"/>
  <c r="S809" i="4"/>
  <c r="R809" i="4"/>
  <c r="Q809" i="4"/>
  <c r="P809" i="4"/>
  <c r="O809" i="4"/>
  <c r="N809" i="4"/>
  <c r="M809" i="4"/>
  <c r="L809" i="4"/>
  <c r="K809" i="4"/>
  <c r="J809" i="4"/>
  <c r="I809" i="4"/>
  <c r="H809" i="4"/>
  <c r="G809" i="4"/>
  <c r="F809" i="4"/>
  <c r="E809" i="4"/>
  <c r="D809" i="4"/>
  <c r="C809" i="4"/>
  <c r="B809" i="4"/>
  <c r="Y808" i="4"/>
  <c r="X808" i="4"/>
  <c r="W808" i="4"/>
  <c r="V808" i="4"/>
  <c r="U808" i="4"/>
  <c r="T808" i="4"/>
  <c r="S808" i="4"/>
  <c r="R808" i="4"/>
  <c r="Q808" i="4"/>
  <c r="P808" i="4"/>
  <c r="O808" i="4"/>
  <c r="N808" i="4"/>
  <c r="M808" i="4"/>
  <c r="L808" i="4"/>
  <c r="K808" i="4"/>
  <c r="J808" i="4"/>
  <c r="I808" i="4"/>
  <c r="H808" i="4"/>
  <c r="G808" i="4"/>
  <c r="F808" i="4"/>
  <c r="E808" i="4"/>
  <c r="D808" i="4"/>
  <c r="C808" i="4"/>
  <c r="B808" i="4"/>
  <c r="Y807" i="4"/>
  <c r="X807" i="4"/>
  <c r="W807" i="4"/>
  <c r="V807" i="4"/>
  <c r="U807" i="4"/>
  <c r="T807" i="4"/>
  <c r="S807" i="4"/>
  <c r="R807" i="4"/>
  <c r="Q807" i="4"/>
  <c r="P807" i="4"/>
  <c r="O807" i="4"/>
  <c r="N807" i="4"/>
  <c r="M807" i="4"/>
  <c r="L807" i="4"/>
  <c r="K807" i="4"/>
  <c r="J807" i="4"/>
  <c r="I807" i="4"/>
  <c r="H807" i="4"/>
  <c r="G807" i="4"/>
  <c r="F807" i="4"/>
  <c r="E807" i="4"/>
  <c r="D807" i="4"/>
  <c r="C807" i="4"/>
  <c r="B807" i="4"/>
  <c r="Y806" i="4"/>
  <c r="X806" i="4"/>
  <c r="W806" i="4"/>
  <c r="V806" i="4"/>
  <c r="U806" i="4"/>
  <c r="T806" i="4"/>
  <c r="S806" i="4"/>
  <c r="R806" i="4"/>
  <c r="Q806" i="4"/>
  <c r="P806" i="4"/>
  <c r="O806" i="4"/>
  <c r="N806" i="4"/>
  <c r="M806" i="4"/>
  <c r="L806" i="4"/>
  <c r="K806" i="4"/>
  <c r="J806" i="4"/>
  <c r="I806" i="4"/>
  <c r="H806" i="4"/>
  <c r="G806" i="4"/>
  <c r="F806" i="4"/>
  <c r="E806" i="4"/>
  <c r="D806" i="4"/>
  <c r="C806" i="4"/>
  <c r="B806" i="4"/>
  <c r="Y805" i="4"/>
  <c r="X805" i="4"/>
  <c r="W805" i="4"/>
  <c r="V805" i="4"/>
  <c r="U805" i="4"/>
  <c r="T805" i="4"/>
  <c r="S805" i="4"/>
  <c r="R805" i="4"/>
  <c r="Q805" i="4"/>
  <c r="P805" i="4"/>
  <c r="O805" i="4"/>
  <c r="N805" i="4"/>
  <c r="M805" i="4"/>
  <c r="L805" i="4"/>
  <c r="K805" i="4"/>
  <c r="J805" i="4"/>
  <c r="I805" i="4"/>
  <c r="H805" i="4"/>
  <c r="G805" i="4"/>
  <c r="F805" i="4"/>
  <c r="E805" i="4"/>
  <c r="D805" i="4"/>
  <c r="C805" i="4"/>
  <c r="B805" i="4"/>
  <c r="Y804" i="4"/>
  <c r="X804" i="4"/>
  <c r="W804" i="4"/>
  <c r="V804" i="4"/>
  <c r="U804" i="4"/>
  <c r="T804" i="4"/>
  <c r="S804" i="4"/>
  <c r="R804" i="4"/>
  <c r="Q804" i="4"/>
  <c r="P804" i="4"/>
  <c r="O804" i="4"/>
  <c r="N804" i="4"/>
  <c r="M804" i="4"/>
  <c r="L804" i="4"/>
  <c r="K804" i="4"/>
  <c r="J804" i="4"/>
  <c r="I804" i="4"/>
  <c r="H804" i="4"/>
  <c r="G804" i="4"/>
  <c r="F804" i="4"/>
  <c r="E804" i="4"/>
  <c r="D804" i="4"/>
  <c r="C804" i="4"/>
  <c r="B804" i="4"/>
  <c r="Y803" i="4"/>
  <c r="X803" i="4"/>
  <c r="W803" i="4"/>
  <c r="V803" i="4"/>
  <c r="U803" i="4"/>
  <c r="T803" i="4"/>
  <c r="S803" i="4"/>
  <c r="R803" i="4"/>
  <c r="Q803" i="4"/>
  <c r="P803" i="4"/>
  <c r="O803" i="4"/>
  <c r="N803" i="4"/>
  <c r="M803" i="4"/>
  <c r="L803" i="4"/>
  <c r="K803" i="4"/>
  <c r="J803" i="4"/>
  <c r="I803" i="4"/>
  <c r="H803" i="4"/>
  <c r="G803" i="4"/>
  <c r="F803" i="4"/>
  <c r="E803" i="4"/>
  <c r="D803" i="4"/>
  <c r="C803" i="4"/>
  <c r="B803" i="4"/>
  <c r="Y802" i="4"/>
  <c r="X802" i="4"/>
  <c r="W802" i="4"/>
  <c r="V802" i="4"/>
  <c r="U802" i="4"/>
  <c r="T802" i="4"/>
  <c r="S802" i="4"/>
  <c r="R802" i="4"/>
  <c r="Q802" i="4"/>
  <c r="P802" i="4"/>
  <c r="O802" i="4"/>
  <c r="N802" i="4"/>
  <c r="M802" i="4"/>
  <c r="L802" i="4"/>
  <c r="K802" i="4"/>
  <c r="J802" i="4"/>
  <c r="I802" i="4"/>
  <c r="H802" i="4"/>
  <c r="G802" i="4"/>
  <c r="F802" i="4"/>
  <c r="E802" i="4"/>
  <c r="D802" i="4"/>
  <c r="C802" i="4"/>
  <c r="B802" i="4"/>
  <c r="Y801" i="4"/>
  <c r="X801" i="4"/>
  <c r="W801" i="4"/>
  <c r="V801" i="4"/>
  <c r="U801" i="4"/>
  <c r="T801" i="4"/>
  <c r="S801" i="4"/>
  <c r="R801" i="4"/>
  <c r="Q801" i="4"/>
  <c r="P801" i="4"/>
  <c r="O801" i="4"/>
  <c r="N801" i="4"/>
  <c r="M801" i="4"/>
  <c r="L801" i="4"/>
  <c r="K801" i="4"/>
  <c r="J801" i="4"/>
  <c r="I801" i="4"/>
  <c r="H801" i="4"/>
  <c r="G801" i="4"/>
  <c r="F801" i="4"/>
  <c r="E801" i="4"/>
  <c r="D801" i="4"/>
  <c r="C801" i="4"/>
  <c r="B801" i="4"/>
  <c r="Y800" i="4"/>
  <c r="X800" i="4"/>
  <c r="W800" i="4"/>
  <c r="V800" i="4"/>
  <c r="U800" i="4"/>
  <c r="T800" i="4"/>
  <c r="S800" i="4"/>
  <c r="R800" i="4"/>
  <c r="Q800" i="4"/>
  <c r="P800" i="4"/>
  <c r="O800" i="4"/>
  <c r="N800" i="4"/>
  <c r="M800" i="4"/>
  <c r="L800" i="4"/>
  <c r="K800" i="4"/>
  <c r="J800" i="4"/>
  <c r="I800" i="4"/>
  <c r="H800" i="4"/>
  <c r="G800" i="4"/>
  <c r="F800" i="4"/>
  <c r="E800" i="4"/>
  <c r="D800" i="4"/>
  <c r="C800" i="4"/>
  <c r="B800" i="4"/>
  <c r="Y799" i="4"/>
  <c r="X799" i="4"/>
  <c r="W799" i="4"/>
  <c r="V799" i="4"/>
  <c r="U799" i="4"/>
  <c r="T799" i="4"/>
  <c r="S799" i="4"/>
  <c r="R799" i="4"/>
  <c r="Q799" i="4"/>
  <c r="P799" i="4"/>
  <c r="O799" i="4"/>
  <c r="N799" i="4"/>
  <c r="M799" i="4"/>
  <c r="L799" i="4"/>
  <c r="K799" i="4"/>
  <c r="J799" i="4"/>
  <c r="I799" i="4"/>
  <c r="H799" i="4"/>
  <c r="G799" i="4"/>
  <c r="F799" i="4"/>
  <c r="E799" i="4"/>
  <c r="D799" i="4"/>
  <c r="C799" i="4"/>
  <c r="B799" i="4"/>
  <c r="Y798" i="4"/>
  <c r="X798" i="4"/>
  <c r="W798" i="4"/>
  <c r="V798" i="4"/>
  <c r="U798" i="4"/>
  <c r="T798" i="4"/>
  <c r="S798" i="4"/>
  <c r="Q798" i="4"/>
  <c r="P798" i="4"/>
  <c r="O798" i="4"/>
  <c r="N798" i="4"/>
  <c r="M798" i="4"/>
  <c r="L798" i="4"/>
  <c r="K798" i="4"/>
  <c r="J798" i="4"/>
  <c r="I798" i="4"/>
  <c r="H798" i="4"/>
  <c r="G798" i="4"/>
  <c r="F798" i="4"/>
  <c r="E798" i="4"/>
  <c r="D798" i="4"/>
  <c r="C798" i="4"/>
  <c r="B798" i="4"/>
  <c r="Y797" i="4"/>
  <c r="X797" i="4"/>
  <c r="W797" i="4"/>
  <c r="V797" i="4"/>
  <c r="U797" i="4"/>
  <c r="T797" i="4"/>
  <c r="S797" i="4"/>
  <c r="R797" i="4"/>
  <c r="Q797" i="4"/>
  <c r="P797" i="4"/>
  <c r="O797" i="4"/>
  <c r="N797" i="4"/>
  <c r="M797" i="4"/>
  <c r="L797" i="4"/>
  <c r="K797" i="4"/>
  <c r="J797" i="4"/>
  <c r="I797" i="4"/>
  <c r="H797" i="4"/>
  <c r="G797" i="4"/>
  <c r="F797" i="4"/>
  <c r="E797" i="4"/>
  <c r="D797" i="4"/>
  <c r="C797" i="4"/>
  <c r="B797" i="4"/>
  <c r="Y796" i="4"/>
  <c r="X796" i="4"/>
  <c r="W796" i="4"/>
  <c r="V796" i="4"/>
  <c r="U796" i="4"/>
  <c r="T796" i="4"/>
  <c r="S796" i="4"/>
  <c r="Q796" i="4"/>
  <c r="P796" i="4"/>
  <c r="O796" i="4"/>
  <c r="N796" i="4"/>
  <c r="M796" i="4"/>
  <c r="L796" i="4"/>
  <c r="K796" i="4"/>
  <c r="J796" i="4"/>
  <c r="I796" i="4"/>
  <c r="H796" i="4"/>
  <c r="G796" i="4"/>
  <c r="F796" i="4"/>
  <c r="E796" i="4"/>
  <c r="D796" i="4"/>
  <c r="C796" i="4"/>
  <c r="B796" i="4"/>
  <c r="Y795" i="4"/>
  <c r="X795" i="4"/>
  <c r="W795" i="4"/>
  <c r="V795" i="4"/>
  <c r="U795" i="4"/>
  <c r="T795" i="4"/>
  <c r="S795" i="4"/>
  <c r="R795" i="4"/>
  <c r="Q795" i="4"/>
  <c r="P795" i="4"/>
  <c r="O795" i="4"/>
  <c r="N795" i="4"/>
  <c r="M795" i="4"/>
  <c r="L795" i="4"/>
  <c r="K795" i="4"/>
  <c r="J795" i="4"/>
  <c r="I795" i="4"/>
  <c r="H795" i="4"/>
  <c r="G795" i="4"/>
  <c r="F795" i="4"/>
  <c r="E795" i="4"/>
  <c r="D795" i="4"/>
  <c r="C795" i="4"/>
  <c r="B795" i="4"/>
  <c r="Y794" i="4"/>
  <c r="X794" i="4"/>
  <c r="W794" i="4"/>
  <c r="V794" i="4"/>
  <c r="U794" i="4"/>
  <c r="T794" i="4"/>
  <c r="S794" i="4"/>
  <c r="R794" i="4"/>
  <c r="Q794" i="4"/>
  <c r="P794" i="4"/>
  <c r="O794" i="4"/>
  <c r="N794" i="4"/>
  <c r="M794" i="4"/>
  <c r="L794" i="4"/>
  <c r="K794" i="4"/>
  <c r="J794" i="4"/>
  <c r="I794" i="4"/>
  <c r="H794" i="4"/>
  <c r="G794" i="4"/>
  <c r="F794" i="4"/>
  <c r="E794" i="4"/>
  <c r="D794" i="4"/>
  <c r="C794" i="4"/>
  <c r="B794" i="4"/>
  <c r="Y793" i="4"/>
  <c r="X793" i="4"/>
  <c r="W793" i="4"/>
  <c r="V793" i="4"/>
  <c r="U793" i="4"/>
  <c r="T793" i="4"/>
  <c r="S793" i="4"/>
  <c r="R793" i="4"/>
  <c r="Q793" i="4"/>
  <c r="P793" i="4"/>
  <c r="O793" i="4"/>
  <c r="N793" i="4"/>
  <c r="M793" i="4"/>
  <c r="L793" i="4"/>
  <c r="K793" i="4"/>
  <c r="J793" i="4"/>
  <c r="I793" i="4"/>
  <c r="H793" i="4"/>
  <c r="G793" i="4"/>
  <c r="F793" i="4"/>
  <c r="E793" i="4"/>
  <c r="D793" i="4"/>
  <c r="C793" i="4"/>
  <c r="B793" i="4"/>
  <c r="Y792" i="4"/>
  <c r="X792" i="4"/>
  <c r="W792" i="4"/>
  <c r="V792" i="4"/>
  <c r="U792" i="4"/>
  <c r="T792" i="4"/>
  <c r="S792" i="4"/>
  <c r="R792" i="4"/>
  <c r="Q792" i="4"/>
  <c r="P792" i="4"/>
  <c r="O792" i="4"/>
  <c r="N792" i="4"/>
  <c r="M792" i="4"/>
  <c r="L792" i="4"/>
  <c r="K792" i="4"/>
  <c r="J792" i="4"/>
  <c r="I792" i="4"/>
  <c r="H792" i="4"/>
  <c r="G792" i="4"/>
  <c r="F792" i="4"/>
  <c r="E792" i="4"/>
  <c r="D792" i="4"/>
  <c r="C792" i="4"/>
  <c r="B792" i="4"/>
  <c r="Y791" i="4"/>
  <c r="X791" i="4"/>
  <c r="W791" i="4"/>
  <c r="V791" i="4"/>
  <c r="U791" i="4"/>
  <c r="T791" i="4"/>
  <c r="S791" i="4"/>
  <c r="R791" i="4"/>
  <c r="Q791" i="4"/>
  <c r="P791" i="4"/>
  <c r="O791" i="4"/>
  <c r="N791" i="4"/>
  <c r="M791" i="4"/>
  <c r="L791" i="4"/>
  <c r="K791" i="4"/>
  <c r="J791" i="4"/>
  <c r="I791" i="4"/>
  <c r="H791" i="4"/>
  <c r="G791" i="4"/>
  <c r="F791" i="4"/>
  <c r="E791" i="4"/>
  <c r="D791" i="4"/>
  <c r="C791" i="4"/>
  <c r="B791" i="4"/>
  <c r="Y790" i="4"/>
  <c r="X790" i="4"/>
  <c r="W790" i="4"/>
  <c r="V790" i="4"/>
  <c r="U790" i="4"/>
  <c r="T790" i="4"/>
  <c r="S790" i="4"/>
  <c r="R790" i="4"/>
  <c r="Q790" i="4"/>
  <c r="P790" i="4"/>
  <c r="O790" i="4"/>
  <c r="N790" i="4"/>
  <c r="M790" i="4"/>
  <c r="L790" i="4"/>
  <c r="K790" i="4"/>
  <c r="J790" i="4"/>
  <c r="I790" i="4"/>
  <c r="H790" i="4"/>
  <c r="G790" i="4"/>
  <c r="F790" i="4"/>
  <c r="E790" i="4"/>
  <c r="D790" i="4"/>
  <c r="C790" i="4"/>
  <c r="B790" i="4"/>
  <c r="Y789" i="4"/>
  <c r="X789" i="4"/>
  <c r="W789" i="4"/>
  <c r="V789" i="4"/>
  <c r="U789" i="4"/>
  <c r="T789" i="4"/>
  <c r="S789" i="4"/>
  <c r="R789" i="4"/>
  <c r="Q789" i="4"/>
  <c r="P789" i="4"/>
  <c r="O789" i="4"/>
  <c r="N789" i="4"/>
  <c r="M789" i="4"/>
  <c r="L789" i="4"/>
  <c r="K789" i="4"/>
  <c r="J789" i="4"/>
  <c r="I789" i="4"/>
  <c r="H789" i="4"/>
  <c r="G789" i="4"/>
  <c r="F789" i="4"/>
  <c r="E789" i="4"/>
  <c r="D789" i="4"/>
  <c r="C789" i="4"/>
  <c r="B789" i="4"/>
  <c r="Y788" i="4"/>
  <c r="X788" i="4"/>
  <c r="W788" i="4"/>
  <c r="V788" i="4"/>
  <c r="U788" i="4"/>
  <c r="T788" i="4"/>
  <c r="S788" i="4"/>
  <c r="R788" i="4"/>
  <c r="Q788" i="4"/>
  <c r="P788" i="4"/>
  <c r="O788" i="4"/>
  <c r="N788" i="4"/>
  <c r="M788" i="4"/>
  <c r="L788" i="4"/>
  <c r="K788" i="4"/>
  <c r="J788" i="4"/>
  <c r="I788" i="4"/>
  <c r="H788" i="4"/>
  <c r="G788" i="4"/>
  <c r="F788" i="4"/>
  <c r="E788" i="4"/>
  <c r="D788" i="4"/>
  <c r="C788" i="4"/>
  <c r="B788" i="4"/>
  <c r="Y787" i="4"/>
  <c r="X787" i="4"/>
  <c r="W787" i="4"/>
  <c r="V787" i="4"/>
  <c r="U787" i="4"/>
  <c r="T787" i="4"/>
  <c r="S787" i="4"/>
  <c r="R787" i="4"/>
  <c r="Q787" i="4"/>
  <c r="P787" i="4"/>
  <c r="O787" i="4"/>
  <c r="N787" i="4"/>
  <c r="M787" i="4"/>
  <c r="L787" i="4"/>
  <c r="K787" i="4"/>
  <c r="J787" i="4"/>
  <c r="I787" i="4"/>
  <c r="H787" i="4"/>
  <c r="G787" i="4"/>
  <c r="F787" i="4"/>
  <c r="E787" i="4"/>
  <c r="D787" i="4"/>
  <c r="C787" i="4"/>
  <c r="B787" i="4"/>
  <c r="Y786" i="4"/>
  <c r="X786" i="4"/>
  <c r="W786" i="4"/>
  <c r="V786" i="4"/>
  <c r="U786" i="4"/>
  <c r="T786" i="4"/>
  <c r="S786" i="4"/>
  <c r="R786" i="4"/>
  <c r="Q786" i="4"/>
  <c r="P786" i="4"/>
  <c r="O786" i="4"/>
  <c r="N786" i="4"/>
  <c r="M786" i="4"/>
  <c r="L786" i="4"/>
  <c r="K786" i="4"/>
  <c r="J786" i="4"/>
  <c r="I786" i="4"/>
  <c r="H786" i="4"/>
  <c r="G786" i="4"/>
  <c r="F786" i="4"/>
  <c r="E786" i="4"/>
  <c r="D786" i="4"/>
  <c r="C786" i="4"/>
  <c r="B786" i="4"/>
  <c r="Y785" i="4"/>
  <c r="X785" i="4"/>
  <c r="W785" i="4"/>
  <c r="V785" i="4"/>
  <c r="U785" i="4"/>
  <c r="T785" i="4"/>
  <c r="S785" i="4"/>
  <c r="Q785" i="4"/>
  <c r="P785" i="4"/>
  <c r="O785" i="4"/>
  <c r="N785" i="4"/>
  <c r="M785" i="4"/>
  <c r="L785" i="4"/>
  <c r="K785" i="4"/>
  <c r="J785" i="4"/>
  <c r="I785" i="4"/>
  <c r="H785" i="4"/>
  <c r="G785" i="4"/>
  <c r="F785" i="4"/>
  <c r="E785" i="4"/>
  <c r="D785" i="4"/>
  <c r="C785" i="4"/>
  <c r="B785" i="4"/>
  <c r="Y784" i="4"/>
  <c r="X784" i="4"/>
  <c r="W784" i="4"/>
  <c r="V784" i="4"/>
  <c r="U784" i="4"/>
  <c r="T784" i="4"/>
  <c r="S784" i="4"/>
  <c r="R784" i="4"/>
  <c r="Q784" i="4"/>
  <c r="P784" i="4"/>
  <c r="O784" i="4"/>
  <c r="N784" i="4"/>
  <c r="M784" i="4"/>
  <c r="L784" i="4"/>
  <c r="K784" i="4"/>
  <c r="J784" i="4"/>
  <c r="I784" i="4"/>
  <c r="H784" i="4"/>
  <c r="G784" i="4"/>
  <c r="F784" i="4"/>
  <c r="E784" i="4"/>
  <c r="D784" i="4"/>
  <c r="C784" i="4"/>
  <c r="B784" i="4"/>
  <c r="Y783" i="4"/>
  <c r="X783" i="4"/>
  <c r="W783" i="4"/>
  <c r="V783" i="4"/>
  <c r="U783" i="4"/>
  <c r="T783" i="4"/>
  <c r="S783" i="4"/>
  <c r="R783" i="4"/>
  <c r="Q783" i="4"/>
  <c r="P783" i="4"/>
  <c r="O783" i="4"/>
  <c r="N783" i="4"/>
  <c r="M783" i="4"/>
  <c r="L783" i="4"/>
  <c r="K783" i="4"/>
  <c r="J783" i="4"/>
  <c r="I783" i="4"/>
  <c r="H783" i="4"/>
  <c r="G783" i="4"/>
  <c r="F783" i="4"/>
  <c r="E783" i="4"/>
  <c r="D783" i="4"/>
  <c r="C783" i="4"/>
  <c r="B783" i="4"/>
  <c r="Y782" i="4"/>
  <c r="X782" i="4"/>
  <c r="W782" i="4"/>
  <c r="V782" i="4"/>
  <c r="U782" i="4"/>
  <c r="T782" i="4"/>
  <c r="S782" i="4"/>
  <c r="R782" i="4"/>
  <c r="Q782" i="4"/>
  <c r="P782" i="4"/>
  <c r="O782" i="4"/>
  <c r="N782" i="4"/>
  <c r="M782" i="4"/>
  <c r="L782" i="4"/>
  <c r="K782" i="4"/>
  <c r="J782" i="4"/>
  <c r="I782" i="4"/>
  <c r="H782" i="4"/>
  <c r="G782" i="4"/>
  <c r="F782" i="4"/>
  <c r="E782" i="4"/>
  <c r="D782" i="4"/>
  <c r="C782" i="4"/>
  <c r="B782" i="4"/>
  <c r="Y781" i="4"/>
  <c r="X781" i="4"/>
  <c r="W781" i="4"/>
  <c r="V781" i="4"/>
  <c r="U781" i="4"/>
  <c r="T781" i="4"/>
  <c r="S781" i="4"/>
  <c r="R781" i="4"/>
  <c r="Q781" i="4"/>
  <c r="P781" i="4"/>
  <c r="O781" i="4"/>
  <c r="N781" i="4"/>
  <c r="M781" i="4"/>
  <c r="L781" i="4"/>
  <c r="K781" i="4"/>
  <c r="J781" i="4"/>
  <c r="I781" i="4"/>
  <c r="H781" i="4"/>
  <c r="G781" i="4"/>
  <c r="F781" i="4"/>
  <c r="E781" i="4"/>
  <c r="D781" i="4"/>
  <c r="C781" i="4"/>
  <c r="B781" i="4"/>
  <c r="Y780" i="4"/>
  <c r="X780" i="4"/>
  <c r="W780" i="4"/>
  <c r="V780" i="4"/>
  <c r="U780" i="4"/>
  <c r="T780" i="4"/>
  <c r="S780" i="4"/>
  <c r="R780" i="4"/>
  <c r="Q780" i="4"/>
  <c r="P780" i="4"/>
  <c r="O780" i="4"/>
  <c r="N780" i="4"/>
  <c r="M780" i="4"/>
  <c r="L780" i="4"/>
  <c r="K780" i="4"/>
  <c r="J780" i="4"/>
  <c r="I780" i="4"/>
  <c r="H780" i="4"/>
  <c r="G780" i="4"/>
  <c r="F780" i="4"/>
  <c r="E780" i="4"/>
  <c r="D780" i="4"/>
  <c r="C780" i="4"/>
  <c r="B780" i="4"/>
  <c r="Y779" i="4"/>
  <c r="X779" i="4"/>
  <c r="W779" i="4"/>
  <c r="V779" i="4"/>
  <c r="U779" i="4"/>
  <c r="T779" i="4"/>
  <c r="S779" i="4"/>
  <c r="R779" i="4"/>
  <c r="Q779" i="4"/>
  <c r="P779" i="4"/>
  <c r="O779" i="4"/>
  <c r="N779" i="4"/>
  <c r="M779" i="4"/>
  <c r="L779" i="4"/>
  <c r="K779" i="4"/>
  <c r="J779" i="4"/>
  <c r="I779" i="4"/>
  <c r="H779" i="4"/>
  <c r="G779" i="4"/>
  <c r="F779" i="4"/>
  <c r="E779" i="4"/>
  <c r="D779" i="4"/>
  <c r="C779" i="4"/>
  <c r="B779" i="4"/>
  <c r="Y778" i="4"/>
  <c r="X778" i="4"/>
  <c r="W778" i="4"/>
  <c r="V778" i="4"/>
  <c r="U778" i="4"/>
  <c r="T778" i="4"/>
  <c r="S778" i="4"/>
  <c r="R778" i="4"/>
  <c r="Q778" i="4"/>
  <c r="P778" i="4"/>
  <c r="O778" i="4"/>
  <c r="N778" i="4"/>
  <c r="M778" i="4"/>
  <c r="L778" i="4"/>
  <c r="K778" i="4"/>
  <c r="J778" i="4"/>
  <c r="I778" i="4"/>
  <c r="H778" i="4"/>
  <c r="G778" i="4"/>
  <c r="F778" i="4"/>
  <c r="E778" i="4"/>
  <c r="D778" i="4"/>
  <c r="C778" i="4"/>
  <c r="B778" i="4"/>
  <c r="Y777" i="4"/>
  <c r="X777" i="4"/>
  <c r="W777" i="4"/>
  <c r="V777" i="4"/>
  <c r="U777" i="4"/>
  <c r="T777" i="4"/>
  <c r="S777" i="4"/>
  <c r="R777" i="4"/>
  <c r="Q777" i="4"/>
  <c r="P777" i="4"/>
  <c r="O777" i="4"/>
  <c r="N777" i="4"/>
  <c r="M777" i="4"/>
  <c r="L777" i="4"/>
  <c r="K777" i="4"/>
  <c r="J777" i="4"/>
  <c r="I777" i="4"/>
  <c r="H777" i="4"/>
  <c r="G777" i="4"/>
  <c r="F777" i="4"/>
  <c r="E777" i="4"/>
  <c r="D777" i="4"/>
  <c r="C777" i="4"/>
  <c r="B777" i="4"/>
  <c r="Y776" i="4"/>
  <c r="X776" i="4"/>
  <c r="W776" i="4"/>
  <c r="V776" i="4"/>
  <c r="U776" i="4"/>
  <c r="T776" i="4"/>
  <c r="S776" i="4"/>
  <c r="R776" i="4"/>
  <c r="Q776" i="4"/>
  <c r="P776" i="4"/>
  <c r="O776" i="4"/>
  <c r="N776" i="4"/>
  <c r="M776" i="4"/>
  <c r="L776" i="4"/>
  <c r="K776" i="4"/>
  <c r="J776" i="4"/>
  <c r="I776" i="4"/>
  <c r="H776" i="4"/>
  <c r="G776" i="4"/>
  <c r="F776" i="4"/>
  <c r="E776" i="4"/>
  <c r="D776" i="4"/>
  <c r="C776" i="4"/>
  <c r="B776" i="4"/>
  <c r="Y775" i="4"/>
  <c r="X775" i="4"/>
  <c r="W775" i="4"/>
  <c r="V775" i="4"/>
  <c r="U775" i="4"/>
  <c r="T775" i="4"/>
  <c r="S775" i="4"/>
  <c r="Q775" i="4"/>
  <c r="P775" i="4"/>
  <c r="O775" i="4"/>
  <c r="N775" i="4"/>
  <c r="M775" i="4"/>
  <c r="L775" i="4"/>
  <c r="K775" i="4"/>
  <c r="J775" i="4"/>
  <c r="I775" i="4"/>
  <c r="H775" i="4"/>
  <c r="G775" i="4"/>
  <c r="F775" i="4"/>
  <c r="E775" i="4"/>
  <c r="D775" i="4"/>
  <c r="C775" i="4"/>
  <c r="B775" i="4"/>
  <c r="Y774" i="4"/>
  <c r="X774" i="4"/>
  <c r="W774" i="4"/>
  <c r="V774" i="4"/>
  <c r="U774" i="4"/>
  <c r="T774" i="4"/>
  <c r="S774" i="4"/>
  <c r="Q774" i="4"/>
  <c r="P774" i="4"/>
  <c r="O774" i="4"/>
  <c r="N774" i="4"/>
  <c r="M774" i="4"/>
  <c r="L774" i="4"/>
  <c r="K774" i="4"/>
  <c r="J774" i="4"/>
  <c r="I774" i="4"/>
  <c r="H774" i="4"/>
  <c r="G774" i="4"/>
  <c r="F774" i="4"/>
  <c r="E774" i="4"/>
  <c r="D774" i="4"/>
  <c r="C774" i="4"/>
  <c r="B774" i="4"/>
  <c r="Y773" i="4"/>
  <c r="X773" i="4"/>
  <c r="W773" i="4"/>
  <c r="V773" i="4"/>
  <c r="U773" i="4"/>
  <c r="T773" i="4"/>
  <c r="S773" i="4"/>
  <c r="R773" i="4"/>
  <c r="Q773" i="4"/>
  <c r="P773" i="4"/>
  <c r="O773" i="4"/>
  <c r="N773" i="4"/>
  <c r="M773" i="4"/>
  <c r="L773" i="4"/>
  <c r="K773" i="4"/>
  <c r="J773" i="4"/>
  <c r="I773" i="4"/>
  <c r="H773" i="4"/>
  <c r="G773" i="4"/>
  <c r="F773" i="4"/>
  <c r="E773" i="4"/>
  <c r="D773" i="4"/>
  <c r="C773" i="4"/>
  <c r="B773" i="4"/>
  <c r="Y772" i="4"/>
  <c r="X772" i="4"/>
  <c r="W772" i="4"/>
  <c r="V772" i="4"/>
  <c r="U772" i="4"/>
  <c r="T772" i="4"/>
  <c r="S772" i="4"/>
  <c r="R772" i="4"/>
  <c r="Q772" i="4"/>
  <c r="P772" i="4"/>
  <c r="O772" i="4"/>
  <c r="N772" i="4"/>
  <c r="M772" i="4"/>
  <c r="L772" i="4"/>
  <c r="K772" i="4"/>
  <c r="J772" i="4"/>
  <c r="I772" i="4"/>
  <c r="H772" i="4"/>
  <c r="G772" i="4"/>
  <c r="F772" i="4"/>
  <c r="E772" i="4"/>
  <c r="D772" i="4"/>
  <c r="C772" i="4"/>
  <c r="B772" i="4"/>
  <c r="Y771" i="4"/>
  <c r="X771" i="4"/>
  <c r="W771" i="4"/>
  <c r="V771" i="4"/>
  <c r="U771" i="4"/>
  <c r="T771" i="4"/>
  <c r="S771" i="4"/>
  <c r="R771" i="4"/>
  <c r="Q771" i="4"/>
  <c r="P771" i="4"/>
  <c r="O771" i="4"/>
  <c r="N771" i="4"/>
  <c r="M771" i="4"/>
  <c r="L771" i="4"/>
  <c r="K771" i="4"/>
  <c r="J771" i="4"/>
  <c r="I771" i="4"/>
  <c r="H771" i="4"/>
  <c r="G771" i="4"/>
  <c r="F771" i="4"/>
  <c r="E771" i="4"/>
  <c r="D771" i="4"/>
  <c r="C771" i="4"/>
  <c r="B771" i="4"/>
  <c r="Y770" i="4"/>
  <c r="X770" i="4"/>
  <c r="W770" i="4"/>
  <c r="V770" i="4"/>
  <c r="U770" i="4"/>
  <c r="T770" i="4"/>
  <c r="S770" i="4"/>
  <c r="Q770" i="4"/>
  <c r="P770" i="4"/>
  <c r="O770" i="4"/>
  <c r="N770" i="4"/>
  <c r="M770" i="4"/>
  <c r="L770" i="4"/>
  <c r="K770" i="4"/>
  <c r="J770" i="4"/>
  <c r="I770" i="4"/>
  <c r="H770" i="4"/>
  <c r="G770" i="4"/>
  <c r="F770" i="4"/>
  <c r="E770" i="4"/>
  <c r="D770" i="4"/>
  <c r="C770" i="4"/>
  <c r="B770" i="4"/>
  <c r="Y769" i="4"/>
  <c r="X769" i="4"/>
  <c r="W769" i="4"/>
  <c r="V769" i="4"/>
  <c r="U769" i="4"/>
  <c r="T769" i="4"/>
  <c r="S769" i="4"/>
  <c r="Q769" i="4"/>
  <c r="P769" i="4"/>
  <c r="O769" i="4"/>
  <c r="N769" i="4"/>
  <c r="M769" i="4"/>
  <c r="L769" i="4"/>
  <c r="K769" i="4"/>
  <c r="J769" i="4"/>
  <c r="I769" i="4"/>
  <c r="H769" i="4"/>
  <c r="G769" i="4"/>
  <c r="F769" i="4"/>
  <c r="E769" i="4"/>
  <c r="D769" i="4"/>
  <c r="C769" i="4"/>
  <c r="B769" i="4"/>
  <c r="Y768" i="4"/>
  <c r="X768" i="4"/>
  <c r="W768" i="4"/>
  <c r="V768" i="4"/>
  <c r="U768" i="4"/>
  <c r="T768" i="4"/>
  <c r="S768" i="4"/>
  <c r="R768" i="4"/>
  <c r="Q768" i="4"/>
  <c r="P768" i="4"/>
  <c r="O768" i="4"/>
  <c r="N768" i="4"/>
  <c r="M768" i="4"/>
  <c r="L768" i="4"/>
  <c r="K768" i="4"/>
  <c r="J768" i="4"/>
  <c r="I768" i="4"/>
  <c r="H768" i="4"/>
  <c r="G768" i="4"/>
  <c r="F768" i="4"/>
  <c r="E768" i="4"/>
  <c r="D768" i="4"/>
  <c r="C768" i="4"/>
  <c r="B768" i="4"/>
  <c r="Y767" i="4"/>
  <c r="X767" i="4"/>
  <c r="W767" i="4"/>
  <c r="V767" i="4"/>
  <c r="U767" i="4"/>
  <c r="T767" i="4"/>
  <c r="S767" i="4"/>
  <c r="R767" i="4"/>
  <c r="Q767" i="4"/>
  <c r="P767" i="4"/>
  <c r="O767" i="4"/>
  <c r="N767" i="4"/>
  <c r="M767" i="4"/>
  <c r="L767" i="4"/>
  <c r="K767" i="4"/>
  <c r="J767" i="4"/>
  <c r="I767" i="4"/>
  <c r="H767" i="4"/>
  <c r="G767" i="4"/>
  <c r="F767" i="4"/>
  <c r="E767" i="4"/>
  <c r="D767" i="4"/>
  <c r="C767" i="4"/>
  <c r="B767" i="4"/>
  <c r="Y766" i="4"/>
  <c r="X766" i="4"/>
  <c r="W766" i="4"/>
  <c r="V766" i="4"/>
  <c r="U766" i="4"/>
  <c r="T766" i="4"/>
  <c r="S766" i="4"/>
  <c r="R766" i="4"/>
  <c r="Q766" i="4"/>
  <c r="P766" i="4"/>
  <c r="O766" i="4"/>
  <c r="N766" i="4"/>
  <c r="M766" i="4"/>
  <c r="L766" i="4"/>
  <c r="K766" i="4"/>
  <c r="J766" i="4"/>
  <c r="I766" i="4"/>
  <c r="H766" i="4"/>
  <c r="G766" i="4"/>
  <c r="F766" i="4"/>
  <c r="E766" i="4"/>
  <c r="D766" i="4"/>
  <c r="C766" i="4"/>
  <c r="B766" i="4"/>
  <c r="Y765" i="4"/>
  <c r="X765" i="4"/>
  <c r="W765" i="4"/>
  <c r="V765" i="4"/>
  <c r="U765" i="4"/>
  <c r="T765" i="4"/>
  <c r="S765" i="4"/>
  <c r="R765" i="4"/>
  <c r="Q765" i="4"/>
  <c r="P765" i="4"/>
  <c r="O765" i="4"/>
  <c r="N765" i="4"/>
  <c r="M765" i="4"/>
  <c r="L765" i="4"/>
  <c r="K765" i="4"/>
  <c r="J765" i="4"/>
  <c r="I765" i="4"/>
  <c r="H765" i="4"/>
  <c r="G765" i="4"/>
  <c r="F765" i="4"/>
  <c r="E765" i="4"/>
  <c r="D765" i="4"/>
  <c r="C765" i="4"/>
  <c r="B765" i="4"/>
  <c r="Y764" i="4"/>
  <c r="X764" i="4"/>
  <c r="W764" i="4"/>
  <c r="V764" i="4"/>
  <c r="U764" i="4"/>
  <c r="T764" i="4"/>
  <c r="S764" i="4"/>
  <c r="Q764" i="4"/>
  <c r="P764" i="4"/>
  <c r="O764" i="4"/>
  <c r="N764" i="4"/>
  <c r="M764" i="4"/>
  <c r="L764" i="4"/>
  <c r="K764" i="4"/>
  <c r="J764" i="4"/>
  <c r="I764" i="4"/>
  <c r="H764" i="4"/>
  <c r="G764" i="4"/>
  <c r="F764" i="4"/>
  <c r="E764" i="4"/>
  <c r="D764" i="4"/>
  <c r="C764" i="4"/>
  <c r="B764" i="4"/>
  <c r="Y763" i="4"/>
  <c r="X763" i="4"/>
  <c r="W763" i="4"/>
  <c r="V763" i="4"/>
  <c r="U763" i="4"/>
  <c r="T763" i="4"/>
  <c r="S763" i="4"/>
  <c r="R763" i="4"/>
  <c r="Q763" i="4"/>
  <c r="P763" i="4"/>
  <c r="O763" i="4"/>
  <c r="N763" i="4"/>
  <c r="M763" i="4"/>
  <c r="L763" i="4"/>
  <c r="K763" i="4"/>
  <c r="J763" i="4"/>
  <c r="I763" i="4"/>
  <c r="H763" i="4"/>
  <c r="G763" i="4"/>
  <c r="F763" i="4"/>
  <c r="E763" i="4"/>
  <c r="D763" i="4"/>
  <c r="C763" i="4"/>
  <c r="B763" i="4"/>
  <c r="Y762" i="4"/>
  <c r="X762" i="4"/>
  <c r="W762" i="4"/>
  <c r="V762" i="4"/>
  <c r="U762" i="4"/>
  <c r="T762" i="4"/>
  <c r="S762" i="4"/>
  <c r="R762" i="4"/>
  <c r="Q762" i="4"/>
  <c r="P762" i="4"/>
  <c r="O762" i="4"/>
  <c r="N762" i="4"/>
  <c r="M762" i="4"/>
  <c r="L762" i="4"/>
  <c r="K762" i="4"/>
  <c r="J762" i="4"/>
  <c r="I762" i="4"/>
  <c r="H762" i="4"/>
  <c r="G762" i="4"/>
  <c r="F762" i="4"/>
  <c r="E762" i="4"/>
  <c r="D762" i="4"/>
  <c r="C762" i="4"/>
  <c r="B762" i="4"/>
  <c r="Y761" i="4"/>
  <c r="X761" i="4"/>
  <c r="W761" i="4"/>
  <c r="V761" i="4"/>
  <c r="U761" i="4"/>
  <c r="T761" i="4"/>
  <c r="S761" i="4"/>
  <c r="Q761" i="4"/>
  <c r="P761" i="4"/>
  <c r="O761" i="4"/>
  <c r="N761" i="4"/>
  <c r="M761" i="4"/>
  <c r="L761" i="4"/>
  <c r="K761" i="4"/>
  <c r="J761" i="4"/>
  <c r="I761" i="4"/>
  <c r="H761" i="4"/>
  <c r="G761" i="4"/>
  <c r="F761" i="4"/>
  <c r="E761" i="4"/>
  <c r="D761" i="4"/>
  <c r="C761" i="4"/>
  <c r="B761" i="4"/>
  <c r="Y760" i="4"/>
  <c r="X760" i="4"/>
  <c r="W760" i="4"/>
  <c r="V760" i="4"/>
  <c r="U760" i="4"/>
  <c r="T760" i="4"/>
  <c r="S760" i="4"/>
  <c r="R760" i="4"/>
  <c r="Q760" i="4"/>
  <c r="P760" i="4"/>
  <c r="O760" i="4"/>
  <c r="N760" i="4"/>
  <c r="M760" i="4"/>
  <c r="L760" i="4"/>
  <c r="K760" i="4"/>
  <c r="J760" i="4"/>
  <c r="I760" i="4"/>
  <c r="H760" i="4"/>
  <c r="G760" i="4"/>
  <c r="F760" i="4"/>
  <c r="E760" i="4"/>
  <c r="D760" i="4"/>
  <c r="C760" i="4"/>
  <c r="B760" i="4"/>
  <c r="Y759" i="4"/>
  <c r="X759" i="4"/>
  <c r="W759" i="4"/>
  <c r="V759" i="4"/>
  <c r="U759" i="4"/>
  <c r="T759" i="4"/>
  <c r="S759" i="4"/>
  <c r="R759" i="4"/>
  <c r="Q759" i="4"/>
  <c r="P759" i="4"/>
  <c r="O759" i="4"/>
  <c r="N759" i="4"/>
  <c r="M759" i="4"/>
  <c r="L759" i="4"/>
  <c r="K759" i="4"/>
  <c r="J759" i="4"/>
  <c r="I759" i="4"/>
  <c r="H759" i="4"/>
  <c r="G759" i="4"/>
  <c r="F759" i="4"/>
  <c r="E759" i="4"/>
  <c r="D759" i="4"/>
  <c r="C759" i="4"/>
  <c r="B759" i="4"/>
  <c r="Y758" i="4"/>
  <c r="X758" i="4"/>
  <c r="W758" i="4"/>
  <c r="V758" i="4"/>
  <c r="U758" i="4"/>
  <c r="T758" i="4"/>
  <c r="S758" i="4"/>
  <c r="R758" i="4"/>
  <c r="Q758" i="4"/>
  <c r="P758" i="4"/>
  <c r="O758" i="4"/>
  <c r="N758" i="4"/>
  <c r="M758" i="4"/>
  <c r="L758" i="4"/>
  <c r="K758" i="4"/>
  <c r="J758" i="4"/>
  <c r="I758" i="4"/>
  <c r="H758" i="4"/>
  <c r="G758" i="4"/>
  <c r="F758" i="4"/>
  <c r="E758" i="4"/>
  <c r="D758" i="4"/>
  <c r="C758" i="4"/>
  <c r="B758" i="4"/>
  <c r="Y757" i="4"/>
  <c r="X757" i="4"/>
  <c r="W757" i="4"/>
  <c r="V757" i="4"/>
  <c r="U757" i="4"/>
  <c r="T757" i="4"/>
  <c r="S757" i="4"/>
  <c r="R757" i="4"/>
  <c r="Q757" i="4"/>
  <c r="P757" i="4"/>
  <c r="O757" i="4"/>
  <c r="N757" i="4"/>
  <c r="M757" i="4"/>
  <c r="L757" i="4"/>
  <c r="K757" i="4"/>
  <c r="J757" i="4"/>
  <c r="I757" i="4"/>
  <c r="H757" i="4"/>
  <c r="G757" i="4"/>
  <c r="F757" i="4"/>
  <c r="E757" i="4"/>
  <c r="D757" i="4"/>
  <c r="C757" i="4"/>
  <c r="B757" i="4"/>
  <c r="Y756" i="4"/>
  <c r="X756" i="4"/>
  <c r="W756" i="4"/>
  <c r="V756" i="4"/>
  <c r="U756" i="4"/>
  <c r="T756" i="4"/>
  <c r="S756" i="4"/>
  <c r="R756" i="4"/>
  <c r="Q756" i="4"/>
  <c r="P756" i="4"/>
  <c r="O756" i="4"/>
  <c r="N756" i="4"/>
  <c r="M756" i="4"/>
  <c r="L756" i="4"/>
  <c r="K756" i="4"/>
  <c r="J756" i="4"/>
  <c r="I756" i="4"/>
  <c r="H756" i="4"/>
  <c r="G756" i="4"/>
  <c r="F756" i="4"/>
  <c r="E756" i="4"/>
  <c r="D756" i="4"/>
  <c r="C756" i="4"/>
  <c r="B756" i="4"/>
  <c r="Y755" i="4"/>
  <c r="X755" i="4"/>
  <c r="W755" i="4"/>
  <c r="V755" i="4"/>
  <c r="U755" i="4"/>
  <c r="T755" i="4"/>
  <c r="S755" i="4"/>
  <c r="Q755" i="4"/>
  <c r="P755" i="4"/>
  <c r="O755" i="4"/>
  <c r="N755" i="4"/>
  <c r="M755" i="4"/>
  <c r="L755" i="4"/>
  <c r="K755" i="4"/>
  <c r="J755" i="4"/>
  <c r="I755" i="4"/>
  <c r="H755" i="4"/>
  <c r="G755" i="4"/>
  <c r="F755" i="4"/>
  <c r="E755" i="4"/>
  <c r="D755" i="4"/>
  <c r="C755" i="4"/>
  <c r="B755" i="4"/>
  <c r="Y754" i="4"/>
  <c r="X754" i="4"/>
  <c r="W754" i="4"/>
  <c r="V754" i="4"/>
  <c r="U754" i="4"/>
  <c r="T754" i="4"/>
  <c r="S754" i="4"/>
  <c r="R754" i="4"/>
  <c r="Q754" i="4"/>
  <c r="P754" i="4"/>
  <c r="O754" i="4"/>
  <c r="N754" i="4"/>
  <c r="M754" i="4"/>
  <c r="L754" i="4"/>
  <c r="K754" i="4"/>
  <c r="J754" i="4"/>
  <c r="I754" i="4"/>
  <c r="H754" i="4"/>
  <c r="G754" i="4"/>
  <c r="F754" i="4"/>
  <c r="E754" i="4"/>
  <c r="D754" i="4"/>
  <c r="C754" i="4"/>
  <c r="B754" i="4"/>
  <c r="Y753" i="4"/>
  <c r="X753" i="4"/>
  <c r="W753" i="4"/>
  <c r="V753" i="4"/>
  <c r="U753" i="4"/>
  <c r="T753" i="4"/>
  <c r="S753" i="4"/>
  <c r="R753" i="4"/>
  <c r="Q753" i="4"/>
  <c r="P753" i="4"/>
  <c r="O753" i="4"/>
  <c r="N753" i="4"/>
  <c r="M753" i="4"/>
  <c r="L753" i="4"/>
  <c r="K753" i="4"/>
  <c r="J753" i="4"/>
  <c r="I753" i="4"/>
  <c r="H753" i="4"/>
  <c r="G753" i="4"/>
  <c r="F753" i="4"/>
  <c r="E753" i="4"/>
  <c r="D753" i="4"/>
  <c r="C753" i="4"/>
  <c r="B753" i="4"/>
  <c r="Y752" i="4"/>
  <c r="X752" i="4"/>
  <c r="W752" i="4"/>
  <c r="V752" i="4"/>
  <c r="U752" i="4"/>
  <c r="T752" i="4"/>
  <c r="S752" i="4"/>
  <c r="R752" i="4"/>
  <c r="Q752" i="4"/>
  <c r="P752" i="4"/>
  <c r="O752" i="4"/>
  <c r="N752" i="4"/>
  <c r="M752" i="4"/>
  <c r="L752" i="4"/>
  <c r="K752" i="4"/>
  <c r="J752" i="4"/>
  <c r="I752" i="4"/>
  <c r="H752" i="4"/>
  <c r="G752" i="4"/>
  <c r="F752" i="4"/>
  <c r="E752" i="4"/>
  <c r="D752" i="4"/>
  <c r="C752" i="4"/>
  <c r="B752" i="4"/>
  <c r="Y751" i="4"/>
  <c r="X751" i="4"/>
  <c r="W751" i="4"/>
  <c r="V751" i="4"/>
  <c r="U751" i="4"/>
  <c r="T751" i="4"/>
  <c r="S751" i="4"/>
  <c r="R751" i="4"/>
  <c r="Q751" i="4"/>
  <c r="P751" i="4"/>
  <c r="O751" i="4"/>
  <c r="N751" i="4"/>
  <c r="M751" i="4"/>
  <c r="L751" i="4"/>
  <c r="K751" i="4"/>
  <c r="J751" i="4"/>
  <c r="I751" i="4"/>
  <c r="H751" i="4"/>
  <c r="G751" i="4"/>
  <c r="F751" i="4"/>
  <c r="E751" i="4"/>
  <c r="D751" i="4"/>
  <c r="C751" i="4"/>
  <c r="B751" i="4"/>
  <c r="Y750" i="4"/>
  <c r="X750" i="4"/>
  <c r="W750" i="4"/>
  <c r="V750" i="4"/>
  <c r="U750" i="4"/>
  <c r="T750" i="4"/>
  <c r="S750" i="4"/>
  <c r="R750" i="4"/>
  <c r="Q750" i="4"/>
  <c r="P750" i="4"/>
  <c r="O750" i="4"/>
  <c r="N750" i="4"/>
  <c r="M750" i="4"/>
  <c r="L750" i="4"/>
  <c r="K750" i="4"/>
  <c r="J750" i="4"/>
  <c r="I750" i="4"/>
  <c r="H750" i="4"/>
  <c r="G750" i="4"/>
  <c r="F750" i="4"/>
  <c r="E750" i="4"/>
  <c r="D750" i="4"/>
  <c r="C750" i="4"/>
  <c r="B750" i="4"/>
  <c r="Y749" i="4"/>
  <c r="X749" i="4"/>
  <c r="W749" i="4"/>
  <c r="V749" i="4"/>
  <c r="U749" i="4"/>
  <c r="T749" i="4"/>
  <c r="S749" i="4"/>
  <c r="R749" i="4"/>
  <c r="Q749" i="4"/>
  <c r="P749" i="4"/>
  <c r="O749" i="4"/>
  <c r="N749" i="4"/>
  <c r="M749" i="4"/>
  <c r="L749" i="4"/>
  <c r="K749" i="4"/>
  <c r="J749" i="4"/>
  <c r="I749" i="4"/>
  <c r="H749" i="4"/>
  <c r="G749" i="4"/>
  <c r="F749" i="4"/>
  <c r="E749" i="4"/>
  <c r="D749" i="4"/>
  <c r="C749" i="4"/>
  <c r="B749" i="4"/>
  <c r="Y748" i="4"/>
  <c r="X748" i="4"/>
  <c r="W748" i="4"/>
  <c r="V748" i="4"/>
  <c r="U748" i="4"/>
  <c r="T748" i="4"/>
  <c r="S748" i="4"/>
  <c r="R748" i="4"/>
  <c r="Q748" i="4"/>
  <c r="P748" i="4"/>
  <c r="O748" i="4"/>
  <c r="N748" i="4"/>
  <c r="M748" i="4"/>
  <c r="L748" i="4"/>
  <c r="K748" i="4"/>
  <c r="J748" i="4"/>
  <c r="I748" i="4"/>
  <c r="H748" i="4"/>
  <c r="G748" i="4"/>
  <c r="F748" i="4"/>
  <c r="E748" i="4"/>
  <c r="D748" i="4"/>
  <c r="C748" i="4"/>
  <c r="B748" i="4"/>
  <c r="Y747" i="4"/>
  <c r="X747" i="4"/>
  <c r="W747" i="4"/>
  <c r="V747" i="4"/>
  <c r="U747" i="4"/>
  <c r="T747" i="4"/>
  <c r="S747" i="4"/>
  <c r="R747" i="4"/>
  <c r="Q747" i="4"/>
  <c r="P747" i="4"/>
  <c r="O747" i="4"/>
  <c r="N747" i="4"/>
  <c r="M747" i="4"/>
  <c r="L747" i="4"/>
  <c r="K747" i="4"/>
  <c r="J747" i="4"/>
  <c r="I747" i="4"/>
  <c r="H747" i="4"/>
  <c r="G747" i="4"/>
  <c r="F747" i="4"/>
  <c r="E747" i="4"/>
  <c r="D747" i="4"/>
  <c r="C747" i="4"/>
  <c r="B747" i="4"/>
  <c r="Y746" i="4"/>
  <c r="X746" i="4"/>
  <c r="W746" i="4"/>
  <c r="V746" i="4"/>
  <c r="U746" i="4"/>
  <c r="T746" i="4"/>
  <c r="S746" i="4"/>
  <c r="R746" i="4"/>
  <c r="Q746" i="4"/>
  <c r="P746" i="4"/>
  <c r="O746" i="4"/>
  <c r="N746" i="4"/>
  <c r="M746" i="4"/>
  <c r="L746" i="4"/>
  <c r="K746" i="4"/>
  <c r="J746" i="4"/>
  <c r="I746" i="4"/>
  <c r="H746" i="4"/>
  <c r="G746" i="4"/>
  <c r="F746" i="4"/>
  <c r="E746" i="4"/>
  <c r="D746" i="4"/>
  <c r="C746" i="4"/>
  <c r="B746" i="4"/>
  <c r="Y745" i="4"/>
  <c r="X745" i="4"/>
  <c r="W745" i="4"/>
  <c r="V745" i="4"/>
  <c r="U745" i="4"/>
  <c r="T745" i="4"/>
  <c r="S745" i="4"/>
  <c r="Q745" i="4"/>
  <c r="P745" i="4"/>
  <c r="O745" i="4"/>
  <c r="N745" i="4"/>
  <c r="M745" i="4"/>
  <c r="L745" i="4"/>
  <c r="K745" i="4"/>
  <c r="J745" i="4"/>
  <c r="I745" i="4"/>
  <c r="H745" i="4"/>
  <c r="G745" i="4"/>
  <c r="F745" i="4"/>
  <c r="E745" i="4"/>
  <c r="D745" i="4"/>
  <c r="C745" i="4"/>
  <c r="B745" i="4"/>
  <c r="Y744" i="4"/>
  <c r="X744" i="4"/>
  <c r="W744" i="4"/>
  <c r="V744" i="4"/>
  <c r="U744" i="4"/>
  <c r="T744" i="4"/>
  <c r="S744" i="4"/>
  <c r="R744" i="4"/>
  <c r="Q744" i="4"/>
  <c r="P744" i="4"/>
  <c r="O744" i="4"/>
  <c r="N744" i="4"/>
  <c r="M744" i="4"/>
  <c r="L744" i="4"/>
  <c r="K744" i="4"/>
  <c r="J744" i="4"/>
  <c r="I744" i="4"/>
  <c r="H744" i="4"/>
  <c r="G744" i="4"/>
  <c r="F744" i="4"/>
  <c r="E744" i="4"/>
  <c r="D744" i="4"/>
  <c r="C744" i="4"/>
  <c r="B744" i="4"/>
  <c r="Y743" i="4"/>
  <c r="X743" i="4"/>
  <c r="W743" i="4"/>
  <c r="V743" i="4"/>
  <c r="U743" i="4"/>
  <c r="T743" i="4"/>
  <c r="S743" i="4"/>
  <c r="R743" i="4"/>
  <c r="Q743" i="4"/>
  <c r="P743" i="4"/>
  <c r="O743" i="4"/>
  <c r="N743" i="4"/>
  <c r="M743" i="4"/>
  <c r="L743" i="4"/>
  <c r="K743" i="4"/>
  <c r="J743" i="4"/>
  <c r="I743" i="4"/>
  <c r="H743" i="4"/>
  <c r="G743" i="4"/>
  <c r="F743" i="4"/>
  <c r="E743" i="4"/>
  <c r="D743" i="4"/>
  <c r="C743" i="4"/>
  <c r="B743" i="4"/>
  <c r="Y742" i="4"/>
  <c r="X742" i="4"/>
  <c r="W742" i="4"/>
  <c r="V742" i="4"/>
  <c r="U742" i="4"/>
  <c r="T742" i="4"/>
  <c r="S742" i="4"/>
  <c r="R742" i="4"/>
  <c r="Q742" i="4"/>
  <c r="P742" i="4"/>
  <c r="O742" i="4"/>
  <c r="N742" i="4"/>
  <c r="M742" i="4"/>
  <c r="L742" i="4"/>
  <c r="K742" i="4"/>
  <c r="J742" i="4"/>
  <c r="I742" i="4"/>
  <c r="H742" i="4"/>
  <c r="G742" i="4"/>
  <c r="F742" i="4"/>
  <c r="E742" i="4"/>
  <c r="D742" i="4"/>
  <c r="C742" i="4"/>
  <c r="B742" i="4"/>
  <c r="Y741" i="4"/>
  <c r="X741" i="4"/>
  <c r="W741" i="4"/>
  <c r="V741" i="4"/>
  <c r="U741" i="4"/>
  <c r="T741" i="4"/>
  <c r="S741" i="4"/>
  <c r="R741" i="4"/>
  <c r="Q741" i="4"/>
  <c r="P741" i="4"/>
  <c r="O741" i="4"/>
  <c r="N741" i="4"/>
  <c r="M741" i="4"/>
  <c r="L741" i="4"/>
  <c r="K741" i="4"/>
  <c r="J741" i="4"/>
  <c r="I741" i="4"/>
  <c r="H741" i="4"/>
  <c r="G741" i="4"/>
  <c r="F741" i="4"/>
  <c r="E741" i="4"/>
  <c r="D741" i="4"/>
  <c r="C741" i="4"/>
  <c r="B741" i="4"/>
  <c r="Y740" i="4"/>
  <c r="X740" i="4"/>
  <c r="W740" i="4"/>
  <c r="V740" i="4"/>
  <c r="U740" i="4"/>
  <c r="T740" i="4"/>
  <c r="S740" i="4"/>
  <c r="R740" i="4"/>
  <c r="Q740" i="4"/>
  <c r="P740" i="4"/>
  <c r="O740" i="4"/>
  <c r="N740" i="4"/>
  <c r="M740" i="4"/>
  <c r="L740" i="4"/>
  <c r="K740" i="4"/>
  <c r="J740" i="4"/>
  <c r="I740" i="4"/>
  <c r="H740" i="4"/>
  <c r="G740" i="4"/>
  <c r="F740" i="4"/>
  <c r="E740" i="4"/>
  <c r="D740" i="4"/>
  <c r="C740" i="4"/>
  <c r="B740" i="4"/>
  <c r="Y739" i="4"/>
  <c r="X739" i="4"/>
  <c r="W739" i="4"/>
  <c r="V739" i="4"/>
  <c r="U739" i="4"/>
  <c r="T739" i="4"/>
  <c r="S739" i="4"/>
  <c r="Q739" i="4"/>
  <c r="P739" i="4"/>
  <c r="O739" i="4"/>
  <c r="N739" i="4"/>
  <c r="M739" i="4"/>
  <c r="L739" i="4"/>
  <c r="K739" i="4"/>
  <c r="J739" i="4"/>
  <c r="I739" i="4"/>
  <c r="H739" i="4"/>
  <c r="G739" i="4"/>
  <c r="F739" i="4"/>
  <c r="E739" i="4"/>
  <c r="D739" i="4"/>
  <c r="C739" i="4"/>
  <c r="B739" i="4"/>
  <c r="Y738" i="4"/>
  <c r="X738" i="4"/>
  <c r="W738" i="4"/>
  <c r="V738" i="4"/>
  <c r="U738" i="4"/>
  <c r="T738" i="4"/>
  <c r="S738" i="4"/>
  <c r="R738" i="4"/>
  <c r="Q738" i="4"/>
  <c r="P738" i="4"/>
  <c r="O738" i="4"/>
  <c r="N738" i="4"/>
  <c r="M738" i="4"/>
  <c r="L738" i="4"/>
  <c r="K738" i="4"/>
  <c r="J738" i="4"/>
  <c r="I738" i="4"/>
  <c r="H738" i="4"/>
  <c r="G738" i="4"/>
  <c r="F738" i="4"/>
  <c r="E738" i="4"/>
  <c r="D738" i="4"/>
  <c r="C738" i="4"/>
  <c r="B738" i="4"/>
  <c r="Y737" i="4"/>
  <c r="X737" i="4"/>
  <c r="W737" i="4"/>
  <c r="V737" i="4"/>
  <c r="U737" i="4"/>
  <c r="T737" i="4"/>
  <c r="S737" i="4"/>
  <c r="R737" i="4"/>
  <c r="Q737" i="4"/>
  <c r="P737" i="4"/>
  <c r="O737" i="4"/>
  <c r="N737" i="4"/>
  <c r="M737" i="4"/>
  <c r="L737" i="4"/>
  <c r="K737" i="4"/>
  <c r="J737" i="4"/>
  <c r="I737" i="4"/>
  <c r="H737" i="4"/>
  <c r="G737" i="4"/>
  <c r="F737" i="4"/>
  <c r="E737" i="4"/>
  <c r="D737" i="4"/>
  <c r="C737" i="4"/>
  <c r="B737" i="4"/>
  <c r="Y736" i="4"/>
  <c r="X736" i="4"/>
  <c r="W736" i="4"/>
  <c r="V736" i="4"/>
  <c r="U736" i="4"/>
  <c r="T736" i="4"/>
  <c r="S736" i="4"/>
  <c r="R736" i="4"/>
  <c r="Q736" i="4"/>
  <c r="P736" i="4"/>
  <c r="O736" i="4"/>
  <c r="N736" i="4"/>
  <c r="M736" i="4"/>
  <c r="L736" i="4"/>
  <c r="K736" i="4"/>
  <c r="J736" i="4"/>
  <c r="I736" i="4"/>
  <c r="H736" i="4"/>
  <c r="G736" i="4"/>
  <c r="F736" i="4"/>
  <c r="E736" i="4"/>
  <c r="D736" i="4"/>
  <c r="C736" i="4"/>
  <c r="B736" i="4"/>
  <c r="Y735" i="4"/>
  <c r="X735" i="4"/>
  <c r="W735" i="4"/>
  <c r="V735" i="4"/>
  <c r="U735" i="4"/>
  <c r="T735" i="4"/>
  <c r="S735" i="4"/>
  <c r="R735" i="4"/>
  <c r="Q735" i="4"/>
  <c r="P735" i="4"/>
  <c r="O735" i="4"/>
  <c r="N735" i="4"/>
  <c r="M735" i="4"/>
  <c r="L735" i="4"/>
  <c r="K735" i="4"/>
  <c r="J735" i="4"/>
  <c r="I735" i="4"/>
  <c r="H735" i="4"/>
  <c r="G735" i="4"/>
  <c r="F735" i="4"/>
  <c r="E735" i="4"/>
  <c r="D735" i="4"/>
  <c r="C735" i="4"/>
  <c r="B735" i="4"/>
  <c r="Y734" i="4"/>
  <c r="X734" i="4"/>
  <c r="W734" i="4"/>
  <c r="V734" i="4"/>
  <c r="U734" i="4"/>
  <c r="T734" i="4"/>
  <c r="S734" i="4"/>
  <c r="R734" i="4"/>
  <c r="Q734" i="4"/>
  <c r="P734" i="4"/>
  <c r="O734" i="4"/>
  <c r="N734" i="4"/>
  <c r="M734" i="4"/>
  <c r="L734" i="4"/>
  <c r="K734" i="4"/>
  <c r="J734" i="4"/>
  <c r="I734" i="4"/>
  <c r="H734" i="4"/>
  <c r="G734" i="4"/>
  <c r="F734" i="4"/>
  <c r="E734" i="4"/>
  <c r="D734" i="4"/>
  <c r="C734" i="4"/>
  <c r="B734" i="4"/>
  <c r="Y733" i="4"/>
  <c r="X733" i="4"/>
  <c r="W733" i="4"/>
  <c r="V733" i="4"/>
  <c r="U733" i="4"/>
  <c r="T733" i="4"/>
  <c r="S733" i="4"/>
  <c r="R733" i="4"/>
  <c r="Q733" i="4"/>
  <c r="P733" i="4"/>
  <c r="O733" i="4"/>
  <c r="N733" i="4"/>
  <c r="M733" i="4"/>
  <c r="L733" i="4"/>
  <c r="K733" i="4"/>
  <c r="J733" i="4"/>
  <c r="I733" i="4"/>
  <c r="H733" i="4"/>
  <c r="G733" i="4"/>
  <c r="F733" i="4"/>
  <c r="E733" i="4"/>
  <c r="D733" i="4"/>
  <c r="C733" i="4"/>
  <c r="B733" i="4"/>
  <c r="Y732" i="4"/>
  <c r="X732" i="4"/>
  <c r="W732" i="4"/>
  <c r="V732" i="4"/>
  <c r="U732" i="4"/>
  <c r="T732" i="4"/>
  <c r="S732" i="4"/>
  <c r="R732" i="4"/>
  <c r="Q732" i="4"/>
  <c r="P732" i="4"/>
  <c r="O732" i="4"/>
  <c r="N732" i="4"/>
  <c r="M732" i="4"/>
  <c r="L732" i="4"/>
  <c r="K732" i="4"/>
  <c r="J732" i="4"/>
  <c r="I732" i="4"/>
  <c r="H732" i="4"/>
  <c r="G732" i="4"/>
  <c r="F732" i="4"/>
  <c r="E732" i="4"/>
  <c r="D732" i="4"/>
  <c r="C732" i="4"/>
  <c r="B732" i="4"/>
  <c r="Y731" i="4"/>
  <c r="X731" i="4"/>
  <c r="W731" i="4"/>
  <c r="V731" i="4"/>
  <c r="U731" i="4"/>
  <c r="T731" i="4"/>
  <c r="S731" i="4"/>
  <c r="R731" i="4"/>
  <c r="Q731" i="4"/>
  <c r="P731" i="4"/>
  <c r="O731" i="4"/>
  <c r="N731" i="4"/>
  <c r="M731" i="4"/>
  <c r="L731" i="4"/>
  <c r="K731" i="4"/>
  <c r="J731" i="4"/>
  <c r="I731" i="4"/>
  <c r="H731" i="4"/>
  <c r="G731" i="4"/>
  <c r="F731" i="4"/>
  <c r="E731" i="4"/>
  <c r="D731" i="4"/>
  <c r="C731" i="4"/>
  <c r="B731" i="4"/>
  <c r="Y730" i="4"/>
  <c r="X730" i="4"/>
  <c r="W730" i="4"/>
  <c r="V730" i="4"/>
  <c r="U730" i="4"/>
  <c r="T730" i="4"/>
  <c r="S730" i="4"/>
  <c r="R730" i="4"/>
  <c r="Q730" i="4"/>
  <c r="P730" i="4"/>
  <c r="O730" i="4"/>
  <c r="N730" i="4"/>
  <c r="M730" i="4"/>
  <c r="L730" i="4"/>
  <c r="K730" i="4"/>
  <c r="J730" i="4"/>
  <c r="I730" i="4"/>
  <c r="H730" i="4"/>
  <c r="G730" i="4"/>
  <c r="F730" i="4"/>
  <c r="E730" i="4"/>
  <c r="D730" i="4"/>
  <c r="C730" i="4"/>
  <c r="B730" i="4"/>
  <c r="Y729" i="4"/>
  <c r="X729" i="4"/>
  <c r="W729" i="4"/>
  <c r="V729" i="4"/>
  <c r="U729" i="4"/>
  <c r="T729" i="4"/>
  <c r="S729" i="4"/>
  <c r="R729" i="4"/>
  <c r="Q729" i="4"/>
  <c r="P729" i="4"/>
  <c r="O729" i="4"/>
  <c r="N729" i="4"/>
  <c r="M729" i="4"/>
  <c r="L729" i="4"/>
  <c r="K729" i="4"/>
  <c r="J729" i="4"/>
  <c r="I729" i="4"/>
  <c r="H729" i="4"/>
  <c r="G729" i="4"/>
  <c r="F729" i="4"/>
  <c r="E729" i="4"/>
  <c r="D729" i="4"/>
  <c r="C729" i="4"/>
  <c r="B729" i="4"/>
  <c r="Y728" i="4"/>
  <c r="X728" i="4"/>
  <c r="W728" i="4"/>
  <c r="V728" i="4"/>
  <c r="U728" i="4"/>
  <c r="T728" i="4"/>
  <c r="S728" i="4"/>
  <c r="R728" i="4"/>
  <c r="Q728" i="4"/>
  <c r="P728" i="4"/>
  <c r="O728" i="4"/>
  <c r="N728" i="4"/>
  <c r="M728" i="4"/>
  <c r="L728" i="4"/>
  <c r="K728" i="4"/>
  <c r="J728" i="4"/>
  <c r="I728" i="4"/>
  <c r="H728" i="4"/>
  <c r="G728" i="4"/>
  <c r="F728" i="4"/>
  <c r="E728" i="4"/>
  <c r="D728" i="4"/>
  <c r="C728" i="4"/>
  <c r="B728" i="4"/>
  <c r="Y727" i="4"/>
  <c r="X727" i="4"/>
  <c r="W727" i="4"/>
  <c r="V727" i="4"/>
  <c r="U727" i="4"/>
  <c r="T727" i="4"/>
  <c r="S727" i="4"/>
  <c r="R727" i="4"/>
  <c r="Q727" i="4"/>
  <c r="P727" i="4"/>
  <c r="O727" i="4"/>
  <c r="N727" i="4"/>
  <c r="M727" i="4"/>
  <c r="L727" i="4"/>
  <c r="K727" i="4"/>
  <c r="J727" i="4"/>
  <c r="I727" i="4"/>
  <c r="H727" i="4"/>
  <c r="G727" i="4"/>
  <c r="F727" i="4"/>
  <c r="E727" i="4"/>
  <c r="D727" i="4"/>
  <c r="C727" i="4"/>
  <c r="B727" i="4"/>
  <c r="Y726" i="4"/>
  <c r="X726" i="4"/>
  <c r="W726" i="4"/>
  <c r="V726" i="4"/>
  <c r="U726" i="4"/>
  <c r="T726" i="4"/>
  <c r="S726" i="4"/>
  <c r="R726" i="4"/>
  <c r="Q726" i="4"/>
  <c r="P726" i="4"/>
  <c r="O726" i="4"/>
  <c r="N726" i="4"/>
  <c r="M726" i="4"/>
  <c r="L726" i="4"/>
  <c r="K726" i="4"/>
  <c r="J726" i="4"/>
  <c r="I726" i="4"/>
  <c r="H726" i="4"/>
  <c r="G726" i="4"/>
  <c r="F726" i="4"/>
  <c r="E726" i="4"/>
  <c r="D726" i="4"/>
  <c r="C726" i="4"/>
  <c r="B726" i="4"/>
  <c r="Y725" i="4"/>
  <c r="X725" i="4"/>
  <c r="W725" i="4"/>
  <c r="V725" i="4"/>
  <c r="U725" i="4"/>
  <c r="T725" i="4"/>
  <c r="S725" i="4"/>
  <c r="R725" i="4"/>
  <c r="Q725" i="4"/>
  <c r="P725" i="4"/>
  <c r="O725" i="4"/>
  <c r="N725" i="4"/>
  <c r="M725" i="4"/>
  <c r="L725" i="4"/>
  <c r="K725" i="4"/>
  <c r="J725" i="4"/>
  <c r="I725" i="4"/>
  <c r="H725" i="4"/>
  <c r="G725" i="4"/>
  <c r="F725" i="4"/>
  <c r="E725" i="4"/>
  <c r="D725" i="4"/>
  <c r="C725" i="4"/>
  <c r="B725" i="4"/>
  <c r="Y724" i="4"/>
  <c r="X724" i="4"/>
  <c r="W724" i="4"/>
  <c r="V724" i="4"/>
  <c r="U724" i="4"/>
  <c r="T724" i="4"/>
  <c r="S724" i="4"/>
  <c r="R724" i="4"/>
  <c r="Q724" i="4"/>
  <c r="P724" i="4"/>
  <c r="O724" i="4"/>
  <c r="N724" i="4"/>
  <c r="M724" i="4"/>
  <c r="L724" i="4"/>
  <c r="K724" i="4"/>
  <c r="J724" i="4"/>
  <c r="I724" i="4"/>
  <c r="H724" i="4"/>
  <c r="G724" i="4"/>
  <c r="F724" i="4"/>
  <c r="E724" i="4"/>
  <c r="D724" i="4"/>
  <c r="C724" i="4"/>
  <c r="B724" i="4"/>
  <c r="Y723" i="4"/>
  <c r="X723" i="4"/>
  <c r="W723" i="4"/>
  <c r="V723" i="4"/>
  <c r="U723" i="4"/>
  <c r="T723" i="4"/>
  <c r="S723" i="4"/>
  <c r="R723" i="4"/>
  <c r="Q723" i="4"/>
  <c r="P723" i="4"/>
  <c r="O723" i="4"/>
  <c r="N723" i="4"/>
  <c r="M723" i="4"/>
  <c r="L723" i="4"/>
  <c r="K723" i="4"/>
  <c r="J723" i="4"/>
  <c r="I723" i="4"/>
  <c r="H723" i="4"/>
  <c r="G723" i="4"/>
  <c r="F723" i="4"/>
  <c r="E723" i="4"/>
  <c r="D723" i="4"/>
  <c r="C723" i="4"/>
  <c r="B723" i="4"/>
  <c r="Y722" i="4"/>
  <c r="X722" i="4"/>
  <c r="W722" i="4"/>
  <c r="V722" i="4"/>
  <c r="U722" i="4"/>
  <c r="T722" i="4"/>
  <c r="S722" i="4"/>
  <c r="R722" i="4"/>
  <c r="Q722" i="4"/>
  <c r="P722" i="4"/>
  <c r="O722" i="4"/>
  <c r="N722" i="4"/>
  <c r="M722" i="4"/>
  <c r="L722" i="4"/>
  <c r="K722" i="4"/>
  <c r="J722" i="4"/>
  <c r="I722" i="4"/>
  <c r="H722" i="4"/>
  <c r="G722" i="4"/>
  <c r="F722" i="4"/>
  <c r="E722" i="4"/>
  <c r="D722" i="4"/>
  <c r="C722" i="4"/>
  <c r="B722" i="4"/>
  <c r="Y721" i="4"/>
  <c r="X721" i="4"/>
  <c r="W721" i="4"/>
  <c r="V721" i="4"/>
  <c r="U721" i="4"/>
  <c r="T721" i="4"/>
  <c r="S721" i="4"/>
  <c r="R721" i="4"/>
  <c r="Q721" i="4"/>
  <c r="P721" i="4"/>
  <c r="O721" i="4"/>
  <c r="N721" i="4"/>
  <c r="M721" i="4"/>
  <c r="L721" i="4"/>
  <c r="K721" i="4"/>
  <c r="J721" i="4"/>
  <c r="I721" i="4"/>
  <c r="H721" i="4"/>
  <c r="G721" i="4"/>
  <c r="F721" i="4"/>
  <c r="E721" i="4"/>
  <c r="D721" i="4"/>
  <c r="C721" i="4"/>
  <c r="B721" i="4"/>
  <c r="Y720" i="4"/>
  <c r="X720" i="4"/>
  <c r="W720" i="4"/>
  <c r="V720" i="4"/>
  <c r="U720" i="4"/>
  <c r="T720" i="4"/>
  <c r="S720" i="4"/>
  <c r="R720" i="4"/>
  <c r="Q720" i="4"/>
  <c r="P720" i="4"/>
  <c r="O720" i="4"/>
  <c r="N720" i="4"/>
  <c r="M720" i="4"/>
  <c r="L720" i="4"/>
  <c r="K720" i="4"/>
  <c r="J720" i="4"/>
  <c r="I720" i="4"/>
  <c r="H720" i="4"/>
  <c r="G720" i="4"/>
  <c r="F720" i="4"/>
  <c r="E720" i="4"/>
  <c r="D720" i="4"/>
  <c r="C720" i="4"/>
  <c r="B720" i="4"/>
  <c r="Y719" i="4"/>
  <c r="X719" i="4"/>
  <c r="W719" i="4"/>
  <c r="V719" i="4"/>
  <c r="U719" i="4"/>
  <c r="T719" i="4"/>
  <c r="S719" i="4"/>
  <c r="Q719" i="4"/>
  <c r="P719" i="4"/>
  <c r="O719" i="4"/>
  <c r="N719" i="4"/>
  <c r="M719" i="4"/>
  <c r="L719" i="4"/>
  <c r="K719" i="4"/>
  <c r="J719" i="4"/>
  <c r="I719" i="4"/>
  <c r="H719" i="4"/>
  <c r="G719" i="4"/>
  <c r="F719" i="4"/>
  <c r="E719" i="4"/>
  <c r="D719" i="4"/>
  <c r="C719" i="4"/>
  <c r="B719" i="4"/>
  <c r="Y718" i="4"/>
  <c r="X718" i="4"/>
  <c r="W718" i="4"/>
  <c r="V718" i="4"/>
  <c r="U718" i="4"/>
  <c r="T718" i="4"/>
  <c r="S718" i="4"/>
  <c r="R718" i="4"/>
  <c r="Q718" i="4"/>
  <c r="P718" i="4"/>
  <c r="O718" i="4"/>
  <c r="N718" i="4"/>
  <c r="M718" i="4"/>
  <c r="L718" i="4"/>
  <c r="K718" i="4"/>
  <c r="J718" i="4"/>
  <c r="I718" i="4"/>
  <c r="H718" i="4"/>
  <c r="G718" i="4"/>
  <c r="F718" i="4"/>
  <c r="E718" i="4"/>
  <c r="D718" i="4"/>
  <c r="C718" i="4"/>
  <c r="B718" i="4"/>
  <c r="Y717" i="4"/>
  <c r="X717" i="4"/>
  <c r="W717" i="4"/>
  <c r="V717" i="4"/>
  <c r="U717" i="4"/>
  <c r="T717" i="4"/>
  <c r="S717" i="4"/>
  <c r="R717" i="4"/>
  <c r="Q717" i="4"/>
  <c r="P717" i="4"/>
  <c r="O717" i="4"/>
  <c r="N717" i="4"/>
  <c r="M717" i="4"/>
  <c r="L717" i="4"/>
  <c r="K717" i="4"/>
  <c r="J717" i="4"/>
  <c r="I717" i="4"/>
  <c r="H717" i="4"/>
  <c r="G717" i="4"/>
  <c r="F717" i="4"/>
  <c r="E717" i="4"/>
  <c r="D717" i="4"/>
  <c r="C717" i="4"/>
  <c r="B717" i="4"/>
  <c r="Y716" i="4"/>
  <c r="X716" i="4"/>
  <c r="W716" i="4"/>
  <c r="V716" i="4"/>
  <c r="U716" i="4"/>
  <c r="T716" i="4"/>
  <c r="S716" i="4"/>
  <c r="R716" i="4"/>
  <c r="Q716" i="4"/>
  <c r="P716" i="4"/>
  <c r="O716" i="4"/>
  <c r="N716" i="4"/>
  <c r="M716" i="4"/>
  <c r="L716" i="4"/>
  <c r="K716" i="4"/>
  <c r="J716" i="4"/>
  <c r="I716" i="4"/>
  <c r="H716" i="4"/>
  <c r="G716" i="4"/>
  <c r="F716" i="4"/>
  <c r="E716" i="4"/>
  <c r="D716" i="4"/>
  <c r="C716" i="4"/>
  <c r="B716" i="4"/>
  <c r="Y715" i="4"/>
  <c r="X715" i="4"/>
  <c r="W715" i="4"/>
  <c r="V715" i="4"/>
  <c r="U715" i="4"/>
  <c r="T715" i="4"/>
  <c r="S715" i="4"/>
  <c r="R715" i="4"/>
  <c r="Q715" i="4"/>
  <c r="P715" i="4"/>
  <c r="O715" i="4"/>
  <c r="N715" i="4"/>
  <c r="M715" i="4"/>
  <c r="L715" i="4"/>
  <c r="K715" i="4"/>
  <c r="J715" i="4"/>
  <c r="I715" i="4"/>
  <c r="H715" i="4"/>
  <c r="G715" i="4"/>
  <c r="F715" i="4"/>
  <c r="E715" i="4"/>
  <c r="D715" i="4"/>
  <c r="C715" i="4"/>
  <c r="B715" i="4"/>
  <c r="Y714" i="4"/>
  <c r="X714" i="4"/>
  <c r="W714" i="4"/>
  <c r="V714" i="4"/>
  <c r="U714" i="4"/>
  <c r="T714" i="4"/>
  <c r="S714" i="4"/>
  <c r="R714" i="4"/>
  <c r="Q714" i="4"/>
  <c r="P714" i="4"/>
  <c r="O714" i="4"/>
  <c r="N714" i="4"/>
  <c r="M714" i="4"/>
  <c r="L714" i="4"/>
  <c r="K714" i="4"/>
  <c r="J714" i="4"/>
  <c r="I714" i="4"/>
  <c r="H714" i="4"/>
  <c r="G714" i="4"/>
  <c r="F714" i="4"/>
  <c r="E714" i="4"/>
  <c r="D714" i="4"/>
  <c r="C714" i="4"/>
  <c r="B714" i="4"/>
  <c r="Y713" i="4"/>
  <c r="X713" i="4"/>
  <c r="W713" i="4"/>
  <c r="V713" i="4"/>
  <c r="U713" i="4"/>
  <c r="T713" i="4"/>
  <c r="S713" i="4"/>
  <c r="R713" i="4"/>
  <c r="Q713" i="4"/>
  <c r="P713" i="4"/>
  <c r="O713" i="4"/>
  <c r="N713" i="4"/>
  <c r="M713" i="4"/>
  <c r="L713" i="4"/>
  <c r="K713" i="4"/>
  <c r="J713" i="4"/>
  <c r="I713" i="4"/>
  <c r="H713" i="4"/>
  <c r="G713" i="4"/>
  <c r="F713" i="4"/>
  <c r="E713" i="4"/>
  <c r="D713" i="4"/>
  <c r="C713" i="4"/>
  <c r="B713" i="4"/>
  <c r="Y712" i="4"/>
  <c r="X712" i="4"/>
  <c r="W712" i="4"/>
  <c r="V712" i="4"/>
  <c r="U712" i="4"/>
  <c r="T712" i="4"/>
  <c r="S712" i="4"/>
  <c r="R712" i="4"/>
  <c r="Q712" i="4"/>
  <c r="P712" i="4"/>
  <c r="O712" i="4"/>
  <c r="N712" i="4"/>
  <c r="M712" i="4"/>
  <c r="L712" i="4"/>
  <c r="K712" i="4"/>
  <c r="J712" i="4"/>
  <c r="I712" i="4"/>
  <c r="H712" i="4"/>
  <c r="G712" i="4"/>
  <c r="F712" i="4"/>
  <c r="E712" i="4"/>
  <c r="D712" i="4"/>
  <c r="C712" i="4"/>
  <c r="B712" i="4"/>
  <c r="Y711" i="4"/>
  <c r="X711" i="4"/>
  <c r="W711" i="4"/>
  <c r="V711" i="4"/>
  <c r="U711" i="4"/>
  <c r="T711" i="4"/>
  <c r="S711" i="4"/>
  <c r="R711" i="4"/>
  <c r="Q711" i="4"/>
  <c r="P711" i="4"/>
  <c r="O711" i="4"/>
  <c r="N711" i="4"/>
  <c r="M711" i="4"/>
  <c r="L711" i="4"/>
  <c r="K711" i="4"/>
  <c r="J711" i="4"/>
  <c r="I711" i="4"/>
  <c r="H711" i="4"/>
  <c r="G711" i="4"/>
  <c r="F711" i="4"/>
  <c r="E711" i="4"/>
  <c r="D711" i="4"/>
  <c r="C711" i="4"/>
  <c r="B711" i="4"/>
  <c r="Y710" i="4"/>
  <c r="X710" i="4"/>
  <c r="W710" i="4"/>
  <c r="V710" i="4"/>
  <c r="U710" i="4"/>
  <c r="T710" i="4"/>
  <c r="S710" i="4"/>
  <c r="R710" i="4"/>
  <c r="Q710" i="4"/>
  <c r="P710" i="4"/>
  <c r="O710" i="4"/>
  <c r="N710" i="4"/>
  <c r="M710" i="4"/>
  <c r="L710" i="4"/>
  <c r="K710" i="4"/>
  <c r="J710" i="4"/>
  <c r="I710" i="4"/>
  <c r="H710" i="4"/>
  <c r="G710" i="4"/>
  <c r="F710" i="4"/>
  <c r="E710" i="4"/>
  <c r="D710" i="4"/>
  <c r="C710" i="4"/>
  <c r="B710" i="4"/>
  <c r="Y709" i="4"/>
  <c r="X709" i="4"/>
  <c r="W709" i="4"/>
  <c r="V709" i="4"/>
  <c r="U709" i="4"/>
  <c r="T709" i="4"/>
  <c r="S709" i="4"/>
  <c r="Q709" i="4"/>
  <c r="P709" i="4"/>
  <c r="O709" i="4"/>
  <c r="N709" i="4"/>
  <c r="M709" i="4"/>
  <c r="L709" i="4"/>
  <c r="K709" i="4"/>
  <c r="J709" i="4"/>
  <c r="I709" i="4"/>
  <c r="H709" i="4"/>
  <c r="G709" i="4"/>
  <c r="F709" i="4"/>
  <c r="E709" i="4"/>
  <c r="D709" i="4"/>
  <c r="C709" i="4"/>
  <c r="B709" i="4"/>
  <c r="Y708" i="4"/>
  <c r="X708" i="4"/>
  <c r="W708" i="4"/>
  <c r="V708" i="4"/>
  <c r="U708" i="4"/>
  <c r="T708" i="4"/>
  <c r="S708" i="4"/>
  <c r="Q708" i="4"/>
  <c r="P708" i="4"/>
  <c r="O708" i="4"/>
  <c r="N708" i="4"/>
  <c r="M708" i="4"/>
  <c r="L708" i="4"/>
  <c r="K708" i="4"/>
  <c r="J708" i="4"/>
  <c r="I708" i="4"/>
  <c r="H708" i="4"/>
  <c r="G708" i="4"/>
  <c r="F708" i="4"/>
  <c r="E708" i="4"/>
  <c r="D708" i="4"/>
  <c r="C708" i="4"/>
  <c r="B708" i="4"/>
  <c r="Y707" i="4"/>
  <c r="X707" i="4"/>
  <c r="W707" i="4"/>
  <c r="V707" i="4"/>
  <c r="U707" i="4"/>
  <c r="T707" i="4"/>
  <c r="S707" i="4"/>
  <c r="R707" i="4"/>
  <c r="Q707" i="4"/>
  <c r="P707" i="4"/>
  <c r="O707" i="4"/>
  <c r="N707" i="4"/>
  <c r="M707" i="4"/>
  <c r="L707" i="4"/>
  <c r="K707" i="4"/>
  <c r="J707" i="4"/>
  <c r="I707" i="4"/>
  <c r="H707" i="4"/>
  <c r="G707" i="4"/>
  <c r="F707" i="4"/>
  <c r="E707" i="4"/>
  <c r="D707" i="4"/>
  <c r="C707" i="4"/>
  <c r="B707" i="4"/>
  <c r="Y706" i="4"/>
  <c r="X706" i="4"/>
  <c r="W706" i="4"/>
  <c r="V706" i="4"/>
  <c r="U706" i="4"/>
  <c r="T706" i="4"/>
  <c r="S706" i="4"/>
  <c r="R706" i="4"/>
  <c r="Q706" i="4"/>
  <c r="P706" i="4"/>
  <c r="O706" i="4"/>
  <c r="N706" i="4"/>
  <c r="M706" i="4"/>
  <c r="L706" i="4"/>
  <c r="K706" i="4"/>
  <c r="J706" i="4"/>
  <c r="I706" i="4"/>
  <c r="H706" i="4"/>
  <c r="G706" i="4"/>
  <c r="F706" i="4"/>
  <c r="E706" i="4"/>
  <c r="D706" i="4"/>
  <c r="C706" i="4"/>
  <c r="B706" i="4"/>
  <c r="Y705" i="4"/>
  <c r="X705" i="4"/>
  <c r="W705" i="4"/>
  <c r="V705" i="4"/>
  <c r="U705" i="4"/>
  <c r="T705" i="4"/>
  <c r="S705" i="4"/>
  <c r="Q705" i="4"/>
  <c r="P705" i="4"/>
  <c r="O705" i="4"/>
  <c r="N705" i="4"/>
  <c r="M705" i="4"/>
  <c r="L705" i="4"/>
  <c r="K705" i="4"/>
  <c r="J705" i="4"/>
  <c r="I705" i="4"/>
  <c r="H705" i="4"/>
  <c r="G705" i="4"/>
  <c r="F705" i="4"/>
  <c r="E705" i="4"/>
  <c r="D705" i="4"/>
  <c r="C705" i="4"/>
  <c r="B705" i="4"/>
  <c r="Y704" i="4"/>
  <c r="X704" i="4"/>
  <c r="W704" i="4"/>
  <c r="V704" i="4"/>
  <c r="U704" i="4"/>
  <c r="T704" i="4"/>
  <c r="S704" i="4"/>
  <c r="R704" i="4"/>
  <c r="Q704" i="4"/>
  <c r="P704" i="4"/>
  <c r="O704" i="4"/>
  <c r="N704" i="4"/>
  <c r="M704" i="4"/>
  <c r="L704" i="4"/>
  <c r="K704" i="4"/>
  <c r="J704" i="4"/>
  <c r="I704" i="4"/>
  <c r="H704" i="4"/>
  <c r="G704" i="4"/>
  <c r="F704" i="4"/>
  <c r="E704" i="4"/>
  <c r="D704" i="4"/>
  <c r="C704" i="4"/>
  <c r="B704" i="4"/>
  <c r="Y703" i="4"/>
  <c r="X703" i="4"/>
  <c r="W703" i="4"/>
  <c r="V703" i="4"/>
  <c r="U703" i="4"/>
  <c r="T703" i="4"/>
  <c r="S703" i="4"/>
  <c r="R703" i="4"/>
  <c r="Q703" i="4"/>
  <c r="P703" i="4"/>
  <c r="O703" i="4"/>
  <c r="N703" i="4"/>
  <c r="M703" i="4"/>
  <c r="L703" i="4"/>
  <c r="K703" i="4"/>
  <c r="J703" i="4"/>
  <c r="I703" i="4"/>
  <c r="H703" i="4"/>
  <c r="G703" i="4"/>
  <c r="F703" i="4"/>
  <c r="E703" i="4"/>
  <c r="D703" i="4"/>
  <c r="C703" i="4"/>
  <c r="B703" i="4"/>
  <c r="Y702" i="4"/>
  <c r="X702" i="4"/>
  <c r="W702" i="4"/>
  <c r="V702" i="4"/>
  <c r="U702" i="4"/>
  <c r="T702" i="4"/>
  <c r="S702" i="4"/>
  <c r="R702" i="4"/>
  <c r="Q702" i="4"/>
  <c r="P702" i="4"/>
  <c r="O702" i="4"/>
  <c r="N702" i="4"/>
  <c r="M702" i="4"/>
  <c r="L702" i="4"/>
  <c r="K702" i="4"/>
  <c r="J702" i="4"/>
  <c r="I702" i="4"/>
  <c r="H702" i="4"/>
  <c r="G702" i="4"/>
  <c r="F702" i="4"/>
  <c r="E702" i="4"/>
  <c r="D702" i="4"/>
  <c r="C702" i="4"/>
  <c r="B702" i="4"/>
  <c r="Y701" i="4"/>
  <c r="X701" i="4"/>
  <c r="W701" i="4"/>
  <c r="V701" i="4"/>
  <c r="U701" i="4"/>
  <c r="T701" i="4"/>
  <c r="S701" i="4"/>
  <c r="R701" i="4"/>
  <c r="Q701" i="4"/>
  <c r="P701" i="4"/>
  <c r="O701" i="4"/>
  <c r="N701" i="4"/>
  <c r="M701" i="4"/>
  <c r="L701" i="4"/>
  <c r="K701" i="4"/>
  <c r="J701" i="4"/>
  <c r="I701" i="4"/>
  <c r="H701" i="4"/>
  <c r="G701" i="4"/>
  <c r="F701" i="4"/>
  <c r="E701" i="4"/>
  <c r="D701" i="4"/>
  <c r="C701" i="4"/>
  <c r="B701" i="4"/>
  <c r="Y700" i="4"/>
  <c r="X700" i="4"/>
  <c r="W700" i="4"/>
  <c r="V700" i="4"/>
  <c r="U700" i="4"/>
  <c r="T700" i="4"/>
  <c r="S700" i="4"/>
  <c r="R700" i="4"/>
  <c r="Q700" i="4"/>
  <c r="P700" i="4"/>
  <c r="O700" i="4"/>
  <c r="N700" i="4"/>
  <c r="M700" i="4"/>
  <c r="L700" i="4"/>
  <c r="K700" i="4"/>
  <c r="J700" i="4"/>
  <c r="I700" i="4"/>
  <c r="H700" i="4"/>
  <c r="G700" i="4"/>
  <c r="F700" i="4"/>
  <c r="E700" i="4"/>
  <c r="D700" i="4"/>
  <c r="C700" i="4"/>
  <c r="B700" i="4"/>
  <c r="Y699" i="4"/>
  <c r="X699" i="4"/>
  <c r="W699" i="4"/>
  <c r="V699" i="4"/>
  <c r="U699" i="4"/>
  <c r="T699" i="4"/>
  <c r="S699" i="4"/>
  <c r="R699" i="4"/>
  <c r="Q699" i="4"/>
  <c r="P699" i="4"/>
  <c r="O699" i="4"/>
  <c r="N699" i="4"/>
  <c r="M699" i="4"/>
  <c r="L699" i="4"/>
  <c r="K699" i="4"/>
  <c r="J699" i="4"/>
  <c r="I699" i="4"/>
  <c r="H699" i="4"/>
  <c r="G699" i="4"/>
  <c r="F699" i="4"/>
  <c r="E699" i="4"/>
  <c r="D699" i="4"/>
  <c r="C699" i="4"/>
  <c r="B699" i="4"/>
  <c r="Y698" i="4"/>
  <c r="X698" i="4"/>
  <c r="W698" i="4"/>
  <c r="V698" i="4"/>
  <c r="U698" i="4"/>
  <c r="T698" i="4"/>
  <c r="S698" i="4"/>
  <c r="R698" i="4"/>
  <c r="Q698" i="4"/>
  <c r="P698" i="4"/>
  <c r="O698" i="4"/>
  <c r="N698" i="4"/>
  <c r="M698" i="4"/>
  <c r="L698" i="4"/>
  <c r="K698" i="4"/>
  <c r="J698" i="4"/>
  <c r="I698" i="4"/>
  <c r="H698" i="4"/>
  <c r="G698" i="4"/>
  <c r="F698" i="4"/>
  <c r="E698" i="4"/>
  <c r="D698" i="4"/>
  <c r="C698" i="4"/>
  <c r="B698" i="4"/>
  <c r="Y697" i="4"/>
  <c r="X697" i="4"/>
  <c r="W697" i="4"/>
  <c r="V697" i="4"/>
  <c r="U697" i="4"/>
  <c r="T697" i="4"/>
  <c r="S697" i="4"/>
  <c r="R697" i="4"/>
  <c r="Q697" i="4"/>
  <c r="P697" i="4"/>
  <c r="O697" i="4"/>
  <c r="N697" i="4"/>
  <c r="M697" i="4"/>
  <c r="L697" i="4"/>
  <c r="K697" i="4"/>
  <c r="J697" i="4"/>
  <c r="I697" i="4"/>
  <c r="H697" i="4"/>
  <c r="G697" i="4"/>
  <c r="F697" i="4"/>
  <c r="E697" i="4"/>
  <c r="D697" i="4"/>
  <c r="C697" i="4"/>
  <c r="B697" i="4"/>
  <c r="Y696" i="4"/>
  <c r="X696" i="4"/>
  <c r="W696" i="4"/>
  <c r="V696" i="4"/>
  <c r="U696" i="4"/>
  <c r="T696" i="4"/>
  <c r="S696" i="4"/>
  <c r="R696" i="4"/>
  <c r="Q696" i="4"/>
  <c r="P696" i="4"/>
  <c r="O696" i="4"/>
  <c r="N696" i="4"/>
  <c r="M696" i="4"/>
  <c r="L696" i="4"/>
  <c r="K696" i="4"/>
  <c r="J696" i="4"/>
  <c r="I696" i="4"/>
  <c r="H696" i="4"/>
  <c r="G696" i="4"/>
  <c r="F696" i="4"/>
  <c r="E696" i="4"/>
  <c r="D696" i="4"/>
  <c r="C696" i="4"/>
  <c r="B696" i="4"/>
  <c r="Y695" i="4"/>
  <c r="X695" i="4"/>
  <c r="W695" i="4"/>
  <c r="V695" i="4"/>
  <c r="U695" i="4"/>
  <c r="T695" i="4"/>
  <c r="S695" i="4"/>
  <c r="R695" i="4"/>
  <c r="Q695" i="4"/>
  <c r="P695" i="4"/>
  <c r="O695" i="4"/>
  <c r="N695" i="4"/>
  <c r="M695" i="4"/>
  <c r="L695" i="4"/>
  <c r="K695" i="4"/>
  <c r="J695" i="4"/>
  <c r="I695" i="4"/>
  <c r="H695" i="4"/>
  <c r="G695" i="4"/>
  <c r="F695" i="4"/>
  <c r="E695" i="4"/>
  <c r="D695" i="4"/>
  <c r="C695" i="4"/>
  <c r="B695" i="4"/>
  <c r="Y694" i="4"/>
  <c r="X694" i="4"/>
  <c r="W694" i="4"/>
  <c r="V694" i="4"/>
  <c r="U694" i="4"/>
  <c r="T694" i="4"/>
  <c r="S694" i="4"/>
  <c r="R694" i="4"/>
  <c r="Q694" i="4"/>
  <c r="P694" i="4"/>
  <c r="O694" i="4"/>
  <c r="N694" i="4"/>
  <c r="M694" i="4"/>
  <c r="L694" i="4"/>
  <c r="K694" i="4"/>
  <c r="J694" i="4"/>
  <c r="I694" i="4"/>
  <c r="H694" i="4"/>
  <c r="G694" i="4"/>
  <c r="F694" i="4"/>
  <c r="E694" i="4"/>
  <c r="D694" i="4"/>
  <c r="C694" i="4"/>
  <c r="B694" i="4"/>
  <c r="Y693" i="4"/>
  <c r="X693" i="4"/>
  <c r="W693" i="4"/>
  <c r="V693" i="4"/>
  <c r="U693" i="4"/>
  <c r="T693" i="4"/>
  <c r="S693" i="4"/>
  <c r="R693" i="4"/>
  <c r="Q693" i="4"/>
  <c r="P693" i="4"/>
  <c r="O693" i="4"/>
  <c r="N693" i="4"/>
  <c r="M693" i="4"/>
  <c r="L693" i="4"/>
  <c r="K693" i="4"/>
  <c r="J693" i="4"/>
  <c r="I693" i="4"/>
  <c r="H693" i="4"/>
  <c r="G693" i="4"/>
  <c r="F693" i="4"/>
  <c r="E693" i="4"/>
  <c r="D693" i="4"/>
  <c r="C693" i="4"/>
  <c r="B693" i="4"/>
  <c r="Y692" i="4"/>
  <c r="X692" i="4"/>
  <c r="W692" i="4"/>
  <c r="V692" i="4"/>
  <c r="U692" i="4"/>
  <c r="T692" i="4"/>
  <c r="S692" i="4"/>
  <c r="R692" i="4"/>
  <c r="Q692" i="4"/>
  <c r="P692" i="4"/>
  <c r="O692" i="4"/>
  <c r="N692" i="4"/>
  <c r="M692" i="4"/>
  <c r="L692" i="4"/>
  <c r="K692" i="4"/>
  <c r="J692" i="4"/>
  <c r="I692" i="4"/>
  <c r="H692" i="4"/>
  <c r="G692" i="4"/>
  <c r="F692" i="4"/>
  <c r="E692" i="4"/>
  <c r="D692" i="4"/>
  <c r="C692" i="4"/>
  <c r="B692" i="4"/>
  <c r="Y691" i="4"/>
  <c r="X691" i="4"/>
  <c r="W691" i="4"/>
  <c r="V691" i="4"/>
  <c r="U691" i="4"/>
  <c r="T691" i="4"/>
  <c r="S691" i="4"/>
  <c r="R691" i="4"/>
  <c r="Q691" i="4"/>
  <c r="P691" i="4"/>
  <c r="O691" i="4"/>
  <c r="N691" i="4"/>
  <c r="M691" i="4"/>
  <c r="L691" i="4"/>
  <c r="K691" i="4"/>
  <c r="J691" i="4"/>
  <c r="I691" i="4"/>
  <c r="H691" i="4"/>
  <c r="G691" i="4"/>
  <c r="F691" i="4"/>
  <c r="E691" i="4"/>
  <c r="D691" i="4"/>
  <c r="C691" i="4"/>
  <c r="B691" i="4"/>
  <c r="Y690" i="4"/>
  <c r="X690" i="4"/>
  <c r="W690" i="4"/>
  <c r="V690" i="4"/>
  <c r="U690" i="4"/>
  <c r="T690" i="4"/>
  <c r="S690" i="4"/>
  <c r="R690" i="4"/>
  <c r="Q690" i="4"/>
  <c r="P690" i="4"/>
  <c r="O690" i="4"/>
  <c r="N690" i="4"/>
  <c r="M690" i="4"/>
  <c r="L690" i="4"/>
  <c r="K690" i="4"/>
  <c r="J690" i="4"/>
  <c r="I690" i="4"/>
  <c r="H690" i="4"/>
  <c r="G690" i="4"/>
  <c r="F690" i="4"/>
  <c r="E690" i="4"/>
  <c r="D690" i="4"/>
  <c r="C690" i="4"/>
  <c r="B690" i="4"/>
  <c r="Y689" i="4"/>
  <c r="X689" i="4"/>
  <c r="W689" i="4"/>
  <c r="V689" i="4"/>
  <c r="U689" i="4"/>
  <c r="T689" i="4"/>
  <c r="S689" i="4"/>
  <c r="R689" i="4"/>
  <c r="Q689" i="4"/>
  <c r="P689" i="4"/>
  <c r="O689" i="4"/>
  <c r="N689" i="4"/>
  <c r="M689" i="4"/>
  <c r="L689" i="4"/>
  <c r="K689" i="4"/>
  <c r="J689" i="4"/>
  <c r="I689" i="4"/>
  <c r="H689" i="4"/>
  <c r="G689" i="4"/>
  <c r="F689" i="4"/>
  <c r="E689" i="4"/>
  <c r="D689" i="4"/>
  <c r="C689" i="4"/>
  <c r="B689" i="4"/>
  <c r="Y688" i="4"/>
  <c r="X688" i="4"/>
  <c r="W688" i="4"/>
  <c r="V688" i="4"/>
  <c r="U688" i="4"/>
  <c r="T688" i="4"/>
  <c r="S688" i="4"/>
  <c r="R688" i="4"/>
  <c r="Q688" i="4"/>
  <c r="P688" i="4"/>
  <c r="O688" i="4"/>
  <c r="N688" i="4"/>
  <c r="M688" i="4"/>
  <c r="L688" i="4"/>
  <c r="K688" i="4"/>
  <c r="J688" i="4"/>
  <c r="I688" i="4"/>
  <c r="H688" i="4"/>
  <c r="G688" i="4"/>
  <c r="F688" i="4"/>
  <c r="E688" i="4"/>
  <c r="D688" i="4"/>
  <c r="C688" i="4"/>
  <c r="B688" i="4"/>
  <c r="Y687" i="4"/>
  <c r="X687" i="4"/>
  <c r="W687" i="4"/>
  <c r="V687" i="4"/>
  <c r="U687" i="4"/>
  <c r="T687" i="4"/>
  <c r="S687" i="4"/>
  <c r="R687" i="4"/>
  <c r="Q687" i="4"/>
  <c r="P687" i="4"/>
  <c r="O687" i="4"/>
  <c r="N687" i="4"/>
  <c r="M687" i="4"/>
  <c r="L687" i="4"/>
  <c r="K687" i="4"/>
  <c r="J687" i="4"/>
  <c r="I687" i="4"/>
  <c r="H687" i="4"/>
  <c r="G687" i="4"/>
  <c r="F687" i="4"/>
  <c r="E687" i="4"/>
  <c r="D687" i="4"/>
  <c r="C687" i="4"/>
  <c r="B687" i="4"/>
  <c r="Y686" i="4"/>
  <c r="X686" i="4"/>
  <c r="W686" i="4"/>
  <c r="V686" i="4"/>
  <c r="U686" i="4"/>
  <c r="T686" i="4"/>
  <c r="S686" i="4"/>
  <c r="R686" i="4"/>
  <c r="Q686" i="4"/>
  <c r="P686" i="4"/>
  <c r="O686" i="4"/>
  <c r="N686" i="4"/>
  <c r="M686" i="4"/>
  <c r="L686" i="4"/>
  <c r="K686" i="4"/>
  <c r="J686" i="4"/>
  <c r="I686" i="4"/>
  <c r="H686" i="4"/>
  <c r="G686" i="4"/>
  <c r="F686" i="4"/>
  <c r="E686" i="4"/>
  <c r="D686" i="4"/>
  <c r="C686" i="4"/>
  <c r="B686" i="4"/>
  <c r="Y685" i="4"/>
  <c r="X685" i="4"/>
  <c r="W685" i="4"/>
  <c r="V685" i="4"/>
  <c r="U685" i="4"/>
  <c r="T685" i="4"/>
  <c r="S685" i="4"/>
  <c r="R685" i="4"/>
  <c r="Q685" i="4"/>
  <c r="P685" i="4"/>
  <c r="O685" i="4"/>
  <c r="N685" i="4"/>
  <c r="M685" i="4"/>
  <c r="L685" i="4"/>
  <c r="K685" i="4"/>
  <c r="J685" i="4"/>
  <c r="I685" i="4"/>
  <c r="H685" i="4"/>
  <c r="G685" i="4"/>
  <c r="F685" i="4"/>
  <c r="E685" i="4"/>
  <c r="D685" i="4"/>
  <c r="C685" i="4"/>
  <c r="B685" i="4"/>
  <c r="Y684" i="4"/>
  <c r="X684" i="4"/>
  <c r="W684" i="4"/>
  <c r="V684" i="4"/>
  <c r="U684" i="4"/>
  <c r="T684" i="4"/>
  <c r="S684" i="4"/>
  <c r="R684" i="4"/>
  <c r="Q684" i="4"/>
  <c r="P684" i="4"/>
  <c r="O684" i="4"/>
  <c r="N684" i="4"/>
  <c r="M684" i="4"/>
  <c r="L684" i="4"/>
  <c r="K684" i="4"/>
  <c r="J684" i="4"/>
  <c r="I684" i="4"/>
  <c r="H684" i="4"/>
  <c r="G684" i="4"/>
  <c r="F684" i="4"/>
  <c r="E684" i="4"/>
  <c r="D684" i="4"/>
  <c r="C684" i="4"/>
  <c r="B684" i="4"/>
  <c r="Y683" i="4"/>
  <c r="X683" i="4"/>
  <c r="W683" i="4"/>
  <c r="V683" i="4"/>
  <c r="U683" i="4"/>
  <c r="T683" i="4"/>
  <c r="S683" i="4"/>
  <c r="Q683" i="4"/>
  <c r="P683" i="4"/>
  <c r="O683" i="4"/>
  <c r="N683" i="4"/>
  <c r="M683" i="4"/>
  <c r="L683" i="4"/>
  <c r="K683" i="4"/>
  <c r="J683" i="4"/>
  <c r="I683" i="4"/>
  <c r="H683" i="4"/>
  <c r="G683" i="4"/>
  <c r="F683" i="4"/>
  <c r="E683" i="4"/>
  <c r="D683" i="4"/>
  <c r="C683" i="4"/>
  <c r="B683" i="4"/>
  <c r="Y682" i="4"/>
  <c r="X682" i="4"/>
  <c r="W682" i="4"/>
  <c r="V682" i="4"/>
  <c r="U682" i="4"/>
  <c r="T682" i="4"/>
  <c r="S682" i="4"/>
  <c r="R682" i="4"/>
  <c r="Q682" i="4"/>
  <c r="P682" i="4"/>
  <c r="O682" i="4"/>
  <c r="N682" i="4"/>
  <c r="M682" i="4"/>
  <c r="L682" i="4"/>
  <c r="K682" i="4"/>
  <c r="J682" i="4"/>
  <c r="I682" i="4"/>
  <c r="H682" i="4"/>
  <c r="G682" i="4"/>
  <c r="F682" i="4"/>
  <c r="E682" i="4"/>
  <c r="D682" i="4"/>
  <c r="C682" i="4"/>
  <c r="B682" i="4"/>
  <c r="Y681" i="4"/>
  <c r="X681" i="4"/>
  <c r="W681" i="4"/>
  <c r="V681" i="4"/>
  <c r="U681" i="4"/>
  <c r="T681" i="4"/>
  <c r="S681" i="4"/>
  <c r="R681" i="4"/>
  <c r="Q681" i="4"/>
  <c r="P681" i="4"/>
  <c r="O681" i="4"/>
  <c r="N681" i="4"/>
  <c r="M681" i="4"/>
  <c r="L681" i="4"/>
  <c r="K681" i="4"/>
  <c r="J681" i="4"/>
  <c r="I681" i="4"/>
  <c r="H681" i="4"/>
  <c r="G681" i="4"/>
  <c r="F681" i="4"/>
  <c r="E681" i="4"/>
  <c r="D681" i="4"/>
  <c r="C681" i="4"/>
  <c r="B681" i="4"/>
  <c r="Y680" i="4"/>
  <c r="X680" i="4"/>
  <c r="W680" i="4"/>
  <c r="V680" i="4"/>
  <c r="U680" i="4"/>
  <c r="T680" i="4"/>
  <c r="S680" i="4"/>
  <c r="R680" i="4"/>
  <c r="Q680" i="4"/>
  <c r="P680" i="4"/>
  <c r="O680" i="4"/>
  <c r="N680" i="4"/>
  <c r="M680" i="4"/>
  <c r="L680" i="4"/>
  <c r="K680" i="4"/>
  <c r="J680" i="4"/>
  <c r="I680" i="4"/>
  <c r="H680" i="4"/>
  <c r="G680" i="4"/>
  <c r="F680" i="4"/>
  <c r="E680" i="4"/>
  <c r="D680" i="4"/>
  <c r="C680" i="4"/>
  <c r="B680" i="4"/>
  <c r="Y679" i="4"/>
  <c r="X679" i="4"/>
  <c r="W679" i="4"/>
  <c r="V679" i="4"/>
  <c r="U679" i="4"/>
  <c r="T679" i="4"/>
  <c r="S679" i="4"/>
  <c r="Q679" i="4"/>
  <c r="P679" i="4"/>
  <c r="O679" i="4"/>
  <c r="N679" i="4"/>
  <c r="M679" i="4"/>
  <c r="L679" i="4"/>
  <c r="K679" i="4"/>
  <c r="J679" i="4"/>
  <c r="I679" i="4"/>
  <c r="H679" i="4"/>
  <c r="G679" i="4"/>
  <c r="F679" i="4"/>
  <c r="E679" i="4"/>
  <c r="D679" i="4"/>
  <c r="C679" i="4"/>
  <c r="B679" i="4"/>
  <c r="Y678" i="4"/>
  <c r="X678" i="4"/>
  <c r="W678" i="4"/>
  <c r="V678" i="4"/>
  <c r="U678" i="4"/>
  <c r="T678" i="4"/>
  <c r="S678" i="4"/>
  <c r="R678" i="4"/>
  <c r="Q678" i="4"/>
  <c r="P678" i="4"/>
  <c r="O678" i="4"/>
  <c r="N678" i="4"/>
  <c r="M678" i="4"/>
  <c r="L678" i="4"/>
  <c r="K678" i="4"/>
  <c r="J678" i="4"/>
  <c r="I678" i="4"/>
  <c r="H678" i="4"/>
  <c r="G678" i="4"/>
  <c r="F678" i="4"/>
  <c r="E678" i="4"/>
  <c r="D678" i="4"/>
  <c r="C678" i="4"/>
  <c r="B678" i="4"/>
  <c r="Y677" i="4"/>
  <c r="X677" i="4"/>
  <c r="W677" i="4"/>
  <c r="V677" i="4"/>
  <c r="U677" i="4"/>
  <c r="T677" i="4"/>
  <c r="S677" i="4"/>
  <c r="R677" i="4"/>
  <c r="Q677" i="4"/>
  <c r="P677" i="4"/>
  <c r="O677" i="4"/>
  <c r="N677" i="4"/>
  <c r="M677" i="4"/>
  <c r="L677" i="4"/>
  <c r="K677" i="4"/>
  <c r="J677" i="4"/>
  <c r="I677" i="4"/>
  <c r="H677" i="4"/>
  <c r="G677" i="4"/>
  <c r="F677" i="4"/>
  <c r="E677" i="4"/>
  <c r="D677" i="4"/>
  <c r="C677" i="4"/>
  <c r="B677" i="4"/>
  <c r="Y676" i="4"/>
  <c r="X676" i="4"/>
  <c r="W676" i="4"/>
  <c r="V676" i="4"/>
  <c r="U676" i="4"/>
  <c r="T676" i="4"/>
  <c r="S676" i="4"/>
  <c r="R676" i="4"/>
  <c r="Q676" i="4"/>
  <c r="P676" i="4"/>
  <c r="O676" i="4"/>
  <c r="N676" i="4"/>
  <c r="M676" i="4"/>
  <c r="L676" i="4"/>
  <c r="K676" i="4"/>
  <c r="J676" i="4"/>
  <c r="I676" i="4"/>
  <c r="H676" i="4"/>
  <c r="G676" i="4"/>
  <c r="F676" i="4"/>
  <c r="E676" i="4"/>
  <c r="D676" i="4"/>
  <c r="C676" i="4"/>
  <c r="B676" i="4"/>
  <c r="Y675" i="4"/>
  <c r="X675" i="4"/>
  <c r="W675" i="4"/>
  <c r="V675" i="4"/>
  <c r="U675" i="4"/>
  <c r="T675" i="4"/>
  <c r="S675" i="4"/>
  <c r="R675" i="4"/>
  <c r="Q675" i="4"/>
  <c r="P675" i="4"/>
  <c r="O675" i="4"/>
  <c r="N675" i="4"/>
  <c r="M675" i="4"/>
  <c r="L675" i="4"/>
  <c r="K675" i="4"/>
  <c r="J675" i="4"/>
  <c r="I675" i="4"/>
  <c r="H675" i="4"/>
  <c r="G675" i="4"/>
  <c r="F675" i="4"/>
  <c r="E675" i="4"/>
  <c r="D675" i="4"/>
  <c r="C675" i="4"/>
  <c r="B675" i="4"/>
  <c r="Y674" i="4"/>
  <c r="X674" i="4"/>
  <c r="W674" i="4"/>
  <c r="V674" i="4"/>
  <c r="U674" i="4"/>
  <c r="T674" i="4"/>
  <c r="S674" i="4"/>
  <c r="Q674" i="4"/>
  <c r="P674" i="4"/>
  <c r="O674" i="4"/>
  <c r="N674" i="4"/>
  <c r="M674" i="4"/>
  <c r="L674" i="4"/>
  <c r="K674" i="4"/>
  <c r="J674" i="4"/>
  <c r="I674" i="4"/>
  <c r="H674" i="4"/>
  <c r="G674" i="4"/>
  <c r="F674" i="4"/>
  <c r="E674" i="4"/>
  <c r="D674" i="4"/>
  <c r="C674" i="4"/>
  <c r="B674" i="4"/>
  <c r="Y673" i="4"/>
  <c r="X673" i="4"/>
  <c r="W673" i="4"/>
  <c r="V673" i="4"/>
  <c r="U673" i="4"/>
  <c r="T673" i="4"/>
  <c r="S673" i="4"/>
  <c r="R673" i="4"/>
  <c r="Q673" i="4"/>
  <c r="P673" i="4"/>
  <c r="O673" i="4"/>
  <c r="N673" i="4"/>
  <c r="M673" i="4"/>
  <c r="L673" i="4"/>
  <c r="K673" i="4"/>
  <c r="J673" i="4"/>
  <c r="I673" i="4"/>
  <c r="H673" i="4"/>
  <c r="G673" i="4"/>
  <c r="F673" i="4"/>
  <c r="E673" i="4"/>
  <c r="D673" i="4"/>
  <c r="C673" i="4"/>
  <c r="B673" i="4"/>
  <c r="Y672" i="4"/>
  <c r="X672" i="4"/>
  <c r="W672" i="4"/>
  <c r="V672" i="4"/>
  <c r="U672" i="4"/>
  <c r="T672" i="4"/>
  <c r="S672" i="4"/>
  <c r="R672" i="4"/>
  <c r="Q672" i="4"/>
  <c r="P672" i="4"/>
  <c r="O672" i="4"/>
  <c r="N672" i="4"/>
  <c r="M672" i="4"/>
  <c r="L672" i="4"/>
  <c r="K672" i="4"/>
  <c r="J672" i="4"/>
  <c r="I672" i="4"/>
  <c r="H672" i="4"/>
  <c r="G672" i="4"/>
  <c r="F672" i="4"/>
  <c r="E672" i="4"/>
  <c r="D672" i="4"/>
  <c r="C672" i="4"/>
  <c r="B672" i="4"/>
  <c r="Y671" i="4"/>
  <c r="X671" i="4"/>
  <c r="W671" i="4"/>
  <c r="V671" i="4"/>
  <c r="U671" i="4"/>
  <c r="T671" i="4"/>
  <c r="S671" i="4"/>
  <c r="R671" i="4"/>
  <c r="Q671" i="4"/>
  <c r="P671" i="4"/>
  <c r="O671" i="4"/>
  <c r="N671" i="4"/>
  <c r="M671" i="4"/>
  <c r="L671" i="4"/>
  <c r="K671" i="4"/>
  <c r="J671" i="4"/>
  <c r="I671" i="4"/>
  <c r="H671" i="4"/>
  <c r="G671" i="4"/>
  <c r="F671" i="4"/>
  <c r="E671" i="4"/>
  <c r="D671" i="4"/>
  <c r="C671" i="4"/>
  <c r="B671" i="4"/>
  <c r="Y670" i="4"/>
  <c r="X670" i="4"/>
  <c r="W670" i="4"/>
  <c r="V670" i="4"/>
  <c r="U670" i="4"/>
  <c r="T670" i="4"/>
  <c r="S670" i="4"/>
  <c r="R670" i="4"/>
  <c r="Q670" i="4"/>
  <c r="P670" i="4"/>
  <c r="O670" i="4"/>
  <c r="N670" i="4"/>
  <c r="M670" i="4"/>
  <c r="L670" i="4"/>
  <c r="K670" i="4"/>
  <c r="J670" i="4"/>
  <c r="I670" i="4"/>
  <c r="H670" i="4"/>
  <c r="G670" i="4"/>
  <c r="F670" i="4"/>
  <c r="E670" i="4"/>
  <c r="D670" i="4"/>
  <c r="C670" i="4"/>
  <c r="B670" i="4"/>
  <c r="Y669" i="4"/>
  <c r="X669" i="4"/>
  <c r="W669" i="4"/>
  <c r="V669" i="4"/>
  <c r="U669" i="4"/>
  <c r="T669" i="4"/>
  <c r="S669" i="4"/>
  <c r="R669" i="4"/>
  <c r="Q669" i="4"/>
  <c r="P669" i="4"/>
  <c r="O669" i="4"/>
  <c r="N669" i="4"/>
  <c r="M669" i="4"/>
  <c r="L669" i="4"/>
  <c r="K669" i="4"/>
  <c r="J669" i="4"/>
  <c r="I669" i="4"/>
  <c r="H669" i="4"/>
  <c r="G669" i="4"/>
  <c r="F669" i="4"/>
  <c r="E669" i="4"/>
  <c r="D669" i="4"/>
  <c r="C669" i="4"/>
  <c r="B669" i="4"/>
  <c r="Y668" i="4"/>
  <c r="X668" i="4"/>
  <c r="W668" i="4"/>
  <c r="V668" i="4"/>
  <c r="U668" i="4"/>
  <c r="T668" i="4"/>
  <c r="S668" i="4"/>
  <c r="R668" i="4"/>
  <c r="Q668" i="4"/>
  <c r="P668" i="4"/>
  <c r="O668" i="4"/>
  <c r="N668" i="4"/>
  <c r="M668" i="4"/>
  <c r="L668" i="4"/>
  <c r="K668" i="4"/>
  <c r="J668" i="4"/>
  <c r="I668" i="4"/>
  <c r="H668" i="4"/>
  <c r="G668" i="4"/>
  <c r="F668" i="4"/>
  <c r="E668" i="4"/>
  <c r="D668" i="4"/>
  <c r="C668" i="4"/>
  <c r="B668" i="4"/>
  <c r="Y667" i="4"/>
  <c r="X667" i="4"/>
  <c r="W667" i="4"/>
  <c r="V667" i="4"/>
  <c r="U667" i="4"/>
  <c r="T667" i="4"/>
  <c r="S667" i="4"/>
  <c r="Q667" i="4"/>
  <c r="P667" i="4"/>
  <c r="O667" i="4"/>
  <c r="N667" i="4"/>
  <c r="M667" i="4"/>
  <c r="L667" i="4"/>
  <c r="K667" i="4"/>
  <c r="J667" i="4"/>
  <c r="I667" i="4"/>
  <c r="H667" i="4"/>
  <c r="G667" i="4"/>
  <c r="F667" i="4"/>
  <c r="E667" i="4"/>
  <c r="D667" i="4"/>
  <c r="C667" i="4"/>
  <c r="B667" i="4"/>
  <c r="Y666" i="4"/>
  <c r="X666" i="4"/>
  <c r="W666" i="4"/>
  <c r="V666" i="4"/>
  <c r="U666" i="4"/>
  <c r="T666" i="4"/>
  <c r="S666" i="4"/>
  <c r="R666" i="4"/>
  <c r="Q666" i="4"/>
  <c r="P666" i="4"/>
  <c r="O666" i="4"/>
  <c r="N666" i="4"/>
  <c r="M666" i="4"/>
  <c r="L666" i="4"/>
  <c r="K666" i="4"/>
  <c r="J666" i="4"/>
  <c r="I666" i="4"/>
  <c r="H666" i="4"/>
  <c r="G666" i="4"/>
  <c r="F666" i="4"/>
  <c r="E666" i="4"/>
  <c r="D666" i="4"/>
  <c r="C666" i="4"/>
  <c r="B666" i="4"/>
  <c r="Y665" i="4"/>
  <c r="X665" i="4"/>
  <c r="W665" i="4"/>
  <c r="V665" i="4"/>
  <c r="U665" i="4"/>
  <c r="T665" i="4"/>
  <c r="S665" i="4"/>
  <c r="R665" i="4"/>
  <c r="Q665" i="4"/>
  <c r="P665" i="4"/>
  <c r="O665" i="4"/>
  <c r="N665" i="4"/>
  <c r="M665" i="4"/>
  <c r="L665" i="4"/>
  <c r="K665" i="4"/>
  <c r="J665" i="4"/>
  <c r="I665" i="4"/>
  <c r="H665" i="4"/>
  <c r="G665" i="4"/>
  <c r="F665" i="4"/>
  <c r="E665" i="4"/>
  <c r="D665" i="4"/>
  <c r="C665" i="4"/>
  <c r="B665" i="4"/>
  <c r="Y664" i="4"/>
  <c r="X664" i="4"/>
  <c r="W664" i="4"/>
  <c r="V664" i="4"/>
  <c r="U664" i="4"/>
  <c r="T664" i="4"/>
  <c r="S664" i="4"/>
  <c r="R664" i="4"/>
  <c r="Q664" i="4"/>
  <c r="P664" i="4"/>
  <c r="O664" i="4"/>
  <c r="N664" i="4"/>
  <c r="M664" i="4"/>
  <c r="L664" i="4"/>
  <c r="K664" i="4"/>
  <c r="J664" i="4"/>
  <c r="I664" i="4"/>
  <c r="H664" i="4"/>
  <c r="G664" i="4"/>
  <c r="F664" i="4"/>
  <c r="E664" i="4"/>
  <c r="D664" i="4"/>
  <c r="C664" i="4"/>
  <c r="B664" i="4"/>
  <c r="Y663" i="4"/>
  <c r="X663" i="4"/>
  <c r="W663" i="4"/>
  <c r="V663" i="4"/>
  <c r="U663" i="4"/>
  <c r="T663" i="4"/>
  <c r="S663" i="4"/>
  <c r="Q663" i="4"/>
  <c r="P663" i="4"/>
  <c r="O663" i="4"/>
  <c r="N663" i="4"/>
  <c r="M663" i="4"/>
  <c r="L663" i="4"/>
  <c r="K663" i="4"/>
  <c r="J663" i="4"/>
  <c r="I663" i="4"/>
  <c r="H663" i="4"/>
  <c r="G663" i="4"/>
  <c r="F663" i="4"/>
  <c r="E663" i="4"/>
  <c r="D663" i="4"/>
  <c r="C663" i="4"/>
  <c r="B663" i="4"/>
  <c r="Y662" i="4"/>
  <c r="X662" i="4"/>
  <c r="W662" i="4"/>
  <c r="V662" i="4"/>
  <c r="U662" i="4"/>
  <c r="T662" i="4"/>
  <c r="S662" i="4"/>
  <c r="R662" i="4"/>
  <c r="Q662" i="4"/>
  <c r="P662" i="4"/>
  <c r="O662" i="4"/>
  <c r="N662" i="4"/>
  <c r="M662" i="4"/>
  <c r="L662" i="4"/>
  <c r="K662" i="4"/>
  <c r="J662" i="4"/>
  <c r="I662" i="4"/>
  <c r="H662" i="4"/>
  <c r="G662" i="4"/>
  <c r="F662" i="4"/>
  <c r="E662" i="4"/>
  <c r="D662" i="4"/>
  <c r="C662" i="4"/>
  <c r="B662" i="4"/>
  <c r="Y661" i="4"/>
  <c r="X661" i="4"/>
  <c r="W661" i="4"/>
  <c r="V661" i="4"/>
  <c r="U661" i="4"/>
  <c r="T661" i="4"/>
  <c r="S661" i="4"/>
  <c r="R661" i="4"/>
  <c r="Q661" i="4"/>
  <c r="P661" i="4"/>
  <c r="O661" i="4"/>
  <c r="N661" i="4"/>
  <c r="M661" i="4"/>
  <c r="L661" i="4"/>
  <c r="K661" i="4"/>
  <c r="J661" i="4"/>
  <c r="I661" i="4"/>
  <c r="H661" i="4"/>
  <c r="G661" i="4"/>
  <c r="F661" i="4"/>
  <c r="E661" i="4"/>
  <c r="D661" i="4"/>
  <c r="C661" i="4"/>
  <c r="B661" i="4"/>
  <c r="Y660" i="4"/>
  <c r="X660" i="4"/>
  <c r="W660" i="4"/>
  <c r="V660" i="4"/>
  <c r="U660" i="4"/>
  <c r="T660" i="4"/>
  <c r="S660" i="4"/>
  <c r="R660" i="4"/>
  <c r="Q660" i="4"/>
  <c r="P660" i="4"/>
  <c r="O660" i="4"/>
  <c r="N660" i="4"/>
  <c r="M660" i="4"/>
  <c r="L660" i="4"/>
  <c r="K660" i="4"/>
  <c r="J660" i="4"/>
  <c r="I660" i="4"/>
  <c r="H660" i="4"/>
  <c r="G660" i="4"/>
  <c r="F660" i="4"/>
  <c r="E660" i="4"/>
  <c r="D660" i="4"/>
  <c r="C660" i="4"/>
  <c r="B660" i="4"/>
  <c r="Y659" i="4"/>
  <c r="X659" i="4"/>
  <c r="W659" i="4"/>
  <c r="V659" i="4"/>
  <c r="U659" i="4"/>
  <c r="T659" i="4"/>
  <c r="S659" i="4"/>
  <c r="R659" i="4"/>
  <c r="Q659" i="4"/>
  <c r="P659" i="4"/>
  <c r="O659" i="4"/>
  <c r="N659" i="4"/>
  <c r="M659" i="4"/>
  <c r="L659" i="4"/>
  <c r="K659" i="4"/>
  <c r="J659" i="4"/>
  <c r="I659" i="4"/>
  <c r="H659" i="4"/>
  <c r="G659" i="4"/>
  <c r="F659" i="4"/>
  <c r="E659" i="4"/>
  <c r="D659" i="4"/>
  <c r="C659" i="4"/>
  <c r="B659" i="4"/>
  <c r="Y658" i="4"/>
  <c r="X658" i="4"/>
  <c r="W658" i="4"/>
  <c r="V658" i="4"/>
  <c r="U658" i="4"/>
  <c r="T658" i="4"/>
  <c r="S658" i="4"/>
  <c r="R658" i="4"/>
  <c r="Q658" i="4"/>
  <c r="P658" i="4"/>
  <c r="O658" i="4"/>
  <c r="N658" i="4"/>
  <c r="M658" i="4"/>
  <c r="L658" i="4"/>
  <c r="K658" i="4"/>
  <c r="J658" i="4"/>
  <c r="I658" i="4"/>
  <c r="H658" i="4"/>
  <c r="G658" i="4"/>
  <c r="F658" i="4"/>
  <c r="E658" i="4"/>
  <c r="D658" i="4"/>
  <c r="C658" i="4"/>
  <c r="B658" i="4"/>
  <c r="Y657" i="4"/>
  <c r="X657" i="4"/>
  <c r="W657" i="4"/>
  <c r="V657" i="4"/>
  <c r="U657" i="4"/>
  <c r="T657" i="4"/>
  <c r="S657" i="4"/>
  <c r="R657" i="4"/>
  <c r="Q657" i="4"/>
  <c r="P657" i="4"/>
  <c r="O657" i="4"/>
  <c r="N657" i="4"/>
  <c r="M657" i="4"/>
  <c r="L657" i="4"/>
  <c r="K657" i="4"/>
  <c r="J657" i="4"/>
  <c r="I657" i="4"/>
  <c r="H657" i="4"/>
  <c r="G657" i="4"/>
  <c r="F657" i="4"/>
  <c r="E657" i="4"/>
  <c r="D657" i="4"/>
  <c r="C657" i="4"/>
  <c r="B657" i="4"/>
  <c r="Y656" i="4"/>
  <c r="X656" i="4"/>
  <c r="W656" i="4"/>
  <c r="V656" i="4"/>
  <c r="U656" i="4"/>
  <c r="T656" i="4"/>
  <c r="S656" i="4"/>
  <c r="Q656" i="4"/>
  <c r="P656" i="4"/>
  <c r="O656" i="4"/>
  <c r="N656" i="4"/>
  <c r="M656" i="4"/>
  <c r="L656" i="4"/>
  <c r="K656" i="4"/>
  <c r="J656" i="4"/>
  <c r="I656" i="4"/>
  <c r="H656" i="4"/>
  <c r="G656" i="4"/>
  <c r="F656" i="4"/>
  <c r="E656" i="4"/>
  <c r="D656" i="4"/>
  <c r="C656" i="4"/>
  <c r="B656" i="4"/>
  <c r="Y655" i="4"/>
  <c r="X655" i="4"/>
  <c r="W655" i="4"/>
  <c r="V655" i="4"/>
  <c r="U655" i="4"/>
  <c r="T655" i="4"/>
  <c r="S655" i="4"/>
  <c r="R655" i="4"/>
  <c r="Q655" i="4"/>
  <c r="P655" i="4"/>
  <c r="O655" i="4"/>
  <c r="N655" i="4"/>
  <c r="M655" i="4"/>
  <c r="L655" i="4"/>
  <c r="K655" i="4"/>
  <c r="J655" i="4"/>
  <c r="I655" i="4"/>
  <c r="H655" i="4"/>
  <c r="G655" i="4"/>
  <c r="F655" i="4"/>
  <c r="E655" i="4"/>
  <c r="D655" i="4"/>
  <c r="C655" i="4"/>
  <c r="B655" i="4"/>
  <c r="Y654" i="4"/>
  <c r="X654" i="4"/>
  <c r="W654" i="4"/>
  <c r="V654" i="4"/>
  <c r="U654" i="4"/>
  <c r="T654" i="4"/>
  <c r="S654" i="4"/>
  <c r="R654" i="4"/>
  <c r="Q654" i="4"/>
  <c r="P654" i="4"/>
  <c r="O654" i="4"/>
  <c r="N654" i="4"/>
  <c r="M654" i="4"/>
  <c r="L654" i="4"/>
  <c r="K654" i="4"/>
  <c r="J654" i="4"/>
  <c r="I654" i="4"/>
  <c r="H654" i="4"/>
  <c r="G654" i="4"/>
  <c r="F654" i="4"/>
  <c r="E654" i="4"/>
  <c r="D654" i="4"/>
  <c r="C654" i="4"/>
  <c r="B654" i="4"/>
  <c r="Y653" i="4"/>
  <c r="X653" i="4"/>
  <c r="W653" i="4"/>
  <c r="V653" i="4"/>
  <c r="U653" i="4"/>
  <c r="T653" i="4"/>
  <c r="S653" i="4"/>
  <c r="R653" i="4"/>
  <c r="Q653" i="4"/>
  <c r="P653" i="4"/>
  <c r="O653" i="4"/>
  <c r="N653" i="4"/>
  <c r="M653" i="4"/>
  <c r="L653" i="4"/>
  <c r="K653" i="4"/>
  <c r="J653" i="4"/>
  <c r="I653" i="4"/>
  <c r="H653" i="4"/>
  <c r="G653" i="4"/>
  <c r="F653" i="4"/>
  <c r="E653" i="4"/>
  <c r="D653" i="4"/>
  <c r="C653" i="4"/>
  <c r="B653" i="4"/>
  <c r="Y652" i="4"/>
  <c r="X652" i="4"/>
  <c r="W652" i="4"/>
  <c r="V652" i="4"/>
  <c r="U652" i="4"/>
  <c r="T652" i="4"/>
  <c r="S652" i="4"/>
  <c r="R652" i="4"/>
  <c r="Q652" i="4"/>
  <c r="P652" i="4"/>
  <c r="O652" i="4"/>
  <c r="N652" i="4"/>
  <c r="M652" i="4"/>
  <c r="L652" i="4"/>
  <c r="K652" i="4"/>
  <c r="J652" i="4"/>
  <c r="I652" i="4"/>
  <c r="H652" i="4"/>
  <c r="G652" i="4"/>
  <c r="F652" i="4"/>
  <c r="E652" i="4"/>
  <c r="D652" i="4"/>
  <c r="C652" i="4"/>
  <c r="B652" i="4"/>
  <c r="Y651" i="4"/>
  <c r="X651" i="4"/>
  <c r="W651" i="4"/>
  <c r="V651" i="4"/>
  <c r="U651" i="4"/>
  <c r="T651" i="4"/>
  <c r="S651" i="4"/>
  <c r="Q651" i="4"/>
  <c r="P651" i="4"/>
  <c r="O651" i="4"/>
  <c r="N651" i="4"/>
  <c r="M651" i="4"/>
  <c r="L651" i="4"/>
  <c r="K651" i="4"/>
  <c r="J651" i="4"/>
  <c r="I651" i="4"/>
  <c r="H651" i="4"/>
  <c r="G651" i="4"/>
  <c r="F651" i="4"/>
  <c r="E651" i="4"/>
  <c r="D651" i="4"/>
  <c r="C651" i="4"/>
  <c r="B651" i="4"/>
  <c r="Y650" i="4"/>
  <c r="X650" i="4"/>
  <c r="W650" i="4"/>
  <c r="V650" i="4"/>
  <c r="U650" i="4"/>
  <c r="T650" i="4"/>
  <c r="S650" i="4"/>
  <c r="R650" i="4"/>
  <c r="Q650" i="4"/>
  <c r="P650" i="4"/>
  <c r="O650" i="4"/>
  <c r="N650" i="4"/>
  <c r="M650" i="4"/>
  <c r="L650" i="4"/>
  <c r="K650" i="4"/>
  <c r="J650" i="4"/>
  <c r="I650" i="4"/>
  <c r="H650" i="4"/>
  <c r="G650" i="4"/>
  <c r="F650" i="4"/>
  <c r="E650" i="4"/>
  <c r="D650" i="4"/>
  <c r="C650" i="4"/>
  <c r="B650" i="4"/>
  <c r="Y649" i="4"/>
  <c r="X649" i="4"/>
  <c r="W649" i="4"/>
  <c r="V649" i="4"/>
  <c r="U649" i="4"/>
  <c r="T649" i="4"/>
  <c r="S649" i="4"/>
  <c r="R649" i="4"/>
  <c r="Q649" i="4"/>
  <c r="P649" i="4"/>
  <c r="O649" i="4"/>
  <c r="N649" i="4"/>
  <c r="M649" i="4"/>
  <c r="L649" i="4"/>
  <c r="K649" i="4"/>
  <c r="J649" i="4"/>
  <c r="I649" i="4"/>
  <c r="H649" i="4"/>
  <c r="G649" i="4"/>
  <c r="F649" i="4"/>
  <c r="E649" i="4"/>
  <c r="D649" i="4"/>
  <c r="C649" i="4"/>
  <c r="B649" i="4"/>
  <c r="Y648" i="4"/>
  <c r="X648" i="4"/>
  <c r="W648" i="4"/>
  <c r="V648" i="4"/>
  <c r="U648" i="4"/>
  <c r="T648" i="4"/>
  <c r="S648" i="4"/>
  <c r="R648" i="4"/>
  <c r="Q648" i="4"/>
  <c r="P648" i="4"/>
  <c r="O648" i="4"/>
  <c r="N648" i="4"/>
  <c r="M648" i="4"/>
  <c r="L648" i="4"/>
  <c r="K648" i="4"/>
  <c r="J648" i="4"/>
  <c r="I648" i="4"/>
  <c r="H648" i="4"/>
  <c r="G648" i="4"/>
  <c r="F648" i="4"/>
  <c r="E648" i="4"/>
  <c r="D648" i="4"/>
  <c r="C648" i="4"/>
  <c r="B648" i="4"/>
  <c r="Y647" i="4"/>
  <c r="X647" i="4"/>
  <c r="W647" i="4"/>
  <c r="V647" i="4"/>
  <c r="U647" i="4"/>
  <c r="T647" i="4"/>
  <c r="S647" i="4"/>
  <c r="Q647" i="4"/>
  <c r="P647" i="4"/>
  <c r="O647" i="4"/>
  <c r="N647" i="4"/>
  <c r="M647" i="4"/>
  <c r="L647" i="4"/>
  <c r="K647" i="4"/>
  <c r="J647" i="4"/>
  <c r="I647" i="4"/>
  <c r="H647" i="4"/>
  <c r="G647" i="4"/>
  <c r="F647" i="4"/>
  <c r="E647" i="4"/>
  <c r="D647" i="4"/>
  <c r="C647" i="4"/>
  <c r="B647" i="4"/>
  <c r="Y646" i="4"/>
  <c r="X646" i="4"/>
  <c r="W646" i="4"/>
  <c r="V646" i="4"/>
  <c r="U646" i="4"/>
  <c r="T646" i="4"/>
  <c r="S646" i="4"/>
  <c r="R646" i="4"/>
  <c r="Q646" i="4"/>
  <c r="P646" i="4"/>
  <c r="O646" i="4"/>
  <c r="N646" i="4"/>
  <c r="M646" i="4"/>
  <c r="L646" i="4"/>
  <c r="K646" i="4"/>
  <c r="J646" i="4"/>
  <c r="I646" i="4"/>
  <c r="H646" i="4"/>
  <c r="G646" i="4"/>
  <c r="F646" i="4"/>
  <c r="E646" i="4"/>
  <c r="D646" i="4"/>
  <c r="C646" i="4"/>
  <c r="B646" i="4"/>
  <c r="Y645" i="4"/>
  <c r="X645" i="4"/>
  <c r="W645" i="4"/>
  <c r="V645" i="4"/>
  <c r="U645" i="4"/>
  <c r="T645" i="4"/>
  <c r="S645" i="4"/>
  <c r="R645" i="4"/>
  <c r="Q645" i="4"/>
  <c r="P645" i="4"/>
  <c r="O645" i="4"/>
  <c r="N645" i="4"/>
  <c r="M645" i="4"/>
  <c r="L645" i="4"/>
  <c r="K645" i="4"/>
  <c r="J645" i="4"/>
  <c r="I645" i="4"/>
  <c r="H645" i="4"/>
  <c r="G645" i="4"/>
  <c r="F645" i="4"/>
  <c r="E645" i="4"/>
  <c r="D645" i="4"/>
  <c r="C645" i="4"/>
  <c r="B645" i="4"/>
  <c r="Y644" i="4"/>
  <c r="X644" i="4"/>
  <c r="W644" i="4"/>
  <c r="V644" i="4"/>
  <c r="U644" i="4"/>
  <c r="T644" i="4"/>
  <c r="S644" i="4"/>
  <c r="R644" i="4"/>
  <c r="Q644" i="4"/>
  <c r="P644" i="4"/>
  <c r="O644" i="4"/>
  <c r="N644" i="4"/>
  <c r="M644" i="4"/>
  <c r="L644" i="4"/>
  <c r="K644" i="4"/>
  <c r="J644" i="4"/>
  <c r="I644" i="4"/>
  <c r="H644" i="4"/>
  <c r="G644" i="4"/>
  <c r="F644" i="4"/>
  <c r="E644" i="4"/>
  <c r="D644" i="4"/>
  <c r="C644" i="4"/>
  <c r="B644" i="4"/>
  <c r="Y643" i="4"/>
  <c r="X643" i="4"/>
  <c r="W643" i="4"/>
  <c r="V643" i="4"/>
  <c r="U643" i="4"/>
  <c r="T643" i="4"/>
  <c r="S643" i="4"/>
  <c r="R643" i="4"/>
  <c r="Q643" i="4"/>
  <c r="P643" i="4"/>
  <c r="O643" i="4"/>
  <c r="N643" i="4"/>
  <c r="M643" i="4"/>
  <c r="L643" i="4"/>
  <c r="K643" i="4"/>
  <c r="J643" i="4"/>
  <c r="I643" i="4"/>
  <c r="H643" i="4"/>
  <c r="G643" i="4"/>
  <c r="F643" i="4"/>
  <c r="E643" i="4"/>
  <c r="D643" i="4"/>
  <c r="C643" i="4"/>
  <c r="B643" i="4"/>
  <c r="Y642" i="4"/>
  <c r="X642" i="4"/>
  <c r="W642" i="4"/>
  <c r="V642" i="4"/>
  <c r="U642" i="4"/>
  <c r="T642" i="4"/>
  <c r="S642" i="4"/>
  <c r="R642" i="4"/>
  <c r="Q642" i="4"/>
  <c r="P642" i="4"/>
  <c r="O642" i="4"/>
  <c r="N642" i="4"/>
  <c r="M642" i="4"/>
  <c r="L642" i="4"/>
  <c r="K642" i="4"/>
  <c r="J642" i="4"/>
  <c r="I642" i="4"/>
  <c r="H642" i="4"/>
  <c r="G642" i="4"/>
  <c r="F642" i="4"/>
  <c r="E642" i="4"/>
  <c r="D642" i="4"/>
  <c r="C642" i="4"/>
  <c r="B642" i="4"/>
  <c r="Y641" i="4"/>
  <c r="X641" i="4"/>
  <c r="W641" i="4"/>
  <c r="V641" i="4"/>
  <c r="U641" i="4"/>
  <c r="T641" i="4"/>
  <c r="S641" i="4"/>
  <c r="R641" i="4"/>
  <c r="Q641" i="4"/>
  <c r="P641" i="4"/>
  <c r="O641" i="4"/>
  <c r="N641" i="4"/>
  <c r="M641" i="4"/>
  <c r="L641" i="4"/>
  <c r="K641" i="4"/>
  <c r="J641" i="4"/>
  <c r="I641" i="4"/>
  <c r="H641" i="4"/>
  <c r="G641" i="4"/>
  <c r="F641" i="4"/>
  <c r="E641" i="4"/>
  <c r="D641" i="4"/>
  <c r="C641" i="4"/>
  <c r="B641" i="4"/>
  <c r="Y640" i="4"/>
  <c r="X640" i="4"/>
  <c r="W640" i="4"/>
  <c r="V640" i="4"/>
  <c r="U640" i="4"/>
  <c r="T640" i="4"/>
  <c r="S640" i="4"/>
  <c r="R640" i="4"/>
  <c r="Q640" i="4"/>
  <c r="P640" i="4"/>
  <c r="O640" i="4"/>
  <c r="N640" i="4"/>
  <c r="M640" i="4"/>
  <c r="L640" i="4"/>
  <c r="K640" i="4"/>
  <c r="J640" i="4"/>
  <c r="I640" i="4"/>
  <c r="H640" i="4"/>
  <c r="G640" i="4"/>
  <c r="F640" i="4"/>
  <c r="E640" i="4"/>
  <c r="D640" i="4"/>
  <c r="C640" i="4"/>
  <c r="B640" i="4"/>
  <c r="Y639" i="4"/>
  <c r="X639" i="4"/>
  <c r="W639" i="4"/>
  <c r="V639" i="4"/>
  <c r="U639" i="4"/>
  <c r="T639" i="4"/>
  <c r="S639" i="4"/>
  <c r="R639" i="4"/>
  <c r="Q639" i="4"/>
  <c r="P639" i="4"/>
  <c r="O639" i="4"/>
  <c r="N639" i="4"/>
  <c r="M639" i="4"/>
  <c r="L639" i="4"/>
  <c r="K639" i="4"/>
  <c r="J639" i="4"/>
  <c r="I639" i="4"/>
  <c r="H639" i="4"/>
  <c r="G639" i="4"/>
  <c r="F639" i="4"/>
  <c r="E639" i="4"/>
  <c r="D639" i="4"/>
  <c r="C639" i="4"/>
  <c r="B639" i="4"/>
  <c r="Y638" i="4"/>
  <c r="X638" i="4"/>
  <c r="W638" i="4"/>
  <c r="V638" i="4"/>
  <c r="U638" i="4"/>
  <c r="T638" i="4"/>
  <c r="S638" i="4"/>
  <c r="Q638" i="4"/>
  <c r="P638" i="4"/>
  <c r="O638" i="4"/>
  <c r="N638" i="4"/>
  <c r="M638" i="4"/>
  <c r="L638" i="4"/>
  <c r="K638" i="4"/>
  <c r="J638" i="4"/>
  <c r="I638" i="4"/>
  <c r="H638" i="4"/>
  <c r="G638" i="4"/>
  <c r="F638" i="4"/>
  <c r="E638" i="4"/>
  <c r="D638" i="4"/>
  <c r="C638" i="4"/>
  <c r="B638" i="4"/>
  <c r="Y637" i="4"/>
  <c r="X637" i="4"/>
  <c r="W637" i="4"/>
  <c r="V637" i="4"/>
  <c r="U637" i="4"/>
  <c r="T637" i="4"/>
  <c r="S637" i="4"/>
  <c r="R637" i="4"/>
  <c r="Q637" i="4"/>
  <c r="P637" i="4"/>
  <c r="O637" i="4"/>
  <c r="N637" i="4"/>
  <c r="M637" i="4"/>
  <c r="L637" i="4"/>
  <c r="K637" i="4"/>
  <c r="J637" i="4"/>
  <c r="I637" i="4"/>
  <c r="H637" i="4"/>
  <c r="G637" i="4"/>
  <c r="F637" i="4"/>
  <c r="E637" i="4"/>
  <c r="D637" i="4"/>
  <c r="C637" i="4"/>
  <c r="B637" i="4"/>
  <c r="Y636" i="4"/>
  <c r="X636" i="4"/>
  <c r="W636" i="4"/>
  <c r="V636" i="4"/>
  <c r="U636" i="4"/>
  <c r="T636" i="4"/>
  <c r="S636" i="4"/>
  <c r="R636" i="4"/>
  <c r="Q636" i="4"/>
  <c r="P636" i="4"/>
  <c r="O636" i="4"/>
  <c r="N636" i="4"/>
  <c r="M636" i="4"/>
  <c r="L636" i="4"/>
  <c r="K636" i="4"/>
  <c r="J636" i="4"/>
  <c r="I636" i="4"/>
  <c r="H636" i="4"/>
  <c r="G636" i="4"/>
  <c r="F636" i="4"/>
  <c r="E636" i="4"/>
  <c r="D636" i="4"/>
  <c r="C636" i="4"/>
  <c r="B636" i="4"/>
  <c r="Y635" i="4"/>
  <c r="X635" i="4"/>
  <c r="W635" i="4"/>
  <c r="V635" i="4"/>
  <c r="U635" i="4"/>
  <c r="T635" i="4"/>
  <c r="S635" i="4"/>
  <c r="R635" i="4"/>
  <c r="Q635" i="4"/>
  <c r="P635" i="4"/>
  <c r="O635" i="4"/>
  <c r="N635" i="4"/>
  <c r="M635" i="4"/>
  <c r="L635" i="4"/>
  <c r="K635" i="4"/>
  <c r="J635" i="4"/>
  <c r="I635" i="4"/>
  <c r="H635" i="4"/>
  <c r="G635" i="4"/>
  <c r="F635" i="4"/>
  <c r="E635" i="4"/>
  <c r="D635" i="4"/>
  <c r="C635" i="4"/>
  <c r="B635" i="4"/>
  <c r="Y634" i="4"/>
  <c r="X634" i="4"/>
  <c r="W634" i="4"/>
  <c r="V634" i="4"/>
  <c r="U634" i="4"/>
  <c r="T634" i="4"/>
  <c r="S634" i="4"/>
  <c r="Q634" i="4"/>
  <c r="P634" i="4"/>
  <c r="O634" i="4"/>
  <c r="N634" i="4"/>
  <c r="M634" i="4"/>
  <c r="L634" i="4"/>
  <c r="K634" i="4"/>
  <c r="J634" i="4"/>
  <c r="I634" i="4"/>
  <c r="H634" i="4"/>
  <c r="G634" i="4"/>
  <c r="F634" i="4"/>
  <c r="E634" i="4"/>
  <c r="D634" i="4"/>
  <c r="C634" i="4"/>
  <c r="B634" i="4"/>
  <c r="Y633" i="4"/>
  <c r="X633" i="4"/>
  <c r="W633" i="4"/>
  <c r="V633" i="4"/>
  <c r="U633" i="4"/>
  <c r="T633" i="4"/>
  <c r="S633" i="4"/>
  <c r="R633" i="4"/>
  <c r="Q633" i="4"/>
  <c r="P633" i="4"/>
  <c r="O633" i="4"/>
  <c r="N633" i="4"/>
  <c r="M633" i="4"/>
  <c r="L633" i="4"/>
  <c r="K633" i="4"/>
  <c r="J633" i="4"/>
  <c r="I633" i="4"/>
  <c r="H633" i="4"/>
  <c r="G633" i="4"/>
  <c r="F633" i="4"/>
  <c r="E633" i="4"/>
  <c r="D633" i="4"/>
  <c r="C633" i="4"/>
  <c r="B633" i="4"/>
  <c r="Y632" i="4"/>
  <c r="X632" i="4"/>
  <c r="W632" i="4"/>
  <c r="V632" i="4"/>
  <c r="U632" i="4"/>
  <c r="T632" i="4"/>
  <c r="S632" i="4"/>
  <c r="R632" i="4"/>
  <c r="Q632" i="4"/>
  <c r="P632" i="4"/>
  <c r="O632" i="4"/>
  <c r="N632" i="4"/>
  <c r="M632" i="4"/>
  <c r="L632" i="4"/>
  <c r="K632" i="4"/>
  <c r="J632" i="4"/>
  <c r="I632" i="4"/>
  <c r="H632" i="4"/>
  <c r="G632" i="4"/>
  <c r="F632" i="4"/>
  <c r="E632" i="4"/>
  <c r="D632" i="4"/>
  <c r="C632" i="4"/>
  <c r="B632" i="4"/>
  <c r="Y631" i="4"/>
  <c r="X631" i="4"/>
  <c r="W631" i="4"/>
  <c r="V631" i="4"/>
  <c r="U631" i="4"/>
  <c r="T631" i="4"/>
  <c r="S631" i="4"/>
  <c r="R631" i="4"/>
  <c r="Q631" i="4"/>
  <c r="P631" i="4"/>
  <c r="O631" i="4"/>
  <c r="N631" i="4"/>
  <c r="M631" i="4"/>
  <c r="L631" i="4"/>
  <c r="K631" i="4"/>
  <c r="J631" i="4"/>
  <c r="I631" i="4"/>
  <c r="H631" i="4"/>
  <c r="G631" i="4"/>
  <c r="F631" i="4"/>
  <c r="E631" i="4"/>
  <c r="D631" i="4"/>
  <c r="C631" i="4"/>
  <c r="B631" i="4"/>
  <c r="Y630" i="4"/>
  <c r="X630" i="4"/>
  <c r="W630" i="4"/>
  <c r="V630" i="4"/>
  <c r="U630" i="4"/>
  <c r="T630" i="4"/>
  <c r="S630" i="4"/>
  <c r="R630" i="4"/>
  <c r="Q630" i="4"/>
  <c r="P630" i="4"/>
  <c r="O630" i="4"/>
  <c r="N630" i="4"/>
  <c r="M630" i="4"/>
  <c r="L630" i="4"/>
  <c r="K630" i="4"/>
  <c r="J630" i="4"/>
  <c r="I630" i="4"/>
  <c r="H630" i="4"/>
  <c r="G630" i="4"/>
  <c r="F630" i="4"/>
  <c r="E630" i="4"/>
  <c r="D630" i="4"/>
  <c r="C630" i="4"/>
  <c r="B630" i="4"/>
  <c r="Y629" i="4"/>
  <c r="X629" i="4"/>
  <c r="W629" i="4"/>
  <c r="V629" i="4"/>
  <c r="U629" i="4"/>
  <c r="T629" i="4"/>
  <c r="S629" i="4"/>
  <c r="R629" i="4"/>
  <c r="Q629" i="4"/>
  <c r="P629" i="4"/>
  <c r="O629" i="4"/>
  <c r="N629" i="4"/>
  <c r="M629" i="4"/>
  <c r="L629" i="4"/>
  <c r="K629" i="4"/>
  <c r="J629" i="4"/>
  <c r="I629" i="4"/>
  <c r="H629" i="4"/>
  <c r="G629" i="4"/>
  <c r="F629" i="4"/>
  <c r="E629" i="4"/>
  <c r="D629" i="4"/>
  <c r="C629" i="4"/>
  <c r="B629" i="4"/>
  <c r="Y628" i="4"/>
  <c r="X628" i="4"/>
  <c r="W628" i="4"/>
  <c r="V628" i="4"/>
  <c r="U628" i="4"/>
  <c r="T628" i="4"/>
  <c r="S628" i="4"/>
  <c r="R628" i="4"/>
  <c r="Q628" i="4"/>
  <c r="P628" i="4"/>
  <c r="O628" i="4"/>
  <c r="N628" i="4"/>
  <c r="M628" i="4"/>
  <c r="L628" i="4"/>
  <c r="K628" i="4"/>
  <c r="J628" i="4"/>
  <c r="I628" i="4"/>
  <c r="H628" i="4"/>
  <c r="G628" i="4"/>
  <c r="F628" i="4"/>
  <c r="E628" i="4"/>
  <c r="D628" i="4"/>
  <c r="C628" i="4"/>
  <c r="B628" i="4"/>
  <c r="Y627" i="4"/>
  <c r="X627" i="4"/>
  <c r="W627" i="4"/>
  <c r="V627" i="4"/>
  <c r="U627" i="4"/>
  <c r="T627" i="4"/>
  <c r="S627" i="4"/>
  <c r="R627" i="4"/>
  <c r="Q627" i="4"/>
  <c r="P627" i="4"/>
  <c r="O627" i="4"/>
  <c r="N627" i="4"/>
  <c r="M627" i="4"/>
  <c r="L627" i="4"/>
  <c r="K627" i="4"/>
  <c r="J627" i="4"/>
  <c r="I627" i="4"/>
  <c r="H627" i="4"/>
  <c r="G627" i="4"/>
  <c r="F627" i="4"/>
  <c r="E627" i="4"/>
  <c r="D627" i="4"/>
  <c r="C627" i="4"/>
  <c r="B627" i="4"/>
  <c r="Y626" i="4"/>
  <c r="X626" i="4"/>
  <c r="W626" i="4"/>
  <c r="V626" i="4"/>
  <c r="U626" i="4"/>
  <c r="T626" i="4"/>
  <c r="S626" i="4"/>
  <c r="R626" i="4"/>
  <c r="Q626" i="4"/>
  <c r="P626" i="4"/>
  <c r="O626" i="4"/>
  <c r="N626" i="4"/>
  <c r="M626" i="4"/>
  <c r="L626" i="4"/>
  <c r="K626" i="4"/>
  <c r="J626" i="4"/>
  <c r="I626" i="4"/>
  <c r="H626" i="4"/>
  <c r="G626" i="4"/>
  <c r="F626" i="4"/>
  <c r="E626" i="4"/>
  <c r="D626" i="4"/>
  <c r="C626" i="4"/>
  <c r="B626" i="4"/>
  <c r="Y625" i="4"/>
  <c r="X625" i="4"/>
  <c r="W625" i="4"/>
  <c r="V625" i="4"/>
  <c r="U625" i="4"/>
  <c r="T625" i="4"/>
  <c r="S625" i="4"/>
  <c r="Q625" i="4"/>
  <c r="P625" i="4"/>
  <c r="O625" i="4"/>
  <c r="N625" i="4"/>
  <c r="M625" i="4"/>
  <c r="L625" i="4"/>
  <c r="K625" i="4"/>
  <c r="J625" i="4"/>
  <c r="I625" i="4"/>
  <c r="H625" i="4"/>
  <c r="G625" i="4"/>
  <c r="F625" i="4"/>
  <c r="E625" i="4"/>
  <c r="D625" i="4"/>
  <c r="C625" i="4"/>
  <c r="B625" i="4"/>
  <c r="Y624" i="4"/>
  <c r="X624" i="4"/>
  <c r="W624" i="4"/>
  <c r="V624" i="4"/>
  <c r="U624" i="4"/>
  <c r="T624" i="4"/>
  <c r="S624" i="4"/>
  <c r="R624" i="4"/>
  <c r="Q624" i="4"/>
  <c r="P624" i="4"/>
  <c r="O624" i="4"/>
  <c r="N624" i="4"/>
  <c r="M624" i="4"/>
  <c r="L624" i="4"/>
  <c r="K624" i="4"/>
  <c r="J624" i="4"/>
  <c r="I624" i="4"/>
  <c r="H624" i="4"/>
  <c r="G624" i="4"/>
  <c r="F624" i="4"/>
  <c r="E624" i="4"/>
  <c r="D624" i="4"/>
  <c r="C624" i="4"/>
  <c r="B624" i="4"/>
  <c r="Y623" i="4"/>
  <c r="X623" i="4"/>
  <c r="W623" i="4"/>
  <c r="V623" i="4"/>
  <c r="U623" i="4"/>
  <c r="T623" i="4"/>
  <c r="S623" i="4"/>
  <c r="R623" i="4"/>
  <c r="Q623" i="4"/>
  <c r="P623" i="4"/>
  <c r="O623" i="4"/>
  <c r="N623" i="4"/>
  <c r="M623" i="4"/>
  <c r="L623" i="4"/>
  <c r="K623" i="4"/>
  <c r="J623" i="4"/>
  <c r="I623" i="4"/>
  <c r="H623" i="4"/>
  <c r="G623" i="4"/>
  <c r="F623" i="4"/>
  <c r="E623" i="4"/>
  <c r="D623" i="4"/>
  <c r="C623" i="4"/>
  <c r="B623" i="4"/>
  <c r="Y622" i="4"/>
  <c r="X622" i="4"/>
  <c r="W622" i="4"/>
  <c r="V622" i="4"/>
  <c r="U622" i="4"/>
  <c r="T622" i="4"/>
  <c r="S622" i="4"/>
  <c r="Q622" i="4"/>
  <c r="P622" i="4"/>
  <c r="O622" i="4"/>
  <c r="N622" i="4"/>
  <c r="M622" i="4"/>
  <c r="L622" i="4"/>
  <c r="K622" i="4"/>
  <c r="J622" i="4"/>
  <c r="I622" i="4"/>
  <c r="H622" i="4"/>
  <c r="G622" i="4"/>
  <c r="F622" i="4"/>
  <c r="E622" i="4"/>
  <c r="D622" i="4"/>
  <c r="C622" i="4"/>
  <c r="B622" i="4"/>
  <c r="Y621" i="4"/>
  <c r="X621" i="4"/>
  <c r="W621" i="4"/>
  <c r="V621" i="4"/>
  <c r="U621" i="4"/>
  <c r="T621" i="4"/>
  <c r="S621" i="4"/>
  <c r="R621" i="4"/>
  <c r="Q621" i="4"/>
  <c r="P621" i="4"/>
  <c r="O621" i="4"/>
  <c r="N621" i="4"/>
  <c r="M621" i="4"/>
  <c r="L621" i="4"/>
  <c r="K621" i="4"/>
  <c r="J621" i="4"/>
  <c r="I621" i="4"/>
  <c r="H621" i="4"/>
  <c r="G621" i="4"/>
  <c r="F621" i="4"/>
  <c r="E621" i="4"/>
  <c r="D621" i="4"/>
  <c r="C621" i="4"/>
  <c r="B621" i="4"/>
  <c r="Y620" i="4"/>
  <c r="X620" i="4"/>
  <c r="W620" i="4"/>
  <c r="V620" i="4"/>
  <c r="U620" i="4"/>
  <c r="T620" i="4"/>
  <c r="S620" i="4"/>
  <c r="Q620" i="4"/>
  <c r="P620" i="4"/>
  <c r="O620" i="4"/>
  <c r="N620" i="4"/>
  <c r="M620" i="4"/>
  <c r="L620" i="4"/>
  <c r="K620" i="4"/>
  <c r="J620" i="4"/>
  <c r="I620" i="4"/>
  <c r="H620" i="4"/>
  <c r="G620" i="4"/>
  <c r="F620" i="4"/>
  <c r="E620" i="4"/>
  <c r="D620" i="4"/>
  <c r="C620" i="4"/>
  <c r="B620" i="4"/>
  <c r="Y619" i="4"/>
  <c r="X619" i="4"/>
  <c r="W619" i="4"/>
  <c r="V619" i="4"/>
  <c r="U619" i="4"/>
  <c r="T619" i="4"/>
  <c r="S619" i="4"/>
  <c r="R619" i="4"/>
  <c r="Q619" i="4"/>
  <c r="P619" i="4"/>
  <c r="O619" i="4"/>
  <c r="N619" i="4"/>
  <c r="M619" i="4"/>
  <c r="L619" i="4"/>
  <c r="K619" i="4"/>
  <c r="J619" i="4"/>
  <c r="I619" i="4"/>
  <c r="H619" i="4"/>
  <c r="G619" i="4"/>
  <c r="F619" i="4"/>
  <c r="E619" i="4"/>
  <c r="D619" i="4"/>
  <c r="C619" i="4"/>
  <c r="B619" i="4"/>
  <c r="Y618" i="4"/>
  <c r="X618" i="4"/>
  <c r="W618" i="4"/>
  <c r="V618" i="4"/>
  <c r="U618" i="4"/>
  <c r="T618" i="4"/>
  <c r="S618" i="4"/>
  <c r="R618" i="4"/>
  <c r="Q618" i="4"/>
  <c r="P618" i="4"/>
  <c r="O618" i="4"/>
  <c r="N618" i="4"/>
  <c r="M618" i="4"/>
  <c r="L618" i="4"/>
  <c r="K618" i="4"/>
  <c r="J618" i="4"/>
  <c r="I618" i="4"/>
  <c r="H618" i="4"/>
  <c r="G618" i="4"/>
  <c r="F618" i="4"/>
  <c r="E618" i="4"/>
  <c r="D618" i="4"/>
  <c r="C618" i="4"/>
  <c r="B618" i="4"/>
  <c r="Y617" i="4"/>
  <c r="X617" i="4"/>
  <c r="W617" i="4"/>
  <c r="V617" i="4"/>
  <c r="U617" i="4"/>
  <c r="T617" i="4"/>
  <c r="S617" i="4"/>
  <c r="R617" i="4"/>
  <c r="Q617" i="4"/>
  <c r="P617" i="4"/>
  <c r="O617" i="4"/>
  <c r="N617" i="4"/>
  <c r="M617" i="4"/>
  <c r="L617" i="4"/>
  <c r="K617" i="4"/>
  <c r="J617" i="4"/>
  <c r="I617" i="4"/>
  <c r="H617" i="4"/>
  <c r="G617" i="4"/>
  <c r="F617" i="4"/>
  <c r="E617" i="4"/>
  <c r="D617" i="4"/>
  <c r="C617" i="4"/>
  <c r="B617" i="4"/>
  <c r="Y616" i="4"/>
  <c r="X616" i="4"/>
  <c r="W616" i="4"/>
  <c r="V616" i="4"/>
  <c r="U616" i="4"/>
  <c r="T616" i="4"/>
  <c r="S616" i="4"/>
  <c r="R616" i="4"/>
  <c r="Q616" i="4"/>
  <c r="P616" i="4"/>
  <c r="O616" i="4"/>
  <c r="N616" i="4"/>
  <c r="M616" i="4"/>
  <c r="L616" i="4"/>
  <c r="K616" i="4"/>
  <c r="J616" i="4"/>
  <c r="I616" i="4"/>
  <c r="H616" i="4"/>
  <c r="G616" i="4"/>
  <c r="F616" i="4"/>
  <c r="E616" i="4"/>
  <c r="D616" i="4"/>
  <c r="C616" i="4"/>
  <c r="B616" i="4"/>
  <c r="Y615" i="4"/>
  <c r="X615" i="4"/>
  <c r="W615" i="4"/>
  <c r="V615" i="4"/>
  <c r="U615" i="4"/>
  <c r="T615" i="4"/>
  <c r="S615" i="4"/>
  <c r="R615" i="4"/>
  <c r="Q615" i="4"/>
  <c r="P615" i="4"/>
  <c r="O615" i="4"/>
  <c r="N615" i="4"/>
  <c r="M615" i="4"/>
  <c r="L615" i="4"/>
  <c r="K615" i="4"/>
  <c r="J615" i="4"/>
  <c r="I615" i="4"/>
  <c r="H615" i="4"/>
  <c r="G615" i="4"/>
  <c r="F615" i="4"/>
  <c r="E615" i="4"/>
  <c r="D615" i="4"/>
  <c r="C615" i="4"/>
  <c r="B615" i="4"/>
  <c r="Y614" i="4"/>
  <c r="X614" i="4"/>
  <c r="W614" i="4"/>
  <c r="V614" i="4"/>
  <c r="U614" i="4"/>
  <c r="T614" i="4"/>
  <c r="S614" i="4"/>
  <c r="R614" i="4"/>
  <c r="Q614" i="4"/>
  <c r="P614" i="4"/>
  <c r="O614" i="4"/>
  <c r="N614" i="4"/>
  <c r="M614" i="4"/>
  <c r="L614" i="4"/>
  <c r="K614" i="4"/>
  <c r="J614" i="4"/>
  <c r="I614" i="4"/>
  <c r="H614" i="4"/>
  <c r="G614" i="4"/>
  <c r="F614" i="4"/>
  <c r="E614" i="4"/>
  <c r="D614" i="4"/>
  <c r="C614" i="4"/>
  <c r="B614" i="4"/>
  <c r="Y613" i="4"/>
  <c r="X613" i="4"/>
  <c r="W613" i="4"/>
  <c r="V613" i="4"/>
  <c r="U613" i="4"/>
  <c r="T613" i="4"/>
  <c r="S613" i="4"/>
  <c r="R613" i="4"/>
  <c r="Q613" i="4"/>
  <c r="P613" i="4"/>
  <c r="O613" i="4"/>
  <c r="N613" i="4"/>
  <c r="M613" i="4"/>
  <c r="L613" i="4"/>
  <c r="K613" i="4"/>
  <c r="J613" i="4"/>
  <c r="I613" i="4"/>
  <c r="H613" i="4"/>
  <c r="G613" i="4"/>
  <c r="F613" i="4"/>
  <c r="E613" i="4"/>
  <c r="D613" i="4"/>
  <c r="C613" i="4"/>
  <c r="B613" i="4"/>
  <c r="Y612" i="4"/>
  <c r="X612" i="4"/>
  <c r="W612" i="4"/>
  <c r="V612" i="4"/>
  <c r="U612" i="4"/>
  <c r="T612" i="4"/>
  <c r="S612" i="4"/>
  <c r="R612" i="4"/>
  <c r="Q612" i="4"/>
  <c r="P612" i="4"/>
  <c r="O612" i="4"/>
  <c r="N612" i="4"/>
  <c r="M612" i="4"/>
  <c r="L612" i="4"/>
  <c r="K612" i="4"/>
  <c r="J612" i="4"/>
  <c r="I612" i="4"/>
  <c r="H612" i="4"/>
  <c r="G612" i="4"/>
  <c r="F612" i="4"/>
  <c r="E612" i="4"/>
  <c r="D612" i="4"/>
  <c r="C612" i="4"/>
  <c r="B612" i="4"/>
  <c r="Y611" i="4"/>
  <c r="X611" i="4"/>
  <c r="W611" i="4"/>
  <c r="V611" i="4"/>
  <c r="U611" i="4"/>
  <c r="T611" i="4"/>
  <c r="S611" i="4"/>
  <c r="Q611" i="4"/>
  <c r="P611" i="4"/>
  <c r="O611" i="4"/>
  <c r="N611" i="4"/>
  <c r="M611" i="4"/>
  <c r="L611" i="4"/>
  <c r="K611" i="4"/>
  <c r="J611" i="4"/>
  <c r="I611" i="4"/>
  <c r="H611" i="4"/>
  <c r="G611" i="4"/>
  <c r="F611" i="4"/>
  <c r="E611" i="4"/>
  <c r="D611" i="4"/>
  <c r="C611" i="4"/>
  <c r="B611" i="4"/>
  <c r="Y610" i="4"/>
  <c r="X610" i="4"/>
  <c r="W610" i="4"/>
  <c r="V610" i="4"/>
  <c r="U610" i="4"/>
  <c r="T610" i="4"/>
  <c r="S610" i="4"/>
  <c r="R610" i="4"/>
  <c r="Q610" i="4"/>
  <c r="P610" i="4"/>
  <c r="O610" i="4"/>
  <c r="N610" i="4"/>
  <c r="M610" i="4"/>
  <c r="L610" i="4"/>
  <c r="K610" i="4"/>
  <c r="J610" i="4"/>
  <c r="I610" i="4"/>
  <c r="H610" i="4"/>
  <c r="G610" i="4"/>
  <c r="F610" i="4"/>
  <c r="E610" i="4"/>
  <c r="D610" i="4"/>
  <c r="C610" i="4"/>
  <c r="B610" i="4"/>
  <c r="Y609" i="4"/>
  <c r="X609" i="4"/>
  <c r="W609" i="4"/>
  <c r="V609" i="4"/>
  <c r="U609" i="4"/>
  <c r="T609" i="4"/>
  <c r="S609" i="4"/>
  <c r="Q609" i="4"/>
  <c r="P609" i="4"/>
  <c r="O609" i="4"/>
  <c r="N609" i="4"/>
  <c r="M609" i="4"/>
  <c r="L609" i="4"/>
  <c r="K609" i="4"/>
  <c r="J609" i="4"/>
  <c r="I609" i="4"/>
  <c r="H609" i="4"/>
  <c r="G609" i="4"/>
  <c r="F609" i="4"/>
  <c r="E609" i="4"/>
  <c r="D609" i="4"/>
  <c r="C609" i="4"/>
  <c r="B609" i="4"/>
  <c r="Y608" i="4"/>
  <c r="X608" i="4"/>
  <c r="W608" i="4"/>
  <c r="V608" i="4"/>
  <c r="U608" i="4"/>
  <c r="T608" i="4"/>
  <c r="S608" i="4"/>
  <c r="R608" i="4"/>
  <c r="Q608" i="4"/>
  <c r="P608" i="4"/>
  <c r="O608" i="4"/>
  <c r="N608" i="4"/>
  <c r="M608" i="4"/>
  <c r="L608" i="4"/>
  <c r="K608" i="4"/>
  <c r="J608" i="4"/>
  <c r="I608" i="4"/>
  <c r="H608" i="4"/>
  <c r="G608" i="4"/>
  <c r="F608" i="4"/>
  <c r="E608" i="4"/>
  <c r="D608" i="4"/>
  <c r="C608" i="4"/>
  <c r="B608" i="4"/>
  <c r="Y607" i="4"/>
  <c r="X607" i="4"/>
  <c r="W607" i="4"/>
  <c r="V607" i="4"/>
  <c r="U607" i="4"/>
  <c r="T607" i="4"/>
  <c r="S607" i="4"/>
  <c r="R607" i="4"/>
  <c r="Q607" i="4"/>
  <c r="P607" i="4"/>
  <c r="O607" i="4"/>
  <c r="N607" i="4"/>
  <c r="M607" i="4"/>
  <c r="L607" i="4"/>
  <c r="K607" i="4"/>
  <c r="J607" i="4"/>
  <c r="I607" i="4"/>
  <c r="H607" i="4"/>
  <c r="G607" i="4"/>
  <c r="F607" i="4"/>
  <c r="E607" i="4"/>
  <c r="D607" i="4"/>
  <c r="C607" i="4"/>
  <c r="B607" i="4"/>
  <c r="Y606" i="4"/>
  <c r="X606" i="4"/>
  <c r="W606" i="4"/>
  <c r="V606" i="4"/>
  <c r="U606" i="4"/>
  <c r="T606" i="4"/>
  <c r="S606" i="4"/>
  <c r="R606" i="4"/>
  <c r="Q606" i="4"/>
  <c r="P606" i="4"/>
  <c r="O606" i="4"/>
  <c r="N606" i="4"/>
  <c r="M606" i="4"/>
  <c r="L606" i="4"/>
  <c r="K606" i="4"/>
  <c r="J606" i="4"/>
  <c r="I606" i="4"/>
  <c r="H606" i="4"/>
  <c r="G606" i="4"/>
  <c r="F606" i="4"/>
  <c r="E606" i="4"/>
  <c r="D606" i="4"/>
  <c r="C606" i="4"/>
  <c r="B606" i="4"/>
  <c r="Y605" i="4"/>
  <c r="X605" i="4"/>
  <c r="W605" i="4"/>
  <c r="V605" i="4"/>
  <c r="U605" i="4"/>
  <c r="T605" i="4"/>
  <c r="S605" i="4"/>
  <c r="R605" i="4"/>
  <c r="Q605" i="4"/>
  <c r="P605" i="4"/>
  <c r="O605" i="4"/>
  <c r="N605" i="4"/>
  <c r="M605" i="4"/>
  <c r="L605" i="4"/>
  <c r="K605" i="4"/>
  <c r="J605" i="4"/>
  <c r="I605" i="4"/>
  <c r="H605" i="4"/>
  <c r="G605" i="4"/>
  <c r="F605" i="4"/>
  <c r="E605" i="4"/>
  <c r="D605" i="4"/>
  <c r="C605" i="4"/>
  <c r="B605" i="4"/>
  <c r="Y604" i="4"/>
  <c r="X604" i="4"/>
  <c r="W604" i="4"/>
  <c r="V604" i="4"/>
  <c r="U604" i="4"/>
  <c r="T604" i="4"/>
  <c r="S604" i="4"/>
  <c r="R604" i="4"/>
  <c r="Q604" i="4"/>
  <c r="P604" i="4"/>
  <c r="O604" i="4"/>
  <c r="N604" i="4"/>
  <c r="M604" i="4"/>
  <c r="L604" i="4"/>
  <c r="K604" i="4"/>
  <c r="J604" i="4"/>
  <c r="I604" i="4"/>
  <c r="H604" i="4"/>
  <c r="G604" i="4"/>
  <c r="F604" i="4"/>
  <c r="E604" i="4"/>
  <c r="D604" i="4"/>
  <c r="C604" i="4"/>
  <c r="B604" i="4"/>
  <c r="Y603" i="4"/>
  <c r="X603" i="4"/>
  <c r="W603" i="4"/>
  <c r="V603" i="4"/>
  <c r="U603" i="4"/>
  <c r="T603" i="4"/>
  <c r="S603" i="4"/>
  <c r="Q603" i="4"/>
  <c r="P603" i="4"/>
  <c r="O603" i="4"/>
  <c r="N603" i="4"/>
  <c r="M603" i="4"/>
  <c r="L603" i="4"/>
  <c r="K603" i="4"/>
  <c r="J603" i="4"/>
  <c r="I603" i="4"/>
  <c r="H603" i="4"/>
  <c r="G603" i="4"/>
  <c r="F603" i="4"/>
  <c r="E603" i="4"/>
  <c r="D603" i="4"/>
  <c r="C603" i="4"/>
  <c r="B603" i="4"/>
  <c r="Y602" i="4"/>
  <c r="X602" i="4"/>
  <c r="W602" i="4"/>
  <c r="V602" i="4"/>
  <c r="U602" i="4"/>
  <c r="T602" i="4"/>
  <c r="S602" i="4"/>
  <c r="R602" i="4"/>
  <c r="Q602" i="4"/>
  <c r="P602" i="4"/>
  <c r="O602" i="4"/>
  <c r="N602" i="4"/>
  <c r="M602" i="4"/>
  <c r="L602" i="4"/>
  <c r="K602" i="4"/>
  <c r="J602" i="4"/>
  <c r="I602" i="4"/>
  <c r="H602" i="4"/>
  <c r="G602" i="4"/>
  <c r="F602" i="4"/>
  <c r="E602" i="4"/>
  <c r="D602" i="4"/>
  <c r="C602" i="4"/>
  <c r="B602" i="4"/>
  <c r="Y601" i="4"/>
  <c r="X601" i="4"/>
  <c r="W601" i="4"/>
  <c r="V601" i="4"/>
  <c r="U601" i="4"/>
  <c r="T601" i="4"/>
  <c r="S601" i="4"/>
  <c r="R601" i="4"/>
  <c r="Q601" i="4"/>
  <c r="P601" i="4"/>
  <c r="O601" i="4"/>
  <c r="N601" i="4"/>
  <c r="M601" i="4"/>
  <c r="L601" i="4"/>
  <c r="K601" i="4"/>
  <c r="J601" i="4"/>
  <c r="I601" i="4"/>
  <c r="H601" i="4"/>
  <c r="G601" i="4"/>
  <c r="F601" i="4"/>
  <c r="E601" i="4"/>
  <c r="D601" i="4"/>
  <c r="C601" i="4"/>
  <c r="B601" i="4"/>
  <c r="Y600" i="4"/>
  <c r="X600" i="4"/>
  <c r="W600" i="4"/>
  <c r="V600" i="4"/>
  <c r="U600" i="4"/>
  <c r="T600" i="4"/>
  <c r="S600" i="4"/>
  <c r="R600" i="4"/>
  <c r="Q600" i="4"/>
  <c r="P600" i="4"/>
  <c r="O600" i="4"/>
  <c r="N600" i="4"/>
  <c r="M600" i="4"/>
  <c r="L600" i="4"/>
  <c r="K600" i="4"/>
  <c r="J600" i="4"/>
  <c r="I600" i="4"/>
  <c r="H600" i="4"/>
  <c r="G600" i="4"/>
  <c r="F600" i="4"/>
  <c r="E600" i="4"/>
  <c r="D600" i="4"/>
  <c r="C600" i="4"/>
  <c r="B600" i="4"/>
  <c r="Y599" i="4"/>
  <c r="X599" i="4"/>
  <c r="W599" i="4"/>
  <c r="V599" i="4"/>
  <c r="U599" i="4"/>
  <c r="T599" i="4"/>
  <c r="S599" i="4"/>
  <c r="R599" i="4"/>
  <c r="Q599" i="4"/>
  <c r="P599" i="4"/>
  <c r="O599" i="4"/>
  <c r="N599" i="4"/>
  <c r="M599" i="4"/>
  <c r="L599" i="4"/>
  <c r="K599" i="4"/>
  <c r="J599" i="4"/>
  <c r="I599" i="4"/>
  <c r="H599" i="4"/>
  <c r="G599" i="4"/>
  <c r="F599" i="4"/>
  <c r="E599" i="4"/>
  <c r="D599" i="4"/>
  <c r="C599" i="4"/>
  <c r="B599" i="4"/>
  <c r="Y598" i="4"/>
  <c r="X598" i="4"/>
  <c r="W598" i="4"/>
  <c r="V598" i="4"/>
  <c r="U598" i="4"/>
  <c r="T598" i="4"/>
  <c r="S598" i="4"/>
  <c r="R598" i="4"/>
  <c r="Q598" i="4"/>
  <c r="P598" i="4"/>
  <c r="O598" i="4"/>
  <c r="N598" i="4"/>
  <c r="M598" i="4"/>
  <c r="L598" i="4"/>
  <c r="K598" i="4"/>
  <c r="J598" i="4"/>
  <c r="I598" i="4"/>
  <c r="H598" i="4"/>
  <c r="G598" i="4"/>
  <c r="F598" i="4"/>
  <c r="E598" i="4"/>
  <c r="D598" i="4"/>
  <c r="C598" i="4"/>
  <c r="B598" i="4"/>
  <c r="Y597" i="4"/>
  <c r="X597" i="4"/>
  <c r="W597" i="4"/>
  <c r="V597" i="4"/>
  <c r="U597" i="4"/>
  <c r="T597" i="4"/>
  <c r="S597" i="4"/>
  <c r="R597" i="4"/>
  <c r="Q597" i="4"/>
  <c r="P597" i="4"/>
  <c r="O597" i="4"/>
  <c r="N597" i="4"/>
  <c r="M597" i="4"/>
  <c r="L597" i="4"/>
  <c r="K597" i="4"/>
  <c r="J597" i="4"/>
  <c r="I597" i="4"/>
  <c r="H597" i="4"/>
  <c r="G597" i="4"/>
  <c r="F597" i="4"/>
  <c r="E597" i="4"/>
  <c r="D597" i="4"/>
  <c r="C597" i="4"/>
  <c r="B597" i="4"/>
  <c r="Y596" i="4"/>
  <c r="X596" i="4"/>
  <c r="W596" i="4"/>
  <c r="V596" i="4"/>
  <c r="U596" i="4"/>
  <c r="T596" i="4"/>
  <c r="S596" i="4"/>
  <c r="R596" i="4"/>
  <c r="Q596" i="4"/>
  <c r="P596" i="4"/>
  <c r="O596" i="4"/>
  <c r="N596" i="4"/>
  <c r="M596" i="4"/>
  <c r="L596" i="4"/>
  <c r="K596" i="4"/>
  <c r="J596" i="4"/>
  <c r="I596" i="4"/>
  <c r="H596" i="4"/>
  <c r="G596" i="4"/>
  <c r="F596" i="4"/>
  <c r="E596" i="4"/>
  <c r="D596" i="4"/>
  <c r="C596" i="4"/>
  <c r="B596" i="4"/>
  <c r="Y595" i="4"/>
  <c r="X595" i="4"/>
  <c r="W595" i="4"/>
  <c r="V595" i="4"/>
  <c r="U595" i="4"/>
  <c r="T595" i="4"/>
  <c r="S595" i="4"/>
  <c r="Q595" i="4"/>
  <c r="P595" i="4"/>
  <c r="O595" i="4"/>
  <c r="N595" i="4"/>
  <c r="M595" i="4"/>
  <c r="L595" i="4"/>
  <c r="K595" i="4"/>
  <c r="J595" i="4"/>
  <c r="I595" i="4"/>
  <c r="H595" i="4"/>
  <c r="G595" i="4"/>
  <c r="F595" i="4"/>
  <c r="E595" i="4"/>
  <c r="D595" i="4"/>
  <c r="C595" i="4"/>
  <c r="B595" i="4"/>
  <c r="Y594" i="4"/>
  <c r="X594" i="4"/>
  <c r="W594" i="4"/>
  <c r="V594" i="4"/>
  <c r="U594" i="4"/>
  <c r="T594" i="4"/>
  <c r="S594" i="4"/>
  <c r="R594" i="4"/>
  <c r="Q594" i="4"/>
  <c r="P594" i="4"/>
  <c r="O594" i="4"/>
  <c r="N594" i="4"/>
  <c r="M594" i="4"/>
  <c r="L594" i="4"/>
  <c r="K594" i="4"/>
  <c r="J594" i="4"/>
  <c r="I594" i="4"/>
  <c r="H594" i="4"/>
  <c r="G594" i="4"/>
  <c r="F594" i="4"/>
  <c r="E594" i="4"/>
  <c r="D594" i="4"/>
  <c r="C594" i="4"/>
  <c r="B594" i="4"/>
  <c r="Y593" i="4"/>
  <c r="X593" i="4"/>
  <c r="W593" i="4"/>
  <c r="V593" i="4"/>
  <c r="U593" i="4"/>
  <c r="T593" i="4"/>
  <c r="S593" i="4"/>
  <c r="R593" i="4"/>
  <c r="Q593" i="4"/>
  <c r="P593" i="4"/>
  <c r="O593" i="4"/>
  <c r="N593" i="4"/>
  <c r="M593" i="4"/>
  <c r="L593" i="4"/>
  <c r="K593" i="4"/>
  <c r="J593" i="4"/>
  <c r="I593" i="4"/>
  <c r="H593" i="4"/>
  <c r="G593" i="4"/>
  <c r="F593" i="4"/>
  <c r="E593" i="4"/>
  <c r="D593" i="4"/>
  <c r="C593" i="4"/>
  <c r="B593" i="4"/>
  <c r="Y592" i="4"/>
  <c r="X592" i="4"/>
  <c r="W592" i="4"/>
  <c r="V592" i="4"/>
  <c r="U592" i="4"/>
  <c r="T592" i="4"/>
  <c r="S592" i="4"/>
  <c r="R592" i="4"/>
  <c r="Q592" i="4"/>
  <c r="P592" i="4"/>
  <c r="O592" i="4"/>
  <c r="N592" i="4"/>
  <c r="M592" i="4"/>
  <c r="L592" i="4"/>
  <c r="K592" i="4"/>
  <c r="J592" i="4"/>
  <c r="I592" i="4"/>
  <c r="H592" i="4"/>
  <c r="G592" i="4"/>
  <c r="F592" i="4"/>
  <c r="E592" i="4"/>
  <c r="D592" i="4"/>
  <c r="C592" i="4"/>
  <c r="B592" i="4"/>
  <c r="Y591" i="4"/>
  <c r="X591" i="4"/>
  <c r="W591" i="4"/>
  <c r="V591" i="4"/>
  <c r="U591" i="4"/>
  <c r="T591" i="4"/>
  <c r="S591" i="4"/>
  <c r="R591" i="4"/>
  <c r="Q591" i="4"/>
  <c r="P591" i="4"/>
  <c r="O591" i="4"/>
  <c r="N591" i="4"/>
  <c r="M591" i="4"/>
  <c r="L591" i="4"/>
  <c r="K591" i="4"/>
  <c r="J591" i="4"/>
  <c r="I591" i="4"/>
  <c r="H591" i="4"/>
  <c r="G591" i="4"/>
  <c r="F591" i="4"/>
  <c r="E591" i="4"/>
  <c r="D591" i="4"/>
  <c r="C591" i="4"/>
  <c r="B591" i="4"/>
  <c r="Y590" i="4"/>
  <c r="X590" i="4"/>
  <c r="W590" i="4"/>
  <c r="V590" i="4"/>
  <c r="U590" i="4"/>
  <c r="T590" i="4"/>
  <c r="S590" i="4"/>
  <c r="R590" i="4"/>
  <c r="Q590" i="4"/>
  <c r="P590" i="4"/>
  <c r="O590" i="4"/>
  <c r="N590" i="4"/>
  <c r="M590" i="4"/>
  <c r="L590" i="4"/>
  <c r="K590" i="4"/>
  <c r="J590" i="4"/>
  <c r="I590" i="4"/>
  <c r="H590" i="4"/>
  <c r="G590" i="4"/>
  <c r="F590" i="4"/>
  <c r="E590" i="4"/>
  <c r="D590" i="4"/>
  <c r="C590" i="4"/>
  <c r="B590" i="4"/>
  <c r="Y589" i="4"/>
  <c r="X589" i="4"/>
  <c r="W589" i="4"/>
  <c r="V589" i="4"/>
  <c r="U589" i="4"/>
  <c r="T589" i="4"/>
  <c r="S589" i="4"/>
  <c r="R589" i="4"/>
  <c r="Q589" i="4"/>
  <c r="P589" i="4"/>
  <c r="O589" i="4"/>
  <c r="N589" i="4"/>
  <c r="M589" i="4"/>
  <c r="L589" i="4"/>
  <c r="K589" i="4"/>
  <c r="J589" i="4"/>
  <c r="I589" i="4"/>
  <c r="H589" i="4"/>
  <c r="G589" i="4"/>
  <c r="F589" i="4"/>
  <c r="E589" i="4"/>
  <c r="D589" i="4"/>
  <c r="C589" i="4"/>
  <c r="B589" i="4"/>
  <c r="Y588" i="4"/>
  <c r="X588" i="4"/>
  <c r="W588" i="4"/>
  <c r="V588" i="4"/>
  <c r="U588" i="4"/>
  <c r="T588" i="4"/>
  <c r="S588" i="4"/>
  <c r="R588" i="4"/>
  <c r="Q588" i="4"/>
  <c r="P588" i="4"/>
  <c r="O588" i="4"/>
  <c r="N588" i="4"/>
  <c r="M588" i="4"/>
  <c r="L588" i="4"/>
  <c r="K588" i="4"/>
  <c r="J588" i="4"/>
  <c r="I588" i="4"/>
  <c r="H588" i="4"/>
  <c r="G588" i="4"/>
  <c r="F588" i="4"/>
  <c r="E588" i="4"/>
  <c r="D588" i="4"/>
  <c r="C588" i="4"/>
  <c r="B588" i="4"/>
  <c r="Y587" i="4"/>
  <c r="X587" i="4"/>
  <c r="W587" i="4"/>
  <c r="V587" i="4"/>
  <c r="U587" i="4"/>
  <c r="T587" i="4"/>
  <c r="S587" i="4"/>
  <c r="R587" i="4"/>
  <c r="Q587" i="4"/>
  <c r="P587" i="4"/>
  <c r="O587" i="4"/>
  <c r="N587" i="4"/>
  <c r="M587" i="4"/>
  <c r="L587" i="4"/>
  <c r="K587" i="4"/>
  <c r="J587" i="4"/>
  <c r="I587" i="4"/>
  <c r="H587" i="4"/>
  <c r="G587" i="4"/>
  <c r="F587" i="4"/>
  <c r="E587" i="4"/>
  <c r="D587" i="4"/>
  <c r="C587" i="4"/>
  <c r="B587" i="4"/>
  <c r="Y586" i="4"/>
  <c r="X586" i="4"/>
  <c r="W586" i="4"/>
  <c r="V586" i="4"/>
  <c r="U586" i="4"/>
  <c r="T586" i="4"/>
  <c r="S586" i="4"/>
  <c r="R586" i="4"/>
  <c r="Q586" i="4"/>
  <c r="P586" i="4"/>
  <c r="O586" i="4"/>
  <c r="N586" i="4"/>
  <c r="M586" i="4"/>
  <c r="L586" i="4"/>
  <c r="K586" i="4"/>
  <c r="J586" i="4"/>
  <c r="I586" i="4"/>
  <c r="H586" i="4"/>
  <c r="G586" i="4"/>
  <c r="F586" i="4"/>
  <c r="E586" i="4"/>
  <c r="D586" i="4"/>
  <c r="C586" i="4"/>
  <c r="B586" i="4"/>
  <c r="Y585" i="4"/>
  <c r="X585" i="4"/>
  <c r="W585" i="4"/>
  <c r="V585" i="4"/>
  <c r="U585" i="4"/>
  <c r="T585" i="4"/>
  <c r="S585" i="4"/>
  <c r="R585" i="4"/>
  <c r="Q585" i="4"/>
  <c r="P585" i="4"/>
  <c r="O585" i="4"/>
  <c r="N585" i="4"/>
  <c r="M585" i="4"/>
  <c r="L585" i="4"/>
  <c r="K585" i="4"/>
  <c r="J585" i="4"/>
  <c r="I585" i="4"/>
  <c r="H585" i="4"/>
  <c r="G585" i="4"/>
  <c r="F585" i="4"/>
  <c r="E585" i="4"/>
  <c r="D585" i="4"/>
  <c r="C585" i="4"/>
  <c r="B585" i="4"/>
  <c r="Y584" i="4"/>
  <c r="X584" i="4"/>
  <c r="W584" i="4"/>
  <c r="V584" i="4"/>
  <c r="U584" i="4"/>
  <c r="T584" i="4"/>
  <c r="S584" i="4"/>
  <c r="Q584" i="4"/>
  <c r="P584" i="4"/>
  <c r="O584" i="4"/>
  <c r="N584" i="4"/>
  <c r="M584" i="4"/>
  <c r="L584" i="4"/>
  <c r="K584" i="4"/>
  <c r="J584" i="4"/>
  <c r="I584" i="4"/>
  <c r="H584" i="4"/>
  <c r="G584" i="4"/>
  <c r="F584" i="4"/>
  <c r="E584" i="4"/>
  <c r="D584" i="4"/>
  <c r="C584" i="4"/>
  <c r="B584" i="4"/>
  <c r="Y583" i="4"/>
  <c r="X583" i="4"/>
  <c r="W583" i="4"/>
  <c r="V583" i="4"/>
  <c r="U583" i="4"/>
  <c r="T583" i="4"/>
  <c r="S583" i="4"/>
  <c r="R583" i="4"/>
  <c r="Q583" i="4"/>
  <c r="P583" i="4"/>
  <c r="O583" i="4"/>
  <c r="N583" i="4"/>
  <c r="M583" i="4"/>
  <c r="L583" i="4"/>
  <c r="K583" i="4"/>
  <c r="J583" i="4"/>
  <c r="I583" i="4"/>
  <c r="H583" i="4"/>
  <c r="G583" i="4"/>
  <c r="F583" i="4"/>
  <c r="E583" i="4"/>
  <c r="D583" i="4"/>
  <c r="C583" i="4"/>
  <c r="B583" i="4"/>
  <c r="Y582" i="4"/>
  <c r="X582" i="4"/>
  <c r="W582" i="4"/>
  <c r="V582" i="4"/>
  <c r="U582" i="4"/>
  <c r="T582" i="4"/>
  <c r="S582" i="4"/>
  <c r="R582" i="4"/>
  <c r="Q582" i="4"/>
  <c r="P582" i="4"/>
  <c r="O582" i="4"/>
  <c r="N582" i="4"/>
  <c r="M582" i="4"/>
  <c r="L582" i="4"/>
  <c r="K582" i="4"/>
  <c r="J582" i="4"/>
  <c r="I582" i="4"/>
  <c r="H582" i="4"/>
  <c r="G582" i="4"/>
  <c r="F582" i="4"/>
  <c r="E582" i="4"/>
  <c r="D582" i="4"/>
  <c r="C582" i="4"/>
  <c r="B582" i="4"/>
  <c r="Y581" i="4"/>
  <c r="X581" i="4"/>
  <c r="W581" i="4"/>
  <c r="V581" i="4"/>
  <c r="U581" i="4"/>
  <c r="T581" i="4"/>
  <c r="S581" i="4"/>
  <c r="R581" i="4"/>
  <c r="Q581" i="4"/>
  <c r="P581" i="4"/>
  <c r="O581" i="4"/>
  <c r="N581" i="4"/>
  <c r="M581" i="4"/>
  <c r="L581" i="4"/>
  <c r="K581" i="4"/>
  <c r="J581" i="4"/>
  <c r="I581" i="4"/>
  <c r="H581" i="4"/>
  <c r="G581" i="4"/>
  <c r="F581" i="4"/>
  <c r="E581" i="4"/>
  <c r="D581" i="4"/>
  <c r="C581" i="4"/>
  <c r="B581" i="4"/>
  <c r="Y580" i="4"/>
  <c r="X580" i="4"/>
  <c r="W580" i="4"/>
  <c r="V580" i="4"/>
  <c r="U580" i="4"/>
  <c r="T580" i="4"/>
  <c r="S580" i="4"/>
  <c r="Q580" i="4"/>
  <c r="P580" i="4"/>
  <c r="O580" i="4"/>
  <c r="N580" i="4"/>
  <c r="M580" i="4"/>
  <c r="L580" i="4"/>
  <c r="K580" i="4"/>
  <c r="J580" i="4"/>
  <c r="I580" i="4"/>
  <c r="H580" i="4"/>
  <c r="G580" i="4"/>
  <c r="F580" i="4"/>
  <c r="E580" i="4"/>
  <c r="D580" i="4"/>
  <c r="C580" i="4"/>
  <c r="B580" i="4"/>
  <c r="Y579" i="4"/>
  <c r="X579" i="4"/>
  <c r="W579" i="4"/>
  <c r="V579" i="4"/>
  <c r="U579" i="4"/>
  <c r="T579" i="4"/>
  <c r="S579" i="4"/>
  <c r="R579" i="4"/>
  <c r="Q579" i="4"/>
  <c r="P579" i="4"/>
  <c r="O579" i="4"/>
  <c r="N579" i="4"/>
  <c r="M579" i="4"/>
  <c r="L579" i="4"/>
  <c r="K579" i="4"/>
  <c r="J579" i="4"/>
  <c r="I579" i="4"/>
  <c r="H579" i="4"/>
  <c r="G579" i="4"/>
  <c r="F579" i="4"/>
  <c r="E579" i="4"/>
  <c r="D579" i="4"/>
  <c r="C579" i="4"/>
  <c r="B579" i="4"/>
  <c r="Y578" i="4"/>
  <c r="X578" i="4"/>
  <c r="W578" i="4"/>
  <c r="V578" i="4"/>
  <c r="U578" i="4"/>
  <c r="T578" i="4"/>
  <c r="S578" i="4"/>
  <c r="R578" i="4"/>
  <c r="Q578" i="4"/>
  <c r="P578" i="4"/>
  <c r="O578" i="4"/>
  <c r="N578" i="4"/>
  <c r="M578" i="4"/>
  <c r="L578" i="4"/>
  <c r="K578" i="4"/>
  <c r="J578" i="4"/>
  <c r="I578" i="4"/>
  <c r="H578" i="4"/>
  <c r="G578" i="4"/>
  <c r="F578" i="4"/>
  <c r="E578" i="4"/>
  <c r="D578" i="4"/>
  <c r="C578" i="4"/>
  <c r="B578" i="4"/>
  <c r="Y577" i="4"/>
  <c r="X577" i="4"/>
  <c r="W577" i="4"/>
  <c r="V577" i="4"/>
  <c r="U577" i="4"/>
  <c r="T577" i="4"/>
  <c r="S577" i="4"/>
  <c r="R577" i="4"/>
  <c r="Q577" i="4"/>
  <c r="P577" i="4"/>
  <c r="O577" i="4"/>
  <c r="N577" i="4"/>
  <c r="M577" i="4"/>
  <c r="L577" i="4"/>
  <c r="K577" i="4"/>
  <c r="J577" i="4"/>
  <c r="I577" i="4"/>
  <c r="H577" i="4"/>
  <c r="G577" i="4"/>
  <c r="F577" i="4"/>
  <c r="E577" i="4"/>
  <c r="D577" i="4"/>
  <c r="C577" i="4"/>
  <c r="B577" i="4"/>
  <c r="Y576" i="4"/>
  <c r="X576" i="4"/>
  <c r="W576" i="4"/>
  <c r="V576" i="4"/>
  <c r="U576" i="4"/>
  <c r="T576" i="4"/>
  <c r="S576" i="4"/>
  <c r="R576" i="4"/>
  <c r="Q576" i="4"/>
  <c r="P576" i="4"/>
  <c r="O576" i="4"/>
  <c r="N576" i="4"/>
  <c r="M576" i="4"/>
  <c r="L576" i="4"/>
  <c r="K576" i="4"/>
  <c r="J576" i="4"/>
  <c r="I576" i="4"/>
  <c r="H576" i="4"/>
  <c r="G576" i="4"/>
  <c r="F576" i="4"/>
  <c r="E576" i="4"/>
  <c r="D576" i="4"/>
  <c r="C576" i="4"/>
  <c r="B576" i="4"/>
  <c r="Y575" i="4"/>
  <c r="X575" i="4"/>
  <c r="W575" i="4"/>
  <c r="V575" i="4"/>
  <c r="U575" i="4"/>
  <c r="T575" i="4"/>
  <c r="S575" i="4"/>
  <c r="R575" i="4"/>
  <c r="Q575" i="4"/>
  <c r="P575" i="4"/>
  <c r="O575" i="4"/>
  <c r="N575" i="4"/>
  <c r="M575" i="4"/>
  <c r="L575" i="4"/>
  <c r="K575" i="4"/>
  <c r="J575" i="4"/>
  <c r="I575" i="4"/>
  <c r="H575" i="4"/>
  <c r="G575" i="4"/>
  <c r="F575" i="4"/>
  <c r="E575" i="4"/>
  <c r="D575" i="4"/>
  <c r="C575" i="4"/>
  <c r="B575" i="4"/>
  <c r="Y574" i="4"/>
  <c r="X574" i="4"/>
  <c r="W574" i="4"/>
  <c r="V574" i="4"/>
  <c r="U574" i="4"/>
  <c r="T574" i="4"/>
  <c r="S574" i="4"/>
  <c r="R574" i="4"/>
  <c r="Q574" i="4"/>
  <c r="P574" i="4"/>
  <c r="O574" i="4"/>
  <c r="N574" i="4"/>
  <c r="M574" i="4"/>
  <c r="L574" i="4"/>
  <c r="K574" i="4"/>
  <c r="J574" i="4"/>
  <c r="I574" i="4"/>
  <c r="H574" i="4"/>
  <c r="G574" i="4"/>
  <c r="F574" i="4"/>
  <c r="E574" i="4"/>
  <c r="D574" i="4"/>
  <c r="C574" i="4"/>
  <c r="B574" i="4"/>
  <c r="Y573" i="4"/>
  <c r="X573" i="4"/>
  <c r="W573" i="4"/>
  <c r="V573" i="4"/>
  <c r="U573" i="4"/>
  <c r="T573" i="4"/>
  <c r="S573" i="4"/>
  <c r="R573" i="4"/>
  <c r="Q573" i="4"/>
  <c r="P573" i="4"/>
  <c r="O573" i="4"/>
  <c r="N573" i="4"/>
  <c r="M573" i="4"/>
  <c r="L573" i="4"/>
  <c r="K573" i="4"/>
  <c r="J573" i="4"/>
  <c r="I573" i="4"/>
  <c r="H573" i="4"/>
  <c r="G573" i="4"/>
  <c r="F573" i="4"/>
  <c r="E573" i="4"/>
  <c r="D573" i="4"/>
  <c r="C573" i="4"/>
  <c r="B573" i="4"/>
  <c r="Y572" i="4"/>
  <c r="X572" i="4"/>
  <c r="W572" i="4"/>
  <c r="V572" i="4"/>
  <c r="U572" i="4"/>
  <c r="T572" i="4"/>
  <c r="S572" i="4"/>
  <c r="R572" i="4"/>
  <c r="Q572" i="4"/>
  <c r="P572" i="4"/>
  <c r="O572" i="4"/>
  <c r="N572" i="4"/>
  <c r="M572" i="4"/>
  <c r="L572" i="4"/>
  <c r="K572" i="4"/>
  <c r="J572" i="4"/>
  <c r="I572" i="4"/>
  <c r="H572" i="4"/>
  <c r="G572" i="4"/>
  <c r="F572" i="4"/>
  <c r="E572" i="4"/>
  <c r="D572" i="4"/>
  <c r="C572" i="4"/>
  <c r="B572" i="4"/>
  <c r="Y571" i="4"/>
  <c r="X571" i="4"/>
  <c r="W571" i="4"/>
  <c r="V571" i="4"/>
  <c r="U571" i="4"/>
  <c r="T571" i="4"/>
  <c r="S571" i="4"/>
  <c r="Q571" i="4"/>
  <c r="P571" i="4"/>
  <c r="O571" i="4"/>
  <c r="N571" i="4"/>
  <c r="M571" i="4"/>
  <c r="L571" i="4"/>
  <c r="K571" i="4"/>
  <c r="J571" i="4"/>
  <c r="I571" i="4"/>
  <c r="H571" i="4"/>
  <c r="G571" i="4"/>
  <c r="F571" i="4"/>
  <c r="E571" i="4"/>
  <c r="D571" i="4"/>
  <c r="C571" i="4"/>
  <c r="B571" i="4"/>
  <c r="Y570" i="4"/>
  <c r="X570" i="4"/>
  <c r="W570" i="4"/>
  <c r="V570" i="4"/>
  <c r="U570" i="4"/>
  <c r="T570" i="4"/>
  <c r="S570" i="4"/>
  <c r="Q570" i="4"/>
  <c r="P570" i="4"/>
  <c r="O570" i="4"/>
  <c r="N570" i="4"/>
  <c r="M570" i="4"/>
  <c r="L570" i="4"/>
  <c r="K570" i="4"/>
  <c r="J570" i="4"/>
  <c r="I570" i="4"/>
  <c r="H570" i="4"/>
  <c r="G570" i="4"/>
  <c r="F570" i="4"/>
  <c r="E570" i="4"/>
  <c r="D570" i="4"/>
  <c r="C570" i="4"/>
  <c r="B570" i="4"/>
  <c r="Y569" i="4"/>
  <c r="X569" i="4"/>
  <c r="W569" i="4"/>
  <c r="V569" i="4"/>
  <c r="U569" i="4"/>
  <c r="T569" i="4"/>
  <c r="S569" i="4"/>
  <c r="R569" i="4"/>
  <c r="Q569" i="4"/>
  <c r="P569" i="4"/>
  <c r="O569" i="4"/>
  <c r="N569" i="4"/>
  <c r="M569" i="4"/>
  <c r="L569" i="4"/>
  <c r="K569" i="4"/>
  <c r="J569" i="4"/>
  <c r="I569" i="4"/>
  <c r="H569" i="4"/>
  <c r="G569" i="4"/>
  <c r="F569" i="4"/>
  <c r="E569" i="4"/>
  <c r="D569" i="4"/>
  <c r="C569" i="4"/>
  <c r="B569" i="4"/>
  <c r="Y568" i="4"/>
  <c r="X568" i="4"/>
  <c r="W568" i="4"/>
  <c r="V568" i="4"/>
  <c r="U568" i="4"/>
  <c r="T568" i="4"/>
  <c r="S568" i="4"/>
  <c r="R568" i="4"/>
  <c r="Q568" i="4"/>
  <c r="P568" i="4"/>
  <c r="O568" i="4"/>
  <c r="N568" i="4"/>
  <c r="M568" i="4"/>
  <c r="L568" i="4"/>
  <c r="K568" i="4"/>
  <c r="J568" i="4"/>
  <c r="I568" i="4"/>
  <c r="H568" i="4"/>
  <c r="G568" i="4"/>
  <c r="F568" i="4"/>
  <c r="E568" i="4"/>
  <c r="D568" i="4"/>
  <c r="C568" i="4"/>
  <c r="B568" i="4"/>
  <c r="Y567" i="4"/>
  <c r="X567" i="4"/>
  <c r="W567" i="4"/>
  <c r="V567" i="4"/>
  <c r="U567" i="4"/>
  <c r="T567" i="4"/>
  <c r="S567" i="4"/>
  <c r="R567" i="4"/>
  <c r="Q567" i="4"/>
  <c r="P567" i="4"/>
  <c r="O567" i="4"/>
  <c r="N567" i="4"/>
  <c r="M567" i="4"/>
  <c r="L567" i="4"/>
  <c r="K567" i="4"/>
  <c r="J567" i="4"/>
  <c r="I567" i="4"/>
  <c r="H567" i="4"/>
  <c r="G567" i="4"/>
  <c r="F567" i="4"/>
  <c r="E567" i="4"/>
  <c r="D567" i="4"/>
  <c r="C567" i="4"/>
  <c r="B567" i="4"/>
  <c r="Y566" i="4"/>
  <c r="X566" i="4"/>
  <c r="W566" i="4"/>
  <c r="V566" i="4"/>
  <c r="U566" i="4"/>
  <c r="T566" i="4"/>
  <c r="S566" i="4"/>
  <c r="R566" i="4"/>
  <c r="Q566" i="4"/>
  <c r="P566" i="4"/>
  <c r="O566" i="4"/>
  <c r="N566" i="4"/>
  <c r="M566" i="4"/>
  <c r="L566" i="4"/>
  <c r="K566" i="4"/>
  <c r="J566" i="4"/>
  <c r="I566" i="4"/>
  <c r="H566" i="4"/>
  <c r="G566" i="4"/>
  <c r="F566" i="4"/>
  <c r="E566" i="4"/>
  <c r="D566" i="4"/>
  <c r="C566" i="4"/>
  <c r="B566" i="4"/>
  <c r="Y565" i="4"/>
  <c r="X565" i="4"/>
  <c r="W565" i="4"/>
  <c r="V565" i="4"/>
  <c r="U565" i="4"/>
  <c r="T565" i="4"/>
  <c r="S565" i="4"/>
  <c r="R565" i="4"/>
  <c r="Q565" i="4"/>
  <c r="P565" i="4"/>
  <c r="O565" i="4"/>
  <c r="N565" i="4"/>
  <c r="M565" i="4"/>
  <c r="L565" i="4"/>
  <c r="K565" i="4"/>
  <c r="J565" i="4"/>
  <c r="I565" i="4"/>
  <c r="H565" i="4"/>
  <c r="G565" i="4"/>
  <c r="F565" i="4"/>
  <c r="E565" i="4"/>
  <c r="D565" i="4"/>
  <c r="C565" i="4"/>
  <c r="B565" i="4"/>
  <c r="Y564" i="4"/>
  <c r="X564" i="4"/>
  <c r="W564" i="4"/>
  <c r="V564" i="4"/>
  <c r="U564" i="4"/>
  <c r="T564" i="4"/>
  <c r="S564" i="4"/>
  <c r="R564" i="4"/>
  <c r="Q564" i="4"/>
  <c r="P564" i="4"/>
  <c r="O564" i="4"/>
  <c r="N564" i="4"/>
  <c r="M564" i="4"/>
  <c r="L564" i="4"/>
  <c r="K564" i="4"/>
  <c r="J564" i="4"/>
  <c r="I564" i="4"/>
  <c r="H564" i="4"/>
  <c r="G564" i="4"/>
  <c r="F564" i="4"/>
  <c r="E564" i="4"/>
  <c r="D564" i="4"/>
  <c r="C564" i="4"/>
  <c r="B564" i="4"/>
  <c r="Y563" i="4"/>
  <c r="X563" i="4"/>
  <c r="W563" i="4"/>
  <c r="V563" i="4"/>
  <c r="U563" i="4"/>
  <c r="T563" i="4"/>
  <c r="S563" i="4"/>
  <c r="R563" i="4"/>
  <c r="Q563" i="4"/>
  <c r="P563" i="4"/>
  <c r="O563" i="4"/>
  <c r="N563" i="4"/>
  <c r="M563" i="4"/>
  <c r="L563" i="4"/>
  <c r="K563" i="4"/>
  <c r="J563" i="4"/>
  <c r="I563" i="4"/>
  <c r="H563" i="4"/>
  <c r="G563" i="4"/>
  <c r="F563" i="4"/>
  <c r="E563" i="4"/>
  <c r="D563" i="4"/>
  <c r="C563" i="4"/>
  <c r="B563" i="4"/>
  <c r="Y562" i="4"/>
  <c r="X562" i="4"/>
  <c r="W562" i="4"/>
  <c r="V562" i="4"/>
  <c r="U562" i="4"/>
  <c r="T562" i="4"/>
  <c r="S562" i="4"/>
  <c r="R562" i="4"/>
  <c r="Q562" i="4"/>
  <c r="P562" i="4"/>
  <c r="O562" i="4"/>
  <c r="N562" i="4"/>
  <c r="M562" i="4"/>
  <c r="L562" i="4"/>
  <c r="K562" i="4"/>
  <c r="J562" i="4"/>
  <c r="I562" i="4"/>
  <c r="H562" i="4"/>
  <c r="G562" i="4"/>
  <c r="F562" i="4"/>
  <c r="E562" i="4"/>
  <c r="D562" i="4"/>
  <c r="C562" i="4"/>
  <c r="B562" i="4"/>
  <c r="Y561" i="4"/>
  <c r="X561" i="4"/>
  <c r="W561" i="4"/>
  <c r="V561" i="4"/>
  <c r="U561" i="4"/>
  <c r="T561" i="4"/>
  <c r="S561" i="4"/>
  <c r="R561" i="4"/>
  <c r="Q561" i="4"/>
  <c r="P561" i="4"/>
  <c r="O561" i="4"/>
  <c r="N561" i="4"/>
  <c r="M561" i="4"/>
  <c r="L561" i="4"/>
  <c r="K561" i="4"/>
  <c r="J561" i="4"/>
  <c r="I561" i="4"/>
  <c r="H561" i="4"/>
  <c r="G561" i="4"/>
  <c r="F561" i="4"/>
  <c r="E561" i="4"/>
  <c r="D561" i="4"/>
  <c r="C561" i="4"/>
  <c r="B561" i="4"/>
  <c r="Y560" i="4"/>
  <c r="X560" i="4"/>
  <c r="W560" i="4"/>
  <c r="V560" i="4"/>
  <c r="U560" i="4"/>
  <c r="T560" i="4"/>
  <c r="S560" i="4"/>
  <c r="R560" i="4"/>
  <c r="Q560" i="4"/>
  <c r="P560" i="4"/>
  <c r="O560" i="4"/>
  <c r="N560" i="4"/>
  <c r="M560" i="4"/>
  <c r="L560" i="4"/>
  <c r="K560" i="4"/>
  <c r="J560" i="4"/>
  <c r="I560" i="4"/>
  <c r="H560" i="4"/>
  <c r="G560" i="4"/>
  <c r="F560" i="4"/>
  <c r="E560" i="4"/>
  <c r="D560" i="4"/>
  <c r="C560" i="4"/>
  <c r="B560" i="4"/>
  <c r="Y559" i="4"/>
  <c r="X559" i="4"/>
  <c r="W559" i="4"/>
  <c r="V559" i="4"/>
  <c r="U559" i="4"/>
  <c r="T559" i="4"/>
  <c r="S559" i="4"/>
  <c r="R559" i="4"/>
  <c r="Q559" i="4"/>
  <c r="P559" i="4"/>
  <c r="O559" i="4"/>
  <c r="N559" i="4"/>
  <c r="M559" i="4"/>
  <c r="L559" i="4"/>
  <c r="K559" i="4"/>
  <c r="J559" i="4"/>
  <c r="I559" i="4"/>
  <c r="H559" i="4"/>
  <c r="G559" i="4"/>
  <c r="F559" i="4"/>
  <c r="E559" i="4"/>
  <c r="D559" i="4"/>
  <c r="C559" i="4"/>
  <c r="B559" i="4"/>
  <c r="Y558" i="4"/>
  <c r="X558" i="4"/>
  <c r="W558" i="4"/>
  <c r="V558" i="4"/>
  <c r="U558" i="4"/>
  <c r="T558" i="4"/>
  <c r="S558" i="4"/>
  <c r="Q558" i="4"/>
  <c r="P558" i="4"/>
  <c r="O558" i="4"/>
  <c r="N558" i="4"/>
  <c r="M558" i="4"/>
  <c r="L558" i="4"/>
  <c r="K558" i="4"/>
  <c r="J558" i="4"/>
  <c r="I558" i="4"/>
  <c r="H558" i="4"/>
  <c r="G558" i="4"/>
  <c r="F558" i="4"/>
  <c r="E558" i="4"/>
  <c r="D558" i="4"/>
  <c r="C558" i="4"/>
  <c r="B558" i="4"/>
  <c r="Y557" i="4"/>
  <c r="X557" i="4"/>
  <c r="W557" i="4"/>
  <c r="V557" i="4"/>
  <c r="U557" i="4"/>
  <c r="T557" i="4"/>
  <c r="S557" i="4"/>
  <c r="Q557" i="4"/>
  <c r="P557" i="4"/>
  <c r="O557" i="4"/>
  <c r="N557" i="4"/>
  <c r="M557" i="4"/>
  <c r="L557" i="4"/>
  <c r="K557" i="4"/>
  <c r="J557" i="4"/>
  <c r="I557" i="4"/>
  <c r="H557" i="4"/>
  <c r="G557" i="4"/>
  <c r="F557" i="4"/>
  <c r="E557" i="4"/>
  <c r="D557" i="4"/>
  <c r="C557" i="4"/>
  <c r="B557" i="4"/>
  <c r="Y556" i="4"/>
  <c r="X556" i="4"/>
  <c r="W556" i="4"/>
  <c r="V556" i="4"/>
  <c r="U556" i="4"/>
  <c r="T556" i="4"/>
  <c r="S556" i="4"/>
  <c r="Q556" i="4"/>
  <c r="P556" i="4"/>
  <c r="O556" i="4"/>
  <c r="N556" i="4"/>
  <c r="M556" i="4"/>
  <c r="L556" i="4"/>
  <c r="K556" i="4"/>
  <c r="J556" i="4"/>
  <c r="I556" i="4"/>
  <c r="H556" i="4"/>
  <c r="G556" i="4"/>
  <c r="F556" i="4"/>
  <c r="E556" i="4"/>
  <c r="D556" i="4"/>
  <c r="C556" i="4"/>
  <c r="B556" i="4"/>
  <c r="Y555" i="4"/>
  <c r="X555" i="4"/>
  <c r="W555" i="4"/>
  <c r="V555" i="4"/>
  <c r="U555" i="4"/>
  <c r="T555" i="4"/>
  <c r="S555" i="4"/>
  <c r="R555" i="4"/>
  <c r="Q555" i="4"/>
  <c r="P555" i="4"/>
  <c r="O555" i="4"/>
  <c r="N555" i="4"/>
  <c r="M555" i="4"/>
  <c r="L555" i="4"/>
  <c r="K555" i="4"/>
  <c r="J555" i="4"/>
  <c r="I555" i="4"/>
  <c r="H555" i="4"/>
  <c r="G555" i="4"/>
  <c r="F555" i="4"/>
  <c r="E555" i="4"/>
  <c r="D555" i="4"/>
  <c r="C555" i="4"/>
  <c r="B555" i="4"/>
  <c r="Y554" i="4"/>
  <c r="X554" i="4"/>
  <c r="W554" i="4"/>
  <c r="V554" i="4"/>
  <c r="U554" i="4"/>
  <c r="T554" i="4"/>
  <c r="S554" i="4"/>
  <c r="R554" i="4"/>
  <c r="Q554" i="4"/>
  <c r="P554" i="4"/>
  <c r="O554" i="4"/>
  <c r="N554" i="4"/>
  <c r="M554" i="4"/>
  <c r="L554" i="4"/>
  <c r="K554" i="4"/>
  <c r="J554" i="4"/>
  <c r="I554" i="4"/>
  <c r="H554" i="4"/>
  <c r="G554" i="4"/>
  <c r="F554" i="4"/>
  <c r="E554" i="4"/>
  <c r="D554" i="4"/>
  <c r="C554" i="4"/>
  <c r="B554" i="4"/>
  <c r="Y553" i="4"/>
  <c r="X553" i="4"/>
  <c r="W553" i="4"/>
  <c r="V553" i="4"/>
  <c r="U553" i="4"/>
  <c r="T553" i="4"/>
  <c r="S553" i="4"/>
  <c r="R553" i="4"/>
  <c r="Q553" i="4"/>
  <c r="P553" i="4"/>
  <c r="O553" i="4"/>
  <c r="N553" i="4"/>
  <c r="M553" i="4"/>
  <c r="L553" i="4"/>
  <c r="K553" i="4"/>
  <c r="J553" i="4"/>
  <c r="I553" i="4"/>
  <c r="H553" i="4"/>
  <c r="G553" i="4"/>
  <c r="F553" i="4"/>
  <c r="E553" i="4"/>
  <c r="D553" i="4"/>
  <c r="C553" i="4"/>
  <c r="B553" i="4"/>
  <c r="Y552" i="4"/>
  <c r="X552" i="4"/>
  <c r="W552" i="4"/>
  <c r="V552" i="4"/>
  <c r="U552" i="4"/>
  <c r="T552" i="4"/>
  <c r="S552" i="4"/>
  <c r="R552" i="4"/>
  <c r="Q552" i="4"/>
  <c r="P552" i="4"/>
  <c r="O552" i="4"/>
  <c r="N552" i="4"/>
  <c r="M552" i="4"/>
  <c r="L552" i="4"/>
  <c r="K552" i="4"/>
  <c r="J552" i="4"/>
  <c r="I552" i="4"/>
  <c r="H552" i="4"/>
  <c r="G552" i="4"/>
  <c r="F552" i="4"/>
  <c r="E552" i="4"/>
  <c r="D552" i="4"/>
  <c r="C552" i="4"/>
  <c r="B552" i="4"/>
  <c r="Y551" i="4"/>
  <c r="X551" i="4"/>
  <c r="W551" i="4"/>
  <c r="V551" i="4"/>
  <c r="U551" i="4"/>
  <c r="T551" i="4"/>
  <c r="S551" i="4"/>
  <c r="R551" i="4"/>
  <c r="Q551" i="4"/>
  <c r="P551" i="4"/>
  <c r="O551" i="4"/>
  <c r="N551" i="4"/>
  <c r="M551" i="4"/>
  <c r="L551" i="4"/>
  <c r="K551" i="4"/>
  <c r="J551" i="4"/>
  <c r="I551" i="4"/>
  <c r="H551" i="4"/>
  <c r="G551" i="4"/>
  <c r="F551" i="4"/>
  <c r="E551" i="4"/>
  <c r="D551" i="4"/>
  <c r="C551" i="4"/>
  <c r="B551" i="4"/>
  <c r="Y550" i="4"/>
  <c r="X550" i="4"/>
  <c r="W550" i="4"/>
  <c r="V550" i="4"/>
  <c r="U550" i="4"/>
  <c r="T550" i="4"/>
  <c r="S550" i="4"/>
  <c r="R550" i="4"/>
  <c r="Q550" i="4"/>
  <c r="P550" i="4"/>
  <c r="O550" i="4"/>
  <c r="N550" i="4"/>
  <c r="M550" i="4"/>
  <c r="L550" i="4"/>
  <c r="K550" i="4"/>
  <c r="J550" i="4"/>
  <c r="I550" i="4"/>
  <c r="H550" i="4"/>
  <c r="G550" i="4"/>
  <c r="F550" i="4"/>
  <c r="E550" i="4"/>
  <c r="D550" i="4"/>
  <c r="C550" i="4"/>
  <c r="B550" i="4"/>
  <c r="Y549" i="4"/>
  <c r="X549" i="4"/>
  <c r="W549" i="4"/>
  <c r="V549" i="4"/>
  <c r="U549" i="4"/>
  <c r="T549" i="4"/>
  <c r="S549" i="4"/>
  <c r="R549" i="4"/>
  <c r="Q549" i="4"/>
  <c r="P549" i="4"/>
  <c r="O549" i="4"/>
  <c r="N549" i="4"/>
  <c r="M549" i="4"/>
  <c r="L549" i="4"/>
  <c r="K549" i="4"/>
  <c r="J549" i="4"/>
  <c r="I549" i="4"/>
  <c r="H549" i="4"/>
  <c r="G549" i="4"/>
  <c r="F549" i="4"/>
  <c r="E549" i="4"/>
  <c r="D549" i="4"/>
  <c r="C549" i="4"/>
  <c r="B549" i="4"/>
  <c r="Y548" i="4"/>
  <c r="X548" i="4"/>
  <c r="W548" i="4"/>
  <c r="V548" i="4"/>
  <c r="U548" i="4"/>
  <c r="T548" i="4"/>
  <c r="S548" i="4"/>
  <c r="Q548" i="4"/>
  <c r="P548" i="4"/>
  <c r="O548" i="4"/>
  <c r="N548" i="4"/>
  <c r="M548" i="4"/>
  <c r="L548" i="4"/>
  <c r="K548" i="4"/>
  <c r="J548" i="4"/>
  <c r="I548" i="4"/>
  <c r="H548" i="4"/>
  <c r="G548" i="4"/>
  <c r="F548" i="4"/>
  <c r="E548" i="4"/>
  <c r="D548" i="4"/>
  <c r="C548" i="4"/>
  <c r="B548" i="4"/>
  <c r="Y547" i="4"/>
  <c r="X547" i="4"/>
  <c r="W547" i="4"/>
  <c r="V547" i="4"/>
  <c r="U547" i="4"/>
  <c r="T547" i="4"/>
  <c r="S547" i="4"/>
  <c r="R547" i="4"/>
  <c r="Q547" i="4"/>
  <c r="P547" i="4"/>
  <c r="O547" i="4"/>
  <c r="N547" i="4"/>
  <c r="M547" i="4"/>
  <c r="L547" i="4"/>
  <c r="K547" i="4"/>
  <c r="J547" i="4"/>
  <c r="I547" i="4"/>
  <c r="H547" i="4"/>
  <c r="G547" i="4"/>
  <c r="F547" i="4"/>
  <c r="E547" i="4"/>
  <c r="D547" i="4"/>
  <c r="C547" i="4"/>
  <c r="B547" i="4"/>
  <c r="Y546" i="4"/>
  <c r="X546" i="4"/>
  <c r="W546" i="4"/>
  <c r="V546" i="4"/>
  <c r="U546" i="4"/>
  <c r="T546" i="4"/>
  <c r="S546" i="4"/>
  <c r="R546" i="4"/>
  <c r="Q546" i="4"/>
  <c r="P546" i="4"/>
  <c r="O546" i="4"/>
  <c r="N546" i="4"/>
  <c r="M546" i="4"/>
  <c r="L546" i="4"/>
  <c r="K546" i="4"/>
  <c r="J546" i="4"/>
  <c r="I546" i="4"/>
  <c r="H546" i="4"/>
  <c r="G546" i="4"/>
  <c r="F546" i="4"/>
  <c r="E546" i="4"/>
  <c r="D546" i="4"/>
  <c r="C546" i="4"/>
  <c r="B546" i="4"/>
  <c r="Y545" i="4"/>
  <c r="X545" i="4"/>
  <c r="W545" i="4"/>
  <c r="V545" i="4"/>
  <c r="U545" i="4"/>
  <c r="T545" i="4"/>
  <c r="S545" i="4"/>
  <c r="R545" i="4"/>
  <c r="Q545" i="4"/>
  <c r="P545" i="4"/>
  <c r="O545" i="4"/>
  <c r="N545" i="4"/>
  <c r="M545" i="4"/>
  <c r="L545" i="4"/>
  <c r="K545" i="4"/>
  <c r="J545" i="4"/>
  <c r="I545" i="4"/>
  <c r="H545" i="4"/>
  <c r="G545" i="4"/>
  <c r="F545" i="4"/>
  <c r="E545" i="4"/>
  <c r="D545" i="4"/>
  <c r="C545" i="4"/>
  <c r="B545" i="4"/>
  <c r="Y544" i="4"/>
  <c r="X544" i="4"/>
  <c r="W544" i="4"/>
  <c r="V544" i="4"/>
  <c r="U544" i="4"/>
  <c r="T544" i="4"/>
  <c r="S544" i="4"/>
  <c r="Q544" i="4"/>
  <c r="P544" i="4"/>
  <c r="O544" i="4"/>
  <c r="N544" i="4"/>
  <c r="M544" i="4"/>
  <c r="L544" i="4"/>
  <c r="K544" i="4"/>
  <c r="J544" i="4"/>
  <c r="I544" i="4"/>
  <c r="H544" i="4"/>
  <c r="G544" i="4"/>
  <c r="F544" i="4"/>
  <c r="E544" i="4"/>
  <c r="D544" i="4"/>
  <c r="C544" i="4"/>
  <c r="B544" i="4"/>
  <c r="Y543" i="4"/>
  <c r="X543" i="4"/>
  <c r="W543" i="4"/>
  <c r="V543" i="4"/>
  <c r="U543" i="4"/>
  <c r="T543" i="4"/>
  <c r="S543" i="4"/>
  <c r="R543" i="4"/>
  <c r="Q543" i="4"/>
  <c r="P543" i="4"/>
  <c r="O543" i="4"/>
  <c r="N543" i="4"/>
  <c r="M543" i="4"/>
  <c r="L543" i="4"/>
  <c r="K543" i="4"/>
  <c r="J543" i="4"/>
  <c r="I543" i="4"/>
  <c r="H543" i="4"/>
  <c r="G543" i="4"/>
  <c r="F543" i="4"/>
  <c r="E543" i="4"/>
  <c r="D543" i="4"/>
  <c r="C543" i="4"/>
  <c r="B543" i="4"/>
  <c r="Y542" i="4"/>
  <c r="X542" i="4"/>
  <c r="W542" i="4"/>
  <c r="V542" i="4"/>
  <c r="U542" i="4"/>
  <c r="T542" i="4"/>
  <c r="S542" i="4"/>
  <c r="R542" i="4"/>
  <c r="Q542" i="4"/>
  <c r="P542" i="4"/>
  <c r="O542" i="4"/>
  <c r="N542" i="4"/>
  <c r="M542" i="4"/>
  <c r="L542" i="4"/>
  <c r="K542" i="4"/>
  <c r="J542" i="4"/>
  <c r="I542" i="4"/>
  <c r="H542" i="4"/>
  <c r="G542" i="4"/>
  <c r="F542" i="4"/>
  <c r="E542" i="4"/>
  <c r="D542" i="4"/>
  <c r="C542" i="4"/>
  <c r="B542" i="4"/>
  <c r="Y541" i="4"/>
  <c r="X541" i="4"/>
  <c r="W541" i="4"/>
  <c r="V541" i="4"/>
  <c r="U541" i="4"/>
  <c r="T541" i="4"/>
  <c r="S541" i="4"/>
  <c r="R541" i="4"/>
  <c r="Q541" i="4"/>
  <c r="P541" i="4"/>
  <c r="O541" i="4"/>
  <c r="N541" i="4"/>
  <c r="M541" i="4"/>
  <c r="L541" i="4"/>
  <c r="K541" i="4"/>
  <c r="J541" i="4"/>
  <c r="I541" i="4"/>
  <c r="H541" i="4"/>
  <c r="G541" i="4"/>
  <c r="F541" i="4"/>
  <c r="E541" i="4"/>
  <c r="D541" i="4"/>
  <c r="C541" i="4"/>
  <c r="B541" i="4"/>
  <c r="Y540" i="4"/>
  <c r="X540" i="4"/>
  <c r="W540" i="4"/>
  <c r="V540" i="4"/>
  <c r="U540" i="4"/>
  <c r="T540" i="4"/>
  <c r="S540" i="4"/>
  <c r="Q540" i="4"/>
  <c r="P540" i="4"/>
  <c r="O540" i="4"/>
  <c r="N540" i="4"/>
  <c r="M540" i="4"/>
  <c r="L540" i="4"/>
  <c r="K540" i="4"/>
  <c r="J540" i="4"/>
  <c r="I540" i="4"/>
  <c r="H540" i="4"/>
  <c r="G540" i="4"/>
  <c r="F540" i="4"/>
  <c r="E540" i="4"/>
  <c r="D540" i="4"/>
  <c r="C540" i="4"/>
  <c r="B540" i="4"/>
  <c r="Y539" i="4"/>
  <c r="X539" i="4"/>
  <c r="W539" i="4"/>
  <c r="V539" i="4"/>
  <c r="U539" i="4"/>
  <c r="T539" i="4"/>
  <c r="S539" i="4"/>
  <c r="R539" i="4"/>
  <c r="Q539" i="4"/>
  <c r="P539" i="4"/>
  <c r="O539" i="4"/>
  <c r="N539" i="4"/>
  <c r="M539" i="4"/>
  <c r="L539" i="4"/>
  <c r="K539" i="4"/>
  <c r="J539" i="4"/>
  <c r="I539" i="4"/>
  <c r="H539" i="4"/>
  <c r="G539" i="4"/>
  <c r="F539" i="4"/>
  <c r="E539" i="4"/>
  <c r="D539" i="4"/>
  <c r="C539" i="4"/>
  <c r="B539" i="4"/>
  <c r="Y538" i="4"/>
  <c r="X538" i="4"/>
  <c r="W538" i="4"/>
  <c r="V538" i="4"/>
  <c r="U538" i="4"/>
  <c r="T538" i="4"/>
  <c r="S538" i="4"/>
  <c r="Q538" i="4"/>
  <c r="P538" i="4"/>
  <c r="O538" i="4"/>
  <c r="N538" i="4"/>
  <c r="M538" i="4"/>
  <c r="L538" i="4"/>
  <c r="K538" i="4"/>
  <c r="J538" i="4"/>
  <c r="I538" i="4"/>
  <c r="H538" i="4"/>
  <c r="G538" i="4"/>
  <c r="F538" i="4"/>
  <c r="E538" i="4"/>
  <c r="D538" i="4"/>
  <c r="C538" i="4"/>
  <c r="B538" i="4"/>
  <c r="Y537" i="4"/>
  <c r="X537" i="4"/>
  <c r="W537" i="4"/>
  <c r="V537" i="4"/>
  <c r="U537" i="4"/>
  <c r="T537" i="4"/>
  <c r="S537" i="4"/>
  <c r="R537" i="4"/>
  <c r="Q537" i="4"/>
  <c r="P537" i="4"/>
  <c r="O537" i="4"/>
  <c r="N537" i="4"/>
  <c r="M537" i="4"/>
  <c r="L537" i="4"/>
  <c r="K537" i="4"/>
  <c r="J537" i="4"/>
  <c r="I537" i="4"/>
  <c r="H537" i="4"/>
  <c r="G537" i="4"/>
  <c r="F537" i="4"/>
  <c r="E537" i="4"/>
  <c r="D537" i="4"/>
  <c r="C537" i="4"/>
  <c r="B537" i="4"/>
  <c r="Y536" i="4"/>
  <c r="X536" i="4"/>
  <c r="W536" i="4"/>
  <c r="V536" i="4"/>
  <c r="U536" i="4"/>
  <c r="T536" i="4"/>
  <c r="S536" i="4"/>
  <c r="R536" i="4"/>
  <c r="Q536" i="4"/>
  <c r="P536" i="4"/>
  <c r="O536" i="4"/>
  <c r="N536" i="4"/>
  <c r="M536" i="4"/>
  <c r="L536" i="4"/>
  <c r="K536" i="4"/>
  <c r="J536" i="4"/>
  <c r="I536" i="4"/>
  <c r="H536" i="4"/>
  <c r="G536" i="4"/>
  <c r="F536" i="4"/>
  <c r="E536" i="4"/>
  <c r="D536" i="4"/>
  <c r="C536" i="4"/>
  <c r="B536" i="4"/>
  <c r="Y535" i="4"/>
  <c r="X535" i="4"/>
  <c r="W535" i="4"/>
  <c r="V535" i="4"/>
  <c r="U535" i="4"/>
  <c r="T535" i="4"/>
  <c r="S535" i="4"/>
  <c r="R535" i="4"/>
  <c r="Q535" i="4"/>
  <c r="P535" i="4"/>
  <c r="O535" i="4"/>
  <c r="N535" i="4"/>
  <c r="M535" i="4"/>
  <c r="L535" i="4"/>
  <c r="K535" i="4"/>
  <c r="J535" i="4"/>
  <c r="I535" i="4"/>
  <c r="H535" i="4"/>
  <c r="G535" i="4"/>
  <c r="F535" i="4"/>
  <c r="E535" i="4"/>
  <c r="D535" i="4"/>
  <c r="C535" i="4"/>
  <c r="B535" i="4"/>
  <c r="Y534" i="4"/>
  <c r="X534" i="4"/>
  <c r="W534" i="4"/>
  <c r="V534" i="4"/>
  <c r="U534" i="4"/>
  <c r="T534" i="4"/>
  <c r="S534" i="4"/>
  <c r="R534" i="4"/>
  <c r="Q534" i="4"/>
  <c r="P534" i="4"/>
  <c r="O534" i="4"/>
  <c r="N534" i="4"/>
  <c r="M534" i="4"/>
  <c r="L534" i="4"/>
  <c r="K534" i="4"/>
  <c r="J534" i="4"/>
  <c r="I534" i="4"/>
  <c r="H534" i="4"/>
  <c r="G534" i="4"/>
  <c r="F534" i="4"/>
  <c r="E534" i="4"/>
  <c r="D534" i="4"/>
  <c r="C534" i="4"/>
  <c r="B534" i="4"/>
  <c r="Y533" i="4"/>
  <c r="X533" i="4"/>
  <c r="W533" i="4"/>
  <c r="V533" i="4"/>
  <c r="U533" i="4"/>
  <c r="T533" i="4"/>
  <c r="S533" i="4"/>
  <c r="R533" i="4"/>
  <c r="Q533" i="4"/>
  <c r="P533" i="4"/>
  <c r="O533" i="4"/>
  <c r="N533" i="4"/>
  <c r="M533" i="4"/>
  <c r="L533" i="4"/>
  <c r="K533" i="4"/>
  <c r="J533" i="4"/>
  <c r="I533" i="4"/>
  <c r="H533" i="4"/>
  <c r="G533" i="4"/>
  <c r="F533" i="4"/>
  <c r="E533" i="4"/>
  <c r="D533" i="4"/>
  <c r="C533" i="4"/>
  <c r="B533" i="4"/>
  <c r="Y532" i="4"/>
  <c r="X532" i="4"/>
  <c r="W532" i="4"/>
  <c r="V532" i="4"/>
  <c r="U532" i="4"/>
  <c r="T532" i="4"/>
  <c r="S532" i="4"/>
  <c r="R532" i="4"/>
  <c r="Q532" i="4"/>
  <c r="P532" i="4"/>
  <c r="O532" i="4"/>
  <c r="N532" i="4"/>
  <c r="M532" i="4"/>
  <c r="L532" i="4"/>
  <c r="K532" i="4"/>
  <c r="J532" i="4"/>
  <c r="I532" i="4"/>
  <c r="H532" i="4"/>
  <c r="G532" i="4"/>
  <c r="F532" i="4"/>
  <c r="E532" i="4"/>
  <c r="D532" i="4"/>
  <c r="C532" i="4"/>
  <c r="B532" i="4"/>
  <c r="Y531" i="4"/>
  <c r="X531" i="4"/>
  <c r="W531" i="4"/>
  <c r="V531" i="4"/>
  <c r="U531" i="4"/>
  <c r="T531" i="4"/>
  <c r="S531" i="4"/>
  <c r="R531" i="4"/>
  <c r="Q531" i="4"/>
  <c r="P531" i="4"/>
  <c r="O531" i="4"/>
  <c r="N531" i="4"/>
  <c r="M531" i="4"/>
  <c r="L531" i="4"/>
  <c r="K531" i="4"/>
  <c r="J531" i="4"/>
  <c r="I531" i="4"/>
  <c r="H531" i="4"/>
  <c r="G531" i="4"/>
  <c r="F531" i="4"/>
  <c r="E531" i="4"/>
  <c r="D531" i="4"/>
  <c r="C531" i="4"/>
  <c r="B531" i="4"/>
  <c r="Y530" i="4"/>
  <c r="X530" i="4"/>
  <c r="W530" i="4"/>
  <c r="V530" i="4"/>
  <c r="U530" i="4"/>
  <c r="T530" i="4"/>
  <c r="S530" i="4"/>
  <c r="R530" i="4"/>
  <c r="Q530" i="4"/>
  <c r="P530" i="4"/>
  <c r="O530" i="4"/>
  <c r="N530" i="4"/>
  <c r="M530" i="4"/>
  <c r="L530" i="4"/>
  <c r="K530" i="4"/>
  <c r="J530" i="4"/>
  <c r="I530" i="4"/>
  <c r="H530" i="4"/>
  <c r="G530" i="4"/>
  <c r="F530" i="4"/>
  <c r="E530" i="4"/>
  <c r="D530" i="4"/>
  <c r="C530" i="4"/>
  <c r="B530" i="4"/>
  <c r="Y529" i="4"/>
  <c r="X529" i="4"/>
  <c r="W529" i="4"/>
  <c r="V529" i="4"/>
  <c r="U529" i="4"/>
  <c r="T529" i="4"/>
  <c r="S529" i="4"/>
  <c r="Q529" i="4"/>
  <c r="P529" i="4"/>
  <c r="O529" i="4"/>
  <c r="N529" i="4"/>
  <c r="M529" i="4"/>
  <c r="L529" i="4"/>
  <c r="K529" i="4"/>
  <c r="J529" i="4"/>
  <c r="I529" i="4"/>
  <c r="H529" i="4"/>
  <c r="G529" i="4"/>
  <c r="F529" i="4"/>
  <c r="E529" i="4"/>
  <c r="D529" i="4"/>
  <c r="C529" i="4"/>
  <c r="B529" i="4"/>
  <c r="Y528" i="4"/>
  <c r="X528" i="4"/>
  <c r="W528" i="4"/>
  <c r="V528" i="4"/>
  <c r="U528" i="4"/>
  <c r="T528" i="4"/>
  <c r="S528" i="4"/>
  <c r="R528" i="4"/>
  <c r="Q528" i="4"/>
  <c r="P528" i="4"/>
  <c r="O528" i="4"/>
  <c r="N528" i="4"/>
  <c r="M528" i="4"/>
  <c r="L528" i="4"/>
  <c r="K528" i="4"/>
  <c r="J528" i="4"/>
  <c r="I528" i="4"/>
  <c r="H528" i="4"/>
  <c r="G528" i="4"/>
  <c r="F528" i="4"/>
  <c r="E528" i="4"/>
  <c r="D528" i="4"/>
  <c r="C528" i="4"/>
  <c r="B528" i="4"/>
  <c r="Y527" i="4"/>
  <c r="X527" i="4"/>
  <c r="W527" i="4"/>
  <c r="V527" i="4"/>
  <c r="U527" i="4"/>
  <c r="T527" i="4"/>
  <c r="S527" i="4"/>
  <c r="R527" i="4"/>
  <c r="Q527" i="4"/>
  <c r="P527" i="4"/>
  <c r="O527" i="4"/>
  <c r="N527" i="4"/>
  <c r="M527" i="4"/>
  <c r="L527" i="4"/>
  <c r="K527" i="4"/>
  <c r="J527" i="4"/>
  <c r="I527" i="4"/>
  <c r="H527" i="4"/>
  <c r="G527" i="4"/>
  <c r="F527" i="4"/>
  <c r="E527" i="4"/>
  <c r="D527" i="4"/>
  <c r="C527" i="4"/>
  <c r="B527" i="4"/>
  <c r="Y526" i="4"/>
  <c r="X526" i="4"/>
  <c r="W526" i="4"/>
  <c r="V526" i="4"/>
  <c r="U526" i="4"/>
  <c r="T526" i="4"/>
  <c r="S526" i="4"/>
  <c r="R526" i="4"/>
  <c r="Q526" i="4"/>
  <c r="P526" i="4"/>
  <c r="O526" i="4"/>
  <c r="N526" i="4"/>
  <c r="M526" i="4"/>
  <c r="L526" i="4"/>
  <c r="K526" i="4"/>
  <c r="J526" i="4"/>
  <c r="I526" i="4"/>
  <c r="H526" i="4"/>
  <c r="G526" i="4"/>
  <c r="F526" i="4"/>
  <c r="E526" i="4"/>
  <c r="D526" i="4"/>
  <c r="C526" i="4"/>
  <c r="B526" i="4"/>
  <c r="Y525" i="4"/>
  <c r="X525" i="4"/>
  <c r="W525" i="4"/>
  <c r="V525" i="4"/>
  <c r="U525" i="4"/>
  <c r="T525" i="4"/>
  <c r="S525" i="4"/>
  <c r="R525" i="4"/>
  <c r="Q525" i="4"/>
  <c r="P525" i="4"/>
  <c r="O525" i="4"/>
  <c r="N525" i="4"/>
  <c r="M525" i="4"/>
  <c r="L525" i="4"/>
  <c r="K525" i="4"/>
  <c r="J525" i="4"/>
  <c r="I525" i="4"/>
  <c r="H525" i="4"/>
  <c r="G525" i="4"/>
  <c r="F525" i="4"/>
  <c r="E525" i="4"/>
  <c r="D525" i="4"/>
  <c r="C525" i="4"/>
  <c r="B525" i="4"/>
  <c r="Y524" i="4"/>
  <c r="X524" i="4"/>
  <c r="W524" i="4"/>
  <c r="V524" i="4"/>
  <c r="U524" i="4"/>
  <c r="T524" i="4"/>
  <c r="S524" i="4"/>
  <c r="R524" i="4"/>
  <c r="Q524" i="4"/>
  <c r="P524" i="4"/>
  <c r="O524" i="4"/>
  <c r="N524" i="4"/>
  <c r="M524" i="4"/>
  <c r="L524" i="4"/>
  <c r="K524" i="4"/>
  <c r="J524" i="4"/>
  <c r="I524" i="4"/>
  <c r="H524" i="4"/>
  <c r="G524" i="4"/>
  <c r="F524" i="4"/>
  <c r="E524" i="4"/>
  <c r="D524" i="4"/>
  <c r="C524" i="4"/>
  <c r="B524" i="4"/>
  <c r="Y523" i="4"/>
  <c r="X523" i="4"/>
  <c r="W523" i="4"/>
  <c r="V523" i="4"/>
  <c r="U523" i="4"/>
  <c r="T523" i="4"/>
  <c r="S523" i="4"/>
  <c r="R523" i="4"/>
  <c r="Q523" i="4"/>
  <c r="P523" i="4"/>
  <c r="O523" i="4"/>
  <c r="N523" i="4"/>
  <c r="M523" i="4"/>
  <c r="L523" i="4"/>
  <c r="K523" i="4"/>
  <c r="J523" i="4"/>
  <c r="I523" i="4"/>
  <c r="H523" i="4"/>
  <c r="G523" i="4"/>
  <c r="F523" i="4"/>
  <c r="E523" i="4"/>
  <c r="D523" i="4"/>
  <c r="C523" i="4"/>
  <c r="B523" i="4"/>
  <c r="Y522" i="4"/>
  <c r="X522" i="4"/>
  <c r="W522" i="4"/>
  <c r="V522" i="4"/>
  <c r="U522" i="4"/>
  <c r="T522" i="4"/>
  <c r="S522" i="4"/>
  <c r="R522" i="4"/>
  <c r="Q522" i="4"/>
  <c r="P522" i="4"/>
  <c r="O522" i="4"/>
  <c r="N522" i="4"/>
  <c r="M522" i="4"/>
  <c r="L522" i="4"/>
  <c r="K522" i="4"/>
  <c r="J522" i="4"/>
  <c r="I522" i="4"/>
  <c r="H522" i="4"/>
  <c r="G522" i="4"/>
  <c r="F522" i="4"/>
  <c r="E522" i="4"/>
  <c r="D522" i="4"/>
  <c r="C522" i="4"/>
  <c r="B522" i="4"/>
  <c r="Y521" i="4"/>
  <c r="X521" i="4"/>
  <c r="W521" i="4"/>
  <c r="V521" i="4"/>
  <c r="U521" i="4"/>
  <c r="T521" i="4"/>
  <c r="S521" i="4"/>
  <c r="R521" i="4"/>
  <c r="Q521" i="4"/>
  <c r="P521" i="4"/>
  <c r="O521" i="4"/>
  <c r="N521" i="4"/>
  <c r="M521" i="4"/>
  <c r="L521" i="4"/>
  <c r="K521" i="4"/>
  <c r="J521" i="4"/>
  <c r="I521" i="4"/>
  <c r="H521" i="4"/>
  <c r="G521" i="4"/>
  <c r="F521" i="4"/>
  <c r="E521" i="4"/>
  <c r="D521" i="4"/>
  <c r="C521" i="4"/>
  <c r="B521" i="4"/>
  <c r="Y520" i="4"/>
  <c r="X520" i="4"/>
  <c r="W520" i="4"/>
  <c r="V520" i="4"/>
  <c r="U520" i="4"/>
  <c r="T520" i="4"/>
  <c r="S520" i="4"/>
  <c r="R520" i="4"/>
  <c r="Q520" i="4"/>
  <c r="P520" i="4"/>
  <c r="O520" i="4"/>
  <c r="N520" i="4"/>
  <c r="M520" i="4"/>
  <c r="L520" i="4"/>
  <c r="K520" i="4"/>
  <c r="J520" i="4"/>
  <c r="I520" i="4"/>
  <c r="H520" i="4"/>
  <c r="G520" i="4"/>
  <c r="F520" i="4"/>
  <c r="E520" i="4"/>
  <c r="D520" i="4"/>
  <c r="C520" i="4"/>
  <c r="B520" i="4"/>
  <c r="Y519" i="4"/>
  <c r="X519" i="4"/>
  <c r="W519" i="4"/>
  <c r="V519" i="4"/>
  <c r="U519" i="4"/>
  <c r="T519" i="4"/>
  <c r="S519" i="4"/>
  <c r="R519" i="4"/>
  <c r="Q519" i="4"/>
  <c r="P519" i="4"/>
  <c r="O519" i="4"/>
  <c r="N519" i="4"/>
  <c r="M519" i="4"/>
  <c r="L519" i="4"/>
  <c r="K519" i="4"/>
  <c r="J519" i="4"/>
  <c r="I519" i="4"/>
  <c r="H519" i="4"/>
  <c r="G519" i="4"/>
  <c r="F519" i="4"/>
  <c r="E519" i="4"/>
  <c r="D519" i="4"/>
  <c r="C519" i="4"/>
  <c r="B519" i="4"/>
  <c r="Y518" i="4"/>
  <c r="X518" i="4"/>
  <c r="W518" i="4"/>
  <c r="V518" i="4"/>
  <c r="U518" i="4"/>
  <c r="T518" i="4"/>
  <c r="S518" i="4"/>
  <c r="R518" i="4"/>
  <c r="Q518" i="4"/>
  <c r="P518" i="4"/>
  <c r="O518" i="4"/>
  <c r="N518" i="4"/>
  <c r="M518" i="4"/>
  <c r="L518" i="4"/>
  <c r="K518" i="4"/>
  <c r="J518" i="4"/>
  <c r="I518" i="4"/>
  <c r="H518" i="4"/>
  <c r="G518" i="4"/>
  <c r="F518" i="4"/>
  <c r="E518" i="4"/>
  <c r="D518" i="4"/>
  <c r="C518" i="4"/>
  <c r="B518" i="4"/>
  <c r="Y517" i="4"/>
  <c r="X517" i="4"/>
  <c r="W517" i="4"/>
  <c r="V517" i="4"/>
  <c r="U517" i="4"/>
  <c r="T517" i="4"/>
  <c r="S517" i="4"/>
  <c r="R517" i="4"/>
  <c r="Q517" i="4"/>
  <c r="P517" i="4"/>
  <c r="O517" i="4"/>
  <c r="N517" i="4"/>
  <c r="M517" i="4"/>
  <c r="L517" i="4"/>
  <c r="K517" i="4"/>
  <c r="J517" i="4"/>
  <c r="I517" i="4"/>
  <c r="H517" i="4"/>
  <c r="G517" i="4"/>
  <c r="F517" i="4"/>
  <c r="E517" i="4"/>
  <c r="D517" i="4"/>
  <c r="C517" i="4"/>
  <c r="B517" i="4"/>
  <c r="Y516" i="4"/>
  <c r="X516" i="4"/>
  <c r="W516" i="4"/>
  <c r="V516" i="4"/>
  <c r="U516" i="4"/>
  <c r="T516" i="4"/>
  <c r="S516" i="4"/>
  <c r="R516" i="4"/>
  <c r="Q516" i="4"/>
  <c r="P516" i="4"/>
  <c r="O516" i="4"/>
  <c r="N516" i="4"/>
  <c r="M516" i="4"/>
  <c r="L516" i="4"/>
  <c r="K516" i="4"/>
  <c r="J516" i="4"/>
  <c r="I516" i="4"/>
  <c r="H516" i="4"/>
  <c r="G516" i="4"/>
  <c r="F516" i="4"/>
  <c r="E516" i="4"/>
  <c r="D516" i="4"/>
  <c r="C516" i="4"/>
  <c r="B516" i="4"/>
  <c r="Y515" i="4"/>
  <c r="X515" i="4"/>
  <c r="W515" i="4"/>
  <c r="V515" i="4"/>
  <c r="U515" i="4"/>
  <c r="T515" i="4"/>
  <c r="S515" i="4"/>
  <c r="R515" i="4"/>
  <c r="Q515" i="4"/>
  <c r="P515" i="4"/>
  <c r="O515" i="4"/>
  <c r="N515" i="4"/>
  <c r="M515" i="4"/>
  <c r="L515" i="4"/>
  <c r="K515" i="4"/>
  <c r="J515" i="4"/>
  <c r="I515" i="4"/>
  <c r="H515" i="4"/>
  <c r="G515" i="4"/>
  <c r="F515" i="4"/>
  <c r="E515" i="4"/>
  <c r="D515" i="4"/>
  <c r="C515" i="4"/>
  <c r="B515" i="4"/>
  <c r="Y514" i="4"/>
  <c r="X514" i="4"/>
  <c r="W514" i="4"/>
  <c r="V514" i="4"/>
  <c r="U514" i="4"/>
  <c r="T514" i="4"/>
  <c r="S514" i="4"/>
  <c r="R514" i="4"/>
  <c r="Q514" i="4"/>
  <c r="P514" i="4"/>
  <c r="O514" i="4"/>
  <c r="N514" i="4"/>
  <c r="M514" i="4"/>
  <c r="L514" i="4"/>
  <c r="K514" i="4"/>
  <c r="J514" i="4"/>
  <c r="I514" i="4"/>
  <c r="H514" i="4"/>
  <c r="G514" i="4"/>
  <c r="F514" i="4"/>
  <c r="E514" i="4"/>
  <c r="D514" i="4"/>
  <c r="C514" i="4"/>
  <c r="B514" i="4"/>
  <c r="Y513" i="4"/>
  <c r="X513" i="4"/>
  <c r="W513" i="4"/>
  <c r="V513" i="4"/>
  <c r="U513" i="4"/>
  <c r="T513" i="4"/>
  <c r="S513" i="4"/>
  <c r="R513" i="4"/>
  <c r="Q513" i="4"/>
  <c r="P513" i="4"/>
  <c r="O513" i="4"/>
  <c r="N513" i="4"/>
  <c r="M513" i="4"/>
  <c r="L513" i="4"/>
  <c r="K513" i="4"/>
  <c r="J513" i="4"/>
  <c r="I513" i="4"/>
  <c r="H513" i="4"/>
  <c r="G513" i="4"/>
  <c r="F513" i="4"/>
  <c r="E513" i="4"/>
  <c r="D513" i="4"/>
  <c r="C513" i="4"/>
  <c r="B513" i="4"/>
  <c r="Y512" i="4"/>
  <c r="X512" i="4"/>
  <c r="W512" i="4"/>
  <c r="V512" i="4"/>
  <c r="U512" i="4"/>
  <c r="T512" i="4"/>
  <c r="S512" i="4"/>
  <c r="Q512" i="4"/>
  <c r="P512" i="4"/>
  <c r="O512" i="4"/>
  <c r="N512" i="4"/>
  <c r="M512" i="4"/>
  <c r="L512" i="4"/>
  <c r="K512" i="4"/>
  <c r="J512" i="4"/>
  <c r="I512" i="4"/>
  <c r="H512" i="4"/>
  <c r="G512" i="4"/>
  <c r="F512" i="4"/>
  <c r="E512" i="4"/>
  <c r="D512" i="4"/>
  <c r="C512" i="4"/>
  <c r="B512" i="4"/>
  <c r="Y511" i="4"/>
  <c r="X511" i="4"/>
  <c r="W511" i="4"/>
  <c r="V511" i="4"/>
  <c r="U511" i="4"/>
  <c r="T511" i="4"/>
  <c r="S511" i="4"/>
  <c r="R511" i="4"/>
  <c r="Q511" i="4"/>
  <c r="P511" i="4"/>
  <c r="O511" i="4"/>
  <c r="N511" i="4"/>
  <c r="M511" i="4"/>
  <c r="L511" i="4"/>
  <c r="K511" i="4"/>
  <c r="J511" i="4"/>
  <c r="I511" i="4"/>
  <c r="H511" i="4"/>
  <c r="G511" i="4"/>
  <c r="F511" i="4"/>
  <c r="E511" i="4"/>
  <c r="D511" i="4"/>
  <c r="C511" i="4"/>
  <c r="B511" i="4"/>
  <c r="Y510" i="4"/>
  <c r="X510" i="4"/>
  <c r="W510" i="4"/>
  <c r="V510" i="4"/>
  <c r="U510" i="4"/>
  <c r="T510" i="4"/>
  <c r="S510" i="4"/>
  <c r="R510" i="4"/>
  <c r="Q510" i="4"/>
  <c r="P510" i="4"/>
  <c r="O510" i="4"/>
  <c r="N510" i="4"/>
  <c r="M510" i="4"/>
  <c r="L510" i="4"/>
  <c r="K510" i="4"/>
  <c r="J510" i="4"/>
  <c r="I510" i="4"/>
  <c r="H510" i="4"/>
  <c r="G510" i="4"/>
  <c r="F510" i="4"/>
  <c r="E510" i="4"/>
  <c r="D510" i="4"/>
  <c r="C510" i="4"/>
  <c r="B510" i="4"/>
  <c r="Y509" i="4"/>
  <c r="X509" i="4"/>
  <c r="W509" i="4"/>
  <c r="V509" i="4"/>
  <c r="U509" i="4"/>
  <c r="T509" i="4"/>
  <c r="S509" i="4"/>
  <c r="R509" i="4"/>
  <c r="Q509" i="4"/>
  <c r="P509" i="4"/>
  <c r="O509" i="4"/>
  <c r="N509" i="4"/>
  <c r="M509" i="4"/>
  <c r="L509" i="4"/>
  <c r="K509" i="4"/>
  <c r="J509" i="4"/>
  <c r="I509" i="4"/>
  <c r="H509" i="4"/>
  <c r="G509" i="4"/>
  <c r="F509" i="4"/>
  <c r="E509" i="4"/>
  <c r="D509" i="4"/>
  <c r="C509" i="4"/>
  <c r="B509" i="4"/>
  <c r="Y508" i="4"/>
  <c r="X508" i="4"/>
  <c r="W508" i="4"/>
  <c r="V508" i="4"/>
  <c r="U508" i="4"/>
  <c r="T508" i="4"/>
  <c r="S508" i="4"/>
  <c r="Q508" i="4"/>
  <c r="P508" i="4"/>
  <c r="O508" i="4"/>
  <c r="N508" i="4"/>
  <c r="M508" i="4"/>
  <c r="L508" i="4"/>
  <c r="K508" i="4"/>
  <c r="J508" i="4"/>
  <c r="I508" i="4"/>
  <c r="H508" i="4"/>
  <c r="G508" i="4"/>
  <c r="F508" i="4"/>
  <c r="E508" i="4"/>
  <c r="D508" i="4"/>
  <c r="C508" i="4"/>
  <c r="B508" i="4"/>
  <c r="Y507" i="4"/>
  <c r="X507" i="4"/>
  <c r="W507" i="4"/>
  <c r="V507" i="4"/>
  <c r="U507" i="4"/>
  <c r="T507" i="4"/>
  <c r="S507" i="4"/>
  <c r="R507" i="4"/>
  <c r="Q507" i="4"/>
  <c r="P507" i="4"/>
  <c r="O507" i="4"/>
  <c r="N507" i="4"/>
  <c r="M507" i="4"/>
  <c r="L507" i="4"/>
  <c r="K507" i="4"/>
  <c r="J507" i="4"/>
  <c r="I507" i="4"/>
  <c r="H507" i="4"/>
  <c r="G507" i="4"/>
  <c r="F507" i="4"/>
  <c r="E507" i="4"/>
  <c r="D507" i="4"/>
  <c r="C507" i="4"/>
  <c r="B507" i="4"/>
  <c r="Y506" i="4"/>
  <c r="X506" i="4"/>
  <c r="W506" i="4"/>
  <c r="V506" i="4"/>
  <c r="U506" i="4"/>
  <c r="T506" i="4"/>
  <c r="S506" i="4"/>
  <c r="R506" i="4"/>
  <c r="Q506" i="4"/>
  <c r="P506" i="4"/>
  <c r="O506" i="4"/>
  <c r="N506" i="4"/>
  <c r="M506" i="4"/>
  <c r="L506" i="4"/>
  <c r="K506" i="4"/>
  <c r="J506" i="4"/>
  <c r="I506" i="4"/>
  <c r="H506" i="4"/>
  <c r="G506" i="4"/>
  <c r="F506" i="4"/>
  <c r="E506" i="4"/>
  <c r="D506" i="4"/>
  <c r="C506" i="4"/>
  <c r="B506" i="4"/>
  <c r="Y505" i="4"/>
  <c r="X505" i="4"/>
  <c r="W505" i="4"/>
  <c r="V505" i="4"/>
  <c r="U505" i="4"/>
  <c r="T505" i="4"/>
  <c r="S505" i="4"/>
  <c r="R505" i="4"/>
  <c r="Q505" i="4"/>
  <c r="P505" i="4"/>
  <c r="O505" i="4"/>
  <c r="N505" i="4"/>
  <c r="M505" i="4"/>
  <c r="L505" i="4"/>
  <c r="K505" i="4"/>
  <c r="J505" i="4"/>
  <c r="I505" i="4"/>
  <c r="H505" i="4"/>
  <c r="G505" i="4"/>
  <c r="F505" i="4"/>
  <c r="E505" i="4"/>
  <c r="D505" i="4"/>
  <c r="C505" i="4"/>
  <c r="B505" i="4"/>
  <c r="Y504" i="4"/>
  <c r="X504" i="4"/>
  <c r="W504" i="4"/>
  <c r="V504" i="4"/>
  <c r="U504" i="4"/>
  <c r="T504" i="4"/>
  <c r="S504" i="4"/>
  <c r="R504" i="4"/>
  <c r="Q504" i="4"/>
  <c r="P504" i="4"/>
  <c r="O504" i="4"/>
  <c r="N504" i="4"/>
  <c r="M504" i="4"/>
  <c r="L504" i="4"/>
  <c r="K504" i="4"/>
  <c r="J504" i="4"/>
  <c r="I504" i="4"/>
  <c r="H504" i="4"/>
  <c r="G504" i="4"/>
  <c r="F504" i="4"/>
  <c r="E504" i="4"/>
  <c r="D504" i="4"/>
  <c r="C504" i="4"/>
  <c r="B504" i="4"/>
  <c r="Y503" i="4"/>
  <c r="X503" i="4"/>
  <c r="W503" i="4"/>
  <c r="V503" i="4"/>
  <c r="U503" i="4"/>
  <c r="T503" i="4"/>
  <c r="S503" i="4"/>
  <c r="R503" i="4"/>
  <c r="Q503" i="4"/>
  <c r="P503" i="4"/>
  <c r="O503" i="4"/>
  <c r="N503" i="4"/>
  <c r="M503" i="4"/>
  <c r="L503" i="4"/>
  <c r="K503" i="4"/>
  <c r="J503" i="4"/>
  <c r="I503" i="4"/>
  <c r="H503" i="4"/>
  <c r="G503" i="4"/>
  <c r="F503" i="4"/>
  <c r="E503" i="4"/>
  <c r="D503" i="4"/>
  <c r="C503" i="4"/>
  <c r="B503" i="4"/>
  <c r="Y502" i="4"/>
  <c r="X502" i="4"/>
  <c r="W502" i="4"/>
  <c r="V502" i="4"/>
  <c r="U502" i="4"/>
  <c r="T502" i="4"/>
  <c r="S502" i="4"/>
  <c r="R502" i="4"/>
  <c r="Q502" i="4"/>
  <c r="P502" i="4"/>
  <c r="O502" i="4"/>
  <c r="N502" i="4"/>
  <c r="M502" i="4"/>
  <c r="L502" i="4"/>
  <c r="K502" i="4"/>
  <c r="J502" i="4"/>
  <c r="I502" i="4"/>
  <c r="H502" i="4"/>
  <c r="G502" i="4"/>
  <c r="F502" i="4"/>
  <c r="E502" i="4"/>
  <c r="D502" i="4"/>
  <c r="C502" i="4"/>
  <c r="B502" i="4"/>
  <c r="Y501" i="4"/>
  <c r="X501" i="4"/>
  <c r="W501" i="4"/>
  <c r="V501" i="4"/>
  <c r="U501" i="4"/>
  <c r="T501" i="4"/>
  <c r="S501" i="4"/>
  <c r="R501" i="4"/>
  <c r="Q501" i="4"/>
  <c r="P501" i="4"/>
  <c r="O501" i="4"/>
  <c r="N501" i="4"/>
  <c r="M501" i="4"/>
  <c r="L501" i="4"/>
  <c r="K501" i="4"/>
  <c r="J501" i="4"/>
  <c r="I501" i="4"/>
  <c r="H501" i="4"/>
  <c r="G501" i="4"/>
  <c r="F501" i="4"/>
  <c r="E501" i="4"/>
  <c r="D501" i="4"/>
  <c r="C501" i="4"/>
  <c r="B501" i="4"/>
  <c r="Y500" i="4"/>
  <c r="X500" i="4"/>
  <c r="W500" i="4"/>
  <c r="V500" i="4"/>
  <c r="U500" i="4"/>
  <c r="T500" i="4"/>
  <c r="S500" i="4"/>
  <c r="Q500" i="4"/>
  <c r="P500" i="4"/>
  <c r="O500" i="4"/>
  <c r="N500" i="4"/>
  <c r="M500" i="4"/>
  <c r="L500" i="4"/>
  <c r="K500" i="4"/>
  <c r="J500" i="4"/>
  <c r="I500" i="4"/>
  <c r="H500" i="4"/>
  <c r="G500" i="4"/>
  <c r="F500" i="4"/>
  <c r="E500" i="4"/>
  <c r="D500" i="4"/>
  <c r="C500" i="4"/>
  <c r="B500" i="4"/>
  <c r="Y499" i="4"/>
  <c r="X499" i="4"/>
  <c r="W499" i="4"/>
  <c r="V499" i="4"/>
  <c r="U499" i="4"/>
  <c r="T499" i="4"/>
  <c r="S499" i="4"/>
  <c r="R499" i="4"/>
  <c r="Q499" i="4"/>
  <c r="P499" i="4"/>
  <c r="O499" i="4"/>
  <c r="N499" i="4"/>
  <c r="M499" i="4"/>
  <c r="L499" i="4"/>
  <c r="K499" i="4"/>
  <c r="J499" i="4"/>
  <c r="I499" i="4"/>
  <c r="H499" i="4"/>
  <c r="G499" i="4"/>
  <c r="F499" i="4"/>
  <c r="E499" i="4"/>
  <c r="D499" i="4"/>
  <c r="C499" i="4"/>
  <c r="B499" i="4"/>
  <c r="Y498" i="4"/>
  <c r="X498" i="4"/>
  <c r="W498" i="4"/>
  <c r="V498" i="4"/>
  <c r="U498" i="4"/>
  <c r="T498" i="4"/>
  <c r="S498" i="4"/>
  <c r="R498" i="4"/>
  <c r="Q498" i="4"/>
  <c r="P498" i="4"/>
  <c r="O498" i="4"/>
  <c r="N498" i="4"/>
  <c r="M498" i="4"/>
  <c r="L498" i="4"/>
  <c r="K498" i="4"/>
  <c r="J498" i="4"/>
  <c r="I498" i="4"/>
  <c r="H498" i="4"/>
  <c r="G498" i="4"/>
  <c r="F498" i="4"/>
  <c r="E498" i="4"/>
  <c r="D498" i="4"/>
  <c r="C498" i="4"/>
  <c r="B498" i="4"/>
  <c r="Y497" i="4"/>
  <c r="X497" i="4"/>
  <c r="W497" i="4"/>
  <c r="V497" i="4"/>
  <c r="U497" i="4"/>
  <c r="T497" i="4"/>
  <c r="S497" i="4"/>
  <c r="R497" i="4"/>
  <c r="Q497" i="4"/>
  <c r="P497" i="4"/>
  <c r="O497" i="4"/>
  <c r="N497" i="4"/>
  <c r="M497" i="4"/>
  <c r="L497" i="4"/>
  <c r="K497" i="4"/>
  <c r="J497" i="4"/>
  <c r="I497" i="4"/>
  <c r="H497" i="4"/>
  <c r="G497" i="4"/>
  <c r="F497" i="4"/>
  <c r="E497" i="4"/>
  <c r="D497" i="4"/>
  <c r="C497" i="4"/>
  <c r="B497" i="4"/>
  <c r="Y496" i="4"/>
  <c r="X496" i="4"/>
  <c r="W496" i="4"/>
  <c r="V496" i="4"/>
  <c r="U496" i="4"/>
  <c r="T496" i="4"/>
  <c r="S496" i="4"/>
  <c r="R496" i="4"/>
  <c r="Q496" i="4"/>
  <c r="P496" i="4"/>
  <c r="O496" i="4"/>
  <c r="N496" i="4"/>
  <c r="M496" i="4"/>
  <c r="L496" i="4"/>
  <c r="K496" i="4"/>
  <c r="J496" i="4"/>
  <c r="I496" i="4"/>
  <c r="H496" i="4"/>
  <c r="G496" i="4"/>
  <c r="F496" i="4"/>
  <c r="E496" i="4"/>
  <c r="D496" i="4"/>
  <c r="C496" i="4"/>
  <c r="B496" i="4"/>
  <c r="Y495" i="4"/>
  <c r="X495" i="4"/>
  <c r="W495" i="4"/>
  <c r="V495" i="4"/>
  <c r="U495" i="4"/>
  <c r="T495" i="4"/>
  <c r="S495" i="4"/>
  <c r="R495" i="4"/>
  <c r="Q495" i="4"/>
  <c r="P495" i="4"/>
  <c r="O495" i="4"/>
  <c r="N495" i="4"/>
  <c r="M495" i="4"/>
  <c r="L495" i="4"/>
  <c r="K495" i="4"/>
  <c r="J495" i="4"/>
  <c r="I495" i="4"/>
  <c r="H495" i="4"/>
  <c r="G495" i="4"/>
  <c r="F495" i="4"/>
  <c r="E495" i="4"/>
  <c r="D495" i="4"/>
  <c r="C495" i="4"/>
  <c r="B495" i="4"/>
  <c r="Y494" i="4"/>
  <c r="X494" i="4"/>
  <c r="W494" i="4"/>
  <c r="V494" i="4"/>
  <c r="U494" i="4"/>
  <c r="T494" i="4"/>
  <c r="S494" i="4"/>
  <c r="R494" i="4"/>
  <c r="Q494" i="4"/>
  <c r="P494" i="4"/>
  <c r="O494" i="4"/>
  <c r="N494" i="4"/>
  <c r="M494" i="4"/>
  <c r="L494" i="4"/>
  <c r="K494" i="4"/>
  <c r="J494" i="4"/>
  <c r="I494" i="4"/>
  <c r="H494" i="4"/>
  <c r="G494" i="4"/>
  <c r="F494" i="4"/>
  <c r="E494" i="4"/>
  <c r="D494" i="4"/>
  <c r="C494" i="4"/>
  <c r="B494" i="4"/>
  <c r="Y493" i="4"/>
  <c r="X493" i="4"/>
  <c r="W493" i="4"/>
  <c r="V493" i="4"/>
  <c r="U493" i="4"/>
  <c r="T493" i="4"/>
  <c r="S493" i="4"/>
  <c r="Q493" i="4"/>
  <c r="P493" i="4"/>
  <c r="O493" i="4"/>
  <c r="N493" i="4"/>
  <c r="M493" i="4"/>
  <c r="L493" i="4"/>
  <c r="K493" i="4"/>
  <c r="J493" i="4"/>
  <c r="I493" i="4"/>
  <c r="H493" i="4"/>
  <c r="G493" i="4"/>
  <c r="F493" i="4"/>
  <c r="E493" i="4"/>
  <c r="D493" i="4"/>
  <c r="C493" i="4"/>
  <c r="B493" i="4"/>
  <c r="Y492" i="4"/>
  <c r="X492" i="4"/>
  <c r="W492" i="4"/>
  <c r="V492" i="4"/>
  <c r="U492" i="4"/>
  <c r="T492" i="4"/>
  <c r="S492" i="4"/>
  <c r="R492" i="4"/>
  <c r="Q492" i="4"/>
  <c r="P492" i="4"/>
  <c r="O492" i="4"/>
  <c r="N492" i="4"/>
  <c r="M492" i="4"/>
  <c r="L492" i="4"/>
  <c r="K492" i="4"/>
  <c r="J492" i="4"/>
  <c r="I492" i="4"/>
  <c r="H492" i="4"/>
  <c r="G492" i="4"/>
  <c r="F492" i="4"/>
  <c r="E492" i="4"/>
  <c r="D492" i="4"/>
  <c r="C492" i="4"/>
  <c r="B492" i="4"/>
  <c r="Y491" i="4"/>
  <c r="X491" i="4"/>
  <c r="W491" i="4"/>
  <c r="V491" i="4"/>
  <c r="U491" i="4"/>
  <c r="T491" i="4"/>
  <c r="S491" i="4"/>
  <c r="R491" i="4"/>
  <c r="Q491" i="4"/>
  <c r="P491" i="4"/>
  <c r="O491" i="4"/>
  <c r="N491" i="4"/>
  <c r="M491" i="4"/>
  <c r="L491" i="4"/>
  <c r="K491" i="4"/>
  <c r="J491" i="4"/>
  <c r="I491" i="4"/>
  <c r="H491" i="4"/>
  <c r="G491" i="4"/>
  <c r="F491" i="4"/>
  <c r="E491" i="4"/>
  <c r="D491" i="4"/>
  <c r="C491" i="4"/>
  <c r="B491" i="4"/>
  <c r="Y490" i="4"/>
  <c r="X490" i="4"/>
  <c r="W490" i="4"/>
  <c r="V490" i="4"/>
  <c r="U490" i="4"/>
  <c r="T490" i="4"/>
  <c r="S490" i="4"/>
  <c r="R490" i="4"/>
  <c r="Q490" i="4"/>
  <c r="P490" i="4"/>
  <c r="O490" i="4"/>
  <c r="N490" i="4"/>
  <c r="M490" i="4"/>
  <c r="L490" i="4"/>
  <c r="K490" i="4"/>
  <c r="J490" i="4"/>
  <c r="I490" i="4"/>
  <c r="H490" i="4"/>
  <c r="G490" i="4"/>
  <c r="F490" i="4"/>
  <c r="E490" i="4"/>
  <c r="D490" i="4"/>
  <c r="C490" i="4"/>
  <c r="B490" i="4"/>
  <c r="Y489" i="4"/>
  <c r="X489" i="4"/>
  <c r="W489" i="4"/>
  <c r="V489" i="4"/>
  <c r="U489" i="4"/>
  <c r="T489" i="4"/>
  <c r="S489" i="4"/>
  <c r="Q489" i="4"/>
  <c r="P489" i="4"/>
  <c r="O489" i="4"/>
  <c r="N489" i="4"/>
  <c r="M489" i="4"/>
  <c r="L489" i="4"/>
  <c r="K489" i="4"/>
  <c r="J489" i="4"/>
  <c r="I489" i="4"/>
  <c r="H489" i="4"/>
  <c r="G489" i="4"/>
  <c r="F489" i="4"/>
  <c r="E489" i="4"/>
  <c r="D489" i="4"/>
  <c r="C489" i="4"/>
  <c r="B489" i="4"/>
  <c r="Y488" i="4"/>
  <c r="X488" i="4"/>
  <c r="W488" i="4"/>
  <c r="V488" i="4"/>
  <c r="U488" i="4"/>
  <c r="T488" i="4"/>
  <c r="S488" i="4"/>
  <c r="R488" i="4"/>
  <c r="Q488" i="4"/>
  <c r="P488" i="4"/>
  <c r="O488" i="4"/>
  <c r="N488" i="4"/>
  <c r="M488" i="4"/>
  <c r="L488" i="4"/>
  <c r="K488" i="4"/>
  <c r="J488" i="4"/>
  <c r="I488" i="4"/>
  <c r="H488" i="4"/>
  <c r="G488" i="4"/>
  <c r="F488" i="4"/>
  <c r="E488" i="4"/>
  <c r="D488" i="4"/>
  <c r="C488" i="4"/>
  <c r="B488" i="4"/>
  <c r="Y487" i="4"/>
  <c r="X487" i="4"/>
  <c r="W487" i="4"/>
  <c r="V487" i="4"/>
  <c r="U487" i="4"/>
  <c r="T487" i="4"/>
  <c r="S487" i="4"/>
  <c r="R487" i="4"/>
  <c r="Q487" i="4"/>
  <c r="P487" i="4"/>
  <c r="O487" i="4"/>
  <c r="N487" i="4"/>
  <c r="M487" i="4"/>
  <c r="L487" i="4"/>
  <c r="K487" i="4"/>
  <c r="J487" i="4"/>
  <c r="I487" i="4"/>
  <c r="H487" i="4"/>
  <c r="G487" i="4"/>
  <c r="F487" i="4"/>
  <c r="E487" i="4"/>
  <c r="D487" i="4"/>
  <c r="C487" i="4"/>
  <c r="B487" i="4"/>
  <c r="Y486" i="4"/>
  <c r="X486" i="4"/>
  <c r="W486" i="4"/>
  <c r="V486" i="4"/>
  <c r="U486" i="4"/>
  <c r="T486" i="4"/>
  <c r="S486" i="4"/>
  <c r="R486" i="4"/>
  <c r="Q486" i="4"/>
  <c r="P486" i="4"/>
  <c r="O486" i="4"/>
  <c r="N486" i="4"/>
  <c r="M486" i="4"/>
  <c r="L486" i="4"/>
  <c r="K486" i="4"/>
  <c r="J486" i="4"/>
  <c r="I486" i="4"/>
  <c r="H486" i="4"/>
  <c r="G486" i="4"/>
  <c r="F486" i="4"/>
  <c r="E486" i="4"/>
  <c r="D486" i="4"/>
  <c r="C486" i="4"/>
  <c r="B486" i="4"/>
  <c r="Y485" i="4"/>
  <c r="X485" i="4"/>
  <c r="W485" i="4"/>
  <c r="V485" i="4"/>
  <c r="U485" i="4"/>
  <c r="T485" i="4"/>
  <c r="S485" i="4"/>
  <c r="R485" i="4"/>
  <c r="Q485" i="4"/>
  <c r="P485" i="4"/>
  <c r="O485" i="4"/>
  <c r="N485" i="4"/>
  <c r="M485" i="4"/>
  <c r="L485" i="4"/>
  <c r="K485" i="4"/>
  <c r="J485" i="4"/>
  <c r="I485" i="4"/>
  <c r="H485" i="4"/>
  <c r="G485" i="4"/>
  <c r="F485" i="4"/>
  <c r="E485" i="4"/>
  <c r="D485" i="4"/>
  <c r="C485" i="4"/>
  <c r="B485" i="4"/>
  <c r="Y484" i="4"/>
  <c r="X484" i="4"/>
  <c r="W484" i="4"/>
  <c r="V484" i="4"/>
  <c r="U484" i="4"/>
  <c r="T484" i="4"/>
  <c r="S484" i="4"/>
  <c r="R484" i="4"/>
  <c r="Q484" i="4"/>
  <c r="P484" i="4"/>
  <c r="O484" i="4"/>
  <c r="N484" i="4"/>
  <c r="M484" i="4"/>
  <c r="L484" i="4"/>
  <c r="K484" i="4"/>
  <c r="J484" i="4"/>
  <c r="I484" i="4"/>
  <c r="H484" i="4"/>
  <c r="G484" i="4"/>
  <c r="F484" i="4"/>
  <c r="E484" i="4"/>
  <c r="D484" i="4"/>
  <c r="C484" i="4"/>
  <c r="B484" i="4"/>
  <c r="Y483" i="4"/>
  <c r="X483" i="4"/>
  <c r="W483" i="4"/>
  <c r="V483" i="4"/>
  <c r="U483" i="4"/>
  <c r="T483" i="4"/>
  <c r="S483" i="4"/>
  <c r="R483" i="4"/>
  <c r="Q483" i="4"/>
  <c r="P483" i="4"/>
  <c r="O483" i="4"/>
  <c r="N483" i="4"/>
  <c r="M483" i="4"/>
  <c r="L483" i="4"/>
  <c r="K483" i="4"/>
  <c r="J483" i="4"/>
  <c r="I483" i="4"/>
  <c r="H483" i="4"/>
  <c r="G483" i="4"/>
  <c r="F483" i="4"/>
  <c r="E483" i="4"/>
  <c r="D483" i="4"/>
  <c r="C483" i="4"/>
  <c r="B483" i="4"/>
  <c r="Y482" i="4"/>
  <c r="X482" i="4"/>
  <c r="W482" i="4"/>
  <c r="V482" i="4"/>
  <c r="U482" i="4"/>
  <c r="T482" i="4"/>
  <c r="S482" i="4"/>
  <c r="R482" i="4"/>
  <c r="Q482" i="4"/>
  <c r="P482" i="4"/>
  <c r="O482" i="4"/>
  <c r="N482" i="4"/>
  <c r="M482" i="4"/>
  <c r="L482" i="4"/>
  <c r="K482" i="4"/>
  <c r="J482" i="4"/>
  <c r="I482" i="4"/>
  <c r="H482" i="4"/>
  <c r="G482" i="4"/>
  <c r="F482" i="4"/>
  <c r="E482" i="4"/>
  <c r="D482" i="4"/>
  <c r="C482" i="4"/>
  <c r="B482" i="4"/>
  <c r="Y481" i="4"/>
  <c r="X481" i="4"/>
  <c r="W481" i="4"/>
  <c r="V481" i="4"/>
  <c r="U481" i="4"/>
  <c r="T481" i="4"/>
  <c r="S481" i="4"/>
  <c r="R481" i="4"/>
  <c r="Q481" i="4"/>
  <c r="P481" i="4"/>
  <c r="O481" i="4"/>
  <c r="N481" i="4"/>
  <c r="M481" i="4"/>
  <c r="L481" i="4"/>
  <c r="K481" i="4"/>
  <c r="J481" i="4"/>
  <c r="I481" i="4"/>
  <c r="H481" i="4"/>
  <c r="G481" i="4"/>
  <c r="F481" i="4"/>
  <c r="E481" i="4"/>
  <c r="D481" i="4"/>
  <c r="C481" i="4"/>
  <c r="B481" i="4"/>
  <c r="Y480" i="4"/>
  <c r="X480" i="4"/>
  <c r="W480" i="4"/>
  <c r="V480" i="4"/>
  <c r="U480" i="4"/>
  <c r="T480" i="4"/>
  <c r="S480" i="4"/>
  <c r="R480" i="4"/>
  <c r="Q480" i="4"/>
  <c r="P480" i="4"/>
  <c r="O480" i="4"/>
  <c r="N480" i="4"/>
  <c r="M480" i="4"/>
  <c r="L480" i="4"/>
  <c r="K480" i="4"/>
  <c r="J480" i="4"/>
  <c r="I480" i="4"/>
  <c r="H480" i="4"/>
  <c r="G480" i="4"/>
  <c r="F480" i="4"/>
  <c r="E480" i="4"/>
  <c r="D480" i="4"/>
  <c r="C480" i="4"/>
  <c r="B480" i="4"/>
  <c r="Y479" i="4"/>
  <c r="X479" i="4"/>
  <c r="W479" i="4"/>
  <c r="V479" i="4"/>
  <c r="U479" i="4"/>
  <c r="T479" i="4"/>
  <c r="S479" i="4"/>
  <c r="R479" i="4"/>
  <c r="Q479" i="4"/>
  <c r="P479" i="4"/>
  <c r="O479" i="4"/>
  <c r="N479" i="4"/>
  <c r="M479" i="4"/>
  <c r="L479" i="4"/>
  <c r="K479" i="4"/>
  <c r="J479" i="4"/>
  <c r="I479" i="4"/>
  <c r="H479" i="4"/>
  <c r="G479" i="4"/>
  <c r="F479" i="4"/>
  <c r="E479" i="4"/>
  <c r="D479" i="4"/>
  <c r="C479" i="4"/>
  <c r="B479" i="4"/>
  <c r="Y478" i="4"/>
  <c r="X478" i="4"/>
  <c r="W478" i="4"/>
  <c r="V478" i="4"/>
  <c r="U478" i="4"/>
  <c r="T478" i="4"/>
  <c r="S478" i="4"/>
  <c r="R478" i="4"/>
  <c r="Q478" i="4"/>
  <c r="P478" i="4"/>
  <c r="O478" i="4"/>
  <c r="N478" i="4"/>
  <c r="M478" i="4"/>
  <c r="L478" i="4"/>
  <c r="K478" i="4"/>
  <c r="J478" i="4"/>
  <c r="I478" i="4"/>
  <c r="H478" i="4"/>
  <c r="G478" i="4"/>
  <c r="F478" i="4"/>
  <c r="E478" i="4"/>
  <c r="D478" i="4"/>
  <c r="C478" i="4"/>
  <c r="B478" i="4"/>
  <c r="Y477" i="4"/>
  <c r="X477" i="4"/>
  <c r="W477" i="4"/>
  <c r="V477" i="4"/>
  <c r="U477" i="4"/>
  <c r="T477" i="4"/>
  <c r="S477" i="4"/>
  <c r="R477" i="4"/>
  <c r="Q477" i="4"/>
  <c r="P477" i="4"/>
  <c r="O477" i="4"/>
  <c r="N477" i="4"/>
  <c r="M477" i="4"/>
  <c r="L477" i="4"/>
  <c r="K477" i="4"/>
  <c r="J477" i="4"/>
  <c r="I477" i="4"/>
  <c r="H477" i="4"/>
  <c r="G477" i="4"/>
  <c r="F477" i="4"/>
  <c r="E477" i="4"/>
  <c r="D477" i="4"/>
  <c r="C477" i="4"/>
  <c r="B477" i="4"/>
  <c r="Y476" i="4"/>
  <c r="X476" i="4"/>
  <c r="W476" i="4"/>
  <c r="V476" i="4"/>
  <c r="U476" i="4"/>
  <c r="T476" i="4"/>
  <c r="S476" i="4"/>
  <c r="Q476" i="4"/>
  <c r="P476" i="4"/>
  <c r="O476" i="4"/>
  <c r="N476" i="4"/>
  <c r="M476" i="4"/>
  <c r="L476" i="4"/>
  <c r="K476" i="4"/>
  <c r="J476" i="4"/>
  <c r="I476" i="4"/>
  <c r="H476" i="4"/>
  <c r="G476" i="4"/>
  <c r="F476" i="4"/>
  <c r="E476" i="4"/>
  <c r="D476" i="4"/>
  <c r="C476" i="4"/>
  <c r="B476" i="4"/>
  <c r="Y475" i="4"/>
  <c r="X475" i="4"/>
  <c r="W475" i="4"/>
  <c r="V475" i="4"/>
  <c r="U475" i="4"/>
  <c r="T475" i="4"/>
  <c r="S475" i="4"/>
  <c r="R475" i="4"/>
  <c r="Q475" i="4"/>
  <c r="P475" i="4"/>
  <c r="O475" i="4"/>
  <c r="N475" i="4"/>
  <c r="M475" i="4"/>
  <c r="L475" i="4"/>
  <c r="K475" i="4"/>
  <c r="J475" i="4"/>
  <c r="I475" i="4"/>
  <c r="H475" i="4"/>
  <c r="G475" i="4"/>
  <c r="F475" i="4"/>
  <c r="E475" i="4"/>
  <c r="D475" i="4"/>
  <c r="C475" i="4"/>
  <c r="B475" i="4"/>
  <c r="Y474" i="4"/>
  <c r="X474" i="4"/>
  <c r="W474" i="4"/>
  <c r="V474" i="4"/>
  <c r="U474" i="4"/>
  <c r="T474" i="4"/>
  <c r="S474" i="4"/>
  <c r="Q474" i="4"/>
  <c r="P474" i="4"/>
  <c r="O474" i="4"/>
  <c r="N474" i="4"/>
  <c r="M474" i="4"/>
  <c r="L474" i="4"/>
  <c r="K474" i="4"/>
  <c r="J474" i="4"/>
  <c r="I474" i="4"/>
  <c r="H474" i="4"/>
  <c r="G474" i="4"/>
  <c r="F474" i="4"/>
  <c r="E474" i="4"/>
  <c r="D474" i="4"/>
  <c r="C474" i="4"/>
  <c r="B474" i="4"/>
  <c r="Y473" i="4"/>
  <c r="X473" i="4"/>
  <c r="W473" i="4"/>
  <c r="V473" i="4"/>
  <c r="U473" i="4"/>
  <c r="T473" i="4"/>
  <c r="S473" i="4"/>
  <c r="R473" i="4"/>
  <c r="Q473" i="4"/>
  <c r="P473" i="4"/>
  <c r="O473" i="4"/>
  <c r="N473" i="4"/>
  <c r="M473" i="4"/>
  <c r="L473" i="4"/>
  <c r="K473" i="4"/>
  <c r="J473" i="4"/>
  <c r="I473" i="4"/>
  <c r="H473" i="4"/>
  <c r="G473" i="4"/>
  <c r="F473" i="4"/>
  <c r="E473" i="4"/>
  <c r="D473" i="4"/>
  <c r="C473" i="4"/>
  <c r="B473" i="4"/>
  <c r="Y472" i="4"/>
  <c r="X472" i="4"/>
  <c r="W472" i="4"/>
  <c r="V472" i="4"/>
  <c r="U472" i="4"/>
  <c r="T472" i="4"/>
  <c r="S472" i="4"/>
  <c r="R472" i="4"/>
  <c r="Q472" i="4"/>
  <c r="P472" i="4"/>
  <c r="O472" i="4"/>
  <c r="N472" i="4"/>
  <c r="M472" i="4"/>
  <c r="L472" i="4"/>
  <c r="K472" i="4"/>
  <c r="J472" i="4"/>
  <c r="I472" i="4"/>
  <c r="H472" i="4"/>
  <c r="G472" i="4"/>
  <c r="F472" i="4"/>
  <c r="E472" i="4"/>
  <c r="D472" i="4"/>
  <c r="C472" i="4"/>
  <c r="B472" i="4"/>
  <c r="Y471" i="4"/>
  <c r="X471" i="4"/>
  <c r="W471" i="4"/>
  <c r="V471" i="4"/>
  <c r="U471" i="4"/>
  <c r="T471" i="4"/>
  <c r="S471" i="4"/>
  <c r="R471" i="4"/>
  <c r="Q471" i="4"/>
  <c r="P471" i="4"/>
  <c r="O471" i="4"/>
  <c r="N471" i="4"/>
  <c r="M471" i="4"/>
  <c r="L471" i="4"/>
  <c r="K471" i="4"/>
  <c r="J471" i="4"/>
  <c r="I471" i="4"/>
  <c r="H471" i="4"/>
  <c r="G471" i="4"/>
  <c r="F471" i="4"/>
  <c r="E471" i="4"/>
  <c r="D471" i="4"/>
  <c r="C471" i="4"/>
  <c r="B471" i="4"/>
  <c r="Y470" i="4"/>
  <c r="X470" i="4"/>
  <c r="W470" i="4"/>
  <c r="V470" i="4"/>
  <c r="U470" i="4"/>
  <c r="T470" i="4"/>
  <c r="S470" i="4"/>
  <c r="R470" i="4"/>
  <c r="Q470" i="4"/>
  <c r="P470" i="4"/>
  <c r="O470" i="4"/>
  <c r="N470" i="4"/>
  <c r="M470" i="4"/>
  <c r="L470" i="4"/>
  <c r="K470" i="4"/>
  <c r="J470" i="4"/>
  <c r="I470" i="4"/>
  <c r="H470" i="4"/>
  <c r="G470" i="4"/>
  <c r="F470" i="4"/>
  <c r="E470" i="4"/>
  <c r="D470" i="4"/>
  <c r="C470" i="4"/>
  <c r="B470" i="4"/>
  <c r="Y469" i="4"/>
  <c r="X469" i="4"/>
  <c r="W469" i="4"/>
  <c r="V469" i="4"/>
  <c r="U469" i="4"/>
  <c r="T469" i="4"/>
  <c r="S469" i="4"/>
  <c r="R469" i="4"/>
  <c r="Q469" i="4"/>
  <c r="P469" i="4"/>
  <c r="O469" i="4"/>
  <c r="N469" i="4"/>
  <c r="M469" i="4"/>
  <c r="L469" i="4"/>
  <c r="K469" i="4"/>
  <c r="J469" i="4"/>
  <c r="I469" i="4"/>
  <c r="H469" i="4"/>
  <c r="G469" i="4"/>
  <c r="F469" i="4"/>
  <c r="E469" i="4"/>
  <c r="D469" i="4"/>
  <c r="C469" i="4"/>
  <c r="B469" i="4"/>
  <c r="Y468" i="4"/>
  <c r="X468" i="4"/>
  <c r="W468" i="4"/>
  <c r="V468" i="4"/>
  <c r="U468" i="4"/>
  <c r="T468" i="4"/>
  <c r="S468" i="4"/>
  <c r="Q468" i="4"/>
  <c r="P468" i="4"/>
  <c r="O468" i="4"/>
  <c r="N468" i="4"/>
  <c r="M468" i="4"/>
  <c r="L468" i="4"/>
  <c r="K468" i="4"/>
  <c r="J468" i="4"/>
  <c r="I468" i="4"/>
  <c r="H468" i="4"/>
  <c r="G468" i="4"/>
  <c r="F468" i="4"/>
  <c r="E468" i="4"/>
  <c r="D468" i="4"/>
  <c r="C468" i="4"/>
  <c r="B468" i="4"/>
  <c r="Y467" i="4"/>
  <c r="X467" i="4"/>
  <c r="W467" i="4"/>
  <c r="V467" i="4"/>
  <c r="U467" i="4"/>
  <c r="T467" i="4"/>
  <c r="S467" i="4"/>
  <c r="R467" i="4"/>
  <c r="Q467" i="4"/>
  <c r="P467" i="4"/>
  <c r="O467" i="4"/>
  <c r="N467" i="4"/>
  <c r="M467" i="4"/>
  <c r="L467" i="4"/>
  <c r="K467" i="4"/>
  <c r="J467" i="4"/>
  <c r="I467" i="4"/>
  <c r="H467" i="4"/>
  <c r="G467" i="4"/>
  <c r="F467" i="4"/>
  <c r="E467" i="4"/>
  <c r="D467" i="4"/>
  <c r="C467" i="4"/>
  <c r="B467" i="4"/>
  <c r="Y466" i="4"/>
  <c r="X466" i="4"/>
  <c r="W466" i="4"/>
  <c r="V466" i="4"/>
  <c r="U466" i="4"/>
  <c r="T466" i="4"/>
  <c r="S466" i="4"/>
  <c r="R466" i="4"/>
  <c r="Q466" i="4"/>
  <c r="P466" i="4"/>
  <c r="O466" i="4"/>
  <c r="N466" i="4"/>
  <c r="M466" i="4"/>
  <c r="L466" i="4"/>
  <c r="K466" i="4"/>
  <c r="J466" i="4"/>
  <c r="I466" i="4"/>
  <c r="H466" i="4"/>
  <c r="G466" i="4"/>
  <c r="F466" i="4"/>
  <c r="E466" i="4"/>
  <c r="D466" i="4"/>
  <c r="C466" i="4"/>
  <c r="B466" i="4"/>
  <c r="Y465" i="4"/>
  <c r="X465" i="4"/>
  <c r="W465" i="4"/>
  <c r="V465" i="4"/>
  <c r="U465" i="4"/>
  <c r="T465" i="4"/>
  <c r="S465" i="4"/>
  <c r="R465" i="4"/>
  <c r="Q465" i="4"/>
  <c r="P465" i="4"/>
  <c r="O465" i="4"/>
  <c r="N465" i="4"/>
  <c r="M465" i="4"/>
  <c r="L465" i="4"/>
  <c r="K465" i="4"/>
  <c r="J465" i="4"/>
  <c r="I465" i="4"/>
  <c r="H465" i="4"/>
  <c r="G465" i="4"/>
  <c r="F465" i="4"/>
  <c r="E465" i="4"/>
  <c r="D465" i="4"/>
  <c r="C465" i="4"/>
  <c r="B465" i="4"/>
  <c r="Y464" i="4"/>
  <c r="X464" i="4"/>
  <c r="W464" i="4"/>
  <c r="V464" i="4"/>
  <c r="U464" i="4"/>
  <c r="T464" i="4"/>
  <c r="S464" i="4"/>
  <c r="R464" i="4"/>
  <c r="Q464" i="4"/>
  <c r="P464" i="4"/>
  <c r="O464" i="4"/>
  <c r="N464" i="4"/>
  <c r="M464" i="4"/>
  <c r="L464" i="4"/>
  <c r="K464" i="4"/>
  <c r="J464" i="4"/>
  <c r="I464" i="4"/>
  <c r="H464" i="4"/>
  <c r="G464" i="4"/>
  <c r="F464" i="4"/>
  <c r="E464" i="4"/>
  <c r="D464" i="4"/>
  <c r="C464" i="4"/>
  <c r="B464" i="4"/>
  <c r="Y463" i="4"/>
  <c r="X463" i="4"/>
  <c r="W463" i="4"/>
  <c r="V463" i="4"/>
  <c r="U463" i="4"/>
  <c r="T463" i="4"/>
  <c r="S463" i="4"/>
  <c r="Q463" i="4"/>
  <c r="P463" i="4"/>
  <c r="O463" i="4"/>
  <c r="N463" i="4"/>
  <c r="M463" i="4"/>
  <c r="L463" i="4"/>
  <c r="K463" i="4"/>
  <c r="J463" i="4"/>
  <c r="I463" i="4"/>
  <c r="H463" i="4"/>
  <c r="G463" i="4"/>
  <c r="F463" i="4"/>
  <c r="E463" i="4"/>
  <c r="D463" i="4"/>
  <c r="C463" i="4"/>
  <c r="B463" i="4"/>
  <c r="Y462" i="4"/>
  <c r="X462" i="4"/>
  <c r="W462" i="4"/>
  <c r="V462" i="4"/>
  <c r="U462" i="4"/>
  <c r="T462" i="4"/>
  <c r="S462" i="4"/>
  <c r="R462" i="4"/>
  <c r="Q462" i="4"/>
  <c r="P462" i="4"/>
  <c r="O462" i="4"/>
  <c r="N462" i="4"/>
  <c r="M462" i="4"/>
  <c r="L462" i="4"/>
  <c r="K462" i="4"/>
  <c r="J462" i="4"/>
  <c r="I462" i="4"/>
  <c r="H462" i="4"/>
  <c r="G462" i="4"/>
  <c r="F462" i="4"/>
  <c r="E462" i="4"/>
  <c r="D462" i="4"/>
  <c r="C462" i="4"/>
  <c r="B462" i="4"/>
  <c r="Y461" i="4"/>
  <c r="X461" i="4"/>
  <c r="W461" i="4"/>
  <c r="V461" i="4"/>
  <c r="U461" i="4"/>
  <c r="T461" i="4"/>
  <c r="S461" i="4"/>
  <c r="R461" i="4"/>
  <c r="Q461" i="4"/>
  <c r="P461" i="4"/>
  <c r="O461" i="4"/>
  <c r="N461" i="4"/>
  <c r="M461" i="4"/>
  <c r="L461" i="4"/>
  <c r="K461" i="4"/>
  <c r="J461" i="4"/>
  <c r="I461" i="4"/>
  <c r="H461" i="4"/>
  <c r="G461" i="4"/>
  <c r="F461" i="4"/>
  <c r="E461" i="4"/>
  <c r="D461" i="4"/>
  <c r="C461" i="4"/>
  <c r="B461" i="4"/>
  <c r="Y460" i="4"/>
  <c r="X460" i="4"/>
  <c r="W460" i="4"/>
  <c r="V460" i="4"/>
  <c r="U460" i="4"/>
  <c r="T460" i="4"/>
  <c r="S460" i="4"/>
  <c r="R460" i="4"/>
  <c r="Q460" i="4"/>
  <c r="P460" i="4"/>
  <c r="O460" i="4"/>
  <c r="N460" i="4"/>
  <c r="M460" i="4"/>
  <c r="L460" i="4"/>
  <c r="K460" i="4"/>
  <c r="J460" i="4"/>
  <c r="I460" i="4"/>
  <c r="H460" i="4"/>
  <c r="G460" i="4"/>
  <c r="F460" i="4"/>
  <c r="E460" i="4"/>
  <c r="D460" i="4"/>
  <c r="C460" i="4"/>
  <c r="B460" i="4"/>
  <c r="Y459" i="4"/>
  <c r="X459" i="4"/>
  <c r="W459" i="4"/>
  <c r="V459" i="4"/>
  <c r="U459" i="4"/>
  <c r="T459" i="4"/>
  <c r="S459" i="4"/>
  <c r="Q459" i="4"/>
  <c r="P459" i="4"/>
  <c r="O459" i="4"/>
  <c r="N459" i="4"/>
  <c r="M459" i="4"/>
  <c r="L459" i="4"/>
  <c r="K459" i="4"/>
  <c r="J459" i="4"/>
  <c r="I459" i="4"/>
  <c r="H459" i="4"/>
  <c r="G459" i="4"/>
  <c r="F459" i="4"/>
  <c r="E459" i="4"/>
  <c r="D459" i="4"/>
  <c r="C459" i="4"/>
  <c r="B459" i="4"/>
  <c r="Y458" i="4"/>
  <c r="X458" i="4"/>
  <c r="W458" i="4"/>
  <c r="V458" i="4"/>
  <c r="U458" i="4"/>
  <c r="T458" i="4"/>
  <c r="S458" i="4"/>
  <c r="Q458" i="4"/>
  <c r="P458" i="4"/>
  <c r="O458" i="4"/>
  <c r="N458" i="4"/>
  <c r="M458" i="4"/>
  <c r="L458" i="4"/>
  <c r="K458" i="4"/>
  <c r="J458" i="4"/>
  <c r="I458" i="4"/>
  <c r="H458" i="4"/>
  <c r="G458" i="4"/>
  <c r="F458" i="4"/>
  <c r="E458" i="4"/>
  <c r="D458" i="4"/>
  <c r="C458" i="4"/>
  <c r="B458" i="4"/>
  <c r="Y457" i="4"/>
  <c r="X457" i="4"/>
  <c r="W457" i="4"/>
  <c r="V457" i="4"/>
  <c r="U457" i="4"/>
  <c r="T457" i="4"/>
  <c r="S457" i="4"/>
  <c r="R457" i="4"/>
  <c r="Q457" i="4"/>
  <c r="P457" i="4"/>
  <c r="O457" i="4"/>
  <c r="N457" i="4"/>
  <c r="M457" i="4"/>
  <c r="L457" i="4"/>
  <c r="K457" i="4"/>
  <c r="J457" i="4"/>
  <c r="I457" i="4"/>
  <c r="H457" i="4"/>
  <c r="G457" i="4"/>
  <c r="F457" i="4"/>
  <c r="E457" i="4"/>
  <c r="D457" i="4"/>
  <c r="C457" i="4"/>
  <c r="B457" i="4"/>
  <c r="Y456" i="4"/>
  <c r="X456" i="4"/>
  <c r="W456" i="4"/>
  <c r="V456" i="4"/>
  <c r="U456" i="4"/>
  <c r="T456" i="4"/>
  <c r="S456" i="4"/>
  <c r="R456" i="4"/>
  <c r="Q456" i="4"/>
  <c r="P456" i="4"/>
  <c r="O456" i="4"/>
  <c r="N456" i="4"/>
  <c r="M456" i="4"/>
  <c r="L456" i="4"/>
  <c r="K456" i="4"/>
  <c r="J456" i="4"/>
  <c r="I456" i="4"/>
  <c r="H456" i="4"/>
  <c r="G456" i="4"/>
  <c r="F456" i="4"/>
  <c r="E456" i="4"/>
  <c r="D456" i="4"/>
  <c r="C456" i="4"/>
  <c r="B456" i="4"/>
  <c r="Y455" i="4"/>
  <c r="X455" i="4"/>
  <c r="W455" i="4"/>
  <c r="V455" i="4"/>
  <c r="U455" i="4"/>
  <c r="T455" i="4"/>
  <c r="S455" i="4"/>
  <c r="R455" i="4"/>
  <c r="Q455" i="4"/>
  <c r="P455" i="4"/>
  <c r="O455" i="4"/>
  <c r="N455" i="4"/>
  <c r="M455" i="4"/>
  <c r="L455" i="4"/>
  <c r="K455" i="4"/>
  <c r="J455" i="4"/>
  <c r="I455" i="4"/>
  <c r="H455" i="4"/>
  <c r="G455" i="4"/>
  <c r="F455" i="4"/>
  <c r="E455" i="4"/>
  <c r="D455" i="4"/>
  <c r="C455" i="4"/>
  <c r="B455" i="4"/>
  <c r="Y454" i="4"/>
  <c r="X454" i="4"/>
  <c r="W454" i="4"/>
  <c r="V454" i="4"/>
  <c r="U454" i="4"/>
  <c r="T454" i="4"/>
  <c r="S454" i="4"/>
  <c r="R454" i="4"/>
  <c r="Q454" i="4"/>
  <c r="P454" i="4"/>
  <c r="O454" i="4"/>
  <c r="N454" i="4"/>
  <c r="M454" i="4"/>
  <c r="L454" i="4"/>
  <c r="K454" i="4"/>
  <c r="J454" i="4"/>
  <c r="I454" i="4"/>
  <c r="H454" i="4"/>
  <c r="G454" i="4"/>
  <c r="F454" i="4"/>
  <c r="E454" i="4"/>
  <c r="D454" i="4"/>
  <c r="C454" i="4"/>
  <c r="B454" i="4"/>
  <c r="Y453" i="4"/>
  <c r="X453" i="4"/>
  <c r="W453" i="4"/>
  <c r="V453" i="4"/>
  <c r="U453" i="4"/>
  <c r="T453" i="4"/>
  <c r="S453" i="4"/>
  <c r="R453" i="4"/>
  <c r="Q453" i="4"/>
  <c r="P453" i="4"/>
  <c r="O453" i="4"/>
  <c r="N453" i="4"/>
  <c r="M453" i="4"/>
  <c r="L453" i="4"/>
  <c r="K453" i="4"/>
  <c r="J453" i="4"/>
  <c r="I453" i="4"/>
  <c r="H453" i="4"/>
  <c r="G453" i="4"/>
  <c r="F453" i="4"/>
  <c r="E453" i="4"/>
  <c r="D453" i="4"/>
  <c r="C453" i="4"/>
  <c r="B453" i="4"/>
  <c r="Y452" i="4"/>
  <c r="X452" i="4"/>
  <c r="W452" i="4"/>
  <c r="V452" i="4"/>
  <c r="U452" i="4"/>
  <c r="T452" i="4"/>
  <c r="S452" i="4"/>
  <c r="R452" i="4"/>
  <c r="Q452" i="4"/>
  <c r="P452" i="4"/>
  <c r="O452" i="4"/>
  <c r="N452" i="4"/>
  <c r="M452" i="4"/>
  <c r="L452" i="4"/>
  <c r="K452" i="4"/>
  <c r="J452" i="4"/>
  <c r="I452" i="4"/>
  <c r="H452" i="4"/>
  <c r="G452" i="4"/>
  <c r="F452" i="4"/>
  <c r="E452" i="4"/>
  <c r="D452" i="4"/>
  <c r="C452" i="4"/>
  <c r="B452" i="4"/>
  <c r="Y451" i="4"/>
  <c r="X451" i="4"/>
  <c r="W451" i="4"/>
  <c r="V451" i="4"/>
  <c r="U451" i="4"/>
  <c r="T451" i="4"/>
  <c r="S451" i="4"/>
  <c r="R451" i="4"/>
  <c r="Q451" i="4"/>
  <c r="P451" i="4"/>
  <c r="O451" i="4"/>
  <c r="N451" i="4"/>
  <c r="M451" i="4"/>
  <c r="L451" i="4"/>
  <c r="K451" i="4"/>
  <c r="J451" i="4"/>
  <c r="I451" i="4"/>
  <c r="H451" i="4"/>
  <c r="G451" i="4"/>
  <c r="F451" i="4"/>
  <c r="E451" i="4"/>
  <c r="D451" i="4"/>
  <c r="C451" i="4"/>
  <c r="B451" i="4"/>
  <c r="Y450" i="4"/>
  <c r="X450" i="4"/>
  <c r="W450" i="4"/>
  <c r="V450" i="4"/>
  <c r="U450" i="4"/>
  <c r="T450" i="4"/>
  <c r="S450" i="4"/>
  <c r="R450" i="4"/>
  <c r="Q450" i="4"/>
  <c r="P450" i="4"/>
  <c r="O450" i="4"/>
  <c r="N450" i="4"/>
  <c r="M450" i="4"/>
  <c r="L450" i="4"/>
  <c r="K450" i="4"/>
  <c r="J450" i="4"/>
  <c r="I450" i="4"/>
  <c r="H450" i="4"/>
  <c r="G450" i="4"/>
  <c r="F450" i="4"/>
  <c r="E450" i="4"/>
  <c r="D450" i="4"/>
  <c r="C450" i="4"/>
  <c r="B450" i="4"/>
  <c r="Y449" i="4"/>
  <c r="X449" i="4"/>
  <c r="W449" i="4"/>
  <c r="V449" i="4"/>
  <c r="U449" i="4"/>
  <c r="T449" i="4"/>
  <c r="S449" i="4"/>
  <c r="R449" i="4"/>
  <c r="Q449" i="4"/>
  <c r="P449" i="4"/>
  <c r="O449" i="4"/>
  <c r="N449" i="4"/>
  <c r="M449" i="4"/>
  <c r="L449" i="4"/>
  <c r="K449" i="4"/>
  <c r="J449" i="4"/>
  <c r="I449" i="4"/>
  <c r="H449" i="4"/>
  <c r="G449" i="4"/>
  <c r="F449" i="4"/>
  <c r="E449" i="4"/>
  <c r="D449" i="4"/>
  <c r="C449" i="4"/>
  <c r="B449" i="4"/>
  <c r="Y448" i="4"/>
  <c r="X448" i="4"/>
  <c r="W448" i="4"/>
  <c r="V448" i="4"/>
  <c r="U448" i="4"/>
  <c r="T448" i="4"/>
  <c r="S448" i="4"/>
  <c r="R448" i="4"/>
  <c r="Q448" i="4"/>
  <c r="P448" i="4"/>
  <c r="O448" i="4"/>
  <c r="N448" i="4"/>
  <c r="M448" i="4"/>
  <c r="L448" i="4"/>
  <c r="K448" i="4"/>
  <c r="J448" i="4"/>
  <c r="I448" i="4"/>
  <c r="H448" i="4"/>
  <c r="G448" i="4"/>
  <c r="F448" i="4"/>
  <c r="E448" i="4"/>
  <c r="D448" i="4"/>
  <c r="C448" i="4"/>
  <c r="B448" i="4"/>
  <c r="Y447" i="4"/>
  <c r="X447" i="4"/>
  <c r="W447" i="4"/>
  <c r="V447" i="4"/>
  <c r="U447" i="4"/>
  <c r="T447" i="4"/>
  <c r="S447" i="4"/>
  <c r="R447" i="4"/>
  <c r="Q447" i="4"/>
  <c r="P447" i="4"/>
  <c r="O447" i="4"/>
  <c r="N447" i="4"/>
  <c r="M447" i="4"/>
  <c r="L447" i="4"/>
  <c r="K447" i="4"/>
  <c r="J447" i="4"/>
  <c r="I447" i="4"/>
  <c r="H447" i="4"/>
  <c r="G447" i="4"/>
  <c r="F447" i="4"/>
  <c r="E447" i="4"/>
  <c r="D447" i="4"/>
  <c r="C447" i="4"/>
  <c r="B447" i="4"/>
  <c r="Y446" i="4"/>
  <c r="X446" i="4"/>
  <c r="W446" i="4"/>
  <c r="V446" i="4"/>
  <c r="U446" i="4"/>
  <c r="T446" i="4"/>
  <c r="S446" i="4"/>
  <c r="R446" i="4"/>
  <c r="Q446" i="4"/>
  <c r="P446" i="4"/>
  <c r="O446" i="4"/>
  <c r="N446" i="4"/>
  <c r="M446" i="4"/>
  <c r="L446" i="4"/>
  <c r="K446" i="4"/>
  <c r="J446" i="4"/>
  <c r="I446" i="4"/>
  <c r="H446" i="4"/>
  <c r="G446" i="4"/>
  <c r="F446" i="4"/>
  <c r="E446" i="4"/>
  <c r="D446" i="4"/>
  <c r="C446" i="4"/>
  <c r="B446" i="4"/>
  <c r="Y445" i="4"/>
  <c r="X445" i="4"/>
  <c r="W445" i="4"/>
  <c r="V445" i="4"/>
  <c r="U445" i="4"/>
  <c r="T445" i="4"/>
  <c r="S445" i="4"/>
  <c r="R445" i="4"/>
  <c r="Q445" i="4"/>
  <c r="P445" i="4"/>
  <c r="O445" i="4"/>
  <c r="N445" i="4"/>
  <c r="M445" i="4"/>
  <c r="L445" i="4"/>
  <c r="K445" i="4"/>
  <c r="J445" i="4"/>
  <c r="I445" i="4"/>
  <c r="H445" i="4"/>
  <c r="G445" i="4"/>
  <c r="F445" i="4"/>
  <c r="E445" i="4"/>
  <c r="D445" i="4"/>
  <c r="C445" i="4"/>
  <c r="B445" i="4"/>
  <c r="Y444" i="4"/>
  <c r="X444" i="4"/>
  <c r="W444" i="4"/>
  <c r="V444" i="4"/>
  <c r="U444" i="4"/>
  <c r="T444" i="4"/>
  <c r="S444" i="4"/>
  <c r="R444" i="4"/>
  <c r="Q444" i="4"/>
  <c r="P444" i="4"/>
  <c r="O444" i="4"/>
  <c r="N444" i="4"/>
  <c r="M444" i="4"/>
  <c r="L444" i="4"/>
  <c r="K444" i="4"/>
  <c r="J444" i="4"/>
  <c r="I444" i="4"/>
  <c r="H444" i="4"/>
  <c r="G444" i="4"/>
  <c r="F444" i="4"/>
  <c r="E444" i="4"/>
  <c r="D444" i="4"/>
  <c r="C444" i="4"/>
  <c r="B444" i="4"/>
  <c r="Y443" i="4"/>
  <c r="X443" i="4"/>
  <c r="W443" i="4"/>
  <c r="V443" i="4"/>
  <c r="U443" i="4"/>
  <c r="T443" i="4"/>
  <c r="S443" i="4"/>
  <c r="R443" i="4"/>
  <c r="Q443" i="4"/>
  <c r="P443" i="4"/>
  <c r="O443" i="4"/>
  <c r="N443" i="4"/>
  <c r="M443" i="4"/>
  <c r="L443" i="4"/>
  <c r="K443" i="4"/>
  <c r="J443" i="4"/>
  <c r="I443" i="4"/>
  <c r="H443" i="4"/>
  <c r="G443" i="4"/>
  <c r="F443" i="4"/>
  <c r="E443" i="4"/>
  <c r="D443" i="4"/>
  <c r="C443" i="4"/>
  <c r="B443" i="4"/>
  <c r="Y442" i="4"/>
  <c r="X442" i="4"/>
  <c r="W442" i="4"/>
  <c r="V442" i="4"/>
  <c r="U442" i="4"/>
  <c r="T442" i="4"/>
  <c r="S442" i="4"/>
  <c r="R442" i="4"/>
  <c r="Q442" i="4"/>
  <c r="P442" i="4"/>
  <c r="O442" i="4"/>
  <c r="N442" i="4"/>
  <c r="M442" i="4"/>
  <c r="L442" i="4"/>
  <c r="K442" i="4"/>
  <c r="J442" i="4"/>
  <c r="I442" i="4"/>
  <c r="H442" i="4"/>
  <c r="G442" i="4"/>
  <c r="F442" i="4"/>
  <c r="E442" i="4"/>
  <c r="D442" i="4"/>
  <c r="C442" i="4"/>
  <c r="B442" i="4"/>
  <c r="Y441" i="4"/>
  <c r="X441" i="4"/>
  <c r="W441" i="4"/>
  <c r="V441" i="4"/>
  <c r="U441" i="4"/>
  <c r="T441" i="4"/>
  <c r="S441" i="4"/>
  <c r="R441" i="4"/>
  <c r="Q441" i="4"/>
  <c r="P441" i="4"/>
  <c r="O441" i="4"/>
  <c r="N441" i="4"/>
  <c r="M441" i="4"/>
  <c r="L441" i="4"/>
  <c r="K441" i="4"/>
  <c r="J441" i="4"/>
  <c r="I441" i="4"/>
  <c r="H441" i="4"/>
  <c r="G441" i="4"/>
  <c r="F441" i="4"/>
  <c r="E441" i="4"/>
  <c r="D441" i="4"/>
  <c r="C441" i="4"/>
  <c r="B441" i="4"/>
  <c r="Y440" i="4"/>
  <c r="X440" i="4"/>
  <c r="W440" i="4"/>
  <c r="V440" i="4"/>
  <c r="U440" i="4"/>
  <c r="T440" i="4"/>
  <c r="S440" i="4"/>
  <c r="R440" i="4"/>
  <c r="Q440" i="4"/>
  <c r="P440" i="4"/>
  <c r="O440" i="4"/>
  <c r="N440" i="4"/>
  <c r="M440" i="4"/>
  <c r="L440" i="4"/>
  <c r="K440" i="4"/>
  <c r="J440" i="4"/>
  <c r="I440" i="4"/>
  <c r="H440" i="4"/>
  <c r="G440" i="4"/>
  <c r="F440" i="4"/>
  <c r="E440" i="4"/>
  <c r="D440" i="4"/>
  <c r="C440" i="4"/>
  <c r="B440" i="4"/>
  <c r="Y439" i="4"/>
  <c r="X439" i="4"/>
  <c r="W439" i="4"/>
  <c r="V439" i="4"/>
  <c r="U439" i="4"/>
  <c r="T439" i="4"/>
  <c r="S439" i="4"/>
  <c r="R439" i="4"/>
  <c r="Q439" i="4"/>
  <c r="P439" i="4"/>
  <c r="O439" i="4"/>
  <c r="N439" i="4"/>
  <c r="M439" i="4"/>
  <c r="L439" i="4"/>
  <c r="K439" i="4"/>
  <c r="J439" i="4"/>
  <c r="I439" i="4"/>
  <c r="H439" i="4"/>
  <c r="G439" i="4"/>
  <c r="F439" i="4"/>
  <c r="E439" i="4"/>
  <c r="D439" i="4"/>
  <c r="C439" i="4"/>
  <c r="B439" i="4"/>
  <c r="Y438" i="4"/>
  <c r="X438" i="4"/>
  <c r="W438" i="4"/>
  <c r="V438" i="4"/>
  <c r="U438" i="4"/>
  <c r="T438" i="4"/>
  <c r="S438" i="4"/>
  <c r="R438" i="4"/>
  <c r="Q438" i="4"/>
  <c r="P438" i="4"/>
  <c r="O438" i="4"/>
  <c r="N438" i="4"/>
  <c r="M438" i="4"/>
  <c r="L438" i="4"/>
  <c r="K438" i="4"/>
  <c r="J438" i="4"/>
  <c r="I438" i="4"/>
  <c r="H438" i="4"/>
  <c r="G438" i="4"/>
  <c r="F438" i="4"/>
  <c r="E438" i="4"/>
  <c r="D438" i="4"/>
  <c r="C438" i="4"/>
  <c r="B438" i="4"/>
  <c r="Y437" i="4"/>
  <c r="X437" i="4"/>
  <c r="W437" i="4"/>
  <c r="V437" i="4"/>
  <c r="U437" i="4"/>
  <c r="T437" i="4"/>
  <c r="S437" i="4"/>
  <c r="R437" i="4"/>
  <c r="Q437" i="4"/>
  <c r="P437" i="4"/>
  <c r="O437" i="4"/>
  <c r="N437" i="4"/>
  <c r="M437" i="4"/>
  <c r="L437" i="4"/>
  <c r="K437" i="4"/>
  <c r="J437" i="4"/>
  <c r="I437" i="4"/>
  <c r="H437" i="4"/>
  <c r="G437" i="4"/>
  <c r="F437" i="4"/>
  <c r="E437" i="4"/>
  <c r="D437" i="4"/>
  <c r="C437" i="4"/>
  <c r="B437" i="4"/>
  <c r="Y436" i="4"/>
  <c r="X436" i="4"/>
  <c r="W436" i="4"/>
  <c r="V436" i="4"/>
  <c r="U436" i="4"/>
  <c r="T436" i="4"/>
  <c r="S436" i="4"/>
  <c r="R436" i="4"/>
  <c r="Q436" i="4"/>
  <c r="P436" i="4"/>
  <c r="O436" i="4"/>
  <c r="N436" i="4"/>
  <c r="M436" i="4"/>
  <c r="L436" i="4"/>
  <c r="K436" i="4"/>
  <c r="J436" i="4"/>
  <c r="I436" i="4"/>
  <c r="H436" i="4"/>
  <c r="G436" i="4"/>
  <c r="F436" i="4"/>
  <c r="E436" i="4"/>
  <c r="D436" i="4"/>
  <c r="C436" i="4"/>
  <c r="B436" i="4"/>
  <c r="Y435" i="4"/>
  <c r="X435" i="4"/>
  <c r="W435" i="4"/>
  <c r="V435" i="4"/>
  <c r="U435" i="4"/>
  <c r="T435" i="4"/>
  <c r="S435" i="4"/>
  <c r="Q435" i="4"/>
  <c r="P435" i="4"/>
  <c r="O435" i="4"/>
  <c r="N435" i="4"/>
  <c r="M435" i="4"/>
  <c r="L435" i="4"/>
  <c r="K435" i="4"/>
  <c r="J435" i="4"/>
  <c r="I435" i="4"/>
  <c r="H435" i="4"/>
  <c r="G435" i="4"/>
  <c r="F435" i="4"/>
  <c r="E435" i="4"/>
  <c r="D435" i="4"/>
  <c r="C435" i="4"/>
  <c r="B435" i="4"/>
  <c r="Y434" i="4"/>
  <c r="X434" i="4"/>
  <c r="W434" i="4"/>
  <c r="V434" i="4"/>
  <c r="U434" i="4"/>
  <c r="T434" i="4"/>
  <c r="S434" i="4"/>
  <c r="R434" i="4"/>
  <c r="Q434" i="4"/>
  <c r="P434" i="4"/>
  <c r="O434" i="4"/>
  <c r="N434" i="4"/>
  <c r="M434" i="4"/>
  <c r="L434" i="4"/>
  <c r="K434" i="4"/>
  <c r="J434" i="4"/>
  <c r="I434" i="4"/>
  <c r="H434" i="4"/>
  <c r="G434" i="4"/>
  <c r="F434" i="4"/>
  <c r="E434" i="4"/>
  <c r="D434" i="4"/>
  <c r="C434" i="4"/>
  <c r="B434" i="4"/>
  <c r="Y433" i="4"/>
  <c r="X433" i="4"/>
  <c r="W433" i="4"/>
  <c r="V433" i="4"/>
  <c r="U433" i="4"/>
  <c r="T433" i="4"/>
  <c r="S433" i="4"/>
  <c r="R433" i="4"/>
  <c r="Q433" i="4"/>
  <c r="P433" i="4"/>
  <c r="O433" i="4"/>
  <c r="N433" i="4"/>
  <c r="M433" i="4"/>
  <c r="L433" i="4"/>
  <c r="K433" i="4"/>
  <c r="J433" i="4"/>
  <c r="I433" i="4"/>
  <c r="H433" i="4"/>
  <c r="G433" i="4"/>
  <c r="F433" i="4"/>
  <c r="E433" i="4"/>
  <c r="D433" i="4"/>
  <c r="C433" i="4"/>
  <c r="B433" i="4"/>
  <c r="Y432" i="4"/>
  <c r="X432" i="4"/>
  <c r="W432" i="4"/>
  <c r="V432" i="4"/>
  <c r="U432" i="4"/>
  <c r="T432" i="4"/>
  <c r="S432" i="4"/>
  <c r="R432" i="4"/>
  <c r="Q432" i="4"/>
  <c r="P432" i="4"/>
  <c r="O432" i="4"/>
  <c r="N432" i="4"/>
  <c r="M432" i="4"/>
  <c r="L432" i="4"/>
  <c r="K432" i="4"/>
  <c r="J432" i="4"/>
  <c r="I432" i="4"/>
  <c r="H432" i="4"/>
  <c r="G432" i="4"/>
  <c r="F432" i="4"/>
  <c r="E432" i="4"/>
  <c r="D432" i="4"/>
  <c r="C432" i="4"/>
  <c r="B432" i="4"/>
  <c r="Y431" i="4"/>
  <c r="X431" i="4"/>
  <c r="W431" i="4"/>
  <c r="V431" i="4"/>
  <c r="U431" i="4"/>
  <c r="T431" i="4"/>
  <c r="S431" i="4"/>
  <c r="R431" i="4"/>
  <c r="Q431" i="4"/>
  <c r="P431" i="4"/>
  <c r="O431" i="4"/>
  <c r="N431" i="4"/>
  <c r="M431" i="4"/>
  <c r="L431" i="4"/>
  <c r="K431" i="4"/>
  <c r="J431" i="4"/>
  <c r="I431" i="4"/>
  <c r="H431" i="4"/>
  <c r="G431" i="4"/>
  <c r="F431" i="4"/>
  <c r="E431" i="4"/>
  <c r="D431" i="4"/>
  <c r="C431" i="4"/>
  <c r="B431" i="4"/>
  <c r="Y430" i="4"/>
  <c r="X430" i="4"/>
  <c r="W430" i="4"/>
  <c r="V430" i="4"/>
  <c r="U430" i="4"/>
  <c r="T430" i="4"/>
  <c r="S430" i="4"/>
  <c r="R430" i="4"/>
  <c r="Q430" i="4"/>
  <c r="P430" i="4"/>
  <c r="O430" i="4"/>
  <c r="N430" i="4"/>
  <c r="M430" i="4"/>
  <c r="L430" i="4"/>
  <c r="K430" i="4"/>
  <c r="J430" i="4"/>
  <c r="I430" i="4"/>
  <c r="H430" i="4"/>
  <c r="G430" i="4"/>
  <c r="F430" i="4"/>
  <c r="E430" i="4"/>
  <c r="D430" i="4"/>
  <c r="C430" i="4"/>
  <c r="B430" i="4"/>
  <c r="Y429" i="4"/>
  <c r="X429" i="4"/>
  <c r="W429" i="4"/>
  <c r="V429" i="4"/>
  <c r="U429" i="4"/>
  <c r="T429" i="4"/>
  <c r="S429" i="4"/>
  <c r="R429" i="4"/>
  <c r="Q429" i="4"/>
  <c r="P429" i="4"/>
  <c r="O429" i="4"/>
  <c r="N429" i="4"/>
  <c r="M429" i="4"/>
  <c r="L429" i="4"/>
  <c r="K429" i="4"/>
  <c r="J429" i="4"/>
  <c r="I429" i="4"/>
  <c r="H429" i="4"/>
  <c r="G429" i="4"/>
  <c r="F429" i="4"/>
  <c r="E429" i="4"/>
  <c r="D429" i="4"/>
  <c r="C429" i="4"/>
  <c r="B429" i="4"/>
  <c r="Y428" i="4"/>
  <c r="X428" i="4"/>
  <c r="W428" i="4"/>
  <c r="V428" i="4"/>
  <c r="U428" i="4"/>
  <c r="T428" i="4"/>
  <c r="S428" i="4"/>
  <c r="Q428" i="4"/>
  <c r="P428" i="4"/>
  <c r="O428" i="4"/>
  <c r="N428" i="4"/>
  <c r="M428" i="4"/>
  <c r="L428" i="4"/>
  <c r="K428" i="4"/>
  <c r="J428" i="4"/>
  <c r="I428" i="4"/>
  <c r="H428" i="4"/>
  <c r="G428" i="4"/>
  <c r="F428" i="4"/>
  <c r="E428" i="4"/>
  <c r="D428" i="4"/>
  <c r="C428" i="4"/>
  <c r="B428" i="4"/>
  <c r="Y427" i="4"/>
  <c r="X427" i="4"/>
  <c r="W427" i="4"/>
  <c r="V427" i="4"/>
  <c r="U427" i="4"/>
  <c r="T427" i="4"/>
  <c r="S427" i="4"/>
  <c r="R427" i="4"/>
  <c r="Q427" i="4"/>
  <c r="P427" i="4"/>
  <c r="O427" i="4"/>
  <c r="N427" i="4"/>
  <c r="M427" i="4"/>
  <c r="L427" i="4"/>
  <c r="K427" i="4"/>
  <c r="J427" i="4"/>
  <c r="I427" i="4"/>
  <c r="H427" i="4"/>
  <c r="G427" i="4"/>
  <c r="F427" i="4"/>
  <c r="E427" i="4"/>
  <c r="D427" i="4"/>
  <c r="C427" i="4"/>
  <c r="B427" i="4"/>
  <c r="Y426" i="4"/>
  <c r="X426" i="4"/>
  <c r="W426" i="4"/>
  <c r="V426" i="4"/>
  <c r="U426" i="4"/>
  <c r="T426" i="4"/>
  <c r="S426" i="4"/>
  <c r="Q426" i="4"/>
  <c r="P426" i="4"/>
  <c r="O426" i="4"/>
  <c r="N426" i="4"/>
  <c r="M426" i="4"/>
  <c r="L426" i="4"/>
  <c r="K426" i="4"/>
  <c r="J426" i="4"/>
  <c r="I426" i="4"/>
  <c r="H426" i="4"/>
  <c r="G426" i="4"/>
  <c r="F426" i="4"/>
  <c r="E426" i="4"/>
  <c r="D426" i="4"/>
  <c r="C426" i="4"/>
  <c r="B426" i="4"/>
  <c r="Y425" i="4"/>
  <c r="X425" i="4"/>
  <c r="W425" i="4"/>
  <c r="V425" i="4"/>
  <c r="U425" i="4"/>
  <c r="T425" i="4"/>
  <c r="S425" i="4"/>
  <c r="R425" i="4"/>
  <c r="Q425" i="4"/>
  <c r="P425" i="4"/>
  <c r="O425" i="4"/>
  <c r="N425" i="4"/>
  <c r="M425" i="4"/>
  <c r="L425" i="4"/>
  <c r="K425" i="4"/>
  <c r="J425" i="4"/>
  <c r="I425" i="4"/>
  <c r="H425" i="4"/>
  <c r="G425" i="4"/>
  <c r="F425" i="4"/>
  <c r="E425" i="4"/>
  <c r="D425" i="4"/>
  <c r="C425" i="4"/>
  <c r="B425" i="4"/>
  <c r="Y424" i="4"/>
  <c r="X424" i="4"/>
  <c r="W424" i="4"/>
  <c r="V424" i="4"/>
  <c r="U424" i="4"/>
  <c r="T424" i="4"/>
  <c r="S424" i="4"/>
  <c r="R424" i="4"/>
  <c r="Q424" i="4"/>
  <c r="P424" i="4"/>
  <c r="O424" i="4"/>
  <c r="N424" i="4"/>
  <c r="M424" i="4"/>
  <c r="L424" i="4"/>
  <c r="K424" i="4"/>
  <c r="J424" i="4"/>
  <c r="I424" i="4"/>
  <c r="H424" i="4"/>
  <c r="G424" i="4"/>
  <c r="F424" i="4"/>
  <c r="E424" i="4"/>
  <c r="D424" i="4"/>
  <c r="C424" i="4"/>
  <c r="B424" i="4"/>
  <c r="Y423" i="4"/>
  <c r="X423" i="4"/>
  <c r="W423" i="4"/>
  <c r="V423" i="4"/>
  <c r="U423" i="4"/>
  <c r="T423" i="4"/>
  <c r="S423" i="4"/>
  <c r="R423" i="4"/>
  <c r="Q423" i="4"/>
  <c r="P423" i="4"/>
  <c r="O423" i="4"/>
  <c r="N423" i="4"/>
  <c r="M423" i="4"/>
  <c r="L423" i="4"/>
  <c r="K423" i="4"/>
  <c r="J423" i="4"/>
  <c r="I423" i="4"/>
  <c r="H423" i="4"/>
  <c r="G423" i="4"/>
  <c r="F423" i="4"/>
  <c r="E423" i="4"/>
  <c r="D423" i="4"/>
  <c r="C423" i="4"/>
  <c r="B423" i="4"/>
  <c r="Y422" i="4"/>
  <c r="X422" i="4"/>
  <c r="W422" i="4"/>
  <c r="V422" i="4"/>
  <c r="U422" i="4"/>
  <c r="T422" i="4"/>
  <c r="S422" i="4"/>
  <c r="Q422" i="4"/>
  <c r="P422" i="4"/>
  <c r="O422" i="4"/>
  <c r="N422" i="4"/>
  <c r="M422" i="4"/>
  <c r="L422" i="4"/>
  <c r="K422" i="4"/>
  <c r="J422" i="4"/>
  <c r="I422" i="4"/>
  <c r="H422" i="4"/>
  <c r="G422" i="4"/>
  <c r="F422" i="4"/>
  <c r="E422" i="4"/>
  <c r="D422" i="4"/>
  <c r="C422" i="4"/>
  <c r="B422" i="4"/>
  <c r="Y421" i="4"/>
  <c r="X421" i="4"/>
  <c r="W421" i="4"/>
  <c r="V421" i="4"/>
  <c r="U421" i="4"/>
  <c r="T421" i="4"/>
  <c r="S421" i="4"/>
  <c r="R421" i="4"/>
  <c r="Q421" i="4"/>
  <c r="P421" i="4"/>
  <c r="O421" i="4"/>
  <c r="N421" i="4"/>
  <c r="M421" i="4"/>
  <c r="L421" i="4"/>
  <c r="K421" i="4"/>
  <c r="J421" i="4"/>
  <c r="I421" i="4"/>
  <c r="H421" i="4"/>
  <c r="G421" i="4"/>
  <c r="F421" i="4"/>
  <c r="E421" i="4"/>
  <c r="D421" i="4"/>
  <c r="C421" i="4"/>
  <c r="B421" i="4"/>
  <c r="Y420" i="4"/>
  <c r="X420" i="4"/>
  <c r="W420" i="4"/>
  <c r="V420" i="4"/>
  <c r="U420" i="4"/>
  <c r="T420" i="4"/>
  <c r="S420" i="4"/>
  <c r="R420" i="4"/>
  <c r="Q420" i="4"/>
  <c r="P420" i="4"/>
  <c r="O420" i="4"/>
  <c r="N420" i="4"/>
  <c r="M420" i="4"/>
  <c r="L420" i="4"/>
  <c r="K420" i="4"/>
  <c r="J420" i="4"/>
  <c r="I420" i="4"/>
  <c r="H420" i="4"/>
  <c r="G420" i="4"/>
  <c r="F420" i="4"/>
  <c r="E420" i="4"/>
  <c r="D420" i="4"/>
  <c r="C420" i="4"/>
  <c r="B420" i="4"/>
  <c r="Y419" i="4"/>
  <c r="X419" i="4"/>
  <c r="W419" i="4"/>
  <c r="V419" i="4"/>
  <c r="U419" i="4"/>
  <c r="T419" i="4"/>
  <c r="S419" i="4"/>
  <c r="R419" i="4"/>
  <c r="Q419" i="4"/>
  <c r="P419" i="4"/>
  <c r="O419" i="4"/>
  <c r="N419" i="4"/>
  <c r="M419" i="4"/>
  <c r="L419" i="4"/>
  <c r="K419" i="4"/>
  <c r="J419" i="4"/>
  <c r="I419" i="4"/>
  <c r="H419" i="4"/>
  <c r="G419" i="4"/>
  <c r="F419" i="4"/>
  <c r="E419" i="4"/>
  <c r="D419" i="4"/>
  <c r="C419" i="4"/>
  <c r="B419" i="4"/>
  <c r="Y418" i="4"/>
  <c r="X418" i="4"/>
  <c r="W418" i="4"/>
  <c r="V418" i="4"/>
  <c r="U418" i="4"/>
  <c r="T418" i="4"/>
  <c r="S418" i="4"/>
  <c r="R418" i="4"/>
  <c r="Q418" i="4"/>
  <c r="P418" i="4"/>
  <c r="O418" i="4"/>
  <c r="N418" i="4"/>
  <c r="M418" i="4"/>
  <c r="L418" i="4"/>
  <c r="K418" i="4"/>
  <c r="J418" i="4"/>
  <c r="I418" i="4"/>
  <c r="H418" i="4"/>
  <c r="G418" i="4"/>
  <c r="F418" i="4"/>
  <c r="E418" i="4"/>
  <c r="D418" i="4"/>
  <c r="C418" i="4"/>
  <c r="B418" i="4"/>
  <c r="Y417" i="4"/>
  <c r="X417" i="4"/>
  <c r="W417" i="4"/>
  <c r="V417" i="4"/>
  <c r="U417" i="4"/>
  <c r="T417" i="4"/>
  <c r="S417" i="4"/>
  <c r="R417" i="4"/>
  <c r="Q417" i="4"/>
  <c r="P417" i="4"/>
  <c r="O417" i="4"/>
  <c r="N417" i="4"/>
  <c r="M417" i="4"/>
  <c r="L417" i="4"/>
  <c r="K417" i="4"/>
  <c r="J417" i="4"/>
  <c r="I417" i="4"/>
  <c r="H417" i="4"/>
  <c r="G417" i="4"/>
  <c r="F417" i="4"/>
  <c r="E417" i="4"/>
  <c r="D417" i="4"/>
  <c r="C417" i="4"/>
  <c r="B417" i="4"/>
  <c r="Y416" i="4"/>
  <c r="X416" i="4"/>
  <c r="W416" i="4"/>
  <c r="V416" i="4"/>
  <c r="U416" i="4"/>
  <c r="T416" i="4"/>
  <c r="S416" i="4"/>
  <c r="R416" i="4"/>
  <c r="Q416" i="4"/>
  <c r="P416" i="4"/>
  <c r="O416" i="4"/>
  <c r="N416" i="4"/>
  <c r="M416" i="4"/>
  <c r="L416" i="4"/>
  <c r="K416" i="4"/>
  <c r="J416" i="4"/>
  <c r="I416" i="4"/>
  <c r="H416" i="4"/>
  <c r="G416" i="4"/>
  <c r="F416" i="4"/>
  <c r="E416" i="4"/>
  <c r="D416" i="4"/>
  <c r="C416" i="4"/>
  <c r="B416" i="4"/>
  <c r="Y415" i="4"/>
  <c r="X415" i="4"/>
  <c r="W415" i="4"/>
  <c r="V415" i="4"/>
  <c r="U415" i="4"/>
  <c r="T415" i="4"/>
  <c r="S415" i="4"/>
  <c r="R415" i="4"/>
  <c r="Q415" i="4"/>
  <c r="P415" i="4"/>
  <c r="O415" i="4"/>
  <c r="N415" i="4"/>
  <c r="M415" i="4"/>
  <c r="L415" i="4"/>
  <c r="K415" i="4"/>
  <c r="J415" i="4"/>
  <c r="I415" i="4"/>
  <c r="H415" i="4"/>
  <c r="G415" i="4"/>
  <c r="F415" i="4"/>
  <c r="E415" i="4"/>
  <c r="D415" i="4"/>
  <c r="C415" i="4"/>
  <c r="B415" i="4"/>
  <c r="Y414" i="4"/>
  <c r="X414" i="4"/>
  <c r="W414" i="4"/>
  <c r="V414" i="4"/>
  <c r="U414" i="4"/>
  <c r="T414" i="4"/>
  <c r="S414" i="4"/>
  <c r="Q414" i="4"/>
  <c r="P414" i="4"/>
  <c r="O414" i="4"/>
  <c r="N414" i="4"/>
  <c r="M414" i="4"/>
  <c r="L414" i="4"/>
  <c r="K414" i="4"/>
  <c r="J414" i="4"/>
  <c r="I414" i="4"/>
  <c r="H414" i="4"/>
  <c r="G414" i="4"/>
  <c r="F414" i="4"/>
  <c r="E414" i="4"/>
  <c r="D414" i="4"/>
  <c r="C414" i="4"/>
  <c r="B414" i="4"/>
  <c r="Y413" i="4"/>
  <c r="X413" i="4"/>
  <c r="W413" i="4"/>
  <c r="V413" i="4"/>
  <c r="U413" i="4"/>
  <c r="T413" i="4"/>
  <c r="S413" i="4"/>
  <c r="Q413" i="4"/>
  <c r="P413" i="4"/>
  <c r="O413" i="4"/>
  <c r="N413" i="4"/>
  <c r="M413" i="4"/>
  <c r="L413" i="4"/>
  <c r="K413" i="4"/>
  <c r="J413" i="4"/>
  <c r="I413" i="4"/>
  <c r="H413" i="4"/>
  <c r="G413" i="4"/>
  <c r="F413" i="4"/>
  <c r="E413" i="4"/>
  <c r="D413" i="4"/>
  <c r="C413" i="4"/>
  <c r="B413" i="4"/>
  <c r="Y412" i="4"/>
  <c r="X412" i="4"/>
  <c r="W412" i="4"/>
  <c r="V412" i="4"/>
  <c r="U412" i="4"/>
  <c r="T412" i="4"/>
  <c r="S412" i="4"/>
  <c r="R412" i="4"/>
  <c r="Q412" i="4"/>
  <c r="P412" i="4"/>
  <c r="O412" i="4"/>
  <c r="N412" i="4"/>
  <c r="M412" i="4"/>
  <c r="L412" i="4"/>
  <c r="K412" i="4"/>
  <c r="J412" i="4"/>
  <c r="I412" i="4"/>
  <c r="H412" i="4"/>
  <c r="G412" i="4"/>
  <c r="F412" i="4"/>
  <c r="E412" i="4"/>
  <c r="D412" i="4"/>
  <c r="C412" i="4"/>
  <c r="B412" i="4"/>
  <c r="Y411" i="4"/>
  <c r="X411" i="4"/>
  <c r="W411" i="4"/>
  <c r="V411" i="4"/>
  <c r="U411" i="4"/>
  <c r="T411" i="4"/>
  <c r="S411" i="4"/>
  <c r="R411" i="4"/>
  <c r="Q411" i="4"/>
  <c r="P411" i="4"/>
  <c r="O411" i="4"/>
  <c r="N411" i="4"/>
  <c r="M411" i="4"/>
  <c r="L411" i="4"/>
  <c r="K411" i="4"/>
  <c r="J411" i="4"/>
  <c r="I411" i="4"/>
  <c r="H411" i="4"/>
  <c r="G411" i="4"/>
  <c r="F411" i="4"/>
  <c r="E411" i="4"/>
  <c r="D411" i="4"/>
  <c r="C411" i="4"/>
  <c r="B411" i="4"/>
  <c r="Y410" i="4"/>
  <c r="X410" i="4"/>
  <c r="W410" i="4"/>
  <c r="V410" i="4"/>
  <c r="U410" i="4"/>
  <c r="T410" i="4"/>
  <c r="S410" i="4"/>
  <c r="Q410" i="4"/>
  <c r="P410" i="4"/>
  <c r="O410" i="4"/>
  <c r="N410" i="4"/>
  <c r="M410" i="4"/>
  <c r="L410" i="4"/>
  <c r="K410" i="4"/>
  <c r="J410" i="4"/>
  <c r="I410" i="4"/>
  <c r="H410" i="4"/>
  <c r="G410" i="4"/>
  <c r="F410" i="4"/>
  <c r="E410" i="4"/>
  <c r="D410" i="4"/>
  <c r="C410" i="4"/>
  <c r="B410" i="4"/>
  <c r="Y409" i="4"/>
  <c r="X409" i="4"/>
  <c r="W409" i="4"/>
  <c r="V409" i="4"/>
  <c r="U409" i="4"/>
  <c r="T409" i="4"/>
  <c r="S409" i="4"/>
  <c r="R409" i="4"/>
  <c r="Q409" i="4"/>
  <c r="P409" i="4"/>
  <c r="O409" i="4"/>
  <c r="N409" i="4"/>
  <c r="M409" i="4"/>
  <c r="L409" i="4"/>
  <c r="K409" i="4"/>
  <c r="J409" i="4"/>
  <c r="I409" i="4"/>
  <c r="H409" i="4"/>
  <c r="G409" i="4"/>
  <c r="F409" i="4"/>
  <c r="E409" i="4"/>
  <c r="D409" i="4"/>
  <c r="C409" i="4"/>
  <c r="B409" i="4"/>
  <c r="Y408" i="4"/>
  <c r="X408" i="4"/>
  <c r="W408" i="4"/>
  <c r="V408" i="4"/>
  <c r="U408" i="4"/>
  <c r="T408" i="4"/>
  <c r="S408" i="4"/>
  <c r="R408" i="4"/>
  <c r="Q408" i="4"/>
  <c r="P408" i="4"/>
  <c r="O408" i="4"/>
  <c r="N408" i="4"/>
  <c r="M408" i="4"/>
  <c r="L408" i="4"/>
  <c r="K408" i="4"/>
  <c r="J408" i="4"/>
  <c r="I408" i="4"/>
  <c r="H408" i="4"/>
  <c r="G408" i="4"/>
  <c r="F408" i="4"/>
  <c r="E408" i="4"/>
  <c r="D408" i="4"/>
  <c r="C408" i="4"/>
  <c r="B408" i="4"/>
  <c r="Y407" i="4"/>
  <c r="X407" i="4"/>
  <c r="W407" i="4"/>
  <c r="V407" i="4"/>
  <c r="U407" i="4"/>
  <c r="T407" i="4"/>
  <c r="S407" i="4"/>
  <c r="Q407" i="4"/>
  <c r="P407" i="4"/>
  <c r="O407" i="4"/>
  <c r="N407" i="4"/>
  <c r="M407" i="4"/>
  <c r="L407" i="4"/>
  <c r="K407" i="4"/>
  <c r="J407" i="4"/>
  <c r="I407" i="4"/>
  <c r="H407" i="4"/>
  <c r="G407" i="4"/>
  <c r="F407" i="4"/>
  <c r="E407" i="4"/>
  <c r="D407" i="4"/>
  <c r="C407" i="4"/>
  <c r="B407" i="4"/>
  <c r="Y406" i="4"/>
  <c r="X406" i="4"/>
  <c r="W406" i="4"/>
  <c r="V406" i="4"/>
  <c r="U406" i="4"/>
  <c r="T406" i="4"/>
  <c r="S406" i="4"/>
  <c r="R406" i="4"/>
  <c r="Q406" i="4"/>
  <c r="P406" i="4"/>
  <c r="O406" i="4"/>
  <c r="N406" i="4"/>
  <c r="M406" i="4"/>
  <c r="L406" i="4"/>
  <c r="K406" i="4"/>
  <c r="J406" i="4"/>
  <c r="I406" i="4"/>
  <c r="H406" i="4"/>
  <c r="G406" i="4"/>
  <c r="F406" i="4"/>
  <c r="E406" i="4"/>
  <c r="D406" i="4"/>
  <c r="C406" i="4"/>
  <c r="B406" i="4"/>
  <c r="Y405" i="4"/>
  <c r="X405" i="4"/>
  <c r="W405" i="4"/>
  <c r="V405" i="4"/>
  <c r="U405" i="4"/>
  <c r="T405" i="4"/>
  <c r="S405" i="4"/>
  <c r="R405" i="4"/>
  <c r="Q405" i="4"/>
  <c r="P405" i="4"/>
  <c r="O405" i="4"/>
  <c r="N405" i="4"/>
  <c r="M405" i="4"/>
  <c r="L405" i="4"/>
  <c r="K405" i="4"/>
  <c r="J405" i="4"/>
  <c r="I405" i="4"/>
  <c r="H405" i="4"/>
  <c r="G405" i="4"/>
  <c r="F405" i="4"/>
  <c r="E405" i="4"/>
  <c r="D405" i="4"/>
  <c r="C405" i="4"/>
  <c r="B405" i="4"/>
  <c r="Y404" i="4"/>
  <c r="X404" i="4"/>
  <c r="W404" i="4"/>
  <c r="V404" i="4"/>
  <c r="U404" i="4"/>
  <c r="T404" i="4"/>
  <c r="S404" i="4"/>
  <c r="Q404" i="4"/>
  <c r="P404" i="4"/>
  <c r="O404" i="4"/>
  <c r="N404" i="4"/>
  <c r="M404" i="4"/>
  <c r="L404" i="4"/>
  <c r="K404" i="4"/>
  <c r="J404" i="4"/>
  <c r="I404" i="4"/>
  <c r="H404" i="4"/>
  <c r="G404" i="4"/>
  <c r="F404" i="4"/>
  <c r="E404" i="4"/>
  <c r="D404" i="4"/>
  <c r="C404" i="4"/>
  <c r="B404" i="4"/>
  <c r="Y403" i="4"/>
  <c r="X403" i="4"/>
  <c r="W403" i="4"/>
  <c r="V403" i="4"/>
  <c r="U403" i="4"/>
  <c r="T403" i="4"/>
  <c r="S403" i="4"/>
  <c r="R403" i="4"/>
  <c r="Q403" i="4"/>
  <c r="P403" i="4"/>
  <c r="O403" i="4"/>
  <c r="N403" i="4"/>
  <c r="M403" i="4"/>
  <c r="L403" i="4"/>
  <c r="K403" i="4"/>
  <c r="J403" i="4"/>
  <c r="I403" i="4"/>
  <c r="H403" i="4"/>
  <c r="G403" i="4"/>
  <c r="F403" i="4"/>
  <c r="E403" i="4"/>
  <c r="D403" i="4"/>
  <c r="C403" i="4"/>
  <c r="B403" i="4"/>
  <c r="Y402" i="4"/>
  <c r="X402" i="4"/>
  <c r="W402" i="4"/>
  <c r="V402" i="4"/>
  <c r="U402" i="4"/>
  <c r="T402" i="4"/>
  <c r="S402" i="4"/>
  <c r="R402" i="4"/>
  <c r="Q402" i="4"/>
  <c r="P402" i="4"/>
  <c r="O402" i="4"/>
  <c r="N402" i="4"/>
  <c r="M402" i="4"/>
  <c r="L402" i="4"/>
  <c r="K402" i="4"/>
  <c r="J402" i="4"/>
  <c r="I402" i="4"/>
  <c r="H402" i="4"/>
  <c r="G402" i="4"/>
  <c r="F402" i="4"/>
  <c r="E402" i="4"/>
  <c r="D402" i="4"/>
  <c r="C402" i="4"/>
  <c r="B402" i="4"/>
  <c r="Y401" i="4"/>
  <c r="X401" i="4"/>
  <c r="W401" i="4"/>
  <c r="V401" i="4"/>
  <c r="U401" i="4"/>
  <c r="T401" i="4"/>
  <c r="S401" i="4"/>
  <c r="R401" i="4"/>
  <c r="Q401" i="4"/>
  <c r="P401" i="4"/>
  <c r="O401" i="4"/>
  <c r="N401" i="4"/>
  <c r="M401" i="4"/>
  <c r="L401" i="4"/>
  <c r="K401" i="4"/>
  <c r="J401" i="4"/>
  <c r="I401" i="4"/>
  <c r="H401" i="4"/>
  <c r="G401" i="4"/>
  <c r="F401" i="4"/>
  <c r="E401" i="4"/>
  <c r="D401" i="4"/>
  <c r="C401" i="4"/>
  <c r="B401" i="4"/>
  <c r="Y400" i="4"/>
  <c r="X400" i="4"/>
  <c r="W400" i="4"/>
  <c r="V400" i="4"/>
  <c r="U400" i="4"/>
  <c r="T400" i="4"/>
  <c r="S400" i="4"/>
  <c r="R400" i="4"/>
  <c r="Q400" i="4"/>
  <c r="P400" i="4"/>
  <c r="O400" i="4"/>
  <c r="N400" i="4"/>
  <c r="M400" i="4"/>
  <c r="L400" i="4"/>
  <c r="K400" i="4"/>
  <c r="J400" i="4"/>
  <c r="I400" i="4"/>
  <c r="H400" i="4"/>
  <c r="G400" i="4"/>
  <c r="F400" i="4"/>
  <c r="E400" i="4"/>
  <c r="D400" i="4"/>
  <c r="C400" i="4"/>
  <c r="B400" i="4"/>
  <c r="Y399" i="4"/>
  <c r="X399" i="4"/>
  <c r="W399" i="4"/>
  <c r="V399" i="4"/>
  <c r="U399" i="4"/>
  <c r="T399" i="4"/>
  <c r="S399" i="4"/>
  <c r="Q399" i="4"/>
  <c r="P399" i="4"/>
  <c r="O399" i="4"/>
  <c r="N399" i="4"/>
  <c r="M399" i="4"/>
  <c r="L399" i="4"/>
  <c r="K399" i="4"/>
  <c r="J399" i="4"/>
  <c r="I399" i="4"/>
  <c r="H399" i="4"/>
  <c r="G399" i="4"/>
  <c r="F399" i="4"/>
  <c r="E399" i="4"/>
  <c r="D399" i="4"/>
  <c r="C399" i="4"/>
  <c r="B399" i="4"/>
  <c r="Y398" i="4"/>
  <c r="X398" i="4"/>
  <c r="W398" i="4"/>
  <c r="V398" i="4"/>
  <c r="U398" i="4"/>
  <c r="T398" i="4"/>
  <c r="S398" i="4"/>
  <c r="R398" i="4"/>
  <c r="Q398" i="4"/>
  <c r="P398" i="4"/>
  <c r="O398" i="4"/>
  <c r="N398" i="4"/>
  <c r="M398" i="4"/>
  <c r="L398" i="4"/>
  <c r="K398" i="4"/>
  <c r="J398" i="4"/>
  <c r="I398" i="4"/>
  <c r="H398" i="4"/>
  <c r="G398" i="4"/>
  <c r="F398" i="4"/>
  <c r="E398" i="4"/>
  <c r="D398" i="4"/>
  <c r="C398" i="4"/>
  <c r="B398" i="4"/>
  <c r="Y397" i="4"/>
  <c r="X397" i="4"/>
  <c r="W397" i="4"/>
  <c r="V397" i="4"/>
  <c r="U397" i="4"/>
  <c r="T397" i="4"/>
  <c r="S397" i="4"/>
  <c r="R397" i="4"/>
  <c r="Q397" i="4"/>
  <c r="P397" i="4"/>
  <c r="O397" i="4"/>
  <c r="N397" i="4"/>
  <c r="M397" i="4"/>
  <c r="L397" i="4"/>
  <c r="K397" i="4"/>
  <c r="J397" i="4"/>
  <c r="I397" i="4"/>
  <c r="H397" i="4"/>
  <c r="G397" i="4"/>
  <c r="F397" i="4"/>
  <c r="E397" i="4"/>
  <c r="D397" i="4"/>
  <c r="C397" i="4"/>
  <c r="B397" i="4"/>
  <c r="Y396" i="4"/>
  <c r="X396" i="4"/>
  <c r="W396" i="4"/>
  <c r="V396" i="4"/>
  <c r="U396" i="4"/>
  <c r="T396" i="4"/>
  <c r="S396" i="4"/>
  <c r="R396" i="4"/>
  <c r="Q396" i="4"/>
  <c r="P396" i="4"/>
  <c r="O396" i="4"/>
  <c r="N396" i="4"/>
  <c r="M396" i="4"/>
  <c r="L396" i="4"/>
  <c r="K396" i="4"/>
  <c r="J396" i="4"/>
  <c r="I396" i="4"/>
  <c r="H396" i="4"/>
  <c r="G396" i="4"/>
  <c r="F396" i="4"/>
  <c r="E396" i="4"/>
  <c r="D396" i="4"/>
  <c r="C396" i="4"/>
  <c r="B396" i="4"/>
  <c r="Y395" i="4"/>
  <c r="X395" i="4"/>
  <c r="W395" i="4"/>
  <c r="V395" i="4"/>
  <c r="U395" i="4"/>
  <c r="T395" i="4"/>
  <c r="S395" i="4"/>
  <c r="R395" i="4"/>
  <c r="Q395" i="4"/>
  <c r="P395" i="4"/>
  <c r="O395" i="4"/>
  <c r="N395" i="4"/>
  <c r="M395" i="4"/>
  <c r="L395" i="4"/>
  <c r="K395" i="4"/>
  <c r="J395" i="4"/>
  <c r="I395" i="4"/>
  <c r="H395" i="4"/>
  <c r="G395" i="4"/>
  <c r="F395" i="4"/>
  <c r="E395" i="4"/>
  <c r="D395" i="4"/>
  <c r="C395" i="4"/>
  <c r="B395" i="4"/>
  <c r="Y394" i="4"/>
  <c r="X394" i="4"/>
  <c r="W394" i="4"/>
  <c r="V394" i="4"/>
  <c r="U394" i="4"/>
  <c r="T394" i="4"/>
  <c r="S394" i="4"/>
  <c r="R394" i="4"/>
  <c r="Q394" i="4"/>
  <c r="P394" i="4"/>
  <c r="O394" i="4"/>
  <c r="N394" i="4"/>
  <c r="M394" i="4"/>
  <c r="L394" i="4"/>
  <c r="K394" i="4"/>
  <c r="J394" i="4"/>
  <c r="I394" i="4"/>
  <c r="H394" i="4"/>
  <c r="G394" i="4"/>
  <c r="F394" i="4"/>
  <c r="E394" i="4"/>
  <c r="D394" i="4"/>
  <c r="C394" i="4"/>
  <c r="B394" i="4"/>
  <c r="Y393" i="4"/>
  <c r="X393" i="4"/>
  <c r="W393" i="4"/>
  <c r="V393" i="4"/>
  <c r="U393" i="4"/>
  <c r="T393" i="4"/>
  <c r="S393" i="4"/>
  <c r="Q393" i="4"/>
  <c r="P393" i="4"/>
  <c r="O393" i="4"/>
  <c r="N393" i="4"/>
  <c r="M393" i="4"/>
  <c r="L393" i="4"/>
  <c r="K393" i="4"/>
  <c r="J393" i="4"/>
  <c r="I393" i="4"/>
  <c r="H393" i="4"/>
  <c r="G393" i="4"/>
  <c r="F393" i="4"/>
  <c r="E393" i="4"/>
  <c r="D393" i="4"/>
  <c r="C393" i="4"/>
  <c r="B393" i="4"/>
  <c r="Y392" i="4"/>
  <c r="X392" i="4"/>
  <c r="W392" i="4"/>
  <c r="V392" i="4"/>
  <c r="U392" i="4"/>
  <c r="T392" i="4"/>
  <c r="S392" i="4"/>
  <c r="R392" i="4"/>
  <c r="Q392" i="4"/>
  <c r="P392" i="4"/>
  <c r="O392" i="4"/>
  <c r="N392" i="4"/>
  <c r="M392" i="4"/>
  <c r="L392" i="4"/>
  <c r="K392" i="4"/>
  <c r="J392" i="4"/>
  <c r="I392" i="4"/>
  <c r="H392" i="4"/>
  <c r="G392" i="4"/>
  <c r="F392" i="4"/>
  <c r="E392" i="4"/>
  <c r="D392" i="4"/>
  <c r="C392" i="4"/>
  <c r="B392" i="4"/>
  <c r="Y391" i="4"/>
  <c r="X391" i="4"/>
  <c r="W391" i="4"/>
  <c r="V391" i="4"/>
  <c r="U391" i="4"/>
  <c r="T391" i="4"/>
  <c r="S391" i="4"/>
  <c r="R391" i="4"/>
  <c r="Q391" i="4"/>
  <c r="P391" i="4"/>
  <c r="O391" i="4"/>
  <c r="N391" i="4"/>
  <c r="M391" i="4"/>
  <c r="L391" i="4"/>
  <c r="K391" i="4"/>
  <c r="J391" i="4"/>
  <c r="I391" i="4"/>
  <c r="H391" i="4"/>
  <c r="G391" i="4"/>
  <c r="F391" i="4"/>
  <c r="E391" i="4"/>
  <c r="D391" i="4"/>
  <c r="C391" i="4"/>
  <c r="B391" i="4"/>
  <c r="Y390" i="4"/>
  <c r="X390" i="4"/>
  <c r="W390" i="4"/>
  <c r="V390" i="4"/>
  <c r="U390" i="4"/>
  <c r="T390" i="4"/>
  <c r="S390" i="4"/>
  <c r="R390" i="4"/>
  <c r="Q390" i="4"/>
  <c r="P390" i="4"/>
  <c r="O390" i="4"/>
  <c r="N390" i="4"/>
  <c r="M390" i="4"/>
  <c r="L390" i="4"/>
  <c r="K390" i="4"/>
  <c r="J390" i="4"/>
  <c r="I390" i="4"/>
  <c r="H390" i="4"/>
  <c r="G390" i="4"/>
  <c r="F390" i="4"/>
  <c r="E390" i="4"/>
  <c r="D390" i="4"/>
  <c r="C390" i="4"/>
  <c r="B390" i="4"/>
  <c r="Y389" i="4"/>
  <c r="X389" i="4"/>
  <c r="W389" i="4"/>
  <c r="V389" i="4"/>
  <c r="U389" i="4"/>
  <c r="T389" i="4"/>
  <c r="S389" i="4"/>
  <c r="R389" i="4"/>
  <c r="Q389" i="4"/>
  <c r="P389" i="4"/>
  <c r="O389" i="4"/>
  <c r="N389" i="4"/>
  <c r="M389" i="4"/>
  <c r="L389" i="4"/>
  <c r="K389" i="4"/>
  <c r="J389" i="4"/>
  <c r="I389" i="4"/>
  <c r="H389" i="4"/>
  <c r="G389" i="4"/>
  <c r="F389" i="4"/>
  <c r="E389" i="4"/>
  <c r="D389" i="4"/>
  <c r="C389" i="4"/>
  <c r="B389" i="4"/>
  <c r="Y388" i="4"/>
  <c r="X388" i="4"/>
  <c r="W388" i="4"/>
  <c r="V388" i="4"/>
  <c r="U388" i="4"/>
  <c r="T388" i="4"/>
  <c r="S388" i="4"/>
  <c r="R388" i="4"/>
  <c r="Q388" i="4"/>
  <c r="P388" i="4"/>
  <c r="O388" i="4"/>
  <c r="N388" i="4"/>
  <c r="M388" i="4"/>
  <c r="L388" i="4"/>
  <c r="K388" i="4"/>
  <c r="J388" i="4"/>
  <c r="I388" i="4"/>
  <c r="H388" i="4"/>
  <c r="G388" i="4"/>
  <c r="F388" i="4"/>
  <c r="E388" i="4"/>
  <c r="D388" i="4"/>
  <c r="C388" i="4"/>
  <c r="B388" i="4"/>
  <c r="Y387" i="4"/>
  <c r="X387" i="4"/>
  <c r="W387" i="4"/>
  <c r="V387" i="4"/>
  <c r="U387" i="4"/>
  <c r="T387" i="4"/>
  <c r="S387" i="4"/>
  <c r="R387" i="4"/>
  <c r="Q387" i="4"/>
  <c r="P387" i="4"/>
  <c r="O387" i="4"/>
  <c r="N387" i="4"/>
  <c r="M387" i="4"/>
  <c r="L387" i="4"/>
  <c r="K387" i="4"/>
  <c r="J387" i="4"/>
  <c r="I387" i="4"/>
  <c r="H387" i="4"/>
  <c r="G387" i="4"/>
  <c r="F387" i="4"/>
  <c r="E387" i="4"/>
  <c r="D387" i="4"/>
  <c r="C387" i="4"/>
  <c r="B387" i="4"/>
  <c r="Y386" i="4"/>
  <c r="X386" i="4"/>
  <c r="W386" i="4"/>
  <c r="V386" i="4"/>
  <c r="U386" i="4"/>
  <c r="T386" i="4"/>
  <c r="S386" i="4"/>
  <c r="R386" i="4"/>
  <c r="Q386" i="4"/>
  <c r="P386" i="4"/>
  <c r="O386" i="4"/>
  <c r="N386" i="4"/>
  <c r="M386" i="4"/>
  <c r="L386" i="4"/>
  <c r="K386" i="4"/>
  <c r="J386" i="4"/>
  <c r="I386" i="4"/>
  <c r="H386" i="4"/>
  <c r="G386" i="4"/>
  <c r="F386" i="4"/>
  <c r="E386" i="4"/>
  <c r="D386" i="4"/>
  <c r="C386" i="4"/>
  <c r="B386" i="4"/>
  <c r="Y385" i="4"/>
  <c r="X385" i="4"/>
  <c r="W385" i="4"/>
  <c r="V385" i="4"/>
  <c r="U385" i="4"/>
  <c r="T385" i="4"/>
  <c r="S385" i="4"/>
  <c r="R385" i="4"/>
  <c r="Q385" i="4"/>
  <c r="P385" i="4"/>
  <c r="O385" i="4"/>
  <c r="N385" i="4"/>
  <c r="M385" i="4"/>
  <c r="L385" i="4"/>
  <c r="K385" i="4"/>
  <c r="J385" i="4"/>
  <c r="I385" i="4"/>
  <c r="H385" i="4"/>
  <c r="G385" i="4"/>
  <c r="F385" i="4"/>
  <c r="E385" i="4"/>
  <c r="D385" i="4"/>
  <c r="C385" i="4"/>
  <c r="B385" i="4"/>
  <c r="Y384" i="4"/>
  <c r="X384" i="4"/>
  <c r="W384" i="4"/>
  <c r="V384" i="4"/>
  <c r="U384" i="4"/>
  <c r="T384" i="4"/>
  <c r="S384" i="4"/>
  <c r="R384" i="4"/>
  <c r="Q384" i="4"/>
  <c r="P384" i="4"/>
  <c r="O384" i="4"/>
  <c r="N384" i="4"/>
  <c r="M384" i="4"/>
  <c r="L384" i="4"/>
  <c r="K384" i="4"/>
  <c r="J384" i="4"/>
  <c r="I384" i="4"/>
  <c r="H384" i="4"/>
  <c r="G384" i="4"/>
  <c r="F384" i="4"/>
  <c r="E384" i="4"/>
  <c r="D384" i="4"/>
  <c r="C384" i="4"/>
  <c r="B384" i="4"/>
  <c r="Y383" i="4"/>
  <c r="X383" i="4"/>
  <c r="W383" i="4"/>
  <c r="V383" i="4"/>
  <c r="U383" i="4"/>
  <c r="T383" i="4"/>
  <c r="S383" i="4"/>
  <c r="R383" i="4"/>
  <c r="Q383" i="4"/>
  <c r="P383" i="4"/>
  <c r="O383" i="4"/>
  <c r="N383" i="4"/>
  <c r="M383" i="4"/>
  <c r="L383" i="4"/>
  <c r="K383" i="4"/>
  <c r="J383" i="4"/>
  <c r="I383" i="4"/>
  <c r="H383" i="4"/>
  <c r="G383" i="4"/>
  <c r="F383" i="4"/>
  <c r="E383" i="4"/>
  <c r="D383" i="4"/>
  <c r="C383" i="4"/>
  <c r="B383" i="4"/>
  <c r="Y382" i="4"/>
  <c r="X382" i="4"/>
  <c r="W382" i="4"/>
  <c r="V382" i="4"/>
  <c r="U382" i="4"/>
  <c r="T382" i="4"/>
  <c r="S382" i="4"/>
  <c r="R382" i="4"/>
  <c r="Q382" i="4"/>
  <c r="P382" i="4"/>
  <c r="O382" i="4"/>
  <c r="N382" i="4"/>
  <c r="M382" i="4"/>
  <c r="L382" i="4"/>
  <c r="K382" i="4"/>
  <c r="J382" i="4"/>
  <c r="I382" i="4"/>
  <c r="H382" i="4"/>
  <c r="G382" i="4"/>
  <c r="F382" i="4"/>
  <c r="E382" i="4"/>
  <c r="D382" i="4"/>
  <c r="C382" i="4"/>
  <c r="B382" i="4"/>
  <c r="Y381" i="4"/>
  <c r="X381" i="4"/>
  <c r="W381" i="4"/>
  <c r="V381" i="4"/>
  <c r="U381" i="4"/>
  <c r="T381" i="4"/>
  <c r="S381" i="4"/>
  <c r="Q381" i="4"/>
  <c r="P381" i="4"/>
  <c r="O381" i="4"/>
  <c r="N381" i="4"/>
  <c r="M381" i="4"/>
  <c r="L381" i="4"/>
  <c r="K381" i="4"/>
  <c r="J381" i="4"/>
  <c r="I381" i="4"/>
  <c r="H381" i="4"/>
  <c r="G381" i="4"/>
  <c r="F381" i="4"/>
  <c r="E381" i="4"/>
  <c r="D381" i="4"/>
  <c r="C381" i="4"/>
  <c r="B381" i="4"/>
  <c r="Y380" i="4"/>
  <c r="X380" i="4"/>
  <c r="W380" i="4"/>
  <c r="V380" i="4"/>
  <c r="U380" i="4"/>
  <c r="T380" i="4"/>
  <c r="S380" i="4"/>
  <c r="R380" i="4"/>
  <c r="Q380" i="4"/>
  <c r="P380" i="4"/>
  <c r="O380" i="4"/>
  <c r="N380" i="4"/>
  <c r="M380" i="4"/>
  <c r="L380" i="4"/>
  <c r="K380" i="4"/>
  <c r="J380" i="4"/>
  <c r="I380" i="4"/>
  <c r="H380" i="4"/>
  <c r="G380" i="4"/>
  <c r="F380" i="4"/>
  <c r="E380" i="4"/>
  <c r="D380" i="4"/>
  <c r="C380" i="4"/>
  <c r="B380" i="4"/>
  <c r="Y379" i="4"/>
  <c r="X379" i="4"/>
  <c r="W379" i="4"/>
  <c r="V379" i="4"/>
  <c r="U379" i="4"/>
  <c r="T379" i="4"/>
  <c r="S379" i="4"/>
  <c r="R379" i="4"/>
  <c r="Q379" i="4"/>
  <c r="P379" i="4"/>
  <c r="O379" i="4"/>
  <c r="N379" i="4"/>
  <c r="M379" i="4"/>
  <c r="L379" i="4"/>
  <c r="K379" i="4"/>
  <c r="J379" i="4"/>
  <c r="I379" i="4"/>
  <c r="H379" i="4"/>
  <c r="G379" i="4"/>
  <c r="F379" i="4"/>
  <c r="E379" i="4"/>
  <c r="D379" i="4"/>
  <c r="C379" i="4"/>
  <c r="B379" i="4"/>
  <c r="Y378" i="4"/>
  <c r="X378" i="4"/>
  <c r="W378" i="4"/>
  <c r="V378" i="4"/>
  <c r="U378" i="4"/>
  <c r="T378" i="4"/>
  <c r="S378" i="4"/>
  <c r="R378" i="4"/>
  <c r="Q378" i="4"/>
  <c r="P378" i="4"/>
  <c r="O378" i="4"/>
  <c r="N378" i="4"/>
  <c r="M378" i="4"/>
  <c r="L378" i="4"/>
  <c r="K378" i="4"/>
  <c r="J378" i="4"/>
  <c r="I378" i="4"/>
  <c r="H378" i="4"/>
  <c r="G378" i="4"/>
  <c r="F378" i="4"/>
  <c r="E378" i="4"/>
  <c r="D378" i="4"/>
  <c r="C378" i="4"/>
  <c r="B378" i="4"/>
  <c r="Y377" i="4"/>
  <c r="X377" i="4"/>
  <c r="W377" i="4"/>
  <c r="V377" i="4"/>
  <c r="U377" i="4"/>
  <c r="T377" i="4"/>
  <c r="S377" i="4"/>
  <c r="R377" i="4"/>
  <c r="Q377" i="4"/>
  <c r="P377" i="4"/>
  <c r="O377" i="4"/>
  <c r="N377" i="4"/>
  <c r="M377" i="4"/>
  <c r="L377" i="4"/>
  <c r="K377" i="4"/>
  <c r="J377" i="4"/>
  <c r="I377" i="4"/>
  <c r="H377" i="4"/>
  <c r="G377" i="4"/>
  <c r="F377" i="4"/>
  <c r="E377" i="4"/>
  <c r="D377" i="4"/>
  <c r="C377" i="4"/>
  <c r="B377" i="4"/>
  <c r="Y376" i="4"/>
  <c r="X376" i="4"/>
  <c r="W376" i="4"/>
  <c r="V376" i="4"/>
  <c r="U376" i="4"/>
  <c r="T376" i="4"/>
  <c r="S376" i="4"/>
  <c r="R376" i="4"/>
  <c r="Q376" i="4"/>
  <c r="P376" i="4"/>
  <c r="O376" i="4"/>
  <c r="N376" i="4"/>
  <c r="M376" i="4"/>
  <c r="L376" i="4"/>
  <c r="K376" i="4"/>
  <c r="J376" i="4"/>
  <c r="I376" i="4"/>
  <c r="H376" i="4"/>
  <c r="G376" i="4"/>
  <c r="F376" i="4"/>
  <c r="E376" i="4"/>
  <c r="D376" i="4"/>
  <c r="C376" i="4"/>
  <c r="B376" i="4"/>
  <c r="Y375" i="4"/>
  <c r="X375" i="4"/>
  <c r="W375" i="4"/>
  <c r="V375" i="4"/>
  <c r="U375" i="4"/>
  <c r="T375" i="4"/>
  <c r="S375" i="4"/>
  <c r="R375" i="4"/>
  <c r="Q375" i="4"/>
  <c r="P375" i="4"/>
  <c r="O375" i="4"/>
  <c r="N375" i="4"/>
  <c r="M375" i="4"/>
  <c r="L375" i="4"/>
  <c r="K375" i="4"/>
  <c r="J375" i="4"/>
  <c r="I375" i="4"/>
  <c r="H375" i="4"/>
  <c r="G375" i="4"/>
  <c r="F375" i="4"/>
  <c r="E375" i="4"/>
  <c r="D375" i="4"/>
  <c r="C375" i="4"/>
  <c r="B375" i="4"/>
  <c r="Y374" i="4"/>
  <c r="X374" i="4"/>
  <c r="W374" i="4"/>
  <c r="V374" i="4"/>
  <c r="U374" i="4"/>
  <c r="T374" i="4"/>
  <c r="S374" i="4"/>
  <c r="Q374" i="4"/>
  <c r="P374" i="4"/>
  <c r="O374" i="4"/>
  <c r="N374" i="4"/>
  <c r="M374" i="4"/>
  <c r="L374" i="4"/>
  <c r="K374" i="4"/>
  <c r="J374" i="4"/>
  <c r="I374" i="4"/>
  <c r="H374" i="4"/>
  <c r="G374" i="4"/>
  <c r="F374" i="4"/>
  <c r="E374" i="4"/>
  <c r="D374" i="4"/>
  <c r="C374" i="4"/>
  <c r="B374" i="4"/>
  <c r="Y373" i="4"/>
  <c r="X373" i="4"/>
  <c r="W373" i="4"/>
  <c r="V373" i="4"/>
  <c r="U373" i="4"/>
  <c r="T373" i="4"/>
  <c r="S373" i="4"/>
  <c r="R373" i="4"/>
  <c r="Q373" i="4"/>
  <c r="P373" i="4"/>
  <c r="O373" i="4"/>
  <c r="N373" i="4"/>
  <c r="M373" i="4"/>
  <c r="L373" i="4"/>
  <c r="K373" i="4"/>
  <c r="J373" i="4"/>
  <c r="I373" i="4"/>
  <c r="H373" i="4"/>
  <c r="G373" i="4"/>
  <c r="F373" i="4"/>
  <c r="E373" i="4"/>
  <c r="D373" i="4"/>
  <c r="C373" i="4"/>
  <c r="B373" i="4"/>
  <c r="Y372" i="4"/>
  <c r="X372" i="4"/>
  <c r="W372" i="4"/>
  <c r="V372" i="4"/>
  <c r="U372" i="4"/>
  <c r="T372" i="4"/>
  <c r="S372" i="4"/>
  <c r="Q372" i="4"/>
  <c r="P372" i="4"/>
  <c r="O372" i="4"/>
  <c r="N372" i="4"/>
  <c r="M372" i="4"/>
  <c r="L372" i="4"/>
  <c r="K372" i="4"/>
  <c r="J372" i="4"/>
  <c r="I372" i="4"/>
  <c r="H372" i="4"/>
  <c r="G372" i="4"/>
  <c r="F372" i="4"/>
  <c r="E372" i="4"/>
  <c r="D372" i="4"/>
  <c r="C372" i="4"/>
  <c r="B372" i="4"/>
  <c r="Y371" i="4"/>
  <c r="X371" i="4"/>
  <c r="W371" i="4"/>
  <c r="V371" i="4"/>
  <c r="U371" i="4"/>
  <c r="T371" i="4"/>
  <c r="S371" i="4"/>
  <c r="R371" i="4"/>
  <c r="Q371" i="4"/>
  <c r="P371" i="4"/>
  <c r="O371" i="4"/>
  <c r="N371" i="4"/>
  <c r="M371" i="4"/>
  <c r="L371" i="4"/>
  <c r="K371" i="4"/>
  <c r="J371" i="4"/>
  <c r="I371" i="4"/>
  <c r="H371" i="4"/>
  <c r="G371" i="4"/>
  <c r="F371" i="4"/>
  <c r="E371" i="4"/>
  <c r="D371" i="4"/>
  <c r="C371" i="4"/>
  <c r="B371" i="4"/>
  <c r="Y370" i="4"/>
  <c r="X370" i="4"/>
  <c r="W370" i="4"/>
  <c r="V370" i="4"/>
  <c r="U370" i="4"/>
  <c r="T370" i="4"/>
  <c r="S370" i="4"/>
  <c r="R370" i="4"/>
  <c r="Q370" i="4"/>
  <c r="P370" i="4"/>
  <c r="O370" i="4"/>
  <c r="N370" i="4"/>
  <c r="M370" i="4"/>
  <c r="L370" i="4"/>
  <c r="K370" i="4"/>
  <c r="J370" i="4"/>
  <c r="I370" i="4"/>
  <c r="H370" i="4"/>
  <c r="G370" i="4"/>
  <c r="F370" i="4"/>
  <c r="E370" i="4"/>
  <c r="D370" i="4"/>
  <c r="C370" i="4"/>
  <c r="B370" i="4"/>
  <c r="Y369" i="4"/>
  <c r="X369" i="4"/>
  <c r="W369" i="4"/>
  <c r="V369" i="4"/>
  <c r="U369" i="4"/>
  <c r="T369" i="4"/>
  <c r="S369" i="4"/>
  <c r="Q369" i="4"/>
  <c r="P369" i="4"/>
  <c r="O369" i="4"/>
  <c r="N369" i="4"/>
  <c r="M369" i="4"/>
  <c r="L369" i="4"/>
  <c r="K369" i="4"/>
  <c r="J369" i="4"/>
  <c r="I369" i="4"/>
  <c r="H369" i="4"/>
  <c r="G369" i="4"/>
  <c r="F369" i="4"/>
  <c r="E369" i="4"/>
  <c r="D369" i="4"/>
  <c r="C369" i="4"/>
  <c r="B369" i="4"/>
  <c r="Y368" i="4"/>
  <c r="X368" i="4"/>
  <c r="W368" i="4"/>
  <c r="V368" i="4"/>
  <c r="U368" i="4"/>
  <c r="T368" i="4"/>
  <c r="S368" i="4"/>
  <c r="R368" i="4"/>
  <c r="Q368" i="4"/>
  <c r="P368" i="4"/>
  <c r="O368" i="4"/>
  <c r="N368" i="4"/>
  <c r="M368" i="4"/>
  <c r="L368" i="4"/>
  <c r="K368" i="4"/>
  <c r="J368" i="4"/>
  <c r="I368" i="4"/>
  <c r="H368" i="4"/>
  <c r="G368" i="4"/>
  <c r="F368" i="4"/>
  <c r="E368" i="4"/>
  <c r="D368" i="4"/>
  <c r="C368" i="4"/>
  <c r="B368" i="4"/>
  <c r="Y367" i="4"/>
  <c r="X367" i="4"/>
  <c r="W367" i="4"/>
  <c r="V367" i="4"/>
  <c r="U367" i="4"/>
  <c r="T367" i="4"/>
  <c r="S367" i="4"/>
  <c r="Q367" i="4"/>
  <c r="P367" i="4"/>
  <c r="O367" i="4"/>
  <c r="N367" i="4"/>
  <c r="M367" i="4"/>
  <c r="L367" i="4"/>
  <c r="K367" i="4"/>
  <c r="J367" i="4"/>
  <c r="I367" i="4"/>
  <c r="H367" i="4"/>
  <c r="G367" i="4"/>
  <c r="F367" i="4"/>
  <c r="E367" i="4"/>
  <c r="D367" i="4"/>
  <c r="C367" i="4"/>
  <c r="B367" i="4"/>
  <c r="Y366" i="4"/>
  <c r="X366" i="4"/>
  <c r="W366" i="4"/>
  <c r="V366" i="4"/>
  <c r="U366" i="4"/>
  <c r="T366" i="4"/>
  <c r="S366" i="4"/>
  <c r="R366" i="4"/>
  <c r="Q366" i="4"/>
  <c r="P366" i="4"/>
  <c r="O366" i="4"/>
  <c r="N366" i="4"/>
  <c r="M366" i="4"/>
  <c r="L366" i="4"/>
  <c r="K366" i="4"/>
  <c r="J366" i="4"/>
  <c r="I366" i="4"/>
  <c r="H366" i="4"/>
  <c r="G366" i="4"/>
  <c r="F366" i="4"/>
  <c r="E366" i="4"/>
  <c r="D366" i="4"/>
  <c r="C366" i="4"/>
  <c r="B366" i="4"/>
  <c r="Y365" i="4"/>
  <c r="X365" i="4"/>
  <c r="W365" i="4"/>
  <c r="V365" i="4"/>
  <c r="U365" i="4"/>
  <c r="T365" i="4"/>
  <c r="S365" i="4"/>
  <c r="R365" i="4"/>
  <c r="Q365" i="4"/>
  <c r="P365" i="4"/>
  <c r="O365" i="4"/>
  <c r="N365" i="4"/>
  <c r="M365" i="4"/>
  <c r="L365" i="4"/>
  <c r="K365" i="4"/>
  <c r="J365" i="4"/>
  <c r="I365" i="4"/>
  <c r="H365" i="4"/>
  <c r="G365" i="4"/>
  <c r="F365" i="4"/>
  <c r="E365" i="4"/>
  <c r="D365" i="4"/>
  <c r="C365" i="4"/>
  <c r="B365" i="4"/>
  <c r="Y364" i="4"/>
  <c r="X364" i="4"/>
  <c r="W364" i="4"/>
  <c r="V364" i="4"/>
  <c r="U364" i="4"/>
  <c r="T364" i="4"/>
  <c r="S364" i="4"/>
  <c r="R364" i="4"/>
  <c r="Q364" i="4"/>
  <c r="P364" i="4"/>
  <c r="O364" i="4"/>
  <c r="N364" i="4"/>
  <c r="M364" i="4"/>
  <c r="L364" i="4"/>
  <c r="K364" i="4"/>
  <c r="J364" i="4"/>
  <c r="I364" i="4"/>
  <c r="H364" i="4"/>
  <c r="G364" i="4"/>
  <c r="F364" i="4"/>
  <c r="E364" i="4"/>
  <c r="D364" i="4"/>
  <c r="C364" i="4"/>
  <c r="B364" i="4"/>
  <c r="Y363" i="4"/>
  <c r="X363" i="4"/>
  <c r="W363" i="4"/>
  <c r="V363" i="4"/>
  <c r="U363" i="4"/>
  <c r="T363" i="4"/>
  <c r="S363" i="4"/>
  <c r="R363" i="4"/>
  <c r="Q363" i="4"/>
  <c r="P363" i="4"/>
  <c r="O363" i="4"/>
  <c r="N363" i="4"/>
  <c r="M363" i="4"/>
  <c r="L363" i="4"/>
  <c r="K363" i="4"/>
  <c r="J363" i="4"/>
  <c r="I363" i="4"/>
  <c r="H363" i="4"/>
  <c r="G363" i="4"/>
  <c r="F363" i="4"/>
  <c r="E363" i="4"/>
  <c r="D363" i="4"/>
  <c r="C363" i="4"/>
  <c r="B363" i="4"/>
  <c r="Y362" i="4"/>
  <c r="X362" i="4"/>
  <c r="W362" i="4"/>
  <c r="V362" i="4"/>
  <c r="U362" i="4"/>
  <c r="T362" i="4"/>
  <c r="S362" i="4"/>
  <c r="R362" i="4"/>
  <c r="Q362" i="4"/>
  <c r="P362" i="4"/>
  <c r="O362" i="4"/>
  <c r="N362" i="4"/>
  <c r="M362" i="4"/>
  <c r="L362" i="4"/>
  <c r="K362" i="4"/>
  <c r="J362" i="4"/>
  <c r="I362" i="4"/>
  <c r="H362" i="4"/>
  <c r="G362" i="4"/>
  <c r="F362" i="4"/>
  <c r="E362" i="4"/>
  <c r="D362" i="4"/>
  <c r="C362" i="4"/>
  <c r="B362" i="4"/>
  <c r="Y361" i="4"/>
  <c r="X361" i="4"/>
  <c r="W361" i="4"/>
  <c r="V361" i="4"/>
  <c r="U361" i="4"/>
  <c r="T361" i="4"/>
  <c r="S361" i="4"/>
  <c r="R361" i="4"/>
  <c r="Q361" i="4"/>
  <c r="P361" i="4"/>
  <c r="O361" i="4"/>
  <c r="N361" i="4"/>
  <c r="M361" i="4"/>
  <c r="L361" i="4"/>
  <c r="K361" i="4"/>
  <c r="J361" i="4"/>
  <c r="I361" i="4"/>
  <c r="H361" i="4"/>
  <c r="G361" i="4"/>
  <c r="F361" i="4"/>
  <c r="E361" i="4"/>
  <c r="D361" i="4"/>
  <c r="C361" i="4"/>
  <c r="B361" i="4"/>
  <c r="Y360" i="4"/>
  <c r="X360" i="4"/>
  <c r="W360" i="4"/>
  <c r="V360" i="4"/>
  <c r="U360" i="4"/>
  <c r="T360" i="4"/>
  <c r="S360" i="4"/>
  <c r="R360" i="4"/>
  <c r="Q360" i="4"/>
  <c r="P360" i="4"/>
  <c r="O360" i="4"/>
  <c r="N360" i="4"/>
  <c r="M360" i="4"/>
  <c r="L360" i="4"/>
  <c r="K360" i="4"/>
  <c r="J360" i="4"/>
  <c r="I360" i="4"/>
  <c r="H360" i="4"/>
  <c r="G360" i="4"/>
  <c r="F360" i="4"/>
  <c r="E360" i="4"/>
  <c r="D360" i="4"/>
  <c r="C360" i="4"/>
  <c r="B360" i="4"/>
  <c r="Y359" i="4"/>
  <c r="X359" i="4"/>
  <c r="W359" i="4"/>
  <c r="V359" i="4"/>
  <c r="U359" i="4"/>
  <c r="T359" i="4"/>
  <c r="S359" i="4"/>
  <c r="Q359" i="4"/>
  <c r="P359" i="4"/>
  <c r="O359" i="4"/>
  <c r="N359" i="4"/>
  <c r="M359" i="4"/>
  <c r="L359" i="4"/>
  <c r="K359" i="4"/>
  <c r="J359" i="4"/>
  <c r="I359" i="4"/>
  <c r="H359" i="4"/>
  <c r="G359" i="4"/>
  <c r="F359" i="4"/>
  <c r="E359" i="4"/>
  <c r="D359" i="4"/>
  <c r="C359" i="4"/>
  <c r="B359" i="4"/>
  <c r="Y358" i="4"/>
  <c r="X358" i="4"/>
  <c r="W358" i="4"/>
  <c r="V358" i="4"/>
  <c r="U358" i="4"/>
  <c r="T358" i="4"/>
  <c r="S358" i="4"/>
  <c r="R358" i="4"/>
  <c r="Q358" i="4"/>
  <c r="P358" i="4"/>
  <c r="O358" i="4"/>
  <c r="N358" i="4"/>
  <c r="M358" i="4"/>
  <c r="L358" i="4"/>
  <c r="K358" i="4"/>
  <c r="J358" i="4"/>
  <c r="I358" i="4"/>
  <c r="H358" i="4"/>
  <c r="G358" i="4"/>
  <c r="F358" i="4"/>
  <c r="E358" i="4"/>
  <c r="D358" i="4"/>
  <c r="C358" i="4"/>
  <c r="B358" i="4"/>
  <c r="Y357" i="4"/>
  <c r="X357" i="4"/>
  <c r="W357" i="4"/>
  <c r="V357" i="4"/>
  <c r="U357" i="4"/>
  <c r="T357" i="4"/>
  <c r="S357" i="4"/>
  <c r="R357" i="4"/>
  <c r="Q357" i="4"/>
  <c r="P357" i="4"/>
  <c r="O357" i="4"/>
  <c r="N357" i="4"/>
  <c r="M357" i="4"/>
  <c r="L357" i="4"/>
  <c r="K357" i="4"/>
  <c r="J357" i="4"/>
  <c r="I357" i="4"/>
  <c r="H357" i="4"/>
  <c r="G357" i="4"/>
  <c r="F357" i="4"/>
  <c r="E357" i="4"/>
  <c r="D357" i="4"/>
  <c r="C357" i="4"/>
  <c r="B357" i="4"/>
  <c r="Y356" i="4"/>
  <c r="X356" i="4"/>
  <c r="W356" i="4"/>
  <c r="V356" i="4"/>
  <c r="U356" i="4"/>
  <c r="T356" i="4"/>
  <c r="S356" i="4"/>
  <c r="R356" i="4"/>
  <c r="Q356" i="4"/>
  <c r="P356" i="4"/>
  <c r="O356" i="4"/>
  <c r="N356" i="4"/>
  <c r="M356" i="4"/>
  <c r="L356" i="4"/>
  <c r="K356" i="4"/>
  <c r="J356" i="4"/>
  <c r="I356" i="4"/>
  <c r="H356" i="4"/>
  <c r="G356" i="4"/>
  <c r="F356" i="4"/>
  <c r="E356" i="4"/>
  <c r="D356" i="4"/>
  <c r="C356" i="4"/>
  <c r="B356" i="4"/>
  <c r="Y355" i="4"/>
  <c r="X355" i="4"/>
  <c r="W355" i="4"/>
  <c r="V355" i="4"/>
  <c r="U355" i="4"/>
  <c r="T355" i="4"/>
  <c r="S355" i="4"/>
  <c r="R355" i="4"/>
  <c r="Q355" i="4"/>
  <c r="P355" i="4"/>
  <c r="O355" i="4"/>
  <c r="N355" i="4"/>
  <c r="M355" i="4"/>
  <c r="L355" i="4"/>
  <c r="K355" i="4"/>
  <c r="J355" i="4"/>
  <c r="I355" i="4"/>
  <c r="H355" i="4"/>
  <c r="G355" i="4"/>
  <c r="F355" i="4"/>
  <c r="E355" i="4"/>
  <c r="D355" i="4"/>
  <c r="C355" i="4"/>
  <c r="B355" i="4"/>
  <c r="Y354" i="4"/>
  <c r="X354" i="4"/>
  <c r="W354" i="4"/>
  <c r="V354" i="4"/>
  <c r="U354" i="4"/>
  <c r="T354" i="4"/>
  <c r="S354" i="4"/>
  <c r="R354" i="4"/>
  <c r="Q354" i="4"/>
  <c r="P354" i="4"/>
  <c r="O354" i="4"/>
  <c r="N354" i="4"/>
  <c r="M354" i="4"/>
  <c r="L354" i="4"/>
  <c r="K354" i="4"/>
  <c r="J354" i="4"/>
  <c r="I354" i="4"/>
  <c r="H354" i="4"/>
  <c r="G354" i="4"/>
  <c r="F354" i="4"/>
  <c r="E354" i="4"/>
  <c r="D354" i="4"/>
  <c r="C354" i="4"/>
  <c r="B354" i="4"/>
  <c r="Y353" i="4"/>
  <c r="X353" i="4"/>
  <c r="W353" i="4"/>
  <c r="V353" i="4"/>
  <c r="U353" i="4"/>
  <c r="T353" i="4"/>
  <c r="S353" i="4"/>
  <c r="R353" i="4"/>
  <c r="Q353" i="4"/>
  <c r="P353" i="4"/>
  <c r="O353" i="4"/>
  <c r="N353" i="4"/>
  <c r="M353" i="4"/>
  <c r="L353" i="4"/>
  <c r="K353" i="4"/>
  <c r="J353" i="4"/>
  <c r="I353" i="4"/>
  <c r="H353" i="4"/>
  <c r="G353" i="4"/>
  <c r="F353" i="4"/>
  <c r="E353" i="4"/>
  <c r="D353" i="4"/>
  <c r="C353" i="4"/>
  <c r="B353" i="4"/>
  <c r="Y352" i="4"/>
  <c r="X352" i="4"/>
  <c r="W352" i="4"/>
  <c r="V352" i="4"/>
  <c r="U352" i="4"/>
  <c r="T352" i="4"/>
  <c r="S352" i="4"/>
  <c r="R352" i="4"/>
  <c r="Q352" i="4"/>
  <c r="P352" i="4"/>
  <c r="O352" i="4"/>
  <c r="N352" i="4"/>
  <c r="M352" i="4"/>
  <c r="L352" i="4"/>
  <c r="K352" i="4"/>
  <c r="J352" i="4"/>
  <c r="I352" i="4"/>
  <c r="H352" i="4"/>
  <c r="G352" i="4"/>
  <c r="F352" i="4"/>
  <c r="E352" i="4"/>
  <c r="D352" i="4"/>
  <c r="C352" i="4"/>
  <c r="B352" i="4"/>
  <c r="Y351" i="4"/>
  <c r="X351" i="4"/>
  <c r="W351" i="4"/>
  <c r="V351" i="4"/>
  <c r="U351" i="4"/>
  <c r="T351" i="4"/>
  <c r="S351" i="4"/>
  <c r="R351" i="4"/>
  <c r="Q351" i="4"/>
  <c r="P351" i="4"/>
  <c r="O351" i="4"/>
  <c r="N351" i="4"/>
  <c r="M351" i="4"/>
  <c r="L351" i="4"/>
  <c r="K351" i="4"/>
  <c r="J351" i="4"/>
  <c r="I351" i="4"/>
  <c r="H351" i="4"/>
  <c r="G351" i="4"/>
  <c r="F351" i="4"/>
  <c r="E351" i="4"/>
  <c r="D351" i="4"/>
  <c r="C351" i="4"/>
  <c r="B351" i="4"/>
  <c r="Y350" i="4"/>
  <c r="X350" i="4"/>
  <c r="W350" i="4"/>
  <c r="V350" i="4"/>
  <c r="U350" i="4"/>
  <c r="T350" i="4"/>
  <c r="S350" i="4"/>
  <c r="R350" i="4"/>
  <c r="Q350" i="4"/>
  <c r="P350" i="4"/>
  <c r="O350" i="4"/>
  <c r="N350" i="4"/>
  <c r="M350" i="4"/>
  <c r="L350" i="4"/>
  <c r="K350" i="4"/>
  <c r="J350" i="4"/>
  <c r="I350" i="4"/>
  <c r="H350" i="4"/>
  <c r="G350" i="4"/>
  <c r="F350" i="4"/>
  <c r="E350" i="4"/>
  <c r="D350" i="4"/>
  <c r="C350" i="4"/>
  <c r="B350" i="4"/>
  <c r="Y349" i="4"/>
  <c r="X349" i="4"/>
  <c r="W349" i="4"/>
  <c r="V349" i="4"/>
  <c r="U349" i="4"/>
  <c r="T349" i="4"/>
  <c r="S349" i="4"/>
  <c r="R349" i="4"/>
  <c r="Q349" i="4"/>
  <c r="P349" i="4"/>
  <c r="O349" i="4"/>
  <c r="N349" i="4"/>
  <c r="M349" i="4"/>
  <c r="L349" i="4"/>
  <c r="K349" i="4"/>
  <c r="J349" i="4"/>
  <c r="I349" i="4"/>
  <c r="H349" i="4"/>
  <c r="G349" i="4"/>
  <c r="F349" i="4"/>
  <c r="E349" i="4"/>
  <c r="D349" i="4"/>
  <c r="C349" i="4"/>
  <c r="B349" i="4"/>
  <c r="Y348" i="4"/>
  <c r="X348" i="4"/>
  <c r="W348" i="4"/>
  <c r="V348" i="4"/>
  <c r="U348" i="4"/>
  <c r="T348" i="4"/>
  <c r="S348" i="4"/>
  <c r="Q348" i="4"/>
  <c r="P348" i="4"/>
  <c r="O348" i="4"/>
  <c r="N348" i="4"/>
  <c r="M348" i="4"/>
  <c r="L348" i="4"/>
  <c r="K348" i="4"/>
  <c r="J348" i="4"/>
  <c r="I348" i="4"/>
  <c r="H348" i="4"/>
  <c r="G348" i="4"/>
  <c r="F348" i="4"/>
  <c r="E348" i="4"/>
  <c r="D348" i="4"/>
  <c r="C348" i="4"/>
  <c r="B348" i="4"/>
  <c r="Y347" i="4"/>
  <c r="X347" i="4"/>
  <c r="W347" i="4"/>
  <c r="V347" i="4"/>
  <c r="U347" i="4"/>
  <c r="T347" i="4"/>
  <c r="S347" i="4"/>
  <c r="R347" i="4"/>
  <c r="Q347" i="4"/>
  <c r="P347" i="4"/>
  <c r="O347" i="4"/>
  <c r="N347" i="4"/>
  <c r="M347" i="4"/>
  <c r="L347" i="4"/>
  <c r="K347" i="4"/>
  <c r="J347" i="4"/>
  <c r="I347" i="4"/>
  <c r="H347" i="4"/>
  <c r="G347" i="4"/>
  <c r="F347" i="4"/>
  <c r="E347" i="4"/>
  <c r="D347" i="4"/>
  <c r="C347" i="4"/>
  <c r="B347" i="4"/>
  <c r="Y346" i="4"/>
  <c r="X346" i="4"/>
  <c r="W346" i="4"/>
  <c r="V346" i="4"/>
  <c r="U346" i="4"/>
  <c r="T346" i="4"/>
  <c r="S346" i="4"/>
  <c r="R346" i="4"/>
  <c r="Q346" i="4"/>
  <c r="P346" i="4"/>
  <c r="O346" i="4"/>
  <c r="N346" i="4"/>
  <c r="M346" i="4"/>
  <c r="L346" i="4"/>
  <c r="K346" i="4"/>
  <c r="J346" i="4"/>
  <c r="I346" i="4"/>
  <c r="H346" i="4"/>
  <c r="G346" i="4"/>
  <c r="F346" i="4"/>
  <c r="E346" i="4"/>
  <c r="D346" i="4"/>
  <c r="C346" i="4"/>
  <c r="B346" i="4"/>
  <c r="Y345" i="4"/>
  <c r="X345" i="4"/>
  <c r="W345" i="4"/>
  <c r="V345" i="4"/>
  <c r="U345" i="4"/>
  <c r="T345" i="4"/>
  <c r="S345" i="4"/>
  <c r="R345" i="4"/>
  <c r="Q345" i="4"/>
  <c r="P345" i="4"/>
  <c r="O345" i="4"/>
  <c r="N345" i="4"/>
  <c r="M345" i="4"/>
  <c r="L345" i="4"/>
  <c r="K345" i="4"/>
  <c r="J345" i="4"/>
  <c r="I345" i="4"/>
  <c r="H345" i="4"/>
  <c r="G345" i="4"/>
  <c r="F345" i="4"/>
  <c r="E345" i="4"/>
  <c r="D345" i="4"/>
  <c r="C345" i="4"/>
  <c r="B345" i="4"/>
  <c r="Y344" i="4"/>
  <c r="X344" i="4"/>
  <c r="W344" i="4"/>
  <c r="V344" i="4"/>
  <c r="U344" i="4"/>
  <c r="T344" i="4"/>
  <c r="S344" i="4"/>
  <c r="R344" i="4"/>
  <c r="Q344" i="4"/>
  <c r="P344" i="4"/>
  <c r="O344" i="4"/>
  <c r="N344" i="4"/>
  <c r="M344" i="4"/>
  <c r="L344" i="4"/>
  <c r="K344" i="4"/>
  <c r="J344" i="4"/>
  <c r="I344" i="4"/>
  <c r="H344" i="4"/>
  <c r="G344" i="4"/>
  <c r="F344" i="4"/>
  <c r="E344" i="4"/>
  <c r="D344" i="4"/>
  <c r="C344" i="4"/>
  <c r="B344" i="4"/>
  <c r="Y343" i="4"/>
  <c r="X343" i="4"/>
  <c r="W343" i="4"/>
  <c r="V343" i="4"/>
  <c r="U343" i="4"/>
  <c r="T343" i="4"/>
  <c r="S343" i="4"/>
  <c r="R343" i="4"/>
  <c r="Q343" i="4"/>
  <c r="P343" i="4"/>
  <c r="O343" i="4"/>
  <c r="N343" i="4"/>
  <c r="M343" i="4"/>
  <c r="L343" i="4"/>
  <c r="K343" i="4"/>
  <c r="J343" i="4"/>
  <c r="I343" i="4"/>
  <c r="H343" i="4"/>
  <c r="G343" i="4"/>
  <c r="F343" i="4"/>
  <c r="E343" i="4"/>
  <c r="D343" i="4"/>
  <c r="C343" i="4"/>
  <c r="B343" i="4"/>
  <c r="Y342" i="4"/>
  <c r="X342" i="4"/>
  <c r="W342" i="4"/>
  <c r="V342" i="4"/>
  <c r="U342" i="4"/>
  <c r="T342" i="4"/>
  <c r="S342" i="4"/>
  <c r="R342" i="4"/>
  <c r="Q342" i="4"/>
  <c r="P342" i="4"/>
  <c r="O342" i="4"/>
  <c r="N342" i="4"/>
  <c r="M342" i="4"/>
  <c r="L342" i="4"/>
  <c r="K342" i="4"/>
  <c r="J342" i="4"/>
  <c r="I342" i="4"/>
  <c r="H342" i="4"/>
  <c r="G342" i="4"/>
  <c r="F342" i="4"/>
  <c r="E342" i="4"/>
  <c r="D342" i="4"/>
  <c r="C342" i="4"/>
  <c r="B342" i="4"/>
  <c r="Y341" i="4"/>
  <c r="X341" i="4"/>
  <c r="W341" i="4"/>
  <c r="V341" i="4"/>
  <c r="U341" i="4"/>
  <c r="T341" i="4"/>
  <c r="S341" i="4"/>
  <c r="R341" i="4"/>
  <c r="Q341" i="4"/>
  <c r="P341" i="4"/>
  <c r="O341" i="4"/>
  <c r="N341" i="4"/>
  <c r="M341" i="4"/>
  <c r="L341" i="4"/>
  <c r="K341" i="4"/>
  <c r="J341" i="4"/>
  <c r="I341" i="4"/>
  <c r="H341" i="4"/>
  <c r="G341" i="4"/>
  <c r="F341" i="4"/>
  <c r="E341" i="4"/>
  <c r="D341" i="4"/>
  <c r="C341" i="4"/>
  <c r="B341" i="4"/>
  <c r="Y340" i="4"/>
  <c r="X340" i="4"/>
  <c r="W340" i="4"/>
  <c r="V340" i="4"/>
  <c r="U340" i="4"/>
  <c r="T340" i="4"/>
  <c r="S340" i="4"/>
  <c r="R340" i="4"/>
  <c r="Q340" i="4"/>
  <c r="P340" i="4"/>
  <c r="O340" i="4"/>
  <c r="N340" i="4"/>
  <c r="M340" i="4"/>
  <c r="L340" i="4"/>
  <c r="K340" i="4"/>
  <c r="J340" i="4"/>
  <c r="I340" i="4"/>
  <c r="H340" i="4"/>
  <c r="G340" i="4"/>
  <c r="F340" i="4"/>
  <c r="E340" i="4"/>
  <c r="D340" i="4"/>
  <c r="C340" i="4"/>
  <c r="B340" i="4"/>
  <c r="Y339" i="4"/>
  <c r="X339" i="4"/>
  <c r="W339" i="4"/>
  <c r="V339" i="4"/>
  <c r="U339" i="4"/>
  <c r="T339" i="4"/>
  <c r="S339" i="4"/>
  <c r="R339" i="4"/>
  <c r="Q339" i="4"/>
  <c r="P339" i="4"/>
  <c r="O339" i="4"/>
  <c r="N339" i="4"/>
  <c r="M339" i="4"/>
  <c r="L339" i="4"/>
  <c r="K339" i="4"/>
  <c r="J339" i="4"/>
  <c r="I339" i="4"/>
  <c r="H339" i="4"/>
  <c r="G339" i="4"/>
  <c r="F339" i="4"/>
  <c r="E339" i="4"/>
  <c r="D339" i="4"/>
  <c r="C339" i="4"/>
  <c r="B339" i="4"/>
  <c r="Y338" i="4"/>
  <c r="X338" i="4"/>
  <c r="W338" i="4"/>
  <c r="V338" i="4"/>
  <c r="U338" i="4"/>
  <c r="T338" i="4"/>
  <c r="S338" i="4"/>
  <c r="Q338" i="4"/>
  <c r="P338" i="4"/>
  <c r="O338" i="4"/>
  <c r="N338" i="4"/>
  <c r="M338" i="4"/>
  <c r="L338" i="4"/>
  <c r="K338" i="4"/>
  <c r="J338" i="4"/>
  <c r="I338" i="4"/>
  <c r="H338" i="4"/>
  <c r="G338" i="4"/>
  <c r="F338" i="4"/>
  <c r="E338" i="4"/>
  <c r="D338" i="4"/>
  <c r="C338" i="4"/>
  <c r="B338" i="4"/>
  <c r="Y337" i="4"/>
  <c r="X337" i="4"/>
  <c r="W337" i="4"/>
  <c r="V337" i="4"/>
  <c r="U337" i="4"/>
  <c r="T337" i="4"/>
  <c r="S337" i="4"/>
  <c r="R337" i="4"/>
  <c r="Q337" i="4"/>
  <c r="P337" i="4"/>
  <c r="O337" i="4"/>
  <c r="N337" i="4"/>
  <c r="M337" i="4"/>
  <c r="L337" i="4"/>
  <c r="K337" i="4"/>
  <c r="J337" i="4"/>
  <c r="I337" i="4"/>
  <c r="H337" i="4"/>
  <c r="G337" i="4"/>
  <c r="F337" i="4"/>
  <c r="E337" i="4"/>
  <c r="D337" i="4"/>
  <c r="C337" i="4"/>
  <c r="B337" i="4"/>
  <c r="Y336" i="4"/>
  <c r="X336" i="4"/>
  <c r="W336" i="4"/>
  <c r="V336" i="4"/>
  <c r="U336" i="4"/>
  <c r="T336" i="4"/>
  <c r="S336" i="4"/>
  <c r="R336" i="4"/>
  <c r="Q336" i="4"/>
  <c r="P336" i="4"/>
  <c r="O336" i="4"/>
  <c r="N336" i="4"/>
  <c r="M336" i="4"/>
  <c r="L336" i="4"/>
  <c r="K336" i="4"/>
  <c r="J336" i="4"/>
  <c r="I336" i="4"/>
  <c r="H336" i="4"/>
  <c r="G336" i="4"/>
  <c r="F336" i="4"/>
  <c r="E336" i="4"/>
  <c r="D336" i="4"/>
  <c r="C336" i="4"/>
  <c r="B336" i="4"/>
  <c r="Y335" i="4"/>
  <c r="X335" i="4"/>
  <c r="W335" i="4"/>
  <c r="V335" i="4"/>
  <c r="U335" i="4"/>
  <c r="T335" i="4"/>
  <c r="S335" i="4"/>
  <c r="Q335" i="4"/>
  <c r="P335" i="4"/>
  <c r="O335" i="4"/>
  <c r="N335" i="4"/>
  <c r="M335" i="4"/>
  <c r="L335" i="4"/>
  <c r="K335" i="4"/>
  <c r="J335" i="4"/>
  <c r="I335" i="4"/>
  <c r="H335" i="4"/>
  <c r="G335" i="4"/>
  <c r="F335" i="4"/>
  <c r="E335" i="4"/>
  <c r="D335" i="4"/>
  <c r="C335" i="4"/>
  <c r="B335" i="4"/>
  <c r="Y334" i="4"/>
  <c r="X334" i="4"/>
  <c r="W334" i="4"/>
  <c r="V334" i="4"/>
  <c r="U334" i="4"/>
  <c r="T334" i="4"/>
  <c r="S334" i="4"/>
  <c r="Q334" i="4"/>
  <c r="P334" i="4"/>
  <c r="O334" i="4"/>
  <c r="N334" i="4"/>
  <c r="M334" i="4"/>
  <c r="L334" i="4"/>
  <c r="K334" i="4"/>
  <c r="J334" i="4"/>
  <c r="I334" i="4"/>
  <c r="H334" i="4"/>
  <c r="G334" i="4"/>
  <c r="F334" i="4"/>
  <c r="E334" i="4"/>
  <c r="D334" i="4"/>
  <c r="C334" i="4"/>
  <c r="B334" i="4"/>
  <c r="Y333" i="4"/>
  <c r="X333" i="4"/>
  <c r="W333" i="4"/>
  <c r="V333" i="4"/>
  <c r="U333" i="4"/>
  <c r="T333" i="4"/>
  <c r="S333" i="4"/>
  <c r="R333" i="4"/>
  <c r="Q333" i="4"/>
  <c r="P333" i="4"/>
  <c r="O333" i="4"/>
  <c r="N333" i="4"/>
  <c r="M333" i="4"/>
  <c r="L333" i="4"/>
  <c r="K333" i="4"/>
  <c r="J333" i="4"/>
  <c r="I333" i="4"/>
  <c r="H333" i="4"/>
  <c r="G333" i="4"/>
  <c r="F333" i="4"/>
  <c r="E333" i="4"/>
  <c r="D333" i="4"/>
  <c r="C333" i="4"/>
  <c r="B333" i="4"/>
  <c r="Y332" i="4"/>
  <c r="X332" i="4"/>
  <c r="W332" i="4"/>
  <c r="V332" i="4"/>
  <c r="U332" i="4"/>
  <c r="T332" i="4"/>
  <c r="S332" i="4"/>
  <c r="Q332" i="4"/>
  <c r="P332" i="4"/>
  <c r="O332" i="4"/>
  <c r="N332" i="4"/>
  <c r="M332" i="4"/>
  <c r="L332" i="4"/>
  <c r="K332" i="4"/>
  <c r="J332" i="4"/>
  <c r="I332" i="4"/>
  <c r="H332" i="4"/>
  <c r="G332" i="4"/>
  <c r="F332" i="4"/>
  <c r="E332" i="4"/>
  <c r="D332" i="4"/>
  <c r="C332" i="4"/>
  <c r="B332" i="4"/>
  <c r="Y331" i="4"/>
  <c r="X331" i="4"/>
  <c r="W331" i="4"/>
  <c r="V331" i="4"/>
  <c r="U331" i="4"/>
  <c r="T331" i="4"/>
  <c r="S331" i="4"/>
  <c r="R331" i="4"/>
  <c r="Q331" i="4"/>
  <c r="P331" i="4"/>
  <c r="O331" i="4"/>
  <c r="N331" i="4"/>
  <c r="M331" i="4"/>
  <c r="L331" i="4"/>
  <c r="K331" i="4"/>
  <c r="J331" i="4"/>
  <c r="I331" i="4"/>
  <c r="H331" i="4"/>
  <c r="G331" i="4"/>
  <c r="F331" i="4"/>
  <c r="E331" i="4"/>
  <c r="D331" i="4"/>
  <c r="C331" i="4"/>
  <c r="B331" i="4"/>
  <c r="Y330" i="4"/>
  <c r="X330" i="4"/>
  <c r="W330" i="4"/>
  <c r="V330" i="4"/>
  <c r="U330" i="4"/>
  <c r="T330" i="4"/>
  <c r="S330" i="4"/>
  <c r="Q330" i="4"/>
  <c r="P330" i="4"/>
  <c r="O330" i="4"/>
  <c r="N330" i="4"/>
  <c r="M330" i="4"/>
  <c r="L330" i="4"/>
  <c r="K330" i="4"/>
  <c r="J330" i="4"/>
  <c r="I330" i="4"/>
  <c r="H330" i="4"/>
  <c r="G330" i="4"/>
  <c r="F330" i="4"/>
  <c r="E330" i="4"/>
  <c r="D330" i="4"/>
  <c r="C330" i="4"/>
  <c r="B330" i="4"/>
  <c r="Y329" i="4"/>
  <c r="X329" i="4"/>
  <c r="W329" i="4"/>
  <c r="V329" i="4"/>
  <c r="U329" i="4"/>
  <c r="T329" i="4"/>
  <c r="S329" i="4"/>
  <c r="Q329" i="4"/>
  <c r="P329" i="4"/>
  <c r="O329" i="4"/>
  <c r="N329" i="4"/>
  <c r="M329" i="4"/>
  <c r="L329" i="4"/>
  <c r="K329" i="4"/>
  <c r="J329" i="4"/>
  <c r="I329" i="4"/>
  <c r="H329" i="4"/>
  <c r="G329" i="4"/>
  <c r="F329" i="4"/>
  <c r="E329" i="4"/>
  <c r="D329" i="4"/>
  <c r="C329" i="4"/>
  <c r="B329" i="4"/>
  <c r="Y328" i="4"/>
  <c r="X328" i="4"/>
  <c r="W328" i="4"/>
  <c r="V328" i="4"/>
  <c r="U328" i="4"/>
  <c r="T328" i="4"/>
  <c r="S328" i="4"/>
  <c r="R328" i="4"/>
  <c r="Q328" i="4"/>
  <c r="P328" i="4"/>
  <c r="O328" i="4"/>
  <c r="N328" i="4"/>
  <c r="M328" i="4"/>
  <c r="L328" i="4"/>
  <c r="K328" i="4"/>
  <c r="J328" i="4"/>
  <c r="I328" i="4"/>
  <c r="H328" i="4"/>
  <c r="G328" i="4"/>
  <c r="F328" i="4"/>
  <c r="E328" i="4"/>
  <c r="D328" i="4"/>
  <c r="C328" i="4"/>
  <c r="B328" i="4"/>
  <c r="Y327" i="4"/>
  <c r="X327" i="4"/>
  <c r="W327" i="4"/>
  <c r="V327" i="4"/>
  <c r="U327" i="4"/>
  <c r="T327" i="4"/>
  <c r="S327" i="4"/>
  <c r="Q327" i="4"/>
  <c r="P327" i="4"/>
  <c r="O327" i="4"/>
  <c r="N327" i="4"/>
  <c r="M327" i="4"/>
  <c r="L327" i="4"/>
  <c r="K327" i="4"/>
  <c r="J327" i="4"/>
  <c r="I327" i="4"/>
  <c r="H327" i="4"/>
  <c r="G327" i="4"/>
  <c r="F327" i="4"/>
  <c r="E327" i="4"/>
  <c r="D327" i="4"/>
  <c r="C327" i="4"/>
  <c r="B327" i="4"/>
  <c r="Y326" i="4"/>
  <c r="X326" i="4"/>
  <c r="W326" i="4"/>
  <c r="V326" i="4"/>
  <c r="U326" i="4"/>
  <c r="T326" i="4"/>
  <c r="S326" i="4"/>
  <c r="R326" i="4"/>
  <c r="Q326" i="4"/>
  <c r="P326" i="4"/>
  <c r="O326" i="4"/>
  <c r="N326" i="4"/>
  <c r="M326" i="4"/>
  <c r="L326" i="4"/>
  <c r="K326" i="4"/>
  <c r="J326" i="4"/>
  <c r="I326" i="4"/>
  <c r="H326" i="4"/>
  <c r="G326" i="4"/>
  <c r="F326" i="4"/>
  <c r="E326" i="4"/>
  <c r="D326" i="4"/>
  <c r="C326" i="4"/>
  <c r="B326" i="4"/>
  <c r="Y325" i="4"/>
  <c r="X325" i="4"/>
  <c r="W325" i="4"/>
  <c r="V325" i="4"/>
  <c r="U325" i="4"/>
  <c r="T325" i="4"/>
  <c r="S325" i="4"/>
  <c r="R325" i="4"/>
  <c r="Q325" i="4"/>
  <c r="P325" i="4"/>
  <c r="O325" i="4"/>
  <c r="N325" i="4"/>
  <c r="M325" i="4"/>
  <c r="L325" i="4"/>
  <c r="K325" i="4"/>
  <c r="J325" i="4"/>
  <c r="I325" i="4"/>
  <c r="H325" i="4"/>
  <c r="G325" i="4"/>
  <c r="F325" i="4"/>
  <c r="E325" i="4"/>
  <c r="D325" i="4"/>
  <c r="C325" i="4"/>
  <c r="B325" i="4"/>
  <c r="Y324" i="4"/>
  <c r="X324" i="4"/>
  <c r="W324" i="4"/>
  <c r="V324" i="4"/>
  <c r="U324" i="4"/>
  <c r="T324" i="4"/>
  <c r="S324" i="4"/>
  <c r="Q324" i="4"/>
  <c r="P324" i="4"/>
  <c r="O324" i="4"/>
  <c r="N324" i="4"/>
  <c r="M324" i="4"/>
  <c r="L324" i="4"/>
  <c r="K324" i="4"/>
  <c r="J324" i="4"/>
  <c r="I324" i="4"/>
  <c r="H324" i="4"/>
  <c r="G324" i="4"/>
  <c r="F324" i="4"/>
  <c r="E324" i="4"/>
  <c r="D324" i="4"/>
  <c r="C324" i="4"/>
  <c r="B324" i="4"/>
  <c r="Y323" i="4"/>
  <c r="X323" i="4"/>
  <c r="W323" i="4"/>
  <c r="V323" i="4"/>
  <c r="U323" i="4"/>
  <c r="T323" i="4"/>
  <c r="S323" i="4"/>
  <c r="R323" i="4"/>
  <c r="Q323" i="4"/>
  <c r="P323" i="4"/>
  <c r="O323" i="4"/>
  <c r="N323" i="4"/>
  <c r="M323" i="4"/>
  <c r="L323" i="4"/>
  <c r="K323" i="4"/>
  <c r="J323" i="4"/>
  <c r="I323" i="4"/>
  <c r="H323" i="4"/>
  <c r="G323" i="4"/>
  <c r="F323" i="4"/>
  <c r="E323" i="4"/>
  <c r="D323" i="4"/>
  <c r="C323" i="4"/>
  <c r="B323" i="4"/>
  <c r="Y322" i="4"/>
  <c r="X322" i="4"/>
  <c r="W322" i="4"/>
  <c r="V322" i="4"/>
  <c r="U322" i="4"/>
  <c r="T322" i="4"/>
  <c r="S322" i="4"/>
  <c r="R322" i="4"/>
  <c r="Q322" i="4"/>
  <c r="P322" i="4"/>
  <c r="O322" i="4"/>
  <c r="N322" i="4"/>
  <c r="M322" i="4"/>
  <c r="L322" i="4"/>
  <c r="K322" i="4"/>
  <c r="J322" i="4"/>
  <c r="I322" i="4"/>
  <c r="H322" i="4"/>
  <c r="G322" i="4"/>
  <c r="F322" i="4"/>
  <c r="E322" i="4"/>
  <c r="D322" i="4"/>
  <c r="C322" i="4"/>
  <c r="B322" i="4"/>
  <c r="Y321" i="4"/>
  <c r="X321" i="4"/>
  <c r="W321" i="4"/>
  <c r="V321" i="4"/>
  <c r="U321" i="4"/>
  <c r="T321" i="4"/>
  <c r="S321" i="4"/>
  <c r="R321" i="4"/>
  <c r="Q321" i="4"/>
  <c r="P321" i="4"/>
  <c r="O321" i="4"/>
  <c r="N321" i="4"/>
  <c r="M321" i="4"/>
  <c r="L321" i="4"/>
  <c r="K321" i="4"/>
  <c r="J321" i="4"/>
  <c r="I321" i="4"/>
  <c r="H321" i="4"/>
  <c r="G321" i="4"/>
  <c r="F321" i="4"/>
  <c r="E321" i="4"/>
  <c r="D321" i="4"/>
  <c r="C321" i="4"/>
  <c r="B321" i="4"/>
  <c r="Y320" i="4"/>
  <c r="X320" i="4"/>
  <c r="W320" i="4"/>
  <c r="V320" i="4"/>
  <c r="U320" i="4"/>
  <c r="T320" i="4"/>
  <c r="S320" i="4"/>
  <c r="R320" i="4"/>
  <c r="Q320" i="4"/>
  <c r="P320" i="4"/>
  <c r="O320" i="4"/>
  <c r="N320" i="4"/>
  <c r="M320" i="4"/>
  <c r="L320" i="4"/>
  <c r="K320" i="4"/>
  <c r="J320" i="4"/>
  <c r="I320" i="4"/>
  <c r="H320" i="4"/>
  <c r="G320" i="4"/>
  <c r="F320" i="4"/>
  <c r="E320" i="4"/>
  <c r="D320" i="4"/>
  <c r="C320" i="4"/>
  <c r="B320" i="4"/>
  <c r="Y319" i="4"/>
  <c r="X319" i="4"/>
  <c r="W319" i="4"/>
  <c r="V319" i="4"/>
  <c r="U319" i="4"/>
  <c r="T319" i="4"/>
  <c r="S319" i="4"/>
  <c r="R319" i="4"/>
  <c r="Q319" i="4"/>
  <c r="P319" i="4"/>
  <c r="O319" i="4"/>
  <c r="N319" i="4"/>
  <c r="M319" i="4"/>
  <c r="L319" i="4"/>
  <c r="K319" i="4"/>
  <c r="J319" i="4"/>
  <c r="I319" i="4"/>
  <c r="H319" i="4"/>
  <c r="G319" i="4"/>
  <c r="F319" i="4"/>
  <c r="E319" i="4"/>
  <c r="D319" i="4"/>
  <c r="C319" i="4"/>
  <c r="B319" i="4"/>
  <c r="Y318" i="4"/>
  <c r="X318" i="4"/>
  <c r="W318" i="4"/>
  <c r="V318" i="4"/>
  <c r="U318" i="4"/>
  <c r="T318" i="4"/>
  <c r="S318" i="4"/>
  <c r="R318" i="4"/>
  <c r="Q318" i="4"/>
  <c r="P318" i="4"/>
  <c r="O318" i="4"/>
  <c r="N318" i="4"/>
  <c r="M318" i="4"/>
  <c r="L318" i="4"/>
  <c r="K318" i="4"/>
  <c r="J318" i="4"/>
  <c r="I318" i="4"/>
  <c r="H318" i="4"/>
  <c r="G318" i="4"/>
  <c r="F318" i="4"/>
  <c r="E318" i="4"/>
  <c r="D318" i="4"/>
  <c r="C318" i="4"/>
  <c r="B318" i="4"/>
  <c r="Y317" i="4"/>
  <c r="X317" i="4"/>
  <c r="W317" i="4"/>
  <c r="V317" i="4"/>
  <c r="U317" i="4"/>
  <c r="T317" i="4"/>
  <c r="S317" i="4"/>
  <c r="R317" i="4"/>
  <c r="Q317" i="4"/>
  <c r="P317" i="4"/>
  <c r="O317" i="4"/>
  <c r="N317" i="4"/>
  <c r="M317" i="4"/>
  <c r="L317" i="4"/>
  <c r="K317" i="4"/>
  <c r="J317" i="4"/>
  <c r="I317" i="4"/>
  <c r="H317" i="4"/>
  <c r="G317" i="4"/>
  <c r="F317" i="4"/>
  <c r="E317" i="4"/>
  <c r="D317" i="4"/>
  <c r="C317" i="4"/>
  <c r="B317" i="4"/>
  <c r="Y316" i="4"/>
  <c r="X316" i="4"/>
  <c r="W316" i="4"/>
  <c r="V316" i="4"/>
  <c r="U316" i="4"/>
  <c r="T316" i="4"/>
  <c r="S316" i="4"/>
  <c r="R316" i="4"/>
  <c r="Q316" i="4"/>
  <c r="P316" i="4"/>
  <c r="O316" i="4"/>
  <c r="N316" i="4"/>
  <c r="M316" i="4"/>
  <c r="L316" i="4"/>
  <c r="K316" i="4"/>
  <c r="J316" i="4"/>
  <c r="I316" i="4"/>
  <c r="H316" i="4"/>
  <c r="G316" i="4"/>
  <c r="F316" i="4"/>
  <c r="E316" i="4"/>
  <c r="D316" i="4"/>
  <c r="C316" i="4"/>
  <c r="B316" i="4"/>
  <c r="Y315" i="4"/>
  <c r="X315" i="4"/>
  <c r="W315" i="4"/>
  <c r="V315" i="4"/>
  <c r="U315" i="4"/>
  <c r="T315" i="4"/>
  <c r="S315" i="4"/>
  <c r="Q315" i="4"/>
  <c r="P315" i="4"/>
  <c r="O315" i="4"/>
  <c r="N315" i="4"/>
  <c r="M315" i="4"/>
  <c r="L315" i="4"/>
  <c r="K315" i="4"/>
  <c r="J315" i="4"/>
  <c r="I315" i="4"/>
  <c r="H315" i="4"/>
  <c r="G315" i="4"/>
  <c r="F315" i="4"/>
  <c r="E315" i="4"/>
  <c r="D315" i="4"/>
  <c r="C315" i="4"/>
  <c r="B315" i="4"/>
  <c r="Y314" i="4"/>
  <c r="X314" i="4"/>
  <c r="W314" i="4"/>
  <c r="V314" i="4"/>
  <c r="U314" i="4"/>
  <c r="T314" i="4"/>
  <c r="S314" i="4"/>
  <c r="Q314" i="4"/>
  <c r="P314" i="4"/>
  <c r="O314" i="4"/>
  <c r="N314" i="4"/>
  <c r="M314" i="4"/>
  <c r="L314" i="4"/>
  <c r="K314" i="4"/>
  <c r="J314" i="4"/>
  <c r="I314" i="4"/>
  <c r="H314" i="4"/>
  <c r="G314" i="4"/>
  <c r="F314" i="4"/>
  <c r="E314" i="4"/>
  <c r="D314" i="4"/>
  <c r="C314" i="4"/>
  <c r="B314" i="4"/>
  <c r="Y313" i="4"/>
  <c r="X313" i="4"/>
  <c r="W313" i="4"/>
  <c r="V313" i="4"/>
  <c r="U313" i="4"/>
  <c r="T313" i="4"/>
  <c r="S313" i="4"/>
  <c r="R313" i="4"/>
  <c r="Q313" i="4"/>
  <c r="P313" i="4"/>
  <c r="O313" i="4"/>
  <c r="N313" i="4"/>
  <c r="M313" i="4"/>
  <c r="L313" i="4"/>
  <c r="K313" i="4"/>
  <c r="J313" i="4"/>
  <c r="I313" i="4"/>
  <c r="H313" i="4"/>
  <c r="G313" i="4"/>
  <c r="F313" i="4"/>
  <c r="E313" i="4"/>
  <c r="D313" i="4"/>
  <c r="C313" i="4"/>
  <c r="B313" i="4"/>
  <c r="Y312" i="4"/>
  <c r="X312" i="4"/>
  <c r="W312" i="4"/>
  <c r="V312" i="4"/>
  <c r="U312" i="4"/>
  <c r="T312" i="4"/>
  <c r="S312" i="4"/>
  <c r="Q312" i="4"/>
  <c r="P312" i="4"/>
  <c r="O312" i="4"/>
  <c r="N312" i="4"/>
  <c r="M312" i="4"/>
  <c r="L312" i="4"/>
  <c r="K312" i="4"/>
  <c r="J312" i="4"/>
  <c r="I312" i="4"/>
  <c r="H312" i="4"/>
  <c r="G312" i="4"/>
  <c r="F312" i="4"/>
  <c r="E312" i="4"/>
  <c r="D312" i="4"/>
  <c r="C312" i="4"/>
  <c r="B312" i="4"/>
  <c r="Y311" i="4"/>
  <c r="X311" i="4"/>
  <c r="W311" i="4"/>
  <c r="V311" i="4"/>
  <c r="U311" i="4"/>
  <c r="T311" i="4"/>
  <c r="S311" i="4"/>
  <c r="R311" i="4"/>
  <c r="Q311" i="4"/>
  <c r="P311" i="4"/>
  <c r="O311" i="4"/>
  <c r="N311" i="4"/>
  <c r="M311" i="4"/>
  <c r="L311" i="4"/>
  <c r="K311" i="4"/>
  <c r="J311" i="4"/>
  <c r="I311" i="4"/>
  <c r="H311" i="4"/>
  <c r="G311" i="4"/>
  <c r="F311" i="4"/>
  <c r="E311" i="4"/>
  <c r="D311" i="4"/>
  <c r="C311" i="4"/>
  <c r="B311" i="4"/>
  <c r="Y310" i="4"/>
  <c r="X310" i="4"/>
  <c r="W310" i="4"/>
  <c r="V310" i="4"/>
  <c r="U310" i="4"/>
  <c r="T310" i="4"/>
  <c r="S310" i="4"/>
  <c r="R310" i="4"/>
  <c r="Q310" i="4"/>
  <c r="P310" i="4"/>
  <c r="O310" i="4"/>
  <c r="N310" i="4"/>
  <c r="M310" i="4"/>
  <c r="L310" i="4"/>
  <c r="K310" i="4"/>
  <c r="J310" i="4"/>
  <c r="I310" i="4"/>
  <c r="H310" i="4"/>
  <c r="G310" i="4"/>
  <c r="F310" i="4"/>
  <c r="E310" i="4"/>
  <c r="D310" i="4"/>
  <c r="C310" i="4"/>
  <c r="B310" i="4"/>
  <c r="Y309" i="4"/>
  <c r="X309" i="4"/>
  <c r="W309" i="4"/>
  <c r="V309" i="4"/>
  <c r="U309" i="4"/>
  <c r="T309" i="4"/>
  <c r="S309" i="4"/>
  <c r="Q309" i="4"/>
  <c r="P309" i="4"/>
  <c r="O309" i="4"/>
  <c r="N309" i="4"/>
  <c r="M309" i="4"/>
  <c r="L309" i="4"/>
  <c r="K309" i="4"/>
  <c r="J309" i="4"/>
  <c r="I309" i="4"/>
  <c r="H309" i="4"/>
  <c r="G309" i="4"/>
  <c r="F309" i="4"/>
  <c r="E309" i="4"/>
  <c r="D309" i="4"/>
  <c r="C309" i="4"/>
  <c r="B309" i="4"/>
  <c r="Y308" i="4"/>
  <c r="X308" i="4"/>
  <c r="W308" i="4"/>
  <c r="V308" i="4"/>
  <c r="U308" i="4"/>
  <c r="T308" i="4"/>
  <c r="S308" i="4"/>
  <c r="R308" i="4"/>
  <c r="Q308" i="4"/>
  <c r="P308" i="4"/>
  <c r="O308" i="4"/>
  <c r="N308" i="4"/>
  <c r="M308" i="4"/>
  <c r="L308" i="4"/>
  <c r="K308" i="4"/>
  <c r="J308" i="4"/>
  <c r="I308" i="4"/>
  <c r="H308" i="4"/>
  <c r="G308" i="4"/>
  <c r="F308" i="4"/>
  <c r="E308" i="4"/>
  <c r="D308" i="4"/>
  <c r="C308" i="4"/>
  <c r="B308" i="4"/>
  <c r="Y307" i="4"/>
  <c r="X307" i="4"/>
  <c r="W307" i="4"/>
  <c r="V307" i="4"/>
  <c r="U307" i="4"/>
  <c r="T307" i="4"/>
  <c r="S307" i="4"/>
  <c r="R307" i="4"/>
  <c r="Q307" i="4"/>
  <c r="P307" i="4"/>
  <c r="O307" i="4"/>
  <c r="N307" i="4"/>
  <c r="M307" i="4"/>
  <c r="L307" i="4"/>
  <c r="K307" i="4"/>
  <c r="J307" i="4"/>
  <c r="I307" i="4"/>
  <c r="H307" i="4"/>
  <c r="G307" i="4"/>
  <c r="F307" i="4"/>
  <c r="E307" i="4"/>
  <c r="D307" i="4"/>
  <c r="C307" i="4"/>
  <c r="B307" i="4"/>
  <c r="Y306" i="4"/>
  <c r="X306" i="4"/>
  <c r="W306" i="4"/>
  <c r="V306" i="4"/>
  <c r="U306" i="4"/>
  <c r="T306" i="4"/>
  <c r="S306" i="4"/>
  <c r="R306" i="4"/>
  <c r="Q306" i="4"/>
  <c r="P306" i="4"/>
  <c r="O306" i="4"/>
  <c r="N306" i="4"/>
  <c r="M306" i="4"/>
  <c r="L306" i="4"/>
  <c r="K306" i="4"/>
  <c r="J306" i="4"/>
  <c r="I306" i="4"/>
  <c r="H306" i="4"/>
  <c r="G306" i="4"/>
  <c r="F306" i="4"/>
  <c r="E306" i="4"/>
  <c r="D306" i="4"/>
  <c r="C306" i="4"/>
  <c r="B306" i="4"/>
  <c r="Y305" i="4"/>
  <c r="X305" i="4"/>
  <c r="W305" i="4"/>
  <c r="V305" i="4"/>
  <c r="U305" i="4"/>
  <c r="T305" i="4"/>
  <c r="S305" i="4"/>
  <c r="R305" i="4"/>
  <c r="Q305" i="4"/>
  <c r="P305" i="4"/>
  <c r="O305" i="4"/>
  <c r="N305" i="4"/>
  <c r="M305" i="4"/>
  <c r="L305" i="4"/>
  <c r="K305" i="4"/>
  <c r="J305" i="4"/>
  <c r="I305" i="4"/>
  <c r="H305" i="4"/>
  <c r="G305" i="4"/>
  <c r="F305" i="4"/>
  <c r="E305" i="4"/>
  <c r="D305" i="4"/>
  <c r="C305" i="4"/>
  <c r="B305" i="4"/>
  <c r="Y304" i="4"/>
  <c r="X304" i="4"/>
  <c r="W304" i="4"/>
  <c r="V304" i="4"/>
  <c r="U304" i="4"/>
  <c r="T304" i="4"/>
  <c r="S304" i="4"/>
  <c r="R304" i="4"/>
  <c r="Q304" i="4"/>
  <c r="P304" i="4"/>
  <c r="O304" i="4"/>
  <c r="N304" i="4"/>
  <c r="M304" i="4"/>
  <c r="L304" i="4"/>
  <c r="K304" i="4"/>
  <c r="J304" i="4"/>
  <c r="I304" i="4"/>
  <c r="H304" i="4"/>
  <c r="G304" i="4"/>
  <c r="F304" i="4"/>
  <c r="E304" i="4"/>
  <c r="D304" i="4"/>
  <c r="C304" i="4"/>
  <c r="B304" i="4"/>
  <c r="Y303" i="4"/>
  <c r="X303" i="4"/>
  <c r="W303" i="4"/>
  <c r="V303" i="4"/>
  <c r="U303" i="4"/>
  <c r="T303" i="4"/>
  <c r="S303" i="4"/>
  <c r="R303" i="4"/>
  <c r="Q303" i="4"/>
  <c r="P303" i="4"/>
  <c r="O303" i="4"/>
  <c r="N303" i="4"/>
  <c r="M303" i="4"/>
  <c r="L303" i="4"/>
  <c r="K303" i="4"/>
  <c r="J303" i="4"/>
  <c r="I303" i="4"/>
  <c r="H303" i="4"/>
  <c r="G303" i="4"/>
  <c r="F303" i="4"/>
  <c r="E303" i="4"/>
  <c r="D303" i="4"/>
  <c r="C303" i="4"/>
  <c r="B303" i="4"/>
  <c r="Y302" i="4"/>
  <c r="X302" i="4"/>
  <c r="W302" i="4"/>
  <c r="V302" i="4"/>
  <c r="U302" i="4"/>
  <c r="T302" i="4"/>
  <c r="S302" i="4"/>
  <c r="R302" i="4"/>
  <c r="Q302" i="4"/>
  <c r="P302" i="4"/>
  <c r="O302" i="4"/>
  <c r="N302" i="4"/>
  <c r="M302" i="4"/>
  <c r="L302" i="4"/>
  <c r="K302" i="4"/>
  <c r="J302" i="4"/>
  <c r="I302" i="4"/>
  <c r="H302" i="4"/>
  <c r="G302" i="4"/>
  <c r="F302" i="4"/>
  <c r="E302" i="4"/>
  <c r="D302" i="4"/>
  <c r="C302" i="4"/>
  <c r="B302" i="4"/>
  <c r="Y301" i="4"/>
  <c r="X301" i="4"/>
  <c r="W301" i="4"/>
  <c r="V301" i="4"/>
  <c r="U301" i="4"/>
  <c r="T301" i="4"/>
  <c r="S301" i="4"/>
  <c r="R301" i="4"/>
  <c r="Q301" i="4"/>
  <c r="P301" i="4"/>
  <c r="O301" i="4"/>
  <c r="N301" i="4"/>
  <c r="M301" i="4"/>
  <c r="L301" i="4"/>
  <c r="K301" i="4"/>
  <c r="J301" i="4"/>
  <c r="I301" i="4"/>
  <c r="H301" i="4"/>
  <c r="G301" i="4"/>
  <c r="F301" i="4"/>
  <c r="E301" i="4"/>
  <c r="D301" i="4"/>
  <c r="C301" i="4"/>
  <c r="B301" i="4"/>
  <c r="Y300" i="4"/>
  <c r="X300" i="4"/>
  <c r="W300" i="4"/>
  <c r="V300" i="4"/>
  <c r="U300" i="4"/>
  <c r="T300" i="4"/>
  <c r="S300" i="4"/>
  <c r="R300" i="4"/>
  <c r="Q300" i="4"/>
  <c r="P300" i="4"/>
  <c r="O300" i="4"/>
  <c r="N300" i="4"/>
  <c r="M300" i="4"/>
  <c r="L300" i="4"/>
  <c r="K300" i="4"/>
  <c r="J300" i="4"/>
  <c r="I300" i="4"/>
  <c r="H300" i="4"/>
  <c r="G300" i="4"/>
  <c r="F300" i="4"/>
  <c r="E300" i="4"/>
  <c r="D300" i="4"/>
  <c r="C300" i="4"/>
  <c r="B300" i="4"/>
  <c r="Y299" i="4"/>
  <c r="X299" i="4"/>
  <c r="W299" i="4"/>
  <c r="V299" i="4"/>
  <c r="U299" i="4"/>
  <c r="T299" i="4"/>
  <c r="S299" i="4"/>
  <c r="R299" i="4"/>
  <c r="Q299" i="4"/>
  <c r="P299" i="4"/>
  <c r="O299" i="4"/>
  <c r="N299" i="4"/>
  <c r="M299" i="4"/>
  <c r="L299" i="4"/>
  <c r="K299" i="4"/>
  <c r="J299" i="4"/>
  <c r="I299" i="4"/>
  <c r="H299" i="4"/>
  <c r="G299" i="4"/>
  <c r="F299" i="4"/>
  <c r="E299" i="4"/>
  <c r="D299" i="4"/>
  <c r="C299" i="4"/>
  <c r="B299" i="4"/>
  <c r="Y298" i="4"/>
  <c r="X298" i="4"/>
  <c r="W298" i="4"/>
  <c r="V298" i="4"/>
  <c r="U298" i="4"/>
  <c r="T298" i="4"/>
  <c r="S298" i="4"/>
  <c r="Q298" i="4"/>
  <c r="P298" i="4"/>
  <c r="O298" i="4"/>
  <c r="N298" i="4"/>
  <c r="M298" i="4"/>
  <c r="L298" i="4"/>
  <c r="K298" i="4"/>
  <c r="J298" i="4"/>
  <c r="I298" i="4"/>
  <c r="H298" i="4"/>
  <c r="G298" i="4"/>
  <c r="F298" i="4"/>
  <c r="E298" i="4"/>
  <c r="D298" i="4"/>
  <c r="C298" i="4"/>
  <c r="B298" i="4"/>
  <c r="Y297" i="4"/>
  <c r="X297" i="4"/>
  <c r="W297" i="4"/>
  <c r="V297" i="4"/>
  <c r="U297" i="4"/>
  <c r="T297" i="4"/>
  <c r="S297" i="4"/>
  <c r="R297" i="4"/>
  <c r="Q297" i="4"/>
  <c r="P297" i="4"/>
  <c r="O297" i="4"/>
  <c r="N297" i="4"/>
  <c r="M297" i="4"/>
  <c r="L297" i="4"/>
  <c r="K297" i="4"/>
  <c r="J297" i="4"/>
  <c r="I297" i="4"/>
  <c r="H297" i="4"/>
  <c r="G297" i="4"/>
  <c r="F297" i="4"/>
  <c r="E297" i="4"/>
  <c r="D297" i="4"/>
  <c r="C297" i="4"/>
  <c r="B297" i="4"/>
  <c r="Y296" i="4"/>
  <c r="X296" i="4"/>
  <c r="W296" i="4"/>
  <c r="V296" i="4"/>
  <c r="U296" i="4"/>
  <c r="T296" i="4"/>
  <c r="S296" i="4"/>
  <c r="R296" i="4"/>
  <c r="Q296" i="4"/>
  <c r="P296" i="4"/>
  <c r="O296" i="4"/>
  <c r="N296" i="4"/>
  <c r="M296" i="4"/>
  <c r="L296" i="4"/>
  <c r="K296" i="4"/>
  <c r="J296" i="4"/>
  <c r="I296" i="4"/>
  <c r="H296" i="4"/>
  <c r="G296" i="4"/>
  <c r="F296" i="4"/>
  <c r="E296" i="4"/>
  <c r="D296" i="4"/>
  <c r="C296" i="4"/>
  <c r="B296" i="4"/>
  <c r="Y295" i="4"/>
  <c r="X295" i="4"/>
  <c r="W295" i="4"/>
  <c r="V295" i="4"/>
  <c r="U295" i="4"/>
  <c r="T295" i="4"/>
  <c r="S295" i="4"/>
  <c r="R295" i="4"/>
  <c r="Q295" i="4"/>
  <c r="P295" i="4"/>
  <c r="O295" i="4"/>
  <c r="N295" i="4"/>
  <c r="M295" i="4"/>
  <c r="L295" i="4"/>
  <c r="K295" i="4"/>
  <c r="J295" i="4"/>
  <c r="I295" i="4"/>
  <c r="H295" i="4"/>
  <c r="G295" i="4"/>
  <c r="F295" i="4"/>
  <c r="E295" i="4"/>
  <c r="D295" i="4"/>
  <c r="C295" i="4"/>
  <c r="B295" i="4"/>
  <c r="Y294" i="4"/>
  <c r="X294" i="4"/>
  <c r="W294" i="4"/>
  <c r="V294" i="4"/>
  <c r="U294" i="4"/>
  <c r="T294" i="4"/>
  <c r="S294" i="4"/>
  <c r="Q294" i="4"/>
  <c r="P294" i="4"/>
  <c r="O294" i="4"/>
  <c r="N294" i="4"/>
  <c r="M294" i="4"/>
  <c r="L294" i="4"/>
  <c r="K294" i="4"/>
  <c r="J294" i="4"/>
  <c r="I294" i="4"/>
  <c r="H294" i="4"/>
  <c r="G294" i="4"/>
  <c r="F294" i="4"/>
  <c r="E294" i="4"/>
  <c r="D294" i="4"/>
  <c r="C294" i="4"/>
  <c r="B294" i="4"/>
  <c r="Y293" i="4"/>
  <c r="X293" i="4"/>
  <c r="W293" i="4"/>
  <c r="V293" i="4"/>
  <c r="U293" i="4"/>
  <c r="T293" i="4"/>
  <c r="S293" i="4"/>
  <c r="R293" i="4"/>
  <c r="Q293" i="4"/>
  <c r="P293" i="4"/>
  <c r="O293" i="4"/>
  <c r="N293" i="4"/>
  <c r="M293" i="4"/>
  <c r="L293" i="4"/>
  <c r="K293" i="4"/>
  <c r="J293" i="4"/>
  <c r="I293" i="4"/>
  <c r="H293" i="4"/>
  <c r="G293" i="4"/>
  <c r="F293" i="4"/>
  <c r="E293" i="4"/>
  <c r="D293" i="4"/>
  <c r="C293" i="4"/>
  <c r="B293" i="4"/>
  <c r="Y292" i="4"/>
  <c r="X292" i="4"/>
  <c r="W292" i="4"/>
  <c r="V292" i="4"/>
  <c r="U292" i="4"/>
  <c r="T292" i="4"/>
  <c r="S292" i="4"/>
  <c r="Q292" i="4"/>
  <c r="P292" i="4"/>
  <c r="O292" i="4"/>
  <c r="N292" i="4"/>
  <c r="M292" i="4"/>
  <c r="L292" i="4"/>
  <c r="K292" i="4"/>
  <c r="J292" i="4"/>
  <c r="I292" i="4"/>
  <c r="H292" i="4"/>
  <c r="G292" i="4"/>
  <c r="F292" i="4"/>
  <c r="E292" i="4"/>
  <c r="D292" i="4"/>
  <c r="C292" i="4"/>
  <c r="B292" i="4"/>
  <c r="Y291" i="4"/>
  <c r="X291" i="4"/>
  <c r="W291" i="4"/>
  <c r="V291" i="4"/>
  <c r="U291" i="4"/>
  <c r="T291" i="4"/>
  <c r="S291" i="4"/>
  <c r="Q291" i="4"/>
  <c r="P291" i="4"/>
  <c r="O291" i="4"/>
  <c r="N291" i="4"/>
  <c r="M291" i="4"/>
  <c r="L291" i="4"/>
  <c r="K291" i="4"/>
  <c r="J291" i="4"/>
  <c r="I291" i="4"/>
  <c r="H291" i="4"/>
  <c r="G291" i="4"/>
  <c r="F291" i="4"/>
  <c r="E291" i="4"/>
  <c r="D291" i="4"/>
  <c r="C291" i="4"/>
  <c r="B291" i="4"/>
  <c r="Y290" i="4"/>
  <c r="X290" i="4"/>
  <c r="W290" i="4"/>
  <c r="V290" i="4"/>
  <c r="U290" i="4"/>
  <c r="T290" i="4"/>
  <c r="S290" i="4"/>
  <c r="Q290" i="4"/>
  <c r="P290" i="4"/>
  <c r="O290" i="4"/>
  <c r="N290" i="4"/>
  <c r="M290" i="4"/>
  <c r="L290" i="4"/>
  <c r="K290" i="4"/>
  <c r="J290" i="4"/>
  <c r="I290" i="4"/>
  <c r="H290" i="4"/>
  <c r="G290" i="4"/>
  <c r="F290" i="4"/>
  <c r="E290" i="4"/>
  <c r="D290" i="4"/>
  <c r="C290" i="4"/>
  <c r="B290" i="4"/>
  <c r="Y289" i="4"/>
  <c r="X289" i="4"/>
  <c r="W289" i="4"/>
  <c r="V289" i="4"/>
  <c r="U289" i="4"/>
  <c r="T289" i="4"/>
  <c r="S289" i="4"/>
  <c r="R289" i="4"/>
  <c r="Q289" i="4"/>
  <c r="P289" i="4"/>
  <c r="O289" i="4"/>
  <c r="N289" i="4"/>
  <c r="M289" i="4"/>
  <c r="L289" i="4"/>
  <c r="K289" i="4"/>
  <c r="J289" i="4"/>
  <c r="I289" i="4"/>
  <c r="H289" i="4"/>
  <c r="G289" i="4"/>
  <c r="F289" i="4"/>
  <c r="E289" i="4"/>
  <c r="D289" i="4"/>
  <c r="C289" i="4"/>
  <c r="B289" i="4"/>
  <c r="Y288" i="4"/>
  <c r="X288" i="4"/>
  <c r="W288" i="4"/>
  <c r="V288" i="4"/>
  <c r="U288" i="4"/>
  <c r="T288" i="4"/>
  <c r="S288" i="4"/>
  <c r="R288" i="4"/>
  <c r="Q288" i="4"/>
  <c r="P288" i="4"/>
  <c r="O288" i="4"/>
  <c r="N288" i="4"/>
  <c r="M288" i="4"/>
  <c r="L288" i="4"/>
  <c r="K288" i="4"/>
  <c r="J288" i="4"/>
  <c r="I288" i="4"/>
  <c r="H288" i="4"/>
  <c r="G288" i="4"/>
  <c r="F288" i="4"/>
  <c r="E288" i="4"/>
  <c r="D288" i="4"/>
  <c r="C288" i="4"/>
  <c r="B288" i="4"/>
  <c r="Y287" i="4"/>
  <c r="X287" i="4"/>
  <c r="W287" i="4"/>
  <c r="V287" i="4"/>
  <c r="U287" i="4"/>
  <c r="T287" i="4"/>
  <c r="S287" i="4"/>
  <c r="R287" i="4"/>
  <c r="Q287" i="4"/>
  <c r="P287" i="4"/>
  <c r="O287" i="4"/>
  <c r="N287" i="4"/>
  <c r="M287" i="4"/>
  <c r="L287" i="4"/>
  <c r="K287" i="4"/>
  <c r="J287" i="4"/>
  <c r="I287" i="4"/>
  <c r="H287" i="4"/>
  <c r="G287" i="4"/>
  <c r="F287" i="4"/>
  <c r="E287" i="4"/>
  <c r="D287" i="4"/>
  <c r="C287" i="4"/>
  <c r="B287" i="4"/>
  <c r="Y286" i="4"/>
  <c r="X286" i="4"/>
  <c r="W286" i="4"/>
  <c r="V286" i="4"/>
  <c r="U286" i="4"/>
  <c r="T286" i="4"/>
  <c r="S286" i="4"/>
  <c r="R286" i="4"/>
  <c r="Q286" i="4"/>
  <c r="P286" i="4"/>
  <c r="O286" i="4"/>
  <c r="N286" i="4"/>
  <c r="M286" i="4"/>
  <c r="L286" i="4"/>
  <c r="K286" i="4"/>
  <c r="J286" i="4"/>
  <c r="I286" i="4"/>
  <c r="H286" i="4"/>
  <c r="G286" i="4"/>
  <c r="F286" i="4"/>
  <c r="E286" i="4"/>
  <c r="D286" i="4"/>
  <c r="C286" i="4"/>
  <c r="B286" i="4"/>
  <c r="Y285" i="4"/>
  <c r="X285" i="4"/>
  <c r="W285" i="4"/>
  <c r="V285" i="4"/>
  <c r="U285" i="4"/>
  <c r="T285" i="4"/>
  <c r="S285" i="4"/>
  <c r="R285" i="4"/>
  <c r="Q285" i="4"/>
  <c r="P285" i="4"/>
  <c r="O285" i="4"/>
  <c r="N285" i="4"/>
  <c r="M285" i="4"/>
  <c r="L285" i="4"/>
  <c r="K285" i="4"/>
  <c r="J285" i="4"/>
  <c r="I285" i="4"/>
  <c r="H285" i="4"/>
  <c r="G285" i="4"/>
  <c r="F285" i="4"/>
  <c r="E285" i="4"/>
  <c r="D285" i="4"/>
  <c r="C285" i="4"/>
  <c r="B285" i="4"/>
  <c r="Y284" i="4"/>
  <c r="X284" i="4"/>
  <c r="W284" i="4"/>
  <c r="V284" i="4"/>
  <c r="U284" i="4"/>
  <c r="T284" i="4"/>
  <c r="S284" i="4"/>
  <c r="R284" i="4"/>
  <c r="Q284" i="4"/>
  <c r="P284" i="4"/>
  <c r="O284" i="4"/>
  <c r="N284" i="4"/>
  <c r="M284" i="4"/>
  <c r="L284" i="4"/>
  <c r="K284" i="4"/>
  <c r="J284" i="4"/>
  <c r="I284" i="4"/>
  <c r="H284" i="4"/>
  <c r="G284" i="4"/>
  <c r="F284" i="4"/>
  <c r="E284" i="4"/>
  <c r="D284" i="4"/>
  <c r="C284" i="4"/>
  <c r="B284" i="4"/>
  <c r="Y283" i="4"/>
  <c r="X283" i="4"/>
  <c r="W283" i="4"/>
  <c r="V283" i="4"/>
  <c r="U283" i="4"/>
  <c r="T283" i="4"/>
  <c r="S283" i="4"/>
  <c r="Q283" i="4"/>
  <c r="P283" i="4"/>
  <c r="O283" i="4"/>
  <c r="N283" i="4"/>
  <c r="M283" i="4"/>
  <c r="L283" i="4"/>
  <c r="K283" i="4"/>
  <c r="J283" i="4"/>
  <c r="I283" i="4"/>
  <c r="H283" i="4"/>
  <c r="G283" i="4"/>
  <c r="F283" i="4"/>
  <c r="E283" i="4"/>
  <c r="D283" i="4"/>
  <c r="C283" i="4"/>
  <c r="B283" i="4"/>
  <c r="Y282" i="4"/>
  <c r="X282" i="4"/>
  <c r="W282" i="4"/>
  <c r="V282" i="4"/>
  <c r="U282" i="4"/>
  <c r="T282" i="4"/>
  <c r="S282" i="4"/>
  <c r="Q282" i="4"/>
  <c r="P282" i="4"/>
  <c r="O282" i="4"/>
  <c r="N282" i="4"/>
  <c r="M282" i="4"/>
  <c r="L282" i="4"/>
  <c r="K282" i="4"/>
  <c r="J282" i="4"/>
  <c r="I282" i="4"/>
  <c r="H282" i="4"/>
  <c r="G282" i="4"/>
  <c r="F282" i="4"/>
  <c r="E282" i="4"/>
  <c r="D282" i="4"/>
  <c r="C282" i="4"/>
  <c r="B282" i="4"/>
  <c r="Y281" i="4"/>
  <c r="X281" i="4"/>
  <c r="W281" i="4"/>
  <c r="V281" i="4"/>
  <c r="U281" i="4"/>
  <c r="T281" i="4"/>
  <c r="S281" i="4"/>
  <c r="R281" i="4"/>
  <c r="Q281" i="4"/>
  <c r="P281" i="4"/>
  <c r="O281" i="4"/>
  <c r="N281" i="4"/>
  <c r="M281" i="4"/>
  <c r="L281" i="4"/>
  <c r="K281" i="4"/>
  <c r="J281" i="4"/>
  <c r="I281" i="4"/>
  <c r="H281" i="4"/>
  <c r="G281" i="4"/>
  <c r="F281" i="4"/>
  <c r="E281" i="4"/>
  <c r="D281" i="4"/>
  <c r="C281" i="4"/>
  <c r="B281" i="4"/>
  <c r="Y280" i="4"/>
  <c r="X280" i="4"/>
  <c r="W280" i="4"/>
  <c r="V280" i="4"/>
  <c r="U280" i="4"/>
  <c r="T280" i="4"/>
  <c r="S280" i="4"/>
  <c r="R280" i="4"/>
  <c r="Q280" i="4"/>
  <c r="P280" i="4"/>
  <c r="O280" i="4"/>
  <c r="N280" i="4"/>
  <c r="M280" i="4"/>
  <c r="L280" i="4"/>
  <c r="K280" i="4"/>
  <c r="J280" i="4"/>
  <c r="I280" i="4"/>
  <c r="H280" i="4"/>
  <c r="G280" i="4"/>
  <c r="F280" i="4"/>
  <c r="E280" i="4"/>
  <c r="D280" i="4"/>
  <c r="C280" i="4"/>
  <c r="B280" i="4"/>
  <c r="Y279" i="4"/>
  <c r="X279" i="4"/>
  <c r="W279" i="4"/>
  <c r="V279" i="4"/>
  <c r="U279" i="4"/>
  <c r="T279" i="4"/>
  <c r="S279" i="4"/>
  <c r="Q279" i="4"/>
  <c r="P279" i="4"/>
  <c r="O279" i="4"/>
  <c r="N279" i="4"/>
  <c r="M279" i="4"/>
  <c r="L279" i="4"/>
  <c r="K279" i="4"/>
  <c r="J279" i="4"/>
  <c r="I279" i="4"/>
  <c r="H279" i="4"/>
  <c r="G279" i="4"/>
  <c r="F279" i="4"/>
  <c r="E279" i="4"/>
  <c r="D279" i="4"/>
  <c r="C279" i="4"/>
  <c r="B279" i="4"/>
  <c r="Y278" i="4"/>
  <c r="X278" i="4"/>
  <c r="W278" i="4"/>
  <c r="V278" i="4"/>
  <c r="U278" i="4"/>
  <c r="T278" i="4"/>
  <c r="S278" i="4"/>
  <c r="R278" i="4"/>
  <c r="Q278" i="4"/>
  <c r="P278" i="4"/>
  <c r="O278" i="4"/>
  <c r="N278" i="4"/>
  <c r="M278" i="4"/>
  <c r="L278" i="4"/>
  <c r="K278" i="4"/>
  <c r="J278" i="4"/>
  <c r="I278" i="4"/>
  <c r="H278" i="4"/>
  <c r="G278" i="4"/>
  <c r="F278" i="4"/>
  <c r="E278" i="4"/>
  <c r="D278" i="4"/>
  <c r="C278" i="4"/>
  <c r="B278" i="4"/>
  <c r="Y277" i="4"/>
  <c r="X277" i="4"/>
  <c r="W277" i="4"/>
  <c r="V277" i="4"/>
  <c r="U277" i="4"/>
  <c r="T277" i="4"/>
  <c r="S277" i="4"/>
  <c r="R277" i="4"/>
  <c r="Q277" i="4"/>
  <c r="P277" i="4"/>
  <c r="O277" i="4"/>
  <c r="N277" i="4"/>
  <c r="M277" i="4"/>
  <c r="L277" i="4"/>
  <c r="K277" i="4"/>
  <c r="J277" i="4"/>
  <c r="I277" i="4"/>
  <c r="H277" i="4"/>
  <c r="G277" i="4"/>
  <c r="F277" i="4"/>
  <c r="E277" i="4"/>
  <c r="D277" i="4"/>
  <c r="C277" i="4"/>
  <c r="B277" i="4"/>
  <c r="Y276" i="4"/>
  <c r="X276" i="4"/>
  <c r="W276" i="4"/>
  <c r="V276" i="4"/>
  <c r="U276" i="4"/>
  <c r="T276" i="4"/>
  <c r="S276" i="4"/>
  <c r="R276" i="4"/>
  <c r="Q276" i="4"/>
  <c r="P276" i="4"/>
  <c r="O276" i="4"/>
  <c r="N276" i="4"/>
  <c r="M276" i="4"/>
  <c r="L276" i="4"/>
  <c r="K276" i="4"/>
  <c r="J276" i="4"/>
  <c r="I276" i="4"/>
  <c r="H276" i="4"/>
  <c r="G276" i="4"/>
  <c r="F276" i="4"/>
  <c r="E276" i="4"/>
  <c r="D276" i="4"/>
  <c r="C276" i="4"/>
  <c r="B276" i="4"/>
  <c r="Y275" i="4"/>
  <c r="X275" i="4"/>
  <c r="W275" i="4"/>
  <c r="V275" i="4"/>
  <c r="U275" i="4"/>
  <c r="T275" i="4"/>
  <c r="S275" i="4"/>
  <c r="Q275" i="4"/>
  <c r="P275" i="4"/>
  <c r="O275" i="4"/>
  <c r="N275" i="4"/>
  <c r="M275" i="4"/>
  <c r="L275" i="4"/>
  <c r="K275" i="4"/>
  <c r="J275" i="4"/>
  <c r="I275" i="4"/>
  <c r="H275" i="4"/>
  <c r="G275" i="4"/>
  <c r="F275" i="4"/>
  <c r="E275" i="4"/>
  <c r="D275" i="4"/>
  <c r="C275" i="4"/>
  <c r="B275" i="4"/>
  <c r="Y274" i="4"/>
  <c r="X274" i="4"/>
  <c r="W274" i="4"/>
  <c r="V274" i="4"/>
  <c r="U274" i="4"/>
  <c r="T274" i="4"/>
  <c r="S274" i="4"/>
  <c r="Q274" i="4"/>
  <c r="P274" i="4"/>
  <c r="O274" i="4"/>
  <c r="N274" i="4"/>
  <c r="M274" i="4"/>
  <c r="L274" i="4"/>
  <c r="K274" i="4"/>
  <c r="J274" i="4"/>
  <c r="I274" i="4"/>
  <c r="H274" i="4"/>
  <c r="G274" i="4"/>
  <c r="F274" i="4"/>
  <c r="E274" i="4"/>
  <c r="D274" i="4"/>
  <c r="C274" i="4"/>
  <c r="B274" i="4"/>
  <c r="Y273" i="4"/>
  <c r="X273" i="4"/>
  <c r="W273" i="4"/>
  <c r="V273" i="4"/>
  <c r="U273" i="4"/>
  <c r="T273" i="4"/>
  <c r="S273" i="4"/>
  <c r="R273" i="4"/>
  <c r="Q273" i="4"/>
  <c r="P273" i="4"/>
  <c r="O273" i="4"/>
  <c r="N273" i="4"/>
  <c r="M273" i="4"/>
  <c r="L273" i="4"/>
  <c r="K273" i="4"/>
  <c r="J273" i="4"/>
  <c r="I273" i="4"/>
  <c r="H273" i="4"/>
  <c r="G273" i="4"/>
  <c r="F273" i="4"/>
  <c r="E273" i="4"/>
  <c r="D273" i="4"/>
  <c r="C273" i="4"/>
  <c r="B273" i="4"/>
  <c r="Y272" i="4"/>
  <c r="X272" i="4"/>
  <c r="W272" i="4"/>
  <c r="V272" i="4"/>
  <c r="U272" i="4"/>
  <c r="T272" i="4"/>
  <c r="S272" i="4"/>
  <c r="Q272" i="4"/>
  <c r="P272" i="4"/>
  <c r="O272" i="4"/>
  <c r="N272" i="4"/>
  <c r="M272" i="4"/>
  <c r="L272" i="4"/>
  <c r="K272" i="4"/>
  <c r="J272" i="4"/>
  <c r="I272" i="4"/>
  <c r="H272" i="4"/>
  <c r="G272" i="4"/>
  <c r="F272" i="4"/>
  <c r="E272" i="4"/>
  <c r="D272" i="4"/>
  <c r="C272" i="4"/>
  <c r="B272" i="4"/>
  <c r="Y271" i="4"/>
  <c r="X271" i="4"/>
  <c r="W271" i="4"/>
  <c r="V271" i="4"/>
  <c r="U271" i="4"/>
  <c r="T271" i="4"/>
  <c r="S271" i="4"/>
  <c r="R271" i="4"/>
  <c r="Q271" i="4"/>
  <c r="P271" i="4"/>
  <c r="O271" i="4"/>
  <c r="N271" i="4"/>
  <c r="M271" i="4"/>
  <c r="L271" i="4"/>
  <c r="K271" i="4"/>
  <c r="J271" i="4"/>
  <c r="I271" i="4"/>
  <c r="H271" i="4"/>
  <c r="G271" i="4"/>
  <c r="F271" i="4"/>
  <c r="E271" i="4"/>
  <c r="D271" i="4"/>
  <c r="C271" i="4"/>
  <c r="B271" i="4"/>
  <c r="Y270" i="4"/>
  <c r="X270" i="4"/>
  <c r="W270" i="4"/>
  <c r="V270" i="4"/>
  <c r="U270" i="4"/>
  <c r="T270" i="4"/>
  <c r="S270" i="4"/>
  <c r="R270" i="4"/>
  <c r="Q270" i="4"/>
  <c r="P270" i="4"/>
  <c r="O270" i="4"/>
  <c r="N270" i="4"/>
  <c r="M270" i="4"/>
  <c r="L270" i="4"/>
  <c r="K270" i="4"/>
  <c r="J270" i="4"/>
  <c r="I270" i="4"/>
  <c r="H270" i="4"/>
  <c r="G270" i="4"/>
  <c r="F270" i="4"/>
  <c r="E270" i="4"/>
  <c r="D270" i="4"/>
  <c r="C270" i="4"/>
  <c r="B270" i="4"/>
  <c r="Y269" i="4"/>
  <c r="X269" i="4"/>
  <c r="W269" i="4"/>
  <c r="V269" i="4"/>
  <c r="U269" i="4"/>
  <c r="T269" i="4"/>
  <c r="S269" i="4"/>
  <c r="R269" i="4"/>
  <c r="Q269" i="4"/>
  <c r="P269" i="4"/>
  <c r="O269" i="4"/>
  <c r="N269" i="4"/>
  <c r="M269" i="4"/>
  <c r="L269" i="4"/>
  <c r="K269" i="4"/>
  <c r="J269" i="4"/>
  <c r="I269" i="4"/>
  <c r="H269" i="4"/>
  <c r="G269" i="4"/>
  <c r="F269" i="4"/>
  <c r="E269" i="4"/>
  <c r="D269" i="4"/>
  <c r="C269" i="4"/>
  <c r="B269" i="4"/>
  <c r="Y268" i="4"/>
  <c r="X268" i="4"/>
  <c r="W268" i="4"/>
  <c r="V268" i="4"/>
  <c r="U268" i="4"/>
  <c r="T268" i="4"/>
  <c r="S268" i="4"/>
  <c r="Q268" i="4"/>
  <c r="P268" i="4"/>
  <c r="O268" i="4"/>
  <c r="N268" i="4"/>
  <c r="M268" i="4"/>
  <c r="L268" i="4"/>
  <c r="K268" i="4"/>
  <c r="J268" i="4"/>
  <c r="I268" i="4"/>
  <c r="H268" i="4"/>
  <c r="G268" i="4"/>
  <c r="F268" i="4"/>
  <c r="E268" i="4"/>
  <c r="D268" i="4"/>
  <c r="C268" i="4"/>
  <c r="B268" i="4"/>
  <c r="Y267" i="4"/>
  <c r="X267" i="4"/>
  <c r="W267" i="4"/>
  <c r="V267" i="4"/>
  <c r="U267" i="4"/>
  <c r="T267" i="4"/>
  <c r="S267" i="4"/>
  <c r="Q267" i="4"/>
  <c r="P267" i="4"/>
  <c r="O267" i="4"/>
  <c r="N267" i="4"/>
  <c r="M267" i="4"/>
  <c r="L267" i="4"/>
  <c r="K267" i="4"/>
  <c r="J267" i="4"/>
  <c r="I267" i="4"/>
  <c r="H267" i="4"/>
  <c r="G267" i="4"/>
  <c r="F267" i="4"/>
  <c r="E267" i="4"/>
  <c r="D267" i="4"/>
  <c r="C267" i="4"/>
  <c r="B267" i="4"/>
  <c r="Y266" i="4"/>
  <c r="X266" i="4"/>
  <c r="W266" i="4"/>
  <c r="V266" i="4"/>
  <c r="U266" i="4"/>
  <c r="T266" i="4"/>
  <c r="S266" i="4"/>
  <c r="R266" i="4"/>
  <c r="Q266" i="4"/>
  <c r="P266" i="4"/>
  <c r="O266" i="4"/>
  <c r="N266" i="4"/>
  <c r="M266" i="4"/>
  <c r="L266" i="4"/>
  <c r="K266" i="4"/>
  <c r="J266" i="4"/>
  <c r="I266" i="4"/>
  <c r="H266" i="4"/>
  <c r="G266" i="4"/>
  <c r="F266" i="4"/>
  <c r="E266" i="4"/>
  <c r="D266" i="4"/>
  <c r="C266" i="4"/>
  <c r="B266" i="4"/>
  <c r="Y265" i="4"/>
  <c r="X265" i="4"/>
  <c r="W265" i="4"/>
  <c r="V265" i="4"/>
  <c r="U265" i="4"/>
  <c r="T265" i="4"/>
  <c r="S265" i="4"/>
  <c r="R265" i="4"/>
  <c r="Q265" i="4"/>
  <c r="P265" i="4"/>
  <c r="O265" i="4"/>
  <c r="N265" i="4"/>
  <c r="M265" i="4"/>
  <c r="L265" i="4"/>
  <c r="K265" i="4"/>
  <c r="J265" i="4"/>
  <c r="I265" i="4"/>
  <c r="H265" i="4"/>
  <c r="G265" i="4"/>
  <c r="F265" i="4"/>
  <c r="E265" i="4"/>
  <c r="D265" i="4"/>
  <c r="C265" i="4"/>
  <c r="B265" i="4"/>
  <c r="Y264" i="4"/>
  <c r="X264" i="4"/>
  <c r="W264" i="4"/>
  <c r="V264" i="4"/>
  <c r="U264" i="4"/>
  <c r="T264" i="4"/>
  <c r="S264" i="4"/>
  <c r="Q264" i="4"/>
  <c r="P264" i="4"/>
  <c r="O264" i="4"/>
  <c r="N264" i="4"/>
  <c r="M264" i="4"/>
  <c r="L264" i="4"/>
  <c r="K264" i="4"/>
  <c r="J264" i="4"/>
  <c r="I264" i="4"/>
  <c r="H264" i="4"/>
  <c r="G264" i="4"/>
  <c r="F264" i="4"/>
  <c r="E264" i="4"/>
  <c r="D264" i="4"/>
  <c r="C264" i="4"/>
  <c r="B264" i="4"/>
  <c r="Y263" i="4"/>
  <c r="X263" i="4"/>
  <c r="W263" i="4"/>
  <c r="V263" i="4"/>
  <c r="U263" i="4"/>
  <c r="T263" i="4"/>
  <c r="S263" i="4"/>
  <c r="R263" i="4"/>
  <c r="Q263" i="4"/>
  <c r="P263" i="4"/>
  <c r="O263" i="4"/>
  <c r="N263" i="4"/>
  <c r="M263" i="4"/>
  <c r="L263" i="4"/>
  <c r="K263" i="4"/>
  <c r="J263" i="4"/>
  <c r="I263" i="4"/>
  <c r="H263" i="4"/>
  <c r="G263" i="4"/>
  <c r="F263" i="4"/>
  <c r="E263" i="4"/>
  <c r="D263" i="4"/>
  <c r="C263" i="4"/>
  <c r="B263" i="4"/>
  <c r="Y262" i="4"/>
  <c r="X262" i="4"/>
  <c r="W262" i="4"/>
  <c r="V262" i="4"/>
  <c r="U262" i="4"/>
  <c r="T262" i="4"/>
  <c r="S262" i="4"/>
  <c r="R262" i="4"/>
  <c r="Q262" i="4"/>
  <c r="P262" i="4"/>
  <c r="O262" i="4"/>
  <c r="N262" i="4"/>
  <c r="M262" i="4"/>
  <c r="L262" i="4"/>
  <c r="K262" i="4"/>
  <c r="J262" i="4"/>
  <c r="I262" i="4"/>
  <c r="H262" i="4"/>
  <c r="G262" i="4"/>
  <c r="F262" i="4"/>
  <c r="E262" i="4"/>
  <c r="D262" i="4"/>
  <c r="C262" i="4"/>
  <c r="B262" i="4"/>
  <c r="Y261" i="4"/>
  <c r="X261" i="4"/>
  <c r="W261" i="4"/>
  <c r="V261" i="4"/>
  <c r="U261" i="4"/>
  <c r="T261" i="4"/>
  <c r="S261" i="4"/>
  <c r="Q261" i="4"/>
  <c r="P261" i="4"/>
  <c r="O261" i="4"/>
  <c r="N261" i="4"/>
  <c r="M261" i="4"/>
  <c r="L261" i="4"/>
  <c r="K261" i="4"/>
  <c r="J261" i="4"/>
  <c r="I261" i="4"/>
  <c r="H261" i="4"/>
  <c r="G261" i="4"/>
  <c r="F261" i="4"/>
  <c r="E261" i="4"/>
  <c r="D261" i="4"/>
  <c r="C261" i="4"/>
  <c r="B261" i="4"/>
  <c r="Y260" i="4"/>
  <c r="X260" i="4"/>
  <c r="W260" i="4"/>
  <c r="V260" i="4"/>
  <c r="U260" i="4"/>
  <c r="T260" i="4"/>
  <c r="S260" i="4"/>
  <c r="Q260" i="4"/>
  <c r="P260" i="4"/>
  <c r="O260" i="4"/>
  <c r="N260" i="4"/>
  <c r="M260" i="4"/>
  <c r="L260" i="4"/>
  <c r="K260" i="4"/>
  <c r="J260" i="4"/>
  <c r="I260" i="4"/>
  <c r="H260" i="4"/>
  <c r="G260" i="4"/>
  <c r="F260" i="4"/>
  <c r="E260" i="4"/>
  <c r="D260" i="4"/>
  <c r="C260" i="4"/>
  <c r="B260" i="4"/>
  <c r="Y259" i="4"/>
  <c r="X259" i="4"/>
  <c r="W259" i="4"/>
  <c r="V259" i="4"/>
  <c r="U259" i="4"/>
  <c r="T259" i="4"/>
  <c r="S259" i="4"/>
  <c r="R259" i="4"/>
  <c r="Q259" i="4"/>
  <c r="P259" i="4"/>
  <c r="O259" i="4"/>
  <c r="N259" i="4"/>
  <c r="M259" i="4"/>
  <c r="L259" i="4"/>
  <c r="K259" i="4"/>
  <c r="J259" i="4"/>
  <c r="I259" i="4"/>
  <c r="H259" i="4"/>
  <c r="G259" i="4"/>
  <c r="F259" i="4"/>
  <c r="E259" i="4"/>
  <c r="D259" i="4"/>
  <c r="C259" i="4"/>
  <c r="B259" i="4"/>
  <c r="Y258" i="4"/>
  <c r="X258" i="4"/>
  <c r="W258" i="4"/>
  <c r="V258" i="4"/>
  <c r="U258" i="4"/>
  <c r="T258" i="4"/>
  <c r="S258" i="4"/>
  <c r="R258" i="4"/>
  <c r="Q258" i="4"/>
  <c r="P258" i="4"/>
  <c r="O258" i="4"/>
  <c r="N258" i="4"/>
  <c r="M258" i="4"/>
  <c r="L258" i="4"/>
  <c r="K258" i="4"/>
  <c r="J258" i="4"/>
  <c r="I258" i="4"/>
  <c r="H258" i="4"/>
  <c r="G258" i="4"/>
  <c r="F258" i="4"/>
  <c r="E258" i="4"/>
  <c r="D258" i="4"/>
  <c r="C258" i="4"/>
  <c r="B258" i="4"/>
  <c r="Y257" i="4"/>
  <c r="X257" i="4"/>
  <c r="W257" i="4"/>
  <c r="V257" i="4"/>
  <c r="U257" i="4"/>
  <c r="T257" i="4"/>
  <c r="S257" i="4"/>
  <c r="Q257" i="4"/>
  <c r="P257" i="4"/>
  <c r="O257" i="4"/>
  <c r="N257" i="4"/>
  <c r="M257" i="4"/>
  <c r="L257" i="4"/>
  <c r="K257" i="4"/>
  <c r="J257" i="4"/>
  <c r="I257" i="4"/>
  <c r="H257" i="4"/>
  <c r="G257" i="4"/>
  <c r="F257" i="4"/>
  <c r="E257" i="4"/>
  <c r="D257" i="4"/>
  <c r="C257" i="4"/>
  <c r="B257" i="4"/>
  <c r="Y256" i="4"/>
  <c r="X256" i="4"/>
  <c r="W256" i="4"/>
  <c r="V256" i="4"/>
  <c r="U256" i="4"/>
  <c r="T256" i="4"/>
  <c r="S256" i="4"/>
  <c r="R256" i="4"/>
  <c r="Q256" i="4"/>
  <c r="P256" i="4"/>
  <c r="O256" i="4"/>
  <c r="N256" i="4"/>
  <c r="M256" i="4"/>
  <c r="L256" i="4"/>
  <c r="K256" i="4"/>
  <c r="J256" i="4"/>
  <c r="I256" i="4"/>
  <c r="H256" i="4"/>
  <c r="G256" i="4"/>
  <c r="F256" i="4"/>
  <c r="E256" i="4"/>
  <c r="D256" i="4"/>
  <c r="C256" i="4"/>
  <c r="B256" i="4"/>
  <c r="Y255" i="4"/>
  <c r="X255" i="4"/>
  <c r="W255" i="4"/>
  <c r="V255" i="4"/>
  <c r="U255" i="4"/>
  <c r="T255" i="4"/>
  <c r="S255" i="4"/>
  <c r="Q255" i="4"/>
  <c r="P255" i="4"/>
  <c r="O255" i="4"/>
  <c r="N255" i="4"/>
  <c r="M255" i="4"/>
  <c r="L255" i="4"/>
  <c r="K255" i="4"/>
  <c r="J255" i="4"/>
  <c r="I255" i="4"/>
  <c r="H255" i="4"/>
  <c r="G255" i="4"/>
  <c r="F255" i="4"/>
  <c r="E255" i="4"/>
  <c r="D255" i="4"/>
  <c r="C255" i="4"/>
  <c r="B255" i="4"/>
  <c r="Y254" i="4"/>
  <c r="X254" i="4"/>
  <c r="W254" i="4"/>
  <c r="V254" i="4"/>
  <c r="U254" i="4"/>
  <c r="T254" i="4"/>
  <c r="S254" i="4"/>
  <c r="R254" i="4"/>
  <c r="Q254" i="4"/>
  <c r="P254" i="4"/>
  <c r="O254" i="4"/>
  <c r="N254" i="4"/>
  <c r="M254" i="4"/>
  <c r="L254" i="4"/>
  <c r="K254" i="4"/>
  <c r="J254" i="4"/>
  <c r="I254" i="4"/>
  <c r="H254" i="4"/>
  <c r="G254" i="4"/>
  <c r="F254" i="4"/>
  <c r="E254" i="4"/>
  <c r="D254" i="4"/>
  <c r="C254" i="4"/>
  <c r="B254" i="4"/>
  <c r="Y253" i="4"/>
  <c r="X253" i="4"/>
  <c r="W253" i="4"/>
  <c r="V253" i="4"/>
  <c r="U253" i="4"/>
  <c r="T253" i="4"/>
  <c r="S253" i="4"/>
  <c r="Q253" i="4"/>
  <c r="P253" i="4"/>
  <c r="O253" i="4"/>
  <c r="N253" i="4"/>
  <c r="M253" i="4"/>
  <c r="L253" i="4"/>
  <c r="K253" i="4"/>
  <c r="J253" i="4"/>
  <c r="I253" i="4"/>
  <c r="H253" i="4"/>
  <c r="G253" i="4"/>
  <c r="F253" i="4"/>
  <c r="E253" i="4"/>
  <c r="D253" i="4"/>
  <c r="C253" i="4"/>
  <c r="B253" i="4"/>
  <c r="Y252" i="4"/>
  <c r="X252" i="4"/>
  <c r="W252" i="4"/>
  <c r="V252" i="4"/>
  <c r="U252" i="4"/>
  <c r="T252" i="4"/>
  <c r="S252" i="4"/>
  <c r="R252" i="4"/>
  <c r="Q252" i="4"/>
  <c r="P252" i="4"/>
  <c r="O252" i="4"/>
  <c r="N252" i="4"/>
  <c r="M252" i="4"/>
  <c r="L252" i="4"/>
  <c r="K252" i="4"/>
  <c r="J252" i="4"/>
  <c r="I252" i="4"/>
  <c r="H252" i="4"/>
  <c r="G252" i="4"/>
  <c r="F252" i="4"/>
  <c r="E252" i="4"/>
  <c r="D252" i="4"/>
  <c r="C252" i="4"/>
  <c r="B252" i="4"/>
  <c r="Y251" i="4"/>
  <c r="X251" i="4"/>
  <c r="W251" i="4"/>
  <c r="V251" i="4"/>
  <c r="U251" i="4"/>
  <c r="T251" i="4"/>
  <c r="S251" i="4"/>
  <c r="R251" i="4"/>
  <c r="Q251" i="4"/>
  <c r="P251" i="4"/>
  <c r="O251" i="4"/>
  <c r="N251" i="4"/>
  <c r="M251" i="4"/>
  <c r="L251" i="4"/>
  <c r="K251" i="4"/>
  <c r="J251" i="4"/>
  <c r="I251" i="4"/>
  <c r="H251" i="4"/>
  <c r="G251" i="4"/>
  <c r="F251" i="4"/>
  <c r="E251" i="4"/>
  <c r="D251" i="4"/>
  <c r="C251" i="4"/>
  <c r="B251" i="4"/>
  <c r="Y250" i="4"/>
  <c r="X250" i="4"/>
  <c r="W250" i="4"/>
  <c r="V250" i="4"/>
  <c r="U250" i="4"/>
  <c r="T250" i="4"/>
  <c r="S250" i="4"/>
  <c r="Q250" i="4"/>
  <c r="P250" i="4"/>
  <c r="O250" i="4"/>
  <c r="N250" i="4"/>
  <c r="M250" i="4"/>
  <c r="L250" i="4"/>
  <c r="K250" i="4"/>
  <c r="J250" i="4"/>
  <c r="I250" i="4"/>
  <c r="H250" i="4"/>
  <c r="G250" i="4"/>
  <c r="F250" i="4"/>
  <c r="E250" i="4"/>
  <c r="D250" i="4"/>
  <c r="C250" i="4"/>
  <c r="B250" i="4"/>
  <c r="Y249" i="4"/>
  <c r="X249" i="4"/>
  <c r="W249" i="4"/>
  <c r="V249" i="4"/>
  <c r="U249" i="4"/>
  <c r="T249" i="4"/>
  <c r="S249" i="4"/>
  <c r="R249" i="4"/>
  <c r="Q249" i="4"/>
  <c r="P249" i="4"/>
  <c r="O249" i="4"/>
  <c r="N249" i="4"/>
  <c r="M249" i="4"/>
  <c r="L249" i="4"/>
  <c r="K249" i="4"/>
  <c r="J249" i="4"/>
  <c r="I249" i="4"/>
  <c r="H249" i="4"/>
  <c r="G249" i="4"/>
  <c r="F249" i="4"/>
  <c r="E249" i="4"/>
  <c r="D249" i="4"/>
  <c r="C249" i="4"/>
  <c r="B249" i="4"/>
  <c r="Y248" i="4"/>
  <c r="X248" i="4"/>
  <c r="W248" i="4"/>
  <c r="V248" i="4"/>
  <c r="U248" i="4"/>
  <c r="T248" i="4"/>
  <c r="S248" i="4"/>
  <c r="R248" i="4"/>
  <c r="Q248" i="4"/>
  <c r="P248" i="4"/>
  <c r="O248" i="4"/>
  <c r="N248" i="4"/>
  <c r="M248" i="4"/>
  <c r="L248" i="4"/>
  <c r="K248" i="4"/>
  <c r="J248" i="4"/>
  <c r="I248" i="4"/>
  <c r="H248" i="4"/>
  <c r="G248" i="4"/>
  <c r="F248" i="4"/>
  <c r="E248" i="4"/>
  <c r="D248" i="4"/>
  <c r="C248" i="4"/>
  <c r="B248" i="4"/>
  <c r="Y247" i="4"/>
  <c r="X247" i="4"/>
  <c r="W247" i="4"/>
  <c r="V247" i="4"/>
  <c r="U247" i="4"/>
  <c r="T247" i="4"/>
  <c r="S247" i="4"/>
  <c r="R247" i="4"/>
  <c r="Q247" i="4"/>
  <c r="P247" i="4"/>
  <c r="O247" i="4"/>
  <c r="N247" i="4"/>
  <c r="M247" i="4"/>
  <c r="L247" i="4"/>
  <c r="K247" i="4"/>
  <c r="J247" i="4"/>
  <c r="I247" i="4"/>
  <c r="H247" i="4"/>
  <c r="G247" i="4"/>
  <c r="F247" i="4"/>
  <c r="E247" i="4"/>
  <c r="D247" i="4"/>
  <c r="C247" i="4"/>
  <c r="B247" i="4"/>
  <c r="Y246" i="4"/>
  <c r="X246" i="4"/>
  <c r="W246" i="4"/>
  <c r="V246" i="4"/>
  <c r="U246" i="4"/>
  <c r="T246" i="4"/>
  <c r="S246" i="4"/>
  <c r="R246" i="4"/>
  <c r="Q246" i="4"/>
  <c r="P246" i="4"/>
  <c r="O246" i="4"/>
  <c r="N246" i="4"/>
  <c r="M246" i="4"/>
  <c r="L246" i="4"/>
  <c r="K246" i="4"/>
  <c r="J246" i="4"/>
  <c r="I246" i="4"/>
  <c r="H246" i="4"/>
  <c r="G246" i="4"/>
  <c r="F246" i="4"/>
  <c r="E246" i="4"/>
  <c r="D246" i="4"/>
  <c r="C246" i="4"/>
  <c r="B246" i="4"/>
  <c r="Y245" i="4"/>
  <c r="X245" i="4"/>
  <c r="W245" i="4"/>
  <c r="V245" i="4"/>
  <c r="U245" i="4"/>
  <c r="T245" i="4"/>
  <c r="S245" i="4"/>
  <c r="Q245" i="4"/>
  <c r="P245" i="4"/>
  <c r="O245" i="4"/>
  <c r="N245" i="4"/>
  <c r="M245" i="4"/>
  <c r="L245" i="4"/>
  <c r="K245" i="4"/>
  <c r="J245" i="4"/>
  <c r="I245" i="4"/>
  <c r="H245" i="4"/>
  <c r="G245" i="4"/>
  <c r="F245" i="4"/>
  <c r="E245" i="4"/>
  <c r="D245" i="4"/>
  <c r="C245" i="4"/>
  <c r="B245" i="4"/>
  <c r="Y244" i="4"/>
  <c r="X244" i="4"/>
  <c r="W244" i="4"/>
  <c r="V244" i="4"/>
  <c r="U244" i="4"/>
  <c r="T244" i="4"/>
  <c r="S244" i="4"/>
  <c r="Q244" i="4"/>
  <c r="P244" i="4"/>
  <c r="O244" i="4"/>
  <c r="N244" i="4"/>
  <c r="M244" i="4"/>
  <c r="L244" i="4"/>
  <c r="K244" i="4"/>
  <c r="J244" i="4"/>
  <c r="I244" i="4"/>
  <c r="H244" i="4"/>
  <c r="G244" i="4"/>
  <c r="F244" i="4"/>
  <c r="E244" i="4"/>
  <c r="D244" i="4"/>
  <c r="C244" i="4"/>
  <c r="B244" i="4"/>
  <c r="Y243" i="4"/>
  <c r="X243" i="4"/>
  <c r="W243" i="4"/>
  <c r="V243" i="4"/>
  <c r="U243" i="4"/>
  <c r="T243" i="4"/>
  <c r="S243" i="4"/>
  <c r="Q243" i="4"/>
  <c r="P243" i="4"/>
  <c r="O243" i="4"/>
  <c r="N243" i="4"/>
  <c r="M243" i="4"/>
  <c r="L243" i="4"/>
  <c r="K243" i="4"/>
  <c r="J243" i="4"/>
  <c r="I243" i="4"/>
  <c r="H243" i="4"/>
  <c r="G243" i="4"/>
  <c r="F243" i="4"/>
  <c r="E243" i="4"/>
  <c r="D243" i="4"/>
  <c r="C243" i="4"/>
  <c r="B243" i="4"/>
  <c r="Y242" i="4"/>
  <c r="X242" i="4"/>
  <c r="W242" i="4"/>
  <c r="V242" i="4"/>
  <c r="U242" i="4"/>
  <c r="T242" i="4"/>
  <c r="S242" i="4"/>
  <c r="Q242" i="4"/>
  <c r="P242" i="4"/>
  <c r="O242" i="4"/>
  <c r="N242" i="4"/>
  <c r="M242" i="4"/>
  <c r="L242" i="4"/>
  <c r="K242" i="4"/>
  <c r="J242" i="4"/>
  <c r="I242" i="4"/>
  <c r="H242" i="4"/>
  <c r="G242" i="4"/>
  <c r="F242" i="4"/>
  <c r="E242" i="4"/>
  <c r="D242" i="4"/>
  <c r="C242" i="4"/>
  <c r="B242" i="4"/>
  <c r="Y241" i="4"/>
  <c r="X241" i="4"/>
  <c r="W241" i="4"/>
  <c r="V241" i="4"/>
  <c r="U241" i="4"/>
  <c r="T241" i="4"/>
  <c r="S241" i="4"/>
  <c r="R241" i="4"/>
  <c r="Q241" i="4"/>
  <c r="P241" i="4"/>
  <c r="O241" i="4"/>
  <c r="N241" i="4"/>
  <c r="M241" i="4"/>
  <c r="L241" i="4"/>
  <c r="K241" i="4"/>
  <c r="J241" i="4"/>
  <c r="I241" i="4"/>
  <c r="H241" i="4"/>
  <c r="G241" i="4"/>
  <c r="F241" i="4"/>
  <c r="E241" i="4"/>
  <c r="D241" i="4"/>
  <c r="C241" i="4"/>
  <c r="B241" i="4"/>
  <c r="Y240" i="4"/>
  <c r="X240" i="4"/>
  <c r="W240" i="4"/>
  <c r="V240" i="4"/>
  <c r="U240" i="4"/>
  <c r="T240" i="4"/>
  <c r="S240" i="4"/>
  <c r="Q240" i="4"/>
  <c r="P240" i="4"/>
  <c r="O240" i="4"/>
  <c r="N240" i="4"/>
  <c r="M240" i="4"/>
  <c r="L240" i="4"/>
  <c r="K240" i="4"/>
  <c r="J240" i="4"/>
  <c r="I240" i="4"/>
  <c r="H240" i="4"/>
  <c r="G240" i="4"/>
  <c r="F240" i="4"/>
  <c r="E240" i="4"/>
  <c r="D240" i="4"/>
  <c r="C240" i="4"/>
  <c r="B240" i="4"/>
  <c r="Y239" i="4"/>
  <c r="X239" i="4"/>
  <c r="W239" i="4"/>
  <c r="V239" i="4"/>
  <c r="U239" i="4"/>
  <c r="T239" i="4"/>
  <c r="S239" i="4"/>
  <c r="R239" i="4"/>
  <c r="Q239" i="4"/>
  <c r="P239" i="4"/>
  <c r="O239" i="4"/>
  <c r="N239" i="4"/>
  <c r="M239" i="4"/>
  <c r="L239" i="4"/>
  <c r="K239" i="4"/>
  <c r="J239" i="4"/>
  <c r="I239" i="4"/>
  <c r="H239" i="4"/>
  <c r="G239" i="4"/>
  <c r="F239" i="4"/>
  <c r="E239" i="4"/>
  <c r="D239" i="4"/>
  <c r="C239" i="4"/>
  <c r="B239" i="4"/>
  <c r="Y238" i="4"/>
  <c r="X238" i="4"/>
  <c r="W238" i="4"/>
  <c r="V238" i="4"/>
  <c r="U238" i="4"/>
  <c r="T238" i="4"/>
  <c r="S238" i="4"/>
  <c r="R238" i="4"/>
  <c r="Q238" i="4"/>
  <c r="P238" i="4"/>
  <c r="O238" i="4"/>
  <c r="N238" i="4"/>
  <c r="M238" i="4"/>
  <c r="L238" i="4"/>
  <c r="K238" i="4"/>
  <c r="J238" i="4"/>
  <c r="I238" i="4"/>
  <c r="H238" i="4"/>
  <c r="G238" i="4"/>
  <c r="F238" i="4"/>
  <c r="E238" i="4"/>
  <c r="D238" i="4"/>
  <c r="C238" i="4"/>
  <c r="B238" i="4"/>
  <c r="Y237" i="4"/>
  <c r="X237" i="4"/>
  <c r="W237" i="4"/>
  <c r="V237" i="4"/>
  <c r="U237" i="4"/>
  <c r="T237" i="4"/>
  <c r="S237" i="4"/>
  <c r="Q237" i="4"/>
  <c r="P237" i="4"/>
  <c r="O237" i="4"/>
  <c r="N237" i="4"/>
  <c r="M237" i="4"/>
  <c r="L237" i="4"/>
  <c r="K237" i="4"/>
  <c r="J237" i="4"/>
  <c r="I237" i="4"/>
  <c r="H237" i="4"/>
  <c r="G237" i="4"/>
  <c r="F237" i="4"/>
  <c r="E237" i="4"/>
  <c r="D237" i="4"/>
  <c r="C237" i="4"/>
  <c r="B237" i="4"/>
  <c r="Y236" i="4"/>
  <c r="X236" i="4"/>
  <c r="W236" i="4"/>
  <c r="V236" i="4"/>
  <c r="U236" i="4"/>
  <c r="T236" i="4"/>
  <c r="S236" i="4"/>
  <c r="R236" i="4"/>
  <c r="Q236" i="4"/>
  <c r="P236" i="4"/>
  <c r="O236" i="4"/>
  <c r="N236" i="4"/>
  <c r="M236" i="4"/>
  <c r="L236" i="4"/>
  <c r="K236" i="4"/>
  <c r="J236" i="4"/>
  <c r="I236" i="4"/>
  <c r="H236" i="4"/>
  <c r="G236" i="4"/>
  <c r="F236" i="4"/>
  <c r="E236" i="4"/>
  <c r="D236" i="4"/>
  <c r="C236" i="4"/>
  <c r="B236" i="4"/>
  <c r="Y235" i="4"/>
  <c r="X235" i="4"/>
  <c r="W235" i="4"/>
  <c r="V235" i="4"/>
  <c r="U235" i="4"/>
  <c r="T235" i="4"/>
  <c r="S235" i="4"/>
  <c r="R235" i="4"/>
  <c r="Q235" i="4"/>
  <c r="P235" i="4"/>
  <c r="O235" i="4"/>
  <c r="N235" i="4"/>
  <c r="M235" i="4"/>
  <c r="L235" i="4"/>
  <c r="K235" i="4"/>
  <c r="J235" i="4"/>
  <c r="I235" i="4"/>
  <c r="H235" i="4"/>
  <c r="G235" i="4"/>
  <c r="F235" i="4"/>
  <c r="E235" i="4"/>
  <c r="D235" i="4"/>
  <c r="C235" i="4"/>
  <c r="B235" i="4"/>
  <c r="Y234" i="4"/>
  <c r="X234" i="4"/>
  <c r="W234" i="4"/>
  <c r="V234" i="4"/>
  <c r="U234" i="4"/>
  <c r="T234" i="4"/>
  <c r="S234" i="4"/>
  <c r="R234" i="4"/>
  <c r="Q234" i="4"/>
  <c r="P234" i="4"/>
  <c r="O234" i="4"/>
  <c r="N234" i="4"/>
  <c r="M234" i="4"/>
  <c r="L234" i="4"/>
  <c r="K234" i="4"/>
  <c r="J234" i="4"/>
  <c r="I234" i="4"/>
  <c r="H234" i="4"/>
  <c r="G234" i="4"/>
  <c r="F234" i="4"/>
  <c r="E234" i="4"/>
  <c r="D234" i="4"/>
  <c r="C234" i="4"/>
  <c r="B234" i="4"/>
  <c r="Y233" i="4"/>
  <c r="X233" i="4"/>
  <c r="W233" i="4"/>
  <c r="V233" i="4"/>
  <c r="U233" i="4"/>
  <c r="T233" i="4"/>
  <c r="S233" i="4"/>
  <c r="R233" i="4"/>
  <c r="Q233" i="4"/>
  <c r="P233" i="4"/>
  <c r="O233" i="4"/>
  <c r="N233" i="4"/>
  <c r="M233" i="4"/>
  <c r="L233" i="4"/>
  <c r="K233" i="4"/>
  <c r="J233" i="4"/>
  <c r="I233" i="4"/>
  <c r="H233" i="4"/>
  <c r="G233" i="4"/>
  <c r="F233" i="4"/>
  <c r="E233" i="4"/>
  <c r="D233" i="4"/>
  <c r="C233" i="4"/>
  <c r="B233" i="4"/>
  <c r="Y232" i="4"/>
  <c r="X232" i="4"/>
  <c r="W232" i="4"/>
  <c r="V232" i="4"/>
  <c r="U232" i="4"/>
  <c r="T232" i="4"/>
  <c r="S232" i="4"/>
  <c r="Q232" i="4"/>
  <c r="P232" i="4"/>
  <c r="O232" i="4"/>
  <c r="N232" i="4"/>
  <c r="M232" i="4"/>
  <c r="L232" i="4"/>
  <c r="K232" i="4"/>
  <c r="J232" i="4"/>
  <c r="I232" i="4"/>
  <c r="H232" i="4"/>
  <c r="G232" i="4"/>
  <c r="F232" i="4"/>
  <c r="E232" i="4"/>
  <c r="D232" i="4"/>
  <c r="C232" i="4"/>
  <c r="B232" i="4"/>
  <c r="Y231" i="4"/>
  <c r="X231" i="4"/>
  <c r="W231" i="4"/>
  <c r="V231" i="4"/>
  <c r="U231" i="4"/>
  <c r="T231" i="4"/>
  <c r="S231" i="4"/>
  <c r="R231" i="4"/>
  <c r="Q231" i="4"/>
  <c r="P231" i="4"/>
  <c r="O231" i="4"/>
  <c r="N231" i="4"/>
  <c r="M231" i="4"/>
  <c r="L231" i="4"/>
  <c r="K231" i="4"/>
  <c r="J231" i="4"/>
  <c r="I231" i="4"/>
  <c r="H231" i="4"/>
  <c r="G231" i="4"/>
  <c r="F231" i="4"/>
  <c r="E231" i="4"/>
  <c r="D231" i="4"/>
  <c r="C231" i="4"/>
  <c r="B231" i="4"/>
  <c r="Y230" i="4"/>
  <c r="X230" i="4"/>
  <c r="W230" i="4"/>
  <c r="V230" i="4"/>
  <c r="U230" i="4"/>
  <c r="T230" i="4"/>
  <c r="S230" i="4"/>
  <c r="Q230" i="4"/>
  <c r="P230" i="4"/>
  <c r="O230" i="4"/>
  <c r="N230" i="4"/>
  <c r="M230" i="4"/>
  <c r="L230" i="4"/>
  <c r="K230" i="4"/>
  <c r="J230" i="4"/>
  <c r="I230" i="4"/>
  <c r="H230" i="4"/>
  <c r="G230" i="4"/>
  <c r="F230" i="4"/>
  <c r="E230" i="4"/>
  <c r="D230" i="4"/>
  <c r="C230" i="4"/>
  <c r="B230" i="4"/>
  <c r="Y229" i="4"/>
  <c r="X229" i="4"/>
  <c r="W229" i="4"/>
  <c r="V229" i="4"/>
  <c r="U229" i="4"/>
  <c r="T229" i="4"/>
  <c r="S229" i="4"/>
  <c r="Q229" i="4"/>
  <c r="P229" i="4"/>
  <c r="O229" i="4"/>
  <c r="N229" i="4"/>
  <c r="M229" i="4"/>
  <c r="L229" i="4"/>
  <c r="K229" i="4"/>
  <c r="J229" i="4"/>
  <c r="I229" i="4"/>
  <c r="H229" i="4"/>
  <c r="G229" i="4"/>
  <c r="F229" i="4"/>
  <c r="E229" i="4"/>
  <c r="D229" i="4"/>
  <c r="C229" i="4"/>
  <c r="B229" i="4"/>
  <c r="Y228" i="4"/>
  <c r="X228" i="4"/>
  <c r="W228" i="4"/>
  <c r="V228" i="4"/>
  <c r="U228" i="4"/>
  <c r="T228" i="4"/>
  <c r="S228" i="4"/>
  <c r="Q228" i="4"/>
  <c r="P228" i="4"/>
  <c r="O228" i="4"/>
  <c r="N228" i="4"/>
  <c r="M228" i="4"/>
  <c r="L228" i="4"/>
  <c r="K228" i="4"/>
  <c r="J228" i="4"/>
  <c r="I228" i="4"/>
  <c r="H228" i="4"/>
  <c r="G228" i="4"/>
  <c r="F228" i="4"/>
  <c r="E228" i="4"/>
  <c r="D228" i="4"/>
  <c r="C228" i="4"/>
  <c r="B228" i="4"/>
  <c r="Y227" i="4"/>
  <c r="X227" i="4"/>
  <c r="W227" i="4"/>
  <c r="V227" i="4"/>
  <c r="U227" i="4"/>
  <c r="T227" i="4"/>
  <c r="S227" i="4"/>
  <c r="R227" i="4"/>
  <c r="Q227" i="4"/>
  <c r="P227" i="4"/>
  <c r="O227" i="4"/>
  <c r="N227" i="4"/>
  <c r="M227" i="4"/>
  <c r="L227" i="4"/>
  <c r="K227" i="4"/>
  <c r="J227" i="4"/>
  <c r="I227" i="4"/>
  <c r="H227" i="4"/>
  <c r="G227" i="4"/>
  <c r="F227" i="4"/>
  <c r="E227" i="4"/>
  <c r="D227" i="4"/>
  <c r="C227" i="4"/>
  <c r="B227" i="4"/>
  <c r="Y226" i="4"/>
  <c r="X226" i="4"/>
  <c r="W226" i="4"/>
  <c r="V226" i="4"/>
  <c r="U226" i="4"/>
  <c r="T226" i="4"/>
  <c r="S226" i="4"/>
  <c r="R226" i="4"/>
  <c r="Q226" i="4"/>
  <c r="P226" i="4"/>
  <c r="O226" i="4"/>
  <c r="N226" i="4"/>
  <c r="M226" i="4"/>
  <c r="L226" i="4"/>
  <c r="K226" i="4"/>
  <c r="J226" i="4"/>
  <c r="I226" i="4"/>
  <c r="H226" i="4"/>
  <c r="G226" i="4"/>
  <c r="F226" i="4"/>
  <c r="E226" i="4"/>
  <c r="D226" i="4"/>
  <c r="C226" i="4"/>
  <c r="B226" i="4"/>
  <c r="Y225" i="4"/>
  <c r="X225" i="4"/>
  <c r="W225" i="4"/>
  <c r="V225" i="4"/>
  <c r="U225" i="4"/>
  <c r="T225" i="4"/>
  <c r="S225" i="4"/>
  <c r="Q225" i="4"/>
  <c r="P225" i="4"/>
  <c r="O225" i="4"/>
  <c r="N225" i="4"/>
  <c r="M225" i="4"/>
  <c r="L225" i="4"/>
  <c r="K225" i="4"/>
  <c r="J225" i="4"/>
  <c r="I225" i="4"/>
  <c r="H225" i="4"/>
  <c r="G225" i="4"/>
  <c r="F225" i="4"/>
  <c r="E225" i="4"/>
  <c r="D225" i="4"/>
  <c r="C225" i="4"/>
  <c r="B225" i="4"/>
  <c r="Y224" i="4"/>
  <c r="X224" i="4"/>
  <c r="W224" i="4"/>
  <c r="V224" i="4"/>
  <c r="U224" i="4"/>
  <c r="T224" i="4"/>
  <c r="S224" i="4"/>
  <c r="Q224" i="4"/>
  <c r="P224" i="4"/>
  <c r="O224" i="4"/>
  <c r="N224" i="4"/>
  <c r="M224" i="4"/>
  <c r="L224" i="4"/>
  <c r="K224" i="4"/>
  <c r="J224" i="4"/>
  <c r="I224" i="4"/>
  <c r="H224" i="4"/>
  <c r="G224" i="4"/>
  <c r="F224" i="4"/>
  <c r="E224" i="4"/>
  <c r="D224" i="4"/>
  <c r="C224" i="4"/>
  <c r="B224" i="4"/>
  <c r="Y223" i="4"/>
  <c r="X223" i="4"/>
  <c r="W223" i="4"/>
  <c r="V223" i="4"/>
  <c r="U223" i="4"/>
  <c r="T223" i="4"/>
  <c r="S223" i="4"/>
  <c r="R223" i="4"/>
  <c r="Q223" i="4"/>
  <c r="P223" i="4"/>
  <c r="O223" i="4"/>
  <c r="N223" i="4"/>
  <c r="M223" i="4"/>
  <c r="L223" i="4"/>
  <c r="K223" i="4"/>
  <c r="J223" i="4"/>
  <c r="I223" i="4"/>
  <c r="H223" i="4"/>
  <c r="G223" i="4"/>
  <c r="F223" i="4"/>
  <c r="E223" i="4"/>
  <c r="D223" i="4"/>
  <c r="C223" i="4"/>
  <c r="B223" i="4"/>
  <c r="Y222" i="4"/>
  <c r="X222" i="4"/>
  <c r="W222" i="4"/>
  <c r="V222" i="4"/>
  <c r="U222" i="4"/>
  <c r="T222" i="4"/>
  <c r="S222" i="4"/>
  <c r="Q222" i="4"/>
  <c r="P222" i="4"/>
  <c r="O222" i="4"/>
  <c r="N222" i="4"/>
  <c r="M222" i="4"/>
  <c r="L222" i="4"/>
  <c r="K222" i="4"/>
  <c r="J222" i="4"/>
  <c r="I222" i="4"/>
  <c r="H222" i="4"/>
  <c r="G222" i="4"/>
  <c r="F222" i="4"/>
  <c r="E222" i="4"/>
  <c r="D222" i="4"/>
  <c r="C222" i="4"/>
  <c r="B222" i="4"/>
  <c r="Y221" i="4"/>
  <c r="X221" i="4"/>
  <c r="W221" i="4"/>
  <c r="V221" i="4"/>
  <c r="U221" i="4"/>
  <c r="T221" i="4"/>
  <c r="S221" i="4"/>
  <c r="R221" i="4"/>
  <c r="Q221" i="4"/>
  <c r="P221" i="4"/>
  <c r="O221" i="4"/>
  <c r="N221" i="4"/>
  <c r="M221" i="4"/>
  <c r="L221" i="4"/>
  <c r="K221" i="4"/>
  <c r="J221" i="4"/>
  <c r="I221" i="4"/>
  <c r="H221" i="4"/>
  <c r="G221" i="4"/>
  <c r="F221" i="4"/>
  <c r="E221" i="4"/>
  <c r="D221" i="4"/>
  <c r="C221" i="4"/>
  <c r="B221" i="4"/>
  <c r="Y220" i="4"/>
  <c r="X220" i="4"/>
  <c r="W220" i="4"/>
  <c r="V220" i="4"/>
  <c r="U220" i="4"/>
  <c r="T220" i="4"/>
  <c r="S220" i="4"/>
  <c r="Q220" i="4"/>
  <c r="P220" i="4"/>
  <c r="O220" i="4"/>
  <c r="N220" i="4"/>
  <c r="M220" i="4"/>
  <c r="L220" i="4"/>
  <c r="K220" i="4"/>
  <c r="J220" i="4"/>
  <c r="I220" i="4"/>
  <c r="H220" i="4"/>
  <c r="G220" i="4"/>
  <c r="F220" i="4"/>
  <c r="E220" i="4"/>
  <c r="D220" i="4"/>
  <c r="C220" i="4"/>
  <c r="B220" i="4"/>
  <c r="Y219" i="4"/>
  <c r="X219" i="4"/>
  <c r="W219" i="4"/>
  <c r="V219" i="4"/>
  <c r="U219" i="4"/>
  <c r="T219" i="4"/>
  <c r="S219" i="4"/>
  <c r="Q219" i="4"/>
  <c r="P219" i="4"/>
  <c r="O219" i="4"/>
  <c r="N219" i="4"/>
  <c r="M219" i="4"/>
  <c r="L219" i="4"/>
  <c r="K219" i="4"/>
  <c r="J219" i="4"/>
  <c r="I219" i="4"/>
  <c r="H219" i="4"/>
  <c r="G219" i="4"/>
  <c r="F219" i="4"/>
  <c r="E219" i="4"/>
  <c r="D219" i="4"/>
  <c r="C219" i="4"/>
  <c r="B219" i="4"/>
  <c r="Y218" i="4"/>
  <c r="X218" i="4"/>
  <c r="W218" i="4"/>
  <c r="V218" i="4"/>
  <c r="U218" i="4"/>
  <c r="T218" i="4"/>
  <c r="S218" i="4"/>
  <c r="Q218" i="4"/>
  <c r="P218" i="4"/>
  <c r="O218" i="4"/>
  <c r="N218" i="4"/>
  <c r="M218" i="4"/>
  <c r="L218" i="4"/>
  <c r="K218" i="4"/>
  <c r="J218" i="4"/>
  <c r="I218" i="4"/>
  <c r="H218" i="4"/>
  <c r="G218" i="4"/>
  <c r="F218" i="4"/>
  <c r="E218" i="4"/>
  <c r="D218" i="4"/>
  <c r="C218" i="4"/>
  <c r="B218" i="4"/>
  <c r="Y217" i="4"/>
  <c r="X217" i="4"/>
  <c r="W217" i="4"/>
  <c r="V217" i="4"/>
  <c r="U217" i="4"/>
  <c r="T217" i="4"/>
  <c r="S217" i="4"/>
  <c r="R217" i="4"/>
  <c r="Q217" i="4"/>
  <c r="P217" i="4"/>
  <c r="O217" i="4"/>
  <c r="N217" i="4"/>
  <c r="M217" i="4"/>
  <c r="L217" i="4"/>
  <c r="K217" i="4"/>
  <c r="J217" i="4"/>
  <c r="I217" i="4"/>
  <c r="H217" i="4"/>
  <c r="G217" i="4"/>
  <c r="F217" i="4"/>
  <c r="E217" i="4"/>
  <c r="D217" i="4"/>
  <c r="C217" i="4"/>
  <c r="B217" i="4"/>
  <c r="Y216" i="4"/>
  <c r="X216" i="4"/>
  <c r="W216" i="4"/>
  <c r="V216" i="4"/>
  <c r="U216" i="4"/>
  <c r="T216" i="4"/>
  <c r="S216" i="4"/>
  <c r="R216" i="4"/>
  <c r="Q216" i="4"/>
  <c r="P216" i="4"/>
  <c r="O216" i="4"/>
  <c r="N216" i="4"/>
  <c r="M216" i="4"/>
  <c r="L216" i="4"/>
  <c r="K216" i="4"/>
  <c r="J216" i="4"/>
  <c r="I216" i="4"/>
  <c r="H216" i="4"/>
  <c r="G216" i="4"/>
  <c r="F216" i="4"/>
  <c r="E216" i="4"/>
  <c r="D216" i="4"/>
  <c r="C216" i="4"/>
  <c r="B216" i="4"/>
  <c r="Y215" i="4"/>
  <c r="X215" i="4"/>
  <c r="W215" i="4"/>
  <c r="V215" i="4"/>
  <c r="U215" i="4"/>
  <c r="T215" i="4"/>
  <c r="S215" i="4"/>
  <c r="Q215" i="4"/>
  <c r="P215" i="4"/>
  <c r="O215" i="4"/>
  <c r="N215" i="4"/>
  <c r="M215" i="4"/>
  <c r="L215" i="4"/>
  <c r="K215" i="4"/>
  <c r="J215" i="4"/>
  <c r="I215" i="4"/>
  <c r="H215" i="4"/>
  <c r="G215" i="4"/>
  <c r="F215" i="4"/>
  <c r="E215" i="4"/>
  <c r="D215" i="4"/>
  <c r="C215" i="4"/>
  <c r="B215" i="4"/>
  <c r="Y214" i="4"/>
  <c r="X214" i="4"/>
  <c r="W214" i="4"/>
  <c r="V214" i="4"/>
  <c r="U214" i="4"/>
  <c r="T214" i="4"/>
  <c r="S214" i="4"/>
  <c r="Q214" i="4"/>
  <c r="P214" i="4"/>
  <c r="O214" i="4"/>
  <c r="N214" i="4"/>
  <c r="M214" i="4"/>
  <c r="L214" i="4"/>
  <c r="K214" i="4"/>
  <c r="J214" i="4"/>
  <c r="I214" i="4"/>
  <c r="H214" i="4"/>
  <c r="G214" i="4"/>
  <c r="F214" i="4"/>
  <c r="E214" i="4"/>
  <c r="D214" i="4"/>
  <c r="C214" i="4"/>
  <c r="B214" i="4"/>
  <c r="Y213" i="4"/>
  <c r="X213" i="4"/>
  <c r="W213" i="4"/>
  <c r="V213" i="4"/>
  <c r="U213" i="4"/>
  <c r="T213" i="4"/>
  <c r="S213" i="4"/>
  <c r="Q213" i="4"/>
  <c r="P213" i="4"/>
  <c r="O213" i="4"/>
  <c r="N213" i="4"/>
  <c r="M213" i="4"/>
  <c r="L213" i="4"/>
  <c r="K213" i="4"/>
  <c r="J213" i="4"/>
  <c r="I213" i="4"/>
  <c r="H213" i="4"/>
  <c r="G213" i="4"/>
  <c r="F213" i="4"/>
  <c r="E213" i="4"/>
  <c r="D213" i="4"/>
  <c r="C213" i="4"/>
  <c r="B213" i="4"/>
  <c r="Y212" i="4"/>
  <c r="X212" i="4"/>
  <c r="W212" i="4"/>
  <c r="V212" i="4"/>
  <c r="U212" i="4"/>
  <c r="T212" i="4"/>
  <c r="S212" i="4"/>
  <c r="Q212" i="4"/>
  <c r="P212" i="4"/>
  <c r="O212" i="4"/>
  <c r="N212" i="4"/>
  <c r="M212" i="4"/>
  <c r="L212" i="4"/>
  <c r="K212" i="4"/>
  <c r="J212" i="4"/>
  <c r="I212" i="4"/>
  <c r="H212" i="4"/>
  <c r="G212" i="4"/>
  <c r="F212" i="4"/>
  <c r="E212" i="4"/>
  <c r="D212" i="4"/>
  <c r="C212" i="4"/>
  <c r="B212" i="4"/>
  <c r="Y211" i="4"/>
  <c r="X211" i="4"/>
  <c r="W211" i="4"/>
  <c r="V211" i="4"/>
  <c r="U211" i="4"/>
  <c r="T211" i="4"/>
  <c r="S211" i="4"/>
  <c r="R211" i="4"/>
  <c r="Q211" i="4"/>
  <c r="P211" i="4"/>
  <c r="O211" i="4"/>
  <c r="N211" i="4"/>
  <c r="M211" i="4"/>
  <c r="L211" i="4"/>
  <c r="K211" i="4"/>
  <c r="J211" i="4"/>
  <c r="I211" i="4"/>
  <c r="H211" i="4"/>
  <c r="G211" i="4"/>
  <c r="F211" i="4"/>
  <c r="E211" i="4"/>
  <c r="D211" i="4"/>
  <c r="C211" i="4"/>
  <c r="B211" i="4"/>
  <c r="Y210" i="4"/>
  <c r="X210" i="4"/>
  <c r="W210" i="4"/>
  <c r="V210" i="4"/>
  <c r="U210" i="4"/>
  <c r="T210" i="4"/>
  <c r="S210" i="4"/>
  <c r="R210" i="4"/>
  <c r="Q210" i="4"/>
  <c r="P210" i="4"/>
  <c r="O210" i="4"/>
  <c r="N210" i="4"/>
  <c r="M210" i="4"/>
  <c r="L210" i="4"/>
  <c r="K210" i="4"/>
  <c r="J210" i="4"/>
  <c r="I210" i="4"/>
  <c r="H210" i="4"/>
  <c r="G210" i="4"/>
  <c r="F210" i="4"/>
  <c r="E210" i="4"/>
  <c r="D210" i="4"/>
  <c r="C210" i="4"/>
  <c r="B210" i="4"/>
  <c r="Y209" i="4"/>
  <c r="X209" i="4"/>
  <c r="W209" i="4"/>
  <c r="V209" i="4"/>
  <c r="U209" i="4"/>
  <c r="T209" i="4"/>
  <c r="S209" i="4"/>
  <c r="R209" i="4"/>
  <c r="Q209" i="4"/>
  <c r="P209" i="4"/>
  <c r="O209" i="4"/>
  <c r="N209" i="4"/>
  <c r="M209" i="4"/>
  <c r="L209" i="4"/>
  <c r="K209" i="4"/>
  <c r="J209" i="4"/>
  <c r="I209" i="4"/>
  <c r="H209" i="4"/>
  <c r="G209" i="4"/>
  <c r="F209" i="4"/>
  <c r="E209" i="4"/>
  <c r="D209" i="4"/>
  <c r="C209" i="4"/>
  <c r="B209" i="4"/>
  <c r="Y208" i="4"/>
  <c r="X208" i="4"/>
  <c r="W208" i="4"/>
  <c r="V208" i="4"/>
  <c r="U208" i="4"/>
  <c r="T208" i="4"/>
  <c r="S208" i="4"/>
  <c r="Q208" i="4"/>
  <c r="P208" i="4"/>
  <c r="O208" i="4"/>
  <c r="N208" i="4"/>
  <c r="M208" i="4"/>
  <c r="L208" i="4"/>
  <c r="K208" i="4"/>
  <c r="J208" i="4"/>
  <c r="I208" i="4"/>
  <c r="H208" i="4"/>
  <c r="G208" i="4"/>
  <c r="F208" i="4"/>
  <c r="E208" i="4"/>
  <c r="D208" i="4"/>
  <c r="C208" i="4"/>
  <c r="B208" i="4"/>
  <c r="Y207" i="4"/>
  <c r="X207" i="4"/>
  <c r="W207" i="4"/>
  <c r="V207" i="4"/>
  <c r="U207" i="4"/>
  <c r="T207" i="4"/>
  <c r="S207" i="4"/>
  <c r="Q207" i="4"/>
  <c r="P207" i="4"/>
  <c r="O207" i="4"/>
  <c r="N207" i="4"/>
  <c r="M207" i="4"/>
  <c r="L207" i="4"/>
  <c r="K207" i="4"/>
  <c r="J207" i="4"/>
  <c r="I207" i="4"/>
  <c r="H207" i="4"/>
  <c r="G207" i="4"/>
  <c r="F207" i="4"/>
  <c r="E207" i="4"/>
  <c r="D207" i="4"/>
  <c r="C207" i="4"/>
  <c r="B207" i="4"/>
  <c r="Y206" i="4"/>
  <c r="X206" i="4"/>
  <c r="W206" i="4"/>
  <c r="V206" i="4"/>
  <c r="U206" i="4"/>
  <c r="T206" i="4"/>
  <c r="S206" i="4"/>
  <c r="R206" i="4"/>
  <c r="Q206" i="4"/>
  <c r="P206" i="4"/>
  <c r="O206" i="4"/>
  <c r="N206" i="4"/>
  <c r="M206" i="4"/>
  <c r="L206" i="4"/>
  <c r="K206" i="4"/>
  <c r="J206" i="4"/>
  <c r="I206" i="4"/>
  <c r="H206" i="4"/>
  <c r="G206" i="4"/>
  <c r="F206" i="4"/>
  <c r="E206" i="4"/>
  <c r="D206" i="4"/>
  <c r="C206" i="4"/>
  <c r="B206" i="4"/>
  <c r="Y205" i="4"/>
  <c r="X205" i="4"/>
  <c r="W205" i="4"/>
  <c r="V205" i="4"/>
  <c r="U205" i="4"/>
  <c r="T205" i="4"/>
  <c r="S205" i="4"/>
  <c r="Q205" i="4"/>
  <c r="P205" i="4"/>
  <c r="O205" i="4"/>
  <c r="N205" i="4"/>
  <c r="M205" i="4"/>
  <c r="L205" i="4"/>
  <c r="K205" i="4"/>
  <c r="J205" i="4"/>
  <c r="I205" i="4"/>
  <c r="H205" i="4"/>
  <c r="G205" i="4"/>
  <c r="F205" i="4"/>
  <c r="E205" i="4"/>
  <c r="D205" i="4"/>
  <c r="C205" i="4"/>
  <c r="B205" i="4"/>
  <c r="Y204" i="4"/>
  <c r="X204" i="4"/>
  <c r="W204" i="4"/>
  <c r="V204" i="4"/>
  <c r="U204" i="4"/>
  <c r="T204" i="4"/>
  <c r="S204" i="4"/>
  <c r="R204" i="4"/>
  <c r="Q204" i="4"/>
  <c r="P204" i="4"/>
  <c r="O204" i="4"/>
  <c r="N204" i="4"/>
  <c r="M204" i="4"/>
  <c r="L204" i="4"/>
  <c r="K204" i="4"/>
  <c r="J204" i="4"/>
  <c r="I204" i="4"/>
  <c r="H204" i="4"/>
  <c r="G204" i="4"/>
  <c r="F204" i="4"/>
  <c r="E204" i="4"/>
  <c r="D204" i="4"/>
  <c r="C204" i="4"/>
  <c r="B204" i="4"/>
  <c r="Y203" i="4"/>
  <c r="X203" i="4"/>
  <c r="W203" i="4"/>
  <c r="V203" i="4"/>
  <c r="U203" i="4"/>
  <c r="T203" i="4"/>
  <c r="S203" i="4"/>
  <c r="R203" i="4"/>
  <c r="Q203" i="4"/>
  <c r="P203" i="4"/>
  <c r="O203" i="4"/>
  <c r="N203" i="4"/>
  <c r="M203" i="4"/>
  <c r="L203" i="4"/>
  <c r="K203" i="4"/>
  <c r="J203" i="4"/>
  <c r="I203" i="4"/>
  <c r="H203" i="4"/>
  <c r="G203" i="4"/>
  <c r="F203" i="4"/>
  <c r="E203" i="4"/>
  <c r="D203" i="4"/>
  <c r="C203" i="4"/>
  <c r="B203" i="4"/>
  <c r="Y202" i="4"/>
  <c r="X202" i="4"/>
  <c r="W202" i="4"/>
  <c r="V202" i="4"/>
  <c r="U202" i="4"/>
  <c r="T202" i="4"/>
  <c r="S202" i="4"/>
  <c r="R202" i="4"/>
  <c r="Q202" i="4"/>
  <c r="P202" i="4"/>
  <c r="O202" i="4"/>
  <c r="N202" i="4"/>
  <c r="M202" i="4"/>
  <c r="L202" i="4"/>
  <c r="K202" i="4"/>
  <c r="J202" i="4"/>
  <c r="I202" i="4"/>
  <c r="H202" i="4"/>
  <c r="G202" i="4"/>
  <c r="F202" i="4"/>
  <c r="E202" i="4"/>
  <c r="D202" i="4"/>
  <c r="C202" i="4"/>
  <c r="B202" i="4"/>
  <c r="Y201" i="4"/>
  <c r="X201" i="4"/>
  <c r="W201" i="4"/>
  <c r="V201" i="4"/>
  <c r="U201" i="4"/>
  <c r="T201" i="4"/>
  <c r="S201" i="4"/>
  <c r="R201" i="4"/>
  <c r="Q201" i="4"/>
  <c r="P201" i="4"/>
  <c r="O201" i="4"/>
  <c r="N201" i="4"/>
  <c r="M201" i="4"/>
  <c r="L201" i="4"/>
  <c r="K201" i="4"/>
  <c r="J201" i="4"/>
  <c r="I201" i="4"/>
  <c r="H201" i="4"/>
  <c r="G201" i="4"/>
  <c r="F201" i="4"/>
  <c r="E201" i="4"/>
  <c r="D201" i="4"/>
  <c r="C201" i="4"/>
  <c r="B201" i="4"/>
  <c r="Y200" i="4"/>
  <c r="X200" i="4"/>
  <c r="W200" i="4"/>
  <c r="V200" i="4"/>
  <c r="U200" i="4"/>
  <c r="T200" i="4"/>
  <c r="S200" i="4"/>
  <c r="R200" i="4"/>
  <c r="Q200" i="4"/>
  <c r="P200" i="4"/>
  <c r="O200" i="4"/>
  <c r="N200" i="4"/>
  <c r="M200" i="4"/>
  <c r="L200" i="4"/>
  <c r="K200" i="4"/>
  <c r="J200" i="4"/>
  <c r="I200" i="4"/>
  <c r="H200" i="4"/>
  <c r="G200" i="4"/>
  <c r="F200" i="4"/>
  <c r="E200" i="4"/>
  <c r="D200" i="4"/>
  <c r="C200" i="4"/>
  <c r="B200" i="4"/>
  <c r="Y199" i="4"/>
  <c r="X199" i="4"/>
  <c r="W199" i="4"/>
  <c r="V199" i="4"/>
  <c r="U199" i="4"/>
  <c r="T199" i="4"/>
  <c r="S199" i="4"/>
  <c r="Q199" i="4"/>
  <c r="P199" i="4"/>
  <c r="O199" i="4"/>
  <c r="N199" i="4"/>
  <c r="M199" i="4"/>
  <c r="L199" i="4"/>
  <c r="K199" i="4"/>
  <c r="J199" i="4"/>
  <c r="I199" i="4"/>
  <c r="H199" i="4"/>
  <c r="G199" i="4"/>
  <c r="F199" i="4"/>
  <c r="E199" i="4"/>
  <c r="D199" i="4"/>
  <c r="C199" i="4"/>
  <c r="B199" i="4"/>
  <c r="Y198" i="4"/>
  <c r="X198" i="4"/>
  <c r="W198" i="4"/>
  <c r="V198" i="4"/>
  <c r="U198" i="4"/>
  <c r="T198" i="4"/>
  <c r="S198" i="4"/>
  <c r="R198" i="4"/>
  <c r="Q198" i="4"/>
  <c r="P198" i="4"/>
  <c r="O198" i="4"/>
  <c r="N198" i="4"/>
  <c r="M198" i="4"/>
  <c r="L198" i="4"/>
  <c r="K198" i="4"/>
  <c r="J198" i="4"/>
  <c r="I198" i="4"/>
  <c r="H198" i="4"/>
  <c r="G198" i="4"/>
  <c r="F198" i="4"/>
  <c r="E198" i="4"/>
  <c r="D198" i="4"/>
  <c r="C198" i="4"/>
  <c r="B198" i="4"/>
  <c r="Y197" i="4"/>
  <c r="X197" i="4"/>
  <c r="W197" i="4"/>
  <c r="V197" i="4"/>
  <c r="U197" i="4"/>
  <c r="T197" i="4"/>
  <c r="S197" i="4"/>
  <c r="R197" i="4"/>
  <c r="Q197" i="4"/>
  <c r="P197" i="4"/>
  <c r="O197" i="4"/>
  <c r="N197" i="4"/>
  <c r="M197" i="4"/>
  <c r="L197" i="4"/>
  <c r="K197" i="4"/>
  <c r="J197" i="4"/>
  <c r="I197" i="4"/>
  <c r="H197" i="4"/>
  <c r="G197" i="4"/>
  <c r="F197" i="4"/>
  <c r="E197" i="4"/>
  <c r="D197" i="4"/>
  <c r="C197" i="4"/>
  <c r="B197" i="4"/>
  <c r="Y196" i="4"/>
  <c r="X196" i="4"/>
  <c r="W196" i="4"/>
  <c r="V196" i="4"/>
  <c r="U196" i="4"/>
  <c r="T196" i="4"/>
  <c r="S196" i="4"/>
  <c r="R196" i="4"/>
  <c r="Q196" i="4"/>
  <c r="P196" i="4"/>
  <c r="O196" i="4"/>
  <c r="N196" i="4"/>
  <c r="M196" i="4"/>
  <c r="L196" i="4"/>
  <c r="K196" i="4"/>
  <c r="J196" i="4"/>
  <c r="I196" i="4"/>
  <c r="H196" i="4"/>
  <c r="G196" i="4"/>
  <c r="F196" i="4"/>
  <c r="E196" i="4"/>
  <c r="D196" i="4"/>
  <c r="C196" i="4"/>
  <c r="B196" i="4"/>
  <c r="Y195" i="4"/>
  <c r="X195" i="4"/>
  <c r="W195" i="4"/>
  <c r="V195" i="4"/>
  <c r="U195" i="4"/>
  <c r="T195" i="4"/>
  <c r="S195" i="4"/>
  <c r="R195" i="4"/>
  <c r="Q195" i="4"/>
  <c r="P195" i="4"/>
  <c r="O195" i="4"/>
  <c r="N195" i="4"/>
  <c r="M195" i="4"/>
  <c r="L195" i="4"/>
  <c r="K195" i="4"/>
  <c r="J195" i="4"/>
  <c r="I195" i="4"/>
  <c r="H195" i="4"/>
  <c r="G195" i="4"/>
  <c r="F195" i="4"/>
  <c r="E195" i="4"/>
  <c r="D195" i="4"/>
  <c r="C195" i="4"/>
  <c r="B195" i="4"/>
  <c r="Y194" i="4"/>
  <c r="X194" i="4"/>
  <c r="W194" i="4"/>
  <c r="V194" i="4"/>
  <c r="U194" i="4"/>
  <c r="T194" i="4"/>
  <c r="S194" i="4"/>
  <c r="Q194" i="4"/>
  <c r="P194" i="4"/>
  <c r="O194" i="4"/>
  <c r="N194" i="4"/>
  <c r="M194" i="4"/>
  <c r="L194" i="4"/>
  <c r="K194" i="4"/>
  <c r="J194" i="4"/>
  <c r="I194" i="4"/>
  <c r="H194" i="4"/>
  <c r="G194" i="4"/>
  <c r="F194" i="4"/>
  <c r="E194" i="4"/>
  <c r="D194" i="4"/>
  <c r="C194" i="4"/>
  <c r="B194" i="4"/>
  <c r="Y193" i="4"/>
  <c r="X193" i="4"/>
  <c r="W193" i="4"/>
  <c r="V193" i="4"/>
  <c r="U193" i="4"/>
  <c r="T193" i="4"/>
  <c r="S193" i="4"/>
  <c r="Q193" i="4"/>
  <c r="P193" i="4"/>
  <c r="O193" i="4"/>
  <c r="N193" i="4"/>
  <c r="M193" i="4"/>
  <c r="L193" i="4"/>
  <c r="K193" i="4"/>
  <c r="J193" i="4"/>
  <c r="I193" i="4"/>
  <c r="H193" i="4"/>
  <c r="G193" i="4"/>
  <c r="F193" i="4"/>
  <c r="E193" i="4"/>
  <c r="D193" i="4"/>
  <c r="C193" i="4"/>
  <c r="B193" i="4"/>
  <c r="Y192" i="4"/>
  <c r="X192" i="4"/>
  <c r="W192" i="4"/>
  <c r="V192" i="4"/>
  <c r="U192" i="4"/>
  <c r="T192" i="4"/>
  <c r="S192" i="4"/>
  <c r="R192" i="4"/>
  <c r="Q192" i="4"/>
  <c r="P192" i="4"/>
  <c r="O192" i="4"/>
  <c r="N192" i="4"/>
  <c r="M192" i="4"/>
  <c r="L192" i="4"/>
  <c r="K192" i="4"/>
  <c r="J192" i="4"/>
  <c r="I192" i="4"/>
  <c r="H192" i="4"/>
  <c r="G192" i="4"/>
  <c r="F192" i="4"/>
  <c r="E192" i="4"/>
  <c r="D192" i="4"/>
  <c r="C192" i="4"/>
  <c r="B192" i="4"/>
  <c r="Y191" i="4"/>
  <c r="X191" i="4"/>
  <c r="W191" i="4"/>
  <c r="V191" i="4"/>
  <c r="U191" i="4"/>
  <c r="T191" i="4"/>
  <c r="S191" i="4"/>
  <c r="R191" i="4"/>
  <c r="Q191" i="4"/>
  <c r="P191" i="4"/>
  <c r="O191" i="4"/>
  <c r="N191" i="4"/>
  <c r="M191" i="4"/>
  <c r="L191" i="4"/>
  <c r="K191" i="4"/>
  <c r="J191" i="4"/>
  <c r="I191" i="4"/>
  <c r="H191" i="4"/>
  <c r="G191" i="4"/>
  <c r="F191" i="4"/>
  <c r="E191" i="4"/>
  <c r="D191" i="4"/>
  <c r="C191" i="4"/>
  <c r="B191" i="4"/>
  <c r="Y190" i="4"/>
  <c r="X190" i="4"/>
  <c r="W190" i="4"/>
  <c r="V190" i="4"/>
  <c r="U190" i="4"/>
  <c r="T190" i="4"/>
  <c r="S190" i="4"/>
  <c r="Q190" i="4"/>
  <c r="P190" i="4"/>
  <c r="O190" i="4"/>
  <c r="N190" i="4"/>
  <c r="M190" i="4"/>
  <c r="L190" i="4"/>
  <c r="K190" i="4"/>
  <c r="J190" i="4"/>
  <c r="I190" i="4"/>
  <c r="H190" i="4"/>
  <c r="G190" i="4"/>
  <c r="F190" i="4"/>
  <c r="E190" i="4"/>
  <c r="D190" i="4"/>
  <c r="C190" i="4"/>
  <c r="B190" i="4"/>
  <c r="Y189" i="4"/>
  <c r="X189" i="4"/>
  <c r="W189" i="4"/>
  <c r="V189" i="4"/>
  <c r="U189" i="4"/>
  <c r="T189" i="4"/>
  <c r="S189" i="4"/>
  <c r="Q189" i="4"/>
  <c r="P189" i="4"/>
  <c r="O189" i="4"/>
  <c r="N189" i="4"/>
  <c r="M189" i="4"/>
  <c r="L189" i="4"/>
  <c r="K189" i="4"/>
  <c r="J189" i="4"/>
  <c r="I189" i="4"/>
  <c r="H189" i="4"/>
  <c r="G189" i="4"/>
  <c r="F189" i="4"/>
  <c r="E189" i="4"/>
  <c r="D189" i="4"/>
  <c r="C189" i="4"/>
  <c r="B189" i="4"/>
  <c r="Y188" i="4"/>
  <c r="X188" i="4"/>
  <c r="W188" i="4"/>
  <c r="V188" i="4"/>
  <c r="U188" i="4"/>
  <c r="T188" i="4"/>
  <c r="S188" i="4"/>
  <c r="Q188" i="4"/>
  <c r="P188" i="4"/>
  <c r="O188" i="4"/>
  <c r="N188" i="4"/>
  <c r="M188" i="4"/>
  <c r="L188" i="4"/>
  <c r="K188" i="4"/>
  <c r="J188" i="4"/>
  <c r="I188" i="4"/>
  <c r="H188" i="4"/>
  <c r="G188" i="4"/>
  <c r="F188" i="4"/>
  <c r="E188" i="4"/>
  <c r="D188" i="4"/>
  <c r="C188" i="4"/>
  <c r="B188" i="4"/>
  <c r="Y187" i="4"/>
  <c r="X187" i="4"/>
  <c r="W187" i="4"/>
  <c r="V187" i="4"/>
  <c r="U187" i="4"/>
  <c r="T187" i="4"/>
  <c r="S187" i="4"/>
  <c r="R187" i="4"/>
  <c r="Q187" i="4"/>
  <c r="P187" i="4"/>
  <c r="O187" i="4"/>
  <c r="N187" i="4"/>
  <c r="M187" i="4"/>
  <c r="L187" i="4"/>
  <c r="K187" i="4"/>
  <c r="J187" i="4"/>
  <c r="I187" i="4"/>
  <c r="H187" i="4"/>
  <c r="G187" i="4"/>
  <c r="F187" i="4"/>
  <c r="E187" i="4"/>
  <c r="D187" i="4"/>
  <c r="C187" i="4"/>
  <c r="B187" i="4"/>
  <c r="Y186" i="4"/>
  <c r="X186" i="4"/>
  <c r="W186" i="4"/>
  <c r="V186" i="4"/>
  <c r="U186" i="4"/>
  <c r="T186" i="4"/>
  <c r="S186" i="4"/>
  <c r="R186" i="4"/>
  <c r="Q186" i="4"/>
  <c r="P186" i="4"/>
  <c r="O186" i="4"/>
  <c r="N186" i="4"/>
  <c r="M186" i="4"/>
  <c r="L186" i="4"/>
  <c r="K186" i="4"/>
  <c r="J186" i="4"/>
  <c r="I186" i="4"/>
  <c r="H186" i="4"/>
  <c r="G186" i="4"/>
  <c r="F186" i="4"/>
  <c r="E186" i="4"/>
  <c r="D186" i="4"/>
  <c r="C186" i="4"/>
  <c r="B186" i="4"/>
  <c r="Y185" i="4"/>
  <c r="X185" i="4"/>
  <c r="W185" i="4"/>
  <c r="V185" i="4"/>
  <c r="U185" i="4"/>
  <c r="T185" i="4"/>
  <c r="S185" i="4"/>
  <c r="Q185" i="4"/>
  <c r="P185" i="4"/>
  <c r="O185" i="4"/>
  <c r="N185" i="4"/>
  <c r="M185" i="4"/>
  <c r="L185" i="4"/>
  <c r="K185" i="4"/>
  <c r="J185" i="4"/>
  <c r="I185" i="4"/>
  <c r="H185" i="4"/>
  <c r="G185" i="4"/>
  <c r="F185" i="4"/>
  <c r="E185" i="4"/>
  <c r="D185" i="4"/>
  <c r="C185" i="4"/>
  <c r="B185" i="4"/>
  <c r="Y184" i="4"/>
  <c r="X184" i="4"/>
  <c r="W184" i="4"/>
  <c r="V184" i="4"/>
  <c r="U184" i="4"/>
  <c r="T184" i="4"/>
  <c r="S184" i="4"/>
  <c r="R184" i="4"/>
  <c r="Q184" i="4"/>
  <c r="P184" i="4"/>
  <c r="O184" i="4"/>
  <c r="N184" i="4"/>
  <c r="M184" i="4"/>
  <c r="L184" i="4"/>
  <c r="K184" i="4"/>
  <c r="J184" i="4"/>
  <c r="I184" i="4"/>
  <c r="H184" i="4"/>
  <c r="G184" i="4"/>
  <c r="F184" i="4"/>
  <c r="E184" i="4"/>
  <c r="D184" i="4"/>
  <c r="C184" i="4"/>
  <c r="B184" i="4"/>
  <c r="Y183" i="4"/>
  <c r="X183" i="4"/>
  <c r="W183" i="4"/>
  <c r="V183" i="4"/>
  <c r="U183" i="4"/>
  <c r="T183" i="4"/>
  <c r="S183" i="4"/>
  <c r="R183" i="4"/>
  <c r="Q183" i="4"/>
  <c r="P183" i="4"/>
  <c r="O183" i="4"/>
  <c r="N183" i="4"/>
  <c r="M183" i="4"/>
  <c r="L183" i="4"/>
  <c r="K183" i="4"/>
  <c r="J183" i="4"/>
  <c r="I183" i="4"/>
  <c r="H183" i="4"/>
  <c r="G183" i="4"/>
  <c r="F183" i="4"/>
  <c r="E183" i="4"/>
  <c r="D183" i="4"/>
  <c r="C183" i="4"/>
  <c r="B183" i="4"/>
  <c r="Y182" i="4"/>
  <c r="X182" i="4"/>
  <c r="W182" i="4"/>
  <c r="V182" i="4"/>
  <c r="U182" i="4"/>
  <c r="T182" i="4"/>
  <c r="S182" i="4"/>
  <c r="R182" i="4"/>
  <c r="Q182" i="4"/>
  <c r="P182" i="4"/>
  <c r="O182" i="4"/>
  <c r="N182" i="4"/>
  <c r="M182" i="4"/>
  <c r="L182" i="4"/>
  <c r="K182" i="4"/>
  <c r="J182" i="4"/>
  <c r="I182" i="4"/>
  <c r="H182" i="4"/>
  <c r="G182" i="4"/>
  <c r="F182" i="4"/>
  <c r="E182" i="4"/>
  <c r="D182" i="4"/>
  <c r="C182" i="4"/>
  <c r="B182" i="4"/>
  <c r="Y181" i="4"/>
  <c r="X181" i="4"/>
  <c r="W181" i="4"/>
  <c r="V181" i="4"/>
  <c r="U181" i="4"/>
  <c r="T181" i="4"/>
  <c r="S181" i="4"/>
  <c r="R181" i="4"/>
  <c r="Q181" i="4"/>
  <c r="P181" i="4"/>
  <c r="O181" i="4"/>
  <c r="N181" i="4"/>
  <c r="M181" i="4"/>
  <c r="L181" i="4"/>
  <c r="K181" i="4"/>
  <c r="J181" i="4"/>
  <c r="I181" i="4"/>
  <c r="H181" i="4"/>
  <c r="G181" i="4"/>
  <c r="F181" i="4"/>
  <c r="E181" i="4"/>
  <c r="D181" i="4"/>
  <c r="C181" i="4"/>
  <c r="B181" i="4"/>
  <c r="Y180" i="4"/>
  <c r="X180" i="4"/>
  <c r="W180" i="4"/>
  <c r="V180" i="4"/>
  <c r="U180" i="4"/>
  <c r="T180" i="4"/>
  <c r="S180" i="4"/>
  <c r="Q180" i="4"/>
  <c r="P180" i="4"/>
  <c r="O180" i="4"/>
  <c r="N180" i="4"/>
  <c r="M180" i="4"/>
  <c r="L180" i="4"/>
  <c r="K180" i="4"/>
  <c r="J180" i="4"/>
  <c r="I180" i="4"/>
  <c r="H180" i="4"/>
  <c r="G180" i="4"/>
  <c r="F180" i="4"/>
  <c r="E180" i="4"/>
  <c r="D180" i="4"/>
  <c r="C180" i="4"/>
  <c r="B180" i="4"/>
  <c r="Y179" i="4"/>
  <c r="X179" i="4"/>
  <c r="W179" i="4"/>
  <c r="V179" i="4"/>
  <c r="U179" i="4"/>
  <c r="T179" i="4"/>
  <c r="S179" i="4"/>
  <c r="Q179" i="4"/>
  <c r="P179" i="4"/>
  <c r="O179" i="4"/>
  <c r="N179" i="4"/>
  <c r="M179" i="4"/>
  <c r="L179" i="4"/>
  <c r="K179" i="4"/>
  <c r="J179" i="4"/>
  <c r="I179" i="4"/>
  <c r="H179" i="4"/>
  <c r="G179" i="4"/>
  <c r="F179" i="4"/>
  <c r="E179" i="4"/>
  <c r="D179" i="4"/>
  <c r="C179" i="4"/>
  <c r="B179" i="4"/>
  <c r="Y178" i="4"/>
  <c r="X178" i="4"/>
  <c r="W178" i="4"/>
  <c r="V178" i="4"/>
  <c r="U178" i="4"/>
  <c r="T178" i="4"/>
  <c r="S178" i="4"/>
  <c r="Q178" i="4"/>
  <c r="P178" i="4"/>
  <c r="O178" i="4"/>
  <c r="N178" i="4"/>
  <c r="M178" i="4"/>
  <c r="L178" i="4"/>
  <c r="K178" i="4"/>
  <c r="J178" i="4"/>
  <c r="I178" i="4"/>
  <c r="H178" i="4"/>
  <c r="G178" i="4"/>
  <c r="F178" i="4"/>
  <c r="E178" i="4"/>
  <c r="D178" i="4"/>
  <c r="C178" i="4"/>
  <c r="B178" i="4"/>
  <c r="Y177" i="4"/>
  <c r="X177" i="4"/>
  <c r="W177" i="4"/>
  <c r="V177" i="4"/>
  <c r="U177" i="4"/>
  <c r="T177" i="4"/>
  <c r="S177" i="4"/>
  <c r="R177" i="4"/>
  <c r="Q177" i="4"/>
  <c r="P177" i="4"/>
  <c r="O177" i="4"/>
  <c r="N177" i="4"/>
  <c r="M177" i="4"/>
  <c r="L177" i="4"/>
  <c r="K177" i="4"/>
  <c r="J177" i="4"/>
  <c r="I177" i="4"/>
  <c r="H177" i="4"/>
  <c r="G177" i="4"/>
  <c r="F177" i="4"/>
  <c r="E177" i="4"/>
  <c r="D177" i="4"/>
  <c r="C177" i="4"/>
  <c r="B177" i="4"/>
  <c r="Y176" i="4"/>
  <c r="X176" i="4"/>
  <c r="W176" i="4"/>
  <c r="V176" i="4"/>
  <c r="U176" i="4"/>
  <c r="T176" i="4"/>
  <c r="S176" i="4"/>
  <c r="R176" i="4"/>
  <c r="Q176" i="4"/>
  <c r="P176" i="4"/>
  <c r="O176" i="4"/>
  <c r="N176" i="4"/>
  <c r="M176" i="4"/>
  <c r="L176" i="4"/>
  <c r="K176" i="4"/>
  <c r="J176" i="4"/>
  <c r="I176" i="4"/>
  <c r="H176" i="4"/>
  <c r="G176" i="4"/>
  <c r="F176" i="4"/>
  <c r="E176" i="4"/>
  <c r="D176" i="4"/>
  <c r="C176" i="4"/>
  <c r="B176" i="4"/>
  <c r="Y175" i="4"/>
  <c r="X175" i="4"/>
  <c r="W175" i="4"/>
  <c r="V175" i="4"/>
  <c r="U175" i="4"/>
  <c r="T175" i="4"/>
  <c r="S175" i="4"/>
  <c r="Q175" i="4"/>
  <c r="P175" i="4"/>
  <c r="O175" i="4"/>
  <c r="N175" i="4"/>
  <c r="M175" i="4"/>
  <c r="L175" i="4"/>
  <c r="K175" i="4"/>
  <c r="J175" i="4"/>
  <c r="I175" i="4"/>
  <c r="H175" i="4"/>
  <c r="G175" i="4"/>
  <c r="F175" i="4"/>
  <c r="E175" i="4"/>
  <c r="D175" i="4"/>
  <c r="C175" i="4"/>
  <c r="B175" i="4"/>
  <c r="Y174" i="4"/>
  <c r="X174" i="4"/>
  <c r="W174" i="4"/>
  <c r="V174" i="4"/>
  <c r="U174" i="4"/>
  <c r="T174" i="4"/>
  <c r="S174" i="4"/>
  <c r="Q174" i="4"/>
  <c r="P174" i="4"/>
  <c r="O174" i="4"/>
  <c r="N174" i="4"/>
  <c r="M174" i="4"/>
  <c r="L174" i="4"/>
  <c r="K174" i="4"/>
  <c r="J174" i="4"/>
  <c r="I174" i="4"/>
  <c r="H174" i="4"/>
  <c r="G174" i="4"/>
  <c r="F174" i="4"/>
  <c r="E174" i="4"/>
  <c r="D174" i="4"/>
  <c r="C174" i="4"/>
  <c r="B174" i="4"/>
  <c r="Y173" i="4"/>
  <c r="X173" i="4"/>
  <c r="W173" i="4"/>
  <c r="V173" i="4"/>
  <c r="U173" i="4"/>
  <c r="T173" i="4"/>
  <c r="S173" i="4"/>
  <c r="Q173" i="4"/>
  <c r="P173" i="4"/>
  <c r="O173" i="4"/>
  <c r="N173" i="4"/>
  <c r="M173" i="4"/>
  <c r="L173" i="4"/>
  <c r="K173" i="4"/>
  <c r="J173" i="4"/>
  <c r="I173" i="4"/>
  <c r="H173" i="4"/>
  <c r="G173" i="4"/>
  <c r="F173" i="4"/>
  <c r="E173" i="4"/>
  <c r="D173" i="4"/>
  <c r="C173" i="4"/>
  <c r="B173" i="4"/>
  <c r="Y172" i="4"/>
  <c r="X172" i="4"/>
  <c r="W172" i="4"/>
  <c r="V172" i="4"/>
  <c r="U172" i="4"/>
  <c r="T172" i="4"/>
  <c r="S172" i="4"/>
  <c r="R172" i="4"/>
  <c r="Q172" i="4"/>
  <c r="P172" i="4"/>
  <c r="O172" i="4"/>
  <c r="N172" i="4"/>
  <c r="M172" i="4"/>
  <c r="L172" i="4"/>
  <c r="K172" i="4"/>
  <c r="J172" i="4"/>
  <c r="I172" i="4"/>
  <c r="H172" i="4"/>
  <c r="G172" i="4"/>
  <c r="F172" i="4"/>
  <c r="E172" i="4"/>
  <c r="D172" i="4"/>
  <c r="C172" i="4"/>
  <c r="B172" i="4"/>
  <c r="Y171" i="4"/>
  <c r="X171" i="4"/>
  <c r="W171" i="4"/>
  <c r="V171" i="4"/>
  <c r="U171" i="4"/>
  <c r="T171" i="4"/>
  <c r="S171" i="4"/>
  <c r="R171" i="4"/>
  <c r="Q171" i="4"/>
  <c r="P171" i="4"/>
  <c r="O171" i="4"/>
  <c r="N171" i="4"/>
  <c r="M171" i="4"/>
  <c r="L171" i="4"/>
  <c r="K171" i="4"/>
  <c r="J171" i="4"/>
  <c r="I171" i="4"/>
  <c r="H171" i="4"/>
  <c r="G171" i="4"/>
  <c r="F171" i="4"/>
  <c r="E171" i="4"/>
  <c r="D171" i="4"/>
  <c r="C171" i="4"/>
  <c r="B171" i="4"/>
  <c r="Y170" i="4"/>
  <c r="X170" i="4"/>
  <c r="W170" i="4"/>
  <c r="V170" i="4"/>
  <c r="U170" i="4"/>
  <c r="T170" i="4"/>
  <c r="S170" i="4"/>
  <c r="Q170" i="4"/>
  <c r="P170" i="4"/>
  <c r="O170" i="4"/>
  <c r="N170" i="4"/>
  <c r="M170" i="4"/>
  <c r="L170" i="4"/>
  <c r="K170" i="4"/>
  <c r="J170" i="4"/>
  <c r="I170" i="4"/>
  <c r="H170" i="4"/>
  <c r="G170" i="4"/>
  <c r="F170" i="4"/>
  <c r="E170" i="4"/>
  <c r="D170" i="4"/>
  <c r="C170" i="4"/>
  <c r="B170" i="4"/>
  <c r="Y169" i="4"/>
  <c r="X169" i="4"/>
  <c r="W169" i="4"/>
  <c r="V169" i="4"/>
  <c r="U169" i="4"/>
  <c r="T169" i="4"/>
  <c r="S169" i="4"/>
  <c r="Q169" i="4"/>
  <c r="P169" i="4"/>
  <c r="O169" i="4"/>
  <c r="N169" i="4"/>
  <c r="M169" i="4"/>
  <c r="L169" i="4"/>
  <c r="K169" i="4"/>
  <c r="J169" i="4"/>
  <c r="I169" i="4"/>
  <c r="H169" i="4"/>
  <c r="G169" i="4"/>
  <c r="F169" i="4"/>
  <c r="E169" i="4"/>
  <c r="D169" i="4"/>
  <c r="C169" i="4"/>
  <c r="B169" i="4"/>
  <c r="Y168" i="4"/>
  <c r="X168" i="4"/>
  <c r="W168" i="4"/>
  <c r="V168" i="4"/>
  <c r="U168" i="4"/>
  <c r="T168" i="4"/>
  <c r="S168" i="4"/>
  <c r="Q168" i="4"/>
  <c r="P168" i="4"/>
  <c r="O168" i="4"/>
  <c r="N168" i="4"/>
  <c r="M168" i="4"/>
  <c r="L168" i="4"/>
  <c r="K168" i="4"/>
  <c r="J168" i="4"/>
  <c r="I168" i="4"/>
  <c r="H168" i="4"/>
  <c r="G168" i="4"/>
  <c r="F168" i="4"/>
  <c r="E168" i="4"/>
  <c r="D168" i="4"/>
  <c r="C168" i="4"/>
  <c r="B168" i="4"/>
  <c r="Y167" i="4"/>
  <c r="X167" i="4"/>
  <c r="W167" i="4"/>
  <c r="V167" i="4"/>
  <c r="U167" i="4"/>
  <c r="T167" i="4"/>
  <c r="S167" i="4"/>
  <c r="R167" i="4"/>
  <c r="Q167" i="4"/>
  <c r="P167" i="4"/>
  <c r="O167" i="4"/>
  <c r="N167" i="4"/>
  <c r="M167" i="4"/>
  <c r="L167" i="4"/>
  <c r="K167" i="4"/>
  <c r="J167" i="4"/>
  <c r="I167" i="4"/>
  <c r="H167" i="4"/>
  <c r="G167" i="4"/>
  <c r="F167" i="4"/>
  <c r="E167" i="4"/>
  <c r="D167" i="4"/>
  <c r="C167" i="4"/>
  <c r="B167" i="4"/>
  <c r="Y166" i="4"/>
  <c r="X166" i="4"/>
  <c r="W166" i="4"/>
  <c r="V166" i="4"/>
  <c r="U166" i="4"/>
  <c r="T166" i="4"/>
  <c r="S166" i="4"/>
  <c r="Q166" i="4"/>
  <c r="P166" i="4"/>
  <c r="O166" i="4"/>
  <c r="N166" i="4"/>
  <c r="M166" i="4"/>
  <c r="L166" i="4"/>
  <c r="K166" i="4"/>
  <c r="J166" i="4"/>
  <c r="I166" i="4"/>
  <c r="H166" i="4"/>
  <c r="G166" i="4"/>
  <c r="F166" i="4"/>
  <c r="E166" i="4"/>
  <c r="D166" i="4"/>
  <c r="C166" i="4"/>
  <c r="B166" i="4"/>
  <c r="Y165" i="4"/>
  <c r="X165" i="4"/>
  <c r="W165" i="4"/>
  <c r="V165" i="4"/>
  <c r="U165" i="4"/>
  <c r="T165" i="4"/>
  <c r="S165" i="4"/>
  <c r="Q165" i="4"/>
  <c r="P165" i="4"/>
  <c r="O165" i="4"/>
  <c r="N165" i="4"/>
  <c r="M165" i="4"/>
  <c r="L165" i="4"/>
  <c r="K165" i="4"/>
  <c r="J165" i="4"/>
  <c r="I165" i="4"/>
  <c r="H165" i="4"/>
  <c r="G165" i="4"/>
  <c r="F165" i="4"/>
  <c r="E165" i="4"/>
  <c r="D165" i="4"/>
  <c r="C165" i="4"/>
  <c r="B165" i="4"/>
  <c r="Y164" i="4"/>
  <c r="X164" i="4"/>
  <c r="W164" i="4"/>
  <c r="V164" i="4"/>
  <c r="U164" i="4"/>
  <c r="T164" i="4"/>
  <c r="S164" i="4"/>
  <c r="Q164" i="4"/>
  <c r="P164" i="4"/>
  <c r="O164" i="4"/>
  <c r="N164" i="4"/>
  <c r="M164" i="4"/>
  <c r="L164" i="4"/>
  <c r="K164" i="4"/>
  <c r="J164" i="4"/>
  <c r="I164" i="4"/>
  <c r="H164" i="4"/>
  <c r="G164" i="4"/>
  <c r="F164" i="4"/>
  <c r="E164" i="4"/>
  <c r="D164" i="4"/>
  <c r="C164" i="4"/>
  <c r="B164" i="4"/>
  <c r="Y163" i="4"/>
  <c r="X163" i="4"/>
  <c r="W163" i="4"/>
  <c r="V163" i="4"/>
  <c r="U163" i="4"/>
  <c r="T163" i="4"/>
  <c r="S163" i="4"/>
  <c r="Q163" i="4"/>
  <c r="P163" i="4"/>
  <c r="O163" i="4"/>
  <c r="N163" i="4"/>
  <c r="M163" i="4"/>
  <c r="L163" i="4"/>
  <c r="K163" i="4"/>
  <c r="J163" i="4"/>
  <c r="I163" i="4"/>
  <c r="H163" i="4"/>
  <c r="G163" i="4"/>
  <c r="F163" i="4"/>
  <c r="E163" i="4"/>
  <c r="D163" i="4"/>
  <c r="C163" i="4"/>
  <c r="B163" i="4"/>
  <c r="Y162" i="4"/>
  <c r="X162" i="4"/>
  <c r="W162" i="4"/>
  <c r="V162" i="4"/>
  <c r="U162" i="4"/>
  <c r="T162" i="4"/>
  <c r="S162" i="4"/>
  <c r="R162" i="4"/>
  <c r="Q162" i="4"/>
  <c r="P162" i="4"/>
  <c r="O162" i="4"/>
  <c r="N162" i="4"/>
  <c r="M162" i="4"/>
  <c r="L162" i="4"/>
  <c r="K162" i="4"/>
  <c r="J162" i="4"/>
  <c r="I162" i="4"/>
  <c r="H162" i="4"/>
  <c r="G162" i="4"/>
  <c r="F162" i="4"/>
  <c r="E162" i="4"/>
  <c r="D162" i="4"/>
  <c r="C162" i="4"/>
  <c r="B162" i="4"/>
  <c r="Y161" i="4"/>
  <c r="X161" i="4"/>
  <c r="W161" i="4"/>
  <c r="V161" i="4"/>
  <c r="U161" i="4"/>
  <c r="T161" i="4"/>
  <c r="S161" i="4"/>
  <c r="R161" i="4"/>
  <c r="Q161" i="4"/>
  <c r="P161" i="4"/>
  <c r="O161" i="4"/>
  <c r="N161" i="4"/>
  <c r="M161" i="4"/>
  <c r="L161" i="4"/>
  <c r="K161" i="4"/>
  <c r="J161" i="4"/>
  <c r="I161" i="4"/>
  <c r="H161" i="4"/>
  <c r="G161" i="4"/>
  <c r="F161" i="4"/>
  <c r="E161" i="4"/>
  <c r="D161" i="4"/>
  <c r="C161" i="4"/>
  <c r="B161" i="4"/>
  <c r="Y160" i="4"/>
  <c r="X160" i="4"/>
  <c r="W160" i="4"/>
  <c r="V160" i="4"/>
  <c r="U160" i="4"/>
  <c r="T160" i="4"/>
  <c r="S160" i="4"/>
  <c r="Q160" i="4"/>
  <c r="P160" i="4"/>
  <c r="O160" i="4"/>
  <c r="N160" i="4"/>
  <c r="M160" i="4"/>
  <c r="L160" i="4"/>
  <c r="K160" i="4"/>
  <c r="J160" i="4"/>
  <c r="I160" i="4"/>
  <c r="H160" i="4"/>
  <c r="G160" i="4"/>
  <c r="F160" i="4"/>
  <c r="E160" i="4"/>
  <c r="D160" i="4"/>
  <c r="C160" i="4"/>
  <c r="B160" i="4"/>
  <c r="Y159" i="4"/>
  <c r="X159" i="4"/>
  <c r="W159" i="4"/>
  <c r="V159" i="4"/>
  <c r="U159" i="4"/>
  <c r="T159" i="4"/>
  <c r="S159" i="4"/>
  <c r="Q159" i="4"/>
  <c r="P159" i="4"/>
  <c r="O159" i="4"/>
  <c r="N159" i="4"/>
  <c r="M159" i="4"/>
  <c r="L159" i="4"/>
  <c r="K159" i="4"/>
  <c r="J159" i="4"/>
  <c r="I159" i="4"/>
  <c r="H159" i="4"/>
  <c r="G159" i="4"/>
  <c r="F159" i="4"/>
  <c r="E159" i="4"/>
  <c r="D159" i="4"/>
  <c r="C159" i="4"/>
  <c r="B159" i="4"/>
  <c r="Y158" i="4"/>
  <c r="X158" i="4"/>
  <c r="W158" i="4"/>
  <c r="V158" i="4"/>
  <c r="U158" i="4"/>
  <c r="T158" i="4"/>
  <c r="S158" i="4"/>
  <c r="R158" i="4"/>
  <c r="Q158" i="4"/>
  <c r="P158" i="4"/>
  <c r="O158" i="4"/>
  <c r="N158" i="4"/>
  <c r="M158" i="4"/>
  <c r="L158" i="4"/>
  <c r="K158" i="4"/>
  <c r="J158" i="4"/>
  <c r="I158" i="4"/>
  <c r="H158" i="4"/>
  <c r="G158" i="4"/>
  <c r="F158" i="4"/>
  <c r="E158" i="4"/>
  <c r="D158" i="4"/>
  <c r="C158" i="4"/>
  <c r="B158" i="4"/>
  <c r="Y157" i="4"/>
  <c r="X157" i="4"/>
  <c r="W157" i="4"/>
  <c r="V157" i="4"/>
  <c r="U157" i="4"/>
  <c r="T157" i="4"/>
  <c r="S157" i="4"/>
  <c r="R157" i="4"/>
  <c r="Q157" i="4"/>
  <c r="P157" i="4"/>
  <c r="O157" i="4"/>
  <c r="N157" i="4"/>
  <c r="M157" i="4"/>
  <c r="L157" i="4"/>
  <c r="K157" i="4"/>
  <c r="J157" i="4"/>
  <c r="I157" i="4"/>
  <c r="H157" i="4"/>
  <c r="G157" i="4"/>
  <c r="F157" i="4"/>
  <c r="E157" i="4"/>
  <c r="D157" i="4"/>
  <c r="C157" i="4"/>
  <c r="B157" i="4"/>
  <c r="Y156" i="4"/>
  <c r="X156" i="4"/>
  <c r="W156" i="4"/>
  <c r="V156" i="4"/>
  <c r="U156" i="4"/>
  <c r="T156" i="4"/>
  <c r="S156" i="4"/>
  <c r="R156" i="4"/>
  <c r="Q156" i="4"/>
  <c r="P156" i="4"/>
  <c r="O156" i="4"/>
  <c r="N156" i="4"/>
  <c r="M156" i="4"/>
  <c r="L156" i="4"/>
  <c r="K156" i="4"/>
  <c r="J156" i="4"/>
  <c r="I156" i="4"/>
  <c r="H156" i="4"/>
  <c r="G156" i="4"/>
  <c r="F156" i="4"/>
  <c r="E156" i="4"/>
  <c r="D156" i="4"/>
  <c r="C156" i="4"/>
  <c r="B156" i="4"/>
  <c r="Y155" i="4"/>
  <c r="X155" i="4"/>
  <c r="W155" i="4"/>
  <c r="V155" i="4"/>
  <c r="U155" i="4"/>
  <c r="T155" i="4"/>
  <c r="S155" i="4"/>
  <c r="R155" i="4"/>
  <c r="Q155" i="4"/>
  <c r="P155" i="4"/>
  <c r="O155" i="4"/>
  <c r="N155" i="4"/>
  <c r="M155" i="4"/>
  <c r="L155" i="4"/>
  <c r="K155" i="4"/>
  <c r="J155" i="4"/>
  <c r="I155" i="4"/>
  <c r="H155" i="4"/>
  <c r="G155" i="4"/>
  <c r="F155" i="4"/>
  <c r="E155" i="4"/>
  <c r="D155" i="4"/>
  <c r="C155" i="4"/>
  <c r="B155" i="4"/>
  <c r="Y154" i="4"/>
  <c r="X154" i="4"/>
  <c r="W154" i="4"/>
  <c r="V154" i="4"/>
  <c r="U154" i="4"/>
  <c r="T154" i="4"/>
  <c r="S154" i="4"/>
  <c r="Q154" i="4"/>
  <c r="P154" i="4"/>
  <c r="O154" i="4"/>
  <c r="N154" i="4"/>
  <c r="M154" i="4"/>
  <c r="L154" i="4"/>
  <c r="K154" i="4"/>
  <c r="J154" i="4"/>
  <c r="I154" i="4"/>
  <c r="H154" i="4"/>
  <c r="G154" i="4"/>
  <c r="F154" i="4"/>
  <c r="E154" i="4"/>
  <c r="D154" i="4"/>
  <c r="C154" i="4"/>
  <c r="B154" i="4"/>
  <c r="Y153" i="4"/>
  <c r="X153" i="4"/>
  <c r="W153" i="4"/>
  <c r="V153" i="4"/>
  <c r="U153" i="4"/>
  <c r="T153" i="4"/>
  <c r="S153" i="4"/>
  <c r="Q153" i="4"/>
  <c r="P153" i="4"/>
  <c r="O153" i="4"/>
  <c r="N153" i="4"/>
  <c r="M153" i="4"/>
  <c r="L153" i="4"/>
  <c r="K153" i="4"/>
  <c r="J153" i="4"/>
  <c r="I153" i="4"/>
  <c r="H153" i="4"/>
  <c r="G153" i="4"/>
  <c r="F153" i="4"/>
  <c r="E153" i="4"/>
  <c r="D153" i="4"/>
  <c r="C153" i="4"/>
  <c r="B153" i="4"/>
  <c r="Y152" i="4"/>
  <c r="X152" i="4"/>
  <c r="W152" i="4"/>
  <c r="V152" i="4"/>
  <c r="U152" i="4"/>
  <c r="T152" i="4"/>
  <c r="S152" i="4"/>
  <c r="R152" i="4"/>
  <c r="Q152" i="4"/>
  <c r="P152" i="4"/>
  <c r="O152" i="4"/>
  <c r="N152" i="4"/>
  <c r="M152" i="4"/>
  <c r="L152" i="4"/>
  <c r="K152" i="4"/>
  <c r="J152" i="4"/>
  <c r="I152" i="4"/>
  <c r="H152" i="4"/>
  <c r="G152" i="4"/>
  <c r="F152" i="4"/>
  <c r="E152" i="4"/>
  <c r="D152" i="4"/>
  <c r="C152" i="4"/>
  <c r="B152" i="4"/>
  <c r="Y151" i="4"/>
  <c r="X151" i="4"/>
  <c r="W151" i="4"/>
  <c r="V151" i="4"/>
  <c r="U151" i="4"/>
  <c r="T151" i="4"/>
  <c r="S151" i="4"/>
  <c r="R151" i="4"/>
  <c r="Q151" i="4"/>
  <c r="P151" i="4"/>
  <c r="O151" i="4"/>
  <c r="N151" i="4"/>
  <c r="M151" i="4"/>
  <c r="L151" i="4"/>
  <c r="K151" i="4"/>
  <c r="J151" i="4"/>
  <c r="I151" i="4"/>
  <c r="H151" i="4"/>
  <c r="G151" i="4"/>
  <c r="F151" i="4"/>
  <c r="E151" i="4"/>
  <c r="D151" i="4"/>
  <c r="C151" i="4"/>
  <c r="B151" i="4"/>
  <c r="Y150" i="4"/>
  <c r="X150" i="4"/>
  <c r="W150" i="4"/>
  <c r="V150" i="4"/>
  <c r="U150" i="4"/>
  <c r="T150" i="4"/>
  <c r="S150" i="4"/>
  <c r="Q150" i="4"/>
  <c r="P150" i="4"/>
  <c r="O150" i="4"/>
  <c r="N150" i="4"/>
  <c r="M150" i="4"/>
  <c r="L150" i="4"/>
  <c r="K150" i="4"/>
  <c r="J150" i="4"/>
  <c r="I150" i="4"/>
  <c r="H150" i="4"/>
  <c r="G150" i="4"/>
  <c r="F150" i="4"/>
  <c r="E150" i="4"/>
  <c r="D150" i="4"/>
  <c r="C150" i="4"/>
  <c r="B150" i="4"/>
  <c r="Y149" i="4"/>
  <c r="X149" i="4"/>
  <c r="W149" i="4"/>
  <c r="V149" i="4"/>
  <c r="U149" i="4"/>
  <c r="T149" i="4"/>
  <c r="S149" i="4"/>
  <c r="R149" i="4"/>
  <c r="Q149" i="4"/>
  <c r="P149" i="4"/>
  <c r="O149" i="4"/>
  <c r="N149" i="4"/>
  <c r="M149" i="4"/>
  <c r="L149" i="4"/>
  <c r="K149" i="4"/>
  <c r="J149" i="4"/>
  <c r="I149" i="4"/>
  <c r="H149" i="4"/>
  <c r="G149" i="4"/>
  <c r="F149" i="4"/>
  <c r="E149" i="4"/>
  <c r="D149" i="4"/>
  <c r="C149" i="4"/>
  <c r="B149" i="4"/>
  <c r="Y148" i="4"/>
  <c r="X148" i="4"/>
  <c r="W148" i="4"/>
  <c r="V148" i="4"/>
  <c r="U148" i="4"/>
  <c r="T148" i="4"/>
  <c r="S148" i="4"/>
  <c r="Q148" i="4"/>
  <c r="P148" i="4"/>
  <c r="O148" i="4"/>
  <c r="N148" i="4"/>
  <c r="M148" i="4"/>
  <c r="L148" i="4"/>
  <c r="K148" i="4"/>
  <c r="J148" i="4"/>
  <c r="I148" i="4"/>
  <c r="H148" i="4"/>
  <c r="G148" i="4"/>
  <c r="F148" i="4"/>
  <c r="E148" i="4"/>
  <c r="D148" i="4"/>
  <c r="C148" i="4"/>
  <c r="B148" i="4"/>
  <c r="Y147" i="4"/>
  <c r="X147" i="4"/>
  <c r="W147" i="4"/>
  <c r="V147" i="4"/>
  <c r="U147" i="4"/>
  <c r="T147" i="4"/>
  <c r="S147" i="4"/>
  <c r="R147" i="4"/>
  <c r="Q147" i="4"/>
  <c r="P147" i="4"/>
  <c r="O147" i="4"/>
  <c r="N147" i="4"/>
  <c r="M147" i="4"/>
  <c r="L147" i="4"/>
  <c r="K147" i="4"/>
  <c r="J147" i="4"/>
  <c r="I147" i="4"/>
  <c r="H147" i="4"/>
  <c r="G147" i="4"/>
  <c r="F147" i="4"/>
  <c r="E147" i="4"/>
  <c r="D147" i="4"/>
  <c r="C147" i="4"/>
  <c r="B147" i="4"/>
  <c r="Y146" i="4"/>
  <c r="X146" i="4"/>
  <c r="W146" i="4"/>
  <c r="V146" i="4"/>
  <c r="U146" i="4"/>
  <c r="T146" i="4"/>
  <c r="S146" i="4"/>
  <c r="R146" i="4"/>
  <c r="Q146" i="4"/>
  <c r="P146" i="4"/>
  <c r="O146" i="4"/>
  <c r="N146" i="4"/>
  <c r="M146" i="4"/>
  <c r="L146" i="4"/>
  <c r="K146" i="4"/>
  <c r="J146" i="4"/>
  <c r="I146" i="4"/>
  <c r="H146" i="4"/>
  <c r="G146" i="4"/>
  <c r="F146" i="4"/>
  <c r="E146" i="4"/>
  <c r="D146" i="4"/>
  <c r="C146" i="4"/>
  <c r="B146" i="4"/>
  <c r="Y145" i="4"/>
  <c r="X145" i="4"/>
  <c r="W145" i="4"/>
  <c r="V145" i="4"/>
  <c r="U145" i="4"/>
  <c r="T145" i="4"/>
  <c r="S145" i="4"/>
  <c r="Q145" i="4"/>
  <c r="P145" i="4"/>
  <c r="O145" i="4"/>
  <c r="N145" i="4"/>
  <c r="M145" i="4"/>
  <c r="L145" i="4"/>
  <c r="K145" i="4"/>
  <c r="J145" i="4"/>
  <c r="I145" i="4"/>
  <c r="H145" i="4"/>
  <c r="G145" i="4"/>
  <c r="F145" i="4"/>
  <c r="E145" i="4"/>
  <c r="D145" i="4"/>
  <c r="C145" i="4"/>
  <c r="B145" i="4"/>
  <c r="Y144" i="4"/>
  <c r="X144" i="4"/>
  <c r="W144" i="4"/>
  <c r="V144" i="4"/>
  <c r="U144" i="4"/>
  <c r="T144" i="4"/>
  <c r="S144" i="4"/>
  <c r="R144" i="4"/>
  <c r="Q144" i="4"/>
  <c r="P144" i="4"/>
  <c r="O144" i="4"/>
  <c r="N144" i="4"/>
  <c r="M144" i="4"/>
  <c r="L144" i="4"/>
  <c r="K144" i="4"/>
  <c r="J144" i="4"/>
  <c r="I144" i="4"/>
  <c r="H144" i="4"/>
  <c r="G144" i="4"/>
  <c r="F144" i="4"/>
  <c r="E144" i="4"/>
  <c r="D144" i="4"/>
  <c r="C144" i="4"/>
  <c r="B144" i="4"/>
  <c r="Y143" i="4"/>
  <c r="X143" i="4"/>
  <c r="W143" i="4"/>
  <c r="V143" i="4"/>
  <c r="U143" i="4"/>
  <c r="T143" i="4"/>
  <c r="S143" i="4"/>
  <c r="Q143" i="4"/>
  <c r="P143" i="4"/>
  <c r="O143" i="4"/>
  <c r="N143" i="4"/>
  <c r="M143" i="4"/>
  <c r="L143" i="4"/>
  <c r="K143" i="4"/>
  <c r="J143" i="4"/>
  <c r="I143" i="4"/>
  <c r="H143" i="4"/>
  <c r="G143" i="4"/>
  <c r="F143" i="4"/>
  <c r="E143" i="4"/>
  <c r="D143" i="4"/>
  <c r="C143" i="4"/>
  <c r="B143" i="4"/>
  <c r="Y142" i="4"/>
  <c r="X142" i="4"/>
  <c r="W142" i="4"/>
  <c r="V142" i="4"/>
  <c r="U142" i="4"/>
  <c r="T142" i="4"/>
  <c r="S142" i="4"/>
  <c r="Q142" i="4"/>
  <c r="P142" i="4"/>
  <c r="O142" i="4"/>
  <c r="N142" i="4"/>
  <c r="M142" i="4"/>
  <c r="L142" i="4"/>
  <c r="K142" i="4"/>
  <c r="J142" i="4"/>
  <c r="I142" i="4"/>
  <c r="H142" i="4"/>
  <c r="G142" i="4"/>
  <c r="F142" i="4"/>
  <c r="E142" i="4"/>
  <c r="D142" i="4"/>
  <c r="C142" i="4"/>
  <c r="B142" i="4"/>
  <c r="Y141" i="4"/>
  <c r="X141" i="4"/>
  <c r="W141" i="4"/>
  <c r="V141" i="4"/>
  <c r="U141" i="4"/>
  <c r="T141" i="4"/>
  <c r="S141" i="4"/>
  <c r="R141" i="4"/>
  <c r="Q141" i="4"/>
  <c r="P141" i="4"/>
  <c r="O141" i="4"/>
  <c r="N141" i="4"/>
  <c r="M141" i="4"/>
  <c r="L141" i="4"/>
  <c r="K141" i="4"/>
  <c r="J141" i="4"/>
  <c r="I141" i="4"/>
  <c r="H141" i="4"/>
  <c r="G141" i="4"/>
  <c r="F141" i="4"/>
  <c r="E141" i="4"/>
  <c r="D141" i="4"/>
  <c r="C141" i="4"/>
  <c r="B141" i="4"/>
  <c r="Y140" i="4"/>
  <c r="X140" i="4"/>
  <c r="W140" i="4"/>
  <c r="V140" i="4"/>
  <c r="U140" i="4"/>
  <c r="T140" i="4"/>
  <c r="S140" i="4"/>
  <c r="Q140" i="4"/>
  <c r="P140" i="4"/>
  <c r="O140" i="4"/>
  <c r="N140" i="4"/>
  <c r="M140" i="4"/>
  <c r="L140" i="4"/>
  <c r="K140" i="4"/>
  <c r="J140" i="4"/>
  <c r="I140" i="4"/>
  <c r="H140" i="4"/>
  <c r="G140" i="4"/>
  <c r="F140" i="4"/>
  <c r="E140" i="4"/>
  <c r="D140" i="4"/>
  <c r="C140" i="4"/>
  <c r="B140" i="4"/>
  <c r="Y139" i="4"/>
  <c r="X139" i="4"/>
  <c r="W139" i="4"/>
  <c r="V139" i="4"/>
  <c r="U139" i="4"/>
  <c r="T139" i="4"/>
  <c r="S139" i="4"/>
  <c r="Q139" i="4"/>
  <c r="P139" i="4"/>
  <c r="O139" i="4"/>
  <c r="N139" i="4"/>
  <c r="M139" i="4"/>
  <c r="L139" i="4"/>
  <c r="K139" i="4"/>
  <c r="J139" i="4"/>
  <c r="I139" i="4"/>
  <c r="H139" i="4"/>
  <c r="G139" i="4"/>
  <c r="F139" i="4"/>
  <c r="E139" i="4"/>
  <c r="D139" i="4"/>
  <c r="C139" i="4"/>
  <c r="B139" i="4"/>
  <c r="Y138" i="4"/>
  <c r="X138" i="4"/>
  <c r="W138" i="4"/>
  <c r="V138" i="4"/>
  <c r="U138" i="4"/>
  <c r="T138" i="4"/>
  <c r="S138" i="4"/>
  <c r="R138" i="4"/>
  <c r="Q138" i="4"/>
  <c r="P138" i="4"/>
  <c r="O138" i="4"/>
  <c r="N138" i="4"/>
  <c r="M138" i="4"/>
  <c r="L138" i="4"/>
  <c r="K138" i="4"/>
  <c r="J138" i="4"/>
  <c r="I138" i="4"/>
  <c r="H138" i="4"/>
  <c r="G138" i="4"/>
  <c r="F138" i="4"/>
  <c r="E138" i="4"/>
  <c r="D138" i="4"/>
  <c r="C138" i="4"/>
  <c r="B138" i="4"/>
  <c r="Y137" i="4"/>
  <c r="X137" i="4"/>
  <c r="W137" i="4"/>
  <c r="V137" i="4"/>
  <c r="U137" i="4"/>
  <c r="T137" i="4"/>
  <c r="S137" i="4"/>
  <c r="R137" i="4"/>
  <c r="Q137" i="4"/>
  <c r="P137" i="4"/>
  <c r="O137" i="4"/>
  <c r="N137" i="4"/>
  <c r="M137" i="4"/>
  <c r="L137" i="4"/>
  <c r="K137" i="4"/>
  <c r="J137" i="4"/>
  <c r="I137" i="4"/>
  <c r="H137" i="4"/>
  <c r="G137" i="4"/>
  <c r="F137" i="4"/>
  <c r="E137" i="4"/>
  <c r="D137" i="4"/>
  <c r="C137" i="4"/>
  <c r="B137" i="4"/>
  <c r="Y136" i="4"/>
  <c r="X136" i="4"/>
  <c r="W136" i="4"/>
  <c r="V136" i="4"/>
  <c r="U136" i="4"/>
  <c r="T136" i="4"/>
  <c r="S136" i="4"/>
  <c r="R136" i="4"/>
  <c r="Q136" i="4"/>
  <c r="P136" i="4"/>
  <c r="O136" i="4"/>
  <c r="N136" i="4"/>
  <c r="M136" i="4"/>
  <c r="L136" i="4"/>
  <c r="K136" i="4"/>
  <c r="J136" i="4"/>
  <c r="I136" i="4"/>
  <c r="H136" i="4"/>
  <c r="G136" i="4"/>
  <c r="F136" i="4"/>
  <c r="E136" i="4"/>
  <c r="D136" i="4"/>
  <c r="C136" i="4"/>
  <c r="B136" i="4"/>
  <c r="Y135" i="4"/>
  <c r="X135" i="4"/>
  <c r="W135" i="4"/>
  <c r="V135" i="4"/>
  <c r="U135" i="4"/>
  <c r="T135" i="4"/>
  <c r="S135" i="4"/>
  <c r="R135" i="4"/>
  <c r="Q135" i="4"/>
  <c r="P135" i="4"/>
  <c r="O135" i="4"/>
  <c r="N135" i="4"/>
  <c r="M135" i="4"/>
  <c r="L135" i="4"/>
  <c r="K135" i="4"/>
  <c r="J135" i="4"/>
  <c r="I135" i="4"/>
  <c r="H135" i="4"/>
  <c r="G135" i="4"/>
  <c r="F135" i="4"/>
  <c r="E135" i="4"/>
  <c r="D135" i="4"/>
  <c r="C135" i="4"/>
  <c r="B135" i="4"/>
  <c r="Y134" i="4"/>
  <c r="X134" i="4"/>
  <c r="W134" i="4"/>
  <c r="V134" i="4"/>
  <c r="U134" i="4"/>
  <c r="T134" i="4"/>
  <c r="S134" i="4"/>
  <c r="R134" i="4"/>
  <c r="Q134" i="4"/>
  <c r="P134" i="4"/>
  <c r="O134" i="4"/>
  <c r="N134" i="4"/>
  <c r="M134" i="4"/>
  <c r="L134" i="4"/>
  <c r="K134" i="4"/>
  <c r="J134" i="4"/>
  <c r="I134" i="4"/>
  <c r="H134" i="4"/>
  <c r="G134" i="4"/>
  <c r="F134" i="4"/>
  <c r="E134" i="4"/>
  <c r="D134" i="4"/>
  <c r="C134" i="4"/>
  <c r="B134" i="4"/>
  <c r="Y133" i="4"/>
  <c r="X133" i="4"/>
  <c r="W133" i="4"/>
  <c r="V133" i="4"/>
  <c r="U133" i="4"/>
  <c r="T133" i="4"/>
  <c r="S133" i="4"/>
  <c r="Q133" i="4"/>
  <c r="P133" i="4"/>
  <c r="O133" i="4"/>
  <c r="N133" i="4"/>
  <c r="M133" i="4"/>
  <c r="L133" i="4"/>
  <c r="K133" i="4"/>
  <c r="J133" i="4"/>
  <c r="I133" i="4"/>
  <c r="H133" i="4"/>
  <c r="G133" i="4"/>
  <c r="F133" i="4"/>
  <c r="E133" i="4"/>
  <c r="D133" i="4"/>
  <c r="C133" i="4"/>
  <c r="B133" i="4"/>
  <c r="Y132" i="4"/>
  <c r="X132" i="4"/>
  <c r="W132" i="4"/>
  <c r="V132" i="4"/>
  <c r="U132" i="4"/>
  <c r="T132" i="4"/>
  <c r="S132" i="4"/>
  <c r="R132" i="4"/>
  <c r="Q132" i="4"/>
  <c r="P132" i="4"/>
  <c r="O132" i="4"/>
  <c r="N132" i="4"/>
  <c r="M132" i="4"/>
  <c r="L132" i="4"/>
  <c r="K132" i="4"/>
  <c r="J132" i="4"/>
  <c r="I132" i="4"/>
  <c r="H132" i="4"/>
  <c r="G132" i="4"/>
  <c r="F132" i="4"/>
  <c r="E132" i="4"/>
  <c r="D132" i="4"/>
  <c r="C132" i="4"/>
  <c r="B132" i="4"/>
  <c r="Y131" i="4"/>
  <c r="X131" i="4"/>
  <c r="W131" i="4"/>
  <c r="V131" i="4"/>
  <c r="U131" i="4"/>
  <c r="T131" i="4"/>
  <c r="S131" i="4"/>
  <c r="Q131" i="4"/>
  <c r="P131" i="4"/>
  <c r="O131" i="4"/>
  <c r="N131" i="4"/>
  <c r="M131" i="4"/>
  <c r="L131" i="4"/>
  <c r="K131" i="4"/>
  <c r="J131" i="4"/>
  <c r="I131" i="4"/>
  <c r="H131" i="4"/>
  <c r="G131" i="4"/>
  <c r="F131" i="4"/>
  <c r="E131" i="4"/>
  <c r="D131" i="4"/>
  <c r="C131" i="4"/>
  <c r="B131" i="4"/>
  <c r="Y130" i="4"/>
  <c r="X130" i="4"/>
  <c r="W130" i="4"/>
  <c r="V130" i="4"/>
  <c r="U130" i="4"/>
  <c r="T130" i="4"/>
  <c r="S130" i="4"/>
  <c r="Q130" i="4"/>
  <c r="P130" i="4"/>
  <c r="O130" i="4"/>
  <c r="N130" i="4"/>
  <c r="M130" i="4"/>
  <c r="L130" i="4"/>
  <c r="K130" i="4"/>
  <c r="J130" i="4"/>
  <c r="I130" i="4"/>
  <c r="H130" i="4"/>
  <c r="G130" i="4"/>
  <c r="F130" i="4"/>
  <c r="E130" i="4"/>
  <c r="D130" i="4"/>
  <c r="C130" i="4"/>
  <c r="B130" i="4"/>
  <c r="Y129" i="4"/>
  <c r="X129" i="4"/>
  <c r="W129" i="4"/>
  <c r="V129" i="4"/>
  <c r="U129" i="4"/>
  <c r="T129" i="4"/>
  <c r="S129" i="4"/>
  <c r="Q129" i="4"/>
  <c r="P129" i="4"/>
  <c r="O129" i="4"/>
  <c r="N129" i="4"/>
  <c r="M129" i="4"/>
  <c r="L129" i="4"/>
  <c r="K129" i="4"/>
  <c r="J129" i="4"/>
  <c r="I129" i="4"/>
  <c r="H129" i="4"/>
  <c r="G129" i="4"/>
  <c r="F129" i="4"/>
  <c r="E129" i="4"/>
  <c r="D129" i="4"/>
  <c r="C129" i="4"/>
  <c r="B129" i="4"/>
  <c r="Y128" i="4"/>
  <c r="X128" i="4"/>
  <c r="W128" i="4"/>
  <c r="V128" i="4"/>
  <c r="U128" i="4"/>
  <c r="T128" i="4"/>
  <c r="S128" i="4"/>
  <c r="Q128" i="4"/>
  <c r="P128" i="4"/>
  <c r="O128" i="4"/>
  <c r="N128" i="4"/>
  <c r="M128" i="4"/>
  <c r="L128" i="4"/>
  <c r="K128" i="4"/>
  <c r="J128" i="4"/>
  <c r="I128" i="4"/>
  <c r="H128" i="4"/>
  <c r="G128" i="4"/>
  <c r="F128" i="4"/>
  <c r="E128" i="4"/>
  <c r="D128" i="4"/>
  <c r="C128" i="4"/>
  <c r="B128" i="4"/>
  <c r="Y127" i="4"/>
  <c r="X127" i="4"/>
  <c r="W127" i="4"/>
  <c r="V127" i="4"/>
  <c r="U127" i="4"/>
  <c r="T127" i="4"/>
  <c r="S127" i="4"/>
  <c r="Q127" i="4"/>
  <c r="P127" i="4"/>
  <c r="O127" i="4"/>
  <c r="N127" i="4"/>
  <c r="M127" i="4"/>
  <c r="L127" i="4"/>
  <c r="K127" i="4"/>
  <c r="J127" i="4"/>
  <c r="I127" i="4"/>
  <c r="H127" i="4"/>
  <c r="G127" i="4"/>
  <c r="F127" i="4"/>
  <c r="E127" i="4"/>
  <c r="D127" i="4"/>
  <c r="C127" i="4"/>
  <c r="B127" i="4"/>
  <c r="Y126" i="4"/>
  <c r="X126" i="4"/>
  <c r="W126" i="4"/>
  <c r="V126" i="4"/>
  <c r="U126" i="4"/>
  <c r="T126" i="4"/>
  <c r="S126" i="4"/>
  <c r="R126" i="4"/>
  <c r="Q126" i="4"/>
  <c r="P126" i="4"/>
  <c r="O126" i="4"/>
  <c r="N126" i="4"/>
  <c r="M126" i="4"/>
  <c r="L126" i="4"/>
  <c r="K126" i="4"/>
  <c r="J126" i="4"/>
  <c r="I126" i="4"/>
  <c r="H126" i="4"/>
  <c r="G126" i="4"/>
  <c r="F126" i="4"/>
  <c r="E126" i="4"/>
  <c r="D126" i="4"/>
  <c r="C126" i="4"/>
  <c r="B126" i="4"/>
  <c r="Y125" i="4"/>
  <c r="X125" i="4"/>
  <c r="W125" i="4"/>
  <c r="V125" i="4"/>
  <c r="U125" i="4"/>
  <c r="T125" i="4"/>
  <c r="S125" i="4"/>
  <c r="Q125" i="4"/>
  <c r="P125" i="4"/>
  <c r="O125" i="4"/>
  <c r="N125" i="4"/>
  <c r="M125" i="4"/>
  <c r="L125" i="4"/>
  <c r="K125" i="4"/>
  <c r="J125" i="4"/>
  <c r="I125" i="4"/>
  <c r="H125" i="4"/>
  <c r="G125" i="4"/>
  <c r="F125" i="4"/>
  <c r="E125" i="4"/>
  <c r="D125" i="4"/>
  <c r="C125" i="4"/>
  <c r="B125" i="4"/>
  <c r="Y124" i="4"/>
  <c r="X124" i="4"/>
  <c r="W124" i="4"/>
  <c r="V124" i="4"/>
  <c r="U124" i="4"/>
  <c r="T124" i="4"/>
  <c r="S124" i="4"/>
  <c r="R124" i="4"/>
  <c r="Q124" i="4"/>
  <c r="P124" i="4"/>
  <c r="O124" i="4"/>
  <c r="N124" i="4"/>
  <c r="M124" i="4"/>
  <c r="L124" i="4"/>
  <c r="K124" i="4"/>
  <c r="J124" i="4"/>
  <c r="I124" i="4"/>
  <c r="H124" i="4"/>
  <c r="G124" i="4"/>
  <c r="F124" i="4"/>
  <c r="E124" i="4"/>
  <c r="D124" i="4"/>
  <c r="C124" i="4"/>
  <c r="B124" i="4"/>
  <c r="Y123" i="4"/>
  <c r="X123" i="4"/>
  <c r="W123" i="4"/>
  <c r="V123" i="4"/>
  <c r="U123" i="4"/>
  <c r="T123" i="4"/>
  <c r="S123" i="4"/>
  <c r="Q123" i="4"/>
  <c r="P123" i="4"/>
  <c r="O123" i="4"/>
  <c r="N123" i="4"/>
  <c r="M123" i="4"/>
  <c r="L123" i="4"/>
  <c r="K123" i="4"/>
  <c r="J123" i="4"/>
  <c r="I123" i="4"/>
  <c r="H123" i="4"/>
  <c r="G123" i="4"/>
  <c r="F123" i="4"/>
  <c r="E123" i="4"/>
  <c r="D123" i="4"/>
  <c r="C123" i="4"/>
  <c r="B123" i="4"/>
  <c r="Y122" i="4"/>
  <c r="X122" i="4"/>
  <c r="W122" i="4"/>
  <c r="V122" i="4"/>
  <c r="U122" i="4"/>
  <c r="T122" i="4"/>
  <c r="S122" i="4"/>
  <c r="R122" i="4"/>
  <c r="Q122" i="4"/>
  <c r="P122" i="4"/>
  <c r="O122" i="4"/>
  <c r="N122" i="4"/>
  <c r="M122" i="4"/>
  <c r="L122" i="4"/>
  <c r="K122" i="4"/>
  <c r="J122" i="4"/>
  <c r="I122" i="4"/>
  <c r="H122" i="4"/>
  <c r="G122" i="4"/>
  <c r="F122" i="4"/>
  <c r="E122" i="4"/>
  <c r="D122" i="4"/>
  <c r="C122" i="4"/>
  <c r="B122" i="4"/>
  <c r="Y121" i="4"/>
  <c r="X121" i="4"/>
  <c r="W121" i="4"/>
  <c r="V121" i="4"/>
  <c r="U121" i="4"/>
  <c r="T121" i="4"/>
  <c r="S121" i="4"/>
  <c r="R121" i="4"/>
  <c r="Q121" i="4"/>
  <c r="P121" i="4"/>
  <c r="O121" i="4"/>
  <c r="N121" i="4"/>
  <c r="M121" i="4"/>
  <c r="L121" i="4"/>
  <c r="K121" i="4"/>
  <c r="J121" i="4"/>
  <c r="I121" i="4"/>
  <c r="H121" i="4"/>
  <c r="G121" i="4"/>
  <c r="F121" i="4"/>
  <c r="E121" i="4"/>
  <c r="D121" i="4"/>
  <c r="C121" i="4"/>
  <c r="B121" i="4"/>
  <c r="Y120" i="4"/>
  <c r="X120" i="4"/>
  <c r="W120" i="4"/>
  <c r="V120" i="4"/>
  <c r="U120" i="4"/>
  <c r="T120" i="4"/>
  <c r="S120" i="4"/>
  <c r="R120" i="4"/>
  <c r="Q120" i="4"/>
  <c r="P120" i="4"/>
  <c r="O120" i="4"/>
  <c r="N120" i="4"/>
  <c r="M120" i="4"/>
  <c r="L120" i="4"/>
  <c r="K120" i="4"/>
  <c r="J120" i="4"/>
  <c r="I120" i="4"/>
  <c r="H120" i="4"/>
  <c r="G120" i="4"/>
  <c r="F120" i="4"/>
  <c r="E120" i="4"/>
  <c r="D120" i="4"/>
  <c r="C120" i="4"/>
  <c r="B120" i="4"/>
  <c r="Y119" i="4"/>
  <c r="X119" i="4"/>
  <c r="W119" i="4"/>
  <c r="V119" i="4"/>
  <c r="U119" i="4"/>
  <c r="T119" i="4"/>
  <c r="S119" i="4"/>
  <c r="R119" i="4"/>
  <c r="Q119" i="4"/>
  <c r="P119" i="4"/>
  <c r="O119" i="4"/>
  <c r="N119" i="4"/>
  <c r="M119" i="4"/>
  <c r="L119" i="4"/>
  <c r="K119" i="4"/>
  <c r="J119" i="4"/>
  <c r="I119" i="4"/>
  <c r="H119" i="4"/>
  <c r="G119" i="4"/>
  <c r="F119" i="4"/>
  <c r="E119" i="4"/>
  <c r="D119" i="4"/>
  <c r="C119" i="4"/>
  <c r="B119" i="4"/>
  <c r="Y118" i="4"/>
  <c r="X118" i="4"/>
  <c r="W118" i="4"/>
  <c r="V118" i="4"/>
  <c r="U118" i="4"/>
  <c r="T118" i="4"/>
  <c r="S118" i="4"/>
  <c r="R118" i="4"/>
  <c r="Q118" i="4"/>
  <c r="P118" i="4"/>
  <c r="O118" i="4"/>
  <c r="N118" i="4"/>
  <c r="M118" i="4"/>
  <c r="L118" i="4"/>
  <c r="K118" i="4"/>
  <c r="J118" i="4"/>
  <c r="I118" i="4"/>
  <c r="H118" i="4"/>
  <c r="G118" i="4"/>
  <c r="F118" i="4"/>
  <c r="E118" i="4"/>
  <c r="D118" i="4"/>
  <c r="C118" i="4"/>
  <c r="B118" i="4"/>
  <c r="Y117" i="4"/>
  <c r="X117" i="4"/>
  <c r="W117" i="4"/>
  <c r="V117" i="4"/>
  <c r="U117" i="4"/>
  <c r="T117" i="4"/>
  <c r="S117" i="4"/>
  <c r="Q117" i="4"/>
  <c r="P117" i="4"/>
  <c r="O117" i="4"/>
  <c r="N117" i="4"/>
  <c r="M117" i="4"/>
  <c r="L117" i="4"/>
  <c r="K117" i="4"/>
  <c r="J117" i="4"/>
  <c r="I117" i="4"/>
  <c r="H117" i="4"/>
  <c r="G117" i="4"/>
  <c r="F117" i="4"/>
  <c r="E117" i="4"/>
  <c r="D117" i="4"/>
  <c r="C117" i="4"/>
  <c r="B117" i="4"/>
  <c r="Y116" i="4"/>
  <c r="X116" i="4"/>
  <c r="W116" i="4"/>
  <c r="V116" i="4"/>
  <c r="U116" i="4"/>
  <c r="T116" i="4"/>
  <c r="S116" i="4"/>
  <c r="R116" i="4"/>
  <c r="Q116" i="4"/>
  <c r="P116" i="4"/>
  <c r="O116" i="4"/>
  <c r="N116" i="4"/>
  <c r="M116" i="4"/>
  <c r="L116" i="4"/>
  <c r="K116" i="4"/>
  <c r="J116" i="4"/>
  <c r="I116" i="4"/>
  <c r="H116" i="4"/>
  <c r="G116" i="4"/>
  <c r="F116" i="4"/>
  <c r="E116" i="4"/>
  <c r="D116" i="4"/>
  <c r="C116" i="4"/>
  <c r="B116" i="4"/>
  <c r="Y115" i="4"/>
  <c r="X115" i="4"/>
  <c r="W115" i="4"/>
  <c r="V115" i="4"/>
  <c r="U115" i="4"/>
  <c r="T115" i="4"/>
  <c r="S115" i="4"/>
  <c r="R115" i="4"/>
  <c r="Q115" i="4"/>
  <c r="P115" i="4"/>
  <c r="O115" i="4"/>
  <c r="N115" i="4"/>
  <c r="M115" i="4"/>
  <c r="L115" i="4"/>
  <c r="K115" i="4"/>
  <c r="J115" i="4"/>
  <c r="I115" i="4"/>
  <c r="H115" i="4"/>
  <c r="G115" i="4"/>
  <c r="F115" i="4"/>
  <c r="E115" i="4"/>
  <c r="D115" i="4"/>
  <c r="C115" i="4"/>
  <c r="B115" i="4"/>
  <c r="Y114" i="4"/>
  <c r="X114" i="4"/>
  <c r="W114" i="4"/>
  <c r="V114" i="4"/>
  <c r="U114" i="4"/>
  <c r="T114" i="4"/>
  <c r="S114" i="4"/>
  <c r="Q114" i="4"/>
  <c r="P114" i="4"/>
  <c r="O114" i="4"/>
  <c r="N114" i="4"/>
  <c r="M114" i="4"/>
  <c r="L114" i="4"/>
  <c r="K114" i="4"/>
  <c r="J114" i="4"/>
  <c r="I114" i="4"/>
  <c r="H114" i="4"/>
  <c r="G114" i="4"/>
  <c r="F114" i="4"/>
  <c r="E114" i="4"/>
  <c r="D114" i="4"/>
  <c r="C114" i="4"/>
  <c r="B114" i="4"/>
  <c r="Y113" i="4"/>
  <c r="X113" i="4"/>
  <c r="W113" i="4"/>
  <c r="V113" i="4"/>
  <c r="U113" i="4"/>
  <c r="T113" i="4"/>
  <c r="S113" i="4"/>
  <c r="Q113" i="4"/>
  <c r="P113" i="4"/>
  <c r="O113" i="4"/>
  <c r="N113" i="4"/>
  <c r="M113" i="4"/>
  <c r="L113" i="4"/>
  <c r="K113" i="4"/>
  <c r="J113" i="4"/>
  <c r="I113" i="4"/>
  <c r="H113" i="4"/>
  <c r="G113" i="4"/>
  <c r="F113" i="4"/>
  <c r="E113" i="4"/>
  <c r="D113" i="4"/>
  <c r="C113" i="4"/>
  <c r="B113" i="4"/>
  <c r="Y112" i="4"/>
  <c r="X112" i="4"/>
  <c r="W112" i="4"/>
  <c r="V112" i="4"/>
  <c r="U112" i="4"/>
  <c r="T112" i="4"/>
  <c r="S112" i="4"/>
  <c r="R112" i="4"/>
  <c r="Q112" i="4"/>
  <c r="P112" i="4"/>
  <c r="O112" i="4"/>
  <c r="N112" i="4"/>
  <c r="M112" i="4"/>
  <c r="L112" i="4"/>
  <c r="K112" i="4"/>
  <c r="J112" i="4"/>
  <c r="I112" i="4"/>
  <c r="H112" i="4"/>
  <c r="G112" i="4"/>
  <c r="F112" i="4"/>
  <c r="E112" i="4"/>
  <c r="D112" i="4"/>
  <c r="C112" i="4"/>
  <c r="B112" i="4"/>
  <c r="Y111" i="4"/>
  <c r="X111" i="4"/>
  <c r="W111" i="4"/>
  <c r="V111" i="4"/>
  <c r="U111" i="4"/>
  <c r="T111" i="4"/>
  <c r="S111" i="4"/>
  <c r="R111" i="4"/>
  <c r="Q111" i="4"/>
  <c r="P111" i="4"/>
  <c r="O111" i="4"/>
  <c r="N111" i="4"/>
  <c r="M111" i="4"/>
  <c r="L111" i="4"/>
  <c r="K111" i="4"/>
  <c r="J111" i="4"/>
  <c r="I111" i="4"/>
  <c r="H111" i="4"/>
  <c r="G111" i="4"/>
  <c r="F111" i="4"/>
  <c r="E111" i="4"/>
  <c r="D111" i="4"/>
  <c r="C111" i="4"/>
  <c r="B111" i="4"/>
  <c r="Y110" i="4"/>
  <c r="X110" i="4"/>
  <c r="W110" i="4"/>
  <c r="V110" i="4"/>
  <c r="U110" i="4"/>
  <c r="T110" i="4"/>
  <c r="S110" i="4"/>
  <c r="Q110" i="4"/>
  <c r="P110" i="4"/>
  <c r="O110" i="4"/>
  <c r="N110" i="4"/>
  <c r="M110" i="4"/>
  <c r="L110" i="4"/>
  <c r="K110" i="4"/>
  <c r="J110" i="4"/>
  <c r="I110" i="4"/>
  <c r="H110" i="4"/>
  <c r="G110" i="4"/>
  <c r="F110" i="4"/>
  <c r="E110" i="4"/>
  <c r="D110" i="4"/>
  <c r="C110" i="4"/>
  <c r="B110" i="4"/>
  <c r="Y109" i="4"/>
  <c r="X109" i="4"/>
  <c r="W109" i="4"/>
  <c r="V109" i="4"/>
  <c r="U109" i="4"/>
  <c r="T109" i="4"/>
  <c r="S109" i="4"/>
  <c r="Q109" i="4"/>
  <c r="P109" i="4"/>
  <c r="O109" i="4"/>
  <c r="N109" i="4"/>
  <c r="M109" i="4"/>
  <c r="L109" i="4"/>
  <c r="K109" i="4"/>
  <c r="J109" i="4"/>
  <c r="I109" i="4"/>
  <c r="H109" i="4"/>
  <c r="G109" i="4"/>
  <c r="F109" i="4"/>
  <c r="E109" i="4"/>
  <c r="D109" i="4"/>
  <c r="C109" i="4"/>
  <c r="B109" i="4"/>
  <c r="Y108" i="4"/>
  <c r="X108" i="4"/>
  <c r="W108" i="4"/>
  <c r="V108" i="4"/>
  <c r="U108" i="4"/>
  <c r="T108" i="4"/>
  <c r="S108" i="4"/>
  <c r="Q108" i="4"/>
  <c r="P108" i="4"/>
  <c r="O108" i="4"/>
  <c r="N108" i="4"/>
  <c r="M108" i="4"/>
  <c r="L108" i="4"/>
  <c r="K108" i="4"/>
  <c r="J108" i="4"/>
  <c r="I108" i="4"/>
  <c r="H108" i="4"/>
  <c r="G108" i="4"/>
  <c r="F108" i="4"/>
  <c r="E108" i="4"/>
  <c r="D108" i="4"/>
  <c r="C108" i="4"/>
  <c r="B108" i="4"/>
  <c r="Y107" i="4"/>
  <c r="X107" i="4"/>
  <c r="W107" i="4"/>
  <c r="V107" i="4"/>
  <c r="U107" i="4"/>
  <c r="T107" i="4"/>
  <c r="S107" i="4"/>
  <c r="R107" i="4"/>
  <c r="Q107" i="4"/>
  <c r="P107" i="4"/>
  <c r="O107" i="4"/>
  <c r="N107" i="4"/>
  <c r="M107" i="4"/>
  <c r="L107" i="4"/>
  <c r="K107" i="4"/>
  <c r="J107" i="4"/>
  <c r="I107" i="4"/>
  <c r="H107" i="4"/>
  <c r="G107" i="4"/>
  <c r="F107" i="4"/>
  <c r="E107" i="4"/>
  <c r="D107" i="4"/>
  <c r="C107" i="4"/>
  <c r="B107" i="4"/>
  <c r="Y106" i="4"/>
  <c r="X106" i="4"/>
  <c r="W106" i="4"/>
  <c r="V106" i="4"/>
  <c r="U106" i="4"/>
  <c r="T106" i="4"/>
  <c r="S106" i="4"/>
  <c r="R106" i="4"/>
  <c r="Q106" i="4"/>
  <c r="P106" i="4"/>
  <c r="O106" i="4"/>
  <c r="N106" i="4"/>
  <c r="M106" i="4"/>
  <c r="L106" i="4"/>
  <c r="K106" i="4"/>
  <c r="J106" i="4"/>
  <c r="I106" i="4"/>
  <c r="H106" i="4"/>
  <c r="G106" i="4"/>
  <c r="F106" i="4"/>
  <c r="E106" i="4"/>
  <c r="D106" i="4"/>
  <c r="C106" i="4"/>
  <c r="B106" i="4"/>
  <c r="Y105" i="4"/>
  <c r="X105" i="4"/>
  <c r="W105" i="4"/>
  <c r="V105" i="4"/>
  <c r="U105" i="4"/>
  <c r="T105" i="4"/>
  <c r="S105" i="4"/>
  <c r="R105" i="4"/>
  <c r="Q105" i="4"/>
  <c r="P105" i="4"/>
  <c r="O105" i="4"/>
  <c r="N105" i="4"/>
  <c r="M105" i="4"/>
  <c r="L105" i="4"/>
  <c r="K105" i="4"/>
  <c r="J105" i="4"/>
  <c r="I105" i="4"/>
  <c r="H105" i="4"/>
  <c r="G105" i="4"/>
  <c r="F105" i="4"/>
  <c r="E105" i="4"/>
  <c r="D105" i="4"/>
  <c r="C105" i="4"/>
  <c r="B105" i="4"/>
  <c r="Y104" i="4"/>
  <c r="X104" i="4"/>
  <c r="W104" i="4"/>
  <c r="V104" i="4"/>
  <c r="U104" i="4"/>
  <c r="T104" i="4"/>
  <c r="S104" i="4"/>
  <c r="Q104" i="4"/>
  <c r="P104" i="4"/>
  <c r="O104" i="4"/>
  <c r="N104" i="4"/>
  <c r="M104" i="4"/>
  <c r="L104" i="4"/>
  <c r="K104" i="4"/>
  <c r="J104" i="4"/>
  <c r="I104" i="4"/>
  <c r="H104" i="4"/>
  <c r="G104" i="4"/>
  <c r="F104" i="4"/>
  <c r="E104" i="4"/>
  <c r="D104" i="4"/>
  <c r="C104" i="4"/>
  <c r="B104" i="4"/>
  <c r="Y103" i="4"/>
  <c r="X103" i="4"/>
  <c r="W103" i="4"/>
  <c r="V103" i="4"/>
  <c r="U103" i="4"/>
  <c r="T103" i="4"/>
  <c r="S103" i="4"/>
  <c r="Q103" i="4"/>
  <c r="P103" i="4"/>
  <c r="O103" i="4"/>
  <c r="N103" i="4"/>
  <c r="M103" i="4"/>
  <c r="L103" i="4"/>
  <c r="K103" i="4"/>
  <c r="J103" i="4"/>
  <c r="I103" i="4"/>
  <c r="H103" i="4"/>
  <c r="G103" i="4"/>
  <c r="F103" i="4"/>
  <c r="E103" i="4"/>
  <c r="D103" i="4"/>
  <c r="C103" i="4"/>
  <c r="B103" i="4"/>
  <c r="Y102" i="4"/>
  <c r="X102" i="4"/>
  <c r="W102" i="4"/>
  <c r="V102" i="4"/>
  <c r="U102" i="4"/>
  <c r="T102" i="4"/>
  <c r="S102" i="4"/>
  <c r="R102" i="4"/>
  <c r="Q102" i="4"/>
  <c r="P102" i="4"/>
  <c r="O102" i="4"/>
  <c r="N102" i="4"/>
  <c r="M102" i="4"/>
  <c r="L102" i="4"/>
  <c r="K102" i="4"/>
  <c r="J102" i="4"/>
  <c r="I102" i="4"/>
  <c r="H102" i="4"/>
  <c r="G102" i="4"/>
  <c r="F102" i="4"/>
  <c r="E102" i="4"/>
  <c r="D102" i="4"/>
  <c r="C102" i="4"/>
  <c r="B102" i="4"/>
  <c r="Y101" i="4"/>
  <c r="X101" i="4"/>
  <c r="W101" i="4"/>
  <c r="V101" i="4"/>
  <c r="U101" i="4"/>
  <c r="T101" i="4"/>
  <c r="S101" i="4"/>
  <c r="R101" i="4"/>
  <c r="Q101" i="4"/>
  <c r="P101" i="4"/>
  <c r="O101" i="4"/>
  <c r="N101" i="4"/>
  <c r="M101" i="4"/>
  <c r="L101" i="4"/>
  <c r="K101" i="4"/>
  <c r="J101" i="4"/>
  <c r="I101" i="4"/>
  <c r="H101" i="4"/>
  <c r="G101" i="4"/>
  <c r="F101" i="4"/>
  <c r="E101" i="4"/>
  <c r="D101" i="4"/>
  <c r="C101" i="4"/>
  <c r="B101" i="4"/>
  <c r="Y100" i="4"/>
  <c r="X100" i="4"/>
  <c r="W100" i="4"/>
  <c r="V100" i="4"/>
  <c r="U100" i="4"/>
  <c r="T100" i="4"/>
  <c r="S100" i="4"/>
  <c r="R100" i="4"/>
  <c r="Q100" i="4"/>
  <c r="P100" i="4"/>
  <c r="O100" i="4"/>
  <c r="N100" i="4"/>
  <c r="M100" i="4"/>
  <c r="L100" i="4"/>
  <c r="K100" i="4"/>
  <c r="J100" i="4"/>
  <c r="I100" i="4"/>
  <c r="H100" i="4"/>
  <c r="G100" i="4"/>
  <c r="F100" i="4"/>
  <c r="E100" i="4"/>
  <c r="D100" i="4"/>
  <c r="C100" i="4"/>
  <c r="B100" i="4"/>
  <c r="Y99" i="4"/>
  <c r="X99" i="4"/>
  <c r="W99" i="4"/>
  <c r="V99" i="4"/>
  <c r="U99" i="4"/>
  <c r="T99" i="4"/>
  <c r="S99" i="4"/>
  <c r="Q99" i="4"/>
  <c r="P99" i="4"/>
  <c r="O99" i="4"/>
  <c r="N99" i="4"/>
  <c r="M99" i="4"/>
  <c r="L99" i="4"/>
  <c r="K99" i="4"/>
  <c r="J99" i="4"/>
  <c r="I99" i="4"/>
  <c r="H99" i="4"/>
  <c r="G99" i="4"/>
  <c r="F99" i="4"/>
  <c r="E99" i="4"/>
  <c r="D99" i="4"/>
  <c r="C99" i="4"/>
  <c r="B99" i="4"/>
  <c r="Y98" i="4"/>
  <c r="X98" i="4"/>
  <c r="W98" i="4"/>
  <c r="V98" i="4"/>
  <c r="U98" i="4"/>
  <c r="T98" i="4"/>
  <c r="S98" i="4"/>
  <c r="R98" i="4"/>
  <c r="Q98" i="4"/>
  <c r="P98" i="4"/>
  <c r="O98" i="4"/>
  <c r="N98" i="4"/>
  <c r="M98" i="4"/>
  <c r="L98" i="4"/>
  <c r="K98" i="4"/>
  <c r="J98" i="4"/>
  <c r="I98" i="4"/>
  <c r="H98" i="4"/>
  <c r="G98" i="4"/>
  <c r="F98" i="4"/>
  <c r="E98" i="4"/>
  <c r="D98" i="4"/>
  <c r="C98" i="4"/>
  <c r="B98" i="4"/>
  <c r="Y97" i="4"/>
  <c r="X97" i="4"/>
  <c r="W97" i="4"/>
  <c r="V97" i="4"/>
  <c r="U97" i="4"/>
  <c r="T97" i="4"/>
  <c r="S97" i="4"/>
  <c r="R97" i="4"/>
  <c r="Q97" i="4"/>
  <c r="P97" i="4"/>
  <c r="O97" i="4"/>
  <c r="N97" i="4"/>
  <c r="M97" i="4"/>
  <c r="L97" i="4"/>
  <c r="K97" i="4"/>
  <c r="J97" i="4"/>
  <c r="I97" i="4"/>
  <c r="H97" i="4"/>
  <c r="G97" i="4"/>
  <c r="F97" i="4"/>
  <c r="E97" i="4"/>
  <c r="D97" i="4"/>
  <c r="C97" i="4"/>
  <c r="B97" i="4"/>
  <c r="Y96" i="4"/>
  <c r="X96" i="4"/>
  <c r="W96" i="4"/>
  <c r="V96" i="4"/>
  <c r="U96" i="4"/>
  <c r="T96" i="4"/>
  <c r="S96" i="4"/>
  <c r="R96" i="4"/>
  <c r="Q96" i="4"/>
  <c r="P96" i="4"/>
  <c r="O96" i="4"/>
  <c r="N96" i="4"/>
  <c r="M96" i="4"/>
  <c r="L96" i="4"/>
  <c r="K96" i="4"/>
  <c r="J96" i="4"/>
  <c r="I96" i="4"/>
  <c r="H96" i="4"/>
  <c r="G96" i="4"/>
  <c r="F96" i="4"/>
  <c r="E96" i="4"/>
  <c r="D96" i="4"/>
  <c r="C96" i="4"/>
  <c r="B96" i="4"/>
  <c r="Y95" i="4"/>
  <c r="X95" i="4"/>
  <c r="W95" i="4"/>
  <c r="V95" i="4"/>
  <c r="U95" i="4"/>
  <c r="T95" i="4"/>
  <c r="S95" i="4"/>
  <c r="R95" i="4"/>
  <c r="Q95" i="4"/>
  <c r="P95" i="4"/>
  <c r="O95" i="4"/>
  <c r="N95" i="4"/>
  <c r="M95" i="4"/>
  <c r="L95" i="4"/>
  <c r="K95" i="4"/>
  <c r="J95" i="4"/>
  <c r="I95" i="4"/>
  <c r="H95" i="4"/>
  <c r="G95" i="4"/>
  <c r="F95" i="4"/>
  <c r="E95" i="4"/>
  <c r="D95" i="4"/>
  <c r="C95" i="4"/>
  <c r="B95" i="4"/>
  <c r="Y94" i="4"/>
  <c r="X94" i="4"/>
  <c r="W94" i="4"/>
  <c r="V94" i="4"/>
  <c r="U94" i="4"/>
  <c r="T94" i="4"/>
  <c r="S94" i="4"/>
  <c r="R94" i="4"/>
  <c r="Q94" i="4"/>
  <c r="P94" i="4"/>
  <c r="O94" i="4"/>
  <c r="N94" i="4"/>
  <c r="M94" i="4"/>
  <c r="L94" i="4"/>
  <c r="K94" i="4"/>
  <c r="J94" i="4"/>
  <c r="I94" i="4"/>
  <c r="H94" i="4"/>
  <c r="G94" i="4"/>
  <c r="F94" i="4"/>
  <c r="E94" i="4"/>
  <c r="D94" i="4"/>
  <c r="C94" i="4"/>
  <c r="B94" i="4"/>
  <c r="Y93" i="4"/>
  <c r="X93" i="4"/>
  <c r="W93" i="4"/>
  <c r="V93" i="4"/>
  <c r="U93" i="4"/>
  <c r="T93" i="4"/>
  <c r="S93" i="4"/>
  <c r="Q93" i="4"/>
  <c r="P93" i="4"/>
  <c r="O93" i="4"/>
  <c r="N93" i="4"/>
  <c r="M93" i="4"/>
  <c r="L93" i="4"/>
  <c r="K93" i="4"/>
  <c r="J93" i="4"/>
  <c r="I93" i="4"/>
  <c r="H93" i="4"/>
  <c r="G93" i="4"/>
  <c r="F93" i="4"/>
  <c r="E93" i="4"/>
  <c r="D93" i="4"/>
  <c r="C93" i="4"/>
  <c r="B93" i="4"/>
  <c r="Y92" i="4"/>
  <c r="X92" i="4"/>
  <c r="W92" i="4"/>
  <c r="V92" i="4"/>
  <c r="U92" i="4"/>
  <c r="T92" i="4"/>
  <c r="S92" i="4"/>
  <c r="R92" i="4"/>
  <c r="Q92" i="4"/>
  <c r="P92" i="4"/>
  <c r="O92" i="4"/>
  <c r="N92" i="4"/>
  <c r="M92" i="4"/>
  <c r="L92" i="4"/>
  <c r="K92" i="4"/>
  <c r="J92" i="4"/>
  <c r="I92" i="4"/>
  <c r="H92" i="4"/>
  <c r="G92" i="4"/>
  <c r="F92" i="4"/>
  <c r="E92" i="4"/>
  <c r="D92" i="4"/>
  <c r="C92" i="4"/>
  <c r="B92" i="4"/>
  <c r="Y91" i="4"/>
  <c r="X91" i="4"/>
  <c r="W91" i="4"/>
  <c r="V91" i="4"/>
  <c r="U91" i="4"/>
  <c r="T91" i="4"/>
  <c r="S91" i="4"/>
  <c r="R91" i="4"/>
  <c r="Q91" i="4"/>
  <c r="P91" i="4"/>
  <c r="O91" i="4"/>
  <c r="N91" i="4"/>
  <c r="M91" i="4"/>
  <c r="L91" i="4"/>
  <c r="K91" i="4"/>
  <c r="J91" i="4"/>
  <c r="I91" i="4"/>
  <c r="H91" i="4"/>
  <c r="G91" i="4"/>
  <c r="F91" i="4"/>
  <c r="E91" i="4"/>
  <c r="D91" i="4"/>
  <c r="C91" i="4"/>
  <c r="B91" i="4"/>
  <c r="Y90" i="4"/>
  <c r="X90" i="4"/>
  <c r="W90" i="4"/>
  <c r="V90" i="4"/>
  <c r="U90" i="4"/>
  <c r="T90" i="4"/>
  <c r="S90" i="4"/>
  <c r="Q90" i="4"/>
  <c r="P90" i="4"/>
  <c r="O90" i="4"/>
  <c r="N90" i="4"/>
  <c r="M90" i="4"/>
  <c r="L90" i="4"/>
  <c r="K90" i="4"/>
  <c r="J90" i="4"/>
  <c r="I90" i="4"/>
  <c r="H90" i="4"/>
  <c r="G90" i="4"/>
  <c r="F90" i="4"/>
  <c r="E90" i="4"/>
  <c r="D90" i="4"/>
  <c r="C90" i="4"/>
  <c r="B90" i="4"/>
  <c r="Y89" i="4"/>
  <c r="X89" i="4"/>
  <c r="W89" i="4"/>
  <c r="V89" i="4"/>
  <c r="U89" i="4"/>
  <c r="T89" i="4"/>
  <c r="S89" i="4"/>
  <c r="Q89" i="4"/>
  <c r="P89" i="4"/>
  <c r="O89" i="4"/>
  <c r="N89" i="4"/>
  <c r="M89" i="4"/>
  <c r="L89" i="4"/>
  <c r="K89" i="4"/>
  <c r="J89" i="4"/>
  <c r="I89" i="4"/>
  <c r="H89" i="4"/>
  <c r="G89" i="4"/>
  <c r="F89" i="4"/>
  <c r="E89" i="4"/>
  <c r="D89" i="4"/>
  <c r="C89" i="4"/>
  <c r="B89" i="4"/>
  <c r="Y88" i="4"/>
  <c r="X88" i="4"/>
  <c r="W88" i="4"/>
  <c r="V88" i="4"/>
  <c r="U88" i="4"/>
  <c r="T88" i="4"/>
  <c r="S88" i="4"/>
  <c r="Q88" i="4"/>
  <c r="P88" i="4"/>
  <c r="O88" i="4"/>
  <c r="N88" i="4"/>
  <c r="M88" i="4"/>
  <c r="L88" i="4"/>
  <c r="K88" i="4"/>
  <c r="J88" i="4"/>
  <c r="I88" i="4"/>
  <c r="H88" i="4"/>
  <c r="G88" i="4"/>
  <c r="F88" i="4"/>
  <c r="E88" i="4"/>
  <c r="D88" i="4"/>
  <c r="C88" i="4"/>
  <c r="B88" i="4"/>
  <c r="Y87" i="4"/>
  <c r="X87" i="4"/>
  <c r="W87" i="4"/>
  <c r="V87" i="4"/>
  <c r="U87" i="4"/>
  <c r="T87" i="4"/>
  <c r="S87" i="4"/>
  <c r="R87" i="4"/>
  <c r="Q87" i="4"/>
  <c r="P87" i="4"/>
  <c r="O87" i="4"/>
  <c r="N87" i="4"/>
  <c r="M87" i="4"/>
  <c r="L87" i="4"/>
  <c r="K87" i="4"/>
  <c r="J87" i="4"/>
  <c r="I87" i="4"/>
  <c r="H87" i="4"/>
  <c r="G87" i="4"/>
  <c r="F87" i="4"/>
  <c r="E87" i="4"/>
  <c r="D87" i="4"/>
  <c r="C87" i="4"/>
  <c r="B87" i="4"/>
  <c r="Y86" i="4"/>
  <c r="X86" i="4"/>
  <c r="W86" i="4"/>
  <c r="V86" i="4"/>
  <c r="U86" i="4"/>
  <c r="T86" i="4"/>
  <c r="S86" i="4"/>
  <c r="Q86" i="4"/>
  <c r="P86" i="4"/>
  <c r="O86" i="4"/>
  <c r="N86" i="4"/>
  <c r="M86" i="4"/>
  <c r="L86" i="4"/>
  <c r="K86" i="4"/>
  <c r="J86" i="4"/>
  <c r="I86" i="4"/>
  <c r="H86" i="4"/>
  <c r="G86" i="4"/>
  <c r="F86" i="4"/>
  <c r="E86" i="4"/>
  <c r="D86" i="4"/>
  <c r="C86" i="4"/>
  <c r="B86" i="4"/>
  <c r="Y85" i="4"/>
  <c r="X85" i="4"/>
  <c r="W85" i="4"/>
  <c r="V85" i="4"/>
  <c r="U85" i="4"/>
  <c r="T85" i="4"/>
  <c r="S85" i="4"/>
  <c r="R85" i="4"/>
  <c r="Q85" i="4"/>
  <c r="P85" i="4"/>
  <c r="O85" i="4"/>
  <c r="N85" i="4"/>
  <c r="M85" i="4"/>
  <c r="L85" i="4"/>
  <c r="K85" i="4"/>
  <c r="J85" i="4"/>
  <c r="I85" i="4"/>
  <c r="H85" i="4"/>
  <c r="G85" i="4"/>
  <c r="F85" i="4"/>
  <c r="E85" i="4"/>
  <c r="D85" i="4"/>
  <c r="C85" i="4"/>
  <c r="B85" i="4"/>
  <c r="Y84" i="4"/>
  <c r="X84" i="4"/>
  <c r="W84" i="4"/>
  <c r="V84" i="4"/>
  <c r="U84" i="4"/>
  <c r="T84" i="4"/>
  <c r="S84" i="4"/>
  <c r="R84" i="4"/>
  <c r="Q84" i="4"/>
  <c r="P84" i="4"/>
  <c r="O84" i="4"/>
  <c r="N84" i="4"/>
  <c r="M84" i="4"/>
  <c r="L84" i="4"/>
  <c r="K84" i="4"/>
  <c r="J84" i="4"/>
  <c r="I84" i="4"/>
  <c r="H84" i="4"/>
  <c r="G84" i="4"/>
  <c r="F84" i="4"/>
  <c r="E84" i="4"/>
  <c r="D84" i="4"/>
  <c r="C84" i="4"/>
  <c r="B84" i="4"/>
  <c r="Y83" i="4"/>
  <c r="X83" i="4"/>
  <c r="W83" i="4"/>
  <c r="V83" i="4"/>
  <c r="U83" i="4"/>
  <c r="T83" i="4"/>
  <c r="S83" i="4"/>
  <c r="Q83" i="4"/>
  <c r="P83" i="4"/>
  <c r="O83" i="4"/>
  <c r="N83" i="4"/>
  <c r="M83" i="4"/>
  <c r="L83" i="4"/>
  <c r="K83" i="4"/>
  <c r="J83" i="4"/>
  <c r="I83" i="4"/>
  <c r="H83" i="4"/>
  <c r="G83" i="4"/>
  <c r="F83" i="4"/>
  <c r="E83" i="4"/>
  <c r="D83" i="4"/>
  <c r="C83" i="4"/>
  <c r="B83" i="4"/>
  <c r="Y82" i="4"/>
  <c r="X82" i="4"/>
  <c r="W82" i="4"/>
  <c r="V82" i="4"/>
  <c r="U82" i="4"/>
  <c r="T82" i="4"/>
  <c r="S82" i="4"/>
  <c r="R82" i="4"/>
  <c r="Q82" i="4"/>
  <c r="P82" i="4"/>
  <c r="O82" i="4"/>
  <c r="N82" i="4"/>
  <c r="M82" i="4"/>
  <c r="L82" i="4"/>
  <c r="K82" i="4"/>
  <c r="J82" i="4"/>
  <c r="I82" i="4"/>
  <c r="H82" i="4"/>
  <c r="G82" i="4"/>
  <c r="F82" i="4"/>
  <c r="E82" i="4"/>
  <c r="D82" i="4"/>
  <c r="C82" i="4"/>
  <c r="B82" i="4"/>
  <c r="Y81" i="4"/>
  <c r="X81" i="4"/>
  <c r="W81" i="4"/>
  <c r="V81" i="4"/>
  <c r="U81" i="4"/>
  <c r="T81" i="4"/>
  <c r="S81" i="4"/>
  <c r="R81" i="4"/>
  <c r="Q81" i="4"/>
  <c r="P81" i="4"/>
  <c r="O81" i="4"/>
  <c r="N81" i="4"/>
  <c r="M81" i="4"/>
  <c r="L81" i="4"/>
  <c r="K81" i="4"/>
  <c r="J81" i="4"/>
  <c r="I81" i="4"/>
  <c r="H81" i="4"/>
  <c r="G81" i="4"/>
  <c r="F81" i="4"/>
  <c r="E81" i="4"/>
  <c r="D81" i="4"/>
  <c r="C81" i="4"/>
  <c r="B81" i="4"/>
  <c r="Y80" i="4"/>
  <c r="X80" i="4"/>
  <c r="W80" i="4"/>
  <c r="V80" i="4"/>
  <c r="U80" i="4"/>
  <c r="T80" i="4"/>
  <c r="S80" i="4"/>
  <c r="Q80" i="4"/>
  <c r="P80" i="4"/>
  <c r="O80" i="4"/>
  <c r="N80" i="4"/>
  <c r="M80" i="4"/>
  <c r="L80" i="4"/>
  <c r="K80" i="4"/>
  <c r="J80" i="4"/>
  <c r="I80" i="4"/>
  <c r="H80" i="4"/>
  <c r="G80" i="4"/>
  <c r="F80" i="4"/>
  <c r="E80" i="4"/>
  <c r="D80" i="4"/>
  <c r="C80" i="4"/>
  <c r="B80" i="4"/>
  <c r="Y79" i="4"/>
  <c r="X79" i="4"/>
  <c r="W79" i="4"/>
  <c r="V79" i="4"/>
  <c r="U79" i="4"/>
  <c r="T79" i="4"/>
  <c r="S79" i="4"/>
  <c r="R79" i="4"/>
  <c r="Q79" i="4"/>
  <c r="P79" i="4"/>
  <c r="O79" i="4"/>
  <c r="N79" i="4"/>
  <c r="M79" i="4"/>
  <c r="L79" i="4"/>
  <c r="K79" i="4"/>
  <c r="J79" i="4"/>
  <c r="I79" i="4"/>
  <c r="H79" i="4"/>
  <c r="G79" i="4"/>
  <c r="F79" i="4"/>
  <c r="E79" i="4"/>
  <c r="D79" i="4"/>
  <c r="C79" i="4"/>
  <c r="B79" i="4"/>
  <c r="Y78" i="4"/>
  <c r="X78" i="4"/>
  <c r="W78" i="4"/>
  <c r="V78" i="4"/>
  <c r="U78" i="4"/>
  <c r="T78" i="4"/>
  <c r="S78" i="4"/>
  <c r="R78" i="4"/>
  <c r="Q78" i="4"/>
  <c r="P78" i="4"/>
  <c r="O78" i="4"/>
  <c r="N78" i="4"/>
  <c r="M78" i="4"/>
  <c r="L78" i="4"/>
  <c r="K78" i="4"/>
  <c r="J78" i="4"/>
  <c r="I78" i="4"/>
  <c r="H78" i="4"/>
  <c r="G78" i="4"/>
  <c r="F78" i="4"/>
  <c r="E78" i="4"/>
  <c r="D78" i="4"/>
  <c r="C78" i="4"/>
  <c r="B78" i="4"/>
  <c r="Y77" i="4"/>
  <c r="X77" i="4"/>
  <c r="W77" i="4"/>
  <c r="V77" i="4"/>
  <c r="U77" i="4"/>
  <c r="T77" i="4"/>
  <c r="S77" i="4"/>
  <c r="R77" i="4"/>
  <c r="Q77" i="4"/>
  <c r="P77" i="4"/>
  <c r="O77" i="4"/>
  <c r="N77" i="4"/>
  <c r="M77" i="4"/>
  <c r="L77" i="4"/>
  <c r="K77" i="4"/>
  <c r="J77" i="4"/>
  <c r="I77" i="4"/>
  <c r="H77" i="4"/>
  <c r="G77" i="4"/>
  <c r="F77" i="4"/>
  <c r="E77" i="4"/>
  <c r="D77" i="4"/>
  <c r="C77" i="4"/>
  <c r="B77" i="4"/>
  <c r="Y76" i="4"/>
  <c r="X76" i="4"/>
  <c r="W76" i="4"/>
  <c r="V76" i="4"/>
  <c r="U76" i="4"/>
  <c r="T76" i="4"/>
  <c r="S76" i="4"/>
  <c r="R76" i="4"/>
  <c r="Q76" i="4"/>
  <c r="P76" i="4"/>
  <c r="O76" i="4"/>
  <c r="N76" i="4"/>
  <c r="M76" i="4"/>
  <c r="L76" i="4"/>
  <c r="K76" i="4"/>
  <c r="J76" i="4"/>
  <c r="I76" i="4"/>
  <c r="H76" i="4"/>
  <c r="G76" i="4"/>
  <c r="F76" i="4"/>
  <c r="E76" i="4"/>
  <c r="D76" i="4"/>
  <c r="C76" i="4"/>
  <c r="B76" i="4"/>
  <c r="Y75" i="4"/>
  <c r="X75" i="4"/>
  <c r="W75" i="4"/>
  <c r="V75" i="4"/>
  <c r="U75" i="4"/>
  <c r="T75" i="4"/>
  <c r="S75" i="4"/>
  <c r="Q75" i="4"/>
  <c r="P75" i="4"/>
  <c r="O75" i="4"/>
  <c r="N75" i="4"/>
  <c r="M75" i="4"/>
  <c r="L75" i="4"/>
  <c r="K75" i="4"/>
  <c r="J75" i="4"/>
  <c r="I75" i="4"/>
  <c r="H75" i="4"/>
  <c r="G75" i="4"/>
  <c r="F75" i="4"/>
  <c r="E75" i="4"/>
  <c r="D75" i="4"/>
  <c r="C75" i="4"/>
  <c r="B75" i="4"/>
  <c r="Y74" i="4"/>
  <c r="X74" i="4"/>
  <c r="W74" i="4"/>
  <c r="V74" i="4"/>
  <c r="U74" i="4"/>
  <c r="T74" i="4"/>
  <c r="S74" i="4"/>
  <c r="R74" i="4"/>
  <c r="Q74" i="4"/>
  <c r="P74" i="4"/>
  <c r="O74" i="4"/>
  <c r="N74" i="4"/>
  <c r="M74" i="4"/>
  <c r="L74" i="4"/>
  <c r="K74" i="4"/>
  <c r="J74" i="4"/>
  <c r="I74" i="4"/>
  <c r="H74" i="4"/>
  <c r="G74" i="4"/>
  <c r="F74" i="4"/>
  <c r="E74" i="4"/>
  <c r="D74" i="4"/>
  <c r="C74" i="4"/>
  <c r="B74" i="4"/>
  <c r="Y73" i="4"/>
  <c r="X73" i="4"/>
  <c r="W73" i="4"/>
  <c r="V73" i="4"/>
  <c r="U73" i="4"/>
  <c r="T73" i="4"/>
  <c r="S73" i="4"/>
  <c r="R73" i="4"/>
  <c r="Q73" i="4"/>
  <c r="P73" i="4"/>
  <c r="O73" i="4"/>
  <c r="N73" i="4"/>
  <c r="M73" i="4"/>
  <c r="L73" i="4"/>
  <c r="K73" i="4"/>
  <c r="J73" i="4"/>
  <c r="I73" i="4"/>
  <c r="H73" i="4"/>
  <c r="G73" i="4"/>
  <c r="F73" i="4"/>
  <c r="E73" i="4"/>
  <c r="D73" i="4"/>
  <c r="C73" i="4"/>
  <c r="B73" i="4"/>
  <c r="Y72" i="4"/>
  <c r="X72" i="4"/>
  <c r="W72" i="4"/>
  <c r="V72" i="4"/>
  <c r="U72" i="4"/>
  <c r="T72" i="4"/>
  <c r="S72" i="4"/>
  <c r="R72" i="4"/>
  <c r="Q72" i="4"/>
  <c r="P72" i="4"/>
  <c r="O72" i="4"/>
  <c r="N72" i="4"/>
  <c r="M72" i="4"/>
  <c r="L72" i="4"/>
  <c r="K72" i="4"/>
  <c r="J72" i="4"/>
  <c r="I72" i="4"/>
  <c r="H72" i="4"/>
  <c r="G72" i="4"/>
  <c r="F72" i="4"/>
  <c r="E72" i="4"/>
  <c r="D72" i="4"/>
  <c r="C72" i="4"/>
  <c r="B72" i="4"/>
  <c r="Y71" i="4"/>
  <c r="X71" i="4"/>
  <c r="W71" i="4"/>
  <c r="V71" i="4"/>
  <c r="U71" i="4"/>
  <c r="T71" i="4"/>
  <c r="S71" i="4"/>
  <c r="R71" i="4"/>
  <c r="Q71" i="4"/>
  <c r="P71" i="4"/>
  <c r="O71" i="4"/>
  <c r="N71" i="4"/>
  <c r="M71" i="4"/>
  <c r="L71" i="4"/>
  <c r="K71" i="4"/>
  <c r="J71" i="4"/>
  <c r="I71" i="4"/>
  <c r="H71" i="4"/>
  <c r="G71" i="4"/>
  <c r="F71" i="4"/>
  <c r="E71" i="4"/>
  <c r="D71" i="4"/>
  <c r="C71" i="4"/>
  <c r="B71" i="4"/>
  <c r="Y70" i="4"/>
  <c r="X70" i="4"/>
  <c r="W70" i="4"/>
  <c r="V70" i="4"/>
  <c r="U70" i="4"/>
  <c r="T70" i="4"/>
  <c r="S70" i="4"/>
  <c r="Q70" i="4"/>
  <c r="P70" i="4"/>
  <c r="O70" i="4"/>
  <c r="N70" i="4"/>
  <c r="M70" i="4"/>
  <c r="L70" i="4"/>
  <c r="K70" i="4"/>
  <c r="J70" i="4"/>
  <c r="I70" i="4"/>
  <c r="H70" i="4"/>
  <c r="G70" i="4"/>
  <c r="F70" i="4"/>
  <c r="E70" i="4"/>
  <c r="D70" i="4"/>
  <c r="C70" i="4"/>
  <c r="B70" i="4"/>
  <c r="Y69" i="4"/>
  <c r="X69" i="4"/>
  <c r="W69" i="4"/>
  <c r="V69" i="4"/>
  <c r="U69" i="4"/>
  <c r="T69" i="4"/>
  <c r="S69" i="4"/>
  <c r="R69" i="4"/>
  <c r="Q69" i="4"/>
  <c r="P69" i="4"/>
  <c r="O69" i="4"/>
  <c r="N69" i="4"/>
  <c r="M69" i="4"/>
  <c r="L69" i="4"/>
  <c r="K69" i="4"/>
  <c r="J69" i="4"/>
  <c r="I69" i="4"/>
  <c r="H69" i="4"/>
  <c r="G69" i="4"/>
  <c r="F69" i="4"/>
  <c r="E69" i="4"/>
  <c r="D69" i="4"/>
  <c r="C69" i="4"/>
  <c r="B69" i="4"/>
  <c r="Y68" i="4"/>
  <c r="X68" i="4"/>
  <c r="W68" i="4"/>
  <c r="V68" i="4"/>
  <c r="U68" i="4"/>
  <c r="T68" i="4"/>
  <c r="S68" i="4"/>
  <c r="R68" i="4"/>
  <c r="Q68" i="4"/>
  <c r="P68" i="4"/>
  <c r="O68" i="4"/>
  <c r="N68" i="4"/>
  <c r="M68" i="4"/>
  <c r="L68" i="4"/>
  <c r="K68" i="4"/>
  <c r="J68" i="4"/>
  <c r="I68" i="4"/>
  <c r="H68" i="4"/>
  <c r="G68" i="4"/>
  <c r="F68" i="4"/>
  <c r="E68" i="4"/>
  <c r="D68" i="4"/>
  <c r="C68" i="4"/>
  <c r="B68" i="4"/>
  <c r="Y67" i="4"/>
  <c r="X67" i="4"/>
  <c r="W67" i="4"/>
  <c r="V67" i="4"/>
  <c r="U67" i="4"/>
  <c r="T67" i="4"/>
  <c r="S67" i="4"/>
  <c r="R67" i="4"/>
  <c r="Q67" i="4"/>
  <c r="P67" i="4"/>
  <c r="O67" i="4"/>
  <c r="N67" i="4"/>
  <c r="M67" i="4"/>
  <c r="L67" i="4"/>
  <c r="K67" i="4"/>
  <c r="J67" i="4"/>
  <c r="I67" i="4"/>
  <c r="H67" i="4"/>
  <c r="G67" i="4"/>
  <c r="F67" i="4"/>
  <c r="E67" i="4"/>
  <c r="D67" i="4"/>
  <c r="C67" i="4"/>
  <c r="B67" i="4"/>
  <c r="Y66" i="4"/>
  <c r="X66" i="4"/>
  <c r="W66" i="4"/>
  <c r="V66" i="4"/>
  <c r="U66" i="4"/>
  <c r="T66" i="4"/>
  <c r="S66" i="4"/>
  <c r="Q66" i="4"/>
  <c r="P66" i="4"/>
  <c r="O66" i="4"/>
  <c r="N66" i="4"/>
  <c r="M66" i="4"/>
  <c r="L66" i="4"/>
  <c r="K66" i="4"/>
  <c r="J66" i="4"/>
  <c r="I66" i="4"/>
  <c r="H66" i="4"/>
  <c r="G66" i="4"/>
  <c r="F66" i="4"/>
  <c r="E66" i="4"/>
  <c r="D66" i="4"/>
  <c r="C66" i="4"/>
  <c r="B66" i="4"/>
  <c r="Y65" i="4"/>
  <c r="X65" i="4"/>
  <c r="W65" i="4"/>
  <c r="V65" i="4"/>
  <c r="U65" i="4"/>
  <c r="T65" i="4"/>
  <c r="S65" i="4"/>
  <c r="Q65" i="4"/>
  <c r="P65" i="4"/>
  <c r="O65" i="4"/>
  <c r="N65" i="4"/>
  <c r="M65" i="4"/>
  <c r="L65" i="4"/>
  <c r="K65" i="4"/>
  <c r="J65" i="4"/>
  <c r="I65" i="4"/>
  <c r="H65" i="4"/>
  <c r="G65" i="4"/>
  <c r="F65" i="4"/>
  <c r="E65" i="4"/>
  <c r="D65" i="4"/>
  <c r="C65" i="4"/>
  <c r="B65" i="4"/>
  <c r="Y64" i="4"/>
  <c r="X64" i="4"/>
  <c r="W64" i="4"/>
  <c r="V64" i="4"/>
  <c r="U64" i="4"/>
  <c r="T64" i="4"/>
  <c r="S64" i="4"/>
  <c r="R64" i="4"/>
  <c r="Q64" i="4"/>
  <c r="P64" i="4"/>
  <c r="O64" i="4"/>
  <c r="N64" i="4"/>
  <c r="M64" i="4"/>
  <c r="L64" i="4"/>
  <c r="K64" i="4"/>
  <c r="J64" i="4"/>
  <c r="I64" i="4"/>
  <c r="H64" i="4"/>
  <c r="G64" i="4"/>
  <c r="F64" i="4"/>
  <c r="E64" i="4"/>
  <c r="D64" i="4"/>
  <c r="C64" i="4"/>
  <c r="B64" i="4"/>
  <c r="Y63" i="4"/>
  <c r="X63" i="4"/>
  <c r="W63" i="4"/>
  <c r="V63" i="4"/>
  <c r="U63" i="4"/>
  <c r="T63" i="4"/>
  <c r="S63" i="4"/>
  <c r="Q63" i="4"/>
  <c r="P63" i="4"/>
  <c r="O63" i="4"/>
  <c r="N63" i="4"/>
  <c r="M63" i="4"/>
  <c r="L63" i="4"/>
  <c r="K63" i="4"/>
  <c r="J63" i="4"/>
  <c r="I63" i="4"/>
  <c r="H63" i="4"/>
  <c r="G63" i="4"/>
  <c r="F63" i="4"/>
  <c r="E63" i="4"/>
  <c r="D63" i="4"/>
  <c r="C63" i="4"/>
  <c r="B63" i="4"/>
  <c r="Y62" i="4"/>
  <c r="X62" i="4"/>
  <c r="W62" i="4"/>
  <c r="V62" i="4"/>
  <c r="U62" i="4"/>
  <c r="T62" i="4"/>
  <c r="S62" i="4"/>
  <c r="R62" i="4"/>
  <c r="Q62" i="4"/>
  <c r="P62" i="4"/>
  <c r="O62" i="4"/>
  <c r="N62" i="4"/>
  <c r="M62" i="4"/>
  <c r="L62" i="4"/>
  <c r="K62" i="4"/>
  <c r="J62" i="4"/>
  <c r="I62" i="4"/>
  <c r="H62" i="4"/>
  <c r="G62" i="4"/>
  <c r="F62" i="4"/>
  <c r="E62" i="4"/>
  <c r="D62" i="4"/>
  <c r="C62" i="4"/>
  <c r="B62" i="4"/>
  <c r="Y61" i="4"/>
  <c r="X61" i="4"/>
  <c r="W61" i="4"/>
  <c r="V61" i="4"/>
  <c r="U61" i="4"/>
  <c r="T61" i="4"/>
  <c r="S61" i="4"/>
  <c r="R61" i="4"/>
  <c r="Q61" i="4"/>
  <c r="P61" i="4"/>
  <c r="O61" i="4"/>
  <c r="N61" i="4"/>
  <c r="M61" i="4"/>
  <c r="L61" i="4"/>
  <c r="K61" i="4"/>
  <c r="J61" i="4"/>
  <c r="I61" i="4"/>
  <c r="H61" i="4"/>
  <c r="G61" i="4"/>
  <c r="F61" i="4"/>
  <c r="E61" i="4"/>
  <c r="D61" i="4"/>
  <c r="C61" i="4"/>
  <c r="B61" i="4"/>
  <c r="Y60" i="4"/>
  <c r="X60" i="4"/>
  <c r="W60" i="4"/>
  <c r="V60" i="4"/>
  <c r="U60" i="4"/>
  <c r="T60" i="4"/>
  <c r="S60" i="4"/>
  <c r="Q60" i="4"/>
  <c r="P60" i="4"/>
  <c r="O60" i="4"/>
  <c r="N60" i="4"/>
  <c r="M60" i="4"/>
  <c r="L60" i="4"/>
  <c r="K60" i="4"/>
  <c r="J60" i="4"/>
  <c r="I60" i="4"/>
  <c r="H60" i="4"/>
  <c r="G60" i="4"/>
  <c r="F60" i="4"/>
  <c r="E60" i="4"/>
  <c r="D60" i="4"/>
  <c r="C60" i="4"/>
  <c r="B60" i="4"/>
  <c r="Y59" i="4"/>
  <c r="X59" i="4"/>
  <c r="W59" i="4"/>
  <c r="V59" i="4"/>
  <c r="U59" i="4"/>
  <c r="T59" i="4"/>
  <c r="S59" i="4"/>
  <c r="R59" i="4"/>
  <c r="Q59" i="4"/>
  <c r="P59" i="4"/>
  <c r="O59" i="4"/>
  <c r="N59" i="4"/>
  <c r="M59" i="4"/>
  <c r="L59" i="4"/>
  <c r="K59" i="4"/>
  <c r="J59" i="4"/>
  <c r="I59" i="4"/>
  <c r="H59" i="4"/>
  <c r="G59" i="4"/>
  <c r="F59" i="4"/>
  <c r="E59" i="4"/>
  <c r="D59" i="4"/>
  <c r="C59" i="4"/>
  <c r="B59" i="4"/>
  <c r="Y58" i="4"/>
  <c r="X58" i="4"/>
  <c r="W58" i="4"/>
  <c r="V58" i="4"/>
  <c r="U58" i="4"/>
  <c r="T58" i="4"/>
  <c r="S58" i="4"/>
  <c r="R58" i="4"/>
  <c r="Q58" i="4"/>
  <c r="P58" i="4"/>
  <c r="O58" i="4"/>
  <c r="N58" i="4"/>
  <c r="M58" i="4"/>
  <c r="L58" i="4"/>
  <c r="K58" i="4"/>
  <c r="J58" i="4"/>
  <c r="I58" i="4"/>
  <c r="H58" i="4"/>
  <c r="G58" i="4"/>
  <c r="F58" i="4"/>
  <c r="E58" i="4"/>
  <c r="D58" i="4"/>
  <c r="C58" i="4"/>
  <c r="B58" i="4"/>
  <c r="Y57" i="4"/>
  <c r="X57" i="4"/>
  <c r="W57" i="4"/>
  <c r="V57" i="4"/>
  <c r="U57" i="4"/>
  <c r="T57" i="4"/>
  <c r="S57" i="4"/>
  <c r="R57" i="4"/>
  <c r="Q57" i="4"/>
  <c r="P57" i="4"/>
  <c r="O57" i="4"/>
  <c r="N57" i="4"/>
  <c r="M57" i="4"/>
  <c r="L57" i="4"/>
  <c r="K57" i="4"/>
  <c r="J57" i="4"/>
  <c r="I57" i="4"/>
  <c r="H57" i="4"/>
  <c r="G57" i="4"/>
  <c r="F57" i="4"/>
  <c r="E57" i="4"/>
  <c r="D57" i="4"/>
  <c r="C57" i="4"/>
  <c r="B57" i="4"/>
  <c r="Y56" i="4"/>
  <c r="X56" i="4"/>
  <c r="W56" i="4"/>
  <c r="V56" i="4"/>
  <c r="U56" i="4"/>
  <c r="T56" i="4"/>
  <c r="S56" i="4"/>
  <c r="Q56" i="4"/>
  <c r="P56" i="4"/>
  <c r="O56" i="4"/>
  <c r="N56" i="4"/>
  <c r="M56" i="4"/>
  <c r="L56" i="4"/>
  <c r="K56" i="4"/>
  <c r="J56" i="4"/>
  <c r="I56" i="4"/>
  <c r="H56" i="4"/>
  <c r="G56" i="4"/>
  <c r="F56" i="4"/>
  <c r="E56" i="4"/>
  <c r="D56" i="4"/>
  <c r="C56" i="4"/>
  <c r="B56" i="4"/>
  <c r="Y55" i="4"/>
  <c r="X55" i="4"/>
  <c r="W55" i="4"/>
  <c r="V55" i="4"/>
  <c r="U55" i="4"/>
  <c r="T55" i="4"/>
  <c r="S55" i="4"/>
  <c r="Q55" i="4"/>
  <c r="P55" i="4"/>
  <c r="O55" i="4"/>
  <c r="N55" i="4"/>
  <c r="M55" i="4"/>
  <c r="L55" i="4"/>
  <c r="K55" i="4"/>
  <c r="J55" i="4"/>
  <c r="I55" i="4"/>
  <c r="H55" i="4"/>
  <c r="G55" i="4"/>
  <c r="F55" i="4"/>
  <c r="E55" i="4"/>
  <c r="D55" i="4"/>
  <c r="C55" i="4"/>
  <c r="B55" i="4"/>
  <c r="Y54" i="4"/>
  <c r="X54" i="4"/>
  <c r="W54" i="4"/>
  <c r="V54" i="4"/>
  <c r="U54" i="4"/>
  <c r="T54" i="4"/>
  <c r="S54" i="4"/>
  <c r="R54" i="4"/>
  <c r="Q54" i="4"/>
  <c r="P54" i="4"/>
  <c r="O54" i="4"/>
  <c r="N54" i="4"/>
  <c r="M54" i="4"/>
  <c r="L54" i="4"/>
  <c r="K54" i="4"/>
  <c r="J54" i="4"/>
  <c r="I54" i="4"/>
  <c r="H54" i="4"/>
  <c r="G54" i="4"/>
  <c r="F54" i="4"/>
  <c r="E54" i="4"/>
  <c r="D54" i="4"/>
  <c r="C54" i="4"/>
  <c r="B54" i="4"/>
  <c r="Y53" i="4"/>
  <c r="X53" i="4"/>
  <c r="W53" i="4"/>
  <c r="V53" i="4"/>
  <c r="U53" i="4"/>
  <c r="T53" i="4"/>
  <c r="S53" i="4"/>
  <c r="R53" i="4"/>
  <c r="Q53" i="4"/>
  <c r="P53" i="4"/>
  <c r="O53" i="4"/>
  <c r="N53" i="4"/>
  <c r="M53" i="4"/>
  <c r="L53" i="4"/>
  <c r="K53" i="4"/>
  <c r="J53" i="4"/>
  <c r="I53" i="4"/>
  <c r="H53" i="4"/>
  <c r="G53" i="4"/>
  <c r="F53" i="4"/>
  <c r="E53" i="4"/>
  <c r="D53" i="4"/>
  <c r="C53" i="4"/>
  <c r="B53" i="4"/>
  <c r="Y52" i="4"/>
  <c r="X52" i="4"/>
  <c r="W52" i="4"/>
  <c r="V52" i="4"/>
  <c r="U52" i="4"/>
  <c r="T52" i="4"/>
  <c r="S52" i="4"/>
  <c r="R52" i="4"/>
  <c r="Q52" i="4"/>
  <c r="P52" i="4"/>
  <c r="O52" i="4"/>
  <c r="N52" i="4"/>
  <c r="M52" i="4"/>
  <c r="L52" i="4"/>
  <c r="K52" i="4"/>
  <c r="J52" i="4"/>
  <c r="I52" i="4"/>
  <c r="H52" i="4"/>
  <c r="G52" i="4"/>
  <c r="F52" i="4"/>
  <c r="E52" i="4"/>
  <c r="D52" i="4"/>
  <c r="C52" i="4"/>
  <c r="B52" i="4"/>
  <c r="Y51" i="4"/>
  <c r="X51" i="4"/>
  <c r="W51" i="4"/>
  <c r="V51" i="4"/>
  <c r="U51" i="4"/>
  <c r="T51" i="4"/>
  <c r="S51" i="4"/>
  <c r="R51" i="4"/>
  <c r="Q51" i="4"/>
  <c r="P51" i="4"/>
  <c r="O51" i="4"/>
  <c r="N51" i="4"/>
  <c r="M51" i="4"/>
  <c r="L51" i="4"/>
  <c r="K51" i="4"/>
  <c r="J51" i="4"/>
  <c r="I51" i="4"/>
  <c r="H51" i="4"/>
  <c r="G51" i="4"/>
  <c r="F51" i="4"/>
  <c r="E51" i="4"/>
  <c r="D51" i="4"/>
  <c r="C51" i="4"/>
  <c r="B51" i="4"/>
  <c r="Y50" i="4"/>
  <c r="X50" i="4"/>
  <c r="W50" i="4"/>
  <c r="V50" i="4"/>
  <c r="U50" i="4"/>
  <c r="T50" i="4"/>
  <c r="S50" i="4"/>
  <c r="Q50" i="4"/>
  <c r="P50" i="4"/>
  <c r="O50" i="4"/>
  <c r="N50" i="4"/>
  <c r="M50" i="4"/>
  <c r="L50" i="4"/>
  <c r="K50" i="4"/>
  <c r="J50" i="4"/>
  <c r="I50" i="4"/>
  <c r="H50" i="4"/>
  <c r="G50" i="4"/>
  <c r="F50" i="4"/>
  <c r="E50" i="4"/>
  <c r="D50" i="4"/>
  <c r="C50" i="4"/>
  <c r="B50" i="4"/>
  <c r="Y49" i="4"/>
  <c r="X49" i="4"/>
  <c r="W49" i="4"/>
  <c r="V49" i="4"/>
  <c r="U49" i="4"/>
  <c r="T49" i="4"/>
  <c r="S49" i="4"/>
  <c r="R49" i="4"/>
  <c r="Q49" i="4"/>
  <c r="P49" i="4"/>
  <c r="O49" i="4"/>
  <c r="N49" i="4"/>
  <c r="M49" i="4"/>
  <c r="L49" i="4"/>
  <c r="K49" i="4"/>
  <c r="J49" i="4"/>
  <c r="I49" i="4"/>
  <c r="H49" i="4"/>
  <c r="G49" i="4"/>
  <c r="F49" i="4"/>
  <c r="E49" i="4"/>
  <c r="D49" i="4"/>
  <c r="C49" i="4"/>
  <c r="B49" i="4"/>
  <c r="Y48" i="4"/>
  <c r="X48" i="4"/>
  <c r="W48" i="4"/>
  <c r="V48" i="4"/>
  <c r="U48" i="4"/>
  <c r="T48" i="4"/>
  <c r="S48" i="4"/>
  <c r="R48" i="4"/>
  <c r="Q48" i="4"/>
  <c r="P48" i="4"/>
  <c r="O48" i="4"/>
  <c r="N48" i="4"/>
  <c r="M48" i="4"/>
  <c r="L48" i="4"/>
  <c r="K48" i="4"/>
  <c r="J48" i="4"/>
  <c r="I48" i="4"/>
  <c r="H48" i="4"/>
  <c r="G48" i="4"/>
  <c r="F48" i="4"/>
  <c r="E48" i="4"/>
  <c r="D48" i="4"/>
  <c r="C48" i="4"/>
  <c r="B48" i="4"/>
  <c r="Y47" i="4"/>
  <c r="X47" i="4"/>
  <c r="W47" i="4"/>
  <c r="V47" i="4"/>
  <c r="U47" i="4"/>
  <c r="T47" i="4"/>
  <c r="S47" i="4"/>
  <c r="R47" i="4"/>
  <c r="Q47" i="4"/>
  <c r="P47" i="4"/>
  <c r="O47" i="4"/>
  <c r="N47" i="4"/>
  <c r="M47" i="4"/>
  <c r="L47" i="4"/>
  <c r="K47" i="4"/>
  <c r="J47" i="4"/>
  <c r="I47" i="4"/>
  <c r="H47" i="4"/>
  <c r="G47" i="4"/>
  <c r="F47" i="4"/>
  <c r="E47" i="4"/>
  <c r="D47" i="4"/>
  <c r="C47" i="4"/>
  <c r="B47" i="4"/>
  <c r="Y46" i="4"/>
  <c r="X46" i="4"/>
  <c r="W46" i="4"/>
  <c r="V46" i="4"/>
  <c r="U46" i="4"/>
  <c r="T46" i="4"/>
  <c r="S46" i="4"/>
  <c r="Q46" i="4"/>
  <c r="P46" i="4"/>
  <c r="O46" i="4"/>
  <c r="N46" i="4"/>
  <c r="M46" i="4"/>
  <c r="L46" i="4"/>
  <c r="K46" i="4"/>
  <c r="J46" i="4"/>
  <c r="I46" i="4"/>
  <c r="H46" i="4"/>
  <c r="G46" i="4"/>
  <c r="F46" i="4"/>
  <c r="E46" i="4"/>
  <c r="D46" i="4"/>
  <c r="C46" i="4"/>
  <c r="B46" i="4"/>
  <c r="Y45" i="4"/>
  <c r="X45" i="4"/>
  <c r="W45" i="4"/>
  <c r="V45" i="4"/>
  <c r="U45" i="4"/>
  <c r="T45" i="4"/>
  <c r="S45" i="4"/>
  <c r="Q45" i="4"/>
  <c r="P45" i="4"/>
  <c r="O45" i="4"/>
  <c r="N45" i="4"/>
  <c r="M45" i="4"/>
  <c r="L45" i="4"/>
  <c r="K45" i="4"/>
  <c r="J45" i="4"/>
  <c r="I45" i="4"/>
  <c r="H45" i="4"/>
  <c r="G45" i="4"/>
  <c r="F45" i="4"/>
  <c r="E45" i="4"/>
  <c r="D45" i="4"/>
  <c r="C45" i="4"/>
  <c r="B45" i="4"/>
  <c r="Y44" i="4"/>
  <c r="X44" i="4"/>
  <c r="W44" i="4"/>
  <c r="V44" i="4"/>
  <c r="U44" i="4"/>
  <c r="T44" i="4"/>
  <c r="S44" i="4"/>
  <c r="R44" i="4"/>
  <c r="Q44" i="4"/>
  <c r="P44" i="4"/>
  <c r="O44" i="4"/>
  <c r="N44" i="4"/>
  <c r="M44" i="4"/>
  <c r="L44" i="4"/>
  <c r="K44" i="4"/>
  <c r="J44" i="4"/>
  <c r="I44" i="4"/>
  <c r="H44" i="4"/>
  <c r="G44" i="4"/>
  <c r="F44" i="4"/>
  <c r="E44" i="4"/>
  <c r="D44" i="4"/>
  <c r="C44" i="4"/>
  <c r="B44" i="4"/>
  <c r="Y43" i="4"/>
  <c r="X43" i="4"/>
  <c r="W43" i="4"/>
  <c r="V43" i="4"/>
  <c r="U43" i="4"/>
  <c r="T43" i="4"/>
  <c r="S43" i="4"/>
  <c r="R43" i="4"/>
  <c r="Q43" i="4"/>
  <c r="P43" i="4"/>
  <c r="O43" i="4"/>
  <c r="N43" i="4"/>
  <c r="M43" i="4"/>
  <c r="L43" i="4"/>
  <c r="K43" i="4"/>
  <c r="J43" i="4"/>
  <c r="I43" i="4"/>
  <c r="H43" i="4"/>
  <c r="G43" i="4"/>
  <c r="F43" i="4"/>
  <c r="E43" i="4"/>
  <c r="D43" i="4"/>
  <c r="C43" i="4"/>
  <c r="B43" i="4"/>
  <c r="Y42" i="4"/>
  <c r="X42" i="4"/>
  <c r="W42" i="4"/>
  <c r="V42" i="4"/>
  <c r="U42" i="4"/>
  <c r="T42" i="4"/>
  <c r="S42" i="4"/>
  <c r="R42" i="4"/>
  <c r="Q42" i="4"/>
  <c r="P42" i="4"/>
  <c r="O42" i="4"/>
  <c r="N42" i="4"/>
  <c r="M42" i="4"/>
  <c r="L42" i="4"/>
  <c r="K42" i="4"/>
  <c r="J42" i="4"/>
  <c r="I42" i="4"/>
  <c r="H42" i="4"/>
  <c r="G42" i="4"/>
  <c r="F42" i="4"/>
  <c r="E42" i="4"/>
  <c r="D42" i="4"/>
  <c r="C42" i="4"/>
  <c r="B42" i="4"/>
  <c r="Y41" i="4"/>
  <c r="X41" i="4"/>
  <c r="W41" i="4"/>
  <c r="V41" i="4"/>
  <c r="U41" i="4"/>
  <c r="T41" i="4"/>
  <c r="S41" i="4"/>
  <c r="R41" i="4"/>
  <c r="Q41" i="4"/>
  <c r="P41" i="4"/>
  <c r="O41" i="4"/>
  <c r="N41" i="4"/>
  <c r="M41" i="4"/>
  <c r="L41" i="4"/>
  <c r="K41" i="4"/>
  <c r="J41" i="4"/>
  <c r="I41" i="4"/>
  <c r="H41" i="4"/>
  <c r="G41" i="4"/>
  <c r="F41" i="4"/>
  <c r="E41" i="4"/>
  <c r="D41" i="4"/>
  <c r="C41" i="4"/>
  <c r="B41" i="4"/>
  <c r="Y40" i="4"/>
  <c r="X40" i="4"/>
  <c r="W40" i="4"/>
  <c r="V40" i="4"/>
  <c r="U40" i="4"/>
  <c r="T40" i="4"/>
  <c r="S40" i="4"/>
  <c r="R40" i="4"/>
  <c r="Q40" i="4"/>
  <c r="P40" i="4"/>
  <c r="O40" i="4"/>
  <c r="N40" i="4"/>
  <c r="M40" i="4"/>
  <c r="L40" i="4"/>
  <c r="K40" i="4"/>
  <c r="J40" i="4"/>
  <c r="I40" i="4"/>
  <c r="H40" i="4"/>
  <c r="G40" i="4"/>
  <c r="F40" i="4"/>
  <c r="E40" i="4"/>
  <c r="D40" i="4"/>
  <c r="C40" i="4"/>
  <c r="B40" i="4"/>
  <c r="Y39" i="4"/>
  <c r="X39" i="4"/>
  <c r="W39" i="4"/>
  <c r="V39" i="4"/>
  <c r="U39" i="4"/>
  <c r="T39" i="4"/>
  <c r="S39" i="4"/>
  <c r="R39" i="4"/>
  <c r="Q39" i="4"/>
  <c r="P39" i="4"/>
  <c r="O39" i="4"/>
  <c r="N39" i="4"/>
  <c r="M39" i="4"/>
  <c r="L39" i="4"/>
  <c r="K39" i="4"/>
  <c r="J39" i="4"/>
  <c r="I39" i="4"/>
  <c r="H39" i="4"/>
  <c r="G39" i="4"/>
  <c r="F39" i="4"/>
  <c r="E39" i="4"/>
  <c r="D39" i="4"/>
  <c r="C39" i="4"/>
  <c r="B39" i="4"/>
  <c r="Y38" i="4"/>
  <c r="X38" i="4"/>
  <c r="W38" i="4"/>
  <c r="V38" i="4"/>
  <c r="U38" i="4"/>
  <c r="T38" i="4"/>
  <c r="S38" i="4"/>
  <c r="R38" i="4"/>
  <c r="Q38" i="4"/>
  <c r="P38" i="4"/>
  <c r="O38" i="4"/>
  <c r="N38" i="4"/>
  <c r="M38" i="4"/>
  <c r="L38" i="4"/>
  <c r="K38" i="4"/>
  <c r="J38" i="4"/>
  <c r="I38" i="4"/>
  <c r="H38" i="4"/>
  <c r="G38" i="4"/>
  <c r="F38" i="4"/>
  <c r="E38" i="4"/>
  <c r="D38" i="4"/>
  <c r="C38" i="4"/>
  <c r="B38" i="4"/>
  <c r="Y37" i="4"/>
  <c r="X37" i="4"/>
  <c r="W37" i="4"/>
  <c r="V37" i="4"/>
  <c r="U37" i="4"/>
  <c r="T37" i="4"/>
  <c r="S37" i="4"/>
  <c r="R37" i="4"/>
  <c r="Q37" i="4"/>
  <c r="P37" i="4"/>
  <c r="O37" i="4"/>
  <c r="N37" i="4"/>
  <c r="M37" i="4"/>
  <c r="L37" i="4"/>
  <c r="K37" i="4"/>
  <c r="J37" i="4"/>
  <c r="I37" i="4"/>
  <c r="H37" i="4"/>
  <c r="G37" i="4"/>
  <c r="F37" i="4"/>
  <c r="E37" i="4"/>
  <c r="D37" i="4"/>
  <c r="C37" i="4"/>
  <c r="B37" i="4"/>
  <c r="Y36" i="4"/>
  <c r="X36" i="4"/>
  <c r="W36" i="4"/>
  <c r="V36" i="4"/>
  <c r="U36" i="4"/>
  <c r="T36" i="4"/>
  <c r="S36" i="4"/>
  <c r="R36" i="4"/>
  <c r="Q36" i="4"/>
  <c r="P36" i="4"/>
  <c r="O36" i="4"/>
  <c r="N36" i="4"/>
  <c r="M36" i="4"/>
  <c r="L36" i="4"/>
  <c r="K36" i="4"/>
  <c r="J36" i="4"/>
  <c r="I36" i="4"/>
  <c r="H36" i="4"/>
  <c r="G36" i="4"/>
  <c r="F36" i="4"/>
  <c r="E36" i="4"/>
  <c r="D36" i="4"/>
  <c r="C36" i="4"/>
  <c r="B36" i="4"/>
  <c r="Y35" i="4"/>
  <c r="X35" i="4"/>
  <c r="W35" i="4"/>
  <c r="V35" i="4"/>
  <c r="U35" i="4"/>
  <c r="T35" i="4"/>
  <c r="S35" i="4"/>
  <c r="Q35" i="4"/>
  <c r="P35" i="4"/>
  <c r="O35" i="4"/>
  <c r="N35" i="4"/>
  <c r="M35" i="4"/>
  <c r="L35" i="4"/>
  <c r="K35" i="4"/>
  <c r="J35" i="4"/>
  <c r="I35" i="4"/>
  <c r="H35" i="4"/>
  <c r="G35" i="4"/>
  <c r="F35" i="4"/>
  <c r="E35" i="4"/>
  <c r="D35" i="4"/>
  <c r="C35" i="4"/>
  <c r="B35" i="4"/>
  <c r="Y34" i="4"/>
  <c r="X34" i="4"/>
  <c r="W34" i="4"/>
  <c r="V34" i="4"/>
  <c r="U34" i="4"/>
  <c r="T34" i="4"/>
  <c r="S34" i="4"/>
  <c r="R34" i="4"/>
  <c r="Q34" i="4"/>
  <c r="P34" i="4"/>
  <c r="O34" i="4"/>
  <c r="N34" i="4"/>
  <c r="M34" i="4"/>
  <c r="L34" i="4"/>
  <c r="K34" i="4"/>
  <c r="J34" i="4"/>
  <c r="I34" i="4"/>
  <c r="H34" i="4"/>
  <c r="G34" i="4"/>
  <c r="F34" i="4"/>
  <c r="E34" i="4"/>
  <c r="D34" i="4"/>
  <c r="C34" i="4"/>
  <c r="B34" i="4"/>
  <c r="Y33" i="4"/>
  <c r="X33" i="4"/>
  <c r="W33" i="4"/>
  <c r="V33" i="4"/>
  <c r="U33" i="4"/>
  <c r="T33" i="4"/>
  <c r="S33" i="4"/>
  <c r="R33" i="4"/>
  <c r="Q33" i="4"/>
  <c r="P33" i="4"/>
  <c r="O33" i="4"/>
  <c r="N33" i="4"/>
  <c r="M33" i="4"/>
  <c r="L33" i="4"/>
  <c r="K33" i="4"/>
  <c r="J33" i="4"/>
  <c r="I33" i="4"/>
  <c r="H33" i="4"/>
  <c r="G33" i="4"/>
  <c r="F33" i="4"/>
  <c r="E33" i="4"/>
  <c r="D33" i="4"/>
  <c r="C33" i="4"/>
  <c r="B33" i="4"/>
  <c r="Y32" i="4"/>
  <c r="X32" i="4"/>
  <c r="W32" i="4"/>
  <c r="V32" i="4"/>
  <c r="U32" i="4"/>
  <c r="T32" i="4"/>
  <c r="S32" i="4"/>
  <c r="R32" i="4"/>
  <c r="Q32" i="4"/>
  <c r="P32" i="4"/>
  <c r="O32" i="4"/>
  <c r="N32" i="4"/>
  <c r="M32" i="4"/>
  <c r="L32" i="4"/>
  <c r="K32" i="4"/>
  <c r="J32" i="4"/>
  <c r="I32" i="4"/>
  <c r="H32" i="4"/>
  <c r="G32" i="4"/>
  <c r="F32" i="4"/>
  <c r="E32" i="4"/>
  <c r="D32" i="4"/>
  <c r="C32" i="4"/>
  <c r="B32" i="4"/>
  <c r="Y31" i="4"/>
  <c r="X31" i="4"/>
  <c r="W31" i="4"/>
  <c r="V31" i="4"/>
  <c r="U31" i="4"/>
  <c r="T31" i="4"/>
  <c r="S31" i="4"/>
  <c r="R31" i="4"/>
  <c r="Q31" i="4"/>
  <c r="P31" i="4"/>
  <c r="O31" i="4"/>
  <c r="N31" i="4"/>
  <c r="M31" i="4"/>
  <c r="L31" i="4"/>
  <c r="K31" i="4"/>
  <c r="J31" i="4"/>
  <c r="I31" i="4"/>
  <c r="H31" i="4"/>
  <c r="G31" i="4"/>
  <c r="F31" i="4"/>
  <c r="E31" i="4"/>
  <c r="D31" i="4"/>
  <c r="C31" i="4"/>
  <c r="B31" i="4"/>
  <c r="Y30" i="4"/>
  <c r="X30" i="4"/>
  <c r="W30" i="4"/>
  <c r="V30" i="4"/>
  <c r="U30" i="4"/>
  <c r="T30" i="4"/>
  <c r="S30" i="4"/>
  <c r="R30" i="4"/>
  <c r="Q30" i="4"/>
  <c r="P30" i="4"/>
  <c r="O30" i="4"/>
  <c r="N30" i="4"/>
  <c r="M30" i="4"/>
  <c r="L30" i="4"/>
  <c r="K30" i="4"/>
  <c r="J30" i="4"/>
  <c r="I30" i="4"/>
  <c r="H30" i="4"/>
  <c r="G30" i="4"/>
  <c r="F30" i="4"/>
  <c r="E30" i="4"/>
  <c r="D30" i="4"/>
  <c r="C30" i="4"/>
  <c r="B30" i="4"/>
  <c r="Y29" i="4"/>
  <c r="X29" i="4"/>
  <c r="W29" i="4"/>
  <c r="V29" i="4"/>
  <c r="U29" i="4"/>
  <c r="T29" i="4"/>
  <c r="S29" i="4"/>
  <c r="R29" i="4"/>
  <c r="Q29" i="4"/>
  <c r="P29" i="4"/>
  <c r="O29" i="4"/>
  <c r="N29" i="4"/>
  <c r="M29" i="4"/>
  <c r="L29" i="4"/>
  <c r="K29" i="4"/>
  <c r="J29" i="4"/>
  <c r="I29" i="4"/>
  <c r="H29" i="4"/>
  <c r="G29" i="4"/>
  <c r="F29" i="4"/>
  <c r="E29" i="4"/>
  <c r="D29" i="4"/>
  <c r="C29" i="4"/>
  <c r="B29" i="4"/>
  <c r="Y28" i="4"/>
  <c r="X28" i="4"/>
  <c r="W28" i="4"/>
  <c r="V28" i="4"/>
  <c r="U28" i="4"/>
  <c r="T28" i="4"/>
  <c r="S28" i="4"/>
  <c r="R28" i="4"/>
  <c r="Q28" i="4"/>
  <c r="P28" i="4"/>
  <c r="O28" i="4"/>
  <c r="N28" i="4"/>
  <c r="M28" i="4"/>
  <c r="L28" i="4"/>
  <c r="K28" i="4"/>
  <c r="J28" i="4"/>
  <c r="I28" i="4"/>
  <c r="H28" i="4"/>
  <c r="G28" i="4"/>
  <c r="F28" i="4"/>
  <c r="E28" i="4"/>
  <c r="D28" i="4"/>
  <c r="C28" i="4"/>
  <c r="B28" i="4"/>
  <c r="Y27" i="4"/>
  <c r="X27" i="4"/>
  <c r="W27" i="4"/>
  <c r="V27" i="4"/>
  <c r="U27" i="4"/>
  <c r="T27" i="4"/>
  <c r="S27" i="4"/>
  <c r="R27" i="4"/>
  <c r="Q27" i="4"/>
  <c r="P27" i="4"/>
  <c r="O27" i="4"/>
  <c r="N27" i="4"/>
  <c r="M27" i="4"/>
  <c r="L27" i="4"/>
  <c r="K27" i="4"/>
  <c r="J27" i="4"/>
  <c r="I27" i="4"/>
  <c r="H27" i="4"/>
  <c r="G27" i="4"/>
  <c r="F27" i="4"/>
  <c r="E27" i="4"/>
  <c r="D27" i="4"/>
  <c r="C27" i="4"/>
  <c r="B27" i="4"/>
  <c r="Y26" i="4"/>
  <c r="X26" i="4"/>
  <c r="W26" i="4"/>
  <c r="V26" i="4"/>
  <c r="U26" i="4"/>
  <c r="T26" i="4"/>
  <c r="S26" i="4"/>
  <c r="R26" i="4"/>
  <c r="Q26" i="4"/>
  <c r="P26" i="4"/>
  <c r="O26" i="4"/>
  <c r="N26" i="4"/>
  <c r="M26" i="4"/>
  <c r="L26" i="4"/>
  <c r="K26" i="4"/>
  <c r="J26" i="4"/>
  <c r="I26" i="4"/>
  <c r="H26" i="4"/>
  <c r="G26" i="4"/>
  <c r="F26" i="4"/>
  <c r="E26" i="4"/>
  <c r="D26" i="4"/>
  <c r="C26" i="4"/>
  <c r="B26" i="4"/>
  <c r="Y25" i="4"/>
  <c r="X25" i="4"/>
  <c r="W25" i="4"/>
  <c r="V25" i="4"/>
  <c r="U25" i="4"/>
  <c r="T25" i="4"/>
  <c r="S25" i="4"/>
  <c r="Q25" i="4"/>
  <c r="P25" i="4"/>
  <c r="O25" i="4"/>
  <c r="N25" i="4"/>
  <c r="M25" i="4"/>
  <c r="L25" i="4"/>
  <c r="K25" i="4"/>
  <c r="J25" i="4"/>
  <c r="I25" i="4"/>
  <c r="H25" i="4"/>
  <c r="G25" i="4"/>
  <c r="F25" i="4"/>
  <c r="E25" i="4"/>
  <c r="D25" i="4"/>
  <c r="C25" i="4"/>
  <c r="B25" i="4"/>
  <c r="Y24" i="4"/>
  <c r="X24" i="4"/>
  <c r="W24" i="4"/>
  <c r="V24" i="4"/>
  <c r="U24" i="4"/>
  <c r="T24" i="4"/>
  <c r="S24" i="4"/>
  <c r="R24" i="4"/>
  <c r="Q24" i="4"/>
  <c r="P24" i="4"/>
  <c r="O24" i="4"/>
  <c r="N24" i="4"/>
  <c r="M24" i="4"/>
  <c r="L24" i="4"/>
  <c r="K24" i="4"/>
  <c r="J24" i="4"/>
  <c r="I24" i="4"/>
  <c r="H24" i="4"/>
  <c r="G24" i="4"/>
  <c r="F24" i="4"/>
  <c r="E24" i="4"/>
  <c r="D24" i="4"/>
  <c r="C24" i="4"/>
  <c r="B24" i="4"/>
  <c r="Y23" i="4"/>
  <c r="X23" i="4"/>
  <c r="W23" i="4"/>
  <c r="V23" i="4"/>
  <c r="U23" i="4"/>
  <c r="T23" i="4"/>
  <c r="S23" i="4"/>
  <c r="R23" i="4"/>
  <c r="Q23" i="4"/>
  <c r="P23" i="4"/>
  <c r="O23" i="4"/>
  <c r="N23" i="4"/>
  <c r="M23" i="4"/>
  <c r="L23" i="4"/>
  <c r="K23" i="4"/>
  <c r="J23" i="4"/>
  <c r="I23" i="4"/>
  <c r="H23" i="4"/>
  <c r="G23" i="4"/>
  <c r="F23" i="4"/>
  <c r="E23" i="4"/>
  <c r="D23" i="4"/>
  <c r="C23" i="4"/>
  <c r="B23" i="4"/>
  <c r="Y22" i="4"/>
  <c r="X22" i="4"/>
  <c r="W22" i="4"/>
  <c r="V22" i="4"/>
  <c r="U22" i="4"/>
  <c r="T22" i="4"/>
  <c r="S22" i="4"/>
  <c r="R22" i="4"/>
  <c r="Q22" i="4"/>
  <c r="P22" i="4"/>
  <c r="O22" i="4"/>
  <c r="N22" i="4"/>
  <c r="M22" i="4"/>
  <c r="L22" i="4"/>
  <c r="K22" i="4"/>
  <c r="J22" i="4"/>
  <c r="I22" i="4"/>
  <c r="H22" i="4"/>
  <c r="G22" i="4"/>
  <c r="F22" i="4"/>
  <c r="E22" i="4"/>
  <c r="D22" i="4"/>
  <c r="C22" i="4"/>
  <c r="B22" i="4"/>
  <c r="Y21" i="4"/>
  <c r="X21" i="4"/>
  <c r="W21" i="4"/>
  <c r="V21" i="4"/>
  <c r="U21" i="4"/>
  <c r="T21" i="4"/>
  <c r="S21" i="4"/>
  <c r="R21" i="4"/>
  <c r="Q21" i="4"/>
  <c r="P21" i="4"/>
  <c r="O21" i="4"/>
  <c r="N21" i="4"/>
  <c r="M21" i="4"/>
  <c r="L21" i="4"/>
  <c r="K21" i="4"/>
  <c r="J21" i="4"/>
  <c r="I21" i="4"/>
  <c r="H21" i="4"/>
  <c r="G21" i="4"/>
  <c r="F21" i="4"/>
  <c r="E21" i="4"/>
  <c r="D21" i="4"/>
  <c r="C21" i="4"/>
  <c r="B21" i="4"/>
  <c r="Y20" i="4"/>
  <c r="X20" i="4"/>
  <c r="W20" i="4"/>
  <c r="V20" i="4"/>
  <c r="U20" i="4"/>
  <c r="T20" i="4"/>
  <c r="S20" i="4"/>
  <c r="Q20" i="4"/>
  <c r="P20" i="4"/>
  <c r="O20" i="4"/>
  <c r="N20" i="4"/>
  <c r="M20" i="4"/>
  <c r="L20" i="4"/>
  <c r="K20" i="4"/>
  <c r="J20" i="4"/>
  <c r="I20" i="4"/>
  <c r="H20" i="4"/>
  <c r="G20" i="4"/>
  <c r="F20" i="4"/>
  <c r="E20" i="4"/>
  <c r="D20" i="4"/>
  <c r="C20" i="4"/>
  <c r="B20" i="4"/>
  <c r="Y19" i="4"/>
  <c r="X19" i="4"/>
  <c r="W19" i="4"/>
  <c r="V19" i="4"/>
  <c r="U19" i="4"/>
  <c r="T19" i="4"/>
  <c r="S19" i="4"/>
  <c r="R19" i="4"/>
  <c r="Q19" i="4"/>
  <c r="P19" i="4"/>
  <c r="O19" i="4"/>
  <c r="N19" i="4"/>
  <c r="M19" i="4"/>
  <c r="L19" i="4"/>
  <c r="K19" i="4"/>
  <c r="J19" i="4"/>
  <c r="I19" i="4"/>
  <c r="H19" i="4"/>
  <c r="G19" i="4"/>
  <c r="F19" i="4"/>
  <c r="E19" i="4"/>
  <c r="D19" i="4"/>
  <c r="C19" i="4"/>
  <c r="B19" i="4"/>
  <c r="Y18" i="4"/>
  <c r="X18" i="4"/>
  <c r="W18" i="4"/>
  <c r="V18" i="4"/>
  <c r="U18" i="4"/>
  <c r="T18" i="4"/>
  <c r="S18" i="4"/>
  <c r="R18" i="4"/>
  <c r="Q18" i="4"/>
  <c r="P18" i="4"/>
  <c r="O18" i="4"/>
  <c r="N18" i="4"/>
  <c r="M18" i="4"/>
  <c r="L18" i="4"/>
  <c r="K18" i="4"/>
  <c r="J18" i="4"/>
  <c r="I18" i="4"/>
  <c r="H18" i="4"/>
  <c r="G18" i="4"/>
  <c r="F18" i="4"/>
  <c r="E18" i="4"/>
  <c r="D18" i="4"/>
  <c r="C18" i="4"/>
  <c r="B18" i="4"/>
  <c r="Y17" i="4"/>
  <c r="X17" i="4"/>
  <c r="W17" i="4"/>
  <c r="V17" i="4"/>
  <c r="U17" i="4"/>
  <c r="T17" i="4"/>
  <c r="S17" i="4"/>
  <c r="R17" i="4"/>
  <c r="Q17" i="4"/>
  <c r="P17" i="4"/>
  <c r="O17" i="4"/>
  <c r="N17" i="4"/>
  <c r="M17" i="4"/>
  <c r="L17" i="4"/>
  <c r="K17" i="4"/>
  <c r="J17" i="4"/>
  <c r="I17" i="4"/>
  <c r="H17" i="4"/>
  <c r="G17" i="4"/>
  <c r="F17" i="4"/>
  <c r="E17" i="4"/>
  <c r="D17" i="4"/>
  <c r="C17" i="4"/>
  <c r="B17" i="4"/>
  <c r="Y16" i="4"/>
  <c r="X16" i="4"/>
  <c r="W16" i="4"/>
  <c r="V16" i="4"/>
  <c r="U16" i="4"/>
  <c r="T16" i="4"/>
  <c r="S16" i="4"/>
  <c r="R16" i="4"/>
  <c r="Q16" i="4"/>
  <c r="P16" i="4"/>
  <c r="O16" i="4"/>
  <c r="N16" i="4"/>
  <c r="M16" i="4"/>
  <c r="L16" i="4"/>
  <c r="K16" i="4"/>
  <c r="J16" i="4"/>
  <c r="I16" i="4"/>
  <c r="H16" i="4"/>
  <c r="G16" i="4"/>
  <c r="F16" i="4"/>
  <c r="E16" i="4"/>
  <c r="D16" i="4"/>
  <c r="C16" i="4"/>
  <c r="B16" i="4"/>
  <c r="Y15" i="4"/>
  <c r="X15" i="4"/>
  <c r="W15" i="4"/>
  <c r="V15" i="4"/>
  <c r="U15" i="4"/>
  <c r="T15" i="4"/>
  <c r="S15" i="4"/>
  <c r="Q15" i="4"/>
  <c r="P15" i="4"/>
  <c r="O15" i="4"/>
  <c r="N15" i="4"/>
  <c r="M15" i="4"/>
  <c r="L15" i="4"/>
  <c r="K15" i="4"/>
  <c r="J15" i="4"/>
  <c r="I15" i="4"/>
  <c r="H15" i="4"/>
  <c r="G15" i="4"/>
  <c r="F15" i="4"/>
  <c r="E15" i="4"/>
  <c r="D15" i="4"/>
  <c r="C15" i="4"/>
  <c r="B15" i="4"/>
  <c r="Y14" i="4"/>
  <c r="X14" i="4"/>
  <c r="W14" i="4"/>
  <c r="V14" i="4"/>
  <c r="U14" i="4"/>
  <c r="T14" i="4"/>
  <c r="S14" i="4"/>
  <c r="R14" i="4"/>
  <c r="Q14" i="4"/>
  <c r="P14" i="4"/>
  <c r="O14" i="4"/>
  <c r="N14" i="4"/>
  <c r="M14" i="4"/>
  <c r="L14" i="4"/>
  <c r="K14" i="4"/>
  <c r="J14" i="4"/>
  <c r="I14" i="4"/>
  <c r="H14" i="4"/>
  <c r="G14" i="4"/>
  <c r="F14" i="4"/>
  <c r="E14" i="4"/>
  <c r="D14" i="4"/>
  <c r="C14" i="4"/>
  <c r="B14" i="4"/>
  <c r="Y13" i="4"/>
  <c r="X13" i="4"/>
  <c r="W13" i="4"/>
  <c r="V13" i="4"/>
  <c r="U13" i="4"/>
  <c r="T13" i="4"/>
  <c r="S13" i="4"/>
  <c r="R13" i="4"/>
  <c r="Q13" i="4"/>
  <c r="P13" i="4"/>
  <c r="O13" i="4"/>
  <c r="N13" i="4"/>
  <c r="M13" i="4"/>
  <c r="L13" i="4"/>
  <c r="K13" i="4"/>
  <c r="J13" i="4"/>
  <c r="I13" i="4"/>
  <c r="H13" i="4"/>
  <c r="G13" i="4"/>
  <c r="F13" i="4"/>
  <c r="E13" i="4"/>
  <c r="D13" i="4"/>
  <c r="C13" i="4"/>
  <c r="B13" i="4"/>
  <c r="Y12" i="4"/>
  <c r="X12" i="4"/>
  <c r="W12" i="4"/>
  <c r="V12" i="4"/>
  <c r="U12" i="4"/>
  <c r="T12" i="4"/>
  <c r="S12" i="4"/>
  <c r="R12" i="4"/>
  <c r="Q12" i="4"/>
  <c r="P12" i="4"/>
  <c r="O12" i="4"/>
  <c r="N12" i="4"/>
  <c r="M12" i="4"/>
  <c r="L12" i="4"/>
  <c r="K12" i="4"/>
  <c r="J12" i="4"/>
  <c r="I12" i="4"/>
  <c r="H12" i="4"/>
  <c r="G12" i="4"/>
  <c r="F12" i="4"/>
  <c r="E12" i="4"/>
  <c r="D12" i="4"/>
  <c r="C12" i="4"/>
  <c r="B12" i="4"/>
  <c r="Y11" i="4"/>
  <c r="X11" i="4"/>
  <c r="W11" i="4"/>
  <c r="V11" i="4"/>
  <c r="U11" i="4"/>
  <c r="T11" i="4"/>
  <c r="S11" i="4"/>
  <c r="R11" i="4"/>
  <c r="Q11" i="4"/>
  <c r="P11" i="4"/>
  <c r="O11" i="4"/>
  <c r="N11" i="4"/>
  <c r="M11" i="4"/>
  <c r="L11" i="4"/>
  <c r="K11" i="4"/>
  <c r="J11" i="4"/>
  <c r="I11" i="4"/>
  <c r="H11" i="4"/>
  <c r="G11" i="4"/>
  <c r="F11" i="4"/>
  <c r="E11" i="4"/>
  <c r="D11" i="4"/>
  <c r="C11" i="4"/>
  <c r="B11" i="4"/>
  <c r="Y10" i="4"/>
  <c r="X10" i="4"/>
  <c r="W10" i="4"/>
  <c r="V10" i="4"/>
  <c r="U10" i="4"/>
  <c r="T10" i="4"/>
  <c r="S10" i="4"/>
  <c r="Q10" i="4"/>
  <c r="P10" i="4"/>
  <c r="O10" i="4"/>
  <c r="N10" i="4"/>
  <c r="M10" i="4"/>
  <c r="L10" i="4"/>
  <c r="K10" i="4"/>
  <c r="J10" i="4"/>
  <c r="I10" i="4"/>
  <c r="H10" i="4"/>
  <c r="G10" i="4"/>
  <c r="F10" i="4"/>
  <c r="E10" i="4"/>
  <c r="D10" i="4"/>
  <c r="C10" i="4"/>
  <c r="B10" i="4"/>
  <c r="Y9" i="4"/>
  <c r="X9" i="4"/>
  <c r="W9" i="4"/>
  <c r="V9" i="4"/>
  <c r="U9" i="4"/>
  <c r="T9" i="4"/>
  <c r="S9" i="4"/>
  <c r="R9" i="4"/>
  <c r="Q9" i="4"/>
  <c r="P9" i="4"/>
  <c r="O9" i="4"/>
  <c r="N9" i="4"/>
  <c r="M9" i="4"/>
  <c r="L9" i="4"/>
  <c r="K9" i="4"/>
  <c r="J9" i="4"/>
  <c r="I9" i="4"/>
  <c r="H9" i="4"/>
  <c r="G9" i="4"/>
  <c r="F9" i="4"/>
  <c r="E9" i="4"/>
  <c r="D9" i="4"/>
  <c r="C9" i="4"/>
  <c r="B9" i="4"/>
  <c r="Y8" i="4"/>
  <c r="X8" i="4"/>
  <c r="W8" i="4"/>
  <c r="V8" i="4"/>
  <c r="U8" i="4"/>
  <c r="T8" i="4"/>
  <c r="S8" i="4"/>
  <c r="R8" i="4"/>
  <c r="Q8" i="4"/>
  <c r="P8" i="4"/>
  <c r="O8" i="4"/>
  <c r="N8" i="4"/>
  <c r="M8" i="4"/>
  <c r="L8" i="4"/>
  <c r="K8" i="4"/>
  <c r="J8" i="4"/>
  <c r="I8" i="4"/>
  <c r="H8" i="4"/>
  <c r="G8" i="4"/>
  <c r="F8" i="4"/>
  <c r="E8" i="4"/>
  <c r="D8" i="4"/>
  <c r="C8" i="4"/>
  <c r="B8" i="4"/>
  <c r="Y7" i="4"/>
  <c r="X7" i="4"/>
  <c r="W7" i="4"/>
  <c r="V7" i="4"/>
  <c r="U7" i="4"/>
  <c r="T7" i="4"/>
  <c r="S7" i="4"/>
  <c r="R7" i="4"/>
  <c r="Q7" i="4"/>
  <c r="P7" i="4"/>
  <c r="O7" i="4"/>
  <c r="N7" i="4"/>
  <c r="M7" i="4"/>
  <c r="L7" i="4"/>
  <c r="K7" i="4"/>
  <c r="J7" i="4"/>
  <c r="I7" i="4"/>
  <c r="H7" i="4"/>
  <c r="G7" i="4"/>
  <c r="F7" i="4"/>
  <c r="E7" i="4"/>
  <c r="D7" i="4"/>
  <c r="C7" i="4"/>
  <c r="B7" i="4"/>
  <c r="Y6" i="4"/>
  <c r="X6" i="4"/>
  <c r="W6" i="4"/>
  <c r="V6" i="4"/>
  <c r="U6" i="4"/>
  <c r="T6" i="4"/>
  <c r="S6" i="4"/>
  <c r="R6" i="4"/>
  <c r="Q6" i="4"/>
  <c r="P6" i="4"/>
  <c r="O6" i="4"/>
  <c r="N6" i="4"/>
  <c r="M6" i="4"/>
  <c r="L6" i="4"/>
  <c r="K6" i="4"/>
  <c r="J6" i="4"/>
  <c r="I6" i="4"/>
  <c r="H6" i="4"/>
  <c r="G6" i="4"/>
  <c r="F6" i="4"/>
  <c r="E6" i="4"/>
  <c r="D6" i="4"/>
  <c r="C6" i="4"/>
  <c r="B6" i="4"/>
  <c r="Y5" i="4"/>
  <c r="X5" i="4"/>
  <c r="W5" i="4"/>
  <c r="V5" i="4"/>
  <c r="U5" i="4"/>
  <c r="T5" i="4"/>
  <c r="S5" i="4"/>
  <c r="R5" i="4"/>
  <c r="Q5" i="4"/>
  <c r="P5" i="4"/>
  <c r="O5" i="4"/>
  <c r="N5" i="4"/>
  <c r="M5" i="4"/>
  <c r="L5" i="4"/>
  <c r="K5" i="4"/>
  <c r="J5" i="4"/>
  <c r="I5" i="4"/>
  <c r="H5" i="4"/>
  <c r="G5" i="4"/>
  <c r="F5" i="4"/>
  <c r="E5" i="4"/>
  <c r="D5" i="4"/>
  <c r="C5" i="4"/>
  <c r="B5" i="4"/>
  <c r="Y4" i="4"/>
  <c r="X4" i="4"/>
  <c r="W4" i="4"/>
  <c r="V4" i="4"/>
  <c r="U4" i="4"/>
  <c r="T4" i="4"/>
  <c r="S4" i="4"/>
  <c r="R4" i="4"/>
  <c r="Q4" i="4"/>
  <c r="P4" i="4"/>
  <c r="O4" i="4"/>
  <c r="N4" i="4"/>
  <c r="M4" i="4"/>
  <c r="L4" i="4"/>
  <c r="K4" i="4"/>
  <c r="J4" i="4"/>
  <c r="I4" i="4"/>
  <c r="H4" i="4"/>
  <c r="G4" i="4"/>
  <c r="F4" i="4"/>
  <c r="E4" i="4"/>
  <c r="D4" i="4"/>
  <c r="C4" i="4"/>
  <c r="B4" i="4"/>
  <c r="Y3" i="4"/>
  <c r="X3" i="4"/>
  <c r="W3" i="4"/>
  <c r="V3" i="4"/>
  <c r="U3" i="4"/>
  <c r="T3" i="4"/>
  <c r="S3" i="4"/>
  <c r="R3" i="4"/>
  <c r="Q3" i="4"/>
  <c r="P3" i="4"/>
  <c r="O3" i="4"/>
  <c r="N3" i="4"/>
  <c r="M3" i="4"/>
  <c r="L3" i="4"/>
  <c r="K3" i="4"/>
  <c r="J3" i="4"/>
  <c r="I3" i="4"/>
  <c r="H3" i="4"/>
  <c r="G3" i="4"/>
  <c r="F3" i="4"/>
  <c r="E3" i="4"/>
  <c r="D3" i="4"/>
  <c r="C3" i="4"/>
  <c r="B3" i="4"/>
  <c r="Y2" i="4"/>
  <c r="X2" i="4"/>
  <c r="W2" i="4"/>
  <c r="V2" i="4"/>
  <c r="U2" i="4"/>
  <c r="T2" i="4"/>
  <c r="S2" i="4"/>
  <c r="R2" i="4"/>
  <c r="Q2" i="4"/>
  <c r="P2" i="4"/>
  <c r="O2" i="4"/>
  <c r="N2" i="4"/>
  <c r="M2" i="4"/>
  <c r="L2" i="4"/>
  <c r="K2" i="4"/>
  <c r="J2" i="4"/>
  <c r="I2" i="4"/>
  <c r="H2" i="4"/>
  <c r="G2" i="4"/>
  <c r="F2" i="4"/>
  <c r="E2" i="4"/>
  <c r="D2" i="4"/>
  <c r="C2" i="4"/>
  <c r="B2" i="4"/>
  <c r="O59" i="8" l="1"/>
  <c r="R46" i="4" s="1"/>
  <c r="O209" i="8"/>
  <c r="R213" i="4" s="1"/>
  <c r="O232" i="8"/>
  <c r="R228" i="4" s="1"/>
  <c r="O49" i="8"/>
  <c r="R45" i="4" s="1"/>
  <c r="O92" i="8"/>
  <c r="R83" i="4" s="1"/>
  <c r="O109" i="8"/>
  <c r="R117" i="4" s="1"/>
  <c r="O142" i="8"/>
  <c r="R142" i="4" s="1"/>
  <c r="O159" i="8"/>
  <c r="R160" i="4" s="1"/>
  <c r="O192" i="8"/>
  <c r="R188" i="4" s="1"/>
  <c r="O239" i="8"/>
  <c r="R250" i="4" s="1"/>
  <c r="O262" i="8"/>
  <c r="R261" i="4" s="1"/>
  <c r="O292" i="8"/>
  <c r="R291" i="4" s="1"/>
  <c r="O312" i="8"/>
  <c r="R309" i="4" s="1"/>
  <c r="O332" i="8"/>
  <c r="R324" i="4" s="1"/>
  <c r="O384" i="8"/>
  <c r="R381" i="4" s="1"/>
  <c r="O469" i="8"/>
  <c r="R468" i="4" s="1"/>
  <c r="O561" i="8"/>
  <c r="O661" i="8"/>
  <c r="R667" i="4" s="1"/>
  <c r="O39" i="8"/>
  <c r="R56" i="4" s="1"/>
  <c r="O269" i="8"/>
  <c r="R272" i="4" s="1"/>
  <c r="O402" i="8"/>
  <c r="R407" i="4" s="1"/>
  <c r="O528" i="8"/>
  <c r="R540" i="4" s="1"/>
  <c r="O595" i="8"/>
  <c r="R595" i="4" s="1"/>
  <c r="O628" i="8"/>
  <c r="R625" i="4" s="1"/>
  <c r="O768" i="8"/>
  <c r="O879" i="8"/>
  <c r="R880" i="4" s="1"/>
  <c r="O495" i="8"/>
  <c r="R500" i="4" s="1"/>
  <c r="O229" i="8"/>
  <c r="R222" i="4" s="1"/>
  <c r="O252" i="8"/>
  <c r="R242" i="4" s="1"/>
  <c r="O350" i="8"/>
  <c r="R348" i="4" s="1"/>
  <c r="O428" i="8"/>
  <c r="R413" i="4" s="1"/>
  <c r="O939" i="8"/>
  <c r="R940" i="4" s="1"/>
  <c r="O9" i="8"/>
  <c r="R15" i="4" s="1"/>
  <c r="O72" i="8"/>
  <c r="R63" i="4" s="1"/>
  <c r="O89" i="8"/>
  <c r="R86" i="4" s="1"/>
  <c r="O122" i="8"/>
  <c r="R127" i="4" s="1"/>
  <c r="O139" i="8"/>
  <c r="R139" i="4" s="1"/>
  <c r="O172" i="8"/>
  <c r="R166" i="4" s="1"/>
  <c r="O189" i="8"/>
  <c r="R194" i="4" s="1"/>
  <c r="O259" i="8"/>
  <c r="R264" i="4" s="1"/>
  <c r="O282" i="8"/>
  <c r="R282" i="4" s="1"/>
  <c r="O289" i="8"/>
  <c r="R294" i="4" s="1"/>
  <c r="O309" i="8"/>
  <c r="R314" i="4" s="1"/>
  <c r="O329" i="8"/>
  <c r="R332" i="4" s="1"/>
  <c r="O375" i="8"/>
  <c r="R369" i="4" s="1"/>
  <c r="O578" i="8"/>
  <c r="R570" i="4" s="1"/>
  <c r="O710" i="8"/>
  <c r="R708" i="4" s="1"/>
  <c r="O749" i="8"/>
  <c r="R764" i="4" s="1"/>
  <c r="O797" i="8"/>
  <c r="R798" i="4" s="1"/>
  <c r="O79" i="8"/>
  <c r="R66" i="4" s="1"/>
  <c r="O112" i="8"/>
  <c r="R99" i="4" s="1"/>
  <c r="O129" i="8"/>
  <c r="R131" i="4" s="1"/>
  <c r="O162" i="8"/>
  <c r="R173" i="4" s="1"/>
  <c r="O179" i="8"/>
  <c r="O219" i="8"/>
  <c r="R219" i="4" s="1"/>
  <c r="O242" i="8"/>
  <c r="R255" i="4" s="1"/>
  <c r="O419" i="8"/>
  <c r="R428" i="4" s="1"/>
  <c r="O545" i="8"/>
  <c r="R558" i="4" s="1"/>
  <c r="O611" i="8"/>
  <c r="R622" i="4" s="1"/>
  <c r="O645" i="8"/>
  <c r="R656" i="4" s="1"/>
  <c r="O249" i="8"/>
  <c r="R237" i="4" s="1"/>
  <c r="O272" i="8"/>
  <c r="R268" i="4" s="1"/>
  <c r="O341" i="8"/>
  <c r="R359" i="4" s="1"/>
  <c r="O478" i="8"/>
  <c r="R474" i="4" s="1"/>
  <c r="O669" i="8"/>
  <c r="R663" i="4" s="1"/>
  <c r="O741" i="8"/>
  <c r="R739" i="4" s="1"/>
  <c r="O338" i="8"/>
  <c r="R327" i="4" s="1"/>
  <c r="O718" i="8"/>
  <c r="R719" i="4" s="1"/>
  <c r="O822" i="8"/>
  <c r="R822" i="4" s="1"/>
  <c r="O840" i="8"/>
  <c r="R840" i="4" s="1"/>
  <c r="O859" i="8"/>
  <c r="R859" i="4" s="1"/>
  <c r="O886" i="8"/>
  <c r="R887" i="4" s="1"/>
  <c r="O931" i="8"/>
  <c r="R932" i="4" s="1"/>
  <c r="O815" i="8"/>
  <c r="R815" i="4" s="1"/>
  <c r="O925" i="8"/>
  <c r="R926" i="4" s="1"/>
  <c r="O408" i="8"/>
  <c r="R404" i="4" s="1"/>
  <c r="O425" i="8"/>
  <c r="R422" i="4" s="1"/>
  <c r="O458" i="8"/>
  <c r="R463" i="4" s="1"/>
  <c r="O475" i="8"/>
  <c r="R476" i="4" s="1"/>
  <c r="O508" i="8"/>
  <c r="R512" i="4" s="1"/>
  <c r="O525" i="8"/>
  <c r="R529" i="4" s="1"/>
  <c r="O558" i="8"/>
  <c r="R548" i="4" s="1"/>
  <c r="O575" i="8"/>
  <c r="R571" i="4" s="1"/>
  <c r="O608" i="8"/>
  <c r="R603" i="4" s="1"/>
  <c r="O625" i="8"/>
  <c r="R634" i="4" s="1"/>
  <c r="O658" i="8"/>
  <c r="R647" i="4" s="1"/>
  <c r="O675" i="8"/>
  <c r="R683" i="4" s="1"/>
  <c r="O708" i="8"/>
  <c r="R709" i="4" s="1"/>
  <c r="O759" i="8"/>
  <c r="R755" i="4" s="1"/>
  <c r="O832" i="8"/>
  <c r="R832" i="4" s="1"/>
  <c r="O877" i="8"/>
  <c r="R877" i="4" s="1"/>
  <c r="O905" i="8"/>
  <c r="R906" i="4" s="1"/>
  <c r="O777" i="8"/>
  <c r="R775" i="4" s="1"/>
  <c r="O849" i="8"/>
  <c r="R849" i="4" s="1"/>
  <c r="O868" i="8"/>
  <c r="R868" i="4" s="1"/>
  <c r="O368" i="8"/>
  <c r="R374" i="4" s="1"/>
  <c r="O438" i="8"/>
  <c r="R435" i="4" s="1"/>
  <c r="O455" i="8"/>
  <c r="R459" i="4" s="1"/>
  <c r="O488" i="8"/>
  <c r="R493" i="4" s="1"/>
  <c r="O505" i="8"/>
  <c r="R489" i="4" s="1"/>
  <c r="O538" i="8"/>
  <c r="R538" i="4" s="1"/>
  <c r="O555" i="8"/>
  <c r="R544" i="4" s="1"/>
  <c r="O588" i="8"/>
  <c r="R584" i="4" s="1"/>
  <c r="O605" i="8"/>
  <c r="R620" i="4" s="1"/>
  <c r="O638" i="8"/>
  <c r="R638" i="4" s="1"/>
  <c r="O655" i="8"/>
  <c r="R651" i="4" s="1"/>
  <c r="O688" i="8"/>
  <c r="R679" i="4" s="1"/>
  <c r="O705" i="8"/>
  <c r="R705" i="4" s="1"/>
  <c r="O728" i="8"/>
  <c r="R745" i="4" s="1"/>
  <c r="O750" i="8"/>
  <c r="R761" i="4" s="1"/>
  <c r="O805" i="8"/>
  <c r="O915" i="8"/>
  <c r="R916" i="4" s="1"/>
  <c r="O940" i="8"/>
  <c r="R941" i="4" s="1"/>
  <c r="O948" i="8"/>
  <c r="R949" i="4" s="1"/>
  <c r="O795" i="8"/>
  <c r="R796" i="4" s="1"/>
  <c r="O895" i="8"/>
  <c r="R896" i="4" s="1"/>
  <c r="O785" i="8"/>
  <c r="R785" i="4" s="1"/>
  <c r="O885" i="8"/>
  <c r="R886" i="4" s="1"/>
  <c r="O938" i="8"/>
  <c r="R939" i="4" s="1"/>
  <c r="O775" i="8"/>
  <c r="R774" i="4" s="1"/>
  <c r="O875" i="8"/>
  <c r="R875" i="4" s="1"/>
  <c r="O845" i="8"/>
  <c r="R845" i="4" s="1"/>
  <c r="O935" i="8"/>
  <c r="R936" i="4" s="1"/>
  <c r="R557" i="4" l="1"/>
  <c r="R556" i="4"/>
  <c r="R770" i="4"/>
  <c r="R769" i="4"/>
  <c r="Q8" i="15"/>
  <c r="R190" i="4"/>
</calcChain>
</file>

<file path=xl/sharedStrings.xml><?xml version="1.0" encoding="utf-8"?>
<sst xmlns="http://schemas.openxmlformats.org/spreadsheetml/2006/main" count="18287" uniqueCount="1023">
  <si>
    <t>*Lab Protocol for Master Data Sheet*</t>
  </si>
  <si>
    <t>1) Scan hard copy data sheets and upload the scan to the relevant folder on the drive</t>
  </si>
  <si>
    <t>2) Fill out "QAQC ID Reference Page", "Cruise Data", and  "Water Data" tabs with the information from the cruise and processing data sheets</t>
  </si>
  <si>
    <t>3) For other tabs, enter ONLY sample ID and measured data into their relevant tabs</t>
  </si>
  <si>
    <t>4) Extend the formulas for all other columns by clicking the small box in the bottom right corner of the cell and dragging it down</t>
  </si>
  <si>
    <t>5) Someone, other than the initial tech who collected the measurements, should QAQC the data after entry</t>
  </si>
  <si>
    <t>6) After the data has been QAQCed, the lab manager, or acting lab manager, should give final approval to finalize the data</t>
  </si>
  <si>
    <t>7) The lab manager, or acting lab manager, should update the primary document with approved changes</t>
  </si>
  <si>
    <t xml:space="preserve">8) The spreadsheets should be backed up on an external hard drive monthly </t>
  </si>
  <si>
    <t>Sheet Name</t>
  </si>
  <si>
    <t>Column</t>
  </si>
  <si>
    <t>Description</t>
  </si>
  <si>
    <t>Units</t>
  </si>
  <si>
    <t>Table of Units</t>
  </si>
  <si>
    <t>QAQC ID Reference Page</t>
  </si>
  <si>
    <t>Sample ID</t>
  </si>
  <si>
    <t xml:space="preserve">The unique label ID for that sample </t>
  </si>
  <si>
    <t>no units</t>
  </si>
  <si>
    <t>Unit</t>
  </si>
  <si>
    <t>Symbol</t>
  </si>
  <si>
    <t>Type</t>
  </si>
  <si>
    <t>Cruise ID</t>
  </si>
  <si>
    <t>The code used for RESTORE Mobile bay surveys. OBS stands for oyster, blue crab, speckled trout followed by the month and year of the survey</t>
  </si>
  <si>
    <t xml:space="preserve">no units </t>
  </si>
  <si>
    <t>Celsius</t>
  </si>
  <si>
    <t>°C</t>
  </si>
  <si>
    <t>temperature</t>
  </si>
  <si>
    <t>Date</t>
  </si>
  <si>
    <t xml:space="preserve">The date of the Mobile Bay survey </t>
  </si>
  <si>
    <t>MM/DD/YYYY</t>
  </si>
  <si>
    <t>Day</t>
  </si>
  <si>
    <t>DD</t>
  </si>
  <si>
    <t>time</t>
  </si>
  <si>
    <t>Time</t>
  </si>
  <si>
    <t>The time recorded at each station during the Mobile Bay survey</t>
  </si>
  <si>
    <t>24 hr (HH:mm)</t>
  </si>
  <si>
    <t>Degree</t>
  </si>
  <si>
    <t>°</t>
  </si>
  <si>
    <t>location</t>
  </si>
  <si>
    <t>Bottle ID</t>
  </si>
  <si>
    <t>The number on the 1L bottles used in the field during the Mobile Bay survey. It is also recorded on the filter processing data sheet</t>
  </si>
  <si>
    <t>Feet</t>
  </si>
  <si>
    <t>ft</t>
  </si>
  <si>
    <t>length</t>
  </si>
  <si>
    <t>Station ID</t>
  </si>
  <si>
    <t>The name of the station in the Mobile Bay survey</t>
  </si>
  <si>
    <t>NA</t>
  </si>
  <si>
    <t>Hour</t>
  </si>
  <si>
    <t>HH</t>
  </si>
  <si>
    <t>Layer</t>
  </si>
  <si>
    <t xml:space="preserve">Refers to the layer of water (surface or bottom) that samples were collected from </t>
  </si>
  <si>
    <t>S(surface) or B(bottom)</t>
  </si>
  <si>
    <t>S or B</t>
  </si>
  <si>
    <t>binary identifier</t>
  </si>
  <si>
    <t>Master</t>
  </si>
  <si>
    <t>Liter</t>
  </si>
  <si>
    <t>L</t>
  </si>
  <si>
    <t>volume</t>
  </si>
  <si>
    <t>Meter</t>
  </si>
  <si>
    <t>m</t>
  </si>
  <si>
    <t>microgram</t>
  </si>
  <si>
    <t>ug</t>
  </si>
  <si>
    <t>mass</t>
  </si>
  <si>
    <t>Micromolar</t>
  </si>
  <si>
    <t>uM</t>
  </si>
  <si>
    <t>concentration</t>
  </si>
  <si>
    <t>Micromolar of Nitrogen</t>
  </si>
  <si>
    <t xml:space="preserve">uM </t>
  </si>
  <si>
    <t>Micromoles of Nitrogen</t>
  </si>
  <si>
    <t xml:space="preserve">umol </t>
  </si>
  <si>
    <t>Milligram</t>
  </si>
  <si>
    <t>mg</t>
  </si>
  <si>
    <t>DO</t>
  </si>
  <si>
    <t>Dissolved oxygen measurement recorded from the YSI instrument during the Mobile Bay survey</t>
  </si>
  <si>
    <t>mg/L</t>
  </si>
  <si>
    <t>Milliliter</t>
  </si>
  <si>
    <t>mL</t>
  </si>
  <si>
    <t>Temp</t>
  </si>
  <si>
    <t>Temperature recorded from the YSI instrument during the Mobile Bay survey</t>
  </si>
  <si>
    <t>Celsius (°C)</t>
  </si>
  <si>
    <t>Millivolt</t>
  </si>
  <si>
    <t>mV</t>
  </si>
  <si>
    <t>current</t>
  </si>
  <si>
    <t>Salinity</t>
  </si>
  <si>
    <t xml:space="preserve">Salinity recorded from the YSI instrument during the Mobile Bay survey </t>
  </si>
  <si>
    <t>psu</t>
  </si>
  <si>
    <t>Minute</t>
  </si>
  <si>
    <t>mm</t>
  </si>
  <si>
    <t xml:space="preserve">pH </t>
  </si>
  <si>
    <t>The pH measurement recorded from the YSI pH probe in the lab when processing samples from the Mobile Bay survey</t>
  </si>
  <si>
    <t>Month</t>
  </si>
  <si>
    <t>MM</t>
  </si>
  <si>
    <t xml:space="preserve">DIC </t>
  </si>
  <si>
    <t>The DIC (dissolved inorganic carbon) value measured on the Shimadzu.</t>
  </si>
  <si>
    <t>ppm</t>
  </si>
  <si>
    <t>Parts Per Million</t>
  </si>
  <si>
    <t>NO3 NO2- Results[uM N]</t>
  </si>
  <si>
    <t>The measurement given by the Skalar instrument for Nitrate+Nitrite in the water sample</t>
  </si>
  <si>
    <t>Practical Salinity Unit</t>
  </si>
  <si>
    <t>salinity</t>
  </si>
  <si>
    <t>PO4- Results[µM]</t>
  </si>
  <si>
    <t>The measurement of Phosphate given by the Skalar instrument in the water sample</t>
  </si>
  <si>
    <t>Relative Fluorescence Unit</t>
  </si>
  <si>
    <t>RFU</t>
  </si>
  <si>
    <t>fluorescence</t>
  </si>
  <si>
    <t>NO2- Results[µM]</t>
  </si>
  <si>
    <t xml:space="preserve">The measurement of Nitrite given by the Skalar instrument in the water sample </t>
  </si>
  <si>
    <t>Year</t>
  </si>
  <si>
    <t>YYYY</t>
  </si>
  <si>
    <t>NH4- Results[umol N/liter]</t>
  </si>
  <si>
    <t>The measurement of Ammonium given by the Skalar  instrument in the water sample</t>
  </si>
  <si>
    <t>umol N/liter</t>
  </si>
  <si>
    <t>D Si- Results[µM]</t>
  </si>
  <si>
    <t xml:space="preserve">The measurement of Silicates/Silica given by the Skalar instrument in the water sample </t>
  </si>
  <si>
    <t>Chla (ug/L)</t>
  </si>
  <si>
    <t xml:space="preserve">The Chla (RFU) column converted into units of micrograms over liters </t>
  </si>
  <si>
    <t>ug/L</t>
  </si>
  <si>
    <t xml:space="preserve">TSS Concentration </t>
  </si>
  <si>
    <t xml:space="preserve">The initial weight column subtracted from the dry weight column and divided by the volume filtered (L) column </t>
  </si>
  <si>
    <t>Nitrogen Weight (mg)</t>
  </si>
  <si>
    <t xml:space="preserve">The Nitrogen weight of the sample from the Nitrogen response given by the Costech instrument </t>
  </si>
  <si>
    <t>Nitrogen Weight (%)</t>
  </si>
  <si>
    <t xml:space="preserve">The Nitrogen weight of the sample from the Nitrogen response as a percentage </t>
  </si>
  <si>
    <t>%</t>
  </si>
  <si>
    <t>Carbon Weight (mg)</t>
  </si>
  <si>
    <t>The Carbon weight of the sample from the Carbon response given by the Costech instrument</t>
  </si>
  <si>
    <t>Carbon Weight (%)</t>
  </si>
  <si>
    <t xml:space="preserve">The Carbon weight of the sample from the CArbon response as a percentage </t>
  </si>
  <si>
    <t>TN</t>
  </si>
  <si>
    <t>The total dissolved nitrogen measurement of the sample given by the Shimadzu</t>
  </si>
  <si>
    <t>DOC</t>
  </si>
  <si>
    <t xml:space="preserve">The Dissolved organic carbon measurement of the sample given by the Shimadzu </t>
  </si>
  <si>
    <t>Cruise Data</t>
  </si>
  <si>
    <t>Water Station</t>
  </si>
  <si>
    <t xml:space="preserve">Specifies if water was collected at this station or not </t>
  </si>
  <si>
    <t>Y (yes) or N (no)</t>
  </si>
  <si>
    <t>Bottom Water</t>
  </si>
  <si>
    <t>Specifies if the bottom water was collected or not (the 1L bottles used for filtration)</t>
  </si>
  <si>
    <t>Y or N</t>
  </si>
  <si>
    <t xml:space="preserve">Lattitude </t>
  </si>
  <si>
    <t>The degrees of Lattitude recorded from the GPS at each station during the Mobile Bay survey</t>
  </si>
  <si>
    <t>Degrees (°)</t>
  </si>
  <si>
    <t xml:space="preserve">Longitude </t>
  </si>
  <si>
    <t>The degrees of Longitude recorded from the GPS at each station during the Mobile Bay survey</t>
  </si>
  <si>
    <t xml:space="preserve">Secchi </t>
  </si>
  <si>
    <t>The measurement in meters taken with the secchi instrument at each station during the Mobile Bay survey.</t>
  </si>
  <si>
    <t>meters (m)</t>
  </si>
  <si>
    <t>Depth(ft and m)</t>
  </si>
  <si>
    <t>The depth recorded from the gps at each station. There is a depth in feet and depth in meters column.</t>
  </si>
  <si>
    <t>Feet (ft) and meters (m)</t>
  </si>
  <si>
    <t>CTD#</t>
  </si>
  <si>
    <t>The cast number of the CTD instrument deployed at each station of the Mobile Bay survey. Starts with 00 and continues in numerical order.</t>
  </si>
  <si>
    <t>Notes</t>
  </si>
  <si>
    <t>Any notes recorded for each station during the Mobile Bay survey</t>
  </si>
  <si>
    <t>Water Data</t>
  </si>
  <si>
    <t>pH ID</t>
  </si>
  <si>
    <t xml:space="preserve">The number on the glass BOD bottles used to collect water for pH during the Mobile Bay survey </t>
  </si>
  <si>
    <t>The voltage potential difference measurement between the pH probe and the sample (a negative value)</t>
  </si>
  <si>
    <t>mV (milivoltage)</t>
  </si>
  <si>
    <t>DIC ID</t>
  </si>
  <si>
    <t xml:space="preserve">The number on the label of the DIC glass scint vials used in the field during the Mobile Bay surveys </t>
  </si>
  <si>
    <t>Nutrients</t>
  </si>
  <si>
    <t xml:space="preserve">Layer </t>
  </si>
  <si>
    <t>uM N</t>
  </si>
  <si>
    <t>Chla</t>
  </si>
  <si>
    <t>Date Processed</t>
  </si>
  <si>
    <t xml:space="preserve">The date when the Chlorophyll samples were run on the Fluorometer instrument </t>
  </si>
  <si>
    <t xml:space="preserve">Date Collected </t>
  </si>
  <si>
    <t>Blank</t>
  </si>
  <si>
    <t xml:space="preserve">The measurement on the Fluorometer of two mililiters of Buffered Methanol without any sample </t>
  </si>
  <si>
    <t>Vol Filtered</t>
  </si>
  <si>
    <t xml:space="preserve">The amount of water filtered in the original 1L water sample from the Bay Surveys </t>
  </si>
  <si>
    <t>ml</t>
  </si>
  <si>
    <t>Vol Extracted</t>
  </si>
  <si>
    <t>The amount of chlorophyll sample extracted into the 10 mililters of buffered methanol</t>
  </si>
  <si>
    <t>Chla (RFU)</t>
  </si>
  <si>
    <t xml:space="preserve">The measurement of chlorophyll-a given by the Fluorometer </t>
  </si>
  <si>
    <t xml:space="preserve">Dilution factor </t>
  </si>
  <si>
    <t xml:space="preserve">The extracted volume column divided by the volume filtered column. </t>
  </si>
  <si>
    <t>Uncorrected</t>
  </si>
  <si>
    <t>The blank column subtracted from the chlorophyll column times a constant (0.148)</t>
  </si>
  <si>
    <t>TSS</t>
  </si>
  <si>
    <t>Initial weight</t>
  </si>
  <si>
    <t xml:space="preserve">The initial weight of the filter before any sample is collected </t>
  </si>
  <si>
    <t>Dry weight</t>
  </si>
  <si>
    <t>The weight of the filter after sample has been collected on it and dried in the drying oven</t>
  </si>
  <si>
    <t>Volume Filtered (ml)</t>
  </si>
  <si>
    <t>Volume Filtered (L)</t>
  </si>
  <si>
    <t xml:space="preserve">The volume filtered column converted to units of Liters </t>
  </si>
  <si>
    <t>PCN</t>
  </si>
  <si>
    <t>Sample weight (mg)</t>
  </si>
  <si>
    <t>The sample weight is always 0 because we don't weigh the filters before putting them into the Costech</t>
  </si>
  <si>
    <t>Nitrogen Response</t>
  </si>
  <si>
    <t xml:space="preserve">The signal of Nitrogen measured in the sample given by the Costech instrument </t>
  </si>
  <si>
    <t xml:space="preserve">Carbon Response </t>
  </si>
  <si>
    <t>The signal of Carbon measured in the sample given by the Costech instrument</t>
  </si>
  <si>
    <t>TN/DOC</t>
  </si>
  <si>
    <t>DOC (ppm)</t>
  </si>
  <si>
    <t>TDN (ppm)</t>
  </si>
  <si>
    <t>OBS0520-B7C-S</t>
  </si>
  <si>
    <t>OBS0520</t>
  </si>
  <si>
    <t>B7C-S</t>
  </si>
  <si>
    <t>B7C</t>
  </si>
  <si>
    <t>S</t>
  </si>
  <si>
    <t>OBS0520-B11-S</t>
  </si>
  <si>
    <t>B11-S</t>
  </si>
  <si>
    <t>B11</t>
  </si>
  <si>
    <t>OBS0520-BSR-S</t>
  </si>
  <si>
    <t>BSR-S</t>
  </si>
  <si>
    <t>BSR</t>
  </si>
  <si>
    <t>OBS0520-WB-S</t>
  </si>
  <si>
    <t>WB-S</t>
  </si>
  <si>
    <t>WB</t>
  </si>
  <si>
    <t>OBS0520-E9-S</t>
  </si>
  <si>
    <t>E9-S</t>
  </si>
  <si>
    <t>E9</t>
  </si>
  <si>
    <t>OBS0520-E7C-S</t>
  </si>
  <si>
    <t>E7C-S</t>
  </si>
  <si>
    <t>E7C</t>
  </si>
  <si>
    <t>OBS0520-E7C-B</t>
  </si>
  <si>
    <t>E7C-B</t>
  </si>
  <si>
    <t>B</t>
  </si>
  <si>
    <t>OBS0520-E6-S</t>
  </si>
  <si>
    <t>E6-S</t>
  </si>
  <si>
    <t>E6</t>
  </si>
  <si>
    <t>OBS0520-C9-S</t>
  </si>
  <si>
    <t>C9-S</t>
  </si>
  <si>
    <t>C9</t>
  </si>
  <si>
    <t>OBS0520-C7C-S</t>
  </si>
  <si>
    <t>C7C-S</t>
  </si>
  <si>
    <t>C7C</t>
  </si>
  <si>
    <t>OBS0520-C7C-B</t>
  </si>
  <si>
    <t>C7C-B</t>
  </si>
  <si>
    <t>OBS0520-C5-1-S</t>
  </si>
  <si>
    <t>C5-1-S</t>
  </si>
  <si>
    <t>C5-1</t>
  </si>
  <si>
    <t>OBS0520-C5-1-B</t>
  </si>
  <si>
    <t>C5-1-B</t>
  </si>
  <si>
    <t>OBS0520-C4-S</t>
  </si>
  <si>
    <t>C4-S</t>
  </si>
  <si>
    <t>C4</t>
  </si>
  <si>
    <t>OBS0520-WFR-S</t>
  </si>
  <si>
    <t>WFR-S</t>
  </si>
  <si>
    <t>WFR</t>
  </si>
  <si>
    <t>OBS0520-BLB-S</t>
  </si>
  <si>
    <t>BLB-S</t>
  </si>
  <si>
    <t>BLB</t>
  </si>
  <si>
    <t>OBS0520-E1-S</t>
  </si>
  <si>
    <t>E1-S</t>
  </si>
  <si>
    <t>E1</t>
  </si>
  <si>
    <t>OBS0520-D1-S</t>
  </si>
  <si>
    <t>D1-S</t>
  </si>
  <si>
    <t>D1</t>
  </si>
  <si>
    <t>OBS0520-C1-S</t>
  </si>
  <si>
    <t>C1-S</t>
  </si>
  <si>
    <t>C1</t>
  </si>
  <si>
    <t>OBS0520-C1-B</t>
  </si>
  <si>
    <t>C1-B</t>
  </si>
  <si>
    <t>OBS0520-B1-S</t>
  </si>
  <si>
    <t>B1-S</t>
  </si>
  <si>
    <t>B1</t>
  </si>
  <si>
    <t>OBS0520-B4-S</t>
  </si>
  <si>
    <t>B4-S</t>
  </si>
  <si>
    <t>B4</t>
  </si>
  <si>
    <t>OBS0520-G9-S</t>
  </si>
  <si>
    <t>G9</t>
  </si>
  <si>
    <t>OBS0520-I9-S</t>
  </si>
  <si>
    <t>I9</t>
  </si>
  <si>
    <t>OBS0520-I9-B</t>
  </si>
  <si>
    <t>OBS0520-BR-S</t>
  </si>
  <si>
    <t>BR</t>
  </si>
  <si>
    <t>OBS0520-TR-UP-S</t>
  </si>
  <si>
    <t>TR-UP</t>
  </si>
  <si>
    <t>OBS0520-I7C-S</t>
  </si>
  <si>
    <t>I7C</t>
  </si>
  <si>
    <t>OBS0520-I7C-B</t>
  </si>
  <si>
    <t>OBS0520-DR-S</t>
  </si>
  <si>
    <t>DR</t>
  </si>
  <si>
    <t>OBS0520-G6-S</t>
  </si>
  <si>
    <t>G6</t>
  </si>
  <si>
    <t>OBS0520-G7C-S</t>
  </si>
  <si>
    <t>G7C</t>
  </si>
  <si>
    <t>OBS0520-G7C-B</t>
  </si>
  <si>
    <t>OBS0520-EFR-S</t>
  </si>
  <si>
    <t>EFR</t>
  </si>
  <si>
    <t>OBS0620-E6-S</t>
  </si>
  <si>
    <t>OBS0620</t>
  </si>
  <si>
    <t>OBS0620-E7C-S</t>
  </si>
  <si>
    <t>OBS0620-E7C-B</t>
  </si>
  <si>
    <t>OBS0620-E9-S</t>
  </si>
  <si>
    <t>OBS0620-G9-S</t>
  </si>
  <si>
    <t>OBS0620-G9-B</t>
  </si>
  <si>
    <t>OBS0620-H9-1-S</t>
  </si>
  <si>
    <t>H9-1</t>
  </si>
  <si>
    <t>OBS0620-H9-1-B</t>
  </si>
  <si>
    <t>OBS0620-I9-S</t>
  </si>
  <si>
    <t>OBS0620-I9-1-S</t>
  </si>
  <si>
    <t>I9-1</t>
  </si>
  <si>
    <t>OBS0620-BR-S</t>
  </si>
  <si>
    <t>OBS0620-AR-S</t>
  </si>
  <si>
    <t>AR</t>
  </si>
  <si>
    <t>OBS0620-AR-B</t>
  </si>
  <si>
    <t>OBS0620-TR-UP-S</t>
  </si>
  <si>
    <t>OBS0620-TR-S</t>
  </si>
  <si>
    <t>TR</t>
  </si>
  <si>
    <t>OBS0620-TR-B</t>
  </si>
  <si>
    <t>OBS0620-MR-S</t>
  </si>
  <si>
    <t>MR</t>
  </si>
  <si>
    <t>OBS0620-J7C-S</t>
  </si>
  <si>
    <t>J7C</t>
  </si>
  <si>
    <t>OBS0620-J7C-B</t>
  </si>
  <si>
    <t>OBS0620-I7C-S</t>
  </si>
  <si>
    <t>OBS0620-I7C-B</t>
  </si>
  <si>
    <t>OBS0620-DR-S</t>
  </si>
  <si>
    <t>OBS0620-G7C-S</t>
  </si>
  <si>
    <t>OBS0620-G7C-B</t>
  </si>
  <si>
    <t>OBS0620-EFR-S</t>
  </si>
  <si>
    <t>OBS0620-C5-1-S</t>
  </si>
  <si>
    <t>OBS0620-C5-1-B</t>
  </si>
  <si>
    <t>OBS0620-B4-S</t>
  </si>
  <si>
    <t>OBS0620-B1-S</t>
  </si>
  <si>
    <t>OBS0620-C1-S</t>
  </si>
  <si>
    <t>OBS0620-C1-B</t>
  </si>
  <si>
    <t>OBS0620-D1-S</t>
  </si>
  <si>
    <t>OBS0620-E1-S</t>
  </si>
  <si>
    <t>OBS0620-BLB-S</t>
  </si>
  <si>
    <t>OBS0620-WFR-S</t>
  </si>
  <si>
    <t>OBS0620-C4-S</t>
  </si>
  <si>
    <t>OBS0620-C4-B</t>
  </si>
  <si>
    <t>OBS0620-WB-S</t>
  </si>
  <si>
    <t>OBS0620-BSR-S</t>
  </si>
  <si>
    <t>OBS0620-B11-S</t>
  </si>
  <si>
    <t>OBS0620-C9-S</t>
  </si>
  <si>
    <t>OBS0620-C9-B</t>
  </si>
  <si>
    <t>OBS0620-B7C-S</t>
  </si>
  <si>
    <t>OBS0620-B7C-B</t>
  </si>
  <si>
    <t>OBS0620-C7C-S</t>
  </si>
  <si>
    <t>OBS0620-C7C-B</t>
  </si>
  <si>
    <t>OBS0720</t>
  </si>
  <si>
    <t>C10</t>
  </si>
  <si>
    <t>OBS0820</t>
  </si>
  <si>
    <t>OBS0920</t>
  </si>
  <si>
    <t>OBS1120</t>
  </si>
  <si>
    <t>OBS0121</t>
  </si>
  <si>
    <t>OBS0621</t>
  </si>
  <si>
    <t>TR-up</t>
  </si>
  <si>
    <t>OBS0721</t>
  </si>
  <si>
    <t>H9</t>
  </si>
  <si>
    <t>OBS0821W1</t>
  </si>
  <si>
    <t>B3</t>
  </si>
  <si>
    <t>OBS0821W2</t>
  </si>
  <si>
    <t>OBS0821W3</t>
  </si>
  <si>
    <t>D11</t>
  </si>
  <si>
    <t>OBS0821W4</t>
  </si>
  <si>
    <t>B12</t>
  </si>
  <si>
    <t>OBS0921</t>
  </si>
  <si>
    <t>OBS1021</t>
  </si>
  <si>
    <t>OBS1121</t>
  </si>
  <si>
    <t>OBS0322</t>
  </si>
  <si>
    <t>OBS0522</t>
  </si>
  <si>
    <t>OBS0622</t>
  </si>
  <si>
    <t>OBS0722</t>
  </si>
  <si>
    <t>BLANK</t>
  </si>
  <si>
    <t>OBS0822</t>
  </si>
  <si>
    <t>*Bottle was processed but not recorded on field data sheet</t>
  </si>
  <si>
    <t>OBS0922</t>
  </si>
  <si>
    <t>OBS1022</t>
  </si>
  <si>
    <t>OBS1222</t>
  </si>
  <si>
    <t>OBS0223</t>
  </si>
  <si>
    <t>14500A</t>
  </si>
  <si>
    <t>OBS0323</t>
  </si>
  <si>
    <t>14500AA</t>
  </si>
  <si>
    <t>F7C</t>
  </si>
  <si>
    <t>14501A</t>
  </si>
  <si>
    <t>14502A</t>
  </si>
  <si>
    <t>14503A</t>
  </si>
  <si>
    <t>pH</t>
  </si>
  <si>
    <t>DIC</t>
  </si>
  <si>
    <t>TSS concentration (mg/L)</t>
  </si>
  <si>
    <t>Nitrogen Weight [mg]</t>
  </si>
  <si>
    <t>Nitrogen Weight [%]</t>
  </si>
  <si>
    <t>Carbon Weight [mg]</t>
  </si>
  <si>
    <t>Carbon Weight [%]</t>
  </si>
  <si>
    <t>Water station</t>
  </si>
  <si>
    <t>Latitude</t>
  </si>
  <si>
    <t>Longitude</t>
  </si>
  <si>
    <t>Secchi (m)</t>
  </si>
  <si>
    <t>Depth (ft)</t>
  </si>
  <si>
    <t>Depth (m)</t>
  </si>
  <si>
    <t>CTD #</t>
  </si>
  <si>
    <t>B7</t>
  </si>
  <si>
    <t>N</t>
  </si>
  <si>
    <t>Y</t>
  </si>
  <si>
    <t>B8</t>
  </si>
  <si>
    <t>B9-1</t>
  </si>
  <si>
    <t>B10</t>
  </si>
  <si>
    <t>B12-1</t>
  </si>
  <si>
    <t>C12</t>
  </si>
  <si>
    <t>C11</t>
  </si>
  <si>
    <t>E10</t>
  </si>
  <si>
    <t>E8</t>
  </si>
  <si>
    <t>E7</t>
  </si>
  <si>
    <t>ship passed just before sampling, very turbid</t>
  </si>
  <si>
    <t>D6</t>
  </si>
  <si>
    <t>D7</t>
  </si>
  <si>
    <t>D7C</t>
  </si>
  <si>
    <t>D8</t>
  </si>
  <si>
    <t>D9</t>
  </si>
  <si>
    <t>D10</t>
  </si>
  <si>
    <t>C8</t>
  </si>
  <si>
    <t>C6</t>
  </si>
  <si>
    <t>D3</t>
  </si>
  <si>
    <t>D2</t>
  </si>
  <si>
    <t>B2</t>
  </si>
  <si>
    <t>C2</t>
  </si>
  <si>
    <t>C3</t>
  </si>
  <si>
    <t>F7</t>
  </si>
  <si>
    <t>F8</t>
  </si>
  <si>
    <t>F9</t>
  </si>
  <si>
    <t>F9-1</t>
  </si>
  <si>
    <t>J9</t>
  </si>
  <si>
    <t>J8</t>
  </si>
  <si>
    <t>I7</t>
  </si>
  <si>
    <t>I8</t>
  </si>
  <si>
    <t>H8</t>
  </si>
  <si>
    <t>H7C</t>
  </si>
  <si>
    <t>H7</t>
  </si>
  <si>
    <t>G7</t>
  </si>
  <si>
    <t>G8</t>
  </si>
  <si>
    <t>CTD cast 0 had caps on, had to recast</t>
  </si>
  <si>
    <t>Had to move shallower</t>
  </si>
  <si>
    <t>J7</t>
  </si>
  <si>
    <t>Shrimp boat had just passed through channel</t>
  </si>
  <si>
    <t>C7</t>
  </si>
  <si>
    <t>two casts because pump may have not been on</t>
  </si>
  <si>
    <t>shallow soak</t>
  </si>
  <si>
    <t>likely a shallow soak</t>
  </si>
  <si>
    <t>samples taken just N of station due to a shrimper stationary in channel</t>
  </si>
  <si>
    <t>0, 1, 2</t>
  </si>
  <si>
    <t>0 - caps, 1 - ran aground 2 - should be ok</t>
  </si>
  <si>
    <t>ship had just passed through channel</t>
  </si>
  <si>
    <t>shallow soak, niskin hit bottom</t>
  </si>
  <si>
    <t>move station to sample deeper - JL</t>
  </si>
  <si>
    <t>crossed a front between H8 &amp; H9</t>
  </si>
  <si>
    <t>Im sure this was a shallow soak</t>
  </si>
  <si>
    <t>00 and 1</t>
  </si>
  <si>
    <t>00- forgot to take the caps off</t>
  </si>
  <si>
    <t>shallow soak, CTD left on once out of the water, ~2-3 minutes</t>
  </si>
  <si>
    <t>secchi more accurate here</t>
  </si>
  <si>
    <t>possily a shallow soak</t>
  </si>
  <si>
    <t>no cast - too shallow</t>
  </si>
  <si>
    <t>DO cap was on CTD; E-FR station inside the plume coming out of Fowl R. (took pics)</t>
  </si>
  <si>
    <t>shallow</t>
  </si>
  <si>
    <t>noticed battery left on, turned off then back on</t>
  </si>
  <si>
    <t>really shallow</t>
  </si>
  <si>
    <t>No bottom DIC or pH or bottom water</t>
  </si>
  <si>
    <t>Forgot to turn off CTD</t>
  </si>
  <si>
    <t>CTD left on until next cast</t>
  </si>
  <si>
    <t>Recast; Tugboat</t>
  </si>
  <si>
    <t>Tugboat</t>
  </si>
  <si>
    <t>false bottom at ~4m on sonar</t>
  </si>
  <si>
    <t>left CTD on</t>
  </si>
  <si>
    <t>Wasn't on so doing another cast</t>
  </si>
  <si>
    <t>Bad cast, did another, pump not running</t>
  </si>
  <si>
    <t>good sun</t>
  </si>
  <si>
    <t>Benthic worms on CTD, not moving at all; unknown organic material in water, Bottle 1031</t>
  </si>
  <si>
    <t>ARCOS</t>
  </si>
  <si>
    <t>ARCOS Bon Secour; O2 = 0.25</t>
  </si>
  <si>
    <t>Storm -&gt; skip B1 through 5</t>
  </si>
  <si>
    <t>Wind picked up about 30 minutes ago</t>
  </si>
  <si>
    <t>BR Meaher Park</t>
  </si>
  <si>
    <t>25 &amp; 26</t>
  </si>
  <si>
    <t>Second cast after depth finder adjusted, false bottom 4.5</t>
  </si>
  <si>
    <t>CDT 0 misfire</t>
  </si>
  <si>
    <t>B7C recast 2</t>
  </si>
  <si>
    <t>CTD 3 misfire, Recast to get channel</t>
  </si>
  <si>
    <t>20 drifted, 20 miscast</t>
  </si>
  <si>
    <t>depth "seems less"</t>
  </si>
  <si>
    <t>Bottom current pulling CTD N</t>
  </si>
  <si>
    <t>1st cast was on/off, 2nd cast is the real one</t>
  </si>
  <si>
    <t>D6 and C6 have the same CTD # on the data sheets</t>
  </si>
  <si>
    <t>Freighter</t>
  </si>
  <si>
    <t>current strong, YSI was not stabalizing, got a range of sal 6-10 ppt</t>
  </si>
  <si>
    <t>Right after large ship</t>
  </si>
  <si>
    <t>Could be cast 26</t>
  </si>
  <si>
    <t>two casts. use 32</t>
  </si>
  <si>
    <t>cast 20 was out of channel</t>
  </si>
  <si>
    <t>*no depth for 3/16/2022 survey due to guage not working* *PAR cap on*</t>
  </si>
  <si>
    <t>*secchi data may not be reliable due to high winds and not getting accurate measurements* *PAR cap on*</t>
  </si>
  <si>
    <t>*Had to double back for this site*</t>
  </si>
  <si>
    <t>*Water too shallow, stopped just north of station*</t>
  </si>
  <si>
    <t>*Saw a pod of dolphins with one calf in pod*</t>
  </si>
  <si>
    <t>*Went as close as possible to station but it was very shallow*</t>
  </si>
  <si>
    <t xml:space="preserve">*was not sure about the CTD cast number. Chris thought it might have got turned on before accidentally. Will have to check when it is processed. </t>
  </si>
  <si>
    <t>*No GPS flag on station*</t>
  </si>
  <si>
    <t>*CTD hit bottom and was drifting so brought it back up for soak-M.F.*</t>
  </si>
  <si>
    <t>*Depth not reading due to loose depth finder*</t>
  </si>
  <si>
    <t>*10 cranks of winch for depth*</t>
  </si>
  <si>
    <t>*48 cranks*</t>
  </si>
  <si>
    <t>*14 cranks*</t>
  </si>
  <si>
    <t>*10 cranks*</t>
  </si>
  <si>
    <t>*48 cranks, possibly 16.9m..depth finder was blinking*</t>
  </si>
  <si>
    <t>*12 cranks*</t>
  </si>
  <si>
    <t>*8 cranks*</t>
  </si>
  <si>
    <t>*6 cranks*</t>
  </si>
  <si>
    <t>*4 cranks*</t>
  </si>
  <si>
    <t>*3 cranks*</t>
  </si>
  <si>
    <t>*Zip tied depth finder since it came loose*</t>
  </si>
  <si>
    <t>*Ended survey early due to rough waves/wind so did not do B line.*</t>
  </si>
  <si>
    <t>*Touched bottom on first niskin drop</t>
  </si>
  <si>
    <t>*Sounder malfunction no depth recorded</t>
  </si>
  <si>
    <t>*Cast might have hit bottom</t>
  </si>
  <si>
    <t>*6 is correct cast, 5 went out of channel</t>
  </si>
  <si>
    <t>*Bottle, not cap no. cap no = 1030</t>
  </si>
  <si>
    <t xml:space="preserve">*Overcast, secchi depth blank </t>
  </si>
  <si>
    <t>*Cloud in front of sun</t>
  </si>
  <si>
    <t>*Cloud</t>
  </si>
  <si>
    <t>*Clouds</t>
  </si>
  <si>
    <t>*Pin on niskin is about to fall off.* Pin was replaced. A.F.</t>
  </si>
  <si>
    <t>Deep Hole</t>
  </si>
  <si>
    <t>*No ship this time but still no bottom water</t>
  </si>
  <si>
    <t>*Cloudy forgot to finnish longitude</t>
  </si>
  <si>
    <t>cloudy</t>
  </si>
  <si>
    <t>*Cast 27 will not be used. It was turned on after profile had been completed</t>
  </si>
  <si>
    <t>N/A</t>
  </si>
  <si>
    <t>300 m from mouth (too shallow) cloudy</t>
  </si>
  <si>
    <t>rain</t>
  </si>
  <si>
    <t>water looks like iced tea</t>
  </si>
  <si>
    <t>DIC bottles may reversed, check pH, (Checked and they are correct. AF.)</t>
  </si>
  <si>
    <t>Bottom taken at 7.8 m. Had to redo bottom.</t>
  </si>
  <si>
    <t>Plug closed twice</t>
  </si>
  <si>
    <t>CTD went under boat</t>
  </si>
  <si>
    <t>PAR cap was still on</t>
  </si>
  <si>
    <t>* Two CTD cast #20</t>
  </si>
  <si>
    <t>* Something possibly wrong with CTD</t>
  </si>
  <si>
    <t>* Turned battery on 10 seconds before soak</t>
  </si>
  <si>
    <t>* Long Soak</t>
  </si>
  <si>
    <t>*Crab pots all round DR</t>
  </si>
  <si>
    <t>CTD went down to soak level again to adjust to sun side, drifted out of sun again</t>
  </si>
  <si>
    <t>2 CTD #23</t>
  </si>
  <si>
    <t>CTD 15 was out of deepest channel</t>
  </si>
  <si>
    <t>CTD in shade</t>
  </si>
  <si>
    <t>Fog and still air</t>
  </si>
  <si>
    <t>Fog</t>
  </si>
  <si>
    <t>Lot of floating vegetation</t>
  </si>
  <si>
    <t>2 stratification layers visible on sonar</t>
  </si>
  <si>
    <t>CTD Data was bad, Thick fog at all stations</t>
  </si>
  <si>
    <t>CTD Data was bad, Thick fog at all stations; no salinity reading for bottom, bottom salinity was measured in lab</t>
  </si>
  <si>
    <t>CTD Data was bad</t>
  </si>
  <si>
    <t>CTD Data was bad, returned to dock due to fog</t>
  </si>
  <si>
    <t>CTD casts 0 and 4 are not actual casts</t>
  </si>
  <si>
    <t>Improper cast #5, recast</t>
  </si>
  <si>
    <t>Dredging ship about 1 mile upward</t>
  </si>
  <si>
    <t>Comments</t>
  </si>
  <si>
    <t>OBS0520-B7C-B</t>
  </si>
  <si>
    <t>OBS0520-B11-B</t>
  </si>
  <si>
    <t>OBS0520-BSR-B</t>
  </si>
  <si>
    <t>A</t>
  </si>
  <si>
    <t>OBS0520-WB-B</t>
  </si>
  <si>
    <t>OBS0520-E9-B</t>
  </si>
  <si>
    <t>OBS0520-E6-B</t>
  </si>
  <si>
    <t>OBS0520-C9-B</t>
  </si>
  <si>
    <t>blank</t>
  </si>
  <si>
    <t>OBS0520-C4-B</t>
  </si>
  <si>
    <t>OBS0520-WFR-B</t>
  </si>
  <si>
    <t>OBS0520-BLB-B</t>
  </si>
  <si>
    <t>OBS0520-E1-B</t>
  </si>
  <si>
    <t>OBS0520-D1-B</t>
  </si>
  <si>
    <t>OBS0520-B1-B</t>
  </si>
  <si>
    <t>OBS0520-B4-B</t>
  </si>
  <si>
    <t>OBS0520-G9-B</t>
  </si>
  <si>
    <t>OBS0520-BR-B</t>
  </si>
  <si>
    <t>OBS0520-TR-UP-B</t>
  </si>
  <si>
    <t>OBS0520-DR-B</t>
  </si>
  <si>
    <t>OBS0520-G6-B</t>
  </si>
  <si>
    <t>OBS0520-EFR-B</t>
  </si>
  <si>
    <t>OBS0620-E6-B</t>
  </si>
  <si>
    <t>OBS0620-E9-B</t>
  </si>
  <si>
    <t>OBS0620-I9-B</t>
  </si>
  <si>
    <t>OBS0620-I9-1-B</t>
  </si>
  <si>
    <t>OBS0620-BR-B</t>
  </si>
  <si>
    <t>OBS0620-TR-UP-B</t>
  </si>
  <si>
    <t>OBS0620-MR-B</t>
  </si>
  <si>
    <t>11a</t>
  </si>
  <si>
    <t>OBS0620-DR-B</t>
  </si>
  <si>
    <t>OBS0620-EFR-B</t>
  </si>
  <si>
    <t>OBS0620-B4-B</t>
  </si>
  <si>
    <t>OBS0620-B1-B</t>
  </si>
  <si>
    <t>OBS0620-D1-B</t>
  </si>
  <si>
    <t>OBS0620-E1-B</t>
  </si>
  <si>
    <t>OBS0620-BLB-B</t>
  </si>
  <si>
    <t>OBS0620-WFR-B</t>
  </si>
  <si>
    <t>OBS0620-WB-B</t>
  </si>
  <si>
    <t>OBS0620-BSR-B</t>
  </si>
  <si>
    <t>OBS0620-B11-B</t>
  </si>
  <si>
    <t>broken</t>
  </si>
  <si>
    <t>avocado</t>
  </si>
  <si>
    <t>LOST</t>
  </si>
  <si>
    <t>J</t>
  </si>
  <si>
    <t>C</t>
  </si>
  <si>
    <t>S3</t>
  </si>
  <si>
    <t>H</t>
  </si>
  <si>
    <t>K28</t>
  </si>
  <si>
    <t>1b</t>
  </si>
  <si>
    <t>2b</t>
  </si>
  <si>
    <t>3b</t>
  </si>
  <si>
    <t>4b</t>
  </si>
  <si>
    <t>5b</t>
  </si>
  <si>
    <t>6b</t>
  </si>
  <si>
    <t>7b</t>
  </si>
  <si>
    <t>8b</t>
  </si>
  <si>
    <t>9b</t>
  </si>
  <si>
    <t>10b</t>
  </si>
  <si>
    <t>11b</t>
  </si>
  <si>
    <t>12b</t>
  </si>
  <si>
    <t>13b</t>
  </si>
  <si>
    <t>14b</t>
  </si>
  <si>
    <t>15b</t>
  </si>
  <si>
    <t>16b</t>
  </si>
  <si>
    <t>17b</t>
  </si>
  <si>
    <t>18b</t>
  </si>
  <si>
    <t>19b</t>
  </si>
  <si>
    <t>20b</t>
  </si>
  <si>
    <t>21b</t>
  </si>
  <si>
    <t>22b</t>
  </si>
  <si>
    <t>23b</t>
  </si>
  <si>
    <t>24b</t>
  </si>
  <si>
    <t>71b</t>
  </si>
  <si>
    <t>72b</t>
  </si>
  <si>
    <t>31b</t>
  </si>
  <si>
    <t>32b</t>
  </si>
  <si>
    <t>42b</t>
  </si>
  <si>
    <t>41b</t>
  </si>
  <si>
    <t>51b</t>
  </si>
  <si>
    <t>52b</t>
  </si>
  <si>
    <t>60b</t>
  </si>
  <si>
    <t>70b</t>
  </si>
  <si>
    <t>33b</t>
  </si>
  <si>
    <t>43b</t>
  </si>
  <si>
    <t>61b</t>
  </si>
  <si>
    <t>62b</t>
  </si>
  <si>
    <t>34b</t>
  </si>
  <si>
    <t>44b</t>
  </si>
  <si>
    <t>53b</t>
  </si>
  <si>
    <t>63b</t>
  </si>
  <si>
    <t>54b</t>
  </si>
  <si>
    <t>k28</t>
  </si>
  <si>
    <t>64b</t>
  </si>
  <si>
    <t>65b</t>
  </si>
  <si>
    <t>55b</t>
  </si>
  <si>
    <t>35b</t>
  </si>
  <si>
    <t>45b</t>
  </si>
  <si>
    <t>56b</t>
  </si>
  <si>
    <t>66b</t>
  </si>
  <si>
    <t>57b</t>
  </si>
  <si>
    <t>67b</t>
  </si>
  <si>
    <t>pH bottle with yellow tape</t>
  </si>
  <si>
    <t>46 (3)</t>
  </si>
  <si>
    <t>pH was taken in a 20ml scit vial</t>
  </si>
  <si>
    <t>1a</t>
  </si>
  <si>
    <t>2a</t>
  </si>
  <si>
    <t>3a</t>
  </si>
  <si>
    <t>4a</t>
  </si>
  <si>
    <t>5a</t>
  </si>
  <si>
    <t>7a</t>
  </si>
  <si>
    <t>9a</t>
  </si>
  <si>
    <t>10a</t>
  </si>
  <si>
    <t>13a</t>
  </si>
  <si>
    <t>26 (yellow)</t>
  </si>
  <si>
    <t>22 (17)</t>
  </si>
  <si>
    <t>MB7A-S</t>
  </si>
  <si>
    <t>*mv is blank for 7/27 survey due to processor not knowing to record that value*</t>
  </si>
  <si>
    <t>D</t>
  </si>
  <si>
    <t>E</t>
  </si>
  <si>
    <t>F</t>
  </si>
  <si>
    <t>G</t>
  </si>
  <si>
    <t>I</t>
  </si>
  <si>
    <t>K</t>
  </si>
  <si>
    <t>M</t>
  </si>
  <si>
    <t>O</t>
  </si>
  <si>
    <t>P</t>
  </si>
  <si>
    <t>Q</t>
  </si>
  <si>
    <t>R</t>
  </si>
  <si>
    <t>T</t>
  </si>
  <si>
    <t>U</t>
  </si>
  <si>
    <t>V</t>
  </si>
  <si>
    <t>W</t>
  </si>
  <si>
    <t>X</t>
  </si>
  <si>
    <t>Z</t>
  </si>
  <si>
    <t>AA</t>
  </si>
  <si>
    <t>BB</t>
  </si>
  <si>
    <t>CC</t>
  </si>
  <si>
    <t>GG</t>
  </si>
  <si>
    <t>II</t>
  </si>
  <si>
    <t>JJ</t>
  </si>
  <si>
    <t>KK</t>
  </si>
  <si>
    <t>LL</t>
  </si>
  <si>
    <t>NN</t>
  </si>
  <si>
    <t>OO</t>
  </si>
  <si>
    <t>PP</t>
  </si>
  <si>
    <t>QQ</t>
  </si>
  <si>
    <t>RR</t>
  </si>
  <si>
    <t>SS</t>
  </si>
  <si>
    <t>TT</t>
  </si>
  <si>
    <t>UU</t>
  </si>
  <si>
    <t>VV</t>
  </si>
  <si>
    <t>A8</t>
  </si>
  <si>
    <t>XX</t>
  </si>
  <si>
    <t>YY</t>
  </si>
  <si>
    <t>ZZ</t>
  </si>
  <si>
    <t>A1</t>
  </si>
  <si>
    <t>A2</t>
  </si>
  <si>
    <t>A3</t>
  </si>
  <si>
    <t>A4</t>
  </si>
  <si>
    <t>A5</t>
  </si>
  <si>
    <t>A6</t>
  </si>
  <si>
    <t>EE</t>
  </si>
  <si>
    <t>FF</t>
  </si>
  <si>
    <t>Avocado</t>
  </si>
  <si>
    <t>ARCOS (bon secour)</t>
  </si>
  <si>
    <t>*WQ data taken from ARCOS station but no water collected*</t>
  </si>
  <si>
    <t>20a</t>
  </si>
  <si>
    <t>*NA for DIC and pH on this survey is due to person on boat not collecting bottom water unless stratification ocurred*</t>
  </si>
  <si>
    <t>25B</t>
  </si>
  <si>
    <t>19 black</t>
  </si>
  <si>
    <t>19 blue</t>
  </si>
  <si>
    <t>32a</t>
  </si>
  <si>
    <t>S1</t>
  </si>
  <si>
    <t>S2</t>
  </si>
  <si>
    <t xml:space="preserve">*got overlooked somehow in the cooler and did not get filtered. </t>
  </si>
  <si>
    <t>OBS7022</t>
  </si>
  <si>
    <t xml:space="preserve">*pH ID 54 bottle has broken lip </t>
  </si>
  <si>
    <t>*pH ID 22 used on two separate bottles</t>
  </si>
  <si>
    <t>*pH 12 was not proccessed or not recorded on the filter sheet</t>
  </si>
  <si>
    <t>1st pH ID 23, only 1 bottle 23 on pH sheet</t>
  </si>
  <si>
    <t>2nd pH ID 23, only 1 bottle 23 on pH sheet</t>
  </si>
  <si>
    <t>*Can't find bottle number 10; Bottle possibly 1035 with sample ID 13027</t>
  </si>
  <si>
    <t>No pH ID 26, maybe ID 20</t>
  </si>
  <si>
    <t>* Sample ID not on the filter sheet</t>
  </si>
  <si>
    <t>20A</t>
  </si>
  <si>
    <t>1st pH ID 3, 2 pH ID 3 recorded</t>
  </si>
  <si>
    <t>2nd pH ID3, 2 pH ID 3 recorded</t>
  </si>
  <si>
    <t>* Bottom DIC has a bubble</t>
  </si>
  <si>
    <t>* DIC 1107 and 1106 likely written on field sheet backwards</t>
  </si>
  <si>
    <t>AVOCADO</t>
  </si>
  <si>
    <t>Bottle ID 1017 twice</t>
  </si>
  <si>
    <t>Did not filter bottom bottle due to salinity match</t>
  </si>
  <si>
    <t>Salinity measured in lab</t>
  </si>
  <si>
    <t>AVACADO</t>
  </si>
  <si>
    <t>StationID</t>
  </si>
  <si>
    <t>*part one was ran in March of 2021 by Alex and I can not locate the rest of the samples from this survey..I have looked multiple times. Will continue to look for the archives or DNP samples and hopefully get them ran with the rest of our samples when Laura comes back this fall.* AF</t>
  </si>
  <si>
    <t>Station</t>
  </si>
  <si>
    <t>Vol filtered (mL)</t>
  </si>
  <si>
    <t>Vol extracted (mL)</t>
  </si>
  <si>
    <t>dilution factor</t>
  </si>
  <si>
    <t>uncorrected</t>
  </si>
  <si>
    <t>not shaken well</t>
  </si>
  <si>
    <t>no blank data</t>
  </si>
  <si>
    <t>* blanks were high so some small carry over. Will start rinsing better between each sample*</t>
  </si>
  <si>
    <t>no Vol filtered data. 100 is assumed amount.</t>
  </si>
  <si>
    <t>*no blank data. Not sure if I should leave as NA or 0?*</t>
  </si>
  <si>
    <t>Initial weight (mg)</t>
  </si>
  <si>
    <t>Dry weight (mg)</t>
  </si>
  <si>
    <t>Vol. filt (ml)</t>
  </si>
  <si>
    <t>Vol. Filt (L)</t>
  </si>
  <si>
    <t>*stuck to the bottom of tin</t>
  </si>
  <si>
    <t>*these three were not dry all the way</t>
  </si>
  <si>
    <t>*realized after this one that they were still damp so I put them back in the drying oven but this one had already been thrown away. number is probably not accurate.* A.F.</t>
  </si>
  <si>
    <t>Filter stuck to other tin</t>
  </si>
  <si>
    <t>Some label stuck to filter</t>
  </si>
  <si>
    <t>Initial weight not recorded</t>
  </si>
  <si>
    <t>Filter stuck to tin</t>
  </si>
  <si>
    <t>Bottle and Station info missing but present in water data and OBS</t>
  </si>
  <si>
    <t>Bottle and Station info missing, possibly B1-B Bottom</t>
  </si>
  <si>
    <t>filter stuck to tin</t>
  </si>
  <si>
    <t>stuck to other tin</t>
  </si>
  <si>
    <t>stuck to bottom</t>
  </si>
  <si>
    <t>stuck to bottom of tin</t>
  </si>
  <si>
    <t>stuck to tin above</t>
  </si>
  <si>
    <t>No salt crystals</t>
  </si>
  <si>
    <t>Salt</t>
  </si>
  <si>
    <t>Stuck to bottom of tin 14526</t>
  </si>
  <si>
    <t>Vol Filt (L)</t>
  </si>
  <si>
    <t>Sample Weight [mg]</t>
  </si>
  <si>
    <t>Nitrogen concentration (ug/L)</t>
  </si>
  <si>
    <t>Carbon Response</t>
  </si>
  <si>
    <t>Carbon concentration (ug/L)</t>
  </si>
  <si>
    <t>B7C-B PCN</t>
  </si>
  <si>
    <t>B7C-S PCN</t>
  </si>
  <si>
    <t>B11-S PCN</t>
  </si>
  <si>
    <t>BSR-S PCN</t>
  </si>
  <si>
    <t>WB-S PCN</t>
  </si>
  <si>
    <t>C9-B PCN</t>
  </si>
  <si>
    <t>C9-S PCN</t>
  </si>
  <si>
    <t>C7C-B PCN</t>
  </si>
  <si>
    <t>C7C-S PCN</t>
  </si>
  <si>
    <t>C5-1-B PCN</t>
  </si>
  <si>
    <t>C5-1-S PCN</t>
  </si>
  <si>
    <t>C4-B PCN</t>
  </si>
  <si>
    <t>C4-S PCN</t>
  </si>
  <si>
    <t>WFR-B PCN</t>
  </si>
  <si>
    <t>BLB-S PCN</t>
  </si>
  <si>
    <t>E1-S PCN</t>
  </si>
  <si>
    <t>D1-S PCN</t>
  </si>
  <si>
    <t>C1-B PCN</t>
  </si>
  <si>
    <t>C1-S PCN</t>
  </si>
  <si>
    <t>B1-S PCN</t>
  </si>
  <si>
    <t>B4-S PCN</t>
  </si>
  <si>
    <t>G9-S</t>
  </si>
  <si>
    <t>I9-B</t>
  </si>
  <si>
    <t>I9-S</t>
  </si>
  <si>
    <t>BR-S</t>
  </si>
  <si>
    <t>TRup-S</t>
  </si>
  <si>
    <t>I7C-B</t>
  </si>
  <si>
    <t>I7C-S</t>
  </si>
  <si>
    <t>DR-S</t>
  </si>
  <si>
    <t>G6-S</t>
  </si>
  <si>
    <t>G7C-S</t>
  </si>
  <si>
    <t>EFR-S</t>
  </si>
  <si>
    <t>E6-S PCN</t>
  </si>
  <si>
    <t>E7C-B PCN</t>
  </si>
  <si>
    <t>E7C-S PCN</t>
  </si>
  <si>
    <t>E9-S PCN</t>
  </si>
  <si>
    <t>G9-B PCN</t>
  </si>
  <si>
    <t>G9-S PCN</t>
  </si>
  <si>
    <t>H9-1-B PCN</t>
  </si>
  <si>
    <t>I9-B PCN</t>
  </si>
  <si>
    <t>I9-S PCN</t>
  </si>
  <si>
    <t>BR-S PCN</t>
  </si>
  <si>
    <t>AR-S PCN</t>
  </si>
  <si>
    <t>TR-UP-S PCN</t>
  </si>
  <si>
    <t>TRup-S PCN</t>
  </si>
  <si>
    <t>TR-B PCN</t>
  </si>
  <si>
    <t>TR-S PCN</t>
  </si>
  <si>
    <t>MR-B PCN</t>
  </si>
  <si>
    <t>MR-S</t>
  </si>
  <si>
    <t>J7C-B PCN</t>
  </si>
  <si>
    <t>I7C-B PCN</t>
  </si>
  <si>
    <t>I7C-S PCN</t>
  </si>
  <si>
    <t>DR-B PCN</t>
  </si>
  <si>
    <t>DR-S PCN</t>
  </si>
  <si>
    <t>G7C-B</t>
  </si>
  <si>
    <t>G7C-S PCN</t>
  </si>
  <si>
    <t>EFR-S PCN</t>
  </si>
  <si>
    <t>10026 PCN</t>
  </si>
  <si>
    <t>10029 PCN</t>
  </si>
  <si>
    <t>10034 PCN</t>
  </si>
  <si>
    <t>10028 PCN</t>
  </si>
  <si>
    <t>10035 PCN</t>
  </si>
  <si>
    <t>10025 PCN</t>
  </si>
  <si>
    <t>10031 PCN</t>
  </si>
  <si>
    <t>10037 PCN</t>
  </si>
  <si>
    <t>10038 PCN</t>
  </si>
  <si>
    <t>10027 PCN</t>
  </si>
  <si>
    <t>10030 PCN</t>
  </si>
  <si>
    <t>10032 PCN</t>
  </si>
  <si>
    <t>10036 PCN</t>
  </si>
  <si>
    <t>10040 PCN</t>
  </si>
  <si>
    <t>10039 PCN</t>
  </si>
  <si>
    <t>10041 PCN</t>
  </si>
  <si>
    <t>10033 PCN</t>
  </si>
  <si>
    <t>10024 PCN</t>
  </si>
  <si>
    <t>10109 PCN</t>
  </si>
  <si>
    <t>10113 PCN</t>
  </si>
  <si>
    <t>10108 PCN</t>
  </si>
  <si>
    <t>10101 PCN</t>
  </si>
  <si>
    <t>10115 PCN</t>
  </si>
  <si>
    <t>10102 PCN</t>
  </si>
  <si>
    <t>10107 PCN</t>
  </si>
  <si>
    <t>10116 PCN</t>
  </si>
  <si>
    <t>10103 PCN</t>
  </si>
  <si>
    <t>10114 PCN</t>
  </si>
  <si>
    <t>10104 PCN</t>
  </si>
  <si>
    <t>10105 PCN</t>
  </si>
  <si>
    <t>10106 PCN</t>
  </si>
  <si>
    <t>10110 PCN</t>
  </si>
  <si>
    <t>10112 PCN</t>
  </si>
  <si>
    <t>10430 PCN</t>
  </si>
  <si>
    <t>10434 PCN</t>
  </si>
  <si>
    <t>10426 PCN</t>
  </si>
  <si>
    <t>10441 PCN</t>
  </si>
  <si>
    <t>10431 PCN</t>
  </si>
  <si>
    <t>10425 PCN</t>
  </si>
  <si>
    <t>10428 PCN</t>
  </si>
  <si>
    <t>10424 PCN</t>
  </si>
  <si>
    <t>10437 PCN</t>
  </si>
  <si>
    <t>10438 PCN</t>
  </si>
  <si>
    <t>10440 PCN</t>
  </si>
  <si>
    <t>10433 PCN</t>
  </si>
  <si>
    <t>10435 PCN</t>
  </si>
  <si>
    <t>10432 PCN</t>
  </si>
  <si>
    <t>10439 PCN</t>
  </si>
  <si>
    <t>10427 PCN</t>
  </si>
  <si>
    <t>10436 PCN</t>
  </si>
  <si>
    <t>10429 PCN</t>
  </si>
  <si>
    <t>10422 PCN</t>
  </si>
  <si>
    <t>10601 PCN</t>
  </si>
  <si>
    <t>10602 PCN</t>
  </si>
  <si>
    <t>10603 PCN</t>
  </si>
  <si>
    <t>10604 PCN</t>
  </si>
  <si>
    <t>10605 PCN</t>
  </si>
  <si>
    <t>10606 PCN</t>
  </si>
  <si>
    <t>10607 PCN</t>
  </si>
  <si>
    <t>10608 PCN</t>
  </si>
  <si>
    <t>10609 PCN</t>
  </si>
  <si>
    <t>10610 PCN</t>
  </si>
  <si>
    <t>10611 PCN</t>
  </si>
  <si>
    <t>10612 PCN</t>
  </si>
  <si>
    <t>10613 PCN</t>
  </si>
  <si>
    <t>10614 PCN</t>
  </si>
  <si>
    <t>10615 PCN</t>
  </si>
  <si>
    <t>10616 PCN</t>
  </si>
  <si>
    <t>10617 PCN</t>
  </si>
  <si>
    <t>10701 PCN</t>
  </si>
  <si>
    <t>10702 PCN</t>
  </si>
  <si>
    <t>10707 PCN</t>
  </si>
  <si>
    <t>10704 PCN</t>
  </si>
  <si>
    <t>10705 PCN</t>
  </si>
  <si>
    <t>10706 PCN</t>
  </si>
  <si>
    <t>10708 PCN</t>
  </si>
  <si>
    <t>10709 PCN</t>
  </si>
  <si>
    <t>10710 PCN</t>
  </si>
  <si>
    <t>10711 PCN</t>
  </si>
  <si>
    <t>10712 PCN</t>
  </si>
  <si>
    <t>10713 PCN</t>
  </si>
  <si>
    <t>10714 PCN</t>
  </si>
  <si>
    <t>10715 PCN</t>
  </si>
  <si>
    <t>10716 PCN</t>
  </si>
  <si>
    <t>10717 PCN</t>
  </si>
  <si>
    <t>10718 PCN</t>
  </si>
  <si>
    <t>10719 PCN</t>
  </si>
  <si>
    <t>10720 PCN</t>
  </si>
  <si>
    <t>10721 PCN</t>
  </si>
  <si>
    <t>10722 PCN</t>
  </si>
  <si>
    <t>10723 PCN</t>
  </si>
  <si>
    <t>10724 PCN</t>
  </si>
  <si>
    <t>10725 PCN</t>
  </si>
  <si>
    <t>10726 PCN</t>
  </si>
  <si>
    <t>10727 PCN</t>
  </si>
  <si>
    <t>10801 PCN</t>
  </si>
  <si>
    <t>10802 PCN</t>
  </si>
  <si>
    <t>10803 PCN</t>
  </si>
  <si>
    <t>10804 PCN</t>
  </si>
  <si>
    <t>10806 PCN</t>
  </si>
  <si>
    <t>10807 PCN</t>
  </si>
  <si>
    <t>10809 PCN</t>
  </si>
  <si>
    <t>10810 PCN</t>
  </si>
  <si>
    <t>10811 PCN</t>
  </si>
  <si>
    <t>10812 PCN</t>
  </si>
  <si>
    <t>10813 PCN</t>
  </si>
  <si>
    <t>10814 PCN</t>
  </si>
  <si>
    <t>10815 PCN</t>
  </si>
  <si>
    <t>10816 PCN</t>
  </si>
  <si>
    <t>10817 PCN</t>
  </si>
  <si>
    <t>10818 PCN</t>
  </si>
  <si>
    <t>10819 PCN</t>
  </si>
  <si>
    <t>11001 PCN</t>
  </si>
  <si>
    <t>11002 PCN</t>
  </si>
  <si>
    <t>11003 PCN</t>
  </si>
  <si>
    <t>11004 PCN</t>
  </si>
  <si>
    <t>11005 PCN</t>
  </si>
  <si>
    <t>11006 PCN</t>
  </si>
  <si>
    <t>11007 PCN</t>
  </si>
  <si>
    <t>11008 PCN</t>
  </si>
  <si>
    <t>11009 PCN</t>
  </si>
  <si>
    <t>11010 PCN</t>
  </si>
  <si>
    <t>11011 PCN</t>
  </si>
  <si>
    <t>11012 PCN</t>
  </si>
  <si>
    <t>11013 PCN</t>
  </si>
  <si>
    <t>11014 PCN</t>
  </si>
  <si>
    <t>11015 PCN</t>
  </si>
  <si>
    <t>11016 PCN</t>
  </si>
  <si>
    <t>11017 PCN</t>
  </si>
  <si>
    <t>11018 PCN</t>
  </si>
  <si>
    <t>11019 PCN</t>
  </si>
  <si>
    <t>11020 PCN</t>
  </si>
  <si>
    <t>11101 PCN</t>
  </si>
  <si>
    <t>11102 PCN</t>
  </si>
  <si>
    <t>11103 PCN</t>
  </si>
  <si>
    <t>11104 PCN</t>
  </si>
  <si>
    <t>11105 PCN</t>
  </si>
  <si>
    <t>11106 PCN</t>
  </si>
  <si>
    <t>11107 PCN</t>
  </si>
  <si>
    <t>11108 PCN</t>
  </si>
  <si>
    <t>11109 PCN</t>
  </si>
  <si>
    <t>11110 PCN</t>
  </si>
  <si>
    <t>11111 PCN</t>
  </si>
  <si>
    <t>11112 PCN</t>
  </si>
  <si>
    <t>11113 PCN</t>
  </si>
  <si>
    <t>11114 PCN</t>
  </si>
  <si>
    <t>11115 PCN</t>
  </si>
  <si>
    <t>11116 PCN</t>
  </si>
  <si>
    <t>11117 PCN</t>
  </si>
  <si>
    <t>Sample Name</t>
  </si>
  <si>
    <t>Analysis(Inj.)</t>
  </si>
  <si>
    <t>Result</t>
  </si>
  <si>
    <t>TDP</t>
  </si>
  <si>
    <t>QAQC? Y or N</t>
  </si>
  <si>
    <t>Initials</t>
  </si>
  <si>
    <t>Errors Resolved? Y or N</t>
  </si>
  <si>
    <t>QAQC (Quality Assurance/Quality Control) Instructions</t>
  </si>
  <si>
    <t>1. Double check each sheet row by row and column by column in the Data file with the original data source (the RESTORE binders with hard copy sheets)</t>
  </si>
  <si>
    <t>2. If a clear typo/error is made in the data then correct it</t>
  </si>
  <si>
    <t>3. If the error is not as clear then go back through the data until you can identify the error through process of elimination etc..</t>
  </si>
  <si>
    <t>3. If the error cannot be corrected after steps 1-3 and/or you have questions then highlight the cell for later review by Allison or Nick</t>
  </si>
  <si>
    <t>4. Once the data sheet is QAQC'd, fill out the checklist with the sheet name, yes or no and your initials and date</t>
  </si>
  <si>
    <t>5. Use the Notes column for any notes/questions pertaining to the data as well</t>
  </si>
  <si>
    <t>6. Refer to the Metadata sheet for column/unit definitions and descriptions</t>
  </si>
  <si>
    <t>7. Lab manager will double check QAQC and resolve any errors found or notes written</t>
  </si>
  <si>
    <t xml:space="preserve">8. NA means there were no errors to resolve </t>
  </si>
  <si>
    <t>A7</t>
  </si>
  <si>
    <t>A7C</t>
  </si>
  <si>
    <t>A9</t>
  </si>
  <si>
    <t>A10</t>
  </si>
  <si>
    <t>A11</t>
  </si>
  <si>
    <t>A12</t>
  </si>
  <si>
    <t>B5</t>
  </si>
  <si>
    <t>B6</t>
  </si>
  <si>
    <t>D4</t>
  </si>
  <si>
    <t>D5</t>
  </si>
  <si>
    <t>PAR</t>
  </si>
  <si>
    <t>OBS0819</t>
  </si>
  <si>
    <t>MB1A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</si>
</sst>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m/d/yyyy"/>
    <numFmt numFmtId="165" formatCode="mm/dd/yyyy"/>
    <numFmt numFmtId="166" formatCode="###0.00;\-###0.00"/>
    <numFmt numFmtId="167" formatCode="###0.000;\-###0.000"/>
    <numFmt numFmtId="168" formatCode="0.0"/>
    <numFmt numFmtId="169" formatCode="0.0000"/>
    <numFmt numFmtId="170" formatCode="0.00000"/>
    <numFmt numFmtId="171" formatCode="mm/dd/yy"/>
  </numFmts>
  <fonts count="7" x14ac:knownFonts="1">
    <font>
      <sz val="10"/>
      <color rgb="FF000000"/>
      <name val="Arial"/>
      <scheme val="minor"/>
    </font>
    <font>
      <sz val="10"/>
      <color theme="1"/>
      <name val="Arial"/>
      <scheme val="minor"/>
    </font>
    <font>
      <b/>
      <sz val="11"/>
      <color theme="1"/>
      <name val="Calibri"/>
    </font>
    <font>
      <sz val="11"/>
      <color theme="1"/>
      <name val="Calibri"/>
    </font>
    <font>
      <sz val="11"/>
      <color rgb="FF000000"/>
      <name val="Calibri"/>
    </font>
    <font>
      <sz val="10"/>
      <color theme="1"/>
      <name val="Arial"/>
    </font>
    <font>
      <sz val="11"/>
      <color rgb="FF1F1F1F"/>
      <name val="Calibri"/>
    </font>
  </fonts>
  <fills count="9">
    <fill>
      <patternFill patternType="none"/>
    </fill>
    <fill>
      <patternFill patternType="gray125"/>
    </fill>
    <fill>
      <patternFill patternType="solid">
        <fgColor rgb="FFC9DAF8"/>
        <bgColor rgb="FFC9DAF8"/>
      </patternFill>
    </fill>
    <fill>
      <patternFill patternType="solid">
        <fgColor rgb="FFFFFFFF"/>
        <bgColor rgb="FFFFFFFF"/>
      </patternFill>
    </fill>
    <fill>
      <patternFill patternType="solid">
        <fgColor rgb="FFCFE2F3"/>
        <bgColor rgb="FFCFE2F3"/>
      </patternFill>
    </fill>
    <fill>
      <patternFill patternType="solid">
        <fgColor rgb="FFFFE599"/>
        <bgColor rgb="FFFFE599"/>
      </patternFill>
    </fill>
    <fill>
      <patternFill patternType="solid">
        <fgColor rgb="FFFFD966"/>
        <bgColor rgb="FFFFD966"/>
      </patternFill>
    </fill>
    <fill>
      <patternFill patternType="solid">
        <fgColor rgb="FFFFFF00"/>
        <bgColor rgb="FFFFFF00"/>
      </patternFill>
    </fill>
    <fill>
      <patternFill patternType="solid">
        <fgColor rgb="FFEA9999"/>
        <bgColor rgb="FFEA9999"/>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5">
    <xf numFmtId="0" fontId="0" fillId="0" borderId="0" xfId="0"/>
    <xf numFmtId="0" fontId="1" fillId="0" borderId="0" xfId="0" applyFont="1"/>
    <xf numFmtId="0" fontId="2" fillId="0" borderId="0" xfId="0" applyFont="1" applyAlignment="1">
      <alignment horizontal="left"/>
    </xf>
    <xf numFmtId="0" fontId="3" fillId="0" borderId="0" xfId="0" applyFont="1" applyAlignment="1">
      <alignment horizontal="left"/>
    </xf>
    <xf numFmtId="0" fontId="2" fillId="0" borderId="1" xfId="0" applyFont="1" applyBorder="1" applyAlignment="1">
      <alignment horizontal="left"/>
    </xf>
    <xf numFmtId="0" fontId="3" fillId="0" borderId="1" xfId="0" applyFont="1" applyBorder="1" applyAlignment="1">
      <alignment horizontal="left"/>
    </xf>
    <xf numFmtId="0" fontId="3" fillId="2" borderId="0" xfId="0" applyFont="1" applyFill="1" applyAlignment="1">
      <alignment horizontal="left"/>
    </xf>
    <xf numFmtId="0" fontId="3" fillId="3" borderId="1" xfId="0" applyFont="1" applyFill="1" applyBorder="1" applyAlignment="1">
      <alignment horizontal="left"/>
    </xf>
    <xf numFmtId="0" fontId="1" fillId="2" borderId="0" xfId="0" applyFont="1" applyFill="1"/>
    <xf numFmtId="0" fontId="3" fillId="4" borderId="0" xfId="0" applyFont="1" applyFill="1" applyAlignment="1">
      <alignment horizontal="left"/>
    </xf>
    <xf numFmtId="0" fontId="3" fillId="3" borderId="0" xfId="0" applyFont="1" applyFill="1" applyAlignment="1">
      <alignment horizontal="left"/>
    </xf>
    <xf numFmtId="164" fontId="3" fillId="0" borderId="0" xfId="0" applyNumberFormat="1" applyFont="1" applyAlignment="1">
      <alignment horizontal="left"/>
    </xf>
    <xf numFmtId="20" fontId="3" fillId="0" borderId="0" xfId="0" applyNumberFormat="1" applyFont="1" applyAlignment="1">
      <alignment horizontal="left"/>
    </xf>
    <xf numFmtId="165" fontId="3" fillId="0" borderId="0" xfId="0" applyNumberFormat="1" applyFont="1" applyAlignment="1">
      <alignment horizontal="left"/>
    </xf>
    <xf numFmtId="20" fontId="3" fillId="3" borderId="0" xfId="0" applyNumberFormat="1" applyFont="1" applyFill="1" applyAlignment="1">
      <alignment horizontal="left"/>
    </xf>
    <xf numFmtId="165" fontId="3" fillId="3" borderId="0" xfId="0" applyNumberFormat="1" applyFont="1" applyFill="1" applyAlignment="1">
      <alignment horizontal="left"/>
    </xf>
    <xf numFmtId="0" fontId="3" fillId="5" borderId="0" xfId="0" applyFont="1" applyFill="1" applyAlignment="1">
      <alignment horizontal="left"/>
    </xf>
    <xf numFmtId="165" fontId="3" fillId="5" borderId="0" xfId="0" applyNumberFormat="1" applyFont="1" applyFill="1" applyAlignment="1">
      <alignment horizontal="left"/>
    </xf>
    <xf numFmtId="20" fontId="3" fillId="5" borderId="0" xfId="0" applyNumberFormat="1" applyFont="1" applyFill="1" applyAlignment="1">
      <alignment horizontal="left"/>
    </xf>
    <xf numFmtId="164" fontId="3" fillId="5" borderId="0" xfId="0" applyNumberFormat="1" applyFont="1" applyFill="1" applyAlignment="1">
      <alignment horizontal="left"/>
    </xf>
    <xf numFmtId="164" fontId="3" fillId="3" borderId="0" xfId="0" applyNumberFormat="1" applyFont="1" applyFill="1" applyAlignment="1">
      <alignment horizontal="left"/>
    </xf>
    <xf numFmtId="0" fontId="4" fillId="3" borderId="0" xfId="0" applyFont="1" applyFill="1" applyAlignment="1">
      <alignment horizontal="left"/>
    </xf>
    <xf numFmtId="166" fontId="3" fillId="0" borderId="0" xfId="0" applyNumberFormat="1" applyFont="1" applyAlignment="1">
      <alignment horizontal="left"/>
    </xf>
    <xf numFmtId="167" fontId="3" fillId="0" borderId="0" xfId="0" applyNumberFormat="1" applyFont="1" applyAlignment="1">
      <alignment horizontal="left"/>
    </xf>
    <xf numFmtId="166" fontId="4" fillId="3" borderId="0" xfId="0" applyNumberFormat="1" applyFont="1" applyFill="1" applyAlignment="1">
      <alignment horizontal="left"/>
    </xf>
    <xf numFmtId="20" fontId="4" fillId="3" borderId="0" xfId="0" applyNumberFormat="1" applyFont="1" applyFill="1" applyAlignment="1">
      <alignment horizontal="left"/>
    </xf>
    <xf numFmtId="2" fontId="3" fillId="0" borderId="0" xfId="0" applyNumberFormat="1" applyFont="1" applyAlignment="1">
      <alignment horizontal="left"/>
    </xf>
    <xf numFmtId="168" fontId="4" fillId="3" borderId="0" xfId="0" applyNumberFormat="1" applyFont="1" applyFill="1" applyAlignment="1">
      <alignment horizontal="left"/>
    </xf>
    <xf numFmtId="2" fontId="4" fillId="3" borderId="0" xfId="0" applyNumberFormat="1" applyFont="1" applyFill="1" applyAlignment="1">
      <alignment horizontal="left"/>
    </xf>
    <xf numFmtId="0" fontId="3" fillId="6" borderId="0" xfId="0" applyFont="1" applyFill="1" applyAlignment="1">
      <alignment horizontal="left"/>
    </xf>
    <xf numFmtId="14" fontId="3" fillId="0" borderId="0" xfId="0" applyNumberFormat="1" applyFont="1" applyAlignment="1">
      <alignment horizontal="left"/>
    </xf>
    <xf numFmtId="169" fontId="3" fillId="0" borderId="0" xfId="0" applyNumberFormat="1" applyFont="1" applyAlignment="1">
      <alignment horizontal="left"/>
    </xf>
    <xf numFmtId="2" fontId="3" fillId="3" borderId="0" xfId="0" applyNumberFormat="1" applyFont="1" applyFill="1" applyAlignment="1">
      <alignment horizontal="left"/>
    </xf>
    <xf numFmtId="170" fontId="3" fillId="0" borderId="0" xfId="0" applyNumberFormat="1" applyFont="1" applyAlignment="1">
      <alignment horizontal="left"/>
    </xf>
    <xf numFmtId="168" fontId="3" fillId="0" borderId="0" xfId="0" applyNumberFormat="1" applyFont="1" applyAlignment="1">
      <alignment horizontal="left"/>
    </xf>
    <xf numFmtId="171" fontId="3" fillId="0" borderId="0" xfId="0" applyNumberFormat="1" applyFont="1" applyAlignment="1">
      <alignment horizontal="left"/>
    </xf>
    <xf numFmtId="0" fontId="1" fillId="0" borderId="0" xfId="0" applyFont="1" applyAlignment="1">
      <alignment horizontal="left"/>
    </xf>
    <xf numFmtId="46" fontId="3" fillId="0" borderId="0" xfId="0" applyNumberFormat="1" applyFont="1" applyAlignment="1">
      <alignment horizontal="left"/>
    </xf>
    <xf numFmtId="2" fontId="2" fillId="0" borderId="0" xfId="0" applyNumberFormat="1" applyFont="1" applyAlignment="1">
      <alignment horizontal="left"/>
    </xf>
    <xf numFmtId="1" fontId="3" fillId="0" borderId="0" xfId="0" applyNumberFormat="1" applyFont="1" applyAlignment="1">
      <alignment horizontal="left"/>
    </xf>
    <xf numFmtId="1" fontId="3" fillId="3" borderId="0" xfId="0" applyNumberFormat="1" applyFont="1" applyFill="1" applyAlignment="1">
      <alignment horizontal="left"/>
    </xf>
    <xf numFmtId="168" fontId="3" fillId="3" borderId="0" xfId="0" applyNumberFormat="1" applyFont="1" applyFill="1" applyAlignment="1">
      <alignment horizontal="left"/>
    </xf>
    <xf numFmtId="165" fontId="3" fillId="6" borderId="0" xfId="0" applyNumberFormat="1" applyFont="1" applyFill="1" applyAlignment="1">
      <alignment horizontal="left"/>
    </xf>
    <xf numFmtId="20" fontId="3" fillId="6" borderId="0" xfId="0" applyNumberFormat="1" applyFont="1" applyFill="1" applyAlignment="1">
      <alignment horizontal="left"/>
    </xf>
    <xf numFmtId="2" fontId="3" fillId="6" borderId="0" xfId="0" applyNumberFormat="1" applyFont="1" applyFill="1" applyAlignment="1">
      <alignment horizontal="left"/>
    </xf>
    <xf numFmtId="14" fontId="3" fillId="5" borderId="0" xfId="0" applyNumberFormat="1" applyFont="1" applyFill="1" applyAlignment="1">
      <alignment horizontal="left"/>
    </xf>
    <xf numFmtId="164" fontId="4" fillId="3" borderId="0" xfId="0" applyNumberFormat="1" applyFont="1" applyFill="1" applyAlignment="1">
      <alignment horizontal="left"/>
    </xf>
    <xf numFmtId="166" fontId="3" fillId="0" borderId="0" xfId="0" applyNumberFormat="1" applyFont="1" applyAlignment="1">
      <alignment horizontal="left" vertical="top"/>
    </xf>
    <xf numFmtId="167" fontId="3" fillId="0" borderId="0" xfId="0" applyNumberFormat="1" applyFont="1" applyAlignment="1">
      <alignment horizontal="left" vertical="top"/>
    </xf>
    <xf numFmtId="166" fontId="3" fillId="3" borderId="0" xfId="0" applyNumberFormat="1" applyFont="1" applyFill="1" applyAlignment="1">
      <alignment horizontal="left" vertical="top"/>
    </xf>
    <xf numFmtId="167" fontId="3" fillId="3" borderId="0" xfId="0" applyNumberFormat="1" applyFont="1" applyFill="1" applyAlignment="1">
      <alignment horizontal="left" vertical="top"/>
    </xf>
    <xf numFmtId="165" fontId="4" fillId="3" borderId="0" xfId="0" applyNumberFormat="1" applyFont="1" applyFill="1" applyAlignment="1">
      <alignment horizontal="left"/>
    </xf>
    <xf numFmtId="0" fontId="3" fillId="7" borderId="0" xfId="0" applyFont="1" applyFill="1" applyAlignment="1">
      <alignment horizontal="left"/>
    </xf>
    <xf numFmtId="0" fontId="3" fillId="0" borderId="0" xfId="0" applyFont="1"/>
    <xf numFmtId="0" fontId="3" fillId="7" borderId="0" xfId="0" applyFont="1" applyFill="1" applyAlignment="1">
      <alignment horizontal="right"/>
    </xf>
    <xf numFmtId="0" fontId="3" fillId="0" borderId="0" xfId="0" applyFont="1" applyAlignment="1">
      <alignment horizontal="right"/>
    </xf>
    <xf numFmtId="0" fontId="5" fillId="0" borderId="0" xfId="0" applyFont="1" applyAlignment="1">
      <alignment horizontal="right"/>
    </xf>
    <xf numFmtId="0" fontId="5" fillId="8" borderId="0" xfId="0" applyFont="1" applyFill="1" applyAlignment="1">
      <alignment horizontal="right"/>
    </xf>
    <xf numFmtId="0" fontId="5" fillId="0" borderId="0" xfId="0" applyFont="1"/>
    <xf numFmtId="0" fontId="6" fillId="3" borderId="0" xfId="0" applyFont="1" applyFill="1" applyAlignment="1">
      <alignment horizontal="left"/>
    </xf>
    <xf numFmtId="0" fontId="2" fillId="0" borderId="0" xfId="0" applyFont="1"/>
    <xf numFmtId="164" fontId="4" fillId="0" borderId="0" xfId="0" applyNumberFormat="1" applyFont="1" applyAlignment="1">
      <alignment horizontal="left"/>
    </xf>
    <xf numFmtId="20" fontId="4" fillId="0" borderId="0" xfId="0" applyNumberFormat="1" applyFont="1" applyAlignment="1">
      <alignment horizontal="left"/>
    </xf>
    <xf numFmtId="0" fontId="4" fillId="0" borderId="0" xfId="0" applyFont="1" applyAlignment="1">
      <alignment horizontal="left"/>
    </xf>
    <xf numFmtId="20" fontId="1"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A10"/>
  <sheetViews>
    <sheetView tabSelected="1" workbookViewId="0"/>
  </sheetViews>
  <sheetFormatPr baseColWidth="10" defaultColWidth="12.6640625" defaultRowHeight="15.75" customHeight="1" x14ac:dyDescent="0.15"/>
  <sheetData>
    <row r="2" spans="1:1" ht="15.75" customHeight="1" x14ac:dyDescent="0.15">
      <c r="A2" s="1" t="s">
        <v>0</v>
      </c>
    </row>
    <row r="3" spans="1:1" ht="15.75" customHeight="1" x14ac:dyDescent="0.15">
      <c r="A3" s="1" t="s">
        <v>1</v>
      </c>
    </row>
    <row r="4" spans="1:1" ht="15.75" customHeight="1" x14ac:dyDescent="0.15">
      <c r="A4" s="1" t="s">
        <v>2</v>
      </c>
    </row>
    <row r="5" spans="1:1" ht="15.75" customHeight="1" x14ac:dyDescent="0.15">
      <c r="A5" s="1" t="s">
        <v>3</v>
      </c>
    </row>
    <row r="6" spans="1:1" ht="15.75" customHeight="1" x14ac:dyDescent="0.15">
      <c r="A6" s="1" t="s">
        <v>4</v>
      </c>
    </row>
    <row r="7" spans="1:1" ht="15.75" customHeight="1" x14ac:dyDescent="0.15">
      <c r="A7" s="1" t="s">
        <v>5</v>
      </c>
    </row>
    <row r="8" spans="1:1" ht="15.75" customHeight="1" x14ac:dyDescent="0.15">
      <c r="A8" s="1" t="s">
        <v>6</v>
      </c>
    </row>
    <row r="9" spans="1:1" ht="15.75" customHeight="1" x14ac:dyDescent="0.15">
      <c r="A9" s="1" t="s">
        <v>7</v>
      </c>
    </row>
    <row r="10" spans="1:1" ht="15.75" customHeight="1" x14ac:dyDescent="0.15">
      <c r="A10" s="1"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31"/>
  <sheetViews>
    <sheetView workbookViewId="0"/>
  </sheetViews>
  <sheetFormatPr baseColWidth="10" defaultColWidth="12.6640625" defaultRowHeight="15.75" customHeight="1" x14ac:dyDescent="0.15"/>
  <cols>
    <col min="1" max="1" width="19.5" customWidth="1"/>
    <col min="2" max="2" width="21" customWidth="1"/>
    <col min="3" max="3" width="115.6640625" customWidth="1"/>
    <col min="4" max="4" width="19.83203125" customWidth="1"/>
    <col min="6" max="6" width="20.83203125" customWidth="1"/>
  </cols>
  <sheetData>
    <row r="1" spans="1:26" x14ac:dyDescent="0.2">
      <c r="A1" s="2" t="s">
        <v>9</v>
      </c>
      <c r="B1" s="2" t="s">
        <v>10</v>
      </c>
      <c r="C1" s="2" t="s">
        <v>11</v>
      </c>
      <c r="D1" s="2" t="s">
        <v>12</v>
      </c>
      <c r="E1" s="3"/>
      <c r="F1" s="4" t="s">
        <v>13</v>
      </c>
      <c r="G1" s="5"/>
      <c r="H1" s="5"/>
      <c r="I1" s="3"/>
      <c r="J1" s="3"/>
      <c r="K1" s="3"/>
      <c r="L1" s="3"/>
      <c r="M1" s="3"/>
      <c r="N1" s="3"/>
      <c r="O1" s="3"/>
      <c r="P1" s="3"/>
      <c r="Q1" s="3"/>
      <c r="R1" s="3"/>
      <c r="S1" s="3"/>
      <c r="T1" s="3"/>
      <c r="U1" s="3"/>
      <c r="V1" s="3"/>
      <c r="W1" s="3"/>
      <c r="X1" s="3"/>
      <c r="Y1" s="3"/>
      <c r="Z1" s="3"/>
    </row>
    <row r="2" spans="1:26" x14ac:dyDescent="0.2">
      <c r="A2" s="6" t="s">
        <v>14</v>
      </c>
      <c r="B2" s="3" t="s">
        <v>15</v>
      </c>
      <c r="C2" s="3" t="s">
        <v>16</v>
      </c>
      <c r="D2" s="3" t="s">
        <v>17</v>
      </c>
      <c r="E2" s="3"/>
      <c r="F2" s="4" t="s">
        <v>18</v>
      </c>
      <c r="G2" s="4" t="s">
        <v>19</v>
      </c>
      <c r="H2" s="4" t="s">
        <v>20</v>
      </c>
      <c r="I2" s="3"/>
      <c r="J2" s="3"/>
      <c r="K2" s="3"/>
      <c r="L2" s="3"/>
      <c r="M2" s="3"/>
      <c r="N2" s="3"/>
      <c r="O2" s="3"/>
      <c r="P2" s="3"/>
      <c r="Q2" s="3"/>
      <c r="R2" s="3"/>
      <c r="S2" s="3"/>
      <c r="T2" s="3"/>
      <c r="U2" s="3"/>
      <c r="V2" s="3"/>
      <c r="W2" s="3"/>
      <c r="X2" s="3"/>
      <c r="Y2" s="3"/>
      <c r="Z2" s="3"/>
    </row>
    <row r="3" spans="1:26" x14ac:dyDescent="0.2">
      <c r="B3" s="3" t="s">
        <v>21</v>
      </c>
      <c r="C3" s="3" t="s">
        <v>22</v>
      </c>
      <c r="D3" s="3" t="s">
        <v>23</v>
      </c>
      <c r="E3" s="3"/>
      <c r="F3" s="5" t="s">
        <v>24</v>
      </c>
      <c r="G3" s="7" t="s">
        <v>25</v>
      </c>
      <c r="H3" s="5" t="s">
        <v>26</v>
      </c>
      <c r="I3" s="3"/>
      <c r="J3" s="3"/>
      <c r="K3" s="3"/>
      <c r="L3" s="3"/>
      <c r="M3" s="3"/>
      <c r="N3" s="3"/>
      <c r="O3" s="3"/>
      <c r="P3" s="3"/>
      <c r="Q3" s="3"/>
      <c r="R3" s="3"/>
      <c r="S3" s="3"/>
      <c r="T3" s="3"/>
      <c r="U3" s="3"/>
      <c r="V3" s="3"/>
      <c r="W3" s="3"/>
      <c r="X3" s="3"/>
      <c r="Y3" s="3"/>
      <c r="Z3" s="3"/>
    </row>
    <row r="4" spans="1:26" x14ac:dyDescent="0.2">
      <c r="B4" s="3" t="s">
        <v>27</v>
      </c>
      <c r="C4" s="3" t="s">
        <v>28</v>
      </c>
      <c r="D4" s="3" t="s">
        <v>29</v>
      </c>
      <c r="E4" s="3"/>
      <c r="F4" s="5" t="s">
        <v>30</v>
      </c>
      <c r="G4" s="5" t="s">
        <v>31</v>
      </c>
      <c r="H4" s="5" t="s">
        <v>32</v>
      </c>
      <c r="I4" s="3"/>
      <c r="J4" s="3"/>
      <c r="K4" s="3"/>
      <c r="L4" s="3"/>
      <c r="M4" s="3"/>
      <c r="N4" s="3"/>
      <c r="O4" s="3"/>
      <c r="P4" s="3"/>
      <c r="Q4" s="3"/>
      <c r="R4" s="3"/>
      <c r="S4" s="3"/>
      <c r="T4" s="3"/>
      <c r="U4" s="3"/>
      <c r="V4" s="3"/>
      <c r="W4" s="3"/>
      <c r="X4" s="3"/>
      <c r="Y4" s="3"/>
      <c r="Z4" s="3"/>
    </row>
    <row r="5" spans="1:26" x14ac:dyDescent="0.2">
      <c r="B5" s="3" t="s">
        <v>33</v>
      </c>
      <c r="C5" s="3" t="s">
        <v>34</v>
      </c>
      <c r="D5" s="3" t="s">
        <v>35</v>
      </c>
      <c r="E5" s="3"/>
      <c r="F5" s="5" t="s">
        <v>36</v>
      </c>
      <c r="G5" s="7" t="s">
        <v>37</v>
      </c>
      <c r="H5" s="5" t="s">
        <v>38</v>
      </c>
      <c r="I5" s="3"/>
      <c r="J5" s="3"/>
      <c r="K5" s="3"/>
      <c r="L5" s="3"/>
      <c r="M5" s="3"/>
      <c r="N5" s="3"/>
      <c r="O5" s="3"/>
      <c r="P5" s="3"/>
      <c r="Q5" s="3"/>
      <c r="R5" s="3"/>
      <c r="S5" s="3"/>
      <c r="T5" s="3"/>
      <c r="U5" s="3"/>
      <c r="V5" s="3"/>
      <c r="W5" s="3"/>
      <c r="X5" s="3"/>
      <c r="Y5" s="3"/>
      <c r="Z5" s="3"/>
    </row>
    <row r="6" spans="1:26" x14ac:dyDescent="0.2">
      <c r="B6" s="3" t="s">
        <v>39</v>
      </c>
      <c r="C6" s="3" t="s">
        <v>40</v>
      </c>
      <c r="D6" s="3" t="s">
        <v>23</v>
      </c>
      <c r="E6" s="3"/>
      <c r="F6" s="5" t="s">
        <v>41</v>
      </c>
      <c r="G6" s="5" t="s">
        <v>42</v>
      </c>
      <c r="H6" s="5" t="s">
        <v>43</v>
      </c>
      <c r="I6" s="3"/>
      <c r="J6" s="3"/>
      <c r="K6" s="3"/>
      <c r="L6" s="3"/>
      <c r="M6" s="3"/>
      <c r="N6" s="3"/>
      <c r="O6" s="3"/>
      <c r="P6" s="3"/>
      <c r="Q6" s="3"/>
      <c r="R6" s="3"/>
      <c r="S6" s="3"/>
      <c r="T6" s="3"/>
      <c r="U6" s="3"/>
      <c r="V6" s="3"/>
      <c r="W6" s="3"/>
      <c r="X6" s="3"/>
      <c r="Y6" s="3"/>
      <c r="Z6" s="3"/>
    </row>
    <row r="7" spans="1:26" x14ac:dyDescent="0.2">
      <c r="B7" s="3" t="s">
        <v>44</v>
      </c>
      <c r="C7" s="3" t="s">
        <v>45</v>
      </c>
      <c r="D7" s="3" t="s">
        <v>46</v>
      </c>
      <c r="E7" s="3"/>
      <c r="F7" s="5" t="s">
        <v>47</v>
      </c>
      <c r="G7" s="5" t="s">
        <v>48</v>
      </c>
      <c r="H7" s="5" t="s">
        <v>32</v>
      </c>
      <c r="I7" s="3"/>
      <c r="J7" s="3"/>
      <c r="K7" s="3"/>
      <c r="L7" s="3"/>
      <c r="M7" s="3"/>
      <c r="N7" s="3"/>
      <c r="O7" s="3"/>
      <c r="P7" s="3"/>
      <c r="Q7" s="3"/>
      <c r="R7" s="3"/>
      <c r="S7" s="3"/>
      <c r="T7" s="3"/>
      <c r="U7" s="3"/>
      <c r="V7" s="3"/>
      <c r="W7" s="3"/>
      <c r="X7" s="3"/>
      <c r="Y7" s="3"/>
      <c r="Z7" s="3"/>
    </row>
    <row r="8" spans="1:26" x14ac:dyDescent="0.2">
      <c r="B8" s="3" t="s">
        <v>49</v>
      </c>
      <c r="C8" s="3" t="s">
        <v>50</v>
      </c>
      <c r="D8" s="3" t="s">
        <v>51</v>
      </c>
      <c r="E8" s="3"/>
      <c r="F8" s="5" t="s">
        <v>49</v>
      </c>
      <c r="G8" s="5" t="s">
        <v>52</v>
      </c>
      <c r="H8" s="5" t="s">
        <v>53</v>
      </c>
      <c r="I8" s="3"/>
      <c r="J8" s="3"/>
      <c r="K8" s="3"/>
      <c r="L8" s="3"/>
      <c r="M8" s="3"/>
      <c r="N8" s="3"/>
      <c r="O8" s="3"/>
      <c r="P8" s="3"/>
      <c r="Q8" s="3"/>
      <c r="R8" s="3"/>
      <c r="S8" s="3"/>
      <c r="T8" s="3"/>
      <c r="U8" s="3"/>
      <c r="V8" s="3"/>
      <c r="W8" s="3"/>
      <c r="X8" s="3"/>
      <c r="Y8" s="3"/>
      <c r="Z8" s="3"/>
    </row>
    <row r="9" spans="1:26" x14ac:dyDescent="0.2">
      <c r="A9" s="8" t="s">
        <v>54</v>
      </c>
      <c r="B9" s="3" t="s">
        <v>15</v>
      </c>
      <c r="C9" s="3" t="s">
        <v>16</v>
      </c>
      <c r="D9" s="3" t="s">
        <v>17</v>
      </c>
      <c r="E9" s="3"/>
      <c r="F9" s="5" t="s">
        <v>55</v>
      </c>
      <c r="G9" s="5" t="s">
        <v>56</v>
      </c>
      <c r="H9" s="5" t="s">
        <v>57</v>
      </c>
      <c r="I9" s="3"/>
      <c r="J9" s="3"/>
      <c r="K9" s="3"/>
      <c r="L9" s="3"/>
      <c r="M9" s="3"/>
      <c r="N9" s="3"/>
      <c r="O9" s="3"/>
      <c r="P9" s="3"/>
      <c r="Q9" s="3"/>
      <c r="R9" s="3"/>
      <c r="S9" s="3"/>
      <c r="T9" s="3"/>
      <c r="U9" s="3"/>
      <c r="V9" s="3"/>
      <c r="W9" s="3"/>
      <c r="X9" s="3"/>
      <c r="Y9" s="3"/>
      <c r="Z9" s="3"/>
    </row>
    <row r="10" spans="1:26" x14ac:dyDescent="0.2">
      <c r="B10" s="3" t="s">
        <v>21</v>
      </c>
      <c r="C10" s="3" t="s">
        <v>22</v>
      </c>
      <c r="D10" s="3" t="s">
        <v>23</v>
      </c>
      <c r="E10" s="3"/>
      <c r="F10" s="5" t="s">
        <v>58</v>
      </c>
      <c r="G10" s="5" t="s">
        <v>59</v>
      </c>
      <c r="H10" s="5" t="s">
        <v>43</v>
      </c>
      <c r="I10" s="3"/>
      <c r="J10" s="3"/>
      <c r="K10" s="3"/>
      <c r="L10" s="3"/>
      <c r="M10" s="3"/>
      <c r="N10" s="3"/>
      <c r="O10" s="3"/>
      <c r="P10" s="3"/>
      <c r="Q10" s="3"/>
      <c r="R10" s="3"/>
      <c r="S10" s="3"/>
      <c r="T10" s="3"/>
      <c r="U10" s="3"/>
      <c r="V10" s="3"/>
      <c r="W10" s="3"/>
      <c r="X10" s="3"/>
      <c r="Y10" s="3"/>
      <c r="Z10" s="3"/>
    </row>
    <row r="11" spans="1:26" x14ac:dyDescent="0.2">
      <c r="B11" s="3" t="s">
        <v>27</v>
      </c>
      <c r="C11" s="3" t="s">
        <v>28</v>
      </c>
      <c r="D11" s="3" t="s">
        <v>29</v>
      </c>
      <c r="E11" s="3"/>
      <c r="F11" s="5" t="s">
        <v>60</v>
      </c>
      <c r="G11" s="5" t="s">
        <v>61</v>
      </c>
      <c r="H11" s="5" t="s">
        <v>62</v>
      </c>
      <c r="I11" s="3"/>
      <c r="J11" s="3"/>
      <c r="K11" s="3"/>
      <c r="L11" s="3"/>
      <c r="M11" s="3"/>
      <c r="N11" s="3"/>
      <c r="O11" s="3"/>
      <c r="P11" s="3"/>
      <c r="Q11" s="3"/>
      <c r="R11" s="3"/>
      <c r="S11" s="3"/>
      <c r="T11" s="3"/>
      <c r="U11" s="3"/>
      <c r="V11" s="3"/>
      <c r="W11" s="3"/>
      <c r="X11" s="3"/>
      <c r="Y11" s="3"/>
      <c r="Z11" s="3"/>
    </row>
    <row r="12" spans="1:26" x14ac:dyDescent="0.2">
      <c r="B12" s="3" t="s">
        <v>33</v>
      </c>
      <c r="C12" s="3" t="s">
        <v>34</v>
      </c>
      <c r="D12" s="3" t="s">
        <v>35</v>
      </c>
      <c r="E12" s="3"/>
      <c r="F12" s="5" t="s">
        <v>63</v>
      </c>
      <c r="G12" s="5" t="s">
        <v>64</v>
      </c>
      <c r="H12" s="5" t="s">
        <v>65</v>
      </c>
      <c r="I12" s="3"/>
      <c r="J12" s="3"/>
      <c r="K12" s="3"/>
      <c r="L12" s="3"/>
      <c r="M12" s="3"/>
      <c r="N12" s="3"/>
      <c r="O12" s="3"/>
      <c r="P12" s="3"/>
      <c r="Q12" s="3"/>
      <c r="R12" s="3"/>
      <c r="S12" s="3"/>
      <c r="T12" s="3"/>
      <c r="U12" s="3"/>
      <c r="V12" s="3"/>
      <c r="W12" s="3"/>
      <c r="X12" s="3"/>
      <c r="Y12" s="3"/>
      <c r="Z12" s="3"/>
    </row>
    <row r="13" spans="1:26" x14ac:dyDescent="0.2">
      <c r="B13" s="3" t="s">
        <v>39</v>
      </c>
      <c r="C13" s="3" t="s">
        <v>40</v>
      </c>
      <c r="D13" s="3" t="s">
        <v>23</v>
      </c>
      <c r="E13" s="3"/>
      <c r="F13" s="5" t="s">
        <v>66</v>
      </c>
      <c r="G13" s="5" t="s">
        <v>67</v>
      </c>
      <c r="H13" s="5" t="s">
        <v>65</v>
      </c>
      <c r="I13" s="3"/>
      <c r="J13" s="3"/>
      <c r="K13" s="3"/>
      <c r="L13" s="3"/>
      <c r="M13" s="3"/>
      <c r="N13" s="3"/>
      <c r="O13" s="3"/>
      <c r="P13" s="3"/>
      <c r="Q13" s="3"/>
      <c r="R13" s="3"/>
      <c r="S13" s="3"/>
      <c r="T13" s="3"/>
      <c r="U13" s="3"/>
      <c r="V13" s="3"/>
      <c r="W13" s="3"/>
      <c r="X13" s="3"/>
      <c r="Y13" s="3"/>
      <c r="Z13" s="3"/>
    </row>
    <row r="14" spans="1:26" x14ac:dyDescent="0.2">
      <c r="B14" s="3" t="s">
        <v>44</v>
      </c>
      <c r="C14" s="3" t="s">
        <v>45</v>
      </c>
      <c r="D14" s="3" t="s">
        <v>46</v>
      </c>
      <c r="E14" s="3"/>
      <c r="F14" s="5" t="s">
        <v>68</v>
      </c>
      <c r="G14" s="5" t="s">
        <v>69</v>
      </c>
      <c r="H14" s="5" t="s">
        <v>65</v>
      </c>
      <c r="I14" s="3"/>
      <c r="J14" s="3"/>
      <c r="K14" s="3"/>
      <c r="L14" s="3"/>
      <c r="M14" s="3"/>
      <c r="N14" s="3"/>
      <c r="O14" s="3"/>
      <c r="P14" s="3"/>
      <c r="Q14" s="3"/>
      <c r="R14" s="3"/>
      <c r="S14" s="3"/>
      <c r="T14" s="3"/>
      <c r="U14" s="3"/>
      <c r="V14" s="3"/>
      <c r="W14" s="3"/>
      <c r="X14" s="3"/>
      <c r="Y14" s="3"/>
      <c r="Z14" s="3"/>
    </row>
    <row r="15" spans="1:26" x14ac:dyDescent="0.2">
      <c r="B15" s="3" t="s">
        <v>49</v>
      </c>
      <c r="C15" s="3" t="s">
        <v>50</v>
      </c>
      <c r="D15" s="3" t="s">
        <v>51</v>
      </c>
      <c r="E15" s="3"/>
      <c r="F15" s="5" t="s">
        <v>70</v>
      </c>
      <c r="G15" s="5" t="s">
        <v>71</v>
      </c>
      <c r="H15" s="5" t="s">
        <v>62</v>
      </c>
      <c r="I15" s="3"/>
      <c r="J15" s="3"/>
      <c r="K15" s="3"/>
      <c r="L15" s="3"/>
      <c r="M15" s="3"/>
      <c r="N15" s="3"/>
      <c r="O15" s="3"/>
      <c r="P15" s="3"/>
      <c r="Q15" s="3"/>
      <c r="R15" s="3"/>
      <c r="S15" s="3"/>
      <c r="T15" s="3"/>
      <c r="U15" s="3"/>
      <c r="V15" s="3"/>
      <c r="W15" s="3"/>
      <c r="X15" s="3"/>
      <c r="Y15" s="3"/>
      <c r="Z15" s="3"/>
    </row>
    <row r="16" spans="1:26" x14ac:dyDescent="0.2">
      <c r="B16" s="3" t="s">
        <v>72</v>
      </c>
      <c r="C16" s="3" t="s">
        <v>73</v>
      </c>
      <c r="D16" s="3" t="s">
        <v>74</v>
      </c>
      <c r="E16" s="3"/>
      <c r="F16" s="5" t="s">
        <v>75</v>
      </c>
      <c r="G16" s="5" t="s">
        <v>76</v>
      </c>
      <c r="H16" s="5" t="s">
        <v>57</v>
      </c>
      <c r="I16" s="3"/>
      <c r="J16" s="3"/>
      <c r="K16" s="3"/>
      <c r="L16" s="3"/>
      <c r="M16" s="3"/>
      <c r="N16" s="3"/>
      <c r="O16" s="3"/>
      <c r="P16" s="3"/>
      <c r="Q16" s="3"/>
      <c r="R16" s="3"/>
      <c r="S16" s="3"/>
      <c r="T16" s="3"/>
      <c r="U16" s="3"/>
      <c r="V16" s="3"/>
      <c r="W16" s="3"/>
      <c r="X16" s="3"/>
      <c r="Y16" s="3"/>
      <c r="Z16" s="3"/>
    </row>
    <row r="17" spans="2:26" x14ac:dyDescent="0.2">
      <c r="B17" s="3" t="s">
        <v>77</v>
      </c>
      <c r="C17" s="3" t="s">
        <v>78</v>
      </c>
      <c r="D17" s="3" t="s">
        <v>79</v>
      </c>
      <c r="E17" s="3"/>
      <c r="F17" s="5" t="s">
        <v>80</v>
      </c>
      <c r="G17" s="5" t="s">
        <v>81</v>
      </c>
      <c r="H17" s="5" t="s">
        <v>82</v>
      </c>
      <c r="I17" s="3"/>
      <c r="J17" s="3"/>
      <c r="K17" s="3"/>
      <c r="L17" s="3"/>
      <c r="M17" s="3"/>
      <c r="N17" s="3"/>
      <c r="O17" s="3"/>
      <c r="P17" s="3"/>
      <c r="Q17" s="3"/>
      <c r="R17" s="3"/>
      <c r="S17" s="3"/>
      <c r="T17" s="3"/>
      <c r="U17" s="3"/>
      <c r="V17" s="3"/>
      <c r="W17" s="3"/>
      <c r="X17" s="3"/>
      <c r="Y17" s="3"/>
      <c r="Z17" s="3"/>
    </row>
    <row r="18" spans="2:26" x14ac:dyDescent="0.2">
      <c r="B18" s="3" t="s">
        <v>83</v>
      </c>
      <c r="C18" s="3" t="s">
        <v>84</v>
      </c>
      <c r="D18" s="3" t="s">
        <v>85</v>
      </c>
      <c r="E18" s="3"/>
      <c r="F18" s="5" t="s">
        <v>86</v>
      </c>
      <c r="G18" s="5" t="s">
        <v>87</v>
      </c>
      <c r="H18" s="5" t="s">
        <v>32</v>
      </c>
      <c r="I18" s="3"/>
      <c r="J18" s="3"/>
      <c r="K18" s="3"/>
      <c r="L18" s="3"/>
      <c r="M18" s="3"/>
      <c r="N18" s="3"/>
      <c r="O18" s="3"/>
      <c r="P18" s="3"/>
      <c r="Q18" s="3"/>
      <c r="R18" s="3"/>
      <c r="S18" s="3"/>
      <c r="T18" s="3"/>
      <c r="U18" s="3"/>
      <c r="V18" s="3"/>
      <c r="W18" s="3"/>
      <c r="X18" s="3"/>
      <c r="Y18" s="3"/>
      <c r="Z18" s="3"/>
    </row>
    <row r="19" spans="2:26" x14ac:dyDescent="0.2">
      <c r="B19" s="3" t="s">
        <v>88</v>
      </c>
      <c r="C19" s="3" t="s">
        <v>89</v>
      </c>
      <c r="D19" s="3" t="s">
        <v>23</v>
      </c>
      <c r="E19" s="3"/>
      <c r="F19" s="5" t="s">
        <v>90</v>
      </c>
      <c r="G19" s="5" t="s">
        <v>91</v>
      </c>
      <c r="H19" s="5" t="s">
        <v>32</v>
      </c>
      <c r="I19" s="3"/>
      <c r="J19" s="3"/>
      <c r="K19" s="3"/>
      <c r="L19" s="3"/>
      <c r="M19" s="3"/>
      <c r="N19" s="3"/>
      <c r="O19" s="3"/>
      <c r="P19" s="3"/>
      <c r="Q19" s="3"/>
      <c r="R19" s="3"/>
      <c r="S19" s="3"/>
      <c r="T19" s="3"/>
      <c r="U19" s="3"/>
      <c r="V19" s="3"/>
      <c r="W19" s="3"/>
      <c r="X19" s="3"/>
      <c r="Y19" s="3"/>
      <c r="Z19" s="3"/>
    </row>
    <row r="20" spans="2:26" x14ac:dyDescent="0.2">
      <c r="B20" s="3" t="s">
        <v>92</v>
      </c>
      <c r="C20" s="3" t="s">
        <v>93</v>
      </c>
      <c r="D20" s="3" t="s">
        <v>94</v>
      </c>
      <c r="E20" s="3"/>
      <c r="F20" s="5" t="s">
        <v>95</v>
      </c>
      <c r="G20" s="5" t="s">
        <v>94</v>
      </c>
      <c r="H20" s="5" t="s">
        <v>65</v>
      </c>
      <c r="I20" s="3"/>
      <c r="J20" s="3"/>
      <c r="K20" s="3"/>
      <c r="L20" s="3"/>
      <c r="M20" s="3"/>
      <c r="N20" s="3"/>
      <c r="O20" s="3"/>
      <c r="P20" s="3"/>
      <c r="Q20" s="3"/>
      <c r="R20" s="3"/>
      <c r="S20" s="3"/>
      <c r="T20" s="3"/>
      <c r="U20" s="3"/>
      <c r="V20" s="3"/>
      <c r="W20" s="3"/>
      <c r="X20" s="3"/>
      <c r="Y20" s="3"/>
      <c r="Z20" s="3"/>
    </row>
    <row r="21" spans="2:26" x14ac:dyDescent="0.2">
      <c r="B21" s="3" t="s">
        <v>96</v>
      </c>
      <c r="C21" s="3" t="s">
        <v>97</v>
      </c>
      <c r="D21" s="3"/>
      <c r="E21" s="3"/>
      <c r="F21" s="5" t="s">
        <v>98</v>
      </c>
      <c r="G21" s="5" t="s">
        <v>85</v>
      </c>
      <c r="H21" s="5" t="s">
        <v>99</v>
      </c>
      <c r="I21" s="3"/>
      <c r="J21" s="3"/>
      <c r="K21" s="3"/>
      <c r="L21" s="3"/>
      <c r="M21" s="3"/>
      <c r="N21" s="3"/>
      <c r="O21" s="3"/>
      <c r="P21" s="3"/>
      <c r="Q21" s="3"/>
      <c r="R21" s="3"/>
      <c r="S21" s="3"/>
      <c r="T21" s="3"/>
      <c r="U21" s="3"/>
      <c r="V21" s="3"/>
      <c r="W21" s="3"/>
      <c r="X21" s="3"/>
      <c r="Y21" s="3"/>
      <c r="Z21" s="3"/>
    </row>
    <row r="22" spans="2:26" x14ac:dyDescent="0.2">
      <c r="B22" s="3" t="s">
        <v>100</v>
      </c>
      <c r="C22" s="3" t="s">
        <v>101</v>
      </c>
      <c r="D22" s="3" t="s">
        <v>64</v>
      </c>
      <c r="E22" s="3"/>
      <c r="F22" s="5" t="s">
        <v>102</v>
      </c>
      <c r="G22" s="5" t="s">
        <v>103</v>
      </c>
      <c r="H22" s="5" t="s">
        <v>104</v>
      </c>
      <c r="I22" s="3"/>
      <c r="J22" s="3"/>
      <c r="K22" s="3"/>
      <c r="L22" s="3"/>
      <c r="M22" s="3"/>
      <c r="N22" s="3"/>
      <c r="O22" s="3"/>
      <c r="P22" s="3"/>
      <c r="Q22" s="3"/>
      <c r="R22" s="3"/>
      <c r="S22" s="3"/>
      <c r="T22" s="3"/>
      <c r="U22" s="3"/>
      <c r="V22" s="3"/>
      <c r="W22" s="3"/>
      <c r="X22" s="3"/>
      <c r="Y22" s="3"/>
      <c r="Z22" s="3"/>
    </row>
    <row r="23" spans="2:26" x14ac:dyDescent="0.2">
      <c r="B23" s="3" t="s">
        <v>105</v>
      </c>
      <c r="C23" s="3" t="s">
        <v>106</v>
      </c>
      <c r="D23" s="3" t="s">
        <v>64</v>
      </c>
      <c r="E23" s="3"/>
      <c r="F23" s="5" t="s">
        <v>107</v>
      </c>
      <c r="G23" s="5" t="s">
        <v>108</v>
      </c>
      <c r="H23" s="5" t="s">
        <v>32</v>
      </c>
      <c r="I23" s="3"/>
      <c r="J23" s="3"/>
      <c r="K23" s="3"/>
      <c r="L23" s="3"/>
      <c r="M23" s="3"/>
      <c r="N23" s="3"/>
      <c r="O23" s="3"/>
      <c r="P23" s="3"/>
      <c r="Q23" s="3"/>
      <c r="R23" s="3"/>
      <c r="S23" s="3"/>
      <c r="T23" s="3"/>
      <c r="U23" s="3"/>
      <c r="V23" s="3"/>
      <c r="W23" s="3"/>
      <c r="X23" s="3"/>
      <c r="Y23" s="3"/>
      <c r="Z23" s="3"/>
    </row>
    <row r="24" spans="2:26" x14ac:dyDescent="0.2">
      <c r="B24" s="3" t="s">
        <v>109</v>
      </c>
      <c r="C24" s="3" t="s">
        <v>110</v>
      </c>
      <c r="D24" s="3" t="s">
        <v>111</v>
      </c>
      <c r="E24" s="3"/>
      <c r="I24" s="3"/>
      <c r="J24" s="3"/>
      <c r="K24" s="3"/>
      <c r="L24" s="3"/>
      <c r="M24" s="3"/>
      <c r="N24" s="3"/>
      <c r="O24" s="3"/>
      <c r="P24" s="3"/>
      <c r="Q24" s="3"/>
      <c r="R24" s="3"/>
      <c r="S24" s="3"/>
      <c r="T24" s="3"/>
      <c r="U24" s="3"/>
      <c r="V24" s="3"/>
      <c r="W24" s="3"/>
      <c r="X24" s="3"/>
      <c r="Y24" s="3"/>
      <c r="Z24" s="3"/>
    </row>
    <row r="25" spans="2:26" x14ac:dyDescent="0.2">
      <c r="B25" s="3" t="s">
        <v>112</v>
      </c>
      <c r="C25" s="3" t="s">
        <v>113</v>
      </c>
      <c r="D25" s="3" t="s">
        <v>64</v>
      </c>
      <c r="E25" s="3"/>
      <c r="I25" s="3"/>
      <c r="J25" s="3"/>
      <c r="K25" s="3"/>
      <c r="L25" s="3"/>
      <c r="M25" s="3"/>
      <c r="N25" s="3"/>
      <c r="O25" s="3"/>
      <c r="P25" s="3"/>
      <c r="Q25" s="3"/>
      <c r="R25" s="3"/>
      <c r="S25" s="3"/>
      <c r="T25" s="3"/>
      <c r="U25" s="3"/>
      <c r="V25" s="3"/>
      <c r="W25" s="3"/>
      <c r="X25" s="3"/>
      <c r="Y25" s="3"/>
      <c r="Z25" s="3"/>
    </row>
    <row r="26" spans="2:26" x14ac:dyDescent="0.2">
      <c r="B26" s="3" t="s">
        <v>114</v>
      </c>
      <c r="C26" s="3" t="s">
        <v>115</v>
      </c>
      <c r="D26" s="3" t="s">
        <v>116</v>
      </c>
      <c r="E26" s="3"/>
      <c r="I26" s="3"/>
      <c r="J26" s="3"/>
      <c r="K26" s="3"/>
      <c r="L26" s="3"/>
      <c r="M26" s="3"/>
      <c r="N26" s="3"/>
      <c r="O26" s="3"/>
      <c r="P26" s="3"/>
      <c r="Q26" s="3"/>
      <c r="R26" s="3"/>
      <c r="S26" s="3"/>
      <c r="T26" s="3"/>
      <c r="U26" s="3"/>
      <c r="V26" s="3"/>
      <c r="W26" s="3"/>
      <c r="X26" s="3"/>
      <c r="Y26" s="3"/>
      <c r="Z26" s="3"/>
    </row>
    <row r="27" spans="2:26" x14ac:dyDescent="0.2">
      <c r="B27" s="3" t="s">
        <v>117</v>
      </c>
      <c r="C27" s="3" t="s">
        <v>118</v>
      </c>
      <c r="D27" s="3" t="s">
        <v>74</v>
      </c>
      <c r="E27" s="3"/>
      <c r="I27" s="3"/>
      <c r="J27" s="3"/>
      <c r="K27" s="3"/>
      <c r="L27" s="3"/>
      <c r="M27" s="3"/>
      <c r="N27" s="3"/>
      <c r="O27" s="3"/>
      <c r="P27" s="3"/>
      <c r="Q27" s="3"/>
      <c r="R27" s="3"/>
      <c r="S27" s="3"/>
      <c r="T27" s="3"/>
      <c r="U27" s="3"/>
      <c r="V27" s="3"/>
      <c r="W27" s="3"/>
      <c r="X27" s="3"/>
      <c r="Y27" s="3"/>
      <c r="Z27" s="3"/>
    </row>
    <row r="28" spans="2:26" x14ac:dyDescent="0.2">
      <c r="B28" s="3" t="s">
        <v>119</v>
      </c>
      <c r="C28" s="3" t="s">
        <v>120</v>
      </c>
      <c r="D28" s="3" t="s">
        <v>71</v>
      </c>
      <c r="E28" s="3"/>
      <c r="I28" s="3"/>
      <c r="J28" s="3"/>
      <c r="K28" s="3"/>
      <c r="L28" s="3"/>
      <c r="M28" s="3"/>
      <c r="N28" s="3"/>
      <c r="O28" s="3"/>
      <c r="P28" s="3"/>
      <c r="Q28" s="3"/>
      <c r="R28" s="3"/>
      <c r="S28" s="3"/>
      <c r="T28" s="3"/>
      <c r="U28" s="3"/>
      <c r="V28" s="3"/>
      <c r="W28" s="3"/>
      <c r="X28" s="3"/>
      <c r="Y28" s="3"/>
      <c r="Z28" s="3"/>
    </row>
    <row r="29" spans="2:26" x14ac:dyDescent="0.2">
      <c r="B29" s="3" t="s">
        <v>121</v>
      </c>
      <c r="C29" s="3" t="s">
        <v>122</v>
      </c>
      <c r="D29" s="3" t="s">
        <v>123</v>
      </c>
      <c r="E29" s="3"/>
      <c r="I29" s="3"/>
      <c r="J29" s="3"/>
      <c r="K29" s="3"/>
      <c r="L29" s="3"/>
      <c r="M29" s="3"/>
      <c r="N29" s="3"/>
      <c r="O29" s="3"/>
      <c r="P29" s="3"/>
      <c r="Q29" s="3"/>
      <c r="R29" s="3"/>
      <c r="S29" s="3"/>
      <c r="T29" s="3"/>
      <c r="U29" s="3"/>
      <c r="V29" s="3"/>
      <c r="W29" s="3"/>
      <c r="X29" s="3"/>
      <c r="Y29" s="3"/>
      <c r="Z29" s="3"/>
    </row>
    <row r="30" spans="2:26" x14ac:dyDescent="0.2">
      <c r="B30" s="3" t="s">
        <v>124</v>
      </c>
      <c r="C30" s="3" t="s">
        <v>125</v>
      </c>
      <c r="D30" s="3" t="s">
        <v>71</v>
      </c>
      <c r="E30" s="3"/>
      <c r="I30" s="3"/>
      <c r="J30" s="3"/>
      <c r="K30" s="3"/>
      <c r="L30" s="3"/>
      <c r="M30" s="3"/>
      <c r="N30" s="3"/>
      <c r="O30" s="3"/>
      <c r="P30" s="3"/>
      <c r="Q30" s="3"/>
      <c r="R30" s="3"/>
      <c r="S30" s="3"/>
      <c r="T30" s="3"/>
      <c r="U30" s="3"/>
      <c r="V30" s="3"/>
      <c r="W30" s="3"/>
      <c r="X30" s="3"/>
      <c r="Y30" s="3"/>
      <c r="Z30" s="3"/>
    </row>
    <row r="31" spans="2:26" x14ac:dyDescent="0.2">
      <c r="B31" s="3" t="s">
        <v>126</v>
      </c>
      <c r="C31" s="3" t="s">
        <v>127</v>
      </c>
      <c r="D31" s="3" t="s">
        <v>123</v>
      </c>
      <c r="E31" s="3"/>
      <c r="I31" s="3"/>
      <c r="J31" s="3"/>
      <c r="K31" s="3"/>
      <c r="L31" s="3"/>
      <c r="M31" s="3"/>
      <c r="N31" s="3"/>
      <c r="O31" s="3"/>
      <c r="P31" s="3"/>
      <c r="Q31" s="3"/>
      <c r="R31" s="3"/>
      <c r="S31" s="3"/>
      <c r="T31" s="3"/>
      <c r="U31" s="3"/>
      <c r="V31" s="3"/>
      <c r="W31" s="3"/>
      <c r="X31" s="3"/>
      <c r="Y31" s="3"/>
      <c r="Z31" s="3"/>
    </row>
    <row r="32" spans="2:26" x14ac:dyDescent="0.2">
      <c r="B32" s="3" t="s">
        <v>128</v>
      </c>
      <c r="C32" s="3" t="s">
        <v>129</v>
      </c>
      <c r="D32" s="3" t="s">
        <v>94</v>
      </c>
      <c r="E32" s="3"/>
      <c r="I32" s="3"/>
      <c r="J32" s="3"/>
      <c r="K32" s="3"/>
      <c r="L32" s="3"/>
      <c r="M32" s="3"/>
      <c r="N32" s="3"/>
      <c r="O32" s="3"/>
      <c r="P32" s="3"/>
      <c r="Q32" s="3"/>
      <c r="R32" s="3"/>
      <c r="S32" s="3"/>
      <c r="T32" s="3"/>
      <c r="U32" s="3"/>
      <c r="V32" s="3"/>
      <c r="W32" s="3"/>
      <c r="X32" s="3"/>
      <c r="Y32" s="3"/>
      <c r="Z32" s="3"/>
    </row>
    <row r="33" spans="1:26" x14ac:dyDescent="0.2">
      <c r="B33" s="3" t="s">
        <v>130</v>
      </c>
      <c r="C33" s="3" t="s">
        <v>131</v>
      </c>
      <c r="D33" s="3" t="s">
        <v>94</v>
      </c>
      <c r="E33" s="3"/>
      <c r="I33" s="3"/>
      <c r="J33" s="3"/>
      <c r="K33" s="3"/>
      <c r="L33" s="3"/>
      <c r="M33" s="3"/>
      <c r="N33" s="3"/>
      <c r="O33" s="3"/>
      <c r="P33" s="3"/>
      <c r="Q33" s="3"/>
      <c r="R33" s="3"/>
      <c r="S33" s="3"/>
      <c r="T33" s="3"/>
      <c r="U33" s="3"/>
      <c r="V33" s="3"/>
      <c r="W33" s="3"/>
      <c r="X33" s="3"/>
      <c r="Y33" s="3"/>
      <c r="Z33" s="3"/>
    </row>
    <row r="34" spans="1:26" x14ac:dyDescent="0.2">
      <c r="A34" s="6" t="s">
        <v>132</v>
      </c>
      <c r="B34" s="3" t="s">
        <v>21</v>
      </c>
      <c r="C34" s="3" t="s">
        <v>22</v>
      </c>
      <c r="D34" s="3" t="s">
        <v>23</v>
      </c>
      <c r="E34" s="3"/>
      <c r="I34" s="3"/>
      <c r="J34" s="3"/>
      <c r="K34" s="3"/>
      <c r="L34" s="3"/>
      <c r="M34" s="3"/>
      <c r="N34" s="3"/>
      <c r="O34" s="3"/>
      <c r="P34" s="3"/>
      <c r="Q34" s="3"/>
      <c r="R34" s="3"/>
      <c r="S34" s="3"/>
      <c r="T34" s="3"/>
      <c r="U34" s="3"/>
      <c r="V34" s="3"/>
      <c r="W34" s="3"/>
      <c r="X34" s="3"/>
      <c r="Y34" s="3"/>
      <c r="Z34" s="3"/>
    </row>
    <row r="35" spans="1:26" x14ac:dyDescent="0.2">
      <c r="A35" s="3"/>
      <c r="B35" s="3" t="s">
        <v>27</v>
      </c>
      <c r="C35" s="3" t="s">
        <v>28</v>
      </c>
      <c r="D35" s="3" t="s">
        <v>29</v>
      </c>
      <c r="E35" s="3"/>
      <c r="I35" s="3"/>
      <c r="J35" s="3"/>
      <c r="K35" s="3"/>
      <c r="L35" s="3"/>
      <c r="M35" s="3"/>
      <c r="N35" s="3"/>
      <c r="O35" s="3"/>
      <c r="P35" s="3"/>
      <c r="Q35" s="3"/>
      <c r="R35" s="3"/>
      <c r="S35" s="3"/>
      <c r="T35" s="3"/>
      <c r="U35" s="3"/>
      <c r="V35" s="3"/>
      <c r="W35" s="3"/>
      <c r="X35" s="3"/>
      <c r="Y35" s="3"/>
      <c r="Z35" s="3"/>
    </row>
    <row r="36" spans="1:26" x14ac:dyDescent="0.2">
      <c r="A36" s="3"/>
      <c r="B36" s="3" t="s">
        <v>33</v>
      </c>
      <c r="C36" s="3" t="s">
        <v>34</v>
      </c>
      <c r="D36" s="3" t="s">
        <v>35</v>
      </c>
      <c r="E36" s="3"/>
      <c r="I36" s="3"/>
      <c r="J36" s="3"/>
      <c r="K36" s="3"/>
      <c r="L36" s="3"/>
      <c r="M36" s="3"/>
      <c r="N36" s="3"/>
      <c r="O36" s="3"/>
      <c r="P36" s="3"/>
      <c r="Q36" s="3"/>
      <c r="R36" s="3"/>
      <c r="S36" s="3"/>
      <c r="T36" s="3"/>
      <c r="U36" s="3"/>
      <c r="V36" s="3"/>
      <c r="W36" s="3"/>
      <c r="X36" s="3"/>
      <c r="Y36" s="3"/>
      <c r="Z36" s="3"/>
    </row>
    <row r="37" spans="1:26" x14ac:dyDescent="0.2">
      <c r="A37" s="3"/>
      <c r="B37" s="3" t="s">
        <v>44</v>
      </c>
      <c r="C37" s="3" t="s">
        <v>45</v>
      </c>
      <c r="D37" s="3" t="s">
        <v>46</v>
      </c>
      <c r="E37" s="3"/>
      <c r="I37" s="3"/>
      <c r="J37" s="3"/>
      <c r="K37" s="3"/>
      <c r="L37" s="3"/>
      <c r="M37" s="3"/>
      <c r="N37" s="3"/>
      <c r="O37" s="3"/>
      <c r="P37" s="3"/>
      <c r="Q37" s="3"/>
      <c r="R37" s="3"/>
      <c r="S37" s="3"/>
      <c r="T37" s="3"/>
      <c r="U37" s="3"/>
      <c r="V37" s="3"/>
      <c r="W37" s="3"/>
      <c r="X37" s="3"/>
      <c r="Y37" s="3"/>
      <c r="Z37" s="3"/>
    </row>
    <row r="38" spans="1:26" x14ac:dyDescent="0.2">
      <c r="A38" s="3"/>
      <c r="B38" s="3" t="s">
        <v>133</v>
      </c>
      <c r="C38" s="3" t="s">
        <v>134</v>
      </c>
      <c r="D38" s="3" t="s">
        <v>135</v>
      </c>
      <c r="E38" s="3"/>
      <c r="I38" s="3"/>
      <c r="J38" s="3"/>
      <c r="K38" s="3"/>
      <c r="L38" s="3"/>
      <c r="M38" s="3"/>
      <c r="N38" s="3"/>
      <c r="O38" s="3"/>
      <c r="P38" s="3"/>
      <c r="Q38" s="3"/>
      <c r="R38" s="3"/>
      <c r="S38" s="3"/>
      <c r="T38" s="3"/>
      <c r="U38" s="3"/>
      <c r="V38" s="3"/>
      <c r="W38" s="3"/>
      <c r="X38" s="3"/>
      <c r="Y38" s="3"/>
      <c r="Z38" s="3"/>
    </row>
    <row r="39" spans="1:26" x14ac:dyDescent="0.2">
      <c r="A39" s="3"/>
      <c r="B39" s="3" t="s">
        <v>136</v>
      </c>
      <c r="C39" s="3" t="s">
        <v>137</v>
      </c>
      <c r="D39" s="3" t="s">
        <v>138</v>
      </c>
      <c r="E39" s="3"/>
      <c r="I39" s="3"/>
      <c r="J39" s="3"/>
      <c r="K39" s="3"/>
      <c r="L39" s="3"/>
      <c r="M39" s="3"/>
      <c r="N39" s="3"/>
      <c r="O39" s="3"/>
      <c r="P39" s="3"/>
      <c r="Q39" s="3"/>
      <c r="R39" s="3"/>
      <c r="S39" s="3"/>
      <c r="T39" s="3"/>
      <c r="U39" s="3"/>
      <c r="V39" s="3"/>
      <c r="W39" s="3"/>
      <c r="X39" s="3"/>
      <c r="Y39" s="3"/>
      <c r="Z39" s="3"/>
    </row>
    <row r="40" spans="1:26" x14ac:dyDescent="0.2">
      <c r="A40" s="3"/>
      <c r="B40" s="3" t="s">
        <v>139</v>
      </c>
      <c r="C40" s="3" t="s">
        <v>140</v>
      </c>
      <c r="D40" s="3" t="s">
        <v>141</v>
      </c>
      <c r="E40" s="3"/>
      <c r="I40" s="3"/>
      <c r="J40" s="3"/>
      <c r="K40" s="3"/>
      <c r="L40" s="3"/>
      <c r="M40" s="3"/>
      <c r="N40" s="3"/>
      <c r="O40" s="3"/>
      <c r="P40" s="3"/>
      <c r="Q40" s="3"/>
      <c r="R40" s="3"/>
      <c r="S40" s="3"/>
      <c r="T40" s="3"/>
      <c r="U40" s="3"/>
      <c r="V40" s="3"/>
      <c r="W40" s="3"/>
      <c r="X40" s="3"/>
      <c r="Y40" s="3"/>
      <c r="Z40" s="3"/>
    </row>
    <row r="41" spans="1:26" x14ac:dyDescent="0.2">
      <c r="A41" s="3"/>
      <c r="B41" s="3" t="s">
        <v>142</v>
      </c>
      <c r="C41" s="3" t="s">
        <v>143</v>
      </c>
      <c r="D41" s="3" t="s">
        <v>141</v>
      </c>
      <c r="E41" s="3"/>
      <c r="I41" s="3"/>
      <c r="J41" s="3"/>
      <c r="K41" s="3"/>
      <c r="L41" s="3"/>
      <c r="M41" s="3"/>
      <c r="N41" s="3"/>
      <c r="O41" s="3"/>
      <c r="P41" s="3"/>
      <c r="Q41" s="3"/>
      <c r="R41" s="3"/>
      <c r="S41" s="3"/>
      <c r="T41" s="3"/>
      <c r="U41" s="3"/>
      <c r="V41" s="3"/>
      <c r="W41" s="3"/>
      <c r="X41" s="3"/>
      <c r="Y41" s="3"/>
      <c r="Z41" s="3"/>
    </row>
    <row r="42" spans="1:26" x14ac:dyDescent="0.2">
      <c r="A42" s="3"/>
      <c r="B42" s="3" t="s">
        <v>144</v>
      </c>
      <c r="C42" s="3" t="s">
        <v>145</v>
      </c>
      <c r="D42" s="3" t="s">
        <v>146</v>
      </c>
      <c r="E42" s="3"/>
      <c r="I42" s="3"/>
      <c r="J42" s="3"/>
      <c r="K42" s="3"/>
      <c r="L42" s="3"/>
      <c r="M42" s="3"/>
      <c r="N42" s="3"/>
      <c r="O42" s="3"/>
      <c r="P42" s="3"/>
      <c r="Q42" s="3"/>
      <c r="R42" s="3"/>
      <c r="S42" s="3"/>
      <c r="T42" s="3"/>
      <c r="U42" s="3"/>
      <c r="V42" s="3"/>
      <c r="W42" s="3"/>
      <c r="X42" s="3"/>
      <c r="Y42" s="3"/>
      <c r="Z42" s="3"/>
    </row>
    <row r="43" spans="1:26" x14ac:dyDescent="0.2">
      <c r="A43" s="3"/>
      <c r="B43" s="3" t="s">
        <v>147</v>
      </c>
      <c r="C43" s="3" t="s">
        <v>148</v>
      </c>
      <c r="D43" s="3" t="s">
        <v>149</v>
      </c>
      <c r="E43" s="3"/>
      <c r="I43" s="3"/>
      <c r="J43" s="3"/>
      <c r="K43" s="3"/>
      <c r="L43" s="3"/>
      <c r="M43" s="3"/>
      <c r="N43" s="3"/>
      <c r="O43" s="3"/>
      <c r="P43" s="3"/>
      <c r="Q43" s="3"/>
      <c r="R43" s="3"/>
      <c r="S43" s="3"/>
      <c r="T43" s="3"/>
      <c r="U43" s="3"/>
      <c r="V43" s="3"/>
      <c r="W43" s="3"/>
      <c r="X43" s="3"/>
      <c r="Y43" s="3"/>
      <c r="Z43" s="3"/>
    </row>
    <row r="44" spans="1:26" x14ac:dyDescent="0.2">
      <c r="A44" s="3"/>
      <c r="B44" s="3" t="s">
        <v>150</v>
      </c>
      <c r="C44" s="3" t="s">
        <v>151</v>
      </c>
      <c r="D44" s="3" t="s">
        <v>23</v>
      </c>
      <c r="E44" s="3"/>
      <c r="I44" s="3"/>
      <c r="J44" s="3"/>
      <c r="K44" s="3"/>
      <c r="L44" s="3"/>
      <c r="M44" s="3"/>
      <c r="N44" s="3"/>
      <c r="O44" s="3"/>
      <c r="P44" s="3"/>
      <c r="Q44" s="3"/>
      <c r="R44" s="3"/>
      <c r="S44" s="3"/>
      <c r="T44" s="3"/>
      <c r="U44" s="3"/>
      <c r="V44" s="3"/>
      <c r="W44" s="3"/>
      <c r="X44" s="3"/>
      <c r="Y44" s="3"/>
      <c r="Z44" s="3"/>
    </row>
    <row r="45" spans="1:26" x14ac:dyDescent="0.2">
      <c r="A45" s="3"/>
      <c r="B45" s="3" t="s">
        <v>152</v>
      </c>
      <c r="C45" s="3" t="s">
        <v>153</v>
      </c>
      <c r="D45" s="3" t="s">
        <v>23</v>
      </c>
      <c r="E45" s="3"/>
      <c r="I45" s="3"/>
      <c r="J45" s="3"/>
      <c r="K45" s="3"/>
      <c r="L45" s="3"/>
      <c r="M45" s="3"/>
      <c r="N45" s="3"/>
      <c r="O45" s="3"/>
      <c r="P45" s="3"/>
      <c r="Q45" s="3"/>
      <c r="R45" s="3"/>
      <c r="S45" s="3"/>
      <c r="T45" s="3"/>
      <c r="U45" s="3"/>
      <c r="V45" s="3"/>
      <c r="W45" s="3"/>
      <c r="X45" s="3"/>
      <c r="Y45" s="3"/>
      <c r="Z45" s="3"/>
    </row>
    <row r="46" spans="1:26" x14ac:dyDescent="0.2">
      <c r="A46" s="6" t="s">
        <v>154</v>
      </c>
      <c r="B46" s="3" t="s">
        <v>21</v>
      </c>
      <c r="C46" s="3" t="s">
        <v>22</v>
      </c>
      <c r="D46" s="3" t="s">
        <v>23</v>
      </c>
      <c r="E46" s="3"/>
      <c r="I46" s="3"/>
      <c r="J46" s="3"/>
      <c r="K46" s="3"/>
      <c r="L46" s="3"/>
      <c r="M46" s="3"/>
      <c r="N46" s="3"/>
      <c r="O46" s="3"/>
      <c r="P46" s="3"/>
      <c r="Q46" s="3"/>
      <c r="R46" s="3"/>
      <c r="S46" s="3"/>
      <c r="T46" s="3"/>
      <c r="U46" s="3"/>
      <c r="V46" s="3"/>
      <c r="W46" s="3"/>
      <c r="X46" s="3"/>
      <c r="Y46" s="3"/>
      <c r="Z46" s="3"/>
    </row>
    <row r="47" spans="1:26" x14ac:dyDescent="0.2">
      <c r="A47" s="3"/>
      <c r="B47" s="3" t="s">
        <v>27</v>
      </c>
      <c r="C47" s="3" t="s">
        <v>28</v>
      </c>
      <c r="D47" s="3" t="s">
        <v>29</v>
      </c>
      <c r="E47" s="3"/>
      <c r="I47" s="3"/>
      <c r="J47" s="3"/>
      <c r="K47" s="3"/>
      <c r="L47" s="3"/>
      <c r="M47" s="3"/>
      <c r="N47" s="3"/>
      <c r="O47" s="3"/>
      <c r="P47" s="3"/>
      <c r="Q47" s="3"/>
      <c r="R47" s="3"/>
      <c r="S47" s="3"/>
      <c r="T47" s="3"/>
      <c r="U47" s="3"/>
      <c r="V47" s="3"/>
      <c r="W47" s="3"/>
      <c r="X47" s="3"/>
      <c r="Y47" s="3"/>
      <c r="Z47" s="3"/>
    </row>
    <row r="48" spans="1:26" x14ac:dyDescent="0.2">
      <c r="A48" s="3"/>
      <c r="B48" s="3" t="s">
        <v>33</v>
      </c>
      <c r="C48" s="3" t="s">
        <v>34</v>
      </c>
      <c r="D48" s="3" t="s">
        <v>35</v>
      </c>
      <c r="E48" s="3"/>
      <c r="I48" s="3"/>
      <c r="J48" s="3"/>
      <c r="K48" s="3"/>
      <c r="L48" s="3"/>
      <c r="M48" s="3"/>
      <c r="N48" s="3"/>
      <c r="O48" s="3"/>
      <c r="P48" s="3"/>
      <c r="Q48" s="3"/>
      <c r="R48" s="3"/>
      <c r="S48" s="3"/>
      <c r="T48" s="3"/>
      <c r="U48" s="3"/>
      <c r="V48" s="3"/>
      <c r="W48" s="3"/>
      <c r="X48" s="3"/>
      <c r="Y48" s="3"/>
      <c r="Z48" s="3"/>
    </row>
    <row r="49" spans="1:26" x14ac:dyDescent="0.2">
      <c r="A49" s="3"/>
      <c r="B49" s="3" t="s">
        <v>39</v>
      </c>
      <c r="C49" s="3" t="s">
        <v>40</v>
      </c>
      <c r="D49" s="3" t="s">
        <v>23</v>
      </c>
      <c r="E49" s="3"/>
      <c r="I49" s="3"/>
      <c r="J49" s="3"/>
      <c r="K49" s="3"/>
      <c r="L49" s="3"/>
      <c r="M49" s="3"/>
      <c r="N49" s="3"/>
      <c r="O49" s="3"/>
      <c r="P49" s="3"/>
      <c r="Q49" s="3"/>
      <c r="R49" s="3"/>
      <c r="S49" s="3"/>
      <c r="T49" s="3"/>
      <c r="U49" s="3"/>
      <c r="V49" s="3"/>
      <c r="W49" s="3"/>
      <c r="X49" s="3"/>
      <c r="Y49" s="3"/>
      <c r="Z49" s="3"/>
    </row>
    <row r="50" spans="1:26" x14ac:dyDescent="0.2">
      <c r="A50" s="3"/>
      <c r="B50" s="3" t="s">
        <v>49</v>
      </c>
      <c r="C50" s="3" t="s">
        <v>50</v>
      </c>
      <c r="D50" s="3" t="s">
        <v>51</v>
      </c>
      <c r="E50" s="3"/>
      <c r="I50" s="3"/>
      <c r="J50" s="3"/>
      <c r="K50" s="3"/>
      <c r="L50" s="3"/>
      <c r="M50" s="3"/>
      <c r="N50" s="3"/>
      <c r="O50" s="3"/>
      <c r="P50" s="3"/>
      <c r="Q50" s="3"/>
      <c r="R50" s="3"/>
      <c r="S50" s="3"/>
      <c r="T50" s="3"/>
      <c r="U50" s="3"/>
      <c r="V50" s="3"/>
      <c r="W50" s="3"/>
      <c r="X50" s="3"/>
      <c r="Y50" s="3"/>
      <c r="Z50" s="3"/>
    </row>
    <row r="51" spans="1:26" x14ac:dyDescent="0.2">
      <c r="A51" s="3"/>
      <c r="B51" s="3" t="s">
        <v>72</v>
      </c>
      <c r="C51" s="3" t="s">
        <v>73</v>
      </c>
      <c r="D51" s="3" t="s">
        <v>74</v>
      </c>
      <c r="E51" s="3"/>
      <c r="I51" s="3"/>
      <c r="J51" s="3"/>
      <c r="K51" s="3"/>
      <c r="L51" s="3"/>
      <c r="M51" s="3"/>
      <c r="N51" s="3"/>
      <c r="O51" s="3"/>
      <c r="P51" s="3"/>
      <c r="Q51" s="3"/>
      <c r="R51" s="3"/>
      <c r="S51" s="3"/>
      <c r="T51" s="3"/>
      <c r="U51" s="3"/>
      <c r="V51" s="3"/>
      <c r="W51" s="3"/>
      <c r="X51" s="3"/>
      <c r="Y51" s="3"/>
      <c r="Z51" s="3"/>
    </row>
    <row r="52" spans="1:26" x14ac:dyDescent="0.2">
      <c r="A52" s="3"/>
      <c r="B52" s="3" t="s">
        <v>77</v>
      </c>
      <c r="C52" s="3" t="s">
        <v>78</v>
      </c>
      <c r="D52" s="3" t="s">
        <v>79</v>
      </c>
      <c r="E52" s="3"/>
      <c r="I52" s="3"/>
      <c r="J52" s="3"/>
      <c r="K52" s="3"/>
      <c r="L52" s="3"/>
      <c r="M52" s="3"/>
      <c r="N52" s="3"/>
      <c r="O52" s="3"/>
      <c r="P52" s="3"/>
      <c r="Q52" s="3"/>
      <c r="R52" s="3"/>
      <c r="S52" s="3"/>
      <c r="T52" s="3"/>
      <c r="U52" s="3"/>
      <c r="V52" s="3"/>
      <c r="W52" s="3"/>
      <c r="X52" s="3"/>
      <c r="Y52" s="3"/>
      <c r="Z52" s="3"/>
    </row>
    <row r="53" spans="1:26" x14ac:dyDescent="0.2">
      <c r="A53" s="3"/>
      <c r="B53" s="3" t="s">
        <v>83</v>
      </c>
      <c r="C53" s="3" t="s">
        <v>84</v>
      </c>
      <c r="D53" s="3" t="s">
        <v>85</v>
      </c>
      <c r="E53" s="3"/>
      <c r="I53" s="3"/>
      <c r="J53" s="3"/>
      <c r="K53" s="3"/>
      <c r="L53" s="3"/>
      <c r="M53" s="3"/>
      <c r="N53" s="3"/>
      <c r="O53" s="3"/>
      <c r="P53" s="3"/>
      <c r="Q53" s="3"/>
      <c r="R53" s="3"/>
      <c r="S53" s="3"/>
      <c r="T53" s="3"/>
      <c r="U53" s="3"/>
      <c r="V53" s="3"/>
      <c r="W53" s="3"/>
      <c r="X53" s="3"/>
      <c r="Y53" s="3"/>
      <c r="Z53" s="3"/>
    </row>
    <row r="54" spans="1:26" x14ac:dyDescent="0.2">
      <c r="A54" s="3"/>
      <c r="B54" s="3" t="s">
        <v>155</v>
      </c>
      <c r="C54" s="3" t="s">
        <v>156</v>
      </c>
      <c r="D54" s="3" t="s">
        <v>23</v>
      </c>
      <c r="E54" s="3"/>
      <c r="I54" s="3"/>
      <c r="J54" s="3"/>
      <c r="K54" s="3"/>
      <c r="L54" s="3"/>
      <c r="M54" s="3"/>
      <c r="N54" s="3"/>
      <c r="O54" s="3"/>
      <c r="P54" s="3"/>
      <c r="Q54" s="3"/>
      <c r="R54" s="3"/>
      <c r="S54" s="3"/>
      <c r="T54" s="3"/>
      <c r="U54" s="3"/>
      <c r="V54" s="3"/>
      <c r="W54" s="3"/>
      <c r="X54" s="3"/>
      <c r="Y54" s="3"/>
      <c r="Z54" s="3"/>
    </row>
    <row r="55" spans="1:26" x14ac:dyDescent="0.2">
      <c r="A55" s="3"/>
      <c r="B55" s="3" t="s">
        <v>88</v>
      </c>
      <c r="C55" s="3" t="s">
        <v>89</v>
      </c>
      <c r="D55" s="3" t="s">
        <v>23</v>
      </c>
      <c r="E55" s="3"/>
      <c r="I55" s="3"/>
      <c r="J55" s="3"/>
      <c r="K55" s="3"/>
      <c r="L55" s="3"/>
      <c r="M55" s="3"/>
      <c r="N55" s="3"/>
      <c r="O55" s="3"/>
      <c r="P55" s="3"/>
      <c r="Q55" s="3"/>
      <c r="R55" s="3"/>
      <c r="S55" s="3"/>
      <c r="T55" s="3"/>
      <c r="U55" s="3"/>
      <c r="V55" s="3"/>
      <c r="W55" s="3"/>
      <c r="X55" s="3"/>
      <c r="Y55" s="3"/>
      <c r="Z55" s="3"/>
    </row>
    <row r="56" spans="1:26" x14ac:dyDescent="0.2">
      <c r="A56" s="3"/>
      <c r="B56" s="3" t="s">
        <v>81</v>
      </c>
      <c r="C56" s="3" t="s">
        <v>157</v>
      </c>
      <c r="D56" s="3" t="s">
        <v>158</v>
      </c>
      <c r="E56" s="3"/>
      <c r="I56" s="3"/>
      <c r="J56" s="3"/>
      <c r="K56" s="3"/>
      <c r="L56" s="3"/>
      <c r="M56" s="3"/>
      <c r="N56" s="3"/>
      <c r="O56" s="3"/>
      <c r="P56" s="3"/>
      <c r="Q56" s="3"/>
      <c r="R56" s="3"/>
      <c r="S56" s="3"/>
      <c r="T56" s="3"/>
      <c r="U56" s="3"/>
      <c r="V56" s="3"/>
      <c r="W56" s="3"/>
      <c r="X56" s="3"/>
      <c r="Y56" s="3"/>
      <c r="Z56" s="3"/>
    </row>
    <row r="57" spans="1:26" x14ac:dyDescent="0.2">
      <c r="A57" s="3"/>
      <c r="B57" s="3" t="s">
        <v>159</v>
      </c>
      <c r="C57" s="3" t="s">
        <v>160</v>
      </c>
      <c r="D57" s="3" t="s">
        <v>23</v>
      </c>
      <c r="E57" s="3"/>
      <c r="I57" s="3"/>
      <c r="J57" s="3"/>
      <c r="K57" s="3"/>
      <c r="L57" s="3"/>
      <c r="M57" s="3"/>
      <c r="N57" s="3"/>
      <c r="O57" s="3"/>
      <c r="P57" s="3"/>
      <c r="Q57" s="3"/>
      <c r="R57" s="3"/>
      <c r="S57" s="3"/>
      <c r="T57" s="3"/>
      <c r="U57" s="3"/>
      <c r="V57" s="3"/>
      <c r="W57" s="3"/>
      <c r="X57" s="3"/>
      <c r="Y57" s="3"/>
      <c r="Z57" s="3"/>
    </row>
    <row r="58" spans="1:26" x14ac:dyDescent="0.2">
      <c r="A58" s="3"/>
      <c r="B58" s="3" t="s">
        <v>92</v>
      </c>
      <c r="C58" s="3" t="s">
        <v>93</v>
      </c>
      <c r="D58" s="3" t="s">
        <v>94</v>
      </c>
      <c r="E58" s="3"/>
      <c r="I58" s="3"/>
      <c r="J58" s="3"/>
      <c r="K58" s="3"/>
      <c r="L58" s="3"/>
      <c r="M58" s="3"/>
      <c r="N58" s="3"/>
      <c r="O58" s="3"/>
      <c r="P58" s="3"/>
      <c r="Q58" s="3"/>
      <c r="R58" s="3"/>
      <c r="S58" s="3"/>
      <c r="T58" s="3"/>
      <c r="U58" s="3"/>
      <c r="V58" s="3"/>
      <c r="W58" s="3"/>
      <c r="X58" s="3"/>
      <c r="Y58" s="3"/>
      <c r="Z58" s="3"/>
    </row>
    <row r="59" spans="1:26" x14ac:dyDescent="0.2">
      <c r="A59" s="6" t="s">
        <v>161</v>
      </c>
      <c r="B59" s="3" t="s">
        <v>21</v>
      </c>
      <c r="C59" s="3" t="s">
        <v>22</v>
      </c>
      <c r="D59" s="3" t="s">
        <v>23</v>
      </c>
      <c r="E59" s="3"/>
      <c r="I59" s="3"/>
      <c r="J59" s="3"/>
      <c r="K59" s="3"/>
      <c r="L59" s="3"/>
      <c r="M59" s="3"/>
      <c r="N59" s="3"/>
      <c r="O59" s="3"/>
      <c r="P59" s="3"/>
      <c r="Q59" s="3"/>
      <c r="R59" s="3"/>
      <c r="S59" s="3"/>
      <c r="T59" s="3"/>
      <c r="U59" s="3"/>
      <c r="V59" s="3"/>
      <c r="W59" s="3"/>
      <c r="X59" s="3"/>
      <c r="Y59" s="3"/>
      <c r="Z59" s="3"/>
    </row>
    <row r="60" spans="1:26" x14ac:dyDescent="0.2">
      <c r="A60" s="3"/>
      <c r="B60" s="3" t="s">
        <v>27</v>
      </c>
      <c r="C60" s="3" t="s">
        <v>28</v>
      </c>
      <c r="D60" s="3" t="s">
        <v>29</v>
      </c>
      <c r="E60" s="3"/>
      <c r="I60" s="3"/>
      <c r="J60" s="3"/>
      <c r="K60" s="3"/>
      <c r="L60" s="3"/>
      <c r="M60" s="3"/>
      <c r="N60" s="3"/>
      <c r="O60" s="3"/>
      <c r="P60" s="3"/>
      <c r="Q60" s="3"/>
      <c r="R60" s="3"/>
      <c r="S60" s="3"/>
      <c r="T60" s="3"/>
      <c r="U60" s="3"/>
      <c r="V60" s="3"/>
      <c r="W60" s="3"/>
      <c r="X60" s="3"/>
      <c r="Y60" s="3"/>
      <c r="Z60" s="3"/>
    </row>
    <row r="61" spans="1:26" x14ac:dyDescent="0.2">
      <c r="A61" s="3"/>
      <c r="B61" s="3" t="s">
        <v>44</v>
      </c>
      <c r="C61" s="3" t="s">
        <v>45</v>
      </c>
      <c r="D61" s="3" t="s">
        <v>17</v>
      </c>
      <c r="E61" s="3"/>
      <c r="I61" s="3"/>
      <c r="J61" s="3"/>
      <c r="K61" s="3"/>
      <c r="L61" s="3"/>
      <c r="M61" s="3"/>
      <c r="N61" s="3"/>
      <c r="O61" s="3"/>
      <c r="P61" s="3"/>
      <c r="Q61" s="3"/>
      <c r="R61" s="3"/>
      <c r="S61" s="3"/>
      <c r="T61" s="3"/>
      <c r="U61" s="3"/>
      <c r="V61" s="3"/>
      <c r="W61" s="3"/>
      <c r="X61" s="3"/>
      <c r="Y61" s="3"/>
      <c r="Z61" s="3"/>
    </row>
    <row r="62" spans="1:26" x14ac:dyDescent="0.2">
      <c r="A62" s="3"/>
      <c r="B62" s="3" t="s">
        <v>15</v>
      </c>
      <c r="C62" s="3" t="s">
        <v>16</v>
      </c>
      <c r="D62" s="3" t="s">
        <v>17</v>
      </c>
      <c r="E62" s="3"/>
      <c r="I62" s="3"/>
      <c r="J62" s="3"/>
      <c r="K62" s="3"/>
      <c r="L62" s="3"/>
      <c r="M62" s="3"/>
      <c r="N62" s="3"/>
      <c r="O62" s="3"/>
      <c r="P62" s="3"/>
      <c r="Q62" s="3"/>
      <c r="R62" s="3"/>
      <c r="S62" s="3"/>
      <c r="T62" s="3"/>
      <c r="U62" s="3"/>
      <c r="V62" s="3"/>
      <c r="W62" s="3"/>
      <c r="X62" s="3"/>
      <c r="Y62" s="3"/>
      <c r="Z62" s="3"/>
    </row>
    <row r="63" spans="1:26" x14ac:dyDescent="0.2">
      <c r="A63" s="3"/>
      <c r="B63" s="3" t="s">
        <v>162</v>
      </c>
      <c r="C63" s="3" t="s">
        <v>50</v>
      </c>
      <c r="D63" s="3" t="s">
        <v>51</v>
      </c>
      <c r="E63" s="3"/>
      <c r="I63" s="3"/>
      <c r="J63" s="3"/>
      <c r="K63" s="3"/>
      <c r="L63" s="3"/>
      <c r="M63" s="3"/>
      <c r="N63" s="3"/>
      <c r="O63" s="3"/>
      <c r="P63" s="3"/>
      <c r="Q63" s="3"/>
      <c r="R63" s="3"/>
      <c r="S63" s="3"/>
      <c r="T63" s="3"/>
      <c r="U63" s="3"/>
      <c r="V63" s="3"/>
      <c r="W63" s="3"/>
      <c r="X63" s="3"/>
      <c r="Y63" s="3"/>
      <c r="Z63" s="3"/>
    </row>
    <row r="64" spans="1:26" x14ac:dyDescent="0.2">
      <c r="A64" s="3"/>
      <c r="B64" s="3" t="s">
        <v>96</v>
      </c>
      <c r="C64" s="3" t="s">
        <v>97</v>
      </c>
      <c r="D64" s="3" t="s">
        <v>163</v>
      </c>
      <c r="E64" s="3"/>
      <c r="I64" s="3"/>
      <c r="J64" s="3"/>
      <c r="K64" s="3"/>
      <c r="L64" s="3"/>
      <c r="M64" s="3"/>
      <c r="N64" s="3"/>
      <c r="O64" s="3"/>
      <c r="P64" s="3"/>
      <c r="Q64" s="3"/>
      <c r="R64" s="3"/>
      <c r="S64" s="3"/>
      <c r="T64" s="3"/>
      <c r="U64" s="3"/>
      <c r="V64" s="3"/>
      <c r="W64" s="3"/>
      <c r="X64" s="3"/>
      <c r="Y64" s="3"/>
      <c r="Z64" s="3"/>
    </row>
    <row r="65" spans="1:26" x14ac:dyDescent="0.2">
      <c r="A65" s="3"/>
      <c r="B65" s="3" t="s">
        <v>100</v>
      </c>
      <c r="C65" s="3" t="s">
        <v>101</v>
      </c>
      <c r="D65" s="3" t="s">
        <v>64</v>
      </c>
      <c r="E65" s="3"/>
      <c r="I65" s="3"/>
      <c r="J65" s="3"/>
      <c r="K65" s="3"/>
      <c r="L65" s="3"/>
      <c r="M65" s="3"/>
      <c r="N65" s="3"/>
      <c r="O65" s="3"/>
      <c r="P65" s="3"/>
      <c r="Q65" s="3"/>
      <c r="R65" s="3"/>
      <c r="S65" s="3"/>
      <c r="T65" s="3"/>
      <c r="U65" s="3"/>
      <c r="V65" s="3"/>
      <c r="W65" s="3"/>
      <c r="X65" s="3"/>
      <c r="Y65" s="3"/>
      <c r="Z65" s="3"/>
    </row>
    <row r="66" spans="1:26" x14ac:dyDescent="0.2">
      <c r="A66" s="3"/>
      <c r="B66" s="3" t="s">
        <v>105</v>
      </c>
      <c r="C66" s="3" t="s">
        <v>106</v>
      </c>
      <c r="D66" s="3" t="s">
        <v>64</v>
      </c>
      <c r="E66" s="3"/>
      <c r="I66" s="3"/>
      <c r="J66" s="3"/>
      <c r="K66" s="3"/>
      <c r="L66" s="3"/>
      <c r="M66" s="3"/>
      <c r="N66" s="3"/>
      <c r="O66" s="3"/>
      <c r="P66" s="3"/>
      <c r="Q66" s="3"/>
      <c r="R66" s="3"/>
      <c r="S66" s="3"/>
      <c r="T66" s="3"/>
      <c r="U66" s="3"/>
      <c r="V66" s="3"/>
      <c r="W66" s="3"/>
      <c r="X66" s="3"/>
      <c r="Y66" s="3"/>
      <c r="Z66" s="3"/>
    </row>
    <row r="67" spans="1:26" x14ac:dyDescent="0.2">
      <c r="A67" s="3"/>
      <c r="B67" s="3" t="s">
        <v>109</v>
      </c>
      <c r="C67" s="3" t="s">
        <v>110</v>
      </c>
      <c r="D67" s="3" t="s">
        <v>111</v>
      </c>
      <c r="E67" s="3"/>
      <c r="I67" s="3"/>
      <c r="J67" s="3"/>
      <c r="K67" s="3"/>
      <c r="L67" s="3"/>
      <c r="M67" s="3"/>
      <c r="N67" s="3"/>
      <c r="O67" s="3"/>
      <c r="P67" s="3"/>
      <c r="Q67" s="3"/>
      <c r="R67" s="3"/>
      <c r="S67" s="3"/>
      <c r="T67" s="3"/>
      <c r="U67" s="3"/>
      <c r="V67" s="3"/>
      <c r="W67" s="3"/>
      <c r="X67" s="3"/>
      <c r="Y67" s="3"/>
      <c r="Z67" s="3"/>
    </row>
    <row r="68" spans="1:26" x14ac:dyDescent="0.2">
      <c r="A68" s="3"/>
      <c r="B68" s="3" t="s">
        <v>112</v>
      </c>
      <c r="C68" s="3" t="s">
        <v>113</v>
      </c>
      <c r="D68" s="3" t="s">
        <v>64</v>
      </c>
      <c r="E68" s="3"/>
      <c r="I68" s="3"/>
      <c r="J68" s="3"/>
      <c r="K68" s="3"/>
      <c r="L68" s="3"/>
      <c r="M68" s="3"/>
      <c r="N68" s="3"/>
      <c r="O68" s="3"/>
      <c r="P68" s="3"/>
      <c r="Q68" s="3"/>
      <c r="R68" s="3"/>
      <c r="S68" s="3"/>
      <c r="T68" s="3"/>
      <c r="U68" s="3"/>
      <c r="V68" s="3"/>
      <c r="W68" s="3"/>
      <c r="X68" s="3"/>
      <c r="Y68" s="3"/>
      <c r="Z68" s="3"/>
    </row>
    <row r="69" spans="1:26" x14ac:dyDescent="0.2">
      <c r="A69" s="6" t="s">
        <v>164</v>
      </c>
      <c r="B69" s="3" t="s">
        <v>165</v>
      </c>
      <c r="C69" s="3" t="s">
        <v>166</v>
      </c>
      <c r="D69" s="3" t="s">
        <v>29</v>
      </c>
      <c r="E69" s="3"/>
      <c r="I69" s="3"/>
      <c r="J69" s="3"/>
      <c r="K69" s="3"/>
      <c r="L69" s="3"/>
      <c r="M69" s="3"/>
      <c r="N69" s="3"/>
      <c r="O69" s="3"/>
      <c r="P69" s="3"/>
      <c r="Q69" s="3"/>
      <c r="R69" s="3"/>
      <c r="S69" s="3"/>
      <c r="T69" s="3"/>
      <c r="U69" s="3"/>
      <c r="V69" s="3"/>
      <c r="W69" s="3"/>
      <c r="X69" s="3"/>
      <c r="Y69" s="3"/>
      <c r="Z69" s="3"/>
    </row>
    <row r="70" spans="1:26" x14ac:dyDescent="0.2">
      <c r="A70" s="3"/>
      <c r="B70" s="3" t="s">
        <v>167</v>
      </c>
      <c r="C70" s="3" t="s">
        <v>28</v>
      </c>
      <c r="D70" s="3" t="s">
        <v>29</v>
      </c>
      <c r="E70" s="3"/>
      <c r="I70" s="3"/>
      <c r="J70" s="3"/>
      <c r="K70" s="3"/>
      <c r="L70" s="3"/>
      <c r="M70" s="3"/>
      <c r="N70" s="3"/>
      <c r="O70" s="3"/>
      <c r="P70" s="3"/>
      <c r="Q70" s="3"/>
      <c r="R70" s="3"/>
      <c r="S70" s="3"/>
      <c r="T70" s="3"/>
      <c r="U70" s="3"/>
      <c r="V70" s="3"/>
      <c r="W70" s="3"/>
      <c r="X70" s="3"/>
      <c r="Y70" s="3"/>
      <c r="Z70" s="3"/>
    </row>
    <row r="71" spans="1:26" x14ac:dyDescent="0.2">
      <c r="A71" s="3"/>
      <c r="B71" s="3" t="s">
        <v>21</v>
      </c>
      <c r="C71" s="3" t="s">
        <v>22</v>
      </c>
      <c r="D71" s="3" t="s">
        <v>23</v>
      </c>
      <c r="E71" s="3"/>
      <c r="F71" s="3"/>
      <c r="G71" s="3"/>
      <c r="H71" s="3"/>
      <c r="I71" s="3"/>
      <c r="J71" s="3"/>
      <c r="K71" s="3"/>
      <c r="L71" s="3"/>
      <c r="M71" s="3"/>
      <c r="N71" s="3"/>
      <c r="O71" s="3"/>
      <c r="P71" s="3"/>
      <c r="Q71" s="3"/>
      <c r="R71" s="3"/>
      <c r="S71" s="3"/>
      <c r="T71" s="3"/>
      <c r="U71" s="3"/>
      <c r="V71" s="3"/>
      <c r="W71" s="3"/>
      <c r="X71" s="3"/>
      <c r="Y71" s="3"/>
      <c r="Z71" s="3"/>
    </row>
    <row r="72" spans="1:26" x14ac:dyDescent="0.2">
      <c r="A72" s="3"/>
      <c r="B72" s="3" t="s">
        <v>39</v>
      </c>
      <c r="C72" s="3" t="s">
        <v>40</v>
      </c>
      <c r="D72" s="3" t="s">
        <v>23</v>
      </c>
      <c r="E72" s="3"/>
      <c r="F72" s="3"/>
      <c r="G72" s="3"/>
      <c r="H72" s="3"/>
      <c r="I72" s="3"/>
      <c r="J72" s="3"/>
      <c r="K72" s="3"/>
      <c r="L72" s="3"/>
      <c r="M72" s="3"/>
      <c r="N72" s="3"/>
      <c r="O72" s="3"/>
      <c r="P72" s="3"/>
      <c r="Q72" s="3"/>
      <c r="R72" s="3"/>
      <c r="S72" s="3"/>
      <c r="T72" s="3"/>
      <c r="U72" s="3"/>
      <c r="V72" s="3"/>
      <c r="W72" s="3"/>
      <c r="X72" s="3"/>
      <c r="Y72" s="3"/>
      <c r="Z72" s="3"/>
    </row>
    <row r="73" spans="1:26" x14ac:dyDescent="0.2">
      <c r="A73" s="3"/>
      <c r="B73" s="3" t="s">
        <v>15</v>
      </c>
      <c r="C73" s="3" t="s">
        <v>16</v>
      </c>
      <c r="D73" s="3" t="s">
        <v>17</v>
      </c>
      <c r="E73" s="3"/>
      <c r="F73" s="3"/>
      <c r="G73" s="3"/>
      <c r="H73" s="3"/>
      <c r="I73" s="3"/>
      <c r="J73" s="3"/>
      <c r="K73" s="3"/>
      <c r="L73" s="3"/>
      <c r="M73" s="3"/>
      <c r="N73" s="3"/>
      <c r="O73" s="3"/>
      <c r="P73" s="3"/>
      <c r="Q73" s="3"/>
      <c r="R73" s="3"/>
      <c r="S73" s="3"/>
      <c r="T73" s="3"/>
      <c r="U73" s="3"/>
      <c r="V73" s="3"/>
      <c r="W73" s="3"/>
      <c r="X73" s="3"/>
      <c r="Y73" s="3"/>
      <c r="Z73" s="3"/>
    </row>
    <row r="74" spans="1:26" x14ac:dyDescent="0.2">
      <c r="A74" s="3"/>
      <c r="B74" s="3" t="s">
        <v>44</v>
      </c>
      <c r="C74" s="3" t="s">
        <v>45</v>
      </c>
      <c r="D74" s="3" t="s">
        <v>17</v>
      </c>
      <c r="E74" s="3"/>
      <c r="F74" s="3"/>
      <c r="G74" s="3"/>
      <c r="H74" s="3"/>
      <c r="I74" s="3"/>
      <c r="J74" s="3"/>
      <c r="K74" s="3"/>
      <c r="L74" s="3"/>
      <c r="M74" s="3"/>
      <c r="N74" s="3"/>
      <c r="O74" s="3"/>
      <c r="P74" s="3"/>
      <c r="Q74" s="3"/>
      <c r="R74" s="3"/>
      <c r="S74" s="3"/>
      <c r="T74" s="3"/>
      <c r="U74" s="3"/>
      <c r="V74" s="3"/>
      <c r="W74" s="3"/>
      <c r="X74" s="3"/>
      <c r="Y74" s="3"/>
      <c r="Z74" s="3"/>
    </row>
    <row r="75" spans="1:26" x14ac:dyDescent="0.2">
      <c r="A75" s="3"/>
      <c r="B75" s="3" t="s">
        <v>162</v>
      </c>
      <c r="C75" s="3" t="s">
        <v>50</v>
      </c>
      <c r="D75" s="3" t="s">
        <v>51</v>
      </c>
      <c r="E75" s="3"/>
      <c r="F75" s="3"/>
      <c r="G75" s="3"/>
      <c r="H75" s="3"/>
      <c r="I75" s="3"/>
      <c r="J75" s="3"/>
      <c r="K75" s="3"/>
      <c r="L75" s="3"/>
      <c r="M75" s="3"/>
      <c r="N75" s="3"/>
      <c r="O75" s="3"/>
      <c r="P75" s="3"/>
      <c r="Q75" s="3"/>
      <c r="R75" s="3"/>
      <c r="S75" s="3"/>
      <c r="T75" s="3"/>
      <c r="U75" s="3"/>
      <c r="V75" s="3"/>
      <c r="W75" s="3"/>
      <c r="X75" s="3"/>
      <c r="Y75" s="3"/>
      <c r="Z75" s="3"/>
    </row>
    <row r="76" spans="1:26" x14ac:dyDescent="0.2">
      <c r="A76" s="3"/>
      <c r="B76" s="3" t="s">
        <v>168</v>
      </c>
      <c r="C76" s="3" t="s">
        <v>169</v>
      </c>
      <c r="D76" s="3" t="s">
        <v>103</v>
      </c>
      <c r="E76" s="3"/>
      <c r="F76" s="3"/>
      <c r="G76" s="3"/>
      <c r="H76" s="3"/>
      <c r="I76" s="3"/>
      <c r="J76" s="3"/>
      <c r="K76" s="3"/>
      <c r="L76" s="3"/>
      <c r="M76" s="3"/>
      <c r="N76" s="3"/>
      <c r="O76" s="3"/>
      <c r="P76" s="3"/>
      <c r="Q76" s="3"/>
      <c r="R76" s="3"/>
      <c r="S76" s="3"/>
      <c r="T76" s="3"/>
      <c r="U76" s="3"/>
      <c r="V76" s="3"/>
      <c r="W76" s="3"/>
      <c r="X76" s="3"/>
      <c r="Y76" s="3"/>
      <c r="Z76" s="3"/>
    </row>
    <row r="77" spans="1:26" x14ac:dyDescent="0.2">
      <c r="A77" s="3"/>
      <c r="B77" s="3" t="s">
        <v>170</v>
      </c>
      <c r="C77" s="3" t="s">
        <v>171</v>
      </c>
      <c r="D77" s="3" t="s">
        <v>172</v>
      </c>
      <c r="E77" s="3"/>
      <c r="F77" s="3"/>
      <c r="G77" s="3"/>
      <c r="H77" s="3"/>
      <c r="I77" s="3"/>
      <c r="J77" s="3"/>
      <c r="K77" s="3"/>
      <c r="L77" s="3"/>
      <c r="M77" s="3"/>
      <c r="N77" s="3"/>
      <c r="O77" s="3"/>
      <c r="P77" s="3"/>
      <c r="Q77" s="3"/>
      <c r="R77" s="3"/>
      <c r="S77" s="3"/>
      <c r="T77" s="3"/>
      <c r="U77" s="3"/>
      <c r="V77" s="3"/>
      <c r="W77" s="3"/>
      <c r="X77" s="3"/>
      <c r="Y77" s="3"/>
      <c r="Z77" s="3"/>
    </row>
    <row r="78" spans="1:26" x14ac:dyDescent="0.2">
      <c r="A78" s="3"/>
      <c r="B78" s="3" t="s">
        <v>173</v>
      </c>
      <c r="C78" s="3" t="s">
        <v>174</v>
      </c>
      <c r="D78" s="3" t="s">
        <v>172</v>
      </c>
      <c r="E78" s="3"/>
      <c r="F78" s="3"/>
      <c r="G78" s="3"/>
      <c r="H78" s="3"/>
      <c r="I78" s="3"/>
      <c r="J78" s="3"/>
      <c r="K78" s="3"/>
      <c r="L78" s="3"/>
      <c r="M78" s="3"/>
      <c r="N78" s="3"/>
      <c r="O78" s="3"/>
      <c r="P78" s="3"/>
      <c r="Q78" s="3"/>
      <c r="R78" s="3"/>
      <c r="S78" s="3"/>
      <c r="T78" s="3"/>
      <c r="U78" s="3"/>
      <c r="V78" s="3"/>
      <c r="W78" s="3"/>
      <c r="X78" s="3"/>
      <c r="Y78" s="3"/>
      <c r="Z78" s="3"/>
    </row>
    <row r="79" spans="1:26" x14ac:dyDescent="0.2">
      <c r="A79" s="3"/>
      <c r="B79" s="3" t="s">
        <v>175</v>
      </c>
      <c r="C79" s="3" t="s">
        <v>176</v>
      </c>
      <c r="D79" s="3" t="s">
        <v>103</v>
      </c>
      <c r="E79" s="3"/>
      <c r="F79" s="3"/>
      <c r="G79" s="3"/>
      <c r="H79" s="3"/>
      <c r="I79" s="3"/>
      <c r="J79" s="3"/>
      <c r="K79" s="3"/>
      <c r="L79" s="3"/>
      <c r="M79" s="3"/>
      <c r="N79" s="3"/>
      <c r="O79" s="3"/>
      <c r="P79" s="3"/>
      <c r="Q79" s="3"/>
      <c r="R79" s="3"/>
      <c r="S79" s="3"/>
      <c r="T79" s="3"/>
      <c r="U79" s="3"/>
      <c r="V79" s="3"/>
      <c r="W79" s="3"/>
      <c r="X79" s="3"/>
      <c r="Y79" s="3"/>
      <c r="Z79" s="3"/>
    </row>
    <row r="80" spans="1:26" x14ac:dyDescent="0.2">
      <c r="A80" s="3"/>
      <c r="B80" s="3" t="s">
        <v>177</v>
      </c>
      <c r="C80" s="3" t="s">
        <v>178</v>
      </c>
      <c r="D80" s="3" t="s">
        <v>172</v>
      </c>
      <c r="E80" s="3"/>
      <c r="F80" s="3"/>
      <c r="G80" s="3"/>
      <c r="H80" s="3"/>
      <c r="I80" s="3"/>
      <c r="J80" s="3"/>
      <c r="K80" s="3"/>
      <c r="L80" s="3"/>
      <c r="M80" s="3"/>
      <c r="N80" s="3"/>
      <c r="O80" s="3"/>
      <c r="P80" s="3"/>
      <c r="Q80" s="3"/>
      <c r="R80" s="3"/>
      <c r="S80" s="3"/>
      <c r="T80" s="3"/>
      <c r="U80" s="3"/>
      <c r="V80" s="3"/>
      <c r="W80" s="3"/>
      <c r="X80" s="3"/>
      <c r="Y80" s="3"/>
      <c r="Z80" s="3"/>
    </row>
    <row r="81" spans="1:26" x14ac:dyDescent="0.2">
      <c r="A81" s="3"/>
      <c r="B81" s="3" t="s">
        <v>179</v>
      </c>
      <c r="C81" s="3" t="s">
        <v>180</v>
      </c>
      <c r="D81" s="3" t="s">
        <v>103</v>
      </c>
      <c r="E81" s="3"/>
      <c r="F81" s="3"/>
      <c r="G81" s="3"/>
      <c r="H81" s="3"/>
      <c r="I81" s="3"/>
      <c r="J81" s="3"/>
      <c r="K81" s="3"/>
      <c r="L81" s="3"/>
      <c r="M81" s="3"/>
      <c r="N81" s="3"/>
      <c r="O81" s="3"/>
      <c r="P81" s="3"/>
      <c r="Q81" s="3"/>
      <c r="R81" s="3"/>
      <c r="S81" s="3"/>
      <c r="T81" s="3"/>
      <c r="U81" s="3"/>
      <c r="V81" s="3"/>
      <c r="W81" s="3"/>
      <c r="X81" s="3"/>
      <c r="Y81" s="3"/>
      <c r="Z81" s="3"/>
    </row>
    <row r="82" spans="1:26" x14ac:dyDescent="0.2">
      <c r="A82" s="3"/>
      <c r="B82" s="3" t="s">
        <v>114</v>
      </c>
      <c r="C82" s="3" t="s">
        <v>115</v>
      </c>
      <c r="D82" s="3" t="s">
        <v>116</v>
      </c>
      <c r="E82" s="3"/>
      <c r="F82" s="3"/>
      <c r="G82" s="3"/>
      <c r="H82" s="3"/>
      <c r="I82" s="3"/>
      <c r="J82" s="3"/>
      <c r="K82" s="3"/>
      <c r="L82" s="3"/>
      <c r="M82" s="3"/>
      <c r="N82" s="3"/>
      <c r="O82" s="3"/>
      <c r="P82" s="3"/>
      <c r="Q82" s="3"/>
      <c r="R82" s="3"/>
      <c r="S82" s="3"/>
      <c r="T82" s="3"/>
      <c r="U82" s="3"/>
      <c r="V82" s="3"/>
      <c r="W82" s="3"/>
      <c r="X82" s="3"/>
      <c r="Y82" s="3"/>
      <c r="Z82" s="3"/>
    </row>
    <row r="83" spans="1:26" x14ac:dyDescent="0.2">
      <c r="A83" s="6" t="s">
        <v>181</v>
      </c>
      <c r="B83" s="3" t="s">
        <v>167</v>
      </c>
      <c r="C83" s="3" t="s">
        <v>28</v>
      </c>
      <c r="D83" s="3" t="s">
        <v>29</v>
      </c>
      <c r="E83" s="3"/>
      <c r="F83" s="3"/>
      <c r="G83" s="3"/>
      <c r="H83" s="3"/>
      <c r="I83" s="3"/>
      <c r="J83" s="3"/>
      <c r="K83" s="3"/>
      <c r="L83" s="3"/>
      <c r="M83" s="3"/>
      <c r="N83" s="3"/>
      <c r="O83" s="3"/>
      <c r="P83" s="3"/>
      <c r="Q83" s="3"/>
      <c r="R83" s="3"/>
      <c r="S83" s="3"/>
      <c r="T83" s="3"/>
      <c r="U83" s="3"/>
      <c r="V83" s="3"/>
      <c r="W83" s="3"/>
      <c r="X83" s="3"/>
      <c r="Y83" s="3"/>
      <c r="Z83" s="3"/>
    </row>
    <row r="84" spans="1:26" x14ac:dyDescent="0.2">
      <c r="A84" s="3"/>
      <c r="B84" s="3" t="s">
        <v>21</v>
      </c>
      <c r="C84" s="3" t="s">
        <v>22</v>
      </c>
      <c r="D84" s="3" t="s">
        <v>23</v>
      </c>
      <c r="E84" s="3"/>
      <c r="F84" s="3"/>
      <c r="G84" s="3"/>
      <c r="H84" s="3"/>
      <c r="I84" s="3"/>
      <c r="J84" s="3"/>
      <c r="K84" s="3"/>
      <c r="L84" s="3"/>
      <c r="M84" s="3"/>
      <c r="N84" s="3"/>
      <c r="O84" s="3"/>
      <c r="P84" s="3"/>
      <c r="Q84" s="3"/>
      <c r="R84" s="3"/>
      <c r="S84" s="3"/>
      <c r="T84" s="3"/>
      <c r="U84" s="3"/>
      <c r="V84" s="3"/>
      <c r="W84" s="3"/>
      <c r="X84" s="3"/>
      <c r="Y84" s="3"/>
      <c r="Z84" s="3"/>
    </row>
    <row r="85" spans="1:26" x14ac:dyDescent="0.2">
      <c r="A85" s="3"/>
      <c r="B85" s="3" t="s">
        <v>15</v>
      </c>
      <c r="C85" s="3" t="s">
        <v>16</v>
      </c>
      <c r="D85" s="3" t="s">
        <v>17</v>
      </c>
      <c r="E85" s="3"/>
      <c r="F85" s="3"/>
      <c r="G85" s="3"/>
      <c r="H85" s="3"/>
      <c r="I85" s="3"/>
      <c r="J85" s="3"/>
      <c r="K85" s="3"/>
      <c r="L85" s="3"/>
      <c r="M85" s="3"/>
      <c r="N85" s="3"/>
      <c r="O85" s="3"/>
      <c r="P85" s="3"/>
      <c r="Q85" s="3"/>
      <c r="R85" s="3"/>
      <c r="S85" s="3"/>
      <c r="T85" s="3"/>
      <c r="U85" s="3"/>
      <c r="V85" s="3"/>
      <c r="W85" s="3"/>
      <c r="X85" s="3"/>
      <c r="Y85" s="3"/>
      <c r="Z85" s="3"/>
    </row>
    <row r="86" spans="1:26" x14ac:dyDescent="0.2">
      <c r="A86" s="3"/>
      <c r="B86" s="3" t="s">
        <v>44</v>
      </c>
      <c r="C86" s="3" t="s">
        <v>45</v>
      </c>
      <c r="D86" s="3" t="s">
        <v>17</v>
      </c>
      <c r="E86" s="3"/>
      <c r="F86" s="3"/>
      <c r="G86" s="3"/>
      <c r="H86" s="3"/>
      <c r="I86" s="3"/>
      <c r="J86" s="3"/>
      <c r="K86" s="3"/>
      <c r="L86" s="3"/>
      <c r="M86" s="3"/>
      <c r="N86" s="3"/>
      <c r="O86" s="3"/>
      <c r="P86" s="3"/>
      <c r="Q86" s="3"/>
      <c r="R86" s="3"/>
      <c r="S86" s="3"/>
      <c r="T86" s="3"/>
      <c r="U86" s="3"/>
      <c r="V86" s="3"/>
      <c r="W86" s="3"/>
      <c r="X86" s="3"/>
      <c r="Y86" s="3"/>
      <c r="Z86" s="3"/>
    </row>
    <row r="87" spans="1:26" x14ac:dyDescent="0.2">
      <c r="A87" s="3"/>
      <c r="B87" s="3" t="s">
        <v>162</v>
      </c>
      <c r="C87" s="3" t="s">
        <v>50</v>
      </c>
      <c r="D87" s="3" t="s">
        <v>51</v>
      </c>
      <c r="E87" s="3"/>
      <c r="F87" s="3"/>
      <c r="G87" s="3"/>
      <c r="H87" s="3"/>
      <c r="I87" s="3"/>
      <c r="J87" s="3"/>
      <c r="K87" s="3"/>
      <c r="L87" s="3"/>
      <c r="M87" s="3"/>
      <c r="N87" s="3"/>
      <c r="O87" s="3"/>
      <c r="P87" s="3"/>
      <c r="Q87" s="3"/>
      <c r="R87" s="3"/>
      <c r="S87" s="3"/>
      <c r="T87" s="3"/>
      <c r="U87" s="3"/>
      <c r="V87" s="3"/>
      <c r="W87" s="3"/>
      <c r="X87" s="3"/>
      <c r="Y87" s="3"/>
      <c r="Z87" s="3"/>
    </row>
    <row r="88" spans="1:26" x14ac:dyDescent="0.2">
      <c r="A88" s="3"/>
      <c r="B88" s="3" t="s">
        <v>182</v>
      </c>
      <c r="C88" s="3" t="s">
        <v>183</v>
      </c>
      <c r="D88" s="3" t="s">
        <v>71</v>
      </c>
      <c r="E88" s="3"/>
      <c r="F88" s="3"/>
      <c r="G88" s="3"/>
      <c r="H88" s="3"/>
      <c r="I88" s="3"/>
      <c r="J88" s="3"/>
      <c r="K88" s="3"/>
      <c r="L88" s="3"/>
      <c r="M88" s="3"/>
      <c r="N88" s="3"/>
      <c r="O88" s="3"/>
      <c r="P88" s="3"/>
      <c r="Q88" s="3"/>
      <c r="R88" s="3"/>
      <c r="S88" s="3"/>
      <c r="T88" s="3"/>
      <c r="U88" s="3"/>
      <c r="V88" s="3"/>
      <c r="W88" s="3"/>
      <c r="X88" s="3"/>
      <c r="Y88" s="3"/>
      <c r="Z88" s="3"/>
    </row>
    <row r="89" spans="1:26" x14ac:dyDescent="0.2">
      <c r="A89" s="3"/>
      <c r="B89" s="3" t="s">
        <v>184</v>
      </c>
      <c r="C89" s="3" t="s">
        <v>185</v>
      </c>
      <c r="D89" s="3" t="s">
        <v>71</v>
      </c>
      <c r="E89" s="3"/>
      <c r="F89" s="3"/>
      <c r="G89" s="3"/>
      <c r="H89" s="3"/>
      <c r="I89" s="3"/>
      <c r="J89" s="3"/>
      <c r="K89" s="3"/>
      <c r="L89" s="3"/>
      <c r="M89" s="3"/>
      <c r="N89" s="3"/>
      <c r="O89" s="3"/>
      <c r="P89" s="3"/>
      <c r="Q89" s="3"/>
      <c r="R89" s="3"/>
      <c r="S89" s="3"/>
      <c r="T89" s="3"/>
      <c r="U89" s="3"/>
      <c r="V89" s="3"/>
      <c r="W89" s="3"/>
      <c r="X89" s="3"/>
      <c r="Y89" s="3"/>
      <c r="Z89" s="3"/>
    </row>
    <row r="90" spans="1:26" x14ac:dyDescent="0.2">
      <c r="A90" s="3"/>
      <c r="B90" s="3" t="s">
        <v>186</v>
      </c>
      <c r="C90" s="3" t="s">
        <v>171</v>
      </c>
      <c r="D90" s="3" t="s">
        <v>172</v>
      </c>
      <c r="E90" s="3"/>
      <c r="F90" s="3"/>
      <c r="G90" s="3"/>
      <c r="H90" s="3"/>
      <c r="I90" s="3"/>
      <c r="J90" s="3"/>
      <c r="K90" s="3"/>
      <c r="L90" s="3"/>
      <c r="M90" s="3"/>
      <c r="N90" s="3"/>
      <c r="O90" s="3"/>
      <c r="P90" s="3"/>
      <c r="Q90" s="3"/>
      <c r="R90" s="3"/>
      <c r="S90" s="3"/>
      <c r="T90" s="3"/>
      <c r="U90" s="3"/>
      <c r="V90" s="3"/>
      <c r="W90" s="3"/>
      <c r="X90" s="3"/>
      <c r="Y90" s="3"/>
      <c r="Z90" s="3"/>
    </row>
    <row r="91" spans="1:26" x14ac:dyDescent="0.2">
      <c r="A91" s="3"/>
      <c r="B91" s="3" t="s">
        <v>187</v>
      </c>
      <c r="C91" s="3" t="s">
        <v>188</v>
      </c>
      <c r="D91" s="3" t="s">
        <v>56</v>
      </c>
      <c r="E91" s="3"/>
      <c r="F91" s="3"/>
      <c r="G91" s="3"/>
      <c r="H91" s="3"/>
      <c r="I91" s="3"/>
      <c r="J91" s="3"/>
      <c r="K91" s="3"/>
      <c r="L91" s="3"/>
      <c r="M91" s="3"/>
      <c r="N91" s="3"/>
      <c r="O91" s="3"/>
      <c r="P91" s="3"/>
      <c r="Q91" s="3"/>
      <c r="R91" s="3"/>
      <c r="S91" s="3"/>
      <c r="T91" s="3"/>
      <c r="U91" s="3"/>
      <c r="V91" s="3"/>
      <c r="W91" s="3"/>
      <c r="X91" s="3"/>
      <c r="Y91" s="3"/>
      <c r="Z91" s="3"/>
    </row>
    <row r="92" spans="1:26" x14ac:dyDescent="0.2">
      <c r="A92" s="3"/>
      <c r="B92" s="3" t="s">
        <v>117</v>
      </c>
      <c r="C92" s="3" t="s">
        <v>118</v>
      </c>
      <c r="D92" s="3" t="s">
        <v>74</v>
      </c>
      <c r="E92" s="3"/>
      <c r="F92" s="3"/>
      <c r="G92" s="3"/>
      <c r="H92" s="3"/>
      <c r="I92" s="3"/>
      <c r="J92" s="3"/>
      <c r="K92" s="3"/>
      <c r="L92" s="3"/>
      <c r="M92" s="3"/>
      <c r="N92" s="3"/>
      <c r="O92" s="3"/>
      <c r="P92" s="3"/>
      <c r="Q92" s="3"/>
      <c r="R92" s="3"/>
      <c r="S92" s="3"/>
      <c r="T92" s="3"/>
      <c r="U92" s="3"/>
      <c r="V92" s="3"/>
      <c r="W92" s="3"/>
      <c r="X92" s="3"/>
      <c r="Y92" s="3"/>
      <c r="Z92" s="3"/>
    </row>
    <row r="93" spans="1:26" x14ac:dyDescent="0.2">
      <c r="A93" s="9" t="s">
        <v>189</v>
      </c>
      <c r="B93" s="3" t="s">
        <v>167</v>
      </c>
      <c r="C93" s="3" t="s">
        <v>28</v>
      </c>
      <c r="D93" s="3" t="s">
        <v>29</v>
      </c>
      <c r="E93" s="3"/>
      <c r="F93" s="3"/>
      <c r="G93" s="3"/>
      <c r="H93" s="3"/>
      <c r="I93" s="3"/>
      <c r="J93" s="3"/>
      <c r="K93" s="3"/>
      <c r="L93" s="3"/>
      <c r="M93" s="3"/>
      <c r="N93" s="3"/>
      <c r="O93" s="3"/>
      <c r="P93" s="3"/>
      <c r="Q93" s="3"/>
      <c r="R93" s="3"/>
      <c r="S93" s="3"/>
      <c r="T93" s="3"/>
      <c r="U93" s="3"/>
      <c r="V93" s="3"/>
      <c r="W93" s="3"/>
      <c r="X93" s="3"/>
      <c r="Y93" s="3"/>
      <c r="Z93" s="3"/>
    </row>
    <row r="94" spans="1:26" x14ac:dyDescent="0.2">
      <c r="A94" s="3"/>
      <c r="B94" s="3" t="s">
        <v>21</v>
      </c>
      <c r="C94" s="3" t="s">
        <v>22</v>
      </c>
      <c r="D94" s="3" t="s">
        <v>23</v>
      </c>
      <c r="E94" s="3"/>
      <c r="F94" s="3"/>
      <c r="G94" s="3"/>
      <c r="H94" s="3"/>
      <c r="I94" s="3"/>
      <c r="J94" s="3"/>
      <c r="K94" s="3"/>
      <c r="L94" s="3"/>
      <c r="M94" s="3"/>
      <c r="N94" s="3"/>
      <c r="O94" s="3"/>
      <c r="P94" s="3"/>
      <c r="Q94" s="3"/>
      <c r="R94" s="3"/>
      <c r="S94" s="3"/>
      <c r="T94" s="3"/>
      <c r="U94" s="3"/>
      <c r="V94" s="3"/>
      <c r="W94" s="3"/>
      <c r="X94" s="3"/>
      <c r="Y94" s="3"/>
      <c r="Z94" s="3"/>
    </row>
    <row r="95" spans="1:26" x14ac:dyDescent="0.2">
      <c r="A95" s="3"/>
      <c r="B95" s="3" t="s">
        <v>33</v>
      </c>
      <c r="C95" s="3" t="s">
        <v>34</v>
      </c>
      <c r="D95" s="3" t="s">
        <v>35</v>
      </c>
      <c r="E95" s="3"/>
      <c r="F95" s="3"/>
      <c r="G95" s="3"/>
      <c r="H95" s="3"/>
      <c r="I95" s="3"/>
      <c r="J95" s="3"/>
      <c r="K95" s="3"/>
      <c r="L95" s="3"/>
      <c r="M95" s="3"/>
      <c r="N95" s="3"/>
      <c r="O95" s="3"/>
      <c r="P95" s="3"/>
      <c r="Q95" s="3"/>
      <c r="R95" s="3"/>
      <c r="S95" s="3"/>
      <c r="T95" s="3"/>
      <c r="U95" s="3"/>
      <c r="V95" s="3"/>
      <c r="W95" s="3"/>
      <c r="X95" s="3"/>
      <c r="Y95" s="3"/>
      <c r="Z95" s="3"/>
    </row>
    <row r="96" spans="1:26" x14ac:dyDescent="0.2">
      <c r="A96" s="3"/>
      <c r="B96" s="3" t="s">
        <v>39</v>
      </c>
      <c r="C96" s="3" t="s">
        <v>40</v>
      </c>
      <c r="D96" s="3" t="s">
        <v>23</v>
      </c>
      <c r="E96" s="3"/>
      <c r="F96" s="3"/>
      <c r="G96" s="3"/>
      <c r="H96" s="3"/>
      <c r="I96" s="3"/>
      <c r="J96" s="3"/>
      <c r="K96" s="3"/>
      <c r="L96" s="3"/>
      <c r="M96" s="3"/>
      <c r="N96" s="3"/>
      <c r="O96" s="3"/>
      <c r="P96" s="3"/>
      <c r="Q96" s="3"/>
      <c r="R96" s="3"/>
      <c r="S96" s="3"/>
      <c r="T96" s="3"/>
      <c r="U96" s="3"/>
      <c r="V96" s="3"/>
      <c r="W96" s="3"/>
      <c r="X96" s="3"/>
      <c r="Y96" s="3"/>
      <c r="Z96" s="3"/>
    </row>
    <row r="97" spans="1:26" x14ac:dyDescent="0.2">
      <c r="A97" s="3"/>
      <c r="B97" s="3" t="s">
        <v>44</v>
      </c>
      <c r="C97" s="3" t="s">
        <v>45</v>
      </c>
      <c r="D97" s="3" t="s">
        <v>17</v>
      </c>
      <c r="E97" s="3"/>
      <c r="F97" s="3"/>
      <c r="G97" s="3"/>
      <c r="H97" s="3"/>
      <c r="I97" s="3"/>
      <c r="J97" s="3"/>
      <c r="K97" s="3"/>
      <c r="L97" s="3"/>
      <c r="M97" s="3"/>
      <c r="N97" s="3"/>
      <c r="O97" s="3"/>
      <c r="P97" s="3"/>
      <c r="Q97" s="3"/>
      <c r="R97" s="3"/>
      <c r="S97" s="3"/>
      <c r="T97" s="3"/>
      <c r="U97" s="3"/>
      <c r="V97" s="3"/>
      <c r="W97" s="3"/>
      <c r="X97" s="3"/>
      <c r="Y97" s="3"/>
      <c r="Z97" s="3"/>
    </row>
    <row r="98" spans="1:26" x14ac:dyDescent="0.2">
      <c r="A98" s="3"/>
      <c r="B98" s="3" t="s">
        <v>162</v>
      </c>
      <c r="C98" s="3" t="s">
        <v>50</v>
      </c>
      <c r="D98" s="3" t="s">
        <v>51</v>
      </c>
      <c r="E98" s="3"/>
      <c r="F98" s="3"/>
      <c r="G98" s="3"/>
      <c r="H98" s="3"/>
      <c r="I98" s="3"/>
      <c r="J98" s="3"/>
      <c r="K98" s="3"/>
      <c r="L98" s="3"/>
      <c r="M98" s="3"/>
      <c r="N98" s="3"/>
      <c r="O98" s="3"/>
      <c r="P98" s="3"/>
      <c r="Q98" s="3"/>
      <c r="R98" s="3"/>
      <c r="S98" s="3"/>
      <c r="T98" s="3"/>
      <c r="U98" s="3"/>
      <c r="V98" s="3"/>
      <c r="W98" s="3"/>
      <c r="X98" s="3"/>
      <c r="Y98" s="3"/>
      <c r="Z98" s="3"/>
    </row>
    <row r="99" spans="1:26" x14ac:dyDescent="0.2">
      <c r="A99" s="3"/>
      <c r="B99" s="3" t="s">
        <v>15</v>
      </c>
      <c r="C99" s="3" t="s">
        <v>16</v>
      </c>
      <c r="D99" s="3" t="s">
        <v>17</v>
      </c>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t="s">
        <v>190</v>
      </c>
      <c r="C100" s="10" t="s">
        <v>191</v>
      </c>
      <c r="D100" s="3" t="s">
        <v>71</v>
      </c>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t="s">
        <v>192</v>
      </c>
      <c r="C101" s="3" t="s">
        <v>193</v>
      </c>
      <c r="D101" s="3" t="s">
        <v>158</v>
      </c>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t="s">
        <v>119</v>
      </c>
      <c r="C102" s="3" t="s">
        <v>120</v>
      </c>
      <c r="D102" s="3" t="s">
        <v>71</v>
      </c>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t="s">
        <v>121</v>
      </c>
      <c r="C103" s="3" t="s">
        <v>122</v>
      </c>
      <c r="D103" s="3" t="s">
        <v>123</v>
      </c>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t="s">
        <v>194</v>
      </c>
      <c r="C104" s="3" t="s">
        <v>195</v>
      </c>
      <c r="D104" s="3" t="s">
        <v>158</v>
      </c>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t="s">
        <v>124</v>
      </c>
      <c r="C105" s="3" t="s">
        <v>125</v>
      </c>
      <c r="D105" s="3" t="s">
        <v>71</v>
      </c>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t="s">
        <v>126</v>
      </c>
      <c r="C106" s="3" t="s">
        <v>127</v>
      </c>
      <c r="D106" s="3" t="s">
        <v>123</v>
      </c>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6" t="s">
        <v>196</v>
      </c>
      <c r="B107" s="3" t="s">
        <v>21</v>
      </c>
      <c r="C107" s="3" t="s">
        <v>22</v>
      </c>
      <c r="D107" s="3" t="s">
        <v>23</v>
      </c>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t="s">
        <v>44</v>
      </c>
      <c r="C108" s="3" t="s">
        <v>45</v>
      </c>
      <c r="D108" s="3" t="s">
        <v>17</v>
      </c>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t="s">
        <v>15</v>
      </c>
      <c r="C109" s="3" t="s">
        <v>16</v>
      </c>
      <c r="D109" s="3" t="s">
        <v>17</v>
      </c>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t="s">
        <v>162</v>
      </c>
      <c r="C110" s="3" t="s">
        <v>50</v>
      </c>
      <c r="D110" s="3" t="s">
        <v>51</v>
      </c>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t="s">
        <v>197</v>
      </c>
      <c r="C111" s="3" t="s">
        <v>131</v>
      </c>
      <c r="D111" s="3" t="s">
        <v>94</v>
      </c>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t="s">
        <v>198</v>
      </c>
      <c r="C112" s="3" t="s">
        <v>129</v>
      </c>
      <c r="D112" s="3" t="s">
        <v>94</v>
      </c>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2:26" x14ac:dyDescent="0.2">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2:26" x14ac:dyDescent="0.2">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2:26" x14ac:dyDescent="0.2">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2:26" x14ac:dyDescent="0.2">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2:26" x14ac:dyDescent="0.2">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2:26" x14ac:dyDescent="0.2">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2:26" x14ac:dyDescent="0.2">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2:26" x14ac:dyDescent="0.2">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2:26" x14ac:dyDescent="0.2">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2:26" x14ac:dyDescent="0.2">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2:26" x14ac:dyDescent="0.2">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2:26" x14ac:dyDescent="0.2">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2:26" x14ac:dyDescent="0.2">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2:26" x14ac:dyDescent="0.2">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2:26" x14ac:dyDescent="0.2">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2:26" x14ac:dyDescent="0.2">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2">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2">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2">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2">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2">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2">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2">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2">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2">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2">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2">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001"/>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4.83203125" customWidth="1"/>
  </cols>
  <sheetData>
    <row r="1" spans="1:26" x14ac:dyDescent="0.2">
      <c r="A1" s="3" t="s">
        <v>15</v>
      </c>
      <c r="B1" s="3" t="s">
        <v>21</v>
      </c>
      <c r="C1" s="3" t="s">
        <v>27</v>
      </c>
      <c r="D1" s="3" t="s">
        <v>33</v>
      </c>
      <c r="E1" s="3" t="s">
        <v>39</v>
      </c>
      <c r="F1" s="3" t="s">
        <v>44</v>
      </c>
      <c r="G1" s="3" t="s">
        <v>49</v>
      </c>
      <c r="H1" s="3"/>
      <c r="I1" s="3"/>
      <c r="J1" s="3"/>
      <c r="K1" s="3"/>
      <c r="L1" s="3"/>
      <c r="M1" s="3"/>
      <c r="N1" s="3"/>
      <c r="O1" s="3"/>
      <c r="P1" s="3"/>
      <c r="Q1" s="3"/>
      <c r="R1" s="3"/>
      <c r="S1" s="3"/>
      <c r="T1" s="3"/>
      <c r="U1" s="3"/>
      <c r="V1" s="3"/>
      <c r="W1" s="3"/>
      <c r="X1" s="3"/>
      <c r="Y1" s="3"/>
      <c r="Z1" s="3"/>
    </row>
    <row r="2" spans="1:26" x14ac:dyDescent="0.2">
      <c r="A2" s="3" t="s">
        <v>199</v>
      </c>
      <c r="B2" s="3" t="s">
        <v>200</v>
      </c>
      <c r="C2" s="11">
        <v>43979</v>
      </c>
      <c r="D2" s="12">
        <v>0.3034722222222222</v>
      </c>
      <c r="E2" s="3" t="s">
        <v>201</v>
      </c>
      <c r="F2" s="3" t="s">
        <v>202</v>
      </c>
      <c r="G2" s="3" t="s">
        <v>203</v>
      </c>
      <c r="H2" s="3"/>
      <c r="I2" s="3"/>
      <c r="J2" s="3"/>
      <c r="K2" s="3"/>
      <c r="L2" s="3"/>
      <c r="M2" s="3"/>
      <c r="N2" s="3"/>
      <c r="O2" s="3"/>
      <c r="P2" s="3"/>
      <c r="Q2" s="3"/>
      <c r="R2" s="3"/>
      <c r="S2" s="3"/>
      <c r="T2" s="3"/>
      <c r="U2" s="3"/>
      <c r="V2" s="3"/>
      <c r="W2" s="3"/>
      <c r="X2" s="3"/>
      <c r="Y2" s="3"/>
      <c r="Z2" s="3"/>
    </row>
    <row r="3" spans="1:26" x14ac:dyDescent="0.2">
      <c r="A3" s="3" t="s">
        <v>204</v>
      </c>
      <c r="B3" s="3" t="s">
        <v>200</v>
      </c>
      <c r="C3" s="11">
        <v>43979</v>
      </c>
      <c r="D3" s="12">
        <v>0.34305555555555556</v>
      </c>
      <c r="E3" s="3" t="s">
        <v>205</v>
      </c>
      <c r="F3" s="3" t="s">
        <v>206</v>
      </c>
      <c r="G3" s="3" t="s">
        <v>203</v>
      </c>
      <c r="H3" s="3"/>
      <c r="I3" s="3"/>
      <c r="J3" s="3"/>
      <c r="K3" s="3"/>
      <c r="L3" s="3"/>
      <c r="M3" s="3"/>
      <c r="N3" s="3"/>
      <c r="O3" s="3"/>
      <c r="P3" s="3"/>
      <c r="Q3" s="3"/>
      <c r="R3" s="3"/>
      <c r="S3" s="3"/>
      <c r="T3" s="3"/>
      <c r="U3" s="3"/>
      <c r="V3" s="3"/>
      <c r="W3" s="3"/>
      <c r="X3" s="3"/>
      <c r="Y3" s="3"/>
      <c r="Z3" s="3"/>
    </row>
    <row r="4" spans="1:26" x14ac:dyDescent="0.2">
      <c r="A4" s="3" t="s">
        <v>207</v>
      </c>
      <c r="B4" s="3" t="s">
        <v>200</v>
      </c>
      <c r="C4" s="11">
        <v>43979</v>
      </c>
      <c r="D4" s="12">
        <v>0.36180555555555555</v>
      </c>
      <c r="E4" s="3" t="s">
        <v>208</v>
      </c>
      <c r="F4" s="3" t="s">
        <v>209</v>
      </c>
      <c r="G4" s="3" t="s">
        <v>203</v>
      </c>
      <c r="H4" s="3"/>
      <c r="I4" s="3"/>
      <c r="J4" s="3"/>
      <c r="K4" s="3"/>
      <c r="L4" s="3"/>
      <c r="M4" s="3"/>
      <c r="N4" s="3"/>
      <c r="O4" s="3"/>
      <c r="P4" s="3"/>
      <c r="Q4" s="3"/>
      <c r="R4" s="3"/>
      <c r="S4" s="3"/>
      <c r="T4" s="3"/>
      <c r="U4" s="3"/>
      <c r="V4" s="3"/>
      <c r="W4" s="3"/>
      <c r="X4" s="3"/>
      <c r="Y4" s="3"/>
      <c r="Z4" s="3"/>
    </row>
    <row r="5" spans="1:26" x14ac:dyDescent="0.2">
      <c r="A5" s="3" t="s">
        <v>210</v>
      </c>
      <c r="B5" s="3" t="s">
        <v>200</v>
      </c>
      <c r="C5" s="11">
        <v>43979</v>
      </c>
      <c r="D5" s="12">
        <v>0.39583333333333331</v>
      </c>
      <c r="E5" s="3" t="s">
        <v>211</v>
      </c>
      <c r="F5" s="3" t="s">
        <v>212</v>
      </c>
      <c r="G5" s="3" t="s">
        <v>203</v>
      </c>
      <c r="H5" s="3"/>
      <c r="I5" s="3"/>
      <c r="J5" s="3"/>
      <c r="K5" s="3"/>
      <c r="L5" s="3"/>
      <c r="M5" s="3"/>
      <c r="N5" s="3"/>
      <c r="O5" s="3"/>
      <c r="P5" s="3"/>
      <c r="Q5" s="3"/>
      <c r="R5" s="3"/>
      <c r="S5" s="3"/>
      <c r="T5" s="3"/>
      <c r="U5" s="3"/>
      <c r="V5" s="3"/>
      <c r="W5" s="3"/>
      <c r="X5" s="3"/>
      <c r="Y5" s="3"/>
      <c r="Z5" s="3"/>
    </row>
    <row r="6" spans="1:26" x14ac:dyDescent="0.2">
      <c r="A6" s="3" t="s">
        <v>213</v>
      </c>
      <c r="B6" s="3" t="s">
        <v>200</v>
      </c>
      <c r="C6" s="11">
        <v>43979</v>
      </c>
      <c r="D6" s="12">
        <v>0.42152777777777778</v>
      </c>
      <c r="E6" s="3" t="s">
        <v>214</v>
      </c>
      <c r="F6" s="3" t="s">
        <v>215</v>
      </c>
      <c r="G6" s="3" t="s">
        <v>203</v>
      </c>
      <c r="H6" s="3"/>
      <c r="I6" s="3"/>
      <c r="J6" s="3"/>
      <c r="K6" s="3"/>
      <c r="L6" s="3"/>
      <c r="M6" s="3"/>
      <c r="N6" s="3"/>
      <c r="O6" s="3"/>
      <c r="P6" s="3"/>
      <c r="Q6" s="3"/>
      <c r="R6" s="3"/>
      <c r="S6" s="3"/>
      <c r="T6" s="3"/>
      <c r="U6" s="3"/>
      <c r="V6" s="3"/>
      <c r="W6" s="3"/>
      <c r="X6" s="3"/>
      <c r="Y6" s="3"/>
      <c r="Z6" s="3"/>
    </row>
    <row r="7" spans="1:26" x14ac:dyDescent="0.2">
      <c r="A7" s="3" t="s">
        <v>216</v>
      </c>
      <c r="B7" s="3" t="s">
        <v>200</v>
      </c>
      <c r="C7" s="11">
        <v>43979</v>
      </c>
      <c r="D7" s="12">
        <v>0.45</v>
      </c>
      <c r="E7" s="3" t="s">
        <v>217</v>
      </c>
      <c r="F7" s="3" t="s">
        <v>218</v>
      </c>
      <c r="G7" s="3" t="s">
        <v>203</v>
      </c>
      <c r="H7" s="3"/>
      <c r="I7" s="3"/>
      <c r="J7" s="3"/>
      <c r="K7" s="3"/>
      <c r="L7" s="3"/>
      <c r="M7" s="3"/>
      <c r="N7" s="3"/>
      <c r="O7" s="3"/>
      <c r="P7" s="3"/>
      <c r="Q7" s="3"/>
      <c r="R7" s="3"/>
      <c r="S7" s="3"/>
      <c r="T7" s="3"/>
      <c r="U7" s="3"/>
      <c r="V7" s="3"/>
      <c r="W7" s="3"/>
      <c r="X7" s="3"/>
      <c r="Y7" s="3"/>
      <c r="Z7" s="3"/>
    </row>
    <row r="8" spans="1:26" x14ac:dyDescent="0.2">
      <c r="A8" s="3" t="s">
        <v>219</v>
      </c>
      <c r="B8" s="3" t="s">
        <v>200</v>
      </c>
      <c r="C8" s="11">
        <v>43979</v>
      </c>
      <c r="D8" s="12">
        <v>0.45</v>
      </c>
      <c r="E8" s="3" t="s">
        <v>220</v>
      </c>
      <c r="F8" s="3" t="s">
        <v>218</v>
      </c>
      <c r="G8" s="3" t="s">
        <v>221</v>
      </c>
      <c r="H8" s="3"/>
      <c r="I8" s="3"/>
      <c r="J8" s="3"/>
      <c r="K8" s="3"/>
      <c r="L8" s="3"/>
      <c r="M8" s="3"/>
      <c r="N8" s="3"/>
      <c r="O8" s="3"/>
      <c r="P8" s="3"/>
      <c r="Q8" s="3"/>
      <c r="R8" s="3"/>
      <c r="S8" s="3"/>
      <c r="T8" s="3"/>
      <c r="U8" s="3"/>
      <c r="V8" s="3"/>
      <c r="W8" s="3"/>
      <c r="X8" s="3"/>
      <c r="Y8" s="3"/>
      <c r="Z8" s="3"/>
    </row>
    <row r="9" spans="1:26" x14ac:dyDescent="0.2">
      <c r="A9" s="3" t="s">
        <v>222</v>
      </c>
      <c r="B9" s="3" t="s">
        <v>200</v>
      </c>
      <c r="C9" s="11">
        <v>43979</v>
      </c>
      <c r="D9" s="12">
        <v>0.46736111111111112</v>
      </c>
      <c r="E9" s="3" t="s">
        <v>223</v>
      </c>
      <c r="F9" s="3" t="s">
        <v>224</v>
      </c>
      <c r="G9" s="3" t="s">
        <v>203</v>
      </c>
      <c r="H9" s="3"/>
      <c r="I9" s="3"/>
      <c r="J9" s="3"/>
      <c r="K9" s="3"/>
      <c r="L9" s="3"/>
      <c r="M9" s="3"/>
      <c r="N9" s="3"/>
      <c r="O9" s="3"/>
      <c r="P9" s="3"/>
      <c r="Q9" s="3"/>
      <c r="R9" s="3"/>
      <c r="S9" s="3"/>
      <c r="T9" s="3"/>
      <c r="U9" s="3"/>
      <c r="V9" s="3"/>
      <c r="W9" s="3"/>
      <c r="X9" s="3"/>
      <c r="Y9" s="3"/>
      <c r="Z9" s="3"/>
    </row>
    <row r="10" spans="1:26" x14ac:dyDescent="0.2">
      <c r="A10" s="3" t="s">
        <v>225</v>
      </c>
      <c r="B10" s="3" t="s">
        <v>200</v>
      </c>
      <c r="C10" s="11">
        <v>43979</v>
      </c>
      <c r="D10" s="12">
        <v>0.52430555555555558</v>
      </c>
      <c r="E10" s="3" t="s">
        <v>226</v>
      </c>
      <c r="F10" s="3" t="s">
        <v>227</v>
      </c>
      <c r="G10" s="3" t="s">
        <v>203</v>
      </c>
      <c r="H10" s="3"/>
      <c r="I10" s="3"/>
      <c r="J10" s="3"/>
      <c r="K10" s="3"/>
      <c r="L10" s="3"/>
      <c r="M10" s="3"/>
      <c r="N10" s="3"/>
      <c r="O10" s="3"/>
      <c r="P10" s="3"/>
      <c r="Q10" s="3"/>
      <c r="R10" s="3"/>
      <c r="S10" s="3"/>
      <c r="T10" s="3"/>
      <c r="U10" s="3"/>
      <c r="V10" s="3"/>
      <c r="W10" s="3"/>
      <c r="X10" s="3"/>
      <c r="Y10" s="3"/>
      <c r="Z10" s="3"/>
    </row>
    <row r="11" spans="1:26" x14ac:dyDescent="0.2">
      <c r="A11" s="3" t="s">
        <v>228</v>
      </c>
      <c r="B11" s="3" t="s">
        <v>200</v>
      </c>
      <c r="C11" s="11">
        <v>43979</v>
      </c>
      <c r="D11" s="12">
        <v>0.54305555555555551</v>
      </c>
      <c r="E11" s="3" t="s">
        <v>229</v>
      </c>
      <c r="F11" s="3" t="s">
        <v>230</v>
      </c>
      <c r="G11" s="3" t="s">
        <v>203</v>
      </c>
      <c r="H11" s="3"/>
      <c r="I11" s="3"/>
      <c r="J11" s="3"/>
      <c r="K11" s="3"/>
      <c r="L11" s="3"/>
      <c r="M11" s="3"/>
      <c r="N11" s="3"/>
      <c r="O11" s="3"/>
      <c r="P11" s="3"/>
      <c r="Q11" s="3"/>
      <c r="R11" s="3"/>
      <c r="S11" s="3"/>
      <c r="T11" s="3"/>
      <c r="U11" s="3"/>
      <c r="V11" s="3"/>
      <c r="W11" s="3"/>
      <c r="X11" s="3"/>
      <c r="Y11" s="3"/>
      <c r="Z11" s="3"/>
    </row>
    <row r="12" spans="1:26" x14ac:dyDescent="0.2">
      <c r="A12" s="3" t="s">
        <v>231</v>
      </c>
      <c r="B12" s="3" t="s">
        <v>200</v>
      </c>
      <c r="C12" s="11">
        <v>43979</v>
      </c>
      <c r="D12" s="12">
        <v>0.54305555555555551</v>
      </c>
      <c r="E12" s="3" t="s">
        <v>232</v>
      </c>
      <c r="F12" s="3" t="s">
        <v>230</v>
      </c>
      <c r="G12" s="3" t="s">
        <v>221</v>
      </c>
      <c r="H12" s="3"/>
      <c r="I12" s="3"/>
      <c r="J12" s="3"/>
      <c r="K12" s="3"/>
      <c r="L12" s="3"/>
      <c r="M12" s="3"/>
      <c r="N12" s="3"/>
      <c r="O12" s="3"/>
      <c r="P12" s="3"/>
      <c r="Q12" s="3"/>
      <c r="R12" s="3"/>
      <c r="S12" s="3"/>
      <c r="T12" s="3"/>
      <c r="U12" s="3"/>
      <c r="V12" s="3"/>
      <c r="W12" s="3"/>
      <c r="X12" s="3"/>
      <c r="Y12" s="3"/>
      <c r="Z12" s="3"/>
    </row>
    <row r="13" spans="1:26" x14ac:dyDescent="0.2">
      <c r="A13" s="3" t="s">
        <v>233</v>
      </c>
      <c r="B13" s="3" t="s">
        <v>200</v>
      </c>
      <c r="C13" s="11">
        <v>43979</v>
      </c>
      <c r="D13" s="12">
        <v>0.56458333333333333</v>
      </c>
      <c r="E13" s="3" t="s">
        <v>234</v>
      </c>
      <c r="F13" s="3" t="s">
        <v>235</v>
      </c>
      <c r="G13" s="3" t="s">
        <v>203</v>
      </c>
      <c r="H13" s="3"/>
      <c r="I13" s="3"/>
      <c r="J13" s="3"/>
      <c r="K13" s="3"/>
      <c r="L13" s="3"/>
      <c r="M13" s="3"/>
      <c r="N13" s="3"/>
      <c r="O13" s="3"/>
      <c r="P13" s="3"/>
      <c r="Q13" s="3"/>
      <c r="R13" s="3"/>
      <c r="S13" s="3"/>
      <c r="T13" s="3"/>
      <c r="U13" s="3"/>
      <c r="V13" s="3"/>
      <c r="W13" s="3"/>
      <c r="X13" s="3"/>
      <c r="Y13" s="3"/>
      <c r="Z13" s="3"/>
    </row>
    <row r="14" spans="1:26" x14ac:dyDescent="0.2">
      <c r="A14" s="3" t="s">
        <v>236</v>
      </c>
      <c r="B14" s="3" t="s">
        <v>200</v>
      </c>
      <c r="C14" s="11">
        <v>43979</v>
      </c>
      <c r="D14" s="12">
        <v>0.56458333333333333</v>
      </c>
      <c r="E14" s="3" t="s">
        <v>237</v>
      </c>
      <c r="F14" s="3" t="s">
        <v>235</v>
      </c>
      <c r="G14" s="3" t="s">
        <v>221</v>
      </c>
      <c r="H14" s="3"/>
      <c r="I14" s="3"/>
      <c r="J14" s="3"/>
      <c r="K14" s="3"/>
      <c r="L14" s="3"/>
      <c r="M14" s="3"/>
      <c r="N14" s="3"/>
      <c r="O14" s="3"/>
      <c r="P14" s="3"/>
      <c r="Q14" s="3"/>
      <c r="R14" s="3"/>
      <c r="S14" s="3"/>
      <c r="T14" s="3"/>
      <c r="U14" s="3"/>
      <c r="V14" s="3"/>
      <c r="W14" s="3"/>
      <c r="X14" s="3"/>
      <c r="Y14" s="3"/>
      <c r="Z14" s="3"/>
    </row>
    <row r="15" spans="1:26" x14ac:dyDescent="0.2">
      <c r="A15" s="3" t="s">
        <v>238</v>
      </c>
      <c r="B15" s="3" t="s">
        <v>200</v>
      </c>
      <c r="C15" s="11">
        <v>43979</v>
      </c>
      <c r="D15" s="12">
        <v>0.57708333333333328</v>
      </c>
      <c r="E15" s="3" t="s">
        <v>239</v>
      </c>
      <c r="F15" s="3" t="s">
        <v>240</v>
      </c>
      <c r="G15" s="3" t="s">
        <v>203</v>
      </c>
      <c r="H15" s="3"/>
      <c r="I15" s="3"/>
      <c r="J15" s="3"/>
      <c r="K15" s="3"/>
      <c r="L15" s="3"/>
      <c r="M15" s="3"/>
      <c r="N15" s="3"/>
      <c r="O15" s="3"/>
      <c r="P15" s="3"/>
      <c r="Q15" s="3"/>
      <c r="R15" s="3"/>
      <c r="S15" s="3"/>
      <c r="T15" s="3"/>
      <c r="U15" s="3"/>
      <c r="V15" s="3"/>
      <c r="W15" s="3"/>
      <c r="X15" s="3"/>
      <c r="Y15" s="3"/>
      <c r="Z15" s="3"/>
    </row>
    <row r="16" spans="1:26" x14ac:dyDescent="0.2">
      <c r="A16" s="3" t="s">
        <v>241</v>
      </c>
      <c r="B16" s="3" t="s">
        <v>200</v>
      </c>
      <c r="C16" s="11">
        <v>43979</v>
      </c>
      <c r="D16" s="12">
        <v>0.58819444444444446</v>
      </c>
      <c r="E16" s="3" t="s">
        <v>242</v>
      </c>
      <c r="F16" s="3" t="s">
        <v>243</v>
      </c>
      <c r="G16" s="3" t="s">
        <v>203</v>
      </c>
      <c r="H16" s="3"/>
      <c r="I16" s="3"/>
      <c r="J16" s="3"/>
      <c r="K16" s="3"/>
      <c r="L16" s="3"/>
      <c r="M16" s="3"/>
      <c r="N16" s="3"/>
      <c r="O16" s="3"/>
      <c r="P16" s="3"/>
      <c r="Q16" s="3"/>
      <c r="R16" s="3"/>
      <c r="S16" s="3"/>
      <c r="T16" s="3"/>
      <c r="U16" s="3"/>
      <c r="V16" s="3"/>
      <c r="W16" s="3"/>
      <c r="X16" s="3"/>
      <c r="Y16" s="3"/>
      <c r="Z16" s="3"/>
    </row>
    <row r="17" spans="1:26" x14ac:dyDescent="0.2">
      <c r="A17" s="3" t="s">
        <v>244</v>
      </c>
      <c r="B17" s="3" t="s">
        <v>200</v>
      </c>
      <c r="C17" s="11">
        <v>43979</v>
      </c>
      <c r="D17" s="12">
        <v>0.60347222222222219</v>
      </c>
      <c r="E17" s="3" t="s">
        <v>245</v>
      </c>
      <c r="F17" s="3" t="s">
        <v>246</v>
      </c>
      <c r="G17" s="3" t="s">
        <v>203</v>
      </c>
      <c r="H17" s="3"/>
      <c r="I17" s="3"/>
      <c r="J17" s="3"/>
      <c r="K17" s="3"/>
      <c r="L17" s="3"/>
      <c r="M17" s="3"/>
      <c r="N17" s="3"/>
      <c r="O17" s="3"/>
      <c r="P17" s="3"/>
      <c r="Q17" s="3"/>
      <c r="R17" s="3"/>
      <c r="S17" s="3"/>
      <c r="T17" s="3"/>
      <c r="U17" s="3"/>
      <c r="V17" s="3"/>
      <c r="W17" s="3"/>
      <c r="X17" s="3"/>
      <c r="Y17" s="3"/>
      <c r="Z17" s="3"/>
    </row>
    <row r="18" spans="1:26" x14ac:dyDescent="0.2">
      <c r="A18" s="3" t="s">
        <v>247</v>
      </c>
      <c r="B18" s="3" t="s">
        <v>200</v>
      </c>
      <c r="C18" s="11">
        <v>43979</v>
      </c>
      <c r="D18" s="12">
        <v>0.62152777777777779</v>
      </c>
      <c r="E18" s="3" t="s">
        <v>248</v>
      </c>
      <c r="F18" s="3" t="s">
        <v>249</v>
      </c>
      <c r="G18" s="3" t="s">
        <v>203</v>
      </c>
      <c r="H18" s="3"/>
      <c r="I18" s="3"/>
      <c r="J18" s="3"/>
      <c r="K18" s="3"/>
      <c r="L18" s="3"/>
      <c r="M18" s="3"/>
      <c r="N18" s="3"/>
      <c r="O18" s="3"/>
      <c r="P18" s="3"/>
      <c r="Q18" s="3"/>
      <c r="R18" s="3"/>
      <c r="S18" s="3"/>
      <c r="T18" s="3"/>
      <c r="U18" s="3"/>
      <c r="V18" s="3"/>
      <c r="W18" s="3"/>
      <c r="X18" s="3"/>
      <c r="Y18" s="3"/>
      <c r="Z18" s="3"/>
    </row>
    <row r="19" spans="1:26" x14ac:dyDescent="0.2">
      <c r="A19" s="3" t="s">
        <v>250</v>
      </c>
      <c r="B19" s="3" t="s">
        <v>200</v>
      </c>
      <c r="C19" s="11">
        <v>43979</v>
      </c>
      <c r="D19" s="12">
        <v>0.63124999999999998</v>
      </c>
      <c r="E19" s="3" t="s">
        <v>251</v>
      </c>
      <c r="F19" s="3" t="s">
        <v>252</v>
      </c>
      <c r="G19" s="3" t="s">
        <v>203</v>
      </c>
      <c r="H19" s="3"/>
      <c r="I19" s="3"/>
      <c r="J19" s="3"/>
      <c r="K19" s="3"/>
      <c r="L19" s="3"/>
      <c r="M19" s="3"/>
      <c r="N19" s="3"/>
      <c r="O19" s="3"/>
      <c r="P19" s="3"/>
      <c r="Q19" s="3"/>
      <c r="R19" s="3"/>
      <c r="S19" s="3"/>
      <c r="T19" s="3"/>
      <c r="U19" s="3"/>
      <c r="V19" s="3"/>
      <c r="W19" s="3"/>
      <c r="X19" s="3"/>
      <c r="Y19" s="3"/>
      <c r="Z19" s="3"/>
    </row>
    <row r="20" spans="1:26" x14ac:dyDescent="0.2">
      <c r="A20" s="3" t="s">
        <v>253</v>
      </c>
      <c r="B20" s="3" t="s">
        <v>200</v>
      </c>
      <c r="C20" s="11">
        <v>43979</v>
      </c>
      <c r="D20" s="12">
        <v>0.64097222222222228</v>
      </c>
      <c r="E20" s="3" t="s">
        <v>254</v>
      </c>
      <c r="F20" s="3" t="s">
        <v>255</v>
      </c>
      <c r="G20" s="3" t="s">
        <v>203</v>
      </c>
      <c r="H20" s="3"/>
      <c r="I20" s="3"/>
      <c r="J20" s="3"/>
      <c r="K20" s="3"/>
      <c r="L20" s="3"/>
      <c r="M20" s="3"/>
      <c r="N20" s="3"/>
      <c r="O20" s="3"/>
      <c r="P20" s="3"/>
      <c r="Q20" s="3"/>
      <c r="R20" s="3"/>
      <c r="S20" s="3"/>
      <c r="T20" s="3"/>
      <c r="U20" s="3"/>
      <c r="V20" s="3"/>
      <c r="W20" s="3"/>
      <c r="X20" s="3"/>
      <c r="Y20" s="3"/>
      <c r="Z20" s="3"/>
    </row>
    <row r="21" spans="1:26" x14ac:dyDescent="0.2">
      <c r="A21" s="3" t="s">
        <v>256</v>
      </c>
      <c r="B21" s="3" t="s">
        <v>200</v>
      </c>
      <c r="C21" s="11">
        <v>43979</v>
      </c>
      <c r="D21" s="12">
        <v>0.64097222222222228</v>
      </c>
      <c r="E21" s="3" t="s">
        <v>257</v>
      </c>
      <c r="F21" s="3" t="s">
        <v>255</v>
      </c>
      <c r="G21" s="3" t="s">
        <v>221</v>
      </c>
      <c r="H21" s="3"/>
      <c r="I21" s="3"/>
      <c r="J21" s="3"/>
      <c r="K21" s="3"/>
      <c r="L21" s="3"/>
      <c r="M21" s="3"/>
      <c r="N21" s="3"/>
      <c r="O21" s="3"/>
      <c r="P21" s="3"/>
      <c r="Q21" s="3"/>
      <c r="R21" s="3"/>
      <c r="S21" s="3"/>
      <c r="T21" s="3"/>
      <c r="U21" s="3"/>
      <c r="V21" s="3"/>
      <c r="W21" s="3"/>
      <c r="X21" s="3"/>
      <c r="Y21" s="3"/>
      <c r="Z21" s="3"/>
    </row>
    <row r="22" spans="1:26" x14ac:dyDescent="0.2">
      <c r="A22" s="3" t="s">
        <v>258</v>
      </c>
      <c r="B22" s="3" t="s">
        <v>200</v>
      </c>
      <c r="C22" s="11">
        <v>43979</v>
      </c>
      <c r="D22" s="12">
        <v>0.65208333333333335</v>
      </c>
      <c r="E22" s="3" t="s">
        <v>259</v>
      </c>
      <c r="F22" s="3" t="s">
        <v>260</v>
      </c>
      <c r="G22" s="3" t="s">
        <v>203</v>
      </c>
      <c r="H22" s="3"/>
      <c r="I22" s="3"/>
      <c r="J22" s="3"/>
      <c r="K22" s="3"/>
      <c r="L22" s="3"/>
      <c r="M22" s="3"/>
      <c r="N22" s="3"/>
      <c r="O22" s="3"/>
      <c r="P22" s="3"/>
      <c r="Q22" s="3"/>
      <c r="R22" s="3"/>
      <c r="S22" s="3"/>
      <c r="T22" s="3"/>
      <c r="U22" s="3"/>
      <c r="V22" s="3"/>
      <c r="W22" s="3"/>
      <c r="X22" s="3"/>
      <c r="Y22" s="3"/>
      <c r="Z22" s="3"/>
    </row>
    <row r="23" spans="1:26" x14ac:dyDescent="0.2">
      <c r="A23" s="3" t="s">
        <v>261</v>
      </c>
      <c r="B23" s="3" t="s">
        <v>200</v>
      </c>
      <c r="C23" s="11">
        <v>43979</v>
      </c>
      <c r="D23" s="12">
        <v>0.68819444444444444</v>
      </c>
      <c r="E23" s="3" t="s">
        <v>262</v>
      </c>
      <c r="F23" s="3" t="s">
        <v>263</v>
      </c>
      <c r="G23" s="3" t="s">
        <v>203</v>
      </c>
      <c r="H23" s="3"/>
      <c r="I23" s="3"/>
      <c r="J23" s="3"/>
      <c r="K23" s="3"/>
      <c r="L23" s="3"/>
      <c r="M23" s="3"/>
      <c r="N23" s="3"/>
      <c r="O23" s="3"/>
      <c r="P23" s="3"/>
      <c r="Q23" s="3"/>
      <c r="R23" s="3"/>
      <c r="S23" s="3"/>
      <c r="T23" s="3"/>
      <c r="U23" s="3"/>
      <c r="V23" s="3"/>
      <c r="W23" s="3"/>
      <c r="X23" s="3"/>
      <c r="Y23" s="3"/>
      <c r="Z23" s="3"/>
    </row>
    <row r="24" spans="1:26" x14ac:dyDescent="0.2">
      <c r="A24" s="3" t="s">
        <v>264</v>
      </c>
      <c r="B24" s="3" t="s">
        <v>200</v>
      </c>
      <c r="C24" s="11">
        <v>43986</v>
      </c>
      <c r="D24" s="12">
        <v>0.34722222222222221</v>
      </c>
      <c r="E24" s="3">
        <v>1005</v>
      </c>
      <c r="F24" s="3" t="s">
        <v>265</v>
      </c>
      <c r="G24" s="3" t="s">
        <v>203</v>
      </c>
      <c r="H24" s="3"/>
      <c r="I24" s="3"/>
      <c r="J24" s="3"/>
      <c r="K24" s="3"/>
      <c r="L24" s="3"/>
      <c r="M24" s="3"/>
      <c r="N24" s="3"/>
      <c r="O24" s="3"/>
      <c r="P24" s="3"/>
      <c r="Q24" s="3"/>
      <c r="R24" s="3"/>
      <c r="S24" s="3"/>
      <c r="T24" s="3"/>
      <c r="U24" s="3"/>
      <c r="V24" s="3"/>
      <c r="W24" s="3"/>
      <c r="X24" s="3"/>
      <c r="Y24" s="3"/>
      <c r="Z24" s="3"/>
    </row>
    <row r="25" spans="1:26" x14ac:dyDescent="0.2">
      <c r="A25" s="3" t="s">
        <v>266</v>
      </c>
      <c r="B25" s="3" t="s">
        <v>200</v>
      </c>
      <c r="C25" s="11">
        <v>43986</v>
      </c>
      <c r="D25" s="12">
        <v>0.37152777777777779</v>
      </c>
      <c r="E25" s="3">
        <v>1012</v>
      </c>
      <c r="F25" s="3" t="s">
        <v>267</v>
      </c>
      <c r="G25" s="3" t="s">
        <v>203</v>
      </c>
      <c r="H25" s="3"/>
      <c r="I25" s="3"/>
      <c r="J25" s="3"/>
      <c r="K25" s="3"/>
      <c r="L25" s="3"/>
      <c r="M25" s="3"/>
      <c r="N25" s="3"/>
      <c r="O25" s="3"/>
      <c r="P25" s="3"/>
      <c r="Q25" s="3"/>
      <c r="R25" s="3"/>
      <c r="S25" s="3"/>
      <c r="T25" s="3"/>
      <c r="U25" s="3"/>
      <c r="V25" s="3"/>
      <c r="W25" s="3"/>
      <c r="X25" s="3"/>
      <c r="Y25" s="3"/>
      <c r="Z25" s="3"/>
    </row>
    <row r="26" spans="1:26" x14ac:dyDescent="0.2">
      <c r="A26" s="3" t="s">
        <v>268</v>
      </c>
      <c r="B26" s="3" t="s">
        <v>200</v>
      </c>
      <c r="C26" s="11">
        <v>43986</v>
      </c>
      <c r="D26" s="12">
        <v>0.37152777777777779</v>
      </c>
      <c r="E26" s="3">
        <v>1018</v>
      </c>
      <c r="F26" s="3" t="s">
        <v>267</v>
      </c>
      <c r="G26" s="3" t="s">
        <v>221</v>
      </c>
      <c r="H26" s="3"/>
      <c r="I26" s="3"/>
      <c r="J26" s="3"/>
      <c r="K26" s="3"/>
      <c r="L26" s="3"/>
      <c r="M26" s="3"/>
      <c r="N26" s="3"/>
      <c r="O26" s="3"/>
      <c r="P26" s="3"/>
      <c r="Q26" s="3"/>
      <c r="R26" s="3"/>
      <c r="S26" s="3"/>
      <c r="T26" s="3"/>
      <c r="U26" s="3"/>
      <c r="V26" s="3"/>
      <c r="W26" s="3"/>
      <c r="X26" s="3"/>
      <c r="Y26" s="3"/>
      <c r="Z26" s="3"/>
    </row>
    <row r="27" spans="1:26" x14ac:dyDescent="0.2">
      <c r="A27" s="3" t="s">
        <v>269</v>
      </c>
      <c r="B27" s="3" t="s">
        <v>200</v>
      </c>
      <c r="C27" s="11">
        <v>43986</v>
      </c>
      <c r="D27" s="12">
        <v>0.39027777777777778</v>
      </c>
      <c r="E27" s="3">
        <v>1013</v>
      </c>
      <c r="F27" s="3" t="s">
        <v>270</v>
      </c>
      <c r="G27" s="3" t="s">
        <v>203</v>
      </c>
      <c r="H27" s="3"/>
      <c r="I27" s="3"/>
      <c r="J27" s="3"/>
      <c r="K27" s="3"/>
      <c r="L27" s="3"/>
      <c r="M27" s="3"/>
      <c r="N27" s="3"/>
      <c r="O27" s="3"/>
      <c r="P27" s="3"/>
      <c r="Q27" s="3"/>
      <c r="R27" s="3"/>
      <c r="S27" s="3"/>
      <c r="T27" s="3"/>
      <c r="U27" s="3"/>
      <c r="V27" s="3"/>
      <c r="W27" s="3"/>
      <c r="X27" s="3"/>
      <c r="Y27" s="3"/>
      <c r="Z27" s="3"/>
    </row>
    <row r="28" spans="1:26" x14ac:dyDescent="0.2">
      <c r="A28" s="3" t="s">
        <v>271</v>
      </c>
      <c r="B28" s="3" t="s">
        <v>200</v>
      </c>
      <c r="C28" s="11">
        <v>43986</v>
      </c>
      <c r="D28" s="12">
        <v>0.40208333333333335</v>
      </c>
      <c r="E28" s="3">
        <v>1016</v>
      </c>
      <c r="F28" s="3" t="s">
        <v>272</v>
      </c>
      <c r="G28" s="3" t="s">
        <v>203</v>
      </c>
      <c r="H28" s="3"/>
      <c r="I28" s="3"/>
      <c r="J28" s="3"/>
      <c r="K28" s="3"/>
      <c r="L28" s="3"/>
      <c r="M28" s="3"/>
      <c r="N28" s="3"/>
      <c r="O28" s="3"/>
      <c r="P28" s="3"/>
      <c r="Q28" s="3"/>
      <c r="R28" s="3"/>
      <c r="S28" s="3"/>
      <c r="T28" s="3"/>
      <c r="U28" s="3"/>
      <c r="V28" s="3"/>
      <c r="W28" s="3"/>
      <c r="X28" s="3"/>
      <c r="Y28" s="3"/>
      <c r="Z28" s="3"/>
    </row>
    <row r="29" spans="1:26" x14ac:dyDescent="0.2">
      <c r="A29" s="3" t="s">
        <v>273</v>
      </c>
      <c r="B29" s="3" t="s">
        <v>200</v>
      </c>
      <c r="C29" s="11">
        <v>43986</v>
      </c>
      <c r="D29" s="12">
        <v>0.44513888888888886</v>
      </c>
      <c r="E29" s="3">
        <v>1011</v>
      </c>
      <c r="F29" s="3" t="s">
        <v>274</v>
      </c>
      <c r="G29" s="3" t="s">
        <v>203</v>
      </c>
      <c r="H29" s="3"/>
      <c r="I29" s="3"/>
      <c r="J29" s="3"/>
      <c r="K29" s="3"/>
      <c r="L29" s="3"/>
      <c r="M29" s="3"/>
      <c r="N29" s="3"/>
      <c r="O29" s="3"/>
      <c r="P29" s="3"/>
      <c r="Q29" s="3"/>
      <c r="R29" s="3"/>
      <c r="S29" s="3"/>
      <c r="T29" s="3"/>
      <c r="U29" s="3"/>
      <c r="V29" s="3"/>
      <c r="W29" s="3"/>
      <c r="X29" s="3"/>
      <c r="Y29" s="3"/>
      <c r="Z29" s="3"/>
    </row>
    <row r="30" spans="1:26" x14ac:dyDescent="0.2">
      <c r="A30" s="3" t="s">
        <v>275</v>
      </c>
      <c r="B30" s="3" t="s">
        <v>200</v>
      </c>
      <c r="C30" s="11">
        <v>43986</v>
      </c>
      <c r="D30" s="12">
        <v>0.44513888888888886</v>
      </c>
      <c r="E30" s="3">
        <v>1019</v>
      </c>
      <c r="F30" s="3" t="s">
        <v>274</v>
      </c>
      <c r="G30" s="3" t="s">
        <v>221</v>
      </c>
      <c r="H30" s="3"/>
      <c r="I30" s="3"/>
      <c r="J30" s="3"/>
      <c r="K30" s="3"/>
      <c r="L30" s="3"/>
      <c r="M30" s="3"/>
      <c r="N30" s="3"/>
      <c r="O30" s="3"/>
      <c r="P30" s="3"/>
      <c r="Q30" s="3"/>
      <c r="R30" s="3"/>
      <c r="S30" s="3"/>
      <c r="T30" s="3"/>
      <c r="U30" s="3"/>
      <c r="V30" s="3"/>
      <c r="W30" s="3"/>
      <c r="X30" s="3"/>
      <c r="Y30" s="3"/>
      <c r="Z30" s="3"/>
    </row>
    <row r="31" spans="1:26" x14ac:dyDescent="0.2">
      <c r="A31" s="3" t="s">
        <v>276</v>
      </c>
      <c r="B31" s="3" t="s">
        <v>200</v>
      </c>
      <c r="C31" s="11">
        <v>43986</v>
      </c>
      <c r="D31" s="12">
        <v>0.47569444444444442</v>
      </c>
      <c r="E31" s="3">
        <v>1015</v>
      </c>
      <c r="F31" s="3" t="s">
        <v>277</v>
      </c>
      <c r="G31" s="3" t="s">
        <v>203</v>
      </c>
      <c r="H31" s="3"/>
      <c r="I31" s="3"/>
      <c r="J31" s="3"/>
      <c r="K31" s="3"/>
      <c r="L31" s="3"/>
      <c r="M31" s="3"/>
      <c r="N31" s="3"/>
      <c r="O31" s="3"/>
      <c r="P31" s="3"/>
      <c r="Q31" s="3"/>
      <c r="R31" s="3"/>
      <c r="S31" s="3"/>
      <c r="T31" s="3"/>
      <c r="U31" s="3"/>
      <c r="V31" s="3"/>
      <c r="W31" s="3"/>
      <c r="X31" s="3"/>
      <c r="Y31" s="3"/>
      <c r="Z31" s="3"/>
    </row>
    <row r="32" spans="1:26" x14ac:dyDescent="0.2">
      <c r="A32" s="3" t="s">
        <v>278</v>
      </c>
      <c r="B32" s="3" t="s">
        <v>200</v>
      </c>
      <c r="C32" s="11">
        <v>43986</v>
      </c>
      <c r="D32" s="12">
        <v>0.48749999999999999</v>
      </c>
      <c r="E32" s="3">
        <v>1010</v>
      </c>
      <c r="F32" s="3" t="s">
        <v>279</v>
      </c>
      <c r="G32" s="3" t="s">
        <v>203</v>
      </c>
      <c r="H32" s="3"/>
      <c r="I32" s="3"/>
      <c r="J32" s="3"/>
      <c r="K32" s="3"/>
      <c r="L32" s="3"/>
      <c r="M32" s="3"/>
      <c r="N32" s="3"/>
      <c r="O32" s="3"/>
      <c r="P32" s="3"/>
      <c r="Q32" s="3"/>
      <c r="R32" s="3"/>
      <c r="S32" s="3"/>
      <c r="T32" s="3"/>
      <c r="U32" s="3"/>
      <c r="V32" s="3"/>
      <c r="W32" s="3"/>
      <c r="X32" s="3"/>
      <c r="Y32" s="3"/>
      <c r="Z32" s="3"/>
    </row>
    <row r="33" spans="1:26" x14ac:dyDescent="0.2">
      <c r="A33" s="3" t="s">
        <v>280</v>
      </c>
      <c r="B33" s="3" t="s">
        <v>200</v>
      </c>
      <c r="C33" s="11">
        <v>43986</v>
      </c>
      <c r="D33" s="12">
        <v>0.50208333333333333</v>
      </c>
      <c r="E33" s="3">
        <v>1007</v>
      </c>
      <c r="F33" s="3" t="s">
        <v>281</v>
      </c>
      <c r="G33" s="3" t="s">
        <v>203</v>
      </c>
      <c r="H33" s="3"/>
      <c r="I33" s="3"/>
      <c r="J33" s="3"/>
      <c r="K33" s="3"/>
      <c r="L33" s="3"/>
      <c r="M33" s="3"/>
      <c r="N33" s="3"/>
      <c r="O33" s="3"/>
      <c r="P33" s="3"/>
      <c r="Q33" s="3"/>
      <c r="R33" s="3"/>
      <c r="S33" s="3"/>
      <c r="T33" s="3"/>
      <c r="U33" s="3"/>
      <c r="V33" s="3"/>
      <c r="W33" s="3"/>
      <c r="X33" s="3"/>
      <c r="Y33" s="3"/>
      <c r="Z33" s="3"/>
    </row>
    <row r="34" spans="1:26" x14ac:dyDescent="0.2">
      <c r="A34" s="3" t="s">
        <v>282</v>
      </c>
      <c r="B34" s="3" t="s">
        <v>200</v>
      </c>
      <c r="C34" s="11">
        <v>43986</v>
      </c>
      <c r="D34" s="12">
        <v>0.50208333333333333</v>
      </c>
      <c r="E34" s="3">
        <v>1003</v>
      </c>
      <c r="F34" s="3" t="s">
        <v>281</v>
      </c>
      <c r="G34" s="3" t="s">
        <v>221</v>
      </c>
      <c r="H34" s="3"/>
      <c r="I34" s="3"/>
      <c r="J34" s="3"/>
      <c r="K34" s="3"/>
      <c r="L34" s="3"/>
      <c r="M34" s="3"/>
      <c r="N34" s="3"/>
      <c r="O34" s="3"/>
      <c r="P34" s="3"/>
      <c r="Q34" s="3"/>
      <c r="R34" s="3"/>
      <c r="S34" s="3"/>
      <c r="T34" s="3"/>
      <c r="U34" s="3"/>
      <c r="V34" s="3"/>
      <c r="W34" s="3"/>
      <c r="X34" s="3"/>
      <c r="Y34" s="3"/>
      <c r="Z34" s="3"/>
    </row>
    <row r="35" spans="1:26" x14ac:dyDescent="0.2">
      <c r="A35" s="3" t="s">
        <v>283</v>
      </c>
      <c r="B35" s="3" t="s">
        <v>200</v>
      </c>
      <c r="C35" s="11">
        <v>43986</v>
      </c>
      <c r="D35" s="12">
        <v>0.52222222222222225</v>
      </c>
      <c r="E35" s="3">
        <v>1001</v>
      </c>
      <c r="F35" s="3" t="s">
        <v>284</v>
      </c>
      <c r="G35" s="3" t="s">
        <v>203</v>
      </c>
      <c r="H35" s="3"/>
      <c r="I35" s="3"/>
      <c r="J35" s="3"/>
      <c r="K35" s="3"/>
      <c r="L35" s="3"/>
      <c r="M35" s="3"/>
      <c r="N35" s="3"/>
      <c r="O35" s="3"/>
      <c r="P35" s="3"/>
      <c r="Q35" s="3"/>
      <c r="R35" s="3"/>
      <c r="S35" s="3"/>
      <c r="T35" s="3"/>
      <c r="U35" s="3"/>
      <c r="V35" s="3"/>
      <c r="W35" s="3"/>
      <c r="X35" s="3"/>
      <c r="Y35" s="3"/>
      <c r="Z35" s="3"/>
    </row>
    <row r="36" spans="1:26" x14ac:dyDescent="0.2">
      <c r="A36" s="3" t="s">
        <v>285</v>
      </c>
      <c r="B36" s="3" t="s">
        <v>286</v>
      </c>
      <c r="C36" s="11">
        <v>43999</v>
      </c>
      <c r="D36" s="12">
        <v>0.30833333333333335</v>
      </c>
      <c r="E36" s="3">
        <v>1001</v>
      </c>
      <c r="F36" s="3" t="s">
        <v>224</v>
      </c>
      <c r="G36" s="3" t="s">
        <v>203</v>
      </c>
      <c r="H36" s="3"/>
      <c r="I36" s="3"/>
      <c r="J36" s="3"/>
      <c r="K36" s="3"/>
      <c r="L36" s="3"/>
      <c r="M36" s="3"/>
      <c r="N36" s="3"/>
      <c r="O36" s="3"/>
      <c r="P36" s="3"/>
      <c r="Q36" s="3"/>
      <c r="R36" s="3"/>
      <c r="S36" s="3"/>
      <c r="T36" s="3"/>
      <c r="U36" s="3"/>
      <c r="V36" s="3"/>
      <c r="W36" s="3"/>
      <c r="X36" s="3"/>
      <c r="Y36" s="3"/>
      <c r="Z36" s="3"/>
    </row>
    <row r="37" spans="1:26" x14ac:dyDescent="0.2">
      <c r="A37" s="3" t="s">
        <v>287</v>
      </c>
      <c r="B37" s="3" t="s">
        <v>286</v>
      </c>
      <c r="C37" s="11">
        <v>43999</v>
      </c>
      <c r="D37" s="12">
        <v>0.35694444444444445</v>
      </c>
      <c r="E37" s="3">
        <v>1002</v>
      </c>
      <c r="F37" s="3" t="s">
        <v>218</v>
      </c>
      <c r="G37" s="3" t="s">
        <v>203</v>
      </c>
      <c r="H37" s="3"/>
      <c r="I37" s="3"/>
      <c r="J37" s="3"/>
      <c r="K37" s="3"/>
      <c r="L37" s="3"/>
      <c r="M37" s="3"/>
      <c r="N37" s="3"/>
      <c r="O37" s="3"/>
      <c r="P37" s="3"/>
      <c r="Q37" s="3"/>
      <c r="R37" s="3"/>
      <c r="S37" s="3"/>
      <c r="T37" s="3"/>
      <c r="U37" s="3"/>
      <c r="V37" s="3"/>
      <c r="W37" s="3"/>
      <c r="X37" s="3"/>
      <c r="Y37" s="3"/>
      <c r="Z37" s="3"/>
    </row>
    <row r="38" spans="1:26" x14ac:dyDescent="0.2">
      <c r="A38" s="3" t="s">
        <v>288</v>
      </c>
      <c r="B38" s="3" t="s">
        <v>286</v>
      </c>
      <c r="C38" s="11">
        <v>43999</v>
      </c>
      <c r="D38" s="12">
        <v>0.35694444444444445</v>
      </c>
      <c r="E38" s="3">
        <v>1004</v>
      </c>
      <c r="F38" s="3" t="s">
        <v>218</v>
      </c>
      <c r="G38" s="3" t="s">
        <v>221</v>
      </c>
      <c r="H38" s="3"/>
      <c r="I38" s="3"/>
      <c r="J38" s="3"/>
      <c r="K38" s="3"/>
      <c r="L38" s="3"/>
      <c r="M38" s="3"/>
      <c r="N38" s="3"/>
      <c r="O38" s="3"/>
      <c r="P38" s="3"/>
      <c r="Q38" s="3"/>
      <c r="R38" s="3"/>
      <c r="S38" s="3"/>
      <c r="T38" s="3"/>
      <c r="U38" s="3"/>
      <c r="V38" s="3"/>
      <c r="W38" s="3"/>
      <c r="X38" s="3"/>
      <c r="Y38" s="3"/>
      <c r="Z38" s="3"/>
    </row>
    <row r="39" spans="1:26" x14ac:dyDescent="0.2">
      <c r="A39" s="3" t="s">
        <v>289</v>
      </c>
      <c r="B39" s="3" t="s">
        <v>286</v>
      </c>
      <c r="C39" s="11">
        <v>43999</v>
      </c>
      <c r="D39" s="12">
        <v>0.3840277777777778</v>
      </c>
      <c r="E39" s="3">
        <v>1003</v>
      </c>
      <c r="F39" s="3" t="s">
        <v>215</v>
      </c>
      <c r="G39" s="3" t="s">
        <v>203</v>
      </c>
      <c r="H39" s="3"/>
      <c r="I39" s="3"/>
      <c r="J39" s="3"/>
      <c r="K39" s="3"/>
      <c r="L39" s="3"/>
      <c r="M39" s="3"/>
      <c r="N39" s="3"/>
      <c r="O39" s="3"/>
      <c r="P39" s="3"/>
      <c r="Q39" s="3"/>
      <c r="R39" s="3"/>
      <c r="S39" s="3"/>
      <c r="T39" s="3"/>
      <c r="U39" s="3"/>
      <c r="V39" s="3"/>
      <c r="W39" s="3"/>
      <c r="X39" s="3"/>
      <c r="Y39" s="3"/>
      <c r="Z39" s="3"/>
    </row>
    <row r="40" spans="1:26" x14ac:dyDescent="0.2">
      <c r="A40" s="3" t="s">
        <v>290</v>
      </c>
      <c r="B40" s="3" t="s">
        <v>286</v>
      </c>
      <c r="C40" s="11">
        <v>43999</v>
      </c>
      <c r="D40" s="12">
        <v>0.43055555555555558</v>
      </c>
      <c r="E40" s="3">
        <v>1005</v>
      </c>
      <c r="F40" s="3" t="s">
        <v>265</v>
      </c>
      <c r="G40" s="3" t="s">
        <v>203</v>
      </c>
      <c r="H40" s="3"/>
      <c r="I40" s="3"/>
      <c r="J40" s="3"/>
      <c r="K40" s="3"/>
      <c r="L40" s="3"/>
      <c r="M40" s="3"/>
      <c r="N40" s="3"/>
      <c r="O40" s="3"/>
      <c r="P40" s="3"/>
      <c r="Q40" s="3"/>
      <c r="R40" s="3"/>
      <c r="S40" s="3"/>
      <c r="T40" s="3"/>
      <c r="U40" s="3"/>
      <c r="V40" s="3"/>
      <c r="W40" s="3"/>
      <c r="X40" s="3"/>
      <c r="Y40" s="3"/>
      <c r="Z40" s="3"/>
    </row>
    <row r="41" spans="1:26" x14ac:dyDescent="0.2">
      <c r="A41" s="3" t="s">
        <v>291</v>
      </c>
      <c r="B41" s="3" t="s">
        <v>286</v>
      </c>
      <c r="C41" s="11">
        <v>43999</v>
      </c>
      <c r="D41" s="12">
        <v>0.43055555555555558</v>
      </c>
      <c r="E41" s="3">
        <v>1009</v>
      </c>
      <c r="F41" s="3" t="s">
        <v>265</v>
      </c>
      <c r="G41" s="3" t="s">
        <v>221</v>
      </c>
      <c r="H41" s="3"/>
      <c r="I41" s="3"/>
      <c r="J41" s="3"/>
      <c r="K41" s="3"/>
      <c r="L41" s="3"/>
      <c r="M41" s="3"/>
      <c r="N41" s="3"/>
      <c r="O41" s="3"/>
      <c r="P41" s="3"/>
      <c r="Q41" s="3"/>
      <c r="R41" s="3"/>
      <c r="S41" s="3"/>
      <c r="T41" s="3"/>
      <c r="U41" s="3"/>
      <c r="V41" s="3"/>
      <c r="W41" s="3"/>
      <c r="X41" s="3"/>
      <c r="Y41" s="3"/>
      <c r="Z41" s="3"/>
    </row>
    <row r="42" spans="1:26" x14ac:dyDescent="0.2">
      <c r="A42" s="3" t="s">
        <v>292</v>
      </c>
      <c r="B42" s="3" t="s">
        <v>286</v>
      </c>
      <c r="C42" s="11">
        <v>43999</v>
      </c>
      <c r="D42" s="12">
        <v>0.44444444444444442</v>
      </c>
      <c r="E42" s="3">
        <v>1024</v>
      </c>
      <c r="F42" s="3" t="s">
        <v>293</v>
      </c>
      <c r="G42" s="3" t="s">
        <v>203</v>
      </c>
      <c r="H42" s="3"/>
      <c r="I42" s="3"/>
      <c r="J42" s="3"/>
      <c r="K42" s="3"/>
      <c r="L42" s="3"/>
      <c r="M42" s="3"/>
      <c r="N42" s="3"/>
      <c r="O42" s="3"/>
      <c r="P42" s="3"/>
      <c r="Q42" s="3"/>
      <c r="R42" s="3"/>
      <c r="S42" s="3"/>
      <c r="T42" s="3"/>
      <c r="U42" s="3"/>
      <c r="V42" s="3"/>
      <c r="W42" s="3"/>
      <c r="X42" s="3"/>
      <c r="Y42" s="3"/>
      <c r="Z42" s="3"/>
    </row>
    <row r="43" spans="1:26" x14ac:dyDescent="0.2">
      <c r="A43" s="3" t="s">
        <v>294</v>
      </c>
      <c r="B43" s="3" t="s">
        <v>286</v>
      </c>
      <c r="C43" s="11">
        <v>43999</v>
      </c>
      <c r="D43" s="12">
        <v>0.44444444444444442</v>
      </c>
      <c r="E43" s="3">
        <v>1014</v>
      </c>
      <c r="F43" s="3" t="s">
        <v>293</v>
      </c>
      <c r="G43" s="3" t="s">
        <v>221</v>
      </c>
      <c r="H43" s="3"/>
      <c r="I43" s="3"/>
      <c r="J43" s="3"/>
      <c r="K43" s="3"/>
      <c r="L43" s="3"/>
      <c r="M43" s="3"/>
      <c r="N43" s="3"/>
      <c r="O43" s="3"/>
      <c r="P43" s="3"/>
      <c r="Q43" s="3"/>
      <c r="R43" s="3"/>
      <c r="S43" s="3"/>
      <c r="T43" s="3"/>
      <c r="U43" s="3"/>
      <c r="V43" s="3"/>
      <c r="W43" s="3"/>
      <c r="X43" s="3"/>
      <c r="Y43" s="3"/>
      <c r="Z43" s="3"/>
    </row>
    <row r="44" spans="1:26" x14ac:dyDescent="0.2">
      <c r="A44" s="3" t="s">
        <v>295</v>
      </c>
      <c r="B44" s="3" t="s">
        <v>286</v>
      </c>
      <c r="C44" s="11">
        <v>43999</v>
      </c>
      <c r="D44" s="12">
        <v>0.47708333333333336</v>
      </c>
      <c r="E44" s="3">
        <v>1007</v>
      </c>
      <c r="F44" s="3" t="s">
        <v>267</v>
      </c>
      <c r="G44" s="3" t="s">
        <v>203</v>
      </c>
      <c r="H44" s="3"/>
      <c r="I44" s="3"/>
      <c r="J44" s="3"/>
      <c r="K44" s="3"/>
      <c r="L44" s="3"/>
      <c r="M44" s="3"/>
      <c r="N44" s="3"/>
      <c r="O44" s="3"/>
      <c r="P44" s="3"/>
      <c r="Q44" s="3"/>
      <c r="R44" s="3"/>
      <c r="S44" s="3"/>
      <c r="T44" s="3"/>
      <c r="U44" s="3"/>
      <c r="V44" s="3"/>
      <c r="W44" s="3"/>
      <c r="X44" s="3"/>
      <c r="Y44" s="3"/>
      <c r="Z44" s="3"/>
    </row>
    <row r="45" spans="1:26" x14ac:dyDescent="0.2">
      <c r="A45" s="3" t="s">
        <v>296</v>
      </c>
      <c r="B45" s="3" t="s">
        <v>286</v>
      </c>
      <c r="C45" s="11">
        <v>43999</v>
      </c>
      <c r="D45" s="12">
        <v>0.48541666666666666</v>
      </c>
      <c r="E45" s="3">
        <v>1008</v>
      </c>
      <c r="F45" s="3" t="s">
        <v>297</v>
      </c>
      <c r="G45" s="3" t="s">
        <v>203</v>
      </c>
      <c r="H45" s="3"/>
      <c r="I45" s="3"/>
      <c r="J45" s="3"/>
      <c r="K45" s="3"/>
      <c r="L45" s="3"/>
      <c r="M45" s="3"/>
      <c r="N45" s="3"/>
      <c r="O45" s="3"/>
      <c r="P45" s="3"/>
      <c r="Q45" s="3"/>
      <c r="R45" s="3"/>
      <c r="S45" s="3"/>
      <c r="T45" s="3"/>
      <c r="U45" s="3"/>
      <c r="V45" s="3"/>
      <c r="W45" s="3"/>
      <c r="X45" s="3"/>
      <c r="Y45" s="3"/>
      <c r="Z45" s="3"/>
    </row>
    <row r="46" spans="1:26" x14ac:dyDescent="0.2">
      <c r="A46" s="3" t="s">
        <v>298</v>
      </c>
      <c r="B46" s="3" t="s">
        <v>286</v>
      </c>
      <c r="C46" s="11">
        <v>43999</v>
      </c>
      <c r="D46" s="12">
        <v>0.49861111111111112</v>
      </c>
      <c r="E46" s="3">
        <v>1015</v>
      </c>
      <c r="F46" s="3" t="s">
        <v>270</v>
      </c>
      <c r="G46" s="3" t="s">
        <v>203</v>
      </c>
      <c r="H46" s="3"/>
      <c r="I46" s="3"/>
      <c r="J46" s="3"/>
      <c r="K46" s="3"/>
      <c r="L46" s="3"/>
      <c r="M46" s="3"/>
      <c r="N46" s="3"/>
      <c r="O46" s="3"/>
      <c r="P46" s="3"/>
      <c r="Q46" s="3"/>
      <c r="R46" s="3"/>
      <c r="S46" s="3"/>
      <c r="T46" s="3"/>
      <c r="U46" s="3"/>
      <c r="V46" s="3"/>
      <c r="W46" s="3"/>
      <c r="X46" s="3"/>
      <c r="Y46" s="3"/>
      <c r="Z46" s="3"/>
    </row>
    <row r="47" spans="1:26" x14ac:dyDescent="0.2">
      <c r="A47" s="3" t="s">
        <v>299</v>
      </c>
      <c r="B47" s="3" t="s">
        <v>286</v>
      </c>
      <c r="C47" s="11">
        <v>43999</v>
      </c>
      <c r="D47" s="12">
        <v>0.51041666666666663</v>
      </c>
      <c r="E47" s="3">
        <v>1019</v>
      </c>
      <c r="F47" s="3" t="s">
        <v>300</v>
      </c>
      <c r="G47" s="3" t="s">
        <v>203</v>
      </c>
      <c r="H47" s="3"/>
      <c r="I47" s="3"/>
      <c r="J47" s="3"/>
      <c r="K47" s="3"/>
      <c r="L47" s="3"/>
      <c r="M47" s="3"/>
      <c r="N47" s="3"/>
      <c r="O47" s="3"/>
      <c r="P47" s="3"/>
      <c r="Q47" s="3"/>
      <c r="R47" s="3"/>
      <c r="S47" s="3"/>
      <c r="T47" s="3"/>
      <c r="U47" s="3"/>
      <c r="V47" s="3"/>
      <c r="W47" s="3"/>
      <c r="X47" s="3"/>
      <c r="Y47" s="3"/>
      <c r="Z47" s="3"/>
    </row>
    <row r="48" spans="1:26" x14ac:dyDescent="0.2">
      <c r="A48" s="3" t="s">
        <v>301</v>
      </c>
      <c r="B48" s="3" t="s">
        <v>286</v>
      </c>
      <c r="C48" s="11">
        <v>43999</v>
      </c>
      <c r="D48" s="12">
        <v>0.51041666666666663</v>
      </c>
      <c r="E48" s="3" t="s">
        <v>46</v>
      </c>
      <c r="F48" s="3" t="s">
        <v>300</v>
      </c>
      <c r="G48" s="3" t="s">
        <v>221</v>
      </c>
      <c r="H48" s="3"/>
      <c r="I48" s="3"/>
      <c r="J48" s="3"/>
      <c r="K48" s="3"/>
      <c r="L48" s="3"/>
      <c r="M48" s="3"/>
      <c r="N48" s="3"/>
      <c r="O48" s="3"/>
      <c r="P48" s="3"/>
      <c r="Q48" s="3"/>
      <c r="R48" s="3"/>
      <c r="S48" s="3"/>
      <c r="T48" s="3"/>
      <c r="U48" s="3"/>
      <c r="V48" s="3"/>
      <c r="W48" s="3"/>
      <c r="X48" s="3"/>
      <c r="Y48" s="3"/>
      <c r="Z48" s="3"/>
    </row>
    <row r="49" spans="1:26" x14ac:dyDescent="0.2">
      <c r="A49" s="3" t="s">
        <v>302</v>
      </c>
      <c r="B49" s="3" t="s">
        <v>286</v>
      </c>
      <c r="C49" s="11">
        <v>43999</v>
      </c>
      <c r="D49" s="12">
        <v>0.52222222222222225</v>
      </c>
      <c r="E49" s="3">
        <v>1023</v>
      </c>
      <c r="F49" s="3" t="s">
        <v>272</v>
      </c>
      <c r="G49" s="3" t="s">
        <v>203</v>
      </c>
      <c r="H49" s="3"/>
      <c r="I49" s="3"/>
      <c r="J49" s="3"/>
      <c r="K49" s="3"/>
      <c r="L49" s="3"/>
      <c r="M49" s="3"/>
      <c r="N49" s="3"/>
      <c r="O49" s="3"/>
      <c r="P49" s="3"/>
      <c r="Q49" s="3"/>
      <c r="R49" s="3"/>
      <c r="S49" s="3"/>
      <c r="T49" s="3"/>
      <c r="U49" s="3"/>
      <c r="V49" s="3"/>
      <c r="W49" s="3"/>
      <c r="X49" s="3"/>
      <c r="Y49" s="3"/>
      <c r="Z49" s="3"/>
    </row>
    <row r="50" spans="1:26" x14ac:dyDescent="0.2">
      <c r="A50" s="3" t="s">
        <v>303</v>
      </c>
      <c r="B50" s="3" t="s">
        <v>286</v>
      </c>
      <c r="C50" s="11">
        <v>43999</v>
      </c>
      <c r="D50" s="12">
        <v>0.53680555555555554</v>
      </c>
      <c r="E50" s="3">
        <v>1018</v>
      </c>
      <c r="F50" s="3" t="s">
        <v>304</v>
      </c>
      <c r="G50" s="3" t="s">
        <v>203</v>
      </c>
      <c r="H50" s="3"/>
      <c r="I50" s="3"/>
      <c r="J50" s="3"/>
      <c r="K50" s="3"/>
      <c r="L50" s="3"/>
      <c r="M50" s="3"/>
      <c r="N50" s="3"/>
      <c r="O50" s="3"/>
      <c r="P50" s="3"/>
      <c r="Q50" s="3"/>
      <c r="R50" s="3"/>
      <c r="S50" s="3"/>
      <c r="T50" s="3"/>
      <c r="U50" s="3"/>
      <c r="V50" s="3"/>
      <c r="W50" s="3"/>
      <c r="X50" s="3"/>
      <c r="Y50" s="3"/>
      <c r="Z50" s="3"/>
    </row>
    <row r="51" spans="1:26" x14ac:dyDescent="0.2">
      <c r="A51" s="3" t="s">
        <v>305</v>
      </c>
      <c r="B51" s="3" t="s">
        <v>286</v>
      </c>
      <c r="C51" s="11">
        <v>43999</v>
      </c>
      <c r="D51" s="12">
        <v>0.53680555555555554</v>
      </c>
      <c r="E51" s="3">
        <v>1012</v>
      </c>
      <c r="F51" s="3" t="s">
        <v>304</v>
      </c>
      <c r="G51" s="3" t="s">
        <v>221</v>
      </c>
      <c r="H51" s="3"/>
      <c r="I51" s="3"/>
      <c r="J51" s="3"/>
      <c r="K51" s="3"/>
      <c r="L51" s="3"/>
      <c r="M51" s="3"/>
      <c r="N51" s="3"/>
      <c r="O51" s="3"/>
      <c r="P51" s="3"/>
      <c r="Q51" s="3"/>
      <c r="R51" s="3"/>
      <c r="S51" s="3"/>
      <c r="T51" s="3"/>
      <c r="U51" s="3"/>
      <c r="V51" s="3"/>
      <c r="W51" s="3"/>
      <c r="X51" s="3"/>
      <c r="Y51" s="3"/>
      <c r="Z51" s="3"/>
    </row>
    <row r="52" spans="1:26" x14ac:dyDescent="0.2">
      <c r="A52" s="3" t="s">
        <v>306</v>
      </c>
      <c r="B52" s="3" t="s">
        <v>286</v>
      </c>
      <c r="C52" s="11">
        <v>43999</v>
      </c>
      <c r="D52" s="12">
        <v>0.55000000000000004</v>
      </c>
      <c r="E52" s="3">
        <v>1017</v>
      </c>
      <c r="F52" s="3" t="s">
        <v>307</v>
      </c>
      <c r="G52" s="3" t="s">
        <v>203</v>
      </c>
      <c r="H52" s="3"/>
      <c r="I52" s="3"/>
      <c r="J52" s="3"/>
      <c r="K52" s="3"/>
      <c r="L52" s="3"/>
      <c r="M52" s="3"/>
      <c r="N52" s="3"/>
      <c r="O52" s="3"/>
      <c r="P52" s="3"/>
      <c r="Q52" s="3"/>
      <c r="R52" s="3"/>
      <c r="S52" s="3"/>
      <c r="T52" s="3"/>
      <c r="U52" s="3"/>
      <c r="V52" s="3"/>
      <c r="W52" s="3"/>
      <c r="X52" s="3"/>
      <c r="Y52" s="3"/>
      <c r="Z52" s="3"/>
    </row>
    <row r="53" spans="1:26" x14ac:dyDescent="0.2">
      <c r="A53" s="3" t="s">
        <v>308</v>
      </c>
      <c r="B53" s="3" t="s">
        <v>286</v>
      </c>
      <c r="C53" s="11">
        <v>43999</v>
      </c>
      <c r="D53" s="12">
        <v>0.55902777777777779</v>
      </c>
      <c r="E53" s="3">
        <v>1011</v>
      </c>
      <c r="F53" s="3" t="s">
        <v>309</v>
      </c>
      <c r="G53" s="3" t="s">
        <v>203</v>
      </c>
      <c r="H53" s="3"/>
      <c r="I53" s="3"/>
      <c r="J53" s="3"/>
      <c r="K53" s="3"/>
      <c r="L53" s="3"/>
      <c r="M53" s="3"/>
      <c r="N53" s="3"/>
      <c r="O53" s="3"/>
      <c r="P53" s="3"/>
      <c r="Q53" s="3"/>
      <c r="R53" s="3"/>
      <c r="S53" s="3"/>
      <c r="T53" s="3"/>
      <c r="U53" s="3"/>
      <c r="V53" s="3"/>
      <c r="W53" s="3"/>
      <c r="X53" s="3"/>
      <c r="Y53" s="3"/>
      <c r="Z53" s="3"/>
    </row>
    <row r="54" spans="1:26" x14ac:dyDescent="0.2">
      <c r="A54" s="3" t="s">
        <v>310</v>
      </c>
      <c r="B54" s="3" t="s">
        <v>286</v>
      </c>
      <c r="C54" s="11">
        <v>43999</v>
      </c>
      <c r="D54" s="12">
        <v>0.55902777777777779</v>
      </c>
      <c r="E54" s="3">
        <v>1041</v>
      </c>
      <c r="F54" s="3" t="s">
        <v>309</v>
      </c>
      <c r="G54" s="3" t="s">
        <v>221</v>
      </c>
      <c r="H54" s="3"/>
      <c r="I54" s="3"/>
      <c r="J54" s="3"/>
      <c r="K54" s="3"/>
      <c r="L54" s="3"/>
      <c r="M54" s="3"/>
      <c r="N54" s="3"/>
      <c r="O54" s="3"/>
      <c r="P54" s="3"/>
      <c r="Q54" s="3"/>
      <c r="R54" s="3"/>
      <c r="S54" s="3"/>
      <c r="T54" s="3"/>
      <c r="U54" s="3"/>
      <c r="V54" s="3"/>
      <c r="W54" s="3"/>
      <c r="X54" s="3"/>
      <c r="Y54" s="3"/>
      <c r="Z54" s="3"/>
    </row>
    <row r="55" spans="1:26" x14ac:dyDescent="0.2">
      <c r="A55" s="3" t="s">
        <v>311</v>
      </c>
      <c r="B55" s="3" t="s">
        <v>286</v>
      </c>
      <c r="C55" s="11">
        <v>43999</v>
      </c>
      <c r="D55" s="12">
        <v>0.58402777777777781</v>
      </c>
      <c r="E55" s="3">
        <v>1020</v>
      </c>
      <c r="F55" s="3" t="s">
        <v>274</v>
      </c>
      <c r="G55" s="3" t="s">
        <v>203</v>
      </c>
      <c r="H55" s="3"/>
      <c r="I55" s="3"/>
      <c r="J55" s="3"/>
      <c r="K55" s="3"/>
      <c r="L55" s="3"/>
      <c r="M55" s="3"/>
      <c r="N55" s="3"/>
      <c r="O55" s="3"/>
      <c r="P55" s="3"/>
      <c r="Q55" s="3"/>
      <c r="R55" s="3"/>
      <c r="S55" s="3"/>
      <c r="T55" s="3"/>
      <c r="U55" s="3"/>
      <c r="V55" s="3"/>
      <c r="W55" s="3"/>
      <c r="X55" s="3"/>
      <c r="Y55" s="3"/>
      <c r="Z55" s="3"/>
    </row>
    <row r="56" spans="1:26" x14ac:dyDescent="0.2">
      <c r="A56" s="3" t="s">
        <v>312</v>
      </c>
      <c r="B56" s="3" t="s">
        <v>286</v>
      </c>
      <c r="C56" s="11">
        <v>43999</v>
      </c>
      <c r="D56" s="12">
        <v>0.58402777777777781</v>
      </c>
      <c r="E56" s="3">
        <v>1010</v>
      </c>
      <c r="F56" s="3" t="s">
        <v>274</v>
      </c>
      <c r="G56" s="3" t="s">
        <v>221</v>
      </c>
      <c r="H56" s="3"/>
      <c r="I56" s="3"/>
      <c r="J56" s="3"/>
      <c r="K56" s="3"/>
      <c r="L56" s="3"/>
      <c r="M56" s="3"/>
      <c r="N56" s="3"/>
      <c r="O56" s="3"/>
      <c r="P56" s="3"/>
      <c r="Q56" s="3"/>
      <c r="R56" s="3"/>
      <c r="S56" s="3"/>
      <c r="T56" s="3"/>
      <c r="U56" s="3"/>
      <c r="V56" s="3"/>
      <c r="W56" s="3"/>
      <c r="X56" s="3"/>
      <c r="Y56" s="3"/>
      <c r="Z56" s="3"/>
    </row>
    <row r="57" spans="1:26" x14ac:dyDescent="0.2">
      <c r="A57" s="3" t="s">
        <v>313</v>
      </c>
      <c r="B57" s="3" t="s">
        <v>286</v>
      </c>
      <c r="C57" s="11">
        <v>43999</v>
      </c>
      <c r="D57" s="12">
        <v>0.59722222222222221</v>
      </c>
      <c r="E57" s="3">
        <v>1027</v>
      </c>
      <c r="F57" s="3" t="s">
        <v>277</v>
      </c>
      <c r="G57" s="3" t="s">
        <v>203</v>
      </c>
      <c r="H57" s="3"/>
      <c r="I57" s="3"/>
      <c r="J57" s="3"/>
      <c r="K57" s="3"/>
      <c r="L57" s="3"/>
      <c r="M57" s="3"/>
      <c r="N57" s="3"/>
      <c r="O57" s="3"/>
      <c r="P57" s="3"/>
      <c r="Q57" s="3"/>
      <c r="R57" s="3"/>
      <c r="S57" s="3"/>
      <c r="T57" s="3"/>
      <c r="U57" s="3"/>
      <c r="V57" s="3"/>
      <c r="W57" s="3"/>
      <c r="X57" s="3"/>
      <c r="Y57" s="3"/>
      <c r="Z57" s="3"/>
    </row>
    <row r="58" spans="1:26" x14ac:dyDescent="0.2">
      <c r="A58" s="3" t="s">
        <v>314</v>
      </c>
      <c r="B58" s="3" t="s">
        <v>286</v>
      </c>
      <c r="C58" s="11">
        <v>43999</v>
      </c>
      <c r="D58" s="12">
        <v>0.61319444444444449</v>
      </c>
      <c r="E58" s="3">
        <v>1013</v>
      </c>
      <c r="F58" s="3" t="s">
        <v>281</v>
      </c>
      <c r="G58" s="3" t="s">
        <v>203</v>
      </c>
      <c r="H58" s="3"/>
      <c r="I58" s="3"/>
      <c r="J58" s="3"/>
      <c r="K58" s="3"/>
      <c r="L58" s="3"/>
      <c r="M58" s="3"/>
      <c r="N58" s="3"/>
      <c r="O58" s="3"/>
      <c r="P58" s="3"/>
      <c r="Q58" s="3"/>
      <c r="R58" s="3"/>
      <c r="S58" s="3"/>
      <c r="T58" s="3"/>
      <c r="U58" s="3"/>
      <c r="V58" s="3"/>
      <c r="W58" s="3"/>
      <c r="X58" s="3"/>
      <c r="Y58" s="3"/>
      <c r="Z58" s="3"/>
    </row>
    <row r="59" spans="1:26" x14ac:dyDescent="0.2">
      <c r="A59" s="3" t="s">
        <v>315</v>
      </c>
      <c r="B59" s="3" t="s">
        <v>286</v>
      </c>
      <c r="C59" s="11">
        <v>43999</v>
      </c>
      <c r="D59" s="12">
        <v>0.61319444444444449</v>
      </c>
      <c r="E59" s="3">
        <v>1022</v>
      </c>
      <c r="F59" s="3" t="s">
        <v>281</v>
      </c>
      <c r="G59" s="3" t="s">
        <v>221</v>
      </c>
      <c r="H59" s="3"/>
      <c r="I59" s="3"/>
      <c r="J59" s="3"/>
      <c r="K59" s="3"/>
      <c r="L59" s="3"/>
      <c r="M59" s="3"/>
      <c r="N59" s="3"/>
      <c r="O59" s="3"/>
      <c r="P59" s="3"/>
      <c r="Q59" s="3"/>
      <c r="R59" s="3"/>
      <c r="S59" s="3"/>
      <c r="T59" s="3"/>
      <c r="U59" s="3"/>
      <c r="V59" s="3"/>
      <c r="W59" s="3"/>
      <c r="X59" s="3"/>
      <c r="Y59" s="3"/>
      <c r="Z59" s="3"/>
    </row>
    <row r="60" spans="1:26" x14ac:dyDescent="0.2">
      <c r="A60" s="3" t="s">
        <v>316</v>
      </c>
      <c r="B60" s="3" t="s">
        <v>286</v>
      </c>
      <c r="C60" s="11">
        <v>43999</v>
      </c>
      <c r="D60" s="12">
        <v>0.6381944444444444</v>
      </c>
      <c r="E60" s="3">
        <v>1021</v>
      </c>
      <c r="F60" s="3" t="s">
        <v>284</v>
      </c>
      <c r="G60" s="3" t="s">
        <v>203</v>
      </c>
      <c r="H60" s="3"/>
      <c r="I60" s="3"/>
      <c r="J60" s="3"/>
      <c r="K60" s="3"/>
      <c r="L60" s="3"/>
      <c r="M60" s="3"/>
      <c r="N60" s="3"/>
      <c r="O60" s="3"/>
      <c r="P60" s="3"/>
      <c r="Q60" s="3"/>
      <c r="R60" s="3"/>
      <c r="S60" s="3"/>
      <c r="T60" s="3"/>
      <c r="U60" s="3"/>
      <c r="V60" s="3"/>
      <c r="W60" s="3"/>
      <c r="X60" s="3"/>
      <c r="Y60" s="3"/>
      <c r="Z60" s="3"/>
    </row>
    <row r="61" spans="1:26" x14ac:dyDescent="0.2">
      <c r="A61" s="3" t="s">
        <v>317</v>
      </c>
      <c r="B61" s="3" t="s">
        <v>286</v>
      </c>
      <c r="C61" s="11">
        <v>44000</v>
      </c>
      <c r="D61" s="12">
        <v>0.28472222222222221</v>
      </c>
      <c r="E61" s="3">
        <v>1001</v>
      </c>
      <c r="F61" s="3" t="s">
        <v>235</v>
      </c>
      <c r="G61" s="3" t="s">
        <v>203</v>
      </c>
      <c r="H61" s="3"/>
      <c r="I61" s="3"/>
      <c r="J61" s="3"/>
      <c r="K61" s="3"/>
      <c r="L61" s="3"/>
      <c r="M61" s="3"/>
      <c r="N61" s="3"/>
      <c r="O61" s="3"/>
      <c r="P61" s="3"/>
      <c r="Q61" s="3"/>
      <c r="R61" s="3"/>
      <c r="S61" s="3"/>
      <c r="T61" s="3"/>
      <c r="U61" s="3"/>
      <c r="V61" s="3"/>
      <c r="W61" s="3"/>
      <c r="X61" s="3"/>
      <c r="Y61" s="3"/>
      <c r="Z61" s="3"/>
    </row>
    <row r="62" spans="1:26" x14ac:dyDescent="0.2">
      <c r="A62" s="3" t="s">
        <v>318</v>
      </c>
      <c r="B62" s="3" t="s">
        <v>286</v>
      </c>
      <c r="C62" s="11">
        <v>44000</v>
      </c>
      <c r="D62" s="12">
        <v>0.28472222222222221</v>
      </c>
      <c r="E62" s="3">
        <v>1005</v>
      </c>
      <c r="F62" s="3" t="s">
        <v>235</v>
      </c>
      <c r="G62" s="3" t="s">
        <v>221</v>
      </c>
      <c r="H62" s="3"/>
      <c r="I62" s="3"/>
      <c r="J62" s="3"/>
      <c r="K62" s="3"/>
      <c r="L62" s="3"/>
      <c r="M62" s="3"/>
      <c r="N62" s="3"/>
      <c r="O62" s="3"/>
      <c r="P62" s="3"/>
      <c r="Q62" s="3"/>
      <c r="R62" s="3"/>
      <c r="S62" s="3"/>
      <c r="T62" s="3"/>
      <c r="U62" s="3"/>
      <c r="V62" s="3"/>
      <c r="W62" s="3"/>
      <c r="X62" s="3"/>
      <c r="Y62" s="3"/>
      <c r="Z62" s="3"/>
    </row>
    <row r="63" spans="1:26" x14ac:dyDescent="0.2">
      <c r="A63" s="3" t="s">
        <v>319</v>
      </c>
      <c r="B63" s="3" t="s">
        <v>286</v>
      </c>
      <c r="C63" s="11">
        <v>44000</v>
      </c>
      <c r="D63" s="12">
        <v>0.2986111111111111</v>
      </c>
      <c r="E63" s="3">
        <v>1002</v>
      </c>
      <c r="F63" s="3" t="s">
        <v>263</v>
      </c>
      <c r="G63" s="3" t="s">
        <v>203</v>
      </c>
      <c r="H63" s="3"/>
      <c r="I63" s="3"/>
      <c r="J63" s="3"/>
      <c r="K63" s="3"/>
      <c r="L63" s="3"/>
      <c r="M63" s="3"/>
      <c r="N63" s="3"/>
      <c r="O63" s="3"/>
      <c r="P63" s="3"/>
      <c r="Q63" s="3"/>
      <c r="R63" s="3"/>
      <c r="S63" s="3"/>
      <c r="T63" s="3"/>
      <c r="U63" s="3"/>
      <c r="V63" s="3"/>
      <c r="W63" s="3"/>
      <c r="X63" s="3"/>
      <c r="Y63" s="3"/>
      <c r="Z63" s="3"/>
    </row>
    <row r="64" spans="1:26" x14ac:dyDescent="0.2">
      <c r="A64" s="3" t="s">
        <v>320</v>
      </c>
      <c r="B64" s="3" t="s">
        <v>286</v>
      </c>
      <c r="C64" s="11">
        <v>44000</v>
      </c>
      <c r="D64" s="12">
        <v>0.31874999999999998</v>
      </c>
      <c r="E64" s="3">
        <v>1003</v>
      </c>
      <c r="F64" s="3" t="s">
        <v>260</v>
      </c>
      <c r="G64" s="3" t="s">
        <v>203</v>
      </c>
      <c r="H64" s="3"/>
      <c r="I64" s="3"/>
      <c r="J64" s="3"/>
      <c r="K64" s="3"/>
      <c r="L64" s="3"/>
      <c r="M64" s="3"/>
      <c r="N64" s="3"/>
      <c r="O64" s="3"/>
      <c r="P64" s="3"/>
      <c r="Q64" s="3"/>
      <c r="R64" s="3"/>
      <c r="S64" s="3"/>
      <c r="T64" s="3"/>
      <c r="U64" s="3"/>
      <c r="V64" s="3"/>
      <c r="W64" s="3"/>
      <c r="X64" s="3"/>
      <c r="Y64" s="3"/>
      <c r="Z64" s="3"/>
    </row>
    <row r="65" spans="1:26" x14ac:dyDescent="0.2">
      <c r="A65" s="3" t="s">
        <v>321</v>
      </c>
      <c r="B65" s="3" t="s">
        <v>286</v>
      </c>
      <c r="C65" s="11">
        <v>44000</v>
      </c>
      <c r="D65" s="12">
        <v>0.3298611111111111</v>
      </c>
      <c r="E65" s="3">
        <v>1006</v>
      </c>
      <c r="F65" s="3" t="s">
        <v>255</v>
      </c>
      <c r="G65" s="3" t="s">
        <v>203</v>
      </c>
      <c r="H65" s="3"/>
      <c r="I65" s="3"/>
      <c r="J65" s="3"/>
      <c r="K65" s="3"/>
      <c r="L65" s="3"/>
      <c r="M65" s="3"/>
      <c r="N65" s="3"/>
      <c r="O65" s="3"/>
      <c r="P65" s="3"/>
      <c r="Q65" s="3"/>
      <c r="R65" s="3"/>
      <c r="S65" s="3"/>
      <c r="T65" s="3"/>
      <c r="U65" s="3"/>
      <c r="V65" s="3"/>
      <c r="W65" s="3"/>
      <c r="X65" s="3"/>
      <c r="Y65" s="3"/>
      <c r="Z65" s="3"/>
    </row>
    <row r="66" spans="1:26" x14ac:dyDescent="0.2">
      <c r="A66" s="3" t="s">
        <v>322</v>
      </c>
      <c r="B66" s="3" t="s">
        <v>286</v>
      </c>
      <c r="C66" s="11">
        <v>44000</v>
      </c>
      <c r="D66" s="12">
        <v>0.3298611111111111</v>
      </c>
      <c r="E66" s="3">
        <v>1008</v>
      </c>
      <c r="F66" s="3" t="s">
        <v>255</v>
      </c>
      <c r="G66" s="3" t="s">
        <v>221</v>
      </c>
      <c r="H66" s="3"/>
      <c r="I66" s="3"/>
      <c r="J66" s="3"/>
      <c r="K66" s="3"/>
      <c r="L66" s="3"/>
      <c r="M66" s="3"/>
      <c r="N66" s="3"/>
      <c r="O66" s="3"/>
      <c r="P66" s="3"/>
      <c r="Q66" s="3"/>
      <c r="R66" s="3"/>
      <c r="S66" s="3"/>
      <c r="T66" s="3"/>
      <c r="U66" s="3"/>
      <c r="V66" s="3"/>
      <c r="W66" s="3"/>
      <c r="X66" s="3"/>
      <c r="Y66" s="3"/>
      <c r="Z66" s="3"/>
    </row>
    <row r="67" spans="1:26" x14ac:dyDescent="0.2">
      <c r="A67" s="3" t="s">
        <v>323</v>
      </c>
      <c r="B67" s="3" t="s">
        <v>286</v>
      </c>
      <c r="C67" s="11">
        <v>44000</v>
      </c>
      <c r="D67" s="12">
        <v>0.34027777777777779</v>
      </c>
      <c r="E67" s="3">
        <v>1025</v>
      </c>
      <c r="F67" s="3" t="s">
        <v>252</v>
      </c>
      <c r="G67" s="3" t="s">
        <v>203</v>
      </c>
      <c r="H67" s="3"/>
      <c r="I67" s="3"/>
      <c r="J67" s="3"/>
      <c r="K67" s="3"/>
      <c r="L67" s="3"/>
      <c r="M67" s="3"/>
      <c r="N67" s="3"/>
      <c r="O67" s="3"/>
      <c r="P67" s="3"/>
      <c r="Q67" s="3"/>
      <c r="R67" s="3"/>
      <c r="S67" s="3"/>
      <c r="T67" s="3"/>
      <c r="U67" s="3"/>
      <c r="V67" s="3"/>
      <c r="W67" s="3"/>
      <c r="X67" s="3"/>
      <c r="Y67" s="3"/>
      <c r="Z67" s="3"/>
    </row>
    <row r="68" spans="1:26" x14ac:dyDescent="0.2">
      <c r="A68" s="3" t="s">
        <v>324</v>
      </c>
      <c r="B68" s="3" t="s">
        <v>286</v>
      </c>
      <c r="C68" s="11">
        <v>44000</v>
      </c>
      <c r="D68" s="12">
        <v>0.35</v>
      </c>
      <c r="E68" s="3">
        <v>1015</v>
      </c>
      <c r="F68" s="3" t="s">
        <v>249</v>
      </c>
      <c r="G68" s="3" t="s">
        <v>203</v>
      </c>
      <c r="H68" s="3"/>
      <c r="I68" s="3"/>
      <c r="J68" s="3"/>
      <c r="K68" s="3"/>
      <c r="L68" s="3"/>
      <c r="M68" s="3"/>
      <c r="N68" s="3"/>
      <c r="O68" s="3"/>
      <c r="P68" s="3"/>
      <c r="Q68" s="3"/>
      <c r="R68" s="3"/>
      <c r="S68" s="3"/>
      <c r="T68" s="3"/>
      <c r="U68" s="3"/>
      <c r="V68" s="3"/>
      <c r="W68" s="3"/>
      <c r="X68" s="3"/>
      <c r="Y68" s="3"/>
      <c r="Z68" s="3"/>
    </row>
    <row r="69" spans="1:26" x14ac:dyDescent="0.2">
      <c r="A69" s="3" t="s">
        <v>325</v>
      </c>
      <c r="B69" s="3" t="s">
        <v>286</v>
      </c>
      <c r="C69" s="11">
        <v>44000</v>
      </c>
      <c r="D69" s="12">
        <v>0.35902777777777778</v>
      </c>
      <c r="E69" s="3">
        <v>1040</v>
      </c>
      <c r="F69" s="3" t="s">
        <v>246</v>
      </c>
      <c r="G69" s="3" t="s">
        <v>203</v>
      </c>
      <c r="H69" s="3"/>
      <c r="I69" s="3"/>
      <c r="J69" s="3"/>
      <c r="K69" s="3"/>
      <c r="L69" s="3"/>
      <c r="M69" s="3"/>
      <c r="N69" s="3"/>
      <c r="O69" s="3"/>
      <c r="P69" s="3"/>
      <c r="Q69" s="3"/>
      <c r="R69" s="3"/>
      <c r="S69" s="3"/>
      <c r="T69" s="3"/>
      <c r="U69" s="3"/>
      <c r="V69" s="3"/>
      <c r="W69" s="3"/>
      <c r="X69" s="3"/>
      <c r="Y69" s="3"/>
      <c r="Z69" s="3"/>
    </row>
    <row r="70" spans="1:26" x14ac:dyDescent="0.2">
      <c r="A70" s="3" t="s">
        <v>326</v>
      </c>
      <c r="B70" s="3" t="s">
        <v>286</v>
      </c>
      <c r="C70" s="11">
        <v>44000</v>
      </c>
      <c r="D70" s="12">
        <v>0.3888888888888889</v>
      </c>
      <c r="E70" s="3">
        <v>1030</v>
      </c>
      <c r="F70" s="3" t="s">
        <v>243</v>
      </c>
      <c r="G70" s="3" t="s">
        <v>203</v>
      </c>
      <c r="H70" s="3"/>
      <c r="I70" s="3"/>
      <c r="J70" s="3"/>
      <c r="K70" s="3"/>
      <c r="L70" s="3"/>
      <c r="M70" s="3"/>
      <c r="N70" s="3"/>
      <c r="O70" s="3"/>
      <c r="P70" s="3"/>
      <c r="Q70" s="3"/>
      <c r="R70" s="3"/>
      <c r="S70" s="3"/>
      <c r="T70" s="3"/>
      <c r="U70" s="3"/>
      <c r="V70" s="3"/>
      <c r="W70" s="3"/>
      <c r="X70" s="3"/>
      <c r="Y70" s="3"/>
      <c r="Z70" s="3"/>
    </row>
    <row r="71" spans="1:26" x14ac:dyDescent="0.2">
      <c r="A71" s="3" t="s">
        <v>327</v>
      </c>
      <c r="B71" s="3" t="s">
        <v>286</v>
      </c>
      <c r="C71" s="11">
        <v>44000</v>
      </c>
      <c r="D71" s="12">
        <v>0.3972222222222222</v>
      </c>
      <c r="E71" s="3">
        <v>1012</v>
      </c>
      <c r="F71" s="3" t="s">
        <v>240</v>
      </c>
      <c r="G71" s="3" t="s">
        <v>203</v>
      </c>
      <c r="H71" s="3"/>
      <c r="I71" s="3"/>
      <c r="J71" s="3"/>
      <c r="K71" s="3"/>
      <c r="L71" s="3"/>
      <c r="M71" s="3"/>
      <c r="N71" s="3"/>
      <c r="O71" s="3"/>
      <c r="P71" s="3"/>
      <c r="Q71" s="3"/>
      <c r="R71" s="3"/>
      <c r="S71" s="3"/>
      <c r="T71" s="3"/>
      <c r="U71" s="3"/>
      <c r="V71" s="3"/>
      <c r="W71" s="3"/>
      <c r="X71" s="3"/>
      <c r="Y71" s="3"/>
      <c r="Z71" s="3"/>
    </row>
    <row r="72" spans="1:26" x14ac:dyDescent="0.2">
      <c r="A72" s="3" t="s">
        <v>328</v>
      </c>
      <c r="B72" s="3" t="s">
        <v>286</v>
      </c>
      <c r="C72" s="11">
        <v>44000</v>
      </c>
      <c r="D72" s="12">
        <v>0.3972222222222222</v>
      </c>
      <c r="E72" s="3">
        <v>1017</v>
      </c>
      <c r="F72" s="3" t="s">
        <v>240</v>
      </c>
      <c r="G72" s="3" t="s">
        <v>221</v>
      </c>
      <c r="H72" s="3"/>
      <c r="I72" s="3"/>
      <c r="J72" s="3"/>
      <c r="K72" s="3"/>
      <c r="L72" s="3"/>
      <c r="M72" s="3"/>
      <c r="N72" s="3"/>
      <c r="O72" s="3"/>
      <c r="P72" s="3"/>
      <c r="Q72" s="3"/>
      <c r="R72" s="3"/>
      <c r="S72" s="3"/>
      <c r="T72" s="3"/>
      <c r="U72" s="3"/>
      <c r="V72" s="3"/>
      <c r="W72" s="3"/>
      <c r="X72" s="3"/>
      <c r="Y72" s="3"/>
      <c r="Z72" s="3"/>
    </row>
    <row r="73" spans="1:26" x14ac:dyDescent="0.2">
      <c r="A73" s="3" t="s">
        <v>329</v>
      </c>
      <c r="B73" s="3" t="s">
        <v>286</v>
      </c>
      <c r="C73" s="11">
        <v>44000</v>
      </c>
      <c r="D73" s="12">
        <v>0.4548611111111111</v>
      </c>
      <c r="E73" s="3">
        <v>1029</v>
      </c>
      <c r="F73" s="3" t="s">
        <v>212</v>
      </c>
      <c r="G73" s="3" t="s">
        <v>203</v>
      </c>
      <c r="H73" s="3"/>
      <c r="I73" s="3"/>
      <c r="J73" s="3"/>
      <c r="K73" s="3"/>
      <c r="L73" s="3"/>
      <c r="M73" s="3"/>
      <c r="N73" s="3"/>
      <c r="O73" s="3"/>
      <c r="P73" s="3"/>
      <c r="Q73" s="3"/>
      <c r="R73" s="3"/>
      <c r="S73" s="3"/>
      <c r="T73" s="3"/>
      <c r="U73" s="3"/>
      <c r="V73" s="3"/>
      <c r="W73" s="3"/>
      <c r="X73" s="3"/>
      <c r="Y73" s="3"/>
      <c r="Z73" s="3"/>
    </row>
    <row r="74" spans="1:26" x14ac:dyDescent="0.2">
      <c r="A74" s="3" t="s">
        <v>330</v>
      </c>
      <c r="B74" s="3" t="s">
        <v>286</v>
      </c>
      <c r="C74" s="11">
        <v>44000</v>
      </c>
      <c r="D74" s="12">
        <v>0.47152777777777777</v>
      </c>
      <c r="E74" s="3">
        <v>1009</v>
      </c>
      <c r="F74" s="3" t="s">
        <v>209</v>
      </c>
      <c r="G74" s="3" t="s">
        <v>203</v>
      </c>
      <c r="H74" s="3"/>
      <c r="I74" s="3"/>
      <c r="J74" s="3"/>
      <c r="K74" s="3"/>
      <c r="L74" s="3"/>
      <c r="M74" s="3"/>
      <c r="N74" s="3"/>
      <c r="O74" s="3"/>
      <c r="P74" s="3"/>
      <c r="Q74" s="3"/>
      <c r="R74" s="3"/>
      <c r="S74" s="3"/>
      <c r="T74" s="3"/>
      <c r="U74" s="3"/>
      <c r="V74" s="3"/>
      <c r="W74" s="3"/>
      <c r="X74" s="3"/>
      <c r="Y74" s="3"/>
      <c r="Z74" s="3"/>
    </row>
    <row r="75" spans="1:26" x14ac:dyDescent="0.2">
      <c r="A75" s="3" t="s">
        <v>331</v>
      </c>
      <c r="B75" s="3" t="s">
        <v>286</v>
      </c>
      <c r="C75" s="11">
        <v>44000</v>
      </c>
      <c r="D75" s="12">
        <v>0.48333333333333334</v>
      </c>
      <c r="E75" s="3">
        <v>1007</v>
      </c>
      <c r="F75" s="3" t="s">
        <v>206</v>
      </c>
      <c r="G75" s="3" t="s">
        <v>203</v>
      </c>
      <c r="H75" s="3"/>
      <c r="I75" s="3"/>
      <c r="J75" s="3"/>
      <c r="K75" s="3"/>
      <c r="L75" s="3"/>
      <c r="M75" s="3"/>
      <c r="N75" s="3"/>
      <c r="O75" s="3"/>
      <c r="P75" s="3"/>
      <c r="Q75" s="3"/>
      <c r="R75" s="3"/>
      <c r="S75" s="3"/>
      <c r="T75" s="3"/>
      <c r="U75" s="3"/>
      <c r="V75" s="3"/>
      <c r="W75" s="3"/>
      <c r="X75" s="3"/>
      <c r="Y75" s="3"/>
      <c r="Z75" s="3"/>
    </row>
    <row r="76" spans="1:26" x14ac:dyDescent="0.2">
      <c r="A76" s="3" t="s">
        <v>332</v>
      </c>
      <c r="B76" s="3" t="s">
        <v>286</v>
      </c>
      <c r="C76" s="11">
        <v>44000</v>
      </c>
      <c r="D76" s="12">
        <v>0.51527777777777772</v>
      </c>
      <c r="E76" s="3">
        <v>1016</v>
      </c>
      <c r="F76" s="3" t="s">
        <v>227</v>
      </c>
      <c r="G76" s="3" t="s">
        <v>203</v>
      </c>
      <c r="H76" s="3"/>
      <c r="I76" s="3"/>
      <c r="J76" s="3"/>
      <c r="K76" s="3"/>
      <c r="L76" s="3"/>
      <c r="M76" s="3"/>
      <c r="N76" s="3"/>
      <c r="O76" s="3"/>
      <c r="P76" s="3"/>
      <c r="Q76" s="3"/>
      <c r="R76" s="3"/>
      <c r="S76" s="3"/>
      <c r="T76" s="3"/>
      <c r="U76" s="3"/>
      <c r="V76" s="3"/>
      <c r="W76" s="3"/>
      <c r="X76" s="3"/>
      <c r="Y76" s="3"/>
      <c r="Z76" s="3"/>
    </row>
    <row r="77" spans="1:26" x14ac:dyDescent="0.2">
      <c r="A77" s="3" t="s">
        <v>333</v>
      </c>
      <c r="B77" s="3" t="s">
        <v>286</v>
      </c>
      <c r="C77" s="11">
        <v>44000</v>
      </c>
      <c r="D77" s="12">
        <v>0.51527777777777772</v>
      </c>
      <c r="E77" s="3">
        <v>1037</v>
      </c>
      <c r="F77" s="3" t="s">
        <v>227</v>
      </c>
      <c r="G77" s="3" t="s">
        <v>221</v>
      </c>
      <c r="H77" s="3"/>
      <c r="I77" s="3"/>
      <c r="J77" s="3"/>
      <c r="K77" s="3"/>
      <c r="L77" s="3"/>
      <c r="M77" s="3"/>
      <c r="N77" s="3"/>
      <c r="O77" s="3"/>
      <c r="P77" s="3"/>
      <c r="Q77" s="3"/>
      <c r="R77" s="3"/>
      <c r="S77" s="3"/>
      <c r="T77" s="3"/>
      <c r="U77" s="3"/>
      <c r="V77" s="3"/>
      <c r="W77" s="3"/>
      <c r="X77" s="3"/>
      <c r="Y77" s="3"/>
      <c r="Z77" s="3"/>
    </row>
    <row r="78" spans="1:26" x14ac:dyDescent="0.2">
      <c r="A78" s="3" t="s">
        <v>334</v>
      </c>
      <c r="B78" s="3" t="s">
        <v>286</v>
      </c>
      <c r="C78" s="11">
        <v>44000</v>
      </c>
      <c r="D78" s="12">
        <v>0.53333333333333333</v>
      </c>
      <c r="E78" s="3">
        <v>1033</v>
      </c>
      <c r="F78" s="3" t="s">
        <v>202</v>
      </c>
      <c r="G78" s="3" t="s">
        <v>203</v>
      </c>
      <c r="H78" s="3"/>
      <c r="I78" s="3"/>
      <c r="J78" s="3"/>
      <c r="K78" s="3"/>
      <c r="L78" s="3"/>
      <c r="M78" s="3"/>
      <c r="N78" s="3"/>
      <c r="O78" s="3"/>
      <c r="P78" s="3"/>
      <c r="Q78" s="3"/>
      <c r="R78" s="3"/>
      <c r="S78" s="3"/>
      <c r="T78" s="3"/>
      <c r="U78" s="3"/>
      <c r="V78" s="3"/>
      <c r="W78" s="3"/>
      <c r="X78" s="3"/>
      <c r="Y78" s="3"/>
      <c r="Z78" s="3"/>
    </row>
    <row r="79" spans="1:26" x14ac:dyDescent="0.2">
      <c r="A79" s="3" t="s">
        <v>335</v>
      </c>
      <c r="B79" s="3" t="s">
        <v>286</v>
      </c>
      <c r="C79" s="11">
        <v>44000</v>
      </c>
      <c r="D79" s="12">
        <v>0.53333333333333333</v>
      </c>
      <c r="E79" s="3">
        <v>1045</v>
      </c>
      <c r="F79" s="3" t="s">
        <v>202</v>
      </c>
      <c r="G79" s="3" t="s">
        <v>221</v>
      </c>
      <c r="H79" s="3"/>
      <c r="I79" s="3"/>
      <c r="J79" s="3"/>
      <c r="K79" s="3"/>
      <c r="L79" s="3"/>
      <c r="M79" s="3"/>
      <c r="N79" s="3"/>
      <c r="O79" s="3"/>
      <c r="P79" s="3"/>
      <c r="Q79" s="3"/>
      <c r="R79" s="3"/>
      <c r="S79" s="3"/>
      <c r="T79" s="3"/>
      <c r="U79" s="3"/>
      <c r="V79" s="3"/>
      <c r="W79" s="3"/>
      <c r="X79" s="3"/>
      <c r="Y79" s="3"/>
      <c r="Z79" s="3"/>
    </row>
    <row r="80" spans="1:26" x14ac:dyDescent="0.2">
      <c r="A80" s="3" t="s">
        <v>336</v>
      </c>
      <c r="B80" s="3" t="s">
        <v>286</v>
      </c>
      <c r="C80" s="11">
        <v>44000</v>
      </c>
      <c r="D80" s="12">
        <v>0.54305555555555551</v>
      </c>
      <c r="E80" s="3">
        <v>1013</v>
      </c>
      <c r="F80" s="3" t="s">
        <v>230</v>
      </c>
      <c r="G80" s="3" t="s">
        <v>203</v>
      </c>
      <c r="H80" s="3"/>
      <c r="I80" s="3"/>
      <c r="J80" s="3"/>
      <c r="K80" s="3"/>
      <c r="L80" s="3"/>
      <c r="M80" s="3"/>
      <c r="N80" s="3"/>
      <c r="O80" s="3"/>
      <c r="P80" s="3"/>
      <c r="Q80" s="3"/>
      <c r="R80" s="3"/>
      <c r="S80" s="3"/>
      <c r="T80" s="3"/>
      <c r="U80" s="3"/>
      <c r="V80" s="3"/>
      <c r="W80" s="3"/>
      <c r="X80" s="3"/>
      <c r="Y80" s="3"/>
      <c r="Z80" s="3"/>
    </row>
    <row r="81" spans="1:26" x14ac:dyDescent="0.2">
      <c r="A81" s="3" t="s">
        <v>337</v>
      </c>
      <c r="B81" s="3" t="s">
        <v>286</v>
      </c>
      <c r="C81" s="11">
        <v>44000</v>
      </c>
      <c r="D81" s="12">
        <v>0.54305555555555551</v>
      </c>
      <c r="E81" s="3">
        <v>1039</v>
      </c>
      <c r="F81" s="3" t="s">
        <v>230</v>
      </c>
      <c r="G81" s="3" t="s">
        <v>221</v>
      </c>
      <c r="H81" s="3"/>
      <c r="I81" s="3"/>
      <c r="J81" s="3"/>
      <c r="K81" s="3"/>
      <c r="L81" s="3"/>
      <c r="M81" s="3"/>
      <c r="N81" s="3"/>
      <c r="O81" s="3"/>
      <c r="P81" s="3"/>
      <c r="Q81" s="3"/>
      <c r="R81" s="3"/>
      <c r="S81" s="3"/>
      <c r="T81" s="3"/>
      <c r="U81" s="3"/>
      <c r="V81" s="3"/>
      <c r="W81" s="3"/>
      <c r="X81" s="3"/>
      <c r="Y81" s="3"/>
      <c r="Z81" s="3"/>
    </row>
    <row r="82" spans="1:26" x14ac:dyDescent="0.2">
      <c r="A82" s="3">
        <v>10024</v>
      </c>
      <c r="B82" s="3" t="s">
        <v>338</v>
      </c>
      <c r="C82" s="11">
        <v>44041</v>
      </c>
      <c r="D82" s="12">
        <v>0.5625</v>
      </c>
      <c r="E82" s="3">
        <v>1030</v>
      </c>
      <c r="F82" s="3" t="s">
        <v>284</v>
      </c>
      <c r="G82" s="3" t="s">
        <v>203</v>
      </c>
      <c r="H82" s="3"/>
      <c r="I82" s="3"/>
      <c r="J82" s="3"/>
      <c r="K82" s="3"/>
      <c r="L82" s="3"/>
      <c r="M82" s="3"/>
      <c r="N82" s="3"/>
      <c r="O82" s="3"/>
      <c r="P82" s="3"/>
      <c r="Q82" s="3"/>
      <c r="R82" s="3"/>
      <c r="S82" s="3"/>
      <c r="T82" s="3"/>
      <c r="U82" s="3"/>
      <c r="V82" s="3"/>
      <c r="W82" s="3"/>
      <c r="X82" s="3"/>
      <c r="Y82" s="3"/>
      <c r="Z82" s="3"/>
    </row>
    <row r="83" spans="1:26" x14ac:dyDescent="0.2">
      <c r="A83" s="3">
        <v>10025</v>
      </c>
      <c r="B83" s="3" t="s">
        <v>338</v>
      </c>
      <c r="C83" s="11">
        <v>44041</v>
      </c>
      <c r="D83" s="12">
        <v>0.39027777777777778</v>
      </c>
      <c r="E83" s="3">
        <v>1043</v>
      </c>
      <c r="F83" s="3" t="s">
        <v>307</v>
      </c>
      <c r="G83" s="3" t="s">
        <v>221</v>
      </c>
      <c r="H83" s="3"/>
      <c r="I83" s="3"/>
      <c r="J83" s="3"/>
      <c r="K83" s="3"/>
      <c r="L83" s="3"/>
      <c r="M83" s="3"/>
      <c r="N83" s="3"/>
      <c r="O83" s="3"/>
      <c r="P83" s="3"/>
      <c r="Q83" s="3"/>
      <c r="R83" s="3"/>
      <c r="S83" s="3"/>
      <c r="T83" s="3"/>
      <c r="U83" s="3"/>
      <c r="V83" s="3"/>
      <c r="W83" s="3"/>
      <c r="X83" s="3"/>
      <c r="Y83" s="3"/>
      <c r="Z83" s="3"/>
    </row>
    <row r="84" spans="1:26" x14ac:dyDescent="0.2">
      <c r="A84" s="3">
        <v>10026</v>
      </c>
      <c r="B84" s="3" t="s">
        <v>338</v>
      </c>
      <c r="C84" s="11">
        <v>44041</v>
      </c>
      <c r="D84" s="12">
        <v>0.34027777777777779</v>
      </c>
      <c r="E84" s="3">
        <v>1012</v>
      </c>
      <c r="F84" s="3" t="s">
        <v>279</v>
      </c>
      <c r="G84" s="3" t="s">
        <v>203</v>
      </c>
      <c r="H84" s="3"/>
      <c r="I84" s="3"/>
      <c r="J84" s="3"/>
      <c r="K84" s="3"/>
      <c r="L84" s="3"/>
      <c r="M84" s="3"/>
      <c r="N84" s="3"/>
      <c r="O84" s="3"/>
      <c r="P84" s="3"/>
      <c r="Q84" s="3"/>
      <c r="R84" s="3"/>
      <c r="S84" s="3"/>
      <c r="T84" s="3"/>
      <c r="U84" s="3"/>
      <c r="V84" s="3"/>
      <c r="W84" s="3"/>
      <c r="X84" s="3"/>
      <c r="Y84" s="3"/>
      <c r="Z84" s="3"/>
    </row>
    <row r="85" spans="1:26" x14ac:dyDescent="0.2">
      <c r="A85" s="3">
        <v>10027</v>
      </c>
      <c r="B85" s="3" t="s">
        <v>338</v>
      </c>
      <c r="C85" s="11">
        <v>44041</v>
      </c>
      <c r="D85" s="12">
        <v>0.42152777777777778</v>
      </c>
      <c r="E85" s="3">
        <v>1004</v>
      </c>
      <c r="F85" s="3" t="s">
        <v>272</v>
      </c>
      <c r="G85" s="3" t="s">
        <v>203</v>
      </c>
      <c r="H85" s="3"/>
      <c r="I85" s="3"/>
      <c r="J85" s="3"/>
      <c r="K85" s="3"/>
      <c r="L85" s="3"/>
      <c r="M85" s="3"/>
      <c r="N85" s="3"/>
      <c r="O85" s="3"/>
      <c r="P85" s="3"/>
      <c r="Q85" s="3"/>
      <c r="R85" s="3"/>
      <c r="S85" s="3"/>
      <c r="T85" s="3"/>
      <c r="U85" s="3"/>
      <c r="V85" s="3"/>
      <c r="W85" s="3"/>
      <c r="X85" s="3"/>
      <c r="Y85" s="3"/>
      <c r="Z85" s="3"/>
    </row>
    <row r="86" spans="1:26" x14ac:dyDescent="0.2">
      <c r="A86" s="3">
        <v>10028</v>
      </c>
      <c r="B86" s="3" t="s">
        <v>338</v>
      </c>
      <c r="C86" s="11">
        <v>44041</v>
      </c>
      <c r="D86" s="12">
        <v>0.37916666666666665</v>
      </c>
      <c r="E86" s="3">
        <v>1013</v>
      </c>
      <c r="F86" s="3" t="s">
        <v>309</v>
      </c>
      <c r="G86" s="3" t="s">
        <v>221</v>
      </c>
      <c r="H86" s="3"/>
      <c r="I86" s="3"/>
      <c r="J86" s="3"/>
      <c r="K86" s="3"/>
      <c r="L86" s="3"/>
      <c r="M86" s="3"/>
      <c r="N86" s="3"/>
      <c r="O86" s="3"/>
      <c r="P86" s="3"/>
      <c r="Q86" s="3"/>
      <c r="R86" s="3"/>
      <c r="S86" s="3"/>
      <c r="T86" s="3"/>
      <c r="U86" s="3"/>
      <c r="V86" s="3"/>
      <c r="W86" s="3"/>
      <c r="X86" s="3"/>
      <c r="Y86" s="3"/>
      <c r="Z86" s="3"/>
    </row>
    <row r="87" spans="1:26" x14ac:dyDescent="0.2">
      <c r="A87" s="3">
        <v>10029</v>
      </c>
      <c r="B87" s="3" t="s">
        <v>338</v>
      </c>
      <c r="C87" s="11">
        <v>44041</v>
      </c>
      <c r="D87" s="12">
        <v>0.34027777777777779</v>
      </c>
      <c r="E87" s="3">
        <v>1019</v>
      </c>
      <c r="F87" s="3" t="s">
        <v>279</v>
      </c>
      <c r="G87" s="3" t="s">
        <v>221</v>
      </c>
      <c r="H87" s="3"/>
      <c r="I87" s="3"/>
      <c r="J87" s="3"/>
      <c r="K87" s="3"/>
      <c r="L87" s="3"/>
      <c r="M87" s="3"/>
      <c r="N87" s="3"/>
      <c r="O87" s="3"/>
      <c r="P87" s="3"/>
      <c r="Q87" s="3"/>
      <c r="R87" s="3"/>
      <c r="S87" s="3"/>
      <c r="T87" s="3"/>
      <c r="U87" s="3"/>
      <c r="V87" s="3"/>
      <c r="W87" s="3"/>
      <c r="X87" s="3"/>
      <c r="Y87" s="3"/>
      <c r="Z87" s="3"/>
    </row>
    <row r="88" spans="1:26" x14ac:dyDescent="0.2">
      <c r="A88" s="3">
        <v>10030</v>
      </c>
      <c r="B88" s="3" t="s">
        <v>338</v>
      </c>
      <c r="C88" s="11">
        <v>44041</v>
      </c>
      <c r="D88" s="12">
        <v>0.43472222222222223</v>
      </c>
      <c r="E88" s="3">
        <v>1010</v>
      </c>
      <c r="F88" s="3" t="s">
        <v>300</v>
      </c>
      <c r="G88" s="3" t="s">
        <v>203</v>
      </c>
      <c r="H88" s="3"/>
      <c r="I88" s="3"/>
      <c r="J88" s="3"/>
      <c r="K88" s="3"/>
      <c r="L88" s="3"/>
      <c r="M88" s="3"/>
      <c r="N88" s="3"/>
      <c r="O88" s="3"/>
      <c r="P88" s="3"/>
      <c r="Q88" s="3"/>
      <c r="R88" s="3"/>
      <c r="S88" s="3"/>
      <c r="T88" s="3"/>
      <c r="U88" s="3"/>
      <c r="V88" s="3"/>
      <c r="W88" s="3"/>
      <c r="X88" s="3"/>
      <c r="Y88" s="3"/>
      <c r="Z88" s="3"/>
    </row>
    <row r="89" spans="1:26" x14ac:dyDescent="0.2">
      <c r="A89" s="3">
        <v>10031</v>
      </c>
      <c r="B89" s="3" t="s">
        <v>338</v>
      </c>
      <c r="C89" s="11">
        <v>44041</v>
      </c>
      <c r="D89" s="12">
        <v>0.39027777777777778</v>
      </c>
      <c r="E89" s="3">
        <v>1025</v>
      </c>
      <c r="F89" s="3" t="s">
        <v>307</v>
      </c>
      <c r="G89" s="3" t="s">
        <v>203</v>
      </c>
      <c r="H89" s="3"/>
      <c r="I89" s="3"/>
      <c r="J89" s="3"/>
      <c r="K89" s="3"/>
      <c r="L89" s="3"/>
      <c r="M89" s="3"/>
      <c r="N89" s="3"/>
      <c r="O89" s="3"/>
      <c r="P89" s="3"/>
      <c r="Q89" s="3"/>
      <c r="R89" s="3"/>
      <c r="S89" s="3"/>
      <c r="T89" s="3"/>
      <c r="U89" s="3"/>
      <c r="V89" s="3"/>
      <c r="W89" s="3"/>
      <c r="X89" s="3"/>
      <c r="Y89" s="3"/>
      <c r="Z89" s="3"/>
    </row>
    <row r="90" spans="1:26" x14ac:dyDescent="0.2">
      <c r="A90" s="3">
        <v>10032</v>
      </c>
      <c r="B90" s="3" t="s">
        <v>338</v>
      </c>
      <c r="C90" s="11">
        <v>44041</v>
      </c>
      <c r="D90" s="12">
        <v>0.44444444444444442</v>
      </c>
      <c r="E90" s="3">
        <v>1008</v>
      </c>
      <c r="F90" s="3" t="s">
        <v>270</v>
      </c>
      <c r="G90" s="3" t="s">
        <v>203</v>
      </c>
      <c r="H90" s="3"/>
      <c r="I90" s="3"/>
      <c r="J90" s="3"/>
      <c r="K90" s="3"/>
      <c r="L90" s="3"/>
      <c r="M90" s="3"/>
      <c r="N90" s="3"/>
      <c r="O90" s="3"/>
      <c r="P90" s="3"/>
      <c r="Q90" s="3"/>
      <c r="R90" s="3"/>
      <c r="S90" s="3"/>
      <c r="T90" s="3"/>
      <c r="U90" s="3"/>
      <c r="V90" s="3"/>
      <c r="W90" s="3"/>
      <c r="X90" s="3"/>
      <c r="Y90" s="3"/>
      <c r="Z90" s="3"/>
    </row>
    <row r="91" spans="1:26" x14ac:dyDescent="0.2">
      <c r="A91" s="3">
        <v>10033</v>
      </c>
      <c r="B91" s="3" t="s">
        <v>338</v>
      </c>
      <c r="C91" s="11">
        <v>44041</v>
      </c>
      <c r="D91" s="12">
        <v>0.5131944444444444</v>
      </c>
      <c r="E91" s="3">
        <v>1017</v>
      </c>
      <c r="F91" s="3" t="s">
        <v>265</v>
      </c>
      <c r="G91" s="3" t="s">
        <v>203</v>
      </c>
      <c r="H91" s="3"/>
      <c r="I91" s="3"/>
      <c r="J91" s="3"/>
      <c r="K91" s="3"/>
      <c r="L91" s="3"/>
      <c r="M91" s="3"/>
      <c r="N91" s="3"/>
      <c r="O91" s="3"/>
      <c r="P91" s="3"/>
      <c r="Q91" s="3"/>
      <c r="R91" s="3"/>
      <c r="S91" s="3"/>
      <c r="T91" s="3"/>
      <c r="U91" s="3"/>
      <c r="V91" s="3"/>
      <c r="W91" s="3"/>
      <c r="X91" s="3"/>
      <c r="Y91" s="3"/>
      <c r="Z91" s="3"/>
    </row>
    <row r="92" spans="1:26" x14ac:dyDescent="0.2">
      <c r="A92" s="3">
        <v>10034</v>
      </c>
      <c r="B92" s="3" t="s">
        <v>338</v>
      </c>
      <c r="C92" s="11">
        <v>44041</v>
      </c>
      <c r="D92" s="12">
        <v>0.3576388888888889</v>
      </c>
      <c r="E92" s="3">
        <v>1033</v>
      </c>
      <c r="F92" s="3" t="s">
        <v>277</v>
      </c>
      <c r="G92" s="3" t="s">
        <v>203</v>
      </c>
      <c r="H92" s="3"/>
      <c r="I92" s="3"/>
      <c r="J92" s="3"/>
      <c r="K92" s="3"/>
      <c r="L92" s="3"/>
      <c r="M92" s="3"/>
      <c r="N92" s="3"/>
      <c r="O92" s="3"/>
      <c r="P92" s="3"/>
      <c r="Q92" s="3"/>
      <c r="R92" s="3"/>
      <c r="S92" s="3"/>
      <c r="T92" s="3"/>
      <c r="U92" s="3"/>
      <c r="V92" s="3"/>
      <c r="W92" s="3"/>
      <c r="X92" s="3"/>
      <c r="Y92" s="3"/>
      <c r="Z92" s="3"/>
    </row>
    <row r="93" spans="1:26" x14ac:dyDescent="0.2">
      <c r="A93" s="3">
        <v>10035</v>
      </c>
      <c r="B93" s="3" t="s">
        <v>338</v>
      </c>
      <c r="C93" s="11">
        <v>44041</v>
      </c>
      <c r="D93" s="12">
        <v>0.37916666666666665</v>
      </c>
      <c r="E93" s="3">
        <v>1007</v>
      </c>
      <c r="F93" s="3" t="s">
        <v>309</v>
      </c>
      <c r="G93" s="3" t="s">
        <v>203</v>
      </c>
      <c r="H93" s="3"/>
      <c r="I93" s="3"/>
      <c r="J93" s="3"/>
      <c r="K93" s="3"/>
      <c r="L93" s="3"/>
      <c r="M93" s="3"/>
      <c r="N93" s="3"/>
      <c r="O93" s="3"/>
      <c r="P93" s="3"/>
      <c r="Q93" s="3"/>
      <c r="R93" s="3"/>
      <c r="S93" s="3"/>
      <c r="T93" s="3"/>
      <c r="U93" s="3"/>
      <c r="V93" s="3"/>
      <c r="W93" s="3"/>
      <c r="X93" s="3"/>
      <c r="Y93" s="3"/>
      <c r="Z93" s="3"/>
    </row>
    <row r="94" spans="1:26" x14ac:dyDescent="0.2">
      <c r="A94" s="3">
        <v>10036</v>
      </c>
      <c r="B94" s="3" t="s">
        <v>338</v>
      </c>
      <c r="C94" s="11">
        <v>44041</v>
      </c>
      <c r="D94" s="12">
        <v>0.46111111111111114</v>
      </c>
      <c r="E94" s="3">
        <v>1022</v>
      </c>
      <c r="F94" s="3" t="s">
        <v>267</v>
      </c>
      <c r="G94" s="3" t="s">
        <v>221</v>
      </c>
      <c r="H94" s="3"/>
      <c r="I94" s="3"/>
      <c r="J94" s="3"/>
      <c r="K94" s="3"/>
      <c r="L94" s="3"/>
      <c r="M94" s="3"/>
      <c r="N94" s="3"/>
      <c r="O94" s="3"/>
      <c r="P94" s="3"/>
      <c r="Q94" s="3"/>
      <c r="R94" s="3"/>
      <c r="S94" s="3"/>
      <c r="T94" s="3"/>
      <c r="U94" s="3"/>
      <c r="V94" s="3"/>
      <c r="W94" s="3"/>
      <c r="X94" s="3"/>
      <c r="Y94" s="3"/>
      <c r="Z94" s="3"/>
    </row>
    <row r="95" spans="1:26" x14ac:dyDescent="0.2">
      <c r="A95" s="3">
        <v>10037</v>
      </c>
      <c r="B95" s="3" t="s">
        <v>338</v>
      </c>
      <c r="C95" s="11">
        <v>44041</v>
      </c>
      <c r="D95" s="12">
        <v>0.40486111111111112</v>
      </c>
      <c r="E95" s="3">
        <v>1011</v>
      </c>
      <c r="F95" s="3" t="s">
        <v>304</v>
      </c>
      <c r="G95" s="3" t="s">
        <v>203</v>
      </c>
      <c r="H95" s="3"/>
      <c r="I95" s="3"/>
      <c r="J95" s="3"/>
      <c r="K95" s="3"/>
      <c r="L95" s="3"/>
      <c r="M95" s="3"/>
      <c r="N95" s="3"/>
      <c r="O95" s="3"/>
      <c r="P95" s="3"/>
      <c r="Q95" s="3"/>
      <c r="R95" s="3"/>
      <c r="S95" s="3"/>
      <c r="T95" s="3"/>
      <c r="U95" s="3"/>
      <c r="V95" s="3"/>
      <c r="W95" s="3"/>
      <c r="X95" s="3"/>
      <c r="Y95" s="3"/>
      <c r="Z95" s="3"/>
    </row>
    <row r="96" spans="1:26" x14ac:dyDescent="0.2">
      <c r="A96" s="3">
        <v>10038</v>
      </c>
      <c r="B96" s="3" t="s">
        <v>338</v>
      </c>
      <c r="C96" s="11">
        <v>44041</v>
      </c>
      <c r="D96" s="12">
        <v>0.40486111111111112</v>
      </c>
      <c r="E96" s="3">
        <v>1014</v>
      </c>
      <c r="F96" s="3" t="s">
        <v>304</v>
      </c>
      <c r="G96" s="3" t="s">
        <v>221</v>
      </c>
      <c r="H96" s="3"/>
      <c r="I96" s="3"/>
      <c r="J96" s="3"/>
      <c r="K96" s="3"/>
      <c r="L96" s="3"/>
      <c r="M96" s="3"/>
      <c r="N96" s="3"/>
      <c r="O96" s="3"/>
      <c r="P96" s="3"/>
      <c r="Q96" s="3"/>
      <c r="R96" s="3"/>
      <c r="S96" s="3"/>
      <c r="T96" s="3"/>
      <c r="U96" s="3"/>
      <c r="V96" s="3"/>
      <c r="W96" s="3"/>
      <c r="X96" s="3"/>
      <c r="Y96" s="3"/>
      <c r="Z96" s="3"/>
    </row>
    <row r="97" spans="1:26" x14ac:dyDescent="0.2">
      <c r="A97" s="3">
        <v>10039</v>
      </c>
      <c r="B97" s="3" t="s">
        <v>338</v>
      </c>
      <c r="C97" s="11">
        <v>44041</v>
      </c>
      <c r="D97" s="12">
        <v>0.49583333333333335</v>
      </c>
      <c r="E97" s="3">
        <v>1006</v>
      </c>
      <c r="F97" s="3" t="s">
        <v>281</v>
      </c>
      <c r="G97" s="3" t="s">
        <v>221</v>
      </c>
      <c r="H97" s="3"/>
      <c r="I97" s="3"/>
      <c r="J97" s="3"/>
      <c r="K97" s="3"/>
      <c r="L97" s="3"/>
      <c r="M97" s="3"/>
      <c r="N97" s="3"/>
      <c r="O97" s="3"/>
      <c r="P97" s="3"/>
      <c r="Q97" s="3"/>
      <c r="R97" s="3"/>
      <c r="S97" s="3"/>
      <c r="T97" s="3"/>
      <c r="U97" s="3"/>
      <c r="V97" s="3"/>
      <c r="W97" s="3"/>
      <c r="X97" s="3"/>
      <c r="Y97" s="3"/>
      <c r="Z97" s="3"/>
    </row>
    <row r="98" spans="1:26" x14ac:dyDescent="0.2">
      <c r="A98" s="3">
        <v>10040</v>
      </c>
      <c r="B98" s="3" t="s">
        <v>338</v>
      </c>
      <c r="C98" s="11">
        <v>44041</v>
      </c>
      <c r="D98" s="12">
        <v>0.46111111111111114</v>
      </c>
      <c r="E98" s="3">
        <v>1001</v>
      </c>
      <c r="F98" s="3" t="s">
        <v>267</v>
      </c>
      <c r="G98" s="3" t="s">
        <v>203</v>
      </c>
      <c r="H98" s="3"/>
      <c r="I98" s="3"/>
      <c r="J98" s="3"/>
      <c r="K98" s="3"/>
      <c r="L98" s="3"/>
      <c r="M98" s="3"/>
      <c r="N98" s="3"/>
      <c r="O98" s="3"/>
      <c r="P98" s="3"/>
      <c r="Q98" s="3"/>
      <c r="R98" s="3"/>
      <c r="S98" s="3"/>
      <c r="T98" s="3"/>
      <c r="U98" s="3"/>
      <c r="V98" s="3"/>
      <c r="W98" s="3"/>
      <c r="X98" s="3"/>
      <c r="Y98" s="3"/>
      <c r="Z98" s="3"/>
    </row>
    <row r="99" spans="1:26" x14ac:dyDescent="0.2">
      <c r="A99" s="3">
        <v>10041</v>
      </c>
      <c r="B99" s="3" t="s">
        <v>338</v>
      </c>
      <c r="C99" s="11">
        <v>44041</v>
      </c>
      <c r="D99" s="12">
        <v>0.49583333333333335</v>
      </c>
      <c r="E99" s="3">
        <v>1005</v>
      </c>
      <c r="F99" s="3" t="s">
        <v>281</v>
      </c>
      <c r="G99" s="3" t="s">
        <v>203</v>
      </c>
      <c r="H99" s="3"/>
      <c r="I99" s="3"/>
      <c r="J99" s="3"/>
      <c r="K99" s="3"/>
      <c r="L99" s="3"/>
      <c r="M99" s="3"/>
      <c r="N99" s="3"/>
      <c r="O99" s="3"/>
      <c r="P99" s="3"/>
      <c r="Q99" s="3"/>
      <c r="R99" s="3"/>
      <c r="S99" s="3"/>
      <c r="T99" s="3"/>
      <c r="U99" s="3"/>
      <c r="V99" s="3"/>
      <c r="W99" s="3"/>
      <c r="X99" s="3"/>
      <c r="Y99" s="3"/>
      <c r="Z99" s="3"/>
    </row>
    <row r="100" spans="1:26" x14ac:dyDescent="0.2">
      <c r="A100" s="3">
        <v>10042</v>
      </c>
      <c r="B100" s="3" t="s">
        <v>338</v>
      </c>
      <c r="C100" s="11">
        <v>44042</v>
      </c>
      <c r="D100" s="12">
        <v>0.47916666666666669</v>
      </c>
      <c r="E100" s="3">
        <v>1025</v>
      </c>
      <c r="F100" s="3" t="s">
        <v>218</v>
      </c>
      <c r="G100" s="3" t="s">
        <v>221</v>
      </c>
      <c r="H100" s="3"/>
      <c r="I100" s="3"/>
      <c r="J100" s="3"/>
      <c r="K100" s="3"/>
      <c r="L100" s="3"/>
      <c r="M100" s="3"/>
      <c r="N100" s="3"/>
      <c r="O100" s="3"/>
      <c r="P100" s="3"/>
      <c r="Q100" s="3"/>
      <c r="R100" s="3"/>
      <c r="S100" s="3"/>
      <c r="T100" s="3"/>
      <c r="U100" s="3"/>
      <c r="V100" s="3"/>
      <c r="W100" s="3"/>
      <c r="X100" s="3"/>
      <c r="Y100" s="3"/>
      <c r="Z100" s="3"/>
    </row>
    <row r="101" spans="1:26" x14ac:dyDescent="0.2">
      <c r="A101" s="3">
        <v>10043</v>
      </c>
      <c r="B101" s="3" t="s">
        <v>338</v>
      </c>
      <c r="C101" s="11">
        <v>44042</v>
      </c>
      <c r="D101" s="12">
        <v>0.47916666666666669</v>
      </c>
      <c r="E101" s="3">
        <v>1036</v>
      </c>
      <c r="F101" s="3" t="s">
        <v>218</v>
      </c>
      <c r="G101" s="3" t="s">
        <v>203</v>
      </c>
      <c r="H101" s="3"/>
      <c r="I101" s="3"/>
      <c r="J101" s="3"/>
      <c r="K101" s="3"/>
      <c r="L101" s="3"/>
      <c r="M101" s="3"/>
      <c r="N101" s="3"/>
      <c r="O101" s="3"/>
      <c r="P101" s="3"/>
      <c r="Q101" s="3"/>
      <c r="R101" s="3"/>
      <c r="S101" s="3"/>
      <c r="T101" s="3"/>
      <c r="U101" s="3"/>
      <c r="V101" s="3"/>
      <c r="W101" s="3"/>
      <c r="X101" s="3"/>
      <c r="Y101" s="3"/>
      <c r="Z101" s="3"/>
    </row>
    <row r="102" spans="1:26" x14ac:dyDescent="0.2">
      <c r="A102" s="3">
        <v>10044</v>
      </c>
      <c r="B102" s="3" t="s">
        <v>338</v>
      </c>
      <c r="C102" s="11">
        <v>44042</v>
      </c>
      <c r="D102" s="12">
        <v>0.64930555555555558</v>
      </c>
      <c r="E102" s="3">
        <v>1021</v>
      </c>
      <c r="F102" s="3" t="s">
        <v>206</v>
      </c>
      <c r="G102" s="3" t="s">
        <v>203</v>
      </c>
      <c r="H102" s="3"/>
      <c r="I102" s="3"/>
      <c r="J102" s="3"/>
      <c r="K102" s="3"/>
      <c r="L102" s="3"/>
      <c r="M102" s="3"/>
      <c r="N102" s="3"/>
      <c r="O102" s="3"/>
      <c r="P102" s="3"/>
      <c r="Q102" s="3"/>
      <c r="R102" s="3"/>
      <c r="S102" s="3"/>
      <c r="T102" s="3"/>
      <c r="U102" s="3"/>
      <c r="V102" s="3"/>
      <c r="W102" s="3"/>
      <c r="X102" s="3"/>
      <c r="Y102" s="3"/>
      <c r="Z102" s="3"/>
    </row>
    <row r="103" spans="1:26" x14ac:dyDescent="0.2">
      <c r="A103" s="3">
        <v>10045</v>
      </c>
      <c r="B103" s="3" t="s">
        <v>338</v>
      </c>
      <c r="C103" s="11">
        <v>44042</v>
      </c>
      <c r="D103" s="12">
        <v>0.5805555555555556</v>
      </c>
      <c r="E103" s="3">
        <v>1018</v>
      </c>
      <c r="F103" s="3" t="s">
        <v>230</v>
      </c>
      <c r="G103" s="3" t="s">
        <v>203</v>
      </c>
      <c r="H103" s="3"/>
      <c r="I103" s="3"/>
      <c r="J103" s="3"/>
      <c r="K103" s="3"/>
      <c r="L103" s="3"/>
      <c r="M103" s="3"/>
      <c r="N103" s="3"/>
      <c r="O103" s="3"/>
      <c r="P103" s="3"/>
      <c r="Q103" s="3"/>
      <c r="R103" s="3"/>
      <c r="S103" s="3"/>
      <c r="T103" s="3"/>
      <c r="U103" s="3"/>
      <c r="V103" s="3"/>
      <c r="W103" s="3"/>
      <c r="X103" s="3"/>
      <c r="Y103" s="3"/>
      <c r="Z103" s="3"/>
    </row>
    <row r="104" spans="1:26" x14ac:dyDescent="0.2">
      <c r="A104" s="3">
        <v>10046</v>
      </c>
      <c r="B104" s="3" t="s">
        <v>338</v>
      </c>
      <c r="C104" s="11">
        <v>44042</v>
      </c>
      <c r="D104" s="12">
        <v>0.42430555555555555</v>
      </c>
      <c r="E104" s="3">
        <v>1029</v>
      </c>
      <c r="F104" s="3" t="s">
        <v>243</v>
      </c>
      <c r="G104" s="3" t="s">
        <v>203</v>
      </c>
      <c r="H104" s="3"/>
      <c r="I104" s="3"/>
      <c r="J104" s="3"/>
      <c r="K104" s="3"/>
      <c r="L104" s="3"/>
      <c r="M104" s="3"/>
      <c r="N104" s="3"/>
      <c r="O104" s="3"/>
      <c r="P104" s="3"/>
      <c r="Q104" s="3"/>
      <c r="R104" s="3"/>
      <c r="S104" s="3"/>
      <c r="T104" s="3"/>
      <c r="U104" s="3"/>
      <c r="V104" s="3"/>
      <c r="W104" s="3"/>
      <c r="X104" s="3"/>
      <c r="Y104" s="3"/>
      <c r="Z104" s="3"/>
    </row>
    <row r="105" spans="1:26" x14ac:dyDescent="0.2">
      <c r="A105" s="3">
        <v>10047</v>
      </c>
      <c r="B105" s="3" t="s">
        <v>338</v>
      </c>
      <c r="C105" s="11">
        <v>44042</v>
      </c>
      <c r="D105" s="12">
        <v>0.5805555555555556</v>
      </c>
      <c r="E105" s="3">
        <v>1042</v>
      </c>
      <c r="F105" s="3" t="s">
        <v>230</v>
      </c>
      <c r="G105" s="3" t="s">
        <v>221</v>
      </c>
      <c r="H105" s="3"/>
      <c r="I105" s="3"/>
      <c r="J105" s="3"/>
      <c r="K105" s="3"/>
      <c r="L105" s="3"/>
      <c r="M105" s="3"/>
      <c r="N105" s="3"/>
      <c r="O105" s="3"/>
      <c r="P105" s="3"/>
      <c r="Q105" s="3"/>
      <c r="R105" s="3"/>
      <c r="S105" s="3"/>
      <c r="T105" s="3"/>
      <c r="U105" s="3"/>
      <c r="V105" s="3"/>
      <c r="W105" s="3"/>
      <c r="X105" s="3"/>
      <c r="Y105" s="3"/>
      <c r="Z105" s="3"/>
    </row>
    <row r="106" spans="1:26" x14ac:dyDescent="0.2">
      <c r="A106" s="3">
        <v>10048</v>
      </c>
      <c r="B106" s="3" t="s">
        <v>338</v>
      </c>
      <c r="C106" s="11">
        <v>44042</v>
      </c>
      <c r="D106" s="12">
        <v>0.37916666666666665</v>
      </c>
      <c r="E106" s="3">
        <v>1016</v>
      </c>
      <c r="F106" s="3" t="s">
        <v>252</v>
      </c>
      <c r="G106" s="3" t="s">
        <v>203</v>
      </c>
      <c r="H106" s="3"/>
      <c r="I106" s="3"/>
      <c r="J106" s="3"/>
      <c r="K106" s="3"/>
      <c r="L106" s="3"/>
      <c r="M106" s="3"/>
      <c r="N106" s="3"/>
      <c r="O106" s="3"/>
      <c r="P106" s="3"/>
      <c r="Q106" s="3"/>
      <c r="R106" s="3"/>
      <c r="S106" s="3"/>
      <c r="T106" s="3"/>
      <c r="U106" s="3"/>
      <c r="V106" s="3"/>
      <c r="W106" s="3"/>
      <c r="X106" s="3"/>
      <c r="Y106" s="3"/>
      <c r="Z106" s="3"/>
    </row>
    <row r="107" spans="1:26" x14ac:dyDescent="0.2">
      <c r="A107" s="3">
        <v>10049</v>
      </c>
      <c r="B107" s="3" t="s">
        <v>338</v>
      </c>
      <c r="C107" s="11">
        <v>44042</v>
      </c>
      <c r="D107" s="12">
        <v>0.36875000000000002</v>
      </c>
      <c r="E107" s="3">
        <v>1008</v>
      </c>
      <c r="F107" s="3" t="s">
        <v>255</v>
      </c>
      <c r="G107" s="3" t="s">
        <v>221</v>
      </c>
      <c r="H107" s="3"/>
      <c r="I107" s="3"/>
      <c r="J107" s="3"/>
      <c r="K107" s="3"/>
      <c r="L107" s="3"/>
      <c r="M107" s="3"/>
      <c r="N107" s="3"/>
      <c r="O107" s="3"/>
      <c r="P107" s="3"/>
      <c r="Q107" s="3"/>
      <c r="R107" s="3"/>
      <c r="S107" s="3"/>
      <c r="T107" s="3"/>
      <c r="U107" s="3"/>
      <c r="V107" s="3"/>
      <c r="W107" s="3"/>
      <c r="X107" s="3"/>
      <c r="Y107" s="3"/>
      <c r="Z107" s="3"/>
    </row>
    <row r="108" spans="1:26" x14ac:dyDescent="0.2">
      <c r="A108" s="3">
        <v>10050</v>
      </c>
      <c r="B108" s="3" t="s">
        <v>338</v>
      </c>
      <c r="C108" s="11">
        <v>44042</v>
      </c>
      <c r="D108" s="12">
        <v>0.46388888888888891</v>
      </c>
      <c r="E108" s="3">
        <v>1002</v>
      </c>
      <c r="F108" s="3" t="s">
        <v>224</v>
      </c>
      <c r="G108" s="3" t="s">
        <v>203</v>
      </c>
      <c r="H108" s="3"/>
      <c r="I108" s="3"/>
      <c r="J108" s="3"/>
      <c r="K108" s="3"/>
      <c r="L108" s="3"/>
      <c r="M108" s="3"/>
      <c r="N108" s="3"/>
      <c r="O108" s="3"/>
      <c r="P108" s="3"/>
      <c r="Q108" s="3"/>
      <c r="R108" s="3"/>
      <c r="S108" s="3"/>
      <c r="T108" s="3"/>
      <c r="U108" s="3"/>
      <c r="V108" s="3"/>
      <c r="W108" s="3"/>
      <c r="X108" s="3"/>
      <c r="Y108" s="3"/>
      <c r="Z108" s="3"/>
    </row>
    <row r="109" spans="1:26" x14ac:dyDescent="0.2">
      <c r="A109" s="3">
        <v>10051</v>
      </c>
      <c r="B109" s="3" t="s">
        <v>338</v>
      </c>
      <c r="C109" s="11">
        <v>44042</v>
      </c>
      <c r="D109" s="12">
        <v>0.62986111111111109</v>
      </c>
      <c r="E109" s="3">
        <v>1038</v>
      </c>
      <c r="F109" s="3" t="s">
        <v>209</v>
      </c>
      <c r="G109" s="3" t="s">
        <v>203</v>
      </c>
      <c r="H109" s="3"/>
      <c r="I109" s="3"/>
      <c r="J109" s="3"/>
      <c r="K109" s="3"/>
      <c r="L109" s="3"/>
      <c r="M109" s="3"/>
      <c r="N109" s="3"/>
      <c r="O109" s="3"/>
      <c r="P109" s="3"/>
      <c r="Q109" s="3"/>
      <c r="R109" s="3"/>
      <c r="S109" s="3"/>
      <c r="T109" s="3"/>
      <c r="U109" s="3"/>
      <c r="V109" s="3"/>
      <c r="W109" s="3"/>
      <c r="X109" s="3"/>
      <c r="Y109" s="3"/>
      <c r="Z109" s="3"/>
    </row>
    <row r="110" spans="1:26" x14ac:dyDescent="0.2">
      <c r="A110" s="3">
        <v>10052</v>
      </c>
      <c r="B110" s="3" t="s">
        <v>338</v>
      </c>
      <c r="C110" s="11">
        <v>44042</v>
      </c>
      <c r="D110" s="12">
        <v>0.41041666666666665</v>
      </c>
      <c r="E110" s="3">
        <v>1020</v>
      </c>
      <c r="F110" s="3" t="s">
        <v>246</v>
      </c>
      <c r="G110" s="3" t="s">
        <v>203</v>
      </c>
      <c r="H110" s="3"/>
      <c r="I110" s="3"/>
      <c r="J110" s="3"/>
      <c r="K110" s="3"/>
      <c r="L110" s="3"/>
      <c r="M110" s="3"/>
      <c r="N110" s="3"/>
      <c r="O110" s="3"/>
      <c r="P110" s="3"/>
      <c r="Q110" s="3"/>
      <c r="R110" s="3"/>
      <c r="S110" s="3"/>
      <c r="T110" s="3"/>
      <c r="U110" s="3"/>
      <c r="V110" s="3"/>
      <c r="W110" s="3"/>
      <c r="X110" s="3"/>
      <c r="Y110" s="3"/>
      <c r="Z110" s="3"/>
    </row>
    <row r="111" spans="1:26" x14ac:dyDescent="0.2">
      <c r="A111" s="3">
        <v>10053</v>
      </c>
      <c r="B111" s="3" t="s">
        <v>338</v>
      </c>
      <c r="C111" s="11">
        <v>44042</v>
      </c>
      <c r="D111" s="12">
        <v>0.39027777777777778</v>
      </c>
      <c r="E111" s="3">
        <v>1031</v>
      </c>
      <c r="F111" s="3" t="s">
        <v>249</v>
      </c>
      <c r="G111" s="3" t="s">
        <v>203</v>
      </c>
      <c r="H111" s="3"/>
      <c r="I111" s="3"/>
      <c r="J111" s="3"/>
      <c r="K111" s="3"/>
      <c r="L111" s="3"/>
      <c r="M111" s="3"/>
      <c r="N111" s="3"/>
      <c r="O111" s="3"/>
      <c r="P111" s="3"/>
      <c r="Q111" s="3"/>
      <c r="R111" s="3"/>
      <c r="S111" s="3"/>
      <c r="T111" s="3"/>
      <c r="U111" s="3"/>
      <c r="V111" s="3"/>
      <c r="W111" s="3"/>
      <c r="X111" s="3"/>
      <c r="Y111" s="3"/>
      <c r="Z111" s="3"/>
    </row>
    <row r="112" spans="1:26" x14ac:dyDescent="0.2">
      <c r="A112" s="3">
        <v>10054</v>
      </c>
      <c r="B112" s="3" t="s">
        <v>338</v>
      </c>
      <c r="C112" s="11">
        <v>44042</v>
      </c>
      <c r="D112" s="12">
        <v>0.29652777777777778</v>
      </c>
      <c r="E112" s="3">
        <v>1004</v>
      </c>
      <c r="F112" s="3" t="s">
        <v>235</v>
      </c>
      <c r="G112" s="3" t="s">
        <v>203</v>
      </c>
      <c r="H112" s="3"/>
      <c r="I112" s="3"/>
      <c r="J112" s="3"/>
      <c r="K112" s="3"/>
      <c r="L112" s="3"/>
      <c r="M112" s="3"/>
      <c r="N112" s="3"/>
      <c r="O112" s="3"/>
      <c r="P112" s="3"/>
      <c r="Q112" s="3"/>
      <c r="R112" s="3"/>
      <c r="S112" s="3"/>
      <c r="T112" s="3"/>
      <c r="U112" s="3"/>
      <c r="V112" s="3"/>
      <c r="W112" s="3"/>
      <c r="X112" s="3"/>
      <c r="Y112" s="3"/>
      <c r="Z112" s="3"/>
    </row>
    <row r="113" spans="1:26" x14ac:dyDescent="0.2">
      <c r="A113" s="3">
        <v>10055</v>
      </c>
      <c r="B113" s="3" t="s">
        <v>338</v>
      </c>
      <c r="C113" s="11">
        <v>44042</v>
      </c>
      <c r="D113" s="12">
        <v>0.35833333333333334</v>
      </c>
      <c r="E113" s="3">
        <v>1003</v>
      </c>
      <c r="F113" s="3" t="s">
        <v>260</v>
      </c>
      <c r="G113" s="3" t="s">
        <v>203</v>
      </c>
      <c r="H113" s="3"/>
      <c r="I113" s="3"/>
      <c r="J113" s="3"/>
      <c r="K113" s="3"/>
      <c r="L113" s="3"/>
      <c r="M113" s="3"/>
      <c r="N113" s="3"/>
      <c r="O113" s="3"/>
      <c r="P113" s="3"/>
      <c r="Q113" s="3"/>
      <c r="R113" s="3"/>
      <c r="S113" s="3"/>
      <c r="T113" s="3"/>
      <c r="U113" s="3"/>
      <c r="V113" s="3"/>
      <c r="W113" s="3"/>
      <c r="X113" s="3"/>
      <c r="Y113" s="3"/>
      <c r="Z113" s="3"/>
    </row>
    <row r="114" spans="1:26" x14ac:dyDescent="0.2">
      <c r="A114" s="3">
        <v>10056</v>
      </c>
      <c r="B114" s="3" t="s">
        <v>338</v>
      </c>
      <c r="C114" s="11">
        <v>44042</v>
      </c>
      <c r="D114" s="12">
        <v>0.49305555555555558</v>
      </c>
      <c r="E114" s="3">
        <v>1041</v>
      </c>
      <c r="F114" s="3" t="s">
        <v>215</v>
      </c>
      <c r="G114" s="3" t="s">
        <v>203</v>
      </c>
      <c r="H114" s="3"/>
      <c r="I114" s="3"/>
      <c r="J114" s="3"/>
      <c r="K114" s="3"/>
      <c r="L114" s="3"/>
      <c r="M114" s="3"/>
      <c r="N114" s="3"/>
      <c r="O114" s="3"/>
      <c r="P114" s="3"/>
      <c r="Q114" s="3"/>
      <c r="R114" s="3"/>
      <c r="S114" s="3"/>
      <c r="T114" s="3"/>
      <c r="U114" s="3"/>
      <c r="V114" s="3"/>
      <c r="W114" s="3"/>
      <c r="X114" s="3"/>
      <c r="Y114" s="3"/>
      <c r="Z114" s="3"/>
    </row>
    <row r="115" spans="1:26" x14ac:dyDescent="0.2">
      <c r="A115" s="3">
        <v>10057</v>
      </c>
      <c r="B115" s="3" t="s">
        <v>338</v>
      </c>
      <c r="C115" s="11">
        <v>44042</v>
      </c>
      <c r="D115" s="12">
        <v>0.36875000000000002</v>
      </c>
      <c r="E115" s="3">
        <v>1011</v>
      </c>
      <c r="F115" s="3" t="s">
        <v>255</v>
      </c>
      <c r="G115" s="3" t="s">
        <v>203</v>
      </c>
      <c r="H115" s="3"/>
      <c r="I115" s="3"/>
      <c r="J115" s="3"/>
      <c r="K115" s="3"/>
      <c r="L115" s="3"/>
      <c r="M115" s="3"/>
      <c r="N115" s="3"/>
      <c r="O115" s="3"/>
      <c r="P115" s="3"/>
      <c r="Q115" s="3"/>
      <c r="R115" s="3"/>
      <c r="S115" s="3"/>
      <c r="T115" s="3"/>
      <c r="U115" s="3"/>
      <c r="V115" s="3"/>
      <c r="W115" s="3"/>
      <c r="X115" s="3"/>
      <c r="Y115" s="3"/>
      <c r="Z115" s="3"/>
    </row>
    <row r="116" spans="1:26" x14ac:dyDescent="0.2">
      <c r="A116" s="3">
        <v>10058</v>
      </c>
      <c r="B116" s="3" t="s">
        <v>338</v>
      </c>
      <c r="C116" s="11">
        <v>44042</v>
      </c>
      <c r="D116" s="12">
        <v>0.59722222222222221</v>
      </c>
      <c r="E116" s="3">
        <v>1035</v>
      </c>
      <c r="F116" s="3" t="s">
        <v>339</v>
      </c>
      <c r="G116" s="3" t="s">
        <v>203</v>
      </c>
      <c r="H116" s="3"/>
      <c r="I116" s="3"/>
      <c r="J116" s="3"/>
      <c r="K116" s="3"/>
      <c r="L116" s="3"/>
      <c r="M116" s="3"/>
      <c r="N116" s="3"/>
      <c r="O116" s="3"/>
      <c r="P116" s="3"/>
      <c r="Q116" s="3"/>
      <c r="R116" s="3"/>
      <c r="S116" s="3"/>
      <c r="T116" s="3"/>
      <c r="U116" s="3"/>
      <c r="V116" s="3"/>
      <c r="W116" s="3"/>
      <c r="X116" s="3"/>
      <c r="Y116" s="3"/>
      <c r="Z116" s="3"/>
    </row>
    <row r="117" spans="1:26" x14ac:dyDescent="0.2">
      <c r="A117" s="3">
        <v>10059</v>
      </c>
      <c r="B117" s="3" t="s">
        <v>338</v>
      </c>
      <c r="C117" s="11">
        <v>44042</v>
      </c>
      <c r="D117" s="12">
        <v>0.43541666666666667</v>
      </c>
      <c r="E117" s="3">
        <v>1027</v>
      </c>
      <c r="F117" s="3" t="s">
        <v>240</v>
      </c>
      <c r="G117" s="3" t="s">
        <v>203</v>
      </c>
      <c r="H117" s="3"/>
      <c r="I117" s="3"/>
      <c r="J117" s="3"/>
      <c r="K117" s="3"/>
      <c r="L117" s="3"/>
      <c r="M117" s="3"/>
      <c r="N117" s="3"/>
      <c r="O117" s="3"/>
      <c r="P117" s="3"/>
      <c r="Q117" s="3"/>
      <c r="R117" s="3"/>
      <c r="S117" s="3"/>
      <c r="T117" s="3"/>
      <c r="U117" s="3"/>
      <c r="V117" s="3"/>
      <c r="W117" s="3"/>
      <c r="X117" s="3"/>
      <c r="Y117" s="3"/>
      <c r="Z117" s="3"/>
    </row>
    <row r="118" spans="1:26" x14ac:dyDescent="0.2">
      <c r="A118" s="3">
        <v>10060</v>
      </c>
      <c r="B118" s="3" t="s">
        <v>338</v>
      </c>
      <c r="C118" s="11">
        <v>44042</v>
      </c>
      <c r="D118" s="12">
        <v>0.5131944444444444</v>
      </c>
      <c r="E118" s="3">
        <v>1007</v>
      </c>
      <c r="F118" s="3" t="s">
        <v>212</v>
      </c>
      <c r="G118" s="3" t="s">
        <v>203</v>
      </c>
      <c r="H118" s="3"/>
      <c r="I118" s="3"/>
      <c r="J118" s="3"/>
      <c r="K118" s="3"/>
      <c r="L118" s="3"/>
      <c r="M118" s="3"/>
      <c r="N118" s="3"/>
      <c r="O118" s="3"/>
      <c r="P118" s="3"/>
      <c r="Q118" s="3"/>
      <c r="R118" s="3"/>
      <c r="S118" s="3"/>
      <c r="T118" s="3"/>
      <c r="U118" s="3"/>
      <c r="V118" s="3"/>
      <c r="W118" s="3"/>
      <c r="X118" s="3"/>
      <c r="Y118" s="3"/>
      <c r="Z118" s="3"/>
    </row>
    <row r="119" spans="1:26" x14ac:dyDescent="0.2">
      <c r="A119" s="3">
        <v>10061</v>
      </c>
      <c r="B119" s="3" t="s">
        <v>338</v>
      </c>
      <c r="C119" s="11">
        <v>44042</v>
      </c>
      <c r="D119" s="12">
        <v>0.31666666666666665</v>
      </c>
      <c r="E119" s="3">
        <v>1013</v>
      </c>
      <c r="F119" s="3" t="s">
        <v>263</v>
      </c>
      <c r="G119" s="3" t="s">
        <v>203</v>
      </c>
      <c r="H119" s="3"/>
      <c r="I119" s="3"/>
      <c r="J119" s="3"/>
      <c r="K119" s="3"/>
      <c r="L119" s="3"/>
      <c r="M119" s="3"/>
      <c r="N119" s="3"/>
      <c r="O119" s="3"/>
      <c r="P119" s="3"/>
      <c r="Q119" s="3"/>
      <c r="R119" s="3"/>
      <c r="S119" s="3"/>
      <c r="T119" s="3"/>
      <c r="U119" s="3"/>
      <c r="V119" s="3"/>
      <c r="W119" s="3"/>
      <c r="X119" s="3"/>
      <c r="Y119" s="3"/>
      <c r="Z119" s="3"/>
    </row>
    <row r="120" spans="1:26" x14ac:dyDescent="0.2">
      <c r="A120" s="3">
        <v>10101</v>
      </c>
      <c r="B120" s="3" t="s">
        <v>340</v>
      </c>
      <c r="C120" s="11">
        <v>44054</v>
      </c>
      <c r="D120" s="12">
        <v>0.44097222222222221</v>
      </c>
      <c r="E120" s="3">
        <v>1004</v>
      </c>
      <c r="F120" s="3" t="s">
        <v>243</v>
      </c>
      <c r="G120" s="3" t="s">
        <v>203</v>
      </c>
      <c r="H120" s="3"/>
      <c r="I120" s="3"/>
      <c r="J120" s="3"/>
      <c r="K120" s="3"/>
      <c r="L120" s="3"/>
      <c r="M120" s="3"/>
      <c r="N120" s="3"/>
      <c r="O120" s="3"/>
      <c r="P120" s="3"/>
      <c r="Q120" s="3"/>
      <c r="R120" s="3"/>
      <c r="S120" s="3"/>
      <c r="T120" s="3"/>
      <c r="U120" s="3"/>
      <c r="V120" s="3"/>
      <c r="W120" s="3"/>
      <c r="X120" s="3"/>
      <c r="Y120" s="3"/>
      <c r="Z120" s="3"/>
    </row>
    <row r="121" spans="1:26" x14ac:dyDescent="0.2">
      <c r="A121" s="3">
        <v>10102</v>
      </c>
      <c r="B121" s="3" t="s">
        <v>340</v>
      </c>
      <c r="C121" s="11">
        <v>44054</v>
      </c>
      <c r="D121" s="12">
        <v>0.48125000000000001</v>
      </c>
      <c r="E121" s="3">
        <v>1012</v>
      </c>
      <c r="F121" s="3" t="s">
        <v>249</v>
      </c>
      <c r="G121" s="3" t="s">
        <v>203</v>
      </c>
      <c r="H121" s="3"/>
      <c r="I121" s="3"/>
      <c r="J121" s="3"/>
      <c r="K121" s="3"/>
      <c r="L121" s="3"/>
      <c r="M121" s="3"/>
      <c r="N121" s="3"/>
      <c r="O121" s="3"/>
      <c r="P121" s="3"/>
      <c r="Q121" s="3"/>
      <c r="R121" s="3"/>
      <c r="S121" s="3"/>
      <c r="T121" s="3"/>
      <c r="U121" s="3"/>
      <c r="V121" s="3"/>
      <c r="W121" s="3"/>
      <c r="X121" s="3"/>
      <c r="Y121" s="3"/>
      <c r="Z121" s="3"/>
    </row>
    <row r="122" spans="1:26" x14ac:dyDescent="0.2">
      <c r="A122" s="3">
        <v>10103</v>
      </c>
      <c r="B122" s="3" t="s">
        <v>340</v>
      </c>
      <c r="C122" s="11">
        <v>44054</v>
      </c>
      <c r="D122" s="12">
        <v>0.51458333333333328</v>
      </c>
      <c r="E122" s="3">
        <v>1008</v>
      </c>
      <c r="F122" s="3" t="s">
        <v>260</v>
      </c>
      <c r="G122" s="3" t="s">
        <v>203</v>
      </c>
      <c r="H122" s="3"/>
      <c r="I122" s="3"/>
      <c r="J122" s="3"/>
      <c r="K122" s="3"/>
      <c r="L122" s="3"/>
      <c r="M122" s="3"/>
      <c r="N122" s="3"/>
      <c r="O122" s="3"/>
      <c r="P122" s="3"/>
      <c r="Q122" s="3"/>
      <c r="R122" s="3"/>
      <c r="S122" s="3"/>
      <c r="T122" s="3"/>
      <c r="U122" s="3"/>
      <c r="V122" s="3"/>
      <c r="W122" s="3"/>
      <c r="X122" s="3"/>
      <c r="Y122" s="3"/>
      <c r="Z122" s="3"/>
    </row>
    <row r="123" spans="1:26" x14ac:dyDescent="0.2">
      <c r="A123" s="3">
        <v>10104</v>
      </c>
      <c r="B123" s="3" t="s">
        <v>340</v>
      </c>
      <c r="C123" s="11">
        <v>44054</v>
      </c>
      <c r="D123" s="12">
        <v>0.5541666666666667</v>
      </c>
      <c r="E123" s="3">
        <v>1011</v>
      </c>
      <c r="F123" s="3" t="s">
        <v>235</v>
      </c>
      <c r="G123" s="3" t="s">
        <v>221</v>
      </c>
      <c r="H123" s="3"/>
      <c r="I123" s="3"/>
      <c r="J123" s="3"/>
      <c r="K123" s="3"/>
      <c r="L123" s="3"/>
      <c r="M123" s="3"/>
      <c r="N123" s="3"/>
      <c r="O123" s="3"/>
      <c r="P123" s="3"/>
      <c r="Q123" s="3"/>
      <c r="R123" s="3"/>
      <c r="S123" s="3"/>
      <c r="T123" s="3"/>
      <c r="U123" s="3"/>
      <c r="V123" s="3"/>
      <c r="W123" s="3"/>
      <c r="X123" s="3"/>
      <c r="Y123" s="3"/>
      <c r="Z123" s="3"/>
    </row>
    <row r="124" spans="1:26" x14ac:dyDescent="0.2">
      <c r="A124" s="3">
        <v>10105</v>
      </c>
      <c r="B124" s="3" t="s">
        <v>340</v>
      </c>
      <c r="C124" s="11">
        <v>44054</v>
      </c>
      <c r="D124" s="12">
        <v>0.5541666666666667</v>
      </c>
      <c r="E124" s="3">
        <v>1005</v>
      </c>
      <c r="F124" s="3" t="s">
        <v>235</v>
      </c>
      <c r="G124" s="3" t="s">
        <v>203</v>
      </c>
      <c r="H124" s="3"/>
      <c r="I124" s="3"/>
      <c r="J124" s="3"/>
      <c r="K124" s="3"/>
      <c r="L124" s="3"/>
      <c r="M124" s="3"/>
      <c r="N124" s="3"/>
      <c r="O124" s="3"/>
      <c r="P124" s="3"/>
      <c r="Q124" s="3"/>
      <c r="R124" s="3"/>
      <c r="S124" s="3"/>
      <c r="T124" s="3"/>
      <c r="U124" s="3"/>
      <c r="V124" s="3"/>
      <c r="W124" s="3"/>
      <c r="X124" s="3"/>
      <c r="Y124" s="3"/>
      <c r="Z124" s="3"/>
    </row>
    <row r="125" spans="1:26" x14ac:dyDescent="0.2">
      <c r="A125" s="3">
        <v>10106</v>
      </c>
      <c r="B125" s="3" t="s">
        <v>340</v>
      </c>
      <c r="C125" s="11">
        <v>44054</v>
      </c>
      <c r="D125" s="12">
        <v>0.57499999999999996</v>
      </c>
      <c r="E125" s="3">
        <v>1043</v>
      </c>
      <c r="F125" s="3" t="s">
        <v>230</v>
      </c>
      <c r="G125" s="3" t="s">
        <v>221</v>
      </c>
      <c r="H125" s="3"/>
      <c r="I125" s="3"/>
      <c r="J125" s="3"/>
      <c r="K125" s="3"/>
      <c r="L125" s="3"/>
      <c r="M125" s="3"/>
      <c r="N125" s="3"/>
      <c r="O125" s="3"/>
      <c r="P125" s="3"/>
      <c r="Q125" s="3"/>
      <c r="R125" s="3"/>
      <c r="S125" s="3"/>
      <c r="T125" s="3"/>
      <c r="U125" s="3"/>
      <c r="V125" s="3"/>
      <c r="W125" s="3"/>
      <c r="X125" s="3"/>
      <c r="Y125" s="3"/>
      <c r="Z125" s="3"/>
    </row>
    <row r="126" spans="1:26" x14ac:dyDescent="0.2">
      <c r="A126" s="3">
        <v>10107</v>
      </c>
      <c r="B126" s="3" t="s">
        <v>340</v>
      </c>
      <c r="C126" s="11">
        <v>44054</v>
      </c>
      <c r="D126" s="12">
        <v>0.49236111111111114</v>
      </c>
      <c r="E126" s="3">
        <v>1016</v>
      </c>
      <c r="F126" s="3" t="s">
        <v>252</v>
      </c>
      <c r="G126" s="3" t="s">
        <v>203</v>
      </c>
      <c r="H126" s="3"/>
      <c r="I126" s="3"/>
      <c r="J126" s="3"/>
      <c r="K126" s="3"/>
      <c r="L126" s="3"/>
      <c r="M126" s="3"/>
      <c r="N126" s="3"/>
      <c r="O126" s="3"/>
      <c r="P126" s="3"/>
      <c r="Q126" s="3"/>
      <c r="R126" s="3"/>
      <c r="S126" s="3"/>
      <c r="T126" s="3"/>
      <c r="U126" s="3"/>
      <c r="V126" s="3"/>
      <c r="W126" s="3"/>
      <c r="X126" s="3"/>
      <c r="Y126" s="3"/>
      <c r="Z126" s="3"/>
    </row>
    <row r="127" spans="1:26" x14ac:dyDescent="0.2">
      <c r="A127" s="3">
        <v>10108</v>
      </c>
      <c r="B127" s="3" t="s">
        <v>340</v>
      </c>
      <c r="C127" s="11">
        <v>44054</v>
      </c>
      <c r="D127" s="12">
        <v>0.42499999999999999</v>
      </c>
      <c r="E127" s="3">
        <v>1018</v>
      </c>
      <c r="F127" s="3" t="s">
        <v>240</v>
      </c>
      <c r="G127" s="3" t="s">
        <v>203</v>
      </c>
      <c r="H127" s="3"/>
      <c r="I127" s="3"/>
      <c r="J127" s="3"/>
      <c r="K127" s="3"/>
      <c r="L127" s="3"/>
      <c r="M127" s="3"/>
      <c r="N127" s="3"/>
      <c r="O127" s="3"/>
      <c r="P127" s="3"/>
      <c r="Q127" s="3"/>
      <c r="R127" s="3"/>
      <c r="S127" s="3"/>
      <c r="T127" s="3"/>
      <c r="U127" s="3"/>
      <c r="V127" s="3"/>
      <c r="W127" s="3"/>
      <c r="X127" s="3"/>
      <c r="Y127" s="3"/>
      <c r="Z127" s="3"/>
    </row>
    <row r="128" spans="1:26" x14ac:dyDescent="0.2">
      <c r="A128" s="3">
        <v>10109</v>
      </c>
      <c r="B128" s="3" t="s">
        <v>340</v>
      </c>
      <c r="C128" s="11">
        <v>44054</v>
      </c>
      <c r="D128" s="12">
        <v>0.35694444444444445</v>
      </c>
      <c r="E128" s="3">
        <v>1007</v>
      </c>
      <c r="F128" s="3" t="s">
        <v>209</v>
      </c>
      <c r="G128" s="3" t="s">
        <v>221</v>
      </c>
      <c r="H128" s="3"/>
      <c r="I128" s="3"/>
      <c r="J128" s="3"/>
      <c r="K128" s="3"/>
      <c r="L128" s="3"/>
      <c r="M128" s="3"/>
      <c r="N128" s="3"/>
      <c r="O128" s="3"/>
      <c r="P128" s="3"/>
      <c r="Q128" s="3"/>
      <c r="R128" s="3"/>
      <c r="S128" s="3"/>
      <c r="T128" s="3"/>
      <c r="U128" s="3"/>
      <c r="V128" s="3"/>
      <c r="W128" s="3"/>
      <c r="X128" s="3"/>
      <c r="Y128" s="3"/>
      <c r="Z128" s="3"/>
    </row>
    <row r="129" spans="1:26" x14ac:dyDescent="0.2">
      <c r="A129" s="3">
        <v>10110</v>
      </c>
      <c r="B129" s="3" t="s">
        <v>340</v>
      </c>
      <c r="C129" s="11">
        <v>44054</v>
      </c>
      <c r="D129" s="12">
        <v>0.57499999999999996</v>
      </c>
      <c r="E129" s="3">
        <v>1027</v>
      </c>
      <c r="F129" s="3" t="s">
        <v>230</v>
      </c>
      <c r="G129" s="3" t="s">
        <v>203</v>
      </c>
      <c r="H129" s="3"/>
      <c r="I129" s="3"/>
      <c r="J129" s="3"/>
      <c r="K129" s="3"/>
      <c r="L129" s="3"/>
      <c r="M129" s="3"/>
      <c r="N129" s="3"/>
      <c r="O129" s="3"/>
      <c r="P129" s="3"/>
      <c r="Q129" s="3"/>
      <c r="R129" s="3"/>
      <c r="S129" s="3"/>
      <c r="T129" s="3"/>
      <c r="U129" s="3"/>
      <c r="V129" s="3"/>
      <c r="W129" s="3"/>
      <c r="X129" s="3"/>
      <c r="Y129" s="3"/>
      <c r="Z129" s="3"/>
    </row>
    <row r="130" spans="1:26" x14ac:dyDescent="0.2">
      <c r="A130" s="3">
        <v>10111</v>
      </c>
      <c r="B130" s="3" t="s">
        <v>340</v>
      </c>
      <c r="C130" s="11">
        <v>44054</v>
      </c>
      <c r="D130" s="12">
        <v>0.58958333333333335</v>
      </c>
      <c r="E130" s="3">
        <v>1030</v>
      </c>
      <c r="F130" s="3" t="s">
        <v>202</v>
      </c>
      <c r="G130" s="3" t="s">
        <v>221</v>
      </c>
      <c r="H130" s="3"/>
      <c r="I130" s="3"/>
      <c r="J130" s="3"/>
      <c r="K130" s="3"/>
      <c r="L130" s="3"/>
      <c r="M130" s="3"/>
      <c r="N130" s="3"/>
      <c r="O130" s="3"/>
      <c r="P130" s="3"/>
      <c r="Q130" s="3"/>
      <c r="R130" s="3"/>
      <c r="S130" s="3"/>
      <c r="T130" s="3"/>
      <c r="U130" s="3"/>
      <c r="V130" s="3"/>
      <c r="W130" s="3"/>
      <c r="X130" s="3"/>
      <c r="Y130" s="3"/>
      <c r="Z130" s="3"/>
    </row>
    <row r="131" spans="1:26" x14ac:dyDescent="0.2">
      <c r="A131" s="3">
        <v>10112</v>
      </c>
      <c r="B131" s="3" t="s">
        <v>340</v>
      </c>
      <c r="C131" s="11">
        <v>44054</v>
      </c>
      <c r="D131" s="12">
        <v>0.58958333333333335</v>
      </c>
      <c r="E131" s="3">
        <v>1002</v>
      </c>
      <c r="F131" s="3" t="s">
        <v>202</v>
      </c>
      <c r="G131" s="3" t="s">
        <v>203</v>
      </c>
      <c r="H131" s="3"/>
      <c r="I131" s="3"/>
      <c r="J131" s="3"/>
      <c r="K131" s="3"/>
      <c r="L131" s="3"/>
      <c r="M131" s="3"/>
      <c r="N131" s="3"/>
      <c r="O131" s="3"/>
      <c r="P131" s="3"/>
      <c r="Q131" s="3"/>
      <c r="R131" s="3"/>
      <c r="S131" s="3"/>
      <c r="T131" s="3"/>
      <c r="U131" s="3"/>
      <c r="V131" s="3"/>
      <c r="W131" s="3"/>
      <c r="X131" s="3"/>
      <c r="Y131" s="3"/>
      <c r="Z131" s="3"/>
    </row>
    <row r="132" spans="1:26" x14ac:dyDescent="0.2">
      <c r="A132" s="3">
        <v>10113</v>
      </c>
      <c r="B132" s="3" t="s">
        <v>340</v>
      </c>
      <c r="C132" s="11">
        <v>44054</v>
      </c>
      <c r="D132" s="12">
        <v>0.35694444444444445</v>
      </c>
      <c r="E132" s="3">
        <v>1003</v>
      </c>
      <c r="F132" s="3" t="s">
        <v>209</v>
      </c>
      <c r="G132" s="3" t="s">
        <v>203</v>
      </c>
      <c r="H132" s="3"/>
      <c r="I132" s="3"/>
      <c r="J132" s="3"/>
      <c r="K132" s="3"/>
      <c r="L132" s="3"/>
      <c r="M132" s="3"/>
      <c r="N132" s="3"/>
      <c r="O132" s="3"/>
      <c r="P132" s="3"/>
      <c r="Q132" s="3"/>
      <c r="R132" s="3"/>
      <c r="S132" s="3"/>
      <c r="T132" s="3"/>
      <c r="U132" s="3"/>
      <c r="V132" s="3"/>
      <c r="W132" s="3"/>
      <c r="X132" s="3"/>
      <c r="Y132" s="3"/>
      <c r="Z132" s="3"/>
    </row>
    <row r="133" spans="1:26" x14ac:dyDescent="0.2">
      <c r="A133" s="3">
        <v>10114</v>
      </c>
      <c r="B133" s="3" t="s">
        <v>340</v>
      </c>
      <c r="C133" s="11">
        <v>44054</v>
      </c>
      <c r="D133" s="12">
        <v>0.54097222222222219</v>
      </c>
      <c r="E133" s="3">
        <v>1033</v>
      </c>
      <c r="F133" s="3" t="s">
        <v>263</v>
      </c>
      <c r="G133" s="3" t="s">
        <v>203</v>
      </c>
      <c r="H133" s="3"/>
      <c r="I133" s="3"/>
      <c r="J133" s="3"/>
      <c r="K133" s="3"/>
      <c r="L133" s="3"/>
      <c r="M133" s="3"/>
      <c r="N133" s="3"/>
      <c r="O133" s="3"/>
      <c r="P133" s="3"/>
      <c r="Q133" s="3"/>
      <c r="R133" s="3"/>
      <c r="S133" s="3"/>
      <c r="T133" s="3"/>
      <c r="U133" s="3"/>
      <c r="V133" s="3"/>
      <c r="W133" s="3"/>
      <c r="X133" s="3"/>
      <c r="Y133" s="3"/>
      <c r="Z133" s="3"/>
    </row>
    <row r="134" spans="1:26" x14ac:dyDescent="0.2">
      <c r="A134" s="3">
        <v>10115</v>
      </c>
      <c r="B134" s="3" t="s">
        <v>340</v>
      </c>
      <c r="C134" s="11">
        <v>44054</v>
      </c>
      <c r="D134" s="12">
        <v>0.45694444444444443</v>
      </c>
      <c r="E134" s="3">
        <v>1015</v>
      </c>
      <c r="F134" s="3" t="s">
        <v>246</v>
      </c>
      <c r="G134" s="3" t="s">
        <v>203</v>
      </c>
      <c r="H134" s="3"/>
      <c r="I134" s="3"/>
      <c r="J134" s="3"/>
      <c r="K134" s="3"/>
      <c r="L134" s="3"/>
      <c r="M134" s="3"/>
      <c r="N134" s="3"/>
      <c r="O134" s="3"/>
      <c r="P134" s="3"/>
      <c r="Q134" s="3"/>
      <c r="R134" s="3"/>
      <c r="S134" s="3"/>
      <c r="T134" s="3"/>
      <c r="U134" s="3"/>
      <c r="V134" s="3"/>
      <c r="W134" s="3"/>
      <c r="X134" s="3"/>
      <c r="Y134" s="3"/>
      <c r="Z134" s="3"/>
    </row>
    <row r="135" spans="1:26" x14ac:dyDescent="0.2">
      <c r="A135" s="3">
        <v>10116</v>
      </c>
      <c r="B135" s="3" t="s">
        <v>340</v>
      </c>
      <c r="C135" s="11">
        <v>44054</v>
      </c>
      <c r="D135" s="12">
        <v>0.50347222222222221</v>
      </c>
      <c r="E135" s="3">
        <v>1009</v>
      </c>
      <c r="F135" s="3" t="s">
        <v>255</v>
      </c>
      <c r="G135" s="3" t="s">
        <v>203</v>
      </c>
      <c r="H135" s="3"/>
      <c r="I135" s="3"/>
      <c r="J135" s="3"/>
      <c r="K135" s="3"/>
      <c r="L135" s="3"/>
      <c r="M135" s="3"/>
      <c r="N135" s="3"/>
      <c r="O135" s="3"/>
      <c r="P135" s="3"/>
      <c r="Q135" s="3"/>
      <c r="R135" s="3"/>
      <c r="S135" s="3"/>
      <c r="T135" s="3"/>
      <c r="U135" s="3"/>
      <c r="V135" s="3"/>
      <c r="W135" s="3"/>
      <c r="X135" s="3"/>
      <c r="Y135" s="3"/>
      <c r="Z135" s="3"/>
    </row>
    <row r="136" spans="1:26" x14ac:dyDescent="0.2">
      <c r="A136" s="3">
        <v>10117</v>
      </c>
      <c r="B136" s="3" t="s">
        <v>340</v>
      </c>
      <c r="C136" s="11">
        <v>44055</v>
      </c>
      <c r="D136" s="12">
        <v>0.30972222222222223</v>
      </c>
      <c r="E136" s="3">
        <v>1028</v>
      </c>
      <c r="F136" s="3" t="s">
        <v>279</v>
      </c>
      <c r="G136" s="3" t="s">
        <v>203</v>
      </c>
      <c r="H136" s="3"/>
      <c r="I136" s="3"/>
      <c r="J136" s="3"/>
      <c r="K136" s="3"/>
      <c r="L136" s="3"/>
      <c r="M136" s="3"/>
      <c r="N136" s="3"/>
      <c r="O136" s="3"/>
      <c r="P136" s="3"/>
      <c r="Q136" s="3"/>
      <c r="R136" s="3"/>
      <c r="S136" s="3"/>
      <c r="T136" s="3"/>
      <c r="U136" s="3"/>
      <c r="V136" s="3"/>
      <c r="W136" s="3"/>
      <c r="X136" s="3"/>
      <c r="Y136" s="3"/>
      <c r="Z136" s="3"/>
    </row>
    <row r="137" spans="1:26" x14ac:dyDescent="0.2">
      <c r="A137" s="3">
        <v>10118</v>
      </c>
      <c r="B137" s="3" t="s">
        <v>340</v>
      </c>
      <c r="C137" s="11">
        <v>44055</v>
      </c>
      <c r="D137" s="12">
        <v>0.33750000000000002</v>
      </c>
      <c r="E137" s="3">
        <v>1040</v>
      </c>
      <c r="F137" s="3" t="s">
        <v>277</v>
      </c>
      <c r="G137" s="3" t="s">
        <v>203</v>
      </c>
      <c r="H137" s="3"/>
      <c r="I137" s="3"/>
      <c r="J137" s="3"/>
      <c r="K137" s="3"/>
      <c r="L137" s="3"/>
      <c r="M137" s="3"/>
      <c r="N137" s="3"/>
      <c r="O137" s="3"/>
      <c r="P137" s="3"/>
      <c r="Q137" s="3"/>
      <c r="R137" s="3"/>
      <c r="S137" s="3"/>
      <c r="T137" s="3"/>
      <c r="U137" s="3"/>
      <c r="V137" s="3"/>
      <c r="W137" s="3"/>
      <c r="X137" s="3"/>
      <c r="Y137" s="3"/>
      <c r="Z137" s="3"/>
    </row>
    <row r="138" spans="1:26" x14ac:dyDescent="0.2">
      <c r="A138" s="3">
        <v>10119</v>
      </c>
      <c r="B138" s="3" t="s">
        <v>340</v>
      </c>
      <c r="C138" s="11">
        <v>44055</v>
      </c>
      <c r="D138" s="12">
        <v>0.37569444444444444</v>
      </c>
      <c r="E138" s="3">
        <v>1006</v>
      </c>
      <c r="F138" s="3" t="s">
        <v>307</v>
      </c>
      <c r="G138" s="3" t="s">
        <v>203</v>
      </c>
      <c r="H138" s="3"/>
      <c r="I138" s="3"/>
      <c r="J138" s="3"/>
      <c r="K138" s="3"/>
      <c r="L138" s="3"/>
      <c r="M138" s="3"/>
      <c r="N138" s="3"/>
      <c r="O138" s="3"/>
      <c r="P138" s="3"/>
      <c r="Q138" s="3"/>
      <c r="R138" s="3"/>
      <c r="S138" s="3"/>
      <c r="T138" s="3"/>
      <c r="U138" s="3"/>
      <c r="V138" s="3"/>
      <c r="W138" s="3"/>
      <c r="X138" s="3"/>
      <c r="Y138" s="3"/>
      <c r="Z138" s="3"/>
    </row>
    <row r="139" spans="1:26" x14ac:dyDescent="0.2">
      <c r="A139" s="3">
        <v>10120</v>
      </c>
      <c r="B139" s="3" t="s">
        <v>340</v>
      </c>
      <c r="C139" s="11">
        <v>44055</v>
      </c>
      <c r="D139" s="12">
        <v>0.37569444444444444</v>
      </c>
      <c r="E139" s="3">
        <v>1013</v>
      </c>
      <c r="F139" s="3" t="s">
        <v>307</v>
      </c>
      <c r="G139" s="3" t="s">
        <v>221</v>
      </c>
      <c r="H139" s="3"/>
      <c r="I139" s="3"/>
      <c r="J139" s="3"/>
      <c r="K139" s="3"/>
      <c r="L139" s="3"/>
      <c r="M139" s="3"/>
      <c r="N139" s="3"/>
      <c r="O139" s="3"/>
      <c r="P139" s="3"/>
      <c r="Q139" s="3"/>
      <c r="R139" s="3"/>
      <c r="S139" s="3"/>
      <c r="T139" s="3"/>
      <c r="U139" s="3"/>
      <c r="V139" s="3"/>
      <c r="W139" s="3"/>
      <c r="X139" s="3"/>
      <c r="Y139" s="3"/>
      <c r="Z139" s="3"/>
    </row>
    <row r="140" spans="1:26" x14ac:dyDescent="0.2">
      <c r="A140" s="3">
        <v>10121</v>
      </c>
      <c r="B140" s="3" t="s">
        <v>340</v>
      </c>
      <c r="C140" s="11">
        <v>44055</v>
      </c>
      <c r="D140" s="12">
        <v>0.3888888888888889</v>
      </c>
      <c r="E140" s="3">
        <v>1017</v>
      </c>
      <c r="F140" s="3" t="s">
        <v>304</v>
      </c>
      <c r="G140" s="3" t="s">
        <v>203</v>
      </c>
      <c r="H140" s="3"/>
      <c r="I140" s="3"/>
      <c r="J140" s="3"/>
      <c r="K140" s="3"/>
      <c r="L140" s="3"/>
      <c r="M140" s="3"/>
      <c r="N140" s="3"/>
      <c r="O140" s="3"/>
      <c r="P140" s="3"/>
      <c r="Q140" s="3"/>
      <c r="R140" s="3"/>
      <c r="S140" s="3"/>
      <c r="T140" s="3"/>
      <c r="U140" s="3"/>
      <c r="V140" s="3"/>
      <c r="W140" s="3"/>
      <c r="X140" s="3"/>
      <c r="Y140" s="3"/>
      <c r="Z140" s="3"/>
    </row>
    <row r="141" spans="1:26" x14ac:dyDescent="0.2">
      <c r="A141" s="3">
        <v>10122</v>
      </c>
      <c r="B141" s="3" t="s">
        <v>340</v>
      </c>
      <c r="C141" s="11">
        <v>44055</v>
      </c>
      <c r="D141" s="12">
        <v>0.40347222222222223</v>
      </c>
      <c r="E141" s="3">
        <v>1042</v>
      </c>
      <c r="F141" s="3" t="s">
        <v>272</v>
      </c>
      <c r="G141" s="3" t="s">
        <v>203</v>
      </c>
      <c r="H141" s="3"/>
      <c r="I141" s="3"/>
      <c r="J141" s="3"/>
      <c r="K141" s="3"/>
      <c r="L141" s="3"/>
      <c r="M141" s="3"/>
      <c r="N141" s="3"/>
      <c r="O141" s="3"/>
      <c r="P141" s="3"/>
      <c r="Q141" s="3"/>
      <c r="R141" s="3"/>
      <c r="S141" s="3"/>
      <c r="T141" s="3"/>
      <c r="U141" s="3"/>
      <c r="V141" s="3"/>
      <c r="W141" s="3"/>
      <c r="X141" s="3"/>
      <c r="Y141" s="3"/>
      <c r="Z141" s="3"/>
    </row>
    <row r="142" spans="1:26" x14ac:dyDescent="0.2">
      <c r="A142" s="3">
        <v>10123</v>
      </c>
      <c r="B142" s="3" t="s">
        <v>340</v>
      </c>
      <c r="C142" s="11">
        <v>44055</v>
      </c>
      <c r="D142" s="12">
        <v>0.40347222222222223</v>
      </c>
      <c r="E142" s="3">
        <v>1041</v>
      </c>
      <c r="F142" s="3" t="s">
        <v>272</v>
      </c>
      <c r="G142" s="3" t="s">
        <v>221</v>
      </c>
      <c r="H142" s="3"/>
      <c r="I142" s="3"/>
      <c r="J142" s="3"/>
      <c r="K142" s="3"/>
      <c r="L142" s="3"/>
      <c r="M142" s="3"/>
      <c r="N142" s="3"/>
      <c r="O142" s="3"/>
      <c r="P142" s="3"/>
      <c r="Q142" s="3"/>
      <c r="R142" s="3"/>
      <c r="S142" s="3"/>
      <c r="T142" s="3"/>
      <c r="U142" s="3"/>
      <c r="V142" s="3"/>
      <c r="W142" s="3"/>
      <c r="X142" s="3"/>
      <c r="Y142" s="3"/>
      <c r="Z142" s="3"/>
    </row>
    <row r="143" spans="1:26" x14ac:dyDescent="0.2">
      <c r="A143" s="3">
        <v>10124</v>
      </c>
      <c r="B143" s="3" t="s">
        <v>340</v>
      </c>
      <c r="C143" s="11">
        <v>44055</v>
      </c>
      <c r="D143" s="12">
        <v>0.41666666666666669</v>
      </c>
      <c r="E143" s="3">
        <v>1031</v>
      </c>
      <c r="F143" s="3" t="s">
        <v>300</v>
      </c>
      <c r="G143" s="3" t="s">
        <v>203</v>
      </c>
      <c r="H143" s="3"/>
      <c r="I143" s="3"/>
      <c r="J143" s="3"/>
      <c r="K143" s="3"/>
      <c r="L143" s="3"/>
      <c r="M143" s="3"/>
      <c r="N143" s="3"/>
      <c r="O143" s="3"/>
      <c r="P143" s="3"/>
      <c r="Q143" s="3"/>
      <c r="R143" s="3"/>
      <c r="S143" s="3"/>
      <c r="T143" s="3"/>
      <c r="U143" s="3"/>
      <c r="V143" s="3"/>
      <c r="W143" s="3"/>
      <c r="X143" s="3"/>
      <c r="Y143" s="3"/>
      <c r="Z143" s="3"/>
    </row>
    <row r="144" spans="1:26" x14ac:dyDescent="0.2">
      <c r="A144" s="3">
        <v>10125</v>
      </c>
      <c r="B144" s="3" t="s">
        <v>340</v>
      </c>
      <c r="C144" s="11">
        <v>44055</v>
      </c>
      <c r="D144" s="12">
        <v>0.42638888888888887</v>
      </c>
      <c r="E144" s="3">
        <v>1029</v>
      </c>
      <c r="F144" s="3" t="s">
        <v>270</v>
      </c>
      <c r="G144" s="3" t="s">
        <v>203</v>
      </c>
      <c r="H144" s="3"/>
      <c r="I144" s="3"/>
      <c r="J144" s="3"/>
      <c r="K144" s="3"/>
      <c r="L144" s="3"/>
      <c r="M144" s="3"/>
      <c r="N144" s="3"/>
      <c r="O144" s="3"/>
      <c r="P144" s="3"/>
      <c r="Q144" s="3"/>
      <c r="R144" s="3"/>
      <c r="S144" s="3"/>
      <c r="T144" s="3"/>
      <c r="U144" s="3"/>
      <c r="V144" s="3"/>
      <c r="W144" s="3"/>
      <c r="X144" s="3"/>
      <c r="Y144" s="3"/>
      <c r="Z144" s="3"/>
    </row>
    <row r="145" spans="1:26" x14ac:dyDescent="0.2">
      <c r="A145" s="3">
        <v>10126</v>
      </c>
      <c r="B145" s="3" t="s">
        <v>340</v>
      </c>
      <c r="C145" s="11">
        <v>44055</v>
      </c>
      <c r="D145" s="12">
        <v>0.46250000000000002</v>
      </c>
      <c r="E145" s="3">
        <v>1037</v>
      </c>
      <c r="F145" s="3" t="s">
        <v>267</v>
      </c>
      <c r="G145" s="3" t="s">
        <v>203</v>
      </c>
      <c r="H145" s="3"/>
      <c r="I145" s="3"/>
      <c r="J145" s="3"/>
      <c r="K145" s="3"/>
      <c r="L145" s="3"/>
      <c r="M145" s="3"/>
      <c r="N145" s="3"/>
      <c r="O145" s="3"/>
      <c r="P145" s="3"/>
      <c r="Q145" s="3"/>
      <c r="R145" s="3"/>
      <c r="S145" s="3"/>
      <c r="T145" s="3"/>
      <c r="U145" s="3"/>
      <c r="V145" s="3"/>
      <c r="W145" s="3"/>
      <c r="X145" s="3"/>
      <c r="Y145" s="3"/>
      <c r="Z145" s="3"/>
    </row>
    <row r="146" spans="1:26" x14ac:dyDescent="0.2">
      <c r="A146" s="3">
        <v>10127</v>
      </c>
      <c r="B146" s="3" t="s">
        <v>340</v>
      </c>
      <c r="C146" s="11">
        <v>44055</v>
      </c>
      <c r="D146" s="12">
        <v>0.33750000000000002</v>
      </c>
      <c r="E146" s="3">
        <v>1025</v>
      </c>
      <c r="F146" s="3" t="s">
        <v>277</v>
      </c>
      <c r="G146" s="3" t="s">
        <v>221</v>
      </c>
      <c r="H146" s="3"/>
      <c r="I146" s="3"/>
      <c r="J146" s="3"/>
      <c r="K146" s="3"/>
      <c r="L146" s="3"/>
      <c r="M146" s="3"/>
      <c r="N146" s="3"/>
      <c r="O146" s="3"/>
      <c r="P146" s="3"/>
      <c r="Q146" s="3"/>
      <c r="R146" s="3"/>
      <c r="S146" s="3"/>
      <c r="T146" s="3"/>
      <c r="U146" s="3"/>
      <c r="V146" s="3"/>
      <c r="W146" s="3"/>
      <c r="X146" s="3"/>
      <c r="Y146" s="3"/>
      <c r="Z146" s="3"/>
    </row>
    <row r="147" spans="1:26" x14ac:dyDescent="0.2">
      <c r="A147" s="3">
        <v>10128</v>
      </c>
      <c r="B147" s="3" t="s">
        <v>340</v>
      </c>
      <c r="C147" s="11">
        <v>44055</v>
      </c>
      <c r="D147" s="12">
        <v>0.49583333333333335</v>
      </c>
      <c r="E147" s="3">
        <v>1022</v>
      </c>
      <c r="F147" s="3" t="s">
        <v>281</v>
      </c>
      <c r="G147" s="3" t="s">
        <v>203</v>
      </c>
      <c r="H147" s="3"/>
      <c r="I147" s="3"/>
      <c r="J147" s="3"/>
      <c r="K147" s="3"/>
      <c r="L147" s="3"/>
      <c r="M147" s="3"/>
      <c r="N147" s="3"/>
      <c r="O147" s="3"/>
      <c r="P147" s="3"/>
      <c r="Q147" s="3"/>
      <c r="R147" s="3"/>
      <c r="S147" s="3"/>
      <c r="T147" s="3"/>
      <c r="U147" s="3"/>
      <c r="V147" s="3"/>
      <c r="W147" s="3"/>
      <c r="X147" s="3"/>
      <c r="Y147" s="3"/>
      <c r="Z147" s="3"/>
    </row>
    <row r="148" spans="1:26" x14ac:dyDescent="0.2">
      <c r="A148" s="3">
        <v>10129</v>
      </c>
      <c r="B148" s="3" t="s">
        <v>340</v>
      </c>
      <c r="C148" s="11">
        <v>44055</v>
      </c>
      <c r="D148" s="12">
        <v>0.49583333333333335</v>
      </c>
      <c r="E148" s="3">
        <v>1045</v>
      </c>
      <c r="F148" s="3" t="s">
        <v>281</v>
      </c>
      <c r="G148" s="3" t="s">
        <v>221</v>
      </c>
      <c r="H148" s="3"/>
      <c r="I148" s="3"/>
      <c r="J148" s="3"/>
      <c r="K148" s="3"/>
      <c r="L148" s="3"/>
      <c r="M148" s="3"/>
      <c r="N148" s="3"/>
      <c r="O148" s="3"/>
      <c r="P148" s="3"/>
      <c r="Q148" s="3"/>
      <c r="R148" s="3"/>
      <c r="S148" s="3"/>
      <c r="T148" s="3"/>
      <c r="U148" s="3"/>
      <c r="V148" s="3"/>
      <c r="W148" s="3"/>
      <c r="X148" s="3"/>
      <c r="Y148" s="3"/>
      <c r="Z148" s="3"/>
    </row>
    <row r="149" spans="1:26" x14ac:dyDescent="0.2">
      <c r="A149" s="3">
        <v>10130</v>
      </c>
      <c r="B149" s="3" t="s">
        <v>340</v>
      </c>
      <c r="C149" s="11">
        <v>44055</v>
      </c>
      <c r="D149" s="12">
        <v>0.51041666666666663</v>
      </c>
      <c r="E149" s="3">
        <v>1021</v>
      </c>
      <c r="F149" s="3" t="s">
        <v>265</v>
      </c>
      <c r="G149" s="3" t="s">
        <v>203</v>
      </c>
      <c r="H149" s="3"/>
      <c r="I149" s="3"/>
      <c r="J149" s="3"/>
      <c r="K149" s="3"/>
      <c r="L149" s="3"/>
      <c r="M149" s="3"/>
      <c r="N149" s="3"/>
      <c r="O149" s="3"/>
      <c r="P149" s="3"/>
      <c r="Q149" s="3"/>
      <c r="R149" s="3"/>
      <c r="S149" s="3"/>
      <c r="T149" s="3"/>
      <c r="U149" s="3"/>
      <c r="V149" s="3"/>
      <c r="W149" s="3"/>
      <c r="X149" s="3"/>
      <c r="Y149" s="3"/>
      <c r="Z149" s="3"/>
    </row>
    <row r="150" spans="1:26" x14ac:dyDescent="0.2">
      <c r="A150" s="3">
        <v>10131</v>
      </c>
      <c r="B150" s="3" t="s">
        <v>340</v>
      </c>
      <c r="C150" s="11">
        <v>44055</v>
      </c>
      <c r="D150" s="12">
        <v>0.51041666666666663</v>
      </c>
      <c r="E150" s="3">
        <v>1020</v>
      </c>
      <c r="F150" s="3" t="s">
        <v>265</v>
      </c>
      <c r="G150" s="3" t="s">
        <v>221</v>
      </c>
      <c r="H150" s="3"/>
      <c r="I150" s="3"/>
      <c r="J150" s="3"/>
      <c r="K150" s="3"/>
      <c r="L150" s="3"/>
      <c r="M150" s="3"/>
      <c r="N150" s="3"/>
      <c r="O150" s="3"/>
      <c r="P150" s="3"/>
      <c r="Q150" s="3"/>
      <c r="R150" s="3"/>
      <c r="S150" s="3"/>
      <c r="T150" s="3"/>
      <c r="U150" s="3"/>
      <c r="V150" s="3"/>
      <c r="W150" s="3"/>
      <c r="X150" s="3"/>
      <c r="Y150" s="3"/>
      <c r="Z150" s="3"/>
    </row>
    <row r="151" spans="1:26" x14ac:dyDescent="0.2">
      <c r="A151" s="3">
        <v>10132</v>
      </c>
      <c r="B151" s="3" t="s">
        <v>340</v>
      </c>
      <c r="C151" s="11">
        <v>44055</v>
      </c>
      <c r="D151" s="12">
        <v>0.53749999999999998</v>
      </c>
      <c r="E151" s="3">
        <v>1026</v>
      </c>
      <c r="F151" s="3" t="s">
        <v>215</v>
      </c>
      <c r="G151" s="3" t="s">
        <v>203</v>
      </c>
      <c r="H151" s="3"/>
      <c r="I151" s="3"/>
      <c r="J151" s="3"/>
      <c r="K151" s="3"/>
      <c r="L151" s="3"/>
      <c r="M151" s="3"/>
      <c r="N151" s="3"/>
      <c r="O151" s="3"/>
      <c r="P151" s="3"/>
      <c r="Q151" s="3"/>
      <c r="R151" s="3"/>
      <c r="S151" s="3"/>
      <c r="T151" s="3"/>
      <c r="U151" s="3"/>
      <c r="V151" s="3"/>
      <c r="W151" s="3"/>
      <c r="X151" s="3"/>
      <c r="Y151" s="3"/>
      <c r="Z151" s="3"/>
    </row>
    <row r="152" spans="1:26" x14ac:dyDescent="0.2">
      <c r="A152" s="3">
        <v>10133</v>
      </c>
      <c r="B152" s="3" t="s">
        <v>340</v>
      </c>
      <c r="C152" s="11">
        <v>44055</v>
      </c>
      <c r="D152" s="12">
        <v>0.56041666666666667</v>
      </c>
      <c r="E152" s="3">
        <v>1001</v>
      </c>
      <c r="F152" s="3" t="s">
        <v>218</v>
      </c>
      <c r="G152" s="3" t="s">
        <v>203</v>
      </c>
      <c r="H152" s="3"/>
      <c r="I152" s="3"/>
      <c r="J152" s="3"/>
      <c r="K152" s="3"/>
      <c r="L152" s="3"/>
      <c r="M152" s="3"/>
      <c r="N152" s="3"/>
      <c r="O152" s="3"/>
      <c r="P152" s="3"/>
      <c r="Q152" s="3"/>
      <c r="R152" s="3"/>
      <c r="S152" s="3"/>
      <c r="T152" s="3"/>
      <c r="U152" s="3"/>
      <c r="V152" s="3"/>
      <c r="W152" s="3"/>
      <c r="X152" s="3"/>
      <c r="Y152" s="3"/>
      <c r="Z152" s="3"/>
    </row>
    <row r="153" spans="1:26" x14ac:dyDescent="0.2">
      <c r="A153" s="3">
        <v>10134</v>
      </c>
      <c r="B153" s="3" t="s">
        <v>340</v>
      </c>
      <c r="C153" s="11">
        <v>44055</v>
      </c>
      <c r="D153" s="12">
        <v>0.56041666666666667</v>
      </c>
      <c r="E153" s="3">
        <v>1039</v>
      </c>
      <c r="F153" s="3" t="s">
        <v>218</v>
      </c>
      <c r="G153" s="3" t="s">
        <v>221</v>
      </c>
      <c r="H153" s="3"/>
      <c r="I153" s="3"/>
      <c r="J153" s="3"/>
      <c r="K153" s="3"/>
      <c r="L153" s="3"/>
      <c r="M153" s="3"/>
      <c r="N153" s="3"/>
      <c r="O153" s="3"/>
      <c r="P153" s="3"/>
      <c r="Q153" s="3"/>
      <c r="R153" s="3"/>
      <c r="S153" s="3"/>
      <c r="T153" s="3"/>
      <c r="U153" s="3"/>
      <c r="V153" s="3"/>
      <c r="W153" s="3"/>
      <c r="X153" s="3"/>
      <c r="Y153" s="3"/>
      <c r="Z153" s="3"/>
    </row>
    <row r="154" spans="1:26" x14ac:dyDescent="0.2">
      <c r="A154" s="3">
        <v>10135</v>
      </c>
      <c r="B154" s="3" t="s">
        <v>340</v>
      </c>
      <c r="C154" s="11">
        <v>44055</v>
      </c>
      <c r="D154" s="12">
        <v>0.57291666666666663</v>
      </c>
      <c r="E154" s="3">
        <v>1023</v>
      </c>
      <c r="F154" s="3" t="s">
        <v>224</v>
      </c>
      <c r="G154" s="3" t="s">
        <v>203</v>
      </c>
      <c r="H154" s="3"/>
      <c r="I154" s="3"/>
      <c r="J154" s="3"/>
      <c r="K154" s="3"/>
      <c r="L154" s="3"/>
      <c r="M154" s="3"/>
      <c r="N154" s="3"/>
      <c r="O154" s="3"/>
      <c r="P154" s="3"/>
      <c r="Q154" s="3"/>
      <c r="R154" s="3"/>
      <c r="S154" s="3"/>
      <c r="T154" s="3"/>
      <c r="U154" s="3"/>
      <c r="V154" s="3"/>
      <c r="W154" s="3"/>
      <c r="X154" s="3"/>
      <c r="Y154" s="3"/>
      <c r="Z154" s="3"/>
    </row>
    <row r="155" spans="1:26" x14ac:dyDescent="0.2">
      <c r="A155" s="3">
        <v>10136</v>
      </c>
      <c r="B155" s="3" t="s">
        <v>340</v>
      </c>
      <c r="C155" s="11">
        <v>44055</v>
      </c>
      <c r="D155" s="12">
        <v>0.58888888888888891</v>
      </c>
      <c r="E155" s="3">
        <v>1034</v>
      </c>
      <c r="F155" s="3" t="s">
        <v>284</v>
      </c>
      <c r="G155" s="3" t="s">
        <v>203</v>
      </c>
      <c r="H155" s="3"/>
      <c r="I155" s="3"/>
      <c r="J155" s="3"/>
      <c r="K155" s="3"/>
      <c r="L155" s="3"/>
      <c r="M155" s="3"/>
      <c r="N155" s="3"/>
      <c r="O155" s="3"/>
      <c r="P155" s="3"/>
      <c r="Q155" s="3"/>
      <c r="R155" s="3"/>
      <c r="S155" s="3"/>
      <c r="T155" s="3"/>
      <c r="U155" s="3"/>
      <c r="V155" s="3"/>
      <c r="W155" s="3"/>
      <c r="X155" s="3"/>
      <c r="Y155" s="3"/>
      <c r="Z155" s="3"/>
    </row>
    <row r="156" spans="1:26" x14ac:dyDescent="0.2">
      <c r="A156" s="3">
        <v>10137</v>
      </c>
      <c r="B156" s="3" t="s">
        <v>340</v>
      </c>
      <c r="C156" s="11">
        <v>44055</v>
      </c>
      <c r="D156" s="12">
        <v>0.58888888888888891</v>
      </c>
      <c r="E156" s="3">
        <v>1019</v>
      </c>
      <c r="F156" s="3" t="s">
        <v>284</v>
      </c>
      <c r="G156" s="3" t="s">
        <v>221</v>
      </c>
      <c r="H156" s="3"/>
      <c r="I156" s="3"/>
      <c r="J156" s="3"/>
      <c r="K156" s="3"/>
      <c r="L156" s="3"/>
      <c r="M156" s="3"/>
      <c r="N156" s="3"/>
      <c r="O156" s="3"/>
      <c r="P156" s="3"/>
      <c r="Q156" s="3"/>
      <c r="R156" s="3"/>
      <c r="S156" s="3"/>
      <c r="T156" s="3"/>
      <c r="U156" s="3"/>
      <c r="V156" s="3"/>
      <c r="W156" s="3"/>
      <c r="X156" s="3"/>
      <c r="Y156" s="3"/>
      <c r="Z156" s="3"/>
    </row>
    <row r="157" spans="1:26" x14ac:dyDescent="0.2">
      <c r="A157" s="3">
        <v>10138</v>
      </c>
      <c r="B157" s="3" t="s">
        <v>340</v>
      </c>
      <c r="C157" s="11">
        <v>44055</v>
      </c>
      <c r="D157" s="12">
        <v>0.46250000000000002</v>
      </c>
      <c r="E157" s="3">
        <v>1036</v>
      </c>
      <c r="F157" s="3" t="s">
        <v>267</v>
      </c>
      <c r="G157" s="3" t="s">
        <v>221</v>
      </c>
      <c r="H157" s="3"/>
      <c r="I157" s="3"/>
      <c r="J157" s="3"/>
      <c r="K157" s="3"/>
      <c r="L157" s="3"/>
      <c r="M157" s="3"/>
      <c r="N157" s="3"/>
      <c r="O157" s="3"/>
      <c r="P157" s="3"/>
      <c r="Q157" s="3"/>
      <c r="R157" s="3"/>
      <c r="S157" s="3"/>
      <c r="T157" s="3"/>
      <c r="U157" s="3"/>
      <c r="V157" s="3"/>
      <c r="W157" s="3"/>
      <c r="X157" s="3"/>
      <c r="Y157" s="3"/>
      <c r="Z157" s="3"/>
    </row>
    <row r="158" spans="1:26" x14ac:dyDescent="0.2">
      <c r="A158" s="3">
        <v>10201</v>
      </c>
      <c r="B158" s="3" t="s">
        <v>341</v>
      </c>
      <c r="C158" s="11">
        <v>44083</v>
      </c>
      <c r="D158" s="12">
        <v>0.38263888888888886</v>
      </c>
      <c r="E158" s="3">
        <v>1020</v>
      </c>
      <c r="F158" s="3" t="s">
        <v>307</v>
      </c>
      <c r="G158" s="3" t="s">
        <v>203</v>
      </c>
      <c r="H158" s="3"/>
      <c r="I158" s="3"/>
      <c r="J158" s="3"/>
      <c r="K158" s="3"/>
      <c r="L158" s="3"/>
      <c r="M158" s="3"/>
      <c r="N158" s="3"/>
      <c r="O158" s="3"/>
      <c r="P158" s="3"/>
      <c r="Q158" s="3"/>
      <c r="R158" s="3"/>
      <c r="S158" s="3"/>
      <c r="T158" s="3"/>
      <c r="U158" s="3"/>
      <c r="V158" s="3"/>
      <c r="W158" s="3"/>
      <c r="X158" s="3"/>
      <c r="Y158" s="3"/>
      <c r="Z158" s="3"/>
    </row>
    <row r="159" spans="1:26" x14ac:dyDescent="0.2">
      <c r="A159" s="3">
        <v>10202</v>
      </c>
      <c r="B159" s="3" t="s">
        <v>341</v>
      </c>
      <c r="C159" s="11">
        <v>44083</v>
      </c>
      <c r="D159" s="12">
        <v>0.38263888888888886</v>
      </c>
      <c r="E159" s="3">
        <v>1007</v>
      </c>
      <c r="F159" s="3" t="s">
        <v>307</v>
      </c>
      <c r="G159" s="3" t="s">
        <v>221</v>
      </c>
      <c r="H159" s="3"/>
      <c r="I159" s="3"/>
      <c r="J159" s="3"/>
      <c r="K159" s="3"/>
      <c r="L159" s="3"/>
      <c r="M159" s="3"/>
      <c r="N159" s="3"/>
      <c r="O159" s="3"/>
      <c r="P159" s="3"/>
      <c r="Q159" s="3"/>
      <c r="R159" s="3"/>
      <c r="S159" s="3"/>
      <c r="T159" s="3"/>
      <c r="U159" s="3"/>
      <c r="V159" s="3"/>
      <c r="W159" s="3"/>
      <c r="X159" s="3"/>
      <c r="Y159" s="3"/>
      <c r="Z159" s="3"/>
    </row>
    <row r="160" spans="1:26" x14ac:dyDescent="0.2">
      <c r="A160" s="3">
        <v>10203</v>
      </c>
      <c r="B160" s="3" t="s">
        <v>341</v>
      </c>
      <c r="C160" s="11">
        <v>44083</v>
      </c>
      <c r="D160" s="12">
        <v>0.56597222222222221</v>
      </c>
      <c r="E160" s="3">
        <v>1040</v>
      </c>
      <c r="F160" s="3" t="s">
        <v>218</v>
      </c>
      <c r="G160" s="3" t="s">
        <v>221</v>
      </c>
      <c r="H160" s="3"/>
      <c r="I160" s="3"/>
      <c r="J160" s="3"/>
      <c r="K160" s="3"/>
      <c r="L160" s="3"/>
      <c r="M160" s="3"/>
      <c r="N160" s="3"/>
      <c r="O160" s="3"/>
      <c r="P160" s="3"/>
      <c r="Q160" s="3"/>
      <c r="R160" s="3"/>
      <c r="S160" s="3"/>
      <c r="T160" s="3"/>
      <c r="U160" s="3"/>
      <c r="V160" s="3"/>
      <c r="W160" s="3"/>
      <c r="X160" s="3"/>
      <c r="Y160" s="3"/>
      <c r="Z160" s="3"/>
    </row>
    <row r="161" spans="1:26" x14ac:dyDescent="0.2">
      <c r="A161" s="3">
        <v>10204</v>
      </c>
      <c r="B161" s="3" t="s">
        <v>341</v>
      </c>
      <c r="C161" s="11">
        <v>44083</v>
      </c>
      <c r="D161" s="12">
        <v>0.59652777777777777</v>
      </c>
      <c r="E161" s="3">
        <v>1036</v>
      </c>
      <c r="F161" s="3" t="s">
        <v>284</v>
      </c>
      <c r="G161" s="3" t="s">
        <v>203</v>
      </c>
      <c r="H161" s="3"/>
      <c r="I161" s="3"/>
      <c r="J161" s="3"/>
      <c r="K161" s="3"/>
      <c r="L161" s="3"/>
      <c r="M161" s="3"/>
      <c r="N161" s="3"/>
      <c r="O161" s="3"/>
      <c r="P161" s="3"/>
      <c r="Q161" s="3"/>
      <c r="R161" s="3"/>
      <c r="S161" s="3"/>
      <c r="T161" s="3"/>
      <c r="U161" s="3"/>
      <c r="V161" s="3"/>
      <c r="W161" s="3"/>
      <c r="X161" s="3"/>
      <c r="Y161" s="3"/>
      <c r="Z161" s="3"/>
    </row>
    <row r="162" spans="1:26" x14ac:dyDescent="0.2">
      <c r="A162" s="3">
        <v>10205</v>
      </c>
      <c r="B162" s="3" t="s">
        <v>341</v>
      </c>
      <c r="C162" s="11">
        <v>44083</v>
      </c>
      <c r="D162" s="12">
        <v>0.56597222222222221</v>
      </c>
      <c r="E162" s="3">
        <v>1021</v>
      </c>
      <c r="F162" s="3" t="s">
        <v>218</v>
      </c>
      <c r="G162" s="3" t="s">
        <v>203</v>
      </c>
      <c r="H162" s="3"/>
      <c r="I162" s="3"/>
      <c r="J162" s="3"/>
      <c r="K162" s="3"/>
      <c r="L162" s="3"/>
      <c r="M162" s="3"/>
      <c r="N162" s="3"/>
      <c r="O162" s="3"/>
      <c r="P162" s="3"/>
      <c r="Q162" s="3"/>
      <c r="R162" s="3"/>
      <c r="S162" s="3"/>
      <c r="T162" s="3"/>
      <c r="U162" s="3"/>
      <c r="V162" s="3"/>
      <c r="W162" s="3"/>
      <c r="X162" s="3"/>
      <c r="Y162" s="3"/>
      <c r="Z162" s="3"/>
    </row>
    <row r="163" spans="1:26" x14ac:dyDescent="0.2">
      <c r="A163" s="3">
        <v>10206</v>
      </c>
      <c r="B163" s="3" t="s">
        <v>341</v>
      </c>
      <c r="C163" s="11">
        <v>44083</v>
      </c>
      <c r="D163" s="12">
        <v>0.57916666666666672</v>
      </c>
      <c r="E163" s="3">
        <v>1014</v>
      </c>
      <c r="F163" s="3" t="s">
        <v>224</v>
      </c>
      <c r="G163" s="3" t="s">
        <v>203</v>
      </c>
      <c r="H163" s="3"/>
      <c r="I163" s="3"/>
      <c r="J163" s="3"/>
      <c r="K163" s="3"/>
      <c r="L163" s="3"/>
      <c r="M163" s="3"/>
      <c r="N163" s="3"/>
      <c r="O163" s="3"/>
      <c r="P163" s="3"/>
      <c r="Q163" s="3"/>
      <c r="R163" s="3"/>
      <c r="S163" s="3"/>
      <c r="T163" s="3"/>
      <c r="U163" s="3"/>
      <c r="V163" s="3"/>
      <c r="W163" s="3"/>
      <c r="X163" s="3"/>
      <c r="Y163" s="3"/>
      <c r="Z163" s="3"/>
    </row>
    <row r="164" spans="1:26" x14ac:dyDescent="0.2">
      <c r="A164" s="3">
        <v>10207</v>
      </c>
      <c r="B164" s="3" t="s">
        <v>341</v>
      </c>
      <c r="C164" s="11">
        <v>44083</v>
      </c>
      <c r="D164" s="12">
        <v>0.40833333333333333</v>
      </c>
      <c r="E164" s="3">
        <v>1043</v>
      </c>
      <c r="F164" s="3" t="s">
        <v>272</v>
      </c>
      <c r="G164" s="3" t="s">
        <v>221</v>
      </c>
      <c r="H164" s="3"/>
      <c r="I164" s="3"/>
      <c r="J164" s="3"/>
      <c r="K164" s="3"/>
      <c r="L164" s="3"/>
      <c r="M164" s="3"/>
      <c r="N164" s="3"/>
      <c r="O164" s="3"/>
      <c r="P164" s="3"/>
      <c r="Q164" s="3"/>
      <c r="R164" s="3"/>
      <c r="S164" s="3"/>
      <c r="T164" s="3"/>
      <c r="U164" s="3"/>
      <c r="V164" s="3"/>
      <c r="W164" s="3"/>
      <c r="X164" s="3"/>
      <c r="Y164" s="3"/>
      <c r="Z164" s="3"/>
    </row>
    <row r="165" spans="1:26" x14ac:dyDescent="0.2">
      <c r="A165" s="3">
        <v>10208</v>
      </c>
      <c r="B165" s="3" t="s">
        <v>341</v>
      </c>
      <c r="C165" s="11">
        <v>44083</v>
      </c>
      <c r="D165" s="12">
        <v>0.53819444444444442</v>
      </c>
      <c r="E165" s="3">
        <v>1010</v>
      </c>
      <c r="F165" s="3" t="s">
        <v>215</v>
      </c>
      <c r="G165" s="3" t="s">
        <v>203</v>
      </c>
      <c r="H165" s="3"/>
      <c r="I165" s="3"/>
      <c r="J165" s="3"/>
      <c r="K165" s="3"/>
      <c r="L165" s="3"/>
      <c r="M165" s="3"/>
      <c r="N165" s="3"/>
      <c r="O165" s="3"/>
      <c r="P165" s="3"/>
      <c r="Q165" s="3"/>
      <c r="R165" s="3"/>
      <c r="S165" s="3"/>
      <c r="T165" s="3"/>
      <c r="U165" s="3"/>
      <c r="V165" s="3"/>
      <c r="W165" s="3"/>
      <c r="X165" s="3"/>
      <c r="Y165" s="3"/>
      <c r="Z165" s="3"/>
    </row>
    <row r="166" spans="1:26" x14ac:dyDescent="0.2">
      <c r="A166" s="3">
        <v>10209</v>
      </c>
      <c r="B166" s="3" t="s">
        <v>341</v>
      </c>
      <c r="C166" s="11">
        <v>44083</v>
      </c>
      <c r="D166" s="12">
        <v>0.39513888888888887</v>
      </c>
      <c r="E166" s="3">
        <v>1028</v>
      </c>
      <c r="F166" s="3" t="s">
        <v>304</v>
      </c>
      <c r="G166" s="3" t="s">
        <v>203</v>
      </c>
      <c r="H166" s="3"/>
      <c r="I166" s="3"/>
      <c r="J166" s="3"/>
      <c r="K166" s="3"/>
      <c r="L166" s="3"/>
      <c r="M166" s="3"/>
      <c r="N166" s="3"/>
      <c r="O166" s="3"/>
      <c r="P166" s="3"/>
      <c r="Q166" s="3"/>
      <c r="R166" s="3"/>
      <c r="S166" s="3"/>
      <c r="T166" s="3"/>
      <c r="U166" s="3"/>
      <c r="V166" s="3"/>
      <c r="W166" s="3"/>
      <c r="X166" s="3"/>
      <c r="Y166" s="3"/>
      <c r="Z166" s="3"/>
    </row>
    <row r="167" spans="1:26" x14ac:dyDescent="0.2">
      <c r="A167" s="3">
        <v>10210</v>
      </c>
      <c r="B167" s="3" t="s">
        <v>341</v>
      </c>
      <c r="C167" s="11">
        <v>44083</v>
      </c>
      <c r="D167" s="12">
        <v>0.47152777777777777</v>
      </c>
      <c r="E167" s="3">
        <v>1019</v>
      </c>
      <c r="F167" s="3" t="s">
        <v>267</v>
      </c>
      <c r="G167" s="3" t="s">
        <v>203</v>
      </c>
      <c r="H167" s="3"/>
      <c r="I167" s="3"/>
      <c r="J167" s="3"/>
      <c r="K167" s="3"/>
      <c r="L167" s="3"/>
      <c r="M167" s="3"/>
      <c r="N167" s="3"/>
      <c r="O167" s="3"/>
      <c r="P167" s="3"/>
      <c r="Q167" s="3"/>
      <c r="R167" s="3"/>
      <c r="S167" s="3"/>
      <c r="T167" s="3"/>
      <c r="U167" s="3"/>
      <c r="V167" s="3"/>
      <c r="W167" s="3"/>
      <c r="X167" s="3"/>
      <c r="Y167" s="3"/>
      <c r="Z167" s="3"/>
    </row>
    <row r="168" spans="1:26" x14ac:dyDescent="0.2">
      <c r="A168" s="3">
        <v>10211</v>
      </c>
      <c r="B168" s="3" t="s">
        <v>341</v>
      </c>
      <c r="C168" s="11">
        <v>44083</v>
      </c>
      <c r="D168" s="12">
        <v>0.45347222222222222</v>
      </c>
      <c r="E168" s="3">
        <v>1026</v>
      </c>
      <c r="F168" s="3" t="s">
        <v>274</v>
      </c>
      <c r="G168" s="3" t="s">
        <v>221</v>
      </c>
      <c r="H168" s="3"/>
      <c r="I168" s="3"/>
      <c r="J168" s="3"/>
      <c r="K168" s="3"/>
      <c r="L168" s="3"/>
      <c r="M168" s="3"/>
      <c r="N168" s="3"/>
      <c r="O168" s="3"/>
      <c r="P168" s="3"/>
      <c r="Q168" s="3"/>
      <c r="R168" s="3"/>
      <c r="S168" s="3"/>
      <c r="T168" s="3"/>
      <c r="U168" s="3"/>
      <c r="V168" s="3"/>
      <c r="W168" s="3"/>
      <c r="X168" s="3"/>
      <c r="Y168" s="3"/>
      <c r="Z168" s="3"/>
    </row>
    <row r="169" spans="1:26" x14ac:dyDescent="0.2">
      <c r="A169" s="3">
        <v>10212</v>
      </c>
      <c r="B169" s="3" t="s">
        <v>341</v>
      </c>
      <c r="C169" s="11">
        <v>44083</v>
      </c>
      <c r="D169" s="12">
        <v>0.34861111111111109</v>
      </c>
      <c r="E169" s="3">
        <v>1015</v>
      </c>
      <c r="F169" s="3" t="s">
        <v>277</v>
      </c>
      <c r="G169" s="3" t="s">
        <v>203</v>
      </c>
      <c r="H169" s="3"/>
      <c r="I169" s="3"/>
      <c r="J169" s="3"/>
      <c r="K169" s="3"/>
      <c r="L169" s="3"/>
      <c r="M169" s="3"/>
      <c r="N169" s="3"/>
      <c r="O169" s="3"/>
      <c r="P169" s="3"/>
      <c r="Q169" s="3"/>
      <c r="R169" s="3"/>
      <c r="S169" s="3"/>
      <c r="T169" s="3"/>
      <c r="U169" s="3"/>
      <c r="V169" s="3"/>
      <c r="W169" s="3"/>
      <c r="X169" s="3"/>
      <c r="Y169" s="3"/>
      <c r="Z169" s="3"/>
    </row>
    <row r="170" spans="1:26" x14ac:dyDescent="0.2">
      <c r="A170" s="3">
        <v>10213</v>
      </c>
      <c r="B170" s="3" t="s">
        <v>341</v>
      </c>
      <c r="C170" s="11">
        <v>44083</v>
      </c>
      <c r="D170" s="12">
        <v>0.40833333333333333</v>
      </c>
      <c r="E170" s="3">
        <v>1037</v>
      </c>
      <c r="F170" s="3" t="s">
        <v>272</v>
      </c>
      <c r="G170" s="3" t="s">
        <v>203</v>
      </c>
      <c r="H170" s="3"/>
      <c r="I170" s="3"/>
      <c r="J170" s="3"/>
      <c r="K170" s="3"/>
      <c r="L170" s="3"/>
      <c r="M170" s="3"/>
      <c r="N170" s="3"/>
      <c r="O170" s="3"/>
      <c r="P170" s="3"/>
      <c r="Q170" s="3"/>
      <c r="R170" s="3"/>
      <c r="S170" s="3"/>
      <c r="T170" s="3"/>
      <c r="U170" s="3"/>
      <c r="V170" s="3"/>
      <c r="W170" s="3"/>
      <c r="X170" s="3"/>
      <c r="Y170" s="3"/>
      <c r="Z170" s="3"/>
    </row>
    <row r="171" spans="1:26" x14ac:dyDescent="0.2">
      <c r="A171" s="3">
        <v>10214</v>
      </c>
      <c r="B171" s="3" t="s">
        <v>341</v>
      </c>
      <c r="C171" s="11">
        <v>44083</v>
      </c>
      <c r="D171" s="12">
        <v>0.53819444444444442</v>
      </c>
      <c r="E171" s="3">
        <v>1002</v>
      </c>
      <c r="F171" s="3" t="s">
        <v>215</v>
      </c>
      <c r="G171" s="3" t="s">
        <v>203</v>
      </c>
      <c r="H171" s="3"/>
      <c r="I171" s="3"/>
      <c r="J171" s="3"/>
      <c r="K171" s="3"/>
      <c r="L171" s="3"/>
      <c r="M171" s="3"/>
      <c r="N171" s="3"/>
      <c r="O171" s="3"/>
      <c r="P171" s="3"/>
      <c r="Q171" s="3"/>
      <c r="R171" s="3"/>
      <c r="S171" s="3"/>
      <c r="T171" s="3"/>
      <c r="U171" s="3"/>
      <c r="V171" s="3"/>
      <c r="W171" s="3"/>
      <c r="X171" s="3"/>
      <c r="Y171" s="3"/>
      <c r="Z171" s="3"/>
    </row>
    <row r="172" spans="1:26" x14ac:dyDescent="0.2">
      <c r="A172" s="3">
        <v>10215</v>
      </c>
      <c r="B172" s="3" t="s">
        <v>341</v>
      </c>
      <c r="C172" s="11">
        <v>44083</v>
      </c>
      <c r="D172" s="12">
        <v>0.45347222222222222</v>
      </c>
      <c r="E172" s="3">
        <v>1045</v>
      </c>
      <c r="F172" s="3" t="s">
        <v>274</v>
      </c>
      <c r="G172" s="3" t="s">
        <v>203</v>
      </c>
      <c r="H172" s="3"/>
      <c r="I172" s="3"/>
      <c r="J172" s="3"/>
      <c r="K172" s="3"/>
      <c r="L172" s="3"/>
      <c r="M172" s="3"/>
      <c r="N172" s="3"/>
      <c r="O172" s="3"/>
      <c r="P172" s="3"/>
      <c r="Q172" s="3"/>
      <c r="R172" s="3"/>
      <c r="S172" s="3"/>
      <c r="T172" s="3"/>
      <c r="U172" s="3"/>
      <c r="V172" s="3"/>
      <c r="W172" s="3"/>
      <c r="X172" s="3"/>
      <c r="Y172" s="3"/>
      <c r="Z172" s="3"/>
    </row>
    <row r="173" spans="1:26" x14ac:dyDescent="0.2">
      <c r="A173" s="3">
        <v>10216</v>
      </c>
      <c r="B173" s="3" t="s">
        <v>341</v>
      </c>
      <c r="C173" s="11">
        <v>44083</v>
      </c>
      <c r="D173" s="12">
        <v>0.41944444444444445</v>
      </c>
      <c r="E173" s="3">
        <v>1006</v>
      </c>
      <c r="F173" s="3" t="s">
        <v>300</v>
      </c>
      <c r="G173" s="3" t="s">
        <v>203</v>
      </c>
      <c r="H173" s="3"/>
      <c r="I173" s="3"/>
      <c r="J173" s="3"/>
      <c r="K173" s="3"/>
      <c r="L173" s="3"/>
      <c r="M173" s="3"/>
      <c r="N173" s="3"/>
      <c r="O173" s="3"/>
      <c r="P173" s="3"/>
      <c r="Q173" s="3"/>
      <c r="R173" s="3"/>
      <c r="S173" s="3"/>
      <c r="T173" s="3"/>
      <c r="U173" s="3"/>
      <c r="V173" s="3"/>
      <c r="W173" s="3"/>
      <c r="X173" s="3"/>
      <c r="Y173" s="3"/>
      <c r="Z173" s="3"/>
    </row>
    <row r="174" spans="1:26" x14ac:dyDescent="0.2">
      <c r="A174" s="3">
        <v>10217</v>
      </c>
      <c r="B174" s="3" t="s">
        <v>341</v>
      </c>
      <c r="C174" s="11">
        <v>44083</v>
      </c>
      <c r="D174" s="12">
        <v>0.51249999999999996</v>
      </c>
      <c r="E174" s="3">
        <v>1029</v>
      </c>
      <c r="F174" s="3" t="s">
        <v>265</v>
      </c>
      <c r="G174" s="3" t="s">
        <v>221</v>
      </c>
      <c r="H174" s="3"/>
      <c r="I174" s="3"/>
      <c r="J174" s="3"/>
      <c r="K174" s="3"/>
      <c r="L174" s="3"/>
      <c r="M174" s="3"/>
      <c r="N174" s="3"/>
      <c r="O174" s="3"/>
      <c r="P174" s="3"/>
      <c r="Q174" s="3"/>
      <c r="R174" s="3"/>
      <c r="S174" s="3"/>
      <c r="T174" s="3"/>
      <c r="U174" s="3"/>
      <c r="V174" s="3"/>
      <c r="W174" s="3"/>
      <c r="X174" s="3"/>
      <c r="Y174" s="3"/>
      <c r="Z174" s="3"/>
    </row>
    <row r="175" spans="1:26" x14ac:dyDescent="0.2">
      <c r="A175" s="3">
        <v>10218</v>
      </c>
      <c r="B175" s="3" t="s">
        <v>341</v>
      </c>
      <c r="C175" s="11">
        <v>44083</v>
      </c>
      <c r="D175" s="12">
        <v>0.51249999999999996</v>
      </c>
      <c r="E175" s="3">
        <v>1041</v>
      </c>
      <c r="F175" s="3" t="s">
        <v>265</v>
      </c>
      <c r="G175" s="3" t="s">
        <v>203</v>
      </c>
      <c r="H175" s="3"/>
      <c r="I175" s="3"/>
      <c r="J175" s="3"/>
      <c r="K175" s="3"/>
      <c r="L175" s="3"/>
      <c r="M175" s="3"/>
      <c r="N175" s="3"/>
      <c r="O175" s="3"/>
      <c r="P175" s="3"/>
      <c r="Q175" s="3"/>
      <c r="R175" s="3"/>
      <c r="S175" s="3"/>
      <c r="T175" s="3"/>
      <c r="U175" s="3"/>
      <c r="V175" s="3"/>
      <c r="W175" s="3"/>
      <c r="X175" s="3"/>
      <c r="Y175" s="3"/>
      <c r="Z175" s="3"/>
    </row>
    <row r="176" spans="1:26" x14ac:dyDescent="0.2">
      <c r="A176" s="3">
        <v>10219</v>
      </c>
      <c r="B176" s="3" t="s">
        <v>341</v>
      </c>
      <c r="C176" s="11">
        <v>44083</v>
      </c>
      <c r="D176" s="12">
        <v>0.42916666666666664</v>
      </c>
      <c r="E176" s="3">
        <v>1031</v>
      </c>
      <c r="F176" s="3" t="s">
        <v>270</v>
      </c>
      <c r="G176" s="3" t="s">
        <v>203</v>
      </c>
      <c r="H176" s="3"/>
      <c r="I176" s="3"/>
      <c r="J176" s="3"/>
      <c r="K176" s="3"/>
      <c r="L176" s="3"/>
      <c r="M176" s="3"/>
      <c r="N176" s="3"/>
      <c r="O176" s="3"/>
      <c r="P176" s="3"/>
      <c r="Q176" s="3"/>
      <c r="R176" s="3"/>
      <c r="S176" s="3"/>
      <c r="T176" s="3"/>
      <c r="U176" s="3"/>
      <c r="V176" s="3"/>
      <c r="W176" s="3"/>
      <c r="X176" s="3"/>
      <c r="Y176" s="3"/>
      <c r="Z176" s="3"/>
    </row>
    <row r="177" spans="1:26" x14ac:dyDescent="0.2">
      <c r="A177" s="3">
        <v>10220</v>
      </c>
      <c r="B177" s="3" t="s">
        <v>341</v>
      </c>
      <c r="C177" s="11">
        <v>44083</v>
      </c>
      <c r="D177" s="12">
        <v>0.3215277777777778</v>
      </c>
      <c r="E177" s="3">
        <v>1024</v>
      </c>
      <c r="F177" s="3" t="s">
        <v>279</v>
      </c>
      <c r="G177" s="3" t="s">
        <v>203</v>
      </c>
      <c r="H177" s="3"/>
      <c r="I177" s="3"/>
      <c r="J177" s="3"/>
      <c r="K177" s="3"/>
      <c r="L177" s="3"/>
      <c r="M177" s="3"/>
      <c r="N177" s="3"/>
      <c r="O177" s="3"/>
      <c r="P177" s="3"/>
      <c r="Q177" s="3"/>
      <c r="R177" s="3"/>
      <c r="S177" s="3"/>
      <c r="T177" s="3"/>
      <c r="U177" s="3"/>
      <c r="V177" s="3"/>
      <c r="W177" s="3"/>
      <c r="X177" s="3"/>
      <c r="Y177" s="3"/>
      <c r="Z177" s="3"/>
    </row>
    <row r="178" spans="1:26" x14ac:dyDescent="0.2">
      <c r="A178" s="3">
        <v>10401</v>
      </c>
      <c r="B178" s="3" t="s">
        <v>342</v>
      </c>
      <c r="C178" s="11">
        <v>44139</v>
      </c>
      <c r="D178" s="12">
        <v>0.42638888888888887</v>
      </c>
      <c r="E178" s="3">
        <v>1035</v>
      </c>
      <c r="F178" s="3" t="s">
        <v>246</v>
      </c>
      <c r="G178" s="3" t="s">
        <v>203</v>
      </c>
      <c r="H178" s="3"/>
      <c r="I178" s="3"/>
      <c r="J178" s="3"/>
      <c r="K178" s="3"/>
      <c r="L178" s="3"/>
      <c r="M178" s="3"/>
      <c r="N178" s="3"/>
      <c r="O178" s="3"/>
      <c r="P178" s="3"/>
      <c r="Q178" s="3"/>
      <c r="R178" s="3"/>
      <c r="S178" s="3"/>
      <c r="T178" s="3"/>
      <c r="U178" s="3"/>
      <c r="V178" s="3"/>
      <c r="W178" s="3"/>
      <c r="X178" s="3"/>
      <c r="Y178" s="3"/>
      <c r="Z178" s="3"/>
    </row>
    <row r="179" spans="1:26" x14ac:dyDescent="0.2">
      <c r="A179" s="3">
        <v>10402</v>
      </c>
      <c r="B179" s="3" t="s">
        <v>342</v>
      </c>
      <c r="C179" s="11">
        <v>44139</v>
      </c>
      <c r="D179" s="12">
        <v>0.52638888888888891</v>
      </c>
      <c r="E179" s="3">
        <v>1022</v>
      </c>
      <c r="F179" s="3" t="s">
        <v>227</v>
      </c>
      <c r="G179" s="3" t="s">
        <v>203</v>
      </c>
      <c r="H179" s="3"/>
      <c r="I179" s="3"/>
      <c r="J179" s="3"/>
      <c r="K179" s="3"/>
      <c r="L179" s="3"/>
      <c r="M179" s="3"/>
      <c r="N179" s="3"/>
      <c r="O179" s="3"/>
      <c r="P179" s="3"/>
      <c r="Q179" s="3"/>
      <c r="R179" s="3"/>
      <c r="S179" s="3"/>
      <c r="T179" s="3"/>
      <c r="U179" s="3"/>
      <c r="V179" s="3"/>
      <c r="W179" s="3"/>
      <c r="X179" s="3"/>
      <c r="Y179" s="3"/>
      <c r="Z179" s="3"/>
    </row>
    <row r="180" spans="1:26" x14ac:dyDescent="0.2">
      <c r="A180" s="3">
        <v>10403</v>
      </c>
      <c r="B180" s="3" t="s">
        <v>342</v>
      </c>
      <c r="C180" s="11">
        <v>44139</v>
      </c>
      <c r="D180" s="12">
        <v>0.52638888888888891</v>
      </c>
      <c r="E180" s="3">
        <v>1034</v>
      </c>
      <c r="F180" s="3" t="s">
        <v>227</v>
      </c>
      <c r="G180" s="3" t="s">
        <v>221</v>
      </c>
      <c r="H180" s="3"/>
      <c r="I180" s="3"/>
      <c r="J180" s="3"/>
      <c r="K180" s="3"/>
      <c r="L180" s="3"/>
      <c r="M180" s="3"/>
      <c r="N180" s="3"/>
      <c r="O180" s="3"/>
      <c r="P180" s="3"/>
      <c r="Q180" s="3"/>
      <c r="R180" s="3"/>
      <c r="S180" s="3"/>
      <c r="T180" s="3"/>
      <c r="U180" s="3"/>
      <c r="V180" s="3"/>
      <c r="W180" s="3"/>
      <c r="X180" s="3"/>
      <c r="Y180" s="3"/>
      <c r="Z180" s="3"/>
    </row>
    <row r="181" spans="1:26" x14ac:dyDescent="0.2">
      <c r="A181" s="3">
        <v>10404</v>
      </c>
      <c r="B181" s="3" t="s">
        <v>342</v>
      </c>
      <c r="C181" s="11">
        <v>44139</v>
      </c>
      <c r="D181" s="12">
        <v>0.49652777777777779</v>
      </c>
      <c r="E181" s="3">
        <v>1039</v>
      </c>
      <c r="F181" s="3" t="s">
        <v>230</v>
      </c>
      <c r="G181" s="3" t="s">
        <v>221</v>
      </c>
      <c r="H181" s="3"/>
      <c r="I181" s="3"/>
      <c r="J181" s="3"/>
      <c r="K181" s="3"/>
      <c r="L181" s="3"/>
      <c r="M181" s="3"/>
      <c r="N181" s="3"/>
      <c r="O181" s="3"/>
      <c r="P181" s="3"/>
      <c r="Q181" s="3"/>
      <c r="R181" s="3"/>
      <c r="S181" s="3"/>
      <c r="T181" s="3"/>
      <c r="U181" s="3"/>
      <c r="V181" s="3"/>
      <c r="W181" s="3"/>
      <c r="X181" s="3"/>
      <c r="Y181" s="3"/>
      <c r="Z181" s="3"/>
    </row>
    <row r="182" spans="1:26" x14ac:dyDescent="0.2">
      <c r="A182" s="3">
        <v>10405</v>
      </c>
      <c r="B182" s="3" t="s">
        <v>342</v>
      </c>
      <c r="C182" s="11">
        <v>44139</v>
      </c>
      <c r="D182" s="12">
        <v>0.46736111111111112</v>
      </c>
      <c r="E182" s="3">
        <v>1009</v>
      </c>
      <c r="F182" s="3" t="s">
        <v>235</v>
      </c>
      <c r="G182" s="3" t="s">
        <v>203</v>
      </c>
      <c r="H182" s="3"/>
      <c r="I182" s="3"/>
      <c r="J182" s="3"/>
      <c r="K182" s="3"/>
      <c r="L182" s="3"/>
      <c r="M182" s="3"/>
      <c r="N182" s="3"/>
      <c r="O182" s="3"/>
      <c r="P182" s="3"/>
      <c r="Q182" s="3"/>
      <c r="R182" s="3"/>
      <c r="S182" s="3"/>
      <c r="T182" s="3"/>
      <c r="U182" s="3"/>
      <c r="V182" s="3"/>
      <c r="W182" s="3"/>
      <c r="X182" s="3"/>
      <c r="Y182" s="3"/>
      <c r="Z182" s="3"/>
    </row>
    <row r="183" spans="1:26" x14ac:dyDescent="0.2">
      <c r="A183" s="3">
        <v>10406</v>
      </c>
      <c r="B183" s="3" t="s">
        <v>342</v>
      </c>
      <c r="C183" s="11">
        <v>44139</v>
      </c>
      <c r="D183" s="12">
        <v>0.39652777777777776</v>
      </c>
      <c r="E183" s="3">
        <v>1029</v>
      </c>
      <c r="F183" s="3" t="s">
        <v>249</v>
      </c>
      <c r="G183" s="3" t="s">
        <v>203</v>
      </c>
      <c r="H183" s="3"/>
      <c r="I183" s="3"/>
      <c r="J183" s="3"/>
      <c r="K183" s="3"/>
      <c r="L183" s="3"/>
      <c r="M183" s="3"/>
      <c r="N183" s="3"/>
      <c r="O183" s="3"/>
      <c r="P183" s="3"/>
      <c r="Q183" s="3"/>
      <c r="R183" s="3"/>
      <c r="S183" s="3"/>
      <c r="T183" s="3"/>
      <c r="U183" s="3"/>
      <c r="V183" s="3"/>
      <c r="W183" s="3"/>
      <c r="X183" s="3"/>
      <c r="Y183" s="3"/>
      <c r="Z183" s="3"/>
    </row>
    <row r="184" spans="1:26" x14ac:dyDescent="0.2">
      <c r="A184" s="3">
        <v>10407</v>
      </c>
      <c r="B184" s="3" t="s">
        <v>342</v>
      </c>
      <c r="C184" s="11">
        <v>44139</v>
      </c>
      <c r="D184" s="12">
        <v>0.37569444444444444</v>
      </c>
      <c r="E184" s="3">
        <v>1045</v>
      </c>
      <c r="F184" s="3" t="s">
        <v>255</v>
      </c>
      <c r="G184" s="3" t="s">
        <v>221</v>
      </c>
      <c r="H184" s="3"/>
      <c r="I184" s="3"/>
      <c r="J184" s="3"/>
      <c r="K184" s="3"/>
      <c r="L184" s="3"/>
      <c r="M184" s="3"/>
      <c r="N184" s="3"/>
      <c r="O184" s="3"/>
      <c r="P184" s="3"/>
      <c r="Q184" s="3"/>
      <c r="R184" s="3"/>
      <c r="S184" s="3"/>
      <c r="T184" s="3"/>
      <c r="U184" s="3"/>
      <c r="V184" s="3"/>
      <c r="W184" s="3"/>
      <c r="X184" s="3"/>
      <c r="Y184" s="3"/>
      <c r="Z184" s="3"/>
    </row>
    <row r="185" spans="1:26" x14ac:dyDescent="0.2">
      <c r="A185" s="3">
        <v>10408</v>
      </c>
      <c r="B185" s="3" t="s">
        <v>342</v>
      </c>
      <c r="C185" s="11">
        <v>44139</v>
      </c>
      <c r="D185" s="12">
        <v>0.45555555555555555</v>
      </c>
      <c r="E185" s="3">
        <v>1017</v>
      </c>
      <c r="F185" s="3" t="s">
        <v>240</v>
      </c>
      <c r="G185" s="3" t="s">
        <v>203</v>
      </c>
      <c r="H185" s="3"/>
      <c r="I185" s="3"/>
      <c r="J185" s="3"/>
      <c r="K185" s="3"/>
      <c r="L185" s="3"/>
      <c r="M185" s="3"/>
      <c r="N185" s="3"/>
      <c r="O185" s="3"/>
      <c r="P185" s="3"/>
      <c r="Q185" s="3"/>
      <c r="R185" s="3"/>
      <c r="S185" s="3"/>
      <c r="T185" s="3"/>
      <c r="U185" s="3"/>
      <c r="V185" s="3"/>
      <c r="W185" s="3"/>
      <c r="X185" s="3"/>
      <c r="Y185" s="3"/>
      <c r="Z185" s="3"/>
    </row>
    <row r="186" spans="1:26" x14ac:dyDescent="0.2">
      <c r="A186" s="3">
        <v>10409</v>
      </c>
      <c r="B186" s="3" t="s">
        <v>342</v>
      </c>
      <c r="C186" s="11">
        <v>44139</v>
      </c>
      <c r="D186" s="12">
        <v>0.59166666666666667</v>
      </c>
      <c r="E186" s="3">
        <v>1004</v>
      </c>
      <c r="F186" s="3" t="s">
        <v>206</v>
      </c>
      <c r="G186" s="3" t="s">
        <v>203</v>
      </c>
      <c r="H186" s="3"/>
      <c r="I186" s="3"/>
      <c r="J186" s="3"/>
      <c r="K186" s="3"/>
      <c r="L186" s="3"/>
      <c r="M186" s="3"/>
      <c r="N186" s="3"/>
      <c r="O186" s="3"/>
      <c r="P186" s="3"/>
      <c r="Q186" s="3"/>
      <c r="R186" s="3"/>
      <c r="S186" s="3"/>
      <c r="T186" s="3"/>
      <c r="U186" s="3"/>
      <c r="V186" s="3"/>
      <c r="W186" s="3"/>
      <c r="X186" s="3"/>
      <c r="Y186" s="3"/>
      <c r="Z186" s="3"/>
    </row>
    <row r="187" spans="1:26" x14ac:dyDescent="0.2">
      <c r="A187" s="3">
        <v>10410</v>
      </c>
      <c r="B187" s="3" t="s">
        <v>342</v>
      </c>
      <c r="C187" s="11">
        <v>44139</v>
      </c>
      <c r="D187" s="12">
        <v>0.33263888888888887</v>
      </c>
      <c r="E187" s="3">
        <v>1001</v>
      </c>
      <c r="F187" s="3" t="s">
        <v>263</v>
      </c>
      <c r="G187" s="3" t="s">
        <v>203</v>
      </c>
      <c r="H187" s="3"/>
      <c r="I187" s="3"/>
      <c r="J187" s="3"/>
      <c r="K187" s="3"/>
      <c r="L187" s="3"/>
      <c r="M187" s="3"/>
      <c r="N187" s="3"/>
      <c r="O187" s="3"/>
      <c r="P187" s="3"/>
      <c r="Q187" s="3"/>
      <c r="R187" s="3"/>
      <c r="S187" s="3"/>
      <c r="T187" s="3"/>
      <c r="U187" s="3"/>
      <c r="V187" s="3"/>
      <c r="W187" s="3"/>
      <c r="X187" s="3"/>
      <c r="Y187" s="3"/>
      <c r="Z187" s="3"/>
    </row>
    <row r="188" spans="1:26" x14ac:dyDescent="0.2">
      <c r="A188" s="3">
        <v>10411</v>
      </c>
      <c r="B188" s="3" t="s">
        <v>342</v>
      </c>
      <c r="C188" s="11">
        <v>44139</v>
      </c>
      <c r="D188" s="12">
        <v>0.44722222222222224</v>
      </c>
      <c r="E188" s="3">
        <v>1007</v>
      </c>
      <c r="F188" s="3" t="s">
        <v>243</v>
      </c>
      <c r="G188" s="3" t="s">
        <v>203</v>
      </c>
      <c r="H188" s="3"/>
      <c r="I188" s="3"/>
      <c r="J188" s="3"/>
      <c r="K188" s="3"/>
      <c r="L188" s="3"/>
      <c r="M188" s="3"/>
      <c r="N188" s="3"/>
      <c r="O188" s="3"/>
      <c r="P188" s="3"/>
      <c r="Q188" s="3"/>
      <c r="R188" s="3"/>
      <c r="S188" s="3"/>
      <c r="T188" s="3"/>
      <c r="U188" s="3"/>
      <c r="V188" s="3"/>
      <c r="W188" s="3"/>
      <c r="X188" s="3"/>
      <c r="Y188" s="3"/>
      <c r="Z188" s="3"/>
    </row>
    <row r="189" spans="1:26" x14ac:dyDescent="0.2">
      <c r="A189" s="3">
        <v>10412</v>
      </c>
      <c r="B189" s="3" t="s">
        <v>342</v>
      </c>
      <c r="C189" s="11">
        <v>44139</v>
      </c>
      <c r="D189" s="12">
        <v>0.57847222222222228</v>
      </c>
      <c r="E189" s="3">
        <v>1014</v>
      </c>
      <c r="F189" s="3" t="s">
        <v>209</v>
      </c>
      <c r="G189" s="3" t="s">
        <v>203</v>
      </c>
      <c r="H189" s="3"/>
      <c r="I189" s="3"/>
      <c r="J189" s="3"/>
      <c r="K189" s="3"/>
      <c r="L189" s="3"/>
      <c r="M189" s="3"/>
      <c r="N189" s="3"/>
      <c r="O189" s="3"/>
      <c r="P189" s="3"/>
      <c r="Q189" s="3"/>
      <c r="R189" s="3"/>
      <c r="S189" s="3"/>
      <c r="T189" s="3"/>
      <c r="U189" s="3"/>
      <c r="V189" s="3"/>
      <c r="W189" s="3"/>
      <c r="X189" s="3"/>
      <c r="Y189" s="3"/>
      <c r="Z189" s="3"/>
    </row>
    <row r="190" spans="1:26" x14ac:dyDescent="0.2">
      <c r="A190" s="3">
        <v>10413</v>
      </c>
      <c r="B190" s="3" t="s">
        <v>342</v>
      </c>
      <c r="C190" s="11">
        <v>44139</v>
      </c>
      <c r="D190" s="12">
        <v>0.37569444444444444</v>
      </c>
      <c r="E190" s="3">
        <v>1015</v>
      </c>
      <c r="F190" s="3" t="s">
        <v>255</v>
      </c>
      <c r="G190" s="3" t="s">
        <v>203</v>
      </c>
      <c r="H190" s="3"/>
      <c r="I190" s="3"/>
      <c r="J190" s="3"/>
      <c r="K190" s="3"/>
      <c r="L190" s="3"/>
      <c r="M190" s="3"/>
      <c r="N190" s="3"/>
      <c r="O190" s="3"/>
      <c r="P190" s="3"/>
      <c r="Q190" s="3"/>
      <c r="R190" s="3"/>
      <c r="S190" s="3"/>
      <c r="T190" s="3"/>
      <c r="U190" s="3"/>
      <c r="V190" s="3"/>
      <c r="W190" s="3"/>
      <c r="X190" s="3"/>
      <c r="Y190" s="3"/>
      <c r="Z190" s="3"/>
    </row>
    <row r="191" spans="1:26" x14ac:dyDescent="0.2">
      <c r="A191" s="3">
        <v>10414</v>
      </c>
      <c r="B191" s="3" t="s">
        <v>342</v>
      </c>
      <c r="C191" s="11">
        <v>44139</v>
      </c>
      <c r="D191" s="12">
        <v>0.36388888888888887</v>
      </c>
      <c r="E191" s="3">
        <v>1020</v>
      </c>
      <c r="F191" s="3" t="s">
        <v>260</v>
      </c>
      <c r="G191" s="3" t="s">
        <v>203</v>
      </c>
      <c r="H191" s="3"/>
      <c r="I191" s="3"/>
      <c r="J191" s="3"/>
      <c r="K191" s="3"/>
      <c r="L191" s="3"/>
      <c r="M191" s="3"/>
      <c r="N191" s="3"/>
      <c r="O191" s="3"/>
      <c r="P191" s="3"/>
      <c r="Q191" s="3"/>
      <c r="R191" s="3"/>
      <c r="S191" s="3"/>
      <c r="T191" s="3"/>
      <c r="U191" s="3"/>
      <c r="V191" s="3"/>
      <c r="W191" s="3"/>
      <c r="X191" s="3"/>
      <c r="Y191" s="3"/>
      <c r="Z191" s="3"/>
    </row>
    <row r="192" spans="1:26" x14ac:dyDescent="0.2">
      <c r="A192" s="3">
        <v>10415</v>
      </c>
      <c r="B192" s="3" t="s">
        <v>342</v>
      </c>
      <c r="C192" s="11">
        <v>44139</v>
      </c>
      <c r="D192" s="12">
        <v>0.49652777777777779</v>
      </c>
      <c r="E192" s="3">
        <v>1033</v>
      </c>
      <c r="F192" s="3" t="s">
        <v>230</v>
      </c>
      <c r="G192" s="3" t="s">
        <v>203</v>
      </c>
      <c r="H192" s="3"/>
      <c r="I192" s="3"/>
      <c r="J192" s="3"/>
      <c r="K192" s="3"/>
      <c r="L192" s="3"/>
      <c r="M192" s="3"/>
      <c r="N192" s="3"/>
      <c r="O192" s="3"/>
      <c r="P192" s="3"/>
      <c r="Q192" s="3"/>
      <c r="R192" s="3"/>
      <c r="S192" s="3"/>
      <c r="T192" s="3"/>
      <c r="U192" s="3"/>
      <c r="V192" s="3"/>
      <c r="W192" s="3"/>
      <c r="X192" s="3"/>
      <c r="Y192" s="3"/>
      <c r="Z192" s="3"/>
    </row>
    <row r="193" spans="1:26" x14ac:dyDescent="0.2">
      <c r="A193" s="3">
        <v>10416</v>
      </c>
      <c r="B193" s="3" t="s">
        <v>342</v>
      </c>
      <c r="C193" s="11">
        <v>44139</v>
      </c>
      <c r="D193" s="12">
        <v>0.38680555555555557</v>
      </c>
      <c r="E193" s="3">
        <v>1012</v>
      </c>
      <c r="F193" s="3" t="s">
        <v>252</v>
      </c>
      <c r="G193" s="3" t="s">
        <v>203</v>
      </c>
      <c r="H193" s="3"/>
      <c r="I193" s="3"/>
      <c r="J193" s="3"/>
      <c r="K193" s="3"/>
      <c r="L193" s="3"/>
      <c r="M193" s="3"/>
      <c r="N193" s="3"/>
      <c r="O193" s="3"/>
      <c r="P193" s="3"/>
      <c r="Q193" s="3"/>
      <c r="R193" s="3"/>
      <c r="S193" s="3"/>
      <c r="T193" s="3"/>
      <c r="U193" s="3"/>
      <c r="V193" s="3"/>
      <c r="W193" s="3"/>
      <c r="X193" s="3"/>
      <c r="Y193" s="3"/>
      <c r="Z193" s="3"/>
    </row>
    <row r="194" spans="1:26" x14ac:dyDescent="0.2">
      <c r="A194" s="3">
        <v>10417</v>
      </c>
      <c r="B194" s="3" t="s">
        <v>342</v>
      </c>
      <c r="C194" s="11">
        <v>44139</v>
      </c>
      <c r="D194" s="12">
        <v>0.61527777777777781</v>
      </c>
      <c r="E194" s="3">
        <v>1013</v>
      </c>
      <c r="F194" s="3" t="s">
        <v>202</v>
      </c>
      <c r="G194" s="3" t="s">
        <v>221</v>
      </c>
      <c r="H194" s="3"/>
      <c r="I194" s="3"/>
      <c r="J194" s="3"/>
      <c r="K194" s="3"/>
      <c r="L194" s="3"/>
      <c r="M194" s="3"/>
      <c r="N194" s="3"/>
      <c r="O194" s="3"/>
      <c r="P194" s="3"/>
      <c r="Q194" s="3"/>
      <c r="R194" s="3"/>
      <c r="S194" s="3"/>
      <c r="T194" s="3"/>
      <c r="U194" s="3"/>
      <c r="V194" s="3"/>
      <c r="W194" s="3"/>
      <c r="X194" s="3"/>
      <c r="Y194" s="3"/>
      <c r="Z194" s="3"/>
    </row>
    <row r="195" spans="1:26" x14ac:dyDescent="0.2">
      <c r="A195" s="3">
        <v>10418</v>
      </c>
      <c r="B195" s="3" t="s">
        <v>342</v>
      </c>
      <c r="C195" s="11">
        <v>44139</v>
      </c>
      <c r="D195" s="12">
        <v>0.56180555555555556</v>
      </c>
      <c r="E195" s="3">
        <v>1030</v>
      </c>
      <c r="F195" s="3" t="s">
        <v>212</v>
      </c>
      <c r="G195" s="3" t="s">
        <v>221</v>
      </c>
      <c r="H195" s="3"/>
      <c r="I195" s="3"/>
      <c r="J195" s="3"/>
      <c r="K195" s="3"/>
      <c r="L195" s="3"/>
      <c r="M195" s="3"/>
      <c r="N195" s="3"/>
      <c r="O195" s="3"/>
      <c r="P195" s="3"/>
      <c r="Q195" s="3"/>
      <c r="R195" s="3"/>
      <c r="S195" s="3"/>
      <c r="T195" s="3"/>
      <c r="U195" s="3"/>
      <c r="V195" s="3"/>
      <c r="W195" s="3"/>
      <c r="X195" s="3"/>
      <c r="Y195" s="3"/>
      <c r="Z195" s="3"/>
    </row>
    <row r="196" spans="1:26" x14ac:dyDescent="0.2">
      <c r="A196" s="3">
        <v>10419</v>
      </c>
      <c r="B196" s="3" t="s">
        <v>342</v>
      </c>
      <c r="C196" s="11">
        <v>44139</v>
      </c>
      <c r="D196" s="12">
        <v>0.45555555555555555</v>
      </c>
      <c r="E196" s="3">
        <v>1037</v>
      </c>
      <c r="F196" s="3" t="s">
        <v>240</v>
      </c>
      <c r="G196" s="3" t="s">
        <v>221</v>
      </c>
      <c r="H196" s="3"/>
      <c r="I196" s="3"/>
      <c r="J196" s="3"/>
      <c r="K196" s="3"/>
      <c r="L196" s="3"/>
      <c r="M196" s="3"/>
      <c r="N196" s="3"/>
      <c r="O196" s="3"/>
      <c r="P196" s="3"/>
      <c r="Q196" s="3"/>
      <c r="R196" s="3"/>
      <c r="S196" s="3"/>
      <c r="T196" s="3"/>
      <c r="U196" s="3"/>
      <c r="V196" s="3"/>
      <c r="W196" s="3"/>
      <c r="X196" s="3"/>
      <c r="Y196" s="3"/>
      <c r="Z196" s="3"/>
    </row>
    <row r="197" spans="1:26" x14ac:dyDescent="0.2">
      <c r="A197" s="3">
        <v>10420</v>
      </c>
      <c r="B197" s="3" t="s">
        <v>342</v>
      </c>
      <c r="C197" s="11">
        <v>44139</v>
      </c>
      <c r="D197" s="12">
        <v>0.61527777777777781</v>
      </c>
      <c r="E197" s="3">
        <v>1005</v>
      </c>
      <c r="F197" s="3" t="s">
        <v>202</v>
      </c>
      <c r="G197" s="3" t="s">
        <v>203</v>
      </c>
      <c r="H197" s="3"/>
      <c r="I197" s="3"/>
      <c r="J197" s="3"/>
      <c r="K197" s="3"/>
      <c r="L197" s="3"/>
      <c r="M197" s="3"/>
      <c r="N197" s="3"/>
      <c r="O197" s="3"/>
      <c r="P197" s="3"/>
      <c r="Q197" s="3"/>
      <c r="R197" s="3"/>
      <c r="S197" s="3"/>
      <c r="T197" s="3"/>
      <c r="U197" s="3"/>
      <c r="V197" s="3"/>
      <c r="W197" s="3"/>
      <c r="X197" s="3"/>
      <c r="Y197" s="3"/>
      <c r="Z197" s="3"/>
    </row>
    <row r="198" spans="1:26" x14ac:dyDescent="0.2">
      <c r="A198" s="3">
        <v>10421</v>
      </c>
      <c r="B198" s="3" t="s">
        <v>342</v>
      </c>
      <c r="C198" s="11">
        <v>44139</v>
      </c>
      <c r="D198" s="12">
        <v>0.56180555555555556</v>
      </c>
      <c r="E198" s="3">
        <v>1038</v>
      </c>
      <c r="F198" s="3" t="s">
        <v>212</v>
      </c>
      <c r="G198" s="3" t="s">
        <v>203</v>
      </c>
      <c r="H198" s="3"/>
      <c r="I198" s="3"/>
      <c r="J198" s="3"/>
      <c r="K198" s="3"/>
      <c r="L198" s="3"/>
      <c r="M198" s="3"/>
      <c r="N198" s="3"/>
      <c r="O198" s="3"/>
      <c r="P198" s="3"/>
      <c r="Q198" s="3"/>
      <c r="R198" s="3"/>
      <c r="S198" s="3"/>
      <c r="T198" s="3"/>
      <c r="U198" s="3"/>
      <c r="V198" s="3"/>
      <c r="W198" s="3"/>
      <c r="X198" s="3"/>
      <c r="Y198" s="3"/>
      <c r="Z198" s="3"/>
    </row>
    <row r="199" spans="1:26" x14ac:dyDescent="0.2">
      <c r="A199" s="3">
        <v>10422</v>
      </c>
      <c r="B199" s="3" t="s">
        <v>342</v>
      </c>
      <c r="C199" s="11">
        <v>44140</v>
      </c>
      <c r="D199" s="12">
        <v>0.57291666666666663</v>
      </c>
      <c r="E199" s="3">
        <v>1008</v>
      </c>
      <c r="F199" s="3" t="s">
        <v>284</v>
      </c>
      <c r="G199" s="3" t="s">
        <v>203</v>
      </c>
      <c r="H199" s="3"/>
      <c r="I199" s="3"/>
      <c r="J199" s="3"/>
      <c r="K199" s="3"/>
      <c r="L199" s="3"/>
      <c r="M199" s="3"/>
      <c r="N199" s="3"/>
      <c r="O199" s="3"/>
      <c r="P199" s="3"/>
      <c r="Q199" s="3"/>
      <c r="R199" s="3"/>
      <c r="S199" s="3"/>
      <c r="T199" s="3"/>
      <c r="U199" s="3"/>
      <c r="V199" s="3"/>
      <c r="W199" s="3"/>
      <c r="X199" s="3"/>
      <c r="Y199" s="3"/>
      <c r="Z199" s="3"/>
    </row>
    <row r="200" spans="1:26" x14ac:dyDescent="0.2">
      <c r="A200" s="3">
        <v>10423</v>
      </c>
      <c r="B200" s="3" t="s">
        <v>342</v>
      </c>
      <c r="C200" s="11">
        <v>44140</v>
      </c>
      <c r="D200" s="12">
        <v>0.43055555555555558</v>
      </c>
      <c r="E200" s="3">
        <v>1021</v>
      </c>
      <c r="F200" s="3" t="s">
        <v>267</v>
      </c>
      <c r="G200" s="3" t="s">
        <v>203</v>
      </c>
      <c r="H200" s="3"/>
      <c r="I200" s="3"/>
      <c r="J200" s="3"/>
      <c r="K200" s="3"/>
      <c r="L200" s="3"/>
      <c r="M200" s="3"/>
      <c r="N200" s="3"/>
      <c r="O200" s="3"/>
      <c r="P200" s="3"/>
      <c r="Q200" s="3"/>
      <c r="R200" s="3"/>
      <c r="S200" s="3"/>
      <c r="T200" s="3"/>
      <c r="U200" s="3"/>
      <c r="V200" s="3"/>
      <c r="W200" s="3"/>
      <c r="X200" s="3"/>
      <c r="Y200" s="3"/>
      <c r="Z200" s="3"/>
    </row>
    <row r="201" spans="1:26" x14ac:dyDescent="0.2">
      <c r="A201" s="3">
        <v>10424</v>
      </c>
      <c r="B201" s="3" t="s">
        <v>342</v>
      </c>
      <c r="C201" s="11">
        <v>44140</v>
      </c>
      <c r="D201" s="12">
        <v>0.41111111111111109</v>
      </c>
      <c r="E201" s="3">
        <v>1003</v>
      </c>
      <c r="F201" s="3" t="s">
        <v>270</v>
      </c>
      <c r="G201" s="3" t="s">
        <v>203</v>
      </c>
      <c r="H201" s="3"/>
      <c r="I201" s="3"/>
      <c r="J201" s="3"/>
      <c r="K201" s="3"/>
      <c r="L201" s="3"/>
      <c r="M201" s="3"/>
      <c r="N201" s="3"/>
      <c r="O201" s="3"/>
      <c r="P201" s="3"/>
      <c r="Q201" s="3"/>
      <c r="R201" s="3"/>
      <c r="S201" s="3"/>
      <c r="T201" s="3"/>
      <c r="U201" s="3"/>
      <c r="V201" s="3"/>
      <c r="W201" s="3"/>
      <c r="X201" s="3"/>
      <c r="Y201" s="3"/>
      <c r="Z201" s="3"/>
    </row>
    <row r="202" spans="1:26" x14ac:dyDescent="0.2">
      <c r="A202" s="3">
        <v>10425</v>
      </c>
      <c r="B202" s="3" t="s">
        <v>342</v>
      </c>
      <c r="C202" s="11">
        <v>44140</v>
      </c>
      <c r="D202" s="12">
        <v>0.38750000000000001</v>
      </c>
      <c r="E202" s="3">
        <v>1001</v>
      </c>
      <c r="F202" s="3" t="s">
        <v>272</v>
      </c>
      <c r="G202" s="3" t="s">
        <v>203</v>
      </c>
      <c r="H202" s="3"/>
      <c r="I202" s="3"/>
      <c r="J202" s="3"/>
      <c r="K202" s="3"/>
      <c r="L202" s="3"/>
      <c r="M202" s="3"/>
      <c r="N202" s="3"/>
      <c r="O202" s="3"/>
      <c r="P202" s="3"/>
      <c r="Q202" s="3"/>
      <c r="R202" s="3"/>
      <c r="S202" s="3"/>
      <c r="T202" s="3"/>
      <c r="U202" s="3"/>
      <c r="V202" s="3"/>
      <c r="W202" s="3"/>
      <c r="X202" s="3"/>
      <c r="Y202" s="3"/>
      <c r="Z202" s="3"/>
    </row>
    <row r="203" spans="1:26" x14ac:dyDescent="0.2">
      <c r="A203" s="3">
        <v>10426</v>
      </c>
      <c r="B203" s="3" t="s">
        <v>342</v>
      </c>
      <c r="C203" s="11">
        <v>44140</v>
      </c>
      <c r="D203" s="12">
        <v>0.35902777777777778</v>
      </c>
      <c r="E203" s="3">
        <v>1027</v>
      </c>
      <c r="F203" s="3" t="s">
        <v>307</v>
      </c>
      <c r="G203" s="3" t="s">
        <v>221</v>
      </c>
      <c r="H203" s="3"/>
      <c r="I203" s="3"/>
      <c r="J203" s="3"/>
      <c r="K203" s="3"/>
      <c r="L203" s="3"/>
      <c r="M203" s="3"/>
      <c r="N203" s="3"/>
      <c r="O203" s="3"/>
      <c r="P203" s="3"/>
      <c r="Q203" s="3"/>
      <c r="R203" s="3"/>
      <c r="S203" s="3"/>
      <c r="T203" s="3"/>
      <c r="U203" s="3"/>
      <c r="V203" s="3"/>
      <c r="W203" s="3"/>
      <c r="X203" s="3"/>
      <c r="Y203" s="3"/>
      <c r="Z203" s="3"/>
    </row>
    <row r="204" spans="1:26" x14ac:dyDescent="0.2">
      <c r="A204" s="3">
        <v>10427</v>
      </c>
      <c r="B204" s="3" t="s">
        <v>342</v>
      </c>
      <c r="C204" s="11">
        <v>44140</v>
      </c>
      <c r="D204" s="12">
        <v>0.54791666666666672</v>
      </c>
      <c r="E204" s="3">
        <v>1036</v>
      </c>
      <c r="F204" s="3" t="s">
        <v>218</v>
      </c>
      <c r="G204" s="3" t="s">
        <v>203</v>
      </c>
      <c r="H204" s="3"/>
      <c r="I204" s="3"/>
      <c r="J204" s="3"/>
      <c r="K204" s="3"/>
      <c r="L204" s="3"/>
      <c r="M204" s="3"/>
      <c r="N204" s="3"/>
      <c r="O204" s="3"/>
      <c r="P204" s="3"/>
      <c r="Q204" s="3"/>
      <c r="R204" s="3"/>
      <c r="S204" s="3"/>
      <c r="T204" s="3"/>
      <c r="U204" s="3"/>
      <c r="V204" s="3"/>
      <c r="W204" s="3"/>
      <c r="X204" s="3"/>
      <c r="Y204" s="3"/>
      <c r="Z204" s="3"/>
    </row>
    <row r="205" spans="1:26" x14ac:dyDescent="0.2">
      <c r="A205" s="3">
        <v>10428</v>
      </c>
      <c r="B205" s="3" t="s">
        <v>342</v>
      </c>
      <c r="C205" s="11">
        <v>44140</v>
      </c>
      <c r="D205" s="12">
        <v>0.39861111111111114</v>
      </c>
      <c r="E205" s="3">
        <v>1039</v>
      </c>
      <c r="F205" s="3" t="s">
        <v>300</v>
      </c>
      <c r="G205" s="3" t="s">
        <v>203</v>
      </c>
      <c r="H205" s="3"/>
      <c r="I205" s="3"/>
      <c r="J205" s="3"/>
      <c r="K205" s="3"/>
      <c r="L205" s="3"/>
      <c r="M205" s="3"/>
      <c r="N205" s="3"/>
      <c r="O205" s="3"/>
      <c r="P205" s="3"/>
      <c r="Q205" s="3"/>
      <c r="R205" s="3"/>
      <c r="S205" s="3"/>
      <c r="T205" s="3"/>
      <c r="U205" s="3"/>
      <c r="V205" s="3"/>
      <c r="W205" s="3"/>
      <c r="X205" s="3"/>
      <c r="Y205" s="3"/>
      <c r="Z205" s="3"/>
    </row>
    <row r="206" spans="1:26" x14ac:dyDescent="0.2">
      <c r="A206" s="3">
        <v>10429</v>
      </c>
      <c r="B206" s="3" t="s">
        <v>342</v>
      </c>
      <c r="C206" s="11">
        <v>44140</v>
      </c>
      <c r="D206" s="12">
        <v>0.5625</v>
      </c>
      <c r="E206" s="3">
        <v>1006</v>
      </c>
      <c r="F206" s="3" t="s">
        <v>224</v>
      </c>
      <c r="G206" s="3" t="s">
        <v>203</v>
      </c>
      <c r="H206" s="3"/>
      <c r="I206" s="3"/>
      <c r="J206" s="3"/>
      <c r="K206" s="3"/>
      <c r="L206" s="3"/>
      <c r="M206" s="3"/>
      <c r="N206" s="3"/>
      <c r="O206" s="3"/>
      <c r="P206" s="3"/>
      <c r="Q206" s="3"/>
      <c r="R206" s="3"/>
      <c r="S206" s="3"/>
      <c r="T206" s="3"/>
      <c r="U206" s="3"/>
      <c r="V206" s="3"/>
      <c r="W206" s="3"/>
      <c r="X206" s="3"/>
      <c r="Y206" s="3"/>
      <c r="Z206" s="3"/>
    </row>
    <row r="207" spans="1:26" x14ac:dyDescent="0.2">
      <c r="A207" s="3">
        <v>10430</v>
      </c>
      <c r="B207" s="3" t="s">
        <v>342</v>
      </c>
      <c r="C207" s="11">
        <v>44140</v>
      </c>
      <c r="D207" s="12">
        <v>0.30625000000000002</v>
      </c>
      <c r="E207" s="3">
        <v>1025</v>
      </c>
      <c r="F207" s="3" t="s">
        <v>279</v>
      </c>
      <c r="G207" s="3" t="s">
        <v>203</v>
      </c>
      <c r="H207" s="3"/>
      <c r="I207" s="3"/>
      <c r="J207" s="3"/>
      <c r="K207" s="3"/>
      <c r="L207" s="3"/>
      <c r="M207" s="3"/>
      <c r="N207" s="3"/>
      <c r="O207" s="3"/>
      <c r="P207" s="3"/>
      <c r="Q207" s="3"/>
      <c r="R207" s="3"/>
      <c r="S207" s="3"/>
      <c r="T207" s="3"/>
      <c r="U207" s="3"/>
      <c r="V207" s="3"/>
      <c r="W207" s="3"/>
      <c r="X207" s="3"/>
      <c r="Y207" s="3"/>
      <c r="Z207" s="3"/>
    </row>
    <row r="208" spans="1:26" x14ac:dyDescent="0.2">
      <c r="A208" s="3">
        <v>10431</v>
      </c>
      <c r="B208" s="3" t="s">
        <v>342</v>
      </c>
      <c r="C208" s="11">
        <v>44140</v>
      </c>
      <c r="D208" s="12">
        <v>0.37291666666666667</v>
      </c>
      <c r="E208" s="3">
        <v>1011</v>
      </c>
      <c r="F208" s="3" t="s">
        <v>304</v>
      </c>
      <c r="G208" s="3" t="s">
        <v>203</v>
      </c>
      <c r="H208" s="3"/>
      <c r="I208" s="3"/>
      <c r="J208" s="3"/>
      <c r="K208" s="3"/>
      <c r="L208" s="3"/>
      <c r="M208" s="3"/>
      <c r="N208" s="3"/>
      <c r="O208" s="3"/>
      <c r="P208" s="3"/>
      <c r="Q208" s="3"/>
      <c r="R208" s="3"/>
      <c r="S208" s="3"/>
      <c r="T208" s="3"/>
      <c r="U208" s="3"/>
      <c r="V208" s="3"/>
      <c r="W208" s="3"/>
      <c r="X208" s="3"/>
      <c r="Y208" s="3"/>
      <c r="Z208" s="3"/>
    </row>
    <row r="209" spans="1:26" x14ac:dyDescent="0.2">
      <c r="A209" s="3">
        <v>10432</v>
      </c>
      <c r="B209" s="3" t="s">
        <v>342</v>
      </c>
      <c r="C209" s="11">
        <v>44140</v>
      </c>
      <c r="D209" s="12">
        <v>0.53263888888888888</v>
      </c>
      <c r="E209" s="3">
        <v>1040</v>
      </c>
      <c r="F209" s="3" t="s">
        <v>215</v>
      </c>
      <c r="G209" s="3" t="s">
        <v>221</v>
      </c>
      <c r="H209" s="3"/>
      <c r="I209" s="3"/>
      <c r="J209" s="3"/>
      <c r="K209" s="3"/>
      <c r="L209" s="3"/>
      <c r="M209" s="3"/>
      <c r="N209" s="3"/>
      <c r="O209" s="3"/>
      <c r="P209" s="3"/>
      <c r="Q209" s="3"/>
      <c r="R209" s="3"/>
      <c r="S209" s="3"/>
      <c r="T209" s="3"/>
      <c r="U209" s="3"/>
      <c r="V209" s="3"/>
      <c r="W209" s="3"/>
      <c r="X209" s="3"/>
      <c r="Y209" s="3"/>
      <c r="Z209" s="3"/>
    </row>
    <row r="210" spans="1:26" x14ac:dyDescent="0.2">
      <c r="A210" s="3">
        <v>10433</v>
      </c>
      <c r="B210" s="3" t="s">
        <v>342</v>
      </c>
      <c r="C210" s="11">
        <v>44140</v>
      </c>
      <c r="D210" s="12">
        <v>0.48958333333333331</v>
      </c>
      <c r="E210" s="3">
        <v>1038</v>
      </c>
      <c r="F210" s="3" t="s">
        <v>281</v>
      </c>
      <c r="G210" s="3" t="s">
        <v>221</v>
      </c>
      <c r="H210" s="3"/>
      <c r="I210" s="3"/>
      <c r="J210" s="3"/>
      <c r="K210" s="3"/>
      <c r="L210" s="3"/>
      <c r="M210" s="3"/>
      <c r="N210" s="3"/>
      <c r="O210" s="3"/>
      <c r="P210" s="3"/>
      <c r="Q210" s="3"/>
      <c r="R210" s="3"/>
      <c r="S210" s="3"/>
      <c r="T210" s="3"/>
      <c r="U210" s="3"/>
      <c r="V210" s="3"/>
      <c r="W210" s="3"/>
      <c r="X210" s="3"/>
      <c r="Y210" s="3"/>
      <c r="Z210" s="3"/>
    </row>
    <row r="211" spans="1:26" x14ac:dyDescent="0.2">
      <c r="A211" s="3">
        <v>10434</v>
      </c>
      <c r="B211" s="3" t="s">
        <v>342</v>
      </c>
      <c r="C211" s="11">
        <v>44140</v>
      </c>
      <c r="D211" s="12">
        <v>0.32916666666666666</v>
      </c>
      <c r="E211" s="3">
        <v>1012</v>
      </c>
      <c r="F211" s="3" t="s">
        <v>277</v>
      </c>
      <c r="G211" s="3" t="s">
        <v>203</v>
      </c>
      <c r="H211" s="3"/>
      <c r="I211" s="3"/>
      <c r="J211" s="3"/>
      <c r="K211" s="3"/>
      <c r="L211" s="3"/>
      <c r="M211" s="3"/>
      <c r="N211" s="3"/>
      <c r="O211" s="3"/>
      <c r="P211" s="3"/>
      <c r="Q211" s="3"/>
      <c r="R211" s="3"/>
      <c r="S211" s="3"/>
      <c r="T211" s="3"/>
      <c r="U211" s="3"/>
      <c r="V211" s="3"/>
      <c r="W211" s="3"/>
      <c r="X211" s="3"/>
      <c r="Y211" s="3"/>
      <c r="Z211" s="3"/>
    </row>
    <row r="212" spans="1:26" x14ac:dyDescent="0.2">
      <c r="A212" s="3">
        <v>10435</v>
      </c>
      <c r="B212" s="3" t="s">
        <v>342</v>
      </c>
      <c r="C212" s="11">
        <v>44140</v>
      </c>
      <c r="D212" s="12">
        <v>0.48958333333333331</v>
      </c>
      <c r="E212" s="3">
        <v>1004</v>
      </c>
      <c r="F212" s="3" t="s">
        <v>281</v>
      </c>
      <c r="G212" s="3" t="s">
        <v>203</v>
      </c>
      <c r="H212" s="3"/>
      <c r="I212" s="3"/>
      <c r="J212" s="3"/>
      <c r="K212" s="3"/>
      <c r="L212" s="3"/>
      <c r="M212" s="3"/>
      <c r="N212" s="3"/>
      <c r="O212" s="3"/>
      <c r="P212" s="3"/>
      <c r="Q212" s="3"/>
      <c r="R212" s="3"/>
      <c r="S212" s="3"/>
      <c r="T212" s="3"/>
      <c r="U212" s="3"/>
      <c r="V212" s="3"/>
      <c r="W212" s="3"/>
      <c r="X212" s="3"/>
      <c r="Y212" s="3"/>
      <c r="Z212" s="3"/>
    </row>
    <row r="213" spans="1:26" x14ac:dyDescent="0.2">
      <c r="A213" s="3">
        <v>10436</v>
      </c>
      <c r="B213" s="3" t="s">
        <v>342</v>
      </c>
      <c r="C213" s="11">
        <v>44140</v>
      </c>
      <c r="D213" s="12">
        <v>0.54791666666666672</v>
      </c>
      <c r="E213" s="3">
        <v>1042</v>
      </c>
      <c r="F213" s="3" t="s">
        <v>218</v>
      </c>
      <c r="G213" s="3" t="s">
        <v>221</v>
      </c>
      <c r="H213" s="3"/>
      <c r="I213" s="3"/>
      <c r="J213" s="3"/>
      <c r="K213" s="3"/>
      <c r="L213" s="3"/>
      <c r="M213" s="3"/>
      <c r="N213" s="3"/>
      <c r="O213" s="3"/>
      <c r="P213" s="3"/>
      <c r="Q213" s="3"/>
      <c r="R213" s="3"/>
      <c r="S213" s="3"/>
      <c r="T213" s="3"/>
      <c r="U213" s="3"/>
      <c r="V213" s="3"/>
      <c r="W213" s="3"/>
      <c r="X213" s="3"/>
      <c r="Y213" s="3"/>
      <c r="Z213" s="3"/>
    </row>
    <row r="214" spans="1:26" x14ac:dyDescent="0.2">
      <c r="A214" s="3">
        <v>10437</v>
      </c>
      <c r="B214" s="3" t="s">
        <v>342</v>
      </c>
      <c r="C214" s="11">
        <v>44140</v>
      </c>
      <c r="D214" s="12">
        <v>0.44236111111111109</v>
      </c>
      <c r="E214" s="3">
        <v>1019</v>
      </c>
      <c r="F214" s="3" t="s">
        <v>274</v>
      </c>
      <c r="G214" s="3" t="s">
        <v>221</v>
      </c>
      <c r="H214" s="3"/>
      <c r="I214" s="3"/>
      <c r="J214" s="3"/>
      <c r="K214" s="3"/>
      <c r="L214" s="3"/>
      <c r="M214" s="3"/>
      <c r="N214" s="3"/>
      <c r="O214" s="3"/>
      <c r="P214" s="3"/>
      <c r="Q214" s="3"/>
      <c r="R214" s="3"/>
      <c r="S214" s="3"/>
      <c r="T214" s="3"/>
      <c r="U214" s="3"/>
      <c r="V214" s="3"/>
      <c r="W214" s="3"/>
      <c r="X214" s="3"/>
      <c r="Y214" s="3"/>
      <c r="Z214" s="3"/>
    </row>
    <row r="215" spans="1:26" x14ac:dyDescent="0.2">
      <c r="A215" s="3">
        <v>10438</v>
      </c>
      <c r="B215" s="3" t="s">
        <v>342</v>
      </c>
      <c r="C215" s="11">
        <v>44140</v>
      </c>
      <c r="D215" s="12">
        <v>0.44236111111111109</v>
      </c>
      <c r="E215" s="3">
        <v>1017</v>
      </c>
      <c r="F215" s="3" t="s">
        <v>274</v>
      </c>
      <c r="G215" s="3" t="s">
        <v>203</v>
      </c>
      <c r="H215" s="3"/>
      <c r="I215" s="3"/>
      <c r="J215" s="3"/>
      <c r="K215" s="3"/>
      <c r="L215" s="3"/>
      <c r="M215" s="3"/>
      <c r="N215" s="3"/>
      <c r="O215" s="3"/>
      <c r="P215" s="3"/>
      <c r="Q215" s="3"/>
      <c r="R215" s="3"/>
      <c r="S215" s="3"/>
      <c r="T215" s="3"/>
      <c r="U215" s="3"/>
      <c r="V215" s="3"/>
      <c r="W215" s="3"/>
      <c r="X215" s="3"/>
      <c r="Y215" s="3"/>
      <c r="Z215" s="3"/>
    </row>
    <row r="216" spans="1:26" x14ac:dyDescent="0.2">
      <c r="A216" s="3">
        <v>10439</v>
      </c>
      <c r="B216" s="3" t="s">
        <v>342</v>
      </c>
      <c r="C216" s="11">
        <v>44140</v>
      </c>
      <c r="D216" s="12">
        <v>0.53263888888888888</v>
      </c>
      <c r="E216" s="3">
        <v>1029</v>
      </c>
      <c r="F216" s="3" t="s">
        <v>215</v>
      </c>
      <c r="G216" s="3" t="s">
        <v>203</v>
      </c>
      <c r="H216" s="3"/>
      <c r="I216" s="3"/>
      <c r="J216" s="3"/>
      <c r="K216" s="3"/>
      <c r="L216" s="3"/>
      <c r="M216" s="3"/>
      <c r="N216" s="3"/>
      <c r="O216" s="3"/>
      <c r="P216" s="3"/>
      <c r="Q216" s="3"/>
      <c r="R216" s="3"/>
      <c r="S216" s="3"/>
      <c r="T216" s="3"/>
      <c r="U216" s="3"/>
      <c r="V216" s="3"/>
      <c r="W216" s="3"/>
      <c r="X216" s="3"/>
      <c r="Y216" s="3"/>
      <c r="Z216" s="3"/>
    </row>
    <row r="217" spans="1:26" x14ac:dyDescent="0.2">
      <c r="A217" s="3">
        <v>10440</v>
      </c>
      <c r="B217" s="3" t="s">
        <v>342</v>
      </c>
      <c r="C217" s="11">
        <v>44140</v>
      </c>
      <c r="D217" s="12">
        <v>0.47638888888888886</v>
      </c>
      <c r="E217" s="3">
        <v>1022</v>
      </c>
      <c r="F217" s="3" t="s">
        <v>265</v>
      </c>
      <c r="G217" s="3" t="s">
        <v>203</v>
      </c>
      <c r="H217" s="3"/>
      <c r="I217" s="3"/>
      <c r="J217" s="3"/>
      <c r="K217" s="3"/>
      <c r="L217" s="3"/>
      <c r="M217" s="3"/>
      <c r="N217" s="3"/>
      <c r="O217" s="3"/>
      <c r="P217" s="3"/>
      <c r="Q217" s="3"/>
      <c r="R217" s="3"/>
      <c r="S217" s="3"/>
      <c r="T217" s="3"/>
      <c r="U217" s="3"/>
      <c r="V217" s="3"/>
      <c r="W217" s="3"/>
      <c r="X217" s="3"/>
      <c r="Y217" s="3"/>
      <c r="Z217" s="3"/>
    </row>
    <row r="218" spans="1:26" x14ac:dyDescent="0.2">
      <c r="A218" s="3">
        <v>10441</v>
      </c>
      <c r="B218" s="3" t="s">
        <v>342</v>
      </c>
      <c r="C218" s="11">
        <v>44140</v>
      </c>
      <c r="D218" s="12">
        <v>0.35902777777777778</v>
      </c>
      <c r="E218" s="3">
        <v>1009</v>
      </c>
      <c r="F218" s="3" t="s">
        <v>307</v>
      </c>
      <c r="G218" s="3" t="s">
        <v>203</v>
      </c>
      <c r="H218" s="3"/>
      <c r="I218" s="3"/>
      <c r="J218" s="3"/>
      <c r="K218" s="3"/>
      <c r="L218" s="3"/>
      <c r="M218" s="3"/>
      <c r="N218" s="3"/>
      <c r="O218" s="3"/>
      <c r="P218" s="3"/>
      <c r="Q218" s="3"/>
      <c r="R218" s="3"/>
      <c r="S218" s="3"/>
      <c r="T218" s="3"/>
      <c r="U218" s="3"/>
      <c r="V218" s="3"/>
      <c r="W218" s="3"/>
      <c r="X218" s="3"/>
      <c r="Y218" s="3"/>
      <c r="Z218" s="3"/>
    </row>
    <row r="219" spans="1:26" x14ac:dyDescent="0.2">
      <c r="A219" s="3">
        <v>10601</v>
      </c>
      <c r="B219" s="3" t="s">
        <v>343</v>
      </c>
      <c r="C219" s="11">
        <v>44215</v>
      </c>
      <c r="D219" s="12">
        <v>0.30694444444444446</v>
      </c>
      <c r="E219" s="3">
        <v>1031</v>
      </c>
      <c r="F219" s="3" t="s">
        <v>202</v>
      </c>
      <c r="G219" s="3" t="s">
        <v>221</v>
      </c>
      <c r="H219" s="3"/>
      <c r="I219" s="3"/>
      <c r="J219" s="3"/>
      <c r="K219" s="3"/>
      <c r="L219" s="3"/>
      <c r="M219" s="3"/>
      <c r="N219" s="3"/>
      <c r="O219" s="3"/>
      <c r="P219" s="3"/>
      <c r="Q219" s="3"/>
      <c r="R219" s="3"/>
      <c r="S219" s="3"/>
      <c r="T219" s="3"/>
      <c r="U219" s="3"/>
      <c r="V219" s="3"/>
      <c r="W219" s="3"/>
      <c r="X219" s="3"/>
      <c r="Y219" s="3"/>
      <c r="Z219" s="3"/>
    </row>
    <row r="220" spans="1:26" x14ac:dyDescent="0.2">
      <c r="A220" s="3">
        <v>10602</v>
      </c>
      <c r="B220" s="3" t="s">
        <v>343</v>
      </c>
      <c r="C220" s="11">
        <v>44215</v>
      </c>
      <c r="D220" s="12">
        <v>0.45277777777777778</v>
      </c>
      <c r="E220" s="3">
        <v>1013</v>
      </c>
      <c r="F220" s="3" t="s">
        <v>263</v>
      </c>
      <c r="G220" s="3" t="s">
        <v>203</v>
      </c>
      <c r="H220" s="3"/>
      <c r="I220" s="3"/>
      <c r="J220" s="3"/>
      <c r="K220" s="3"/>
      <c r="L220" s="3"/>
      <c r="M220" s="3"/>
      <c r="N220" s="3"/>
      <c r="O220" s="3"/>
      <c r="P220" s="3"/>
      <c r="Q220" s="3"/>
      <c r="R220" s="3"/>
      <c r="S220" s="3"/>
      <c r="T220" s="3"/>
      <c r="U220" s="3"/>
      <c r="V220" s="3"/>
      <c r="W220" s="3"/>
      <c r="X220" s="3"/>
      <c r="Y220" s="3"/>
      <c r="Z220" s="3"/>
    </row>
    <row r="221" spans="1:26" x14ac:dyDescent="0.2">
      <c r="A221" s="3">
        <v>10603</v>
      </c>
      <c r="B221" s="3" t="s">
        <v>343</v>
      </c>
      <c r="C221" s="11">
        <v>44215</v>
      </c>
      <c r="D221" s="12">
        <v>0.40555555555555556</v>
      </c>
      <c r="E221" s="3">
        <v>1035</v>
      </c>
      <c r="F221" s="3" t="s">
        <v>230</v>
      </c>
      <c r="G221" s="3" t="s">
        <v>203</v>
      </c>
      <c r="H221" s="3"/>
      <c r="I221" s="3"/>
      <c r="J221" s="3"/>
      <c r="K221" s="3"/>
      <c r="L221" s="3"/>
      <c r="M221" s="3"/>
      <c r="N221" s="3"/>
      <c r="O221" s="3"/>
      <c r="P221" s="3"/>
      <c r="Q221" s="3"/>
      <c r="R221" s="3"/>
      <c r="S221" s="3"/>
      <c r="T221" s="3"/>
      <c r="U221" s="3"/>
      <c r="V221" s="3"/>
      <c r="W221" s="3"/>
      <c r="X221" s="3"/>
      <c r="Y221" s="3"/>
      <c r="Z221" s="3"/>
    </row>
    <row r="222" spans="1:26" x14ac:dyDescent="0.2">
      <c r="A222" s="3">
        <v>10604</v>
      </c>
      <c r="B222" s="3" t="s">
        <v>343</v>
      </c>
      <c r="C222" s="11">
        <v>44215</v>
      </c>
      <c r="D222" s="12">
        <v>0.54791666666666672</v>
      </c>
      <c r="E222" s="3">
        <v>1040</v>
      </c>
      <c r="F222" s="3" t="s">
        <v>240</v>
      </c>
      <c r="G222" s="3" t="s">
        <v>203</v>
      </c>
      <c r="H222" s="3"/>
      <c r="I222" s="3"/>
      <c r="J222" s="3"/>
      <c r="K222" s="3"/>
      <c r="L222" s="3"/>
      <c r="M222" s="3"/>
      <c r="N222" s="3"/>
      <c r="O222" s="3"/>
      <c r="P222" s="3"/>
      <c r="Q222" s="3"/>
      <c r="R222" s="3"/>
      <c r="S222" s="3"/>
      <c r="T222" s="3"/>
      <c r="U222" s="3"/>
      <c r="V222" s="3"/>
      <c r="W222" s="3"/>
      <c r="X222" s="3"/>
      <c r="Y222" s="3"/>
      <c r="Z222" s="3"/>
    </row>
    <row r="223" spans="1:26" x14ac:dyDescent="0.2">
      <c r="A223" s="3">
        <v>10605</v>
      </c>
      <c r="B223" s="3" t="s">
        <v>343</v>
      </c>
      <c r="C223" s="11">
        <v>44215</v>
      </c>
      <c r="D223" s="12">
        <v>0.4909722222222222</v>
      </c>
      <c r="E223" s="3">
        <v>1014</v>
      </c>
      <c r="F223" s="3" t="s">
        <v>252</v>
      </c>
      <c r="G223" s="3" t="s">
        <v>203</v>
      </c>
      <c r="H223" s="3"/>
      <c r="I223" s="3"/>
      <c r="J223" s="3"/>
      <c r="K223" s="3"/>
      <c r="L223" s="3"/>
      <c r="M223" s="3"/>
      <c r="N223" s="3"/>
      <c r="O223" s="3"/>
      <c r="P223" s="3"/>
      <c r="Q223" s="3"/>
      <c r="R223" s="3"/>
      <c r="S223" s="3"/>
      <c r="T223" s="3"/>
      <c r="U223" s="3"/>
      <c r="V223" s="3"/>
      <c r="W223" s="3"/>
      <c r="X223" s="3"/>
      <c r="Y223" s="3"/>
      <c r="Z223" s="3"/>
    </row>
    <row r="224" spans="1:26" x14ac:dyDescent="0.2">
      <c r="A224" s="3">
        <v>10606</v>
      </c>
      <c r="B224" s="3" t="s">
        <v>343</v>
      </c>
      <c r="C224" s="11">
        <v>44215</v>
      </c>
      <c r="D224" s="12">
        <v>0.48055555555555557</v>
      </c>
      <c r="E224" s="3">
        <v>1015</v>
      </c>
      <c r="F224" s="3" t="s">
        <v>255</v>
      </c>
      <c r="G224" s="3" t="s">
        <v>203</v>
      </c>
      <c r="H224" s="3"/>
      <c r="I224" s="3"/>
      <c r="J224" s="3"/>
      <c r="K224" s="3"/>
      <c r="L224" s="3"/>
      <c r="M224" s="3"/>
      <c r="N224" s="3"/>
      <c r="O224" s="3"/>
      <c r="P224" s="3"/>
      <c r="Q224" s="3"/>
      <c r="R224" s="3"/>
      <c r="S224" s="3"/>
      <c r="T224" s="3"/>
      <c r="U224" s="3"/>
      <c r="V224" s="3"/>
      <c r="W224" s="3"/>
      <c r="X224" s="3"/>
      <c r="Y224" s="3"/>
      <c r="Z224" s="3"/>
    </row>
    <row r="225" spans="1:26" x14ac:dyDescent="0.2">
      <c r="A225" s="3">
        <v>10607</v>
      </c>
      <c r="B225" s="3" t="s">
        <v>343</v>
      </c>
      <c r="C225" s="11">
        <v>44215</v>
      </c>
      <c r="D225" s="12">
        <v>0.40555555555555556</v>
      </c>
      <c r="E225" s="3">
        <v>1036</v>
      </c>
      <c r="F225" s="3" t="s">
        <v>230</v>
      </c>
      <c r="G225" s="3" t="s">
        <v>221</v>
      </c>
      <c r="H225" s="3"/>
      <c r="I225" s="3"/>
      <c r="J225" s="3"/>
      <c r="K225" s="3"/>
      <c r="L225" s="3"/>
      <c r="M225" s="3"/>
      <c r="N225" s="3"/>
      <c r="O225" s="3"/>
      <c r="P225" s="3"/>
      <c r="Q225" s="3"/>
      <c r="R225" s="3"/>
      <c r="S225" s="3"/>
      <c r="T225" s="3"/>
      <c r="U225" s="3"/>
      <c r="V225" s="3"/>
      <c r="W225" s="3"/>
      <c r="X225" s="3"/>
      <c r="Y225" s="3"/>
      <c r="Z225" s="3"/>
    </row>
    <row r="226" spans="1:26" x14ac:dyDescent="0.2">
      <c r="A226" s="3">
        <v>10608</v>
      </c>
      <c r="B226" s="3" t="s">
        <v>343</v>
      </c>
      <c r="C226" s="11">
        <v>44215</v>
      </c>
      <c r="D226" s="12">
        <v>0.53819444444444442</v>
      </c>
      <c r="E226" s="3">
        <v>1028</v>
      </c>
      <c r="F226" s="3" t="s">
        <v>243</v>
      </c>
      <c r="G226" s="3" t="s">
        <v>203</v>
      </c>
      <c r="H226" s="3"/>
      <c r="I226" s="3"/>
      <c r="J226" s="3"/>
      <c r="K226" s="3"/>
      <c r="L226" s="3"/>
      <c r="M226" s="3"/>
      <c r="N226" s="3"/>
      <c r="O226" s="3"/>
      <c r="P226" s="3"/>
      <c r="Q226" s="3"/>
      <c r="R226" s="3"/>
      <c r="S226" s="3"/>
      <c r="T226" s="3"/>
      <c r="U226" s="3"/>
      <c r="V226" s="3"/>
      <c r="W226" s="3"/>
      <c r="X226" s="3"/>
      <c r="Y226" s="3"/>
      <c r="Z226" s="3"/>
    </row>
    <row r="227" spans="1:26" x14ac:dyDescent="0.2">
      <c r="A227" s="3">
        <v>10609</v>
      </c>
      <c r="B227" s="3" t="s">
        <v>343</v>
      </c>
      <c r="C227" s="11">
        <v>44215</v>
      </c>
      <c r="D227" s="12">
        <v>0.49861111111111112</v>
      </c>
      <c r="E227" s="3">
        <v>1039</v>
      </c>
      <c r="F227" s="3" t="s">
        <v>249</v>
      </c>
      <c r="G227" s="3" t="s">
        <v>203</v>
      </c>
      <c r="H227" s="3"/>
      <c r="I227" s="3"/>
      <c r="J227" s="3"/>
      <c r="K227" s="3"/>
      <c r="L227" s="3"/>
      <c r="M227" s="3"/>
      <c r="N227" s="3"/>
      <c r="O227" s="3"/>
      <c r="P227" s="3"/>
      <c r="Q227" s="3"/>
      <c r="R227" s="3"/>
      <c r="S227" s="3"/>
      <c r="T227" s="3"/>
      <c r="U227" s="3"/>
      <c r="V227" s="3"/>
      <c r="W227" s="3"/>
      <c r="X227" s="3"/>
      <c r="Y227" s="3"/>
      <c r="Z227" s="3"/>
    </row>
    <row r="228" spans="1:26" x14ac:dyDescent="0.2">
      <c r="A228" s="3">
        <v>10610</v>
      </c>
      <c r="B228" s="3" t="s">
        <v>343</v>
      </c>
      <c r="C228" s="11">
        <v>44215</v>
      </c>
      <c r="D228" s="12">
        <v>0.38194444444444442</v>
      </c>
      <c r="E228" s="3">
        <v>1044</v>
      </c>
      <c r="F228" s="3" t="s">
        <v>227</v>
      </c>
      <c r="G228" s="3" t="s">
        <v>203</v>
      </c>
      <c r="H228" s="3"/>
      <c r="I228" s="3"/>
      <c r="J228" s="3"/>
      <c r="K228" s="3"/>
      <c r="L228" s="3"/>
      <c r="M228" s="3"/>
      <c r="N228" s="3"/>
      <c r="O228" s="3"/>
      <c r="P228" s="3"/>
      <c r="Q228" s="3"/>
      <c r="R228" s="3"/>
      <c r="S228" s="3"/>
      <c r="T228" s="3"/>
      <c r="U228" s="3"/>
      <c r="V228" s="3"/>
      <c r="W228" s="3"/>
      <c r="X228" s="3"/>
      <c r="Y228" s="3"/>
      <c r="Z228" s="3"/>
    </row>
    <row r="229" spans="1:26" x14ac:dyDescent="0.2">
      <c r="A229" s="3">
        <v>10611</v>
      </c>
      <c r="B229" s="3" t="s">
        <v>343</v>
      </c>
      <c r="C229" s="11">
        <v>44215</v>
      </c>
      <c r="D229" s="12">
        <v>0.36458333333333331</v>
      </c>
      <c r="E229" s="3">
        <v>1012</v>
      </c>
      <c r="F229" s="3" t="s">
        <v>212</v>
      </c>
      <c r="G229" s="3" t="s">
        <v>203</v>
      </c>
      <c r="H229" s="3"/>
      <c r="I229" s="3"/>
      <c r="J229" s="3"/>
      <c r="K229" s="3"/>
      <c r="L229" s="3"/>
      <c r="M229" s="3"/>
      <c r="N229" s="3"/>
      <c r="O229" s="3"/>
      <c r="P229" s="3"/>
      <c r="Q229" s="3"/>
      <c r="R229" s="3"/>
      <c r="S229" s="3"/>
      <c r="T229" s="3"/>
      <c r="U229" s="3"/>
      <c r="V229" s="3"/>
      <c r="W229" s="3"/>
      <c r="X229" s="3"/>
      <c r="Y229" s="3"/>
      <c r="Z229" s="3"/>
    </row>
    <row r="230" spans="1:26" x14ac:dyDescent="0.2">
      <c r="A230" s="3">
        <v>10612</v>
      </c>
      <c r="B230" s="3" t="s">
        <v>343</v>
      </c>
      <c r="C230" s="11">
        <v>44215</v>
      </c>
      <c r="D230" s="12">
        <v>0.44166666666666665</v>
      </c>
      <c r="E230" s="3">
        <v>1023</v>
      </c>
      <c r="F230" s="3" t="s">
        <v>235</v>
      </c>
      <c r="G230" s="3" t="s">
        <v>203</v>
      </c>
      <c r="H230" s="3"/>
      <c r="I230" s="3"/>
      <c r="J230" s="3"/>
      <c r="K230" s="3"/>
      <c r="L230" s="3"/>
      <c r="M230" s="3"/>
      <c r="N230" s="3"/>
      <c r="O230" s="3"/>
      <c r="P230" s="3"/>
      <c r="Q230" s="3"/>
      <c r="R230" s="3"/>
      <c r="S230" s="3"/>
      <c r="T230" s="3"/>
      <c r="U230" s="3"/>
      <c r="V230" s="3"/>
      <c r="W230" s="3"/>
      <c r="X230" s="3"/>
      <c r="Y230" s="3"/>
      <c r="Z230" s="3"/>
    </row>
    <row r="231" spans="1:26" x14ac:dyDescent="0.2">
      <c r="A231" s="3">
        <v>10613</v>
      </c>
      <c r="B231" s="3" t="s">
        <v>343</v>
      </c>
      <c r="C231" s="11">
        <v>44215</v>
      </c>
      <c r="D231" s="12">
        <v>0.52638888888888891</v>
      </c>
      <c r="E231" s="3">
        <v>1006</v>
      </c>
      <c r="F231" s="3" t="s">
        <v>246</v>
      </c>
      <c r="G231" s="3" t="s">
        <v>203</v>
      </c>
      <c r="H231" s="3"/>
      <c r="I231" s="3"/>
      <c r="J231" s="3"/>
      <c r="K231" s="3"/>
      <c r="L231" s="3"/>
      <c r="M231" s="3"/>
      <c r="N231" s="3"/>
      <c r="O231" s="3"/>
      <c r="P231" s="3"/>
      <c r="Q231" s="3"/>
      <c r="R231" s="3"/>
      <c r="S231" s="3"/>
      <c r="T231" s="3"/>
      <c r="U231" s="3"/>
      <c r="V231" s="3"/>
      <c r="W231" s="3"/>
      <c r="X231" s="3"/>
      <c r="Y231" s="3"/>
      <c r="Z231" s="3"/>
    </row>
    <row r="232" spans="1:26" x14ac:dyDescent="0.2">
      <c r="A232" s="3">
        <v>10614</v>
      </c>
      <c r="B232" s="3" t="s">
        <v>343</v>
      </c>
      <c r="C232" s="11">
        <v>44215</v>
      </c>
      <c r="D232" s="12">
        <v>0.47083333333333333</v>
      </c>
      <c r="E232" s="3">
        <v>1011</v>
      </c>
      <c r="F232" s="3" t="s">
        <v>260</v>
      </c>
      <c r="G232" s="3" t="s">
        <v>203</v>
      </c>
      <c r="H232" s="3"/>
      <c r="I232" s="3"/>
      <c r="J232" s="3"/>
      <c r="K232" s="3"/>
      <c r="L232" s="3"/>
      <c r="M232" s="3"/>
      <c r="N232" s="3"/>
      <c r="O232" s="3"/>
      <c r="P232" s="3"/>
      <c r="Q232" s="3"/>
      <c r="R232" s="3"/>
      <c r="S232" s="3"/>
      <c r="T232" s="3"/>
      <c r="U232" s="3"/>
      <c r="V232" s="3"/>
      <c r="W232" s="3"/>
      <c r="X232" s="3"/>
      <c r="Y232" s="3"/>
      <c r="Z232" s="3"/>
    </row>
    <row r="233" spans="1:26" x14ac:dyDescent="0.2">
      <c r="A233" s="3">
        <v>10615</v>
      </c>
      <c r="B233" s="3" t="s">
        <v>343</v>
      </c>
      <c r="C233" s="11">
        <v>44215</v>
      </c>
      <c r="D233" s="12">
        <v>0.34513888888888888</v>
      </c>
      <c r="E233" s="3">
        <v>1037</v>
      </c>
      <c r="F233" s="3" t="s">
        <v>209</v>
      </c>
      <c r="G233" s="3" t="s">
        <v>203</v>
      </c>
      <c r="H233" s="3"/>
      <c r="I233" s="3"/>
      <c r="J233" s="3"/>
      <c r="K233" s="3"/>
      <c r="L233" s="3"/>
      <c r="M233" s="3"/>
      <c r="N233" s="3"/>
      <c r="O233" s="3"/>
      <c r="P233" s="3"/>
      <c r="Q233" s="3"/>
      <c r="R233" s="3"/>
      <c r="S233" s="3"/>
      <c r="T233" s="3"/>
      <c r="U233" s="3"/>
      <c r="V233" s="3"/>
      <c r="W233" s="3"/>
      <c r="X233" s="3"/>
      <c r="Y233" s="3"/>
      <c r="Z233" s="3"/>
    </row>
    <row r="234" spans="1:26" x14ac:dyDescent="0.2">
      <c r="A234" s="3">
        <v>10616</v>
      </c>
      <c r="B234" s="3" t="s">
        <v>343</v>
      </c>
      <c r="C234" s="11">
        <v>44215</v>
      </c>
      <c r="D234" s="12">
        <v>0.33263888888888887</v>
      </c>
      <c r="E234" s="3">
        <v>1027</v>
      </c>
      <c r="F234" s="3" t="s">
        <v>206</v>
      </c>
      <c r="G234" s="3" t="s">
        <v>203</v>
      </c>
      <c r="H234" s="3"/>
      <c r="I234" s="3"/>
      <c r="J234" s="3"/>
      <c r="K234" s="3"/>
      <c r="L234" s="3"/>
      <c r="M234" s="3"/>
      <c r="N234" s="3"/>
      <c r="O234" s="3"/>
      <c r="P234" s="3"/>
      <c r="Q234" s="3"/>
      <c r="R234" s="3"/>
      <c r="S234" s="3"/>
      <c r="T234" s="3"/>
      <c r="U234" s="3"/>
      <c r="V234" s="3"/>
      <c r="W234" s="3"/>
      <c r="X234" s="3"/>
      <c r="Y234" s="3"/>
      <c r="Z234" s="3"/>
    </row>
    <row r="235" spans="1:26" x14ac:dyDescent="0.2">
      <c r="A235" s="3">
        <v>10617</v>
      </c>
      <c r="B235" s="3" t="s">
        <v>343</v>
      </c>
      <c r="C235" s="11">
        <v>44215</v>
      </c>
      <c r="D235" s="12">
        <v>0.30694444444444446</v>
      </c>
      <c r="E235" s="3">
        <v>1020</v>
      </c>
      <c r="F235" s="3" t="s">
        <v>202</v>
      </c>
      <c r="G235" s="3" t="s">
        <v>203</v>
      </c>
      <c r="H235" s="3"/>
      <c r="I235" s="3"/>
      <c r="J235" s="3"/>
      <c r="K235" s="3"/>
      <c r="L235" s="3"/>
      <c r="M235" s="3"/>
      <c r="N235" s="3"/>
      <c r="O235" s="3"/>
      <c r="P235" s="3"/>
      <c r="Q235" s="3"/>
      <c r="R235" s="3"/>
      <c r="S235" s="3"/>
      <c r="T235" s="3"/>
      <c r="U235" s="3"/>
      <c r="V235" s="3"/>
      <c r="W235" s="3"/>
      <c r="X235" s="3"/>
      <c r="Y235" s="3"/>
      <c r="Z235" s="3"/>
    </row>
    <row r="236" spans="1:26" x14ac:dyDescent="0.2">
      <c r="A236" s="3">
        <v>10618</v>
      </c>
      <c r="B236" s="3" t="s">
        <v>343</v>
      </c>
      <c r="C236" s="11">
        <v>44216</v>
      </c>
      <c r="D236" s="12">
        <v>0.57430555555555551</v>
      </c>
      <c r="E236" s="3">
        <v>1035</v>
      </c>
      <c r="F236" s="3" t="s">
        <v>279</v>
      </c>
      <c r="G236" s="3" t="s">
        <v>203</v>
      </c>
      <c r="H236" s="3"/>
      <c r="I236" s="3"/>
      <c r="J236" s="3"/>
      <c r="K236" s="3"/>
      <c r="L236" s="3"/>
      <c r="M236" s="3"/>
      <c r="N236" s="3"/>
      <c r="O236" s="3"/>
      <c r="P236" s="3"/>
      <c r="Q236" s="3"/>
      <c r="R236" s="3"/>
      <c r="S236" s="3"/>
      <c r="T236" s="3"/>
      <c r="U236" s="3"/>
      <c r="V236" s="3"/>
      <c r="W236" s="3"/>
      <c r="X236" s="3"/>
      <c r="Y236" s="3"/>
      <c r="Z236" s="3"/>
    </row>
    <row r="237" spans="1:26" x14ac:dyDescent="0.2">
      <c r="A237" s="3">
        <v>10619</v>
      </c>
      <c r="B237" s="3" t="s">
        <v>343</v>
      </c>
      <c r="C237" s="11">
        <v>44216</v>
      </c>
      <c r="D237" s="12">
        <v>0.36319444444444443</v>
      </c>
      <c r="E237" s="3">
        <v>1005</v>
      </c>
      <c r="F237" s="3" t="s">
        <v>215</v>
      </c>
      <c r="G237" s="3" t="s">
        <v>203</v>
      </c>
      <c r="H237" s="3"/>
      <c r="I237" s="3"/>
      <c r="J237" s="3"/>
      <c r="K237" s="3"/>
      <c r="L237" s="3"/>
      <c r="M237" s="3"/>
      <c r="N237" s="3"/>
      <c r="O237" s="3"/>
      <c r="P237" s="3"/>
      <c r="Q237" s="3"/>
      <c r="R237" s="3"/>
      <c r="S237" s="3"/>
      <c r="T237" s="3"/>
      <c r="U237" s="3"/>
      <c r="V237" s="3"/>
      <c r="W237" s="3"/>
      <c r="X237" s="3"/>
      <c r="Y237" s="3"/>
      <c r="Z237" s="3"/>
    </row>
    <row r="238" spans="1:26" x14ac:dyDescent="0.2">
      <c r="A238" s="3">
        <v>10620</v>
      </c>
      <c r="B238" s="3" t="s">
        <v>343</v>
      </c>
      <c r="C238" s="11">
        <v>44216</v>
      </c>
      <c r="D238" s="12">
        <v>0.52986111111111112</v>
      </c>
      <c r="E238" s="3">
        <v>1018</v>
      </c>
      <c r="F238" s="3" t="s">
        <v>274</v>
      </c>
      <c r="G238" s="3" t="s">
        <v>221</v>
      </c>
      <c r="H238" s="3"/>
      <c r="I238" s="3"/>
      <c r="J238" s="3"/>
      <c r="K238" s="3"/>
      <c r="L238" s="3"/>
      <c r="M238" s="3"/>
      <c r="N238" s="3"/>
      <c r="O238" s="3"/>
      <c r="P238" s="3"/>
      <c r="Q238" s="3"/>
      <c r="R238" s="3"/>
      <c r="S238" s="3"/>
      <c r="T238" s="3"/>
      <c r="U238" s="3"/>
      <c r="V238" s="3"/>
      <c r="W238" s="3"/>
      <c r="X238" s="3"/>
      <c r="Y238" s="3"/>
      <c r="Z238" s="3"/>
    </row>
    <row r="239" spans="1:26" x14ac:dyDescent="0.2">
      <c r="A239" s="3">
        <v>10621</v>
      </c>
      <c r="B239" s="3" t="s">
        <v>343</v>
      </c>
      <c r="C239" s="11">
        <v>44216</v>
      </c>
      <c r="D239" s="12">
        <v>0.49305555555555558</v>
      </c>
      <c r="E239" s="3">
        <v>1044</v>
      </c>
      <c r="F239" s="3" t="s">
        <v>307</v>
      </c>
      <c r="G239" s="3" t="s">
        <v>221</v>
      </c>
      <c r="H239" s="3"/>
      <c r="I239" s="3"/>
      <c r="J239" s="3"/>
      <c r="K239" s="3"/>
      <c r="L239" s="3"/>
      <c r="M239" s="3"/>
      <c r="N239" s="3"/>
      <c r="O239" s="3"/>
      <c r="P239" s="3"/>
      <c r="Q239" s="3"/>
      <c r="R239" s="3"/>
      <c r="S239" s="3"/>
      <c r="T239" s="3"/>
      <c r="U239" s="3"/>
      <c r="V239" s="3"/>
      <c r="W239" s="3"/>
      <c r="X239" s="3"/>
      <c r="Y239" s="3"/>
      <c r="Z239" s="3"/>
    </row>
    <row r="240" spans="1:26" x14ac:dyDescent="0.2">
      <c r="A240" s="3">
        <v>10622</v>
      </c>
      <c r="B240" s="3" t="s">
        <v>343</v>
      </c>
      <c r="C240" s="11">
        <v>44216</v>
      </c>
      <c r="D240" s="12">
        <v>0.36319444444444443</v>
      </c>
      <c r="E240" s="3">
        <v>1032</v>
      </c>
      <c r="F240" s="3" t="s">
        <v>215</v>
      </c>
      <c r="G240" s="3" t="s">
        <v>221</v>
      </c>
      <c r="H240" s="3"/>
      <c r="I240" s="3"/>
      <c r="J240" s="3"/>
      <c r="K240" s="3"/>
      <c r="L240" s="3"/>
      <c r="M240" s="3"/>
      <c r="N240" s="3"/>
      <c r="O240" s="3"/>
      <c r="P240" s="3"/>
      <c r="Q240" s="3"/>
      <c r="R240" s="3"/>
      <c r="S240" s="3"/>
      <c r="T240" s="3"/>
      <c r="U240" s="3"/>
      <c r="V240" s="3"/>
      <c r="W240" s="3"/>
      <c r="X240" s="3"/>
      <c r="Y240" s="3"/>
      <c r="Z240" s="3"/>
    </row>
    <row r="241" spans="1:26" x14ac:dyDescent="0.2">
      <c r="A241" s="3">
        <v>10623</v>
      </c>
      <c r="B241" s="3" t="s">
        <v>343</v>
      </c>
      <c r="C241" s="11">
        <v>44216</v>
      </c>
      <c r="D241" s="12">
        <v>0.52986111111111112</v>
      </c>
      <c r="E241" s="3">
        <v>1015</v>
      </c>
      <c r="F241" s="3" t="s">
        <v>274</v>
      </c>
      <c r="G241" s="3" t="s">
        <v>203</v>
      </c>
      <c r="H241" s="3"/>
      <c r="I241" s="3"/>
      <c r="J241" s="3"/>
      <c r="K241" s="3"/>
      <c r="L241" s="3"/>
      <c r="M241" s="3"/>
      <c r="N241" s="3"/>
      <c r="O241" s="3"/>
      <c r="P241" s="3"/>
      <c r="Q241" s="3"/>
      <c r="R241" s="3"/>
      <c r="S241" s="3"/>
      <c r="T241" s="3"/>
      <c r="U241" s="3"/>
      <c r="V241" s="3"/>
      <c r="W241" s="3"/>
      <c r="X241" s="3"/>
      <c r="Y241" s="3"/>
      <c r="Z241" s="3"/>
    </row>
    <row r="242" spans="1:26" x14ac:dyDescent="0.2">
      <c r="A242" s="3">
        <v>10624</v>
      </c>
      <c r="B242" s="3" t="s">
        <v>343</v>
      </c>
      <c r="C242" s="11">
        <v>44216</v>
      </c>
      <c r="D242" s="12">
        <v>0.58680555555555558</v>
      </c>
      <c r="E242" s="3">
        <v>1040</v>
      </c>
      <c r="F242" s="3" t="s">
        <v>281</v>
      </c>
      <c r="G242" s="3" t="s">
        <v>203</v>
      </c>
      <c r="H242" s="3"/>
      <c r="I242" s="3"/>
      <c r="J242" s="3"/>
      <c r="K242" s="3"/>
      <c r="L242" s="3"/>
      <c r="M242" s="3"/>
      <c r="N242" s="3"/>
      <c r="O242" s="3"/>
      <c r="P242" s="3"/>
      <c r="Q242" s="3"/>
      <c r="R242" s="3"/>
      <c r="S242" s="3"/>
      <c r="T242" s="3"/>
      <c r="U242" s="3"/>
      <c r="V242" s="3"/>
      <c r="W242" s="3"/>
      <c r="X242" s="3"/>
      <c r="Y242" s="3"/>
      <c r="Z242" s="3"/>
    </row>
    <row r="243" spans="1:26" x14ac:dyDescent="0.2">
      <c r="A243" s="3">
        <v>10625</v>
      </c>
      <c r="B243" s="3" t="s">
        <v>343</v>
      </c>
      <c r="C243" s="11">
        <v>44216</v>
      </c>
      <c r="D243" s="12">
        <v>0.49305555555555558</v>
      </c>
      <c r="E243" s="3">
        <v>1024</v>
      </c>
      <c r="F243" s="3" t="s">
        <v>307</v>
      </c>
      <c r="G243" s="3" t="s">
        <v>203</v>
      </c>
      <c r="H243" s="3"/>
      <c r="I243" s="3"/>
      <c r="J243" s="3"/>
      <c r="K243" s="3"/>
      <c r="L243" s="3"/>
      <c r="M243" s="3"/>
      <c r="N243" s="3"/>
      <c r="O243" s="3"/>
      <c r="P243" s="3"/>
      <c r="Q243" s="3"/>
      <c r="R243" s="3"/>
      <c r="S243" s="3"/>
      <c r="T243" s="3"/>
      <c r="U243" s="3"/>
      <c r="V243" s="3"/>
      <c r="W243" s="3"/>
      <c r="X243" s="3"/>
      <c r="Y243" s="3"/>
      <c r="Z243" s="3"/>
    </row>
    <row r="244" spans="1:26" x14ac:dyDescent="0.2">
      <c r="A244" s="3">
        <v>10626</v>
      </c>
      <c r="B244" s="3" t="s">
        <v>343</v>
      </c>
      <c r="C244" s="11">
        <v>44216</v>
      </c>
      <c r="D244" s="12">
        <v>0.56111111111111112</v>
      </c>
      <c r="E244" s="3">
        <v>1039</v>
      </c>
      <c r="F244" s="3" t="s">
        <v>277</v>
      </c>
      <c r="G244" s="3" t="s">
        <v>203</v>
      </c>
      <c r="H244" s="3"/>
      <c r="I244" s="3"/>
      <c r="J244" s="3"/>
      <c r="K244" s="3"/>
      <c r="L244" s="3"/>
      <c r="M244" s="3"/>
      <c r="N244" s="3"/>
      <c r="O244" s="3"/>
      <c r="P244" s="3"/>
      <c r="Q244" s="3"/>
      <c r="R244" s="3"/>
      <c r="S244" s="3"/>
      <c r="T244" s="3"/>
      <c r="U244" s="3"/>
      <c r="V244" s="3"/>
      <c r="W244" s="3"/>
      <c r="X244" s="3"/>
      <c r="Y244" s="3"/>
      <c r="Z244" s="3"/>
    </row>
    <row r="245" spans="1:26" x14ac:dyDescent="0.2">
      <c r="A245" s="3">
        <v>10627</v>
      </c>
      <c r="B245" s="3" t="s">
        <v>343</v>
      </c>
      <c r="C245" s="11">
        <v>44216</v>
      </c>
      <c r="D245" s="12">
        <v>0.43194444444444446</v>
      </c>
      <c r="E245" s="3">
        <v>1042</v>
      </c>
      <c r="F245" s="3" t="s">
        <v>267</v>
      </c>
      <c r="G245" s="3" t="s">
        <v>221</v>
      </c>
      <c r="H245" s="3"/>
      <c r="I245" s="3"/>
      <c r="J245" s="3"/>
      <c r="K245" s="3"/>
      <c r="L245" s="3"/>
      <c r="M245" s="3"/>
      <c r="N245" s="3"/>
      <c r="O245" s="3"/>
      <c r="P245" s="3"/>
      <c r="Q245" s="3"/>
      <c r="R245" s="3"/>
      <c r="S245" s="3"/>
      <c r="T245" s="3"/>
      <c r="U245" s="3"/>
      <c r="V245" s="3"/>
      <c r="W245" s="3"/>
      <c r="X245" s="3"/>
      <c r="Y245" s="3"/>
      <c r="Z245" s="3"/>
    </row>
    <row r="246" spans="1:26" x14ac:dyDescent="0.2">
      <c r="A246" s="3">
        <v>10628</v>
      </c>
      <c r="B246" s="3" t="s">
        <v>343</v>
      </c>
      <c r="C246" s="11">
        <v>44216</v>
      </c>
      <c r="D246" s="12">
        <v>0.48125000000000001</v>
      </c>
      <c r="E246" s="3">
        <v>1029</v>
      </c>
      <c r="F246" s="3" t="s">
        <v>304</v>
      </c>
      <c r="G246" s="3" t="s">
        <v>203</v>
      </c>
      <c r="H246" s="3"/>
      <c r="I246" s="3"/>
      <c r="J246" s="3"/>
      <c r="K246" s="3"/>
      <c r="L246" s="3"/>
      <c r="M246" s="3"/>
      <c r="N246" s="3"/>
      <c r="O246" s="3"/>
      <c r="P246" s="3"/>
      <c r="Q246" s="3"/>
      <c r="R246" s="3"/>
      <c r="S246" s="3"/>
      <c r="T246" s="3"/>
      <c r="U246" s="3"/>
      <c r="V246" s="3"/>
      <c r="W246" s="3"/>
      <c r="X246" s="3"/>
      <c r="Y246" s="3"/>
      <c r="Z246" s="3"/>
    </row>
    <row r="247" spans="1:26" x14ac:dyDescent="0.2">
      <c r="A247" s="3">
        <v>10629</v>
      </c>
      <c r="B247" s="3" t="s">
        <v>343</v>
      </c>
      <c r="C247" s="11">
        <v>44216</v>
      </c>
      <c r="D247" s="12">
        <v>0.33611111111111114</v>
      </c>
      <c r="E247" s="3">
        <v>1038</v>
      </c>
      <c r="F247" s="3" t="s">
        <v>218</v>
      </c>
      <c r="G247" s="3" t="s">
        <v>221</v>
      </c>
      <c r="H247" s="3"/>
      <c r="I247" s="3"/>
      <c r="J247" s="3"/>
      <c r="K247" s="3"/>
      <c r="L247" s="3"/>
      <c r="M247" s="3"/>
      <c r="N247" s="3"/>
      <c r="O247" s="3"/>
      <c r="P247" s="3"/>
      <c r="Q247" s="3"/>
      <c r="R247" s="3"/>
      <c r="S247" s="3"/>
      <c r="T247" s="3"/>
      <c r="U247" s="3"/>
      <c r="V247" s="3"/>
      <c r="W247" s="3"/>
      <c r="X247" s="3"/>
      <c r="Y247" s="3"/>
      <c r="Z247" s="3"/>
    </row>
    <row r="248" spans="1:26" x14ac:dyDescent="0.2">
      <c r="A248" s="3">
        <v>10630</v>
      </c>
      <c r="B248" s="3" t="s">
        <v>343</v>
      </c>
      <c r="C248" s="11">
        <v>44216</v>
      </c>
      <c r="D248" s="12">
        <v>0.30277777777777776</v>
      </c>
      <c r="E248" s="3">
        <v>1010</v>
      </c>
      <c r="F248" s="3" t="s">
        <v>284</v>
      </c>
      <c r="G248" s="3" t="s">
        <v>203</v>
      </c>
      <c r="H248" s="3"/>
      <c r="I248" s="3"/>
      <c r="J248" s="3"/>
      <c r="K248" s="3"/>
      <c r="L248" s="3"/>
      <c r="M248" s="3"/>
      <c r="N248" s="3"/>
      <c r="O248" s="3"/>
      <c r="P248" s="3"/>
      <c r="Q248" s="3"/>
      <c r="R248" s="3"/>
      <c r="S248" s="3"/>
      <c r="T248" s="3"/>
      <c r="U248" s="3"/>
      <c r="V248" s="3"/>
      <c r="W248" s="3"/>
      <c r="X248" s="3"/>
      <c r="Y248" s="3"/>
      <c r="Z248" s="3"/>
    </row>
    <row r="249" spans="1:26" x14ac:dyDescent="0.2">
      <c r="A249" s="3">
        <v>10631</v>
      </c>
      <c r="B249" s="3" t="s">
        <v>343</v>
      </c>
      <c r="C249" s="11">
        <v>44216</v>
      </c>
      <c r="D249" s="12">
        <v>0.33611111111111114</v>
      </c>
      <c r="E249" s="3">
        <v>1034</v>
      </c>
      <c r="F249" s="3" t="s">
        <v>218</v>
      </c>
      <c r="G249" s="3" t="s">
        <v>203</v>
      </c>
      <c r="H249" s="3"/>
      <c r="I249" s="3"/>
      <c r="J249" s="3"/>
      <c r="K249" s="3"/>
      <c r="L249" s="3"/>
      <c r="M249" s="3"/>
      <c r="N249" s="3"/>
      <c r="O249" s="3"/>
      <c r="P249" s="3"/>
      <c r="Q249" s="3"/>
      <c r="R249" s="3"/>
      <c r="S249" s="3"/>
      <c r="T249" s="3"/>
      <c r="U249" s="3"/>
      <c r="V249" s="3"/>
      <c r="W249" s="3"/>
      <c r="X249" s="3"/>
      <c r="Y249" s="3"/>
      <c r="Z249" s="3"/>
    </row>
    <row r="250" spans="1:26" x14ac:dyDescent="0.2">
      <c r="A250" s="3">
        <v>10632</v>
      </c>
      <c r="B250" s="3" t="s">
        <v>343</v>
      </c>
      <c r="C250" s="11">
        <v>44216</v>
      </c>
      <c r="D250" s="12">
        <v>0.58680555555555558</v>
      </c>
      <c r="E250" s="3">
        <v>1003</v>
      </c>
      <c r="F250" s="3" t="s">
        <v>281</v>
      </c>
      <c r="G250" s="3" t="s">
        <v>221</v>
      </c>
      <c r="H250" s="3"/>
      <c r="I250" s="3"/>
      <c r="J250" s="3"/>
      <c r="K250" s="3"/>
      <c r="L250" s="3"/>
      <c r="M250" s="3"/>
      <c r="N250" s="3"/>
      <c r="O250" s="3"/>
      <c r="P250" s="3"/>
      <c r="Q250" s="3"/>
      <c r="R250" s="3"/>
      <c r="S250" s="3"/>
      <c r="T250" s="3"/>
      <c r="U250" s="3"/>
      <c r="V250" s="3"/>
      <c r="W250" s="3"/>
      <c r="X250" s="3"/>
      <c r="Y250" s="3"/>
      <c r="Z250" s="3"/>
    </row>
    <row r="251" spans="1:26" x14ac:dyDescent="0.2">
      <c r="A251" s="3">
        <v>10633</v>
      </c>
      <c r="B251" s="3" t="s">
        <v>343</v>
      </c>
      <c r="C251" s="11">
        <v>44216</v>
      </c>
      <c r="D251" s="12">
        <v>0.46736111111111112</v>
      </c>
      <c r="E251" s="3">
        <v>1013</v>
      </c>
      <c r="F251" s="3" t="s">
        <v>272</v>
      </c>
      <c r="G251" s="3" t="s">
        <v>203</v>
      </c>
      <c r="H251" s="3"/>
      <c r="I251" s="3"/>
      <c r="J251" s="3"/>
      <c r="K251" s="3"/>
      <c r="L251" s="3"/>
      <c r="M251" s="3"/>
      <c r="N251" s="3"/>
      <c r="O251" s="3"/>
      <c r="P251" s="3"/>
      <c r="Q251" s="3"/>
      <c r="R251" s="3"/>
      <c r="S251" s="3"/>
      <c r="T251" s="3"/>
      <c r="U251" s="3"/>
      <c r="V251" s="3"/>
      <c r="W251" s="3"/>
      <c r="X251" s="3"/>
      <c r="Y251" s="3"/>
      <c r="Z251" s="3"/>
    </row>
    <row r="252" spans="1:26" x14ac:dyDescent="0.2">
      <c r="A252" s="3">
        <v>10634</v>
      </c>
      <c r="B252" s="3" t="s">
        <v>343</v>
      </c>
      <c r="C252" s="11">
        <v>44216</v>
      </c>
      <c r="D252" s="12">
        <v>0.40069444444444446</v>
      </c>
      <c r="E252" s="3">
        <v>1019</v>
      </c>
      <c r="F252" s="3" t="s">
        <v>265</v>
      </c>
      <c r="G252" s="3" t="s">
        <v>221</v>
      </c>
      <c r="H252" s="3"/>
      <c r="I252" s="3"/>
      <c r="J252" s="3"/>
      <c r="K252" s="3"/>
      <c r="L252" s="3"/>
      <c r="M252" s="3"/>
      <c r="N252" s="3"/>
      <c r="O252" s="3"/>
      <c r="P252" s="3"/>
      <c r="Q252" s="3"/>
      <c r="R252" s="3"/>
      <c r="S252" s="3"/>
      <c r="T252" s="3"/>
      <c r="U252" s="3"/>
      <c r="V252" s="3"/>
      <c r="W252" s="3"/>
      <c r="X252" s="3"/>
      <c r="Y252" s="3"/>
      <c r="Z252" s="3"/>
    </row>
    <row r="253" spans="1:26" x14ac:dyDescent="0.2">
      <c r="A253" s="3">
        <v>10635</v>
      </c>
      <c r="B253" s="3" t="s">
        <v>343</v>
      </c>
      <c r="C253" s="11">
        <v>44216</v>
      </c>
      <c r="D253" s="12">
        <v>0.44513888888888886</v>
      </c>
      <c r="E253" s="3">
        <v>1001</v>
      </c>
      <c r="F253" s="3" t="s">
        <v>270</v>
      </c>
      <c r="G253" s="3" t="s">
        <v>203</v>
      </c>
      <c r="H253" s="3"/>
      <c r="I253" s="3"/>
      <c r="J253" s="3"/>
      <c r="K253" s="3"/>
      <c r="L253" s="3"/>
      <c r="M253" s="3"/>
      <c r="N253" s="3"/>
      <c r="O253" s="3"/>
      <c r="P253" s="3"/>
      <c r="Q253" s="3"/>
      <c r="R253" s="3"/>
      <c r="S253" s="3"/>
      <c r="T253" s="3"/>
      <c r="U253" s="3"/>
      <c r="V253" s="3"/>
      <c r="W253" s="3"/>
      <c r="X253" s="3"/>
      <c r="Y253" s="3"/>
      <c r="Z253" s="3"/>
    </row>
    <row r="254" spans="1:26" x14ac:dyDescent="0.2">
      <c r="A254" s="3">
        <v>10636</v>
      </c>
      <c r="B254" s="3" t="s">
        <v>343</v>
      </c>
      <c r="C254" s="11">
        <v>44216</v>
      </c>
      <c r="D254" s="12">
        <v>0.43194444444444446</v>
      </c>
      <c r="E254" s="3">
        <v>1041</v>
      </c>
      <c r="F254" s="3" t="s">
        <v>267</v>
      </c>
      <c r="G254" s="3" t="s">
        <v>203</v>
      </c>
      <c r="H254" s="3"/>
      <c r="I254" s="3"/>
      <c r="J254" s="3"/>
      <c r="K254" s="3"/>
      <c r="L254" s="3"/>
      <c r="M254" s="3"/>
      <c r="N254" s="3"/>
      <c r="O254" s="3"/>
      <c r="P254" s="3"/>
      <c r="Q254" s="3"/>
      <c r="R254" s="3"/>
      <c r="S254" s="3"/>
      <c r="T254" s="3"/>
      <c r="U254" s="3"/>
      <c r="V254" s="3"/>
      <c r="W254" s="3"/>
      <c r="X254" s="3"/>
      <c r="Y254" s="3"/>
      <c r="Z254" s="3"/>
    </row>
    <row r="255" spans="1:26" x14ac:dyDescent="0.2">
      <c r="A255" s="3">
        <v>10637</v>
      </c>
      <c r="B255" s="3" t="s">
        <v>343</v>
      </c>
      <c r="C255" s="11">
        <v>44216</v>
      </c>
      <c r="D255" s="12">
        <v>0.45555555555555555</v>
      </c>
      <c r="E255" s="3">
        <v>1017</v>
      </c>
      <c r="F255" s="3" t="s">
        <v>300</v>
      </c>
      <c r="G255" s="3" t="s">
        <v>203</v>
      </c>
      <c r="H255" s="3"/>
      <c r="I255" s="3"/>
      <c r="J255" s="3"/>
      <c r="K255" s="3"/>
      <c r="L255" s="3"/>
      <c r="M255" s="3"/>
      <c r="N255" s="3"/>
      <c r="O255" s="3"/>
      <c r="P255" s="3"/>
      <c r="Q255" s="3"/>
      <c r="R255" s="3"/>
      <c r="S255" s="3"/>
      <c r="T255" s="3"/>
      <c r="U255" s="3"/>
      <c r="V255" s="3"/>
      <c r="W255" s="3"/>
      <c r="X255" s="3"/>
      <c r="Y255" s="3"/>
      <c r="Z255" s="3"/>
    </row>
    <row r="256" spans="1:26" x14ac:dyDescent="0.2">
      <c r="A256" s="3">
        <v>10638</v>
      </c>
      <c r="B256" s="3" t="s">
        <v>343</v>
      </c>
      <c r="C256" s="11">
        <v>44216</v>
      </c>
      <c r="D256" s="12">
        <v>0.40069444444444446</v>
      </c>
      <c r="E256" s="3">
        <v>1016</v>
      </c>
      <c r="F256" s="3" t="s">
        <v>265</v>
      </c>
      <c r="G256" s="3" t="s">
        <v>203</v>
      </c>
      <c r="H256" s="3"/>
      <c r="I256" s="3"/>
      <c r="J256" s="3"/>
      <c r="K256" s="3"/>
      <c r="L256" s="3"/>
      <c r="M256" s="3"/>
      <c r="N256" s="3"/>
      <c r="O256" s="3"/>
      <c r="P256" s="3"/>
      <c r="Q256" s="3"/>
      <c r="R256" s="3"/>
      <c r="S256" s="3"/>
      <c r="T256" s="3"/>
      <c r="U256" s="3"/>
      <c r="V256" s="3"/>
      <c r="W256" s="3"/>
      <c r="X256" s="3"/>
      <c r="Y256" s="3"/>
      <c r="Z256" s="3"/>
    </row>
    <row r="257" spans="1:26" x14ac:dyDescent="0.2">
      <c r="A257" s="3">
        <v>10639</v>
      </c>
      <c r="B257" s="3" t="s">
        <v>343</v>
      </c>
      <c r="C257" s="11">
        <v>44216</v>
      </c>
      <c r="D257" s="12">
        <v>0.31666666666666665</v>
      </c>
      <c r="E257" s="3">
        <v>1033</v>
      </c>
      <c r="F257" s="3" t="s">
        <v>224</v>
      </c>
      <c r="G257" s="3" t="s">
        <v>203</v>
      </c>
      <c r="H257" s="3"/>
      <c r="I257" s="3"/>
      <c r="J257" s="3"/>
      <c r="K257" s="3"/>
      <c r="L257" s="3"/>
      <c r="M257" s="3"/>
      <c r="N257" s="3"/>
      <c r="O257" s="3"/>
      <c r="P257" s="3"/>
      <c r="Q257" s="3"/>
      <c r="R257" s="3"/>
      <c r="S257" s="3"/>
      <c r="T257" s="3"/>
      <c r="U257" s="3"/>
      <c r="V257" s="3"/>
      <c r="W257" s="3"/>
      <c r="X257" s="3"/>
      <c r="Y257" s="3"/>
      <c r="Z257" s="3"/>
    </row>
    <row r="258" spans="1:26" x14ac:dyDescent="0.2">
      <c r="A258" s="3">
        <v>10701</v>
      </c>
      <c r="B258" s="3" t="s">
        <v>344</v>
      </c>
      <c r="C258" s="11">
        <v>44370</v>
      </c>
      <c r="D258" s="12">
        <v>0.52361111111111114</v>
      </c>
      <c r="E258" s="3">
        <v>1032</v>
      </c>
      <c r="F258" s="3" t="s">
        <v>277</v>
      </c>
      <c r="G258" s="3" t="s">
        <v>221</v>
      </c>
      <c r="H258" s="3"/>
      <c r="I258" s="3"/>
      <c r="J258" s="3"/>
      <c r="K258" s="3"/>
      <c r="L258" s="3"/>
      <c r="M258" s="3"/>
      <c r="N258" s="3"/>
      <c r="O258" s="3"/>
      <c r="P258" s="3"/>
      <c r="Q258" s="3"/>
      <c r="R258" s="3"/>
      <c r="S258" s="3"/>
      <c r="T258" s="3"/>
      <c r="U258" s="3"/>
      <c r="V258" s="3"/>
      <c r="W258" s="3"/>
      <c r="X258" s="3"/>
      <c r="Y258" s="3"/>
      <c r="Z258" s="3"/>
    </row>
    <row r="259" spans="1:26" x14ac:dyDescent="0.2">
      <c r="A259" s="10">
        <v>10702</v>
      </c>
      <c r="B259" s="3" t="s">
        <v>344</v>
      </c>
      <c r="C259" s="11">
        <v>44370</v>
      </c>
      <c r="D259" s="12">
        <v>0.55000000000000004</v>
      </c>
      <c r="E259" s="3">
        <v>1036</v>
      </c>
      <c r="F259" s="3" t="s">
        <v>307</v>
      </c>
      <c r="G259" s="3" t="s">
        <v>221</v>
      </c>
      <c r="H259" s="3"/>
      <c r="I259" s="3"/>
      <c r="J259" s="3"/>
      <c r="K259" s="3"/>
      <c r="L259" s="3"/>
      <c r="M259" s="3"/>
      <c r="N259" s="3"/>
      <c r="O259" s="3"/>
      <c r="P259" s="3"/>
      <c r="Q259" s="3"/>
      <c r="R259" s="3"/>
      <c r="S259" s="3"/>
      <c r="T259" s="3"/>
      <c r="U259" s="3"/>
      <c r="V259" s="3"/>
      <c r="W259" s="3"/>
      <c r="X259" s="3"/>
      <c r="Y259" s="3"/>
      <c r="Z259" s="3"/>
    </row>
    <row r="260" spans="1:26" x14ac:dyDescent="0.2">
      <c r="A260" s="3">
        <v>10703</v>
      </c>
      <c r="B260" s="3" t="s">
        <v>344</v>
      </c>
      <c r="C260" s="11">
        <v>44370</v>
      </c>
      <c r="D260" s="12">
        <v>0.60486111111111107</v>
      </c>
      <c r="E260" s="3">
        <v>1008</v>
      </c>
      <c r="F260" s="3" t="s">
        <v>297</v>
      </c>
      <c r="G260" s="3" t="s">
        <v>203</v>
      </c>
      <c r="H260" s="3"/>
      <c r="I260" s="3"/>
      <c r="J260" s="3"/>
      <c r="K260" s="3"/>
      <c r="L260" s="3"/>
      <c r="M260" s="3"/>
      <c r="N260" s="3"/>
      <c r="O260" s="3"/>
      <c r="P260" s="3"/>
      <c r="Q260" s="3"/>
      <c r="R260" s="3"/>
      <c r="S260" s="3"/>
      <c r="T260" s="3"/>
      <c r="U260" s="3"/>
      <c r="V260" s="3"/>
      <c r="W260" s="3"/>
      <c r="X260" s="3"/>
      <c r="Y260" s="3"/>
      <c r="Z260" s="3"/>
    </row>
    <row r="261" spans="1:26" x14ac:dyDescent="0.2">
      <c r="A261" s="3">
        <v>10704</v>
      </c>
      <c r="B261" s="3" t="s">
        <v>344</v>
      </c>
      <c r="C261" s="11">
        <v>44370</v>
      </c>
      <c r="D261" s="12">
        <v>0.50416666666666665</v>
      </c>
      <c r="E261" s="3">
        <v>1030</v>
      </c>
      <c r="F261" s="3" t="s">
        <v>279</v>
      </c>
      <c r="G261" s="3" t="s">
        <v>221</v>
      </c>
      <c r="H261" s="3"/>
      <c r="I261" s="3"/>
      <c r="J261" s="3"/>
      <c r="K261" s="3"/>
      <c r="L261" s="3"/>
      <c r="M261" s="3"/>
      <c r="N261" s="3"/>
      <c r="O261" s="3"/>
      <c r="P261" s="3"/>
      <c r="Q261" s="3"/>
      <c r="R261" s="3"/>
      <c r="S261" s="3"/>
      <c r="T261" s="3"/>
      <c r="U261" s="3"/>
      <c r="V261" s="3"/>
      <c r="W261" s="3"/>
      <c r="X261" s="3"/>
      <c r="Y261" s="3"/>
      <c r="Z261" s="3"/>
    </row>
    <row r="262" spans="1:26" x14ac:dyDescent="0.2">
      <c r="A262" s="3">
        <v>10705</v>
      </c>
      <c r="B262" s="3" t="s">
        <v>344</v>
      </c>
      <c r="C262" s="11">
        <v>44370</v>
      </c>
      <c r="D262" s="12">
        <v>0.52361111111111114</v>
      </c>
      <c r="E262" s="3">
        <v>1018</v>
      </c>
      <c r="F262" s="3" t="s">
        <v>277</v>
      </c>
      <c r="G262" s="3" t="s">
        <v>203</v>
      </c>
      <c r="H262" s="3"/>
      <c r="I262" s="3"/>
      <c r="J262" s="3"/>
      <c r="K262" s="3"/>
      <c r="L262" s="3"/>
      <c r="M262" s="3"/>
      <c r="N262" s="3"/>
      <c r="O262" s="3"/>
      <c r="P262" s="3"/>
      <c r="Q262" s="3"/>
      <c r="R262" s="3"/>
      <c r="S262" s="3"/>
      <c r="T262" s="3"/>
      <c r="U262" s="3"/>
      <c r="V262" s="3"/>
      <c r="W262" s="3"/>
      <c r="X262" s="3"/>
      <c r="Y262" s="3"/>
      <c r="Z262" s="3"/>
    </row>
    <row r="263" spans="1:26" x14ac:dyDescent="0.2">
      <c r="A263" s="3">
        <v>10706</v>
      </c>
      <c r="B263" s="3" t="s">
        <v>344</v>
      </c>
      <c r="C263" s="11">
        <v>44370</v>
      </c>
      <c r="D263" s="12">
        <v>0.56319444444444444</v>
      </c>
      <c r="E263" s="3">
        <v>1023</v>
      </c>
      <c r="F263" s="3" t="s">
        <v>304</v>
      </c>
      <c r="G263" s="3" t="s">
        <v>203</v>
      </c>
      <c r="H263" s="3"/>
      <c r="I263" s="3"/>
      <c r="J263" s="3"/>
      <c r="K263" s="3"/>
      <c r="L263" s="3"/>
      <c r="M263" s="3"/>
      <c r="N263" s="3"/>
      <c r="O263" s="3"/>
      <c r="P263" s="3"/>
      <c r="Q263" s="3"/>
      <c r="R263" s="3"/>
      <c r="S263" s="3"/>
      <c r="T263" s="3"/>
      <c r="U263" s="3"/>
      <c r="V263" s="3"/>
      <c r="W263" s="3"/>
      <c r="X263" s="3"/>
      <c r="Y263" s="3"/>
      <c r="Z263" s="3"/>
    </row>
    <row r="264" spans="1:26" x14ac:dyDescent="0.2">
      <c r="A264" s="3">
        <v>10707</v>
      </c>
      <c r="B264" s="3" t="s">
        <v>344</v>
      </c>
      <c r="C264" s="11">
        <v>44370</v>
      </c>
      <c r="D264" s="12">
        <v>0.48680555555555555</v>
      </c>
      <c r="E264" s="3">
        <v>1033</v>
      </c>
      <c r="F264" s="3" t="s">
        <v>284</v>
      </c>
      <c r="G264" s="3" t="s">
        <v>221</v>
      </c>
      <c r="H264" s="3"/>
      <c r="I264" s="3"/>
      <c r="J264" s="3"/>
      <c r="K264" s="3"/>
      <c r="L264" s="3"/>
      <c r="M264" s="3"/>
      <c r="N264" s="3"/>
      <c r="O264" s="3"/>
      <c r="P264" s="3"/>
      <c r="Q264" s="3"/>
      <c r="R264" s="3"/>
      <c r="S264" s="3"/>
      <c r="T264" s="3"/>
      <c r="U264" s="3"/>
      <c r="V264" s="3"/>
      <c r="W264" s="3"/>
      <c r="X264" s="3"/>
      <c r="Y264" s="3"/>
      <c r="Z264" s="3"/>
    </row>
    <row r="265" spans="1:26" x14ac:dyDescent="0.2">
      <c r="A265" s="3">
        <v>10708</v>
      </c>
      <c r="B265" s="3" t="s">
        <v>344</v>
      </c>
      <c r="C265" s="11">
        <v>44370</v>
      </c>
      <c r="D265" s="12">
        <v>0.48680555555555555</v>
      </c>
      <c r="E265" s="3">
        <v>1005</v>
      </c>
      <c r="F265" s="3" t="s">
        <v>284</v>
      </c>
      <c r="G265" s="3" t="s">
        <v>203</v>
      </c>
      <c r="H265" s="3"/>
      <c r="I265" s="3"/>
      <c r="J265" s="3"/>
      <c r="K265" s="3"/>
      <c r="L265" s="3"/>
      <c r="M265" s="3"/>
      <c r="N265" s="3"/>
      <c r="O265" s="3"/>
      <c r="P265" s="3"/>
      <c r="Q265" s="3"/>
      <c r="R265" s="3"/>
      <c r="S265" s="3"/>
      <c r="T265" s="3"/>
      <c r="U265" s="3"/>
      <c r="V265" s="3"/>
      <c r="W265" s="3"/>
      <c r="X265" s="3"/>
      <c r="Y265" s="3"/>
      <c r="Z265" s="3"/>
    </row>
    <row r="266" spans="1:26" x14ac:dyDescent="0.2">
      <c r="A266" s="3">
        <v>10709</v>
      </c>
      <c r="B266" s="3" t="s">
        <v>344</v>
      </c>
      <c r="C266" s="11">
        <v>44370</v>
      </c>
      <c r="D266" s="12">
        <v>0.55000000000000004</v>
      </c>
      <c r="E266" s="3">
        <v>1028</v>
      </c>
      <c r="F266" s="3" t="s">
        <v>307</v>
      </c>
      <c r="G266" s="3" t="s">
        <v>203</v>
      </c>
      <c r="H266" s="3"/>
      <c r="I266" s="3"/>
      <c r="J266" s="3"/>
      <c r="K266" s="3"/>
      <c r="L266" s="3"/>
      <c r="M266" s="3"/>
      <c r="N266" s="3"/>
      <c r="O266" s="3"/>
      <c r="P266" s="3"/>
      <c r="Q266" s="3"/>
      <c r="R266" s="3"/>
      <c r="S266" s="3"/>
      <c r="T266" s="3"/>
      <c r="U266" s="3"/>
      <c r="V266" s="3"/>
      <c r="W266" s="3"/>
      <c r="X266" s="3"/>
      <c r="Y266" s="3"/>
      <c r="Z266" s="3"/>
    </row>
    <row r="267" spans="1:26" x14ac:dyDescent="0.2">
      <c r="A267" s="3">
        <v>10710</v>
      </c>
      <c r="B267" s="3" t="s">
        <v>344</v>
      </c>
      <c r="C267" s="11">
        <v>44370</v>
      </c>
      <c r="D267" s="12">
        <v>0.50416666666666665</v>
      </c>
      <c r="E267" s="3">
        <v>1026</v>
      </c>
      <c r="F267" s="3" t="s">
        <v>279</v>
      </c>
      <c r="G267" s="3" t="s">
        <v>203</v>
      </c>
      <c r="H267" s="3"/>
      <c r="I267" s="3"/>
      <c r="J267" s="3"/>
      <c r="K267" s="3"/>
      <c r="L267" s="3"/>
      <c r="M267" s="3"/>
      <c r="N267" s="3"/>
      <c r="O267" s="3"/>
      <c r="P267" s="3"/>
      <c r="Q267" s="3"/>
      <c r="R267" s="3"/>
      <c r="S267" s="3"/>
      <c r="T267" s="3"/>
      <c r="U267" s="3"/>
      <c r="V267" s="3"/>
      <c r="W267" s="3"/>
      <c r="X267" s="3"/>
      <c r="Y267" s="3"/>
      <c r="Z267" s="3"/>
    </row>
    <row r="268" spans="1:26" x14ac:dyDescent="0.2">
      <c r="A268" s="3">
        <v>10711</v>
      </c>
      <c r="B268" s="3" t="s">
        <v>344</v>
      </c>
      <c r="C268" s="11">
        <v>44370</v>
      </c>
      <c r="D268" s="12">
        <v>0.56319444444444444</v>
      </c>
      <c r="E268" s="3">
        <v>1025</v>
      </c>
      <c r="F268" s="3" t="s">
        <v>304</v>
      </c>
      <c r="G268" s="3" t="s">
        <v>221</v>
      </c>
      <c r="H268" s="3"/>
      <c r="I268" s="3"/>
      <c r="J268" s="3"/>
      <c r="K268" s="3"/>
      <c r="L268" s="3"/>
      <c r="M268" s="3"/>
      <c r="N268" s="3"/>
      <c r="O268" s="3"/>
      <c r="P268" s="3"/>
      <c r="Q268" s="3"/>
      <c r="R268" s="3"/>
      <c r="S268" s="3"/>
      <c r="T268" s="3"/>
      <c r="U268" s="3"/>
      <c r="V268" s="3"/>
      <c r="W268" s="3"/>
      <c r="X268" s="3"/>
      <c r="Y268" s="3"/>
      <c r="Z268" s="3"/>
    </row>
    <row r="269" spans="1:26" x14ac:dyDescent="0.2">
      <c r="A269" s="3">
        <v>10712</v>
      </c>
      <c r="B269" s="3" t="s">
        <v>344</v>
      </c>
      <c r="C269" s="11">
        <v>44370</v>
      </c>
      <c r="D269" s="12">
        <v>0.60486111111111107</v>
      </c>
      <c r="E269" s="3">
        <v>1029</v>
      </c>
      <c r="F269" s="3" t="s">
        <v>297</v>
      </c>
      <c r="G269" s="3" t="s">
        <v>221</v>
      </c>
      <c r="H269" s="3"/>
      <c r="I269" s="3"/>
      <c r="J269" s="3"/>
      <c r="K269" s="3"/>
      <c r="L269" s="3"/>
      <c r="M269" s="3"/>
      <c r="N269" s="3"/>
      <c r="O269" s="3"/>
      <c r="P269" s="3"/>
      <c r="Q269" s="3"/>
      <c r="R269" s="3"/>
      <c r="S269" s="3"/>
      <c r="T269" s="3"/>
      <c r="U269" s="3"/>
      <c r="V269" s="3"/>
      <c r="W269" s="3"/>
      <c r="X269" s="3"/>
      <c r="Y269" s="3"/>
      <c r="Z269" s="3"/>
    </row>
    <row r="270" spans="1:26" x14ac:dyDescent="0.2">
      <c r="A270" s="3">
        <v>10713</v>
      </c>
      <c r="B270" s="3" t="s">
        <v>344</v>
      </c>
      <c r="C270" s="11">
        <v>44370</v>
      </c>
      <c r="D270" s="12">
        <v>0.57777777777777772</v>
      </c>
      <c r="E270" s="3">
        <v>1022</v>
      </c>
      <c r="F270" s="3" t="s">
        <v>345</v>
      </c>
      <c r="G270" s="3" t="s">
        <v>203</v>
      </c>
      <c r="H270" s="3"/>
      <c r="I270" s="3"/>
      <c r="J270" s="3"/>
      <c r="K270" s="3"/>
      <c r="L270" s="3"/>
      <c r="M270" s="3"/>
      <c r="N270" s="3"/>
      <c r="O270" s="3"/>
      <c r="P270" s="3"/>
      <c r="Q270" s="3"/>
      <c r="R270" s="3"/>
      <c r="S270" s="3"/>
      <c r="T270" s="3"/>
      <c r="U270" s="3"/>
      <c r="V270" s="3"/>
      <c r="W270" s="3"/>
      <c r="X270" s="3"/>
      <c r="Y270" s="3"/>
      <c r="Z270" s="3"/>
    </row>
    <row r="271" spans="1:26" x14ac:dyDescent="0.2">
      <c r="A271" s="3">
        <v>10714</v>
      </c>
      <c r="B271" s="3" t="s">
        <v>344</v>
      </c>
      <c r="C271" s="11">
        <v>44370</v>
      </c>
      <c r="D271" s="12">
        <v>0.59097222222222223</v>
      </c>
      <c r="E271" s="3">
        <v>1006</v>
      </c>
      <c r="F271" s="3" t="s">
        <v>270</v>
      </c>
      <c r="G271" s="3" t="s">
        <v>221</v>
      </c>
      <c r="H271" s="3"/>
      <c r="I271" s="3"/>
      <c r="J271" s="3"/>
      <c r="K271" s="3"/>
      <c r="L271" s="3"/>
      <c r="M271" s="3"/>
      <c r="N271" s="3"/>
      <c r="O271" s="3"/>
      <c r="P271" s="3"/>
      <c r="Q271" s="3"/>
      <c r="R271" s="3"/>
      <c r="S271" s="3"/>
      <c r="T271" s="3"/>
      <c r="U271" s="3"/>
      <c r="V271" s="3"/>
      <c r="W271" s="3"/>
      <c r="X271" s="3"/>
      <c r="Y271" s="3"/>
      <c r="Z271" s="3"/>
    </row>
    <row r="272" spans="1:26" x14ac:dyDescent="0.2">
      <c r="A272" s="3">
        <v>10715</v>
      </c>
      <c r="B272" s="3" t="s">
        <v>344</v>
      </c>
      <c r="C272" s="11">
        <v>44370</v>
      </c>
      <c r="D272" s="12">
        <v>0.57777777777777772</v>
      </c>
      <c r="E272" s="3">
        <v>1041</v>
      </c>
      <c r="F272" s="3" t="s">
        <v>345</v>
      </c>
      <c r="G272" s="3" t="s">
        <v>221</v>
      </c>
      <c r="H272" s="3"/>
      <c r="I272" s="3"/>
      <c r="J272" s="3"/>
      <c r="K272" s="3"/>
      <c r="L272" s="3"/>
      <c r="M272" s="3"/>
      <c r="N272" s="3"/>
      <c r="O272" s="3"/>
      <c r="P272" s="3"/>
      <c r="Q272" s="3"/>
      <c r="R272" s="3"/>
      <c r="S272" s="3"/>
      <c r="T272" s="3"/>
      <c r="U272" s="3"/>
      <c r="V272" s="3"/>
      <c r="W272" s="3"/>
      <c r="X272" s="3"/>
      <c r="Y272" s="3"/>
      <c r="Z272" s="3"/>
    </row>
    <row r="273" spans="1:26" x14ac:dyDescent="0.2">
      <c r="A273" s="3">
        <v>10716</v>
      </c>
      <c r="B273" s="3" t="s">
        <v>344</v>
      </c>
      <c r="C273" s="11">
        <v>44370</v>
      </c>
      <c r="D273" s="12">
        <v>0.59097222222222223</v>
      </c>
      <c r="E273" s="3">
        <v>1003</v>
      </c>
      <c r="F273" s="3" t="s">
        <v>270</v>
      </c>
      <c r="G273" s="3" t="s">
        <v>203</v>
      </c>
      <c r="H273" s="3"/>
      <c r="I273" s="3"/>
      <c r="J273" s="3"/>
      <c r="K273" s="3"/>
      <c r="L273" s="3"/>
      <c r="M273" s="3"/>
      <c r="N273" s="3"/>
      <c r="O273" s="3"/>
      <c r="P273" s="3"/>
      <c r="Q273" s="3"/>
      <c r="R273" s="3"/>
      <c r="S273" s="3"/>
      <c r="T273" s="3"/>
      <c r="U273" s="3"/>
      <c r="V273" s="3"/>
      <c r="W273" s="3"/>
      <c r="X273" s="3"/>
      <c r="Y273" s="3"/>
      <c r="Z273" s="3"/>
    </row>
    <row r="274" spans="1:26" x14ac:dyDescent="0.2">
      <c r="A274" s="3">
        <v>10717</v>
      </c>
      <c r="B274" s="3" t="s">
        <v>344</v>
      </c>
      <c r="C274" s="11">
        <v>44370</v>
      </c>
      <c r="D274" s="12">
        <v>0.62986111111111109</v>
      </c>
      <c r="E274" s="3">
        <v>1004</v>
      </c>
      <c r="F274" s="3" t="s">
        <v>274</v>
      </c>
      <c r="G274" s="3" t="s">
        <v>203</v>
      </c>
      <c r="H274" s="3"/>
      <c r="I274" s="3"/>
      <c r="J274" s="3"/>
      <c r="K274" s="3"/>
      <c r="L274" s="3"/>
      <c r="M274" s="3"/>
      <c r="N274" s="3"/>
      <c r="O274" s="3"/>
      <c r="P274" s="3"/>
      <c r="Q274" s="3"/>
      <c r="R274" s="3"/>
      <c r="S274" s="3"/>
      <c r="T274" s="3"/>
      <c r="U274" s="3"/>
      <c r="V274" s="3"/>
      <c r="W274" s="3"/>
      <c r="X274" s="3"/>
      <c r="Y274" s="3"/>
      <c r="Z274" s="3"/>
    </row>
    <row r="275" spans="1:26" x14ac:dyDescent="0.2">
      <c r="A275" s="3">
        <v>10718</v>
      </c>
      <c r="B275" s="3" t="s">
        <v>344</v>
      </c>
      <c r="C275" s="11">
        <v>44370</v>
      </c>
      <c r="D275" s="12">
        <v>0.62986111111111109</v>
      </c>
      <c r="E275" s="3">
        <v>1027</v>
      </c>
      <c r="F275" s="3" t="s">
        <v>274</v>
      </c>
      <c r="G275" s="3" t="s">
        <v>221</v>
      </c>
      <c r="H275" s="3"/>
      <c r="I275" s="3"/>
      <c r="J275" s="3"/>
      <c r="K275" s="3"/>
      <c r="L275" s="3"/>
      <c r="M275" s="3"/>
      <c r="N275" s="3"/>
      <c r="O275" s="3"/>
      <c r="P275" s="3"/>
      <c r="Q275" s="3"/>
      <c r="R275" s="3"/>
      <c r="S275" s="3"/>
      <c r="T275" s="3"/>
      <c r="U275" s="3"/>
      <c r="V275" s="3"/>
      <c r="W275" s="3"/>
      <c r="X275" s="3"/>
      <c r="Y275" s="3"/>
      <c r="Z275" s="3"/>
    </row>
    <row r="276" spans="1:26" x14ac:dyDescent="0.2">
      <c r="A276" s="3">
        <v>10719</v>
      </c>
      <c r="B276" s="3" t="s">
        <v>344</v>
      </c>
      <c r="C276" s="11">
        <v>44372</v>
      </c>
      <c r="D276" s="12">
        <v>0.28402777777777777</v>
      </c>
      <c r="E276" s="3">
        <v>1011</v>
      </c>
      <c r="F276" s="3" t="s">
        <v>202</v>
      </c>
      <c r="G276" s="3" t="s">
        <v>203</v>
      </c>
      <c r="H276" s="3"/>
      <c r="I276" s="3"/>
      <c r="J276" s="3"/>
      <c r="K276" s="3"/>
      <c r="L276" s="3"/>
      <c r="M276" s="3"/>
      <c r="N276" s="3"/>
      <c r="O276" s="3"/>
      <c r="P276" s="3"/>
      <c r="Q276" s="3"/>
      <c r="R276" s="3"/>
      <c r="S276" s="3"/>
      <c r="T276" s="3"/>
      <c r="U276" s="3"/>
      <c r="V276" s="3"/>
      <c r="W276" s="3"/>
      <c r="X276" s="3"/>
      <c r="Y276" s="3"/>
      <c r="Z276" s="3"/>
    </row>
    <row r="277" spans="1:26" x14ac:dyDescent="0.2">
      <c r="A277" s="3">
        <v>10720</v>
      </c>
      <c r="B277" s="3" t="s">
        <v>344</v>
      </c>
      <c r="C277" s="11">
        <v>44372</v>
      </c>
      <c r="D277" s="12">
        <v>0.28402777777777777</v>
      </c>
      <c r="E277" s="3">
        <v>1012</v>
      </c>
      <c r="F277" s="3" t="s">
        <v>202</v>
      </c>
      <c r="G277" s="3" t="s">
        <v>221</v>
      </c>
      <c r="H277" s="3"/>
      <c r="I277" s="3"/>
      <c r="J277" s="3"/>
      <c r="K277" s="3"/>
      <c r="L277" s="3"/>
      <c r="M277" s="3"/>
      <c r="N277" s="3"/>
      <c r="O277" s="3"/>
      <c r="P277" s="3"/>
      <c r="Q277" s="3"/>
      <c r="R277" s="3"/>
      <c r="S277" s="3"/>
      <c r="T277" s="3"/>
      <c r="U277" s="3"/>
      <c r="V277" s="3"/>
      <c r="W277" s="3"/>
      <c r="X277" s="3"/>
      <c r="Y277" s="3"/>
      <c r="Z277" s="3"/>
    </row>
    <row r="278" spans="1:26" x14ac:dyDescent="0.2">
      <c r="A278" s="3">
        <v>10721</v>
      </c>
      <c r="B278" s="3" t="s">
        <v>344</v>
      </c>
      <c r="C278" s="11">
        <v>44372</v>
      </c>
      <c r="D278" s="12">
        <v>0.32291666666666669</v>
      </c>
      <c r="E278" s="3">
        <v>1013</v>
      </c>
      <c r="F278" s="3" t="s">
        <v>206</v>
      </c>
      <c r="G278" s="3" t="s">
        <v>203</v>
      </c>
      <c r="H278" s="3"/>
      <c r="I278" s="3"/>
      <c r="J278" s="3"/>
      <c r="K278" s="3"/>
      <c r="L278" s="3"/>
      <c r="M278" s="3"/>
      <c r="N278" s="3"/>
      <c r="O278" s="3"/>
      <c r="P278" s="3"/>
      <c r="Q278" s="3"/>
      <c r="R278" s="3"/>
      <c r="S278" s="3"/>
      <c r="T278" s="3"/>
      <c r="U278" s="3"/>
      <c r="V278" s="3"/>
      <c r="W278" s="3"/>
      <c r="X278" s="3"/>
      <c r="Y278" s="3"/>
      <c r="Z278" s="3"/>
    </row>
    <row r="279" spans="1:26" x14ac:dyDescent="0.2">
      <c r="A279" s="3">
        <v>10722</v>
      </c>
      <c r="B279" s="3" t="s">
        <v>344</v>
      </c>
      <c r="C279" s="11">
        <v>44372</v>
      </c>
      <c r="D279" s="12">
        <v>0.34305555555555556</v>
      </c>
      <c r="E279" s="3">
        <v>1015</v>
      </c>
      <c r="F279" s="3" t="s">
        <v>209</v>
      </c>
      <c r="G279" s="3" t="s">
        <v>203</v>
      </c>
      <c r="H279" s="3"/>
      <c r="I279" s="3"/>
      <c r="J279" s="3"/>
      <c r="K279" s="3"/>
      <c r="L279" s="3"/>
      <c r="M279" s="3"/>
      <c r="N279" s="3"/>
      <c r="O279" s="3"/>
      <c r="P279" s="3"/>
      <c r="Q279" s="3"/>
      <c r="R279" s="3"/>
      <c r="S279" s="3"/>
      <c r="T279" s="3"/>
      <c r="U279" s="3"/>
      <c r="V279" s="3"/>
      <c r="W279" s="3"/>
      <c r="X279" s="3"/>
      <c r="Y279" s="3"/>
      <c r="Z279" s="3"/>
    </row>
    <row r="280" spans="1:26" x14ac:dyDescent="0.2">
      <c r="A280" s="3">
        <v>10723</v>
      </c>
      <c r="B280" s="3" t="s">
        <v>344</v>
      </c>
      <c r="C280" s="11">
        <v>44372</v>
      </c>
      <c r="D280" s="12">
        <v>0.37777777777777777</v>
      </c>
      <c r="E280" s="3">
        <v>1016</v>
      </c>
      <c r="F280" s="3" t="s">
        <v>215</v>
      </c>
      <c r="G280" s="3" t="s">
        <v>203</v>
      </c>
      <c r="H280" s="3"/>
      <c r="I280" s="3"/>
      <c r="J280" s="3"/>
      <c r="K280" s="3"/>
      <c r="L280" s="3"/>
      <c r="M280" s="3"/>
      <c r="N280" s="3"/>
      <c r="O280" s="3"/>
      <c r="P280" s="3"/>
      <c r="Q280" s="3"/>
      <c r="R280" s="3"/>
      <c r="S280" s="3"/>
      <c r="T280" s="3"/>
      <c r="U280" s="3"/>
      <c r="V280" s="3"/>
      <c r="W280" s="3"/>
      <c r="X280" s="3"/>
      <c r="Y280" s="3"/>
      <c r="Z280" s="3"/>
    </row>
    <row r="281" spans="1:26" x14ac:dyDescent="0.2">
      <c r="A281" s="3">
        <v>10724</v>
      </c>
      <c r="B281" s="3" t="s">
        <v>344</v>
      </c>
      <c r="C281" s="11">
        <v>44372</v>
      </c>
      <c r="D281" s="12">
        <v>0.39374999999999999</v>
      </c>
      <c r="E281" s="3">
        <v>1024</v>
      </c>
      <c r="F281" s="3" t="s">
        <v>218</v>
      </c>
      <c r="G281" s="3" t="s">
        <v>203</v>
      </c>
      <c r="H281" s="3"/>
      <c r="I281" s="3"/>
      <c r="J281" s="3"/>
      <c r="K281" s="3"/>
      <c r="L281" s="3"/>
      <c r="M281" s="3"/>
      <c r="N281" s="3"/>
      <c r="O281" s="3"/>
      <c r="P281" s="3"/>
      <c r="Q281" s="3"/>
      <c r="R281" s="3"/>
      <c r="S281" s="3"/>
      <c r="T281" s="3"/>
      <c r="U281" s="3"/>
      <c r="V281" s="3"/>
      <c r="W281" s="3"/>
      <c r="X281" s="3"/>
      <c r="Y281" s="3"/>
      <c r="Z281" s="3"/>
    </row>
    <row r="282" spans="1:26" x14ac:dyDescent="0.2">
      <c r="A282" s="3">
        <v>10725</v>
      </c>
      <c r="B282" s="3" t="s">
        <v>344</v>
      </c>
      <c r="C282" s="11">
        <v>44372</v>
      </c>
      <c r="D282" s="12">
        <v>0.40972222222222221</v>
      </c>
      <c r="E282" s="3">
        <v>1031</v>
      </c>
      <c r="F282" s="3" t="s">
        <v>224</v>
      </c>
      <c r="G282" s="3" t="s">
        <v>203</v>
      </c>
      <c r="H282" s="3"/>
      <c r="I282" s="3"/>
      <c r="J282" s="3"/>
      <c r="K282" s="3"/>
      <c r="L282" s="3"/>
      <c r="M282" s="3"/>
      <c r="N282" s="3"/>
      <c r="O282" s="3"/>
      <c r="P282" s="3"/>
      <c r="Q282" s="3"/>
      <c r="R282" s="3"/>
      <c r="S282" s="3"/>
      <c r="T282" s="3"/>
      <c r="U282" s="3"/>
      <c r="V282" s="3"/>
      <c r="W282" s="3"/>
      <c r="X282" s="3"/>
      <c r="Y282" s="3"/>
      <c r="Z282" s="3"/>
    </row>
    <row r="283" spans="1:26" x14ac:dyDescent="0.2">
      <c r="A283" s="3">
        <v>10726</v>
      </c>
      <c r="B283" s="3" t="s">
        <v>344</v>
      </c>
      <c r="C283" s="11">
        <v>44372</v>
      </c>
      <c r="D283" s="12">
        <v>0.43125000000000002</v>
      </c>
      <c r="E283" s="3">
        <v>1007</v>
      </c>
      <c r="F283" s="3" t="s">
        <v>235</v>
      </c>
      <c r="G283" s="3" t="s">
        <v>203</v>
      </c>
      <c r="H283" s="3"/>
      <c r="I283" s="3"/>
      <c r="J283" s="3"/>
      <c r="K283" s="3"/>
      <c r="L283" s="3"/>
      <c r="M283" s="3"/>
      <c r="N283" s="3"/>
      <c r="O283" s="3"/>
      <c r="P283" s="3"/>
      <c r="Q283" s="3"/>
      <c r="R283" s="3"/>
      <c r="S283" s="3"/>
      <c r="T283" s="3"/>
      <c r="U283" s="3"/>
      <c r="V283" s="3"/>
      <c r="W283" s="3"/>
      <c r="X283" s="3"/>
      <c r="Y283" s="3"/>
      <c r="Z283" s="3"/>
    </row>
    <row r="284" spans="1:26" x14ac:dyDescent="0.2">
      <c r="A284" s="3">
        <v>10727</v>
      </c>
      <c r="B284" s="3" t="s">
        <v>344</v>
      </c>
      <c r="C284" s="11">
        <v>44372</v>
      </c>
      <c r="D284" s="12">
        <v>0.39374999999999999</v>
      </c>
      <c r="E284" s="3">
        <v>1039</v>
      </c>
      <c r="F284" s="3" t="s">
        <v>218</v>
      </c>
      <c r="G284" s="3" t="s">
        <v>221</v>
      </c>
      <c r="H284" s="3"/>
      <c r="I284" s="3"/>
      <c r="J284" s="3"/>
      <c r="K284" s="3"/>
      <c r="L284" s="3"/>
      <c r="M284" s="3"/>
      <c r="N284" s="3"/>
      <c r="O284" s="3"/>
      <c r="P284" s="3"/>
      <c r="Q284" s="3"/>
      <c r="R284" s="3"/>
      <c r="S284" s="3"/>
      <c r="T284" s="3"/>
      <c r="U284" s="3"/>
      <c r="V284" s="3"/>
      <c r="W284" s="3"/>
      <c r="X284" s="3"/>
      <c r="Y284" s="3"/>
      <c r="Z284" s="3"/>
    </row>
    <row r="285" spans="1:26" x14ac:dyDescent="0.2">
      <c r="A285" s="3">
        <v>10801</v>
      </c>
      <c r="B285" s="3" t="s">
        <v>346</v>
      </c>
      <c r="C285" s="11">
        <v>44404</v>
      </c>
      <c r="D285" s="12">
        <v>0.54374999999999996</v>
      </c>
      <c r="E285" s="3">
        <v>1017</v>
      </c>
      <c r="F285" s="3" t="s">
        <v>347</v>
      </c>
      <c r="G285" s="3" t="s">
        <v>203</v>
      </c>
      <c r="H285" s="3"/>
      <c r="I285" s="3"/>
      <c r="J285" s="3"/>
      <c r="K285" s="3"/>
      <c r="L285" s="3"/>
      <c r="M285" s="3"/>
      <c r="N285" s="3"/>
      <c r="O285" s="3"/>
      <c r="P285" s="3"/>
      <c r="Q285" s="3"/>
      <c r="R285" s="3"/>
      <c r="S285" s="3"/>
      <c r="T285" s="3"/>
      <c r="U285" s="3"/>
      <c r="V285" s="3"/>
      <c r="W285" s="3"/>
      <c r="X285" s="3"/>
      <c r="Y285" s="3"/>
      <c r="Z285" s="3"/>
    </row>
    <row r="286" spans="1:26" x14ac:dyDescent="0.2">
      <c r="A286" s="3">
        <v>10802</v>
      </c>
      <c r="B286" s="3" t="s">
        <v>346</v>
      </c>
      <c r="C286" s="11">
        <v>44404</v>
      </c>
      <c r="D286" s="12">
        <v>0.53333333333333333</v>
      </c>
      <c r="E286" s="3">
        <v>1013</v>
      </c>
      <c r="F286" s="3" t="s">
        <v>267</v>
      </c>
      <c r="G286" s="3" t="s">
        <v>203</v>
      </c>
      <c r="H286" s="3"/>
      <c r="I286" s="3"/>
      <c r="J286" s="3"/>
      <c r="K286" s="3"/>
      <c r="L286" s="3"/>
      <c r="M286" s="3"/>
      <c r="N286" s="3"/>
      <c r="O286" s="3"/>
      <c r="P286" s="3"/>
      <c r="Q286" s="3"/>
      <c r="R286" s="3"/>
      <c r="S286" s="3"/>
      <c r="T286" s="3"/>
      <c r="U286" s="3"/>
      <c r="V286" s="3"/>
      <c r="W286" s="3"/>
      <c r="X286" s="3"/>
      <c r="Y286" s="3"/>
      <c r="Z286" s="3"/>
    </row>
    <row r="287" spans="1:26" x14ac:dyDescent="0.2">
      <c r="A287" s="3">
        <v>10803</v>
      </c>
      <c r="B287" s="3" t="s">
        <v>346</v>
      </c>
      <c r="C287" s="11">
        <v>44404</v>
      </c>
      <c r="D287" s="12">
        <v>0.54374999999999996</v>
      </c>
      <c r="E287" s="3">
        <v>1028</v>
      </c>
      <c r="F287" s="3" t="s">
        <v>347</v>
      </c>
      <c r="G287" s="3" t="s">
        <v>221</v>
      </c>
      <c r="H287" s="3"/>
      <c r="I287" s="3"/>
      <c r="J287" s="3"/>
      <c r="K287" s="3"/>
      <c r="L287" s="3"/>
      <c r="M287" s="3"/>
      <c r="N287" s="3"/>
      <c r="O287" s="3"/>
      <c r="P287" s="3"/>
      <c r="Q287" s="3"/>
      <c r="R287" s="3"/>
      <c r="S287" s="3"/>
      <c r="T287" s="3"/>
      <c r="U287" s="3"/>
      <c r="V287" s="3"/>
      <c r="W287" s="3"/>
      <c r="X287" s="3"/>
      <c r="Y287" s="3"/>
      <c r="Z287" s="3"/>
    </row>
    <row r="288" spans="1:26" x14ac:dyDescent="0.2">
      <c r="A288" s="3">
        <v>10804</v>
      </c>
      <c r="B288" s="3" t="s">
        <v>346</v>
      </c>
      <c r="C288" s="11">
        <v>44404</v>
      </c>
      <c r="D288" s="12">
        <v>0.56319444444444444</v>
      </c>
      <c r="E288" s="3">
        <v>1027</v>
      </c>
      <c r="F288" s="3" t="s">
        <v>281</v>
      </c>
      <c r="G288" s="3" t="s">
        <v>203</v>
      </c>
      <c r="H288" s="3"/>
      <c r="I288" s="3"/>
      <c r="J288" s="3"/>
      <c r="K288" s="3"/>
      <c r="L288" s="3"/>
      <c r="M288" s="3"/>
      <c r="N288" s="3"/>
      <c r="O288" s="3"/>
      <c r="P288" s="3"/>
      <c r="Q288" s="3"/>
      <c r="R288" s="3"/>
      <c r="S288" s="3"/>
      <c r="T288" s="3"/>
      <c r="U288" s="3"/>
      <c r="V288" s="3"/>
      <c r="W288" s="3"/>
      <c r="X288" s="3"/>
      <c r="Y288" s="3"/>
      <c r="Z288" s="3"/>
    </row>
    <row r="289" spans="1:26" x14ac:dyDescent="0.2">
      <c r="A289" s="3">
        <v>10805</v>
      </c>
      <c r="B289" s="3" t="s">
        <v>346</v>
      </c>
      <c r="C289" s="11">
        <v>44404</v>
      </c>
      <c r="D289" s="12">
        <v>0.47847222222222224</v>
      </c>
      <c r="E289" s="3">
        <v>1022</v>
      </c>
      <c r="F289" s="3" t="s">
        <v>272</v>
      </c>
      <c r="G289" s="3" t="s">
        <v>203</v>
      </c>
      <c r="H289" s="3"/>
      <c r="I289" s="3"/>
      <c r="J289" s="3"/>
      <c r="K289" s="3"/>
      <c r="L289" s="3"/>
      <c r="M289" s="3"/>
      <c r="N289" s="3"/>
      <c r="O289" s="3"/>
      <c r="P289" s="3"/>
      <c r="Q289" s="3"/>
      <c r="R289" s="3"/>
      <c r="S289" s="3"/>
      <c r="T289" s="3"/>
      <c r="U289" s="3"/>
      <c r="V289" s="3"/>
      <c r="W289" s="3"/>
      <c r="X289" s="3"/>
      <c r="Y289" s="3"/>
      <c r="Z289" s="3"/>
    </row>
    <row r="290" spans="1:26" x14ac:dyDescent="0.2">
      <c r="A290" s="3">
        <v>10806</v>
      </c>
      <c r="B290" s="3" t="s">
        <v>346</v>
      </c>
      <c r="C290" s="11">
        <v>44404</v>
      </c>
      <c r="D290" s="12">
        <v>0.56319444444444444</v>
      </c>
      <c r="E290" s="3">
        <v>1036</v>
      </c>
      <c r="F290" s="3" t="s">
        <v>281</v>
      </c>
      <c r="G290" s="3" t="s">
        <v>221</v>
      </c>
      <c r="H290" s="3"/>
      <c r="I290" s="3"/>
      <c r="J290" s="3"/>
      <c r="K290" s="3"/>
      <c r="L290" s="3"/>
      <c r="M290" s="3"/>
      <c r="N290" s="3"/>
      <c r="O290" s="3"/>
      <c r="P290" s="3"/>
      <c r="Q290" s="3"/>
      <c r="R290" s="3"/>
      <c r="S290" s="3"/>
      <c r="T290" s="3"/>
      <c r="U290" s="3"/>
      <c r="V290" s="3"/>
      <c r="W290" s="3"/>
      <c r="X290" s="3"/>
      <c r="Y290" s="3"/>
      <c r="Z290" s="3"/>
    </row>
    <row r="291" spans="1:26" x14ac:dyDescent="0.2">
      <c r="A291" s="3">
        <v>10807</v>
      </c>
      <c r="B291" s="3" t="s">
        <v>346</v>
      </c>
      <c r="C291" s="11">
        <v>44404</v>
      </c>
      <c r="D291" s="12">
        <v>0.45694444444444443</v>
      </c>
      <c r="E291" s="3">
        <v>1005</v>
      </c>
      <c r="F291" s="3" t="s">
        <v>307</v>
      </c>
      <c r="G291" s="3" t="s">
        <v>221</v>
      </c>
      <c r="H291" s="3"/>
      <c r="I291" s="3"/>
      <c r="J291" s="3"/>
      <c r="K291" s="3"/>
      <c r="L291" s="3"/>
      <c r="M291" s="3"/>
      <c r="N291" s="3"/>
      <c r="O291" s="3"/>
      <c r="P291" s="3"/>
      <c r="Q291" s="3"/>
      <c r="R291" s="3"/>
      <c r="S291" s="3"/>
      <c r="T291" s="3"/>
      <c r="U291" s="3"/>
      <c r="V291" s="3"/>
      <c r="W291" s="3"/>
      <c r="X291" s="3"/>
      <c r="Y291" s="3"/>
      <c r="Z291" s="3"/>
    </row>
    <row r="292" spans="1:26" x14ac:dyDescent="0.2">
      <c r="A292" s="3">
        <v>10808</v>
      </c>
      <c r="B292" s="3" t="s">
        <v>346</v>
      </c>
      <c r="C292" s="11">
        <v>44404</v>
      </c>
      <c r="D292" s="12">
        <v>0.45694444444444443</v>
      </c>
      <c r="E292" s="3">
        <v>1002</v>
      </c>
      <c r="F292" s="3" t="s">
        <v>307</v>
      </c>
      <c r="G292" s="3" t="s">
        <v>203</v>
      </c>
      <c r="H292" s="3"/>
      <c r="I292" s="3"/>
      <c r="J292" s="3"/>
      <c r="K292" s="3"/>
      <c r="L292" s="3"/>
      <c r="M292" s="3"/>
      <c r="N292" s="3"/>
      <c r="O292" s="3"/>
      <c r="P292" s="3"/>
      <c r="Q292" s="3"/>
      <c r="R292" s="3"/>
      <c r="S292" s="3"/>
      <c r="T292" s="3"/>
      <c r="U292" s="3"/>
      <c r="V292" s="3"/>
      <c r="W292" s="3"/>
      <c r="X292" s="3"/>
      <c r="Y292" s="3"/>
      <c r="Z292" s="3"/>
    </row>
    <row r="293" spans="1:26" x14ac:dyDescent="0.2">
      <c r="A293" s="3">
        <v>10809</v>
      </c>
      <c r="B293" s="3" t="s">
        <v>346</v>
      </c>
      <c r="C293" s="11">
        <v>44404</v>
      </c>
      <c r="D293" s="12">
        <v>0.31458333333333333</v>
      </c>
      <c r="E293" s="3">
        <v>1007</v>
      </c>
      <c r="F293" s="3" t="s">
        <v>224</v>
      </c>
      <c r="G293" s="3" t="s">
        <v>203</v>
      </c>
      <c r="H293" s="3"/>
      <c r="I293" s="3"/>
      <c r="J293" s="3"/>
      <c r="K293" s="3"/>
      <c r="L293" s="3"/>
      <c r="M293" s="3"/>
      <c r="N293" s="3"/>
      <c r="O293" s="3"/>
      <c r="P293" s="3"/>
      <c r="Q293" s="3"/>
      <c r="R293" s="3"/>
      <c r="S293" s="3"/>
      <c r="T293" s="3"/>
      <c r="U293" s="3"/>
      <c r="V293" s="3"/>
      <c r="W293" s="3"/>
      <c r="X293" s="3"/>
      <c r="Y293" s="3"/>
      <c r="Z293" s="3"/>
    </row>
    <row r="294" spans="1:26" x14ac:dyDescent="0.2">
      <c r="A294" s="3">
        <v>10810</v>
      </c>
      <c r="B294" s="3" t="s">
        <v>346</v>
      </c>
      <c r="C294" s="11">
        <v>44404</v>
      </c>
      <c r="D294" s="12">
        <v>0.49861111111111112</v>
      </c>
      <c r="E294" s="3">
        <v>1003</v>
      </c>
      <c r="F294" s="3" t="s">
        <v>270</v>
      </c>
      <c r="G294" s="3" t="s">
        <v>203</v>
      </c>
      <c r="H294" s="3"/>
      <c r="I294" s="3"/>
      <c r="J294" s="3"/>
      <c r="K294" s="3"/>
      <c r="L294" s="3"/>
      <c r="M294" s="3"/>
      <c r="N294" s="3"/>
      <c r="O294" s="3"/>
      <c r="P294" s="3"/>
      <c r="Q294" s="3"/>
      <c r="R294" s="3"/>
      <c r="S294" s="3"/>
      <c r="T294" s="3"/>
      <c r="U294" s="3"/>
      <c r="V294" s="3"/>
      <c r="W294" s="3"/>
      <c r="X294" s="3"/>
      <c r="Y294" s="3"/>
      <c r="Z294" s="3"/>
    </row>
    <row r="295" spans="1:26" x14ac:dyDescent="0.2">
      <c r="A295" s="3">
        <v>10811</v>
      </c>
      <c r="B295" s="3" t="s">
        <v>346</v>
      </c>
      <c r="C295" s="11">
        <v>44404</v>
      </c>
      <c r="D295" s="12">
        <v>0.46736111111111112</v>
      </c>
      <c r="E295" s="3">
        <v>1030</v>
      </c>
      <c r="F295" s="3" t="s">
        <v>304</v>
      </c>
      <c r="G295" s="3" t="s">
        <v>203</v>
      </c>
      <c r="H295" s="3"/>
      <c r="I295" s="3"/>
      <c r="J295" s="3"/>
      <c r="K295" s="3"/>
      <c r="L295" s="3"/>
      <c r="M295" s="3"/>
      <c r="N295" s="3"/>
      <c r="O295" s="3"/>
      <c r="P295" s="3"/>
      <c r="Q295" s="3"/>
      <c r="R295" s="3"/>
      <c r="S295" s="3"/>
      <c r="T295" s="3"/>
      <c r="U295" s="3"/>
      <c r="V295" s="3"/>
      <c r="W295" s="3"/>
      <c r="X295" s="3"/>
      <c r="Y295" s="3"/>
      <c r="Z295" s="3"/>
    </row>
    <row r="296" spans="1:26" x14ac:dyDescent="0.2">
      <c r="A296" s="3">
        <v>10812</v>
      </c>
      <c r="B296" s="3" t="s">
        <v>346</v>
      </c>
      <c r="C296" s="11">
        <v>44404</v>
      </c>
      <c r="D296" s="12">
        <v>0.34930555555555554</v>
      </c>
      <c r="E296" s="3">
        <v>1026</v>
      </c>
      <c r="F296" s="3" t="s">
        <v>215</v>
      </c>
      <c r="G296" s="3" t="s">
        <v>221</v>
      </c>
      <c r="H296" s="3"/>
      <c r="I296" s="3"/>
      <c r="J296" s="3"/>
      <c r="K296" s="3"/>
      <c r="L296" s="3"/>
      <c r="M296" s="3"/>
      <c r="N296" s="3"/>
      <c r="O296" s="3"/>
      <c r="P296" s="3"/>
      <c r="Q296" s="3"/>
      <c r="R296" s="3"/>
      <c r="S296" s="3"/>
      <c r="T296" s="3"/>
      <c r="U296" s="3"/>
      <c r="V296" s="3"/>
      <c r="W296" s="3"/>
      <c r="X296" s="3"/>
      <c r="Y296" s="3"/>
      <c r="Z296" s="3"/>
    </row>
    <row r="297" spans="1:26" x14ac:dyDescent="0.2">
      <c r="A297" s="3">
        <v>10813</v>
      </c>
      <c r="B297" s="3" t="s">
        <v>346</v>
      </c>
      <c r="C297" s="11">
        <v>44404</v>
      </c>
      <c r="D297" s="12">
        <v>0.48888888888888887</v>
      </c>
      <c r="E297" s="3">
        <v>1024</v>
      </c>
      <c r="F297" s="3" t="s">
        <v>300</v>
      </c>
      <c r="G297" s="3" t="s">
        <v>203</v>
      </c>
      <c r="H297" s="3"/>
      <c r="I297" s="3"/>
      <c r="J297" s="3"/>
      <c r="K297" s="3"/>
      <c r="L297" s="3"/>
      <c r="M297" s="3"/>
      <c r="N297" s="3"/>
      <c r="O297" s="3"/>
      <c r="P297" s="3"/>
      <c r="Q297" s="3"/>
      <c r="R297" s="3"/>
      <c r="S297" s="3"/>
      <c r="T297" s="3"/>
      <c r="U297" s="3"/>
      <c r="V297" s="3"/>
      <c r="W297" s="3"/>
      <c r="X297" s="3"/>
      <c r="Y297" s="3"/>
      <c r="Z297" s="3"/>
    </row>
    <row r="298" spans="1:26" x14ac:dyDescent="0.2">
      <c r="A298" s="3">
        <v>10814</v>
      </c>
      <c r="B298" s="3" t="s">
        <v>346</v>
      </c>
      <c r="C298" s="11">
        <v>44404</v>
      </c>
      <c r="D298" s="12">
        <v>0.57361111111111107</v>
      </c>
      <c r="E298" s="3">
        <v>1023</v>
      </c>
      <c r="F298" s="3" t="s">
        <v>284</v>
      </c>
      <c r="G298" s="3" t="s">
        <v>203</v>
      </c>
      <c r="H298" s="3"/>
      <c r="I298" s="3"/>
      <c r="J298" s="3"/>
      <c r="K298" s="3"/>
      <c r="L298" s="3"/>
      <c r="M298" s="3"/>
      <c r="N298" s="3"/>
      <c r="O298" s="3"/>
      <c r="P298" s="3"/>
      <c r="Q298" s="3"/>
      <c r="R298" s="3"/>
      <c r="S298" s="3"/>
      <c r="T298" s="3"/>
      <c r="U298" s="3"/>
      <c r="V298" s="3"/>
      <c r="W298" s="3"/>
      <c r="X298" s="3"/>
      <c r="Y298" s="3"/>
      <c r="Z298" s="3"/>
    </row>
    <row r="299" spans="1:26" x14ac:dyDescent="0.2">
      <c r="A299" s="3">
        <v>10815</v>
      </c>
      <c r="B299" s="3" t="s">
        <v>346</v>
      </c>
      <c r="C299" s="11">
        <v>44404</v>
      </c>
      <c r="D299" s="12">
        <v>0.40972222222222221</v>
      </c>
      <c r="E299" s="3">
        <v>1039</v>
      </c>
      <c r="F299" s="3" t="s">
        <v>279</v>
      </c>
      <c r="G299" s="3" t="s">
        <v>203</v>
      </c>
      <c r="H299" s="3"/>
      <c r="I299" s="3"/>
      <c r="J299" s="3"/>
      <c r="K299" s="3"/>
      <c r="L299" s="3"/>
      <c r="M299" s="3"/>
      <c r="N299" s="3"/>
      <c r="O299" s="3"/>
      <c r="P299" s="3"/>
      <c r="Q299" s="3"/>
      <c r="R299" s="3"/>
      <c r="S299" s="3"/>
      <c r="T299" s="3"/>
      <c r="U299" s="3"/>
      <c r="V299" s="3"/>
      <c r="W299" s="3"/>
      <c r="X299" s="3"/>
      <c r="Y299" s="3"/>
      <c r="Z299" s="3"/>
    </row>
    <row r="300" spans="1:26" x14ac:dyDescent="0.2">
      <c r="A300" s="3">
        <v>10816</v>
      </c>
      <c r="B300" s="3" t="s">
        <v>346</v>
      </c>
      <c r="C300" s="11">
        <v>44404</v>
      </c>
      <c r="D300" s="12">
        <v>0.34930555555555554</v>
      </c>
      <c r="E300" s="3">
        <v>1021</v>
      </c>
      <c r="F300" s="3" t="s">
        <v>215</v>
      </c>
      <c r="G300" s="3" t="s">
        <v>203</v>
      </c>
      <c r="H300" s="3"/>
      <c r="I300" s="3"/>
      <c r="J300" s="3"/>
      <c r="K300" s="3"/>
      <c r="L300" s="3"/>
      <c r="M300" s="3"/>
      <c r="N300" s="3"/>
      <c r="O300" s="3"/>
      <c r="P300" s="3"/>
      <c r="Q300" s="3"/>
      <c r="R300" s="3"/>
      <c r="S300" s="3"/>
      <c r="T300" s="3"/>
      <c r="U300" s="3"/>
      <c r="V300" s="3"/>
      <c r="W300" s="3"/>
      <c r="X300" s="3"/>
      <c r="Y300" s="3"/>
      <c r="Z300" s="3"/>
    </row>
    <row r="301" spans="1:26" x14ac:dyDescent="0.2">
      <c r="A301" s="3">
        <v>10817</v>
      </c>
      <c r="B301" s="3" t="s">
        <v>346</v>
      </c>
      <c r="C301" s="11">
        <v>44404</v>
      </c>
      <c r="D301" s="12">
        <v>0.43125000000000002</v>
      </c>
      <c r="E301" s="3">
        <v>1011</v>
      </c>
      <c r="F301" s="3" t="s">
        <v>277</v>
      </c>
      <c r="G301" s="3" t="s">
        <v>203</v>
      </c>
      <c r="H301" s="3"/>
      <c r="I301" s="3"/>
      <c r="J301" s="3"/>
      <c r="K301" s="3"/>
      <c r="L301" s="3"/>
      <c r="M301" s="3"/>
      <c r="N301" s="3"/>
      <c r="O301" s="3"/>
      <c r="P301" s="3"/>
      <c r="Q301" s="3"/>
      <c r="R301" s="3"/>
      <c r="S301" s="3"/>
      <c r="T301" s="3"/>
      <c r="U301" s="3"/>
      <c r="V301" s="3"/>
      <c r="W301" s="3"/>
      <c r="X301" s="3"/>
      <c r="Y301" s="3"/>
      <c r="Z301" s="3"/>
    </row>
    <row r="302" spans="1:26" x14ac:dyDescent="0.2">
      <c r="A302" s="3">
        <v>10818</v>
      </c>
      <c r="B302" s="3" t="s">
        <v>346</v>
      </c>
      <c r="C302" s="11">
        <v>44404</v>
      </c>
      <c r="D302" s="12">
        <v>0.33055555555555555</v>
      </c>
      <c r="E302" s="3">
        <v>1016</v>
      </c>
      <c r="F302" s="3" t="s">
        <v>218</v>
      </c>
      <c r="G302" s="3" t="s">
        <v>203</v>
      </c>
      <c r="H302" s="3"/>
      <c r="I302" s="3"/>
      <c r="J302" s="3"/>
      <c r="K302" s="3"/>
      <c r="L302" s="3"/>
      <c r="M302" s="3"/>
      <c r="N302" s="3"/>
      <c r="O302" s="3"/>
      <c r="P302" s="3"/>
      <c r="Q302" s="3"/>
      <c r="R302" s="3"/>
      <c r="S302" s="3"/>
      <c r="T302" s="3"/>
      <c r="U302" s="3"/>
      <c r="V302" s="3"/>
      <c r="W302" s="3"/>
      <c r="X302" s="3"/>
      <c r="Y302" s="3"/>
      <c r="Z302" s="3"/>
    </row>
    <row r="303" spans="1:26" x14ac:dyDescent="0.2">
      <c r="A303" s="3">
        <v>10819</v>
      </c>
      <c r="B303" s="3" t="s">
        <v>346</v>
      </c>
      <c r="C303" s="11">
        <v>44404</v>
      </c>
      <c r="D303" s="12">
        <v>0.33055555555555555</v>
      </c>
      <c r="E303" s="3">
        <v>1031</v>
      </c>
      <c r="F303" s="3" t="s">
        <v>218</v>
      </c>
      <c r="G303" s="3" t="s">
        <v>221</v>
      </c>
      <c r="H303" s="3"/>
      <c r="I303" s="3"/>
      <c r="J303" s="3"/>
      <c r="K303" s="3"/>
      <c r="L303" s="3"/>
      <c r="M303" s="3"/>
      <c r="N303" s="3"/>
      <c r="O303" s="3"/>
      <c r="P303" s="3"/>
      <c r="Q303" s="3"/>
      <c r="R303" s="3"/>
      <c r="S303" s="3"/>
      <c r="T303" s="3"/>
      <c r="U303" s="3"/>
      <c r="V303" s="3"/>
      <c r="W303" s="3"/>
      <c r="X303" s="3"/>
      <c r="Y303" s="3"/>
      <c r="Z303" s="3"/>
    </row>
    <row r="304" spans="1:26" x14ac:dyDescent="0.2">
      <c r="A304" s="3">
        <v>10820</v>
      </c>
      <c r="B304" s="3" t="s">
        <v>346</v>
      </c>
      <c r="C304" s="11">
        <v>44406</v>
      </c>
      <c r="D304" s="12">
        <v>0.54236111111111107</v>
      </c>
      <c r="E304" s="3">
        <v>1017</v>
      </c>
      <c r="F304" s="3" t="s">
        <v>260</v>
      </c>
      <c r="G304" s="3" t="s">
        <v>221</v>
      </c>
      <c r="H304" s="3"/>
      <c r="I304" s="3"/>
      <c r="J304" s="3"/>
      <c r="K304" s="3"/>
      <c r="L304" s="3"/>
      <c r="M304" s="3"/>
      <c r="N304" s="3"/>
      <c r="O304" s="3"/>
      <c r="P304" s="3"/>
      <c r="Q304" s="3"/>
      <c r="R304" s="3"/>
      <c r="S304" s="3"/>
      <c r="T304" s="3"/>
      <c r="U304" s="3"/>
      <c r="V304" s="3"/>
      <c r="W304" s="3"/>
      <c r="X304" s="3"/>
      <c r="Y304" s="3"/>
      <c r="Z304" s="3"/>
    </row>
    <row r="305" spans="1:26" x14ac:dyDescent="0.2">
      <c r="A305" s="3">
        <v>10821</v>
      </c>
      <c r="B305" s="3" t="s">
        <v>346</v>
      </c>
      <c r="C305" s="11">
        <v>44406</v>
      </c>
      <c r="D305" s="12">
        <v>0.54236111111111107</v>
      </c>
      <c r="E305" s="3">
        <v>1036</v>
      </c>
      <c r="F305" s="3" t="s">
        <v>260</v>
      </c>
      <c r="G305" s="3" t="s">
        <v>203</v>
      </c>
      <c r="H305" s="3"/>
      <c r="I305" s="3"/>
      <c r="J305" s="3"/>
      <c r="K305" s="3"/>
      <c r="L305" s="3"/>
      <c r="M305" s="3"/>
      <c r="N305" s="3"/>
      <c r="O305" s="3"/>
      <c r="P305" s="3"/>
      <c r="Q305" s="3"/>
      <c r="R305" s="3"/>
      <c r="S305" s="3"/>
      <c r="T305" s="3"/>
      <c r="U305" s="3"/>
      <c r="V305" s="3"/>
      <c r="W305" s="3"/>
      <c r="X305" s="3"/>
      <c r="Y305" s="3"/>
      <c r="Z305" s="3"/>
    </row>
    <row r="306" spans="1:26" x14ac:dyDescent="0.2">
      <c r="A306" s="3">
        <v>10822</v>
      </c>
      <c r="B306" s="3" t="s">
        <v>346</v>
      </c>
      <c r="C306" s="11">
        <v>44406</v>
      </c>
      <c r="D306" s="12">
        <v>0.4909722222222222</v>
      </c>
      <c r="E306" s="3">
        <v>1019</v>
      </c>
      <c r="F306" s="3" t="s">
        <v>243</v>
      </c>
      <c r="G306" s="3" t="s">
        <v>203</v>
      </c>
      <c r="H306" s="3"/>
      <c r="I306" s="3"/>
      <c r="J306" s="3"/>
      <c r="K306" s="3"/>
      <c r="L306" s="3"/>
      <c r="M306" s="3"/>
      <c r="N306" s="3"/>
      <c r="O306" s="3"/>
      <c r="P306" s="3"/>
      <c r="Q306" s="3"/>
      <c r="R306" s="3"/>
      <c r="S306" s="3"/>
      <c r="T306" s="3"/>
      <c r="U306" s="3"/>
      <c r="V306" s="3"/>
      <c r="W306" s="3"/>
      <c r="X306" s="3"/>
      <c r="Y306" s="3"/>
      <c r="Z306" s="3"/>
    </row>
    <row r="307" spans="1:26" x14ac:dyDescent="0.2">
      <c r="A307" s="3">
        <v>10823</v>
      </c>
      <c r="B307" s="3" t="s">
        <v>346</v>
      </c>
      <c r="C307" s="11">
        <v>44406</v>
      </c>
      <c r="D307" s="12">
        <v>0.53402777777777777</v>
      </c>
      <c r="E307" s="3">
        <v>1023</v>
      </c>
      <c r="F307" s="3" t="s">
        <v>255</v>
      </c>
      <c r="G307" s="3" t="s">
        <v>203</v>
      </c>
      <c r="H307" s="3"/>
      <c r="I307" s="3"/>
      <c r="J307" s="3"/>
      <c r="K307" s="3"/>
      <c r="L307" s="3"/>
      <c r="M307" s="3"/>
      <c r="N307" s="3"/>
      <c r="O307" s="3"/>
      <c r="P307" s="3"/>
      <c r="Q307" s="3"/>
      <c r="R307" s="3"/>
      <c r="S307" s="3"/>
      <c r="T307" s="3"/>
      <c r="U307" s="3"/>
      <c r="V307" s="3"/>
      <c r="W307" s="3"/>
      <c r="X307" s="3"/>
      <c r="Y307" s="3"/>
      <c r="Z307" s="3"/>
    </row>
    <row r="308" spans="1:26" x14ac:dyDescent="0.2">
      <c r="A308" s="3">
        <v>10824</v>
      </c>
      <c r="B308" s="3" t="s">
        <v>346</v>
      </c>
      <c r="C308" s="11">
        <v>44406</v>
      </c>
      <c r="D308" s="12">
        <v>0.52638888888888891</v>
      </c>
      <c r="E308" s="3">
        <v>1031</v>
      </c>
      <c r="F308" s="3" t="s">
        <v>252</v>
      </c>
      <c r="G308" s="3" t="s">
        <v>203</v>
      </c>
      <c r="H308" s="3"/>
      <c r="I308" s="3"/>
      <c r="J308" s="3"/>
      <c r="K308" s="3"/>
      <c r="L308" s="3"/>
      <c r="M308" s="3"/>
      <c r="N308" s="3"/>
      <c r="O308" s="3"/>
      <c r="P308" s="3"/>
      <c r="Q308" s="3"/>
      <c r="R308" s="3"/>
      <c r="S308" s="3"/>
      <c r="T308" s="3"/>
      <c r="U308" s="3"/>
      <c r="V308" s="3"/>
      <c r="W308" s="3"/>
      <c r="X308" s="3"/>
      <c r="Y308" s="3"/>
      <c r="Z308" s="3"/>
    </row>
    <row r="309" spans="1:26" x14ac:dyDescent="0.2">
      <c r="A309" s="3">
        <v>10825</v>
      </c>
      <c r="B309" s="3" t="s">
        <v>346</v>
      </c>
      <c r="C309" s="11">
        <v>44406</v>
      </c>
      <c r="D309" s="12">
        <v>0.50486111111111109</v>
      </c>
      <c r="E309" s="3">
        <v>1020</v>
      </c>
      <c r="F309" s="3" t="s">
        <v>246</v>
      </c>
      <c r="G309" s="3" t="s">
        <v>203</v>
      </c>
      <c r="H309" s="3"/>
      <c r="I309" s="3"/>
      <c r="J309" s="3"/>
      <c r="K309" s="3"/>
      <c r="L309" s="3"/>
      <c r="M309" s="3"/>
      <c r="N309" s="3"/>
      <c r="O309" s="3"/>
      <c r="P309" s="3"/>
      <c r="Q309" s="3"/>
      <c r="R309" s="3"/>
      <c r="S309" s="3"/>
      <c r="T309" s="3"/>
      <c r="U309" s="3"/>
      <c r="V309" s="3"/>
      <c r="W309" s="3"/>
      <c r="X309" s="3"/>
      <c r="Y309" s="3"/>
      <c r="Z309" s="3"/>
    </row>
    <row r="310" spans="1:26" x14ac:dyDescent="0.2">
      <c r="A310" s="3">
        <v>10826</v>
      </c>
      <c r="B310" s="3" t="s">
        <v>346</v>
      </c>
      <c r="C310" s="11">
        <v>44406</v>
      </c>
      <c r="D310" s="12">
        <v>0.47986111111111113</v>
      </c>
      <c r="E310" s="3">
        <v>1044</v>
      </c>
      <c r="F310" s="3" t="s">
        <v>240</v>
      </c>
      <c r="G310" s="3" t="s">
        <v>203</v>
      </c>
      <c r="H310" s="3"/>
      <c r="I310" s="3"/>
      <c r="J310" s="3"/>
      <c r="K310" s="3"/>
      <c r="L310" s="3"/>
      <c r="M310" s="3"/>
      <c r="N310" s="3"/>
      <c r="O310" s="3"/>
      <c r="P310" s="3"/>
      <c r="Q310" s="3"/>
      <c r="R310" s="3"/>
      <c r="S310" s="3"/>
      <c r="T310" s="3"/>
      <c r="U310" s="3"/>
      <c r="V310" s="3"/>
      <c r="W310" s="3"/>
      <c r="X310" s="3"/>
      <c r="Y310" s="3"/>
      <c r="Z310" s="3"/>
    </row>
    <row r="311" spans="1:26" x14ac:dyDescent="0.2">
      <c r="A311" s="3">
        <v>10827</v>
      </c>
      <c r="B311" s="3" t="s">
        <v>346</v>
      </c>
      <c r="C311" s="11">
        <v>44406</v>
      </c>
      <c r="D311" s="12">
        <v>0.51875000000000004</v>
      </c>
      <c r="E311" s="3">
        <v>1008</v>
      </c>
      <c r="F311" s="3" t="s">
        <v>249</v>
      </c>
      <c r="G311" s="3" t="s">
        <v>203</v>
      </c>
      <c r="H311" s="3"/>
      <c r="I311" s="3"/>
      <c r="J311" s="3"/>
      <c r="K311" s="3"/>
      <c r="L311" s="3"/>
      <c r="M311" s="3"/>
      <c r="N311" s="3"/>
      <c r="O311" s="3"/>
      <c r="P311" s="3"/>
      <c r="Q311" s="3"/>
      <c r="R311" s="3"/>
      <c r="S311" s="3"/>
      <c r="T311" s="3"/>
      <c r="U311" s="3"/>
      <c r="V311" s="3"/>
      <c r="W311" s="3"/>
      <c r="X311" s="3"/>
      <c r="Y311" s="3"/>
      <c r="Z311" s="3"/>
    </row>
    <row r="312" spans="1:26" x14ac:dyDescent="0.2">
      <c r="A312" s="3">
        <v>10828</v>
      </c>
      <c r="B312" s="3" t="s">
        <v>346</v>
      </c>
      <c r="C312" s="11">
        <v>44406</v>
      </c>
      <c r="D312" s="12">
        <v>0.45208333333333334</v>
      </c>
      <c r="E312" s="3">
        <v>1035</v>
      </c>
      <c r="F312" s="3" t="s">
        <v>230</v>
      </c>
      <c r="G312" s="3" t="s">
        <v>203</v>
      </c>
      <c r="H312" s="3"/>
      <c r="I312" s="3"/>
      <c r="J312" s="3"/>
      <c r="K312" s="3"/>
      <c r="L312" s="3"/>
      <c r="M312" s="3"/>
      <c r="N312" s="3"/>
      <c r="O312" s="3"/>
      <c r="P312" s="3"/>
      <c r="Q312" s="3"/>
      <c r="R312" s="3"/>
      <c r="S312" s="3"/>
      <c r="T312" s="3"/>
      <c r="U312" s="3"/>
      <c r="V312" s="3"/>
      <c r="W312" s="3"/>
      <c r="X312" s="3"/>
      <c r="Y312" s="3"/>
      <c r="Z312" s="3"/>
    </row>
    <row r="313" spans="1:26" x14ac:dyDescent="0.2">
      <c r="A313" s="3">
        <v>10829</v>
      </c>
      <c r="B313" s="3" t="s">
        <v>346</v>
      </c>
      <c r="C313" s="11">
        <v>44406</v>
      </c>
      <c r="D313" s="12">
        <v>0.47013888888888888</v>
      </c>
      <c r="E313" s="3">
        <v>1009</v>
      </c>
      <c r="F313" s="3" t="s">
        <v>235</v>
      </c>
      <c r="G313" s="3" t="s">
        <v>203</v>
      </c>
      <c r="H313" s="3"/>
      <c r="I313" s="3"/>
      <c r="J313" s="3"/>
      <c r="K313" s="3"/>
      <c r="L313" s="3"/>
      <c r="M313" s="3"/>
      <c r="N313" s="3"/>
      <c r="O313" s="3"/>
      <c r="P313" s="3"/>
      <c r="Q313" s="3"/>
      <c r="R313" s="3"/>
      <c r="S313" s="3"/>
      <c r="T313" s="3"/>
      <c r="U313" s="3"/>
      <c r="V313" s="3"/>
      <c r="W313" s="3"/>
      <c r="X313" s="3"/>
      <c r="Y313" s="3"/>
      <c r="Z313" s="3"/>
    </row>
    <row r="314" spans="1:26" x14ac:dyDescent="0.2">
      <c r="A314" s="3">
        <v>10830</v>
      </c>
      <c r="B314" s="3" t="s">
        <v>346</v>
      </c>
      <c r="C314" s="11">
        <v>44406</v>
      </c>
      <c r="D314" s="12">
        <v>0.3659722222222222</v>
      </c>
      <c r="E314" s="3">
        <v>1042</v>
      </c>
      <c r="F314" s="3" t="s">
        <v>209</v>
      </c>
      <c r="G314" s="3" t="s">
        <v>203</v>
      </c>
      <c r="H314" s="3"/>
      <c r="I314" s="3"/>
      <c r="J314" s="3"/>
      <c r="K314" s="3"/>
      <c r="L314" s="3"/>
      <c r="M314" s="3"/>
      <c r="N314" s="3"/>
      <c r="O314" s="3"/>
      <c r="P314" s="3"/>
      <c r="Q314" s="3"/>
      <c r="R314" s="3"/>
      <c r="S314" s="3"/>
      <c r="T314" s="3"/>
      <c r="U314" s="3"/>
      <c r="V314" s="3"/>
      <c r="W314" s="3"/>
      <c r="X314" s="3"/>
      <c r="Y314" s="3"/>
      <c r="Z314" s="3"/>
    </row>
    <row r="315" spans="1:26" x14ac:dyDescent="0.2">
      <c r="A315" s="3">
        <v>10831</v>
      </c>
      <c r="B315" s="3" t="s">
        <v>346</v>
      </c>
      <c r="C315" s="11">
        <v>44406</v>
      </c>
      <c r="D315" s="12">
        <v>0.38680555555555557</v>
      </c>
      <c r="E315" s="3">
        <v>1040</v>
      </c>
      <c r="F315" s="3" t="s">
        <v>227</v>
      </c>
      <c r="G315" s="3" t="s">
        <v>203</v>
      </c>
      <c r="H315" s="3"/>
      <c r="I315" s="3"/>
      <c r="J315" s="3"/>
      <c r="K315" s="3"/>
      <c r="L315" s="3"/>
      <c r="M315" s="3"/>
      <c r="N315" s="3"/>
      <c r="O315" s="3"/>
      <c r="P315" s="3"/>
      <c r="Q315" s="3"/>
      <c r="R315" s="3"/>
      <c r="S315" s="3"/>
      <c r="T315" s="3"/>
      <c r="U315" s="3"/>
      <c r="V315" s="3"/>
      <c r="W315" s="3"/>
      <c r="X315" s="3"/>
      <c r="Y315" s="3"/>
      <c r="Z315" s="3"/>
    </row>
    <row r="316" spans="1:26" x14ac:dyDescent="0.2">
      <c r="A316" s="3">
        <v>10832</v>
      </c>
      <c r="B316" s="3" t="s">
        <v>346</v>
      </c>
      <c r="C316" s="11">
        <v>44406</v>
      </c>
      <c r="D316" s="12">
        <v>0.45208333333333334</v>
      </c>
      <c r="E316" s="3">
        <v>1037</v>
      </c>
      <c r="F316" s="3" t="s">
        <v>230</v>
      </c>
      <c r="G316" s="3" t="s">
        <v>221</v>
      </c>
      <c r="H316" s="3"/>
      <c r="I316" s="3"/>
      <c r="J316" s="3"/>
      <c r="K316" s="3"/>
      <c r="L316" s="3"/>
      <c r="M316" s="3"/>
      <c r="N316" s="3"/>
      <c r="O316" s="3"/>
      <c r="P316" s="3"/>
      <c r="Q316" s="3"/>
      <c r="R316" s="3"/>
      <c r="S316" s="3"/>
      <c r="T316" s="3"/>
      <c r="U316" s="3"/>
      <c r="V316" s="3"/>
      <c r="W316" s="3"/>
      <c r="X316" s="3"/>
      <c r="Y316" s="3"/>
      <c r="Z316" s="3"/>
    </row>
    <row r="317" spans="1:26" x14ac:dyDescent="0.2">
      <c r="A317" s="3">
        <v>10833</v>
      </c>
      <c r="B317" s="3" t="s">
        <v>346</v>
      </c>
      <c r="C317" s="11">
        <v>44406</v>
      </c>
      <c r="D317" s="12">
        <v>0.40902777777777777</v>
      </c>
      <c r="E317" s="3">
        <v>1010</v>
      </c>
      <c r="F317" s="3" t="s">
        <v>212</v>
      </c>
      <c r="G317" s="3" t="s">
        <v>203</v>
      </c>
      <c r="H317" s="3"/>
      <c r="I317" s="3"/>
      <c r="J317" s="3"/>
      <c r="K317" s="3"/>
      <c r="L317" s="3"/>
      <c r="M317" s="3"/>
      <c r="N317" s="3"/>
      <c r="O317" s="3"/>
      <c r="P317" s="3"/>
      <c r="Q317" s="3"/>
      <c r="R317" s="3"/>
      <c r="S317" s="3"/>
      <c r="T317" s="3"/>
      <c r="U317" s="3"/>
      <c r="V317" s="3"/>
      <c r="W317" s="3"/>
      <c r="X317" s="3"/>
      <c r="Y317" s="3"/>
      <c r="Z317" s="3"/>
    </row>
    <row r="318" spans="1:26" x14ac:dyDescent="0.2">
      <c r="A318" s="3">
        <v>10834</v>
      </c>
      <c r="B318" s="3" t="s">
        <v>346</v>
      </c>
      <c r="C318" s="11">
        <v>44406</v>
      </c>
      <c r="D318" s="12">
        <v>0.35138888888888886</v>
      </c>
      <c r="E318" s="3">
        <v>1012</v>
      </c>
      <c r="F318" s="3" t="s">
        <v>206</v>
      </c>
      <c r="G318" s="3" t="s">
        <v>203</v>
      </c>
      <c r="H318" s="3"/>
      <c r="I318" s="3"/>
      <c r="J318" s="3"/>
      <c r="K318" s="3"/>
      <c r="L318" s="3"/>
      <c r="M318" s="3"/>
      <c r="N318" s="3"/>
      <c r="O318" s="3"/>
      <c r="P318" s="3"/>
      <c r="Q318" s="3"/>
      <c r="R318" s="3"/>
      <c r="S318" s="3"/>
      <c r="T318" s="3"/>
      <c r="U318" s="3"/>
      <c r="V318" s="3"/>
      <c r="W318" s="3"/>
      <c r="X318" s="3"/>
      <c r="Y318" s="3"/>
      <c r="Z318" s="3"/>
    </row>
    <row r="319" spans="1:26" x14ac:dyDescent="0.2">
      <c r="A319" s="3">
        <v>10835</v>
      </c>
      <c r="B319" s="3" t="s">
        <v>346</v>
      </c>
      <c r="C319" s="11">
        <v>44406</v>
      </c>
      <c r="D319" s="12">
        <v>0.31458333333333333</v>
      </c>
      <c r="E319" s="3">
        <v>1034</v>
      </c>
      <c r="F319" s="3" t="s">
        <v>202</v>
      </c>
      <c r="G319" s="3" t="s">
        <v>221</v>
      </c>
      <c r="H319" s="3"/>
      <c r="I319" s="3"/>
      <c r="J319" s="3"/>
      <c r="K319" s="3"/>
      <c r="L319" s="3"/>
      <c r="M319" s="3"/>
      <c r="N319" s="3"/>
      <c r="O319" s="3"/>
      <c r="P319" s="3"/>
      <c r="Q319" s="3"/>
      <c r="R319" s="3"/>
      <c r="S319" s="3"/>
      <c r="T319" s="3"/>
      <c r="U319" s="3"/>
      <c r="V319" s="3"/>
      <c r="W319" s="3"/>
      <c r="X319" s="3"/>
      <c r="Y319" s="3"/>
      <c r="Z319" s="3"/>
    </row>
    <row r="320" spans="1:26" x14ac:dyDescent="0.2">
      <c r="A320" s="3">
        <v>10836</v>
      </c>
      <c r="B320" s="3" t="s">
        <v>346</v>
      </c>
      <c r="C320" s="11">
        <v>44406</v>
      </c>
      <c r="D320" s="12">
        <v>0.31458333333333333</v>
      </c>
      <c r="E320" s="3">
        <v>1041</v>
      </c>
      <c r="F320" s="3" t="s">
        <v>202</v>
      </c>
      <c r="G320" s="3" t="s">
        <v>203</v>
      </c>
      <c r="H320" s="3"/>
      <c r="I320" s="3"/>
      <c r="J320" s="3"/>
      <c r="K320" s="3"/>
      <c r="L320" s="3"/>
      <c r="M320" s="3"/>
      <c r="N320" s="3"/>
      <c r="O320" s="3"/>
      <c r="P320" s="3"/>
      <c r="Q320" s="3"/>
      <c r="R320" s="3"/>
      <c r="S320" s="3"/>
      <c r="T320" s="3"/>
      <c r="U320" s="3"/>
      <c r="V320" s="3"/>
      <c r="W320" s="3"/>
      <c r="X320" s="3"/>
      <c r="Y320" s="3"/>
      <c r="Z320" s="3"/>
    </row>
    <row r="321" spans="1:26" x14ac:dyDescent="0.2">
      <c r="A321" s="3">
        <v>10901</v>
      </c>
      <c r="B321" s="3" t="s">
        <v>348</v>
      </c>
      <c r="C321" s="11">
        <v>44411</v>
      </c>
      <c r="D321" s="12">
        <v>0.45277777777777778</v>
      </c>
      <c r="E321" s="3">
        <v>1040</v>
      </c>
      <c r="F321" s="3" t="s">
        <v>281</v>
      </c>
      <c r="G321" s="3" t="s">
        <v>221</v>
      </c>
      <c r="H321" s="3"/>
      <c r="I321" s="3"/>
      <c r="J321" s="3"/>
      <c r="K321" s="3"/>
      <c r="L321" s="3"/>
      <c r="M321" s="3"/>
      <c r="N321" s="3"/>
      <c r="O321" s="3"/>
      <c r="P321" s="3"/>
      <c r="Q321" s="3"/>
      <c r="R321" s="3"/>
      <c r="S321" s="3"/>
      <c r="T321" s="3"/>
      <c r="U321" s="3"/>
      <c r="V321" s="3"/>
      <c r="W321" s="3"/>
      <c r="X321" s="3"/>
      <c r="Y321" s="3"/>
      <c r="Z321" s="3"/>
    </row>
    <row r="322" spans="1:26" x14ac:dyDescent="0.2">
      <c r="A322" s="3">
        <v>10902</v>
      </c>
      <c r="B322" s="3" t="s">
        <v>348</v>
      </c>
      <c r="C322" s="11">
        <v>44411</v>
      </c>
      <c r="D322" s="12">
        <v>0.50277777777777777</v>
      </c>
      <c r="E322" s="3">
        <v>1042</v>
      </c>
      <c r="F322" s="3" t="s">
        <v>218</v>
      </c>
      <c r="G322" s="3" t="s">
        <v>203</v>
      </c>
      <c r="H322" s="3"/>
      <c r="I322" s="3"/>
      <c r="J322" s="3"/>
      <c r="K322" s="3"/>
      <c r="L322" s="3"/>
      <c r="M322" s="3"/>
      <c r="N322" s="3"/>
      <c r="O322" s="3"/>
      <c r="P322" s="3"/>
      <c r="Q322" s="3"/>
      <c r="R322" s="3"/>
      <c r="S322" s="3"/>
      <c r="T322" s="3"/>
      <c r="U322" s="3"/>
      <c r="V322" s="3"/>
      <c r="W322" s="3"/>
      <c r="X322" s="3"/>
      <c r="Y322" s="3"/>
      <c r="Z322" s="3"/>
    </row>
    <row r="323" spans="1:26" x14ac:dyDescent="0.2">
      <c r="A323" s="3">
        <v>10903</v>
      </c>
      <c r="B323" s="3" t="s">
        <v>348</v>
      </c>
      <c r="C323" s="11">
        <v>44411</v>
      </c>
      <c r="D323" s="12">
        <v>0.49236111111111114</v>
      </c>
      <c r="E323" s="3">
        <v>1018</v>
      </c>
      <c r="F323" s="3" t="s">
        <v>215</v>
      </c>
      <c r="G323" s="3" t="s">
        <v>203</v>
      </c>
      <c r="H323" s="3"/>
      <c r="I323" s="3"/>
      <c r="J323" s="3"/>
      <c r="K323" s="3"/>
      <c r="L323" s="3"/>
      <c r="M323" s="3"/>
      <c r="N323" s="3"/>
      <c r="O323" s="3"/>
      <c r="P323" s="3"/>
      <c r="Q323" s="3"/>
      <c r="R323" s="3"/>
      <c r="S323" s="3"/>
      <c r="T323" s="3"/>
      <c r="U323" s="3"/>
      <c r="V323" s="3"/>
      <c r="W323" s="3"/>
      <c r="X323" s="3"/>
      <c r="Y323" s="3"/>
      <c r="Z323" s="3"/>
    </row>
    <row r="324" spans="1:26" x14ac:dyDescent="0.2">
      <c r="A324" s="3">
        <v>10904</v>
      </c>
      <c r="B324" s="3" t="s">
        <v>348</v>
      </c>
      <c r="C324" s="11">
        <v>44411</v>
      </c>
      <c r="D324" s="12">
        <v>0.29236111111111113</v>
      </c>
      <c r="E324" s="3">
        <v>1012</v>
      </c>
      <c r="F324" s="3" t="s">
        <v>284</v>
      </c>
      <c r="G324" s="3" t="s">
        <v>203</v>
      </c>
      <c r="H324" s="3"/>
      <c r="I324" s="3"/>
      <c r="J324" s="3"/>
      <c r="K324" s="3"/>
      <c r="L324" s="3"/>
      <c r="M324" s="3"/>
      <c r="N324" s="3"/>
      <c r="O324" s="3"/>
      <c r="P324" s="3"/>
      <c r="Q324" s="3"/>
      <c r="R324" s="3"/>
      <c r="S324" s="3"/>
      <c r="T324" s="3"/>
      <c r="U324" s="3"/>
      <c r="V324" s="3"/>
      <c r="W324" s="3"/>
      <c r="X324" s="3"/>
      <c r="Y324" s="3"/>
      <c r="Z324" s="3"/>
    </row>
    <row r="325" spans="1:26" x14ac:dyDescent="0.2">
      <c r="A325" s="3">
        <v>10905</v>
      </c>
      <c r="B325" s="3" t="s">
        <v>348</v>
      </c>
      <c r="C325" s="11">
        <v>44411</v>
      </c>
      <c r="D325" s="12">
        <v>0.36736111111111114</v>
      </c>
      <c r="E325" s="3">
        <v>1027</v>
      </c>
      <c r="F325" s="3" t="s">
        <v>272</v>
      </c>
      <c r="G325" s="3" t="s">
        <v>203</v>
      </c>
      <c r="H325" s="3"/>
      <c r="I325" s="3"/>
      <c r="J325" s="3"/>
      <c r="K325" s="3"/>
      <c r="L325" s="3"/>
      <c r="M325" s="3"/>
      <c r="N325" s="3"/>
      <c r="O325" s="3"/>
      <c r="P325" s="3"/>
      <c r="Q325" s="3"/>
      <c r="R325" s="3"/>
      <c r="S325" s="3"/>
      <c r="T325" s="3"/>
      <c r="U325" s="3"/>
      <c r="V325" s="3"/>
      <c r="W325" s="3"/>
      <c r="X325" s="3"/>
      <c r="Y325" s="3"/>
      <c r="Z325" s="3"/>
    </row>
    <row r="326" spans="1:26" x14ac:dyDescent="0.2">
      <c r="A326" s="3">
        <v>10906</v>
      </c>
      <c r="B326" s="3" t="s">
        <v>348</v>
      </c>
      <c r="C326" s="11">
        <v>44411</v>
      </c>
      <c r="D326" s="12">
        <v>0.41041666666666665</v>
      </c>
      <c r="E326" s="3">
        <v>1041</v>
      </c>
      <c r="F326" s="3" t="s">
        <v>274</v>
      </c>
      <c r="G326" s="3" t="s">
        <v>221</v>
      </c>
      <c r="H326" s="3"/>
      <c r="I326" s="3"/>
      <c r="J326" s="3"/>
      <c r="K326" s="3"/>
      <c r="L326" s="3"/>
      <c r="M326" s="3"/>
      <c r="N326" s="3"/>
      <c r="O326" s="3"/>
      <c r="P326" s="3"/>
      <c r="Q326" s="3"/>
      <c r="R326" s="3"/>
      <c r="S326" s="3"/>
      <c r="T326" s="3"/>
      <c r="U326" s="3"/>
      <c r="V326" s="3"/>
      <c r="W326" s="3"/>
      <c r="X326" s="3"/>
      <c r="Y326" s="3"/>
      <c r="Z326" s="3"/>
    </row>
    <row r="327" spans="1:26" x14ac:dyDescent="0.2">
      <c r="A327" s="3">
        <v>10907</v>
      </c>
      <c r="B327" s="3" t="s">
        <v>348</v>
      </c>
      <c r="C327" s="11">
        <v>44411</v>
      </c>
      <c r="D327" s="12">
        <v>0.50277777777777777</v>
      </c>
      <c r="E327" s="3">
        <v>1044</v>
      </c>
      <c r="F327" s="3" t="s">
        <v>218</v>
      </c>
      <c r="G327" s="3" t="s">
        <v>221</v>
      </c>
      <c r="H327" s="3"/>
      <c r="I327" s="3"/>
      <c r="J327" s="3"/>
      <c r="K327" s="3"/>
      <c r="L327" s="3"/>
      <c r="M327" s="3"/>
      <c r="N327" s="3"/>
      <c r="O327" s="3"/>
      <c r="P327" s="3"/>
      <c r="Q327" s="3"/>
      <c r="R327" s="3"/>
      <c r="S327" s="3"/>
      <c r="T327" s="3"/>
      <c r="U327" s="3"/>
      <c r="V327" s="3"/>
      <c r="W327" s="3"/>
      <c r="X327" s="3"/>
      <c r="Y327" s="3"/>
      <c r="Z327" s="3"/>
    </row>
    <row r="328" spans="1:26" x14ac:dyDescent="0.2">
      <c r="A328" s="3">
        <v>10908</v>
      </c>
      <c r="B328" s="3" t="s">
        <v>348</v>
      </c>
      <c r="C328" s="11">
        <v>44411</v>
      </c>
      <c r="D328" s="12">
        <v>0.34722222222222221</v>
      </c>
      <c r="E328" s="3">
        <v>1007</v>
      </c>
      <c r="F328" s="3" t="s">
        <v>307</v>
      </c>
      <c r="G328" s="3" t="s">
        <v>203</v>
      </c>
      <c r="H328" s="3"/>
      <c r="I328" s="3"/>
      <c r="J328" s="3"/>
      <c r="K328" s="3"/>
      <c r="L328" s="3"/>
      <c r="M328" s="3"/>
      <c r="N328" s="3"/>
      <c r="O328" s="3"/>
      <c r="P328" s="3"/>
      <c r="Q328" s="3"/>
      <c r="R328" s="3"/>
      <c r="S328" s="3"/>
      <c r="T328" s="3"/>
      <c r="U328" s="3"/>
      <c r="V328" s="3"/>
      <c r="W328" s="3"/>
      <c r="X328" s="3"/>
      <c r="Y328" s="3"/>
      <c r="Z328" s="3"/>
    </row>
    <row r="329" spans="1:26" x14ac:dyDescent="0.2">
      <c r="A329" s="3">
        <v>10909</v>
      </c>
      <c r="B329" s="3" t="s">
        <v>348</v>
      </c>
      <c r="C329" s="11">
        <v>44411</v>
      </c>
      <c r="D329" s="12">
        <v>0.44305555555555554</v>
      </c>
      <c r="E329" s="3">
        <v>1016</v>
      </c>
      <c r="F329" s="3" t="s">
        <v>265</v>
      </c>
      <c r="G329" s="3" t="s">
        <v>203</v>
      </c>
      <c r="H329" s="3"/>
      <c r="I329" s="3"/>
      <c r="J329" s="3"/>
      <c r="K329" s="3"/>
      <c r="L329" s="3"/>
      <c r="M329" s="3"/>
      <c r="N329" s="3"/>
      <c r="O329" s="3"/>
      <c r="P329" s="3"/>
      <c r="Q329" s="3"/>
      <c r="R329" s="3"/>
      <c r="S329" s="3"/>
      <c r="T329" s="3"/>
      <c r="U329" s="3"/>
      <c r="V329" s="3"/>
      <c r="W329" s="3"/>
      <c r="X329" s="3"/>
      <c r="Y329" s="3"/>
      <c r="Z329" s="3"/>
    </row>
    <row r="330" spans="1:26" x14ac:dyDescent="0.2">
      <c r="A330" s="3">
        <v>10910</v>
      </c>
      <c r="B330" s="3" t="s">
        <v>348</v>
      </c>
      <c r="C330" s="11">
        <v>44411</v>
      </c>
      <c r="D330" s="12">
        <v>0.41041666666666665</v>
      </c>
      <c r="E330" s="3">
        <v>1036</v>
      </c>
      <c r="F330" s="3" t="s">
        <v>274</v>
      </c>
      <c r="G330" s="3" t="s">
        <v>203</v>
      </c>
      <c r="H330" s="3"/>
      <c r="I330" s="3"/>
      <c r="J330" s="3"/>
      <c r="K330" s="3"/>
      <c r="L330" s="3"/>
      <c r="M330" s="3"/>
      <c r="N330" s="3"/>
      <c r="O330" s="3"/>
      <c r="P330" s="3"/>
      <c r="Q330" s="3"/>
      <c r="R330" s="3"/>
      <c r="S330" s="3"/>
      <c r="T330" s="3"/>
      <c r="U330" s="3"/>
      <c r="V330" s="3"/>
      <c r="W330" s="3"/>
      <c r="X330" s="3"/>
      <c r="Y330" s="3"/>
      <c r="Z330" s="3"/>
    </row>
    <row r="331" spans="1:26" x14ac:dyDescent="0.2">
      <c r="A331" s="3">
        <v>10911</v>
      </c>
      <c r="B331" s="3" t="s">
        <v>348</v>
      </c>
      <c r="C331" s="11">
        <v>44411</v>
      </c>
      <c r="D331" s="12">
        <v>0.51458333333333328</v>
      </c>
      <c r="E331" s="3">
        <v>1023</v>
      </c>
      <c r="F331" s="3" t="s">
        <v>224</v>
      </c>
      <c r="G331" s="3" t="s">
        <v>203</v>
      </c>
      <c r="H331" s="3"/>
      <c r="I331" s="3"/>
      <c r="J331" s="3"/>
      <c r="K331" s="3"/>
      <c r="L331" s="3"/>
      <c r="M331" s="3"/>
      <c r="N331" s="3"/>
      <c r="O331" s="3"/>
      <c r="P331" s="3"/>
      <c r="Q331" s="3"/>
      <c r="R331" s="3"/>
      <c r="S331" s="3"/>
      <c r="T331" s="3"/>
      <c r="U331" s="3"/>
      <c r="V331" s="3"/>
      <c r="W331" s="3"/>
      <c r="X331" s="3"/>
      <c r="Y331" s="3"/>
      <c r="Z331" s="3"/>
    </row>
    <row r="332" spans="1:26" x14ac:dyDescent="0.2">
      <c r="A332" s="3">
        <v>10912</v>
      </c>
      <c r="B332" s="3" t="s">
        <v>348</v>
      </c>
      <c r="C332" s="11">
        <v>44411</v>
      </c>
      <c r="D332" s="12">
        <v>0.34722222222222221</v>
      </c>
      <c r="E332" s="3">
        <v>1013</v>
      </c>
      <c r="F332" s="3" t="s">
        <v>307</v>
      </c>
      <c r="G332" s="3" t="s">
        <v>221</v>
      </c>
      <c r="H332" s="3"/>
      <c r="I332" s="3"/>
      <c r="J332" s="3"/>
      <c r="K332" s="3"/>
      <c r="L332" s="3"/>
      <c r="M332" s="3"/>
      <c r="N332" s="3"/>
      <c r="O332" s="3"/>
      <c r="P332" s="3"/>
      <c r="Q332" s="3"/>
      <c r="R332" s="3"/>
      <c r="S332" s="3"/>
      <c r="T332" s="3"/>
      <c r="U332" s="3"/>
      <c r="V332" s="3"/>
      <c r="W332" s="3"/>
      <c r="X332" s="3"/>
      <c r="Y332" s="3"/>
      <c r="Z332" s="3"/>
    </row>
    <row r="333" spans="1:26" x14ac:dyDescent="0.2">
      <c r="A333" s="3">
        <v>10913</v>
      </c>
      <c r="B333" s="3" t="s">
        <v>348</v>
      </c>
      <c r="C333" s="11">
        <v>44411</v>
      </c>
      <c r="D333" s="12">
        <v>0.45277777777777778</v>
      </c>
      <c r="E333" s="3">
        <v>1037</v>
      </c>
      <c r="F333" s="3" t="s">
        <v>281</v>
      </c>
      <c r="G333" s="3" t="s">
        <v>203</v>
      </c>
      <c r="H333" s="3"/>
      <c r="I333" s="3"/>
      <c r="J333" s="3"/>
      <c r="K333" s="3"/>
      <c r="L333" s="3"/>
      <c r="M333" s="3"/>
      <c r="N333" s="3"/>
      <c r="O333" s="3"/>
      <c r="P333" s="3"/>
      <c r="Q333" s="3"/>
      <c r="R333" s="3"/>
      <c r="S333" s="3"/>
      <c r="T333" s="3"/>
      <c r="U333" s="3"/>
      <c r="V333" s="3"/>
      <c r="W333" s="3"/>
      <c r="X333" s="3"/>
      <c r="Y333" s="3"/>
      <c r="Z333" s="3"/>
    </row>
    <row r="334" spans="1:26" x14ac:dyDescent="0.2">
      <c r="A334" s="3">
        <v>10914</v>
      </c>
      <c r="B334" s="3" t="s">
        <v>348</v>
      </c>
      <c r="C334" s="11">
        <v>44411</v>
      </c>
      <c r="D334" s="12">
        <v>0.30694444444444446</v>
      </c>
      <c r="E334" s="3">
        <v>1035</v>
      </c>
      <c r="F334" s="3" t="s">
        <v>279</v>
      </c>
      <c r="G334" s="3" t="s">
        <v>203</v>
      </c>
      <c r="H334" s="3"/>
      <c r="I334" s="3"/>
      <c r="J334" s="3"/>
      <c r="K334" s="3"/>
      <c r="L334" s="3"/>
      <c r="M334" s="3"/>
      <c r="N334" s="3"/>
      <c r="O334" s="3"/>
      <c r="P334" s="3"/>
      <c r="Q334" s="3"/>
      <c r="R334" s="3"/>
      <c r="S334" s="3"/>
      <c r="T334" s="3"/>
      <c r="U334" s="3"/>
      <c r="V334" s="3"/>
      <c r="W334" s="3"/>
      <c r="X334" s="3"/>
      <c r="Y334" s="3"/>
      <c r="Z334" s="3"/>
    </row>
    <row r="335" spans="1:26" x14ac:dyDescent="0.2">
      <c r="A335" s="3">
        <v>10915</v>
      </c>
      <c r="B335" s="3" t="s">
        <v>348</v>
      </c>
      <c r="C335" s="11">
        <v>44411</v>
      </c>
      <c r="D335" s="12">
        <v>0.35694444444444445</v>
      </c>
      <c r="E335" s="3">
        <v>1011</v>
      </c>
      <c r="F335" s="3" t="s">
        <v>304</v>
      </c>
      <c r="G335" s="3" t="s">
        <v>203</v>
      </c>
      <c r="H335" s="3"/>
      <c r="I335" s="3"/>
      <c r="J335" s="3"/>
      <c r="K335" s="3"/>
      <c r="L335" s="3"/>
      <c r="M335" s="3"/>
      <c r="N335" s="3"/>
      <c r="O335" s="3"/>
      <c r="P335" s="3"/>
      <c r="Q335" s="3"/>
      <c r="R335" s="3"/>
      <c r="S335" s="3"/>
      <c r="T335" s="3"/>
      <c r="U335" s="3"/>
      <c r="V335" s="3"/>
      <c r="W335" s="3"/>
      <c r="X335" s="3"/>
      <c r="Y335" s="3"/>
      <c r="Z335" s="3"/>
    </row>
    <row r="336" spans="1:26" x14ac:dyDescent="0.2">
      <c r="A336" s="3">
        <v>10916</v>
      </c>
      <c r="B336" s="3" t="s">
        <v>348</v>
      </c>
      <c r="C336" s="11">
        <v>44411</v>
      </c>
      <c r="D336" s="12">
        <v>0.31666666666666665</v>
      </c>
      <c r="E336" s="3">
        <v>1002</v>
      </c>
      <c r="F336" s="3" t="s">
        <v>277</v>
      </c>
      <c r="G336" s="3" t="s">
        <v>203</v>
      </c>
      <c r="H336" s="3"/>
      <c r="I336" s="3"/>
      <c r="J336" s="3"/>
      <c r="K336" s="3"/>
      <c r="L336" s="3"/>
      <c r="M336" s="3"/>
      <c r="N336" s="3"/>
      <c r="O336" s="3"/>
      <c r="P336" s="3"/>
      <c r="Q336" s="3"/>
      <c r="R336" s="3"/>
      <c r="S336" s="3"/>
      <c r="T336" s="3"/>
      <c r="U336" s="3"/>
      <c r="V336" s="3"/>
      <c r="W336" s="3"/>
      <c r="X336" s="3"/>
      <c r="Y336" s="3"/>
      <c r="Z336" s="3"/>
    </row>
    <row r="337" spans="1:26" x14ac:dyDescent="0.2">
      <c r="A337" s="3">
        <v>10917</v>
      </c>
      <c r="B337" s="3" t="s">
        <v>348</v>
      </c>
      <c r="C337" s="11">
        <v>44411</v>
      </c>
      <c r="D337" s="12">
        <v>0.38541666666666669</v>
      </c>
      <c r="E337" s="3">
        <v>1034</v>
      </c>
      <c r="F337" s="3" t="s">
        <v>270</v>
      </c>
      <c r="G337" s="3" t="s">
        <v>203</v>
      </c>
      <c r="H337" s="3"/>
      <c r="I337" s="3"/>
      <c r="J337" s="3"/>
      <c r="K337" s="3"/>
      <c r="L337" s="3"/>
      <c r="M337" s="3"/>
      <c r="N337" s="3"/>
      <c r="O337" s="3"/>
      <c r="P337" s="3"/>
      <c r="Q337" s="3"/>
      <c r="R337" s="3"/>
      <c r="S337" s="3"/>
      <c r="T337" s="3"/>
      <c r="U337" s="3"/>
      <c r="V337" s="3"/>
      <c r="W337" s="3"/>
      <c r="X337" s="3"/>
      <c r="Y337" s="3"/>
      <c r="Z337" s="3"/>
    </row>
    <row r="338" spans="1:26" x14ac:dyDescent="0.2">
      <c r="A338" s="3">
        <v>10918</v>
      </c>
      <c r="B338" s="3" t="s">
        <v>348</v>
      </c>
      <c r="C338" s="11">
        <v>44411</v>
      </c>
      <c r="D338" s="12">
        <v>0.37708333333333333</v>
      </c>
      <c r="E338" s="3">
        <v>1031</v>
      </c>
      <c r="F338" s="3" t="s">
        <v>300</v>
      </c>
      <c r="G338" s="3" t="s">
        <v>203</v>
      </c>
      <c r="H338" s="3"/>
      <c r="I338" s="3"/>
      <c r="J338" s="3"/>
      <c r="K338" s="3"/>
      <c r="L338" s="3"/>
      <c r="M338" s="3"/>
      <c r="N338" s="3"/>
      <c r="O338" s="3"/>
      <c r="P338" s="3"/>
      <c r="Q338" s="3"/>
      <c r="R338" s="3"/>
      <c r="S338" s="3"/>
      <c r="T338" s="3"/>
      <c r="U338" s="3"/>
      <c r="V338" s="3"/>
      <c r="W338" s="3"/>
      <c r="X338" s="3"/>
      <c r="Y338" s="3"/>
      <c r="Z338" s="3"/>
    </row>
    <row r="339" spans="1:26" x14ac:dyDescent="0.2">
      <c r="A339" s="3">
        <v>10919</v>
      </c>
      <c r="B339" s="3" t="s">
        <v>348</v>
      </c>
      <c r="C339" s="11">
        <v>44411</v>
      </c>
      <c r="D339" s="12">
        <v>0.3972222222222222</v>
      </c>
      <c r="E339" s="3">
        <v>1019</v>
      </c>
      <c r="F339" s="3" t="s">
        <v>267</v>
      </c>
      <c r="G339" s="3" t="s">
        <v>203</v>
      </c>
      <c r="H339" s="3"/>
      <c r="I339" s="3"/>
      <c r="J339" s="3"/>
      <c r="K339" s="3"/>
      <c r="L339" s="3"/>
      <c r="M339" s="3"/>
      <c r="N339" s="3"/>
      <c r="O339" s="3"/>
      <c r="P339" s="3"/>
      <c r="Q339" s="3"/>
      <c r="R339" s="3"/>
      <c r="S339" s="3"/>
      <c r="T339" s="3"/>
      <c r="U339" s="3"/>
      <c r="V339" s="3"/>
      <c r="W339" s="3"/>
      <c r="X339" s="3"/>
      <c r="Y339" s="3"/>
      <c r="Z339" s="3"/>
    </row>
    <row r="340" spans="1:26" x14ac:dyDescent="0.2">
      <c r="A340" s="10">
        <v>10920</v>
      </c>
      <c r="B340" s="3" t="s">
        <v>348</v>
      </c>
      <c r="C340" s="11">
        <v>44412</v>
      </c>
      <c r="D340" s="12">
        <v>0.34861111111111109</v>
      </c>
      <c r="E340" s="3">
        <v>1031</v>
      </c>
      <c r="F340" s="3" t="s">
        <v>212</v>
      </c>
      <c r="G340" s="3" t="s">
        <v>203</v>
      </c>
      <c r="H340" s="3"/>
      <c r="I340" s="3"/>
      <c r="J340" s="3"/>
      <c r="K340" s="3"/>
      <c r="L340" s="3"/>
      <c r="M340" s="3"/>
      <c r="N340" s="3"/>
      <c r="O340" s="3"/>
      <c r="P340" s="3"/>
      <c r="Q340" s="3"/>
      <c r="R340" s="3"/>
      <c r="S340" s="3"/>
      <c r="T340" s="3"/>
      <c r="U340" s="3"/>
      <c r="V340" s="3"/>
      <c r="W340" s="3"/>
      <c r="X340" s="3"/>
      <c r="Y340" s="3"/>
      <c r="Z340" s="3"/>
    </row>
    <row r="341" spans="1:26" x14ac:dyDescent="0.2">
      <c r="A341" s="3">
        <v>10921</v>
      </c>
      <c r="B341" s="3" t="s">
        <v>348</v>
      </c>
      <c r="C341" s="11">
        <v>44412</v>
      </c>
      <c r="D341" s="12">
        <v>0.5444444444444444</v>
      </c>
      <c r="E341" s="3">
        <v>1040</v>
      </c>
      <c r="F341" s="3" t="s">
        <v>349</v>
      </c>
      <c r="G341" s="3" t="s">
        <v>221</v>
      </c>
      <c r="H341" s="3"/>
      <c r="I341" s="3"/>
      <c r="J341" s="3"/>
      <c r="K341" s="3"/>
      <c r="L341" s="3"/>
      <c r="M341" s="3"/>
      <c r="N341" s="3"/>
      <c r="O341" s="3"/>
      <c r="P341" s="3"/>
      <c r="Q341" s="3"/>
      <c r="R341" s="3"/>
      <c r="S341" s="3"/>
      <c r="T341" s="3"/>
      <c r="U341" s="3"/>
      <c r="V341" s="3"/>
      <c r="W341" s="3"/>
      <c r="X341" s="3"/>
      <c r="Y341" s="3"/>
      <c r="Z341" s="3"/>
    </row>
    <row r="342" spans="1:26" x14ac:dyDescent="0.2">
      <c r="A342" s="3">
        <v>10922</v>
      </c>
      <c r="B342" s="3" t="s">
        <v>348</v>
      </c>
      <c r="C342" s="11">
        <v>44412</v>
      </c>
      <c r="D342" s="12">
        <v>0.51875000000000004</v>
      </c>
      <c r="E342" s="3">
        <v>1007</v>
      </c>
      <c r="F342" s="3" t="s">
        <v>260</v>
      </c>
      <c r="G342" s="3" t="s">
        <v>203</v>
      </c>
      <c r="H342" s="3"/>
      <c r="I342" s="3"/>
      <c r="J342" s="3"/>
      <c r="K342" s="3"/>
      <c r="L342" s="3"/>
      <c r="M342" s="3"/>
      <c r="N342" s="3"/>
      <c r="O342" s="3"/>
      <c r="P342" s="3"/>
      <c r="Q342" s="3"/>
      <c r="R342" s="3"/>
      <c r="S342" s="3"/>
      <c r="T342" s="3"/>
      <c r="U342" s="3"/>
      <c r="V342" s="3"/>
      <c r="W342" s="3"/>
      <c r="X342" s="3"/>
      <c r="Y342" s="3"/>
      <c r="Z342" s="3"/>
    </row>
    <row r="343" spans="1:26" x14ac:dyDescent="0.2">
      <c r="A343" s="10">
        <v>10923</v>
      </c>
      <c r="B343" s="3" t="s">
        <v>348</v>
      </c>
      <c r="C343" s="11">
        <v>44412</v>
      </c>
      <c r="D343" s="12">
        <v>0.49861111111111112</v>
      </c>
      <c r="E343" s="3">
        <v>1027</v>
      </c>
      <c r="F343" s="3" t="s">
        <v>252</v>
      </c>
      <c r="G343" s="3" t="s">
        <v>203</v>
      </c>
      <c r="H343" s="3"/>
      <c r="I343" s="3"/>
      <c r="J343" s="3"/>
      <c r="K343" s="3"/>
      <c r="L343" s="3"/>
      <c r="M343" s="3"/>
      <c r="N343" s="3"/>
      <c r="O343" s="3"/>
      <c r="P343" s="3"/>
      <c r="Q343" s="3"/>
      <c r="R343" s="3"/>
      <c r="S343" s="3"/>
      <c r="T343" s="3"/>
      <c r="U343" s="3"/>
      <c r="V343" s="3"/>
      <c r="W343" s="3"/>
      <c r="X343" s="3"/>
      <c r="Y343" s="3"/>
      <c r="Z343" s="3"/>
    </row>
    <row r="344" spans="1:26" x14ac:dyDescent="0.2">
      <c r="A344" s="3">
        <v>10924</v>
      </c>
      <c r="B344" s="3" t="s">
        <v>348</v>
      </c>
      <c r="C344" s="11">
        <v>44412</v>
      </c>
      <c r="D344" s="12">
        <v>0.4909722222222222</v>
      </c>
      <c r="E344" s="3">
        <v>1036</v>
      </c>
      <c r="F344" s="3" t="s">
        <v>249</v>
      </c>
      <c r="G344" s="3" t="s">
        <v>203</v>
      </c>
      <c r="H344" s="3"/>
      <c r="I344" s="3"/>
      <c r="J344" s="3"/>
      <c r="K344" s="3"/>
      <c r="L344" s="3"/>
      <c r="M344" s="3"/>
      <c r="N344" s="3"/>
      <c r="O344" s="3"/>
      <c r="P344" s="3"/>
      <c r="Q344" s="3"/>
      <c r="R344" s="3"/>
      <c r="S344" s="3"/>
      <c r="T344" s="3"/>
      <c r="U344" s="3"/>
      <c r="V344" s="3"/>
      <c r="W344" s="3"/>
      <c r="X344" s="3"/>
      <c r="Y344" s="3"/>
      <c r="Z344" s="3"/>
    </row>
    <row r="345" spans="1:26" x14ac:dyDescent="0.2">
      <c r="A345" s="3">
        <v>10925</v>
      </c>
      <c r="B345" s="3" t="s">
        <v>348</v>
      </c>
      <c r="C345" s="11">
        <v>44412</v>
      </c>
      <c r="D345" s="12">
        <v>0.40347222222222223</v>
      </c>
      <c r="E345" s="3">
        <v>1011</v>
      </c>
      <c r="F345" s="3" t="s">
        <v>230</v>
      </c>
      <c r="G345" s="3" t="s">
        <v>203</v>
      </c>
      <c r="H345" s="3"/>
      <c r="I345" s="3"/>
      <c r="J345" s="3"/>
      <c r="K345" s="3"/>
      <c r="L345" s="3"/>
      <c r="M345" s="3"/>
      <c r="N345" s="3"/>
      <c r="O345" s="3"/>
      <c r="P345" s="3"/>
      <c r="Q345" s="3"/>
      <c r="R345" s="3"/>
      <c r="S345" s="3"/>
      <c r="T345" s="3"/>
      <c r="U345" s="3"/>
      <c r="V345" s="3"/>
      <c r="W345" s="3"/>
      <c r="X345" s="3"/>
      <c r="Y345" s="3"/>
      <c r="Z345" s="3"/>
    </row>
    <row r="346" spans="1:26" x14ac:dyDescent="0.2">
      <c r="A346" s="3">
        <v>10926</v>
      </c>
      <c r="B346" s="3" t="s">
        <v>348</v>
      </c>
      <c r="C346" s="11">
        <v>44412</v>
      </c>
      <c r="D346" s="12">
        <v>0.49861111111111112</v>
      </c>
      <c r="E346" s="3">
        <v>1041</v>
      </c>
      <c r="F346" s="3" t="s">
        <v>252</v>
      </c>
      <c r="G346" s="3" t="s">
        <v>221</v>
      </c>
      <c r="H346" s="3"/>
      <c r="I346" s="3"/>
      <c r="J346" s="3"/>
      <c r="K346" s="3"/>
      <c r="L346" s="3"/>
      <c r="M346" s="3"/>
      <c r="N346" s="3"/>
      <c r="O346" s="3"/>
      <c r="P346" s="3"/>
      <c r="Q346" s="3"/>
      <c r="R346" s="3"/>
      <c r="S346" s="3"/>
      <c r="T346" s="3"/>
      <c r="U346" s="3"/>
      <c r="V346" s="3"/>
      <c r="W346" s="3"/>
      <c r="X346" s="3"/>
      <c r="Y346" s="3"/>
      <c r="Z346" s="3"/>
    </row>
    <row r="347" spans="1:26" x14ac:dyDescent="0.2">
      <c r="A347" s="3">
        <v>10927</v>
      </c>
      <c r="B347" s="3" t="s">
        <v>348</v>
      </c>
      <c r="C347" s="11">
        <v>44412</v>
      </c>
      <c r="D347" s="12">
        <v>0.27638888888888891</v>
      </c>
      <c r="E347" s="3">
        <v>1004</v>
      </c>
      <c r="F347" s="3" t="s">
        <v>202</v>
      </c>
      <c r="G347" s="3" t="s">
        <v>221</v>
      </c>
      <c r="H347" s="3"/>
      <c r="I347" s="3"/>
      <c r="J347" s="3"/>
      <c r="K347" s="3"/>
      <c r="L347" s="3"/>
      <c r="M347" s="3"/>
      <c r="N347" s="3"/>
      <c r="O347" s="3"/>
      <c r="P347" s="3"/>
      <c r="Q347" s="3"/>
      <c r="R347" s="3"/>
      <c r="S347" s="3"/>
      <c r="T347" s="3"/>
      <c r="U347" s="3"/>
      <c r="V347" s="3"/>
      <c r="W347" s="3"/>
      <c r="X347" s="3"/>
      <c r="Y347" s="3"/>
      <c r="Z347" s="3"/>
    </row>
    <row r="348" spans="1:26" x14ac:dyDescent="0.2">
      <c r="A348" s="3">
        <v>10928</v>
      </c>
      <c r="B348" s="3" t="s">
        <v>348</v>
      </c>
      <c r="C348" s="11">
        <v>44412</v>
      </c>
      <c r="D348" s="12">
        <v>0.45833333333333331</v>
      </c>
      <c r="E348" s="3">
        <v>1023</v>
      </c>
      <c r="F348" s="3" t="s">
        <v>243</v>
      </c>
      <c r="G348" s="3" t="s">
        <v>203</v>
      </c>
      <c r="H348" s="3"/>
      <c r="I348" s="3"/>
      <c r="J348" s="3"/>
      <c r="K348" s="3"/>
      <c r="L348" s="3"/>
      <c r="M348" s="3"/>
      <c r="N348" s="3"/>
      <c r="O348" s="3"/>
      <c r="P348" s="3"/>
      <c r="Q348" s="3"/>
      <c r="R348" s="3"/>
      <c r="S348" s="3"/>
      <c r="T348" s="3"/>
      <c r="U348" s="3"/>
      <c r="V348" s="3"/>
      <c r="W348" s="3"/>
      <c r="X348" s="3"/>
      <c r="Y348" s="3"/>
      <c r="Z348" s="3"/>
    </row>
    <row r="349" spans="1:26" x14ac:dyDescent="0.2">
      <c r="A349" s="3">
        <v>10929</v>
      </c>
      <c r="B349" s="3" t="s">
        <v>348</v>
      </c>
      <c r="C349" s="11">
        <v>44412</v>
      </c>
      <c r="D349" s="12">
        <v>0.51875000000000004</v>
      </c>
      <c r="E349" s="3">
        <v>1044</v>
      </c>
      <c r="F349" s="3" t="s">
        <v>260</v>
      </c>
      <c r="G349" s="3" t="s">
        <v>221</v>
      </c>
      <c r="H349" s="3"/>
      <c r="I349" s="3"/>
      <c r="J349" s="3"/>
      <c r="K349" s="3"/>
      <c r="L349" s="3"/>
      <c r="M349" s="3"/>
      <c r="N349" s="3"/>
      <c r="O349" s="3"/>
      <c r="P349" s="3"/>
      <c r="Q349" s="3"/>
      <c r="R349" s="3"/>
      <c r="S349" s="3"/>
      <c r="T349" s="3"/>
      <c r="U349" s="3"/>
      <c r="V349" s="3"/>
      <c r="W349" s="3"/>
      <c r="X349" s="3"/>
      <c r="Y349" s="3"/>
      <c r="Z349" s="3"/>
    </row>
    <row r="350" spans="1:26" x14ac:dyDescent="0.2">
      <c r="A350" s="3">
        <v>10930</v>
      </c>
      <c r="B350" s="3" t="s">
        <v>348</v>
      </c>
      <c r="C350" s="11">
        <v>44412</v>
      </c>
      <c r="D350" s="12">
        <v>0.44374999999999998</v>
      </c>
      <c r="E350" s="3">
        <v>1006</v>
      </c>
      <c r="F350" s="3" t="s">
        <v>240</v>
      </c>
      <c r="G350" s="3" t="s">
        <v>203</v>
      </c>
      <c r="H350" s="3"/>
      <c r="I350" s="3"/>
      <c r="J350" s="3"/>
      <c r="K350" s="3"/>
      <c r="L350" s="3"/>
      <c r="M350" s="3"/>
      <c r="N350" s="3"/>
      <c r="O350" s="3"/>
      <c r="P350" s="3"/>
      <c r="Q350" s="3"/>
      <c r="R350" s="3"/>
      <c r="S350" s="3"/>
      <c r="T350" s="3"/>
      <c r="U350" s="3"/>
      <c r="V350" s="3"/>
      <c r="W350" s="3"/>
      <c r="X350" s="3"/>
      <c r="Y350" s="3"/>
      <c r="Z350" s="3"/>
    </row>
    <row r="351" spans="1:26" x14ac:dyDescent="0.2">
      <c r="A351" s="3">
        <v>10931</v>
      </c>
      <c r="B351" s="3" t="s">
        <v>348</v>
      </c>
      <c r="C351" s="11">
        <v>44412</v>
      </c>
      <c r="D351" s="12">
        <v>0.47291666666666665</v>
      </c>
      <c r="E351" s="3">
        <v>1022</v>
      </c>
      <c r="F351" s="3" t="s">
        <v>246</v>
      </c>
      <c r="G351" s="3" t="s">
        <v>203</v>
      </c>
      <c r="H351" s="3"/>
      <c r="I351" s="3"/>
      <c r="J351" s="3"/>
      <c r="K351" s="3"/>
      <c r="L351" s="3"/>
      <c r="M351" s="3"/>
      <c r="N351" s="3"/>
      <c r="O351" s="3"/>
      <c r="P351" s="3"/>
      <c r="Q351" s="3"/>
      <c r="R351" s="3"/>
      <c r="S351" s="3"/>
      <c r="T351" s="3"/>
      <c r="U351" s="3"/>
      <c r="V351" s="3"/>
      <c r="W351" s="3"/>
      <c r="X351" s="3"/>
      <c r="Y351" s="3"/>
      <c r="Z351" s="3"/>
    </row>
    <row r="352" spans="1:26" x14ac:dyDescent="0.2">
      <c r="A352" s="3">
        <v>10932</v>
      </c>
      <c r="B352" s="3" t="s">
        <v>348</v>
      </c>
      <c r="C352" s="11">
        <v>44412</v>
      </c>
      <c r="D352" s="12">
        <v>0.50694444444444442</v>
      </c>
      <c r="E352" s="3">
        <v>1021</v>
      </c>
      <c r="F352" s="3" t="s">
        <v>255</v>
      </c>
      <c r="G352" s="3" t="s">
        <v>203</v>
      </c>
      <c r="H352" s="3"/>
      <c r="I352" s="3"/>
      <c r="J352" s="3"/>
      <c r="K352" s="3"/>
      <c r="L352" s="3"/>
      <c r="M352" s="3"/>
      <c r="N352" s="3"/>
      <c r="O352" s="3"/>
      <c r="P352" s="3"/>
      <c r="Q352" s="3"/>
      <c r="R352" s="3"/>
      <c r="S352" s="3"/>
      <c r="T352" s="3"/>
      <c r="U352" s="3"/>
      <c r="V352" s="3"/>
      <c r="W352" s="3"/>
      <c r="X352" s="3"/>
      <c r="Y352" s="3"/>
      <c r="Z352" s="3"/>
    </row>
    <row r="353" spans="1:26" x14ac:dyDescent="0.2">
      <c r="A353" s="3">
        <v>10933</v>
      </c>
      <c r="B353" s="3" t="s">
        <v>348</v>
      </c>
      <c r="C353" s="11">
        <v>44412</v>
      </c>
      <c r="D353" s="12">
        <v>0.50694444444444442</v>
      </c>
      <c r="E353" s="3">
        <v>1025</v>
      </c>
      <c r="F353" s="3" t="s">
        <v>255</v>
      </c>
      <c r="G353" s="3" t="s">
        <v>221</v>
      </c>
      <c r="H353" s="3"/>
      <c r="I353" s="3"/>
      <c r="J353" s="3"/>
      <c r="K353" s="3"/>
      <c r="L353" s="3"/>
      <c r="M353" s="3"/>
      <c r="N353" s="3"/>
      <c r="O353" s="3"/>
      <c r="P353" s="3"/>
      <c r="Q353" s="3"/>
      <c r="R353" s="3"/>
      <c r="S353" s="3"/>
      <c r="T353" s="3"/>
      <c r="U353" s="3"/>
      <c r="V353" s="3"/>
      <c r="W353" s="3"/>
      <c r="X353" s="3"/>
      <c r="Y353" s="3"/>
      <c r="Z353" s="3"/>
    </row>
    <row r="354" spans="1:26" x14ac:dyDescent="0.2">
      <c r="A354" s="3">
        <v>10934</v>
      </c>
      <c r="B354" s="3" t="s">
        <v>348</v>
      </c>
      <c r="C354" s="11">
        <v>44412</v>
      </c>
      <c r="D354" s="12">
        <v>0.43402777777777779</v>
      </c>
      <c r="E354" s="3">
        <v>1035</v>
      </c>
      <c r="F354" s="3" t="s">
        <v>235</v>
      </c>
      <c r="G354" s="3" t="s">
        <v>203</v>
      </c>
      <c r="H354" s="3"/>
      <c r="I354" s="3"/>
      <c r="J354" s="3"/>
      <c r="K354" s="3"/>
      <c r="L354" s="3"/>
      <c r="M354" s="3"/>
      <c r="N354" s="3"/>
      <c r="O354" s="3"/>
      <c r="P354" s="3"/>
      <c r="Q354" s="3"/>
      <c r="R354" s="3"/>
      <c r="S354" s="3"/>
      <c r="T354" s="3"/>
      <c r="U354" s="3"/>
      <c r="V354" s="3"/>
      <c r="W354" s="3"/>
      <c r="X354" s="3"/>
      <c r="Y354" s="3"/>
      <c r="Z354" s="3"/>
    </row>
    <row r="355" spans="1:26" x14ac:dyDescent="0.2">
      <c r="A355" s="3">
        <v>10935</v>
      </c>
      <c r="B355" s="3" t="s">
        <v>348</v>
      </c>
      <c r="C355" s="11">
        <v>44412</v>
      </c>
      <c r="D355" s="12">
        <v>0.40347222222222223</v>
      </c>
      <c r="E355" s="3">
        <v>1019</v>
      </c>
      <c r="F355" s="3" t="s">
        <v>230</v>
      </c>
      <c r="G355" s="3" t="s">
        <v>221</v>
      </c>
      <c r="H355" s="3"/>
      <c r="I355" s="3"/>
      <c r="J355" s="3"/>
      <c r="K355" s="3"/>
      <c r="L355" s="3"/>
      <c r="M355" s="3"/>
      <c r="N355" s="3"/>
      <c r="O355" s="3"/>
      <c r="P355" s="3"/>
      <c r="Q355" s="3"/>
      <c r="R355" s="3"/>
      <c r="S355" s="3"/>
      <c r="T355" s="3"/>
      <c r="U355" s="3"/>
      <c r="V355" s="3"/>
      <c r="W355" s="3"/>
      <c r="X355" s="3"/>
      <c r="Y355" s="3"/>
      <c r="Z355" s="3"/>
    </row>
    <row r="356" spans="1:26" x14ac:dyDescent="0.2">
      <c r="A356" s="10">
        <v>10936</v>
      </c>
      <c r="B356" s="3" t="s">
        <v>348</v>
      </c>
      <c r="C356" s="11">
        <v>44412</v>
      </c>
      <c r="D356" s="12">
        <v>0.32430555555555557</v>
      </c>
      <c r="E356" s="3">
        <v>1037</v>
      </c>
      <c r="F356" s="3" t="s">
        <v>209</v>
      </c>
      <c r="G356" s="3" t="s">
        <v>203</v>
      </c>
      <c r="H356" s="3"/>
      <c r="I356" s="3"/>
      <c r="J356" s="3"/>
      <c r="K356" s="3"/>
      <c r="L356" s="3"/>
      <c r="M356" s="3"/>
      <c r="N356" s="3"/>
      <c r="O356" s="3"/>
      <c r="P356" s="3"/>
      <c r="Q356" s="3"/>
      <c r="R356" s="3"/>
      <c r="S356" s="3"/>
      <c r="T356" s="3"/>
      <c r="U356" s="3"/>
      <c r="V356" s="3"/>
      <c r="W356" s="3"/>
      <c r="X356" s="3"/>
      <c r="Y356" s="3"/>
      <c r="Z356" s="3"/>
    </row>
    <row r="357" spans="1:26" x14ac:dyDescent="0.2">
      <c r="A357" s="3">
        <v>10937</v>
      </c>
      <c r="B357" s="3" t="s">
        <v>348</v>
      </c>
      <c r="C357" s="11">
        <v>44412</v>
      </c>
      <c r="D357" s="12">
        <v>0.5444444444444444</v>
      </c>
      <c r="E357" s="3">
        <v>1017</v>
      </c>
      <c r="F357" s="3" t="s">
        <v>349</v>
      </c>
      <c r="G357" s="3" t="s">
        <v>203</v>
      </c>
      <c r="H357" s="3"/>
      <c r="I357" s="3"/>
      <c r="J357" s="3"/>
      <c r="K357" s="3"/>
      <c r="L357" s="3"/>
      <c r="M357" s="3"/>
      <c r="N357" s="3"/>
      <c r="O357" s="3"/>
      <c r="P357" s="3"/>
      <c r="Q357" s="3"/>
      <c r="R357" s="3"/>
      <c r="S357" s="3"/>
      <c r="T357" s="3"/>
      <c r="U357" s="3"/>
      <c r="V357" s="3"/>
      <c r="W357" s="3"/>
      <c r="X357" s="3"/>
      <c r="Y357" s="3"/>
      <c r="Z357" s="3"/>
    </row>
    <row r="358" spans="1:26" x14ac:dyDescent="0.2">
      <c r="A358" s="3">
        <v>10938</v>
      </c>
      <c r="B358" s="3" t="s">
        <v>348</v>
      </c>
      <c r="C358" s="11">
        <v>44412</v>
      </c>
      <c r="D358" s="12">
        <v>0.27638888888888891</v>
      </c>
      <c r="E358" s="3">
        <v>1020</v>
      </c>
      <c r="F358" s="3" t="s">
        <v>202</v>
      </c>
      <c r="G358" s="3" t="s">
        <v>203</v>
      </c>
      <c r="H358" s="3"/>
      <c r="I358" s="3"/>
      <c r="J358" s="3"/>
      <c r="K358" s="3"/>
      <c r="L358" s="3"/>
      <c r="M358" s="3"/>
      <c r="N358" s="3"/>
      <c r="O358" s="3"/>
      <c r="P358" s="3"/>
      <c r="Q358" s="3"/>
      <c r="R358" s="3"/>
      <c r="S358" s="3"/>
      <c r="T358" s="3"/>
      <c r="U358" s="3"/>
      <c r="V358" s="3"/>
      <c r="W358" s="3"/>
      <c r="X358" s="3"/>
      <c r="Y358" s="3"/>
      <c r="Z358" s="3"/>
    </row>
    <row r="359" spans="1:26" x14ac:dyDescent="0.2">
      <c r="A359" s="3">
        <v>10939</v>
      </c>
      <c r="B359" s="3" t="s">
        <v>348</v>
      </c>
      <c r="C359" s="11">
        <v>44412</v>
      </c>
      <c r="D359" s="12">
        <v>0.30833333333333335</v>
      </c>
      <c r="E359" s="3">
        <v>1002</v>
      </c>
      <c r="F359" s="3" t="s">
        <v>206</v>
      </c>
      <c r="G359" s="3" t="s">
        <v>203</v>
      </c>
      <c r="H359" s="3"/>
      <c r="I359" s="3"/>
      <c r="J359" s="3"/>
      <c r="K359" s="3"/>
      <c r="L359" s="3"/>
      <c r="M359" s="3"/>
      <c r="N359" s="3"/>
      <c r="O359" s="3"/>
      <c r="P359" s="3"/>
      <c r="Q359" s="3"/>
      <c r="R359" s="3"/>
      <c r="S359" s="3"/>
      <c r="T359" s="3"/>
      <c r="U359" s="3"/>
      <c r="V359" s="3"/>
      <c r="W359" s="3"/>
      <c r="X359" s="3"/>
      <c r="Y359" s="3"/>
      <c r="Z359" s="3"/>
    </row>
    <row r="360" spans="1:26" x14ac:dyDescent="0.2">
      <c r="A360" s="3">
        <v>10940</v>
      </c>
      <c r="B360" s="3" t="s">
        <v>348</v>
      </c>
      <c r="C360" s="11">
        <v>44412</v>
      </c>
      <c r="D360" s="12">
        <v>0.37083333333333335</v>
      </c>
      <c r="E360" s="3">
        <v>1009</v>
      </c>
      <c r="F360" s="3" t="s">
        <v>227</v>
      </c>
      <c r="G360" s="3" t="s">
        <v>203</v>
      </c>
      <c r="H360" s="3"/>
      <c r="I360" s="3"/>
      <c r="J360" s="3"/>
      <c r="K360" s="3"/>
      <c r="L360" s="3"/>
      <c r="M360" s="3"/>
      <c r="N360" s="3"/>
      <c r="O360" s="3"/>
      <c r="P360" s="3"/>
      <c r="Q360" s="3"/>
      <c r="R360" s="3"/>
      <c r="S360" s="3"/>
      <c r="T360" s="3"/>
      <c r="U360" s="3"/>
      <c r="V360" s="3"/>
      <c r="W360" s="3"/>
      <c r="X360" s="3"/>
      <c r="Y360" s="3"/>
      <c r="Z360" s="3"/>
    </row>
    <row r="361" spans="1:26" x14ac:dyDescent="0.2">
      <c r="A361" s="3">
        <v>11001</v>
      </c>
      <c r="B361" s="3" t="s">
        <v>350</v>
      </c>
      <c r="C361" s="11">
        <v>44417</v>
      </c>
      <c r="D361" s="12">
        <v>0.34513888888888888</v>
      </c>
      <c r="E361" s="3">
        <v>1013</v>
      </c>
      <c r="F361" s="3" t="s">
        <v>304</v>
      </c>
      <c r="G361" s="3" t="s">
        <v>203</v>
      </c>
      <c r="H361" s="3"/>
      <c r="I361" s="3"/>
      <c r="J361" s="3"/>
      <c r="K361" s="3"/>
      <c r="L361" s="3"/>
      <c r="M361" s="3"/>
      <c r="N361" s="3"/>
      <c r="O361" s="3"/>
      <c r="P361" s="3"/>
      <c r="Q361" s="3"/>
      <c r="R361" s="3"/>
      <c r="S361" s="3"/>
      <c r="T361" s="3"/>
      <c r="U361" s="3"/>
      <c r="V361" s="3"/>
      <c r="W361" s="3"/>
      <c r="X361" s="3"/>
      <c r="Y361" s="3"/>
      <c r="Z361" s="3"/>
    </row>
    <row r="362" spans="1:26" x14ac:dyDescent="0.2">
      <c r="A362" s="3">
        <v>11002</v>
      </c>
      <c r="B362" s="3" t="s">
        <v>350</v>
      </c>
      <c r="C362" s="11">
        <v>44417</v>
      </c>
      <c r="D362" s="12">
        <v>0.52013888888888893</v>
      </c>
      <c r="E362" s="3">
        <v>1020</v>
      </c>
      <c r="F362" s="3" t="s">
        <v>224</v>
      </c>
      <c r="G362" s="3" t="s">
        <v>203</v>
      </c>
      <c r="H362" s="3"/>
      <c r="I362" s="3"/>
      <c r="J362" s="3"/>
      <c r="K362" s="3"/>
      <c r="L362" s="3"/>
      <c r="M362" s="3"/>
      <c r="N362" s="3"/>
      <c r="O362" s="3"/>
      <c r="P362" s="3"/>
      <c r="Q362" s="3"/>
      <c r="R362" s="3"/>
      <c r="S362" s="3"/>
      <c r="T362" s="3"/>
      <c r="U362" s="3"/>
      <c r="V362" s="3"/>
      <c r="W362" s="3"/>
      <c r="X362" s="3"/>
      <c r="Y362" s="3"/>
      <c r="Z362" s="3"/>
    </row>
    <row r="363" spans="1:26" x14ac:dyDescent="0.2">
      <c r="A363" s="3">
        <v>11003</v>
      </c>
      <c r="B363" s="3" t="s">
        <v>350</v>
      </c>
      <c r="C363" s="11">
        <v>44417</v>
      </c>
      <c r="D363" s="12">
        <v>0.49236111111111114</v>
      </c>
      <c r="E363" s="3">
        <v>1030</v>
      </c>
      <c r="F363" s="3" t="s">
        <v>215</v>
      </c>
      <c r="G363" s="3" t="s">
        <v>221</v>
      </c>
      <c r="H363" s="3"/>
      <c r="I363" s="3"/>
      <c r="J363" s="3"/>
      <c r="K363" s="3"/>
      <c r="L363" s="3"/>
      <c r="M363" s="3"/>
      <c r="N363" s="3"/>
      <c r="O363" s="3"/>
      <c r="P363" s="3"/>
      <c r="Q363" s="3"/>
      <c r="R363" s="3"/>
      <c r="S363" s="3"/>
      <c r="T363" s="3"/>
      <c r="U363" s="3"/>
      <c r="V363" s="3"/>
      <c r="W363" s="3"/>
      <c r="X363" s="3"/>
      <c r="Y363" s="3"/>
      <c r="Z363" s="3"/>
    </row>
    <row r="364" spans="1:26" x14ac:dyDescent="0.2">
      <c r="A364" s="3">
        <v>11004</v>
      </c>
      <c r="B364" s="3" t="s">
        <v>350</v>
      </c>
      <c r="C364" s="11">
        <v>44417</v>
      </c>
      <c r="D364" s="12">
        <v>0.40486111111111112</v>
      </c>
      <c r="E364" s="3">
        <v>1024</v>
      </c>
      <c r="F364" s="3" t="s">
        <v>274</v>
      </c>
      <c r="G364" s="3" t="s">
        <v>203</v>
      </c>
      <c r="H364" s="3"/>
      <c r="I364" s="3"/>
      <c r="J364" s="3"/>
      <c r="K364" s="3"/>
      <c r="L364" s="3"/>
      <c r="M364" s="3"/>
      <c r="N364" s="3"/>
      <c r="O364" s="3"/>
      <c r="P364" s="3"/>
      <c r="Q364" s="3"/>
      <c r="R364" s="3"/>
      <c r="S364" s="3"/>
      <c r="T364" s="3"/>
      <c r="U364" s="3"/>
      <c r="V364" s="3"/>
      <c r="W364" s="3"/>
      <c r="X364" s="3"/>
      <c r="Y364" s="3"/>
      <c r="Z364" s="3"/>
    </row>
    <row r="365" spans="1:26" x14ac:dyDescent="0.2">
      <c r="A365" s="3">
        <v>11005</v>
      </c>
      <c r="B365" s="3" t="s">
        <v>350</v>
      </c>
      <c r="C365" s="11">
        <v>44417</v>
      </c>
      <c r="D365" s="12">
        <v>0.35833333333333334</v>
      </c>
      <c r="E365" s="3">
        <v>1008</v>
      </c>
      <c r="F365" s="3" t="s">
        <v>272</v>
      </c>
      <c r="G365" s="3" t="s">
        <v>203</v>
      </c>
      <c r="H365" s="3"/>
      <c r="I365" s="3"/>
      <c r="J365" s="3"/>
      <c r="K365" s="3"/>
      <c r="L365" s="3"/>
      <c r="M365" s="3"/>
      <c r="N365" s="3"/>
      <c r="O365" s="3"/>
      <c r="P365" s="3"/>
      <c r="Q365" s="3"/>
      <c r="R365" s="3"/>
      <c r="S365" s="3"/>
      <c r="T365" s="3"/>
      <c r="U365" s="3"/>
      <c r="V365" s="3"/>
      <c r="W365" s="3"/>
      <c r="X365" s="3"/>
      <c r="Y365" s="3"/>
      <c r="Z365" s="3"/>
    </row>
    <row r="366" spans="1:26" x14ac:dyDescent="0.2">
      <c r="A366" s="3">
        <v>11006</v>
      </c>
      <c r="B366" s="3" t="s">
        <v>350</v>
      </c>
      <c r="C366" s="11">
        <v>44417</v>
      </c>
      <c r="D366" s="12">
        <v>0.2986111111111111</v>
      </c>
      <c r="E366" s="3">
        <v>1011</v>
      </c>
      <c r="F366" s="3" t="s">
        <v>279</v>
      </c>
      <c r="G366" s="3" t="s">
        <v>203</v>
      </c>
      <c r="H366" s="3"/>
      <c r="I366" s="3"/>
      <c r="J366" s="3"/>
      <c r="K366" s="3"/>
      <c r="L366" s="3"/>
      <c r="M366" s="3"/>
      <c r="N366" s="3"/>
      <c r="O366" s="3"/>
      <c r="P366" s="3"/>
      <c r="Q366" s="3"/>
      <c r="R366" s="3"/>
      <c r="S366" s="3"/>
      <c r="T366" s="3"/>
      <c r="U366" s="3"/>
      <c r="V366" s="3"/>
      <c r="W366" s="3"/>
      <c r="X366" s="3"/>
      <c r="Y366" s="3"/>
      <c r="Z366" s="3"/>
    </row>
    <row r="367" spans="1:26" x14ac:dyDescent="0.2">
      <c r="A367" s="3">
        <v>11007</v>
      </c>
      <c r="B367" s="3" t="s">
        <v>350</v>
      </c>
      <c r="C367" s="11">
        <v>44417</v>
      </c>
      <c r="D367" s="12">
        <v>0.28680555555555554</v>
      </c>
      <c r="E367" s="3">
        <v>1005</v>
      </c>
      <c r="F367" s="3" t="s">
        <v>284</v>
      </c>
      <c r="G367" s="3" t="s">
        <v>203</v>
      </c>
      <c r="H367" s="3"/>
      <c r="I367" s="3"/>
      <c r="J367" s="3"/>
      <c r="K367" s="3"/>
      <c r="L367" s="3"/>
      <c r="M367" s="3"/>
      <c r="N367" s="3"/>
      <c r="O367" s="3"/>
      <c r="P367" s="3"/>
      <c r="Q367" s="3"/>
      <c r="R367" s="3"/>
      <c r="S367" s="3"/>
      <c r="T367" s="3"/>
      <c r="U367" s="3"/>
      <c r="V367" s="3"/>
      <c r="W367" s="3"/>
      <c r="X367" s="3"/>
      <c r="Y367" s="3"/>
      <c r="Z367" s="3"/>
    </row>
    <row r="368" spans="1:26" x14ac:dyDescent="0.2">
      <c r="A368" s="3">
        <v>11008</v>
      </c>
      <c r="B368" s="3" t="s">
        <v>350</v>
      </c>
      <c r="C368" s="11">
        <v>44417</v>
      </c>
      <c r="D368" s="12">
        <v>0.45</v>
      </c>
      <c r="E368" s="3">
        <v>1040</v>
      </c>
      <c r="F368" s="3" t="s">
        <v>281</v>
      </c>
      <c r="G368" s="3" t="s">
        <v>221</v>
      </c>
      <c r="H368" s="3"/>
      <c r="I368" s="3"/>
      <c r="J368" s="3"/>
      <c r="K368" s="3"/>
      <c r="L368" s="3"/>
      <c r="M368" s="3"/>
      <c r="N368" s="3"/>
      <c r="O368" s="3"/>
      <c r="P368" s="3"/>
      <c r="Q368" s="3"/>
      <c r="R368" s="3"/>
      <c r="S368" s="3"/>
      <c r="T368" s="3"/>
      <c r="U368" s="3"/>
      <c r="V368" s="3"/>
      <c r="W368" s="3"/>
      <c r="X368" s="3"/>
      <c r="Y368" s="3"/>
      <c r="Z368" s="3"/>
    </row>
    <row r="369" spans="1:26" x14ac:dyDescent="0.2">
      <c r="A369" s="3">
        <v>11009</v>
      </c>
      <c r="B369" s="3" t="s">
        <v>350</v>
      </c>
      <c r="C369" s="11">
        <v>44417</v>
      </c>
      <c r="D369" s="12">
        <v>0.3347222222222222</v>
      </c>
      <c r="E369" s="3">
        <v>1034</v>
      </c>
      <c r="F369" s="3" t="s">
        <v>307</v>
      </c>
      <c r="G369" s="3" t="s">
        <v>221</v>
      </c>
      <c r="H369" s="3"/>
      <c r="I369" s="3"/>
      <c r="J369" s="3"/>
      <c r="K369" s="3"/>
      <c r="L369" s="3"/>
      <c r="M369" s="3"/>
      <c r="N369" s="3"/>
      <c r="O369" s="3"/>
      <c r="P369" s="3"/>
      <c r="Q369" s="3"/>
      <c r="R369" s="3"/>
      <c r="S369" s="3"/>
      <c r="T369" s="3"/>
      <c r="U369" s="3"/>
      <c r="V369" s="3"/>
      <c r="W369" s="3"/>
      <c r="X369" s="3"/>
      <c r="Y369" s="3"/>
      <c r="Z369" s="3"/>
    </row>
    <row r="370" spans="1:26" x14ac:dyDescent="0.2">
      <c r="A370" s="3">
        <v>11010</v>
      </c>
      <c r="B370" s="3" t="s">
        <v>350</v>
      </c>
      <c r="C370" s="11">
        <v>44417</v>
      </c>
      <c r="D370" s="12">
        <v>0.37847222222222221</v>
      </c>
      <c r="E370" s="3">
        <v>1039</v>
      </c>
      <c r="F370" s="3" t="s">
        <v>270</v>
      </c>
      <c r="G370" s="3" t="s">
        <v>203</v>
      </c>
      <c r="H370" s="3"/>
      <c r="I370" s="3"/>
      <c r="J370" s="3"/>
      <c r="K370" s="3"/>
      <c r="L370" s="3"/>
      <c r="M370" s="3"/>
      <c r="N370" s="3"/>
      <c r="O370" s="3"/>
      <c r="P370" s="3"/>
      <c r="Q370" s="3"/>
      <c r="R370" s="3"/>
      <c r="S370" s="3"/>
      <c r="T370" s="3"/>
      <c r="U370" s="3"/>
      <c r="V370" s="3"/>
      <c r="W370" s="3"/>
      <c r="X370" s="3"/>
      <c r="Y370" s="3"/>
      <c r="Z370" s="3"/>
    </row>
    <row r="371" spans="1:26" x14ac:dyDescent="0.2">
      <c r="A371" s="3">
        <v>11011</v>
      </c>
      <c r="B371" s="3" t="s">
        <v>350</v>
      </c>
      <c r="C371" s="11">
        <v>44417</v>
      </c>
      <c r="D371" s="12">
        <v>0.31041666666666667</v>
      </c>
      <c r="E371" s="3">
        <v>1028</v>
      </c>
      <c r="F371" s="3" t="s">
        <v>277</v>
      </c>
      <c r="G371" s="3" t="s">
        <v>203</v>
      </c>
      <c r="H371" s="3"/>
      <c r="I371" s="3"/>
      <c r="J371" s="3"/>
      <c r="K371" s="3"/>
      <c r="L371" s="3"/>
      <c r="M371" s="3"/>
      <c r="N371" s="3"/>
      <c r="O371" s="3"/>
      <c r="P371" s="3"/>
      <c r="Q371" s="3"/>
      <c r="R371" s="3"/>
      <c r="S371" s="3"/>
      <c r="T371" s="3"/>
      <c r="U371" s="3"/>
      <c r="V371" s="3"/>
      <c r="W371" s="3"/>
      <c r="X371" s="3"/>
      <c r="Y371" s="3"/>
      <c r="Z371" s="3"/>
    </row>
    <row r="372" spans="1:26" x14ac:dyDescent="0.2">
      <c r="A372" s="3">
        <v>11012</v>
      </c>
      <c r="B372" s="3" t="s">
        <v>350</v>
      </c>
      <c r="C372" s="11">
        <v>44417</v>
      </c>
      <c r="D372" s="12">
        <v>0.49236111111111114</v>
      </c>
      <c r="E372" s="3">
        <v>1007</v>
      </c>
      <c r="F372" s="3" t="s">
        <v>215</v>
      </c>
      <c r="G372" s="3" t="s">
        <v>203</v>
      </c>
      <c r="H372" s="3"/>
      <c r="I372" s="3"/>
      <c r="J372" s="3"/>
      <c r="K372" s="3"/>
      <c r="L372" s="3"/>
      <c r="M372" s="3"/>
      <c r="N372" s="3"/>
      <c r="O372" s="3"/>
      <c r="P372" s="3"/>
      <c r="Q372" s="3"/>
      <c r="R372" s="3"/>
      <c r="S372" s="3"/>
      <c r="T372" s="3"/>
      <c r="U372" s="3"/>
      <c r="V372" s="3"/>
      <c r="W372" s="3"/>
      <c r="X372" s="3"/>
      <c r="Y372" s="3"/>
      <c r="Z372" s="3"/>
    </row>
    <row r="373" spans="1:26" x14ac:dyDescent="0.2">
      <c r="A373" s="3">
        <v>11013</v>
      </c>
      <c r="B373" s="3" t="s">
        <v>350</v>
      </c>
      <c r="C373" s="11">
        <v>44417</v>
      </c>
      <c r="D373" s="12">
        <v>0.45</v>
      </c>
      <c r="E373" s="3">
        <v>1009</v>
      </c>
      <c r="F373" s="3" t="s">
        <v>281</v>
      </c>
      <c r="G373" s="3" t="s">
        <v>203</v>
      </c>
      <c r="H373" s="3"/>
      <c r="I373" s="3"/>
      <c r="J373" s="3"/>
      <c r="K373" s="3"/>
      <c r="L373" s="3"/>
      <c r="M373" s="3"/>
      <c r="N373" s="3"/>
      <c r="O373" s="3"/>
      <c r="P373" s="3"/>
      <c r="Q373" s="3"/>
      <c r="R373" s="3"/>
      <c r="S373" s="3"/>
      <c r="T373" s="3"/>
      <c r="U373" s="3"/>
      <c r="V373" s="3"/>
      <c r="W373" s="3"/>
      <c r="X373" s="3"/>
      <c r="Y373" s="3"/>
      <c r="Z373" s="3"/>
    </row>
    <row r="374" spans="1:26" x14ac:dyDescent="0.2">
      <c r="A374" s="3">
        <v>11014</v>
      </c>
      <c r="B374" s="3" t="s">
        <v>350</v>
      </c>
      <c r="C374" s="11">
        <v>44417</v>
      </c>
      <c r="D374" s="12">
        <v>0.3347222222222222</v>
      </c>
      <c r="E374" s="3">
        <v>1026</v>
      </c>
      <c r="F374" s="3" t="s">
        <v>307</v>
      </c>
      <c r="G374" s="3" t="s">
        <v>203</v>
      </c>
      <c r="H374" s="3"/>
      <c r="I374" s="3"/>
      <c r="J374" s="3"/>
      <c r="K374" s="3"/>
      <c r="L374" s="3"/>
      <c r="M374" s="3"/>
      <c r="N374" s="3"/>
      <c r="O374" s="3"/>
      <c r="P374" s="3"/>
      <c r="Q374" s="3"/>
      <c r="R374" s="3"/>
      <c r="S374" s="3"/>
      <c r="T374" s="3"/>
      <c r="U374" s="3"/>
      <c r="V374" s="3"/>
      <c r="W374" s="3"/>
      <c r="X374" s="3"/>
      <c r="Y374" s="3"/>
      <c r="Z374" s="3"/>
    </row>
    <row r="375" spans="1:26" x14ac:dyDescent="0.2">
      <c r="A375" s="3">
        <v>11015</v>
      </c>
      <c r="B375" s="3" t="s">
        <v>350</v>
      </c>
      <c r="C375" s="11">
        <v>44417</v>
      </c>
      <c r="D375" s="12">
        <v>0.39305555555555555</v>
      </c>
      <c r="E375" s="3">
        <v>1003</v>
      </c>
      <c r="F375" s="3" t="s">
        <v>267</v>
      </c>
      <c r="G375" s="3" t="s">
        <v>203</v>
      </c>
      <c r="H375" s="3"/>
      <c r="I375" s="3"/>
      <c r="J375" s="3"/>
      <c r="K375" s="3"/>
      <c r="L375" s="3"/>
      <c r="M375" s="3"/>
      <c r="N375" s="3"/>
      <c r="O375" s="3"/>
      <c r="P375" s="3"/>
      <c r="Q375" s="3"/>
      <c r="R375" s="3"/>
      <c r="S375" s="3"/>
      <c r="T375" s="3"/>
      <c r="U375" s="3"/>
      <c r="V375" s="3"/>
      <c r="W375" s="3"/>
      <c r="X375" s="3"/>
      <c r="Y375" s="3"/>
      <c r="Z375" s="3"/>
    </row>
    <row r="376" spans="1:26" x14ac:dyDescent="0.2">
      <c r="A376" s="3">
        <v>11016</v>
      </c>
      <c r="B376" s="3" t="s">
        <v>350</v>
      </c>
      <c r="C376" s="11">
        <v>44417</v>
      </c>
      <c r="D376" s="12">
        <v>0.43888888888888888</v>
      </c>
      <c r="E376" s="3">
        <v>1002</v>
      </c>
      <c r="F376" s="3" t="s">
        <v>265</v>
      </c>
      <c r="G376" s="3" t="s">
        <v>203</v>
      </c>
      <c r="H376" s="3"/>
      <c r="I376" s="3"/>
      <c r="J376" s="3"/>
      <c r="K376" s="3"/>
      <c r="L376" s="3"/>
      <c r="M376" s="3"/>
      <c r="N376" s="3"/>
      <c r="O376" s="3"/>
      <c r="P376" s="3"/>
      <c r="Q376" s="3"/>
      <c r="R376" s="3"/>
      <c r="S376" s="3"/>
      <c r="T376" s="3"/>
      <c r="U376" s="3"/>
      <c r="V376" s="3"/>
      <c r="W376" s="3"/>
      <c r="X376" s="3"/>
      <c r="Y376" s="3"/>
      <c r="Z376" s="3"/>
    </row>
    <row r="377" spans="1:26" x14ac:dyDescent="0.2">
      <c r="A377" s="3">
        <v>11017</v>
      </c>
      <c r="B377" s="3" t="s">
        <v>350</v>
      </c>
      <c r="C377" s="11">
        <v>44417</v>
      </c>
      <c r="D377" s="12">
        <v>0.36944444444444446</v>
      </c>
      <c r="E377" s="3">
        <v>1010</v>
      </c>
      <c r="F377" s="3" t="s">
        <v>300</v>
      </c>
      <c r="G377" s="3" t="s">
        <v>203</v>
      </c>
      <c r="H377" s="3"/>
      <c r="I377" s="3"/>
      <c r="J377" s="3"/>
      <c r="K377" s="3"/>
      <c r="L377" s="3"/>
      <c r="M377" s="3"/>
      <c r="N377" s="3"/>
      <c r="O377" s="3"/>
      <c r="P377" s="3"/>
      <c r="Q377" s="3"/>
      <c r="R377" s="3"/>
      <c r="S377" s="3"/>
      <c r="T377" s="3"/>
      <c r="U377" s="3"/>
      <c r="V377" s="3"/>
      <c r="W377" s="3"/>
      <c r="X377" s="3"/>
      <c r="Y377" s="3"/>
      <c r="Z377" s="3"/>
    </row>
    <row r="378" spans="1:26" x14ac:dyDescent="0.2">
      <c r="A378" s="3">
        <v>11018</v>
      </c>
      <c r="B378" s="3" t="s">
        <v>350</v>
      </c>
      <c r="C378" s="11">
        <v>44417</v>
      </c>
      <c r="D378" s="12">
        <v>0.50555555555555554</v>
      </c>
      <c r="E378" s="3">
        <v>1025</v>
      </c>
      <c r="F378" s="3" t="s">
        <v>218</v>
      </c>
      <c r="G378" s="3" t="s">
        <v>221</v>
      </c>
      <c r="H378" s="3"/>
      <c r="I378" s="3"/>
      <c r="J378" s="3"/>
      <c r="K378" s="3"/>
      <c r="L378" s="3"/>
      <c r="M378" s="3"/>
      <c r="N378" s="3"/>
      <c r="O378" s="3"/>
      <c r="P378" s="3"/>
      <c r="Q378" s="3"/>
      <c r="R378" s="3"/>
      <c r="S378" s="3"/>
      <c r="T378" s="3"/>
      <c r="U378" s="3"/>
      <c r="V378" s="3"/>
      <c r="W378" s="3"/>
      <c r="X378" s="3"/>
      <c r="Y378" s="3"/>
      <c r="Z378" s="3"/>
    </row>
    <row r="379" spans="1:26" x14ac:dyDescent="0.2">
      <c r="A379" s="3">
        <v>11019</v>
      </c>
      <c r="B379" s="3" t="s">
        <v>350</v>
      </c>
      <c r="C379" s="11">
        <v>44417</v>
      </c>
      <c r="D379" s="12">
        <v>0.50555555555555554</v>
      </c>
      <c r="E379" s="3">
        <v>1006</v>
      </c>
      <c r="F379" s="3" t="s">
        <v>218</v>
      </c>
      <c r="G379" s="3" t="s">
        <v>203</v>
      </c>
      <c r="H379" s="3"/>
      <c r="I379" s="3"/>
      <c r="J379" s="3"/>
      <c r="K379" s="3"/>
      <c r="L379" s="3"/>
      <c r="M379" s="3"/>
      <c r="N379" s="3"/>
      <c r="O379" s="3"/>
      <c r="P379" s="3"/>
      <c r="Q379" s="3"/>
      <c r="R379" s="3"/>
      <c r="S379" s="3"/>
      <c r="T379" s="3"/>
      <c r="U379" s="3"/>
      <c r="V379" s="3"/>
      <c r="W379" s="3"/>
      <c r="X379" s="3"/>
      <c r="Y379" s="3"/>
      <c r="Z379" s="3"/>
    </row>
    <row r="380" spans="1:26" x14ac:dyDescent="0.2">
      <c r="A380" s="3">
        <v>11020</v>
      </c>
      <c r="B380" s="3" t="s">
        <v>350</v>
      </c>
      <c r="C380" s="11">
        <v>44417</v>
      </c>
      <c r="D380" s="12">
        <v>0.40486111111111112</v>
      </c>
      <c r="E380" s="3">
        <v>1027</v>
      </c>
      <c r="F380" s="3" t="s">
        <v>274</v>
      </c>
      <c r="G380" s="3" t="s">
        <v>221</v>
      </c>
      <c r="H380" s="3"/>
      <c r="I380" s="3"/>
      <c r="J380" s="3"/>
      <c r="K380" s="3"/>
      <c r="L380" s="3"/>
      <c r="M380" s="3"/>
      <c r="N380" s="3"/>
      <c r="O380" s="3"/>
      <c r="P380" s="3"/>
      <c r="Q380" s="3"/>
      <c r="R380" s="3"/>
      <c r="S380" s="3"/>
      <c r="T380" s="3"/>
      <c r="U380" s="3"/>
      <c r="V380" s="3"/>
      <c r="W380" s="3"/>
      <c r="X380" s="3"/>
      <c r="Y380" s="3"/>
      <c r="Z380" s="3"/>
    </row>
    <row r="381" spans="1:26" x14ac:dyDescent="0.2">
      <c r="A381" s="3">
        <v>11021</v>
      </c>
      <c r="B381" s="3" t="s">
        <v>350</v>
      </c>
      <c r="C381" s="11">
        <v>44419</v>
      </c>
      <c r="D381" s="12">
        <v>0.31041666666666667</v>
      </c>
      <c r="E381" s="3">
        <v>1024</v>
      </c>
      <c r="F381" s="3" t="s">
        <v>209</v>
      </c>
      <c r="G381" s="3" t="s">
        <v>203</v>
      </c>
      <c r="H381" s="3"/>
      <c r="I381" s="3"/>
      <c r="J381" s="3"/>
      <c r="K381" s="3"/>
      <c r="L381" s="3"/>
      <c r="M381" s="3"/>
      <c r="N381" s="3"/>
      <c r="O381" s="3"/>
      <c r="P381" s="3"/>
      <c r="Q381" s="3"/>
      <c r="R381" s="3"/>
      <c r="S381" s="3"/>
      <c r="T381" s="3"/>
      <c r="U381" s="3"/>
      <c r="V381" s="3"/>
      <c r="W381" s="3"/>
      <c r="X381" s="3"/>
      <c r="Y381" s="3"/>
      <c r="Z381" s="3"/>
    </row>
    <row r="382" spans="1:26" x14ac:dyDescent="0.2">
      <c r="A382" s="3">
        <v>11022</v>
      </c>
      <c r="B382" s="3" t="s">
        <v>350</v>
      </c>
      <c r="C382" s="11">
        <v>44419</v>
      </c>
      <c r="D382" s="12">
        <v>0.33055555555555555</v>
      </c>
      <c r="E382" s="3">
        <v>1002</v>
      </c>
      <c r="F382" s="3" t="s">
        <v>212</v>
      </c>
      <c r="G382" s="3" t="s">
        <v>203</v>
      </c>
      <c r="H382" s="3"/>
      <c r="I382" s="3"/>
      <c r="J382" s="3"/>
      <c r="K382" s="3"/>
      <c r="L382" s="3"/>
      <c r="M382" s="3"/>
      <c r="N382" s="3"/>
      <c r="O382" s="3"/>
      <c r="P382" s="3"/>
      <c r="Q382" s="3"/>
      <c r="R382" s="3"/>
      <c r="S382" s="3"/>
      <c r="T382" s="3"/>
      <c r="U382" s="3"/>
      <c r="V382" s="3"/>
      <c r="W382" s="3"/>
      <c r="X382" s="3"/>
      <c r="Y382" s="3"/>
      <c r="Z382" s="3"/>
    </row>
    <row r="383" spans="1:26" x14ac:dyDescent="0.2">
      <c r="A383" s="3">
        <v>11023</v>
      </c>
      <c r="B383" s="3" t="s">
        <v>350</v>
      </c>
      <c r="C383" s="11">
        <v>44419</v>
      </c>
      <c r="D383" s="12">
        <v>0.27500000000000002</v>
      </c>
      <c r="E383" s="3">
        <v>1006</v>
      </c>
      <c r="F383" s="3" t="s">
        <v>202</v>
      </c>
      <c r="G383" s="3" t="s">
        <v>203</v>
      </c>
      <c r="H383" s="3"/>
      <c r="I383" s="3"/>
      <c r="J383" s="3"/>
      <c r="K383" s="3"/>
      <c r="L383" s="3"/>
      <c r="M383" s="3"/>
      <c r="N383" s="3"/>
      <c r="O383" s="3"/>
      <c r="P383" s="3"/>
      <c r="Q383" s="3"/>
      <c r="R383" s="3"/>
      <c r="S383" s="3"/>
      <c r="T383" s="3"/>
      <c r="U383" s="3"/>
      <c r="V383" s="3"/>
      <c r="W383" s="3"/>
      <c r="X383" s="3"/>
      <c r="Y383" s="3"/>
      <c r="Z383" s="3"/>
    </row>
    <row r="384" spans="1:26" x14ac:dyDescent="0.2">
      <c r="A384" s="3">
        <v>11024</v>
      </c>
      <c r="B384" s="3" t="s">
        <v>350</v>
      </c>
      <c r="C384" s="11">
        <v>44419</v>
      </c>
      <c r="D384" s="12">
        <v>0.27500000000000002</v>
      </c>
      <c r="E384" s="3">
        <v>1026</v>
      </c>
      <c r="F384" s="3" t="s">
        <v>202</v>
      </c>
      <c r="G384" s="3" t="s">
        <v>221</v>
      </c>
      <c r="H384" s="3"/>
      <c r="I384" s="3"/>
      <c r="J384" s="3"/>
      <c r="K384" s="3"/>
      <c r="L384" s="3"/>
      <c r="M384" s="3"/>
      <c r="N384" s="3"/>
      <c r="O384" s="3"/>
      <c r="P384" s="3"/>
      <c r="Q384" s="3"/>
      <c r="R384" s="3"/>
      <c r="S384" s="3"/>
      <c r="T384" s="3"/>
      <c r="U384" s="3"/>
      <c r="V384" s="3"/>
      <c r="W384" s="3"/>
      <c r="X384" s="3"/>
      <c r="Y384" s="3"/>
      <c r="Z384" s="3"/>
    </row>
    <row r="385" spans="1:26" x14ac:dyDescent="0.2">
      <c r="A385" s="3">
        <v>11025</v>
      </c>
      <c r="B385" s="3" t="s">
        <v>350</v>
      </c>
      <c r="C385" s="11">
        <v>44419</v>
      </c>
      <c r="D385" s="12">
        <v>0.40069444444444446</v>
      </c>
      <c r="E385" s="3">
        <v>1019</v>
      </c>
      <c r="F385" s="3" t="s">
        <v>235</v>
      </c>
      <c r="G385" s="3" t="s">
        <v>203</v>
      </c>
      <c r="H385" s="3"/>
      <c r="I385" s="3"/>
      <c r="J385" s="3"/>
      <c r="K385" s="3"/>
      <c r="L385" s="3"/>
      <c r="M385" s="3"/>
      <c r="N385" s="3"/>
      <c r="O385" s="3"/>
      <c r="P385" s="3"/>
      <c r="Q385" s="3"/>
      <c r="R385" s="3"/>
      <c r="S385" s="3"/>
      <c r="T385" s="3"/>
      <c r="U385" s="3"/>
      <c r="V385" s="3"/>
      <c r="W385" s="3"/>
      <c r="X385" s="3"/>
      <c r="Y385" s="3"/>
      <c r="Z385" s="3"/>
    </row>
    <row r="386" spans="1:26" x14ac:dyDescent="0.2">
      <c r="A386" s="3">
        <v>11026</v>
      </c>
      <c r="B386" s="3" t="s">
        <v>350</v>
      </c>
      <c r="C386" s="11">
        <v>44419</v>
      </c>
      <c r="D386" s="12">
        <v>0.34861111111111109</v>
      </c>
      <c r="E386" s="3">
        <v>1040</v>
      </c>
      <c r="F386" s="3" t="s">
        <v>227</v>
      </c>
      <c r="G386" s="3" t="s">
        <v>203</v>
      </c>
      <c r="H386" s="3"/>
      <c r="I386" s="3"/>
      <c r="J386" s="3"/>
      <c r="K386" s="3"/>
      <c r="L386" s="3"/>
      <c r="M386" s="3"/>
      <c r="N386" s="3"/>
      <c r="O386" s="3"/>
      <c r="P386" s="3"/>
      <c r="Q386" s="3"/>
      <c r="R386" s="3"/>
      <c r="S386" s="3"/>
      <c r="T386" s="3"/>
      <c r="U386" s="3"/>
      <c r="V386" s="3"/>
      <c r="W386" s="3"/>
      <c r="X386" s="3"/>
      <c r="Y386" s="3"/>
      <c r="Z386" s="3"/>
    </row>
    <row r="387" spans="1:26" x14ac:dyDescent="0.2">
      <c r="A387" s="3">
        <v>11027</v>
      </c>
      <c r="B387" s="3" t="s">
        <v>350</v>
      </c>
      <c r="C387" s="11">
        <v>44419</v>
      </c>
      <c r="D387" s="12">
        <v>0.2986111111111111</v>
      </c>
      <c r="E387" s="3">
        <v>1025</v>
      </c>
      <c r="F387" s="3" t="s">
        <v>206</v>
      </c>
      <c r="G387" s="3" t="s">
        <v>203</v>
      </c>
      <c r="H387" s="3"/>
      <c r="I387" s="3"/>
      <c r="J387" s="3"/>
      <c r="K387" s="3"/>
      <c r="L387" s="3"/>
      <c r="M387" s="3"/>
      <c r="N387" s="3"/>
      <c r="O387" s="3"/>
      <c r="P387" s="3"/>
      <c r="Q387" s="3"/>
      <c r="R387" s="3"/>
      <c r="S387" s="3"/>
      <c r="T387" s="3"/>
      <c r="U387" s="3"/>
      <c r="V387" s="3"/>
      <c r="W387" s="3"/>
      <c r="X387" s="3"/>
      <c r="Y387" s="3"/>
      <c r="Z387" s="3"/>
    </row>
    <row r="388" spans="1:26" x14ac:dyDescent="0.2">
      <c r="A388" s="3">
        <v>11028</v>
      </c>
      <c r="B388" s="3" t="s">
        <v>350</v>
      </c>
      <c r="C388" s="11">
        <v>44419</v>
      </c>
      <c r="D388" s="12">
        <v>0.42499999999999999</v>
      </c>
      <c r="E388" s="3">
        <v>1037</v>
      </c>
      <c r="F388" s="3" t="s">
        <v>246</v>
      </c>
      <c r="G388" s="3" t="s">
        <v>203</v>
      </c>
      <c r="H388" s="3"/>
      <c r="I388" s="3"/>
      <c r="J388" s="3"/>
      <c r="K388" s="3"/>
      <c r="L388" s="3"/>
      <c r="M388" s="3"/>
      <c r="N388" s="3"/>
      <c r="O388" s="3"/>
      <c r="P388" s="3"/>
      <c r="Q388" s="3"/>
      <c r="R388" s="3"/>
      <c r="S388" s="3"/>
      <c r="T388" s="3"/>
      <c r="U388" s="3"/>
      <c r="V388" s="3"/>
      <c r="W388" s="3"/>
      <c r="X388" s="3"/>
      <c r="Y388" s="3"/>
      <c r="Z388" s="3"/>
    </row>
    <row r="389" spans="1:26" x14ac:dyDescent="0.2">
      <c r="A389" s="3">
        <v>11029</v>
      </c>
      <c r="B389" s="3" t="s">
        <v>350</v>
      </c>
      <c r="C389" s="11">
        <v>44419</v>
      </c>
      <c r="D389" s="12">
        <v>0.37222222222222223</v>
      </c>
      <c r="E389" s="3">
        <v>1017</v>
      </c>
      <c r="F389" s="3" t="s">
        <v>230</v>
      </c>
      <c r="G389" s="3" t="s">
        <v>203</v>
      </c>
      <c r="H389" s="3"/>
      <c r="I389" s="3"/>
      <c r="J389" s="3"/>
      <c r="K389" s="3"/>
      <c r="L389" s="3"/>
      <c r="M389" s="3"/>
      <c r="N389" s="3"/>
      <c r="O389" s="3"/>
      <c r="P389" s="3"/>
      <c r="Q389" s="3"/>
      <c r="R389" s="3"/>
      <c r="S389" s="3"/>
      <c r="T389" s="3"/>
      <c r="U389" s="3"/>
      <c r="V389" s="3"/>
      <c r="W389" s="3"/>
      <c r="X389" s="3"/>
      <c r="Y389" s="3"/>
      <c r="Z389" s="3"/>
    </row>
    <row r="390" spans="1:26" x14ac:dyDescent="0.2">
      <c r="A390" s="3">
        <v>11030</v>
      </c>
      <c r="B390" s="3" t="s">
        <v>350</v>
      </c>
      <c r="C390" s="11">
        <v>44419</v>
      </c>
      <c r="D390" s="12">
        <v>0.37222222222222223</v>
      </c>
      <c r="E390" s="3">
        <v>1027</v>
      </c>
      <c r="F390" s="3" t="s">
        <v>230</v>
      </c>
      <c r="G390" s="3" t="s">
        <v>221</v>
      </c>
      <c r="H390" s="3"/>
      <c r="I390" s="3"/>
      <c r="J390" s="3"/>
      <c r="K390" s="3"/>
      <c r="L390" s="3"/>
      <c r="M390" s="3"/>
      <c r="N390" s="3"/>
      <c r="O390" s="3"/>
      <c r="P390" s="3"/>
      <c r="Q390" s="3"/>
      <c r="R390" s="3"/>
      <c r="S390" s="3"/>
      <c r="T390" s="3"/>
      <c r="U390" s="3"/>
      <c r="V390" s="3"/>
      <c r="W390" s="3"/>
      <c r="X390" s="3"/>
      <c r="Y390" s="3"/>
      <c r="Z390" s="3"/>
    </row>
    <row r="391" spans="1:26" x14ac:dyDescent="0.2">
      <c r="A391" s="3">
        <v>11031</v>
      </c>
      <c r="B391" s="3" t="s">
        <v>350</v>
      </c>
      <c r="C391" s="11">
        <v>44419</v>
      </c>
      <c r="D391" s="12">
        <v>0.40902777777777777</v>
      </c>
      <c r="E391" s="3">
        <v>1033</v>
      </c>
      <c r="F391" s="3" t="s">
        <v>240</v>
      </c>
      <c r="G391" s="3" t="s">
        <v>203</v>
      </c>
      <c r="H391" s="3"/>
      <c r="I391" s="3"/>
      <c r="J391" s="3"/>
      <c r="K391" s="3"/>
      <c r="L391" s="3"/>
      <c r="M391" s="3"/>
      <c r="N391" s="3"/>
      <c r="O391" s="3"/>
      <c r="P391" s="3"/>
      <c r="Q391" s="3"/>
      <c r="R391" s="3"/>
      <c r="S391" s="3"/>
      <c r="T391" s="3"/>
      <c r="U391" s="3"/>
      <c r="V391" s="3"/>
      <c r="W391" s="3"/>
      <c r="X391" s="3"/>
      <c r="Y391" s="3"/>
      <c r="Z391" s="3"/>
    </row>
    <row r="392" spans="1:26" x14ac:dyDescent="0.2">
      <c r="A392" s="3">
        <v>11032</v>
      </c>
      <c r="B392" s="3" t="s">
        <v>350</v>
      </c>
      <c r="C392" s="11">
        <v>44419</v>
      </c>
      <c r="D392" s="12">
        <v>0.44305555555555554</v>
      </c>
      <c r="E392" s="3">
        <v>1004</v>
      </c>
      <c r="F392" s="3" t="s">
        <v>252</v>
      </c>
      <c r="G392" s="3" t="s">
        <v>203</v>
      </c>
      <c r="H392" s="3"/>
      <c r="I392" s="3"/>
      <c r="J392" s="3"/>
      <c r="K392" s="3"/>
      <c r="L392" s="3"/>
      <c r="M392" s="3"/>
      <c r="N392" s="3"/>
      <c r="O392" s="3"/>
      <c r="P392" s="3"/>
      <c r="Q392" s="3"/>
      <c r="R392" s="3"/>
      <c r="S392" s="3"/>
      <c r="T392" s="3"/>
      <c r="U392" s="3"/>
      <c r="V392" s="3"/>
      <c r="W392" s="3"/>
      <c r="X392" s="3"/>
      <c r="Y392" s="3"/>
      <c r="Z392" s="3"/>
    </row>
    <row r="393" spans="1:26" x14ac:dyDescent="0.2">
      <c r="A393" s="3">
        <v>11033</v>
      </c>
      <c r="B393" s="3" t="s">
        <v>350</v>
      </c>
      <c r="C393" s="11">
        <v>44419</v>
      </c>
      <c r="D393" s="12">
        <v>0.45069444444444445</v>
      </c>
      <c r="E393" s="3">
        <v>1022</v>
      </c>
      <c r="F393" s="3" t="s">
        <v>255</v>
      </c>
      <c r="G393" s="3" t="s">
        <v>203</v>
      </c>
      <c r="H393" s="3"/>
      <c r="I393" s="3"/>
      <c r="J393" s="3"/>
      <c r="K393" s="3"/>
      <c r="L393" s="3"/>
      <c r="M393" s="3"/>
      <c r="N393" s="3"/>
      <c r="O393" s="3"/>
      <c r="P393" s="3"/>
      <c r="Q393" s="3"/>
      <c r="R393" s="3"/>
      <c r="S393" s="3"/>
      <c r="T393" s="3"/>
      <c r="U393" s="3"/>
      <c r="V393" s="3"/>
      <c r="W393" s="3"/>
      <c r="X393" s="3"/>
      <c r="Y393" s="3"/>
      <c r="Z393" s="3"/>
    </row>
    <row r="394" spans="1:26" x14ac:dyDescent="0.2">
      <c r="A394" s="3">
        <v>11034</v>
      </c>
      <c r="B394" s="3" t="s">
        <v>350</v>
      </c>
      <c r="C394" s="11">
        <v>44419</v>
      </c>
      <c r="D394" s="12">
        <v>0.41597222222222224</v>
      </c>
      <c r="E394" s="3">
        <v>1036</v>
      </c>
      <c r="F394" s="3" t="s">
        <v>243</v>
      </c>
      <c r="G394" s="3" t="s">
        <v>203</v>
      </c>
      <c r="H394" s="3"/>
      <c r="I394" s="3"/>
      <c r="J394" s="3"/>
      <c r="K394" s="3"/>
      <c r="L394" s="3"/>
      <c r="M394" s="3"/>
      <c r="N394" s="3"/>
      <c r="O394" s="3"/>
      <c r="P394" s="3"/>
      <c r="Q394" s="3"/>
      <c r="R394" s="3"/>
      <c r="S394" s="3"/>
      <c r="T394" s="3"/>
      <c r="U394" s="3"/>
      <c r="V394" s="3"/>
      <c r="W394" s="3"/>
      <c r="X394" s="3"/>
      <c r="Y394" s="3"/>
      <c r="Z394" s="3"/>
    </row>
    <row r="395" spans="1:26" x14ac:dyDescent="0.2">
      <c r="A395" s="3">
        <v>11035</v>
      </c>
      <c r="B395" s="3" t="s">
        <v>350</v>
      </c>
      <c r="C395" s="11">
        <v>44419</v>
      </c>
      <c r="D395" s="12">
        <v>0.43680555555555556</v>
      </c>
      <c r="E395" s="3">
        <v>1021</v>
      </c>
      <c r="F395" s="3" t="s">
        <v>249</v>
      </c>
      <c r="G395" s="3" t="s">
        <v>203</v>
      </c>
      <c r="H395" s="3"/>
      <c r="I395" s="3"/>
      <c r="J395" s="3"/>
      <c r="K395" s="3"/>
      <c r="L395" s="3"/>
      <c r="M395" s="3"/>
      <c r="N395" s="3"/>
      <c r="O395" s="3"/>
      <c r="P395" s="3"/>
      <c r="Q395" s="3"/>
      <c r="R395" s="3"/>
      <c r="S395" s="3"/>
      <c r="T395" s="3"/>
      <c r="U395" s="3"/>
      <c r="V395" s="3"/>
      <c r="W395" s="3"/>
      <c r="X395" s="3"/>
      <c r="Y395" s="3"/>
      <c r="Z395" s="3"/>
    </row>
    <row r="396" spans="1:26" x14ac:dyDescent="0.2">
      <c r="A396" s="3">
        <v>11036</v>
      </c>
      <c r="B396" s="3" t="s">
        <v>350</v>
      </c>
      <c r="C396" s="11">
        <v>44419</v>
      </c>
      <c r="D396" s="12">
        <v>0.33055555555555555</v>
      </c>
      <c r="E396" s="3">
        <v>1023</v>
      </c>
      <c r="F396" s="3" t="s">
        <v>212</v>
      </c>
      <c r="G396" s="3" t="s">
        <v>221</v>
      </c>
      <c r="H396" s="3"/>
      <c r="I396" s="3"/>
      <c r="J396" s="3"/>
      <c r="K396" s="3"/>
      <c r="L396" s="3"/>
      <c r="M396" s="3"/>
      <c r="N396" s="3"/>
      <c r="O396" s="3"/>
      <c r="P396" s="3"/>
      <c r="Q396" s="3"/>
      <c r="R396" s="3"/>
      <c r="S396" s="3"/>
      <c r="T396" s="3"/>
      <c r="U396" s="3"/>
      <c r="V396" s="3"/>
      <c r="W396" s="3"/>
      <c r="X396" s="3"/>
      <c r="Y396" s="3"/>
      <c r="Z396" s="3"/>
    </row>
    <row r="397" spans="1:26" x14ac:dyDescent="0.2">
      <c r="A397" s="3">
        <v>11101</v>
      </c>
      <c r="B397" s="3" t="s">
        <v>351</v>
      </c>
      <c r="C397" s="11">
        <v>44426</v>
      </c>
      <c r="D397" s="12">
        <v>0.49305555555555558</v>
      </c>
      <c r="E397" s="3">
        <v>1036</v>
      </c>
      <c r="F397" s="3" t="s">
        <v>218</v>
      </c>
      <c r="G397" s="3" t="s">
        <v>221</v>
      </c>
      <c r="H397" s="3"/>
      <c r="I397" s="3"/>
      <c r="J397" s="3"/>
      <c r="K397" s="3"/>
      <c r="L397" s="3"/>
      <c r="M397" s="3"/>
      <c r="N397" s="3"/>
      <c r="O397" s="3"/>
      <c r="P397" s="3"/>
      <c r="Q397" s="3"/>
      <c r="R397" s="3"/>
      <c r="S397" s="3"/>
      <c r="T397" s="3"/>
      <c r="U397" s="3"/>
      <c r="V397" s="3"/>
      <c r="W397" s="3"/>
      <c r="X397" s="3"/>
      <c r="Y397" s="3"/>
      <c r="Z397" s="3"/>
    </row>
    <row r="398" spans="1:26" x14ac:dyDescent="0.2">
      <c r="A398" s="3">
        <v>11102</v>
      </c>
      <c r="B398" s="3" t="s">
        <v>351</v>
      </c>
      <c r="C398" s="11">
        <v>44426</v>
      </c>
      <c r="D398" s="12">
        <v>0.32013888888888886</v>
      </c>
      <c r="E398" s="3">
        <v>1007</v>
      </c>
      <c r="F398" s="3" t="s">
        <v>277</v>
      </c>
      <c r="G398" s="3" t="s">
        <v>203</v>
      </c>
      <c r="H398" s="3"/>
      <c r="I398" s="3"/>
      <c r="J398" s="3"/>
      <c r="K398" s="3"/>
      <c r="L398" s="3"/>
      <c r="M398" s="3"/>
      <c r="N398" s="3"/>
      <c r="O398" s="3"/>
      <c r="P398" s="3"/>
      <c r="Q398" s="3"/>
      <c r="R398" s="3"/>
      <c r="S398" s="3"/>
      <c r="T398" s="3"/>
      <c r="U398" s="3"/>
      <c r="V398" s="3"/>
      <c r="W398" s="3"/>
      <c r="X398" s="3"/>
      <c r="Y398" s="3"/>
      <c r="Z398" s="3"/>
    </row>
    <row r="399" spans="1:26" x14ac:dyDescent="0.2">
      <c r="A399" s="3">
        <v>11103</v>
      </c>
      <c r="B399" s="3" t="s">
        <v>351</v>
      </c>
      <c r="C399" s="11">
        <v>44426</v>
      </c>
      <c r="D399" s="12">
        <v>0.51111111111111107</v>
      </c>
      <c r="E399" s="3">
        <v>1037</v>
      </c>
      <c r="F399" s="3" t="s">
        <v>224</v>
      </c>
      <c r="G399" s="3" t="s">
        <v>203</v>
      </c>
      <c r="H399" s="3"/>
      <c r="I399" s="3"/>
      <c r="J399" s="3"/>
      <c r="K399" s="3"/>
      <c r="L399" s="3"/>
      <c r="M399" s="3"/>
      <c r="N399" s="3"/>
      <c r="O399" s="3"/>
      <c r="P399" s="3"/>
      <c r="Q399" s="3"/>
      <c r="R399" s="3"/>
      <c r="S399" s="3"/>
      <c r="T399" s="3"/>
      <c r="U399" s="3"/>
      <c r="V399" s="3"/>
      <c r="W399" s="3"/>
      <c r="X399" s="3"/>
      <c r="Y399" s="3"/>
      <c r="Z399" s="3"/>
    </row>
    <row r="400" spans="1:26" x14ac:dyDescent="0.2">
      <c r="A400" s="3">
        <v>11104</v>
      </c>
      <c r="B400" s="3" t="s">
        <v>351</v>
      </c>
      <c r="C400" s="11">
        <v>44426</v>
      </c>
      <c r="D400" s="12">
        <v>0.45</v>
      </c>
      <c r="E400" s="3">
        <v>1020</v>
      </c>
      <c r="F400" s="3" t="s">
        <v>265</v>
      </c>
      <c r="G400" s="3" t="s">
        <v>203</v>
      </c>
      <c r="H400" s="3"/>
      <c r="I400" s="3"/>
      <c r="J400" s="3"/>
      <c r="K400" s="3"/>
      <c r="L400" s="3"/>
      <c r="M400" s="3"/>
      <c r="N400" s="3"/>
      <c r="O400" s="3"/>
      <c r="P400" s="3"/>
      <c r="Q400" s="3"/>
      <c r="R400" s="3"/>
      <c r="S400" s="3"/>
      <c r="T400" s="3"/>
      <c r="U400" s="3"/>
      <c r="V400" s="3"/>
      <c r="W400" s="3"/>
      <c r="X400" s="3"/>
      <c r="Y400" s="3"/>
      <c r="Z400" s="3"/>
    </row>
    <row r="401" spans="1:26" x14ac:dyDescent="0.2">
      <c r="A401" s="3">
        <v>11105</v>
      </c>
      <c r="B401" s="3" t="s">
        <v>351</v>
      </c>
      <c r="C401" s="11">
        <v>44426</v>
      </c>
      <c r="D401" s="12">
        <v>0.41597222222222224</v>
      </c>
      <c r="E401" s="3">
        <v>1003</v>
      </c>
      <c r="F401" s="3" t="s">
        <v>274</v>
      </c>
      <c r="G401" s="3" t="s">
        <v>203</v>
      </c>
      <c r="H401" s="3"/>
      <c r="I401" s="3"/>
      <c r="J401" s="3"/>
      <c r="K401" s="3"/>
      <c r="L401" s="3"/>
      <c r="M401" s="3"/>
      <c r="N401" s="3"/>
      <c r="O401" s="3"/>
      <c r="P401" s="3"/>
      <c r="Q401" s="3"/>
      <c r="R401" s="3"/>
      <c r="S401" s="3"/>
      <c r="T401" s="3"/>
      <c r="U401" s="3"/>
      <c r="V401" s="3"/>
      <c r="W401" s="3"/>
      <c r="X401" s="3"/>
      <c r="Y401" s="3"/>
      <c r="Z401" s="3"/>
    </row>
    <row r="402" spans="1:26" x14ac:dyDescent="0.2">
      <c r="A402" s="3">
        <v>11106</v>
      </c>
      <c r="B402" s="3" t="s">
        <v>351</v>
      </c>
      <c r="C402" s="11">
        <v>44426</v>
      </c>
      <c r="D402" s="12">
        <v>0.41597222222222224</v>
      </c>
      <c r="E402" s="3">
        <v>1011</v>
      </c>
      <c r="F402" s="3" t="s">
        <v>274</v>
      </c>
      <c r="G402" s="3" t="s">
        <v>221</v>
      </c>
      <c r="H402" s="3"/>
      <c r="I402" s="3"/>
      <c r="J402" s="3"/>
      <c r="K402" s="3"/>
      <c r="L402" s="3"/>
      <c r="M402" s="3"/>
      <c r="N402" s="3"/>
      <c r="O402" s="3"/>
      <c r="P402" s="3"/>
      <c r="Q402" s="3"/>
      <c r="R402" s="3"/>
      <c r="S402" s="3"/>
      <c r="T402" s="3"/>
      <c r="U402" s="3"/>
      <c r="V402" s="3"/>
      <c r="W402" s="3"/>
      <c r="X402" s="3"/>
      <c r="Y402" s="3"/>
      <c r="Z402" s="3"/>
    </row>
    <row r="403" spans="1:26" x14ac:dyDescent="0.2">
      <c r="A403" s="3">
        <v>11107</v>
      </c>
      <c r="B403" s="3" t="s">
        <v>351</v>
      </c>
      <c r="C403" s="11">
        <v>44426</v>
      </c>
      <c r="D403" s="12">
        <v>0.49305555555555558</v>
      </c>
      <c r="E403" s="3">
        <v>1023</v>
      </c>
      <c r="F403" s="3" t="s">
        <v>218</v>
      </c>
      <c r="G403" s="3" t="s">
        <v>203</v>
      </c>
      <c r="H403" s="3"/>
      <c r="I403" s="3"/>
      <c r="J403" s="3"/>
      <c r="K403" s="3"/>
      <c r="L403" s="3"/>
      <c r="M403" s="3"/>
      <c r="N403" s="3"/>
      <c r="O403" s="3"/>
      <c r="P403" s="3"/>
      <c r="Q403" s="3"/>
      <c r="R403" s="3"/>
      <c r="S403" s="3"/>
      <c r="T403" s="3"/>
      <c r="U403" s="3"/>
      <c r="V403" s="3"/>
      <c r="W403" s="3"/>
      <c r="X403" s="3"/>
      <c r="Y403" s="3"/>
      <c r="Z403" s="3"/>
    </row>
    <row r="404" spans="1:26" x14ac:dyDescent="0.2">
      <c r="A404" s="3">
        <v>11108</v>
      </c>
      <c r="B404" s="3" t="s">
        <v>351</v>
      </c>
      <c r="C404" s="11">
        <v>44426</v>
      </c>
      <c r="D404" s="12">
        <v>0.40416666666666667</v>
      </c>
      <c r="E404" s="3">
        <v>1039</v>
      </c>
      <c r="F404" s="3" t="s">
        <v>267</v>
      </c>
      <c r="G404" s="3" t="s">
        <v>203</v>
      </c>
      <c r="H404" s="3"/>
      <c r="I404" s="3"/>
      <c r="J404" s="3"/>
      <c r="K404" s="3"/>
      <c r="L404" s="3"/>
      <c r="M404" s="3"/>
      <c r="N404" s="3"/>
      <c r="O404" s="3"/>
      <c r="P404" s="3"/>
      <c r="Q404" s="3"/>
      <c r="R404" s="3"/>
      <c r="S404" s="3"/>
      <c r="T404" s="3"/>
      <c r="U404" s="3"/>
      <c r="V404" s="3"/>
      <c r="W404" s="3"/>
      <c r="X404" s="3"/>
      <c r="Y404" s="3"/>
      <c r="Z404" s="3"/>
    </row>
    <row r="405" spans="1:26" x14ac:dyDescent="0.2">
      <c r="A405" s="3">
        <v>11109</v>
      </c>
      <c r="B405" s="3" t="s">
        <v>351</v>
      </c>
      <c r="C405" s="11">
        <v>44426</v>
      </c>
      <c r="D405" s="12">
        <v>0.4777777777777778</v>
      </c>
      <c r="E405" s="3">
        <v>1041</v>
      </c>
      <c r="F405" s="3" t="s">
        <v>215</v>
      </c>
      <c r="G405" s="3" t="s">
        <v>203</v>
      </c>
      <c r="H405" s="3"/>
      <c r="I405" s="3"/>
      <c r="J405" s="3"/>
      <c r="K405" s="3"/>
      <c r="L405" s="3"/>
      <c r="M405" s="3"/>
      <c r="N405" s="3"/>
      <c r="O405" s="3"/>
      <c r="P405" s="3"/>
      <c r="Q405" s="3"/>
      <c r="R405" s="3"/>
      <c r="S405" s="3"/>
      <c r="T405" s="3"/>
      <c r="U405" s="3"/>
      <c r="V405" s="3"/>
      <c r="W405" s="3"/>
      <c r="X405" s="3"/>
      <c r="Y405" s="3"/>
      <c r="Z405" s="3"/>
    </row>
    <row r="406" spans="1:26" x14ac:dyDescent="0.2">
      <c r="A406" s="3">
        <v>11110</v>
      </c>
      <c r="B406" s="3" t="s">
        <v>351</v>
      </c>
      <c r="C406" s="11">
        <v>44426</v>
      </c>
      <c r="D406" s="12">
        <v>0.36944444444444446</v>
      </c>
      <c r="E406" s="3">
        <v>1035</v>
      </c>
      <c r="F406" s="3" t="s">
        <v>272</v>
      </c>
      <c r="G406" s="3" t="s">
        <v>203</v>
      </c>
      <c r="H406" s="3"/>
      <c r="I406" s="3"/>
      <c r="J406" s="3"/>
      <c r="K406" s="3"/>
      <c r="L406" s="3"/>
      <c r="M406" s="3"/>
      <c r="N406" s="3"/>
      <c r="O406" s="3"/>
      <c r="P406" s="3"/>
      <c r="Q406" s="3"/>
      <c r="R406" s="3"/>
      <c r="S406" s="3"/>
      <c r="T406" s="3"/>
      <c r="U406" s="3"/>
      <c r="V406" s="3"/>
      <c r="W406" s="3"/>
      <c r="X406" s="3"/>
      <c r="Y406" s="3"/>
      <c r="Z406" s="3"/>
    </row>
    <row r="407" spans="1:26" x14ac:dyDescent="0.2">
      <c r="A407" s="3">
        <v>11111</v>
      </c>
      <c r="B407" s="3" t="s">
        <v>351</v>
      </c>
      <c r="C407" s="11">
        <v>44426</v>
      </c>
      <c r="D407" s="12">
        <v>0.38055555555555554</v>
      </c>
      <c r="E407" s="3">
        <v>1005</v>
      </c>
      <c r="F407" s="3" t="s">
        <v>300</v>
      </c>
      <c r="G407" s="3" t="s">
        <v>203</v>
      </c>
      <c r="H407" s="3"/>
      <c r="I407" s="3"/>
      <c r="J407" s="3"/>
      <c r="K407" s="3"/>
      <c r="L407" s="3"/>
      <c r="M407" s="3"/>
      <c r="N407" s="3"/>
      <c r="O407" s="3"/>
      <c r="P407" s="3"/>
      <c r="Q407" s="3"/>
      <c r="R407" s="3"/>
      <c r="S407" s="3"/>
      <c r="T407" s="3"/>
      <c r="U407" s="3"/>
      <c r="V407" s="3"/>
      <c r="W407" s="3"/>
      <c r="X407" s="3"/>
      <c r="Y407" s="3"/>
      <c r="Z407" s="3"/>
    </row>
    <row r="408" spans="1:26" x14ac:dyDescent="0.2">
      <c r="A408" s="3">
        <v>11112</v>
      </c>
      <c r="B408" s="3" t="s">
        <v>351</v>
      </c>
      <c r="C408" s="11">
        <v>44426</v>
      </c>
      <c r="D408" s="12">
        <v>0.39027777777777778</v>
      </c>
      <c r="E408" s="3">
        <v>1030</v>
      </c>
      <c r="F408" s="3" t="s">
        <v>270</v>
      </c>
      <c r="G408" s="3" t="s">
        <v>203</v>
      </c>
      <c r="H408" s="3"/>
      <c r="I408" s="3"/>
      <c r="J408" s="3"/>
      <c r="K408" s="3"/>
      <c r="L408" s="3"/>
      <c r="M408" s="3"/>
      <c r="N408" s="3"/>
      <c r="O408" s="3"/>
      <c r="P408" s="3"/>
      <c r="Q408" s="3"/>
      <c r="R408" s="3"/>
      <c r="S408" s="3"/>
      <c r="T408" s="3"/>
      <c r="U408" s="3"/>
      <c r="V408" s="3"/>
      <c r="W408" s="3"/>
      <c r="X408" s="3"/>
      <c r="Y408" s="3"/>
      <c r="Z408" s="3"/>
    </row>
    <row r="409" spans="1:26" x14ac:dyDescent="0.2">
      <c r="A409" s="3">
        <v>11113</v>
      </c>
      <c r="B409" s="3" t="s">
        <v>351</v>
      </c>
      <c r="C409" s="11">
        <v>44426</v>
      </c>
      <c r="D409" s="12">
        <v>0.35833333333333334</v>
      </c>
      <c r="E409" s="3">
        <v>1009</v>
      </c>
      <c r="F409" s="3" t="s">
        <v>304</v>
      </c>
      <c r="G409" s="3" t="s">
        <v>203</v>
      </c>
      <c r="H409" s="3"/>
      <c r="I409" s="3"/>
      <c r="J409" s="3"/>
      <c r="K409" s="3"/>
      <c r="L409" s="3"/>
      <c r="M409" s="3"/>
      <c r="N409" s="3"/>
      <c r="O409" s="3"/>
      <c r="P409" s="3"/>
      <c r="Q409" s="3"/>
      <c r="R409" s="3"/>
      <c r="S409" s="3"/>
      <c r="T409" s="3"/>
      <c r="U409" s="3"/>
      <c r="V409" s="3"/>
      <c r="W409" s="3"/>
      <c r="X409" s="3"/>
      <c r="Y409" s="3"/>
      <c r="Z409" s="3"/>
    </row>
    <row r="410" spans="1:26" x14ac:dyDescent="0.2">
      <c r="A410" s="3">
        <v>11114</v>
      </c>
      <c r="B410" s="3" t="s">
        <v>351</v>
      </c>
      <c r="C410" s="11">
        <v>44426</v>
      </c>
      <c r="D410" s="12">
        <v>0.29652777777777778</v>
      </c>
      <c r="E410" s="3">
        <v>1013</v>
      </c>
      <c r="F410" s="3" t="s">
        <v>284</v>
      </c>
      <c r="G410" s="3" t="s">
        <v>203</v>
      </c>
      <c r="H410" s="3"/>
      <c r="I410" s="3"/>
      <c r="J410" s="3"/>
      <c r="K410" s="3"/>
      <c r="L410" s="3"/>
      <c r="M410" s="3"/>
      <c r="N410" s="3"/>
      <c r="O410" s="3"/>
      <c r="P410" s="3"/>
      <c r="Q410" s="3"/>
      <c r="R410" s="3"/>
      <c r="S410" s="3"/>
      <c r="T410" s="3"/>
      <c r="U410" s="3"/>
      <c r="V410" s="3"/>
      <c r="W410" s="3"/>
      <c r="X410" s="3"/>
      <c r="Y410" s="3"/>
      <c r="Z410" s="3"/>
    </row>
    <row r="411" spans="1:26" x14ac:dyDescent="0.2">
      <c r="A411" s="3">
        <v>11115</v>
      </c>
      <c r="B411" s="3" t="s">
        <v>351</v>
      </c>
      <c r="C411" s="11">
        <v>44426</v>
      </c>
      <c r="D411" s="12">
        <v>0.30902777777777779</v>
      </c>
      <c r="E411" s="3">
        <v>1028</v>
      </c>
      <c r="F411" s="3" t="s">
        <v>279</v>
      </c>
      <c r="G411" s="3" t="s">
        <v>203</v>
      </c>
      <c r="H411" s="3"/>
      <c r="I411" s="3"/>
      <c r="J411" s="3"/>
      <c r="K411" s="3"/>
      <c r="L411" s="3"/>
      <c r="M411" s="3"/>
      <c r="N411" s="3"/>
      <c r="O411" s="3"/>
      <c r="P411" s="3"/>
      <c r="Q411" s="3"/>
      <c r="R411" s="3"/>
      <c r="S411" s="3"/>
      <c r="T411" s="3"/>
      <c r="U411" s="3"/>
      <c r="V411" s="3"/>
      <c r="W411" s="3"/>
      <c r="X411" s="3"/>
      <c r="Y411" s="3"/>
      <c r="Z411" s="3"/>
    </row>
    <row r="412" spans="1:26" x14ac:dyDescent="0.2">
      <c r="A412" s="3">
        <v>11116</v>
      </c>
      <c r="B412" s="3" t="s">
        <v>351</v>
      </c>
      <c r="C412" s="11">
        <v>44426</v>
      </c>
      <c r="D412" s="12">
        <v>0.34583333333333333</v>
      </c>
      <c r="E412" s="3">
        <v>1010</v>
      </c>
      <c r="F412" s="3" t="s">
        <v>307</v>
      </c>
      <c r="G412" s="3" t="s">
        <v>203</v>
      </c>
      <c r="H412" s="3"/>
      <c r="I412" s="3"/>
      <c r="J412" s="3"/>
      <c r="K412" s="3"/>
      <c r="L412" s="3"/>
      <c r="M412" s="3"/>
      <c r="N412" s="3"/>
      <c r="O412" s="3"/>
      <c r="P412" s="3"/>
      <c r="Q412" s="3"/>
      <c r="R412" s="3"/>
      <c r="S412" s="3"/>
      <c r="T412" s="3"/>
      <c r="U412" s="3"/>
      <c r="V412" s="3"/>
      <c r="W412" s="3"/>
      <c r="X412" s="3"/>
      <c r="Y412" s="3"/>
      <c r="Z412" s="3"/>
    </row>
    <row r="413" spans="1:26" x14ac:dyDescent="0.2">
      <c r="A413" s="3">
        <v>11117</v>
      </c>
      <c r="B413" s="3" t="s">
        <v>351</v>
      </c>
      <c r="C413" s="11">
        <v>44426</v>
      </c>
      <c r="D413" s="12">
        <v>0.34583333333333333</v>
      </c>
      <c r="E413" s="3">
        <v>1034</v>
      </c>
      <c r="F413" s="3" t="s">
        <v>307</v>
      </c>
      <c r="G413" s="3" t="s">
        <v>221</v>
      </c>
      <c r="H413" s="3"/>
      <c r="I413" s="3"/>
      <c r="J413" s="3"/>
      <c r="K413" s="3"/>
      <c r="L413" s="3"/>
      <c r="M413" s="3"/>
      <c r="N413" s="3"/>
      <c r="O413" s="3"/>
      <c r="P413" s="3"/>
      <c r="Q413" s="3"/>
      <c r="R413" s="3"/>
      <c r="S413" s="3"/>
      <c r="T413" s="3"/>
      <c r="U413" s="3"/>
      <c r="V413" s="3"/>
      <c r="W413" s="3"/>
      <c r="X413" s="3"/>
      <c r="Y413" s="3"/>
      <c r="Z413" s="3"/>
    </row>
    <row r="414" spans="1:26" x14ac:dyDescent="0.2">
      <c r="A414" s="3">
        <v>11118</v>
      </c>
      <c r="B414" s="3" t="s">
        <v>351</v>
      </c>
      <c r="C414" s="11">
        <v>44427</v>
      </c>
      <c r="D414" s="12">
        <v>0.33263888888888887</v>
      </c>
      <c r="E414" s="3">
        <v>1005</v>
      </c>
      <c r="F414" s="3" t="s">
        <v>209</v>
      </c>
      <c r="G414" s="3" t="s">
        <v>203</v>
      </c>
      <c r="H414" s="3"/>
      <c r="I414" s="3"/>
      <c r="J414" s="3"/>
      <c r="K414" s="3"/>
      <c r="L414" s="3"/>
      <c r="M414" s="3"/>
      <c r="N414" s="3"/>
      <c r="O414" s="3"/>
      <c r="P414" s="3"/>
      <c r="Q414" s="3"/>
      <c r="R414" s="3"/>
      <c r="S414" s="3"/>
      <c r="T414" s="3"/>
      <c r="U414" s="3"/>
      <c r="V414" s="3"/>
      <c r="W414" s="3"/>
      <c r="X414" s="3"/>
      <c r="Y414" s="3"/>
      <c r="Z414" s="3"/>
    </row>
    <row r="415" spans="1:26" x14ac:dyDescent="0.2">
      <c r="A415" s="3">
        <v>11119</v>
      </c>
      <c r="B415" s="3" t="s">
        <v>351</v>
      </c>
      <c r="C415" s="11">
        <v>44427</v>
      </c>
      <c r="D415" s="12">
        <v>0.34930555555555554</v>
      </c>
      <c r="E415" s="3">
        <v>1040</v>
      </c>
      <c r="F415" s="3" t="s">
        <v>352</v>
      </c>
      <c r="G415" s="3" t="s">
        <v>203</v>
      </c>
      <c r="H415" s="3"/>
      <c r="I415" s="3"/>
      <c r="J415" s="3"/>
      <c r="K415" s="3"/>
      <c r="L415" s="3"/>
      <c r="M415" s="3"/>
      <c r="N415" s="3"/>
      <c r="O415" s="3"/>
      <c r="P415" s="3"/>
      <c r="Q415" s="3"/>
      <c r="R415" s="3"/>
      <c r="S415" s="3"/>
      <c r="T415" s="3"/>
      <c r="U415" s="3"/>
      <c r="V415" s="3"/>
      <c r="W415" s="3"/>
      <c r="X415" s="3"/>
      <c r="Y415" s="3"/>
      <c r="Z415" s="3"/>
    </row>
    <row r="416" spans="1:26" x14ac:dyDescent="0.2">
      <c r="A416" s="3">
        <v>11120</v>
      </c>
      <c r="B416" s="3" t="s">
        <v>351</v>
      </c>
      <c r="C416" s="11">
        <v>44427</v>
      </c>
      <c r="D416" s="12">
        <v>0.40416666666666667</v>
      </c>
      <c r="E416" s="3">
        <v>1024</v>
      </c>
      <c r="F416" s="3" t="s">
        <v>230</v>
      </c>
      <c r="G416" s="3" t="s">
        <v>203</v>
      </c>
      <c r="H416" s="3"/>
      <c r="I416" s="3"/>
      <c r="J416" s="3"/>
      <c r="K416" s="3"/>
      <c r="L416" s="3"/>
      <c r="M416" s="3"/>
      <c r="N416" s="3"/>
      <c r="O416" s="3"/>
      <c r="P416" s="3"/>
      <c r="Q416" s="3"/>
      <c r="R416" s="3"/>
      <c r="S416" s="3"/>
      <c r="T416" s="3"/>
      <c r="U416" s="3"/>
      <c r="V416" s="3"/>
      <c r="W416" s="3"/>
      <c r="X416" s="3"/>
      <c r="Y416" s="3"/>
      <c r="Z416" s="3"/>
    </row>
    <row r="417" spans="1:26" x14ac:dyDescent="0.2">
      <c r="A417" s="3">
        <v>11121</v>
      </c>
      <c r="B417" s="3" t="s">
        <v>351</v>
      </c>
      <c r="C417" s="11">
        <v>44427</v>
      </c>
      <c r="D417" s="12">
        <v>0.31666666666666665</v>
      </c>
      <c r="E417" s="3">
        <v>1009</v>
      </c>
      <c r="F417" s="3" t="s">
        <v>206</v>
      </c>
      <c r="G417" s="3" t="s">
        <v>203</v>
      </c>
      <c r="H417" s="3"/>
      <c r="I417" s="3"/>
      <c r="J417" s="3"/>
      <c r="K417" s="3"/>
      <c r="L417" s="3"/>
      <c r="M417" s="3"/>
      <c r="N417" s="3"/>
      <c r="O417" s="3"/>
      <c r="P417" s="3"/>
      <c r="Q417" s="3"/>
      <c r="R417" s="3"/>
      <c r="S417" s="3"/>
      <c r="T417" s="3"/>
      <c r="U417" s="3"/>
      <c r="V417" s="3"/>
      <c r="W417" s="3"/>
      <c r="X417" s="3"/>
      <c r="Y417" s="3"/>
      <c r="Z417" s="3"/>
    </row>
    <row r="418" spans="1:26" x14ac:dyDescent="0.2">
      <c r="A418" s="3">
        <v>11122</v>
      </c>
      <c r="B418" s="3" t="s">
        <v>351</v>
      </c>
      <c r="C418" s="11">
        <v>44427</v>
      </c>
      <c r="D418" s="12">
        <v>0.4597222222222222</v>
      </c>
      <c r="E418" s="3">
        <v>1006</v>
      </c>
      <c r="F418" s="3" t="s">
        <v>243</v>
      </c>
      <c r="G418" s="3" t="s">
        <v>203</v>
      </c>
      <c r="H418" s="3"/>
      <c r="I418" s="3"/>
      <c r="J418" s="3"/>
      <c r="K418" s="3"/>
      <c r="L418" s="3"/>
      <c r="M418" s="3"/>
      <c r="N418" s="3"/>
      <c r="O418" s="3"/>
      <c r="P418" s="3"/>
      <c r="Q418" s="3"/>
      <c r="R418" s="3"/>
      <c r="S418" s="3"/>
      <c r="T418" s="3"/>
      <c r="U418" s="3"/>
      <c r="V418" s="3"/>
      <c r="W418" s="3"/>
      <c r="X418" s="3"/>
      <c r="Y418" s="3"/>
      <c r="Z418" s="3"/>
    </row>
    <row r="419" spans="1:26" x14ac:dyDescent="0.2">
      <c r="A419" s="3">
        <v>11123</v>
      </c>
      <c r="B419" s="3" t="s">
        <v>351</v>
      </c>
      <c r="C419" s="11">
        <v>44427</v>
      </c>
      <c r="D419" s="12">
        <v>0.50069444444444444</v>
      </c>
      <c r="E419" s="3">
        <v>1033</v>
      </c>
      <c r="F419" s="3" t="s">
        <v>255</v>
      </c>
      <c r="G419" s="3" t="s">
        <v>221</v>
      </c>
      <c r="H419" s="3"/>
      <c r="I419" s="3"/>
      <c r="J419" s="3"/>
      <c r="K419" s="3"/>
      <c r="L419" s="3"/>
      <c r="M419" s="3"/>
      <c r="N419" s="3"/>
      <c r="O419" s="3"/>
      <c r="P419" s="3"/>
      <c r="Q419" s="3"/>
      <c r="R419" s="3"/>
      <c r="S419" s="3"/>
      <c r="T419" s="3"/>
      <c r="U419" s="3"/>
      <c r="V419" s="3"/>
      <c r="W419" s="3"/>
      <c r="X419" s="3"/>
      <c r="Y419" s="3"/>
      <c r="Z419" s="3"/>
    </row>
    <row r="420" spans="1:26" x14ac:dyDescent="0.2">
      <c r="A420" s="3">
        <v>11124</v>
      </c>
      <c r="B420" s="3" t="s">
        <v>351</v>
      </c>
      <c r="C420" s="11">
        <v>44427</v>
      </c>
      <c r="D420" s="12">
        <v>0.50069444444444444</v>
      </c>
      <c r="E420" s="3">
        <v>1026</v>
      </c>
      <c r="F420" s="3" t="s">
        <v>255</v>
      </c>
      <c r="G420" s="3" t="s">
        <v>203</v>
      </c>
      <c r="H420" s="3"/>
      <c r="I420" s="3"/>
      <c r="J420" s="3"/>
      <c r="K420" s="3"/>
      <c r="L420" s="3"/>
      <c r="M420" s="3"/>
      <c r="N420" s="3"/>
      <c r="O420" s="3"/>
      <c r="P420" s="3"/>
      <c r="Q420" s="3"/>
      <c r="R420" s="3"/>
      <c r="S420" s="3"/>
      <c r="T420" s="3"/>
      <c r="U420" s="3"/>
      <c r="V420" s="3"/>
      <c r="W420" s="3"/>
      <c r="X420" s="3"/>
      <c r="Y420" s="3"/>
      <c r="Z420" s="3"/>
    </row>
    <row r="421" spans="1:26" x14ac:dyDescent="0.2">
      <c r="A421" s="3">
        <v>11125</v>
      </c>
      <c r="B421" s="3" t="s">
        <v>351</v>
      </c>
      <c r="C421" s="11">
        <v>44427</v>
      </c>
      <c r="D421" s="12">
        <v>0.49236111111111114</v>
      </c>
      <c r="E421" s="3">
        <v>1027</v>
      </c>
      <c r="F421" s="3" t="s">
        <v>252</v>
      </c>
      <c r="G421" s="3" t="s">
        <v>203</v>
      </c>
      <c r="H421" s="3"/>
      <c r="I421" s="3"/>
      <c r="J421" s="3"/>
      <c r="K421" s="3"/>
      <c r="L421" s="3"/>
      <c r="M421" s="3"/>
      <c r="N421" s="3"/>
      <c r="O421" s="3"/>
      <c r="P421" s="3"/>
      <c r="Q421" s="3"/>
      <c r="R421" s="3"/>
      <c r="S421" s="3"/>
      <c r="T421" s="3"/>
      <c r="U421" s="3"/>
      <c r="V421" s="3"/>
      <c r="W421" s="3"/>
      <c r="X421" s="3"/>
      <c r="Y421" s="3"/>
      <c r="Z421" s="3"/>
    </row>
    <row r="422" spans="1:26" x14ac:dyDescent="0.2">
      <c r="A422" s="3">
        <v>11126</v>
      </c>
      <c r="B422" s="3" t="s">
        <v>351</v>
      </c>
      <c r="C422" s="11">
        <v>44427</v>
      </c>
      <c r="D422" s="12">
        <v>0.37847222222222221</v>
      </c>
      <c r="E422" s="3">
        <v>1008</v>
      </c>
      <c r="F422" s="3" t="s">
        <v>227</v>
      </c>
      <c r="G422" s="3" t="s">
        <v>203</v>
      </c>
      <c r="H422" s="3"/>
      <c r="I422" s="3"/>
      <c r="J422" s="3"/>
      <c r="K422" s="3"/>
      <c r="L422" s="3"/>
      <c r="M422" s="3"/>
      <c r="N422" s="3"/>
      <c r="O422" s="3"/>
      <c r="P422" s="3"/>
      <c r="Q422" s="3"/>
      <c r="R422" s="3"/>
      <c r="S422" s="3"/>
      <c r="T422" s="3"/>
      <c r="U422" s="3"/>
      <c r="V422" s="3"/>
      <c r="W422" s="3"/>
      <c r="X422" s="3"/>
      <c r="Y422" s="3"/>
      <c r="Z422" s="3"/>
    </row>
    <row r="423" spans="1:26" x14ac:dyDescent="0.2">
      <c r="A423" s="3">
        <v>11127</v>
      </c>
      <c r="B423" s="3" t="s">
        <v>351</v>
      </c>
      <c r="C423" s="11">
        <v>44427</v>
      </c>
      <c r="D423" s="12">
        <v>0.44097222222222221</v>
      </c>
      <c r="E423" s="3">
        <v>1011</v>
      </c>
      <c r="F423" s="3" t="s">
        <v>235</v>
      </c>
      <c r="G423" s="3" t="s">
        <v>203</v>
      </c>
      <c r="H423" s="3"/>
      <c r="I423" s="3"/>
      <c r="J423" s="3"/>
      <c r="K423" s="3"/>
      <c r="L423" s="3"/>
      <c r="M423" s="3"/>
      <c r="N423" s="3"/>
      <c r="O423" s="3"/>
      <c r="P423" s="3"/>
      <c r="Q423" s="3"/>
      <c r="R423" s="3"/>
      <c r="S423" s="3"/>
      <c r="T423" s="3"/>
      <c r="U423" s="3"/>
      <c r="V423" s="3"/>
      <c r="W423" s="3"/>
      <c r="X423" s="3"/>
      <c r="Y423" s="3"/>
      <c r="Z423" s="3"/>
    </row>
    <row r="424" spans="1:26" x14ac:dyDescent="0.2">
      <c r="A424" s="3">
        <v>11128</v>
      </c>
      <c r="B424" s="3" t="s">
        <v>351</v>
      </c>
      <c r="C424" s="11">
        <v>44427</v>
      </c>
      <c r="D424" s="12">
        <v>0.47083333333333333</v>
      </c>
      <c r="E424" s="3">
        <v>1022</v>
      </c>
      <c r="F424" s="3" t="s">
        <v>246</v>
      </c>
      <c r="G424" s="3" t="s">
        <v>203</v>
      </c>
      <c r="H424" s="3"/>
      <c r="I424" s="3"/>
      <c r="J424" s="3"/>
      <c r="K424" s="3"/>
      <c r="L424" s="3"/>
      <c r="M424" s="3"/>
      <c r="N424" s="3"/>
      <c r="O424" s="3"/>
      <c r="P424" s="3"/>
      <c r="Q424" s="3"/>
      <c r="R424" s="3"/>
      <c r="S424" s="3"/>
      <c r="T424" s="3"/>
      <c r="U424" s="3"/>
      <c r="V424" s="3"/>
      <c r="W424" s="3"/>
      <c r="X424" s="3"/>
      <c r="Y424" s="3"/>
      <c r="Z424" s="3"/>
    </row>
    <row r="425" spans="1:26" x14ac:dyDescent="0.2">
      <c r="A425" s="3">
        <v>11129</v>
      </c>
      <c r="B425" s="3" t="s">
        <v>351</v>
      </c>
      <c r="C425" s="11">
        <v>44427</v>
      </c>
      <c r="D425" s="12">
        <v>0.4513888888888889</v>
      </c>
      <c r="E425" s="3">
        <v>1019</v>
      </c>
      <c r="F425" s="3" t="s">
        <v>240</v>
      </c>
      <c r="G425" s="3" t="s">
        <v>203</v>
      </c>
      <c r="H425" s="3"/>
      <c r="I425" s="3"/>
      <c r="J425" s="3"/>
      <c r="K425" s="3"/>
      <c r="L425" s="3"/>
      <c r="M425" s="3"/>
      <c r="N425" s="3"/>
      <c r="O425" s="3"/>
      <c r="P425" s="3"/>
      <c r="Q425" s="3"/>
      <c r="R425" s="3"/>
      <c r="S425" s="3"/>
      <c r="T425" s="3"/>
      <c r="U425" s="3"/>
      <c r="V425" s="3"/>
      <c r="W425" s="3"/>
      <c r="X425" s="3"/>
      <c r="Y425" s="3"/>
      <c r="Z425" s="3"/>
    </row>
    <row r="426" spans="1:26" x14ac:dyDescent="0.2">
      <c r="A426" s="3">
        <v>11130</v>
      </c>
      <c r="B426" s="3" t="s">
        <v>351</v>
      </c>
      <c r="C426" s="11">
        <v>44427</v>
      </c>
      <c r="D426" s="12">
        <v>0.54861111111111116</v>
      </c>
      <c r="E426" s="3">
        <v>1035</v>
      </c>
      <c r="F426" s="3" t="s">
        <v>263</v>
      </c>
      <c r="G426" s="3" t="s">
        <v>203</v>
      </c>
      <c r="H426" s="3"/>
      <c r="I426" s="3"/>
      <c r="J426" s="3"/>
      <c r="K426" s="3"/>
      <c r="L426" s="3"/>
      <c r="M426" s="3"/>
      <c r="N426" s="3"/>
      <c r="O426" s="3"/>
      <c r="P426" s="3"/>
      <c r="Q426" s="3"/>
      <c r="R426" s="3"/>
      <c r="S426" s="3"/>
      <c r="T426" s="3"/>
      <c r="U426" s="3"/>
      <c r="V426" s="3"/>
      <c r="W426" s="3"/>
      <c r="X426" s="3"/>
      <c r="Y426" s="3"/>
      <c r="Z426" s="3"/>
    </row>
    <row r="427" spans="1:26" x14ac:dyDescent="0.2">
      <c r="A427" s="3">
        <v>11131</v>
      </c>
      <c r="B427" s="3" t="s">
        <v>351</v>
      </c>
      <c r="C427" s="11">
        <v>44427</v>
      </c>
      <c r="D427" s="12">
        <v>0.51249999999999996</v>
      </c>
      <c r="E427" s="3">
        <v>1002</v>
      </c>
      <c r="F427" s="3" t="s">
        <v>260</v>
      </c>
      <c r="G427" s="3" t="s">
        <v>203</v>
      </c>
      <c r="H427" s="3"/>
      <c r="I427" s="3"/>
      <c r="J427" s="3"/>
      <c r="K427" s="3"/>
      <c r="L427" s="3"/>
      <c r="M427" s="3"/>
      <c r="N427" s="3"/>
      <c r="O427" s="3"/>
      <c r="P427" s="3"/>
      <c r="Q427" s="3"/>
      <c r="R427" s="3"/>
      <c r="S427" s="3"/>
      <c r="T427" s="3"/>
      <c r="U427" s="3"/>
      <c r="V427" s="3"/>
      <c r="W427" s="3"/>
      <c r="X427" s="3"/>
      <c r="Y427" s="3"/>
      <c r="Z427" s="3"/>
    </row>
    <row r="428" spans="1:26" x14ac:dyDescent="0.2">
      <c r="A428" s="3">
        <v>11132</v>
      </c>
      <c r="B428" s="3" t="s">
        <v>351</v>
      </c>
      <c r="C428" s="11">
        <v>44427</v>
      </c>
      <c r="D428" s="12">
        <v>0.28819444444444442</v>
      </c>
      <c r="E428" s="3">
        <v>1028</v>
      </c>
      <c r="F428" s="3" t="s">
        <v>202</v>
      </c>
      <c r="G428" s="3" t="s">
        <v>203</v>
      </c>
      <c r="H428" s="3"/>
      <c r="I428" s="3"/>
      <c r="J428" s="3"/>
      <c r="K428" s="3"/>
      <c r="L428" s="3"/>
      <c r="M428" s="3"/>
      <c r="N428" s="3"/>
      <c r="O428" s="3"/>
      <c r="P428" s="3"/>
      <c r="Q428" s="3"/>
      <c r="R428" s="3"/>
      <c r="S428" s="3"/>
      <c r="T428" s="3"/>
      <c r="U428" s="3"/>
      <c r="V428" s="3"/>
      <c r="W428" s="3"/>
      <c r="X428" s="3"/>
      <c r="Y428" s="3"/>
      <c r="Z428" s="3"/>
    </row>
    <row r="429" spans="1:26" x14ac:dyDescent="0.2">
      <c r="A429" s="3">
        <v>11133</v>
      </c>
      <c r="B429" s="3" t="s">
        <v>351</v>
      </c>
      <c r="C429" s="11">
        <v>44427</v>
      </c>
      <c r="D429" s="12">
        <v>0.28819444444444442</v>
      </c>
      <c r="E429" s="3">
        <v>1025</v>
      </c>
      <c r="F429" s="3" t="s">
        <v>202</v>
      </c>
      <c r="G429" s="3" t="s">
        <v>221</v>
      </c>
      <c r="H429" s="3"/>
      <c r="I429" s="3"/>
      <c r="J429" s="3"/>
      <c r="K429" s="3"/>
      <c r="L429" s="3"/>
      <c r="M429" s="3"/>
      <c r="N429" s="3"/>
      <c r="O429" s="3"/>
      <c r="P429" s="3"/>
      <c r="Q429" s="3"/>
      <c r="R429" s="3"/>
      <c r="S429" s="3"/>
      <c r="T429" s="3"/>
      <c r="U429" s="3"/>
      <c r="V429" s="3"/>
      <c r="W429" s="3"/>
      <c r="X429" s="3"/>
      <c r="Y429" s="3"/>
      <c r="Z429" s="3"/>
    </row>
    <row r="430" spans="1:26" x14ac:dyDescent="0.2">
      <c r="A430" s="3">
        <v>11134</v>
      </c>
      <c r="B430" s="3" t="s">
        <v>351</v>
      </c>
      <c r="C430" s="11">
        <v>44427</v>
      </c>
      <c r="D430" s="12">
        <v>0.48472222222222222</v>
      </c>
      <c r="E430" s="3">
        <v>1021</v>
      </c>
      <c r="F430" s="3" t="s">
        <v>249</v>
      </c>
      <c r="G430" s="3" t="s">
        <v>203</v>
      </c>
      <c r="H430" s="3"/>
      <c r="I430" s="3"/>
      <c r="J430" s="3"/>
      <c r="K430" s="3"/>
      <c r="L430" s="3"/>
      <c r="M430" s="3"/>
      <c r="N430" s="3"/>
      <c r="O430" s="3"/>
      <c r="P430" s="3"/>
      <c r="Q430" s="3"/>
      <c r="R430" s="3"/>
      <c r="S430" s="3"/>
      <c r="T430" s="3"/>
      <c r="U430" s="3"/>
      <c r="V430" s="3"/>
      <c r="W430" s="3"/>
      <c r="X430" s="3"/>
      <c r="Y430" s="3"/>
      <c r="Z430" s="3"/>
    </row>
    <row r="431" spans="1:26" x14ac:dyDescent="0.2">
      <c r="A431" s="3">
        <v>11135</v>
      </c>
      <c r="B431" s="3" t="s">
        <v>351</v>
      </c>
      <c r="C431" s="11">
        <v>44427</v>
      </c>
      <c r="D431" s="12">
        <v>0.51249999999999996</v>
      </c>
      <c r="E431" s="3">
        <v>1007</v>
      </c>
      <c r="F431" s="3" t="s">
        <v>260</v>
      </c>
      <c r="G431" s="3" t="s">
        <v>221</v>
      </c>
      <c r="H431" s="3"/>
      <c r="I431" s="3"/>
      <c r="J431" s="3"/>
      <c r="K431" s="3"/>
      <c r="L431" s="3"/>
      <c r="M431" s="3"/>
      <c r="N431" s="3"/>
      <c r="O431" s="3"/>
      <c r="P431" s="3"/>
      <c r="Q431" s="3"/>
      <c r="R431" s="3"/>
      <c r="S431" s="3"/>
      <c r="T431" s="3"/>
      <c r="U431" s="3"/>
      <c r="V431" s="3"/>
      <c r="W431" s="3"/>
      <c r="X431" s="3"/>
      <c r="Y431" s="3"/>
      <c r="Z431" s="3"/>
    </row>
    <row r="432" spans="1:26" x14ac:dyDescent="0.2">
      <c r="A432" s="3">
        <v>11136</v>
      </c>
      <c r="B432" s="3" t="s">
        <v>351</v>
      </c>
      <c r="C432" s="11">
        <v>44427</v>
      </c>
      <c r="D432" s="12">
        <v>0.40416666666666667</v>
      </c>
      <c r="E432" s="3">
        <v>1004</v>
      </c>
      <c r="F432" s="3" t="s">
        <v>230</v>
      </c>
      <c r="G432" s="3" t="s">
        <v>221</v>
      </c>
      <c r="H432" s="3"/>
      <c r="I432" s="3"/>
      <c r="J432" s="3"/>
      <c r="K432" s="3"/>
      <c r="L432" s="3"/>
      <c r="M432" s="3"/>
      <c r="N432" s="3"/>
      <c r="O432" s="3"/>
      <c r="P432" s="3"/>
      <c r="Q432" s="3"/>
      <c r="R432" s="3"/>
      <c r="S432" s="3"/>
      <c r="T432" s="3"/>
      <c r="U432" s="3"/>
      <c r="V432" s="3"/>
      <c r="W432" s="3"/>
      <c r="X432" s="3"/>
      <c r="Y432" s="3"/>
      <c r="Z432" s="3"/>
    </row>
    <row r="433" spans="1:26" x14ac:dyDescent="0.2">
      <c r="A433" s="3">
        <v>11201</v>
      </c>
      <c r="B433" s="3" t="s">
        <v>353</v>
      </c>
      <c r="C433" s="11">
        <v>44432</v>
      </c>
      <c r="D433" s="12">
        <v>0.5131944444444444</v>
      </c>
      <c r="E433" s="3">
        <v>1007</v>
      </c>
      <c r="F433" s="3" t="s">
        <v>218</v>
      </c>
      <c r="G433" s="3" t="s">
        <v>203</v>
      </c>
      <c r="H433" s="3"/>
      <c r="I433" s="3"/>
      <c r="J433" s="3"/>
      <c r="K433" s="3"/>
      <c r="L433" s="3"/>
      <c r="M433" s="3"/>
      <c r="N433" s="3"/>
      <c r="O433" s="3"/>
      <c r="P433" s="3"/>
      <c r="Q433" s="3"/>
      <c r="R433" s="3"/>
      <c r="S433" s="3"/>
      <c r="T433" s="3"/>
      <c r="U433" s="3"/>
      <c r="V433" s="3"/>
      <c r="W433" s="3"/>
      <c r="X433" s="3"/>
      <c r="Y433" s="3"/>
      <c r="Z433" s="3"/>
    </row>
    <row r="434" spans="1:26" x14ac:dyDescent="0.2">
      <c r="A434" s="3">
        <v>11202</v>
      </c>
      <c r="B434" s="3" t="s">
        <v>353</v>
      </c>
      <c r="C434" s="11">
        <v>44432</v>
      </c>
      <c r="D434" s="12">
        <v>0.44305555555555554</v>
      </c>
      <c r="E434" s="3">
        <v>1041</v>
      </c>
      <c r="F434" s="3" t="s">
        <v>265</v>
      </c>
      <c r="G434" s="3" t="s">
        <v>203</v>
      </c>
      <c r="H434" s="3"/>
      <c r="I434" s="3"/>
      <c r="J434" s="3"/>
      <c r="K434" s="3"/>
      <c r="L434" s="3"/>
      <c r="M434" s="3"/>
      <c r="N434" s="3"/>
      <c r="O434" s="3"/>
      <c r="P434" s="3"/>
      <c r="Q434" s="3"/>
      <c r="R434" s="3"/>
      <c r="S434" s="3"/>
      <c r="T434" s="3"/>
      <c r="U434" s="3"/>
      <c r="V434" s="3"/>
      <c r="W434" s="3"/>
      <c r="X434" s="3"/>
      <c r="Y434" s="3"/>
      <c r="Z434" s="3"/>
    </row>
    <row r="435" spans="1:26" x14ac:dyDescent="0.2">
      <c r="A435" s="3">
        <v>11203</v>
      </c>
      <c r="B435" s="3" t="s">
        <v>353</v>
      </c>
      <c r="C435" s="11">
        <v>44432</v>
      </c>
      <c r="D435" s="12">
        <v>0.4548611111111111</v>
      </c>
      <c r="E435" s="3">
        <v>1008</v>
      </c>
      <c r="F435" s="3" t="s">
        <v>281</v>
      </c>
      <c r="G435" s="3" t="s">
        <v>221</v>
      </c>
      <c r="H435" s="3"/>
      <c r="I435" s="3"/>
      <c r="J435" s="3"/>
      <c r="K435" s="3"/>
      <c r="L435" s="3"/>
      <c r="M435" s="3"/>
      <c r="N435" s="3"/>
      <c r="O435" s="3"/>
      <c r="P435" s="3"/>
      <c r="Q435" s="3"/>
      <c r="R435" s="3"/>
      <c r="S435" s="3"/>
      <c r="T435" s="3"/>
      <c r="U435" s="3"/>
      <c r="V435" s="3"/>
      <c r="W435" s="3"/>
      <c r="X435" s="3"/>
      <c r="Y435" s="3"/>
      <c r="Z435" s="3"/>
    </row>
    <row r="436" spans="1:26" x14ac:dyDescent="0.2">
      <c r="A436" s="3">
        <v>11204</v>
      </c>
      <c r="B436" s="3" t="s">
        <v>353</v>
      </c>
      <c r="C436" s="11">
        <v>44432</v>
      </c>
      <c r="D436" s="12">
        <v>0.5131944444444444</v>
      </c>
      <c r="E436" s="3">
        <v>1019</v>
      </c>
      <c r="F436" s="3" t="s">
        <v>218</v>
      </c>
      <c r="G436" s="3" t="s">
        <v>221</v>
      </c>
      <c r="H436" s="3"/>
      <c r="I436" s="3"/>
      <c r="J436" s="3"/>
      <c r="K436" s="3"/>
      <c r="L436" s="3"/>
      <c r="M436" s="3"/>
      <c r="N436" s="3"/>
      <c r="O436" s="3"/>
      <c r="P436" s="3"/>
      <c r="Q436" s="3"/>
      <c r="R436" s="3"/>
      <c r="S436" s="3"/>
      <c r="T436" s="3"/>
      <c r="U436" s="3"/>
      <c r="V436" s="3"/>
      <c r="W436" s="3"/>
      <c r="X436" s="3"/>
      <c r="Y436" s="3"/>
      <c r="Z436" s="3"/>
    </row>
    <row r="437" spans="1:26" x14ac:dyDescent="0.2">
      <c r="A437" s="3">
        <v>11205</v>
      </c>
      <c r="B437" s="3" t="s">
        <v>353</v>
      </c>
      <c r="C437" s="11">
        <v>44432</v>
      </c>
      <c r="D437" s="12">
        <v>0.40763888888888888</v>
      </c>
      <c r="E437" s="3">
        <v>1009</v>
      </c>
      <c r="F437" s="3" t="s">
        <v>274</v>
      </c>
      <c r="G437" s="3" t="s">
        <v>221</v>
      </c>
      <c r="H437" s="3"/>
      <c r="I437" s="3"/>
      <c r="J437" s="3"/>
      <c r="K437" s="3"/>
      <c r="L437" s="3"/>
      <c r="M437" s="3"/>
      <c r="N437" s="3"/>
      <c r="O437" s="3"/>
      <c r="P437" s="3"/>
      <c r="Q437" s="3"/>
      <c r="R437" s="3"/>
      <c r="S437" s="3"/>
      <c r="T437" s="3"/>
      <c r="U437" s="3"/>
      <c r="V437" s="3"/>
      <c r="W437" s="3"/>
      <c r="X437" s="3"/>
      <c r="Y437" s="3"/>
      <c r="Z437" s="3"/>
    </row>
    <row r="438" spans="1:26" x14ac:dyDescent="0.2">
      <c r="A438" s="3">
        <v>11206</v>
      </c>
      <c r="B438" s="3" t="s">
        <v>353</v>
      </c>
      <c r="C438" s="11">
        <v>44432</v>
      </c>
      <c r="D438" s="12">
        <v>0.32777777777777778</v>
      </c>
      <c r="E438" s="3">
        <v>1027</v>
      </c>
      <c r="F438" s="3" t="s">
        <v>307</v>
      </c>
      <c r="G438" s="3" t="s">
        <v>203</v>
      </c>
      <c r="H438" s="3"/>
      <c r="I438" s="3"/>
      <c r="J438" s="3"/>
      <c r="K438" s="3"/>
      <c r="L438" s="3"/>
      <c r="M438" s="3"/>
      <c r="N438" s="3"/>
      <c r="O438" s="3"/>
      <c r="P438" s="3"/>
      <c r="Q438" s="3"/>
      <c r="R438" s="3"/>
      <c r="S438" s="3"/>
      <c r="T438" s="3"/>
      <c r="U438" s="3"/>
      <c r="V438" s="3"/>
      <c r="W438" s="3"/>
      <c r="X438" s="3"/>
      <c r="Y438" s="3"/>
      <c r="Z438" s="3"/>
    </row>
    <row r="439" spans="1:26" x14ac:dyDescent="0.2">
      <c r="A439" s="3">
        <v>11207</v>
      </c>
      <c r="B439" s="3" t="s">
        <v>353</v>
      </c>
      <c r="C439" s="11">
        <v>44432</v>
      </c>
      <c r="D439" s="12">
        <v>0.4548611111111111</v>
      </c>
      <c r="E439" s="3">
        <v>1006</v>
      </c>
      <c r="F439" s="3" t="s">
        <v>281</v>
      </c>
      <c r="G439" s="3" t="s">
        <v>203</v>
      </c>
      <c r="H439" s="3"/>
      <c r="I439" s="3"/>
      <c r="J439" s="3"/>
      <c r="K439" s="3"/>
      <c r="L439" s="3"/>
      <c r="M439" s="3"/>
      <c r="N439" s="3"/>
      <c r="O439" s="3"/>
      <c r="P439" s="3"/>
      <c r="Q439" s="3"/>
      <c r="R439" s="3"/>
      <c r="S439" s="3"/>
      <c r="T439" s="3"/>
      <c r="U439" s="3"/>
      <c r="V439" s="3"/>
      <c r="W439" s="3"/>
      <c r="X439" s="3"/>
      <c r="Y439" s="3"/>
      <c r="Z439" s="3"/>
    </row>
    <row r="440" spans="1:26" x14ac:dyDescent="0.2">
      <c r="A440" s="3">
        <v>11208</v>
      </c>
      <c r="B440" s="3" t="s">
        <v>353</v>
      </c>
      <c r="C440" s="11">
        <v>44432</v>
      </c>
      <c r="D440" s="12">
        <v>0.52430555555555558</v>
      </c>
      <c r="E440" s="3">
        <v>1021</v>
      </c>
      <c r="F440" s="3" t="s">
        <v>224</v>
      </c>
      <c r="G440" s="3" t="s">
        <v>203</v>
      </c>
      <c r="H440" s="3"/>
      <c r="I440" s="3"/>
      <c r="J440" s="3"/>
      <c r="K440" s="3"/>
      <c r="L440" s="3"/>
      <c r="M440" s="3"/>
      <c r="N440" s="3"/>
      <c r="O440" s="3"/>
      <c r="P440" s="3"/>
      <c r="Q440" s="3"/>
      <c r="R440" s="3"/>
      <c r="S440" s="3"/>
      <c r="T440" s="3"/>
      <c r="U440" s="3"/>
      <c r="V440" s="3"/>
      <c r="W440" s="3"/>
      <c r="X440" s="3"/>
      <c r="Y440" s="3"/>
      <c r="Z440" s="3"/>
    </row>
    <row r="441" spans="1:26" x14ac:dyDescent="0.2">
      <c r="A441" s="3">
        <v>11209</v>
      </c>
      <c r="B441" s="3" t="s">
        <v>353</v>
      </c>
      <c r="C441" s="11">
        <v>44432</v>
      </c>
      <c r="D441" s="12">
        <v>0.40763888888888888</v>
      </c>
      <c r="E441" s="3">
        <v>1004</v>
      </c>
      <c r="F441" s="3" t="s">
        <v>274</v>
      </c>
      <c r="G441" s="3" t="s">
        <v>203</v>
      </c>
      <c r="H441" s="3"/>
      <c r="I441" s="3"/>
      <c r="J441" s="3"/>
      <c r="K441" s="3"/>
      <c r="L441" s="3"/>
      <c r="M441" s="3"/>
      <c r="N441" s="3"/>
      <c r="O441" s="3"/>
      <c r="P441" s="3"/>
      <c r="Q441" s="3"/>
      <c r="R441" s="3"/>
      <c r="S441" s="3"/>
      <c r="T441" s="3"/>
      <c r="U441" s="3"/>
      <c r="V441" s="3"/>
      <c r="W441" s="3"/>
      <c r="X441" s="3"/>
      <c r="Y441" s="3"/>
      <c r="Z441" s="3"/>
    </row>
    <row r="442" spans="1:26" x14ac:dyDescent="0.2">
      <c r="A442" s="3">
        <v>11210</v>
      </c>
      <c r="B442" s="3" t="s">
        <v>353</v>
      </c>
      <c r="C442" s="11">
        <v>44432</v>
      </c>
      <c r="D442" s="12">
        <v>0.39166666666666666</v>
      </c>
      <c r="E442" s="3">
        <v>1002</v>
      </c>
      <c r="F442" s="3" t="s">
        <v>267</v>
      </c>
      <c r="G442" s="3" t="s">
        <v>203</v>
      </c>
      <c r="H442" s="3"/>
      <c r="I442" s="3"/>
      <c r="J442" s="3"/>
      <c r="K442" s="3"/>
      <c r="L442" s="3"/>
      <c r="M442" s="3"/>
      <c r="N442" s="3"/>
      <c r="O442" s="3"/>
      <c r="P442" s="3"/>
      <c r="Q442" s="3"/>
      <c r="R442" s="3"/>
      <c r="S442" s="3"/>
      <c r="T442" s="3"/>
      <c r="U442" s="3"/>
      <c r="V442" s="3"/>
      <c r="W442" s="3"/>
      <c r="X442" s="3"/>
      <c r="Y442" s="3"/>
      <c r="Z442" s="3"/>
    </row>
    <row r="443" spans="1:26" x14ac:dyDescent="0.2">
      <c r="A443" s="3">
        <v>11211</v>
      </c>
      <c r="B443" s="3" t="s">
        <v>353</v>
      </c>
      <c r="C443" s="11">
        <v>44432</v>
      </c>
      <c r="D443" s="12">
        <v>0.30625000000000002</v>
      </c>
      <c r="E443" s="3">
        <v>1022</v>
      </c>
      <c r="F443" s="3" t="s">
        <v>277</v>
      </c>
      <c r="G443" s="3" t="s">
        <v>203</v>
      </c>
      <c r="H443" s="3"/>
      <c r="I443" s="3"/>
      <c r="J443" s="3"/>
      <c r="K443" s="3"/>
      <c r="L443" s="3"/>
      <c r="M443" s="3"/>
      <c r="N443" s="3"/>
      <c r="O443" s="3"/>
      <c r="P443" s="3"/>
      <c r="Q443" s="3"/>
      <c r="R443" s="3"/>
      <c r="S443" s="3"/>
      <c r="T443" s="3"/>
      <c r="U443" s="3"/>
      <c r="V443" s="3"/>
      <c r="W443" s="3"/>
      <c r="X443" s="3"/>
      <c r="Y443" s="3"/>
      <c r="Z443" s="3"/>
    </row>
    <row r="444" spans="1:26" x14ac:dyDescent="0.2">
      <c r="A444" s="3">
        <v>11212</v>
      </c>
      <c r="B444" s="3" t="s">
        <v>353</v>
      </c>
      <c r="C444" s="11">
        <v>44432</v>
      </c>
      <c r="D444" s="12">
        <v>0.35625000000000001</v>
      </c>
      <c r="E444" s="3">
        <v>1005</v>
      </c>
      <c r="F444" s="3" t="s">
        <v>300</v>
      </c>
      <c r="G444" s="3" t="s">
        <v>203</v>
      </c>
      <c r="H444" s="3"/>
      <c r="I444" s="3"/>
      <c r="J444" s="3"/>
      <c r="K444" s="3"/>
      <c r="L444" s="3"/>
      <c r="M444" s="3"/>
      <c r="N444" s="3"/>
      <c r="O444" s="3"/>
      <c r="P444" s="3"/>
      <c r="Q444" s="3"/>
      <c r="R444" s="3"/>
      <c r="S444" s="3"/>
      <c r="T444" s="3"/>
      <c r="U444" s="3"/>
      <c r="V444" s="3"/>
      <c r="W444" s="3"/>
      <c r="X444" s="3"/>
      <c r="Y444" s="3"/>
      <c r="Z444" s="3"/>
    </row>
    <row r="445" spans="1:26" x14ac:dyDescent="0.2">
      <c r="A445" s="3">
        <v>11213</v>
      </c>
      <c r="B445" s="3" t="s">
        <v>353</v>
      </c>
      <c r="C445" s="11">
        <v>44432</v>
      </c>
      <c r="D445" s="12">
        <v>0.37916666666666665</v>
      </c>
      <c r="E445" s="3">
        <v>1033</v>
      </c>
      <c r="F445" s="3" t="s">
        <v>270</v>
      </c>
      <c r="G445" s="3" t="s">
        <v>203</v>
      </c>
      <c r="H445" s="3"/>
      <c r="I445" s="3"/>
      <c r="J445" s="3"/>
      <c r="K445" s="3"/>
      <c r="L445" s="3"/>
      <c r="M445" s="3"/>
      <c r="N445" s="3"/>
      <c r="O445" s="3"/>
      <c r="P445" s="3"/>
      <c r="Q445" s="3"/>
      <c r="R445" s="3"/>
      <c r="S445" s="3"/>
      <c r="T445" s="3"/>
      <c r="U445" s="3"/>
      <c r="V445" s="3"/>
      <c r="W445" s="3"/>
      <c r="X445" s="3"/>
      <c r="Y445" s="3"/>
      <c r="Z445" s="3"/>
    </row>
    <row r="446" spans="1:26" x14ac:dyDescent="0.2">
      <c r="A446" s="3">
        <v>11214</v>
      </c>
      <c r="B446" s="3" t="s">
        <v>353</v>
      </c>
      <c r="C446" s="11">
        <v>44432</v>
      </c>
      <c r="D446" s="12">
        <v>0.50138888888888888</v>
      </c>
      <c r="E446" s="3">
        <v>1035</v>
      </c>
      <c r="F446" s="3" t="s">
        <v>215</v>
      </c>
      <c r="G446" s="3" t="s">
        <v>203</v>
      </c>
      <c r="H446" s="3"/>
      <c r="I446" s="3"/>
      <c r="J446" s="3"/>
      <c r="K446" s="3"/>
      <c r="L446" s="3"/>
      <c r="M446" s="3"/>
      <c r="N446" s="3"/>
      <c r="O446" s="3"/>
      <c r="P446" s="3"/>
      <c r="Q446" s="3"/>
      <c r="R446" s="3"/>
      <c r="S446" s="3"/>
      <c r="T446" s="3"/>
      <c r="U446" s="3"/>
      <c r="V446" s="3"/>
      <c r="W446" s="3"/>
      <c r="X446" s="3"/>
      <c r="Y446" s="3"/>
      <c r="Z446" s="3"/>
    </row>
    <row r="447" spans="1:26" x14ac:dyDescent="0.2">
      <c r="A447" s="3">
        <v>11215</v>
      </c>
      <c r="B447" s="3" t="s">
        <v>353</v>
      </c>
      <c r="C447" s="11">
        <v>44432</v>
      </c>
      <c r="D447" s="12">
        <v>0.28819444444444442</v>
      </c>
      <c r="E447" s="3">
        <v>1040</v>
      </c>
      <c r="F447" s="3" t="s">
        <v>284</v>
      </c>
      <c r="G447" s="3" t="s">
        <v>203</v>
      </c>
      <c r="H447" s="3"/>
      <c r="I447" s="3"/>
      <c r="J447" s="3"/>
      <c r="K447" s="3"/>
      <c r="L447" s="3"/>
      <c r="M447" s="3"/>
      <c r="N447" s="3"/>
      <c r="O447" s="3"/>
      <c r="P447" s="3"/>
      <c r="Q447" s="3"/>
      <c r="R447" s="3"/>
      <c r="S447" s="3"/>
      <c r="T447" s="3"/>
      <c r="U447" s="3"/>
      <c r="V447" s="3"/>
      <c r="W447" s="3"/>
      <c r="X447" s="3"/>
      <c r="Y447" s="3"/>
      <c r="Z447" s="3"/>
    </row>
    <row r="448" spans="1:26" x14ac:dyDescent="0.2">
      <c r="A448" s="3">
        <v>11216</v>
      </c>
      <c r="B448" s="3" t="s">
        <v>353</v>
      </c>
      <c r="C448" s="11">
        <v>44432</v>
      </c>
      <c r="D448" s="12">
        <v>0.32777777777777778</v>
      </c>
      <c r="E448" s="3">
        <v>1028</v>
      </c>
      <c r="F448" s="3" t="s">
        <v>307</v>
      </c>
      <c r="G448" s="3" t="s">
        <v>221</v>
      </c>
      <c r="H448" s="3"/>
      <c r="I448" s="3"/>
      <c r="J448" s="3"/>
      <c r="K448" s="3"/>
      <c r="L448" s="3"/>
      <c r="M448" s="3"/>
      <c r="N448" s="3"/>
      <c r="O448" s="3"/>
      <c r="P448" s="3"/>
      <c r="Q448" s="3"/>
      <c r="R448" s="3"/>
      <c r="S448" s="3"/>
      <c r="T448" s="3"/>
      <c r="U448" s="3"/>
      <c r="V448" s="3"/>
      <c r="W448" s="3"/>
      <c r="X448" s="3"/>
      <c r="Y448" s="3"/>
      <c r="Z448" s="3"/>
    </row>
    <row r="449" spans="1:26" x14ac:dyDescent="0.2">
      <c r="A449" s="3">
        <v>11217</v>
      </c>
      <c r="B449" s="3" t="s">
        <v>353</v>
      </c>
      <c r="C449" s="11">
        <v>44432</v>
      </c>
      <c r="D449" s="12">
        <v>0.34722222222222221</v>
      </c>
      <c r="E449" s="3">
        <v>1024</v>
      </c>
      <c r="F449" s="3" t="s">
        <v>272</v>
      </c>
      <c r="G449" s="3" t="s">
        <v>203</v>
      </c>
      <c r="H449" s="3"/>
      <c r="I449" s="3"/>
      <c r="J449" s="3"/>
      <c r="K449" s="3"/>
      <c r="L449" s="3"/>
      <c r="M449" s="3"/>
      <c r="N449" s="3"/>
      <c r="O449" s="3"/>
      <c r="P449" s="3"/>
      <c r="Q449" s="3"/>
      <c r="R449" s="3"/>
      <c r="S449" s="3"/>
      <c r="T449" s="3"/>
      <c r="U449" s="3"/>
      <c r="V449" s="3"/>
      <c r="W449" s="3"/>
      <c r="X449" s="3"/>
      <c r="Y449" s="3"/>
      <c r="Z449" s="3"/>
    </row>
    <row r="450" spans="1:26" x14ac:dyDescent="0.2">
      <c r="A450" s="3">
        <v>11218</v>
      </c>
      <c r="B450" s="3" t="s">
        <v>353</v>
      </c>
      <c r="C450" s="11">
        <v>44432</v>
      </c>
      <c r="D450" s="12">
        <v>0.33819444444444446</v>
      </c>
      <c r="E450" s="3">
        <v>1025</v>
      </c>
      <c r="F450" s="3" t="s">
        <v>304</v>
      </c>
      <c r="G450" s="3" t="s">
        <v>203</v>
      </c>
      <c r="H450" s="3"/>
      <c r="I450" s="3"/>
      <c r="J450" s="3"/>
      <c r="K450" s="3"/>
      <c r="L450" s="3"/>
      <c r="M450" s="3"/>
      <c r="N450" s="3"/>
      <c r="O450" s="3"/>
      <c r="P450" s="3"/>
      <c r="Q450" s="3"/>
      <c r="R450" s="3"/>
      <c r="S450" s="3"/>
      <c r="T450" s="3"/>
      <c r="U450" s="3"/>
      <c r="V450" s="3"/>
      <c r="W450" s="3"/>
      <c r="X450" s="3"/>
      <c r="Y450" s="3"/>
      <c r="Z450" s="3"/>
    </row>
    <row r="451" spans="1:26" x14ac:dyDescent="0.2">
      <c r="A451" s="3">
        <v>11219</v>
      </c>
      <c r="B451" s="3" t="s">
        <v>353</v>
      </c>
      <c r="C451" s="11">
        <v>44432</v>
      </c>
      <c r="D451" s="12">
        <v>0.29722222222222222</v>
      </c>
      <c r="E451" s="3">
        <v>1026</v>
      </c>
      <c r="F451" s="3" t="s">
        <v>279</v>
      </c>
      <c r="G451" s="3" t="s">
        <v>203</v>
      </c>
      <c r="H451" s="3"/>
      <c r="I451" s="3"/>
      <c r="J451" s="3"/>
      <c r="K451" s="3"/>
      <c r="L451" s="3"/>
      <c r="M451" s="3"/>
      <c r="N451" s="3"/>
      <c r="O451" s="3"/>
      <c r="P451" s="3"/>
      <c r="Q451" s="3"/>
      <c r="R451" s="3"/>
      <c r="S451" s="3"/>
      <c r="T451" s="3"/>
      <c r="U451" s="3"/>
      <c r="V451" s="3"/>
      <c r="W451" s="3"/>
      <c r="X451" s="3"/>
      <c r="Y451" s="3"/>
      <c r="Z451" s="3"/>
    </row>
    <row r="452" spans="1:26" x14ac:dyDescent="0.2">
      <c r="A452" s="3">
        <v>11220</v>
      </c>
      <c r="B452" s="3" t="s">
        <v>353</v>
      </c>
      <c r="C452" s="11">
        <v>44433</v>
      </c>
      <c r="D452" s="12">
        <v>0.55625000000000002</v>
      </c>
      <c r="E452" s="3">
        <v>1036</v>
      </c>
      <c r="F452" s="3" t="s">
        <v>252</v>
      </c>
      <c r="G452" s="3" t="s">
        <v>203</v>
      </c>
      <c r="H452" s="3"/>
      <c r="I452" s="3"/>
      <c r="J452" s="3"/>
      <c r="K452" s="3"/>
      <c r="L452" s="3"/>
      <c r="M452" s="3"/>
      <c r="N452" s="3"/>
      <c r="O452" s="3"/>
      <c r="P452" s="3"/>
      <c r="Q452" s="3"/>
      <c r="R452" s="3"/>
      <c r="S452" s="3"/>
      <c r="T452" s="3"/>
      <c r="U452" s="3"/>
      <c r="V452" s="3"/>
      <c r="W452" s="3"/>
      <c r="X452" s="3"/>
      <c r="Y452" s="3"/>
      <c r="Z452" s="3"/>
    </row>
    <row r="453" spans="1:26" x14ac:dyDescent="0.2">
      <c r="A453" s="3">
        <v>11221</v>
      </c>
      <c r="B453" s="3" t="s">
        <v>353</v>
      </c>
      <c r="C453" s="11">
        <v>44433</v>
      </c>
      <c r="D453" s="12">
        <v>0.58125000000000004</v>
      </c>
      <c r="E453" s="3">
        <v>1003</v>
      </c>
      <c r="F453" s="3" t="s">
        <v>260</v>
      </c>
      <c r="G453" s="3" t="s">
        <v>203</v>
      </c>
      <c r="H453" s="3"/>
      <c r="I453" s="3"/>
      <c r="J453" s="3"/>
      <c r="K453" s="3"/>
      <c r="L453" s="3"/>
      <c r="M453" s="3"/>
      <c r="N453" s="3"/>
      <c r="O453" s="3"/>
      <c r="P453" s="3"/>
      <c r="Q453" s="3"/>
      <c r="R453" s="3"/>
      <c r="S453" s="3"/>
      <c r="T453" s="3"/>
      <c r="U453" s="3"/>
      <c r="V453" s="3"/>
      <c r="W453" s="3"/>
      <c r="X453" s="3"/>
      <c r="Y453" s="3"/>
      <c r="Z453" s="3"/>
    </row>
    <row r="454" spans="1:26" x14ac:dyDescent="0.2">
      <c r="A454" s="3">
        <v>11222</v>
      </c>
      <c r="B454" s="3" t="s">
        <v>353</v>
      </c>
      <c r="C454" s="11">
        <v>44433</v>
      </c>
      <c r="D454" s="12">
        <v>0.47916666666666669</v>
      </c>
      <c r="E454" s="3">
        <v>1030</v>
      </c>
      <c r="F454" s="3" t="s">
        <v>240</v>
      </c>
      <c r="G454" s="3" t="s">
        <v>203</v>
      </c>
      <c r="H454" s="3"/>
      <c r="I454" s="3"/>
      <c r="J454" s="3"/>
      <c r="K454" s="3"/>
      <c r="L454" s="3"/>
      <c r="M454" s="3"/>
      <c r="N454" s="3"/>
      <c r="O454" s="3"/>
      <c r="P454" s="3"/>
      <c r="Q454" s="3"/>
      <c r="R454" s="3"/>
      <c r="S454" s="3"/>
      <c r="T454" s="3"/>
      <c r="U454" s="3"/>
      <c r="V454" s="3"/>
      <c r="W454" s="3"/>
      <c r="X454" s="3"/>
      <c r="Y454" s="3"/>
      <c r="Z454" s="3"/>
    </row>
    <row r="455" spans="1:26" x14ac:dyDescent="0.2">
      <c r="A455" s="3">
        <v>11223</v>
      </c>
      <c r="B455" s="3" t="s">
        <v>353</v>
      </c>
      <c r="C455" s="11">
        <v>44433</v>
      </c>
      <c r="D455" s="12">
        <v>0.46805555555555556</v>
      </c>
      <c r="E455" s="3">
        <v>1001</v>
      </c>
      <c r="F455" s="3" t="s">
        <v>235</v>
      </c>
      <c r="G455" s="3" t="s">
        <v>203</v>
      </c>
      <c r="H455" s="3"/>
      <c r="I455" s="3"/>
      <c r="J455" s="3"/>
      <c r="K455" s="3"/>
      <c r="L455" s="3"/>
      <c r="M455" s="3"/>
      <c r="N455" s="3"/>
      <c r="O455" s="3"/>
      <c r="P455" s="3"/>
      <c r="Q455" s="3"/>
      <c r="R455" s="3"/>
      <c r="S455" s="3"/>
      <c r="T455" s="3"/>
      <c r="U455" s="3"/>
      <c r="V455" s="3"/>
      <c r="W455" s="3"/>
      <c r="X455" s="3"/>
      <c r="Y455" s="3"/>
      <c r="Z455" s="3"/>
    </row>
    <row r="456" spans="1:26" x14ac:dyDescent="0.2">
      <c r="A456" s="3">
        <v>11224</v>
      </c>
      <c r="B456" s="3" t="s">
        <v>353</v>
      </c>
      <c r="C456" s="11">
        <v>44433</v>
      </c>
      <c r="D456" s="12">
        <v>0.59930555555555554</v>
      </c>
      <c r="E456" s="3">
        <v>1037</v>
      </c>
      <c r="F456" s="3" t="s">
        <v>263</v>
      </c>
      <c r="G456" s="3" t="s">
        <v>203</v>
      </c>
      <c r="H456" s="3"/>
      <c r="I456" s="3"/>
      <c r="J456" s="3"/>
      <c r="K456" s="3"/>
      <c r="L456" s="3"/>
      <c r="M456" s="3"/>
      <c r="N456" s="3"/>
      <c r="O456" s="3"/>
      <c r="P456" s="3"/>
      <c r="Q456" s="3"/>
      <c r="R456" s="3"/>
      <c r="S456" s="3"/>
      <c r="T456" s="3"/>
      <c r="U456" s="3"/>
      <c r="V456" s="3"/>
      <c r="W456" s="3"/>
      <c r="X456" s="3"/>
      <c r="Y456" s="3"/>
      <c r="Z456" s="3"/>
    </row>
    <row r="457" spans="1:26" x14ac:dyDescent="0.2">
      <c r="A457" s="3">
        <v>11225</v>
      </c>
      <c r="B457" s="3" t="s">
        <v>353</v>
      </c>
      <c r="C457" s="11">
        <v>44433</v>
      </c>
      <c r="D457" s="12">
        <v>0.51597222222222228</v>
      </c>
      <c r="E457" s="3">
        <v>1010</v>
      </c>
      <c r="F457" s="3" t="s">
        <v>246</v>
      </c>
      <c r="G457" s="3" t="s">
        <v>203</v>
      </c>
      <c r="H457" s="3"/>
      <c r="I457" s="3"/>
      <c r="J457" s="3"/>
      <c r="K457" s="3"/>
      <c r="L457" s="3"/>
      <c r="M457" s="3"/>
      <c r="N457" s="3"/>
      <c r="O457" s="3"/>
      <c r="P457" s="3"/>
      <c r="Q457" s="3"/>
      <c r="R457" s="3"/>
      <c r="S457" s="3"/>
      <c r="T457" s="3"/>
      <c r="U457" s="3"/>
      <c r="V457" s="3"/>
      <c r="W457" s="3"/>
      <c r="X457" s="3"/>
      <c r="Y457" s="3"/>
      <c r="Z457" s="3"/>
    </row>
    <row r="458" spans="1:26" x14ac:dyDescent="0.2">
      <c r="A458" s="3">
        <v>11226</v>
      </c>
      <c r="B458" s="3" t="s">
        <v>353</v>
      </c>
      <c r="C458" s="11">
        <v>44433</v>
      </c>
      <c r="D458" s="12">
        <v>0.53680555555555554</v>
      </c>
      <c r="E458" s="3">
        <v>1013</v>
      </c>
      <c r="F458" s="3" t="s">
        <v>249</v>
      </c>
      <c r="G458" s="3" t="s">
        <v>203</v>
      </c>
      <c r="H458" s="3"/>
      <c r="I458" s="3"/>
      <c r="J458" s="3"/>
      <c r="K458" s="3"/>
      <c r="L458" s="3"/>
      <c r="M458" s="3"/>
      <c r="N458" s="3"/>
      <c r="O458" s="3"/>
      <c r="P458" s="3"/>
      <c r="Q458" s="3"/>
      <c r="R458" s="3"/>
      <c r="S458" s="3"/>
      <c r="T458" s="3"/>
      <c r="U458" s="3"/>
      <c r="V458" s="3"/>
      <c r="W458" s="3"/>
      <c r="X458" s="3"/>
      <c r="Y458" s="3"/>
      <c r="Z458" s="3"/>
    </row>
    <row r="459" spans="1:26" x14ac:dyDescent="0.2">
      <c r="A459" s="3">
        <v>11227</v>
      </c>
      <c r="B459" s="3" t="s">
        <v>353</v>
      </c>
      <c r="C459" s="11">
        <v>44433</v>
      </c>
      <c r="D459" s="12">
        <v>0.48958333333333331</v>
      </c>
      <c r="E459" s="3">
        <v>1007</v>
      </c>
      <c r="F459" s="3" t="s">
        <v>243</v>
      </c>
      <c r="G459" s="3" t="s">
        <v>203</v>
      </c>
      <c r="H459" s="3"/>
      <c r="I459" s="3"/>
      <c r="J459" s="3"/>
      <c r="K459" s="3"/>
      <c r="L459" s="3"/>
      <c r="M459" s="3"/>
      <c r="N459" s="3"/>
      <c r="O459" s="3"/>
      <c r="P459" s="3"/>
      <c r="Q459" s="3"/>
      <c r="R459" s="3"/>
      <c r="S459" s="3"/>
      <c r="T459" s="3"/>
      <c r="U459" s="3"/>
      <c r="V459" s="3"/>
      <c r="W459" s="3"/>
      <c r="X459" s="3"/>
      <c r="Y459" s="3"/>
      <c r="Z459" s="3"/>
    </row>
    <row r="460" spans="1:26" x14ac:dyDescent="0.2">
      <c r="A460" s="3">
        <v>11228</v>
      </c>
      <c r="B460" s="3" t="s">
        <v>353</v>
      </c>
      <c r="C460" s="11">
        <v>44433</v>
      </c>
      <c r="D460" s="12">
        <v>0.34305555555555556</v>
      </c>
      <c r="E460" s="3">
        <v>1017</v>
      </c>
      <c r="F460" s="3" t="s">
        <v>354</v>
      </c>
      <c r="G460" s="3" t="s">
        <v>203</v>
      </c>
      <c r="H460" s="3"/>
      <c r="I460" s="3"/>
      <c r="J460" s="3"/>
      <c r="K460" s="3"/>
      <c r="L460" s="3"/>
      <c r="M460" s="3"/>
      <c r="N460" s="3"/>
      <c r="O460" s="3"/>
      <c r="P460" s="3"/>
      <c r="Q460" s="3"/>
      <c r="R460" s="3"/>
      <c r="S460" s="3"/>
      <c r="T460" s="3"/>
      <c r="U460" s="3"/>
      <c r="V460" s="3"/>
      <c r="W460" s="3"/>
      <c r="X460" s="3"/>
      <c r="Y460" s="3"/>
      <c r="Z460" s="3"/>
    </row>
    <row r="461" spans="1:26" x14ac:dyDescent="0.2">
      <c r="A461" s="3">
        <v>11229</v>
      </c>
      <c r="B461" s="3" t="s">
        <v>353</v>
      </c>
      <c r="C461" s="11">
        <v>44433</v>
      </c>
      <c r="D461" s="12">
        <v>0.5708333333333333</v>
      </c>
      <c r="E461" s="3">
        <v>1023</v>
      </c>
      <c r="F461" s="3" t="s">
        <v>255</v>
      </c>
      <c r="G461" s="3" t="s">
        <v>203</v>
      </c>
      <c r="H461" s="3"/>
      <c r="I461" s="3"/>
      <c r="J461" s="3"/>
      <c r="K461" s="3"/>
      <c r="L461" s="3"/>
      <c r="M461" s="3"/>
      <c r="N461" s="3"/>
      <c r="O461" s="3"/>
      <c r="P461" s="3"/>
      <c r="Q461" s="3"/>
      <c r="R461" s="3"/>
      <c r="S461" s="3"/>
      <c r="T461" s="3"/>
      <c r="U461" s="3"/>
      <c r="V461" s="3"/>
      <c r="W461" s="3"/>
      <c r="X461" s="3"/>
      <c r="Y461" s="3"/>
      <c r="Z461" s="3"/>
    </row>
    <row r="462" spans="1:26" x14ac:dyDescent="0.2">
      <c r="A462" s="3">
        <v>11230</v>
      </c>
      <c r="B462" s="3" t="s">
        <v>353</v>
      </c>
      <c r="C462" s="11">
        <v>44433</v>
      </c>
      <c r="D462" s="12">
        <v>0.4236111111111111</v>
      </c>
      <c r="E462" s="3">
        <v>1034</v>
      </c>
      <c r="F462" s="3" t="s">
        <v>230</v>
      </c>
      <c r="G462" s="3" t="s">
        <v>221</v>
      </c>
      <c r="H462" s="3"/>
      <c r="I462" s="3"/>
      <c r="J462" s="3"/>
      <c r="K462" s="3"/>
      <c r="L462" s="3"/>
      <c r="M462" s="3"/>
      <c r="N462" s="3"/>
      <c r="O462" s="3"/>
      <c r="P462" s="3"/>
      <c r="Q462" s="3"/>
      <c r="R462" s="3"/>
      <c r="S462" s="3"/>
      <c r="T462" s="3"/>
      <c r="U462" s="3"/>
      <c r="V462" s="3"/>
      <c r="W462" s="3"/>
      <c r="X462" s="3"/>
      <c r="Y462" s="3"/>
      <c r="Z462" s="3"/>
    </row>
    <row r="463" spans="1:26" x14ac:dyDescent="0.2">
      <c r="A463" s="3">
        <v>11231</v>
      </c>
      <c r="B463" s="3" t="s">
        <v>353</v>
      </c>
      <c r="C463" s="11">
        <v>44433</v>
      </c>
      <c r="D463" s="12">
        <v>0.28888888888888886</v>
      </c>
      <c r="E463" s="3">
        <v>1005</v>
      </c>
      <c r="F463" s="3" t="s">
        <v>202</v>
      </c>
      <c r="G463" s="3" t="s">
        <v>221</v>
      </c>
      <c r="H463" s="3"/>
      <c r="I463" s="3"/>
      <c r="J463" s="3"/>
      <c r="K463" s="3"/>
      <c r="L463" s="3"/>
      <c r="M463" s="3"/>
      <c r="N463" s="3"/>
      <c r="O463" s="3"/>
      <c r="P463" s="3"/>
      <c r="Q463" s="3"/>
      <c r="R463" s="3"/>
      <c r="S463" s="3"/>
      <c r="T463" s="3"/>
      <c r="U463" s="3"/>
      <c r="V463" s="3"/>
      <c r="W463" s="3"/>
      <c r="X463" s="3"/>
      <c r="Y463" s="3"/>
      <c r="Z463" s="3"/>
    </row>
    <row r="464" spans="1:26" x14ac:dyDescent="0.2">
      <c r="A464" s="3">
        <v>11232</v>
      </c>
      <c r="B464" s="3" t="s">
        <v>353</v>
      </c>
      <c r="C464" s="11">
        <v>44433</v>
      </c>
      <c r="D464" s="12">
        <v>0.36944444444444446</v>
      </c>
      <c r="E464" s="3">
        <v>1011</v>
      </c>
      <c r="F464" s="3" t="s">
        <v>212</v>
      </c>
      <c r="G464" s="3" t="s">
        <v>203</v>
      </c>
      <c r="H464" s="3"/>
      <c r="I464" s="3"/>
      <c r="J464" s="3"/>
      <c r="K464" s="3"/>
      <c r="L464" s="3"/>
      <c r="M464" s="3"/>
      <c r="N464" s="3"/>
      <c r="O464" s="3"/>
      <c r="P464" s="3"/>
      <c r="Q464" s="3"/>
      <c r="R464" s="3"/>
      <c r="S464" s="3"/>
      <c r="T464" s="3"/>
      <c r="U464" s="3"/>
      <c r="V464" s="3"/>
      <c r="W464" s="3"/>
      <c r="X464" s="3"/>
      <c r="Y464" s="3"/>
      <c r="Z464" s="3"/>
    </row>
    <row r="465" spans="1:26" x14ac:dyDescent="0.2">
      <c r="A465" s="3">
        <v>11233</v>
      </c>
      <c r="B465" s="3" t="s">
        <v>353</v>
      </c>
      <c r="C465" s="11">
        <v>44433</v>
      </c>
      <c r="D465" s="12">
        <v>0.33402777777777776</v>
      </c>
      <c r="E465" s="3">
        <v>1041</v>
      </c>
      <c r="F465" s="3" t="s">
        <v>206</v>
      </c>
      <c r="G465" s="3" t="s">
        <v>203</v>
      </c>
      <c r="H465" s="3"/>
      <c r="I465" s="3"/>
      <c r="J465" s="3"/>
      <c r="K465" s="3"/>
      <c r="L465" s="3"/>
      <c r="M465" s="3"/>
      <c r="N465" s="3"/>
      <c r="O465" s="3"/>
      <c r="P465" s="3"/>
      <c r="Q465" s="3"/>
      <c r="R465" s="3"/>
      <c r="S465" s="3"/>
      <c r="T465" s="3"/>
      <c r="U465" s="3"/>
      <c r="V465" s="3"/>
      <c r="W465" s="3"/>
      <c r="X465" s="3"/>
      <c r="Y465" s="3"/>
      <c r="Z465" s="3"/>
    </row>
    <row r="466" spans="1:26" x14ac:dyDescent="0.2">
      <c r="A466" s="3">
        <v>11234</v>
      </c>
      <c r="B466" s="3" t="s">
        <v>353</v>
      </c>
      <c r="C466" s="11">
        <v>44433</v>
      </c>
      <c r="D466" s="12">
        <v>0.4236111111111111</v>
      </c>
      <c r="E466" s="3">
        <v>1009</v>
      </c>
      <c r="F466" s="3" t="s">
        <v>230</v>
      </c>
      <c r="G466" s="3" t="s">
        <v>203</v>
      </c>
      <c r="H466" s="3"/>
      <c r="I466" s="3"/>
      <c r="J466" s="3"/>
      <c r="K466" s="3"/>
      <c r="L466" s="3"/>
      <c r="M466" s="3"/>
      <c r="N466" s="3"/>
      <c r="O466" s="3"/>
      <c r="P466" s="3"/>
      <c r="Q466" s="3"/>
      <c r="R466" s="3"/>
      <c r="S466" s="3"/>
      <c r="T466" s="3"/>
      <c r="U466" s="3"/>
      <c r="V466" s="3"/>
      <c r="W466" s="3"/>
      <c r="X466" s="3"/>
      <c r="Y466" s="3"/>
      <c r="Z466" s="3"/>
    </row>
    <row r="467" spans="1:26" x14ac:dyDescent="0.2">
      <c r="A467" s="3">
        <v>11235</v>
      </c>
      <c r="B467" s="3" t="s">
        <v>353</v>
      </c>
      <c r="C467" s="11">
        <v>44433</v>
      </c>
      <c r="D467" s="12">
        <v>0.28888888888888886</v>
      </c>
      <c r="E467" s="3">
        <v>1028</v>
      </c>
      <c r="F467" s="3" t="s">
        <v>202</v>
      </c>
      <c r="G467" s="3" t="s">
        <v>203</v>
      </c>
      <c r="H467" s="3"/>
      <c r="I467" s="3"/>
      <c r="J467" s="3"/>
      <c r="K467" s="3"/>
      <c r="L467" s="3"/>
      <c r="M467" s="3"/>
      <c r="N467" s="3"/>
      <c r="O467" s="3"/>
      <c r="P467" s="3"/>
      <c r="Q467" s="3"/>
      <c r="R467" s="3"/>
      <c r="S467" s="3"/>
      <c r="T467" s="3"/>
      <c r="U467" s="3"/>
      <c r="V467" s="3"/>
      <c r="W467" s="3"/>
      <c r="X467" s="3"/>
      <c r="Y467" s="3"/>
      <c r="Z467" s="3"/>
    </row>
    <row r="468" spans="1:26" x14ac:dyDescent="0.2">
      <c r="A468" s="3">
        <v>11236</v>
      </c>
      <c r="B468" s="3" t="s">
        <v>353</v>
      </c>
      <c r="C468" s="11">
        <v>44433</v>
      </c>
      <c r="D468" s="12">
        <v>0.39652777777777776</v>
      </c>
      <c r="E468" s="3">
        <v>1019</v>
      </c>
      <c r="F468" s="3" t="s">
        <v>227</v>
      </c>
      <c r="G468" s="3" t="s">
        <v>203</v>
      </c>
      <c r="H468" s="3"/>
      <c r="I468" s="3"/>
      <c r="J468" s="3"/>
      <c r="K468" s="3"/>
      <c r="L468" s="3"/>
      <c r="M468" s="3"/>
      <c r="N468" s="3"/>
      <c r="O468" s="3"/>
      <c r="P468" s="3"/>
      <c r="Q468" s="3"/>
      <c r="R468" s="3"/>
      <c r="S468" s="3"/>
      <c r="T468" s="3"/>
      <c r="U468" s="3"/>
      <c r="V468" s="3"/>
      <c r="W468" s="3"/>
      <c r="X468" s="3"/>
      <c r="Y468" s="3"/>
      <c r="Z468" s="3"/>
    </row>
    <row r="469" spans="1:26" x14ac:dyDescent="0.2">
      <c r="A469" s="3">
        <v>11301</v>
      </c>
      <c r="B469" s="3" t="s">
        <v>355</v>
      </c>
      <c r="C469" s="11">
        <v>44446</v>
      </c>
      <c r="D469" s="12">
        <v>0.29166666666666669</v>
      </c>
      <c r="E469" s="3">
        <v>1019</v>
      </c>
      <c r="F469" s="3" t="s">
        <v>284</v>
      </c>
      <c r="G469" s="3" t="s">
        <v>203</v>
      </c>
      <c r="H469" s="3"/>
      <c r="I469" s="3"/>
      <c r="J469" s="3"/>
      <c r="K469" s="3"/>
      <c r="L469" s="3"/>
      <c r="M469" s="3"/>
      <c r="N469" s="3"/>
      <c r="O469" s="3"/>
      <c r="P469" s="3"/>
      <c r="Q469" s="3"/>
      <c r="R469" s="3"/>
      <c r="S469" s="3"/>
      <c r="T469" s="3"/>
      <c r="U469" s="3"/>
      <c r="V469" s="3"/>
      <c r="W469" s="3"/>
      <c r="X469" s="3"/>
      <c r="Y469" s="3"/>
      <c r="Z469" s="3"/>
    </row>
    <row r="470" spans="1:26" x14ac:dyDescent="0.2">
      <c r="A470" s="3">
        <v>11302</v>
      </c>
      <c r="B470" s="3" t="s">
        <v>355</v>
      </c>
      <c r="C470" s="11">
        <v>44446</v>
      </c>
      <c r="D470" s="12">
        <v>0.30972222222222223</v>
      </c>
      <c r="E470" s="3">
        <v>1004</v>
      </c>
      <c r="F470" s="3" t="s">
        <v>224</v>
      </c>
      <c r="G470" s="3" t="s">
        <v>203</v>
      </c>
      <c r="H470" s="3"/>
      <c r="I470" s="3"/>
      <c r="J470" s="3"/>
      <c r="K470" s="3"/>
      <c r="L470" s="3"/>
      <c r="M470" s="3"/>
      <c r="N470" s="3"/>
      <c r="O470" s="3"/>
      <c r="P470" s="3"/>
      <c r="Q470" s="3"/>
      <c r="R470" s="3"/>
      <c r="S470" s="3"/>
      <c r="T470" s="3"/>
      <c r="U470" s="3"/>
      <c r="V470" s="3"/>
      <c r="W470" s="3"/>
      <c r="X470" s="3"/>
      <c r="Y470" s="3"/>
      <c r="Z470" s="3"/>
    </row>
    <row r="471" spans="1:26" x14ac:dyDescent="0.2">
      <c r="A471" s="3">
        <v>11303</v>
      </c>
      <c r="B471" s="3" t="s">
        <v>355</v>
      </c>
      <c r="C471" s="11">
        <v>44446</v>
      </c>
      <c r="D471" s="12">
        <v>0.3263888888888889</v>
      </c>
      <c r="E471" s="3">
        <v>1036</v>
      </c>
      <c r="F471" s="3" t="s">
        <v>218</v>
      </c>
      <c r="G471" s="3" t="s">
        <v>221</v>
      </c>
      <c r="H471" s="3"/>
      <c r="I471" s="3"/>
      <c r="J471" s="3"/>
      <c r="K471" s="3"/>
      <c r="L471" s="3"/>
      <c r="M471" s="3"/>
      <c r="N471" s="3"/>
      <c r="O471" s="3"/>
      <c r="P471" s="3"/>
      <c r="Q471" s="3"/>
      <c r="R471" s="3"/>
      <c r="S471" s="3"/>
      <c r="T471" s="3"/>
      <c r="U471" s="3"/>
      <c r="V471" s="3"/>
      <c r="W471" s="3"/>
      <c r="X471" s="3"/>
      <c r="Y471" s="3"/>
      <c r="Z471" s="3"/>
    </row>
    <row r="472" spans="1:26" x14ac:dyDescent="0.2">
      <c r="A472" s="3">
        <v>11305</v>
      </c>
      <c r="B472" s="3" t="s">
        <v>355</v>
      </c>
      <c r="C472" s="11">
        <v>44446</v>
      </c>
      <c r="D472" s="12">
        <v>0.3263888888888889</v>
      </c>
      <c r="E472" s="3">
        <v>1023</v>
      </c>
      <c r="F472" s="3" t="s">
        <v>218</v>
      </c>
      <c r="G472" s="3" t="s">
        <v>203</v>
      </c>
      <c r="H472" s="3"/>
      <c r="I472" s="3"/>
      <c r="J472" s="3"/>
      <c r="K472" s="3"/>
      <c r="L472" s="3"/>
      <c r="M472" s="3"/>
      <c r="N472" s="3"/>
      <c r="O472" s="3"/>
      <c r="P472" s="3"/>
      <c r="Q472" s="3"/>
      <c r="R472" s="3"/>
      <c r="S472" s="3"/>
      <c r="T472" s="3"/>
      <c r="U472" s="3"/>
      <c r="V472" s="3"/>
      <c r="W472" s="3"/>
      <c r="X472" s="3"/>
      <c r="Y472" s="3"/>
      <c r="Z472" s="3"/>
    </row>
    <row r="473" spans="1:26" x14ac:dyDescent="0.2">
      <c r="A473" s="3">
        <v>11306</v>
      </c>
      <c r="B473" s="3" t="s">
        <v>355</v>
      </c>
      <c r="C473" s="11">
        <v>44446</v>
      </c>
      <c r="D473" s="12">
        <v>0.39166666666666666</v>
      </c>
      <c r="E473" s="3">
        <v>1016</v>
      </c>
      <c r="F473" s="3" t="s">
        <v>267</v>
      </c>
      <c r="G473" s="3" t="s">
        <v>203</v>
      </c>
      <c r="H473" s="3"/>
      <c r="I473" s="3"/>
      <c r="J473" s="3"/>
      <c r="K473" s="3"/>
      <c r="L473" s="3"/>
      <c r="M473" s="3"/>
      <c r="N473" s="3"/>
      <c r="O473" s="3"/>
      <c r="P473" s="3"/>
      <c r="Q473" s="3"/>
      <c r="R473" s="3"/>
      <c r="S473" s="3"/>
      <c r="T473" s="3"/>
      <c r="U473" s="3"/>
      <c r="V473" s="3"/>
      <c r="W473" s="3"/>
      <c r="X473" s="3"/>
      <c r="Y473" s="3"/>
      <c r="Z473" s="3"/>
    </row>
    <row r="474" spans="1:26" x14ac:dyDescent="0.2">
      <c r="A474" s="3">
        <v>11307</v>
      </c>
      <c r="B474" s="3" t="s">
        <v>355</v>
      </c>
      <c r="C474" s="11">
        <v>44446</v>
      </c>
      <c r="D474" s="12">
        <v>0.40416666666666667</v>
      </c>
      <c r="E474" s="3">
        <v>1001</v>
      </c>
      <c r="F474" s="3" t="s">
        <v>270</v>
      </c>
      <c r="G474" s="3" t="s">
        <v>203</v>
      </c>
      <c r="H474" s="3"/>
      <c r="I474" s="3"/>
      <c r="J474" s="3"/>
      <c r="K474" s="3"/>
      <c r="L474" s="3"/>
      <c r="M474" s="3"/>
      <c r="N474" s="3"/>
      <c r="O474" s="3"/>
      <c r="P474" s="3"/>
      <c r="Q474" s="3"/>
      <c r="R474" s="3"/>
      <c r="S474" s="3"/>
      <c r="T474" s="3"/>
      <c r="U474" s="3"/>
      <c r="V474" s="3"/>
      <c r="W474" s="3"/>
      <c r="X474" s="3"/>
      <c r="Y474" s="3"/>
      <c r="Z474" s="3"/>
    </row>
    <row r="475" spans="1:26" x14ac:dyDescent="0.2">
      <c r="A475" s="3">
        <v>11308</v>
      </c>
      <c r="B475" s="3" t="s">
        <v>355</v>
      </c>
      <c r="C475" s="11">
        <v>44446</v>
      </c>
      <c r="D475" s="12">
        <v>0.4236111111111111</v>
      </c>
      <c r="E475" s="3">
        <v>1015</v>
      </c>
      <c r="F475" s="3" t="s">
        <v>272</v>
      </c>
      <c r="G475" s="3" t="s">
        <v>203</v>
      </c>
      <c r="H475" s="3"/>
      <c r="I475" s="3"/>
      <c r="J475" s="3"/>
      <c r="K475" s="3"/>
      <c r="L475" s="3"/>
      <c r="M475" s="3"/>
      <c r="N475" s="3"/>
      <c r="O475" s="3"/>
      <c r="P475" s="3"/>
      <c r="Q475" s="3"/>
      <c r="R475" s="3"/>
      <c r="S475" s="3"/>
      <c r="T475" s="3"/>
      <c r="U475" s="3"/>
      <c r="V475" s="3"/>
      <c r="W475" s="3"/>
      <c r="X475" s="3"/>
      <c r="Y475" s="3"/>
      <c r="Z475" s="3"/>
    </row>
    <row r="476" spans="1:26" x14ac:dyDescent="0.2">
      <c r="A476" s="3">
        <v>11309</v>
      </c>
      <c r="B476" s="3" t="s">
        <v>355</v>
      </c>
      <c r="C476" s="11">
        <v>44446</v>
      </c>
      <c r="D476" s="12">
        <v>0.33958333333333335</v>
      </c>
      <c r="E476" s="3">
        <v>1022</v>
      </c>
      <c r="F476" s="3" t="s">
        <v>215</v>
      </c>
      <c r="G476" s="3" t="s">
        <v>203</v>
      </c>
      <c r="H476" s="3"/>
      <c r="I476" s="3"/>
      <c r="J476" s="3"/>
      <c r="K476" s="3"/>
      <c r="L476" s="3"/>
      <c r="M476" s="3"/>
      <c r="N476" s="3"/>
      <c r="O476" s="3"/>
      <c r="P476" s="3"/>
      <c r="Q476" s="3"/>
      <c r="R476" s="3"/>
      <c r="S476" s="3"/>
      <c r="T476" s="3"/>
      <c r="U476" s="3"/>
      <c r="V476" s="3"/>
      <c r="W476" s="3"/>
      <c r="X476" s="3"/>
      <c r="Y476" s="3"/>
      <c r="Z476" s="3"/>
    </row>
    <row r="477" spans="1:26" x14ac:dyDescent="0.2">
      <c r="A477" s="3">
        <v>11309</v>
      </c>
      <c r="B477" s="3" t="s">
        <v>355</v>
      </c>
      <c r="C477" s="11">
        <v>44446</v>
      </c>
      <c r="D477" s="12">
        <v>0.41319444444444442</v>
      </c>
      <c r="E477" s="3">
        <v>1022</v>
      </c>
      <c r="F477" s="3" t="s">
        <v>300</v>
      </c>
      <c r="G477" s="3" t="s">
        <v>203</v>
      </c>
      <c r="H477" s="3"/>
      <c r="I477" s="3"/>
      <c r="J477" s="3"/>
      <c r="K477" s="3"/>
      <c r="L477" s="3"/>
      <c r="M477" s="3"/>
      <c r="N477" s="3"/>
      <c r="O477" s="3"/>
      <c r="P477" s="3"/>
      <c r="Q477" s="3"/>
      <c r="R477" s="3"/>
      <c r="S477" s="3"/>
      <c r="T477" s="3"/>
      <c r="U477" s="3"/>
      <c r="V477" s="3"/>
      <c r="W477" s="3"/>
      <c r="X477" s="3"/>
      <c r="Y477" s="3"/>
      <c r="Z477" s="3"/>
    </row>
    <row r="478" spans="1:26" x14ac:dyDescent="0.2">
      <c r="A478" s="3">
        <v>11310</v>
      </c>
      <c r="B478" s="3" t="s">
        <v>355</v>
      </c>
      <c r="C478" s="11">
        <v>44446</v>
      </c>
      <c r="D478" s="12">
        <v>0.36875000000000002</v>
      </c>
      <c r="E478" s="3">
        <v>1030</v>
      </c>
      <c r="F478" s="3" t="s">
        <v>265</v>
      </c>
      <c r="G478" s="3" t="s">
        <v>203</v>
      </c>
      <c r="H478" s="3"/>
      <c r="I478" s="3"/>
      <c r="J478" s="3"/>
      <c r="K478" s="3"/>
      <c r="L478" s="3"/>
      <c r="M478" s="3"/>
      <c r="N478" s="3"/>
      <c r="O478" s="3"/>
      <c r="P478" s="3"/>
      <c r="Q478" s="3"/>
      <c r="R478" s="3"/>
      <c r="S478" s="3"/>
      <c r="T478" s="3"/>
      <c r="U478" s="3"/>
      <c r="V478" s="3"/>
      <c r="W478" s="3"/>
      <c r="X478" s="3"/>
      <c r="Y478" s="3"/>
      <c r="Z478" s="3"/>
    </row>
    <row r="479" spans="1:26" x14ac:dyDescent="0.2">
      <c r="A479" s="3">
        <v>11311</v>
      </c>
      <c r="B479" s="3" t="s">
        <v>355</v>
      </c>
      <c r="C479" s="11">
        <v>44446</v>
      </c>
      <c r="D479" s="12">
        <v>0.43611111111111112</v>
      </c>
      <c r="E479" s="3">
        <v>1012</v>
      </c>
      <c r="F479" s="3" t="s">
        <v>304</v>
      </c>
      <c r="G479" s="3" t="s">
        <v>203</v>
      </c>
      <c r="H479" s="3"/>
      <c r="I479" s="3"/>
      <c r="J479" s="3"/>
      <c r="K479" s="3"/>
      <c r="L479" s="3"/>
      <c r="M479" s="3"/>
      <c r="N479" s="3"/>
      <c r="O479" s="3"/>
      <c r="P479" s="3"/>
      <c r="Q479" s="3"/>
      <c r="R479" s="3"/>
      <c r="S479" s="3"/>
      <c r="T479" s="3"/>
      <c r="U479" s="3"/>
      <c r="V479" s="3"/>
      <c r="W479" s="3"/>
      <c r="X479" s="3"/>
      <c r="Y479" s="3"/>
      <c r="Z479" s="3"/>
    </row>
    <row r="480" spans="1:26" x14ac:dyDescent="0.2">
      <c r="A480" s="3">
        <v>11312</v>
      </c>
      <c r="B480" s="3" t="s">
        <v>355</v>
      </c>
      <c r="C480" s="11">
        <v>44446</v>
      </c>
      <c r="D480" s="12">
        <v>0.44930555555555557</v>
      </c>
      <c r="E480" s="3">
        <v>1041</v>
      </c>
      <c r="F480" s="3" t="s">
        <v>307</v>
      </c>
      <c r="G480" s="3" t="s">
        <v>221</v>
      </c>
      <c r="H480" s="3"/>
      <c r="I480" s="3"/>
      <c r="J480" s="3"/>
      <c r="K480" s="3"/>
      <c r="L480" s="3"/>
      <c r="M480" s="3"/>
      <c r="N480" s="3"/>
      <c r="O480" s="3"/>
      <c r="P480" s="3"/>
      <c r="Q480" s="3"/>
      <c r="R480" s="3"/>
      <c r="S480" s="3"/>
      <c r="T480" s="3"/>
      <c r="U480" s="3"/>
      <c r="V480" s="3"/>
      <c r="W480" s="3"/>
      <c r="X480" s="3"/>
      <c r="Y480" s="3"/>
      <c r="Z480" s="3"/>
    </row>
    <row r="481" spans="1:26" x14ac:dyDescent="0.2">
      <c r="A481" s="3">
        <v>11313</v>
      </c>
      <c r="B481" s="3" t="s">
        <v>355</v>
      </c>
      <c r="C481" s="11">
        <v>44446</v>
      </c>
      <c r="D481" s="12">
        <v>0.50624999999999998</v>
      </c>
      <c r="E481" s="3">
        <v>1035</v>
      </c>
      <c r="F481" s="3" t="s">
        <v>277</v>
      </c>
      <c r="G481" s="3" t="s">
        <v>203</v>
      </c>
      <c r="H481" s="3"/>
      <c r="I481" s="3"/>
      <c r="J481" s="3"/>
      <c r="K481" s="3"/>
      <c r="L481" s="3"/>
      <c r="M481" s="3"/>
      <c r="N481" s="3"/>
      <c r="O481" s="3"/>
      <c r="P481" s="3"/>
      <c r="Q481" s="3"/>
      <c r="R481" s="3"/>
      <c r="S481" s="3"/>
      <c r="T481" s="3"/>
      <c r="U481" s="3"/>
      <c r="V481" s="3"/>
      <c r="W481" s="3"/>
      <c r="X481" s="3"/>
      <c r="Y481" s="3"/>
      <c r="Z481" s="3"/>
    </row>
    <row r="482" spans="1:26" x14ac:dyDescent="0.2">
      <c r="A482" s="3">
        <v>11314</v>
      </c>
      <c r="B482" s="3" t="s">
        <v>355</v>
      </c>
      <c r="C482" s="11">
        <v>44446</v>
      </c>
      <c r="D482" s="12">
        <v>0.52013888888888893</v>
      </c>
      <c r="E482" s="3">
        <v>1024</v>
      </c>
      <c r="F482" s="3" t="s">
        <v>281</v>
      </c>
      <c r="G482" s="3" t="s">
        <v>221</v>
      </c>
      <c r="H482" s="3"/>
      <c r="I482" s="3"/>
      <c r="J482" s="3"/>
      <c r="K482" s="3"/>
      <c r="L482" s="3"/>
      <c r="M482" s="3"/>
      <c r="N482" s="3"/>
      <c r="O482" s="3"/>
      <c r="P482" s="3"/>
      <c r="Q482" s="3"/>
      <c r="R482" s="3"/>
      <c r="S482" s="3"/>
      <c r="T482" s="3"/>
      <c r="U482" s="3"/>
      <c r="V482" s="3"/>
      <c r="W482" s="3"/>
      <c r="X482" s="3"/>
      <c r="Y482" s="3"/>
      <c r="Z482" s="3"/>
    </row>
    <row r="483" spans="1:26" x14ac:dyDescent="0.2">
      <c r="A483" s="3">
        <v>11315</v>
      </c>
      <c r="B483" s="3" t="s">
        <v>355</v>
      </c>
      <c r="C483" s="11">
        <v>44446</v>
      </c>
      <c r="D483" s="12">
        <v>0.47569444444444442</v>
      </c>
      <c r="E483" s="3">
        <v>1013</v>
      </c>
      <c r="F483" s="3" t="s">
        <v>274</v>
      </c>
      <c r="G483" s="3" t="s">
        <v>203</v>
      </c>
      <c r="H483" s="3"/>
      <c r="I483" s="3"/>
      <c r="J483" s="3"/>
      <c r="K483" s="3"/>
      <c r="L483" s="3"/>
      <c r="M483" s="3"/>
      <c r="N483" s="3"/>
      <c r="O483" s="3"/>
      <c r="P483" s="3"/>
      <c r="Q483" s="3"/>
      <c r="R483" s="3"/>
      <c r="S483" s="3"/>
      <c r="T483" s="3"/>
      <c r="U483" s="3"/>
      <c r="V483" s="3"/>
      <c r="W483" s="3"/>
      <c r="X483" s="3"/>
      <c r="Y483" s="3"/>
      <c r="Z483" s="3"/>
    </row>
    <row r="484" spans="1:26" x14ac:dyDescent="0.2">
      <c r="A484" s="3">
        <v>11316</v>
      </c>
      <c r="B484" s="3" t="s">
        <v>355</v>
      </c>
      <c r="C484" s="11">
        <v>44446</v>
      </c>
      <c r="D484" s="12">
        <v>0.52013888888888893</v>
      </c>
      <c r="E484" s="3">
        <v>1007</v>
      </c>
      <c r="F484" s="3" t="s">
        <v>281</v>
      </c>
      <c r="G484" s="3" t="s">
        <v>203</v>
      </c>
      <c r="H484" s="3"/>
      <c r="I484" s="3"/>
      <c r="J484" s="3"/>
      <c r="K484" s="3"/>
      <c r="L484" s="3"/>
      <c r="M484" s="3"/>
      <c r="N484" s="3"/>
      <c r="O484" s="3"/>
      <c r="P484" s="3"/>
      <c r="Q484" s="3"/>
      <c r="R484" s="3"/>
      <c r="S484" s="3"/>
      <c r="T484" s="3"/>
      <c r="U484" s="3"/>
      <c r="V484" s="3"/>
      <c r="W484" s="3"/>
      <c r="X484" s="3"/>
      <c r="Y484" s="3"/>
      <c r="Z484" s="3"/>
    </row>
    <row r="485" spans="1:26" x14ac:dyDescent="0.2">
      <c r="A485" s="3">
        <v>11317</v>
      </c>
      <c r="B485" s="3" t="s">
        <v>355</v>
      </c>
      <c r="C485" s="11">
        <v>44446</v>
      </c>
      <c r="D485" s="12">
        <v>0.44930555555555557</v>
      </c>
      <c r="E485" s="3">
        <v>1027</v>
      </c>
      <c r="F485" s="3" t="s">
        <v>307</v>
      </c>
      <c r="G485" s="3" t="s">
        <v>203</v>
      </c>
      <c r="H485" s="3"/>
      <c r="I485" s="3"/>
      <c r="J485" s="3"/>
      <c r="K485" s="3"/>
      <c r="L485" s="3"/>
      <c r="M485" s="3"/>
      <c r="N485" s="3"/>
      <c r="O485" s="3"/>
      <c r="P485" s="3"/>
      <c r="Q485" s="3"/>
      <c r="R485" s="3"/>
      <c r="S485" s="3"/>
      <c r="T485" s="3"/>
      <c r="U485" s="3"/>
      <c r="V485" s="3"/>
      <c r="W485" s="3"/>
      <c r="X485" s="3"/>
      <c r="Y485" s="3"/>
      <c r="Z485" s="3"/>
    </row>
    <row r="486" spans="1:26" x14ac:dyDescent="0.2">
      <c r="A486" s="3">
        <v>11318</v>
      </c>
      <c r="B486" s="3" t="s">
        <v>355</v>
      </c>
      <c r="C486" s="11">
        <v>44446</v>
      </c>
      <c r="D486" s="12">
        <v>0.47569444444444442</v>
      </c>
      <c r="E486" s="3">
        <v>1037</v>
      </c>
      <c r="F486" s="3" t="s">
        <v>274</v>
      </c>
      <c r="G486" s="3" t="s">
        <v>221</v>
      </c>
      <c r="H486" s="3"/>
      <c r="I486" s="3"/>
      <c r="J486" s="3"/>
      <c r="K486" s="3"/>
      <c r="L486" s="3"/>
      <c r="M486" s="3"/>
      <c r="N486" s="3"/>
      <c r="O486" s="3"/>
      <c r="P486" s="3"/>
      <c r="Q486" s="3"/>
      <c r="R486" s="3"/>
      <c r="S486" s="3"/>
      <c r="T486" s="3"/>
      <c r="U486" s="3"/>
      <c r="V486" s="3"/>
      <c r="W486" s="3"/>
      <c r="X486" s="3"/>
      <c r="Y486" s="3"/>
      <c r="Z486" s="3"/>
    </row>
    <row r="487" spans="1:26" x14ac:dyDescent="0.2">
      <c r="A487" s="3">
        <v>11319</v>
      </c>
      <c r="B487" s="3" t="s">
        <v>355</v>
      </c>
      <c r="C487" s="11">
        <v>44446</v>
      </c>
      <c r="D487" s="12">
        <v>0.53402777777777777</v>
      </c>
      <c r="E487" s="3">
        <v>1021</v>
      </c>
      <c r="F487" s="3" t="s">
        <v>279</v>
      </c>
      <c r="G487" s="3" t="s">
        <v>203</v>
      </c>
      <c r="H487" s="3"/>
      <c r="I487" s="3"/>
      <c r="J487" s="3"/>
      <c r="K487" s="3"/>
      <c r="L487" s="3"/>
      <c r="M487" s="3"/>
      <c r="N487" s="3"/>
      <c r="O487" s="3"/>
      <c r="P487" s="3"/>
      <c r="Q487" s="3"/>
      <c r="R487" s="3"/>
      <c r="S487" s="3"/>
      <c r="T487" s="3"/>
      <c r="U487" s="3"/>
      <c r="V487" s="3"/>
      <c r="W487" s="3"/>
      <c r="X487" s="3"/>
      <c r="Y487" s="3"/>
      <c r="Z487" s="3"/>
    </row>
    <row r="488" spans="1:26" x14ac:dyDescent="0.2">
      <c r="A488" s="3">
        <v>11320</v>
      </c>
      <c r="B488" s="3" t="s">
        <v>355</v>
      </c>
      <c r="C488" s="11">
        <v>44448</v>
      </c>
      <c r="D488" s="12">
        <v>0.47222222222222221</v>
      </c>
      <c r="E488" s="3">
        <v>1027</v>
      </c>
      <c r="F488" s="3" t="s">
        <v>230</v>
      </c>
      <c r="G488" s="3" t="s">
        <v>203</v>
      </c>
      <c r="H488" s="3"/>
      <c r="I488" s="3"/>
      <c r="J488" s="3"/>
      <c r="K488" s="3"/>
      <c r="L488" s="3"/>
      <c r="M488" s="3"/>
      <c r="N488" s="3"/>
      <c r="O488" s="3"/>
      <c r="P488" s="3"/>
      <c r="Q488" s="3"/>
      <c r="R488" s="3"/>
      <c r="S488" s="3"/>
      <c r="T488" s="3"/>
      <c r="U488" s="3"/>
      <c r="V488" s="3"/>
      <c r="W488" s="3"/>
      <c r="X488" s="3"/>
      <c r="Y488" s="3"/>
      <c r="Z488" s="3"/>
    </row>
    <row r="489" spans="1:26" x14ac:dyDescent="0.2">
      <c r="A489" s="3">
        <v>11321</v>
      </c>
      <c r="B489" s="3" t="s">
        <v>355</v>
      </c>
      <c r="C489" s="11">
        <v>44448</v>
      </c>
      <c r="D489" s="12">
        <v>0.42916666666666664</v>
      </c>
      <c r="E489" s="3">
        <v>1024</v>
      </c>
      <c r="F489" s="3" t="s">
        <v>227</v>
      </c>
      <c r="G489" s="3" t="s">
        <v>203</v>
      </c>
      <c r="H489" s="3"/>
      <c r="I489" s="3"/>
      <c r="J489" s="3"/>
      <c r="K489" s="3"/>
      <c r="L489" s="3"/>
      <c r="M489" s="3"/>
      <c r="N489" s="3"/>
      <c r="O489" s="3"/>
      <c r="P489" s="3"/>
      <c r="Q489" s="3"/>
      <c r="R489" s="3"/>
      <c r="S489" s="3"/>
      <c r="T489" s="3"/>
      <c r="U489" s="3"/>
      <c r="V489" s="3"/>
      <c r="W489" s="3"/>
      <c r="X489" s="3"/>
      <c r="Y489" s="3"/>
      <c r="Z489" s="3"/>
    </row>
    <row r="490" spans="1:26" x14ac:dyDescent="0.2">
      <c r="A490" s="3">
        <v>11322</v>
      </c>
      <c r="B490" s="3" t="s">
        <v>355</v>
      </c>
      <c r="C490" s="11">
        <v>44448</v>
      </c>
      <c r="D490" s="12">
        <v>0.39305555555555555</v>
      </c>
      <c r="E490" s="3">
        <v>1035</v>
      </c>
      <c r="F490" s="3" t="s">
        <v>212</v>
      </c>
      <c r="G490" s="3" t="s">
        <v>203</v>
      </c>
      <c r="H490" s="3"/>
      <c r="I490" s="3"/>
      <c r="J490" s="3"/>
      <c r="K490" s="3"/>
      <c r="L490" s="3"/>
      <c r="M490" s="3"/>
      <c r="N490" s="3"/>
      <c r="O490" s="3"/>
      <c r="P490" s="3"/>
      <c r="Q490" s="3"/>
      <c r="R490" s="3"/>
      <c r="S490" s="3"/>
      <c r="T490" s="3"/>
      <c r="U490" s="3"/>
      <c r="V490" s="3"/>
      <c r="W490" s="3"/>
      <c r="X490" s="3"/>
      <c r="Y490" s="3"/>
      <c r="Z490" s="3"/>
    </row>
    <row r="491" spans="1:26" x14ac:dyDescent="0.2">
      <c r="A491" s="3">
        <v>11323</v>
      </c>
      <c r="B491" s="3" t="s">
        <v>355</v>
      </c>
      <c r="C491" s="11">
        <v>44448</v>
      </c>
      <c r="D491" s="12">
        <v>0.30625000000000002</v>
      </c>
      <c r="E491" s="3">
        <v>1016</v>
      </c>
      <c r="F491" s="3" t="s">
        <v>202</v>
      </c>
      <c r="G491" s="3" t="s">
        <v>221</v>
      </c>
      <c r="H491" s="3"/>
      <c r="I491" s="3"/>
      <c r="J491" s="3"/>
      <c r="K491" s="3"/>
      <c r="L491" s="3"/>
      <c r="M491" s="3"/>
      <c r="N491" s="3"/>
      <c r="O491" s="3"/>
      <c r="P491" s="3"/>
      <c r="Q491" s="3"/>
      <c r="R491" s="3"/>
      <c r="S491" s="3"/>
      <c r="T491" s="3"/>
      <c r="U491" s="3"/>
      <c r="V491" s="3"/>
      <c r="W491" s="3"/>
      <c r="X491" s="3"/>
      <c r="Y491" s="3"/>
      <c r="Z491" s="3"/>
    </row>
    <row r="492" spans="1:26" x14ac:dyDescent="0.2">
      <c r="A492" s="3">
        <v>11324</v>
      </c>
      <c r="B492" s="3" t="s">
        <v>355</v>
      </c>
      <c r="C492" s="11">
        <v>44448</v>
      </c>
      <c r="D492" s="12">
        <v>0.53749999999999998</v>
      </c>
      <c r="E492" s="3">
        <v>1005</v>
      </c>
      <c r="F492" s="3" t="s">
        <v>243</v>
      </c>
      <c r="G492" s="3" t="s">
        <v>203</v>
      </c>
      <c r="H492" s="3"/>
      <c r="I492" s="3"/>
      <c r="J492" s="3"/>
      <c r="K492" s="3"/>
      <c r="L492" s="3"/>
      <c r="M492" s="3"/>
      <c r="N492" s="3"/>
      <c r="O492" s="3"/>
      <c r="P492" s="3"/>
      <c r="Q492" s="3"/>
      <c r="R492" s="3"/>
      <c r="S492" s="3"/>
      <c r="T492" s="3"/>
      <c r="U492" s="3"/>
      <c r="V492" s="3"/>
      <c r="W492" s="3"/>
      <c r="X492" s="3"/>
      <c r="Y492" s="3"/>
      <c r="Z492" s="3"/>
    </row>
    <row r="493" spans="1:26" x14ac:dyDescent="0.2">
      <c r="A493" s="3">
        <v>11325</v>
      </c>
      <c r="B493" s="3" t="s">
        <v>355</v>
      </c>
      <c r="C493" s="11">
        <v>44448</v>
      </c>
      <c r="D493" s="12">
        <v>0.62986111111111109</v>
      </c>
      <c r="E493" s="3">
        <v>1037</v>
      </c>
      <c r="F493" s="3" t="s">
        <v>263</v>
      </c>
      <c r="G493" s="3" t="s">
        <v>203</v>
      </c>
      <c r="H493" s="3"/>
      <c r="I493" s="3"/>
      <c r="J493" s="3"/>
      <c r="K493" s="3"/>
      <c r="L493" s="3"/>
      <c r="M493" s="3"/>
      <c r="N493" s="3"/>
      <c r="O493" s="3"/>
      <c r="P493" s="3"/>
      <c r="Q493" s="3"/>
      <c r="R493" s="3"/>
      <c r="S493" s="3"/>
      <c r="T493" s="3"/>
      <c r="U493" s="3"/>
      <c r="V493" s="3"/>
      <c r="W493" s="3"/>
      <c r="X493" s="3"/>
      <c r="Y493" s="3"/>
      <c r="Z493" s="3"/>
    </row>
    <row r="494" spans="1:26" x14ac:dyDescent="0.2">
      <c r="A494" s="3">
        <v>11326</v>
      </c>
      <c r="B494" s="3" t="s">
        <v>355</v>
      </c>
      <c r="C494" s="11">
        <v>44448</v>
      </c>
      <c r="D494" s="12">
        <v>0.51597222222222228</v>
      </c>
      <c r="E494" s="3">
        <v>1026</v>
      </c>
      <c r="F494" s="3" t="s">
        <v>240</v>
      </c>
      <c r="G494" s="3" t="s">
        <v>203</v>
      </c>
      <c r="H494" s="3"/>
      <c r="I494" s="3"/>
      <c r="J494" s="3"/>
      <c r="K494" s="3"/>
      <c r="L494" s="3"/>
      <c r="M494" s="3"/>
      <c r="N494" s="3"/>
      <c r="O494" s="3"/>
      <c r="P494" s="3"/>
      <c r="Q494" s="3"/>
      <c r="R494" s="3"/>
      <c r="S494" s="3"/>
      <c r="T494" s="3"/>
      <c r="U494" s="3"/>
      <c r="V494" s="3"/>
      <c r="W494" s="3"/>
      <c r="X494" s="3"/>
      <c r="Y494" s="3"/>
      <c r="Z494" s="3"/>
    </row>
    <row r="495" spans="1:26" x14ac:dyDescent="0.2">
      <c r="A495" s="3">
        <v>11327</v>
      </c>
      <c r="B495" s="3" t="s">
        <v>355</v>
      </c>
      <c r="C495" s="11">
        <v>44448</v>
      </c>
      <c r="D495" s="12">
        <v>0.57777777777777772</v>
      </c>
      <c r="E495" s="3">
        <v>1010</v>
      </c>
      <c r="F495" s="3" t="s">
        <v>252</v>
      </c>
      <c r="G495" s="3" t="s">
        <v>203</v>
      </c>
      <c r="H495" s="3"/>
      <c r="I495" s="3"/>
      <c r="J495" s="3"/>
      <c r="K495" s="3"/>
      <c r="L495" s="3"/>
      <c r="M495" s="3"/>
      <c r="N495" s="3"/>
      <c r="O495" s="3"/>
      <c r="P495" s="3"/>
      <c r="Q495" s="3"/>
      <c r="R495" s="3"/>
      <c r="S495" s="3"/>
      <c r="T495" s="3"/>
      <c r="U495" s="3"/>
      <c r="V495" s="3"/>
      <c r="W495" s="3"/>
      <c r="X495" s="3"/>
      <c r="Y495" s="3"/>
      <c r="Z495" s="3"/>
    </row>
    <row r="496" spans="1:26" x14ac:dyDescent="0.2">
      <c r="A496" s="3">
        <v>11328</v>
      </c>
      <c r="B496" s="3" t="s">
        <v>355</v>
      </c>
      <c r="C496" s="11">
        <v>44448</v>
      </c>
      <c r="D496" s="12">
        <v>0.55138888888888893</v>
      </c>
      <c r="E496" s="3">
        <v>1036</v>
      </c>
      <c r="F496" s="3" t="s">
        <v>246</v>
      </c>
      <c r="G496" s="3" t="s">
        <v>203</v>
      </c>
      <c r="H496" s="3"/>
      <c r="I496" s="3"/>
      <c r="J496" s="3"/>
      <c r="K496" s="3"/>
      <c r="L496" s="3"/>
      <c r="M496" s="3"/>
      <c r="N496" s="3"/>
      <c r="O496" s="3"/>
      <c r="P496" s="3"/>
      <c r="Q496" s="3"/>
      <c r="R496" s="3"/>
      <c r="S496" s="3"/>
      <c r="T496" s="3"/>
      <c r="U496" s="3"/>
      <c r="V496" s="3"/>
      <c r="W496" s="3"/>
      <c r="X496" s="3"/>
      <c r="Y496" s="3"/>
      <c r="Z496" s="3"/>
    </row>
    <row r="497" spans="1:26" x14ac:dyDescent="0.2">
      <c r="A497" s="3">
        <v>11329</v>
      </c>
      <c r="B497" s="3" t="s">
        <v>355</v>
      </c>
      <c r="C497" s="11">
        <v>44448</v>
      </c>
      <c r="D497" s="12">
        <v>0.50208333333333333</v>
      </c>
      <c r="E497" s="3">
        <v>1011</v>
      </c>
      <c r="F497" s="3" t="s">
        <v>235</v>
      </c>
      <c r="G497" s="3" t="s">
        <v>203</v>
      </c>
      <c r="H497" s="3"/>
      <c r="I497" s="3"/>
      <c r="J497" s="3"/>
      <c r="K497" s="3"/>
      <c r="L497" s="3"/>
      <c r="M497" s="3"/>
      <c r="N497" s="3"/>
      <c r="O497" s="3"/>
      <c r="P497" s="3"/>
      <c r="Q497" s="3"/>
      <c r="R497" s="3"/>
      <c r="S497" s="3"/>
      <c r="T497" s="3"/>
      <c r="U497" s="3"/>
      <c r="V497" s="3"/>
      <c r="W497" s="3"/>
      <c r="X497" s="3"/>
      <c r="Y497" s="3"/>
      <c r="Z497" s="3"/>
    </row>
    <row r="498" spans="1:26" x14ac:dyDescent="0.2">
      <c r="A498" s="3">
        <v>11330</v>
      </c>
      <c r="B498" s="3" t="s">
        <v>355</v>
      </c>
      <c r="C498" s="11">
        <v>44448</v>
      </c>
      <c r="D498" s="12">
        <v>0.56805555555555554</v>
      </c>
      <c r="E498" s="3">
        <v>1030</v>
      </c>
      <c r="F498" s="3" t="s">
        <v>249</v>
      </c>
      <c r="G498" s="3" t="s">
        <v>203</v>
      </c>
      <c r="H498" s="3"/>
      <c r="I498" s="3"/>
      <c r="J498" s="3"/>
      <c r="K498" s="3"/>
      <c r="L498" s="3"/>
      <c r="M498" s="3"/>
      <c r="N498" s="3"/>
      <c r="O498" s="3"/>
      <c r="P498" s="3"/>
      <c r="Q498" s="3"/>
      <c r="R498" s="3"/>
      <c r="S498" s="3"/>
      <c r="T498" s="3"/>
      <c r="U498" s="3"/>
      <c r="V498" s="3"/>
      <c r="W498" s="3"/>
      <c r="X498" s="3"/>
      <c r="Y498" s="3"/>
      <c r="Z498" s="3"/>
    </row>
    <row r="499" spans="1:26" x14ac:dyDescent="0.2">
      <c r="A499" s="3">
        <v>11331</v>
      </c>
      <c r="B499" s="3" t="s">
        <v>355</v>
      </c>
      <c r="C499" s="11">
        <v>44448</v>
      </c>
      <c r="D499" s="12">
        <v>0.36249999999999999</v>
      </c>
      <c r="E499" s="3">
        <v>1025</v>
      </c>
      <c r="F499" s="3" t="s">
        <v>209</v>
      </c>
      <c r="G499" s="3" t="s">
        <v>203</v>
      </c>
      <c r="H499" s="3"/>
      <c r="I499" s="3"/>
      <c r="J499" s="3"/>
      <c r="K499" s="3"/>
      <c r="L499" s="3"/>
      <c r="M499" s="3"/>
      <c r="N499" s="3"/>
      <c r="O499" s="3"/>
      <c r="P499" s="3"/>
      <c r="Q499" s="3"/>
      <c r="R499" s="3"/>
      <c r="S499" s="3"/>
      <c r="T499" s="3"/>
      <c r="U499" s="3"/>
      <c r="V499" s="3"/>
      <c r="W499" s="3"/>
      <c r="X499" s="3"/>
      <c r="Y499" s="3"/>
      <c r="Z499" s="3"/>
    </row>
    <row r="500" spans="1:26" x14ac:dyDescent="0.2">
      <c r="A500" s="3">
        <v>11332</v>
      </c>
      <c r="B500" s="3" t="s">
        <v>355</v>
      </c>
      <c r="C500" s="11">
        <v>44448</v>
      </c>
      <c r="D500" s="12">
        <v>0.59791666666666665</v>
      </c>
      <c r="E500" s="3">
        <v>1021</v>
      </c>
      <c r="F500" s="3" t="s">
        <v>255</v>
      </c>
      <c r="G500" s="3" t="s">
        <v>203</v>
      </c>
      <c r="H500" s="3"/>
      <c r="I500" s="3"/>
      <c r="J500" s="3"/>
      <c r="K500" s="3"/>
      <c r="L500" s="3"/>
      <c r="M500" s="3"/>
      <c r="N500" s="3"/>
      <c r="O500" s="3"/>
      <c r="P500" s="3"/>
      <c r="Q500" s="3"/>
      <c r="R500" s="3"/>
      <c r="S500" s="3"/>
      <c r="T500" s="3"/>
      <c r="U500" s="3"/>
      <c r="V500" s="3"/>
      <c r="W500" s="3"/>
      <c r="X500" s="3"/>
      <c r="Y500" s="3"/>
      <c r="Z500" s="3"/>
    </row>
    <row r="501" spans="1:26" x14ac:dyDescent="0.2">
      <c r="A501" s="3">
        <v>11333</v>
      </c>
      <c r="B501" s="3" t="s">
        <v>355</v>
      </c>
      <c r="C501" s="11">
        <v>44448</v>
      </c>
      <c r="D501" s="12">
        <v>0.59791666666666665</v>
      </c>
      <c r="E501" s="3">
        <v>1001</v>
      </c>
      <c r="F501" s="3" t="s">
        <v>255</v>
      </c>
      <c r="G501" s="3" t="s">
        <v>221</v>
      </c>
      <c r="H501" s="3"/>
      <c r="I501" s="3"/>
      <c r="J501" s="3"/>
      <c r="K501" s="3"/>
      <c r="L501" s="3"/>
      <c r="M501" s="3"/>
      <c r="N501" s="3"/>
      <c r="O501" s="3"/>
      <c r="P501" s="3"/>
      <c r="Q501" s="3"/>
      <c r="R501" s="3"/>
      <c r="S501" s="3"/>
      <c r="T501" s="3"/>
      <c r="U501" s="3"/>
      <c r="V501" s="3"/>
      <c r="W501" s="3"/>
      <c r="X501" s="3"/>
      <c r="Y501" s="3"/>
      <c r="Z501" s="3"/>
    </row>
    <row r="502" spans="1:26" x14ac:dyDescent="0.2">
      <c r="A502" s="3">
        <v>11334</v>
      </c>
      <c r="B502" s="3" t="s">
        <v>355</v>
      </c>
      <c r="C502" s="11">
        <v>44448</v>
      </c>
      <c r="D502" s="12">
        <v>0.30625000000000002</v>
      </c>
      <c r="E502" s="3">
        <v>1017</v>
      </c>
      <c r="F502" s="3" t="s">
        <v>202</v>
      </c>
      <c r="G502" s="3" t="s">
        <v>203</v>
      </c>
      <c r="H502" s="3"/>
      <c r="I502" s="3"/>
      <c r="J502" s="3"/>
      <c r="K502" s="3"/>
      <c r="L502" s="3"/>
      <c r="M502" s="3"/>
      <c r="N502" s="3"/>
      <c r="O502" s="3"/>
      <c r="P502" s="3"/>
      <c r="Q502" s="3"/>
      <c r="R502" s="3"/>
      <c r="S502" s="3"/>
      <c r="T502" s="3"/>
      <c r="U502" s="3"/>
      <c r="V502" s="3"/>
      <c r="W502" s="3"/>
      <c r="X502" s="3"/>
      <c r="Y502" s="3"/>
      <c r="Z502" s="3"/>
    </row>
    <row r="503" spans="1:26" x14ac:dyDescent="0.2">
      <c r="A503" s="3">
        <v>11335</v>
      </c>
      <c r="B503" s="3" t="s">
        <v>355</v>
      </c>
      <c r="C503" s="11">
        <v>44448</v>
      </c>
      <c r="D503" s="12">
        <v>0.60763888888888884</v>
      </c>
      <c r="E503" s="3">
        <v>1015</v>
      </c>
      <c r="F503" s="3" t="s">
        <v>260</v>
      </c>
      <c r="G503" s="3" t="s">
        <v>203</v>
      </c>
      <c r="H503" s="3"/>
      <c r="I503" s="3"/>
      <c r="J503" s="3"/>
      <c r="K503" s="3"/>
      <c r="L503" s="3"/>
      <c r="M503" s="3"/>
      <c r="N503" s="3"/>
      <c r="O503" s="3"/>
      <c r="P503" s="3"/>
      <c r="Q503" s="3"/>
      <c r="R503" s="3"/>
      <c r="S503" s="3"/>
      <c r="T503" s="3"/>
      <c r="U503" s="3"/>
      <c r="V503" s="3"/>
      <c r="W503" s="3"/>
      <c r="X503" s="3"/>
      <c r="Y503" s="3"/>
      <c r="Z503" s="3"/>
    </row>
    <row r="504" spans="1:26" x14ac:dyDescent="0.2">
      <c r="A504" s="3">
        <v>11336</v>
      </c>
      <c r="B504" s="3" t="s">
        <v>355</v>
      </c>
      <c r="C504" s="11">
        <v>44448</v>
      </c>
      <c r="D504" s="12">
        <v>0.47222222222222221</v>
      </c>
      <c r="E504" s="3">
        <v>1006</v>
      </c>
      <c r="F504" s="3" t="s">
        <v>230</v>
      </c>
      <c r="G504" s="3" t="s">
        <v>221</v>
      </c>
      <c r="H504" s="3"/>
      <c r="I504" s="3"/>
      <c r="J504" s="3"/>
      <c r="K504" s="3"/>
      <c r="L504" s="3"/>
      <c r="M504" s="3"/>
      <c r="N504" s="3"/>
      <c r="O504" s="3"/>
      <c r="P504" s="3"/>
      <c r="Q504" s="3"/>
      <c r="R504" s="3"/>
      <c r="S504" s="3"/>
      <c r="T504" s="3"/>
      <c r="U504" s="3"/>
      <c r="V504" s="3"/>
      <c r="W504" s="3"/>
      <c r="X504" s="3"/>
      <c r="Y504" s="3"/>
      <c r="Z504" s="3"/>
    </row>
    <row r="505" spans="1:26" x14ac:dyDescent="0.2">
      <c r="A505" s="3">
        <v>11337</v>
      </c>
      <c r="B505" s="3" t="s">
        <v>355</v>
      </c>
      <c r="C505" s="11">
        <v>44448</v>
      </c>
      <c r="D505" s="12">
        <v>0.34375</v>
      </c>
      <c r="E505" s="3">
        <v>1033</v>
      </c>
      <c r="F505" s="3" t="s">
        <v>206</v>
      </c>
      <c r="G505" s="3" t="s">
        <v>203</v>
      </c>
      <c r="H505" s="3"/>
      <c r="I505" s="3"/>
      <c r="J505" s="3"/>
      <c r="K505" s="3"/>
      <c r="L505" s="3"/>
      <c r="M505" s="3"/>
      <c r="N505" s="3"/>
      <c r="O505" s="3"/>
      <c r="P505" s="3"/>
      <c r="Q505" s="3"/>
      <c r="R505" s="3"/>
      <c r="S505" s="3"/>
      <c r="T505" s="3"/>
      <c r="U505" s="3"/>
      <c r="V505" s="3"/>
      <c r="W505" s="3"/>
      <c r="X505" s="3"/>
      <c r="Y505" s="3"/>
      <c r="Z505" s="3"/>
    </row>
    <row r="506" spans="1:26" x14ac:dyDescent="0.2">
      <c r="A506" s="3">
        <v>11338</v>
      </c>
      <c r="B506" s="3" t="s">
        <v>355</v>
      </c>
      <c r="C506" s="11">
        <v>44448</v>
      </c>
      <c r="D506" s="12">
        <v>0.60763888888888884</v>
      </c>
      <c r="E506" s="3">
        <v>1034</v>
      </c>
      <c r="F506" s="3" t="s">
        <v>260</v>
      </c>
      <c r="G506" s="3" t="s">
        <v>221</v>
      </c>
      <c r="H506" s="3"/>
      <c r="I506" s="3"/>
      <c r="J506" s="3"/>
      <c r="K506" s="3"/>
      <c r="L506" s="3"/>
      <c r="M506" s="3"/>
      <c r="N506" s="3"/>
      <c r="O506" s="3"/>
      <c r="P506" s="3"/>
      <c r="Q506" s="3"/>
      <c r="R506" s="3"/>
      <c r="S506" s="3"/>
      <c r="T506" s="3"/>
      <c r="U506" s="3"/>
      <c r="V506" s="3"/>
      <c r="W506" s="3"/>
      <c r="X506" s="3"/>
      <c r="Y506" s="3"/>
      <c r="Z506" s="3"/>
    </row>
    <row r="507" spans="1:26" x14ac:dyDescent="0.2">
      <c r="A507" s="3">
        <v>11401</v>
      </c>
      <c r="B507" s="3" t="s">
        <v>356</v>
      </c>
      <c r="C507" s="11">
        <v>44488</v>
      </c>
      <c r="D507" s="12">
        <v>0.43819444444444444</v>
      </c>
      <c r="E507" s="3">
        <v>1015</v>
      </c>
      <c r="F507" s="3" t="s">
        <v>281</v>
      </c>
      <c r="G507" s="3" t="s">
        <v>203</v>
      </c>
      <c r="H507" s="3"/>
      <c r="I507" s="3"/>
      <c r="J507" s="3"/>
      <c r="K507" s="3"/>
      <c r="L507" s="3"/>
      <c r="M507" s="3"/>
      <c r="N507" s="3"/>
      <c r="O507" s="3"/>
      <c r="P507" s="3"/>
      <c r="Q507" s="3"/>
      <c r="R507" s="3"/>
      <c r="S507" s="3"/>
      <c r="T507" s="3"/>
      <c r="U507" s="3"/>
      <c r="V507" s="3"/>
      <c r="W507" s="3"/>
      <c r="X507" s="3"/>
      <c r="Y507" s="3"/>
      <c r="Z507" s="3"/>
    </row>
    <row r="508" spans="1:26" x14ac:dyDescent="0.2">
      <c r="A508" s="3">
        <v>11402</v>
      </c>
      <c r="B508" s="3" t="s">
        <v>356</v>
      </c>
      <c r="C508" s="11">
        <v>44488</v>
      </c>
      <c r="D508" s="12">
        <v>0.34930555555555554</v>
      </c>
      <c r="E508" s="3">
        <v>1035</v>
      </c>
      <c r="F508" s="3" t="s">
        <v>307</v>
      </c>
      <c r="G508" s="3" t="s">
        <v>221</v>
      </c>
      <c r="H508" s="3"/>
      <c r="I508" s="3"/>
      <c r="J508" s="3"/>
      <c r="K508" s="3"/>
      <c r="L508" s="3"/>
      <c r="M508" s="3"/>
      <c r="N508" s="3"/>
      <c r="O508" s="3"/>
      <c r="P508" s="3"/>
      <c r="Q508" s="3"/>
      <c r="R508" s="3"/>
      <c r="S508" s="3"/>
      <c r="T508" s="3"/>
      <c r="U508" s="3"/>
      <c r="V508" s="3"/>
      <c r="W508" s="3"/>
      <c r="X508" s="3"/>
      <c r="Y508" s="3"/>
      <c r="Z508" s="3"/>
    </row>
    <row r="509" spans="1:26" x14ac:dyDescent="0.2">
      <c r="A509" s="3">
        <v>11403</v>
      </c>
      <c r="B509" s="3" t="s">
        <v>356</v>
      </c>
      <c r="C509" s="11">
        <v>44488</v>
      </c>
      <c r="D509" s="12">
        <v>0.37847222222222221</v>
      </c>
      <c r="E509" s="3">
        <v>1021</v>
      </c>
      <c r="F509" s="3" t="s">
        <v>300</v>
      </c>
      <c r="G509" s="3" t="s">
        <v>203</v>
      </c>
      <c r="H509" s="3"/>
      <c r="I509" s="3"/>
      <c r="J509" s="3"/>
      <c r="K509" s="3"/>
      <c r="L509" s="3"/>
      <c r="M509" s="3"/>
      <c r="N509" s="3"/>
      <c r="O509" s="3"/>
      <c r="P509" s="3"/>
      <c r="Q509" s="3"/>
      <c r="R509" s="3"/>
      <c r="S509" s="3"/>
      <c r="T509" s="3"/>
      <c r="U509" s="3"/>
      <c r="V509" s="3"/>
      <c r="W509" s="3"/>
      <c r="X509" s="3"/>
      <c r="Y509" s="3"/>
      <c r="Z509" s="3"/>
    </row>
    <row r="510" spans="1:26" x14ac:dyDescent="0.2">
      <c r="A510" s="3">
        <v>11404</v>
      </c>
      <c r="B510" s="3" t="s">
        <v>356</v>
      </c>
      <c r="C510" s="11">
        <v>44488</v>
      </c>
      <c r="D510" s="12">
        <v>0.34930555555555554</v>
      </c>
      <c r="E510" s="3">
        <v>1026</v>
      </c>
      <c r="F510" s="3" t="s">
        <v>307</v>
      </c>
      <c r="G510" s="3" t="s">
        <v>203</v>
      </c>
      <c r="H510" s="3"/>
      <c r="I510" s="3"/>
      <c r="J510" s="3"/>
      <c r="K510" s="3"/>
      <c r="L510" s="3"/>
      <c r="M510" s="3"/>
      <c r="N510" s="3"/>
      <c r="O510" s="3"/>
      <c r="P510" s="3"/>
      <c r="Q510" s="3"/>
      <c r="R510" s="3"/>
      <c r="S510" s="3"/>
      <c r="T510" s="3"/>
      <c r="U510" s="3"/>
      <c r="V510" s="3"/>
      <c r="W510" s="3"/>
      <c r="X510" s="3"/>
      <c r="Y510" s="3"/>
      <c r="Z510" s="3"/>
    </row>
    <row r="511" spans="1:26" x14ac:dyDescent="0.2">
      <c r="A511" s="3">
        <v>11405</v>
      </c>
      <c r="B511" s="3" t="s">
        <v>356</v>
      </c>
      <c r="C511" s="11">
        <v>44488</v>
      </c>
      <c r="D511" s="12">
        <v>0.51180555555555551</v>
      </c>
      <c r="E511" s="3">
        <v>1001</v>
      </c>
      <c r="F511" s="3" t="s">
        <v>224</v>
      </c>
      <c r="G511" s="3" t="s">
        <v>203</v>
      </c>
      <c r="H511" s="3"/>
      <c r="I511" s="3"/>
      <c r="J511" s="3"/>
      <c r="K511" s="3"/>
      <c r="L511" s="3"/>
      <c r="M511" s="3"/>
      <c r="N511" s="3"/>
      <c r="O511" s="3"/>
      <c r="P511" s="3"/>
      <c r="Q511" s="3"/>
      <c r="R511" s="3"/>
      <c r="S511" s="3"/>
      <c r="T511" s="3"/>
      <c r="U511" s="3"/>
      <c r="V511" s="3"/>
      <c r="W511" s="3"/>
      <c r="X511" s="3"/>
      <c r="Y511" s="3"/>
      <c r="Z511" s="3"/>
    </row>
    <row r="512" spans="1:26" x14ac:dyDescent="0.2">
      <c r="A512" s="3">
        <v>11406</v>
      </c>
      <c r="B512" s="3" t="s">
        <v>356</v>
      </c>
      <c r="C512" s="11">
        <v>44488</v>
      </c>
      <c r="D512" s="12">
        <v>0.3215277777777778</v>
      </c>
      <c r="E512" s="3">
        <v>1003</v>
      </c>
      <c r="F512" s="3" t="s">
        <v>277</v>
      </c>
      <c r="G512" s="3" t="s">
        <v>203</v>
      </c>
      <c r="H512" s="3"/>
      <c r="I512" s="3"/>
      <c r="J512" s="3"/>
      <c r="K512" s="3"/>
      <c r="L512" s="3"/>
      <c r="M512" s="3"/>
      <c r="N512" s="3"/>
      <c r="O512" s="3"/>
      <c r="P512" s="3"/>
      <c r="Q512" s="3"/>
      <c r="R512" s="3"/>
      <c r="S512" s="3"/>
      <c r="T512" s="3"/>
      <c r="U512" s="3"/>
      <c r="V512" s="3"/>
      <c r="W512" s="3"/>
      <c r="X512" s="3"/>
      <c r="Y512" s="3"/>
      <c r="Z512" s="3"/>
    </row>
    <row r="513" spans="1:26" x14ac:dyDescent="0.2">
      <c r="A513" s="3">
        <v>11408</v>
      </c>
      <c r="B513" s="3" t="s">
        <v>356</v>
      </c>
      <c r="C513" s="11">
        <v>44488</v>
      </c>
      <c r="D513" s="12">
        <v>0.29722222222222222</v>
      </c>
      <c r="E513" s="3">
        <v>1042</v>
      </c>
      <c r="F513" s="3" t="s">
        <v>284</v>
      </c>
      <c r="G513" s="3" t="s">
        <v>203</v>
      </c>
      <c r="H513" s="3"/>
      <c r="I513" s="3"/>
      <c r="J513" s="3"/>
      <c r="K513" s="3"/>
      <c r="L513" s="3"/>
      <c r="M513" s="3"/>
      <c r="N513" s="3"/>
      <c r="O513" s="3"/>
      <c r="P513" s="3"/>
      <c r="Q513" s="3"/>
      <c r="R513" s="3"/>
      <c r="S513" s="3"/>
      <c r="T513" s="3"/>
      <c r="U513" s="3"/>
      <c r="V513" s="3"/>
      <c r="W513" s="3"/>
      <c r="X513" s="3"/>
      <c r="Y513" s="3"/>
      <c r="Z513" s="3"/>
    </row>
    <row r="514" spans="1:26" x14ac:dyDescent="0.2">
      <c r="A514" s="3">
        <v>11408</v>
      </c>
      <c r="B514" s="3" t="s">
        <v>356</v>
      </c>
      <c r="C514" s="11">
        <v>44488</v>
      </c>
      <c r="D514" s="12">
        <v>0.36875000000000002</v>
      </c>
      <c r="E514" s="3">
        <v>1022</v>
      </c>
      <c r="F514" s="3" t="s">
        <v>272</v>
      </c>
      <c r="G514" s="3" t="s">
        <v>203</v>
      </c>
      <c r="H514" s="3"/>
      <c r="I514" s="3"/>
      <c r="J514" s="3"/>
      <c r="K514" s="3"/>
      <c r="L514" s="3"/>
      <c r="M514" s="3"/>
      <c r="N514" s="3"/>
      <c r="O514" s="3"/>
      <c r="P514" s="3"/>
      <c r="Q514" s="3"/>
      <c r="R514" s="3"/>
      <c r="S514" s="3"/>
      <c r="T514" s="3"/>
      <c r="U514" s="3"/>
      <c r="V514" s="3"/>
      <c r="W514" s="3"/>
      <c r="X514" s="3"/>
      <c r="Y514" s="3"/>
      <c r="Z514" s="3"/>
    </row>
    <row r="515" spans="1:26" x14ac:dyDescent="0.2">
      <c r="A515" s="3">
        <v>11409</v>
      </c>
      <c r="B515" s="3" t="s">
        <v>356</v>
      </c>
      <c r="C515" s="11">
        <v>44488</v>
      </c>
      <c r="D515" s="12">
        <v>0.45208333333333334</v>
      </c>
      <c r="E515" s="3">
        <v>1013</v>
      </c>
      <c r="F515" s="3" t="s">
        <v>265</v>
      </c>
      <c r="G515" s="3" t="s">
        <v>203</v>
      </c>
      <c r="H515" s="3"/>
      <c r="I515" s="3"/>
      <c r="J515" s="3"/>
      <c r="K515" s="3"/>
      <c r="L515" s="3"/>
      <c r="M515" s="3"/>
      <c r="N515" s="3"/>
      <c r="O515" s="3"/>
      <c r="P515" s="3"/>
      <c r="Q515" s="3"/>
      <c r="R515" s="3"/>
      <c r="S515" s="3"/>
      <c r="T515" s="3"/>
      <c r="U515" s="3"/>
      <c r="V515" s="3"/>
      <c r="W515" s="3"/>
      <c r="X515" s="3"/>
      <c r="Y515" s="3"/>
      <c r="Z515" s="3"/>
    </row>
    <row r="516" spans="1:26" x14ac:dyDescent="0.2">
      <c r="A516" s="3">
        <v>11410</v>
      </c>
      <c r="B516" s="3" t="s">
        <v>356</v>
      </c>
      <c r="C516" s="11">
        <v>44488</v>
      </c>
      <c r="D516" s="12">
        <v>0.47499999999999998</v>
      </c>
      <c r="E516" s="3">
        <v>1037</v>
      </c>
      <c r="F516" s="3" t="s">
        <v>215</v>
      </c>
      <c r="G516" s="3" t="s">
        <v>221</v>
      </c>
      <c r="H516" s="3"/>
      <c r="I516" s="3"/>
      <c r="J516" s="3"/>
      <c r="K516" s="3"/>
      <c r="L516" s="3"/>
      <c r="M516" s="3"/>
      <c r="N516" s="3"/>
      <c r="O516" s="3"/>
      <c r="P516" s="3"/>
      <c r="Q516" s="3"/>
      <c r="R516" s="3"/>
      <c r="S516" s="3"/>
      <c r="T516" s="3"/>
      <c r="U516" s="3"/>
      <c r="V516" s="3"/>
      <c r="W516" s="3"/>
      <c r="X516" s="3"/>
      <c r="Y516" s="3"/>
      <c r="Z516" s="3"/>
    </row>
    <row r="517" spans="1:26" x14ac:dyDescent="0.2">
      <c r="A517" s="3">
        <v>11411</v>
      </c>
      <c r="B517" s="3" t="s">
        <v>356</v>
      </c>
      <c r="C517" s="11">
        <v>44488</v>
      </c>
      <c r="D517" s="12">
        <v>0.3215277777777778</v>
      </c>
      <c r="E517" s="3">
        <v>1040</v>
      </c>
      <c r="F517" s="3" t="s">
        <v>277</v>
      </c>
      <c r="G517" s="3" t="s">
        <v>221</v>
      </c>
      <c r="H517" s="3"/>
      <c r="I517" s="3"/>
      <c r="J517" s="3"/>
      <c r="K517" s="3"/>
      <c r="L517" s="3"/>
      <c r="M517" s="3"/>
      <c r="N517" s="3"/>
      <c r="O517" s="3"/>
      <c r="P517" s="3"/>
      <c r="Q517" s="3"/>
      <c r="R517" s="3"/>
      <c r="S517" s="3"/>
      <c r="T517" s="3"/>
      <c r="U517" s="3"/>
      <c r="V517" s="3"/>
      <c r="W517" s="3"/>
      <c r="X517" s="3"/>
      <c r="Y517" s="3"/>
      <c r="Z517" s="3"/>
    </row>
    <row r="518" spans="1:26" x14ac:dyDescent="0.2">
      <c r="A518" s="3">
        <v>11412</v>
      </c>
      <c r="B518" s="3" t="s">
        <v>356</v>
      </c>
      <c r="C518" s="11">
        <v>44488</v>
      </c>
      <c r="D518" s="12">
        <v>0.47499999999999998</v>
      </c>
      <c r="E518" s="3">
        <v>1016</v>
      </c>
      <c r="F518" s="3" t="s">
        <v>215</v>
      </c>
      <c r="G518" s="3" t="s">
        <v>203</v>
      </c>
      <c r="H518" s="3"/>
      <c r="I518" s="3"/>
      <c r="J518" s="3"/>
      <c r="K518" s="3"/>
      <c r="L518" s="3"/>
      <c r="M518" s="3"/>
      <c r="N518" s="3"/>
      <c r="O518" s="3"/>
      <c r="P518" s="3"/>
      <c r="Q518" s="3"/>
      <c r="R518" s="3"/>
      <c r="S518" s="3"/>
      <c r="T518" s="3"/>
      <c r="U518" s="3"/>
      <c r="V518" s="3"/>
      <c r="W518" s="3"/>
      <c r="X518" s="3"/>
      <c r="Y518" s="3"/>
      <c r="Z518" s="3"/>
    </row>
    <row r="519" spans="1:26" x14ac:dyDescent="0.2">
      <c r="A519" s="3">
        <v>11413</v>
      </c>
      <c r="B519" s="3" t="s">
        <v>356</v>
      </c>
      <c r="C519" s="11">
        <v>44488</v>
      </c>
      <c r="D519" s="12">
        <v>0.49583333333333335</v>
      </c>
      <c r="E519" s="3">
        <v>1004</v>
      </c>
      <c r="F519" s="3" t="s">
        <v>218</v>
      </c>
      <c r="G519" s="3" t="s">
        <v>203</v>
      </c>
      <c r="H519" s="3"/>
      <c r="I519" s="3"/>
      <c r="J519" s="3"/>
      <c r="K519" s="3"/>
      <c r="L519" s="3"/>
      <c r="M519" s="3"/>
      <c r="N519" s="3"/>
      <c r="O519" s="3"/>
      <c r="P519" s="3"/>
      <c r="Q519" s="3"/>
      <c r="R519" s="3"/>
      <c r="S519" s="3"/>
      <c r="T519" s="3"/>
      <c r="U519" s="3"/>
      <c r="V519" s="3"/>
      <c r="W519" s="3"/>
      <c r="X519" s="3"/>
      <c r="Y519" s="3"/>
      <c r="Z519" s="3"/>
    </row>
    <row r="520" spans="1:26" x14ac:dyDescent="0.2">
      <c r="A520" s="3">
        <v>11414</v>
      </c>
      <c r="B520" s="3" t="s">
        <v>356</v>
      </c>
      <c r="C520" s="11">
        <v>44488</v>
      </c>
      <c r="D520" s="12">
        <v>0.30833333333333335</v>
      </c>
      <c r="E520" s="3">
        <v>1044</v>
      </c>
      <c r="F520" s="3" t="s">
        <v>279</v>
      </c>
      <c r="G520" s="3" t="s">
        <v>203</v>
      </c>
      <c r="H520" s="3"/>
      <c r="I520" s="3"/>
      <c r="J520" s="3"/>
      <c r="K520" s="3"/>
      <c r="L520" s="3"/>
      <c r="M520" s="3"/>
      <c r="N520" s="3"/>
      <c r="O520" s="3"/>
      <c r="P520" s="3"/>
      <c r="Q520" s="3"/>
      <c r="R520" s="3"/>
      <c r="S520" s="3"/>
      <c r="T520" s="3"/>
      <c r="U520" s="3"/>
      <c r="V520" s="3"/>
      <c r="W520" s="3"/>
      <c r="X520" s="3"/>
      <c r="Y520" s="3"/>
      <c r="Z520" s="3"/>
    </row>
    <row r="521" spans="1:26" x14ac:dyDescent="0.2">
      <c r="A521" s="3">
        <v>11415</v>
      </c>
      <c r="B521" s="3" t="s">
        <v>356</v>
      </c>
      <c r="C521" s="11">
        <v>44488</v>
      </c>
      <c r="D521" s="12">
        <v>0.35833333333333334</v>
      </c>
      <c r="E521" s="3">
        <v>1032</v>
      </c>
      <c r="F521" s="3" t="s">
        <v>304</v>
      </c>
      <c r="G521" s="3" t="s">
        <v>203</v>
      </c>
      <c r="H521" s="3"/>
      <c r="I521" s="3"/>
      <c r="J521" s="3"/>
      <c r="K521" s="3"/>
      <c r="L521" s="3"/>
      <c r="M521" s="3"/>
      <c r="N521" s="3"/>
      <c r="O521" s="3"/>
      <c r="P521" s="3"/>
      <c r="Q521" s="3"/>
      <c r="R521" s="3"/>
      <c r="S521" s="3"/>
      <c r="T521" s="3"/>
      <c r="U521" s="3"/>
      <c r="V521" s="3"/>
      <c r="W521" s="3"/>
      <c r="X521" s="3"/>
      <c r="Y521" s="3"/>
      <c r="Z521" s="3"/>
    </row>
    <row r="522" spans="1:26" x14ac:dyDescent="0.2">
      <c r="A522" s="3">
        <v>11416</v>
      </c>
      <c r="B522" s="3" t="s">
        <v>356</v>
      </c>
      <c r="C522" s="11">
        <v>44488</v>
      </c>
      <c r="D522" s="12">
        <v>0.38680555555555557</v>
      </c>
      <c r="E522" s="3">
        <v>1002</v>
      </c>
      <c r="F522" s="3" t="s">
        <v>270</v>
      </c>
      <c r="G522" s="3" t="s">
        <v>203</v>
      </c>
      <c r="H522" s="3"/>
      <c r="I522" s="3"/>
      <c r="J522" s="3"/>
      <c r="K522" s="3"/>
      <c r="L522" s="3"/>
      <c r="M522" s="3"/>
      <c r="N522" s="3"/>
      <c r="O522" s="3"/>
      <c r="P522" s="3"/>
      <c r="Q522" s="3"/>
      <c r="R522" s="3"/>
      <c r="S522" s="3"/>
      <c r="T522" s="3"/>
      <c r="U522" s="3"/>
      <c r="V522" s="3"/>
      <c r="W522" s="3"/>
      <c r="X522" s="3"/>
      <c r="Y522" s="3"/>
      <c r="Z522" s="3"/>
    </row>
    <row r="523" spans="1:26" x14ac:dyDescent="0.2">
      <c r="A523" s="3">
        <v>11417</v>
      </c>
      <c r="B523" s="3" t="s">
        <v>356</v>
      </c>
      <c r="C523" s="11">
        <v>44488</v>
      </c>
      <c r="D523" s="12">
        <v>0.49583333333333335</v>
      </c>
      <c r="E523" s="3">
        <v>1009</v>
      </c>
      <c r="F523" s="3" t="s">
        <v>218</v>
      </c>
      <c r="G523" s="3" t="s">
        <v>221</v>
      </c>
      <c r="H523" s="3"/>
      <c r="I523" s="3"/>
      <c r="J523" s="3"/>
      <c r="K523" s="3"/>
      <c r="L523" s="3"/>
      <c r="M523" s="3"/>
      <c r="N523" s="3"/>
      <c r="O523" s="3"/>
      <c r="P523" s="3"/>
      <c r="Q523" s="3"/>
      <c r="R523" s="3"/>
      <c r="S523" s="3"/>
      <c r="T523" s="3"/>
      <c r="U523" s="3"/>
      <c r="V523" s="3"/>
      <c r="W523" s="3"/>
      <c r="X523" s="3"/>
      <c r="Y523" s="3"/>
      <c r="Z523" s="3"/>
    </row>
    <row r="524" spans="1:26" x14ac:dyDescent="0.2">
      <c r="A524" s="3">
        <v>11418</v>
      </c>
      <c r="B524" s="3" t="s">
        <v>356</v>
      </c>
      <c r="C524" s="11">
        <v>44488</v>
      </c>
      <c r="D524" s="12">
        <v>0.43819444444444444</v>
      </c>
      <c r="E524" s="3">
        <v>1030</v>
      </c>
      <c r="F524" s="3" t="s">
        <v>281</v>
      </c>
      <c r="G524" s="3" t="s">
        <v>221</v>
      </c>
      <c r="H524" s="3"/>
      <c r="I524" s="3"/>
      <c r="J524" s="3"/>
      <c r="K524" s="3"/>
      <c r="L524" s="3"/>
      <c r="M524" s="3"/>
      <c r="N524" s="3"/>
      <c r="O524" s="3"/>
      <c r="P524" s="3"/>
      <c r="Q524" s="3"/>
      <c r="R524" s="3"/>
      <c r="S524" s="3"/>
      <c r="T524" s="3"/>
      <c r="U524" s="3"/>
      <c r="V524" s="3"/>
      <c r="W524" s="3"/>
      <c r="X524" s="3"/>
      <c r="Y524" s="3"/>
      <c r="Z524" s="3"/>
    </row>
    <row r="525" spans="1:26" x14ac:dyDescent="0.2">
      <c r="A525" s="3">
        <v>11419</v>
      </c>
      <c r="B525" s="3" t="s">
        <v>356</v>
      </c>
      <c r="C525" s="11">
        <v>44490</v>
      </c>
      <c r="D525" s="12">
        <v>0.36319444444444443</v>
      </c>
      <c r="E525" s="3">
        <v>1009</v>
      </c>
      <c r="F525" s="3" t="s">
        <v>212</v>
      </c>
      <c r="G525" s="3" t="s">
        <v>221</v>
      </c>
      <c r="H525" s="3"/>
      <c r="I525" s="3"/>
      <c r="J525" s="3"/>
      <c r="K525" s="3"/>
      <c r="L525" s="3"/>
      <c r="M525" s="3"/>
      <c r="N525" s="3"/>
      <c r="O525" s="3"/>
      <c r="P525" s="3"/>
      <c r="Q525" s="3"/>
      <c r="R525" s="3"/>
      <c r="S525" s="3"/>
      <c r="T525" s="3"/>
      <c r="U525" s="3"/>
      <c r="V525" s="3"/>
      <c r="W525" s="3"/>
      <c r="X525" s="3"/>
      <c r="Y525" s="3"/>
      <c r="Z525" s="3"/>
    </row>
    <row r="526" spans="1:26" x14ac:dyDescent="0.2">
      <c r="A526" s="3">
        <v>11420</v>
      </c>
      <c r="B526" s="3" t="s">
        <v>356</v>
      </c>
      <c r="C526" s="11">
        <v>44490</v>
      </c>
      <c r="D526" s="12">
        <v>0.48819444444444443</v>
      </c>
      <c r="E526" s="3">
        <v>1001</v>
      </c>
      <c r="F526" s="3" t="s">
        <v>243</v>
      </c>
      <c r="G526" s="3" t="s">
        <v>203</v>
      </c>
      <c r="H526" s="3"/>
      <c r="I526" s="3"/>
      <c r="J526" s="3"/>
      <c r="K526" s="3"/>
      <c r="L526" s="3"/>
      <c r="M526" s="3"/>
      <c r="N526" s="3"/>
      <c r="O526" s="3"/>
      <c r="P526" s="3"/>
      <c r="Q526" s="3"/>
      <c r="R526" s="3"/>
      <c r="S526" s="3"/>
      <c r="T526" s="3"/>
      <c r="U526" s="3"/>
      <c r="V526" s="3"/>
      <c r="W526" s="3"/>
      <c r="X526" s="3"/>
      <c r="Y526" s="3"/>
      <c r="Z526" s="3"/>
    </row>
    <row r="527" spans="1:26" x14ac:dyDescent="0.2">
      <c r="A527" s="3">
        <v>11421</v>
      </c>
      <c r="B527" s="3" t="s">
        <v>356</v>
      </c>
      <c r="C527" s="11">
        <v>44490</v>
      </c>
      <c r="D527" s="12">
        <v>0.50694444444444442</v>
      </c>
      <c r="E527" s="3">
        <v>1013</v>
      </c>
      <c r="F527" s="3" t="s">
        <v>246</v>
      </c>
      <c r="G527" s="3" t="s">
        <v>203</v>
      </c>
      <c r="H527" s="3"/>
      <c r="I527" s="3"/>
      <c r="J527" s="3"/>
      <c r="K527" s="3"/>
      <c r="L527" s="3"/>
      <c r="M527" s="3"/>
      <c r="N527" s="3"/>
      <c r="O527" s="3"/>
      <c r="P527" s="3"/>
      <c r="Q527" s="3"/>
      <c r="R527" s="3"/>
      <c r="S527" s="3"/>
      <c r="T527" s="3"/>
      <c r="U527" s="3"/>
      <c r="V527" s="3"/>
      <c r="W527" s="3"/>
      <c r="X527" s="3"/>
      <c r="Y527" s="3"/>
      <c r="Z527" s="3"/>
    </row>
    <row r="528" spans="1:26" x14ac:dyDescent="0.2">
      <c r="A528" s="3">
        <v>11422</v>
      </c>
      <c r="B528" s="3" t="s">
        <v>356</v>
      </c>
      <c r="C528" s="11">
        <v>44490</v>
      </c>
      <c r="D528" s="12">
        <v>0.48819444444444443</v>
      </c>
      <c r="E528" s="3">
        <v>1030</v>
      </c>
      <c r="F528" s="3" t="s">
        <v>243</v>
      </c>
      <c r="G528" s="3" t="s">
        <v>221</v>
      </c>
      <c r="H528" s="3"/>
      <c r="I528" s="3"/>
      <c r="J528" s="3"/>
      <c r="K528" s="3"/>
      <c r="L528" s="3"/>
      <c r="M528" s="3"/>
      <c r="N528" s="3"/>
      <c r="O528" s="3"/>
      <c r="P528" s="3"/>
      <c r="Q528" s="3"/>
      <c r="R528" s="3"/>
      <c r="S528" s="3"/>
      <c r="T528" s="3"/>
      <c r="U528" s="3"/>
      <c r="V528" s="3"/>
      <c r="W528" s="3"/>
      <c r="X528" s="3"/>
      <c r="Y528" s="3"/>
      <c r="Z528" s="3"/>
    </row>
    <row r="529" spans="1:26" x14ac:dyDescent="0.2">
      <c r="A529" s="3">
        <v>11423</v>
      </c>
      <c r="B529" s="3" t="s">
        <v>356</v>
      </c>
      <c r="C529" s="11">
        <v>44490</v>
      </c>
      <c r="D529" s="12">
        <v>0.39027777777777778</v>
      </c>
      <c r="E529" s="3">
        <v>1019</v>
      </c>
      <c r="F529" s="3" t="s">
        <v>227</v>
      </c>
      <c r="G529" s="3" t="s">
        <v>203</v>
      </c>
      <c r="H529" s="3"/>
      <c r="I529" s="3"/>
      <c r="J529" s="3"/>
      <c r="K529" s="3"/>
      <c r="L529" s="3"/>
      <c r="M529" s="3"/>
      <c r="N529" s="3"/>
      <c r="O529" s="3"/>
      <c r="P529" s="3"/>
      <c r="Q529" s="3"/>
      <c r="R529" s="3"/>
      <c r="S529" s="3"/>
      <c r="T529" s="3"/>
      <c r="U529" s="3"/>
      <c r="V529" s="3"/>
      <c r="W529" s="3"/>
      <c r="X529" s="3"/>
      <c r="Y529" s="3"/>
      <c r="Z529" s="3"/>
    </row>
    <row r="530" spans="1:26" x14ac:dyDescent="0.2">
      <c r="A530" s="3">
        <v>11424</v>
      </c>
      <c r="B530" s="3" t="s">
        <v>356</v>
      </c>
      <c r="C530" s="11">
        <v>44490</v>
      </c>
      <c r="D530" s="12">
        <v>0.47013888888888888</v>
      </c>
      <c r="E530" s="3">
        <v>1022</v>
      </c>
      <c r="F530" s="3" t="s">
        <v>240</v>
      </c>
      <c r="G530" s="3" t="s">
        <v>203</v>
      </c>
      <c r="H530" s="3"/>
      <c r="I530" s="3"/>
      <c r="J530" s="3"/>
      <c r="K530" s="3"/>
      <c r="L530" s="3"/>
      <c r="M530" s="3"/>
      <c r="N530" s="3"/>
      <c r="O530" s="3"/>
      <c r="P530" s="3"/>
      <c r="Q530" s="3"/>
      <c r="R530" s="3"/>
      <c r="S530" s="3"/>
      <c r="T530" s="3"/>
      <c r="U530" s="3"/>
      <c r="V530" s="3"/>
      <c r="W530" s="3"/>
      <c r="X530" s="3"/>
      <c r="Y530" s="3"/>
      <c r="Z530" s="3"/>
    </row>
    <row r="531" spans="1:26" x14ac:dyDescent="0.2">
      <c r="A531" s="3">
        <v>11425</v>
      </c>
      <c r="B531" s="3" t="s">
        <v>356</v>
      </c>
      <c r="C531" s="11">
        <v>44490</v>
      </c>
      <c r="D531" s="12">
        <v>0.40416666666666667</v>
      </c>
      <c r="E531" s="3">
        <v>1034</v>
      </c>
      <c r="F531" s="3" t="s">
        <v>227</v>
      </c>
      <c r="G531" s="3" t="s">
        <v>203</v>
      </c>
      <c r="H531" s="3"/>
      <c r="I531" s="3"/>
      <c r="J531" s="3"/>
      <c r="K531" s="3"/>
      <c r="L531" s="3"/>
      <c r="M531" s="3"/>
      <c r="N531" s="3"/>
      <c r="O531" s="3"/>
      <c r="P531" s="3"/>
      <c r="Q531" s="3"/>
      <c r="R531" s="3"/>
      <c r="S531" s="3"/>
      <c r="T531" s="3"/>
      <c r="U531" s="3"/>
      <c r="V531" s="3"/>
      <c r="W531" s="3"/>
      <c r="X531" s="3"/>
      <c r="Y531" s="3"/>
      <c r="Z531" s="3"/>
    </row>
    <row r="532" spans="1:26" x14ac:dyDescent="0.2">
      <c r="A532" s="3">
        <v>11426</v>
      </c>
      <c r="B532" s="3" t="s">
        <v>356</v>
      </c>
      <c r="C532" s="11">
        <v>44490</v>
      </c>
      <c r="D532" s="12">
        <v>0.45763888888888887</v>
      </c>
      <c r="E532" s="3">
        <v>1039</v>
      </c>
      <c r="F532" s="3" t="s">
        <v>235</v>
      </c>
      <c r="G532" s="3" t="s">
        <v>221</v>
      </c>
      <c r="H532" s="3"/>
      <c r="I532" s="3"/>
      <c r="J532" s="3"/>
      <c r="K532" s="3"/>
      <c r="L532" s="3"/>
      <c r="M532" s="3"/>
      <c r="N532" s="3"/>
      <c r="O532" s="3"/>
      <c r="P532" s="3"/>
      <c r="Q532" s="3"/>
      <c r="R532" s="3"/>
      <c r="S532" s="3"/>
      <c r="T532" s="3"/>
      <c r="U532" s="3"/>
      <c r="V532" s="3"/>
      <c r="W532" s="3"/>
      <c r="X532" s="3"/>
      <c r="Y532" s="3"/>
      <c r="Z532" s="3"/>
    </row>
    <row r="533" spans="1:26" x14ac:dyDescent="0.2">
      <c r="A533" s="3">
        <v>11427</v>
      </c>
      <c r="B533" s="3" t="s">
        <v>356</v>
      </c>
      <c r="C533" s="11">
        <v>44490</v>
      </c>
      <c r="D533" s="12">
        <v>0.45763888888888887</v>
      </c>
      <c r="E533" s="3">
        <v>1005</v>
      </c>
      <c r="F533" s="3" t="s">
        <v>235</v>
      </c>
      <c r="G533" s="3" t="s">
        <v>203</v>
      </c>
      <c r="H533" s="3"/>
      <c r="I533" s="3"/>
      <c r="J533" s="3"/>
      <c r="K533" s="3"/>
      <c r="L533" s="3"/>
      <c r="M533" s="3"/>
      <c r="N533" s="3"/>
      <c r="O533" s="3"/>
      <c r="P533" s="3"/>
      <c r="Q533" s="3"/>
      <c r="R533" s="3"/>
      <c r="S533" s="3"/>
      <c r="T533" s="3"/>
      <c r="U533" s="3"/>
      <c r="V533" s="3"/>
      <c r="W533" s="3"/>
      <c r="X533" s="3"/>
      <c r="Y533" s="3"/>
      <c r="Z533" s="3"/>
    </row>
    <row r="534" spans="1:26" x14ac:dyDescent="0.2">
      <c r="A534" s="3">
        <v>11428</v>
      </c>
      <c r="B534" s="3" t="s">
        <v>356</v>
      </c>
      <c r="C534" s="11">
        <v>44490</v>
      </c>
      <c r="D534" s="12">
        <v>0.41805555555555557</v>
      </c>
      <c r="E534" s="3">
        <v>1007</v>
      </c>
      <c r="F534" s="3" t="s">
        <v>230</v>
      </c>
      <c r="G534" s="3" t="s">
        <v>203</v>
      </c>
      <c r="H534" s="3"/>
      <c r="I534" s="3"/>
      <c r="J534" s="3"/>
      <c r="K534" s="3"/>
      <c r="L534" s="3"/>
      <c r="M534" s="3"/>
      <c r="N534" s="3"/>
      <c r="O534" s="3"/>
      <c r="P534" s="3"/>
      <c r="Q534" s="3"/>
      <c r="R534" s="3"/>
      <c r="S534" s="3"/>
      <c r="T534" s="3"/>
      <c r="U534" s="3"/>
      <c r="V534" s="3"/>
      <c r="W534" s="3"/>
      <c r="X534" s="3"/>
      <c r="Y534" s="3"/>
      <c r="Z534" s="3"/>
    </row>
    <row r="535" spans="1:26" x14ac:dyDescent="0.2">
      <c r="A535" s="3">
        <v>11429</v>
      </c>
      <c r="B535" s="3" t="s">
        <v>356</v>
      </c>
      <c r="C535" s="11">
        <v>44490</v>
      </c>
      <c r="D535" s="12">
        <v>0.41805555555555557</v>
      </c>
      <c r="E535" s="3">
        <v>1026</v>
      </c>
      <c r="F535" s="3" t="s">
        <v>230</v>
      </c>
      <c r="G535" s="3" t="s">
        <v>221</v>
      </c>
      <c r="H535" s="3"/>
      <c r="I535" s="3"/>
      <c r="J535" s="3"/>
      <c r="K535" s="3"/>
      <c r="L535" s="3"/>
      <c r="M535" s="3"/>
      <c r="N535" s="3"/>
      <c r="O535" s="3"/>
      <c r="P535" s="3"/>
      <c r="Q535" s="3"/>
      <c r="R535" s="3"/>
      <c r="S535" s="3"/>
      <c r="T535" s="3"/>
      <c r="U535" s="3"/>
      <c r="V535" s="3"/>
      <c r="W535" s="3"/>
      <c r="X535" s="3"/>
      <c r="Y535" s="3"/>
      <c r="Z535" s="3"/>
    </row>
    <row r="536" spans="1:26" x14ac:dyDescent="0.2">
      <c r="A536" s="3">
        <v>11430</v>
      </c>
      <c r="B536" s="3" t="s">
        <v>356</v>
      </c>
      <c r="C536" s="11">
        <v>44490</v>
      </c>
      <c r="D536" s="12">
        <v>0.36319444444444443</v>
      </c>
      <c r="E536" s="3">
        <v>1032</v>
      </c>
      <c r="F536" s="3" t="s">
        <v>212</v>
      </c>
      <c r="G536" s="3" t="s">
        <v>203</v>
      </c>
      <c r="H536" s="3"/>
      <c r="I536" s="3"/>
      <c r="J536" s="3"/>
      <c r="K536" s="3"/>
      <c r="L536" s="3"/>
      <c r="M536" s="3"/>
      <c r="N536" s="3"/>
      <c r="O536" s="3"/>
      <c r="P536" s="3"/>
      <c r="Q536" s="3"/>
      <c r="R536" s="3"/>
      <c r="S536" s="3"/>
      <c r="T536" s="3"/>
      <c r="U536" s="3"/>
      <c r="V536" s="3"/>
      <c r="W536" s="3"/>
      <c r="X536" s="3"/>
      <c r="Y536" s="3"/>
      <c r="Z536" s="3"/>
    </row>
    <row r="537" spans="1:26" x14ac:dyDescent="0.2">
      <c r="A537" s="3">
        <v>11431</v>
      </c>
      <c r="B537" s="3" t="s">
        <v>356</v>
      </c>
      <c r="C537" s="11">
        <v>44490</v>
      </c>
      <c r="D537" s="12">
        <v>0.40416666666666667</v>
      </c>
      <c r="E537" s="3">
        <v>1041</v>
      </c>
      <c r="F537" s="3" t="s">
        <v>227</v>
      </c>
      <c r="G537" s="3" t="s">
        <v>221</v>
      </c>
      <c r="H537" s="3"/>
      <c r="I537" s="3"/>
      <c r="J537" s="3"/>
      <c r="K537" s="3"/>
      <c r="L537" s="3"/>
      <c r="M537" s="3"/>
      <c r="N537" s="3"/>
      <c r="O537" s="3"/>
      <c r="P537" s="3"/>
      <c r="Q537" s="3"/>
      <c r="R537" s="3"/>
      <c r="S537" s="3"/>
      <c r="T537" s="3"/>
      <c r="U537" s="3"/>
      <c r="V537" s="3"/>
      <c r="W537" s="3"/>
      <c r="X537" s="3"/>
      <c r="Y537" s="3"/>
      <c r="Z537" s="3"/>
    </row>
    <row r="538" spans="1:26" x14ac:dyDescent="0.2">
      <c r="A538" s="3">
        <v>11432</v>
      </c>
      <c r="B538" s="3" t="s">
        <v>356</v>
      </c>
      <c r="C538" s="11">
        <v>44490</v>
      </c>
      <c r="D538" s="12">
        <v>0.29722222222222222</v>
      </c>
      <c r="E538" s="3">
        <v>1024</v>
      </c>
      <c r="F538" s="3" t="s">
        <v>202</v>
      </c>
      <c r="G538" s="3" t="s">
        <v>221</v>
      </c>
      <c r="H538" s="3"/>
      <c r="I538" s="3"/>
      <c r="J538" s="3"/>
      <c r="K538" s="3"/>
      <c r="L538" s="3"/>
      <c r="M538" s="3"/>
      <c r="N538" s="3"/>
      <c r="O538" s="3"/>
      <c r="P538" s="3"/>
      <c r="Q538" s="3"/>
      <c r="R538" s="3"/>
      <c r="S538" s="3"/>
      <c r="T538" s="3"/>
      <c r="U538" s="3"/>
      <c r="V538" s="3"/>
      <c r="W538" s="3"/>
      <c r="X538" s="3"/>
      <c r="Y538" s="3"/>
      <c r="Z538" s="3"/>
    </row>
    <row r="539" spans="1:26" x14ac:dyDescent="0.2">
      <c r="A539" s="3">
        <v>11433</v>
      </c>
      <c r="B539" s="3" t="s">
        <v>356</v>
      </c>
      <c r="C539" s="11">
        <v>44490</v>
      </c>
      <c r="D539" s="12">
        <v>0.47013888888888888</v>
      </c>
      <c r="E539" s="3">
        <v>1033</v>
      </c>
      <c r="F539" s="3" t="s">
        <v>240</v>
      </c>
      <c r="G539" s="3" t="s">
        <v>221</v>
      </c>
      <c r="H539" s="3"/>
      <c r="I539" s="3"/>
      <c r="J539" s="3"/>
      <c r="K539" s="3"/>
      <c r="L539" s="3"/>
      <c r="M539" s="3"/>
      <c r="N539" s="3"/>
      <c r="O539" s="3"/>
      <c r="P539" s="3"/>
      <c r="Q539" s="3"/>
      <c r="R539" s="3"/>
      <c r="S539" s="3"/>
      <c r="T539" s="3"/>
      <c r="U539" s="3"/>
      <c r="V539" s="3"/>
      <c r="W539" s="3"/>
      <c r="X539" s="3"/>
      <c r="Y539" s="3"/>
      <c r="Z539" s="3"/>
    </row>
    <row r="540" spans="1:26" x14ac:dyDescent="0.2">
      <c r="A540" s="3">
        <v>11434</v>
      </c>
      <c r="B540" s="3" t="s">
        <v>356</v>
      </c>
      <c r="C540" s="11">
        <v>44490</v>
      </c>
      <c r="D540" s="12">
        <v>0.29722222222222222</v>
      </c>
      <c r="E540" s="3">
        <v>1011</v>
      </c>
      <c r="F540" s="3" t="s">
        <v>202</v>
      </c>
      <c r="G540" s="3" t="s">
        <v>203</v>
      </c>
      <c r="H540" s="3"/>
      <c r="I540" s="3"/>
      <c r="J540" s="3"/>
      <c r="K540" s="3"/>
      <c r="L540" s="3"/>
      <c r="M540" s="3"/>
      <c r="N540" s="3"/>
      <c r="O540" s="3"/>
      <c r="P540" s="3"/>
      <c r="Q540" s="3"/>
      <c r="R540" s="3"/>
      <c r="S540" s="3"/>
      <c r="T540" s="3"/>
      <c r="U540" s="3"/>
      <c r="V540" s="3"/>
      <c r="W540" s="3"/>
      <c r="X540" s="3"/>
      <c r="Y540" s="3"/>
      <c r="Z540" s="3"/>
    </row>
    <row r="541" spans="1:26" x14ac:dyDescent="0.2">
      <c r="A541" s="3">
        <v>11435</v>
      </c>
      <c r="B541" s="3" t="s">
        <v>356</v>
      </c>
      <c r="C541" s="11">
        <v>44490</v>
      </c>
      <c r="D541" s="12">
        <v>0.34027777777777779</v>
      </c>
      <c r="E541" s="3">
        <v>1004</v>
      </c>
      <c r="F541" s="3" t="s">
        <v>209</v>
      </c>
      <c r="G541" s="3" t="s">
        <v>203</v>
      </c>
      <c r="H541" s="3"/>
      <c r="I541" s="3"/>
      <c r="J541" s="3"/>
      <c r="K541" s="3"/>
      <c r="L541" s="3"/>
      <c r="M541" s="3"/>
      <c r="N541" s="3"/>
      <c r="O541" s="3"/>
      <c r="P541" s="3"/>
      <c r="Q541" s="3"/>
      <c r="R541" s="3"/>
      <c r="S541" s="3"/>
      <c r="T541" s="3"/>
      <c r="U541" s="3"/>
      <c r="V541" s="3"/>
      <c r="W541" s="3"/>
      <c r="X541" s="3"/>
      <c r="Y541" s="3"/>
      <c r="Z541" s="3"/>
    </row>
    <row r="542" spans="1:26" x14ac:dyDescent="0.2">
      <c r="A542" s="3">
        <v>11436</v>
      </c>
      <c r="B542" s="3" t="s">
        <v>356</v>
      </c>
      <c r="C542" s="11">
        <v>44490</v>
      </c>
      <c r="D542" s="12">
        <v>0.3263888888888889</v>
      </c>
      <c r="E542" s="3">
        <v>1027</v>
      </c>
      <c r="F542" s="3" t="s">
        <v>206</v>
      </c>
      <c r="G542" s="3" t="s">
        <v>203</v>
      </c>
      <c r="H542" s="3"/>
      <c r="I542" s="3"/>
      <c r="J542" s="3"/>
      <c r="K542" s="3"/>
      <c r="L542" s="3"/>
      <c r="M542" s="3"/>
      <c r="N542" s="3"/>
      <c r="O542" s="3"/>
      <c r="P542" s="3"/>
      <c r="Q542" s="3"/>
      <c r="R542" s="3"/>
      <c r="S542" s="3"/>
      <c r="T542" s="3"/>
      <c r="U542" s="3"/>
      <c r="V542" s="3"/>
      <c r="W542" s="3"/>
      <c r="X542" s="3"/>
      <c r="Y542" s="3"/>
      <c r="Z542" s="3"/>
    </row>
    <row r="543" spans="1:26" x14ac:dyDescent="0.2">
      <c r="A543" s="3">
        <v>11501</v>
      </c>
      <c r="B543" s="3" t="s">
        <v>357</v>
      </c>
      <c r="C543" s="11">
        <v>44516</v>
      </c>
      <c r="D543" s="12">
        <v>0.51736111111111116</v>
      </c>
      <c r="E543" s="3">
        <v>1016</v>
      </c>
      <c r="F543" s="3" t="s">
        <v>215</v>
      </c>
      <c r="G543" s="3" t="s">
        <v>203</v>
      </c>
      <c r="H543" s="3"/>
      <c r="I543" s="3"/>
      <c r="J543" s="3"/>
      <c r="K543" s="3"/>
      <c r="L543" s="3"/>
      <c r="M543" s="3"/>
      <c r="N543" s="3"/>
      <c r="O543" s="3"/>
      <c r="P543" s="3"/>
      <c r="Q543" s="3"/>
      <c r="R543" s="3"/>
      <c r="S543" s="3"/>
      <c r="T543" s="3"/>
      <c r="U543" s="3"/>
      <c r="V543" s="3"/>
      <c r="W543" s="3"/>
      <c r="X543" s="3"/>
      <c r="Y543" s="3"/>
      <c r="Z543" s="3"/>
    </row>
    <row r="544" spans="1:26" x14ac:dyDescent="0.2">
      <c r="A544" s="3">
        <v>11502</v>
      </c>
      <c r="B544" s="3" t="s">
        <v>357</v>
      </c>
      <c r="C544" s="11">
        <v>44516</v>
      </c>
      <c r="D544" s="12">
        <v>0.52708333333333335</v>
      </c>
      <c r="E544" s="3">
        <v>1015</v>
      </c>
      <c r="F544" s="3" t="s">
        <v>218</v>
      </c>
      <c r="G544" s="3" t="s">
        <v>221</v>
      </c>
      <c r="H544" s="3"/>
      <c r="I544" s="3"/>
      <c r="J544" s="3"/>
      <c r="K544" s="3"/>
      <c r="L544" s="3"/>
      <c r="M544" s="3"/>
      <c r="N544" s="3"/>
      <c r="O544" s="3"/>
      <c r="P544" s="3"/>
      <c r="Q544" s="3"/>
      <c r="R544" s="3"/>
      <c r="S544" s="3"/>
      <c r="T544" s="3"/>
      <c r="U544" s="3"/>
      <c r="V544" s="3"/>
      <c r="W544" s="3"/>
      <c r="X544" s="3"/>
      <c r="Y544" s="3"/>
      <c r="Z544" s="3"/>
    </row>
    <row r="545" spans="1:26" x14ac:dyDescent="0.2">
      <c r="A545" s="3">
        <v>11503</v>
      </c>
      <c r="B545" s="3" t="s">
        <v>357</v>
      </c>
      <c r="C545" s="11">
        <v>44516</v>
      </c>
      <c r="D545" s="12">
        <v>0.41666666666666669</v>
      </c>
      <c r="E545" s="3">
        <v>1011</v>
      </c>
      <c r="F545" s="3" t="s">
        <v>274</v>
      </c>
      <c r="G545" s="3" t="s">
        <v>221</v>
      </c>
      <c r="H545" s="3"/>
      <c r="I545" s="3"/>
      <c r="J545" s="3"/>
      <c r="K545" s="3"/>
      <c r="L545" s="3"/>
      <c r="M545" s="3"/>
      <c r="N545" s="3"/>
      <c r="O545" s="3"/>
      <c r="P545" s="3"/>
      <c r="Q545" s="3"/>
      <c r="R545" s="3"/>
      <c r="S545" s="3"/>
      <c r="T545" s="3"/>
      <c r="U545" s="3"/>
      <c r="V545" s="3"/>
      <c r="W545" s="3"/>
      <c r="X545" s="3"/>
      <c r="Y545" s="3"/>
      <c r="Z545" s="3"/>
    </row>
    <row r="546" spans="1:26" x14ac:dyDescent="0.2">
      <c r="A546" s="3">
        <v>11505</v>
      </c>
      <c r="B546" s="3" t="s">
        <v>357</v>
      </c>
      <c r="C546" s="11">
        <v>44516</v>
      </c>
      <c r="D546" s="12">
        <v>0.47291666666666665</v>
      </c>
      <c r="E546" s="3">
        <v>1001</v>
      </c>
      <c r="F546" s="3" t="s">
        <v>281</v>
      </c>
      <c r="G546" s="3" t="s">
        <v>203</v>
      </c>
      <c r="H546" s="3"/>
      <c r="I546" s="3"/>
      <c r="J546" s="3"/>
      <c r="K546" s="3"/>
      <c r="L546" s="3"/>
      <c r="M546" s="3"/>
      <c r="N546" s="3"/>
      <c r="O546" s="3"/>
      <c r="P546" s="3"/>
      <c r="Q546" s="3"/>
      <c r="R546" s="3"/>
      <c r="S546" s="3"/>
      <c r="T546" s="3"/>
      <c r="U546" s="3"/>
      <c r="V546" s="3"/>
      <c r="W546" s="3"/>
      <c r="X546" s="3"/>
      <c r="Y546" s="3"/>
      <c r="Z546" s="3"/>
    </row>
    <row r="547" spans="1:26" x14ac:dyDescent="0.2">
      <c r="A547" s="3">
        <v>11506</v>
      </c>
      <c r="B547" s="3" t="s">
        <v>357</v>
      </c>
      <c r="C547" s="11">
        <v>44516</v>
      </c>
      <c r="D547" s="12">
        <v>0.54305555555555551</v>
      </c>
      <c r="E547" s="3">
        <v>1032</v>
      </c>
      <c r="F547" s="3" t="s">
        <v>224</v>
      </c>
      <c r="G547" s="3" t="s">
        <v>203</v>
      </c>
      <c r="H547" s="3"/>
      <c r="I547" s="3"/>
      <c r="J547" s="3"/>
      <c r="K547" s="3"/>
      <c r="L547" s="3"/>
      <c r="M547" s="3"/>
      <c r="N547" s="3"/>
      <c r="O547" s="3"/>
      <c r="P547" s="3"/>
      <c r="Q547" s="3"/>
      <c r="R547" s="3"/>
      <c r="S547" s="3"/>
      <c r="T547" s="3"/>
      <c r="U547" s="3"/>
      <c r="V547" s="3"/>
      <c r="W547" s="3"/>
      <c r="X547" s="3"/>
      <c r="Y547" s="3"/>
      <c r="Z547" s="3"/>
    </row>
    <row r="548" spans="1:26" x14ac:dyDescent="0.2">
      <c r="A548" s="3">
        <v>11507</v>
      </c>
      <c r="B548" s="3" t="s">
        <v>357</v>
      </c>
      <c r="C548" s="11">
        <v>44516</v>
      </c>
      <c r="D548" s="12">
        <v>0.47291666666666665</v>
      </c>
      <c r="E548" s="3">
        <v>1034</v>
      </c>
      <c r="F548" s="3" t="s">
        <v>281</v>
      </c>
      <c r="G548" s="3" t="s">
        <v>221</v>
      </c>
      <c r="H548" s="3"/>
      <c r="I548" s="3"/>
      <c r="J548" s="3"/>
      <c r="K548" s="3"/>
      <c r="L548" s="3"/>
      <c r="M548" s="3"/>
      <c r="N548" s="3"/>
      <c r="O548" s="3"/>
      <c r="P548" s="3"/>
      <c r="Q548" s="3"/>
      <c r="R548" s="3"/>
      <c r="S548" s="3"/>
      <c r="T548" s="3"/>
      <c r="U548" s="3"/>
      <c r="V548" s="3"/>
      <c r="W548" s="3"/>
      <c r="X548" s="3"/>
      <c r="Y548" s="3"/>
      <c r="Z548" s="3"/>
    </row>
    <row r="549" spans="1:26" x14ac:dyDescent="0.2">
      <c r="A549" s="3">
        <v>11508</v>
      </c>
      <c r="B549" s="3" t="s">
        <v>357</v>
      </c>
      <c r="C549" s="11">
        <v>44516</v>
      </c>
      <c r="D549" s="12">
        <v>0.37916666666666665</v>
      </c>
      <c r="E549" s="3">
        <v>1017</v>
      </c>
      <c r="F549" s="3" t="s">
        <v>300</v>
      </c>
      <c r="G549" s="3" t="s">
        <v>203</v>
      </c>
      <c r="H549" s="3"/>
      <c r="I549" s="3"/>
      <c r="J549" s="3"/>
      <c r="K549" s="3"/>
      <c r="L549" s="3"/>
      <c r="M549" s="3"/>
      <c r="N549" s="3"/>
      <c r="O549" s="3"/>
      <c r="P549" s="3"/>
      <c r="Q549" s="3"/>
      <c r="R549" s="3"/>
      <c r="S549" s="3"/>
      <c r="T549" s="3"/>
      <c r="U549" s="3"/>
      <c r="V549" s="3"/>
      <c r="W549" s="3"/>
      <c r="X549" s="3"/>
      <c r="Y549" s="3"/>
      <c r="Z549" s="3"/>
    </row>
    <row r="550" spans="1:26" x14ac:dyDescent="0.2">
      <c r="A550" s="3">
        <v>11509</v>
      </c>
      <c r="B550" s="3" t="s">
        <v>357</v>
      </c>
      <c r="C550" s="11">
        <v>44516</v>
      </c>
      <c r="D550" s="12">
        <v>0.3527777777777778</v>
      </c>
      <c r="E550" s="3">
        <v>1041</v>
      </c>
      <c r="F550" s="3" t="s">
        <v>304</v>
      </c>
      <c r="G550" s="3" t="s">
        <v>221</v>
      </c>
      <c r="H550" s="3"/>
      <c r="I550" s="3"/>
      <c r="J550" s="3"/>
      <c r="K550" s="3"/>
      <c r="L550" s="3"/>
      <c r="M550" s="3"/>
      <c r="N550" s="3"/>
      <c r="O550" s="3"/>
      <c r="P550" s="3"/>
      <c r="Q550" s="3"/>
      <c r="R550" s="3"/>
      <c r="S550" s="3"/>
      <c r="T550" s="3"/>
      <c r="U550" s="3"/>
      <c r="V550" s="3"/>
      <c r="W550" s="3"/>
      <c r="X550" s="3"/>
      <c r="Y550" s="3"/>
      <c r="Z550" s="3"/>
    </row>
    <row r="551" spans="1:26" x14ac:dyDescent="0.2">
      <c r="A551" s="3">
        <v>11510</v>
      </c>
      <c r="B551" s="3" t="s">
        <v>357</v>
      </c>
      <c r="C551" s="11">
        <v>44516</v>
      </c>
      <c r="D551" s="12">
        <v>0.36805555555555558</v>
      </c>
      <c r="E551" s="3">
        <v>1003</v>
      </c>
      <c r="F551" s="3" t="s">
        <v>272</v>
      </c>
      <c r="G551" s="3" t="s">
        <v>203</v>
      </c>
      <c r="H551" s="3"/>
      <c r="I551" s="3"/>
      <c r="J551" s="3"/>
      <c r="K551" s="3"/>
      <c r="L551" s="3"/>
      <c r="M551" s="3"/>
      <c r="N551" s="3"/>
      <c r="O551" s="3"/>
      <c r="P551" s="3"/>
      <c r="Q551" s="3"/>
      <c r="R551" s="3"/>
      <c r="S551" s="3"/>
      <c r="T551" s="3"/>
      <c r="U551" s="3"/>
      <c r="V551" s="3"/>
      <c r="W551" s="3"/>
      <c r="X551" s="3"/>
      <c r="Y551" s="3"/>
      <c r="Z551" s="3"/>
    </row>
    <row r="552" spans="1:26" x14ac:dyDescent="0.2">
      <c r="A552" s="3">
        <v>11511</v>
      </c>
      <c r="B552" s="3" t="s">
        <v>357</v>
      </c>
      <c r="C552" s="11">
        <v>44516</v>
      </c>
      <c r="D552" s="12">
        <v>0.36805555555555558</v>
      </c>
      <c r="E552" s="3">
        <v>1020</v>
      </c>
      <c r="F552" s="3" t="s">
        <v>272</v>
      </c>
      <c r="G552" s="3" t="s">
        <v>221</v>
      </c>
      <c r="H552" s="3"/>
      <c r="I552" s="3"/>
      <c r="J552" s="3"/>
      <c r="K552" s="3"/>
      <c r="L552" s="3"/>
      <c r="M552" s="3"/>
      <c r="N552" s="3"/>
      <c r="O552" s="3"/>
      <c r="P552" s="3"/>
      <c r="Q552" s="3"/>
      <c r="R552" s="3"/>
      <c r="S552" s="3"/>
      <c r="T552" s="3"/>
      <c r="U552" s="3"/>
      <c r="V552" s="3"/>
      <c r="W552" s="3"/>
      <c r="X552" s="3"/>
      <c r="Y552" s="3"/>
      <c r="Z552" s="3"/>
    </row>
    <row r="553" spans="1:26" x14ac:dyDescent="0.2">
      <c r="A553" s="3">
        <v>11512</v>
      </c>
      <c r="B553" s="3" t="s">
        <v>357</v>
      </c>
      <c r="C553" s="11">
        <v>44516</v>
      </c>
      <c r="D553" s="12">
        <v>0.31666666666666665</v>
      </c>
      <c r="E553" s="3">
        <v>1038</v>
      </c>
      <c r="F553" s="3" t="s">
        <v>277</v>
      </c>
      <c r="G553" s="3" t="s">
        <v>203</v>
      </c>
      <c r="H553" s="3"/>
      <c r="I553" s="3"/>
      <c r="J553" s="3"/>
      <c r="K553" s="3"/>
      <c r="L553" s="3"/>
      <c r="M553" s="3"/>
      <c r="N553" s="3"/>
      <c r="O553" s="3"/>
      <c r="P553" s="3"/>
      <c r="Q553" s="3"/>
      <c r="R553" s="3"/>
      <c r="S553" s="3"/>
      <c r="T553" s="3"/>
      <c r="U553" s="3"/>
      <c r="V553" s="3"/>
      <c r="W553" s="3"/>
      <c r="X553" s="3"/>
      <c r="Y553" s="3"/>
      <c r="Z553" s="3"/>
    </row>
    <row r="554" spans="1:26" x14ac:dyDescent="0.2">
      <c r="A554" s="3">
        <v>11513</v>
      </c>
      <c r="B554" s="3" t="s">
        <v>357</v>
      </c>
      <c r="C554" s="11">
        <v>44516</v>
      </c>
      <c r="D554" s="12">
        <v>0.3034722222222222</v>
      </c>
      <c r="E554" s="3">
        <v>1042</v>
      </c>
      <c r="F554" s="3" t="s">
        <v>279</v>
      </c>
      <c r="G554" s="3" t="s">
        <v>203</v>
      </c>
      <c r="H554" s="3"/>
      <c r="I554" s="3"/>
      <c r="J554" s="3"/>
      <c r="K554" s="3"/>
      <c r="L554" s="3"/>
      <c r="M554" s="3"/>
      <c r="N554" s="3"/>
      <c r="O554" s="3"/>
      <c r="P554" s="3"/>
      <c r="Q554" s="3"/>
      <c r="R554" s="3"/>
      <c r="S554" s="3"/>
      <c r="T554" s="3"/>
      <c r="U554" s="3"/>
      <c r="V554" s="3"/>
      <c r="W554" s="3"/>
      <c r="X554" s="3"/>
      <c r="Y554" s="3"/>
      <c r="Z554" s="3"/>
    </row>
    <row r="555" spans="1:26" x14ac:dyDescent="0.2">
      <c r="A555" s="3">
        <v>11514</v>
      </c>
      <c r="B555" s="3" t="s">
        <v>357</v>
      </c>
      <c r="C555" s="11">
        <v>44516</v>
      </c>
      <c r="D555" s="12">
        <v>0.3527777777777778</v>
      </c>
      <c r="E555" s="3">
        <v>1028</v>
      </c>
      <c r="F555" s="3" t="s">
        <v>304</v>
      </c>
      <c r="G555" s="3" t="s">
        <v>203</v>
      </c>
      <c r="H555" s="3"/>
      <c r="I555" s="3"/>
      <c r="J555" s="3"/>
      <c r="K555" s="3"/>
      <c r="L555" s="3"/>
      <c r="M555" s="3"/>
      <c r="N555" s="3"/>
      <c r="O555" s="3"/>
      <c r="P555" s="3"/>
      <c r="Q555" s="3"/>
      <c r="R555" s="3"/>
      <c r="S555" s="3"/>
      <c r="T555" s="3"/>
      <c r="U555" s="3"/>
      <c r="V555" s="3"/>
      <c r="W555" s="3"/>
      <c r="X555" s="3"/>
      <c r="Y555" s="3"/>
      <c r="Z555" s="3"/>
    </row>
    <row r="556" spans="1:26" x14ac:dyDescent="0.2">
      <c r="A556" s="3">
        <v>11515</v>
      </c>
      <c r="B556" s="3" t="s">
        <v>357</v>
      </c>
      <c r="C556" s="11">
        <v>44516</v>
      </c>
      <c r="D556" s="12">
        <v>0.34513888888888888</v>
      </c>
      <c r="E556" s="3">
        <v>1013</v>
      </c>
      <c r="F556" s="3" t="s">
        <v>307</v>
      </c>
      <c r="G556" s="3" t="s">
        <v>203</v>
      </c>
      <c r="H556" s="3"/>
      <c r="I556" s="3"/>
      <c r="J556" s="3"/>
      <c r="K556" s="3"/>
      <c r="L556" s="3"/>
      <c r="M556" s="3"/>
      <c r="N556" s="3"/>
      <c r="O556" s="3"/>
      <c r="P556" s="3"/>
      <c r="Q556" s="3"/>
      <c r="R556" s="3"/>
      <c r="S556" s="3"/>
      <c r="T556" s="3"/>
      <c r="U556" s="3"/>
      <c r="V556" s="3"/>
      <c r="W556" s="3"/>
      <c r="X556" s="3"/>
      <c r="Y556" s="3"/>
      <c r="Z556" s="3"/>
    </row>
    <row r="557" spans="1:26" x14ac:dyDescent="0.2">
      <c r="A557" s="3">
        <v>11516</v>
      </c>
      <c r="B557" s="3" t="s">
        <v>357</v>
      </c>
      <c r="C557" s="11">
        <v>44516</v>
      </c>
      <c r="D557" s="12">
        <v>0.34513888888888888</v>
      </c>
      <c r="E557" s="3">
        <v>1037</v>
      </c>
      <c r="F557" s="3" t="s">
        <v>307</v>
      </c>
      <c r="G557" s="3" t="s">
        <v>221</v>
      </c>
      <c r="H557" s="3"/>
      <c r="I557" s="3"/>
      <c r="J557" s="3"/>
      <c r="K557" s="3"/>
      <c r="L557" s="3"/>
      <c r="M557" s="3"/>
      <c r="N557" s="3"/>
      <c r="O557" s="3"/>
      <c r="P557" s="3"/>
      <c r="Q557" s="3"/>
      <c r="R557" s="3"/>
      <c r="S557" s="3"/>
      <c r="T557" s="3"/>
      <c r="U557" s="3"/>
      <c r="V557" s="3"/>
      <c r="W557" s="3"/>
      <c r="X557" s="3"/>
      <c r="Y557" s="3"/>
      <c r="Z557" s="3"/>
    </row>
    <row r="558" spans="1:26" x14ac:dyDescent="0.2">
      <c r="A558" s="3">
        <v>11517</v>
      </c>
      <c r="B558" s="3" t="s">
        <v>357</v>
      </c>
      <c r="C558" s="11">
        <v>44516</v>
      </c>
      <c r="D558" s="12">
        <v>0.31666666666666665</v>
      </c>
      <c r="E558" s="3">
        <v>1044</v>
      </c>
      <c r="F558" s="3" t="s">
        <v>277</v>
      </c>
      <c r="G558" s="3" t="s">
        <v>221</v>
      </c>
      <c r="H558" s="3"/>
      <c r="I558" s="3"/>
      <c r="J558" s="3"/>
      <c r="K558" s="3"/>
      <c r="L558" s="3"/>
      <c r="M558" s="3"/>
      <c r="N558" s="3"/>
      <c r="O558" s="3"/>
      <c r="P558" s="3"/>
      <c r="Q558" s="3"/>
      <c r="R558" s="3"/>
      <c r="S558" s="3"/>
      <c r="T558" s="3"/>
      <c r="U558" s="3"/>
      <c r="V558" s="3"/>
      <c r="W558" s="3"/>
      <c r="X558" s="3"/>
      <c r="Y558" s="3"/>
      <c r="Z558" s="3"/>
    </row>
    <row r="559" spans="1:26" x14ac:dyDescent="0.2">
      <c r="A559" s="3">
        <v>11518</v>
      </c>
      <c r="B559" s="3" t="s">
        <v>357</v>
      </c>
      <c r="C559" s="11">
        <v>44516</v>
      </c>
      <c r="D559" s="12">
        <v>0.28749999999999998</v>
      </c>
      <c r="E559" s="3">
        <v>1006</v>
      </c>
      <c r="F559" s="3" t="s">
        <v>284</v>
      </c>
      <c r="G559" s="3" t="s">
        <v>203</v>
      </c>
      <c r="H559" s="3"/>
      <c r="I559" s="3"/>
      <c r="J559" s="3"/>
      <c r="K559" s="3"/>
      <c r="L559" s="3"/>
      <c r="M559" s="3"/>
      <c r="N559" s="3"/>
      <c r="O559" s="3"/>
      <c r="P559" s="3"/>
      <c r="Q559" s="3"/>
      <c r="R559" s="3"/>
      <c r="S559" s="3"/>
      <c r="T559" s="3"/>
      <c r="U559" s="3"/>
      <c r="V559" s="3"/>
      <c r="W559" s="3"/>
      <c r="X559" s="3"/>
      <c r="Y559" s="3"/>
      <c r="Z559" s="3"/>
    </row>
    <row r="560" spans="1:26" x14ac:dyDescent="0.2">
      <c r="A560" s="3">
        <v>11519</v>
      </c>
      <c r="B560" s="3" t="s">
        <v>357</v>
      </c>
      <c r="C560" s="11">
        <v>44516</v>
      </c>
      <c r="D560" s="12">
        <v>0.41666666666666669</v>
      </c>
      <c r="E560" s="3">
        <v>1004</v>
      </c>
      <c r="F560" s="3" t="s">
        <v>274</v>
      </c>
      <c r="G560" s="3" t="s">
        <v>203</v>
      </c>
      <c r="H560" s="3"/>
      <c r="I560" s="3"/>
      <c r="J560" s="3"/>
      <c r="K560" s="3"/>
      <c r="L560" s="3"/>
      <c r="M560" s="3"/>
      <c r="N560" s="3"/>
      <c r="O560" s="3"/>
      <c r="P560" s="3"/>
      <c r="Q560" s="3"/>
      <c r="R560" s="3"/>
      <c r="S560" s="3"/>
      <c r="T560" s="3"/>
      <c r="U560" s="3"/>
      <c r="V560" s="3"/>
      <c r="W560" s="3"/>
      <c r="X560" s="3"/>
      <c r="Y560" s="3"/>
      <c r="Z560" s="3"/>
    </row>
    <row r="561" spans="1:26" x14ac:dyDescent="0.2">
      <c r="A561" s="3">
        <v>11519</v>
      </c>
      <c r="B561" s="3" t="s">
        <v>357</v>
      </c>
      <c r="C561" s="11">
        <v>44516</v>
      </c>
      <c r="D561" s="12">
        <v>0.52708333333333335</v>
      </c>
      <c r="E561" s="3">
        <v>1004</v>
      </c>
      <c r="F561" s="3" t="s">
        <v>218</v>
      </c>
      <c r="G561" s="3" t="s">
        <v>203</v>
      </c>
      <c r="H561" s="3"/>
      <c r="I561" s="3"/>
      <c r="J561" s="3"/>
      <c r="K561" s="3"/>
      <c r="L561" s="3"/>
      <c r="M561" s="3"/>
      <c r="N561" s="3"/>
      <c r="O561" s="3"/>
      <c r="P561" s="3"/>
      <c r="Q561" s="3"/>
      <c r="R561" s="3"/>
      <c r="S561" s="3"/>
      <c r="T561" s="3"/>
      <c r="U561" s="3"/>
      <c r="V561" s="3"/>
      <c r="W561" s="3"/>
      <c r="X561" s="3"/>
      <c r="Y561" s="3"/>
      <c r="Z561" s="3"/>
    </row>
    <row r="562" spans="1:26" x14ac:dyDescent="0.2">
      <c r="A562" s="3">
        <v>11520</v>
      </c>
      <c r="B562" s="3" t="s">
        <v>357</v>
      </c>
      <c r="C562" s="11">
        <v>44516</v>
      </c>
      <c r="D562" s="12">
        <v>0.46180555555555558</v>
      </c>
      <c r="E562" s="3">
        <v>1019</v>
      </c>
      <c r="F562" s="3" t="s">
        <v>265</v>
      </c>
      <c r="G562" s="3" t="s">
        <v>203</v>
      </c>
      <c r="H562" s="3"/>
      <c r="I562" s="3"/>
      <c r="J562" s="3"/>
      <c r="K562" s="3"/>
      <c r="L562" s="3"/>
      <c r="M562" s="3"/>
      <c r="N562" s="3"/>
      <c r="O562" s="3"/>
      <c r="P562" s="3"/>
      <c r="Q562" s="3"/>
      <c r="R562" s="3"/>
      <c r="S562" s="3"/>
      <c r="T562" s="3"/>
      <c r="U562" s="3"/>
      <c r="V562" s="3"/>
      <c r="W562" s="3"/>
      <c r="X562" s="3"/>
      <c r="Y562" s="3"/>
      <c r="Z562" s="3"/>
    </row>
    <row r="563" spans="1:26" x14ac:dyDescent="0.2">
      <c r="A563" s="3">
        <v>11521</v>
      </c>
      <c r="B563" s="3" t="s">
        <v>357</v>
      </c>
      <c r="C563" s="11">
        <v>44516</v>
      </c>
      <c r="D563" s="12">
        <v>0.28749999999999998</v>
      </c>
      <c r="E563" s="3">
        <v>1027</v>
      </c>
      <c r="F563" s="3" t="s">
        <v>284</v>
      </c>
      <c r="G563" s="3" t="s">
        <v>221</v>
      </c>
      <c r="H563" s="3"/>
      <c r="I563" s="3"/>
      <c r="J563" s="3"/>
      <c r="K563" s="3"/>
      <c r="L563" s="3"/>
      <c r="M563" s="3"/>
      <c r="N563" s="3"/>
      <c r="O563" s="3"/>
      <c r="P563" s="3"/>
      <c r="Q563" s="3"/>
      <c r="R563" s="3"/>
      <c r="S563" s="3"/>
      <c r="T563" s="3"/>
      <c r="U563" s="3"/>
      <c r="V563" s="3"/>
      <c r="W563" s="3"/>
      <c r="X563" s="3"/>
      <c r="Y563" s="3"/>
      <c r="Z563" s="3"/>
    </row>
    <row r="564" spans="1:26" x14ac:dyDescent="0.2">
      <c r="A564" s="3">
        <v>11522</v>
      </c>
      <c r="B564" s="3" t="s">
        <v>357</v>
      </c>
      <c r="C564" s="11">
        <v>44516</v>
      </c>
      <c r="D564" s="12">
        <v>0.40416666666666667</v>
      </c>
      <c r="E564" s="3">
        <v>1035</v>
      </c>
      <c r="F564" s="3" t="s">
        <v>267</v>
      </c>
      <c r="G564" s="3" t="s">
        <v>203</v>
      </c>
      <c r="H564" s="3"/>
      <c r="I564" s="3"/>
      <c r="J564" s="3"/>
      <c r="K564" s="3"/>
      <c r="L564" s="3"/>
      <c r="M564" s="3"/>
      <c r="N564" s="3"/>
      <c r="O564" s="3"/>
      <c r="P564" s="3"/>
      <c r="Q564" s="3"/>
      <c r="R564" s="3"/>
      <c r="S564" s="3"/>
      <c r="T564" s="3"/>
      <c r="U564" s="3"/>
      <c r="V564" s="3"/>
      <c r="W564" s="3"/>
      <c r="X564" s="3"/>
      <c r="Y564" s="3"/>
      <c r="Z564" s="3"/>
    </row>
    <row r="565" spans="1:26" x14ac:dyDescent="0.2">
      <c r="A565" s="3">
        <v>11523</v>
      </c>
      <c r="B565" s="3" t="s">
        <v>357</v>
      </c>
      <c r="C565" s="11">
        <v>44516</v>
      </c>
      <c r="D565" s="12">
        <v>0.38958333333333334</v>
      </c>
      <c r="E565" s="3">
        <v>1005</v>
      </c>
      <c r="F565" s="3" t="s">
        <v>270</v>
      </c>
      <c r="G565" s="3" t="s">
        <v>203</v>
      </c>
      <c r="H565" s="3"/>
      <c r="I565" s="3"/>
      <c r="J565" s="3"/>
      <c r="K565" s="3"/>
      <c r="L565" s="3"/>
      <c r="M565" s="3"/>
      <c r="N565" s="3"/>
      <c r="O565" s="3"/>
      <c r="P565" s="3"/>
      <c r="Q565" s="3"/>
      <c r="R565" s="3"/>
      <c r="S565" s="3"/>
      <c r="T565" s="3"/>
      <c r="U565" s="3"/>
      <c r="V565" s="3"/>
      <c r="W565" s="3"/>
      <c r="X565" s="3"/>
      <c r="Y565" s="3"/>
      <c r="Z565" s="3"/>
    </row>
    <row r="566" spans="1:26" x14ac:dyDescent="0.2">
      <c r="A566" s="3">
        <v>11524</v>
      </c>
      <c r="B566" s="3" t="s">
        <v>357</v>
      </c>
      <c r="C566" s="11">
        <v>44518</v>
      </c>
      <c r="D566" s="12">
        <v>0.53055555555555556</v>
      </c>
      <c r="E566" s="3">
        <v>1020</v>
      </c>
      <c r="F566" s="3" t="s">
        <v>260</v>
      </c>
      <c r="G566" s="3" t="s">
        <v>203</v>
      </c>
      <c r="H566" s="3"/>
      <c r="I566" s="3"/>
      <c r="J566" s="3"/>
      <c r="K566" s="3"/>
      <c r="L566" s="3"/>
      <c r="M566" s="3"/>
      <c r="N566" s="3"/>
      <c r="O566" s="3"/>
      <c r="P566" s="3"/>
      <c r="Q566" s="3"/>
      <c r="R566" s="3"/>
      <c r="S566" s="3"/>
      <c r="T566" s="3"/>
      <c r="U566" s="3"/>
      <c r="V566" s="3"/>
      <c r="W566" s="3"/>
      <c r="X566" s="3"/>
      <c r="Y566" s="3"/>
      <c r="Z566" s="3"/>
    </row>
    <row r="567" spans="1:26" x14ac:dyDescent="0.2">
      <c r="A567" s="3">
        <v>11525</v>
      </c>
      <c r="B567" s="3" t="s">
        <v>357</v>
      </c>
      <c r="C567" s="11">
        <v>44518</v>
      </c>
      <c r="D567" s="12">
        <v>0.49652777777777779</v>
      </c>
      <c r="E567" s="3">
        <v>1041</v>
      </c>
      <c r="F567" s="3" t="s">
        <v>249</v>
      </c>
      <c r="G567" s="3" t="s">
        <v>203</v>
      </c>
      <c r="H567" s="3"/>
      <c r="I567" s="3"/>
      <c r="J567" s="3"/>
      <c r="K567" s="3"/>
      <c r="L567" s="3"/>
      <c r="M567" s="3"/>
      <c r="N567" s="3"/>
      <c r="O567" s="3"/>
      <c r="P567" s="3"/>
      <c r="Q567" s="3"/>
      <c r="R567" s="3"/>
      <c r="S567" s="3"/>
      <c r="T567" s="3"/>
      <c r="U567" s="3"/>
      <c r="V567" s="3"/>
      <c r="W567" s="3"/>
      <c r="X567" s="3"/>
      <c r="Y567" s="3"/>
      <c r="Z567" s="3"/>
    </row>
    <row r="568" spans="1:26" x14ac:dyDescent="0.2">
      <c r="A568" s="3">
        <v>11526</v>
      </c>
      <c r="B568" s="3" t="s">
        <v>357</v>
      </c>
      <c r="C568" s="11">
        <v>44518</v>
      </c>
      <c r="D568" s="12">
        <v>0.50763888888888886</v>
      </c>
      <c r="E568" s="3">
        <v>1028</v>
      </c>
      <c r="F568" s="3" t="s">
        <v>252</v>
      </c>
      <c r="G568" s="3" t="s">
        <v>203</v>
      </c>
      <c r="H568" s="3"/>
      <c r="I568" s="3"/>
      <c r="J568" s="3"/>
      <c r="K568" s="3"/>
      <c r="L568" s="3"/>
      <c r="M568" s="3"/>
      <c r="N568" s="3"/>
      <c r="O568" s="3"/>
      <c r="P568" s="3"/>
      <c r="Q568" s="3"/>
      <c r="R568" s="3"/>
      <c r="S568" s="3"/>
      <c r="T568" s="3"/>
      <c r="U568" s="3"/>
      <c r="V568" s="3"/>
      <c r="W568" s="3"/>
      <c r="X568" s="3"/>
      <c r="Y568" s="3"/>
      <c r="Z568" s="3"/>
    </row>
    <row r="569" spans="1:26" x14ac:dyDescent="0.2">
      <c r="A569" s="3">
        <v>11527</v>
      </c>
      <c r="B569" s="3" t="s">
        <v>357</v>
      </c>
      <c r="C569" s="11">
        <v>44518</v>
      </c>
      <c r="D569" s="12">
        <v>0.54791666666666672</v>
      </c>
      <c r="E569" s="3">
        <v>1017</v>
      </c>
      <c r="F569" s="3" t="s">
        <v>263</v>
      </c>
      <c r="G569" s="3" t="s">
        <v>221</v>
      </c>
      <c r="H569" s="3"/>
      <c r="I569" s="3"/>
      <c r="J569" s="3"/>
      <c r="K569" s="3"/>
      <c r="L569" s="3"/>
      <c r="M569" s="3"/>
      <c r="N569" s="3"/>
      <c r="O569" s="3"/>
      <c r="P569" s="3"/>
      <c r="Q569" s="3"/>
      <c r="R569" s="3"/>
      <c r="S569" s="3"/>
      <c r="T569" s="3"/>
      <c r="U569" s="3"/>
      <c r="V569" s="3"/>
      <c r="W569" s="3"/>
      <c r="X569" s="3"/>
      <c r="Y569" s="3"/>
      <c r="Z569" s="3"/>
    </row>
    <row r="570" spans="1:26" x14ac:dyDescent="0.2">
      <c r="A570" s="3">
        <v>11528</v>
      </c>
      <c r="B570" s="3" t="s">
        <v>357</v>
      </c>
      <c r="C570" s="11">
        <v>44518</v>
      </c>
      <c r="D570" s="12">
        <v>0.52152777777777781</v>
      </c>
      <c r="E570" s="3">
        <v>1042</v>
      </c>
      <c r="F570" s="3" t="s">
        <v>255</v>
      </c>
      <c r="G570" s="3" t="s">
        <v>203</v>
      </c>
      <c r="H570" s="3"/>
      <c r="I570" s="3"/>
      <c r="J570" s="3"/>
      <c r="K570" s="3"/>
      <c r="L570" s="3"/>
      <c r="M570" s="3"/>
      <c r="N570" s="3"/>
      <c r="O570" s="3"/>
      <c r="P570" s="3"/>
      <c r="Q570" s="3"/>
      <c r="R570" s="3"/>
      <c r="S570" s="3"/>
      <c r="T570" s="3"/>
      <c r="U570" s="3"/>
      <c r="V570" s="3"/>
      <c r="W570" s="3"/>
      <c r="X570" s="3"/>
      <c r="Y570" s="3"/>
      <c r="Z570" s="3"/>
    </row>
    <row r="571" spans="1:26" x14ac:dyDescent="0.2">
      <c r="A571" s="3">
        <v>11529</v>
      </c>
      <c r="B571" s="3" t="s">
        <v>357</v>
      </c>
      <c r="C571" s="11">
        <v>44518</v>
      </c>
      <c r="D571" s="12">
        <v>0.54791666666666672</v>
      </c>
      <c r="E571" s="3">
        <v>1003</v>
      </c>
      <c r="F571" s="3" t="s">
        <v>263</v>
      </c>
      <c r="G571" s="3" t="s">
        <v>203</v>
      </c>
      <c r="H571" s="3"/>
      <c r="I571" s="3"/>
      <c r="J571" s="3"/>
      <c r="K571" s="3"/>
      <c r="L571" s="3"/>
      <c r="M571" s="3"/>
      <c r="N571" s="3"/>
      <c r="O571" s="3"/>
      <c r="P571" s="3"/>
      <c r="Q571" s="3"/>
      <c r="R571" s="3"/>
      <c r="S571" s="3"/>
      <c r="T571" s="3"/>
      <c r="U571" s="3"/>
      <c r="V571" s="3"/>
      <c r="W571" s="3"/>
      <c r="X571" s="3"/>
      <c r="Y571" s="3"/>
      <c r="Z571" s="3"/>
    </row>
    <row r="572" spans="1:26" x14ac:dyDescent="0.2">
      <c r="A572" s="3">
        <v>11530</v>
      </c>
      <c r="B572" s="3" t="s">
        <v>357</v>
      </c>
      <c r="C572" s="11">
        <v>44518</v>
      </c>
      <c r="D572" s="12">
        <v>0.35416666666666669</v>
      </c>
      <c r="E572" s="3">
        <v>1009</v>
      </c>
      <c r="F572" s="3" t="s">
        <v>212</v>
      </c>
      <c r="G572" s="3" t="s">
        <v>203</v>
      </c>
      <c r="H572" s="3"/>
      <c r="I572" s="3"/>
      <c r="J572" s="3"/>
      <c r="K572" s="3"/>
      <c r="L572" s="3"/>
      <c r="M572" s="3"/>
      <c r="N572" s="3"/>
      <c r="O572" s="3"/>
      <c r="P572" s="3"/>
      <c r="Q572" s="3"/>
      <c r="R572" s="3"/>
      <c r="S572" s="3"/>
      <c r="T572" s="3"/>
      <c r="U572" s="3"/>
      <c r="V572" s="3"/>
      <c r="W572" s="3"/>
      <c r="X572" s="3"/>
      <c r="Y572" s="3"/>
      <c r="Z572" s="3"/>
    </row>
    <row r="573" spans="1:26" x14ac:dyDescent="0.2">
      <c r="A573" s="3">
        <v>11531</v>
      </c>
      <c r="B573" s="3" t="s">
        <v>357</v>
      </c>
      <c r="C573" s="11">
        <v>44518</v>
      </c>
      <c r="D573" s="12">
        <v>0.48194444444444445</v>
      </c>
      <c r="E573" s="3">
        <v>1006</v>
      </c>
      <c r="F573" s="3" t="s">
        <v>246</v>
      </c>
      <c r="G573" s="3" t="s">
        <v>203</v>
      </c>
      <c r="H573" s="3"/>
      <c r="I573" s="3"/>
      <c r="J573" s="3"/>
      <c r="K573" s="3"/>
      <c r="L573" s="3"/>
      <c r="M573" s="3"/>
      <c r="N573" s="3"/>
      <c r="O573" s="3"/>
      <c r="P573" s="3"/>
      <c r="Q573" s="3"/>
      <c r="R573" s="3"/>
      <c r="S573" s="3"/>
      <c r="T573" s="3"/>
      <c r="U573" s="3"/>
      <c r="V573" s="3"/>
      <c r="W573" s="3"/>
      <c r="X573" s="3"/>
      <c r="Y573" s="3"/>
      <c r="Z573" s="3"/>
    </row>
    <row r="574" spans="1:26" x14ac:dyDescent="0.2">
      <c r="A574" s="3">
        <v>11532</v>
      </c>
      <c r="B574" s="3" t="s">
        <v>357</v>
      </c>
      <c r="C574" s="11">
        <v>44518</v>
      </c>
      <c r="D574" s="12">
        <v>0.4548611111111111</v>
      </c>
      <c r="E574" s="3">
        <v>1033</v>
      </c>
      <c r="F574" s="3" t="s">
        <v>240</v>
      </c>
      <c r="G574" s="3" t="s">
        <v>203</v>
      </c>
      <c r="H574" s="3"/>
      <c r="I574" s="3"/>
      <c r="J574" s="3"/>
      <c r="K574" s="3"/>
      <c r="L574" s="3"/>
      <c r="M574" s="3"/>
      <c r="N574" s="3"/>
      <c r="O574" s="3"/>
      <c r="P574" s="3"/>
      <c r="Q574" s="3"/>
      <c r="R574" s="3"/>
      <c r="S574" s="3"/>
      <c r="T574" s="3"/>
      <c r="U574" s="3"/>
      <c r="V574" s="3"/>
      <c r="W574" s="3"/>
      <c r="X574" s="3"/>
      <c r="Y574" s="3"/>
      <c r="Z574" s="3"/>
    </row>
    <row r="575" spans="1:26" x14ac:dyDescent="0.2">
      <c r="A575" s="3">
        <v>11533</v>
      </c>
      <c r="B575" s="3" t="s">
        <v>357</v>
      </c>
      <c r="C575" s="11">
        <v>44518</v>
      </c>
      <c r="D575" s="12">
        <v>0.37638888888888888</v>
      </c>
      <c r="E575" s="3">
        <v>1005</v>
      </c>
      <c r="F575" s="3" t="s">
        <v>227</v>
      </c>
      <c r="G575" s="3" t="s">
        <v>203</v>
      </c>
      <c r="H575" s="3"/>
      <c r="I575" s="3"/>
      <c r="J575" s="3"/>
      <c r="K575" s="3"/>
      <c r="L575" s="3"/>
      <c r="M575" s="3"/>
      <c r="N575" s="3"/>
      <c r="O575" s="3"/>
      <c r="P575" s="3"/>
      <c r="Q575" s="3"/>
      <c r="R575" s="3"/>
      <c r="S575" s="3"/>
      <c r="T575" s="3"/>
      <c r="U575" s="3"/>
      <c r="V575" s="3"/>
      <c r="W575" s="3"/>
      <c r="X575" s="3"/>
      <c r="Y575" s="3"/>
      <c r="Z575" s="3"/>
    </row>
    <row r="576" spans="1:26" x14ac:dyDescent="0.2">
      <c r="A576" s="3">
        <v>11534</v>
      </c>
      <c r="B576" s="3" t="s">
        <v>357</v>
      </c>
      <c r="C576" s="11">
        <v>44518</v>
      </c>
      <c r="D576" s="12">
        <v>0.44444444444444442</v>
      </c>
      <c r="E576" s="3">
        <v>1013</v>
      </c>
      <c r="F576" s="3" t="s">
        <v>235</v>
      </c>
      <c r="G576" s="3" t="s">
        <v>203</v>
      </c>
      <c r="H576" s="3"/>
      <c r="I576" s="3"/>
      <c r="J576" s="3"/>
      <c r="K576" s="3"/>
      <c r="L576" s="3"/>
      <c r="M576" s="3"/>
      <c r="N576" s="3"/>
      <c r="O576" s="3"/>
      <c r="P576" s="3"/>
      <c r="Q576" s="3"/>
      <c r="R576" s="3"/>
      <c r="S576" s="3"/>
      <c r="T576" s="3"/>
      <c r="U576" s="3"/>
      <c r="V576" s="3"/>
      <c r="W576" s="3"/>
      <c r="X576" s="3"/>
      <c r="Y576" s="3"/>
      <c r="Z576" s="3"/>
    </row>
    <row r="577" spans="1:26" x14ac:dyDescent="0.2">
      <c r="A577" s="3">
        <v>11535</v>
      </c>
      <c r="B577" s="3" t="s">
        <v>357</v>
      </c>
      <c r="C577" s="11">
        <v>44518</v>
      </c>
      <c r="D577" s="12">
        <v>0.47083333333333333</v>
      </c>
      <c r="E577" s="3">
        <v>1021</v>
      </c>
      <c r="F577" s="3" t="s">
        <v>243</v>
      </c>
      <c r="G577" s="3" t="s">
        <v>203</v>
      </c>
      <c r="H577" s="3"/>
      <c r="I577" s="3"/>
      <c r="J577" s="3"/>
      <c r="K577" s="3"/>
      <c r="L577" s="3"/>
      <c r="M577" s="3"/>
      <c r="N577" s="3"/>
      <c r="O577" s="3"/>
      <c r="P577" s="3"/>
      <c r="Q577" s="3"/>
      <c r="R577" s="3"/>
      <c r="S577" s="3"/>
      <c r="T577" s="3"/>
      <c r="U577" s="3"/>
      <c r="V577" s="3"/>
      <c r="W577" s="3"/>
      <c r="X577" s="3"/>
      <c r="Y577" s="3"/>
      <c r="Z577" s="3"/>
    </row>
    <row r="578" spans="1:26" x14ac:dyDescent="0.2">
      <c r="A578" s="3">
        <v>11536</v>
      </c>
      <c r="B578" s="3" t="s">
        <v>357</v>
      </c>
      <c r="C578" s="11">
        <v>44518</v>
      </c>
      <c r="D578" s="12">
        <v>0.35416666666666669</v>
      </c>
      <c r="E578" s="3">
        <v>1034</v>
      </c>
      <c r="F578" s="3" t="s">
        <v>212</v>
      </c>
      <c r="G578" s="3" t="s">
        <v>221</v>
      </c>
      <c r="H578" s="3"/>
      <c r="I578" s="3"/>
      <c r="J578" s="3"/>
      <c r="K578" s="3"/>
      <c r="L578" s="3"/>
      <c r="M578" s="3"/>
      <c r="N578" s="3"/>
      <c r="O578" s="3"/>
      <c r="P578" s="3"/>
      <c r="Q578" s="3"/>
      <c r="R578" s="3"/>
      <c r="S578" s="3"/>
      <c r="T578" s="3"/>
      <c r="U578" s="3"/>
      <c r="V578" s="3"/>
      <c r="W578" s="3"/>
      <c r="X578" s="3"/>
      <c r="Y578" s="3"/>
      <c r="Z578" s="3"/>
    </row>
    <row r="579" spans="1:26" x14ac:dyDescent="0.2">
      <c r="A579" s="3">
        <v>11537</v>
      </c>
      <c r="B579" s="3" t="s">
        <v>357</v>
      </c>
      <c r="C579" s="11">
        <v>44518</v>
      </c>
      <c r="D579" s="12">
        <v>0.31388888888888888</v>
      </c>
      <c r="E579" s="3">
        <v>1011</v>
      </c>
      <c r="F579" s="3" t="s">
        <v>206</v>
      </c>
      <c r="G579" s="3" t="s">
        <v>203</v>
      </c>
      <c r="H579" s="3"/>
      <c r="I579" s="3"/>
      <c r="J579" s="3"/>
      <c r="K579" s="3"/>
      <c r="L579" s="3"/>
      <c r="M579" s="3"/>
      <c r="N579" s="3"/>
      <c r="O579" s="3"/>
      <c r="P579" s="3"/>
      <c r="Q579" s="3"/>
      <c r="R579" s="3"/>
      <c r="S579" s="3"/>
      <c r="T579" s="3"/>
      <c r="U579" s="3"/>
      <c r="V579" s="3"/>
      <c r="W579" s="3"/>
      <c r="X579" s="3"/>
      <c r="Y579" s="3"/>
      <c r="Z579" s="3"/>
    </row>
    <row r="580" spans="1:26" x14ac:dyDescent="0.2">
      <c r="A580" s="3">
        <v>11538</v>
      </c>
      <c r="B580" s="3" t="s">
        <v>357</v>
      </c>
      <c r="C580" s="11">
        <v>44518</v>
      </c>
      <c r="D580" s="12">
        <v>0.3298611111111111</v>
      </c>
      <c r="E580" s="3">
        <v>1016</v>
      </c>
      <c r="F580" s="3" t="s">
        <v>209</v>
      </c>
      <c r="G580" s="3" t="s">
        <v>203</v>
      </c>
      <c r="H580" s="3"/>
      <c r="I580" s="3"/>
      <c r="J580" s="3"/>
      <c r="K580" s="3"/>
      <c r="L580" s="3"/>
      <c r="M580" s="3"/>
      <c r="N580" s="3"/>
      <c r="O580" s="3"/>
      <c r="P580" s="3"/>
      <c r="Q580" s="3"/>
      <c r="R580" s="3"/>
      <c r="S580" s="3"/>
      <c r="T580" s="3"/>
      <c r="U580" s="3"/>
      <c r="V580" s="3"/>
      <c r="W580" s="3"/>
      <c r="X580" s="3"/>
      <c r="Y580" s="3"/>
      <c r="Z580" s="3"/>
    </row>
    <row r="581" spans="1:26" x14ac:dyDescent="0.2">
      <c r="A581" s="3">
        <v>11539</v>
      </c>
      <c r="B581" s="3" t="s">
        <v>357</v>
      </c>
      <c r="C581" s="11">
        <v>44518</v>
      </c>
      <c r="D581" s="12">
        <v>0.27152777777777776</v>
      </c>
      <c r="E581" s="3">
        <v>1001</v>
      </c>
      <c r="F581" s="3" t="s">
        <v>202</v>
      </c>
      <c r="G581" s="3" t="s">
        <v>203</v>
      </c>
      <c r="H581" s="3"/>
      <c r="I581" s="3"/>
      <c r="J581" s="3"/>
      <c r="K581" s="3"/>
      <c r="L581" s="3"/>
      <c r="M581" s="3"/>
      <c r="N581" s="3"/>
      <c r="O581" s="3"/>
      <c r="P581" s="3"/>
      <c r="Q581" s="3"/>
      <c r="R581" s="3"/>
      <c r="S581" s="3"/>
      <c r="T581" s="3"/>
      <c r="U581" s="3"/>
      <c r="V581" s="3"/>
      <c r="W581" s="3"/>
      <c r="X581" s="3"/>
      <c r="Y581" s="3"/>
      <c r="Z581" s="3"/>
    </row>
    <row r="582" spans="1:26" x14ac:dyDescent="0.2">
      <c r="A582" s="3">
        <v>11540</v>
      </c>
      <c r="B582" s="3" t="s">
        <v>357</v>
      </c>
      <c r="C582" s="11">
        <v>44518</v>
      </c>
      <c r="D582" s="12">
        <v>0.4152777777777778</v>
      </c>
      <c r="E582" s="3">
        <v>1032</v>
      </c>
      <c r="F582" s="3" t="s">
        <v>230</v>
      </c>
      <c r="G582" s="3" t="s">
        <v>203</v>
      </c>
      <c r="H582" s="3"/>
      <c r="I582" s="3"/>
      <c r="J582" s="3"/>
      <c r="K582" s="3"/>
      <c r="L582" s="3"/>
      <c r="M582" s="3"/>
      <c r="N582" s="3"/>
      <c r="O582" s="3"/>
      <c r="P582" s="3"/>
      <c r="Q582" s="3"/>
      <c r="R582" s="3"/>
      <c r="S582" s="3"/>
      <c r="T582" s="3"/>
      <c r="U582" s="3"/>
      <c r="V582" s="3"/>
      <c r="W582" s="3"/>
      <c r="X582" s="3"/>
      <c r="Y582" s="3"/>
      <c r="Z582" s="3"/>
    </row>
    <row r="583" spans="1:26" x14ac:dyDescent="0.2">
      <c r="A583" s="3">
        <v>11541</v>
      </c>
      <c r="B583" s="3" t="s">
        <v>357</v>
      </c>
      <c r="C583" s="11">
        <v>44518</v>
      </c>
      <c r="D583" s="12">
        <v>0.4152777777777778</v>
      </c>
      <c r="E583" s="3">
        <v>1015</v>
      </c>
      <c r="F583" s="3" t="s">
        <v>230</v>
      </c>
      <c r="G583" s="3" t="s">
        <v>221</v>
      </c>
      <c r="H583" s="3"/>
      <c r="I583" s="3"/>
      <c r="J583" s="3"/>
      <c r="K583" s="3"/>
      <c r="L583" s="3"/>
      <c r="M583" s="3"/>
      <c r="N583" s="3"/>
      <c r="O583" s="3"/>
      <c r="P583" s="3"/>
      <c r="Q583" s="3"/>
      <c r="R583" s="3"/>
      <c r="S583" s="3"/>
      <c r="T583" s="3"/>
      <c r="U583" s="3"/>
      <c r="V583" s="3"/>
      <c r="W583" s="3"/>
      <c r="X583" s="3"/>
      <c r="Y583" s="3"/>
      <c r="Z583" s="3"/>
    </row>
    <row r="584" spans="1:26" x14ac:dyDescent="0.2">
      <c r="A584" s="3">
        <v>11542</v>
      </c>
      <c r="B584" s="3" t="s">
        <v>357</v>
      </c>
      <c r="C584" s="11">
        <v>44518</v>
      </c>
      <c r="D584" s="12">
        <v>0.27152777777777776</v>
      </c>
      <c r="E584" s="3">
        <v>1004</v>
      </c>
      <c r="F584" s="3" t="s">
        <v>202</v>
      </c>
      <c r="G584" s="3" t="s">
        <v>221</v>
      </c>
      <c r="H584" s="3"/>
      <c r="I584" s="3"/>
      <c r="J584" s="3"/>
      <c r="K584" s="3"/>
      <c r="L584" s="3"/>
      <c r="M584" s="3"/>
      <c r="N584" s="3"/>
      <c r="O584" s="3"/>
      <c r="P584" s="3"/>
      <c r="Q584" s="3"/>
      <c r="R584" s="3"/>
      <c r="S584" s="3"/>
      <c r="T584" s="3"/>
      <c r="U584" s="3"/>
      <c r="V584" s="3"/>
      <c r="W584" s="3"/>
      <c r="X584" s="3"/>
      <c r="Y584" s="3"/>
      <c r="Z584" s="3"/>
    </row>
    <row r="585" spans="1:26" x14ac:dyDescent="0.2">
      <c r="A585" s="3">
        <v>11601</v>
      </c>
      <c r="B585" s="3" t="s">
        <v>358</v>
      </c>
      <c r="C585" s="13">
        <v>44636</v>
      </c>
      <c r="D585" s="12">
        <v>0.52638888888888891</v>
      </c>
      <c r="E585" s="3">
        <v>1018</v>
      </c>
      <c r="F585" s="3" t="s">
        <v>224</v>
      </c>
      <c r="G585" s="3" t="s">
        <v>203</v>
      </c>
      <c r="H585" s="3"/>
      <c r="I585" s="3"/>
      <c r="J585" s="3"/>
      <c r="K585" s="3"/>
      <c r="L585" s="3"/>
      <c r="M585" s="3"/>
      <c r="N585" s="3"/>
      <c r="O585" s="3"/>
      <c r="P585" s="3"/>
      <c r="Q585" s="3"/>
      <c r="R585" s="3"/>
      <c r="S585" s="3"/>
      <c r="T585" s="3"/>
      <c r="U585" s="3"/>
      <c r="V585" s="3"/>
      <c r="W585" s="3"/>
      <c r="X585" s="3"/>
      <c r="Y585" s="3"/>
      <c r="Z585" s="3"/>
    </row>
    <row r="586" spans="1:26" x14ac:dyDescent="0.2">
      <c r="A586" s="3">
        <v>11602</v>
      </c>
      <c r="B586" s="3" t="s">
        <v>358</v>
      </c>
      <c r="C586" s="13">
        <v>44636</v>
      </c>
      <c r="D586" s="12">
        <v>0.34027777777777779</v>
      </c>
      <c r="E586" s="3">
        <v>1024</v>
      </c>
      <c r="F586" s="3" t="s">
        <v>307</v>
      </c>
      <c r="G586" s="3" t="s">
        <v>203</v>
      </c>
      <c r="H586" s="3"/>
      <c r="I586" s="3"/>
      <c r="J586" s="3"/>
      <c r="K586" s="3"/>
      <c r="L586" s="3"/>
      <c r="M586" s="3"/>
      <c r="N586" s="3"/>
      <c r="O586" s="3"/>
      <c r="P586" s="3"/>
      <c r="Q586" s="3"/>
      <c r="R586" s="3"/>
      <c r="S586" s="3"/>
      <c r="T586" s="3"/>
      <c r="U586" s="3"/>
      <c r="V586" s="3"/>
      <c r="W586" s="3"/>
      <c r="X586" s="3"/>
      <c r="Y586" s="3"/>
      <c r="Z586" s="3"/>
    </row>
    <row r="587" spans="1:26" x14ac:dyDescent="0.2">
      <c r="A587" s="3">
        <v>11603</v>
      </c>
      <c r="B587" s="3" t="s">
        <v>358</v>
      </c>
      <c r="C587" s="13">
        <v>44636</v>
      </c>
      <c r="D587" s="12">
        <v>0.35</v>
      </c>
      <c r="E587" s="3">
        <v>1041</v>
      </c>
      <c r="F587" s="3" t="s">
        <v>304</v>
      </c>
      <c r="G587" s="3" t="s">
        <v>203</v>
      </c>
      <c r="H587" s="3"/>
      <c r="I587" s="3"/>
      <c r="J587" s="3"/>
      <c r="K587" s="3"/>
      <c r="L587" s="3"/>
      <c r="M587" s="3"/>
      <c r="N587" s="3"/>
      <c r="O587" s="3"/>
      <c r="P587" s="3"/>
      <c r="Q587" s="3"/>
      <c r="R587" s="3"/>
      <c r="S587" s="3"/>
      <c r="T587" s="3"/>
      <c r="U587" s="3"/>
      <c r="V587" s="3"/>
      <c r="W587" s="3"/>
      <c r="X587" s="3"/>
      <c r="Y587" s="3"/>
      <c r="Z587" s="3"/>
    </row>
    <row r="588" spans="1:26" x14ac:dyDescent="0.2">
      <c r="A588" s="3">
        <v>11604</v>
      </c>
      <c r="B588" s="3" t="s">
        <v>358</v>
      </c>
      <c r="C588" s="13">
        <v>44636</v>
      </c>
      <c r="D588" s="12">
        <v>0.34027777777777779</v>
      </c>
      <c r="E588" s="3">
        <v>1033</v>
      </c>
      <c r="F588" s="3" t="s">
        <v>307</v>
      </c>
      <c r="G588" s="3" t="s">
        <v>221</v>
      </c>
      <c r="H588" s="3"/>
      <c r="I588" s="3"/>
      <c r="J588" s="3"/>
      <c r="K588" s="3"/>
      <c r="L588" s="3"/>
      <c r="M588" s="3"/>
      <c r="N588" s="3"/>
      <c r="O588" s="3"/>
      <c r="P588" s="3"/>
      <c r="Q588" s="3"/>
      <c r="R588" s="3"/>
      <c r="S588" s="3"/>
      <c r="T588" s="3"/>
      <c r="U588" s="3"/>
      <c r="V588" s="3"/>
      <c r="W588" s="3"/>
      <c r="X588" s="3"/>
      <c r="Y588" s="3"/>
      <c r="Z588" s="3"/>
    </row>
    <row r="589" spans="1:26" x14ac:dyDescent="0.2">
      <c r="A589" s="3">
        <v>11605</v>
      </c>
      <c r="B589" s="3" t="s">
        <v>358</v>
      </c>
      <c r="C589" s="13">
        <v>44636</v>
      </c>
      <c r="D589" s="12">
        <v>0.28680555555555554</v>
      </c>
      <c r="E589" s="3">
        <v>1020</v>
      </c>
      <c r="F589" s="3" t="s">
        <v>284</v>
      </c>
      <c r="G589" s="3" t="s">
        <v>203</v>
      </c>
      <c r="H589" s="3"/>
      <c r="I589" s="3"/>
      <c r="J589" s="3"/>
      <c r="K589" s="3"/>
      <c r="L589" s="3"/>
      <c r="M589" s="3"/>
      <c r="N589" s="3"/>
      <c r="O589" s="3"/>
      <c r="P589" s="3"/>
      <c r="Q589" s="3"/>
      <c r="R589" s="3"/>
      <c r="S589" s="3"/>
      <c r="T589" s="3"/>
      <c r="U589" s="3"/>
      <c r="V589" s="3"/>
      <c r="W589" s="3"/>
      <c r="X589" s="3"/>
      <c r="Y589" s="3"/>
      <c r="Z589" s="3"/>
    </row>
    <row r="590" spans="1:26" x14ac:dyDescent="0.2">
      <c r="A590" s="3">
        <v>11606</v>
      </c>
      <c r="B590" s="3" t="s">
        <v>358</v>
      </c>
      <c r="C590" s="13">
        <v>44636</v>
      </c>
      <c r="D590" s="12">
        <v>0.30138888888888887</v>
      </c>
      <c r="E590" s="3">
        <v>1029</v>
      </c>
      <c r="F590" s="3" t="s">
        <v>279</v>
      </c>
      <c r="G590" s="3" t="s">
        <v>203</v>
      </c>
      <c r="H590" s="3"/>
      <c r="I590" s="3"/>
      <c r="J590" s="3"/>
      <c r="K590" s="3"/>
      <c r="L590" s="3"/>
      <c r="M590" s="3"/>
      <c r="N590" s="3"/>
      <c r="O590" s="3"/>
      <c r="P590" s="3"/>
      <c r="Q590" s="3"/>
      <c r="R590" s="3"/>
      <c r="S590" s="3"/>
      <c r="T590" s="3"/>
      <c r="U590" s="3"/>
      <c r="V590" s="3"/>
      <c r="W590" s="3"/>
      <c r="X590" s="3"/>
      <c r="Y590" s="3"/>
      <c r="Z590" s="3"/>
    </row>
    <row r="591" spans="1:26" x14ac:dyDescent="0.2">
      <c r="A591" s="3">
        <v>11607</v>
      </c>
      <c r="B591" s="3" t="s">
        <v>358</v>
      </c>
      <c r="C591" s="13">
        <v>44636</v>
      </c>
      <c r="D591" s="12">
        <v>0.36944444444444446</v>
      </c>
      <c r="E591" s="3">
        <v>1009</v>
      </c>
      <c r="F591" s="3" t="s">
        <v>300</v>
      </c>
      <c r="G591" s="3" t="s">
        <v>203</v>
      </c>
      <c r="H591" s="3"/>
      <c r="I591" s="3"/>
      <c r="J591" s="3"/>
      <c r="K591" s="3"/>
      <c r="L591" s="3"/>
      <c r="M591" s="3"/>
      <c r="N591" s="3"/>
      <c r="O591" s="3"/>
      <c r="P591" s="3"/>
      <c r="Q591" s="3"/>
      <c r="R591" s="3"/>
      <c r="S591" s="3"/>
      <c r="T591" s="3"/>
      <c r="U591" s="3"/>
      <c r="V591" s="3"/>
      <c r="W591" s="3"/>
      <c r="X591" s="3"/>
      <c r="Y591" s="3"/>
      <c r="Z591" s="3"/>
    </row>
    <row r="592" spans="1:26" x14ac:dyDescent="0.2">
      <c r="A592" s="3">
        <v>11608</v>
      </c>
      <c r="B592" s="3" t="s">
        <v>358</v>
      </c>
      <c r="C592" s="13">
        <v>44636</v>
      </c>
      <c r="D592" s="12">
        <v>0.3125</v>
      </c>
      <c r="E592" s="3">
        <v>1012</v>
      </c>
      <c r="F592" s="3" t="s">
        <v>277</v>
      </c>
      <c r="G592" s="3" t="s">
        <v>203</v>
      </c>
      <c r="H592" s="3"/>
      <c r="I592" s="3"/>
      <c r="J592" s="3"/>
      <c r="K592" s="3"/>
      <c r="L592" s="3"/>
      <c r="M592" s="3"/>
      <c r="N592" s="3"/>
      <c r="O592" s="3"/>
      <c r="P592" s="3"/>
      <c r="Q592" s="3"/>
      <c r="R592" s="3"/>
      <c r="S592" s="3"/>
      <c r="T592" s="3"/>
      <c r="U592" s="3"/>
      <c r="V592" s="3"/>
      <c r="W592" s="3"/>
      <c r="X592" s="3"/>
      <c r="Y592" s="3"/>
      <c r="Z592" s="3"/>
    </row>
    <row r="593" spans="1:26" x14ac:dyDescent="0.2">
      <c r="A593" s="3">
        <v>11609</v>
      </c>
      <c r="B593" s="3" t="s">
        <v>358</v>
      </c>
      <c r="C593" s="13">
        <v>44636</v>
      </c>
      <c r="D593" s="12">
        <v>0.36041666666666666</v>
      </c>
      <c r="E593" s="3">
        <v>1037</v>
      </c>
      <c r="F593" s="3" t="s">
        <v>272</v>
      </c>
      <c r="G593" s="3" t="s">
        <v>203</v>
      </c>
      <c r="H593" s="3"/>
      <c r="I593" s="3"/>
      <c r="J593" s="3"/>
      <c r="K593" s="3"/>
      <c r="L593" s="3"/>
      <c r="M593" s="3"/>
      <c r="N593" s="3"/>
      <c r="O593" s="3"/>
      <c r="P593" s="3"/>
      <c r="Q593" s="3"/>
      <c r="R593" s="3"/>
      <c r="S593" s="3"/>
      <c r="T593" s="3"/>
      <c r="U593" s="3"/>
      <c r="V593" s="3"/>
      <c r="W593" s="3"/>
      <c r="X593" s="3"/>
      <c r="Y593" s="3"/>
      <c r="Z593" s="3"/>
    </row>
    <row r="594" spans="1:26" x14ac:dyDescent="0.2">
      <c r="A594" s="3">
        <v>11610</v>
      </c>
      <c r="B594" s="3" t="s">
        <v>358</v>
      </c>
      <c r="C594" s="13">
        <v>44636</v>
      </c>
      <c r="D594" s="12">
        <v>0.37777777777777777</v>
      </c>
      <c r="E594" s="3">
        <v>1034</v>
      </c>
      <c r="F594" s="3" t="s">
        <v>270</v>
      </c>
      <c r="G594" s="3" t="s">
        <v>203</v>
      </c>
      <c r="H594" s="3"/>
      <c r="I594" s="3"/>
      <c r="J594" s="3"/>
      <c r="K594" s="3"/>
      <c r="L594" s="3"/>
      <c r="M594" s="3"/>
      <c r="N594" s="3"/>
      <c r="O594" s="3"/>
      <c r="P594" s="3"/>
      <c r="Q594" s="3"/>
      <c r="R594" s="3"/>
      <c r="S594" s="3"/>
      <c r="T594" s="3"/>
      <c r="U594" s="3"/>
      <c r="V594" s="3"/>
      <c r="W594" s="3"/>
      <c r="X594" s="3"/>
      <c r="Y594" s="3"/>
      <c r="Z594" s="3"/>
    </row>
    <row r="595" spans="1:26" x14ac:dyDescent="0.2">
      <c r="A595" s="3">
        <v>11611</v>
      </c>
      <c r="B595" s="3" t="s">
        <v>358</v>
      </c>
      <c r="C595" s="13">
        <v>44636</v>
      </c>
      <c r="D595" s="12">
        <v>0.40069444444444446</v>
      </c>
      <c r="E595" s="3">
        <v>1002</v>
      </c>
      <c r="F595" s="3" t="s">
        <v>274</v>
      </c>
      <c r="G595" s="3" t="s">
        <v>203</v>
      </c>
      <c r="H595" s="3"/>
      <c r="I595" s="3"/>
      <c r="J595" s="3"/>
      <c r="K595" s="3"/>
      <c r="L595" s="3"/>
      <c r="M595" s="3"/>
      <c r="N595" s="3"/>
      <c r="O595" s="3"/>
      <c r="P595" s="3"/>
      <c r="Q595" s="3"/>
      <c r="R595" s="3"/>
      <c r="S595" s="3"/>
      <c r="T595" s="3"/>
      <c r="U595" s="3"/>
      <c r="V595" s="3"/>
      <c r="W595" s="3"/>
      <c r="X595" s="3"/>
      <c r="Y595" s="3"/>
      <c r="Z595" s="3"/>
    </row>
    <row r="596" spans="1:26" x14ac:dyDescent="0.2">
      <c r="A596" s="3">
        <v>11612</v>
      </c>
      <c r="B596" s="3" t="s">
        <v>358</v>
      </c>
      <c r="C596" s="13">
        <v>44636</v>
      </c>
      <c r="D596" s="12">
        <v>0.40069444444444446</v>
      </c>
      <c r="E596" s="3">
        <v>1013</v>
      </c>
      <c r="F596" s="3" t="s">
        <v>274</v>
      </c>
      <c r="G596" s="3" t="s">
        <v>221</v>
      </c>
      <c r="H596" s="3"/>
      <c r="I596" s="3"/>
      <c r="J596" s="3"/>
      <c r="K596" s="3"/>
      <c r="L596" s="3"/>
      <c r="M596" s="3"/>
      <c r="N596" s="3"/>
      <c r="O596" s="3"/>
      <c r="P596" s="3"/>
      <c r="Q596" s="3"/>
      <c r="R596" s="3"/>
      <c r="S596" s="3"/>
      <c r="T596" s="3"/>
      <c r="U596" s="3"/>
      <c r="V596" s="3"/>
      <c r="W596" s="3"/>
      <c r="X596" s="3"/>
      <c r="Y596" s="3"/>
      <c r="Z596" s="3"/>
    </row>
    <row r="597" spans="1:26" x14ac:dyDescent="0.2">
      <c r="A597" s="3">
        <v>11613</v>
      </c>
      <c r="B597" s="3" t="s">
        <v>358</v>
      </c>
      <c r="C597" s="13">
        <v>44636</v>
      </c>
      <c r="D597" s="12">
        <v>0.51597222222222228</v>
      </c>
      <c r="E597" s="3">
        <v>1019</v>
      </c>
      <c r="F597" s="3" t="s">
        <v>218</v>
      </c>
      <c r="G597" s="3" t="s">
        <v>221</v>
      </c>
      <c r="H597" s="3"/>
      <c r="I597" s="3"/>
      <c r="J597" s="3"/>
      <c r="K597" s="3"/>
      <c r="L597" s="3"/>
      <c r="M597" s="3"/>
      <c r="N597" s="3"/>
      <c r="O597" s="3"/>
      <c r="P597" s="3"/>
      <c r="Q597" s="3"/>
      <c r="R597" s="3"/>
      <c r="S597" s="3"/>
      <c r="T597" s="3"/>
      <c r="U597" s="3"/>
      <c r="V597" s="3"/>
      <c r="W597" s="3"/>
      <c r="X597" s="3"/>
      <c r="Y597" s="3"/>
      <c r="Z597" s="3"/>
    </row>
    <row r="598" spans="1:26" x14ac:dyDescent="0.2">
      <c r="A598" s="3">
        <v>11614</v>
      </c>
      <c r="B598" s="3" t="s">
        <v>358</v>
      </c>
      <c r="C598" s="13">
        <v>44636</v>
      </c>
      <c r="D598" s="12">
        <v>0.44861111111111113</v>
      </c>
      <c r="E598" s="3">
        <v>1005</v>
      </c>
      <c r="F598" s="3" t="s">
        <v>281</v>
      </c>
      <c r="G598" s="3" t="s">
        <v>203</v>
      </c>
      <c r="H598" s="3"/>
      <c r="I598" s="3"/>
      <c r="J598" s="3"/>
      <c r="K598" s="3"/>
      <c r="L598" s="3"/>
      <c r="M598" s="3"/>
      <c r="N598" s="3"/>
      <c r="O598" s="3"/>
      <c r="P598" s="3"/>
      <c r="Q598" s="3"/>
      <c r="R598" s="3"/>
      <c r="S598" s="3"/>
      <c r="T598" s="3"/>
      <c r="U598" s="3"/>
      <c r="V598" s="3"/>
      <c r="W598" s="3"/>
      <c r="X598" s="3"/>
      <c r="Y598" s="3"/>
      <c r="Z598" s="3"/>
    </row>
    <row r="599" spans="1:26" x14ac:dyDescent="0.2">
      <c r="A599" s="3">
        <v>11615</v>
      </c>
      <c r="B599" s="3" t="s">
        <v>358</v>
      </c>
      <c r="C599" s="13">
        <v>44636</v>
      </c>
      <c r="D599" s="12">
        <v>0.38958333333333334</v>
      </c>
      <c r="E599" s="3">
        <v>1035</v>
      </c>
      <c r="F599" s="3" t="s">
        <v>267</v>
      </c>
      <c r="G599" s="3" t="s">
        <v>203</v>
      </c>
      <c r="H599" s="3"/>
      <c r="I599" s="3"/>
      <c r="J599" s="3"/>
      <c r="K599" s="3"/>
      <c r="L599" s="3"/>
      <c r="M599" s="3"/>
      <c r="N599" s="3"/>
      <c r="O599" s="3"/>
      <c r="P599" s="3"/>
      <c r="Q599" s="3"/>
      <c r="R599" s="3"/>
      <c r="S599" s="3"/>
      <c r="T599" s="3"/>
      <c r="U599" s="3"/>
      <c r="V599" s="3"/>
      <c r="W599" s="3"/>
      <c r="X599" s="3"/>
      <c r="Y599" s="3"/>
      <c r="Z599" s="3"/>
    </row>
    <row r="600" spans="1:26" x14ac:dyDescent="0.2">
      <c r="A600" s="3">
        <v>11616</v>
      </c>
      <c r="B600" s="3" t="s">
        <v>358</v>
      </c>
      <c r="C600" s="13">
        <v>44636</v>
      </c>
      <c r="D600" s="12">
        <v>0.49513888888888891</v>
      </c>
      <c r="E600" s="3">
        <v>1038</v>
      </c>
      <c r="F600" s="3" t="s">
        <v>215</v>
      </c>
      <c r="G600" s="3" t="s">
        <v>203</v>
      </c>
      <c r="H600" s="3"/>
      <c r="I600" s="3"/>
      <c r="J600" s="3"/>
      <c r="K600" s="3"/>
      <c r="L600" s="3"/>
      <c r="M600" s="3"/>
      <c r="N600" s="3"/>
      <c r="O600" s="3"/>
      <c r="P600" s="3"/>
      <c r="Q600" s="3"/>
      <c r="R600" s="3"/>
      <c r="S600" s="3"/>
      <c r="T600" s="3"/>
      <c r="U600" s="3"/>
      <c r="V600" s="3"/>
      <c r="W600" s="3"/>
      <c r="X600" s="3"/>
      <c r="Y600" s="3"/>
      <c r="Z600" s="3"/>
    </row>
    <row r="601" spans="1:26" x14ac:dyDescent="0.2">
      <c r="A601" s="3">
        <v>11617</v>
      </c>
      <c r="B601" s="3" t="s">
        <v>358</v>
      </c>
      <c r="C601" s="13">
        <v>44636</v>
      </c>
      <c r="D601" s="12">
        <v>0.51597222222222228</v>
      </c>
      <c r="E601" s="3">
        <v>1017</v>
      </c>
      <c r="F601" s="3" t="s">
        <v>218</v>
      </c>
      <c r="G601" s="3" t="s">
        <v>203</v>
      </c>
      <c r="H601" s="3"/>
      <c r="I601" s="3"/>
      <c r="J601" s="3"/>
      <c r="K601" s="3"/>
      <c r="L601" s="3"/>
      <c r="M601" s="3"/>
      <c r="N601" s="3"/>
      <c r="O601" s="3"/>
      <c r="P601" s="3"/>
      <c r="Q601" s="3"/>
      <c r="R601" s="3"/>
      <c r="S601" s="3"/>
      <c r="T601" s="3"/>
      <c r="U601" s="3"/>
      <c r="V601" s="3"/>
      <c r="W601" s="3"/>
      <c r="X601" s="3"/>
      <c r="Y601" s="3"/>
      <c r="Z601" s="3"/>
    </row>
    <row r="602" spans="1:26" x14ac:dyDescent="0.2">
      <c r="A602" s="3">
        <v>11618</v>
      </c>
      <c r="B602" s="3" t="s">
        <v>358</v>
      </c>
      <c r="C602" s="13">
        <v>44636</v>
      </c>
      <c r="D602" s="12">
        <v>0.43541666666666667</v>
      </c>
      <c r="E602" s="3">
        <v>1025</v>
      </c>
      <c r="F602" s="3" t="s">
        <v>265</v>
      </c>
      <c r="G602" s="3" t="s">
        <v>203</v>
      </c>
      <c r="H602" s="3"/>
      <c r="I602" s="3"/>
      <c r="J602" s="3"/>
      <c r="K602" s="3"/>
      <c r="L602" s="3"/>
      <c r="M602" s="3"/>
      <c r="N602" s="3"/>
      <c r="O602" s="3"/>
      <c r="P602" s="3"/>
      <c r="Q602" s="3"/>
      <c r="R602" s="3"/>
      <c r="S602" s="3"/>
      <c r="T602" s="3"/>
      <c r="U602" s="3"/>
      <c r="V602" s="3"/>
      <c r="W602" s="3"/>
      <c r="X602" s="3"/>
      <c r="Y602" s="3"/>
      <c r="Z602" s="3"/>
    </row>
    <row r="603" spans="1:26" x14ac:dyDescent="0.2">
      <c r="A603" s="3">
        <v>11619</v>
      </c>
      <c r="B603" s="3" t="s">
        <v>358</v>
      </c>
      <c r="C603" s="13">
        <v>44636</v>
      </c>
      <c r="D603" s="12">
        <v>0.44861111111111113</v>
      </c>
      <c r="E603" s="3">
        <v>1011</v>
      </c>
      <c r="F603" s="3" t="s">
        <v>281</v>
      </c>
      <c r="G603" s="3" t="s">
        <v>221</v>
      </c>
      <c r="H603" s="3"/>
      <c r="I603" s="3"/>
      <c r="J603" s="3"/>
      <c r="K603" s="3"/>
      <c r="L603" s="3"/>
      <c r="M603" s="3"/>
      <c r="N603" s="3"/>
      <c r="O603" s="3"/>
      <c r="P603" s="3"/>
      <c r="Q603" s="3"/>
      <c r="R603" s="3"/>
      <c r="S603" s="3"/>
      <c r="T603" s="3"/>
      <c r="U603" s="3"/>
      <c r="V603" s="3"/>
      <c r="W603" s="3"/>
      <c r="X603" s="3"/>
      <c r="Y603" s="3"/>
      <c r="Z603" s="3"/>
    </row>
    <row r="604" spans="1:26" x14ac:dyDescent="0.2">
      <c r="A604" s="3">
        <v>11620</v>
      </c>
      <c r="B604" s="3" t="s">
        <v>358</v>
      </c>
      <c r="C604" s="13">
        <v>44637</v>
      </c>
      <c r="D604" s="12">
        <v>0.47083333333333333</v>
      </c>
      <c r="E604" s="3">
        <v>1019</v>
      </c>
      <c r="F604" s="3" t="s">
        <v>240</v>
      </c>
      <c r="G604" s="3" t="s">
        <v>203</v>
      </c>
      <c r="H604" s="3"/>
      <c r="I604" s="3"/>
      <c r="J604" s="3"/>
      <c r="K604" s="3"/>
      <c r="L604" s="3"/>
      <c r="M604" s="3"/>
      <c r="N604" s="3"/>
      <c r="O604" s="3"/>
      <c r="P604" s="3"/>
      <c r="Q604" s="3"/>
      <c r="R604" s="3"/>
      <c r="S604" s="3"/>
      <c r="T604" s="3"/>
      <c r="U604" s="3"/>
      <c r="V604" s="3"/>
      <c r="W604" s="3"/>
      <c r="X604" s="3"/>
      <c r="Y604" s="3"/>
      <c r="Z604" s="3"/>
    </row>
    <row r="605" spans="1:26" x14ac:dyDescent="0.2">
      <c r="A605" s="3">
        <v>11621</v>
      </c>
      <c r="B605" s="3" t="s">
        <v>358</v>
      </c>
      <c r="C605" s="13">
        <v>44637</v>
      </c>
      <c r="D605" s="12">
        <v>0.53888888888888886</v>
      </c>
      <c r="E605" s="3">
        <v>1017</v>
      </c>
      <c r="F605" s="3" t="s">
        <v>255</v>
      </c>
      <c r="G605" s="3" t="s">
        <v>203</v>
      </c>
      <c r="H605" s="3"/>
      <c r="I605" s="3"/>
      <c r="J605" s="3"/>
      <c r="K605" s="3"/>
      <c r="L605" s="3"/>
      <c r="M605" s="3"/>
      <c r="N605" s="3"/>
      <c r="O605" s="3"/>
      <c r="P605" s="3"/>
      <c r="Q605" s="3"/>
      <c r="R605" s="3"/>
      <c r="S605" s="3"/>
      <c r="T605" s="3"/>
      <c r="U605" s="3"/>
      <c r="V605" s="3"/>
      <c r="W605" s="3"/>
      <c r="X605" s="3"/>
      <c r="Y605" s="3"/>
      <c r="Z605" s="3"/>
    </row>
    <row r="606" spans="1:26" x14ac:dyDescent="0.2">
      <c r="A606" s="3">
        <v>11622</v>
      </c>
      <c r="B606" s="3" t="s">
        <v>358</v>
      </c>
      <c r="C606" s="13">
        <v>44637</v>
      </c>
      <c r="D606" s="12">
        <v>0.54791666666666672</v>
      </c>
      <c r="E606" s="3">
        <v>1002</v>
      </c>
      <c r="F606" s="3" t="s">
        <v>260</v>
      </c>
      <c r="G606" s="3" t="s">
        <v>203</v>
      </c>
      <c r="H606" s="3"/>
      <c r="I606" s="3"/>
      <c r="J606" s="3"/>
      <c r="K606" s="3"/>
      <c r="L606" s="3"/>
      <c r="M606" s="3"/>
      <c r="N606" s="3"/>
      <c r="O606" s="3"/>
      <c r="P606" s="3"/>
      <c r="Q606" s="3"/>
      <c r="R606" s="3"/>
      <c r="S606" s="3"/>
      <c r="T606" s="3"/>
      <c r="U606" s="3"/>
      <c r="V606" s="3"/>
      <c r="W606" s="3"/>
      <c r="X606" s="3"/>
      <c r="Y606" s="3"/>
      <c r="Z606" s="3"/>
    </row>
    <row r="607" spans="1:26" x14ac:dyDescent="0.2">
      <c r="A607" s="3">
        <v>11623</v>
      </c>
      <c r="B607" s="3" t="s">
        <v>358</v>
      </c>
      <c r="C607" s="13">
        <v>44637</v>
      </c>
      <c r="D607" s="12">
        <v>0.52361111111111114</v>
      </c>
      <c r="E607" s="3">
        <v>1024</v>
      </c>
      <c r="F607" s="3" t="s">
        <v>252</v>
      </c>
      <c r="G607" s="3" t="s">
        <v>203</v>
      </c>
      <c r="H607" s="3"/>
      <c r="I607" s="3"/>
      <c r="J607" s="3"/>
      <c r="K607" s="3"/>
      <c r="L607" s="3"/>
      <c r="M607" s="3"/>
      <c r="N607" s="3"/>
      <c r="O607" s="3"/>
      <c r="P607" s="3"/>
      <c r="Q607" s="3"/>
      <c r="R607" s="3"/>
      <c r="S607" s="3"/>
      <c r="T607" s="3"/>
      <c r="U607" s="3"/>
      <c r="V607" s="3"/>
      <c r="W607" s="3"/>
      <c r="X607" s="3"/>
      <c r="Y607" s="3"/>
      <c r="Z607" s="3"/>
    </row>
    <row r="608" spans="1:26" x14ac:dyDescent="0.2">
      <c r="A608" s="3">
        <v>11624</v>
      </c>
      <c r="B608" s="3" t="s">
        <v>358</v>
      </c>
      <c r="C608" s="13">
        <v>44637</v>
      </c>
      <c r="D608" s="12">
        <v>0.51527777777777772</v>
      </c>
      <c r="E608" s="3">
        <v>1035</v>
      </c>
      <c r="F608" s="3" t="s">
        <v>249</v>
      </c>
      <c r="G608" s="3" t="s">
        <v>203</v>
      </c>
      <c r="H608" s="3"/>
      <c r="I608" s="3"/>
      <c r="J608" s="3"/>
      <c r="K608" s="3"/>
      <c r="L608" s="3"/>
      <c r="M608" s="3"/>
      <c r="N608" s="3"/>
      <c r="O608" s="3"/>
      <c r="P608" s="3"/>
      <c r="Q608" s="3"/>
      <c r="R608" s="3"/>
      <c r="S608" s="3"/>
      <c r="T608" s="3"/>
      <c r="U608" s="3"/>
      <c r="V608" s="3"/>
      <c r="W608" s="3"/>
      <c r="X608" s="3"/>
      <c r="Y608" s="3"/>
      <c r="Z608" s="3"/>
    </row>
    <row r="609" spans="1:26" x14ac:dyDescent="0.2">
      <c r="A609" s="3">
        <v>11625</v>
      </c>
      <c r="B609" s="3" t="s">
        <v>358</v>
      </c>
      <c r="C609" s="13">
        <v>44637</v>
      </c>
      <c r="D609" s="12">
        <v>0.30833333333333335</v>
      </c>
      <c r="E609" s="3">
        <v>1012</v>
      </c>
      <c r="F609" s="3" t="s">
        <v>202</v>
      </c>
      <c r="G609" s="3" t="s">
        <v>203</v>
      </c>
      <c r="H609" s="3"/>
      <c r="I609" s="3"/>
      <c r="J609" s="3"/>
      <c r="K609" s="3"/>
      <c r="L609" s="3"/>
      <c r="M609" s="3"/>
      <c r="N609" s="3"/>
      <c r="O609" s="3"/>
      <c r="P609" s="3"/>
      <c r="Q609" s="3"/>
      <c r="R609" s="3"/>
      <c r="S609" s="3"/>
      <c r="T609" s="3"/>
      <c r="U609" s="3"/>
      <c r="V609" s="3"/>
      <c r="W609" s="3"/>
      <c r="X609" s="3"/>
      <c r="Y609" s="3"/>
      <c r="Z609" s="3"/>
    </row>
    <row r="610" spans="1:26" x14ac:dyDescent="0.2">
      <c r="A610" s="3">
        <v>11626</v>
      </c>
      <c r="B610" s="3" t="s">
        <v>358</v>
      </c>
      <c r="C610" s="13">
        <v>44637</v>
      </c>
      <c r="D610" s="12">
        <v>0.33958333333333335</v>
      </c>
      <c r="E610" s="3">
        <v>1037</v>
      </c>
      <c r="F610" s="3" t="s">
        <v>206</v>
      </c>
      <c r="G610" s="3" t="s">
        <v>203</v>
      </c>
      <c r="H610" s="3"/>
      <c r="I610" s="3"/>
      <c r="J610" s="3"/>
      <c r="K610" s="3"/>
      <c r="L610" s="3"/>
      <c r="M610" s="3"/>
      <c r="N610" s="3"/>
      <c r="O610" s="3"/>
      <c r="P610" s="3"/>
      <c r="Q610" s="3"/>
      <c r="R610" s="3"/>
      <c r="S610" s="3"/>
      <c r="T610" s="3"/>
      <c r="U610" s="3"/>
      <c r="V610" s="3"/>
      <c r="W610" s="3"/>
      <c r="X610" s="3"/>
      <c r="Y610" s="3"/>
      <c r="Z610" s="3"/>
    </row>
    <row r="611" spans="1:26" x14ac:dyDescent="0.2">
      <c r="A611" s="3">
        <v>11627</v>
      </c>
      <c r="B611" s="3" t="s">
        <v>358</v>
      </c>
      <c r="C611" s="13">
        <v>44637</v>
      </c>
      <c r="D611" s="12">
        <v>0.43541666666666667</v>
      </c>
      <c r="E611" s="3">
        <v>1029</v>
      </c>
      <c r="F611" s="3" t="s">
        <v>230</v>
      </c>
      <c r="G611" s="3" t="s">
        <v>221</v>
      </c>
      <c r="H611" s="3"/>
      <c r="I611" s="3"/>
      <c r="J611" s="3"/>
      <c r="K611" s="3"/>
      <c r="L611" s="3"/>
      <c r="M611" s="3"/>
      <c r="N611" s="3"/>
      <c r="O611" s="3"/>
      <c r="P611" s="3"/>
      <c r="Q611" s="3"/>
      <c r="R611" s="3"/>
      <c r="S611" s="3"/>
      <c r="T611" s="3"/>
      <c r="U611" s="3"/>
      <c r="V611" s="3"/>
      <c r="W611" s="3"/>
      <c r="X611" s="3"/>
      <c r="Y611" s="3"/>
      <c r="Z611" s="3"/>
    </row>
    <row r="612" spans="1:26" x14ac:dyDescent="0.2">
      <c r="A612" s="3">
        <v>11628</v>
      </c>
      <c r="B612" s="3" t="s">
        <v>358</v>
      </c>
      <c r="C612" s="13">
        <v>44637</v>
      </c>
      <c r="D612" s="12">
        <v>0.56944444444444442</v>
      </c>
      <c r="E612" s="3">
        <v>1010</v>
      </c>
      <c r="F612" s="3" t="s">
        <v>263</v>
      </c>
      <c r="G612" s="3" t="s">
        <v>221</v>
      </c>
      <c r="H612" s="3"/>
      <c r="I612" s="3"/>
      <c r="J612" s="3"/>
      <c r="K612" s="3"/>
      <c r="L612" s="3"/>
      <c r="M612" s="3"/>
      <c r="N612" s="3"/>
      <c r="O612" s="3"/>
      <c r="P612" s="3"/>
      <c r="Q612" s="3"/>
      <c r="R612" s="3"/>
      <c r="S612" s="3"/>
      <c r="T612" s="3"/>
      <c r="U612" s="3"/>
      <c r="V612" s="3"/>
      <c r="W612" s="3"/>
      <c r="X612" s="3"/>
      <c r="Y612" s="3"/>
      <c r="Z612" s="3"/>
    </row>
    <row r="613" spans="1:26" x14ac:dyDescent="0.2">
      <c r="A613" s="3">
        <v>11629</v>
      </c>
      <c r="B613" s="3" t="s">
        <v>358</v>
      </c>
      <c r="C613" s="13">
        <v>44637</v>
      </c>
      <c r="D613" s="12">
        <v>0.46041666666666664</v>
      </c>
      <c r="E613" s="3">
        <v>1033</v>
      </c>
      <c r="F613" s="3" t="s">
        <v>235</v>
      </c>
      <c r="G613" s="3" t="s">
        <v>203</v>
      </c>
      <c r="H613" s="3"/>
      <c r="I613" s="3"/>
      <c r="J613" s="3"/>
      <c r="K613" s="3"/>
      <c r="L613" s="3"/>
      <c r="M613" s="3"/>
      <c r="N613" s="3"/>
      <c r="O613" s="3"/>
      <c r="P613" s="3"/>
      <c r="Q613" s="3"/>
      <c r="R613" s="3"/>
      <c r="S613" s="3"/>
      <c r="T613" s="3"/>
      <c r="U613" s="3"/>
      <c r="V613" s="3"/>
      <c r="W613" s="3"/>
      <c r="X613" s="3"/>
      <c r="Y613" s="3"/>
      <c r="Z613" s="3"/>
    </row>
    <row r="614" spans="1:26" x14ac:dyDescent="0.2">
      <c r="A614" s="3">
        <v>11630</v>
      </c>
      <c r="B614" s="3" t="s">
        <v>358</v>
      </c>
      <c r="C614" s="13">
        <v>44637</v>
      </c>
      <c r="D614" s="12">
        <v>0.56944444444444442</v>
      </c>
      <c r="E614" s="3">
        <v>1034</v>
      </c>
      <c r="F614" s="3" t="s">
        <v>263</v>
      </c>
      <c r="G614" s="3" t="s">
        <v>203</v>
      </c>
      <c r="H614" s="3"/>
      <c r="I614" s="3"/>
      <c r="J614" s="3"/>
      <c r="K614" s="3"/>
      <c r="L614" s="3"/>
      <c r="M614" s="3"/>
      <c r="N614" s="3"/>
      <c r="O614" s="3"/>
      <c r="P614" s="3"/>
      <c r="Q614" s="3"/>
      <c r="R614" s="3"/>
      <c r="S614" s="3"/>
      <c r="T614" s="3"/>
      <c r="U614" s="3"/>
      <c r="V614" s="3"/>
      <c r="W614" s="3"/>
      <c r="X614" s="3"/>
      <c r="Y614" s="3"/>
      <c r="Z614" s="3"/>
    </row>
    <row r="615" spans="1:26" x14ac:dyDescent="0.2">
      <c r="A615" s="3">
        <v>11631</v>
      </c>
      <c r="B615" s="3" t="s">
        <v>358</v>
      </c>
      <c r="C615" s="13">
        <v>44637</v>
      </c>
      <c r="D615" s="12">
        <v>0.30833333333333335</v>
      </c>
      <c r="E615" s="3">
        <v>1018</v>
      </c>
      <c r="F615" s="3" t="s">
        <v>202</v>
      </c>
      <c r="G615" s="3" t="s">
        <v>221</v>
      </c>
      <c r="H615" s="3"/>
      <c r="I615" s="3"/>
      <c r="J615" s="3"/>
      <c r="K615" s="3"/>
      <c r="L615" s="3"/>
      <c r="M615" s="3"/>
      <c r="N615" s="3"/>
      <c r="O615" s="3"/>
      <c r="P615" s="3"/>
      <c r="Q615" s="3"/>
      <c r="R615" s="3"/>
      <c r="S615" s="3"/>
      <c r="T615" s="3"/>
      <c r="U615" s="3"/>
      <c r="V615" s="3"/>
      <c r="W615" s="3"/>
      <c r="X615" s="3"/>
      <c r="Y615" s="3"/>
      <c r="Z615" s="3"/>
    </row>
    <row r="616" spans="1:26" x14ac:dyDescent="0.2">
      <c r="A616" s="3">
        <v>11632</v>
      </c>
      <c r="B616" s="3" t="s">
        <v>358</v>
      </c>
      <c r="C616" s="13">
        <v>44637</v>
      </c>
      <c r="D616" s="12">
        <v>0.35625000000000001</v>
      </c>
      <c r="E616" s="3">
        <v>1009</v>
      </c>
      <c r="F616" s="3" t="s">
        <v>209</v>
      </c>
      <c r="G616" s="3" t="s">
        <v>203</v>
      </c>
      <c r="H616" s="3"/>
      <c r="I616" s="3"/>
      <c r="J616" s="3"/>
      <c r="K616" s="3"/>
      <c r="L616" s="3"/>
      <c r="M616" s="3"/>
      <c r="N616" s="3"/>
      <c r="O616" s="3"/>
      <c r="P616" s="3"/>
      <c r="Q616" s="3"/>
      <c r="R616" s="3"/>
      <c r="S616" s="3"/>
      <c r="T616" s="3"/>
      <c r="U616" s="3"/>
      <c r="V616" s="3"/>
      <c r="W616" s="3"/>
      <c r="X616" s="3"/>
      <c r="Y616" s="3"/>
      <c r="Z616" s="3"/>
    </row>
    <row r="617" spans="1:26" x14ac:dyDescent="0.2">
      <c r="A617" s="3">
        <v>11633</v>
      </c>
      <c r="B617" s="3" t="s">
        <v>358</v>
      </c>
      <c r="C617" s="13">
        <v>44637</v>
      </c>
      <c r="D617" s="12">
        <v>0.5</v>
      </c>
      <c r="E617" s="3">
        <v>1041</v>
      </c>
      <c r="F617" s="3" t="s">
        <v>246</v>
      </c>
      <c r="G617" s="3" t="s">
        <v>203</v>
      </c>
      <c r="H617" s="3"/>
      <c r="I617" s="3"/>
      <c r="J617" s="3"/>
      <c r="K617" s="3"/>
      <c r="L617" s="3"/>
      <c r="M617" s="3"/>
      <c r="N617" s="3"/>
      <c r="O617" s="3"/>
      <c r="P617" s="3"/>
      <c r="Q617" s="3"/>
      <c r="R617" s="3"/>
      <c r="S617" s="3"/>
      <c r="T617" s="3"/>
      <c r="U617" s="3"/>
      <c r="V617" s="3"/>
      <c r="W617" s="3"/>
      <c r="X617" s="3"/>
      <c r="Y617" s="3"/>
      <c r="Z617" s="3"/>
    </row>
    <row r="618" spans="1:26" x14ac:dyDescent="0.2">
      <c r="A618" s="3">
        <v>11634</v>
      </c>
      <c r="B618" s="3" t="s">
        <v>358</v>
      </c>
      <c r="C618" s="13">
        <v>44637</v>
      </c>
      <c r="D618" s="12">
        <v>0.47083333333333333</v>
      </c>
      <c r="E618" s="3">
        <v>1020</v>
      </c>
      <c r="F618" s="3" t="s">
        <v>240</v>
      </c>
      <c r="G618" s="3" t="s">
        <v>221</v>
      </c>
      <c r="H618" s="3"/>
      <c r="I618" s="3"/>
      <c r="J618" s="3"/>
      <c r="K618" s="3"/>
      <c r="L618" s="3"/>
      <c r="M618" s="3"/>
      <c r="N618" s="3"/>
      <c r="O618" s="3"/>
      <c r="P618" s="3"/>
      <c r="Q618" s="3"/>
      <c r="R618" s="3"/>
      <c r="S618" s="3"/>
      <c r="T618" s="3"/>
      <c r="U618" s="3"/>
      <c r="V618" s="3"/>
      <c r="W618" s="3"/>
      <c r="X618" s="3"/>
      <c r="Y618" s="3"/>
      <c r="Z618" s="3"/>
    </row>
    <row r="619" spans="1:26" x14ac:dyDescent="0.2">
      <c r="A619" s="3">
        <v>11635</v>
      </c>
      <c r="B619" s="3" t="s">
        <v>358</v>
      </c>
      <c r="C619" s="13">
        <v>44637</v>
      </c>
      <c r="D619" s="12">
        <v>0.38055555555555554</v>
      </c>
      <c r="E619" s="3">
        <v>1013</v>
      </c>
      <c r="F619" s="3" t="s">
        <v>212</v>
      </c>
      <c r="G619" s="3" t="s">
        <v>203</v>
      </c>
      <c r="H619" s="3"/>
      <c r="I619" s="3"/>
      <c r="J619" s="3"/>
      <c r="K619" s="3"/>
      <c r="L619" s="3"/>
      <c r="M619" s="3"/>
      <c r="N619" s="3"/>
      <c r="O619" s="3"/>
      <c r="P619" s="3"/>
      <c r="Q619" s="3"/>
      <c r="R619" s="3"/>
      <c r="S619" s="3"/>
      <c r="T619" s="3"/>
      <c r="U619" s="3"/>
      <c r="V619" s="3"/>
      <c r="W619" s="3"/>
      <c r="X619" s="3"/>
      <c r="Y619" s="3"/>
      <c r="Z619" s="3"/>
    </row>
    <row r="620" spans="1:26" x14ac:dyDescent="0.2">
      <c r="A620" s="3">
        <v>11636</v>
      </c>
      <c r="B620" s="3" t="s">
        <v>358</v>
      </c>
      <c r="C620" s="13">
        <v>44637</v>
      </c>
      <c r="D620" s="12">
        <v>0.5</v>
      </c>
      <c r="E620" s="3">
        <v>1025</v>
      </c>
      <c r="F620" s="3" t="s">
        <v>246</v>
      </c>
      <c r="G620" s="3" t="s">
        <v>221</v>
      </c>
      <c r="H620" s="3"/>
      <c r="I620" s="3"/>
      <c r="J620" s="3"/>
      <c r="K620" s="3"/>
      <c r="L620" s="3"/>
      <c r="M620" s="3"/>
      <c r="N620" s="3"/>
      <c r="O620" s="3"/>
      <c r="P620" s="3"/>
      <c r="Q620" s="3"/>
      <c r="R620" s="3"/>
      <c r="S620" s="3"/>
      <c r="T620" s="3"/>
      <c r="U620" s="3"/>
      <c r="V620" s="3"/>
      <c r="W620" s="3"/>
      <c r="X620" s="3"/>
      <c r="Y620" s="3"/>
      <c r="Z620" s="3"/>
    </row>
    <row r="621" spans="1:26" x14ac:dyDescent="0.2">
      <c r="A621" s="3">
        <v>11637</v>
      </c>
      <c r="B621" s="3" t="s">
        <v>358</v>
      </c>
      <c r="C621" s="13">
        <v>44637</v>
      </c>
      <c r="D621" s="12">
        <v>0.43541666666666667</v>
      </c>
      <c r="E621" s="3">
        <v>1005</v>
      </c>
      <c r="F621" s="3" t="s">
        <v>230</v>
      </c>
      <c r="G621" s="3" t="s">
        <v>203</v>
      </c>
      <c r="H621" s="3"/>
      <c r="I621" s="3"/>
      <c r="J621" s="3"/>
      <c r="K621" s="3"/>
      <c r="L621" s="3"/>
      <c r="M621" s="3"/>
      <c r="N621" s="3"/>
      <c r="O621" s="3"/>
      <c r="P621" s="3"/>
      <c r="Q621" s="3"/>
      <c r="R621" s="3"/>
      <c r="S621" s="3"/>
      <c r="T621" s="3"/>
      <c r="U621" s="3"/>
      <c r="V621" s="3"/>
      <c r="W621" s="3"/>
      <c r="X621" s="3"/>
      <c r="Y621" s="3"/>
      <c r="Z621" s="3"/>
    </row>
    <row r="622" spans="1:26" x14ac:dyDescent="0.2">
      <c r="A622" s="3">
        <v>11638</v>
      </c>
      <c r="B622" s="3" t="s">
        <v>358</v>
      </c>
      <c r="C622" s="13">
        <v>44637</v>
      </c>
      <c r="D622" s="12">
        <v>0.49027777777777776</v>
      </c>
      <c r="E622" s="3">
        <v>1011</v>
      </c>
      <c r="F622" s="3" t="s">
        <v>243</v>
      </c>
      <c r="G622" s="3" t="s">
        <v>203</v>
      </c>
      <c r="H622" s="3"/>
      <c r="I622" s="3"/>
      <c r="J622" s="3"/>
      <c r="K622" s="3"/>
      <c r="L622" s="3"/>
      <c r="M622" s="3"/>
      <c r="N622" s="3"/>
      <c r="O622" s="3"/>
      <c r="P622" s="3"/>
      <c r="Q622" s="3"/>
      <c r="R622" s="3"/>
      <c r="S622" s="3"/>
      <c r="T622" s="3"/>
      <c r="U622" s="3"/>
      <c r="V622" s="3"/>
      <c r="W622" s="3"/>
      <c r="X622" s="3"/>
      <c r="Y622" s="3"/>
      <c r="Z622" s="3"/>
    </row>
    <row r="623" spans="1:26" x14ac:dyDescent="0.2">
      <c r="A623" s="3">
        <v>11639</v>
      </c>
      <c r="B623" s="3" t="s">
        <v>358</v>
      </c>
      <c r="C623" s="13">
        <v>44637</v>
      </c>
      <c r="D623" s="12">
        <v>0.40208333333333335</v>
      </c>
      <c r="E623" s="3">
        <v>1038</v>
      </c>
      <c r="F623" s="3" t="s">
        <v>227</v>
      </c>
      <c r="G623" s="3" t="s">
        <v>203</v>
      </c>
      <c r="H623" s="3"/>
      <c r="I623" s="3"/>
      <c r="J623" s="3"/>
      <c r="K623" s="3"/>
      <c r="L623" s="3"/>
      <c r="M623" s="3"/>
      <c r="N623" s="3"/>
      <c r="O623" s="3"/>
      <c r="P623" s="3"/>
      <c r="Q623" s="3"/>
      <c r="R623" s="3"/>
      <c r="S623" s="3"/>
      <c r="T623" s="3"/>
      <c r="U623" s="3"/>
      <c r="V623" s="3"/>
      <c r="W623" s="3"/>
      <c r="X623" s="3"/>
      <c r="Y623" s="3"/>
      <c r="Z623" s="3"/>
    </row>
    <row r="624" spans="1:26" x14ac:dyDescent="0.2">
      <c r="A624" s="3">
        <v>11701</v>
      </c>
      <c r="B624" s="3" t="s">
        <v>359</v>
      </c>
      <c r="C624" s="13">
        <v>44685</v>
      </c>
      <c r="D624" s="12">
        <v>0.45416666666666666</v>
      </c>
      <c r="E624" s="3">
        <v>1007</v>
      </c>
      <c r="F624" s="3" t="s">
        <v>274</v>
      </c>
      <c r="G624" s="3" t="s">
        <v>203</v>
      </c>
      <c r="H624" s="3"/>
      <c r="I624" s="3"/>
      <c r="J624" s="3"/>
      <c r="K624" s="3"/>
      <c r="L624" s="3"/>
      <c r="M624" s="3"/>
      <c r="N624" s="3"/>
      <c r="O624" s="3"/>
      <c r="P624" s="3"/>
      <c r="Q624" s="3"/>
      <c r="R624" s="3"/>
      <c r="S624" s="3"/>
      <c r="T624" s="3"/>
      <c r="U624" s="3"/>
      <c r="V624" s="3"/>
      <c r="W624" s="3"/>
      <c r="X624" s="3"/>
      <c r="Y624" s="3"/>
      <c r="Z624" s="3"/>
    </row>
    <row r="625" spans="1:26" x14ac:dyDescent="0.2">
      <c r="A625" s="3">
        <v>11702</v>
      </c>
      <c r="B625" s="3" t="s">
        <v>359</v>
      </c>
      <c r="C625" s="13">
        <v>44685</v>
      </c>
      <c r="D625" s="12">
        <v>0.52847222222222223</v>
      </c>
      <c r="E625" s="3">
        <v>1013</v>
      </c>
      <c r="F625" s="3" t="s">
        <v>281</v>
      </c>
      <c r="G625" s="3" t="s">
        <v>221</v>
      </c>
      <c r="H625" s="3"/>
      <c r="I625" s="3"/>
      <c r="J625" s="3"/>
      <c r="K625" s="3"/>
      <c r="L625" s="3"/>
      <c r="M625" s="3"/>
      <c r="N625" s="3"/>
      <c r="O625" s="3"/>
      <c r="P625" s="3"/>
      <c r="Q625" s="3"/>
      <c r="R625" s="3"/>
      <c r="S625" s="3"/>
      <c r="T625" s="3"/>
      <c r="U625" s="3"/>
      <c r="V625" s="3"/>
      <c r="W625" s="3"/>
      <c r="X625" s="3"/>
      <c r="Y625" s="3"/>
      <c r="Z625" s="3"/>
    </row>
    <row r="626" spans="1:26" x14ac:dyDescent="0.2">
      <c r="A626" s="3">
        <v>11703</v>
      </c>
      <c r="B626" s="3" t="s">
        <v>359</v>
      </c>
      <c r="C626" s="13">
        <v>44685</v>
      </c>
      <c r="D626" s="12">
        <v>0.5083333333333333</v>
      </c>
      <c r="E626" s="3">
        <v>1006</v>
      </c>
      <c r="F626" s="3" t="s">
        <v>265</v>
      </c>
      <c r="G626" s="3" t="s">
        <v>203</v>
      </c>
      <c r="H626" s="3"/>
      <c r="I626" s="3"/>
      <c r="J626" s="3"/>
      <c r="K626" s="3"/>
      <c r="L626" s="3"/>
      <c r="M626" s="3"/>
      <c r="N626" s="3"/>
      <c r="O626" s="3"/>
      <c r="P626" s="3"/>
      <c r="Q626" s="3"/>
      <c r="R626" s="3"/>
      <c r="S626" s="3"/>
      <c r="T626" s="3"/>
      <c r="U626" s="3"/>
      <c r="V626" s="3"/>
      <c r="W626" s="3"/>
      <c r="X626" s="3"/>
      <c r="Y626" s="3"/>
      <c r="Z626" s="3"/>
    </row>
    <row r="627" spans="1:26" x14ac:dyDescent="0.2">
      <c r="A627" s="3">
        <v>11704</v>
      </c>
      <c r="B627" s="3" t="s">
        <v>359</v>
      </c>
      <c r="C627" s="13">
        <v>44685</v>
      </c>
      <c r="D627" s="12">
        <v>0.57777777777777772</v>
      </c>
      <c r="E627" s="3">
        <v>1003</v>
      </c>
      <c r="F627" s="3" t="s">
        <v>215</v>
      </c>
      <c r="G627" s="3" t="s">
        <v>203</v>
      </c>
      <c r="H627" s="3"/>
      <c r="I627" s="3"/>
      <c r="J627" s="3"/>
      <c r="K627" s="3"/>
      <c r="L627" s="3"/>
      <c r="M627" s="3"/>
      <c r="N627" s="3"/>
      <c r="O627" s="3"/>
      <c r="P627" s="3"/>
      <c r="Q627" s="3"/>
      <c r="R627" s="3"/>
      <c r="S627" s="3"/>
      <c r="T627" s="3"/>
      <c r="U627" s="3"/>
      <c r="V627" s="3"/>
      <c r="W627" s="3"/>
      <c r="X627" s="3"/>
      <c r="Y627" s="3"/>
      <c r="Z627" s="3"/>
    </row>
    <row r="628" spans="1:26" x14ac:dyDescent="0.2">
      <c r="A628" s="3">
        <v>11705</v>
      </c>
      <c r="B628" s="3" t="s">
        <v>359</v>
      </c>
      <c r="C628" s="13">
        <v>44685</v>
      </c>
      <c r="D628" s="12">
        <v>0.52847222222222223</v>
      </c>
      <c r="E628" s="3">
        <v>1011</v>
      </c>
      <c r="F628" s="3" t="s">
        <v>281</v>
      </c>
      <c r="G628" s="3" t="s">
        <v>203</v>
      </c>
      <c r="H628" s="3"/>
      <c r="I628" s="3"/>
      <c r="J628" s="3"/>
      <c r="K628" s="3"/>
      <c r="L628" s="3"/>
      <c r="M628" s="3"/>
      <c r="N628" s="3"/>
      <c r="O628" s="3"/>
      <c r="P628" s="3"/>
      <c r="Q628" s="3"/>
      <c r="R628" s="3"/>
      <c r="S628" s="3"/>
      <c r="T628" s="3"/>
      <c r="U628" s="3"/>
      <c r="V628" s="3"/>
      <c r="W628" s="3"/>
      <c r="X628" s="3"/>
      <c r="Y628" s="3"/>
      <c r="Z628" s="3"/>
    </row>
    <row r="629" spans="1:26" x14ac:dyDescent="0.2">
      <c r="A629" s="3">
        <v>11706</v>
      </c>
      <c r="B629" s="3" t="s">
        <v>359</v>
      </c>
      <c r="C629" s="13">
        <v>44685</v>
      </c>
      <c r="D629" s="12">
        <v>0.33124999999999999</v>
      </c>
      <c r="E629" s="3">
        <v>1040</v>
      </c>
      <c r="F629" s="3" t="s">
        <v>277</v>
      </c>
      <c r="G629" s="3" t="s">
        <v>203</v>
      </c>
      <c r="H629" s="3"/>
      <c r="I629" s="3"/>
      <c r="J629" s="3"/>
      <c r="K629" s="3"/>
      <c r="L629" s="3"/>
      <c r="M629" s="3"/>
      <c r="N629" s="3"/>
      <c r="O629" s="3"/>
      <c r="P629" s="3"/>
      <c r="Q629" s="3"/>
      <c r="R629" s="3"/>
      <c r="S629" s="3"/>
      <c r="T629" s="3"/>
      <c r="U629" s="3"/>
      <c r="V629" s="3"/>
      <c r="W629" s="3"/>
      <c r="X629" s="3"/>
      <c r="Y629" s="3"/>
      <c r="Z629" s="3"/>
    </row>
    <row r="630" spans="1:26" x14ac:dyDescent="0.2">
      <c r="A630" s="3">
        <v>11707</v>
      </c>
      <c r="B630" s="3" t="s">
        <v>359</v>
      </c>
      <c r="C630" s="13">
        <v>44685</v>
      </c>
      <c r="D630" s="12">
        <v>0.36527777777777776</v>
      </c>
      <c r="E630" s="3">
        <v>1030</v>
      </c>
      <c r="F630" s="3" t="s">
        <v>307</v>
      </c>
      <c r="G630" s="3" t="s">
        <v>221</v>
      </c>
      <c r="H630" s="3"/>
      <c r="I630" s="3"/>
      <c r="J630" s="3"/>
      <c r="K630" s="3"/>
      <c r="L630" s="3"/>
      <c r="M630" s="3"/>
      <c r="N630" s="3"/>
      <c r="O630" s="3"/>
      <c r="P630" s="3"/>
      <c r="Q630" s="3"/>
      <c r="R630" s="3"/>
      <c r="S630" s="3"/>
      <c r="T630" s="3"/>
      <c r="U630" s="3"/>
      <c r="V630" s="3"/>
      <c r="W630" s="3"/>
      <c r="X630" s="3"/>
      <c r="Y630" s="3"/>
      <c r="Z630" s="3"/>
    </row>
    <row r="631" spans="1:26" x14ac:dyDescent="0.2">
      <c r="A631" s="3">
        <v>11708</v>
      </c>
      <c r="B631" s="3" t="s">
        <v>359</v>
      </c>
      <c r="C631" s="13">
        <v>44685</v>
      </c>
      <c r="D631" s="12">
        <v>0.45416666666666666</v>
      </c>
      <c r="E631" s="3">
        <v>1036</v>
      </c>
      <c r="F631" s="3" t="s">
        <v>274</v>
      </c>
      <c r="G631" s="3" t="s">
        <v>221</v>
      </c>
      <c r="H631" s="3"/>
      <c r="I631" s="3"/>
      <c r="J631" s="3"/>
      <c r="K631" s="3"/>
      <c r="L631" s="3"/>
      <c r="M631" s="3"/>
      <c r="N631" s="3"/>
      <c r="O631" s="3"/>
      <c r="P631" s="3"/>
      <c r="Q631" s="3"/>
      <c r="R631" s="3"/>
      <c r="S631" s="3"/>
      <c r="T631" s="3"/>
      <c r="U631" s="3"/>
      <c r="V631" s="3"/>
      <c r="W631" s="3"/>
      <c r="X631" s="3"/>
      <c r="Y631" s="3"/>
      <c r="Z631" s="3"/>
    </row>
    <row r="632" spans="1:26" x14ac:dyDescent="0.2">
      <c r="A632" s="3">
        <v>11709</v>
      </c>
      <c r="B632" s="3" t="s">
        <v>359</v>
      </c>
      <c r="C632" s="13">
        <v>44685</v>
      </c>
      <c r="D632" s="12">
        <v>0.59305555555555556</v>
      </c>
      <c r="E632" s="3">
        <v>1038</v>
      </c>
      <c r="F632" s="3" t="s">
        <v>218</v>
      </c>
      <c r="G632" s="3" t="s">
        <v>221</v>
      </c>
      <c r="H632" s="3"/>
      <c r="I632" s="3"/>
      <c r="J632" s="3"/>
      <c r="K632" s="3"/>
      <c r="L632" s="3"/>
      <c r="M632" s="3"/>
      <c r="N632" s="3"/>
      <c r="O632" s="3"/>
      <c r="P632" s="3"/>
      <c r="Q632" s="3"/>
      <c r="R632" s="3"/>
      <c r="S632" s="3"/>
      <c r="T632" s="3"/>
      <c r="U632" s="3"/>
      <c r="V632" s="3"/>
      <c r="W632" s="3"/>
      <c r="X632" s="3"/>
      <c r="Y632" s="3"/>
      <c r="Z632" s="3"/>
    </row>
    <row r="633" spans="1:26" x14ac:dyDescent="0.2">
      <c r="A633" s="3">
        <v>11710</v>
      </c>
      <c r="B633" s="3" t="s">
        <v>359</v>
      </c>
      <c r="C633" s="13">
        <v>44685</v>
      </c>
      <c r="D633" s="12">
        <v>0.42291666666666666</v>
      </c>
      <c r="E633" s="3">
        <v>1019</v>
      </c>
      <c r="F633" s="3" t="s">
        <v>270</v>
      </c>
      <c r="G633" s="3" t="s">
        <v>203</v>
      </c>
      <c r="H633" s="3"/>
      <c r="I633" s="3"/>
      <c r="J633" s="3"/>
      <c r="K633" s="3"/>
      <c r="L633" s="3"/>
      <c r="M633" s="3"/>
      <c r="N633" s="3"/>
      <c r="O633" s="3"/>
      <c r="P633" s="3"/>
      <c r="Q633" s="3"/>
      <c r="R633" s="3"/>
      <c r="S633" s="3"/>
      <c r="T633" s="3"/>
      <c r="U633" s="3"/>
      <c r="V633" s="3"/>
      <c r="W633" s="3"/>
      <c r="X633" s="3"/>
      <c r="Y633" s="3"/>
      <c r="Z633" s="3"/>
    </row>
    <row r="634" spans="1:26" x14ac:dyDescent="0.2">
      <c r="A634" s="3">
        <v>11711</v>
      </c>
      <c r="B634" s="3" t="s">
        <v>359</v>
      </c>
      <c r="C634" s="13">
        <v>44685</v>
      </c>
      <c r="D634" s="12">
        <v>0.44027777777777777</v>
      </c>
      <c r="E634" s="3">
        <v>1026</v>
      </c>
      <c r="F634" s="3" t="s">
        <v>267</v>
      </c>
      <c r="G634" s="3" t="s">
        <v>203</v>
      </c>
      <c r="H634" s="3"/>
      <c r="I634" s="3"/>
      <c r="J634" s="3"/>
      <c r="K634" s="3"/>
      <c r="L634" s="3"/>
      <c r="M634" s="3"/>
      <c r="N634" s="3"/>
      <c r="O634" s="3"/>
      <c r="P634" s="3"/>
      <c r="Q634" s="3"/>
      <c r="R634" s="3"/>
      <c r="S634" s="3"/>
      <c r="T634" s="3"/>
      <c r="U634" s="3"/>
      <c r="V634" s="3"/>
      <c r="W634" s="3"/>
      <c r="X634" s="3"/>
      <c r="Y634" s="3"/>
      <c r="Z634" s="3"/>
    </row>
    <row r="635" spans="1:26" x14ac:dyDescent="0.2">
      <c r="A635" s="3">
        <v>11712</v>
      </c>
      <c r="B635" s="3" t="s">
        <v>359</v>
      </c>
      <c r="C635" s="13">
        <v>44685</v>
      </c>
      <c r="D635" s="12">
        <v>0.31666666666666665</v>
      </c>
      <c r="E635" s="3">
        <v>1025</v>
      </c>
      <c r="F635" s="3" t="s">
        <v>279</v>
      </c>
      <c r="G635" s="3" t="s">
        <v>203</v>
      </c>
      <c r="H635" s="3"/>
      <c r="I635" s="3"/>
      <c r="J635" s="3"/>
      <c r="K635" s="3"/>
      <c r="L635" s="3"/>
      <c r="M635" s="3"/>
      <c r="N635" s="3"/>
      <c r="O635" s="3"/>
      <c r="P635" s="3"/>
      <c r="Q635" s="3"/>
      <c r="R635" s="3"/>
      <c r="S635" s="3"/>
      <c r="T635" s="3"/>
      <c r="U635" s="3"/>
      <c r="V635" s="3"/>
      <c r="W635" s="3"/>
      <c r="X635" s="3"/>
      <c r="Y635" s="3"/>
      <c r="Z635" s="3"/>
    </row>
    <row r="636" spans="1:26" x14ac:dyDescent="0.2">
      <c r="A636" s="3">
        <v>11713</v>
      </c>
      <c r="B636" s="3" t="s">
        <v>359</v>
      </c>
      <c r="C636" s="13">
        <v>44685</v>
      </c>
      <c r="D636" s="12">
        <v>0.38333333333333336</v>
      </c>
      <c r="E636" s="3">
        <v>1035</v>
      </c>
      <c r="F636" s="3" t="s">
        <v>304</v>
      </c>
      <c r="G636" s="3" t="s">
        <v>203</v>
      </c>
      <c r="H636" s="3"/>
      <c r="I636" s="3"/>
      <c r="J636" s="3"/>
      <c r="K636" s="3"/>
      <c r="L636" s="3"/>
      <c r="M636" s="3"/>
      <c r="N636" s="3"/>
      <c r="O636" s="3"/>
      <c r="P636" s="3"/>
      <c r="Q636" s="3"/>
      <c r="R636" s="3"/>
      <c r="S636" s="3"/>
      <c r="T636" s="3"/>
      <c r="U636" s="3"/>
      <c r="V636" s="3"/>
      <c r="W636" s="3"/>
      <c r="X636" s="3"/>
      <c r="Y636" s="3"/>
      <c r="Z636" s="3"/>
    </row>
    <row r="637" spans="1:26" x14ac:dyDescent="0.2">
      <c r="A637" s="3">
        <v>11714</v>
      </c>
      <c r="B637" s="3" t="s">
        <v>359</v>
      </c>
      <c r="C637" s="13">
        <v>44685</v>
      </c>
      <c r="D637" s="12">
        <v>0.36527777777777776</v>
      </c>
      <c r="E637" s="3">
        <v>1029</v>
      </c>
      <c r="F637" s="3" t="s">
        <v>307</v>
      </c>
      <c r="G637" s="3" t="s">
        <v>203</v>
      </c>
      <c r="H637" s="3"/>
      <c r="I637" s="3"/>
      <c r="J637" s="3"/>
      <c r="K637" s="3"/>
      <c r="L637" s="3"/>
      <c r="M637" s="3"/>
      <c r="N637" s="3"/>
      <c r="O637" s="3"/>
      <c r="P637" s="3"/>
      <c r="Q637" s="3"/>
      <c r="R637" s="3"/>
      <c r="S637" s="3"/>
      <c r="T637" s="3"/>
      <c r="U637" s="3"/>
      <c r="V637" s="3"/>
      <c r="W637" s="3"/>
      <c r="X637" s="3"/>
      <c r="Y637" s="3"/>
      <c r="Z637" s="3"/>
    </row>
    <row r="638" spans="1:26" x14ac:dyDescent="0.2">
      <c r="A638" s="3">
        <v>11715</v>
      </c>
      <c r="B638" s="3" t="s">
        <v>359</v>
      </c>
      <c r="C638" s="13">
        <v>44685</v>
      </c>
      <c r="D638" s="12">
        <v>0.29930555555555555</v>
      </c>
      <c r="E638" s="3">
        <v>1028</v>
      </c>
      <c r="F638" s="3" t="s">
        <v>284</v>
      </c>
      <c r="G638" s="3" t="s">
        <v>203</v>
      </c>
      <c r="H638" s="3"/>
      <c r="I638" s="3"/>
      <c r="J638" s="3"/>
      <c r="K638" s="3"/>
      <c r="L638" s="3"/>
      <c r="M638" s="3"/>
      <c r="N638" s="3"/>
      <c r="O638" s="3"/>
      <c r="P638" s="3"/>
      <c r="Q638" s="3"/>
      <c r="R638" s="3"/>
      <c r="S638" s="3"/>
      <c r="T638" s="3"/>
      <c r="U638" s="3"/>
      <c r="V638" s="3"/>
      <c r="W638" s="3"/>
      <c r="X638" s="3"/>
      <c r="Y638" s="3"/>
      <c r="Z638" s="3"/>
    </row>
    <row r="639" spans="1:26" x14ac:dyDescent="0.2">
      <c r="A639" s="3">
        <v>11716</v>
      </c>
      <c r="B639" s="3" t="s">
        <v>359</v>
      </c>
      <c r="C639" s="13">
        <v>44685</v>
      </c>
      <c r="D639" s="12">
        <v>0.59305555555555556</v>
      </c>
      <c r="E639" s="3">
        <v>1024</v>
      </c>
      <c r="F639" s="3" t="s">
        <v>218</v>
      </c>
      <c r="G639" s="3" t="s">
        <v>203</v>
      </c>
      <c r="H639" s="3"/>
      <c r="I639" s="3"/>
      <c r="J639" s="3"/>
      <c r="K639" s="3"/>
      <c r="L639" s="3"/>
      <c r="M639" s="3"/>
      <c r="N639" s="3"/>
      <c r="O639" s="3"/>
      <c r="P639" s="3"/>
      <c r="Q639" s="3"/>
      <c r="R639" s="3"/>
      <c r="S639" s="3"/>
      <c r="T639" s="3"/>
      <c r="U639" s="3"/>
      <c r="V639" s="3"/>
      <c r="W639" s="3"/>
      <c r="X639" s="3"/>
      <c r="Y639" s="3"/>
      <c r="Z639" s="3"/>
    </row>
    <row r="640" spans="1:26" x14ac:dyDescent="0.2">
      <c r="A640" s="3">
        <v>11717</v>
      </c>
      <c r="B640" s="3" t="s">
        <v>359</v>
      </c>
      <c r="C640" s="13">
        <v>44685</v>
      </c>
      <c r="D640" s="12">
        <v>0.39652777777777776</v>
      </c>
      <c r="E640" s="3">
        <v>1014</v>
      </c>
      <c r="F640" s="3" t="s">
        <v>272</v>
      </c>
      <c r="G640" s="3" t="s">
        <v>203</v>
      </c>
      <c r="H640" s="3"/>
      <c r="I640" s="3"/>
      <c r="J640" s="3"/>
      <c r="K640" s="3"/>
      <c r="L640" s="3"/>
      <c r="M640" s="3"/>
      <c r="N640" s="3"/>
      <c r="O640" s="3"/>
      <c r="P640" s="3"/>
      <c r="Q640" s="3"/>
      <c r="R640" s="3"/>
      <c r="S640" s="3"/>
      <c r="T640" s="3"/>
      <c r="U640" s="3"/>
      <c r="V640" s="3"/>
      <c r="W640" s="3"/>
      <c r="X640" s="3"/>
      <c r="Y640" s="3"/>
      <c r="Z640" s="3"/>
    </row>
    <row r="641" spans="1:26" x14ac:dyDescent="0.2">
      <c r="A641" s="3">
        <v>11718</v>
      </c>
      <c r="B641" s="3" t="s">
        <v>359</v>
      </c>
      <c r="C641" s="13">
        <v>44685</v>
      </c>
      <c r="D641" s="12">
        <v>0.41041666666666665</v>
      </c>
      <c r="E641" s="3">
        <v>1018</v>
      </c>
      <c r="F641" s="3" t="s">
        <v>300</v>
      </c>
      <c r="G641" s="3" t="s">
        <v>203</v>
      </c>
      <c r="H641" s="3"/>
      <c r="I641" s="3"/>
      <c r="J641" s="3"/>
      <c r="K641" s="3"/>
      <c r="L641" s="3"/>
      <c r="M641" s="3"/>
      <c r="N641" s="3"/>
      <c r="O641" s="3"/>
      <c r="P641" s="3"/>
      <c r="Q641" s="3"/>
      <c r="R641" s="3"/>
      <c r="S641" s="3"/>
      <c r="T641" s="3"/>
      <c r="U641" s="3"/>
      <c r="V641" s="3"/>
      <c r="W641" s="3"/>
      <c r="X641" s="3"/>
      <c r="Y641" s="3"/>
      <c r="Z641" s="3"/>
    </row>
    <row r="642" spans="1:26" x14ac:dyDescent="0.2">
      <c r="A642" s="3">
        <v>11719</v>
      </c>
      <c r="B642" s="3" t="s">
        <v>359</v>
      </c>
      <c r="C642" s="13">
        <v>44685</v>
      </c>
      <c r="D642" s="12">
        <v>0.61111111111111116</v>
      </c>
      <c r="E642" s="3">
        <v>1021</v>
      </c>
      <c r="F642" s="3" t="s">
        <v>224</v>
      </c>
      <c r="G642" s="3" t="s">
        <v>203</v>
      </c>
      <c r="H642" s="3"/>
      <c r="I642" s="3"/>
      <c r="J642" s="3"/>
      <c r="K642" s="3"/>
      <c r="L642" s="3"/>
      <c r="M642" s="3"/>
      <c r="N642" s="3"/>
      <c r="O642" s="3"/>
      <c r="P642" s="3"/>
      <c r="Q642" s="3"/>
      <c r="R642" s="3"/>
      <c r="S642" s="3"/>
      <c r="T642" s="3"/>
      <c r="U642" s="3"/>
      <c r="V642" s="3"/>
      <c r="W642" s="3"/>
      <c r="X642" s="3"/>
      <c r="Y642" s="3"/>
      <c r="Z642" s="3"/>
    </row>
    <row r="643" spans="1:26" x14ac:dyDescent="0.2">
      <c r="A643" s="3">
        <v>11720</v>
      </c>
      <c r="B643" s="3" t="s">
        <v>359</v>
      </c>
      <c r="C643" s="13">
        <v>44686</v>
      </c>
      <c r="D643" s="12">
        <v>0.58472222222222225</v>
      </c>
      <c r="E643" s="3">
        <v>1009</v>
      </c>
      <c r="F643" s="3" t="s">
        <v>255</v>
      </c>
      <c r="G643" s="3" t="s">
        <v>203</v>
      </c>
      <c r="H643" s="3"/>
      <c r="I643" s="3"/>
      <c r="J643" s="3"/>
      <c r="K643" s="3"/>
      <c r="L643" s="3"/>
      <c r="M643" s="3"/>
      <c r="N643" s="3"/>
      <c r="O643" s="3"/>
      <c r="P643" s="3"/>
      <c r="Q643" s="3"/>
      <c r="R643" s="3"/>
      <c r="S643" s="3"/>
      <c r="T643" s="3"/>
      <c r="U643" s="3"/>
      <c r="V643" s="3"/>
      <c r="W643" s="3"/>
      <c r="X643" s="3"/>
      <c r="Y643" s="3"/>
      <c r="Z643" s="3"/>
    </row>
    <row r="644" spans="1:26" x14ac:dyDescent="0.2">
      <c r="A644" s="3">
        <v>11721</v>
      </c>
      <c r="B644" s="3" t="s">
        <v>359</v>
      </c>
      <c r="C644" s="13">
        <v>44686</v>
      </c>
      <c r="D644" s="12">
        <v>0.56458333333333333</v>
      </c>
      <c r="E644" s="3">
        <v>1004</v>
      </c>
      <c r="F644" s="3" t="s">
        <v>252</v>
      </c>
      <c r="G644" s="3" t="s">
        <v>221</v>
      </c>
      <c r="H644" s="3"/>
      <c r="I644" s="3"/>
      <c r="J644" s="3"/>
      <c r="K644" s="3"/>
      <c r="L644" s="3"/>
      <c r="M644" s="3"/>
      <c r="N644" s="3"/>
      <c r="O644" s="3"/>
      <c r="P644" s="3"/>
      <c r="Q644" s="3"/>
      <c r="R644" s="3"/>
      <c r="S644" s="3"/>
      <c r="T644" s="3"/>
      <c r="U644" s="3"/>
      <c r="V644" s="3"/>
      <c r="W644" s="3"/>
      <c r="X644" s="3"/>
      <c r="Y644" s="3"/>
      <c r="Z644" s="3"/>
    </row>
    <row r="645" spans="1:26" x14ac:dyDescent="0.2">
      <c r="A645" s="3">
        <v>11722</v>
      </c>
      <c r="B645" s="3" t="s">
        <v>359</v>
      </c>
      <c r="C645" s="13">
        <v>44686</v>
      </c>
      <c r="D645" s="12">
        <v>0.52222222222222225</v>
      </c>
      <c r="E645" s="3">
        <v>1006</v>
      </c>
      <c r="F645" s="3" t="s">
        <v>246</v>
      </c>
      <c r="G645" s="3" t="s">
        <v>203</v>
      </c>
      <c r="H645" s="3"/>
      <c r="I645" s="3"/>
      <c r="J645" s="3"/>
      <c r="K645" s="3"/>
      <c r="L645" s="3"/>
      <c r="M645" s="3"/>
      <c r="N645" s="3"/>
      <c r="O645" s="3"/>
      <c r="P645" s="3"/>
      <c r="Q645" s="3"/>
      <c r="R645" s="3"/>
      <c r="S645" s="3"/>
      <c r="T645" s="3"/>
      <c r="U645" s="3"/>
      <c r="V645" s="3"/>
      <c r="W645" s="3"/>
      <c r="X645" s="3"/>
      <c r="Y645" s="3"/>
      <c r="Z645" s="3"/>
    </row>
    <row r="646" spans="1:26" x14ac:dyDescent="0.2">
      <c r="A646" s="3">
        <v>11723</v>
      </c>
      <c r="B646" s="3" t="s">
        <v>359</v>
      </c>
      <c r="C646" s="13">
        <v>44686</v>
      </c>
      <c r="D646" s="12">
        <v>0.56458333333333333</v>
      </c>
      <c r="E646" s="3">
        <v>1028</v>
      </c>
      <c r="F646" s="3" t="s">
        <v>252</v>
      </c>
      <c r="G646" s="3" t="s">
        <v>203</v>
      </c>
      <c r="H646" s="3"/>
      <c r="I646" s="3"/>
      <c r="J646" s="3"/>
      <c r="K646" s="3"/>
      <c r="L646" s="3"/>
      <c r="M646" s="3"/>
      <c r="N646" s="3"/>
      <c r="O646" s="3"/>
      <c r="P646" s="3"/>
      <c r="Q646" s="3"/>
      <c r="R646" s="3"/>
      <c r="S646" s="3"/>
      <c r="T646" s="3"/>
      <c r="U646" s="3"/>
      <c r="V646" s="3"/>
      <c r="W646" s="3"/>
      <c r="X646" s="3"/>
      <c r="Y646" s="3"/>
      <c r="Z646" s="3"/>
    </row>
    <row r="647" spans="1:26" x14ac:dyDescent="0.2">
      <c r="A647" s="3">
        <v>11724</v>
      </c>
      <c r="B647" s="3" t="s">
        <v>359</v>
      </c>
      <c r="C647" s="13">
        <v>44686</v>
      </c>
      <c r="D647" s="12">
        <v>0.55069444444444449</v>
      </c>
      <c r="E647" s="3">
        <v>1003</v>
      </c>
      <c r="F647" s="3" t="s">
        <v>249</v>
      </c>
      <c r="G647" s="3" t="s">
        <v>203</v>
      </c>
      <c r="H647" s="3"/>
      <c r="I647" s="3"/>
      <c r="J647" s="3"/>
      <c r="K647" s="3"/>
      <c r="L647" s="3"/>
      <c r="M647" s="3"/>
      <c r="N647" s="3"/>
      <c r="O647" s="3"/>
      <c r="P647" s="3"/>
      <c r="Q647" s="3"/>
      <c r="R647" s="3"/>
      <c r="S647" s="3"/>
      <c r="T647" s="3"/>
      <c r="U647" s="3"/>
      <c r="V647" s="3"/>
      <c r="W647" s="3"/>
      <c r="X647" s="3"/>
      <c r="Y647" s="3"/>
      <c r="Z647" s="3"/>
    </row>
    <row r="648" spans="1:26" x14ac:dyDescent="0.2">
      <c r="A648" s="3">
        <v>11725</v>
      </c>
      <c r="B648" s="3" t="s">
        <v>359</v>
      </c>
      <c r="C648" s="13">
        <v>44686</v>
      </c>
      <c r="D648" s="12">
        <v>0.58472222222222225</v>
      </c>
      <c r="E648" s="3">
        <v>1020</v>
      </c>
      <c r="F648" s="3" t="s">
        <v>255</v>
      </c>
      <c r="G648" s="3" t="s">
        <v>221</v>
      </c>
      <c r="H648" s="3"/>
      <c r="I648" s="3"/>
      <c r="J648" s="3"/>
      <c r="K648" s="3"/>
      <c r="L648" s="3"/>
      <c r="M648" s="3"/>
      <c r="N648" s="3"/>
      <c r="O648" s="3"/>
      <c r="P648" s="3"/>
      <c r="Q648" s="3"/>
      <c r="R648" s="3"/>
      <c r="S648" s="3"/>
      <c r="T648" s="3"/>
      <c r="U648" s="3"/>
      <c r="V648" s="3"/>
      <c r="W648" s="3"/>
      <c r="X648" s="3"/>
      <c r="Y648" s="3"/>
      <c r="Z648" s="3"/>
    </row>
    <row r="649" spans="1:26" x14ac:dyDescent="0.2">
      <c r="A649" s="3">
        <v>11726</v>
      </c>
      <c r="B649" s="3" t="s">
        <v>359</v>
      </c>
      <c r="C649" s="13">
        <v>44686</v>
      </c>
      <c r="D649" s="12">
        <v>0.43958333333333333</v>
      </c>
      <c r="E649" s="3">
        <v>1018</v>
      </c>
      <c r="F649" s="3" t="s">
        <v>230</v>
      </c>
      <c r="G649" s="3" t="s">
        <v>221</v>
      </c>
      <c r="H649" s="3"/>
      <c r="I649" s="3"/>
      <c r="J649" s="3"/>
      <c r="K649" s="3"/>
      <c r="L649" s="3"/>
      <c r="M649" s="3"/>
      <c r="N649" s="3"/>
      <c r="O649" s="3"/>
      <c r="P649" s="3"/>
      <c r="Q649" s="3"/>
      <c r="R649" s="3"/>
      <c r="S649" s="3"/>
      <c r="T649" s="3"/>
      <c r="U649" s="3"/>
      <c r="V649" s="3"/>
      <c r="W649" s="3"/>
      <c r="X649" s="3"/>
      <c r="Y649" s="3"/>
      <c r="Z649" s="3"/>
    </row>
    <row r="650" spans="1:26" x14ac:dyDescent="0.2">
      <c r="A650" s="3">
        <v>11727</v>
      </c>
      <c r="B650" s="3" t="s">
        <v>359</v>
      </c>
      <c r="C650" s="13">
        <v>44686</v>
      </c>
      <c r="D650" s="12">
        <v>0.4826388888888889</v>
      </c>
      <c r="E650" s="3">
        <v>1024</v>
      </c>
      <c r="F650" s="3" t="s">
        <v>240</v>
      </c>
      <c r="G650" s="3" t="s">
        <v>203</v>
      </c>
      <c r="H650" s="3"/>
      <c r="I650" s="3"/>
      <c r="J650" s="3"/>
      <c r="K650" s="3"/>
      <c r="L650" s="3"/>
      <c r="M650" s="3"/>
      <c r="N650" s="3"/>
      <c r="O650" s="3"/>
      <c r="P650" s="3"/>
      <c r="Q650" s="3"/>
      <c r="R650" s="3"/>
      <c r="S650" s="3"/>
      <c r="T650" s="3"/>
      <c r="U650" s="3"/>
      <c r="V650" s="3"/>
      <c r="W650" s="3"/>
      <c r="X650" s="3"/>
      <c r="Y650" s="3"/>
      <c r="Z650" s="3"/>
    </row>
    <row r="651" spans="1:26" x14ac:dyDescent="0.2">
      <c r="A651" s="3">
        <v>11728</v>
      </c>
      <c r="B651" s="3" t="s">
        <v>359</v>
      </c>
      <c r="C651" s="13">
        <v>44686</v>
      </c>
      <c r="D651" s="12">
        <v>0.36666666666666664</v>
      </c>
      <c r="E651" s="3">
        <v>1026</v>
      </c>
      <c r="F651" s="3" t="s">
        <v>212</v>
      </c>
      <c r="G651" s="3" t="s">
        <v>203</v>
      </c>
      <c r="H651" s="3"/>
      <c r="I651" s="3"/>
      <c r="J651" s="3"/>
      <c r="K651" s="3"/>
      <c r="L651" s="3"/>
      <c r="M651" s="3"/>
      <c r="N651" s="3"/>
      <c r="O651" s="3"/>
      <c r="P651" s="3"/>
      <c r="Q651" s="3"/>
      <c r="R651" s="3"/>
      <c r="S651" s="3"/>
      <c r="T651" s="3"/>
      <c r="U651" s="3"/>
      <c r="V651" s="3"/>
      <c r="W651" s="3"/>
      <c r="X651" s="3"/>
      <c r="Y651" s="3"/>
      <c r="Z651" s="3"/>
    </row>
    <row r="652" spans="1:26" x14ac:dyDescent="0.2">
      <c r="A652" s="3">
        <v>11729</v>
      </c>
      <c r="B652" s="3" t="s">
        <v>359</v>
      </c>
      <c r="C652" s="13">
        <v>44686</v>
      </c>
      <c r="D652" s="12">
        <v>0.51041666666666663</v>
      </c>
      <c r="E652" s="3">
        <v>1036</v>
      </c>
      <c r="F652" s="3" t="s">
        <v>243</v>
      </c>
      <c r="G652" s="3" t="s">
        <v>203</v>
      </c>
      <c r="H652" s="3"/>
      <c r="I652" s="3"/>
      <c r="J652" s="3"/>
      <c r="K652" s="3"/>
      <c r="L652" s="3"/>
      <c r="M652" s="3"/>
      <c r="N652" s="3"/>
      <c r="O652" s="3"/>
      <c r="P652" s="3"/>
      <c r="Q652" s="3"/>
      <c r="R652" s="3"/>
      <c r="S652" s="3"/>
      <c r="T652" s="3"/>
      <c r="U652" s="3"/>
      <c r="V652" s="3"/>
      <c r="W652" s="3"/>
      <c r="X652" s="3"/>
      <c r="Y652" s="3"/>
      <c r="Z652" s="3"/>
    </row>
    <row r="653" spans="1:26" x14ac:dyDescent="0.2">
      <c r="A653" s="3">
        <v>11730</v>
      </c>
      <c r="B653" s="3" t="s">
        <v>359</v>
      </c>
      <c r="C653" s="13">
        <v>44686</v>
      </c>
      <c r="D653" s="12">
        <v>0.3923611111111111</v>
      </c>
      <c r="E653" s="3">
        <v>1007</v>
      </c>
      <c r="F653" s="3" t="s">
        <v>227</v>
      </c>
      <c r="G653" s="3" t="s">
        <v>221</v>
      </c>
      <c r="H653" s="3"/>
      <c r="I653" s="3"/>
      <c r="J653" s="3"/>
      <c r="K653" s="3"/>
      <c r="L653" s="3"/>
      <c r="M653" s="3"/>
      <c r="N653" s="3"/>
      <c r="O653" s="3"/>
      <c r="P653" s="3"/>
      <c r="Q653" s="3"/>
      <c r="R653" s="3"/>
      <c r="S653" s="3"/>
      <c r="T653" s="3"/>
      <c r="U653" s="3"/>
      <c r="V653" s="3"/>
      <c r="W653" s="3"/>
      <c r="X653" s="3"/>
      <c r="Y653" s="3"/>
      <c r="Z653" s="3"/>
    </row>
    <row r="654" spans="1:26" x14ac:dyDescent="0.2">
      <c r="A654" s="3">
        <v>11731</v>
      </c>
      <c r="B654" s="3" t="s">
        <v>359</v>
      </c>
      <c r="C654" s="13">
        <v>44686</v>
      </c>
      <c r="D654" s="12">
        <v>0.3263888888888889</v>
      </c>
      <c r="E654" s="3">
        <v>1014</v>
      </c>
      <c r="F654" s="3" t="s">
        <v>206</v>
      </c>
      <c r="G654" s="3" t="s">
        <v>203</v>
      </c>
      <c r="H654" s="3"/>
      <c r="I654" s="3"/>
      <c r="J654" s="3"/>
      <c r="K654" s="3"/>
      <c r="L654" s="3"/>
      <c r="M654" s="3"/>
      <c r="N654" s="3"/>
      <c r="O654" s="3"/>
      <c r="P654" s="3"/>
      <c r="Q654" s="3"/>
      <c r="R654" s="3"/>
      <c r="S654" s="3"/>
      <c r="T654" s="3"/>
      <c r="U654" s="3"/>
      <c r="V654" s="3"/>
      <c r="W654" s="3"/>
      <c r="X654" s="3"/>
      <c r="Y654" s="3"/>
      <c r="Z654" s="3"/>
    </row>
    <row r="655" spans="1:26" x14ac:dyDescent="0.2">
      <c r="A655" s="3">
        <v>11732</v>
      </c>
      <c r="B655" s="3" t="s">
        <v>359</v>
      </c>
      <c r="C655" s="13">
        <v>44686</v>
      </c>
      <c r="D655" s="12">
        <v>0.34097222222222223</v>
      </c>
      <c r="E655" s="3">
        <v>1011</v>
      </c>
      <c r="F655" s="3" t="s">
        <v>209</v>
      </c>
      <c r="G655" s="3" t="s">
        <v>203</v>
      </c>
      <c r="H655" s="3"/>
      <c r="I655" s="3"/>
      <c r="J655" s="3"/>
      <c r="K655" s="3"/>
      <c r="L655" s="3"/>
      <c r="M655" s="3"/>
      <c r="N655" s="3"/>
      <c r="O655" s="3"/>
      <c r="P655" s="3"/>
      <c r="Q655" s="3"/>
      <c r="R655" s="3"/>
      <c r="S655" s="3"/>
      <c r="T655" s="3"/>
      <c r="U655" s="3"/>
      <c r="V655" s="3"/>
      <c r="W655" s="3"/>
      <c r="X655" s="3"/>
      <c r="Y655" s="3"/>
      <c r="Z655" s="3"/>
    </row>
    <row r="656" spans="1:26" x14ac:dyDescent="0.2">
      <c r="A656" s="3">
        <v>11733</v>
      </c>
      <c r="B656" s="3" t="s">
        <v>359</v>
      </c>
      <c r="C656" s="13">
        <v>44686</v>
      </c>
      <c r="D656" s="12">
        <v>0.46944444444444444</v>
      </c>
      <c r="E656" s="3">
        <v>1038</v>
      </c>
      <c r="F656" s="3" t="s">
        <v>235</v>
      </c>
      <c r="G656" s="3" t="s">
        <v>203</v>
      </c>
      <c r="H656" s="3"/>
      <c r="I656" s="3"/>
      <c r="J656" s="3"/>
      <c r="K656" s="3"/>
      <c r="L656" s="3"/>
      <c r="M656" s="3"/>
      <c r="N656" s="3"/>
      <c r="O656" s="3"/>
      <c r="P656" s="3"/>
      <c r="Q656" s="3"/>
      <c r="R656" s="3"/>
      <c r="S656" s="3"/>
      <c r="T656" s="3"/>
      <c r="U656" s="3"/>
      <c r="V656" s="3"/>
      <c r="W656" s="3"/>
      <c r="X656" s="3"/>
      <c r="Y656" s="3"/>
      <c r="Z656" s="3"/>
    </row>
    <row r="657" spans="1:26" x14ac:dyDescent="0.2">
      <c r="A657" s="3">
        <v>11734</v>
      </c>
      <c r="B657" s="3" t="s">
        <v>359</v>
      </c>
      <c r="C657" s="13">
        <v>44686</v>
      </c>
      <c r="D657" s="12">
        <v>0.2951388888888889</v>
      </c>
      <c r="E657" s="3">
        <v>1030</v>
      </c>
      <c r="F657" s="3" t="s">
        <v>202</v>
      </c>
      <c r="G657" s="3" t="s">
        <v>221</v>
      </c>
      <c r="H657" s="3"/>
      <c r="I657" s="3"/>
      <c r="J657" s="3"/>
      <c r="K657" s="3"/>
      <c r="L657" s="3"/>
      <c r="M657" s="3"/>
      <c r="N657" s="3"/>
      <c r="O657" s="3"/>
      <c r="P657" s="3"/>
      <c r="Q657" s="3"/>
      <c r="R657" s="3"/>
      <c r="S657" s="3"/>
      <c r="T657" s="3"/>
      <c r="U657" s="3"/>
      <c r="V657" s="3"/>
      <c r="W657" s="3"/>
      <c r="X657" s="3"/>
      <c r="Y657" s="3"/>
      <c r="Z657" s="3"/>
    </row>
    <row r="658" spans="1:26" x14ac:dyDescent="0.2">
      <c r="A658" s="3">
        <v>11735</v>
      </c>
      <c r="B658" s="3" t="s">
        <v>359</v>
      </c>
      <c r="C658" s="13">
        <v>44686</v>
      </c>
      <c r="D658" s="12">
        <v>0.2951388888888889</v>
      </c>
      <c r="E658" s="3">
        <v>1013</v>
      </c>
      <c r="F658" s="3" t="s">
        <v>202</v>
      </c>
      <c r="G658" s="3" t="s">
        <v>203</v>
      </c>
      <c r="H658" s="3"/>
      <c r="I658" s="3"/>
      <c r="J658" s="3"/>
      <c r="K658" s="3"/>
      <c r="L658" s="3"/>
      <c r="M658" s="3"/>
      <c r="N658" s="3"/>
      <c r="O658" s="3"/>
      <c r="P658" s="3"/>
      <c r="Q658" s="3"/>
      <c r="R658" s="3"/>
      <c r="S658" s="3"/>
      <c r="T658" s="3"/>
      <c r="U658" s="3"/>
      <c r="V658" s="3"/>
      <c r="W658" s="3"/>
      <c r="X658" s="3"/>
      <c r="Y658" s="3"/>
      <c r="Z658" s="3"/>
    </row>
    <row r="659" spans="1:26" x14ac:dyDescent="0.2">
      <c r="A659" s="3">
        <v>11736</v>
      </c>
      <c r="B659" s="3" t="s">
        <v>359</v>
      </c>
      <c r="C659" s="13">
        <v>44686</v>
      </c>
      <c r="D659" s="12">
        <v>0.3923611111111111</v>
      </c>
      <c r="E659" s="3">
        <v>1021</v>
      </c>
      <c r="F659" s="3" t="s">
        <v>227</v>
      </c>
      <c r="G659" s="3" t="s">
        <v>203</v>
      </c>
      <c r="H659" s="3"/>
      <c r="I659" s="3"/>
      <c r="J659" s="3"/>
      <c r="K659" s="3"/>
      <c r="L659" s="3"/>
      <c r="M659" s="3"/>
      <c r="N659" s="3"/>
      <c r="O659" s="3"/>
      <c r="P659" s="3"/>
      <c r="Q659" s="3"/>
      <c r="R659" s="3"/>
      <c r="S659" s="3"/>
      <c r="T659" s="3"/>
      <c r="U659" s="3"/>
      <c r="V659" s="3"/>
      <c r="W659" s="3"/>
      <c r="X659" s="3"/>
      <c r="Y659" s="3"/>
      <c r="Z659" s="3"/>
    </row>
    <row r="660" spans="1:26" x14ac:dyDescent="0.2">
      <c r="A660" s="3">
        <v>11737</v>
      </c>
      <c r="B660" s="3" t="s">
        <v>359</v>
      </c>
      <c r="C660" s="13">
        <v>44686</v>
      </c>
      <c r="D660" s="12">
        <v>0.43958333333333333</v>
      </c>
      <c r="E660" s="3">
        <v>1019</v>
      </c>
      <c r="F660" s="3" t="s">
        <v>230</v>
      </c>
      <c r="G660" s="3" t="s">
        <v>203</v>
      </c>
      <c r="H660" s="3"/>
      <c r="I660" s="3"/>
      <c r="J660" s="3"/>
      <c r="K660" s="3"/>
      <c r="L660" s="3"/>
      <c r="M660" s="3"/>
      <c r="N660" s="3"/>
      <c r="O660" s="3"/>
      <c r="P660" s="3"/>
      <c r="Q660" s="3"/>
      <c r="R660" s="3"/>
      <c r="S660" s="3"/>
      <c r="T660" s="3"/>
      <c r="U660" s="3"/>
      <c r="V660" s="3"/>
      <c r="W660" s="3"/>
      <c r="X660" s="3"/>
      <c r="Y660" s="3"/>
      <c r="Z660" s="3"/>
    </row>
    <row r="661" spans="1:26" x14ac:dyDescent="0.2">
      <c r="A661" s="3">
        <v>11801</v>
      </c>
      <c r="B661" s="3" t="s">
        <v>360</v>
      </c>
      <c r="C661" s="13">
        <v>44734</v>
      </c>
      <c r="D661" s="12">
        <v>0.42222222222222222</v>
      </c>
      <c r="E661" s="3">
        <v>1035</v>
      </c>
      <c r="F661" s="3" t="s">
        <v>267</v>
      </c>
      <c r="G661" s="3" t="s">
        <v>203</v>
      </c>
      <c r="H661" s="3"/>
      <c r="I661" s="3"/>
      <c r="J661" s="3"/>
      <c r="K661" s="3"/>
      <c r="L661" s="3"/>
      <c r="M661" s="3"/>
      <c r="N661" s="3"/>
      <c r="O661" s="3"/>
      <c r="P661" s="3"/>
      <c r="Q661" s="3"/>
      <c r="R661" s="3"/>
      <c r="S661" s="3"/>
      <c r="T661" s="3"/>
      <c r="U661" s="3"/>
      <c r="V661" s="3"/>
      <c r="W661" s="3"/>
      <c r="X661" s="3"/>
      <c r="Y661" s="3"/>
      <c r="Z661" s="3"/>
    </row>
    <row r="662" spans="1:26" x14ac:dyDescent="0.2">
      <c r="A662" s="3">
        <v>11802</v>
      </c>
      <c r="B662" s="3" t="s">
        <v>360</v>
      </c>
      <c r="C662" s="13">
        <v>44734</v>
      </c>
      <c r="D662" s="12">
        <v>0.39652777777777776</v>
      </c>
      <c r="E662" s="3">
        <v>1005</v>
      </c>
      <c r="F662" s="3" t="s">
        <v>300</v>
      </c>
      <c r="G662" s="3" t="s">
        <v>203</v>
      </c>
      <c r="H662" s="3"/>
      <c r="I662" s="3"/>
      <c r="J662" s="3"/>
      <c r="K662" s="3"/>
      <c r="L662" s="3"/>
      <c r="M662" s="3"/>
      <c r="N662" s="3"/>
      <c r="O662" s="3"/>
      <c r="P662" s="3"/>
      <c r="Q662" s="3"/>
      <c r="R662" s="3"/>
      <c r="S662" s="3"/>
      <c r="T662" s="3"/>
      <c r="U662" s="3"/>
      <c r="V662" s="3"/>
      <c r="W662" s="3"/>
      <c r="X662" s="3"/>
      <c r="Y662" s="3"/>
      <c r="Z662" s="3"/>
    </row>
    <row r="663" spans="1:26" x14ac:dyDescent="0.2">
      <c r="A663" s="3">
        <v>11803</v>
      </c>
      <c r="B663" s="3" t="s">
        <v>360</v>
      </c>
      <c r="C663" s="13">
        <v>44734</v>
      </c>
      <c r="D663" s="12">
        <v>0.32777777777777778</v>
      </c>
      <c r="E663" s="3">
        <v>1011</v>
      </c>
      <c r="F663" s="3" t="s">
        <v>277</v>
      </c>
      <c r="G663" s="3" t="s">
        <v>203</v>
      </c>
      <c r="H663" s="3"/>
      <c r="I663" s="3"/>
      <c r="J663" s="3"/>
      <c r="K663" s="3"/>
      <c r="L663" s="3"/>
      <c r="M663" s="3"/>
      <c r="N663" s="3"/>
      <c r="O663" s="3"/>
      <c r="P663" s="3"/>
      <c r="Q663" s="3"/>
      <c r="R663" s="3"/>
      <c r="S663" s="3"/>
      <c r="T663" s="3"/>
      <c r="U663" s="3"/>
      <c r="V663" s="3"/>
      <c r="W663" s="3"/>
      <c r="X663" s="3"/>
      <c r="Y663" s="3"/>
      <c r="Z663" s="3"/>
    </row>
    <row r="664" spans="1:26" x14ac:dyDescent="0.2">
      <c r="A664" s="3">
        <v>11804</v>
      </c>
      <c r="B664" s="3" t="s">
        <v>360</v>
      </c>
      <c r="C664" s="13">
        <v>44734</v>
      </c>
      <c r="D664" s="12">
        <v>0.31111111111111112</v>
      </c>
      <c r="E664" s="3">
        <v>1015</v>
      </c>
      <c r="F664" s="3" t="s">
        <v>279</v>
      </c>
      <c r="G664" s="3" t="s">
        <v>203</v>
      </c>
      <c r="H664" s="3"/>
      <c r="I664" s="3"/>
      <c r="J664" s="3"/>
      <c r="K664" s="3"/>
      <c r="L664" s="3"/>
      <c r="M664" s="3"/>
      <c r="N664" s="3"/>
      <c r="O664" s="3"/>
      <c r="P664" s="3"/>
      <c r="Q664" s="3"/>
      <c r="R664" s="3"/>
      <c r="S664" s="3"/>
      <c r="T664" s="3"/>
      <c r="U664" s="3"/>
      <c r="V664" s="3"/>
      <c r="W664" s="3"/>
      <c r="X664" s="3"/>
      <c r="Y664" s="3"/>
      <c r="Z664" s="3"/>
    </row>
    <row r="665" spans="1:26" x14ac:dyDescent="0.2">
      <c r="A665" s="3">
        <v>11805</v>
      </c>
      <c r="B665" s="3" t="s">
        <v>360</v>
      </c>
      <c r="C665" s="13">
        <v>44734</v>
      </c>
      <c r="D665" s="12">
        <v>0.31111111111111112</v>
      </c>
      <c r="E665" s="3">
        <v>1029</v>
      </c>
      <c r="F665" s="3" t="s">
        <v>279</v>
      </c>
      <c r="G665" s="3" t="s">
        <v>221</v>
      </c>
      <c r="H665" s="3"/>
      <c r="I665" s="3"/>
      <c r="J665" s="3"/>
      <c r="K665" s="3"/>
      <c r="L665" s="3"/>
      <c r="M665" s="3"/>
      <c r="N665" s="3"/>
      <c r="O665" s="3"/>
      <c r="P665" s="3"/>
      <c r="Q665" s="3"/>
      <c r="R665" s="3"/>
      <c r="S665" s="3"/>
      <c r="T665" s="3"/>
      <c r="U665" s="3"/>
      <c r="V665" s="3"/>
      <c r="W665" s="3"/>
      <c r="X665" s="3"/>
      <c r="Y665" s="3"/>
      <c r="Z665" s="3"/>
    </row>
    <row r="666" spans="1:26" x14ac:dyDescent="0.2">
      <c r="A666" s="3">
        <v>11806</v>
      </c>
      <c r="B666" s="3" t="s">
        <v>360</v>
      </c>
      <c r="C666" s="13">
        <v>44734</v>
      </c>
      <c r="D666" s="12">
        <v>0.38611111111111113</v>
      </c>
      <c r="E666" s="3">
        <v>1039</v>
      </c>
      <c r="F666" s="3" t="s">
        <v>272</v>
      </c>
      <c r="G666" s="3" t="s">
        <v>203</v>
      </c>
      <c r="H666" s="3"/>
      <c r="I666" s="3"/>
      <c r="J666" s="3"/>
      <c r="K666" s="3"/>
      <c r="L666" s="3"/>
      <c r="M666" s="3"/>
      <c r="N666" s="3"/>
      <c r="O666" s="3"/>
      <c r="P666" s="3"/>
      <c r="Q666" s="3"/>
      <c r="R666" s="3"/>
      <c r="S666" s="3"/>
      <c r="T666" s="3"/>
      <c r="U666" s="3"/>
      <c r="V666" s="3"/>
      <c r="W666" s="3"/>
      <c r="X666" s="3"/>
      <c r="Y666" s="3"/>
      <c r="Z666" s="3"/>
    </row>
    <row r="667" spans="1:26" x14ac:dyDescent="0.2">
      <c r="A667" s="3">
        <v>11807</v>
      </c>
      <c r="B667" s="3" t="s">
        <v>360</v>
      </c>
      <c r="C667" s="13">
        <v>44734</v>
      </c>
      <c r="D667" s="14">
        <v>0.40625</v>
      </c>
      <c r="E667" s="10">
        <v>1031</v>
      </c>
      <c r="F667" s="10" t="s">
        <v>270</v>
      </c>
      <c r="G667" s="10" t="s">
        <v>203</v>
      </c>
      <c r="H667" s="3"/>
      <c r="I667" s="3"/>
      <c r="J667" s="3"/>
      <c r="K667" s="3"/>
      <c r="L667" s="3"/>
      <c r="M667" s="3"/>
      <c r="N667" s="3"/>
      <c r="O667" s="3"/>
      <c r="P667" s="3"/>
      <c r="Q667" s="3"/>
      <c r="R667" s="3"/>
      <c r="S667" s="3"/>
      <c r="T667" s="3"/>
      <c r="U667" s="3"/>
      <c r="V667" s="3"/>
      <c r="W667" s="3"/>
      <c r="X667" s="3"/>
      <c r="Y667" s="3"/>
      <c r="Z667" s="3"/>
    </row>
    <row r="668" spans="1:26" x14ac:dyDescent="0.2">
      <c r="A668" s="10">
        <v>11808</v>
      </c>
      <c r="B668" s="10" t="s">
        <v>360</v>
      </c>
      <c r="C668" s="15">
        <v>44734</v>
      </c>
      <c r="D668" s="14">
        <v>0.36944444444444446</v>
      </c>
      <c r="E668" s="10">
        <v>1025</v>
      </c>
      <c r="F668" s="10" t="s">
        <v>304</v>
      </c>
      <c r="G668" s="10" t="s">
        <v>203</v>
      </c>
      <c r="H668" s="10"/>
      <c r="I668" s="3"/>
      <c r="J668" s="3"/>
      <c r="K668" s="3"/>
      <c r="L668" s="3"/>
      <c r="M668" s="3"/>
      <c r="N668" s="3"/>
      <c r="O668" s="3"/>
      <c r="P668" s="3"/>
      <c r="Q668" s="3"/>
      <c r="R668" s="3"/>
      <c r="S668" s="3"/>
      <c r="T668" s="3"/>
      <c r="U668" s="3"/>
      <c r="V668" s="3"/>
      <c r="W668" s="3"/>
      <c r="X668" s="3"/>
      <c r="Y668" s="3"/>
      <c r="Z668" s="3"/>
    </row>
    <row r="669" spans="1:26" x14ac:dyDescent="0.2">
      <c r="A669" s="3">
        <v>11809</v>
      </c>
      <c r="B669" s="3" t="s">
        <v>360</v>
      </c>
      <c r="C669" s="13">
        <v>44734</v>
      </c>
      <c r="D669" s="14">
        <v>0.35833333333333334</v>
      </c>
      <c r="E669" s="10">
        <v>1022</v>
      </c>
      <c r="F669" s="10" t="s">
        <v>307</v>
      </c>
      <c r="G669" s="10" t="s">
        <v>221</v>
      </c>
      <c r="H669" s="3"/>
      <c r="I669" s="3"/>
      <c r="J669" s="3"/>
      <c r="K669" s="3"/>
      <c r="L669" s="3"/>
      <c r="M669" s="3"/>
      <c r="N669" s="3"/>
      <c r="O669" s="3"/>
      <c r="P669" s="3"/>
      <c r="Q669" s="3"/>
      <c r="R669" s="3"/>
      <c r="S669" s="3"/>
      <c r="T669" s="3"/>
      <c r="U669" s="3"/>
      <c r="V669" s="3"/>
      <c r="W669" s="3"/>
      <c r="X669" s="3"/>
      <c r="Y669" s="3"/>
      <c r="Z669" s="3"/>
    </row>
    <row r="670" spans="1:26" x14ac:dyDescent="0.2">
      <c r="A670" s="3">
        <v>11810</v>
      </c>
      <c r="B670" s="3" t="s">
        <v>360</v>
      </c>
      <c r="C670" s="13">
        <v>44734</v>
      </c>
      <c r="D670" s="14">
        <v>0.35833333333333334</v>
      </c>
      <c r="E670" s="10">
        <v>1016</v>
      </c>
      <c r="F670" s="10" t="s">
        <v>307</v>
      </c>
      <c r="G670" s="10" t="s">
        <v>203</v>
      </c>
      <c r="H670" s="3"/>
      <c r="I670" s="3"/>
      <c r="J670" s="3"/>
      <c r="K670" s="3"/>
      <c r="L670" s="3"/>
      <c r="M670" s="3"/>
      <c r="N670" s="3"/>
      <c r="O670" s="3"/>
      <c r="P670" s="3"/>
      <c r="Q670" s="3"/>
      <c r="R670" s="3"/>
      <c r="S670" s="3"/>
      <c r="T670" s="3"/>
      <c r="U670" s="3"/>
      <c r="V670" s="3"/>
      <c r="W670" s="3"/>
      <c r="X670" s="3"/>
      <c r="Y670" s="3"/>
      <c r="Z670" s="3"/>
    </row>
    <row r="671" spans="1:26" x14ac:dyDescent="0.2">
      <c r="A671" s="10">
        <v>11901</v>
      </c>
      <c r="B671" s="3" t="s">
        <v>361</v>
      </c>
      <c r="C671" s="13">
        <v>44748</v>
      </c>
      <c r="D671" s="14">
        <v>0.29305555555555557</v>
      </c>
      <c r="E671" s="10">
        <v>1015</v>
      </c>
      <c r="F671" s="10" t="s">
        <v>277</v>
      </c>
      <c r="G671" s="10" t="s">
        <v>221</v>
      </c>
      <c r="H671" s="10"/>
      <c r="I671" s="3"/>
      <c r="J671" s="3"/>
      <c r="K671" s="3"/>
      <c r="L671" s="3"/>
      <c r="M671" s="3"/>
      <c r="N671" s="3"/>
      <c r="O671" s="3"/>
      <c r="P671" s="3"/>
      <c r="Q671" s="3"/>
      <c r="R671" s="3"/>
      <c r="S671" s="3"/>
      <c r="T671" s="3"/>
      <c r="U671" s="3"/>
      <c r="V671" s="3"/>
      <c r="W671" s="3"/>
      <c r="X671" s="3"/>
      <c r="Y671" s="3"/>
      <c r="Z671" s="3"/>
    </row>
    <row r="672" spans="1:26" x14ac:dyDescent="0.2">
      <c r="A672" s="10">
        <v>11902</v>
      </c>
      <c r="B672" s="3" t="s">
        <v>361</v>
      </c>
      <c r="C672" s="13">
        <v>44748</v>
      </c>
      <c r="D672" s="14">
        <v>0.39513888888888887</v>
      </c>
      <c r="E672" s="10">
        <v>1036</v>
      </c>
      <c r="F672" s="10" t="s">
        <v>274</v>
      </c>
      <c r="G672" s="10" t="s">
        <v>221</v>
      </c>
      <c r="H672" s="10"/>
      <c r="I672" s="3"/>
      <c r="J672" s="3"/>
      <c r="K672" s="3"/>
      <c r="L672" s="3"/>
      <c r="M672" s="3"/>
      <c r="N672" s="3"/>
      <c r="O672" s="3"/>
      <c r="P672" s="3"/>
      <c r="Q672" s="3"/>
      <c r="R672" s="3"/>
      <c r="S672" s="3"/>
      <c r="T672" s="3"/>
      <c r="U672" s="3"/>
      <c r="V672" s="3"/>
      <c r="W672" s="3"/>
      <c r="X672" s="3"/>
      <c r="Y672" s="3"/>
      <c r="Z672" s="3"/>
    </row>
    <row r="673" spans="1:26" x14ac:dyDescent="0.2">
      <c r="A673" s="10">
        <v>11903</v>
      </c>
      <c r="B673" s="3" t="s">
        <v>361</v>
      </c>
      <c r="C673" s="13">
        <v>44748</v>
      </c>
      <c r="D673" s="14">
        <v>0.44374999999999998</v>
      </c>
      <c r="E673" s="10">
        <v>1021</v>
      </c>
      <c r="F673" s="10" t="s">
        <v>215</v>
      </c>
      <c r="G673" s="10" t="s">
        <v>203</v>
      </c>
      <c r="H673" s="3"/>
      <c r="I673" s="3"/>
      <c r="J673" s="3"/>
      <c r="K673" s="3"/>
      <c r="L673" s="3"/>
      <c r="M673" s="3"/>
      <c r="N673" s="3"/>
      <c r="O673" s="3"/>
      <c r="P673" s="3"/>
      <c r="Q673" s="3"/>
      <c r="R673" s="3"/>
      <c r="S673" s="3"/>
      <c r="T673" s="3"/>
      <c r="U673" s="3"/>
      <c r="V673" s="3"/>
      <c r="W673" s="3"/>
      <c r="X673" s="3"/>
      <c r="Y673" s="3"/>
      <c r="Z673" s="3"/>
    </row>
    <row r="674" spans="1:26" x14ac:dyDescent="0.2">
      <c r="A674" s="10">
        <v>11904</v>
      </c>
      <c r="B674" s="3" t="s">
        <v>361</v>
      </c>
      <c r="C674" s="13">
        <v>44748</v>
      </c>
      <c r="D674" s="14">
        <v>0.42152777777777778</v>
      </c>
      <c r="E674" s="10">
        <v>1003</v>
      </c>
      <c r="F674" s="10" t="s">
        <v>265</v>
      </c>
      <c r="G674" s="10" t="s">
        <v>221</v>
      </c>
      <c r="H674" s="3"/>
      <c r="I674" s="3"/>
      <c r="J674" s="3"/>
      <c r="K674" s="3"/>
      <c r="L674" s="3"/>
      <c r="M674" s="3"/>
      <c r="N674" s="3"/>
      <c r="O674" s="3"/>
      <c r="P674" s="3"/>
      <c r="Q674" s="3"/>
      <c r="R674" s="3"/>
      <c r="S674" s="3"/>
      <c r="T674" s="3"/>
      <c r="U674" s="3"/>
      <c r="V674" s="3"/>
      <c r="W674" s="3"/>
      <c r="X674" s="3"/>
      <c r="Y674" s="3"/>
      <c r="Z674" s="3"/>
    </row>
    <row r="675" spans="1:26" x14ac:dyDescent="0.2">
      <c r="A675" s="10">
        <v>11905</v>
      </c>
      <c r="B675" s="3" t="s">
        <v>361</v>
      </c>
      <c r="C675" s="13">
        <v>44748</v>
      </c>
      <c r="D675" s="14">
        <v>0.41041666666666665</v>
      </c>
      <c r="E675" s="10">
        <v>1014</v>
      </c>
      <c r="F675" s="10" t="s">
        <v>281</v>
      </c>
      <c r="G675" s="10" t="s">
        <v>203</v>
      </c>
      <c r="H675" s="3"/>
      <c r="I675" s="3"/>
      <c r="J675" s="3"/>
      <c r="K675" s="3"/>
      <c r="L675" s="3"/>
      <c r="M675" s="3"/>
      <c r="N675" s="3"/>
      <c r="O675" s="3"/>
      <c r="P675" s="3"/>
      <c r="Q675" s="3"/>
      <c r="R675" s="3"/>
      <c r="S675" s="3"/>
      <c r="T675" s="3"/>
      <c r="U675" s="3"/>
      <c r="V675" s="3"/>
      <c r="W675" s="3"/>
      <c r="X675" s="3"/>
      <c r="Y675" s="3"/>
      <c r="Z675" s="3"/>
    </row>
    <row r="676" spans="1:26" x14ac:dyDescent="0.2">
      <c r="A676" s="10">
        <v>11906</v>
      </c>
      <c r="B676" s="3" t="s">
        <v>361</v>
      </c>
      <c r="C676" s="13">
        <v>44748</v>
      </c>
      <c r="D676" s="14">
        <v>0.39513888888888887</v>
      </c>
      <c r="E676" s="10">
        <v>1025</v>
      </c>
      <c r="F676" s="10" t="s">
        <v>274</v>
      </c>
      <c r="G676" s="10" t="s">
        <v>203</v>
      </c>
      <c r="H676" s="3"/>
      <c r="I676" s="3"/>
      <c r="J676" s="3"/>
      <c r="K676" s="3"/>
      <c r="L676" s="3"/>
      <c r="M676" s="3"/>
      <c r="N676" s="3"/>
      <c r="O676" s="3"/>
      <c r="P676" s="3"/>
      <c r="Q676" s="3"/>
      <c r="R676" s="3"/>
      <c r="S676" s="3"/>
      <c r="T676" s="3"/>
      <c r="U676" s="3"/>
      <c r="V676" s="3"/>
      <c r="W676" s="3"/>
      <c r="X676" s="3"/>
      <c r="Y676" s="3"/>
      <c r="Z676" s="3"/>
    </row>
    <row r="677" spans="1:26" x14ac:dyDescent="0.2">
      <c r="A677" s="10">
        <v>11907</v>
      </c>
      <c r="B677" s="3" t="s">
        <v>361</v>
      </c>
      <c r="C677" s="13">
        <v>44748</v>
      </c>
      <c r="D677" s="14">
        <v>0.42152777777777778</v>
      </c>
      <c r="E677" s="10">
        <v>1037</v>
      </c>
      <c r="F677" s="10" t="s">
        <v>265</v>
      </c>
      <c r="G677" s="10" t="s">
        <v>203</v>
      </c>
      <c r="H677" s="3"/>
      <c r="I677" s="3"/>
      <c r="J677" s="3"/>
      <c r="K677" s="3"/>
      <c r="L677" s="3"/>
      <c r="M677" s="3"/>
      <c r="N677" s="3"/>
      <c r="O677" s="3"/>
      <c r="P677" s="3"/>
      <c r="Q677" s="3"/>
      <c r="R677" s="3"/>
      <c r="S677" s="3"/>
      <c r="T677" s="3"/>
      <c r="U677" s="3"/>
      <c r="V677" s="3"/>
      <c r="W677" s="3"/>
      <c r="X677" s="3"/>
      <c r="Y677" s="3"/>
      <c r="Z677" s="3"/>
    </row>
    <row r="678" spans="1:26" x14ac:dyDescent="0.2">
      <c r="A678" s="10">
        <v>11908</v>
      </c>
      <c r="B678" s="3" t="s">
        <v>361</v>
      </c>
      <c r="C678" s="13">
        <v>44748</v>
      </c>
      <c r="D678" s="14">
        <v>0.3840277777777778</v>
      </c>
      <c r="E678" s="10">
        <v>1030</v>
      </c>
      <c r="F678" s="10" t="s">
        <v>267</v>
      </c>
      <c r="G678" s="10" t="s">
        <v>221</v>
      </c>
      <c r="H678" s="3"/>
      <c r="I678" s="3"/>
      <c r="J678" s="3"/>
      <c r="K678" s="3"/>
      <c r="L678" s="3"/>
      <c r="M678" s="3"/>
      <c r="N678" s="3"/>
      <c r="O678" s="3"/>
      <c r="P678" s="3"/>
      <c r="Q678" s="3"/>
      <c r="R678" s="3"/>
      <c r="S678" s="3"/>
      <c r="T678" s="3"/>
      <c r="U678" s="3"/>
      <c r="V678" s="3"/>
      <c r="W678" s="3"/>
      <c r="X678" s="3"/>
      <c r="Y678" s="3"/>
      <c r="Z678" s="3"/>
    </row>
    <row r="679" spans="1:26" x14ac:dyDescent="0.2">
      <c r="A679" s="10">
        <v>11909</v>
      </c>
      <c r="B679" s="3" t="s">
        <v>361</v>
      </c>
      <c r="C679" s="13">
        <v>44748</v>
      </c>
      <c r="D679" s="14">
        <v>0.46527777777777779</v>
      </c>
      <c r="E679" s="10">
        <v>1024</v>
      </c>
      <c r="F679" s="10" t="s">
        <v>224</v>
      </c>
      <c r="G679" s="10" t="s">
        <v>203</v>
      </c>
      <c r="H679" s="3"/>
      <c r="I679" s="3"/>
      <c r="J679" s="3"/>
      <c r="K679" s="3"/>
      <c r="L679" s="3"/>
      <c r="M679" s="3"/>
      <c r="N679" s="3"/>
      <c r="O679" s="3"/>
      <c r="P679" s="3"/>
      <c r="Q679" s="3"/>
      <c r="R679" s="3"/>
      <c r="S679" s="3"/>
      <c r="T679" s="3"/>
      <c r="U679" s="3"/>
      <c r="V679" s="3"/>
      <c r="W679" s="3"/>
      <c r="X679" s="3"/>
      <c r="Y679" s="3"/>
      <c r="Z679" s="3"/>
    </row>
    <row r="680" spans="1:26" x14ac:dyDescent="0.2">
      <c r="A680" s="10">
        <v>11910</v>
      </c>
      <c r="B680" s="3" t="s">
        <v>361</v>
      </c>
      <c r="C680" s="13">
        <v>44748</v>
      </c>
      <c r="D680" s="14">
        <v>0.42152777777777778</v>
      </c>
      <c r="E680" s="10">
        <v>1003</v>
      </c>
      <c r="F680" s="10" t="s">
        <v>265</v>
      </c>
      <c r="G680" s="10" t="s">
        <v>221</v>
      </c>
      <c r="H680" s="3"/>
      <c r="I680" s="3"/>
      <c r="J680" s="3"/>
      <c r="K680" s="3"/>
      <c r="L680" s="3"/>
      <c r="M680" s="3"/>
      <c r="N680" s="3"/>
      <c r="O680" s="3"/>
      <c r="P680" s="3"/>
      <c r="Q680" s="3"/>
      <c r="R680" s="3"/>
      <c r="S680" s="3"/>
      <c r="T680" s="3"/>
      <c r="U680" s="3"/>
      <c r="V680" s="3"/>
      <c r="W680" s="3"/>
      <c r="X680" s="3"/>
      <c r="Y680" s="3"/>
      <c r="Z680" s="3"/>
    </row>
    <row r="681" spans="1:26" x14ac:dyDescent="0.2">
      <c r="A681" s="10">
        <v>11911</v>
      </c>
      <c r="B681" s="3" t="s">
        <v>361</v>
      </c>
      <c r="C681" s="13">
        <v>44748</v>
      </c>
      <c r="D681" s="14">
        <v>0.36944444444444446</v>
      </c>
      <c r="E681" s="10">
        <v>1009</v>
      </c>
      <c r="F681" s="10" t="s">
        <v>270</v>
      </c>
      <c r="G681" s="10" t="s">
        <v>203</v>
      </c>
      <c r="H681" s="3"/>
      <c r="I681" s="3"/>
      <c r="J681" s="3"/>
      <c r="K681" s="3"/>
      <c r="L681" s="3"/>
      <c r="M681" s="3"/>
      <c r="N681" s="3"/>
      <c r="O681" s="3"/>
      <c r="P681" s="3"/>
      <c r="Q681" s="3"/>
      <c r="R681" s="3"/>
      <c r="S681" s="3"/>
      <c r="T681" s="3"/>
      <c r="U681" s="3"/>
      <c r="V681" s="3"/>
      <c r="W681" s="3"/>
      <c r="X681" s="3"/>
      <c r="Y681" s="3"/>
      <c r="Z681" s="3"/>
    </row>
    <row r="682" spans="1:26" x14ac:dyDescent="0.2">
      <c r="A682" s="10">
        <v>11912</v>
      </c>
      <c r="B682" s="3" t="s">
        <v>361</v>
      </c>
      <c r="C682" s="13">
        <v>44748</v>
      </c>
      <c r="D682" s="14">
        <v>0.30694444444444446</v>
      </c>
      <c r="E682" s="10">
        <v>1016</v>
      </c>
      <c r="F682" s="10" t="s">
        <v>206</v>
      </c>
      <c r="G682" s="10" t="s">
        <v>203</v>
      </c>
      <c r="H682" s="3"/>
      <c r="I682" s="3"/>
      <c r="J682" s="3"/>
      <c r="K682" s="3"/>
      <c r="L682" s="3"/>
      <c r="M682" s="3"/>
      <c r="N682" s="3"/>
      <c r="O682" s="3"/>
      <c r="P682" s="3"/>
      <c r="Q682" s="3"/>
      <c r="R682" s="3"/>
      <c r="S682" s="3"/>
      <c r="T682" s="3"/>
      <c r="U682" s="3"/>
      <c r="V682" s="3"/>
      <c r="W682" s="3"/>
      <c r="X682" s="3"/>
      <c r="Y682" s="3"/>
      <c r="Z682" s="3"/>
    </row>
    <row r="683" spans="1:26" x14ac:dyDescent="0.2">
      <c r="A683" s="10">
        <v>11913</v>
      </c>
      <c r="B683" s="3" t="s">
        <v>361</v>
      </c>
      <c r="C683" s="13">
        <v>44748</v>
      </c>
      <c r="D683" s="14">
        <v>0.3840277777777778</v>
      </c>
      <c r="E683" s="10" t="s">
        <v>362</v>
      </c>
      <c r="F683" s="10" t="s">
        <v>267</v>
      </c>
      <c r="G683" s="10" t="s">
        <v>203</v>
      </c>
      <c r="H683" s="3"/>
      <c r="I683" s="3"/>
      <c r="J683" s="3"/>
      <c r="K683" s="3"/>
      <c r="L683" s="3"/>
      <c r="M683" s="3"/>
      <c r="N683" s="3"/>
      <c r="O683" s="3"/>
      <c r="P683" s="3"/>
      <c r="Q683" s="3"/>
      <c r="R683" s="3"/>
      <c r="S683" s="3"/>
      <c r="T683" s="3"/>
      <c r="U683" s="3"/>
      <c r="V683" s="3"/>
      <c r="W683" s="3"/>
      <c r="X683" s="3"/>
      <c r="Y683" s="3"/>
      <c r="Z683" s="3"/>
    </row>
    <row r="684" spans="1:26" x14ac:dyDescent="0.2">
      <c r="A684" s="10">
        <v>11914</v>
      </c>
      <c r="B684" s="3" t="s">
        <v>361</v>
      </c>
      <c r="C684" s="13">
        <v>44748</v>
      </c>
      <c r="D684" s="14">
        <v>0.27638888888888891</v>
      </c>
      <c r="E684" s="10">
        <v>1027</v>
      </c>
      <c r="F684" s="10" t="s">
        <v>202</v>
      </c>
      <c r="G684" s="10" t="s">
        <v>203</v>
      </c>
      <c r="H684" s="3"/>
      <c r="I684" s="3"/>
      <c r="J684" s="3"/>
      <c r="K684" s="3"/>
      <c r="L684" s="3"/>
      <c r="M684" s="3"/>
      <c r="N684" s="3"/>
      <c r="O684" s="3"/>
      <c r="P684" s="3"/>
      <c r="Q684" s="3"/>
      <c r="R684" s="3"/>
      <c r="S684" s="3"/>
      <c r="T684" s="3"/>
      <c r="U684" s="3"/>
      <c r="V684" s="3"/>
      <c r="W684" s="3"/>
      <c r="X684" s="3"/>
      <c r="Y684" s="3"/>
      <c r="Z684" s="3"/>
    </row>
    <row r="685" spans="1:26" x14ac:dyDescent="0.2">
      <c r="A685" s="10">
        <v>11915</v>
      </c>
      <c r="B685" s="3" t="s">
        <v>361</v>
      </c>
      <c r="C685" s="13">
        <v>44748</v>
      </c>
      <c r="D685" s="14">
        <v>0.32222222222222224</v>
      </c>
      <c r="E685" s="10">
        <v>1038</v>
      </c>
      <c r="F685" s="10" t="s">
        <v>307</v>
      </c>
      <c r="G685" s="10" t="s">
        <v>221</v>
      </c>
      <c r="H685" s="3"/>
      <c r="I685" s="3"/>
      <c r="J685" s="3"/>
      <c r="K685" s="3"/>
      <c r="L685" s="3"/>
      <c r="M685" s="3"/>
      <c r="N685" s="3"/>
      <c r="O685" s="3"/>
      <c r="P685" s="3"/>
      <c r="Q685" s="3"/>
      <c r="R685" s="3"/>
      <c r="S685" s="3"/>
      <c r="T685" s="3"/>
      <c r="U685" s="3"/>
      <c r="V685" s="3"/>
      <c r="W685" s="3"/>
      <c r="X685" s="3"/>
      <c r="Y685" s="3"/>
      <c r="Z685" s="3"/>
    </row>
    <row r="686" spans="1:26" x14ac:dyDescent="0.2">
      <c r="A686" s="10">
        <v>11916</v>
      </c>
      <c r="B686" s="3" t="s">
        <v>361</v>
      </c>
      <c r="C686" s="13">
        <v>44748</v>
      </c>
      <c r="D686" s="14">
        <v>0.3347222222222222</v>
      </c>
      <c r="E686" s="10">
        <v>1002</v>
      </c>
      <c r="F686" s="10" t="s">
        <v>304</v>
      </c>
      <c r="G686" s="10" t="s">
        <v>203</v>
      </c>
      <c r="H686" s="3"/>
      <c r="I686" s="3"/>
      <c r="J686" s="3"/>
      <c r="K686" s="3"/>
      <c r="L686" s="3"/>
      <c r="M686" s="3"/>
      <c r="N686" s="3"/>
      <c r="O686" s="3"/>
      <c r="P686" s="3"/>
      <c r="Q686" s="3"/>
      <c r="R686" s="3"/>
      <c r="S686" s="3"/>
      <c r="T686" s="3"/>
      <c r="U686" s="3"/>
      <c r="V686" s="3"/>
      <c r="W686" s="3"/>
      <c r="X686" s="3"/>
      <c r="Y686" s="3"/>
      <c r="Z686" s="3"/>
    </row>
    <row r="687" spans="1:26" x14ac:dyDescent="0.2">
      <c r="A687" s="10">
        <v>11917</v>
      </c>
      <c r="B687" s="3" t="s">
        <v>361</v>
      </c>
      <c r="C687" s="13">
        <v>44748</v>
      </c>
      <c r="D687" s="14">
        <v>0.27083333333333331</v>
      </c>
      <c r="E687" s="10">
        <v>1026</v>
      </c>
      <c r="F687" s="10" t="s">
        <v>284</v>
      </c>
      <c r="G687" s="10" t="s">
        <v>203</v>
      </c>
      <c r="H687" s="3"/>
      <c r="I687" s="3"/>
      <c r="J687" s="3"/>
      <c r="K687" s="3"/>
      <c r="L687" s="3"/>
      <c r="M687" s="3"/>
      <c r="N687" s="3"/>
      <c r="O687" s="3"/>
      <c r="P687" s="3"/>
      <c r="Q687" s="3"/>
      <c r="R687" s="3"/>
      <c r="S687" s="3"/>
      <c r="T687" s="3"/>
      <c r="U687" s="3"/>
      <c r="V687" s="3"/>
      <c r="W687" s="3"/>
      <c r="X687" s="3"/>
      <c r="Y687" s="3"/>
      <c r="Z687" s="3"/>
    </row>
    <row r="688" spans="1:26" x14ac:dyDescent="0.2">
      <c r="A688" s="10">
        <v>11918</v>
      </c>
      <c r="B688" s="3" t="s">
        <v>361</v>
      </c>
      <c r="C688" s="13">
        <v>44748</v>
      </c>
      <c r="D688" s="14">
        <v>0.3347222222222222</v>
      </c>
      <c r="E688" s="10">
        <v>1019</v>
      </c>
      <c r="F688" s="10" t="s">
        <v>304</v>
      </c>
      <c r="G688" s="10" t="s">
        <v>221</v>
      </c>
      <c r="H688" s="3"/>
      <c r="I688" s="3"/>
      <c r="J688" s="3"/>
      <c r="K688" s="3"/>
      <c r="L688" s="3"/>
      <c r="M688" s="3"/>
      <c r="N688" s="3"/>
      <c r="O688" s="3"/>
      <c r="P688" s="3"/>
      <c r="Q688" s="3"/>
      <c r="R688" s="3"/>
      <c r="S688" s="3"/>
      <c r="T688" s="3"/>
      <c r="U688" s="3"/>
      <c r="V688" s="3"/>
      <c r="W688" s="3"/>
      <c r="X688" s="3"/>
      <c r="Y688" s="3"/>
      <c r="Z688" s="3"/>
    </row>
    <row r="689" spans="1:26" x14ac:dyDescent="0.2">
      <c r="A689" s="10">
        <v>11919</v>
      </c>
      <c r="B689" s="3" t="s">
        <v>361</v>
      </c>
      <c r="C689" s="13">
        <v>44748</v>
      </c>
      <c r="D689" s="14">
        <v>0.29305555555555557</v>
      </c>
      <c r="E689" s="10">
        <v>16</v>
      </c>
      <c r="F689" s="10" t="s">
        <v>277</v>
      </c>
      <c r="G689" s="10" t="s">
        <v>203</v>
      </c>
      <c r="H689" s="3"/>
      <c r="I689" s="3"/>
      <c r="J689" s="3"/>
      <c r="K689" s="3"/>
      <c r="L689" s="3"/>
      <c r="M689" s="3"/>
      <c r="N689" s="3"/>
      <c r="O689" s="3"/>
      <c r="P689" s="3"/>
      <c r="Q689" s="3"/>
      <c r="R689" s="3"/>
      <c r="S689" s="3"/>
      <c r="T689" s="3"/>
      <c r="U689" s="3"/>
      <c r="V689" s="3"/>
      <c r="W689" s="3"/>
      <c r="X689" s="3"/>
      <c r="Y689" s="3"/>
      <c r="Z689" s="3"/>
    </row>
    <row r="690" spans="1:26" x14ac:dyDescent="0.2">
      <c r="A690" s="10">
        <v>11920</v>
      </c>
      <c r="B690" s="3" t="s">
        <v>361</v>
      </c>
      <c r="C690" s="13">
        <v>44748</v>
      </c>
      <c r="D690" s="14">
        <v>0.3611111111111111</v>
      </c>
      <c r="E690" s="10">
        <v>1031</v>
      </c>
      <c r="F690" s="10" t="s">
        <v>300</v>
      </c>
      <c r="G690" s="10" t="s">
        <v>203</v>
      </c>
      <c r="H690" s="3"/>
      <c r="I690" s="3"/>
      <c r="J690" s="3"/>
      <c r="K690" s="3"/>
      <c r="L690" s="3"/>
      <c r="M690" s="3"/>
      <c r="N690" s="3"/>
      <c r="O690" s="3"/>
      <c r="P690" s="3"/>
      <c r="Q690" s="3"/>
      <c r="R690" s="3"/>
      <c r="S690" s="3"/>
      <c r="T690" s="3"/>
      <c r="U690" s="3"/>
      <c r="V690" s="3"/>
      <c r="W690" s="3"/>
      <c r="X690" s="3"/>
      <c r="Y690" s="3"/>
      <c r="Z690" s="3"/>
    </row>
    <row r="691" spans="1:26" x14ac:dyDescent="0.2">
      <c r="A691" s="10">
        <v>11921</v>
      </c>
      <c r="B691" s="3" t="s">
        <v>361</v>
      </c>
      <c r="C691" s="13">
        <v>44748</v>
      </c>
      <c r="D691" s="14">
        <v>0.45416666666666666</v>
      </c>
      <c r="E691" s="10">
        <v>1010</v>
      </c>
      <c r="F691" s="10" t="s">
        <v>218</v>
      </c>
      <c r="G691" s="10" t="s">
        <v>203</v>
      </c>
      <c r="H691" s="3"/>
      <c r="I691" s="3"/>
      <c r="J691" s="3"/>
      <c r="K691" s="3"/>
      <c r="L691" s="3"/>
      <c r="M691" s="3"/>
      <c r="N691" s="3"/>
      <c r="O691" s="3"/>
      <c r="P691" s="3"/>
      <c r="Q691" s="3"/>
      <c r="R691" s="3"/>
      <c r="S691" s="3"/>
      <c r="T691" s="3"/>
      <c r="U691" s="3"/>
      <c r="V691" s="3"/>
      <c r="W691" s="3"/>
      <c r="X691" s="3"/>
      <c r="Y691" s="3"/>
      <c r="Z691" s="3"/>
    </row>
    <row r="692" spans="1:26" x14ac:dyDescent="0.2">
      <c r="A692" s="10">
        <v>11922</v>
      </c>
      <c r="B692" s="3" t="s">
        <v>361</v>
      </c>
      <c r="C692" s="13">
        <v>44748</v>
      </c>
      <c r="D692" s="14">
        <v>0.45416666666666666</v>
      </c>
      <c r="E692" s="10">
        <v>1044</v>
      </c>
      <c r="F692" s="10" t="s">
        <v>218</v>
      </c>
      <c r="G692" s="10" t="s">
        <v>221</v>
      </c>
      <c r="H692" s="3"/>
      <c r="I692" s="3"/>
      <c r="J692" s="3"/>
      <c r="K692" s="3"/>
      <c r="L692" s="3"/>
      <c r="M692" s="3"/>
      <c r="N692" s="3"/>
      <c r="O692" s="3"/>
      <c r="P692" s="3"/>
      <c r="Q692" s="3"/>
      <c r="R692" s="3"/>
      <c r="S692" s="3"/>
      <c r="T692" s="3"/>
      <c r="U692" s="3"/>
      <c r="V692" s="3"/>
      <c r="W692" s="3"/>
      <c r="X692" s="3"/>
      <c r="Y692" s="3"/>
      <c r="Z692" s="3"/>
    </row>
    <row r="693" spans="1:26" x14ac:dyDescent="0.2">
      <c r="A693" s="10">
        <v>11923</v>
      </c>
      <c r="B693" s="3" t="s">
        <v>361</v>
      </c>
      <c r="C693" s="13">
        <v>44748</v>
      </c>
      <c r="D693" s="14">
        <v>0.28194444444444444</v>
      </c>
      <c r="E693" s="10">
        <v>1029</v>
      </c>
      <c r="F693" s="10" t="s">
        <v>279</v>
      </c>
      <c r="G693" s="10" t="s">
        <v>203</v>
      </c>
      <c r="H693" s="3"/>
      <c r="I693" s="3"/>
      <c r="J693" s="3"/>
      <c r="K693" s="3"/>
      <c r="L693" s="3"/>
      <c r="M693" s="3"/>
      <c r="N693" s="3"/>
      <c r="O693" s="3"/>
      <c r="P693" s="3"/>
      <c r="Q693" s="3"/>
      <c r="R693" s="3"/>
      <c r="S693" s="3"/>
      <c r="T693" s="3"/>
      <c r="U693" s="3"/>
      <c r="V693" s="3"/>
      <c r="W693" s="3"/>
      <c r="X693" s="3"/>
      <c r="Y693" s="3"/>
      <c r="Z693" s="3"/>
    </row>
    <row r="694" spans="1:26" x14ac:dyDescent="0.2">
      <c r="A694" s="10">
        <v>11924</v>
      </c>
      <c r="B694" s="3" t="s">
        <v>361</v>
      </c>
      <c r="C694" s="13">
        <v>44749</v>
      </c>
      <c r="D694" s="14">
        <v>0.48125000000000001</v>
      </c>
      <c r="E694" s="10">
        <v>1026</v>
      </c>
      <c r="F694" s="10" t="s">
        <v>246</v>
      </c>
      <c r="G694" s="10" t="s">
        <v>203</v>
      </c>
      <c r="H694" s="3"/>
      <c r="I694" s="3"/>
      <c r="J694" s="3"/>
      <c r="K694" s="3"/>
      <c r="L694" s="3"/>
      <c r="M694" s="3"/>
      <c r="N694" s="3"/>
      <c r="O694" s="3"/>
      <c r="P694" s="3"/>
      <c r="Q694" s="3"/>
      <c r="R694" s="3"/>
      <c r="S694" s="3"/>
      <c r="T694" s="3"/>
      <c r="U694" s="3"/>
      <c r="V694" s="3"/>
      <c r="W694" s="3"/>
      <c r="X694" s="3"/>
      <c r="Y694" s="3"/>
      <c r="Z694" s="3"/>
    </row>
    <row r="695" spans="1:26" x14ac:dyDescent="0.2">
      <c r="A695" s="10">
        <v>11925</v>
      </c>
      <c r="B695" s="3" t="s">
        <v>361</v>
      </c>
      <c r="C695" s="13">
        <v>44749</v>
      </c>
      <c r="D695" s="14">
        <v>0.27638888888888891</v>
      </c>
      <c r="E695" s="10">
        <v>1027</v>
      </c>
      <c r="F695" s="10" t="s">
        <v>202</v>
      </c>
      <c r="G695" s="10" t="s">
        <v>203</v>
      </c>
      <c r="H695" s="3"/>
      <c r="I695" s="3"/>
      <c r="J695" s="3"/>
      <c r="K695" s="3"/>
      <c r="L695" s="3"/>
      <c r="M695" s="3"/>
      <c r="N695" s="3"/>
      <c r="O695" s="3"/>
      <c r="P695" s="3"/>
      <c r="Q695" s="3"/>
      <c r="R695" s="3"/>
      <c r="S695" s="3"/>
      <c r="T695" s="3"/>
      <c r="U695" s="3"/>
      <c r="V695" s="3"/>
      <c r="W695" s="3"/>
      <c r="X695" s="3"/>
      <c r="Y695" s="3"/>
      <c r="Z695" s="3"/>
    </row>
    <row r="696" spans="1:26" x14ac:dyDescent="0.2">
      <c r="A696" s="10">
        <v>11926</v>
      </c>
      <c r="B696" s="3" t="s">
        <v>361</v>
      </c>
      <c r="C696" s="13">
        <v>44749</v>
      </c>
      <c r="D696" s="14">
        <v>0.27638888888888891</v>
      </c>
      <c r="E696" s="10">
        <v>1037</v>
      </c>
      <c r="F696" s="10" t="s">
        <v>202</v>
      </c>
      <c r="G696" s="10" t="s">
        <v>221</v>
      </c>
      <c r="H696" s="3"/>
      <c r="I696" s="3"/>
      <c r="J696" s="3"/>
      <c r="K696" s="3"/>
      <c r="L696" s="3"/>
      <c r="M696" s="3"/>
      <c r="N696" s="3"/>
      <c r="O696" s="3"/>
      <c r="P696" s="3"/>
      <c r="Q696" s="3"/>
      <c r="R696" s="3"/>
      <c r="S696" s="3"/>
      <c r="T696" s="3"/>
      <c r="U696" s="3"/>
      <c r="V696" s="3"/>
      <c r="W696" s="3"/>
      <c r="X696" s="3"/>
      <c r="Y696" s="3"/>
      <c r="Z696" s="3"/>
    </row>
    <row r="697" spans="1:26" x14ac:dyDescent="0.2">
      <c r="A697" s="10">
        <v>11927</v>
      </c>
      <c r="B697" s="3" t="s">
        <v>361</v>
      </c>
      <c r="C697" s="13">
        <v>44749</v>
      </c>
      <c r="D697" s="14">
        <v>0.4375</v>
      </c>
      <c r="E697" s="10">
        <v>1025</v>
      </c>
      <c r="F697" s="10" t="s">
        <v>235</v>
      </c>
      <c r="G697" s="10" t="s">
        <v>203</v>
      </c>
      <c r="H697" s="3"/>
      <c r="I697" s="3"/>
      <c r="J697" s="3"/>
      <c r="K697" s="3"/>
      <c r="L697" s="3"/>
      <c r="M697" s="3"/>
      <c r="N697" s="3"/>
      <c r="O697" s="3"/>
      <c r="P697" s="3"/>
      <c r="Q697" s="3"/>
      <c r="R697" s="3"/>
      <c r="S697" s="3"/>
      <c r="T697" s="3"/>
      <c r="U697" s="3"/>
      <c r="V697" s="3"/>
      <c r="W697" s="3"/>
      <c r="X697" s="3"/>
      <c r="Y697" s="3"/>
      <c r="Z697" s="3"/>
    </row>
    <row r="698" spans="1:26" x14ac:dyDescent="0.2">
      <c r="A698" s="10">
        <v>11928</v>
      </c>
      <c r="B698" s="3" t="s">
        <v>361</v>
      </c>
      <c r="C698" s="13">
        <v>44749</v>
      </c>
      <c r="D698" s="14">
        <v>0.30694444444444446</v>
      </c>
      <c r="E698" s="10">
        <v>1016</v>
      </c>
      <c r="F698" s="10" t="s">
        <v>206</v>
      </c>
      <c r="G698" s="10" t="s">
        <v>203</v>
      </c>
      <c r="H698" s="3"/>
      <c r="I698" s="3"/>
      <c r="J698" s="3"/>
      <c r="K698" s="3"/>
      <c r="L698" s="3"/>
      <c r="M698" s="3"/>
      <c r="N698" s="3"/>
      <c r="O698" s="3"/>
      <c r="P698" s="3"/>
      <c r="Q698" s="3"/>
      <c r="R698" s="3"/>
      <c r="S698" s="3"/>
      <c r="T698" s="3"/>
      <c r="U698" s="3"/>
      <c r="V698" s="3"/>
      <c r="W698" s="3"/>
      <c r="X698" s="3"/>
      <c r="Y698" s="3"/>
      <c r="Z698" s="3"/>
    </row>
    <row r="699" spans="1:26" x14ac:dyDescent="0.2">
      <c r="A699" s="10">
        <v>11929</v>
      </c>
      <c r="B699" s="3" t="s">
        <v>361</v>
      </c>
      <c r="C699" s="13">
        <v>44749</v>
      </c>
      <c r="D699" s="14">
        <v>0.47152777777777777</v>
      </c>
      <c r="E699" s="10">
        <v>1036</v>
      </c>
      <c r="F699" s="10" t="s">
        <v>243</v>
      </c>
      <c r="G699" s="10" t="s">
        <v>203</v>
      </c>
      <c r="H699" s="3"/>
      <c r="I699" s="3"/>
      <c r="J699" s="3"/>
      <c r="K699" s="3"/>
      <c r="L699" s="3"/>
      <c r="M699" s="3"/>
      <c r="N699" s="3"/>
      <c r="O699" s="3"/>
      <c r="P699" s="3"/>
      <c r="Q699" s="3"/>
      <c r="R699" s="3"/>
      <c r="S699" s="3"/>
      <c r="T699" s="3"/>
      <c r="U699" s="3"/>
      <c r="V699" s="3"/>
      <c r="W699" s="3"/>
      <c r="X699" s="3"/>
      <c r="Y699" s="3"/>
      <c r="Z699" s="3"/>
    </row>
    <row r="700" spans="1:26" x14ac:dyDescent="0.2">
      <c r="A700" s="10">
        <v>11930</v>
      </c>
      <c r="B700" s="3" t="s">
        <v>361</v>
      </c>
      <c r="C700" s="13">
        <v>44749</v>
      </c>
      <c r="D700" s="14">
        <v>0.32291666666666669</v>
      </c>
      <c r="E700" s="10">
        <v>1044</v>
      </c>
      <c r="F700" s="10" t="s">
        <v>209</v>
      </c>
      <c r="G700" s="10" t="s">
        <v>203</v>
      </c>
      <c r="H700" s="3"/>
      <c r="I700" s="3"/>
      <c r="J700" s="3"/>
      <c r="K700" s="3"/>
      <c r="L700" s="3"/>
      <c r="M700" s="3"/>
      <c r="N700" s="3"/>
      <c r="O700" s="3"/>
      <c r="P700" s="3"/>
      <c r="Q700" s="3"/>
      <c r="R700" s="3"/>
      <c r="S700" s="3"/>
      <c r="T700" s="3"/>
      <c r="U700" s="3"/>
      <c r="V700" s="3"/>
      <c r="W700" s="3"/>
      <c r="X700" s="3"/>
      <c r="Y700" s="3"/>
      <c r="Z700" s="3"/>
    </row>
    <row r="701" spans="1:26" x14ac:dyDescent="0.2">
      <c r="A701" s="10">
        <v>11931</v>
      </c>
      <c r="B701" s="3" t="s">
        <v>361</v>
      </c>
      <c r="C701" s="13">
        <v>44749</v>
      </c>
      <c r="D701" s="14">
        <v>0.45</v>
      </c>
      <c r="E701" s="10">
        <v>1010</v>
      </c>
      <c r="F701" s="10" t="s">
        <v>240</v>
      </c>
      <c r="G701" s="10" t="s">
        <v>221</v>
      </c>
      <c r="H701" s="3"/>
      <c r="I701" s="3"/>
      <c r="J701" s="3"/>
      <c r="K701" s="3"/>
      <c r="L701" s="3"/>
      <c r="M701" s="3"/>
      <c r="N701" s="3"/>
      <c r="O701" s="3"/>
      <c r="P701" s="3"/>
      <c r="Q701" s="3"/>
      <c r="R701" s="3"/>
      <c r="S701" s="3"/>
      <c r="T701" s="3"/>
      <c r="U701" s="3"/>
      <c r="V701" s="3"/>
      <c r="W701" s="3"/>
      <c r="X701" s="3"/>
      <c r="Y701" s="3"/>
      <c r="Z701" s="3"/>
    </row>
    <row r="702" spans="1:26" x14ac:dyDescent="0.2">
      <c r="A702" s="10">
        <v>11932</v>
      </c>
      <c r="B702" s="3" t="s">
        <v>361</v>
      </c>
      <c r="C702" s="13">
        <v>44749</v>
      </c>
      <c r="D702" s="14">
        <v>0.36875000000000002</v>
      </c>
      <c r="E702" s="10">
        <v>1021</v>
      </c>
      <c r="F702" s="10" t="s">
        <v>227</v>
      </c>
      <c r="G702" s="10" t="s">
        <v>203</v>
      </c>
      <c r="H702" s="3"/>
      <c r="I702" s="3"/>
      <c r="J702" s="3"/>
      <c r="K702" s="3"/>
      <c r="L702" s="3"/>
      <c r="M702" s="3"/>
      <c r="N702" s="3"/>
      <c r="O702" s="3"/>
      <c r="P702" s="3"/>
      <c r="Q702" s="3"/>
      <c r="R702" s="3"/>
      <c r="S702" s="3"/>
      <c r="T702" s="3"/>
      <c r="U702" s="3"/>
      <c r="V702" s="3"/>
      <c r="W702" s="3"/>
      <c r="X702" s="3"/>
      <c r="Y702" s="3"/>
      <c r="Z702" s="3"/>
    </row>
    <row r="703" spans="1:26" x14ac:dyDescent="0.2">
      <c r="A703" s="10">
        <v>11933</v>
      </c>
      <c r="B703" s="3" t="s">
        <v>361</v>
      </c>
      <c r="C703" s="13">
        <v>44749</v>
      </c>
      <c r="D703" s="14">
        <v>0.34722222222222221</v>
      </c>
      <c r="E703" s="10">
        <v>1038</v>
      </c>
      <c r="F703" s="10" t="s">
        <v>212</v>
      </c>
      <c r="G703" s="10" t="s">
        <v>203</v>
      </c>
      <c r="H703" s="3"/>
      <c r="I703" s="3"/>
      <c r="J703" s="3"/>
      <c r="K703" s="3"/>
      <c r="L703" s="3"/>
      <c r="M703" s="3"/>
      <c r="N703" s="3"/>
      <c r="O703" s="3"/>
      <c r="P703" s="3"/>
      <c r="Q703" s="3"/>
      <c r="R703" s="3"/>
      <c r="S703" s="3"/>
      <c r="T703" s="3"/>
      <c r="U703" s="3"/>
      <c r="V703" s="3"/>
      <c r="W703" s="3"/>
      <c r="X703" s="3"/>
      <c r="Y703" s="3"/>
      <c r="Z703" s="3"/>
    </row>
    <row r="704" spans="1:26" x14ac:dyDescent="0.2">
      <c r="A704" s="10">
        <v>11934</v>
      </c>
      <c r="B704" s="3" t="s">
        <v>361</v>
      </c>
      <c r="C704" s="13">
        <v>44749</v>
      </c>
      <c r="D704" s="14">
        <v>0.45</v>
      </c>
      <c r="E704" s="10">
        <v>1015</v>
      </c>
      <c r="F704" s="10" t="s">
        <v>240</v>
      </c>
      <c r="G704" s="10" t="s">
        <v>203</v>
      </c>
      <c r="H704" s="3"/>
      <c r="I704" s="3"/>
      <c r="J704" s="3"/>
      <c r="K704" s="3"/>
      <c r="L704" s="3"/>
      <c r="M704" s="3"/>
      <c r="N704" s="3"/>
      <c r="O704" s="3"/>
      <c r="P704" s="3"/>
      <c r="Q704" s="3"/>
      <c r="R704" s="3"/>
      <c r="S704" s="3"/>
      <c r="T704" s="3"/>
      <c r="U704" s="3"/>
      <c r="V704" s="3"/>
      <c r="W704" s="3"/>
      <c r="X704" s="3"/>
      <c r="Y704" s="3"/>
      <c r="Z704" s="3"/>
    </row>
    <row r="705" spans="1:26" x14ac:dyDescent="0.2">
      <c r="A705" s="10">
        <v>11935</v>
      </c>
      <c r="B705" s="3" t="s">
        <v>361</v>
      </c>
      <c r="C705" s="13">
        <v>44749</v>
      </c>
      <c r="D705" s="14">
        <v>0.41111111111111109</v>
      </c>
      <c r="E705" s="10">
        <v>1029</v>
      </c>
      <c r="F705" s="10" t="s">
        <v>230</v>
      </c>
      <c r="G705" s="10" t="s">
        <v>221</v>
      </c>
      <c r="H705" s="3"/>
      <c r="I705" s="3"/>
      <c r="J705" s="3"/>
      <c r="K705" s="3"/>
      <c r="L705" s="3"/>
      <c r="M705" s="3"/>
      <c r="N705" s="3"/>
      <c r="O705" s="3"/>
      <c r="P705" s="3"/>
      <c r="Q705" s="3"/>
      <c r="R705" s="3"/>
      <c r="S705" s="3"/>
      <c r="T705" s="3"/>
      <c r="U705" s="3"/>
      <c r="V705" s="3"/>
      <c r="W705" s="3"/>
      <c r="X705" s="3"/>
      <c r="Y705" s="3"/>
      <c r="Z705" s="3"/>
    </row>
    <row r="706" spans="1:26" x14ac:dyDescent="0.2">
      <c r="A706" s="10">
        <v>11936</v>
      </c>
      <c r="B706" s="3" t="s">
        <v>361</v>
      </c>
      <c r="C706" s="13">
        <v>44749</v>
      </c>
      <c r="D706" s="14">
        <v>0.41111111111111109</v>
      </c>
      <c r="E706" s="10">
        <v>16</v>
      </c>
      <c r="F706" s="10" t="s">
        <v>230</v>
      </c>
      <c r="G706" s="10" t="s">
        <v>203</v>
      </c>
      <c r="H706" s="3"/>
      <c r="I706" s="3"/>
      <c r="J706" s="3"/>
      <c r="K706" s="3"/>
      <c r="L706" s="3"/>
      <c r="M706" s="3"/>
      <c r="N706" s="3"/>
      <c r="O706" s="3"/>
      <c r="P706" s="3"/>
      <c r="Q706" s="3"/>
      <c r="R706" s="3"/>
      <c r="S706" s="3"/>
      <c r="T706" s="3"/>
      <c r="U706" s="3"/>
      <c r="V706" s="3"/>
      <c r="W706" s="3"/>
      <c r="X706" s="3"/>
      <c r="Y706" s="3"/>
      <c r="Z706" s="3"/>
    </row>
    <row r="707" spans="1:26" x14ac:dyDescent="0.2">
      <c r="A707" s="10">
        <v>11937</v>
      </c>
      <c r="B707" s="3" t="s">
        <v>361</v>
      </c>
      <c r="C707" s="13">
        <v>44749</v>
      </c>
      <c r="D707" s="14">
        <v>0.48125000000000001</v>
      </c>
      <c r="E707" s="10">
        <v>1003</v>
      </c>
      <c r="F707" s="10" t="s">
        <v>246</v>
      </c>
      <c r="G707" s="10" t="s">
        <v>221</v>
      </c>
      <c r="H707" s="3"/>
      <c r="I707" s="3"/>
      <c r="J707" s="3"/>
      <c r="K707" s="3"/>
      <c r="L707" s="3"/>
      <c r="M707" s="3"/>
      <c r="N707" s="3"/>
      <c r="O707" s="3"/>
      <c r="P707" s="3"/>
      <c r="Q707" s="3"/>
      <c r="R707" s="3"/>
      <c r="S707" s="3"/>
      <c r="T707" s="3"/>
      <c r="U707" s="3"/>
      <c r="V707" s="3"/>
      <c r="W707" s="3"/>
      <c r="X707" s="3"/>
      <c r="Y707" s="3"/>
      <c r="Z707" s="3"/>
    </row>
    <row r="708" spans="1:26" x14ac:dyDescent="0.2">
      <c r="A708" s="10">
        <v>11938</v>
      </c>
      <c r="B708" s="3" t="s">
        <v>361</v>
      </c>
      <c r="C708" s="13">
        <v>44749</v>
      </c>
      <c r="D708" s="14">
        <v>0.5541666666666667</v>
      </c>
      <c r="E708" s="10">
        <v>1013</v>
      </c>
      <c r="F708" s="10" t="s">
        <v>263</v>
      </c>
      <c r="G708" s="10" t="s">
        <v>203</v>
      </c>
      <c r="H708" s="3"/>
      <c r="I708" s="3"/>
      <c r="J708" s="3"/>
      <c r="K708" s="3"/>
      <c r="L708" s="3"/>
      <c r="M708" s="3"/>
      <c r="N708" s="3"/>
      <c r="O708" s="3"/>
      <c r="P708" s="3"/>
      <c r="Q708" s="3"/>
      <c r="R708" s="3"/>
      <c r="S708" s="3"/>
      <c r="T708" s="3"/>
      <c r="U708" s="3"/>
      <c r="V708" s="3"/>
      <c r="W708" s="3"/>
      <c r="X708" s="3"/>
      <c r="Y708" s="3"/>
      <c r="Z708" s="3"/>
    </row>
    <row r="709" spans="1:26" x14ac:dyDescent="0.2">
      <c r="A709" s="10">
        <v>11939</v>
      </c>
      <c r="B709" s="3" t="s">
        <v>361</v>
      </c>
      <c r="C709" s="13">
        <v>44749</v>
      </c>
      <c r="D709" s="14">
        <v>0.50624999999999998</v>
      </c>
      <c r="E709" s="10">
        <v>1011</v>
      </c>
      <c r="F709" s="10" t="s">
        <v>252</v>
      </c>
      <c r="G709" s="10" t="s">
        <v>203</v>
      </c>
      <c r="H709" s="3"/>
      <c r="I709" s="3"/>
      <c r="J709" s="3"/>
      <c r="K709" s="3"/>
      <c r="L709" s="3"/>
      <c r="M709" s="3"/>
      <c r="N709" s="3"/>
      <c r="O709" s="3"/>
      <c r="P709" s="3"/>
      <c r="Q709" s="3"/>
      <c r="R709" s="3"/>
      <c r="S709" s="3"/>
      <c r="T709" s="3"/>
      <c r="U709" s="3"/>
      <c r="V709" s="3"/>
      <c r="W709" s="3"/>
      <c r="X709" s="3"/>
      <c r="Y709" s="3"/>
      <c r="Z709" s="3"/>
    </row>
    <row r="710" spans="1:26" x14ac:dyDescent="0.2">
      <c r="A710" s="10">
        <v>11940</v>
      </c>
      <c r="B710" s="3" t="s">
        <v>361</v>
      </c>
      <c r="C710" s="13">
        <v>44749</v>
      </c>
      <c r="D710" s="14">
        <v>0.53402777777777777</v>
      </c>
      <c r="E710" s="10">
        <v>1041</v>
      </c>
      <c r="F710" s="10" t="s">
        <v>260</v>
      </c>
      <c r="G710" s="10" t="s">
        <v>203</v>
      </c>
      <c r="H710" s="3"/>
      <c r="I710" s="3"/>
      <c r="J710" s="3"/>
      <c r="K710" s="3"/>
      <c r="L710" s="3"/>
      <c r="M710" s="3"/>
      <c r="N710" s="3"/>
      <c r="O710" s="3"/>
      <c r="P710" s="3"/>
      <c r="Q710" s="3"/>
      <c r="R710" s="3"/>
      <c r="S710" s="3"/>
      <c r="T710" s="3"/>
      <c r="U710" s="3"/>
      <c r="V710" s="3"/>
      <c r="W710" s="3"/>
      <c r="X710" s="3"/>
      <c r="Y710" s="3"/>
      <c r="Z710" s="3"/>
    </row>
    <row r="711" spans="1:26" x14ac:dyDescent="0.2">
      <c r="A711" s="10">
        <v>11941</v>
      </c>
      <c r="B711" s="3" t="s">
        <v>361</v>
      </c>
      <c r="C711" s="13">
        <v>44749</v>
      </c>
      <c r="D711" s="14">
        <v>0.49652777777777779</v>
      </c>
      <c r="E711" s="10">
        <v>1017</v>
      </c>
      <c r="F711" s="10" t="s">
        <v>249</v>
      </c>
      <c r="G711" s="10" t="s">
        <v>203</v>
      </c>
      <c r="H711" s="3"/>
      <c r="I711" s="3"/>
      <c r="J711" s="3"/>
      <c r="K711" s="3"/>
      <c r="L711" s="3"/>
      <c r="M711" s="3"/>
      <c r="N711" s="3"/>
      <c r="O711" s="3"/>
      <c r="P711" s="3"/>
      <c r="Q711" s="3"/>
      <c r="R711" s="3"/>
      <c r="S711" s="3"/>
      <c r="T711" s="3"/>
      <c r="U711" s="3"/>
      <c r="V711" s="3"/>
      <c r="W711" s="3"/>
      <c r="X711" s="3"/>
      <c r="Y711" s="3"/>
      <c r="Z711" s="3"/>
    </row>
    <row r="712" spans="1:26" x14ac:dyDescent="0.2">
      <c r="A712" s="10">
        <v>11942</v>
      </c>
      <c r="B712" s="3" t="s">
        <v>361</v>
      </c>
      <c r="C712" s="13">
        <v>44749</v>
      </c>
      <c r="D712" s="14">
        <v>0.52430555555555558</v>
      </c>
      <c r="E712" s="10">
        <v>1020</v>
      </c>
      <c r="F712" s="10" t="s">
        <v>255</v>
      </c>
      <c r="G712" s="10" t="s">
        <v>203</v>
      </c>
      <c r="H712" s="3"/>
      <c r="I712" s="3"/>
      <c r="J712" s="3"/>
      <c r="K712" s="3"/>
      <c r="L712" s="3"/>
      <c r="M712" s="3"/>
      <c r="N712" s="3"/>
      <c r="O712" s="3"/>
      <c r="P712" s="3"/>
      <c r="Q712" s="3"/>
      <c r="R712" s="3"/>
      <c r="S712" s="3"/>
      <c r="T712" s="3"/>
      <c r="U712" s="3"/>
      <c r="V712" s="3"/>
      <c r="W712" s="3"/>
      <c r="X712" s="3"/>
      <c r="Y712" s="3"/>
      <c r="Z712" s="3"/>
    </row>
    <row r="713" spans="1:26" x14ac:dyDescent="0.2">
      <c r="A713" s="10">
        <v>12001</v>
      </c>
      <c r="B713" s="3" t="s">
        <v>361</v>
      </c>
      <c r="C713" s="13">
        <v>44769</v>
      </c>
      <c r="D713" s="12">
        <v>0.53125</v>
      </c>
      <c r="E713" s="3">
        <v>1033</v>
      </c>
      <c r="F713" s="3" t="s">
        <v>279</v>
      </c>
      <c r="G713" s="3" t="s">
        <v>203</v>
      </c>
      <c r="H713" s="3"/>
      <c r="I713" s="3"/>
      <c r="J713" s="3"/>
      <c r="K713" s="3"/>
      <c r="L713" s="3"/>
      <c r="M713" s="3"/>
      <c r="N713" s="3"/>
      <c r="O713" s="3"/>
      <c r="P713" s="3"/>
      <c r="Q713" s="3"/>
      <c r="R713" s="3"/>
      <c r="S713" s="3"/>
      <c r="T713" s="3"/>
      <c r="U713" s="3"/>
      <c r="V713" s="3"/>
      <c r="W713" s="3"/>
      <c r="X713" s="3"/>
      <c r="Y713" s="3"/>
      <c r="Z713" s="3"/>
    </row>
    <row r="714" spans="1:26" x14ac:dyDescent="0.2">
      <c r="A714" s="10">
        <v>12002</v>
      </c>
      <c r="B714" s="3" t="s">
        <v>361</v>
      </c>
      <c r="C714" s="13">
        <v>44769</v>
      </c>
      <c r="D714" s="12">
        <v>0.51041666666666663</v>
      </c>
      <c r="E714" s="3">
        <v>1010</v>
      </c>
      <c r="F714" s="3" t="s">
        <v>274</v>
      </c>
      <c r="G714" s="3" t="s">
        <v>203</v>
      </c>
      <c r="H714" s="3"/>
      <c r="I714" s="3"/>
      <c r="J714" s="3"/>
      <c r="K714" s="3"/>
      <c r="L714" s="3"/>
      <c r="M714" s="3"/>
      <c r="N714" s="3"/>
      <c r="O714" s="3"/>
      <c r="P714" s="3"/>
      <c r="Q714" s="3"/>
      <c r="R714" s="3"/>
      <c r="S714" s="3"/>
      <c r="T714" s="3"/>
      <c r="U714" s="3"/>
      <c r="V714" s="3"/>
      <c r="W714" s="3"/>
      <c r="X714" s="3"/>
      <c r="Y714" s="3"/>
      <c r="Z714" s="3"/>
    </row>
    <row r="715" spans="1:26" x14ac:dyDescent="0.2">
      <c r="A715" s="10">
        <v>12003</v>
      </c>
      <c r="B715" s="3" t="s">
        <v>361</v>
      </c>
      <c r="C715" s="13">
        <v>44769</v>
      </c>
      <c r="D715" s="12">
        <v>0.52152777777777781</v>
      </c>
      <c r="E715" s="3">
        <v>1018</v>
      </c>
      <c r="F715" s="3" t="s">
        <v>277</v>
      </c>
      <c r="G715" s="3" t="s">
        <v>203</v>
      </c>
      <c r="H715" s="3"/>
      <c r="I715" s="3"/>
      <c r="J715" s="3"/>
      <c r="K715" s="3"/>
      <c r="L715" s="3"/>
      <c r="M715" s="3"/>
      <c r="N715" s="3"/>
      <c r="O715" s="3"/>
      <c r="P715" s="3"/>
      <c r="Q715" s="3"/>
      <c r="R715" s="3"/>
      <c r="S715" s="3"/>
      <c r="T715" s="3"/>
      <c r="U715" s="3"/>
      <c r="V715" s="3"/>
      <c r="W715" s="3"/>
      <c r="X715" s="3"/>
      <c r="Y715" s="3"/>
      <c r="Z715" s="3"/>
    </row>
    <row r="716" spans="1:26" x14ac:dyDescent="0.2">
      <c r="A716" s="10">
        <v>12004</v>
      </c>
      <c r="B716" s="3" t="s">
        <v>361</v>
      </c>
      <c r="C716" s="13">
        <v>44769</v>
      </c>
      <c r="D716" s="12">
        <v>0.34027777777777779</v>
      </c>
      <c r="E716" s="3">
        <v>1020</v>
      </c>
      <c r="F716" s="3" t="s">
        <v>215</v>
      </c>
      <c r="G716" s="3" t="s">
        <v>203</v>
      </c>
      <c r="H716" s="3"/>
      <c r="I716" s="3"/>
      <c r="J716" s="3"/>
      <c r="K716" s="3"/>
      <c r="L716" s="3"/>
      <c r="M716" s="3"/>
      <c r="N716" s="3"/>
      <c r="O716" s="3"/>
      <c r="P716" s="3"/>
      <c r="Q716" s="3"/>
      <c r="R716" s="3"/>
      <c r="S716" s="3"/>
      <c r="T716" s="3"/>
      <c r="U716" s="3"/>
      <c r="V716" s="3"/>
      <c r="W716" s="3"/>
      <c r="X716" s="3"/>
      <c r="Y716" s="3"/>
      <c r="Z716" s="3"/>
    </row>
    <row r="717" spans="1:26" x14ac:dyDescent="0.2">
      <c r="A717" s="10">
        <v>12005</v>
      </c>
      <c r="B717" s="3" t="s">
        <v>361</v>
      </c>
      <c r="C717" s="13">
        <v>44769</v>
      </c>
      <c r="D717" s="12">
        <v>0.49236111111111114</v>
      </c>
      <c r="E717" s="3">
        <v>1016</v>
      </c>
      <c r="F717" s="3" t="s">
        <v>307</v>
      </c>
      <c r="G717" s="3" t="s">
        <v>203</v>
      </c>
      <c r="H717" s="3"/>
      <c r="I717" s="3"/>
      <c r="J717" s="3"/>
      <c r="K717" s="3"/>
      <c r="L717" s="3"/>
      <c r="M717" s="3"/>
      <c r="N717" s="3"/>
      <c r="O717" s="3"/>
      <c r="P717" s="3"/>
      <c r="Q717" s="3"/>
      <c r="R717" s="3"/>
      <c r="S717" s="3"/>
      <c r="T717" s="3"/>
      <c r="U717" s="3"/>
      <c r="V717" s="3"/>
      <c r="W717" s="3"/>
      <c r="X717" s="3"/>
      <c r="Y717" s="3"/>
      <c r="Z717" s="3"/>
    </row>
    <row r="718" spans="1:26" x14ac:dyDescent="0.2">
      <c r="A718" s="10">
        <v>12006</v>
      </c>
      <c r="B718" s="3" t="s">
        <v>361</v>
      </c>
      <c r="C718" s="13">
        <v>44769</v>
      </c>
      <c r="D718" s="12">
        <v>0.4826388888888889</v>
      </c>
      <c r="E718" s="3">
        <v>1036</v>
      </c>
      <c r="F718" s="3" t="s">
        <v>304</v>
      </c>
      <c r="G718" s="3" t="s">
        <v>203</v>
      </c>
      <c r="H718" s="3"/>
      <c r="I718" s="3"/>
      <c r="J718" s="3"/>
      <c r="K718" s="3"/>
      <c r="L718" s="3"/>
      <c r="M718" s="3"/>
      <c r="N718" s="3"/>
      <c r="O718" s="3"/>
      <c r="P718" s="3"/>
      <c r="Q718" s="3"/>
      <c r="R718" s="3"/>
      <c r="S718" s="3"/>
      <c r="T718" s="3"/>
      <c r="U718" s="3"/>
      <c r="V718" s="3"/>
      <c r="W718" s="3"/>
      <c r="X718" s="3"/>
      <c r="Y718" s="3"/>
      <c r="Z718" s="3"/>
    </row>
    <row r="719" spans="1:26" x14ac:dyDescent="0.2">
      <c r="A719" s="10">
        <v>12007</v>
      </c>
      <c r="B719" s="3" t="s">
        <v>361</v>
      </c>
      <c r="C719" s="13">
        <v>44769</v>
      </c>
      <c r="D719" s="12">
        <v>0.45624999999999999</v>
      </c>
      <c r="E719" s="3">
        <v>1027</v>
      </c>
      <c r="F719" s="3" t="s">
        <v>300</v>
      </c>
      <c r="G719" s="3" t="s">
        <v>203</v>
      </c>
      <c r="H719" s="3"/>
      <c r="I719" s="3"/>
      <c r="J719" s="3"/>
      <c r="K719" s="3"/>
      <c r="L719" s="3"/>
      <c r="M719" s="3"/>
      <c r="N719" s="3"/>
      <c r="O719" s="3"/>
      <c r="P719" s="3"/>
      <c r="Q719" s="3"/>
      <c r="R719" s="3"/>
      <c r="S719" s="3"/>
      <c r="T719" s="3"/>
      <c r="U719" s="3"/>
      <c r="V719" s="3"/>
      <c r="W719" s="3"/>
      <c r="X719" s="3"/>
      <c r="Y719" s="3"/>
      <c r="Z719" s="3"/>
    </row>
    <row r="720" spans="1:26" x14ac:dyDescent="0.2">
      <c r="A720" s="10">
        <v>12008</v>
      </c>
      <c r="B720" s="3" t="s">
        <v>361</v>
      </c>
      <c r="C720" s="13">
        <v>44769</v>
      </c>
      <c r="D720" s="12">
        <v>0.47152777777777777</v>
      </c>
      <c r="E720" s="3">
        <v>1031</v>
      </c>
      <c r="F720" s="3" t="s">
        <v>272</v>
      </c>
      <c r="G720" s="3" t="s">
        <v>203</v>
      </c>
      <c r="H720" s="3"/>
      <c r="I720" s="3"/>
      <c r="J720" s="3"/>
      <c r="K720" s="3"/>
      <c r="L720" s="3"/>
      <c r="M720" s="3"/>
      <c r="N720" s="3"/>
      <c r="O720" s="3"/>
      <c r="P720" s="3"/>
      <c r="Q720" s="3"/>
      <c r="R720" s="3"/>
      <c r="S720" s="3"/>
      <c r="T720" s="3"/>
      <c r="U720" s="3"/>
      <c r="V720" s="3"/>
      <c r="W720" s="3"/>
      <c r="X720" s="3"/>
      <c r="Y720" s="3"/>
      <c r="Z720" s="3"/>
    </row>
    <row r="721" spans="1:26" x14ac:dyDescent="0.2">
      <c r="A721" s="10">
        <v>12009</v>
      </c>
      <c r="B721" s="3" t="s">
        <v>361</v>
      </c>
      <c r="C721" s="13">
        <v>44769</v>
      </c>
      <c r="D721" s="12">
        <v>0.3298611111111111</v>
      </c>
      <c r="E721" s="3">
        <v>1021</v>
      </c>
      <c r="F721" s="3" t="s">
        <v>218</v>
      </c>
      <c r="G721" s="3" t="s">
        <v>203</v>
      </c>
      <c r="H721" s="3"/>
      <c r="I721" s="3"/>
      <c r="J721" s="3"/>
      <c r="K721" s="3"/>
      <c r="L721" s="3"/>
      <c r="M721" s="3"/>
      <c r="N721" s="3"/>
      <c r="O721" s="3"/>
      <c r="P721" s="3"/>
      <c r="Q721" s="3"/>
      <c r="R721" s="3"/>
      <c r="S721" s="3"/>
      <c r="T721" s="3"/>
      <c r="U721" s="3"/>
      <c r="V721" s="3"/>
      <c r="W721" s="3"/>
      <c r="X721" s="3"/>
      <c r="Y721" s="3"/>
      <c r="Z721" s="3"/>
    </row>
    <row r="722" spans="1:26" x14ac:dyDescent="0.2">
      <c r="A722" s="10">
        <v>12010</v>
      </c>
      <c r="B722" s="3" t="s">
        <v>361</v>
      </c>
      <c r="C722" s="13">
        <v>44769</v>
      </c>
      <c r="D722" s="12">
        <v>0.43472222222222223</v>
      </c>
      <c r="E722" s="3">
        <v>1024</v>
      </c>
      <c r="F722" s="3" t="s">
        <v>267</v>
      </c>
      <c r="G722" s="3" t="s">
        <v>203</v>
      </c>
      <c r="H722" s="3"/>
      <c r="I722" s="3"/>
      <c r="J722" s="3"/>
      <c r="K722" s="3"/>
      <c r="L722" s="3"/>
      <c r="M722" s="3"/>
      <c r="N722" s="3"/>
      <c r="O722" s="3"/>
      <c r="P722" s="3"/>
      <c r="Q722" s="3"/>
      <c r="R722" s="3"/>
      <c r="S722" s="3"/>
      <c r="T722" s="3"/>
      <c r="U722" s="3"/>
      <c r="V722" s="3"/>
      <c r="W722" s="3"/>
      <c r="X722" s="3"/>
      <c r="Y722" s="3"/>
      <c r="Z722" s="3"/>
    </row>
    <row r="723" spans="1:26" x14ac:dyDescent="0.2">
      <c r="A723" s="10">
        <v>12011</v>
      </c>
      <c r="B723" s="3" t="s">
        <v>361</v>
      </c>
      <c r="C723" s="13">
        <v>44769</v>
      </c>
      <c r="D723" s="12">
        <v>0.39444444444444443</v>
      </c>
      <c r="E723" s="3">
        <v>1025</v>
      </c>
      <c r="F723" s="3" t="s">
        <v>265</v>
      </c>
      <c r="G723" s="3" t="s">
        <v>203</v>
      </c>
      <c r="H723" s="3"/>
      <c r="I723" s="3"/>
      <c r="J723" s="3"/>
      <c r="K723" s="3"/>
      <c r="L723" s="3"/>
      <c r="M723" s="3"/>
      <c r="N723" s="3"/>
      <c r="O723" s="3"/>
      <c r="P723" s="3"/>
      <c r="Q723" s="3"/>
      <c r="R723" s="3"/>
      <c r="S723" s="3"/>
      <c r="T723" s="3"/>
      <c r="U723" s="3"/>
      <c r="V723" s="3"/>
      <c r="W723" s="3"/>
      <c r="X723" s="3"/>
      <c r="Y723" s="3"/>
      <c r="Z723" s="3"/>
    </row>
    <row r="724" spans="1:26" x14ac:dyDescent="0.2">
      <c r="A724" s="10">
        <v>12012</v>
      </c>
      <c r="B724" s="3" t="s">
        <v>361</v>
      </c>
      <c r="C724" s="13">
        <v>44769</v>
      </c>
      <c r="D724" s="12">
        <v>0.31041666666666667</v>
      </c>
      <c r="E724" s="3">
        <v>1015</v>
      </c>
      <c r="F724" s="3" t="s">
        <v>224</v>
      </c>
      <c r="G724" s="3" t="s">
        <v>203</v>
      </c>
      <c r="H724" s="3"/>
      <c r="I724" s="3"/>
      <c r="J724" s="3"/>
      <c r="K724" s="3"/>
      <c r="L724" s="3"/>
      <c r="M724" s="3"/>
      <c r="N724" s="3"/>
      <c r="O724" s="3"/>
      <c r="P724" s="3"/>
      <c r="Q724" s="3"/>
      <c r="R724" s="3"/>
      <c r="S724" s="3"/>
      <c r="T724" s="3"/>
      <c r="U724" s="3"/>
      <c r="V724" s="3"/>
      <c r="W724" s="3"/>
      <c r="X724" s="3"/>
      <c r="Y724" s="3"/>
      <c r="Z724" s="3"/>
    </row>
    <row r="725" spans="1:26" x14ac:dyDescent="0.2">
      <c r="A725" s="10">
        <v>12013</v>
      </c>
      <c r="B725" s="3" t="s">
        <v>361</v>
      </c>
      <c r="C725" s="13">
        <v>44769</v>
      </c>
      <c r="D725" s="12">
        <v>0.44791666666666669</v>
      </c>
      <c r="E725" s="3">
        <v>1038</v>
      </c>
      <c r="F725" s="3" t="s">
        <v>270</v>
      </c>
      <c r="G725" s="3" t="s">
        <v>203</v>
      </c>
      <c r="H725" s="3"/>
      <c r="I725" s="3"/>
      <c r="J725" s="3"/>
      <c r="K725" s="3"/>
      <c r="L725" s="3"/>
      <c r="M725" s="3"/>
      <c r="N725" s="3"/>
      <c r="O725" s="3"/>
      <c r="P725" s="3"/>
      <c r="Q725" s="3"/>
      <c r="R725" s="3"/>
      <c r="S725" s="3"/>
      <c r="T725" s="3"/>
      <c r="U725" s="3"/>
      <c r="V725" s="3"/>
      <c r="W725" s="3"/>
      <c r="X725" s="3"/>
      <c r="Y725" s="3"/>
      <c r="Z725" s="3"/>
    </row>
    <row r="726" spans="1:26" x14ac:dyDescent="0.2">
      <c r="A726" s="10">
        <v>12014</v>
      </c>
      <c r="B726" s="3" t="s">
        <v>361</v>
      </c>
      <c r="C726" s="13">
        <v>44769</v>
      </c>
      <c r="D726" s="12">
        <v>0.38194444444444442</v>
      </c>
      <c r="E726" s="3">
        <v>1044</v>
      </c>
      <c r="F726" s="3" t="s">
        <v>281</v>
      </c>
      <c r="G726" s="3" t="s">
        <v>203</v>
      </c>
      <c r="H726" s="3"/>
      <c r="I726" s="3"/>
      <c r="J726" s="3"/>
      <c r="K726" s="3"/>
      <c r="L726" s="3"/>
      <c r="M726" s="3"/>
      <c r="N726" s="3"/>
      <c r="O726" s="3"/>
      <c r="P726" s="3"/>
      <c r="Q726" s="3"/>
      <c r="R726" s="3"/>
      <c r="S726" s="3"/>
      <c r="T726" s="3"/>
      <c r="U726" s="3"/>
      <c r="V726" s="3"/>
      <c r="W726" s="3"/>
      <c r="X726" s="3"/>
      <c r="Y726" s="3"/>
      <c r="Z726" s="3"/>
    </row>
    <row r="727" spans="1:26" x14ac:dyDescent="0.2">
      <c r="A727" s="10">
        <v>12015</v>
      </c>
      <c r="B727" s="3" t="s">
        <v>361</v>
      </c>
      <c r="C727" s="13">
        <v>44769</v>
      </c>
      <c r="D727" s="12">
        <v>0.29930555555555555</v>
      </c>
      <c r="E727" s="3">
        <v>1029</v>
      </c>
      <c r="F727" s="3" t="s">
        <v>284</v>
      </c>
      <c r="G727" s="3" t="s">
        <v>203</v>
      </c>
      <c r="H727" s="3"/>
      <c r="I727" s="3"/>
      <c r="J727" s="3"/>
      <c r="K727" s="3"/>
      <c r="L727" s="3"/>
      <c r="M727" s="3"/>
      <c r="N727" s="3"/>
      <c r="O727" s="3"/>
      <c r="P727" s="3"/>
      <c r="Q727" s="3"/>
      <c r="R727" s="3"/>
      <c r="S727" s="3"/>
      <c r="T727" s="3"/>
      <c r="U727" s="3"/>
      <c r="V727" s="3"/>
      <c r="W727" s="3"/>
      <c r="X727" s="3"/>
      <c r="Y727" s="3"/>
      <c r="Z727" s="3"/>
    </row>
    <row r="728" spans="1:26" x14ac:dyDescent="0.2">
      <c r="A728" s="10">
        <v>12016</v>
      </c>
      <c r="B728" s="3" t="s">
        <v>361</v>
      </c>
      <c r="C728" s="13">
        <v>44770</v>
      </c>
      <c r="D728" s="12">
        <v>0.47638888888888886</v>
      </c>
      <c r="E728" s="3">
        <v>1037</v>
      </c>
      <c r="F728" s="3" t="s">
        <v>235</v>
      </c>
      <c r="G728" s="3" t="s">
        <v>203</v>
      </c>
      <c r="H728" s="3"/>
      <c r="I728" s="3"/>
      <c r="J728" s="3"/>
      <c r="K728" s="3"/>
      <c r="L728" s="3"/>
      <c r="M728" s="3"/>
      <c r="N728" s="3"/>
      <c r="O728" s="3"/>
      <c r="P728" s="3"/>
      <c r="Q728" s="3"/>
      <c r="R728" s="3"/>
      <c r="S728" s="3"/>
      <c r="T728" s="3"/>
      <c r="U728" s="3"/>
      <c r="V728" s="3"/>
      <c r="W728" s="3"/>
      <c r="X728" s="3"/>
      <c r="Y728" s="3"/>
      <c r="Z728" s="3"/>
    </row>
    <row r="729" spans="1:26" x14ac:dyDescent="0.2">
      <c r="A729" s="10">
        <v>12017</v>
      </c>
      <c r="B729" s="3" t="s">
        <v>361</v>
      </c>
      <c r="C729" s="13">
        <v>44770</v>
      </c>
      <c r="D729" s="12">
        <v>0.45833333333333331</v>
      </c>
      <c r="E729" s="3">
        <v>1044</v>
      </c>
      <c r="F729" s="3" t="s">
        <v>202</v>
      </c>
      <c r="G729" s="3" t="s">
        <v>221</v>
      </c>
      <c r="H729" s="3"/>
      <c r="I729" s="3"/>
      <c r="J729" s="3"/>
      <c r="K729" s="3"/>
      <c r="L729" s="3"/>
      <c r="M729" s="3"/>
      <c r="N729" s="3"/>
      <c r="O729" s="3"/>
      <c r="P729" s="3"/>
      <c r="Q729" s="3"/>
      <c r="R729" s="3"/>
      <c r="S729" s="3"/>
      <c r="T729" s="3"/>
      <c r="U729" s="3"/>
      <c r="V729" s="3"/>
      <c r="W729" s="3"/>
      <c r="X729" s="3"/>
      <c r="Y729" s="3"/>
      <c r="Z729" s="3"/>
    </row>
    <row r="730" spans="1:26" x14ac:dyDescent="0.2">
      <c r="A730" s="10">
        <v>12018</v>
      </c>
      <c r="B730" s="3" t="s">
        <v>361</v>
      </c>
      <c r="C730" s="13">
        <v>44770</v>
      </c>
      <c r="D730" s="12">
        <v>0.59305555555555556</v>
      </c>
      <c r="E730" s="3">
        <v>1013</v>
      </c>
      <c r="F730" s="3" t="s">
        <v>263</v>
      </c>
      <c r="G730" s="3" t="s">
        <v>203</v>
      </c>
      <c r="H730" s="3"/>
      <c r="I730" s="3"/>
      <c r="J730" s="3"/>
      <c r="K730" s="3"/>
      <c r="L730" s="3"/>
      <c r="M730" s="3"/>
      <c r="N730" s="3"/>
      <c r="O730" s="3"/>
      <c r="P730" s="3"/>
      <c r="Q730" s="3"/>
      <c r="R730" s="3"/>
      <c r="S730" s="3"/>
      <c r="T730" s="3"/>
      <c r="U730" s="3"/>
      <c r="V730" s="3"/>
      <c r="W730" s="3"/>
      <c r="X730" s="3"/>
      <c r="Y730" s="3"/>
      <c r="Z730" s="3"/>
    </row>
    <row r="731" spans="1:26" x14ac:dyDescent="0.2">
      <c r="A731" s="10">
        <v>12019</v>
      </c>
      <c r="B731" s="3" t="s">
        <v>361</v>
      </c>
      <c r="C731" s="13">
        <v>44770</v>
      </c>
      <c r="D731" s="12">
        <v>0.56388888888888888</v>
      </c>
      <c r="E731" s="3">
        <v>1017</v>
      </c>
      <c r="F731" s="3" t="s">
        <v>255</v>
      </c>
      <c r="G731" s="3" t="s">
        <v>203</v>
      </c>
      <c r="H731" s="3"/>
      <c r="I731" s="3"/>
      <c r="J731" s="3"/>
      <c r="K731" s="3"/>
      <c r="L731" s="3"/>
      <c r="M731" s="3"/>
      <c r="N731" s="3"/>
      <c r="O731" s="3"/>
      <c r="P731" s="3"/>
      <c r="Q731" s="3"/>
      <c r="R731" s="3"/>
      <c r="S731" s="3"/>
      <c r="T731" s="3"/>
      <c r="U731" s="3"/>
      <c r="V731" s="3"/>
      <c r="W731" s="3"/>
      <c r="X731" s="3"/>
      <c r="Y731" s="3"/>
      <c r="Z731" s="3"/>
    </row>
    <row r="732" spans="1:26" x14ac:dyDescent="0.2">
      <c r="A732" s="10">
        <v>12020</v>
      </c>
      <c r="B732" s="3" t="s">
        <v>361</v>
      </c>
      <c r="C732" s="13">
        <v>44770</v>
      </c>
      <c r="D732" s="12">
        <v>0.42152777777777778</v>
      </c>
      <c r="E732" s="3">
        <v>1024</v>
      </c>
      <c r="F732" s="3" t="s">
        <v>227</v>
      </c>
      <c r="G732" s="3" t="s">
        <v>203</v>
      </c>
      <c r="H732" s="3"/>
      <c r="I732" s="3"/>
      <c r="J732" s="3"/>
      <c r="K732" s="3"/>
      <c r="L732" s="3"/>
      <c r="M732" s="3"/>
      <c r="N732" s="3"/>
      <c r="O732" s="3"/>
      <c r="P732" s="3"/>
      <c r="Q732" s="3"/>
      <c r="R732" s="3"/>
      <c r="S732" s="3"/>
      <c r="T732" s="3"/>
      <c r="U732" s="3"/>
      <c r="V732" s="3"/>
      <c r="W732" s="3"/>
      <c r="X732" s="3"/>
      <c r="Y732" s="3"/>
      <c r="Z732" s="3"/>
    </row>
    <row r="733" spans="1:26" x14ac:dyDescent="0.2">
      <c r="A733" s="10">
        <v>12021</v>
      </c>
      <c r="B733" s="3" t="s">
        <v>361</v>
      </c>
      <c r="C733" s="13">
        <v>44770</v>
      </c>
      <c r="D733" s="12">
        <v>0.48888888888888887</v>
      </c>
      <c r="E733" s="3">
        <v>1051</v>
      </c>
      <c r="F733" s="3" t="s">
        <v>240</v>
      </c>
      <c r="G733" s="3" t="s">
        <v>203</v>
      </c>
      <c r="H733" s="3"/>
      <c r="I733" s="3"/>
      <c r="J733" s="3"/>
      <c r="K733" s="3"/>
      <c r="L733" s="3"/>
      <c r="M733" s="3"/>
      <c r="N733" s="3"/>
      <c r="O733" s="3"/>
      <c r="P733" s="3"/>
      <c r="Q733" s="3"/>
      <c r="R733" s="3"/>
      <c r="S733" s="3"/>
      <c r="T733" s="3"/>
      <c r="U733" s="3"/>
      <c r="V733" s="3"/>
      <c r="W733" s="3"/>
      <c r="X733" s="3"/>
      <c r="Y733" s="3"/>
      <c r="Z733" s="3"/>
    </row>
    <row r="734" spans="1:26" x14ac:dyDescent="0.2">
      <c r="A734" s="10">
        <v>12022</v>
      </c>
      <c r="B734" s="3" t="s">
        <v>361</v>
      </c>
      <c r="C734" s="13">
        <v>44770</v>
      </c>
      <c r="D734" s="12">
        <v>0.57291666666666663</v>
      </c>
      <c r="E734" s="3">
        <v>1035</v>
      </c>
      <c r="F734" s="3" t="s">
        <v>260</v>
      </c>
      <c r="G734" s="3" t="s">
        <v>203</v>
      </c>
      <c r="H734" s="3"/>
      <c r="I734" s="3"/>
      <c r="J734" s="3"/>
      <c r="K734" s="3"/>
      <c r="L734" s="3"/>
      <c r="M734" s="3"/>
      <c r="N734" s="3"/>
      <c r="O734" s="3"/>
      <c r="P734" s="3"/>
      <c r="Q734" s="3"/>
      <c r="R734" s="3"/>
      <c r="S734" s="3"/>
      <c r="T734" s="3"/>
      <c r="U734" s="3"/>
      <c r="V734" s="3"/>
      <c r="W734" s="3"/>
      <c r="X734" s="3"/>
      <c r="Y734" s="3"/>
      <c r="Z734" s="3"/>
    </row>
    <row r="735" spans="1:26" x14ac:dyDescent="0.2">
      <c r="A735" s="10">
        <v>12023</v>
      </c>
      <c r="B735" s="3" t="s">
        <v>361</v>
      </c>
      <c r="C735" s="13">
        <v>44770</v>
      </c>
      <c r="D735" s="12">
        <v>0.43541666666666667</v>
      </c>
      <c r="E735" s="3">
        <v>1010</v>
      </c>
      <c r="F735" s="3" t="s">
        <v>230</v>
      </c>
      <c r="G735" s="3" t="s">
        <v>203</v>
      </c>
      <c r="H735" s="3"/>
      <c r="I735" s="3"/>
      <c r="J735" s="3"/>
      <c r="K735" s="3"/>
      <c r="L735" s="3"/>
      <c r="M735" s="3"/>
      <c r="N735" s="3"/>
      <c r="O735" s="3"/>
      <c r="P735" s="3"/>
      <c r="Q735" s="3"/>
      <c r="R735" s="3"/>
      <c r="S735" s="3"/>
      <c r="T735" s="3"/>
      <c r="U735" s="3"/>
      <c r="V735" s="3"/>
      <c r="W735" s="3"/>
      <c r="X735" s="3"/>
      <c r="Y735" s="3"/>
      <c r="Z735" s="3"/>
    </row>
    <row r="736" spans="1:26" x14ac:dyDescent="0.2">
      <c r="A736" s="10">
        <v>12024</v>
      </c>
      <c r="B736" s="3" t="s">
        <v>361</v>
      </c>
      <c r="C736" s="13">
        <v>44770</v>
      </c>
      <c r="D736" s="12">
        <v>0.43541666666666667</v>
      </c>
      <c r="E736" s="3">
        <v>1029</v>
      </c>
      <c r="F736" s="3" t="s">
        <v>230</v>
      </c>
      <c r="G736" s="3" t="s">
        <v>221</v>
      </c>
      <c r="H736" s="3"/>
      <c r="I736" s="3"/>
      <c r="J736" s="3"/>
      <c r="K736" s="3"/>
      <c r="L736" s="3"/>
      <c r="M736" s="3"/>
      <c r="N736" s="3"/>
      <c r="O736" s="3"/>
      <c r="P736" s="3"/>
      <c r="Q736" s="3"/>
      <c r="R736" s="3"/>
      <c r="S736" s="3"/>
      <c r="T736" s="3"/>
      <c r="U736" s="3"/>
      <c r="V736" s="3"/>
      <c r="W736" s="3"/>
      <c r="X736" s="3"/>
      <c r="Y736" s="3"/>
      <c r="Z736" s="3"/>
    </row>
    <row r="737" spans="1:26" x14ac:dyDescent="0.2">
      <c r="A737" s="10">
        <v>12025</v>
      </c>
      <c r="B737" s="3" t="s">
        <v>361</v>
      </c>
      <c r="C737" s="13">
        <v>44770</v>
      </c>
      <c r="D737" s="12">
        <v>0.3888888888888889</v>
      </c>
      <c r="E737" s="3">
        <v>1031</v>
      </c>
      <c r="F737" s="3" t="s">
        <v>206</v>
      </c>
      <c r="G737" s="3" t="s">
        <v>203</v>
      </c>
      <c r="H737" s="3"/>
      <c r="I737" s="3"/>
      <c r="J737" s="3"/>
      <c r="K737" s="3"/>
      <c r="L737" s="3"/>
      <c r="M737" s="3"/>
      <c r="N737" s="3"/>
      <c r="O737" s="3"/>
      <c r="P737" s="3"/>
      <c r="Q737" s="3"/>
      <c r="R737" s="3"/>
      <c r="S737" s="3"/>
      <c r="T737" s="3"/>
      <c r="U737" s="3"/>
      <c r="V737" s="3"/>
      <c r="W737" s="3"/>
      <c r="X737" s="3"/>
      <c r="Y737" s="3"/>
      <c r="Z737" s="3"/>
    </row>
    <row r="738" spans="1:26" x14ac:dyDescent="0.2">
      <c r="A738" s="10">
        <v>12026</v>
      </c>
      <c r="B738" s="3" t="s">
        <v>361</v>
      </c>
      <c r="C738" s="13">
        <v>44770</v>
      </c>
      <c r="D738" s="12">
        <v>0.56388888888888888</v>
      </c>
      <c r="E738" s="3">
        <v>1027</v>
      </c>
      <c r="F738" s="3" t="s">
        <v>255</v>
      </c>
      <c r="G738" s="3" t="s">
        <v>221</v>
      </c>
      <c r="H738" s="3"/>
      <c r="I738" s="3"/>
      <c r="J738" s="3"/>
      <c r="K738" s="3"/>
      <c r="L738" s="3"/>
      <c r="M738" s="3"/>
      <c r="N738" s="3"/>
      <c r="O738" s="3"/>
      <c r="P738" s="3"/>
      <c r="Q738" s="3"/>
      <c r="R738" s="3"/>
      <c r="S738" s="3"/>
      <c r="T738" s="3"/>
      <c r="U738" s="3"/>
      <c r="V738" s="3"/>
      <c r="W738" s="3"/>
      <c r="X738" s="3"/>
      <c r="Y738" s="3"/>
      <c r="Z738" s="3"/>
    </row>
    <row r="739" spans="1:26" x14ac:dyDescent="0.2">
      <c r="A739" s="10">
        <v>12027</v>
      </c>
      <c r="B739" s="3" t="s">
        <v>361</v>
      </c>
      <c r="C739" s="13">
        <v>44770</v>
      </c>
      <c r="D739" s="12">
        <v>0.37222222222222223</v>
      </c>
      <c r="E739" s="3">
        <v>1033</v>
      </c>
      <c r="F739" s="3" t="s">
        <v>209</v>
      </c>
      <c r="G739" s="3" t="s">
        <v>203</v>
      </c>
      <c r="H739" s="3"/>
      <c r="I739" s="3"/>
      <c r="J739" s="3"/>
      <c r="K739" s="3"/>
      <c r="L739" s="3"/>
      <c r="M739" s="3"/>
      <c r="N739" s="3"/>
      <c r="O739" s="3"/>
      <c r="P739" s="3"/>
      <c r="Q739" s="3"/>
      <c r="R739" s="3"/>
      <c r="S739" s="3"/>
      <c r="T739" s="3"/>
      <c r="U739" s="3"/>
      <c r="V739" s="3"/>
      <c r="W739" s="3"/>
      <c r="X739" s="3"/>
      <c r="Y739" s="3"/>
      <c r="Z739" s="3"/>
    </row>
    <row r="740" spans="1:26" x14ac:dyDescent="0.2">
      <c r="A740" s="10">
        <v>12028</v>
      </c>
      <c r="B740" s="3" t="s">
        <v>361</v>
      </c>
      <c r="C740" s="13">
        <v>44770</v>
      </c>
      <c r="D740" s="12">
        <v>0.34722222222222221</v>
      </c>
      <c r="E740" s="3">
        <v>1016</v>
      </c>
      <c r="F740" s="3" t="s">
        <v>212</v>
      </c>
      <c r="G740" s="3" t="s">
        <v>203</v>
      </c>
      <c r="H740" s="3"/>
      <c r="I740" s="3"/>
      <c r="J740" s="3"/>
      <c r="K740" s="3"/>
      <c r="L740" s="3"/>
      <c r="M740" s="3"/>
      <c r="N740" s="3"/>
      <c r="O740" s="3"/>
      <c r="P740" s="3"/>
      <c r="Q740" s="3"/>
      <c r="R740" s="3"/>
      <c r="S740" s="3"/>
      <c r="T740" s="3"/>
      <c r="U740" s="3"/>
      <c r="V740" s="3"/>
      <c r="W740" s="3"/>
      <c r="X740" s="3"/>
      <c r="Y740" s="3"/>
      <c r="Z740" s="3"/>
    </row>
    <row r="741" spans="1:26" x14ac:dyDescent="0.2">
      <c r="A741" s="10">
        <v>12029</v>
      </c>
      <c r="B741" s="3" t="s">
        <v>361</v>
      </c>
      <c r="C741" s="13">
        <v>44770</v>
      </c>
      <c r="D741" s="12">
        <v>0.45833333333333331</v>
      </c>
      <c r="E741" s="3">
        <v>1021</v>
      </c>
      <c r="F741" s="3" t="s">
        <v>202</v>
      </c>
      <c r="G741" s="3" t="s">
        <v>203</v>
      </c>
      <c r="H741" s="3"/>
      <c r="I741" s="3"/>
      <c r="J741" s="3"/>
      <c r="K741" s="3"/>
      <c r="L741" s="3"/>
      <c r="M741" s="3"/>
      <c r="N741" s="3"/>
      <c r="O741" s="3"/>
      <c r="P741" s="3"/>
      <c r="Q741" s="3"/>
      <c r="R741" s="3"/>
      <c r="S741" s="3"/>
      <c r="T741" s="3"/>
      <c r="U741" s="3"/>
      <c r="V741" s="3"/>
      <c r="W741" s="3"/>
      <c r="X741" s="3"/>
      <c r="Y741" s="3"/>
      <c r="Z741" s="3"/>
    </row>
    <row r="742" spans="1:26" x14ac:dyDescent="0.2">
      <c r="A742" s="10">
        <v>12030</v>
      </c>
      <c r="B742" s="3" t="s">
        <v>361</v>
      </c>
      <c r="C742" s="13">
        <v>44770</v>
      </c>
      <c r="D742" s="12">
        <v>0.53749999999999998</v>
      </c>
      <c r="E742" s="3">
        <v>1036</v>
      </c>
      <c r="F742" s="3" t="s">
        <v>249</v>
      </c>
      <c r="G742" s="3" t="s">
        <v>203</v>
      </c>
      <c r="H742" s="3"/>
      <c r="I742" s="3"/>
      <c r="J742" s="3"/>
      <c r="K742" s="3"/>
      <c r="L742" s="3"/>
      <c r="M742" s="3"/>
      <c r="N742" s="3"/>
      <c r="O742" s="3"/>
      <c r="P742" s="3"/>
      <c r="Q742" s="3"/>
      <c r="R742" s="3"/>
      <c r="S742" s="3"/>
      <c r="T742" s="3"/>
      <c r="U742" s="3"/>
      <c r="V742" s="3"/>
      <c r="W742" s="3"/>
      <c r="X742" s="3"/>
      <c r="Y742" s="3"/>
      <c r="Z742" s="3"/>
    </row>
    <row r="743" spans="1:26" x14ac:dyDescent="0.2">
      <c r="A743" s="10">
        <v>12031</v>
      </c>
      <c r="B743" s="3" t="s">
        <v>361</v>
      </c>
      <c r="C743" s="13">
        <v>44770</v>
      </c>
      <c r="D743" s="12">
        <v>0.52152777777777781</v>
      </c>
      <c r="E743" s="3">
        <v>1005</v>
      </c>
      <c r="F743" s="3" t="s">
        <v>246</v>
      </c>
      <c r="G743" s="3" t="s">
        <v>203</v>
      </c>
      <c r="H743" s="3"/>
      <c r="I743" s="3"/>
      <c r="J743" s="3"/>
      <c r="K743" s="3"/>
      <c r="L743" s="3"/>
      <c r="M743" s="3"/>
      <c r="N743" s="3"/>
      <c r="O743" s="3"/>
      <c r="P743" s="3"/>
      <c r="Q743" s="3"/>
      <c r="R743" s="3"/>
      <c r="S743" s="3"/>
      <c r="T743" s="3"/>
      <c r="U743" s="3"/>
      <c r="V743" s="3"/>
      <c r="W743" s="3"/>
      <c r="X743" s="3"/>
      <c r="Y743" s="3"/>
      <c r="Z743" s="3"/>
    </row>
    <row r="744" spans="1:26" x14ac:dyDescent="0.2">
      <c r="A744" s="10">
        <v>12032</v>
      </c>
      <c r="B744" s="3" t="s">
        <v>361</v>
      </c>
      <c r="C744" s="13">
        <v>44770</v>
      </c>
      <c r="D744" s="12">
        <v>0.51180555555555551</v>
      </c>
      <c r="E744" s="3">
        <v>1025</v>
      </c>
      <c r="F744" s="3" t="s">
        <v>243</v>
      </c>
      <c r="G744" s="3" t="s">
        <v>203</v>
      </c>
      <c r="H744" s="3"/>
      <c r="I744" s="3"/>
      <c r="J744" s="3"/>
      <c r="K744" s="3"/>
      <c r="L744" s="3"/>
      <c r="M744" s="3"/>
      <c r="N744" s="3"/>
      <c r="O744" s="3"/>
      <c r="P744" s="3"/>
      <c r="Q744" s="3"/>
      <c r="R744" s="3"/>
      <c r="S744" s="3"/>
      <c r="T744" s="3"/>
      <c r="U744" s="3"/>
      <c r="V744" s="3"/>
      <c r="W744" s="3"/>
      <c r="X744" s="3"/>
      <c r="Y744" s="3"/>
      <c r="Z744" s="3"/>
    </row>
    <row r="745" spans="1:26" x14ac:dyDescent="0.2">
      <c r="A745" s="3">
        <v>12033</v>
      </c>
      <c r="B745" s="3" t="s">
        <v>361</v>
      </c>
      <c r="C745" s="13">
        <v>44770</v>
      </c>
      <c r="D745" s="12">
        <v>0.54652777777777772</v>
      </c>
      <c r="E745" s="3">
        <v>1015</v>
      </c>
      <c r="F745" s="3" t="s">
        <v>252</v>
      </c>
      <c r="G745" s="3" t="s">
        <v>203</v>
      </c>
      <c r="H745" s="3"/>
      <c r="I745" s="3"/>
      <c r="J745" s="3"/>
      <c r="K745" s="3"/>
      <c r="L745" s="3"/>
      <c r="M745" s="3"/>
      <c r="N745" s="3"/>
      <c r="O745" s="3"/>
      <c r="P745" s="3"/>
      <c r="Q745" s="3"/>
      <c r="R745" s="3"/>
      <c r="S745" s="3"/>
      <c r="T745" s="3"/>
      <c r="U745" s="3"/>
      <c r="V745" s="3"/>
      <c r="W745" s="3"/>
      <c r="X745" s="3"/>
      <c r="Y745" s="3"/>
      <c r="Z745" s="3"/>
    </row>
    <row r="746" spans="1:26" x14ac:dyDescent="0.2">
      <c r="A746" s="3">
        <v>12034</v>
      </c>
      <c r="B746" s="3" t="s">
        <v>361</v>
      </c>
      <c r="C746" s="13">
        <v>44770</v>
      </c>
      <c r="D746" s="12">
        <v>0.3888888888888889</v>
      </c>
      <c r="E746" s="3">
        <v>1018</v>
      </c>
      <c r="F746" s="3" t="s">
        <v>206</v>
      </c>
      <c r="G746" s="3" t="s">
        <v>221</v>
      </c>
      <c r="H746" s="3"/>
      <c r="I746" s="3"/>
      <c r="J746" s="3"/>
      <c r="K746" s="3"/>
      <c r="L746" s="3"/>
      <c r="M746" s="3"/>
      <c r="N746" s="3"/>
      <c r="O746" s="3"/>
      <c r="P746" s="3"/>
      <c r="Q746" s="3"/>
      <c r="R746" s="3"/>
      <c r="S746" s="3"/>
      <c r="T746" s="3"/>
      <c r="U746" s="3"/>
      <c r="V746" s="3"/>
      <c r="W746" s="3"/>
      <c r="X746" s="3"/>
      <c r="Y746" s="3"/>
      <c r="Z746" s="3"/>
    </row>
    <row r="747" spans="1:26" x14ac:dyDescent="0.2">
      <c r="A747" s="3">
        <v>12035</v>
      </c>
      <c r="B747" s="3" t="s">
        <v>361</v>
      </c>
      <c r="C747" s="13">
        <v>44770</v>
      </c>
      <c r="D747" s="12">
        <v>0.47638888888888886</v>
      </c>
      <c r="E747" s="3">
        <v>1038</v>
      </c>
      <c r="F747" s="3" t="s">
        <v>235</v>
      </c>
      <c r="G747" s="3" t="s">
        <v>221</v>
      </c>
      <c r="H747" s="3"/>
      <c r="I747" s="3"/>
      <c r="J747" s="3"/>
      <c r="K747" s="3"/>
      <c r="L747" s="3"/>
      <c r="M747" s="3"/>
      <c r="N747" s="3"/>
      <c r="O747" s="3"/>
      <c r="P747" s="3"/>
      <c r="Q747" s="3"/>
      <c r="R747" s="3"/>
      <c r="S747" s="3"/>
      <c r="T747" s="3"/>
      <c r="U747" s="3"/>
      <c r="V747" s="3"/>
      <c r="W747" s="3"/>
      <c r="X747" s="3"/>
      <c r="Y747" s="3"/>
      <c r="Z747" s="3"/>
    </row>
    <row r="748" spans="1:26" x14ac:dyDescent="0.2">
      <c r="A748" s="3">
        <v>13001</v>
      </c>
      <c r="B748" s="3" t="s">
        <v>363</v>
      </c>
      <c r="C748" s="13">
        <v>44777</v>
      </c>
      <c r="D748" s="12">
        <v>0.5805555555555556</v>
      </c>
      <c r="E748" s="3">
        <v>1012</v>
      </c>
      <c r="F748" s="3" t="s">
        <v>260</v>
      </c>
      <c r="G748" s="3" t="s">
        <v>203</v>
      </c>
      <c r="H748" s="3"/>
      <c r="I748" s="3"/>
      <c r="J748" s="3"/>
      <c r="K748" s="3"/>
      <c r="L748" s="3"/>
      <c r="M748" s="3"/>
      <c r="N748" s="3"/>
      <c r="O748" s="3"/>
      <c r="P748" s="3"/>
      <c r="Q748" s="3"/>
      <c r="R748" s="3"/>
      <c r="S748" s="3"/>
      <c r="T748" s="3"/>
      <c r="U748" s="3"/>
      <c r="V748" s="3"/>
      <c r="W748" s="3"/>
      <c r="X748" s="3"/>
      <c r="Y748" s="3"/>
      <c r="Z748" s="3"/>
    </row>
    <row r="749" spans="1:26" x14ac:dyDescent="0.2">
      <c r="A749" s="3">
        <v>13002</v>
      </c>
      <c r="B749" s="3" t="s">
        <v>363</v>
      </c>
      <c r="C749" s="13">
        <v>44777</v>
      </c>
      <c r="D749" s="12">
        <v>0.54166666666666663</v>
      </c>
      <c r="E749" s="3">
        <v>1041</v>
      </c>
      <c r="F749" s="3" t="s">
        <v>249</v>
      </c>
      <c r="G749" s="3" t="s">
        <v>203</v>
      </c>
      <c r="H749" s="3"/>
      <c r="I749" s="3"/>
      <c r="J749" s="3"/>
      <c r="K749" s="3"/>
      <c r="L749" s="3"/>
      <c r="M749" s="3"/>
      <c r="N749" s="3"/>
      <c r="O749" s="3"/>
      <c r="P749" s="3"/>
      <c r="Q749" s="3"/>
      <c r="R749" s="3"/>
      <c r="S749" s="3"/>
      <c r="T749" s="3"/>
      <c r="U749" s="3"/>
      <c r="V749" s="3"/>
      <c r="W749" s="3"/>
      <c r="X749" s="3"/>
      <c r="Y749" s="3"/>
      <c r="Z749" s="3"/>
    </row>
    <row r="750" spans="1:26" x14ac:dyDescent="0.2">
      <c r="A750" s="3">
        <v>13003</v>
      </c>
      <c r="B750" s="3" t="s">
        <v>363</v>
      </c>
      <c r="C750" s="13">
        <v>44777</v>
      </c>
      <c r="D750" s="12">
        <v>0.60277777777777775</v>
      </c>
      <c r="E750" s="3">
        <v>1011</v>
      </c>
      <c r="F750" s="3" t="s">
        <v>263</v>
      </c>
      <c r="G750" s="3" t="s">
        <v>203</v>
      </c>
      <c r="H750" s="3"/>
      <c r="I750" s="3"/>
      <c r="J750" s="3"/>
      <c r="K750" s="3"/>
      <c r="L750" s="3"/>
      <c r="M750" s="3"/>
      <c r="N750" s="3"/>
      <c r="O750" s="3"/>
      <c r="P750" s="3"/>
      <c r="Q750" s="3"/>
      <c r="R750" s="3"/>
      <c r="S750" s="3"/>
      <c r="T750" s="3"/>
      <c r="U750" s="3"/>
      <c r="V750" s="3"/>
      <c r="W750" s="3"/>
      <c r="X750" s="3"/>
      <c r="Y750" s="3"/>
      <c r="Z750" s="3"/>
    </row>
    <row r="751" spans="1:26" x14ac:dyDescent="0.2">
      <c r="A751" s="3">
        <v>13004</v>
      </c>
      <c r="B751" s="3" t="s">
        <v>363</v>
      </c>
      <c r="C751" s="13">
        <v>44777</v>
      </c>
      <c r="D751" s="12">
        <v>0.60277777777777775</v>
      </c>
      <c r="E751" s="3">
        <v>1040</v>
      </c>
      <c r="F751" s="3" t="s">
        <v>263</v>
      </c>
      <c r="G751" s="3" t="s">
        <v>221</v>
      </c>
      <c r="H751" s="3"/>
      <c r="I751" s="3"/>
      <c r="J751" s="3"/>
      <c r="K751" s="3"/>
      <c r="L751" s="3"/>
      <c r="M751" s="3"/>
      <c r="N751" s="3"/>
      <c r="O751" s="3"/>
      <c r="P751" s="3"/>
      <c r="Q751" s="3"/>
      <c r="R751" s="3"/>
      <c r="S751" s="3"/>
      <c r="T751" s="3"/>
      <c r="U751" s="3"/>
      <c r="V751" s="3"/>
      <c r="W751" s="3"/>
      <c r="X751" s="3"/>
      <c r="Y751" s="3"/>
      <c r="Z751" s="3"/>
    </row>
    <row r="752" spans="1:26" x14ac:dyDescent="0.2">
      <c r="A752" s="3">
        <v>13005</v>
      </c>
      <c r="B752" s="3" t="s">
        <v>363</v>
      </c>
      <c r="C752" s="13">
        <v>44777</v>
      </c>
      <c r="D752" s="12">
        <v>0.56666666666666665</v>
      </c>
      <c r="E752" s="3">
        <v>1001</v>
      </c>
      <c r="F752" s="3" t="s">
        <v>255</v>
      </c>
      <c r="G752" s="3" t="s">
        <v>203</v>
      </c>
      <c r="H752" s="3"/>
      <c r="I752" s="3"/>
      <c r="J752" s="3"/>
      <c r="K752" s="3"/>
      <c r="L752" s="3"/>
      <c r="M752" s="3"/>
      <c r="N752" s="3"/>
      <c r="O752" s="3"/>
      <c r="P752" s="3"/>
      <c r="Q752" s="3"/>
      <c r="R752" s="3"/>
      <c r="S752" s="3"/>
      <c r="T752" s="3"/>
      <c r="U752" s="3"/>
      <c r="V752" s="3"/>
      <c r="W752" s="3"/>
      <c r="X752" s="3"/>
      <c r="Y752" s="3"/>
      <c r="Z752" s="3"/>
    </row>
    <row r="753" spans="1:26" x14ac:dyDescent="0.2">
      <c r="A753" s="3">
        <v>13006</v>
      </c>
      <c r="B753" s="3" t="s">
        <v>363</v>
      </c>
      <c r="C753" s="13">
        <v>44777</v>
      </c>
      <c r="D753" s="12">
        <v>0.52430555555555558</v>
      </c>
      <c r="E753" s="3">
        <v>1025</v>
      </c>
      <c r="F753" s="3" t="s">
        <v>246</v>
      </c>
      <c r="G753" s="3" t="s">
        <v>203</v>
      </c>
      <c r="H753" s="3"/>
      <c r="I753" s="3"/>
      <c r="J753" s="3"/>
      <c r="K753" s="3"/>
      <c r="L753" s="3"/>
      <c r="M753" s="3"/>
      <c r="N753" s="3"/>
      <c r="O753" s="3"/>
      <c r="P753" s="3"/>
      <c r="Q753" s="3"/>
      <c r="R753" s="3"/>
      <c r="S753" s="3"/>
      <c r="T753" s="3"/>
      <c r="U753" s="3"/>
      <c r="V753" s="3"/>
      <c r="W753" s="3"/>
      <c r="X753" s="3"/>
      <c r="Y753" s="3"/>
      <c r="Z753" s="3"/>
    </row>
    <row r="754" spans="1:26" x14ac:dyDescent="0.2">
      <c r="A754" s="3">
        <v>13007</v>
      </c>
      <c r="B754" s="3" t="s">
        <v>363</v>
      </c>
      <c r="C754" s="13">
        <v>44777</v>
      </c>
      <c r="D754" s="12">
        <v>0.47222222222222221</v>
      </c>
      <c r="E754" s="3">
        <v>1035</v>
      </c>
      <c r="F754" s="3" t="s">
        <v>235</v>
      </c>
      <c r="G754" s="3" t="s">
        <v>203</v>
      </c>
      <c r="H754" s="3"/>
      <c r="I754" s="3"/>
      <c r="J754" s="3"/>
      <c r="K754" s="3"/>
      <c r="L754" s="3"/>
      <c r="M754" s="3"/>
      <c r="N754" s="3"/>
      <c r="O754" s="3"/>
      <c r="P754" s="3"/>
      <c r="Q754" s="3"/>
      <c r="R754" s="3"/>
      <c r="S754" s="3"/>
      <c r="T754" s="3"/>
      <c r="U754" s="3"/>
      <c r="V754" s="3"/>
      <c r="W754" s="3"/>
      <c r="X754" s="3"/>
      <c r="Y754" s="3"/>
      <c r="Z754" s="3"/>
    </row>
    <row r="755" spans="1:26" x14ac:dyDescent="0.2">
      <c r="A755" s="3">
        <v>13008</v>
      </c>
      <c r="B755" s="3" t="s">
        <v>363</v>
      </c>
      <c r="C755" s="13">
        <v>44777</v>
      </c>
      <c r="D755" s="12">
        <v>0.40486111111111112</v>
      </c>
      <c r="E755" s="3">
        <v>1005</v>
      </c>
      <c r="F755" s="3" t="s">
        <v>227</v>
      </c>
      <c r="G755" s="3" t="s">
        <v>203</v>
      </c>
      <c r="H755" s="3"/>
      <c r="I755" s="3"/>
      <c r="J755" s="3"/>
      <c r="K755" s="3"/>
      <c r="L755" s="3"/>
      <c r="M755" s="3"/>
      <c r="N755" s="3"/>
      <c r="O755" s="3"/>
      <c r="P755" s="3"/>
      <c r="Q755" s="3"/>
      <c r="R755" s="3"/>
      <c r="S755" s="3"/>
      <c r="T755" s="3"/>
      <c r="U755" s="3"/>
      <c r="V755" s="3"/>
      <c r="W755" s="3"/>
      <c r="X755" s="3"/>
      <c r="Y755" s="3"/>
      <c r="Z755" s="3"/>
    </row>
    <row r="756" spans="1:26" x14ac:dyDescent="0.2">
      <c r="A756" s="3">
        <v>13009</v>
      </c>
      <c r="B756" s="3" t="s">
        <v>363</v>
      </c>
      <c r="C756" s="13">
        <v>44777</v>
      </c>
      <c r="D756" s="12">
        <v>0.38055555555555554</v>
      </c>
      <c r="E756" s="3">
        <v>1020</v>
      </c>
      <c r="F756" s="3" t="s">
        <v>212</v>
      </c>
      <c r="G756" s="3" t="s">
        <v>203</v>
      </c>
      <c r="H756" s="3"/>
      <c r="I756" s="3"/>
      <c r="J756" s="3"/>
      <c r="K756" s="3"/>
      <c r="L756" s="3"/>
      <c r="M756" s="3"/>
      <c r="N756" s="3"/>
      <c r="O756" s="3"/>
      <c r="P756" s="3"/>
      <c r="Q756" s="3"/>
      <c r="R756" s="3"/>
      <c r="S756" s="3"/>
      <c r="T756" s="3"/>
      <c r="U756" s="3"/>
      <c r="V756" s="3"/>
      <c r="W756" s="3"/>
      <c r="X756" s="3"/>
      <c r="Y756" s="3"/>
      <c r="Z756" s="3"/>
    </row>
    <row r="757" spans="1:26" x14ac:dyDescent="0.2">
      <c r="A757" s="3">
        <v>13010</v>
      </c>
      <c r="B757" s="3" t="s">
        <v>363</v>
      </c>
      <c r="C757" s="13">
        <v>44777</v>
      </c>
      <c r="D757" s="12">
        <v>0.35555555555555557</v>
      </c>
      <c r="E757" s="3">
        <v>1031</v>
      </c>
      <c r="F757" s="3" t="s">
        <v>209</v>
      </c>
      <c r="G757" s="3" t="s">
        <v>203</v>
      </c>
      <c r="H757" s="3"/>
      <c r="I757" s="3"/>
      <c r="J757" s="3"/>
      <c r="K757" s="3"/>
      <c r="L757" s="3"/>
      <c r="M757" s="3"/>
      <c r="N757" s="3"/>
      <c r="O757" s="3"/>
      <c r="P757" s="3"/>
      <c r="Q757" s="3"/>
      <c r="R757" s="3"/>
      <c r="S757" s="3"/>
      <c r="T757" s="3"/>
      <c r="U757" s="3"/>
      <c r="V757" s="3"/>
      <c r="W757" s="3"/>
      <c r="X757" s="3"/>
      <c r="Y757" s="3"/>
      <c r="Z757" s="3"/>
    </row>
    <row r="758" spans="1:26" x14ac:dyDescent="0.2">
      <c r="A758" s="3">
        <v>13011</v>
      </c>
      <c r="B758" s="3" t="s">
        <v>363</v>
      </c>
      <c r="C758" s="13">
        <v>44777</v>
      </c>
      <c r="D758" s="12">
        <v>0.44583333333333336</v>
      </c>
      <c r="E758" s="3">
        <v>1015</v>
      </c>
      <c r="F758" s="3" t="s">
        <v>230</v>
      </c>
      <c r="G758" s="3" t="s">
        <v>203</v>
      </c>
      <c r="H758" s="3"/>
      <c r="I758" s="3"/>
      <c r="J758" s="3"/>
      <c r="K758" s="3"/>
      <c r="L758" s="3"/>
      <c r="M758" s="3"/>
      <c r="N758" s="3"/>
      <c r="O758" s="3"/>
      <c r="P758" s="3"/>
      <c r="Q758" s="3"/>
      <c r="R758" s="3"/>
      <c r="S758" s="3"/>
      <c r="T758" s="3"/>
      <c r="U758" s="3"/>
      <c r="V758" s="3"/>
      <c r="W758" s="3"/>
      <c r="X758" s="3"/>
      <c r="Y758" s="3"/>
      <c r="Z758" s="3"/>
    </row>
    <row r="759" spans="1:26" x14ac:dyDescent="0.2">
      <c r="A759" s="3">
        <v>13012</v>
      </c>
      <c r="B759" s="3" t="s">
        <v>363</v>
      </c>
      <c r="C759" s="13">
        <v>44777</v>
      </c>
      <c r="D759" s="12">
        <v>0.51666666666666672</v>
      </c>
      <c r="E759" s="3">
        <v>1033</v>
      </c>
      <c r="F759" s="3" t="s">
        <v>243</v>
      </c>
      <c r="G759" s="3" t="s">
        <v>203</v>
      </c>
      <c r="H759" s="3"/>
      <c r="I759" s="3"/>
      <c r="J759" s="3"/>
      <c r="K759" s="3"/>
      <c r="L759" s="3"/>
      <c r="M759" s="3"/>
      <c r="N759" s="3"/>
      <c r="O759" s="3"/>
      <c r="P759" s="3"/>
      <c r="Q759" s="3"/>
      <c r="R759" s="3"/>
      <c r="S759" s="3"/>
      <c r="T759" s="3"/>
      <c r="U759" s="3"/>
      <c r="V759" s="3"/>
      <c r="W759" s="3"/>
      <c r="X759" s="3"/>
      <c r="Y759" s="3"/>
      <c r="Z759" s="3"/>
    </row>
    <row r="760" spans="1:26" x14ac:dyDescent="0.2">
      <c r="A760" s="3">
        <v>13013</v>
      </c>
      <c r="B760" s="3" t="s">
        <v>363</v>
      </c>
      <c r="C760" s="13">
        <v>44777</v>
      </c>
      <c r="D760" s="12">
        <v>0.30277777777777776</v>
      </c>
      <c r="E760" s="3">
        <v>1038</v>
      </c>
      <c r="F760" s="3" t="s">
        <v>202</v>
      </c>
      <c r="G760" s="3" t="s">
        <v>221</v>
      </c>
      <c r="H760" s="3"/>
      <c r="I760" s="3"/>
      <c r="J760" s="3"/>
      <c r="K760" s="3"/>
      <c r="L760" s="3"/>
      <c r="M760" s="3"/>
      <c r="N760" s="3"/>
      <c r="O760" s="3"/>
      <c r="P760" s="3"/>
      <c r="Q760" s="3"/>
      <c r="R760" s="3"/>
      <c r="S760" s="3"/>
      <c r="T760" s="3"/>
      <c r="U760" s="3"/>
      <c r="V760" s="3"/>
      <c r="W760" s="3"/>
      <c r="X760" s="3"/>
      <c r="Y760" s="3"/>
      <c r="Z760" s="3"/>
    </row>
    <row r="761" spans="1:26" x14ac:dyDescent="0.2">
      <c r="A761" s="3">
        <v>13014</v>
      </c>
      <c r="B761" s="3" t="s">
        <v>363</v>
      </c>
      <c r="C761" s="13">
        <v>44777</v>
      </c>
      <c r="D761" s="12">
        <v>0.47222222222222221</v>
      </c>
      <c r="E761" s="3">
        <v>1022</v>
      </c>
      <c r="F761" s="3" t="s">
        <v>235</v>
      </c>
      <c r="G761" s="3" t="s">
        <v>221</v>
      </c>
      <c r="H761" s="3"/>
      <c r="I761" s="3"/>
      <c r="J761" s="3"/>
      <c r="K761" s="3"/>
      <c r="L761" s="3"/>
      <c r="M761" s="3"/>
      <c r="N761" s="3"/>
      <c r="O761" s="3"/>
      <c r="P761" s="3"/>
      <c r="Q761" s="3"/>
      <c r="R761" s="3"/>
      <c r="S761" s="3"/>
      <c r="T761" s="3"/>
      <c r="U761" s="3"/>
      <c r="V761" s="3"/>
      <c r="W761" s="3"/>
      <c r="X761" s="3"/>
      <c r="Y761" s="3"/>
      <c r="Z761" s="3"/>
    </row>
    <row r="762" spans="1:26" x14ac:dyDescent="0.2">
      <c r="A762" s="3">
        <v>13015</v>
      </c>
      <c r="B762" s="3" t="s">
        <v>363</v>
      </c>
      <c r="C762" s="13">
        <v>44777</v>
      </c>
      <c r="D762" s="12">
        <v>0.49027777777777776</v>
      </c>
      <c r="E762" s="3">
        <v>1036</v>
      </c>
      <c r="F762" s="3" t="s">
        <v>240</v>
      </c>
      <c r="G762" s="3" t="s">
        <v>203</v>
      </c>
      <c r="H762" s="3"/>
      <c r="I762" s="3"/>
      <c r="J762" s="3"/>
      <c r="K762" s="3"/>
      <c r="L762" s="3"/>
      <c r="M762" s="3"/>
      <c r="N762" s="3"/>
      <c r="O762" s="3"/>
      <c r="P762" s="3"/>
      <c r="Q762" s="3"/>
      <c r="R762" s="3"/>
      <c r="S762" s="3"/>
      <c r="T762" s="3"/>
      <c r="U762" s="3"/>
      <c r="V762" s="3"/>
      <c r="W762" s="3"/>
      <c r="X762" s="3"/>
      <c r="Y762" s="3"/>
      <c r="Z762" s="3"/>
    </row>
    <row r="763" spans="1:26" x14ac:dyDescent="0.2">
      <c r="A763" s="3">
        <v>13016</v>
      </c>
      <c r="B763" s="3" t="s">
        <v>363</v>
      </c>
      <c r="C763" s="13">
        <v>44777</v>
      </c>
      <c r="D763" s="12">
        <v>0.30277777777777776</v>
      </c>
      <c r="E763" s="3">
        <v>1013</v>
      </c>
      <c r="F763" s="3" t="s">
        <v>202</v>
      </c>
      <c r="G763" s="3" t="s">
        <v>203</v>
      </c>
      <c r="H763" s="3"/>
      <c r="I763" s="3"/>
      <c r="J763" s="3"/>
      <c r="K763" s="3"/>
      <c r="L763" s="3"/>
      <c r="M763" s="3"/>
      <c r="N763" s="3"/>
      <c r="O763" s="3"/>
      <c r="P763" s="3"/>
      <c r="Q763" s="3"/>
      <c r="R763" s="3"/>
      <c r="S763" s="3"/>
      <c r="T763" s="3"/>
      <c r="U763" s="3"/>
      <c r="V763" s="3"/>
      <c r="W763" s="3"/>
      <c r="X763" s="3"/>
      <c r="Y763" s="3"/>
      <c r="Z763" s="3"/>
    </row>
    <row r="764" spans="1:26" x14ac:dyDescent="0.2">
      <c r="A764" s="3">
        <v>13017</v>
      </c>
      <c r="B764" s="3" t="s">
        <v>363</v>
      </c>
      <c r="C764" s="13">
        <v>44777</v>
      </c>
      <c r="D764" s="12">
        <v>0.44583333333333336</v>
      </c>
      <c r="E764" s="3">
        <v>1018</v>
      </c>
      <c r="F764" s="3" t="s">
        <v>230</v>
      </c>
      <c r="G764" s="3" t="s">
        <v>221</v>
      </c>
      <c r="H764" s="3"/>
      <c r="I764" s="3"/>
      <c r="J764" s="3"/>
      <c r="K764" s="3"/>
      <c r="L764" s="3"/>
      <c r="M764" s="3"/>
      <c r="N764" s="3"/>
      <c r="O764" s="3"/>
      <c r="P764" s="3"/>
      <c r="Q764" s="3"/>
      <c r="R764" s="3"/>
      <c r="S764" s="3"/>
      <c r="T764" s="3"/>
      <c r="U764" s="3"/>
      <c r="V764" s="3"/>
      <c r="W764" s="3"/>
      <c r="X764" s="3"/>
      <c r="Y764" s="3"/>
      <c r="Z764" s="3"/>
    </row>
    <row r="765" spans="1:26" x14ac:dyDescent="0.2">
      <c r="A765" s="3">
        <v>13018</v>
      </c>
      <c r="B765" s="3" t="s">
        <v>363</v>
      </c>
      <c r="C765" s="13">
        <v>44777</v>
      </c>
      <c r="D765" s="12">
        <v>0.33819444444444446</v>
      </c>
      <c r="E765" s="3">
        <v>1051</v>
      </c>
      <c r="F765" s="3" t="s">
        <v>206</v>
      </c>
      <c r="G765" s="3" t="s">
        <v>203</v>
      </c>
      <c r="H765" s="3"/>
      <c r="I765" s="3"/>
      <c r="J765" s="3"/>
      <c r="K765" s="3"/>
      <c r="L765" s="3"/>
      <c r="M765" s="3"/>
      <c r="N765" s="3"/>
      <c r="O765" s="3"/>
      <c r="P765" s="3"/>
      <c r="Q765" s="3"/>
      <c r="R765" s="3"/>
      <c r="S765" s="3"/>
      <c r="T765" s="3"/>
      <c r="U765" s="3"/>
      <c r="V765" s="3"/>
      <c r="W765" s="3"/>
      <c r="X765" s="3"/>
      <c r="Y765" s="3"/>
      <c r="Z765" s="3"/>
    </row>
    <row r="766" spans="1:26" x14ac:dyDescent="0.2">
      <c r="A766" s="3">
        <v>13019</v>
      </c>
      <c r="B766" s="3" t="s">
        <v>363</v>
      </c>
      <c r="C766" s="13">
        <v>44777</v>
      </c>
      <c r="D766" s="12">
        <v>0.49027777777777776</v>
      </c>
      <c r="E766" s="3">
        <v>1044</v>
      </c>
      <c r="F766" s="3" t="s">
        <v>240</v>
      </c>
      <c r="G766" s="3" t="s">
        <v>221</v>
      </c>
      <c r="H766" s="3"/>
      <c r="I766" s="3"/>
      <c r="J766" s="3"/>
      <c r="K766" s="3"/>
      <c r="L766" s="3"/>
      <c r="M766" s="3"/>
      <c r="N766" s="3"/>
      <c r="O766" s="3"/>
      <c r="P766" s="3"/>
      <c r="Q766" s="3"/>
      <c r="R766" s="3"/>
      <c r="S766" s="3"/>
      <c r="T766" s="3"/>
      <c r="U766" s="3"/>
      <c r="V766" s="3"/>
      <c r="W766" s="3"/>
      <c r="X766" s="3"/>
      <c r="Y766" s="3"/>
      <c r="Z766" s="3"/>
    </row>
    <row r="767" spans="1:26" x14ac:dyDescent="0.2">
      <c r="A767" s="3">
        <v>13020</v>
      </c>
      <c r="B767" s="3" t="s">
        <v>363</v>
      </c>
      <c r="C767" s="13">
        <v>44778</v>
      </c>
      <c r="D767" s="12">
        <v>0.28263888888888888</v>
      </c>
      <c r="E767" s="3">
        <v>1031</v>
      </c>
      <c r="F767" s="3" t="s">
        <v>284</v>
      </c>
      <c r="G767" s="3" t="s">
        <v>221</v>
      </c>
      <c r="H767" s="3"/>
      <c r="I767" s="3"/>
      <c r="J767" s="3"/>
      <c r="K767" s="3"/>
      <c r="L767" s="3"/>
      <c r="M767" s="3"/>
      <c r="N767" s="3"/>
      <c r="O767" s="3"/>
      <c r="P767" s="3"/>
      <c r="Q767" s="3"/>
      <c r="R767" s="3"/>
      <c r="S767" s="3"/>
      <c r="T767" s="3"/>
      <c r="U767" s="3"/>
      <c r="V767" s="3"/>
      <c r="W767" s="3"/>
      <c r="X767" s="3"/>
      <c r="Y767" s="3"/>
      <c r="Z767" s="3"/>
    </row>
    <row r="768" spans="1:26" x14ac:dyDescent="0.2">
      <c r="A768" s="3">
        <v>13021</v>
      </c>
      <c r="B768" s="3" t="s">
        <v>363</v>
      </c>
      <c r="C768" s="13">
        <v>44778</v>
      </c>
      <c r="D768" s="12">
        <v>0.35555555555555557</v>
      </c>
      <c r="E768" s="3">
        <v>1033</v>
      </c>
      <c r="F768" s="3" t="s">
        <v>304</v>
      </c>
      <c r="G768" s="3" t="s">
        <v>203</v>
      </c>
      <c r="H768" s="3"/>
      <c r="I768" s="3"/>
      <c r="J768" s="3"/>
      <c r="K768" s="3"/>
      <c r="L768" s="3"/>
      <c r="M768" s="3"/>
      <c r="N768" s="3"/>
      <c r="O768" s="3"/>
      <c r="P768" s="3"/>
      <c r="Q768" s="3"/>
      <c r="R768" s="3"/>
      <c r="S768" s="3"/>
      <c r="T768" s="3"/>
      <c r="U768" s="3"/>
      <c r="V768" s="3"/>
      <c r="W768" s="3"/>
      <c r="X768" s="3"/>
      <c r="Y768" s="3"/>
      <c r="Z768" s="3"/>
    </row>
    <row r="769" spans="1:26" x14ac:dyDescent="0.2">
      <c r="A769" s="3">
        <v>13022</v>
      </c>
      <c r="B769" s="3" t="s">
        <v>363</v>
      </c>
      <c r="C769" s="13">
        <v>44778</v>
      </c>
      <c r="D769" s="12">
        <v>0.28263888888888888</v>
      </c>
      <c r="E769" s="3">
        <v>1015</v>
      </c>
      <c r="F769" s="3" t="s">
        <v>284</v>
      </c>
      <c r="G769" s="3" t="s">
        <v>203</v>
      </c>
      <c r="H769" s="3"/>
      <c r="I769" s="3"/>
      <c r="J769" s="3"/>
      <c r="K769" s="3"/>
      <c r="L769" s="3"/>
      <c r="M769" s="3"/>
      <c r="N769" s="3"/>
      <c r="O769" s="3"/>
      <c r="P769" s="3"/>
      <c r="Q769" s="3"/>
      <c r="R769" s="3"/>
      <c r="S769" s="3"/>
      <c r="T769" s="3"/>
      <c r="U769" s="3"/>
      <c r="V769" s="3"/>
      <c r="W769" s="3"/>
      <c r="X769" s="3"/>
      <c r="Y769" s="3"/>
      <c r="Z769" s="3"/>
    </row>
    <row r="770" spans="1:26" x14ac:dyDescent="0.2">
      <c r="A770" s="3">
        <v>13023</v>
      </c>
      <c r="B770" s="3" t="s">
        <v>363</v>
      </c>
      <c r="C770" s="13">
        <v>44778</v>
      </c>
      <c r="D770" s="12">
        <v>0.31527777777777777</v>
      </c>
      <c r="E770" s="10">
        <v>1038</v>
      </c>
      <c r="F770" s="3" t="s">
        <v>277</v>
      </c>
      <c r="G770" s="3" t="s">
        <v>221</v>
      </c>
      <c r="H770" s="3"/>
      <c r="I770" s="3"/>
      <c r="J770" s="3"/>
      <c r="K770" s="3"/>
      <c r="L770" s="3"/>
      <c r="M770" s="3"/>
      <c r="N770" s="3"/>
      <c r="O770" s="3"/>
      <c r="P770" s="3"/>
      <c r="Q770" s="3"/>
      <c r="R770" s="3"/>
      <c r="S770" s="3"/>
      <c r="T770" s="3"/>
      <c r="U770" s="3"/>
      <c r="V770" s="3"/>
      <c r="W770" s="3"/>
      <c r="X770" s="3"/>
      <c r="Y770" s="3"/>
      <c r="Z770" s="3"/>
    </row>
    <row r="771" spans="1:26" x14ac:dyDescent="0.2">
      <c r="A771" s="3">
        <v>13024</v>
      </c>
      <c r="B771" s="3" t="s">
        <v>363</v>
      </c>
      <c r="C771" s="13">
        <v>44778</v>
      </c>
      <c r="D771" s="12">
        <v>0.34722222222222221</v>
      </c>
      <c r="E771" s="3">
        <v>1022</v>
      </c>
      <c r="F771" s="3" t="s">
        <v>307</v>
      </c>
      <c r="G771" s="3" t="s">
        <v>203</v>
      </c>
      <c r="H771" s="3"/>
      <c r="I771" s="3"/>
      <c r="J771" s="3"/>
      <c r="K771" s="3"/>
      <c r="L771" s="3"/>
      <c r="M771" s="3"/>
      <c r="N771" s="3"/>
      <c r="O771" s="3"/>
      <c r="P771" s="3"/>
      <c r="Q771" s="3"/>
      <c r="R771" s="3"/>
      <c r="S771" s="3"/>
      <c r="T771" s="3"/>
      <c r="U771" s="3"/>
      <c r="V771" s="3"/>
      <c r="W771" s="3"/>
      <c r="X771" s="3"/>
      <c r="Y771" s="3"/>
      <c r="Z771" s="3"/>
    </row>
    <row r="772" spans="1:26" x14ac:dyDescent="0.2">
      <c r="A772" s="3">
        <v>13025</v>
      </c>
      <c r="B772" s="3" t="s">
        <v>363</v>
      </c>
      <c r="C772" s="13">
        <v>44778</v>
      </c>
      <c r="D772" s="12">
        <v>0.29930555555555555</v>
      </c>
      <c r="E772" s="3">
        <v>1013</v>
      </c>
      <c r="F772" s="3" t="s">
        <v>279</v>
      </c>
      <c r="G772" s="3" t="s">
        <v>203</v>
      </c>
      <c r="H772" s="3"/>
      <c r="I772" s="3"/>
      <c r="J772" s="3"/>
      <c r="K772" s="3"/>
      <c r="L772" s="3"/>
      <c r="M772" s="3"/>
      <c r="N772" s="3"/>
      <c r="O772" s="3"/>
      <c r="P772" s="3"/>
      <c r="Q772" s="3"/>
      <c r="R772" s="3"/>
      <c r="S772" s="3"/>
      <c r="T772" s="3"/>
      <c r="U772" s="3"/>
      <c r="V772" s="3"/>
      <c r="W772" s="3"/>
      <c r="X772" s="3"/>
      <c r="Y772" s="3"/>
      <c r="Z772" s="3"/>
    </row>
    <row r="773" spans="1:26" x14ac:dyDescent="0.2">
      <c r="A773" s="3">
        <v>13026</v>
      </c>
      <c r="B773" s="3" t="s">
        <v>363</v>
      </c>
      <c r="C773" s="13">
        <v>44778</v>
      </c>
      <c r="D773" s="12">
        <v>0.36805555555555558</v>
      </c>
      <c r="E773" s="3">
        <v>1025</v>
      </c>
      <c r="F773" s="3" t="s">
        <v>272</v>
      </c>
      <c r="G773" s="3" t="s">
        <v>203</v>
      </c>
      <c r="H773" s="3"/>
      <c r="I773" s="3"/>
      <c r="J773" s="3"/>
      <c r="K773" s="3"/>
      <c r="L773" s="3"/>
      <c r="M773" s="3"/>
      <c r="N773" s="3"/>
      <c r="O773" s="3"/>
      <c r="P773" s="3"/>
      <c r="Q773" s="3"/>
      <c r="R773" s="3"/>
      <c r="S773" s="3"/>
      <c r="T773" s="3"/>
      <c r="U773" s="3"/>
      <c r="V773" s="3"/>
      <c r="W773" s="3"/>
      <c r="X773" s="3"/>
      <c r="Y773" s="3"/>
      <c r="Z773" s="3"/>
    </row>
    <row r="774" spans="1:26" x14ac:dyDescent="0.2">
      <c r="A774" s="3">
        <v>13027</v>
      </c>
      <c r="B774" s="3" t="s">
        <v>363</v>
      </c>
      <c r="C774" s="13">
        <v>44778</v>
      </c>
      <c r="D774" s="3"/>
      <c r="E774" s="3">
        <v>1035</v>
      </c>
      <c r="F774" s="3"/>
      <c r="G774" s="3"/>
      <c r="H774" s="3" t="s">
        <v>364</v>
      </c>
      <c r="I774" s="3"/>
      <c r="J774" s="3"/>
      <c r="K774" s="3"/>
      <c r="L774" s="3"/>
      <c r="M774" s="3"/>
      <c r="N774" s="3"/>
      <c r="O774" s="3"/>
      <c r="P774" s="3"/>
      <c r="Q774" s="3"/>
      <c r="R774" s="3"/>
      <c r="S774" s="3"/>
      <c r="T774" s="3"/>
      <c r="U774" s="3"/>
      <c r="V774" s="3"/>
      <c r="W774" s="3"/>
      <c r="X774" s="3"/>
      <c r="Y774" s="3"/>
      <c r="Z774" s="3"/>
    </row>
    <row r="775" spans="1:26" x14ac:dyDescent="0.2">
      <c r="A775" s="3">
        <v>13028</v>
      </c>
      <c r="B775" s="3" t="s">
        <v>363</v>
      </c>
      <c r="C775" s="13">
        <v>44778</v>
      </c>
      <c r="D775" s="12">
        <v>0.46111111111111114</v>
      </c>
      <c r="E775" s="10">
        <v>1041</v>
      </c>
      <c r="F775" s="3" t="s">
        <v>281</v>
      </c>
      <c r="G775" s="3" t="s">
        <v>203</v>
      </c>
      <c r="H775" s="3"/>
      <c r="I775" s="3"/>
      <c r="J775" s="3"/>
      <c r="K775" s="3"/>
      <c r="L775" s="3"/>
      <c r="M775" s="3"/>
      <c r="N775" s="3"/>
      <c r="O775" s="3"/>
      <c r="P775" s="3"/>
      <c r="Q775" s="3"/>
      <c r="R775" s="3"/>
      <c r="S775" s="3"/>
      <c r="T775" s="3"/>
      <c r="U775" s="3"/>
      <c r="V775" s="3"/>
      <c r="W775" s="3"/>
      <c r="X775" s="3"/>
      <c r="Y775" s="3"/>
      <c r="Z775" s="3"/>
    </row>
    <row r="776" spans="1:26" x14ac:dyDescent="0.2">
      <c r="A776" s="3">
        <v>13029</v>
      </c>
      <c r="B776" s="3" t="s">
        <v>363</v>
      </c>
      <c r="C776" s="13">
        <v>44778</v>
      </c>
      <c r="D776" s="12">
        <v>0.31527777777777777</v>
      </c>
      <c r="E776" s="3">
        <v>1018</v>
      </c>
      <c r="F776" s="3" t="s">
        <v>277</v>
      </c>
      <c r="G776" s="3" t="s">
        <v>203</v>
      </c>
      <c r="H776" s="3"/>
      <c r="I776" s="3"/>
      <c r="J776" s="3"/>
      <c r="K776" s="3"/>
      <c r="L776" s="3"/>
      <c r="M776" s="3"/>
      <c r="N776" s="3"/>
      <c r="O776" s="3"/>
      <c r="P776" s="3"/>
      <c r="Q776" s="3"/>
      <c r="R776" s="3"/>
      <c r="S776" s="3"/>
      <c r="T776" s="3"/>
      <c r="U776" s="3"/>
      <c r="V776" s="3"/>
      <c r="W776" s="3"/>
      <c r="X776" s="3"/>
      <c r="Y776" s="3"/>
      <c r="Z776" s="3"/>
    </row>
    <row r="777" spans="1:26" x14ac:dyDescent="0.2">
      <c r="A777" s="3">
        <v>13030</v>
      </c>
      <c r="B777" s="3" t="s">
        <v>363</v>
      </c>
      <c r="C777" s="13">
        <v>44778</v>
      </c>
      <c r="D777" s="12">
        <v>0.38750000000000001</v>
      </c>
      <c r="E777" s="3">
        <v>1005</v>
      </c>
      <c r="F777" s="3" t="s">
        <v>270</v>
      </c>
      <c r="G777" s="3" t="s">
        <v>203</v>
      </c>
      <c r="H777" s="3"/>
      <c r="I777" s="3"/>
      <c r="J777" s="3"/>
      <c r="K777" s="3"/>
      <c r="L777" s="3"/>
      <c r="M777" s="3"/>
      <c r="N777" s="3"/>
      <c r="O777" s="3"/>
      <c r="P777" s="3"/>
      <c r="Q777" s="3"/>
      <c r="R777" s="3"/>
      <c r="S777" s="3"/>
      <c r="T777" s="3"/>
      <c r="U777" s="3"/>
      <c r="V777" s="3"/>
      <c r="W777" s="3"/>
      <c r="X777" s="3"/>
      <c r="Y777" s="3"/>
      <c r="Z777" s="3"/>
    </row>
    <row r="778" spans="1:26" x14ac:dyDescent="0.2">
      <c r="A778" s="3">
        <v>13031</v>
      </c>
      <c r="B778" s="3" t="s">
        <v>363</v>
      </c>
      <c r="C778" s="13">
        <v>44778</v>
      </c>
      <c r="D778" s="12">
        <v>0.44930555555555557</v>
      </c>
      <c r="E778" s="3">
        <v>1040</v>
      </c>
      <c r="F778" s="3" t="s">
        <v>265</v>
      </c>
      <c r="G778" s="3" t="s">
        <v>203</v>
      </c>
      <c r="H778" s="3"/>
      <c r="I778" s="3"/>
      <c r="J778" s="3"/>
      <c r="K778" s="3"/>
      <c r="L778" s="3"/>
      <c r="M778" s="3"/>
      <c r="N778" s="3"/>
      <c r="O778" s="3"/>
      <c r="P778" s="3"/>
      <c r="Q778" s="3"/>
      <c r="R778" s="3"/>
      <c r="S778" s="3"/>
      <c r="T778" s="3"/>
      <c r="U778" s="3"/>
      <c r="V778" s="3"/>
      <c r="W778" s="3"/>
      <c r="X778" s="3"/>
      <c r="Y778" s="3"/>
      <c r="Z778" s="3"/>
    </row>
    <row r="779" spans="1:26" x14ac:dyDescent="0.2">
      <c r="A779" s="3">
        <v>13032</v>
      </c>
      <c r="B779" s="3" t="s">
        <v>363</v>
      </c>
      <c r="C779" s="13">
        <v>44778</v>
      </c>
      <c r="D779" s="12">
        <v>0.4</v>
      </c>
      <c r="E779" s="3">
        <v>1001</v>
      </c>
      <c r="F779" s="3" t="s">
        <v>267</v>
      </c>
      <c r="G779" s="3" t="s">
        <v>203</v>
      </c>
      <c r="H779" s="3"/>
      <c r="I779" s="3"/>
      <c r="J779" s="3"/>
      <c r="K779" s="3"/>
      <c r="L779" s="3"/>
      <c r="M779" s="3"/>
      <c r="N779" s="3"/>
      <c r="O779" s="3"/>
      <c r="P779" s="3"/>
      <c r="Q779" s="3"/>
      <c r="R779" s="3"/>
      <c r="S779" s="3"/>
      <c r="T779" s="3"/>
      <c r="U779" s="3"/>
      <c r="V779" s="3"/>
      <c r="W779" s="3"/>
      <c r="X779" s="3"/>
      <c r="Y779" s="3"/>
      <c r="Z779" s="3"/>
    </row>
    <row r="780" spans="1:26" x14ac:dyDescent="0.2">
      <c r="A780" s="3">
        <v>13033</v>
      </c>
      <c r="B780" s="3" t="s">
        <v>363</v>
      </c>
      <c r="C780" s="13">
        <v>44778</v>
      </c>
      <c r="D780" s="12">
        <v>0.41111111111111109</v>
      </c>
      <c r="E780" s="3">
        <v>1012</v>
      </c>
      <c r="F780" s="3" t="s">
        <v>274</v>
      </c>
      <c r="G780" s="3" t="s">
        <v>203</v>
      </c>
      <c r="H780" s="3"/>
      <c r="I780" s="3"/>
      <c r="J780" s="3"/>
      <c r="K780" s="3"/>
      <c r="L780" s="3"/>
      <c r="M780" s="3"/>
      <c r="N780" s="3"/>
      <c r="O780" s="3"/>
      <c r="P780" s="3"/>
      <c r="Q780" s="3"/>
      <c r="R780" s="3"/>
      <c r="S780" s="3"/>
      <c r="T780" s="3"/>
      <c r="U780" s="3"/>
      <c r="V780" s="3"/>
      <c r="W780" s="3"/>
      <c r="X780" s="3"/>
      <c r="Y780" s="3"/>
      <c r="Z780" s="3"/>
    </row>
    <row r="781" spans="1:26" x14ac:dyDescent="0.2">
      <c r="A781" s="3">
        <v>13034</v>
      </c>
      <c r="B781" s="3" t="s">
        <v>363</v>
      </c>
      <c r="C781" s="13">
        <v>44778</v>
      </c>
      <c r="D781" s="12">
        <v>0.46111111111111114</v>
      </c>
      <c r="E781" s="3">
        <v>1051</v>
      </c>
      <c r="F781" s="3" t="s">
        <v>281</v>
      </c>
      <c r="G781" s="3" t="s">
        <v>221</v>
      </c>
      <c r="H781" s="3"/>
      <c r="I781" s="3"/>
      <c r="J781" s="3"/>
      <c r="K781" s="3"/>
      <c r="L781" s="3"/>
      <c r="M781" s="3"/>
      <c r="N781" s="3"/>
      <c r="O781" s="3"/>
      <c r="P781" s="3"/>
      <c r="Q781" s="3"/>
      <c r="R781" s="3"/>
      <c r="S781" s="3"/>
      <c r="T781" s="3"/>
      <c r="U781" s="3"/>
      <c r="V781" s="3"/>
      <c r="W781" s="3"/>
      <c r="X781" s="3"/>
      <c r="Y781" s="3"/>
      <c r="Z781" s="3"/>
    </row>
    <row r="782" spans="1:26" x14ac:dyDescent="0.2">
      <c r="A782" s="3">
        <v>13035</v>
      </c>
      <c r="B782" s="3" t="s">
        <v>363</v>
      </c>
      <c r="C782" s="13">
        <v>44778</v>
      </c>
      <c r="D782" s="3"/>
      <c r="E782" s="3">
        <v>1044</v>
      </c>
      <c r="F782" s="3"/>
      <c r="G782" s="3"/>
      <c r="H782" s="10" t="s">
        <v>364</v>
      </c>
      <c r="I782" s="3"/>
      <c r="J782" s="3"/>
      <c r="K782" s="3"/>
      <c r="L782" s="3"/>
      <c r="M782" s="3"/>
      <c r="N782" s="3"/>
      <c r="O782" s="3"/>
      <c r="P782" s="3"/>
      <c r="Q782" s="3"/>
      <c r="R782" s="3"/>
      <c r="S782" s="3"/>
      <c r="T782" s="3"/>
      <c r="U782" s="3"/>
      <c r="V782" s="3"/>
      <c r="W782" s="3"/>
      <c r="X782" s="3"/>
      <c r="Y782" s="3"/>
      <c r="Z782" s="3"/>
    </row>
    <row r="783" spans="1:26" x14ac:dyDescent="0.2">
      <c r="A783" s="3">
        <v>13036</v>
      </c>
      <c r="B783" s="3" t="s">
        <v>363</v>
      </c>
      <c r="C783" s="13">
        <v>44778</v>
      </c>
      <c r="D783" s="12">
        <v>0.41111111111111109</v>
      </c>
      <c r="E783" s="3">
        <v>1020</v>
      </c>
      <c r="F783" s="3" t="s">
        <v>274</v>
      </c>
      <c r="G783" s="3" t="s">
        <v>221</v>
      </c>
      <c r="H783" s="3"/>
      <c r="I783" s="3"/>
      <c r="J783" s="3"/>
      <c r="K783" s="3"/>
      <c r="L783" s="3"/>
      <c r="M783" s="3"/>
      <c r="N783" s="3"/>
      <c r="O783" s="3"/>
      <c r="P783" s="3"/>
      <c r="Q783" s="3"/>
      <c r="R783" s="3"/>
      <c r="S783" s="3"/>
      <c r="T783" s="3"/>
      <c r="U783" s="3"/>
      <c r="V783" s="3"/>
      <c r="W783" s="3"/>
      <c r="X783" s="3"/>
      <c r="Y783" s="3"/>
      <c r="Z783" s="3"/>
    </row>
    <row r="784" spans="1:26" x14ac:dyDescent="0.2">
      <c r="A784" s="3">
        <v>14001</v>
      </c>
      <c r="B784" s="3" t="s">
        <v>363</v>
      </c>
      <c r="C784" s="13">
        <v>44782</v>
      </c>
      <c r="D784" s="12">
        <v>0.33263888888888887</v>
      </c>
      <c r="E784" s="3">
        <v>1031</v>
      </c>
      <c r="F784" s="3" t="s">
        <v>218</v>
      </c>
      <c r="G784" s="3" t="s">
        <v>221</v>
      </c>
      <c r="H784" s="3"/>
      <c r="I784" s="3"/>
      <c r="J784" s="3"/>
      <c r="K784" s="3"/>
      <c r="L784" s="3"/>
      <c r="M784" s="3"/>
      <c r="N784" s="3"/>
      <c r="O784" s="3"/>
      <c r="P784" s="3"/>
      <c r="Q784" s="3"/>
      <c r="R784" s="3"/>
      <c r="S784" s="3"/>
      <c r="T784" s="3"/>
      <c r="U784" s="3"/>
      <c r="V784" s="3"/>
      <c r="W784" s="3"/>
      <c r="X784" s="3"/>
      <c r="Y784" s="3"/>
      <c r="Z784" s="3"/>
    </row>
    <row r="785" spans="1:26" x14ac:dyDescent="0.2">
      <c r="A785" s="3">
        <v>14002</v>
      </c>
      <c r="B785" s="3" t="s">
        <v>363</v>
      </c>
      <c r="C785" s="13">
        <v>44782</v>
      </c>
      <c r="D785" s="12">
        <v>0.3034722222222222</v>
      </c>
      <c r="E785" s="3">
        <v>1051</v>
      </c>
      <c r="F785" s="3" t="s">
        <v>224</v>
      </c>
      <c r="G785" s="3" t="s">
        <v>203</v>
      </c>
      <c r="H785" s="3"/>
      <c r="I785" s="3"/>
      <c r="J785" s="3"/>
      <c r="K785" s="3"/>
      <c r="L785" s="3"/>
      <c r="M785" s="3"/>
      <c r="N785" s="3"/>
      <c r="O785" s="3"/>
      <c r="P785" s="3"/>
      <c r="Q785" s="3"/>
      <c r="R785" s="3"/>
      <c r="S785" s="3"/>
      <c r="T785" s="3"/>
      <c r="U785" s="3"/>
      <c r="V785" s="3"/>
      <c r="W785" s="3"/>
      <c r="X785" s="3"/>
      <c r="Y785" s="3"/>
      <c r="Z785" s="3"/>
    </row>
    <row r="786" spans="1:26" x14ac:dyDescent="0.2">
      <c r="A786" s="3">
        <v>14003</v>
      </c>
      <c r="B786" s="3" t="s">
        <v>363</v>
      </c>
      <c r="C786" s="13">
        <v>44782</v>
      </c>
      <c r="D786" s="12">
        <v>0.28819444444444442</v>
      </c>
      <c r="E786" s="3">
        <v>1033</v>
      </c>
      <c r="F786" s="3" t="s">
        <v>284</v>
      </c>
      <c r="G786" s="3" t="s">
        <v>203</v>
      </c>
      <c r="H786" s="3"/>
      <c r="I786" s="3"/>
      <c r="J786" s="3"/>
      <c r="K786" s="3"/>
      <c r="L786" s="3"/>
      <c r="M786" s="3"/>
      <c r="N786" s="3"/>
      <c r="O786" s="3"/>
      <c r="P786" s="3"/>
      <c r="Q786" s="3"/>
      <c r="R786" s="3"/>
      <c r="S786" s="3"/>
      <c r="T786" s="3"/>
      <c r="U786" s="3"/>
      <c r="V786" s="3"/>
      <c r="W786" s="3"/>
      <c r="X786" s="3"/>
      <c r="Y786" s="3"/>
      <c r="Z786" s="3"/>
    </row>
    <row r="787" spans="1:26" x14ac:dyDescent="0.2">
      <c r="A787" s="3">
        <v>14004</v>
      </c>
      <c r="B787" s="3" t="s">
        <v>363</v>
      </c>
      <c r="C787" s="13">
        <v>44782</v>
      </c>
      <c r="D787" s="12">
        <v>0.33263888888888887</v>
      </c>
      <c r="E787" s="3">
        <v>1027</v>
      </c>
      <c r="F787" s="3" t="s">
        <v>218</v>
      </c>
      <c r="G787" s="3" t="s">
        <v>203</v>
      </c>
      <c r="H787" s="3"/>
      <c r="I787" s="3"/>
      <c r="J787" s="3"/>
      <c r="K787" s="3"/>
      <c r="L787" s="3"/>
      <c r="M787" s="3"/>
      <c r="N787" s="3"/>
      <c r="O787" s="3"/>
      <c r="P787" s="3"/>
      <c r="Q787" s="3"/>
      <c r="R787" s="3"/>
      <c r="S787" s="3"/>
      <c r="T787" s="3"/>
      <c r="U787" s="3"/>
      <c r="V787" s="3"/>
      <c r="W787" s="3"/>
      <c r="X787" s="3"/>
      <c r="Y787" s="3"/>
      <c r="Z787" s="3"/>
    </row>
    <row r="788" spans="1:26" x14ac:dyDescent="0.2">
      <c r="A788" s="3">
        <v>14100</v>
      </c>
      <c r="B788" s="3" t="s">
        <v>363</v>
      </c>
      <c r="C788" s="13">
        <v>44790</v>
      </c>
      <c r="D788" s="12">
        <v>0.31597222222222221</v>
      </c>
      <c r="E788" s="3">
        <v>1030</v>
      </c>
      <c r="F788" s="3" t="s">
        <v>279</v>
      </c>
      <c r="G788" s="3" t="s">
        <v>203</v>
      </c>
      <c r="H788" s="3"/>
      <c r="I788" s="3"/>
      <c r="J788" s="3"/>
      <c r="K788" s="3"/>
      <c r="L788" s="3"/>
      <c r="M788" s="3"/>
      <c r="N788" s="3"/>
      <c r="O788" s="3"/>
      <c r="P788" s="3"/>
      <c r="Q788" s="3"/>
      <c r="R788" s="3"/>
      <c r="S788" s="3"/>
      <c r="T788" s="3"/>
      <c r="U788" s="3"/>
      <c r="V788" s="3"/>
      <c r="W788" s="3"/>
      <c r="X788" s="3"/>
      <c r="Y788" s="3"/>
      <c r="Z788" s="3"/>
    </row>
    <row r="789" spans="1:26" x14ac:dyDescent="0.2">
      <c r="A789" s="3">
        <v>14101</v>
      </c>
      <c r="B789" s="3" t="s">
        <v>363</v>
      </c>
      <c r="C789" s="13">
        <v>44790</v>
      </c>
      <c r="D789" s="12">
        <v>0.53125</v>
      </c>
      <c r="E789" s="3">
        <v>1015</v>
      </c>
      <c r="F789" s="3" t="s">
        <v>224</v>
      </c>
      <c r="G789" s="3" t="s">
        <v>203</v>
      </c>
      <c r="H789" s="3"/>
      <c r="I789" s="3"/>
      <c r="J789" s="3"/>
      <c r="K789" s="3"/>
      <c r="L789" s="3"/>
      <c r="M789" s="3"/>
      <c r="N789" s="3"/>
      <c r="O789" s="3"/>
      <c r="P789" s="3"/>
      <c r="Q789" s="3"/>
      <c r="R789" s="3"/>
      <c r="S789" s="3"/>
      <c r="T789" s="3"/>
      <c r="U789" s="3"/>
      <c r="V789" s="3"/>
      <c r="W789" s="3"/>
      <c r="X789" s="3"/>
      <c r="Y789" s="3"/>
      <c r="Z789" s="3"/>
    </row>
    <row r="790" spans="1:26" x14ac:dyDescent="0.2">
      <c r="A790" s="3">
        <v>14102</v>
      </c>
      <c r="B790" s="3" t="s">
        <v>363</v>
      </c>
      <c r="C790" s="13">
        <v>44790</v>
      </c>
      <c r="D790" s="12">
        <v>0.30277777777777776</v>
      </c>
      <c r="E790" s="3">
        <v>1011</v>
      </c>
      <c r="F790" s="3" t="s">
        <v>284</v>
      </c>
      <c r="G790" s="3" t="s">
        <v>203</v>
      </c>
      <c r="H790" s="3"/>
      <c r="I790" s="3"/>
      <c r="J790" s="3"/>
      <c r="K790" s="3"/>
      <c r="L790" s="3"/>
      <c r="M790" s="3"/>
      <c r="N790" s="3"/>
      <c r="O790" s="3"/>
      <c r="P790" s="3"/>
      <c r="Q790" s="3"/>
      <c r="R790" s="3"/>
      <c r="S790" s="3"/>
      <c r="T790" s="3"/>
      <c r="U790" s="3"/>
      <c r="V790" s="3"/>
      <c r="W790" s="3"/>
      <c r="X790" s="3"/>
      <c r="Y790" s="3"/>
      <c r="Z790" s="3"/>
    </row>
    <row r="791" spans="1:26" x14ac:dyDescent="0.2">
      <c r="A791" s="3">
        <v>14103</v>
      </c>
      <c r="B791" s="3" t="s">
        <v>363</v>
      </c>
      <c r="C791" s="13">
        <v>44790</v>
      </c>
      <c r="D791" s="12">
        <v>0.30277777777777776</v>
      </c>
      <c r="E791" s="3">
        <v>1018</v>
      </c>
      <c r="F791" s="3" t="s">
        <v>284</v>
      </c>
      <c r="G791" s="3" t="s">
        <v>221</v>
      </c>
      <c r="H791" s="3"/>
      <c r="I791" s="3"/>
      <c r="J791" s="3"/>
      <c r="K791" s="3"/>
      <c r="L791" s="3"/>
      <c r="M791" s="3"/>
      <c r="N791" s="3"/>
      <c r="O791" s="3"/>
      <c r="P791" s="3"/>
      <c r="Q791" s="3"/>
      <c r="R791" s="3"/>
      <c r="S791" s="3"/>
      <c r="T791" s="3"/>
      <c r="U791" s="3"/>
      <c r="V791" s="3"/>
      <c r="W791" s="3"/>
      <c r="X791" s="3"/>
      <c r="Y791" s="3"/>
      <c r="Z791" s="3"/>
    </row>
    <row r="792" spans="1:26" x14ac:dyDescent="0.2">
      <c r="A792" s="3">
        <v>14104</v>
      </c>
      <c r="B792" s="3" t="s">
        <v>363</v>
      </c>
      <c r="C792" s="13">
        <v>44790</v>
      </c>
      <c r="D792" s="12">
        <v>0.32777777777777778</v>
      </c>
      <c r="E792" s="3">
        <v>1052</v>
      </c>
      <c r="F792" s="3" t="s">
        <v>277</v>
      </c>
      <c r="G792" s="3" t="s">
        <v>203</v>
      </c>
      <c r="H792" s="3"/>
      <c r="I792" s="3"/>
      <c r="J792" s="3"/>
      <c r="K792" s="3"/>
      <c r="L792" s="3"/>
      <c r="M792" s="3"/>
      <c r="N792" s="3"/>
      <c r="O792" s="3"/>
      <c r="P792" s="3"/>
      <c r="Q792" s="3"/>
      <c r="R792" s="3"/>
      <c r="S792" s="3"/>
      <c r="T792" s="3"/>
      <c r="U792" s="3"/>
      <c r="V792" s="3"/>
      <c r="W792" s="3"/>
      <c r="X792" s="3"/>
      <c r="Y792" s="3"/>
      <c r="Z792" s="3"/>
    </row>
    <row r="793" spans="1:26" x14ac:dyDescent="0.2">
      <c r="A793" s="3">
        <v>14105</v>
      </c>
      <c r="B793" s="3" t="s">
        <v>363</v>
      </c>
      <c r="C793" s="13">
        <v>44790</v>
      </c>
      <c r="D793" s="12">
        <v>0.51944444444444449</v>
      </c>
      <c r="E793" s="3">
        <v>1044</v>
      </c>
      <c r="F793" s="3" t="s">
        <v>218</v>
      </c>
      <c r="G793" s="3" t="s">
        <v>203</v>
      </c>
      <c r="H793" s="3"/>
      <c r="I793" s="3"/>
      <c r="J793" s="3"/>
      <c r="K793" s="3"/>
      <c r="L793" s="3"/>
      <c r="M793" s="3"/>
      <c r="N793" s="3"/>
      <c r="O793" s="3"/>
      <c r="P793" s="3"/>
      <c r="Q793" s="3"/>
      <c r="R793" s="3"/>
      <c r="S793" s="3"/>
      <c r="T793" s="3"/>
      <c r="U793" s="3"/>
      <c r="V793" s="3"/>
      <c r="W793" s="3"/>
      <c r="X793" s="3"/>
      <c r="Y793" s="3"/>
      <c r="Z793" s="3"/>
    </row>
    <row r="794" spans="1:26" x14ac:dyDescent="0.2">
      <c r="A794" s="3">
        <v>14107</v>
      </c>
      <c r="B794" s="3" t="s">
        <v>363</v>
      </c>
      <c r="C794" s="13">
        <v>44790</v>
      </c>
      <c r="D794" s="12">
        <v>0.3527777777777778</v>
      </c>
      <c r="E794" s="3">
        <v>1036</v>
      </c>
      <c r="F794" s="3" t="s">
        <v>307</v>
      </c>
      <c r="G794" s="3" t="s">
        <v>221</v>
      </c>
      <c r="H794" s="3"/>
      <c r="I794" s="3"/>
      <c r="J794" s="3"/>
      <c r="K794" s="3"/>
      <c r="L794" s="3"/>
      <c r="M794" s="3"/>
      <c r="N794" s="3"/>
      <c r="O794" s="3"/>
      <c r="P794" s="3"/>
      <c r="Q794" s="3"/>
      <c r="R794" s="3"/>
      <c r="S794" s="3"/>
      <c r="T794" s="3"/>
      <c r="U794" s="3"/>
      <c r="V794" s="3"/>
      <c r="W794" s="3"/>
      <c r="X794" s="3"/>
      <c r="Y794" s="3"/>
      <c r="Z794" s="3"/>
    </row>
    <row r="795" spans="1:26" x14ac:dyDescent="0.2">
      <c r="A795" s="3">
        <v>14109</v>
      </c>
      <c r="B795" s="3" t="s">
        <v>363</v>
      </c>
      <c r="C795" s="13">
        <v>44790</v>
      </c>
      <c r="D795" s="12">
        <v>0.37291666666666667</v>
      </c>
      <c r="E795" s="3">
        <v>1026</v>
      </c>
      <c r="F795" s="3" t="s">
        <v>272</v>
      </c>
      <c r="G795" s="3" t="s">
        <v>203</v>
      </c>
      <c r="H795" s="3"/>
      <c r="I795" s="3"/>
      <c r="J795" s="3"/>
      <c r="K795" s="3"/>
      <c r="L795" s="3"/>
      <c r="M795" s="3"/>
      <c r="N795" s="3"/>
      <c r="O795" s="3"/>
      <c r="P795" s="3"/>
      <c r="Q795" s="3"/>
      <c r="R795" s="3"/>
      <c r="S795" s="3"/>
      <c r="T795" s="3"/>
      <c r="U795" s="3"/>
      <c r="V795" s="3"/>
      <c r="W795" s="3"/>
      <c r="X795" s="3"/>
      <c r="Y795" s="3"/>
      <c r="Z795" s="3"/>
    </row>
    <row r="796" spans="1:26" x14ac:dyDescent="0.2">
      <c r="A796" s="3">
        <v>14110</v>
      </c>
      <c r="B796" s="3" t="s">
        <v>363</v>
      </c>
      <c r="C796" s="13">
        <v>44790</v>
      </c>
      <c r="D796" s="12">
        <v>0.51944444444444449</v>
      </c>
      <c r="E796" s="3">
        <v>1024</v>
      </c>
      <c r="F796" s="3" t="s">
        <v>218</v>
      </c>
      <c r="G796" s="3" t="s">
        <v>221</v>
      </c>
      <c r="H796" s="3"/>
      <c r="I796" s="3"/>
      <c r="J796" s="3"/>
      <c r="K796" s="3"/>
      <c r="L796" s="3"/>
      <c r="M796" s="3"/>
      <c r="N796" s="3"/>
      <c r="O796" s="3"/>
      <c r="P796" s="3"/>
      <c r="Q796" s="3"/>
      <c r="R796" s="3"/>
      <c r="S796" s="3"/>
      <c r="T796" s="3"/>
      <c r="U796" s="3"/>
      <c r="V796" s="3"/>
      <c r="W796" s="3"/>
      <c r="X796" s="3"/>
      <c r="Y796" s="3"/>
      <c r="Z796" s="3"/>
    </row>
    <row r="797" spans="1:26" x14ac:dyDescent="0.2">
      <c r="A797" s="3">
        <v>14111</v>
      </c>
      <c r="B797" s="3" t="s">
        <v>363</v>
      </c>
      <c r="C797" s="13">
        <v>44790</v>
      </c>
      <c r="D797" s="12">
        <v>0.38263888888888886</v>
      </c>
      <c r="E797" s="3">
        <v>1042</v>
      </c>
      <c r="F797" s="3" t="s">
        <v>300</v>
      </c>
      <c r="G797" s="3" t="s">
        <v>203</v>
      </c>
      <c r="H797" s="3"/>
      <c r="I797" s="3"/>
      <c r="J797" s="3"/>
      <c r="K797" s="3"/>
      <c r="L797" s="3"/>
      <c r="M797" s="3"/>
      <c r="N797" s="3"/>
      <c r="O797" s="3"/>
      <c r="P797" s="3"/>
      <c r="Q797" s="3"/>
      <c r="R797" s="3"/>
      <c r="S797" s="3"/>
      <c r="T797" s="3"/>
      <c r="U797" s="3"/>
      <c r="V797" s="3"/>
      <c r="W797" s="3"/>
      <c r="X797" s="3"/>
      <c r="Y797" s="3"/>
      <c r="Z797" s="3"/>
    </row>
    <row r="798" spans="1:26" x14ac:dyDescent="0.2">
      <c r="A798" s="3">
        <v>14112</v>
      </c>
      <c r="B798" s="3" t="s">
        <v>363</v>
      </c>
      <c r="C798" s="13">
        <v>44790</v>
      </c>
      <c r="D798" s="12">
        <v>0.40347222222222223</v>
      </c>
      <c r="E798" s="3">
        <v>1028</v>
      </c>
      <c r="F798" s="3" t="s">
        <v>267</v>
      </c>
      <c r="G798" s="3" t="s">
        <v>203</v>
      </c>
      <c r="H798" s="3"/>
      <c r="I798" s="3"/>
      <c r="J798" s="3"/>
      <c r="K798" s="3"/>
      <c r="L798" s="3"/>
      <c r="M798" s="3"/>
      <c r="N798" s="3"/>
      <c r="O798" s="3"/>
      <c r="P798" s="3"/>
      <c r="Q798" s="3"/>
      <c r="R798" s="3"/>
      <c r="S798" s="3"/>
      <c r="T798" s="3"/>
      <c r="U798" s="3"/>
      <c r="V798" s="3"/>
      <c r="W798" s="3"/>
      <c r="X798" s="3"/>
      <c r="Y798" s="3"/>
      <c r="Z798" s="3"/>
    </row>
    <row r="799" spans="1:26" x14ac:dyDescent="0.2">
      <c r="A799" s="3">
        <v>14113</v>
      </c>
      <c r="B799" s="3" t="s">
        <v>363</v>
      </c>
      <c r="C799" s="13">
        <v>44790</v>
      </c>
      <c r="D799" s="12">
        <v>0.39097222222222222</v>
      </c>
      <c r="E799" s="3">
        <v>1021</v>
      </c>
      <c r="F799" s="3" t="s">
        <v>270</v>
      </c>
      <c r="G799" s="3" t="s">
        <v>203</v>
      </c>
      <c r="H799" s="3"/>
      <c r="I799" s="3"/>
      <c r="J799" s="3"/>
      <c r="K799" s="3"/>
      <c r="L799" s="3"/>
      <c r="M799" s="3"/>
      <c r="N799" s="3"/>
      <c r="O799" s="3"/>
      <c r="P799" s="3"/>
      <c r="Q799" s="3"/>
      <c r="R799" s="3"/>
      <c r="S799" s="3"/>
      <c r="T799" s="3"/>
      <c r="U799" s="3"/>
      <c r="V799" s="3"/>
      <c r="W799" s="3"/>
      <c r="X799" s="3"/>
      <c r="Y799" s="3"/>
      <c r="Z799" s="3"/>
    </row>
    <row r="800" spans="1:26" x14ac:dyDescent="0.2">
      <c r="A800" s="3">
        <v>14114</v>
      </c>
      <c r="B800" s="3" t="s">
        <v>363</v>
      </c>
      <c r="C800" s="13">
        <v>44790</v>
      </c>
      <c r="D800" s="12">
        <v>0.4152777777777778</v>
      </c>
      <c r="E800" s="3">
        <v>1012</v>
      </c>
      <c r="F800" s="3" t="s">
        <v>274</v>
      </c>
      <c r="G800" s="3" t="s">
        <v>221</v>
      </c>
      <c r="H800" s="3"/>
      <c r="I800" s="3"/>
      <c r="J800" s="3"/>
      <c r="K800" s="3"/>
      <c r="L800" s="3"/>
      <c r="M800" s="3"/>
      <c r="N800" s="3"/>
      <c r="O800" s="3"/>
      <c r="P800" s="3"/>
      <c r="Q800" s="3"/>
      <c r="R800" s="3"/>
      <c r="S800" s="3"/>
      <c r="T800" s="3"/>
      <c r="U800" s="3"/>
      <c r="V800" s="3"/>
      <c r="W800" s="3"/>
      <c r="X800" s="3"/>
      <c r="Y800" s="3"/>
      <c r="Z800" s="3"/>
    </row>
    <row r="801" spans="1:26" x14ac:dyDescent="0.2">
      <c r="A801" s="3">
        <v>14115</v>
      </c>
      <c r="B801" s="3" t="s">
        <v>363</v>
      </c>
      <c r="C801" s="13">
        <v>44790</v>
      </c>
      <c r="D801" s="12">
        <v>0.40347222222222223</v>
      </c>
      <c r="E801" s="3">
        <v>1004</v>
      </c>
      <c r="F801" s="3" t="s">
        <v>267</v>
      </c>
      <c r="G801" s="3" t="s">
        <v>221</v>
      </c>
      <c r="H801" s="3"/>
      <c r="I801" s="3"/>
      <c r="J801" s="3"/>
      <c r="K801" s="3"/>
      <c r="L801" s="3"/>
      <c r="M801" s="3"/>
      <c r="N801" s="3"/>
      <c r="O801" s="3"/>
      <c r="P801" s="3"/>
      <c r="Q801" s="3"/>
      <c r="R801" s="3"/>
      <c r="S801" s="3"/>
      <c r="T801" s="3"/>
      <c r="U801" s="3"/>
      <c r="V801" s="3"/>
      <c r="W801" s="3"/>
      <c r="X801" s="3"/>
      <c r="Y801" s="3"/>
      <c r="Z801" s="3"/>
    </row>
    <row r="802" spans="1:26" x14ac:dyDescent="0.2">
      <c r="A802" s="3">
        <v>14116</v>
      </c>
      <c r="B802" s="3" t="s">
        <v>363</v>
      </c>
      <c r="C802" s="13">
        <v>44790</v>
      </c>
      <c r="D802" s="12">
        <v>0.46388888888888891</v>
      </c>
      <c r="E802" s="3">
        <v>1003</v>
      </c>
      <c r="F802" s="3" t="s">
        <v>281</v>
      </c>
      <c r="G802" s="3" t="s">
        <v>221</v>
      </c>
      <c r="H802" s="3"/>
      <c r="I802" s="3"/>
      <c r="J802" s="3"/>
      <c r="K802" s="3"/>
      <c r="L802" s="3"/>
      <c r="M802" s="3"/>
      <c r="N802" s="3"/>
      <c r="O802" s="3"/>
      <c r="P802" s="3"/>
      <c r="Q802" s="3"/>
      <c r="R802" s="3"/>
      <c r="S802" s="3"/>
      <c r="T802" s="3"/>
      <c r="U802" s="3"/>
      <c r="V802" s="3"/>
      <c r="W802" s="3"/>
      <c r="X802" s="3"/>
      <c r="Y802" s="3"/>
      <c r="Z802" s="3"/>
    </row>
    <row r="803" spans="1:26" x14ac:dyDescent="0.2">
      <c r="A803" s="3">
        <v>14117</v>
      </c>
      <c r="B803" s="3" t="s">
        <v>363</v>
      </c>
      <c r="C803" s="13">
        <v>44790</v>
      </c>
      <c r="D803" s="12">
        <v>0.45069444444444445</v>
      </c>
      <c r="E803" s="3">
        <v>1001</v>
      </c>
      <c r="F803" s="3" t="s">
        <v>265</v>
      </c>
      <c r="G803" s="3" t="s">
        <v>203</v>
      </c>
      <c r="H803" s="3"/>
      <c r="I803" s="3"/>
      <c r="J803" s="3"/>
      <c r="K803" s="3"/>
      <c r="L803" s="3"/>
      <c r="M803" s="3"/>
      <c r="N803" s="3"/>
      <c r="O803" s="3"/>
      <c r="P803" s="3"/>
      <c r="Q803" s="3"/>
      <c r="R803" s="3"/>
      <c r="S803" s="3"/>
      <c r="T803" s="3"/>
      <c r="U803" s="3"/>
      <c r="V803" s="3"/>
      <c r="W803" s="3"/>
      <c r="X803" s="3"/>
      <c r="Y803" s="3"/>
      <c r="Z803" s="3"/>
    </row>
    <row r="804" spans="1:26" x14ac:dyDescent="0.2">
      <c r="A804" s="3">
        <v>14118</v>
      </c>
      <c r="B804" s="3" t="s">
        <v>363</v>
      </c>
      <c r="C804" s="13">
        <v>44790</v>
      </c>
      <c r="D804" s="12">
        <v>0.46388888888888891</v>
      </c>
      <c r="E804" s="3">
        <v>1006</v>
      </c>
      <c r="F804" s="3" t="s">
        <v>281</v>
      </c>
      <c r="G804" s="3" t="s">
        <v>203</v>
      </c>
      <c r="H804" s="3"/>
      <c r="I804" s="3"/>
      <c r="J804" s="3"/>
      <c r="K804" s="3"/>
      <c r="L804" s="3"/>
      <c r="M804" s="3"/>
      <c r="N804" s="3"/>
      <c r="O804" s="3"/>
      <c r="P804" s="3"/>
      <c r="Q804" s="3"/>
      <c r="R804" s="3"/>
      <c r="S804" s="3"/>
      <c r="T804" s="3"/>
      <c r="U804" s="3"/>
      <c r="V804" s="3"/>
      <c r="W804" s="3"/>
      <c r="X804" s="3"/>
      <c r="Y804" s="3"/>
      <c r="Z804" s="3"/>
    </row>
    <row r="805" spans="1:26" x14ac:dyDescent="0.2">
      <c r="A805" s="3">
        <v>14120</v>
      </c>
      <c r="B805" s="3" t="s">
        <v>363</v>
      </c>
      <c r="C805" s="13">
        <v>44790</v>
      </c>
      <c r="D805" s="12">
        <v>0.4152777777777778</v>
      </c>
      <c r="E805" s="3">
        <v>1040</v>
      </c>
      <c r="F805" s="3" t="s">
        <v>274</v>
      </c>
      <c r="G805" s="3" t="s">
        <v>203</v>
      </c>
      <c r="H805" s="3"/>
      <c r="I805" s="3"/>
      <c r="J805" s="3"/>
      <c r="K805" s="3"/>
      <c r="L805" s="3"/>
      <c r="M805" s="3"/>
      <c r="N805" s="3"/>
      <c r="O805" s="3"/>
      <c r="P805" s="3"/>
      <c r="Q805" s="3"/>
      <c r="R805" s="3"/>
      <c r="S805" s="3"/>
      <c r="T805" s="3"/>
      <c r="U805" s="3"/>
      <c r="V805" s="3"/>
      <c r="W805" s="3"/>
      <c r="X805" s="3"/>
      <c r="Y805" s="3"/>
      <c r="Z805" s="3"/>
    </row>
    <row r="806" spans="1:26" x14ac:dyDescent="0.2">
      <c r="A806" s="16"/>
      <c r="B806" s="16" t="s">
        <v>363</v>
      </c>
      <c r="C806" s="17">
        <v>44790</v>
      </c>
      <c r="D806" s="18">
        <v>0.3527777777777778</v>
      </c>
      <c r="E806" s="16">
        <v>1032</v>
      </c>
      <c r="F806" s="16" t="s">
        <v>307</v>
      </c>
      <c r="G806" s="16" t="s">
        <v>203</v>
      </c>
      <c r="H806" s="3"/>
      <c r="I806" s="3"/>
      <c r="J806" s="3"/>
      <c r="K806" s="3"/>
      <c r="L806" s="3"/>
      <c r="M806" s="3"/>
      <c r="N806" s="3"/>
      <c r="O806" s="3"/>
      <c r="P806" s="3"/>
      <c r="Q806" s="3"/>
      <c r="R806" s="3"/>
      <c r="S806" s="3"/>
      <c r="T806" s="3"/>
      <c r="U806" s="3"/>
      <c r="V806" s="3"/>
      <c r="W806" s="3"/>
      <c r="X806" s="3"/>
      <c r="Y806" s="3"/>
      <c r="Z806" s="3"/>
    </row>
    <row r="807" spans="1:26" x14ac:dyDescent="0.2">
      <c r="A807" s="16"/>
      <c r="B807" s="16" t="s">
        <v>363</v>
      </c>
      <c r="C807" s="17">
        <v>44790</v>
      </c>
      <c r="D807" s="18">
        <v>0.3659722222222222</v>
      </c>
      <c r="E807" s="16">
        <v>1045</v>
      </c>
      <c r="F807" s="16" t="s">
        <v>304</v>
      </c>
      <c r="G807" s="16" t="s">
        <v>203</v>
      </c>
      <c r="H807" s="3"/>
      <c r="I807" s="3"/>
      <c r="J807" s="3"/>
      <c r="K807" s="3"/>
      <c r="L807" s="3"/>
      <c r="M807" s="3"/>
      <c r="N807" s="3"/>
      <c r="O807" s="3"/>
      <c r="P807" s="3"/>
      <c r="Q807" s="3"/>
      <c r="R807" s="3"/>
      <c r="S807" s="3"/>
      <c r="T807" s="3"/>
      <c r="U807" s="3"/>
      <c r="V807" s="3"/>
      <c r="W807" s="3"/>
      <c r="X807" s="3"/>
      <c r="Y807" s="3"/>
      <c r="Z807" s="3"/>
    </row>
    <row r="808" spans="1:26" x14ac:dyDescent="0.2">
      <c r="A808" s="16"/>
      <c r="B808" s="16" t="s">
        <v>363</v>
      </c>
      <c r="C808" s="17">
        <v>44790</v>
      </c>
      <c r="D808" s="18">
        <v>0.5083333333333333</v>
      </c>
      <c r="E808" s="16">
        <v>1032</v>
      </c>
      <c r="F808" s="16" t="s">
        <v>215</v>
      </c>
      <c r="G808" s="16" t="s">
        <v>203</v>
      </c>
      <c r="H808" s="3"/>
      <c r="I808" s="3"/>
      <c r="J808" s="3"/>
      <c r="K808" s="3"/>
      <c r="L808" s="3"/>
      <c r="M808" s="3"/>
      <c r="N808" s="3"/>
      <c r="O808" s="3"/>
      <c r="P808" s="3"/>
      <c r="Q808" s="3"/>
      <c r="R808" s="3"/>
      <c r="S808" s="3"/>
      <c r="T808" s="3"/>
      <c r="U808" s="3"/>
      <c r="V808" s="3"/>
      <c r="W808" s="3"/>
      <c r="X808" s="3"/>
      <c r="Y808" s="3"/>
      <c r="Z808" s="3"/>
    </row>
    <row r="809" spans="1:26" x14ac:dyDescent="0.2">
      <c r="A809" s="3">
        <v>14121</v>
      </c>
      <c r="B809" s="3" t="s">
        <v>363</v>
      </c>
      <c r="C809" s="13">
        <v>44792</v>
      </c>
      <c r="D809" s="12">
        <v>0.44305555555555554</v>
      </c>
      <c r="E809" s="3">
        <v>1005</v>
      </c>
      <c r="F809" s="3" t="s">
        <v>230</v>
      </c>
      <c r="G809" s="3" t="s">
        <v>203</v>
      </c>
      <c r="H809" s="3"/>
      <c r="I809" s="3"/>
      <c r="J809" s="3"/>
      <c r="K809" s="3"/>
      <c r="L809" s="3"/>
      <c r="M809" s="3"/>
      <c r="N809" s="3"/>
      <c r="O809" s="3"/>
      <c r="P809" s="3"/>
      <c r="Q809" s="3"/>
      <c r="R809" s="3"/>
      <c r="S809" s="3"/>
      <c r="T809" s="3"/>
      <c r="U809" s="3"/>
      <c r="V809" s="3"/>
      <c r="W809" s="3"/>
      <c r="X809" s="3"/>
      <c r="Y809" s="3"/>
      <c r="Z809" s="3"/>
    </row>
    <row r="810" spans="1:26" x14ac:dyDescent="0.2">
      <c r="A810" s="3">
        <v>14122</v>
      </c>
      <c r="B810" s="3" t="s">
        <v>363</v>
      </c>
      <c r="C810" s="13">
        <v>44792</v>
      </c>
      <c r="D810" s="12">
        <v>0.37638888888888888</v>
      </c>
      <c r="E810" s="3">
        <v>1004</v>
      </c>
      <c r="F810" s="3" t="s">
        <v>212</v>
      </c>
      <c r="G810" s="3" t="s">
        <v>221</v>
      </c>
      <c r="H810" s="3"/>
      <c r="I810" s="3"/>
      <c r="J810" s="3"/>
      <c r="K810" s="3"/>
      <c r="L810" s="3"/>
      <c r="M810" s="3"/>
      <c r="N810" s="3"/>
      <c r="O810" s="3"/>
      <c r="P810" s="3"/>
      <c r="Q810" s="3"/>
      <c r="R810" s="3"/>
      <c r="S810" s="3"/>
      <c r="T810" s="3"/>
      <c r="U810" s="3"/>
      <c r="V810" s="3"/>
      <c r="W810" s="3"/>
      <c r="X810" s="3"/>
      <c r="Y810" s="3"/>
      <c r="Z810" s="3"/>
    </row>
    <row r="811" spans="1:26" x14ac:dyDescent="0.2">
      <c r="A811" s="3">
        <v>14123</v>
      </c>
      <c r="B811" s="3" t="s">
        <v>363</v>
      </c>
      <c r="C811" s="13">
        <v>44792</v>
      </c>
      <c r="D811" s="12">
        <v>0.47152777777777777</v>
      </c>
      <c r="E811" s="3">
        <v>1003</v>
      </c>
      <c r="F811" s="3" t="s">
        <v>235</v>
      </c>
      <c r="G811" s="3" t="s">
        <v>203</v>
      </c>
      <c r="H811" s="3"/>
      <c r="I811" s="3"/>
      <c r="J811" s="3"/>
      <c r="K811" s="3"/>
      <c r="L811" s="3"/>
      <c r="M811" s="3"/>
      <c r="N811" s="3"/>
      <c r="O811" s="3"/>
      <c r="P811" s="3"/>
      <c r="Q811" s="3"/>
      <c r="R811" s="3"/>
      <c r="S811" s="3"/>
      <c r="T811" s="3"/>
      <c r="U811" s="3"/>
      <c r="V811" s="3"/>
      <c r="W811" s="3"/>
      <c r="X811" s="3"/>
      <c r="Y811" s="3"/>
      <c r="Z811" s="3"/>
    </row>
    <row r="812" spans="1:26" x14ac:dyDescent="0.2">
      <c r="A812" s="3">
        <v>14124</v>
      </c>
      <c r="B812" s="3" t="s">
        <v>363</v>
      </c>
      <c r="C812" s="13">
        <v>44792</v>
      </c>
      <c r="D812" s="12">
        <v>0.44305555555555554</v>
      </c>
      <c r="E812" s="3">
        <v>1020</v>
      </c>
      <c r="F812" s="3" t="s">
        <v>230</v>
      </c>
      <c r="G812" s="3" t="s">
        <v>221</v>
      </c>
      <c r="H812" s="3"/>
      <c r="I812" s="3"/>
      <c r="J812" s="3"/>
      <c r="K812" s="3"/>
      <c r="L812" s="3"/>
      <c r="M812" s="3"/>
      <c r="N812" s="3"/>
      <c r="O812" s="3"/>
      <c r="P812" s="3"/>
      <c r="Q812" s="3"/>
      <c r="R812" s="3"/>
      <c r="S812" s="3"/>
      <c r="T812" s="3"/>
      <c r="U812" s="3"/>
      <c r="V812" s="3"/>
      <c r="W812" s="3"/>
      <c r="X812" s="3"/>
      <c r="Y812" s="3"/>
      <c r="Z812" s="3"/>
    </row>
    <row r="813" spans="1:26" x14ac:dyDescent="0.2">
      <c r="A813" s="3">
        <v>14125</v>
      </c>
      <c r="B813" s="3" t="s">
        <v>363</v>
      </c>
      <c r="C813" s="13">
        <v>44792</v>
      </c>
      <c r="D813" s="12">
        <v>0.48333333333333334</v>
      </c>
      <c r="E813" s="3">
        <v>1021</v>
      </c>
      <c r="F813" s="3" t="s">
        <v>240</v>
      </c>
      <c r="G813" s="3" t="s">
        <v>203</v>
      </c>
      <c r="H813" s="3"/>
      <c r="I813" s="3"/>
      <c r="J813" s="3"/>
      <c r="K813" s="3"/>
      <c r="L813" s="3"/>
      <c r="M813" s="3"/>
      <c r="N813" s="3"/>
      <c r="O813" s="3"/>
      <c r="P813" s="3"/>
      <c r="Q813" s="3"/>
      <c r="R813" s="3"/>
      <c r="S813" s="3"/>
      <c r="T813" s="3"/>
      <c r="U813" s="3"/>
      <c r="V813" s="3"/>
      <c r="W813" s="3"/>
      <c r="X813" s="3"/>
      <c r="Y813" s="3"/>
      <c r="Z813" s="3"/>
    </row>
    <row r="814" spans="1:26" x14ac:dyDescent="0.2">
      <c r="A814" s="3">
        <v>14126</v>
      </c>
      <c r="B814" s="3" t="s">
        <v>363</v>
      </c>
      <c r="C814" s="13">
        <v>44792</v>
      </c>
      <c r="D814" s="12">
        <v>0.27986111111111112</v>
      </c>
      <c r="E814" s="3">
        <v>1036</v>
      </c>
      <c r="F814" s="3" t="s">
        <v>202</v>
      </c>
      <c r="G814" s="3" t="s">
        <v>221</v>
      </c>
      <c r="H814" s="3"/>
      <c r="I814" s="3"/>
      <c r="J814" s="3"/>
      <c r="K814" s="3"/>
      <c r="L814" s="3"/>
      <c r="M814" s="3"/>
      <c r="N814" s="3"/>
      <c r="O814" s="3"/>
      <c r="P814" s="3"/>
      <c r="Q814" s="3"/>
      <c r="R814" s="3"/>
      <c r="S814" s="3"/>
      <c r="T814" s="3"/>
      <c r="U814" s="3"/>
      <c r="V814" s="3"/>
      <c r="W814" s="3"/>
      <c r="X814" s="3"/>
      <c r="Y814" s="3"/>
      <c r="Z814" s="3"/>
    </row>
    <row r="815" spans="1:26" x14ac:dyDescent="0.2">
      <c r="A815" s="3">
        <v>14127</v>
      </c>
      <c r="B815" s="3" t="s">
        <v>363</v>
      </c>
      <c r="C815" s="13">
        <v>44792</v>
      </c>
      <c r="D815" s="12">
        <v>0.37638888888888888</v>
      </c>
      <c r="E815" s="3">
        <v>1029</v>
      </c>
      <c r="F815" s="3" t="s">
        <v>212</v>
      </c>
      <c r="G815" s="3" t="s">
        <v>203</v>
      </c>
      <c r="H815" s="3"/>
      <c r="I815" s="3"/>
      <c r="J815" s="3"/>
      <c r="K815" s="3"/>
      <c r="L815" s="3"/>
      <c r="M815" s="3"/>
      <c r="N815" s="3"/>
      <c r="O815" s="3"/>
      <c r="P815" s="3"/>
      <c r="Q815" s="3"/>
      <c r="R815" s="3"/>
      <c r="S815" s="3"/>
      <c r="T815" s="3"/>
      <c r="U815" s="3"/>
      <c r="V815" s="3"/>
      <c r="W815" s="3"/>
      <c r="X815" s="3"/>
      <c r="Y815" s="3"/>
      <c r="Z815" s="3"/>
    </row>
    <row r="816" spans="1:26" x14ac:dyDescent="0.2">
      <c r="A816" s="3">
        <v>14128</v>
      </c>
      <c r="B816" s="3" t="s">
        <v>363</v>
      </c>
      <c r="C816" s="13">
        <v>44792</v>
      </c>
      <c r="D816" s="12">
        <v>0.27986111111111112</v>
      </c>
      <c r="E816" s="3">
        <v>1013</v>
      </c>
      <c r="F816" s="3" t="s">
        <v>202</v>
      </c>
      <c r="G816" s="3" t="s">
        <v>203</v>
      </c>
      <c r="H816" s="3"/>
      <c r="I816" s="3"/>
      <c r="J816" s="3"/>
      <c r="K816" s="3"/>
      <c r="L816" s="3"/>
      <c r="M816" s="3"/>
      <c r="N816" s="3"/>
      <c r="O816" s="3"/>
      <c r="P816" s="3"/>
      <c r="Q816" s="3"/>
      <c r="R816" s="3"/>
      <c r="S816" s="3"/>
      <c r="T816" s="3"/>
      <c r="U816" s="3"/>
      <c r="V816" s="3"/>
      <c r="W816" s="3"/>
      <c r="X816" s="3"/>
      <c r="Y816" s="3"/>
      <c r="Z816" s="3"/>
    </row>
    <row r="817" spans="1:26" x14ac:dyDescent="0.2">
      <c r="A817" s="3">
        <v>14129</v>
      </c>
      <c r="B817" s="3" t="s">
        <v>363</v>
      </c>
      <c r="C817" s="13">
        <v>44792</v>
      </c>
      <c r="D817" s="12">
        <v>0.50555555555555554</v>
      </c>
      <c r="E817" s="3">
        <v>1040</v>
      </c>
      <c r="F817" s="3" t="s">
        <v>243</v>
      </c>
      <c r="G817" s="3" t="s">
        <v>203</v>
      </c>
      <c r="H817" s="3"/>
      <c r="I817" s="3"/>
      <c r="J817" s="3"/>
      <c r="K817" s="3"/>
      <c r="L817" s="3"/>
      <c r="M817" s="3"/>
      <c r="N817" s="3"/>
      <c r="O817" s="3"/>
      <c r="P817" s="3"/>
      <c r="Q817" s="3"/>
      <c r="R817" s="3"/>
      <c r="S817" s="3"/>
      <c r="T817" s="3"/>
      <c r="U817" s="3"/>
      <c r="V817" s="3"/>
      <c r="W817" s="3"/>
      <c r="X817" s="3"/>
      <c r="Y817" s="3"/>
      <c r="Z817" s="3"/>
    </row>
    <row r="818" spans="1:26" x14ac:dyDescent="0.2">
      <c r="A818" s="3">
        <v>14130</v>
      </c>
      <c r="B818" s="3" t="s">
        <v>363</v>
      </c>
      <c r="C818" s="13">
        <v>44792</v>
      </c>
      <c r="D818" s="12">
        <v>0.47152777777777777</v>
      </c>
      <c r="E818" s="3">
        <v>1012</v>
      </c>
      <c r="F818" s="3" t="s">
        <v>235</v>
      </c>
      <c r="G818" s="3" t="s">
        <v>221</v>
      </c>
      <c r="H818" s="3"/>
      <c r="I818" s="3"/>
      <c r="J818" s="3"/>
      <c r="K818" s="3"/>
      <c r="L818" s="3"/>
      <c r="M818" s="3"/>
      <c r="N818" s="3"/>
      <c r="O818" s="3"/>
      <c r="P818" s="3"/>
      <c r="Q818" s="3"/>
      <c r="R818" s="3"/>
      <c r="S818" s="3"/>
      <c r="T818" s="3"/>
      <c r="U818" s="3"/>
      <c r="V818" s="3"/>
      <c r="W818" s="3"/>
      <c r="X818" s="3"/>
      <c r="Y818" s="3"/>
      <c r="Z818" s="3"/>
    </row>
    <row r="819" spans="1:26" x14ac:dyDescent="0.2">
      <c r="A819" s="3">
        <v>14131</v>
      </c>
      <c r="B819" s="3" t="s">
        <v>363</v>
      </c>
      <c r="C819" s="13">
        <v>44792</v>
      </c>
      <c r="D819" s="12">
        <v>0.31041666666666667</v>
      </c>
      <c r="E819" s="3">
        <v>1025</v>
      </c>
      <c r="F819" s="3" t="s">
        <v>206</v>
      </c>
      <c r="G819" s="3" t="s">
        <v>203</v>
      </c>
      <c r="H819" s="3"/>
      <c r="I819" s="3"/>
      <c r="J819" s="3"/>
      <c r="K819" s="3"/>
      <c r="L819" s="3"/>
      <c r="M819" s="3"/>
      <c r="N819" s="3"/>
      <c r="O819" s="3"/>
      <c r="P819" s="3"/>
      <c r="Q819" s="3"/>
      <c r="R819" s="3"/>
      <c r="S819" s="3"/>
      <c r="T819" s="3"/>
      <c r="U819" s="3"/>
      <c r="V819" s="3"/>
      <c r="W819" s="3"/>
      <c r="X819" s="3"/>
      <c r="Y819" s="3"/>
      <c r="Z819" s="3"/>
    </row>
    <row r="820" spans="1:26" x14ac:dyDescent="0.2">
      <c r="A820" s="3">
        <v>14132</v>
      </c>
      <c r="B820" s="3" t="s">
        <v>363</v>
      </c>
      <c r="C820" s="13">
        <v>44792</v>
      </c>
      <c r="D820" s="12">
        <v>0.40138888888888891</v>
      </c>
      <c r="E820" s="3">
        <v>1010</v>
      </c>
      <c r="F820" s="3" t="s">
        <v>227</v>
      </c>
      <c r="G820" s="3" t="s">
        <v>203</v>
      </c>
      <c r="H820" s="3"/>
      <c r="I820" s="3"/>
      <c r="J820" s="3"/>
      <c r="K820" s="3"/>
      <c r="L820" s="3"/>
      <c r="M820" s="3"/>
      <c r="N820" s="3"/>
      <c r="O820" s="3"/>
      <c r="P820" s="3"/>
      <c r="Q820" s="3"/>
      <c r="R820" s="3"/>
      <c r="S820" s="3"/>
      <c r="T820" s="3"/>
      <c r="U820" s="3"/>
      <c r="V820" s="3"/>
      <c r="W820" s="3"/>
      <c r="X820" s="3"/>
      <c r="Y820" s="3"/>
      <c r="Z820" s="3"/>
    </row>
    <row r="821" spans="1:26" x14ac:dyDescent="0.2">
      <c r="A821" s="3">
        <v>14133</v>
      </c>
      <c r="B821" s="3" t="s">
        <v>363</v>
      </c>
      <c r="C821" s="13">
        <v>44792</v>
      </c>
      <c r="D821" s="12">
        <v>0.32708333333333334</v>
      </c>
      <c r="E821" s="3">
        <v>1035</v>
      </c>
      <c r="F821" s="3" t="s">
        <v>209</v>
      </c>
      <c r="G821" s="3" t="s">
        <v>203</v>
      </c>
      <c r="H821" s="3"/>
      <c r="I821" s="3"/>
      <c r="J821" s="3"/>
      <c r="K821" s="3"/>
      <c r="L821" s="3"/>
      <c r="M821" s="3"/>
      <c r="N821" s="3"/>
      <c r="O821" s="3"/>
      <c r="P821" s="3"/>
      <c r="Q821" s="3"/>
      <c r="R821" s="3"/>
      <c r="S821" s="3"/>
      <c r="T821" s="3"/>
      <c r="U821" s="3"/>
      <c r="V821" s="3"/>
      <c r="W821" s="3"/>
      <c r="X821" s="3"/>
      <c r="Y821" s="3"/>
      <c r="Z821" s="3"/>
    </row>
    <row r="822" spans="1:26" x14ac:dyDescent="0.2">
      <c r="A822" s="3">
        <v>14134</v>
      </c>
      <c r="B822" s="3" t="s">
        <v>363</v>
      </c>
      <c r="C822" s="13">
        <v>44792</v>
      </c>
      <c r="D822" s="12">
        <v>0.56944444444444442</v>
      </c>
      <c r="E822" s="3">
        <v>1034</v>
      </c>
      <c r="F822" s="3" t="s">
        <v>260</v>
      </c>
      <c r="G822" s="3" t="s">
        <v>203</v>
      </c>
      <c r="H822" s="3"/>
      <c r="I822" s="3"/>
      <c r="J822" s="3"/>
      <c r="K822" s="3"/>
      <c r="L822" s="3"/>
      <c r="M822" s="3"/>
      <c r="N822" s="3"/>
      <c r="O822" s="3"/>
      <c r="P822" s="3"/>
      <c r="Q822" s="3"/>
      <c r="R822" s="3"/>
      <c r="S822" s="3"/>
      <c r="T822" s="3"/>
      <c r="U822" s="3"/>
      <c r="V822" s="3"/>
      <c r="W822" s="3"/>
      <c r="X822" s="3"/>
      <c r="Y822" s="3"/>
      <c r="Z822" s="3"/>
    </row>
    <row r="823" spans="1:26" x14ac:dyDescent="0.2">
      <c r="A823" s="3">
        <v>14135</v>
      </c>
      <c r="B823" s="3" t="s">
        <v>363</v>
      </c>
      <c r="C823" s="13">
        <v>44792</v>
      </c>
      <c r="D823" s="12">
        <v>0.55833333333333335</v>
      </c>
      <c r="E823" s="3">
        <v>1026</v>
      </c>
      <c r="F823" s="3" t="s">
        <v>255</v>
      </c>
      <c r="G823" s="3" t="s">
        <v>203</v>
      </c>
      <c r="H823" s="3"/>
      <c r="I823" s="3"/>
      <c r="J823" s="3"/>
      <c r="K823" s="3"/>
      <c r="L823" s="3"/>
      <c r="M823" s="3"/>
      <c r="N823" s="3"/>
      <c r="O823" s="3"/>
      <c r="P823" s="3"/>
      <c r="Q823" s="3"/>
      <c r="R823" s="3"/>
      <c r="S823" s="3"/>
      <c r="T823" s="3"/>
      <c r="U823" s="3"/>
      <c r="V823" s="3"/>
      <c r="W823" s="3"/>
      <c r="X823" s="3"/>
      <c r="Y823" s="3"/>
      <c r="Z823" s="3"/>
    </row>
    <row r="824" spans="1:26" x14ac:dyDescent="0.2">
      <c r="A824" s="3">
        <v>14136</v>
      </c>
      <c r="B824" s="3" t="s">
        <v>363</v>
      </c>
      <c r="C824" s="13">
        <v>44792</v>
      </c>
      <c r="D824" s="12">
        <v>0.54097222222222219</v>
      </c>
      <c r="E824" s="3">
        <v>1027</v>
      </c>
      <c r="F824" s="3" t="s">
        <v>252</v>
      </c>
      <c r="G824" s="3" t="s">
        <v>203</v>
      </c>
      <c r="H824" s="3"/>
      <c r="I824" s="3"/>
      <c r="J824" s="3"/>
      <c r="K824" s="3"/>
      <c r="L824" s="3"/>
      <c r="M824" s="3"/>
      <c r="N824" s="3"/>
      <c r="O824" s="3"/>
      <c r="P824" s="3"/>
      <c r="Q824" s="3"/>
      <c r="R824" s="3"/>
      <c r="S824" s="3"/>
      <c r="T824" s="3"/>
      <c r="U824" s="3"/>
      <c r="V824" s="3"/>
      <c r="W824" s="3"/>
      <c r="X824" s="3"/>
      <c r="Y824" s="3"/>
      <c r="Z824" s="3"/>
    </row>
    <row r="825" spans="1:26" x14ac:dyDescent="0.2">
      <c r="A825" s="3">
        <v>14137</v>
      </c>
      <c r="B825" s="3" t="s">
        <v>363</v>
      </c>
      <c r="C825" s="13">
        <v>44792</v>
      </c>
      <c r="D825" s="12">
        <v>0.53194444444444444</v>
      </c>
      <c r="E825" s="3">
        <v>1044</v>
      </c>
      <c r="F825" s="3" t="s">
        <v>249</v>
      </c>
      <c r="G825" s="3" t="s">
        <v>203</v>
      </c>
      <c r="H825" s="3"/>
      <c r="I825" s="3"/>
      <c r="J825" s="3"/>
      <c r="K825" s="3"/>
      <c r="L825" s="3"/>
      <c r="M825" s="3"/>
      <c r="N825" s="3"/>
      <c r="O825" s="3"/>
      <c r="P825" s="3"/>
      <c r="Q825" s="3"/>
      <c r="R825" s="3"/>
      <c r="S825" s="3"/>
      <c r="T825" s="3"/>
      <c r="U825" s="3"/>
      <c r="V825" s="3"/>
      <c r="W825" s="3"/>
      <c r="X825" s="3"/>
      <c r="Y825" s="3"/>
      <c r="Z825" s="3"/>
    </row>
    <row r="826" spans="1:26" x14ac:dyDescent="0.2">
      <c r="A826" s="3">
        <v>14138</v>
      </c>
      <c r="B826" s="3" t="s">
        <v>363</v>
      </c>
      <c r="C826" s="13">
        <v>44792</v>
      </c>
      <c r="D826" s="12">
        <v>0.51666666666666672</v>
      </c>
      <c r="E826" s="3">
        <v>1006</v>
      </c>
      <c r="F826" s="3" t="s">
        <v>246</v>
      </c>
      <c r="G826" s="3" t="s">
        <v>203</v>
      </c>
      <c r="H826" s="3"/>
      <c r="I826" s="3"/>
      <c r="J826" s="3"/>
      <c r="K826" s="3"/>
      <c r="L826" s="3"/>
      <c r="M826" s="3"/>
      <c r="N826" s="3"/>
      <c r="O826" s="3"/>
      <c r="P826" s="3"/>
      <c r="Q826" s="3"/>
      <c r="R826" s="3"/>
      <c r="S826" s="3"/>
      <c r="T826" s="3"/>
      <c r="U826" s="3"/>
      <c r="V826" s="3"/>
      <c r="W826" s="3"/>
      <c r="X826" s="3"/>
      <c r="Y826" s="3"/>
      <c r="Z826" s="3"/>
    </row>
    <row r="827" spans="1:26" x14ac:dyDescent="0.2">
      <c r="A827" s="3">
        <v>14201</v>
      </c>
      <c r="B827" s="3" t="s">
        <v>365</v>
      </c>
      <c r="C827" s="13">
        <v>44818</v>
      </c>
      <c r="D827" s="12">
        <v>0.53055555555555556</v>
      </c>
      <c r="E827" s="3">
        <v>1041</v>
      </c>
      <c r="F827" s="3" t="s">
        <v>281</v>
      </c>
      <c r="G827" s="3" t="s">
        <v>221</v>
      </c>
      <c r="H827" s="3"/>
      <c r="I827" s="3"/>
      <c r="J827" s="3"/>
      <c r="K827" s="3"/>
      <c r="L827" s="3"/>
      <c r="M827" s="3"/>
      <c r="N827" s="3"/>
      <c r="O827" s="3"/>
      <c r="P827" s="3"/>
      <c r="Q827" s="3"/>
      <c r="R827" s="3"/>
      <c r="S827" s="3"/>
      <c r="T827" s="3"/>
      <c r="U827" s="3"/>
      <c r="V827" s="3"/>
      <c r="W827" s="3"/>
      <c r="X827" s="3"/>
      <c r="Y827" s="3"/>
      <c r="Z827" s="3"/>
    </row>
    <row r="828" spans="1:26" x14ac:dyDescent="0.2">
      <c r="A828" s="3">
        <v>14202</v>
      </c>
      <c r="B828" s="3" t="s">
        <v>365</v>
      </c>
      <c r="C828" s="13">
        <v>44818</v>
      </c>
      <c r="D828" s="12">
        <v>0.3034722222222222</v>
      </c>
      <c r="E828" s="3">
        <v>1003</v>
      </c>
      <c r="F828" s="3" t="s">
        <v>284</v>
      </c>
      <c r="G828" s="3" t="s">
        <v>203</v>
      </c>
      <c r="H828" s="3"/>
      <c r="I828" s="3"/>
      <c r="J828" s="3"/>
      <c r="K828" s="3"/>
      <c r="L828" s="3"/>
      <c r="M828" s="3"/>
      <c r="N828" s="3"/>
      <c r="O828" s="3"/>
      <c r="P828" s="3"/>
      <c r="Q828" s="3"/>
      <c r="R828" s="3"/>
      <c r="S828" s="3"/>
      <c r="T828" s="3"/>
      <c r="U828" s="3"/>
      <c r="V828" s="3"/>
      <c r="W828" s="3"/>
      <c r="X828" s="3"/>
      <c r="Y828" s="3"/>
      <c r="Z828" s="3"/>
    </row>
    <row r="829" spans="1:26" x14ac:dyDescent="0.2">
      <c r="A829" s="3">
        <v>14203</v>
      </c>
      <c r="B829" s="3" t="s">
        <v>365</v>
      </c>
      <c r="C829" s="13">
        <v>44818</v>
      </c>
      <c r="D829" s="12">
        <v>0.33819444444444446</v>
      </c>
      <c r="E829" s="3">
        <v>1040</v>
      </c>
      <c r="F829" s="3" t="s">
        <v>218</v>
      </c>
      <c r="G829" s="3" t="s">
        <v>203</v>
      </c>
      <c r="H829" s="3"/>
      <c r="I829" s="3"/>
      <c r="J829" s="3"/>
      <c r="K829" s="3"/>
      <c r="L829" s="3"/>
      <c r="M829" s="3"/>
      <c r="N829" s="3"/>
      <c r="O829" s="3"/>
      <c r="P829" s="3"/>
      <c r="Q829" s="3"/>
      <c r="R829" s="3"/>
      <c r="S829" s="3"/>
      <c r="T829" s="3"/>
      <c r="U829" s="3"/>
      <c r="V829" s="3"/>
      <c r="W829" s="3"/>
      <c r="X829" s="3"/>
      <c r="Y829" s="3"/>
      <c r="Z829" s="3"/>
    </row>
    <row r="830" spans="1:26" x14ac:dyDescent="0.2">
      <c r="A830" s="3">
        <v>14204</v>
      </c>
      <c r="B830" s="3" t="s">
        <v>365</v>
      </c>
      <c r="C830" s="13">
        <v>44818</v>
      </c>
      <c r="D830" s="12">
        <v>0.53055555555555556</v>
      </c>
      <c r="E830" s="3">
        <v>1012</v>
      </c>
      <c r="F830" s="3" t="s">
        <v>281</v>
      </c>
      <c r="G830" s="3" t="s">
        <v>203</v>
      </c>
      <c r="H830" s="3"/>
      <c r="I830" s="3"/>
      <c r="J830" s="3"/>
      <c r="K830" s="3"/>
      <c r="L830" s="3"/>
      <c r="M830" s="3"/>
      <c r="N830" s="3"/>
      <c r="O830" s="3"/>
      <c r="P830" s="3"/>
      <c r="Q830" s="3"/>
      <c r="R830" s="3"/>
      <c r="S830" s="3"/>
      <c r="T830" s="3"/>
      <c r="U830" s="3"/>
      <c r="V830" s="3"/>
      <c r="W830" s="3"/>
      <c r="X830" s="3"/>
      <c r="Y830" s="3"/>
      <c r="Z830" s="3"/>
    </row>
    <row r="831" spans="1:26" x14ac:dyDescent="0.2">
      <c r="A831" s="3">
        <v>14205</v>
      </c>
      <c r="B831" s="3" t="s">
        <v>365</v>
      </c>
      <c r="C831" s="13">
        <v>44818</v>
      </c>
      <c r="D831" s="12">
        <v>0.35833333333333334</v>
      </c>
      <c r="E831" s="3">
        <v>1025</v>
      </c>
      <c r="F831" s="3" t="s">
        <v>215</v>
      </c>
      <c r="G831" s="3" t="s">
        <v>203</v>
      </c>
      <c r="H831" s="3"/>
      <c r="I831" s="3"/>
      <c r="J831" s="3"/>
      <c r="K831" s="3"/>
      <c r="L831" s="3"/>
      <c r="M831" s="3"/>
      <c r="N831" s="3"/>
      <c r="O831" s="3"/>
      <c r="P831" s="3"/>
      <c r="Q831" s="3"/>
      <c r="R831" s="3"/>
      <c r="S831" s="3"/>
      <c r="T831" s="3"/>
      <c r="U831" s="3"/>
      <c r="V831" s="3"/>
      <c r="W831" s="3"/>
      <c r="X831" s="3"/>
      <c r="Y831" s="3"/>
      <c r="Z831" s="3"/>
    </row>
    <row r="832" spans="1:26" x14ac:dyDescent="0.2">
      <c r="A832" s="3">
        <v>14206</v>
      </c>
      <c r="B832" s="3" t="s">
        <v>365</v>
      </c>
      <c r="C832" s="13">
        <v>44818</v>
      </c>
      <c r="D832" s="12">
        <v>0.31736111111111109</v>
      </c>
      <c r="E832" s="3">
        <v>1024</v>
      </c>
      <c r="F832" s="3" t="s">
        <v>224</v>
      </c>
      <c r="G832" s="3" t="s">
        <v>203</v>
      </c>
      <c r="H832" s="3"/>
      <c r="I832" s="3"/>
      <c r="J832" s="3"/>
      <c r="K832" s="3"/>
      <c r="L832" s="3"/>
      <c r="M832" s="3"/>
      <c r="N832" s="3"/>
      <c r="O832" s="3"/>
      <c r="P832" s="3"/>
      <c r="Q832" s="3"/>
      <c r="R832" s="3"/>
      <c r="S832" s="3"/>
      <c r="T832" s="3"/>
      <c r="U832" s="3"/>
      <c r="V832" s="3"/>
      <c r="W832" s="3"/>
      <c r="X832" s="3"/>
      <c r="Y832" s="3"/>
      <c r="Z832" s="3"/>
    </row>
    <row r="833" spans="1:26" x14ac:dyDescent="0.2">
      <c r="A833" s="3">
        <v>14207</v>
      </c>
      <c r="B833" s="3" t="s">
        <v>365</v>
      </c>
      <c r="C833" s="13">
        <v>44818</v>
      </c>
      <c r="D833" s="12">
        <v>0.45833333333333331</v>
      </c>
      <c r="E833" s="3">
        <v>1037</v>
      </c>
      <c r="F833" s="3" t="s">
        <v>307</v>
      </c>
      <c r="G833" s="3" t="s">
        <v>203</v>
      </c>
      <c r="H833" s="3"/>
      <c r="I833" s="3"/>
      <c r="J833" s="3"/>
      <c r="K833" s="3"/>
      <c r="L833" s="3"/>
      <c r="M833" s="3"/>
      <c r="N833" s="3"/>
      <c r="O833" s="3"/>
      <c r="P833" s="3"/>
      <c r="Q833" s="3"/>
      <c r="R833" s="3"/>
      <c r="S833" s="3"/>
      <c r="T833" s="3"/>
      <c r="U833" s="3"/>
      <c r="V833" s="3"/>
      <c r="W833" s="3"/>
      <c r="X833" s="3"/>
      <c r="Y833" s="3"/>
      <c r="Z833" s="3"/>
    </row>
    <row r="834" spans="1:26" x14ac:dyDescent="0.2">
      <c r="A834" s="3">
        <v>14208</v>
      </c>
      <c r="B834" s="3" t="s">
        <v>365</v>
      </c>
      <c r="C834" s="13">
        <v>44818</v>
      </c>
      <c r="D834" s="12">
        <v>0.38611111111111113</v>
      </c>
      <c r="E834" s="3">
        <v>1033</v>
      </c>
      <c r="F834" s="3" t="s">
        <v>265</v>
      </c>
      <c r="G834" s="3" t="s">
        <v>203</v>
      </c>
      <c r="H834" s="3"/>
      <c r="I834" s="3"/>
      <c r="J834" s="3"/>
      <c r="K834" s="3"/>
      <c r="L834" s="3"/>
      <c r="M834" s="3"/>
      <c r="N834" s="3"/>
      <c r="O834" s="3"/>
      <c r="P834" s="3"/>
      <c r="Q834" s="3"/>
      <c r="R834" s="3"/>
      <c r="S834" s="3"/>
      <c r="T834" s="3"/>
      <c r="U834" s="3"/>
      <c r="V834" s="3"/>
      <c r="W834" s="3"/>
      <c r="X834" s="3"/>
      <c r="Y834" s="3"/>
      <c r="Z834" s="3"/>
    </row>
    <row r="835" spans="1:26" x14ac:dyDescent="0.2">
      <c r="A835" s="3">
        <v>14209</v>
      </c>
      <c r="B835" s="3" t="s">
        <v>365</v>
      </c>
      <c r="C835" s="13">
        <v>44818</v>
      </c>
      <c r="D835" s="12">
        <v>0.40833333333333333</v>
      </c>
      <c r="E835" s="3">
        <v>1034</v>
      </c>
      <c r="F835" s="3" t="s">
        <v>267</v>
      </c>
      <c r="G835" s="3" t="s">
        <v>203</v>
      </c>
      <c r="H835" s="3"/>
      <c r="I835" s="3"/>
      <c r="J835" s="3"/>
      <c r="K835" s="3"/>
      <c r="L835" s="3"/>
      <c r="M835" s="3"/>
      <c r="N835" s="3"/>
      <c r="O835" s="3"/>
      <c r="P835" s="3"/>
      <c r="Q835" s="3"/>
      <c r="R835" s="3"/>
      <c r="S835" s="3"/>
      <c r="T835" s="3"/>
      <c r="U835" s="3"/>
      <c r="V835" s="3"/>
      <c r="W835" s="3"/>
      <c r="X835" s="3"/>
      <c r="Y835" s="3"/>
      <c r="Z835" s="3"/>
    </row>
    <row r="836" spans="1:26" x14ac:dyDescent="0.2">
      <c r="A836" s="3">
        <v>14210</v>
      </c>
      <c r="B836" s="3" t="s">
        <v>365</v>
      </c>
      <c r="C836" s="13">
        <v>44818</v>
      </c>
      <c r="D836" s="12">
        <v>0.43888888888888888</v>
      </c>
      <c r="E836" s="3">
        <v>1029</v>
      </c>
      <c r="F836" s="3" t="s">
        <v>272</v>
      </c>
      <c r="G836" s="3" t="s">
        <v>203</v>
      </c>
      <c r="H836" s="3"/>
      <c r="I836" s="3"/>
      <c r="J836" s="3"/>
      <c r="K836" s="3"/>
      <c r="L836" s="3"/>
      <c r="M836" s="3"/>
      <c r="N836" s="3"/>
      <c r="O836" s="3"/>
      <c r="P836" s="3"/>
      <c r="Q836" s="3"/>
      <c r="R836" s="3"/>
      <c r="S836" s="3"/>
      <c r="T836" s="3"/>
      <c r="U836" s="3"/>
      <c r="V836" s="3"/>
      <c r="W836" s="3"/>
      <c r="X836" s="3"/>
      <c r="Y836" s="3"/>
      <c r="Z836" s="3"/>
    </row>
    <row r="837" spans="1:26" x14ac:dyDescent="0.2">
      <c r="A837" s="3">
        <v>14211</v>
      </c>
      <c r="B837" s="3" t="s">
        <v>365</v>
      </c>
      <c r="C837" s="13">
        <v>44818</v>
      </c>
      <c r="D837" s="12">
        <v>0.33819444444444446</v>
      </c>
      <c r="E837" s="3">
        <v>1035</v>
      </c>
      <c r="F837" s="3" t="s">
        <v>218</v>
      </c>
      <c r="G837" s="3" t="s">
        <v>221</v>
      </c>
      <c r="H837" s="3"/>
      <c r="I837" s="3"/>
      <c r="J837" s="3"/>
      <c r="K837" s="3"/>
      <c r="L837" s="3"/>
      <c r="M837" s="3"/>
      <c r="N837" s="3"/>
      <c r="O837" s="3"/>
      <c r="P837" s="3"/>
      <c r="Q837" s="3"/>
      <c r="R837" s="3"/>
      <c r="S837" s="3"/>
      <c r="T837" s="3"/>
      <c r="U837" s="3"/>
      <c r="V837" s="3"/>
      <c r="W837" s="3"/>
      <c r="X837" s="3"/>
      <c r="Y837" s="3"/>
      <c r="Z837" s="3"/>
    </row>
    <row r="838" spans="1:26" x14ac:dyDescent="0.2">
      <c r="A838" s="3">
        <v>14212</v>
      </c>
      <c r="B838" s="3" t="s">
        <v>365</v>
      </c>
      <c r="C838" s="13">
        <v>44818</v>
      </c>
      <c r="D838" s="12">
        <v>0.42916666666666664</v>
      </c>
      <c r="E838" s="3">
        <v>1013</v>
      </c>
      <c r="F838" s="3" t="s">
        <v>300</v>
      </c>
      <c r="G838" s="3" t="s">
        <v>203</v>
      </c>
      <c r="H838" s="3"/>
      <c r="I838" s="3"/>
      <c r="J838" s="3"/>
      <c r="K838" s="3"/>
      <c r="L838" s="3"/>
      <c r="M838" s="3"/>
      <c r="N838" s="3"/>
      <c r="O838" s="3"/>
      <c r="P838" s="3"/>
      <c r="Q838" s="3"/>
      <c r="R838" s="3"/>
      <c r="S838" s="3"/>
      <c r="T838" s="3"/>
      <c r="U838" s="3"/>
      <c r="V838" s="3"/>
      <c r="W838" s="3"/>
      <c r="X838" s="3"/>
      <c r="Y838" s="3"/>
      <c r="Z838" s="3"/>
    </row>
    <row r="839" spans="1:26" x14ac:dyDescent="0.2">
      <c r="A839" s="3">
        <v>14213</v>
      </c>
      <c r="B839" s="3" t="s">
        <v>365</v>
      </c>
      <c r="C839" s="13">
        <v>44818</v>
      </c>
      <c r="D839" s="12">
        <v>0.51736111111111116</v>
      </c>
      <c r="E839" s="3">
        <v>1026</v>
      </c>
      <c r="F839" s="3" t="s">
        <v>279</v>
      </c>
      <c r="G839" s="3" t="s">
        <v>203</v>
      </c>
      <c r="H839" s="3"/>
      <c r="I839" s="3"/>
      <c r="J839" s="3"/>
      <c r="K839" s="3"/>
      <c r="L839" s="3"/>
      <c r="M839" s="3"/>
      <c r="N839" s="3"/>
      <c r="O839" s="3"/>
      <c r="P839" s="3"/>
      <c r="Q839" s="3"/>
      <c r="R839" s="3"/>
      <c r="S839" s="3"/>
      <c r="T839" s="3"/>
      <c r="U839" s="3"/>
      <c r="V839" s="3"/>
      <c r="W839" s="3"/>
      <c r="X839" s="3"/>
      <c r="Y839" s="3"/>
      <c r="Z839" s="3"/>
    </row>
    <row r="840" spans="1:26" x14ac:dyDescent="0.2">
      <c r="A840" s="3">
        <v>14214</v>
      </c>
      <c r="B840" s="3" t="s">
        <v>365</v>
      </c>
      <c r="C840" s="13">
        <v>44818</v>
      </c>
      <c r="D840" s="12">
        <v>0.45833333333333331</v>
      </c>
      <c r="E840" s="3">
        <v>1020</v>
      </c>
      <c r="F840" s="3" t="s">
        <v>307</v>
      </c>
      <c r="G840" s="3" t="s">
        <v>221</v>
      </c>
      <c r="H840" s="3"/>
      <c r="I840" s="3"/>
      <c r="J840" s="3"/>
      <c r="K840" s="3"/>
      <c r="L840" s="3"/>
      <c r="M840" s="3"/>
      <c r="N840" s="3"/>
      <c r="O840" s="3"/>
      <c r="P840" s="3"/>
      <c r="Q840" s="3"/>
      <c r="R840" s="3"/>
      <c r="S840" s="3"/>
      <c r="T840" s="3"/>
      <c r="U840" s="3"/>
      <c r="V840" s="3"/>
      <c r="W840" s="3"/>
      <c r="X840" s="3"/>
      <c r="Y840" s="3"/>
      <c r="Z840" s="3"/>
    </row>
    <row r="841" spans="1:26" x14ac:dyDescent="0.2">
      <c r="A841" s="3">
        <v>14215</v>
      </c>
      <c r="B841" s="3" t="s">
        <v>365</v>
      </c>
      <c r="C841" s="13">
        <v>44818</v>
      </c>
      <c r="D841" s="12">
        <v>0.48055555555555557</v>
      </c>
      <c r="E841" s="3">
        <v>1010</v>
      </c>
      <c r="F841" s="3" t="s">
        <v>274</v>
      </c>
      <c r="G841" s="3" t="s">
        <v>221</v>
      </c>
      <c r="H841" s="3"/>
      <c r="I841" s="3"/>
      <c r="J841" s="3"/>
      <c r="K841" s="3"/>
      <c r="L841" s="3"/>
      <c r="M841" s="3"/>
      <c r="N841" s="3"/>
      <c r="O841" s="3"/>
      <c r="P841" s="3"/>
      <c r="Q841" s="3"/>
      <c r="R841" s="3"/>
      <c r="S841" s="3"/>
      <c r="T841" s="3"/>
      <c r="U841" s="3"/>
      <c r="V841" s="3"/>
      <c r="W841" s="3"/>
      <c r="X841" s="3"/>
      <c r="Y841" s="3"/>
      <c r="Z841" s="3"/>
    </row>
    <row r="842" spans="1:26" x14ac:dyDescent="0.2">
      <c r="A842" s="3">
        <v>14216</v>
      </c>
      <c r="B842" s="3" t="s">
        <v>365</v>
      </c>
      <c r="C842" s="13">
        <v>44818</v>
      </c>
      <c r="D842" s="12">
        <v>0.42083333333333334</v>
      </c>
      <c r="E842" s="3">
        <v>1006</v>
      </c>
      <c r="F842" s="3" t="s">
        <v>270</v>
      </c>
      <c r="G842" s="3" t="s">
        <v>203</v>
      </c>
      <c r="H842" s="3"/>
      <c r="I842" s="3"/>
      <c r="J842" s="3"/>
      <c r="K842" s="3"/>
      <c r="L842" s="3"/>
      <c r="M842" s="3"/>
      <c r="N842" s="3"/>
      <c r="O842" s="3"/>
      <c r="P842" s="3"/>
      <c r="Q842" s="3"/>
      <c r="R842" s="3"/>
      <c r="S842" s="3"/>
      <c r="T842" s="3"/>
      <c r="U842" s="3"/>
      <c r="V842" s="3"/>
      <c r="W842" s="3"/>
      <c r="X842" s="3"/>
      <c r="Y842" s="3"/>
      <c r="Z842" s="3"/>
    </row>
    <row r="843" spans="1:26" x14ac:dyDescent="0.2">
      <c r="A843" s="3">
        <v>14217</v>
      </c>
      <c r="B843" s="3" t="s">
        <v>365</v>
      </c>
      <c r="C843" s="13">
        <v>44818</v>
      </c>
      <c r="D843" s="12">
        <v>0.48055555555555557</v>
      </c>
      <c r="E843" s="3">
        <v>1005</v>
      </c>
      <c r="F843" s="3" t="s">
        <v>274</v>
      </c>
      <c r="G843" s="3" t="s">
        <v>203</v>
      </c>
      <c r="H843" s="3"/>
      <c r="I843" s="3"/>
      <c r="J843" s="3"/>
      <c r="K843" s="3"/>
      <c r="L843" s="3"/>
      <c r="M843" s="3"/>
      <c r="N843" s="3"/>
      <c r="O843" s="3"/>
      <c r="P843" s="3"/>
      <c r="Q843" s="3"/>
      <c r="R843" s="3"/>
      <c r="S843" s="3"/>
      <c r="T843" s="3"/>
      <c r="U843" s="3"/>
      <c r="V843" s="3"/>
      <c r="W843" s="3"/>
      <c r="X843" s="3"/>
      <c r="Y843" s="3"/>
      <c r="Z843" s="3"/>
    </row>
    <row r="844" spans="1:26" x14ac:dyDescent="0.2">
      <c r="A844" s="3">
        <v>14218</v>
      </c>
      <c r="B844" s="3" t="s">
        <v>365</v>
      </c>
      <c r="C844" s="13">
        <v>44818</v>
      </c>
      <c r="D844" s="12">
        <v>0.50624999999999998</v>
      </c>
      <c r="E844" s="3">
        <v>1027</v>
      </c>
      <c r="F844" s="3" t="s">
        <v>277</v>
      </c>
      <c r="G844" s="3" t="s">
        <v>203</v>
      </c>
      <c r="H844" s="3"/>
      <c r="I844" s="3"/>
      <c r="J844" s="3"/>
      <c r="K844" s="3"/>
      <c r="L844" s="3"/>
      <c r="M844" s="3"/>
      <c r="N844" s="3"/>
      <c r="O844" s="3"/>
      <c r="P844" s="3"/>
      <c r="Q844" s="3"/>
      <c r="R844" s="3"/>
      <c r="S844" s="3"/>
      <c r="T844" s="3"/>
      <c r="U844" s="3"/>
      <c r="V844" s="3"/>
      <c r="W844" s="3"/>
      <c r="X844" s="3"/>
      <c r="Y844" s="3"/>
      <c r="Z844" s="3"/>
    </row>
    <row r="845" spans="1:26" x14ac:dyDescent="0.2">
      <c r="A845" s="3">
        <v>14219</v>
      </c>
      <c r="B845" s="3" t="s">
        <v>365</v>
      </c>
      <c r="C845" s="13">
        <v>44818</v>
      </c>
      <c r="D845" s="12">
        <v>0.44861111111111113</v>
      </c>
      <c r="E845" s="3">
        <v>1021</v>
      </c>
      <c r="F845" s="3" t="s">
        <v>304</v>
      </c>
      <c r="G845" s="3" t="s">
        <v>203</v>
      </c>
      <c r="H845" s="3"/>
      <c r="I845" s="3"/>
      <c r="J845" s="3"/>
      <c r="K845" s="3"/>
      <c r="L845" s="3"/>
      <c r="M845" s="3"/>
      <c r="N845" s="3"/>
      <c r="O845" s="3"/>
      <c r="P845" s="3"/>
      <c r="Q845" s="3"/>
      <c r="R845" s="3"/>
      <c r="S845" s="3"/>
      <c r="T845" s="3"/>
      <c r="U845" s="3"/>
      <c r="V845" s="3"/>
      <c r="W845" s="3"/>
      <c r="X845" s="3"/>
      <c r="Y845" s="3"/>
      <c r="Z845" s="3"/>
    </row>
    <row r="846" spans="1:26" x14ac:dyDescent="0.2">
      <c r="A846" s="3">
        <v>14220</v>
      </c>
      <c r="B846" s="3" t="s">
        <v>365</v>
      </c>
      <c r="C846" s="13">
        <v>44819</v>
      </c>
      <c r="D846" s="12">
        <v>0.5229166666666667</v>
      </c>
      <c r="E846" s="3">
        <v>1028</v>
      </c>
      <c r="F846" s="3" t="s">
        <v>246</v>
      </c>
      <c r="G846" s="3" t="s">
        <v>203</v>
      </c>
      <c r="H846" s="3"/>
      <c r="I846" s="3"/>
      <c r="J846" s="3"/>
      <c r="K846" s="3"/>
      <c r="L846" s="3"/>
      <c r="M846" s="3"/>
      <c r="N846" s="3"/>
      <c r="O846" s="3"/>
      <c r="P846" s="3"/>
      <c r="Q846" s="3"/>
      <c r="R846" s="3"/>
      <c r="S846" s="3"/>
      <c r="T846" s="3"/>
      <c r="U846" s="3"/>
      <c r="V846" s="3"/>
      <c r="W846" s="3"/>
      <c r="X846" s="3"/>
      <c r="Y846" s="3"/>
      <c r="Z846" s="3"/>
    </row>
    <row r="847" spans="1:26" x14ac:dyDescent="0.2">
      <c r="A847" s="3">
        <v>14221</v>
      </c>
      <c r="B847" s="3" t="s">
        <v>365</v>
      </c>
      <c r="C847" s="13">
        <v>44819</v>
      </c>
      <c r="D847" s="12">
        <v>0.60069444444444442</v>
      </c>
      <c r="E847" s="3">
        <v>1027</v>
      </c>
      <c r="F847" s="3" t="s">
        <v>263</v>
      </c>
      <c r="G847" s="3" t="s">
        <v>203</v>
      </c>
      <c r="H847" s="3"/>
      <c r="I847" s="3"/>
      <c r="J847" s="3"/>
      <c r="K847" s="3"/>
      <c r="L847" s="3"/>
      <c r="M847" s="3"/>
      <c r="N847" s="3"/>
      <c r="O847" s="3"/>
      <c r="P847" s="3"/>
      <c r="Q847" s="3"/>
      <c r="R847" s="3"/>
      <c r="S847" s="3"/>
      <c r="T847" s="3"/>
      <c r="U847" s="3"/>
      <c r="V847" s="3"/>
      <c r="W847" s="3"/>
      <c r="X847" s="3"/>
      <c r="Y847" s="3"/>
      <c r="Z847" s="3"/>
    </row>
    <row r="848" spans="1:26" x14ac:dyDescent="0.2">
      <c r="A848" s="3">
        <v>14222</v>
      </c>
      <c r="B848" s="3" t="s">
        <v>365</v>
      </c>
      <c r="C848" s="13">
        <v>44819</v>
      </c>
      <c r="D848" s="12">
        <v>0.60069444444444442</v>
      </c>
      <c r="E848" s="3">
        <v>1040</v>
      </c>
      <c r="F848" s="3" t="s">
        <v>263</v>
      </c>
      <c r="G848" s="3" t="s">
        <v>221</v>
      </c>
      <c r="H848" s="3"/>
      <c r="I848" s="3"/>
      <c r="J848" s="3"/>
      <c r="K848" s="3"/>
      <c r="L848" s="3"/>
      <c r="M848" s="3"/>
      <c r="N848" s="3"/>
      <c r="O848" s="3"/>
      <c r="P848" s="3"/>
      <c r="Q848" s="3"/>
      <c r="R848" s="3"/>
      <c r="S848" s="3"/>
      <c r="T848" s="3"/>
      <c r="U848" s="3"/>
      <c r="V848" s="3"/>
      <c r="W848" s="3"/>
      <c r="X848" s="3"/>
      <c r="Y848" s="3"/>
      <c r="Z848" s="3"/>
    </row>
    <row r="849" spans="1:26" x14ac:dyDescent="0.2">
      <c r="A849" s="3">
        <v>14223</v>
      </c>
      <c r="B849" s="3" t="s">
        <v>365</v>
      </c>
      <c r="C849" s="13">
        <v>44819</v>
      </c>
      <c r="D849" s="12">
        <v>0.57430555555555551</v>
      </c>
      <c r="E849" s="3">
        <v>1036</v>
      </c>
      <c r="F849" s="3" t="s">
        <v>260</v>
      </c>
      <c r="G849" s="3" t="s">
        <v>221</v>
      </c>
      <c r="H849" s="3"/>
      <c r="I849" s="3"/>
      <c r="J849" s="3"/>
      <c r="K849" s="3"/>
      <c r="L849" s="3"/>
      <c r="M849" s="3"/>
      <c r="N849" s="3"/>
      <c r="O849" s="3"/>
      <c r="P849" s="3"/>
      <c r="Q849" s="3"/>
      <c r="R849" s="3"/>
      <c r="S849" s="3"/>
      <c r="T849" s="3"/>
      <c r="U849" s="3"/>
      <c r="V849" s="3"/>
      <c r="W849" s="3"/>
      <c r="X849" s="3"/>
      <c r="Y849" s="3"/>
      <c r="Z849" s="3"/>
    </row>
    <row r="850" spans="1:26" x14ac:dyDescent="0.2">
      <c r="A850" s="3">
        <v>14224</v>
      </c>
      <c r="B850" s="3" t="s">
        <v>365</v>
      </c>
      <c r="C850" s="13">
        <v>44819</v>
      </c>
      <c r="D850" s="12">
        <v>0.54652777777777772</v>
      </c>
      <c r="E850" s="3">
        <v>1016</v>
      </c>
      <c r="F850" s="3" t="s">
        <v>252</v>
      </c>
      <c r="G850" s="3" t="s">
        <v>203</v>
      </c>
      <c r="H850" s="3"/>
      <c r="I850" s="3"/>
      <c r="J850" s="3"/>
      <c r="K850" s="3"/>
      <c r="L850" s="3"/>
      <c r="M850" s="3"/>
      <c r="N850" s="3"/>
      <c r="O850" s="3"/>
      <c r="P850" s="3"/>
      <c r="Q850" s="3"/>
      <c r="R850" s="3"/>
      <c r="S850" s="3"/>
      <c r="T850" s="3"/>
      <c r="U850" s="3"/>
      <c r="V850" s="3"/>
      <c r="W850" s="3"/>
      <c r="X850" s="3"/>
      <c r="Y850" s="3"/>
      <c r="Z850" s="3"/>
    </row>
    <row r="851" spans="1:26" x14ac:dyDescent="0.2">
      <c r="A851" s="3">
        <v>14225</v>
      </c>
      <c r="B851" s="3" t="s">
        <v>365</v>
      </c>
      <c r="C851" s="13">
        <v>44819</v>
      </c>
      <c r="D851" s="12">
        <v>0.30694444444444446</v>
      </c>
      <c r="E851" s="3">
        <v>1044</v>
      </c>
      <c r="F851" s="3" t="s">
        <v>202</v>
      </c>
      <c r="G851" s="3" t="s">
        <v>221</v>
      </c>
      <c r="H851" s="3"/>
      <c r="I851" s="3"/>
      <c r="J851" s="3"/>
      <c r="K851" s="3"/>
      <c r="L851" s="3"/>
      <c r="M851" s="3"/>
      <c r="N851" s="3"/>
      <c r="O851" s="3"/>
      <c r="P851" s="3"/>
      <c r="Q851" s="3"/>
      <c r="R851" s="3"/>
      <c r="S851" s="3"/>
      <c r="T851" s="3"/>
      <c r="U851" s="3"/>
      <c r="V851" s="3"/>
      <c r="W851" s="3"/>
      <c r="X851" s="3"/>
      <c r="Y851" s="3"/>
      <c r="Z851" s="3"/>
    </row>
    <row r="852" spans="1:26" x14ac:dyDescent="0.2">
      <c r="A852" s="3">
        <v>14226</v>
      </c>
      <c r="B852" s="3" t="s">
        <v>365</v>
      </c>
      <c r="C852" s="13">
        <v>44819</v>
      </c>
      <c r="D852" s="12">
        <v>0.56527777777777777</v>
      </c>
      <c r="E852" s="3">
        <v>1017</v>
      </c>
      <c r="F852" s="3" t="s">
        <v>255</v>
      </c>
      <c r="G852" s="3" t="s">
        <v>203</v>
      </c>
      <c r="H852" s="3"/>
      <c r="I852" s="3"/>
      <c r="J852" s="3"/>
      <c r="K852" s="3"/>
      <c r="L852" s="3"/>
      <c r="M852" s="3"/>
      <c r="N852" s="3"/>
      <c r="O852" s="3"/>
      <c r="P852" s="3"/>
      <c r="Q852" s="3"/>
      <c r="R852" s="3"/>
      <c r="S852" s="3"/>
      <c r="T852" s="3"/>
      <c r="U852" s="3"/>
      <c r="V852" s="3"/>
      <c r="W852" s="3"/>
      <c r="X852" s="3"/>
      <c r="Y852" s="3"/>
      <c r="Z852" s="3"/>
    </row>
    <row r="853" spans="1:26" x14ac:dyDescent="0.2">
      <c r="A853" s="3">
        <v>14227</v>
      </c>
      <c r="B853" s="3" t="s">
        <v>365</v>
      </c>
      <c r="C853" s="13">
        <v>44819</v>
      </c>
      <c r="D853" s="12">
        <v>0.37847222222222221</v>
      </c>
      <c r="E853" s="3">
        <v>1001</v>
      </c>
      <c r="F853" s="3" t="s">
        <v>209</v>
      </c>
      <c r="G853" s="3" t="s">
        <v>203</v>
      </c>
      <c r="H853" s="3"/>
      <c r="I853" s="3"/>
      <c r="J853" s="3"/>
      <c r="K853" s="3"/>
      <c r="L853" s="3"/>
      <c r="M853" s="3"/>
      <c r="N853" s="3"/>
      <c r="O853" s="3"/>
      <c r="P853" s="3"/>
      <c r="Q853" s="3"/>
      <c r="R853" s="3"/>
      <c r="S853" s="3"/>
      <c r="T853" s="3"/>
      <c r="U853" s="3"/>
      <c r="V853" s="3"/>
      <c r="W853" s="3"/>
      <c r="X853" s="3"/>
      <c r="Y853" s="3"/>
      <c r="Z853" s="3"/>
    </row>
    <row r="854" spans="1:26" x14ac:dyDescent="0.2">
      <c r="A854" s="3">
        <v>14228</v>
      </c>
      <c r="B854" s="3" t="s">
        <v>365</v>
      </c>
      <c r="C854" s="13">
        <v>44819</v>
      </c>
      <c r="D854" s="12">
        <v>0.40972222222222221</v>
      </c>
      <c r="E854" s="3">
        <v>1006</v>
      </c>
      <c r="F854" s="3" t="s">
        <v>212</v>
      </c>
      <c r="G854" s="3" t="s">
        <v>221</v>
      </c>
      <c r="H854" s="3"/>
      <c r="I854" s="3"/>
      <c r="J854" s="3"/>
      <c r="K854" s="3"/>
      <c r="L854" s="3"/>
      <c r="M854" s="3"/>
      <c r="N854" s="3"/>
      <c r="O854" s="3"/>
      <c r="P854" s="3"/>
      <c r="Q854" s="3"/>
      <c r="R854" s="3"/>
      <c r="S854" s="3"/>
      <c r="T854" s="3"/>
      <c r="U854" s="3"/>
      <c r="V854" s="3"/>
      <c r="W854" s="3"/>
      <c r="X854" s="3"/>
      <c r="Y854" s="3"/>
      <c r="Z854" s="3"/>
    </row>
    <row r="855" spans="1:26" x14ac:dyDescent="0.2">
      <c r="A855" s="3">
        <v>14229</v>
      </c>
      <c r="B855" s="3" t="s">
        <v>365</v>
      </c>
      <c r="C855" s="13">
        <v>44819</v>
      </c>
      <c r="D855" s="12">
        <v>0.56527777777777777</v>
      </c>
      <c r="E855" s="3">
        <v>1031</v>
      </c>
      <c r="F855" s="3" t="s">
        <v>255</v>
      </c>
      <c r="G855" s="3" t="s">
        <v>221</v>
      </c>
      <c r="H855" s="3"/>
      <c r="I855" s="3"/>
      <c r="J855" s="3"/>
      <c r="K855" s="3"/>
      <c r="L855" s="3"/>
      <c r="M855" s="3"/>
      <c r="N855" s="3"/>
      <c r="O855" s="3"/>
      <c r="P855" s="3"/>
      <c r="Q855" s="3"/>
      <c r="R855" s="3"/>
      <c r="S855" s="3"/>
      <c r="T855" s="3"/>
      <c r="U855" s="3"/>
      <c r="V855" s="3"/>
      <c r="W855" s="3"/>
      <c r="X855" s="3"/>
      <c r="Y855" s="3"/>
      <c r="Z855" s="3"/>
    </row>
    <row r="856" spans="1:26" x14ac:dyDescent="0.2">
      <c r="A856" s="3">
        <v>14230</v>
      </c>
      <c r="B856" s="3" t="s">
        <v>365</v>
      </c>
      <c r="C856" s="13">
        <v>44819</v>
      </c>
      <c r="D856" s="12">
        <v>0.30694444444444446</v>
      </c>
      <c r="E856" s="3">
        <v>1011</v>
      </c>
      <c r="F856" s="3" t="s">
        <v>202</v>
      </c>
      <c r="G856" s="3" t="s">
        <v>203</v>
      </c>
      <c r="H856" s="3"/>
      <c r="I856" s="3"/>
      <c r="J856" s="3"/>
      <c r="K856" s="3"/>
      <c r="L856" s="3"/>
      <c r="M856" s="3"/>
      <c r="N856" s="3"/>
      <c r="O856" s="3"/>
      <c r="P856" s="3"/>
      <c r="Q856" s="3"/>
      <c r="R856" s="3"/>
      <c r="S856" s="3"/>
      <c r="T856" s="3"/>
      <c r="U856" s="3"/>
      <c r="V856" s="3"/>
      <c r="W856" s="3"/>
      <c r="X856" s="3"/>
      <c r="Y856" s="3"/>
      <c r="Z856" s="3"/>
    </row>
    <row r="857" spans="1:26" x14ac:dyDescent="0.2">
      <c r="A857" s="3">
        <v>14231</v>
      </c>
      <c r="B857" s="3" t="s">
        <v>365</v>
      </c>
      <c r="C857" s="13">
        <v>44819</v>
      </c>
      <c r="D857" s="12">
        <v>0.35972222222222222</v>
      </c>
      <c r="E857" s="3">
        <v>1051</v>
      </c>
      <c r="F857" s="3" t="s">
        <v>206</v>
      </c>
      <c r="G857" s="3" t="s">
        <v>203</v>
      </c>
      <c r="H857" s="3"/>
      <c r="I857" s="3"/>
      <c r="J857" s="3"/>
      <c r="K857" s="3"/>
      <c r="L857" s="3"/>
      <c r="M857" s="3"/>
      <c r="N857" s="3"/>
      <c r="O857" s="3"/>
      <c r="P857" s="3"/>
      <c r="Q857" s="3"/>
      <c r="R857" s="3"/>
      <c r="S857" s="3"/>
      <c r="T857" s="3"/>
      <c r="U857" s="3"/>
      <c r="V857" s="3"/>
      <c r="W857" s="3"/>
      <c r="X857" s="3"/>
      <c r="Y857" s="3"/>
      <c r="Z857" s="3"/>
    </row>
    <row r="858" spans="1:26" x14ac:dyDescent="0.2">
      <c r="A858" s="3">
        <v>14232</v>
      </c>
      <c r="B858" s="3" t="s">
        <v>365</v>
      </c>
      <c r="C858" s="13">
        <v>44819</v>
      </c>
      <c r="D858" s="12">
        <v>0.57430555555555551</v>
      </c>
      <c r="E858" s="3">
        <v>1038</v>
      </c>
      <c r="F858" s="3" t="s">
        <v>260</v>
      </c>
      <c r="G858" s="3" t="s">
        <v>203</v>
      </c>
      <c r="H858" s="3"/>
      <c r="I858" s="3"/>
      <c r="J858" s="3"/>
      <c r="K858" s="3"/>
      <c r="L858" s="3"/>
      <c r="M858" s="3"/>
      <c r="N858" s="3"/>
      <c r="O858" s="3"/>
      <c r="P858" s="3"/>
      <c r="Q858" s="3"/>
      <c r="R858" s="3"/>
      <c r="S858" s="3"/>
      <c r="T858" s="3"/>
      <c r="U858" s="3"/>
      <c r="V858" s="3"/>
      <c r="W858" s="3"/>
      <c r="X858" s="3"/>
      <c r="Y858" s="3"/>
      <c r="Z858" s="3"/>
    </row>
    <row r="859" spans="1:26" x14ac:dyDescent="0.2">
      <c r="A859" s="3">
        <v>14233</v>
      </c>
      <c r="B859" s="3" t="s">
        <v>365</v>
      </c>
      <c r="C859" s="13">
        <v>44819</v>
      </c>
      <c r="D859" s="12">
        <v>0.43472222222222223</v>
      </c>
      <c r="E859" s="3">
        <v>1015</v>
      </c>
      <c r="F859" s="3" t="s">
        <v>227</v>
      </c>
      <c r="G859" s="3" t="s">
        <v>221</v>
      </c>
      <c r="H859" s="3"/>
      <c r="I859" s="3"/>
      <c r="J859" s="3"/>
      <c r="K859" s="3"/>
      <c r="L859" s="3"/>
      <c r="M859" s="3"/>
      <c r="N859" s="3"/>
      <c r="O859" s="3"/>
      <c r="P859" s="3"/>
      <c r="Q859" s="3"/>
      <c r="R859" s="3"/>
      <c r="S859" s="3"/>
      <c r="T859" s="3"/>
      <c r="U859" s="3"/>
      <c r="V859" s="3"/>
      <c r="W859" s="3"/>
      <c r="X859" s="3"/>
      <c r="Y859" s="3"/>
      <c r="Z859" s="3"/>
    </row>
    <row r="860" spans="1:26" x14ac:dyDescent="0.2">
      <c r="A860" s="3">
        <v>14234</v>
      </c>
      <c r="B860" s="3" t="s">
        <v>365</v>
      </c>
      <c r="C860" s="13">
        <v>44819</v>
      </c>
      <c r="D860" s="12">
        <v>0.53888888888888886</v>
      </c>
      <c r="E860" s="3">
        <v>1018</v>
      </c>
      <c r="F860" s="3" t="s">
        <v>249</v>
      </c>
      <c r="G860" s="3" t="s">
        <v>203</v>
      </c>
      <c r="H860" s="3"/>
      <c r="I860" s="3"/>
      <c r="J860" s="3"/>
      <c r="K860" s="3"/>
      <c r="L860" s="3"/>
      <c r="M860" s="3"/>
      <c r="N860" s="3"/>
      <c r="O860" s="3"/>
      <c r="P860" s="3"/>
      <c r="Q860" s="3"/>
      <c r="R860" s="3"/>
      <c r="S860" s="3"/>
      <c r="T860" s="3"/>
      <c r="U860" s="3"/>
      <c r="V860" s="3"/>
      <c r="W860" s="3"/>
      <c r="X860" s="3"/>
      <c r="Y860" s="3"/>
      <c r="Z860" s="3"/>
    </row>
    <row r="861" spans="1:26" x14ac:dyDescent="0.2">
      <c r="A861" s="3">
        <v>14235</v>
      </c>
      <c r="B861" s="3" t="s">
        <v>365</v>
      </c>
      <c r="C861" s="13">
        <v>44819</v>
      </c>
      <c r="D861" s="12">
        <v>0.40972222222222221</v>
      </c>
      <c r="E861" s="3">
        <v>1052</v>
      </c>
      <c r="F861" s="3" t="s">
        <v>212</v>
      </c>
      <c r="G861" s="3" t="s">
        <v>203</v>
      </c>
      <c r="H861" s="3"/>
      <c r="I861" s="3"/>
      <c r="J861" s="3"/>
      <c r="K861" s="3"/>
      <c r="L861" s="3"/>
      <c r="M861" s="3"/>
      <c r="N861" s="3"/>
      <c r="O861" s="3"/>
      <c r="P861" s="3"/>
      <c r="Q861" s="3"/>
      <c r="R861" s="3"/>
      <c r="S861" s="3"/>
      <c r="T861" s="3"/>
      <c r="U861" s="3"/>
      <c r="V861" s="3"/>
      <c r="W861" s="3"/>
      <c r="X861" s="3"/>
      <c r="Y861" s="3"/>
      <c r="Z861" s="3"/>
    </row>
    <row r="862" spans="1:26" x14ac:dyDescent="0.2">
      <c r="A862" s="3">
        <v>14236</v>
      </c>
      <c r="B862" s="3" t="s">
        <v>365</v>
      </c>
      <c r="C862" s="13">
        <v>44819</v>
      </c>
      <c r="D862" s="12">
        <v>0.51180555555555551</v>
      </c>
      <c r="E862" s="3">
        <v>1042</v>
      </c>
      <c r="F862" s="3" t="s">
        <v>243</v>
      </c>
      <c r="G862" s="3" t="s">
        <v>203</v>
      </c>
      <c r="H862" s="3"/>
      <c r="I862" s="3"/>
      <c r="J862" s="3"/>
      <c r="K862" s="3"/>
      <c r="L862" s="3"/>
      <c r="M862" s="3"/>
      <c r="N862" s="3"/>
      <c r="O862" s="3"/>
      <c r="P862" s="3"/>
      <c r="Q862" s="3"/>
      <c r="R862" s="3"/>
      <c r="S862" s="3"/>
      <c r="T862" s="3"/>
      <c r="U862" s="3"/>
      <c r="V862" s="3"/>
      <c r="W862" s="3"/>
      <c r="X862" s="3"/>
      <c r="Y862" s="3"/>
      <c r="Z862" s="3"/>
    </row>
    <row r="863" spans="1:26" x14ac:dyDescent="0.2">
      <c r="A863" s="3">
        <v>14237</v>
      </c>
      <c r="B863" s="3" t="s">
        <v>365</v>
      </c>
      <c r="C863" s="13">
        <v>44819</v>
      </c>
      <c r="D863" s="12">
        <v>0.47361111111111109</v>
      </c>
      <c r="E863" s="3">
        <v>1021</v>
      </c>
      <c r="F863" s="3" t="s">
        <v>235</v>
      </c>
      <c r="G863" s="3" t="s">
        <v>203</v>
      </c>
      <c r="H863" s="3"/>
      <c r="I863" s="3"/>
      <c r="J863" s="3"/>
      <c r="K863" s="3"/>
      <c r="L863" s="3"/>
      <c r="M863" s="3"/>
      <c r="N863" s="3"/>
      <c r="O863" s="3"/>
      <c r="P863" s="3"/>
      <c r="Q863" s="3"/>
      <c r="R863" s="3"/>
      <c r="S863" s="3"/>
      <c r="T863" s="3"/>
      <c r="U863" s="3"/>
      <c r="V863" s="3"/>
      <c r="W863" s="3"/>
      <c r="X863" s="3"/>
      <c r="Y863" s="3"/>
      <c r="Z863" s="3"/>
    </row>
    <row r="864" spans="1:26" x14ac:dyDescent="0.2">
      <c r="A864" s="3">
        <v>14238</v>
      </c>
      <c r="B864" s="3" t="s">
        <v>365</v>
      </c>
      <c r="C864" s="13">
        <v>44819</v>
      </c>
      <c r="D864" s="12">
        <v>0.4513888888888889</v>
      </c>
      <c r="E864" s="3">
        <v>1030</v>
      </c>
      <c r="F864" s="3" t="s">
        <v>230</v>
      </c>
      <c r="G864" s="3" t="s">
        <v>203</v>
      </c>
      <c r="H864" s="3"/>
      <c r="I864" s="3"/>
      <c r="J864" s="3"/>
      <c r="K864" s="3"/>
      <c r="L864" s="3"/>
      <c r="M864" s="3"/>
      <c r="N864" s="3"/>
      <c r="O864" s="3"/>
      <c r="P864" s="3"/>
      <c r="Q864" s="3"/>
      <c r="R864" s="3"/>
      <c r="S864" s="3"/>
      <c r="T864" s="3"/>
      <c r="U864" s="3"/>
      <c r="V864" s="3"/>
      <c r="W864" s="3"/>
      <c r="X864" s="3"/>
      <c r="Y864" s="3"/>
      <c r="Z864" s="3"/>
    </row>
    <row r="865" spans="1:26" x14ac:dyDescent="0.2">
      <c r="A865" s="3">
        <v>14239</v>
      </c>
      <c r="B865" s="3" t="s">
        <v>365</v>
      </c>
      <c r="C865" s="13">
        <v>44819</v>
      </c>
      <c r="D865" s="12">
        <v>0.43472222222222223</v>
      </c>
      <c r="E865" s="3">
        <v>1032</v>
      </c>
      <c r="F865" s="3" t="s">
        <v>227</v>
      </c>
      <c r="G865" s="3" t="s">
        <v>203</v>
      </c>
      <c r="H865" s="3"/>
      <c r="I865" s="3"/>
      <c r="J865" s="3"/>
      <c r="K865" s="3"/>
      <c r="L865" s="3"/>
      <c r="M865" s="3"/>
      <c r="N865" s="3"/>
      <c r="O865" s="3"/>
      <c r="P865" s="3"/>
      <c r="Q865" s="3"/>
      <c r="R865" s="3"/>
      <c r="S865" s="3"/>
      <c r="T865" s="3"/>
      <c r="U865" s="3"/>
      <c r="V865" s="3"/>
      <c r="W865" s="3"/>
      <c r="X865" s="3"/>
      <c r="Y865" s="3"/>
      <c r="Z865" s="3"/>
    </row>
    <row r="866" spans="1:26" x14ac:dyDescent="0.2">
      <c r="A866" s="3">
        <v>14240</v>
      </c>
      <c r="B866" s="3" t="s">
        <v>365</v>
      </c>
      <c r="C866" s="13">
        <v>44819</v>
      </c>
      <c r="D866" s="12">
        <v>0.4513888888888889</v>
      </c>
      <c r="E866" s="3">
        <v>1034</v>
      </c>
      <c r="F866" s="3" t="s">
        <v>230</v>
      </c>
      <c r="G866" s="3" t="s">
        <v>221</v>
      </c>
      <c r="H866" s="3"/>
      <c r="I866" s="3"/>
      <c r="J866" s="3"/>
      <c r="K866" s="3"/>
      <c r="L866" s="3"/>
      <c r="M866" s="3"/>
      <c r="N866" s="3"/>
      <c r="O866" s="3"/>
      <c r="P866" s="3"/>
      <c r="Q866" s="3"/>
      <c r="R866" s="3"/>
      <c r="S866" s="3"/>
      <c r="T866" s="3"/>
      <c r="U866" s="3"/>
      <c r="V866" s="3"/>
      <c r="W866" s="3"/>
      <c r="X866" s="3"/>
      <c r="Y866" s="3"/>
      <c r="Z866" s="3"/>
    </row>
    <row r="867" spans="1:26" x14ac:dyDescent="0.2">
      <c r="A867" s="3">
        <v>14241</v>
      </c>
      <c r="B867" s="3" t="s">
        <v>365</v>
      </c>
      <c r="C867" s="13">
        <v>44819</v>
      </c>
      <c r="D867" s="12">
        <v>0.4861111111111111</v>
      </c>
      <c r="E867" s="3">
        <v>1035</v>
      </c>
      <c r="F867" s="3" t="s">
        <v>240</v>
      </c>
      <c r="G867" s="3" t="s">
        <v>203</v>
      </c>
      <c r="H867" s="3"/>
      <c r="I867" s="3"/>
      <c r="J867" s="3"/>
      <c r="K867" s="3"/>
      <c r="L867" s="3"/>
      <c r="M867" s="3"/>
      <c r="N867" s="3"/>
      <c r="O867" s="3"/>
      <c r="P867" s="3"/>
      <c r="Q867" s="3"/>
      <c r="R867" s="3"/>
      <c r="S867" s="3"/>
      <c r="T867" s="3"/>
      <c r="U867" s="3"/>
      <c r="V867" s="3"/>
      <c r="W867" s="3"/>
      <c r="X867" s="3"/>
      <c r="Y867" s="3"/>
      <c r="Z867" s="3"/>
    </row>
    <row r="868" spans="1:26" x14ac:dyDescent="0.2">
      <c r="A868" s="3">
        <v>14300</v>
      </c>
      <c r="B868" s="3" t="s">
        <v>366</v>
      </c>
      <c r="C868" s="11">
        <v>44861</v>
      </c>
      <c r="D868" s="12">
        <v>0.46944444444444444</v>
      </c>
      <c r="E868" s="3">
        <v>1027</v>
      </c>
      <c r="F868" s="3" t="s">
        <v>240</v>
      </c>
      <c r="G868" s="3" t="s">
        <v>203</v>
      </c>
      <c r="H868" s="3"/>
      <c r="I868" s="3"/>
      <c r="J868" s="3"/>
      <c r="K868" s="3"/>
      <c r="L868" s="3"/>
      <c r="M868" s="3"/>
      <c r="N868" s="3"/>
      <c r="O868" s="3"/>
      <c r="P868" s="3"/>
      <c r="Q868" s="3"/>
      <c r="R868" s="3"/>
      <c r="S868" s="3"/>
      <c r="T868" s="3"/>
      <c r="U868" s="3"/>
      <c r="V868" s="3"/>
      <c r="W868" s="3"/>
      <c r="X868" s="3"/>
      <c r="Y868" s="3"/>
      <c r="Z868" s="3"/>
    </row>
    <row r="869" spans="1:26" x14ac:dyDescent="0.2">
      <c r="A869" s="3">
        <v>14301</v>
      </c>
      <c r="B869" s="3" t="s">
        <v>366</v>
      </c>
      <c r="C869" s="11">
        <v>44861</v>
      </c>
      <c r="D869" s="12">
        <v>0.50138888888888888</v>
      </c>
      <c r="E869" s="3">
        <v>1002</v>
      </c>
      <c r="F869" s="3" t="s">
        <v>246</v>
      </c>
      <c r="G869" s="3" t="s">
        <v>203</v>
      </c>
      <c r="H869" s="3"/>
      <c r="I869" s="3"/>
      <c r="J869" s="3"/>
      <c r="K869" s="3"/>
      <c r="L869" s="3"/>
      <c r="M869" s="3"/>
      <c r="N869" s="3"/>
      <c r="O869" s="3"/>
      <c r="P869" s="3"/>
      <c r="Q869" s="3"/>
      <c r="R869" s="3"/>
      <c r="S869" s="3"/>
      <c r="T869" s="3"/>
      <c r="U869" s="3"/>
      <c r="V869" s="3"/>
      <c r="W869" s="3"/>
      <c r="X869" s="3"/>
      <c r="Y869" s="3"/>
      <c r="Z869" s="3"/>
    </row>
    <row r="870" spans="1:26" x14ac:dyDescent="0.2">
      <c r="A870" s="3">
        <v>14302</v>
      </c>
      <c r="B870" s="3" t="s">
        <v>366</v>
      </c>
      <c r="C870" s="11">
        <v>44861</v>
      </c>
      <c r="D870" s="12">
        <v>0.45763888888888887</v>
      </c>
      <c r="E870" s="3">
        <v>1022</v>
      </c>
      <c r="F870" s="3" t="s">
        <v>235</v>
      </c>
      <c r="G870" s="3" t="s">
        <v>203</v>
      </c>
      <c r="H870" s="3"/>
      <c r="I870" s="3"/>
      <c r="J870" s="3"/>
      <c r="K870" s="3"/>
      <c r="L870" s="3"/>
      <c r="M870" s="3"/>
      <c r="N870" s="3"/>
      <c r="O870" s="3"/>
      <c r="P870" s="3"/>
      <c r="Q870" s="3"/>
      <c r="R870" s="3"/>
      <c r="S870" s="3"/>
      <c r="T870" s="3"/>
      <c r="U870" s="3"/>
      <c r="V870" s="3"/>
      <c r="W870" s="3"/>
      <c r="X870" s="3"/>
      <c r="Y870" s="3"/>
      <c r="Z870" s="3"/>
    </row>
    <row r="871" spans="1:26" x14ac:dyDescent="0.2">
      <c r="A871" s="3">
        <v>14303</v>
      </c>
      <c r="B871" s="3" t="s">
        <v>366</v>
      </c>
      <c r="C871" s="11">
        <v>44861</v>
      </c>
      <c r="D871" s="12">
        <v>0.5131944444444444</v>
      </c>
      <c r="E871" s="3">
        <v>1030</v>
      </c>
      <c r="F871" s="3" t="s">
        <v>252</v>
      </c>
      <c r="G871" s="3" t="s">
        <v>203</v>
      </c>
      <c r="H871" s="3"/>
      <c r="I871" s="3"/>
      <c r="J871" s="3"/>
      <c r="K871" s="3"/>
      <c r="L871" s="3"/>
      <c r="M871" s="3"/>
      <c r="N871" s="3"/>
      <c r="O871" s="3"/>
      <c r="P871" s="3"/>
      <c r="Q871" s="3"/>
      <c r="R871" s="3"/>
      <c r="S871" s="3"/>
      <c r="T871" s="3"/>
      <c r="U871" s="3"/>
      <c r="V871" s="3"/>
      <c r="W871" s="3"/>
      <c r="X871" s="3"/>
      <c r="Y871" s="3"/>
      <c r="Z871" s="3"/>
    </row>
    <row r="872" spans="1:26" x14ac:dyDescent="0.2">
      <c r="A872" s="3">
        <v>14304</v>
      </c>
      <c r="B872" s="3" t="s">
        <v>366</v>
      </c>
      <c r="C872" s="11">
        <v>44861</v>
      </c>
      <c r="D872" s="12">
        <v>0.53541666666666665</v>
      </c>
      <c r="E872" s="3">
        <v>1036</v>
      </c>
      <c r="F872" s="3" t="s">
        <v>260</v>
      </c>
      <c r="G872" s="3" t="s">
        <v>203</v>
      </c>
      <c r="H872" s="3"/>
      <c r="I872" s="3"/>
      <c r="J872" s="3"/>
      <c r="K872" s="3"/>
      <c r="L872" s="3"/>
      <c r="M872" s="3"/>
      <c r="N872" s="3"/>
      <c r="O872" s="3"/>
      <c r="P872" s="3"/>
      <c r="Q872" s="3"/>
      <c r="R872" s="3"/>
      <c r="S872" s="3"/>
      <c r="T872" s="3"/>
      <c r="U872" s="3"/>
      <c r="V872" s="3"/>
      <c r="W872" s="3"/>
      <c r="X872" s="3"/>
      <c r="Y872" s="3"/>
      <c r="Z872" s="3"/>
    </row>
    <row r="873" spans="1:26" x14ac:dyDescent="0.2">
      <c r="A873" s="3">
        <v>14305</v>
      </c>
      <c r="B873" s="3" t="s">
        <v>366</v>
      </c>
      <c r="C873" s="11">
        <v>44861</v>
      </c>
      <c r="D873" s="12">
        <v>0.30208333333333331</v>
      </c>
      <c r="E873" s="3">
        <v>1015</v>
      </c>
      <c r="F873" s="3" t="s">
        <v>202</v>
      </c>
      <c r="G873" s="3" t="s">
        <v>203</v>
      </c>
      <c r="H873" s="3"/>
      <c r="I873" s="3"/>
      <c r="J873" s="3"/>
      <c r="K873" s="3"/>
      <c r="L873" s="3"/>
      <c r="M873" s="3"/>
      <c r="N873" s="3"/>
      <c r="O873" s="3"/>
      <c r="P873" s="3"/>
      <c r="Q873" s="3"/>
      <c r="R873" s="3"/>
      <c r="S873" s="3"/>
      <c r="T873" s="3"/>
      <c r="U873" s="3"/>
      <c r="V873" s="3"/>
      <c r="W873" s="3"/>
      <c r="X873" s="3"/>
      <c r="Y873" s="3"/>
      <c r="Z873" s="3"/>
    </row>
    <row r="874" spans="1:26" x14ac:dyDescent="0.2">
      <c r="A874" s="3">
        <v>14306</v>
      </c>
      <c r="B874" s="3" t="s">
        <v>366</v>
      </c>
      <c r="C874" s="11">
        <v>44861</v>
      </c>
      <c r="D874" s="12">
        <v>0.52708333333333335</v>
      </c>
      <c r="E874" s="3">
        <v>1032</v>
      </c>
      <c r="F874" s="3" t="s">
        <v>255</v>
      </c>
      <c r="G874" s="3" t="s">
        <v>203</v>
      </c>
      <c r="H874" s="3"/>
      <c r="I874" s="3"/>
      <c r="J874" s="3"/>
      <c r="K874" s="3"/>
      <c r="L874" s="3"/>
      <c r="M874" s="3"/>
      <c r="N874" s="3"/>
      <c r="O874" s="3"/>
      <c r="P874" s="3"/>
      <c r="Q874" s="3"/>
      <c r="R874" s="3"/>
      <c r="S874" s="3"/>
      <c r="T874" s="3"/>
      <c r="U874" s="3"/>
      <c r="V874" s="3"/>
      <c r="W874" s="3"/>
      <c r="X874" s="3"/>
      <c r="Y874" s="3"/>
      <c r="Z874" s="3"/>
    </row>
    <row r="875" spans="1:26" x14ac:dyDescent="0.2">
      <c r="A875" s="3">
        <v>14307</v>
      </c>
      <c r="B875" s="3" t="s">
        <v>366</v>
      </c>
      <c r="C875" s="11">
        <v>44861</v>
      </c>
      <c r="D875" s="12">
        <v>0.48749999999999999</v>
      </c>
      <c r="E875" s="3">
        <v>1021</v>
      </c>
      <c r="F875" s="3" t="s">
        <v>243</v>
      </c>
      <c r="G875" s="3" t="s">
        <v>203</v>
      </c>
      <c r="H875" s="3"/>
      <c r="I875" s="3"/>
      <c r="J875" s="3"/>
      <c r="K875" s="3"/>
      <c r="L875" s="3"/>
      <c r="M875" s="3"/>
      <c r="N875" s="3"/>
      <c r="O875" s="3"/>
      <c r="P875" s="3"/>
      <c r="Q875" s="3"/>
      <c r="R875" s="3"/>
      <c r="S875" s="3"/>
      <c r="T875" s="3"/>
      <c r="U875" s="3"/>
      <c r="V875" s="3"/>
      <c r="W875" s="3"/>
      <c r="X875" s="3"/>
      <c r="Y875" s="3"/>
      <c r="Z875" s="3"/>
    </row>
    <row r="876" spans="1:26" x14ac:dyDescent="0.2">
      <c r="A876" s="3">
        <v>14308</v>
      </c>
      <c r="B876" s="3" t="s">
        <v>366</v>
      </c>
      <c r="C876" s="11">
        <v>44861</v>
      </c>
      <c r="D876" s="12">
        <v>0.46944444444444444</v>
      </c>
      <c r="E876" s="3">
        <v>1042</v>
      </c>
      <c r="F876" s="3" t="s">
        <v>240</v>
      </c>
      <c r="G876" s="3" t="s">
        <v>221</v>
      </c>
      <c r="H876" s="3"/>
      <c r="I876" s="3"/>
      <c r="J876" s="3"/>
      <c r="K876" s="3"/>
      <c r="L876" s="3"/>
      <c r="M876" s="3"/>
      <c r="N876" s="3"/>
      <c r="O876" s="3"/>
      <c r="P876" s="3"/>
      <c r="Q876" s="3"/>
      <c r="R876" s="3"/>
      <c r="S876" s="3"/>
      <c r="T876" s="3"/>
      <c r="U876" s="3"/>
      <c r="V876" s="3"/>
      <c r="W876" s="3"/>
      <c r="X876" s="3"/>
      <c r="Y876" s="3"/>
      <c r="Z876" s="3"/>
    </row>
    <row r="877" spans="1:26" x14ac:dyDescent="0.2">
      <c r="A877" s="3">
        <v>14309</v>
      </c>
      <c r="B877" s="3" t="s">
        <v>366</v>
      </c>
      <c r="C877" s="11">
        <v>44861</v>
      </c>
      <c r="D877" s="12">
        <v>0.3840277777777778</v>
      </c>
      <c r="E877" s="3">
        <v>1011</v>
      </c>
      <c r="F877" s="3" t="s">
        <v>227</v>
      </c>
      <c r="G877" s="3" t="s">
        <v>203</v>
      </c>
      <c r="H877" s="3"/>
      <c r="I877" s="3"/>
      <c r="J877" s="3"/>
      <c r="K877" s="3"/>
      <c r="L877" s="3"/>
      <c r="M877" s="3"/>
      <c r="N877" s="3"/>
      <c r="O877" s="3"/>
      <c r="P877" s="3"/>
      <c r="Q877" s="3"/>
      <c r="R877" s="3"/>
      <c r="S877" s="3"/>
      <c r="T877" s="3"/>
      <c r="U877" s="3"/>
      <c r="V877" s="3"/>
      <c r="W877" s="3"/>
      <c r="X877" s="3"/>
      <c r="Y877" s="3"/>
      <c r="Z877" s="3"/>
    </row>
    <row r="878" spans="1:26" x14ac:dyDescent="0.2">
      <c r="A878" s="3">
        <v>14310</v>
      </c>
      <c r="B878" s="3" t="s">
        <v>366</v>
      </c>
      <c r="C878" s="11">
        <v>44861</v>
      </c>
      <c r="D878" s="12">
        <v>0.55347222222222225</v>
      </c>
      <c r="E878" s="3">
        <v>1031</v>
      </c>
      <c r="F878" s="3" t="s">
        <v>263</v>
      </c>
      <c r="G878" s="3" t="s">
        <v>203</v>
      </c>
      <c r="H878" s="3"/>
      <c r="I878" s="3"/>
      <c r="J878" s="3"/>
      <c r="K878" s="3"/>
      <c r="L878" s="3"/>
      <c r="M878" s="3"/>
      <c r="N878" s="3"/>
      <c r="O878" s="3"/>
      <c r="P878" s="3"/>
      <c r="Q878" s="3"/>
      <c r="R878" s="3"/>
      <c r="S878" s="3"/>
      <c r="T878" s="3"/>
      <c r="U878" s="3"/>
      <c r="V878" s="3"/>
      <c r="W878" s="3"/>
      <c r="X878" s="3"/>
      <c r="Y878" s="3"/>
      <c r="Z878" s="3"/>
    </row>
    <row r="879" spans="1:26" x14ac:dyDescent="0.2">
      <c r="A879" s="3">
        <v>14311</v>
      </c>
      <c r="B879" s="3" t="s">
        <v>366</v>
      </c>
      <c r="C879" s="11">
        <v>44861</v>
      </c>
      <c r="D879" s="12">
        <v>0.4236111111111111</v>
      </c>
      <c r="E879" s="3">
        <v>1010</v>
      </c>
      <c r="F879" s="3" t="s">
        <v>230</v>
      </c>
      <c r="G879" s="3" t="s">
        <v>203</v>
      </c>
      <c r="H879" s="3"/>
      <c r="I879" s="3"/>
      <c r="J879" s="3"/>
      <c r="K879" s="3"/>
      <c r="L879" s="3"/>
      <c r="M879" s="3"/>
      <c r="N879" s="3"/>
      <c r="O879" s="3"/>
      <c r="P879" s="3"/>
      <c r="Q879" s="3"/>
      <c r="R879" s="3"/>
      <c r="S879" s="3"/>
      <c r="T879" s="3"/>
      <c r="U879" s="3"/>
      <c r="V879" s="3"/>
      <c r="W879" s="3"/>
      <c r="X879" s="3"/>
      <c r="Y879" s="3"/>
      <c r="Z879" s="3"/>
    </row>
    <row r="880" spans="1:26" x14ac:dyDescent="0.2">
      <c r="A880" s="16"/>
      <c r="B880" s="16" t="s">
        <v>366</v>
      </c>
      <c r="C880" s="19">
        <v>44861</v>
      </c>
      <c r="D880" s="18">
        <v>0.3840277777777778</v>
      </c>
      <c r="E880" s="16">
        <v>1017</v>
      </c>
      <c r="F880" s="16" t="s">
        <v>227</v>
      </c>
      <c r="G880" s="16" t="s">
        <v>221</v>
      </c>
      <c r="H880" s="3"/>
      <c r="I880" s="3"/>
      <c r="J880" s="3"/>
      <c r="K880" s="3"/>
      <c r="L880" s="3"/>
      <c r="M880" s="3"/>
      <c r="N880" s="3"/>
      <c r="O880" s="3"/>
      <c r="P880" s="3"/>
      <c r="Q880" s="3"/>
      <c r="R880" s="3"/>
      <c r="S880" s="3"/>
      <c r="T880" s="3"/>
      <c r="U880" s="3"/>
      <c r="V880" s="3"/>
      <c r="W880" s="3"/>
      <c r="X880" s="3"/>
      <c r="Y880" s="3"/>
      <c r="Z880" s="3"/>
    </row>
    <row r="881" spans="1:26" x14ac:dyDescent="0.2">
      <c r="A881" s="16"/>
      <c r="B881" s="16" t="s">
        <v>366</v>
      </c>
      <c r="C881" s="19">
        <v>44861</v>
      </c>
      <c r="D881" s="18">
        <v>0.4236111111111111</v>
      </c>
      <c r="E881" s="16">
        <v>1017</v>
      </c>
      <c r="F881" s="16" t="s">
        <v>230</v>
      </c>
      <c r="G881" s="16" t="s">
        <v>221</v>
      </c>
      <c r="H881" s="3"/>
      <c r="I881" s="3"/>
      <c r="J881" s="3"/>
      <c r="K881" s="3"/>
      <c r="L881" s="3"/>
      <c r="M881" s="3"/>
      <c r="N881" s="3"/>
      <c r="O881" s="3"/>
      <c r="P881" s="3"/>
      <c r="Q881" s="3"/>
      <c r="R881" s="3"/>
      <c r="S881" s="3"/>
      <c r="T881" s="3"/>
      <c r="U881" s="3"/>
      <c r="V881" s="3"/>
      <c r="W881" s="3"/>
      <c r="X881" s="3"/>
      <c r="Y881" s="3"/>
      <c r="Z881" s="3"/>
    </row>
    <row r="882" spans="1:26" x14ac:dyDescent="0.2">
      <c r="A882" s="3">
        <v>14313</v>
      </c>
      <c r="B882" s="3" t="s">
        <v>366</v>
      </c>
      <c r="C882" s="11">
        <v>44862</v>
      </c>
      <c r="D882" s="12">
        <v>0.55625000000000002</v>
      </c>
      <c r="E882" s="3">
        <v>1010</v>
      </c>
      <c r="F882" s="3" t="s">
        <v>281</v>
      </c>
      <c r="G882" s="3" t="s">
        <v>203</v>
      </c>
      <c r="H882" s="3"/>
      <c r="I882" s="3"/>
      <c r="J882" s="3"/>
      <c r="K882" s="3"/>
      <c r="L882" s="3"/>
      <c r="M882" s="3"/>
      <c r="N882" s="3"/>
      <c r="O882" s="3"/>
      <c r="P882" s="3"/>
      <c r="Q882" s="3"/>
      <c r="R882" s="3"/>
      <c r="S882" s="3"/>
      <c r="T882" s="3"/>
      <c r="U882" s="3"/>
      <c r="V882" s="3"/>
      <c r="W882" s="3"/>
      <c r="X882" s="3"/>
      <c r="Y882" s="3"/>
      <c r="Z882" s="3"/>
    </row>
    <row r="883" spans="1:26" x14ac:dyDescent="0.2">
      <c r="A883" s="3">
        <v>14314</v>
      </c>
      <c r="B883" s="3" t="s">
        <v>366</v>
      </c>
      <c r="C883" s="11">
        <v>44862</v>
      </c>
      <c r="D883" s="12">
        <v>0.58125000000000004</v>
      </c>
      <c r="E883" s="3">
        <v>1021</v>
      </c>
      <c r="F883" s="3" t="s">
        <v>284</v>
      </c>
      <c r="G883" s="3" t="s">
        <v>203</v>
      </c>
      <c r="H883" s="3"/>
      <c r="I883" s="3"/>
      <c r="J883" s="3"/>
      <c r="K883" s="3"/>
      <c r="L883" s="3"/>
      <c r="M883" s="3"/>
      <c r="N883" s="3"/>
      <c r="O883" s="3"/>
      <c r="P883" s="3"/>
      <c r="Q883" s="3"/>
      <c r="R883" s="3"/>
      <c r="S883" s="3"/>
      <c r="T883" s="3"/>
      <c r="U883" s="3"/>
      <c r="V883" s="3"/>
      <c r="W883" s="3"/>
      <c r="X883" s="3"/>
      <c r="Y883" s="3"/>
      <c r="Z883" s="3"/>
    </row>
    <row r="884" spans="1:26" x14ac:dyDescent="0.2">
      <c r="A884" s="3">
        <v>14315</v>
      </c>
      <c r="B884" s="3" t="s">
        <v>366</v>
      </c>
      <c r="C884" s="11">
        <v>44862</v>
      </c>
      <c r="D884" s="12">
        <v>0.36388888888888887</v>
      </c>
      <c r="E884" s="3">
        <v>1029</v>
      </c>
      <c r="F884" s="3" t="s">
        <v>307</v>
      </c>
      <c r="G884" s="3" t="s">
        <v>221</v>
      </c>
      <c r="H884" s="3"/>
      <c r="I884" s="3"/>
      <c r="J884" s="3"/>
      <c r="K884" s="3"/>
      <c r="L884" s="3"/>
      <c r="M884" s="3"/>
      <c r="N884" s="3"/>
      <c r="O884" s="3"/>
      <c r="P884" s="3"/>
      <c r="Q884" s="3"/>
      <c r="R884" s="3"/>
      <c r="S884" s="3"/>
      <c r="T884" s="3"/>
      <c r="U884" s="3"/>
      <c r="V884" s="3"/>
      <c r="W884" s="3"/>
      <c r="X884" s="3"/>
      <c r="Y884" s="3"/>
      <c r="Z884" s="3"/>
    </row>
    <row r="885" spans="1:26" x14ac:dyDescent="0.2">
      <c r="A885" s="3">
        <v>14316</v>
      </c>
      <c r="B885" s="3" t="s">
        <v>366</v>
      </c>
      <c r="C885" s="11">
        <v>44862</v>
      </c>
      <c r="D885" s="12">
        <v>0.51388888888888884</v>
      </c>
      <c r="E885" s="3">
        <v>1034</v>
      </c>
      <c r="F885" s="3" t="s">
        <v>218</v>
      </c>
      <c r="G885" s="3" t="s">
        <v>203</v>
      </c>
      <c r="H885" s="3"/>
      <c r="I885" s="3"/>
      <c r="J885" s="3"/>
      <c r="K885" s="3"/>
      <c r="L885" s="3"/>
      <c r="M885" s="3"/>
      <c r="N885" s="3"/>
      <c r="O885" s="3"/>
      <c r="P885" s="3"/>
      <c r="Q885" s="3"/>
      <c r="R885" s="3"/>
      <c r="S885" s="3"/>
      <c r="T885" s="3"/>
      <c r="U885" s="3"/>
      <c r="V885" s="3"/>
      <c r="W885" s="3"/>
      <c r="X885" s="3"/>
      <c r="Y885" s="3"/>
      <c r="Z885" s="3"/>
    </row>
    <row r="886" spans="1:26" x14ac:dyDescent="0.2">
      <c r="A886" s="3">
        <v>14317</v>
      </c>
      <c r="B886" s="3" t="s">
        <v>366</v>
      </c>
      <c r="C886" s="11">
        <v>44862</v>
      </c>
      <c r="D886" s="12">
        <v>0.33402777777777776</v>
      </c>
      <c r="E886" s="3">
        <v>1024</v>
      </c>
      <c r="F886" s="3" t="s">
        <v>277</v>
      </c>
      <c r="G886" s="3" t="s">
        <v>203</v>
      </c>
      <c r="H886" s="3"/>
      <c r="I886" s="3"/>
      <c r="J886" s="3"/>
      <c r="K886" s="3"/>
      <c r="L886" s="3"/>
      <c r="M886" s="3"/>
      <c r="N886" s="3"/>
      <c r="O886" s="3"/>
      <c r="P886" s="3"/>
      <c r="Q886" s="3"/>
      <c r="R886" s="3"/>
      <c r="S886" s="3"/>
      <c r="T886" s="3"/>
      <c r="U886" s="3"/>
      <c r="V886" s="3"/>
      <c r="W886" s="3"/>
      <c r="X886" s="3"/>
      <c r="Y886" s="3"/>
      <c r="Z886" s="3"/>
    </row>
    <row r="887" spans="1:26" x14ac:dyDescent="0.2">
      <c r="A887" s="3">
        <v>14318</v>
      </c>
      <c r="B887" s="3" t="s">
        <v>366</v>
      </c>
      <c r="C887" s="11">
        <v>44862</v>
      </c>
      <c r="D887" s="12">
        <v>0.51388888888888884</v>
      </c>
      <c r="E887" s="3">
        <v>1042</v>
      </c>
      <c r="F887" s="3" t="s">
        <v>218</v>
      </c>
      <c r="G887" s="3" t="s">
        <v>221</v>
      </c>
      <c r="H887" s="3"/>
      <c r="I887" s="3"/>
      <c r="J887" s="3"/>
      <c r="K887" s="3"/>
      <c r="L887" s="3"/>
      <c r="M887" s="3"/>
      <c r="N887" s="3"/>
      <c r="O887" s="3"/>
      <c r="P887" s="3"/>
      <c r="Q887" s="3"/>
      <c r="R887" s="3"/>
      <c r="S887" s="3"/>
      <c r="T887" s="3"/>
      <c r="U887" s="3"/>
      <c r="V887" s="3"/>
      <c r="W887" s="3"/>
      <c r="X887" s="3"/>
      <c r="Y887" s="3"/>
      <c r="Z887" s="3"/>
    </row>
    <row r="888" spans="1:26" x14ac:dyDescent="0.2">
      <c r="A888" s="3">
        <v>14319</v>
      </c>
      <c r="B888" s="3" t="s">
        <v>366</v>
      </c>
      <c r="C888" s="11">
        <v>44862</v>
      </c>
      <c r="D888" s="12">
        <v>0.375</v>
      </c>
      <c r="E888" s="3">
        <v>1006</v>
      </c>
      <c r="F888" s="3" t="s">
        <v>304</v>
      </c>
      <c r="G888" s="3" t="s">
        <v>203</v>
      </c>
      <c r="H888" s="3"/>
      <c r="I888" s="3"/>
      <c r="J888" s="3"/>
      <c r="K888" s="3"/>
      <c r="L888" s="3"/>
      <c r="M888" s="3"/>
      <c r="N888" s="3"/>
      <c r="O888" s="3"/>
      <c r="P888" s="3"/>
      <c r="Q888" s="3"/>
      <c r="R888" s="3"/>
      <c r="S888" s="3"/>
      <c r="T888" s="3"/>
      <c r="U888" s="3"/>
      <c r="V888" s="3"/>
      <c r="W888" s="3"/>
      <c r="X888" s="3"/>
      <c r="Y888" s="3"/>
      <c r="Z888" s="3"/>
    </row>
    <row r="889" spans="1:26" x14ac:dyDescent="0.2">
      <c r="A889" s="3">
        <v>14320</v>
      </c>
      <c r="B889" s="3" t="s">
        <v>366</v>
      </c>
      <c r="C889" s="11">
        <v>44862</v>
      </c>
      <c r="D889" s="12">
        <v>0.36388888888888887</v>
      </c>
      <c r="E889" s="3">
        <v>1041</v>
      </c>
      <c r="F889" s="3" t="s">
        <v>307</v>
      </c>
      <c r="G889" s="3" t="s">
        <v>203</v>
      </c>
      <c r="H889" s="3"/>
      <c r="I889" s="3"/>
      <c r="J889" s="3"/>
      <c r="K889" s="3"/>
      <c r="L889" s="3"/>
      <c r="M889" s="3"/>
      <c r="N889" s="3"/>
      <c r="O889" s="3"/>
      <c r="P889" s="3"/>
      <c r="Q889" s="3"/>
      <c r="R889" s="3"/>
      <c r="S889" s="3"/>
      <c r="T889" s="3"/>
      <c r="U889" s="3"/>
      <c r="V889" s="3"/>
      <c r="W889" s="3"/>
      <c r="X889" s="3"/>
      <c r="Y889" s="3"/>
      <c r="Z889" s="3"/>
    </row>
    <row r="890" spans="1:26" x14ac:dyDescent="0.2">
      <c r="A890" s="3">
        <v>14321</v>
      </c>
      <c r="B890" s="3" t="s">
        <v>366</v>
      </c>
      <c r="C890" s="11">
        <v>44862</v>
      </c>
      <c r="D890" s="12">
        <v>0.31319444444444444</v>
      </c>
      <c r="E890" s="3">
        <v>1025</v>
      </c>
      <c r="F890" s="3" t="s">
        <v>279</v>
      </c>
      <c r="G890" s="3" t="s">
        <v>203</v>
      </c>
      <c r="H890" s="3"/>
      <c r="I890" s="3"/>
      <c r="J890" s="3"/>
      <c r="K890" s="3"/>
      <c r="L890" s="3"/>
      <c r="M890" s="3"/>
      <c r="N890" s="3"/>
      <c r="O890" s="3"/>
      <c r="P890" s="3"/>
      <c r="Q890" s="3"/>
      <c r="R890" s="3"/>
      <c r="S890" s="3"/>
      <c r="T890" s="3"/>
      <c r="U890" s="3"/>
      <c r="V890" s="3"/>
      <c r="W890" s="3"/>
      <c r="X890" s="3"/>
      <c r="Y890" s="3"/>
      <c r="Z890" s="3"/>
    </row>
    <row r="891" spans="1:26" x14ac:dyDescent="0.2">
      <c r="A891" s="3">
        <v>14322</v>
      </c>
      <c r="B891" s="3" t="s">
        <v>366</v>
      </c>
      <c r="C891" s="11">
        <v>44862</v>
      </c>
      <c r="D891" s="12">
        <v>0.49861111111111112</v>
      </c>
      <c r="E891" s="3">
        <v>1026</v>
      </c>
      <c r="F891" s="3" t="s">
        <v>215</v>
      </c>
      <c r="G891" s="3" t="s">
        <v>203</v>
      </c>
      <c r="H891" s="3"/>
      <c r="I891" s="3"/>
      <c r="J891" s="3"/>
      <c r="K891" s="3"/>
      <c r="L891" s="3"/>
      <c r="M891" s="3"/>
      <c r="N891" s="3"/>
      <c r="O891" s="3"/>
      <c r="P891" s="3"/>
      <c r="Q891" s="3"/>
      <c r="R891" s="3"/>
      <c r="S891" s="3"/>
      <c r="T891" s="3"/>
      <c r="U891" s="3"/>
      <c r="V891" s="3"/>
      <c r="W891" s="3"/>
      <c r="X891" s="3"/>
      <c r="Y891" s="3"/>
      <c r="Z891" s="3"/>
    </row>
    <row r="892" spans="1:26" x14ac:dyDescent="0.2">
      <c r="A892" s="3">
        <v>14323</v>
      </c>
      <c r="B892" s="3" t="s">
        <v>366</v>
      </c>
      <c r="C892" s="11">
        <v>44862</v>
      </c>
      <c r="D892" s="12">
        <v>0.43055555555555558</v>
      </c>
      <c r="E892" s="3">
        <v>1012</v>
      </c>
      <c r="F892" s="3" t="s">
        <v>274</v>
      </c>
      <c r="G892" s="3" t="s">
        <v>221</v>
      </c>
      <c r="H892" s="3"/>
      <c r="I892" s="3"/>
      <c r="J892" s="3"/>
      <c r="K892" s="3"/>
      <c r="L892" s="3"/>
      <c r="M892" s="3"/>
      <c r="N892" s="3"/>
      <c r="O892" s="3"/>
      <c r="P892" s="3"/>
      <c r="Q892" s="3"/>
      <c r="R892" s="3"/>
      <c r="S892" s="3"/>
      <c r="T892" s="3"/>
      <c r="U892" s="3"/>
      <c r="V892" s="3"/>
      <c r="W892" s="3"/>
      <c r="X892" s="3"/>
      <c r="Y892" s="3"/>
      <c r="Z892" s="3"/>
    </row>
    <row r="893" spans="1:26" x14ac:dyDescent="0.2">
      <c r="A893" s="3">
        <v>14324</v>
      </c>
      <c r="B893" s="3" t="s">
        <v>366</v>
      </c>
      <c r="C893" s="11">
        <v>44862</v>
      </c>
      <c r="D893" s="12">
        <v>0.3972222222222222</v>
      </c>
      <c r="E893" s="3">
        <v>1052</v>
      </c>
      <c r="F893" s="3" t="s">
        <v>300</v>
      </c>
      <c r="G893" s="3" t="s">
        <v>203</v>
      </c>
      <c r="H893" s="3"/>
      <c r="I893" s="3"/>
      <c r="J893" s="3"/>
      <c r="K893" s="3"/>
      <c r="L893" s="3"/>
      <c r="M893" s="3"/>
      <c r="N893" s="3"/>
      <c r="O893" s="3"/>
      <c r="P893" s="3"/>
      <c r="Q893" s="3"/>
      <c r="R893" s="3"/>
      <c r="S893" s="3"/>
      <c r="T893" s="3"/>
      <c r="U893" s="3"/>
      <c r="V893" s="3"/>
      <c r="W893" s="3"/>
      <c r="X893" s="3"/>
      <c r="Y893" s="3"/>
      <c r="Z893" s="3"/>
    </row>
    <row r="894" spans="1:26" x14ac:dyDescent="0.2">
      <c r="A894" s="3">
        <v>14325</v>
      </c>
      <c r="B894" s="3" t="s">
        <v>366</v>
      </c>
      <c r="C894" s="11">
        <v>44862</v>
      </c>
      <c r="D894" s="12">
        <v>0.38541666666666669</v>
      </c>
      <c r="E894" s="3">
        <v>1017</v>
      </c>
      <c r="F894" s="3" t="s">
        <v>272</v>
      </c>
      <c r="G894" s="3" t="s">
        <v>203</v>
      </c>
      <c r="H894" s="3"/>
      <c r="I894" s="3"/>
      <c r="J894" s="3"/>
      <c r="K894" s="3"/>
      <c r="L894" s="3"/>
      <c r="M894" s="3"/>
      <c r="N894" s="3"/>
      <c r="O894" s="3"/>
      <c r="P894" s="3"/>
      <c r="Q894" s="3"/>
      <c r="R894" s="3"/>
      <c r="S894" s="3"/>
      <c r="T894" s="3"/>
      <c r="U894" s="3"/>
      <c r="V894" s="3"/>
      <c r="W894" s="3"/>
      <c r="X894" s="3"/>
      <c r="Y894" s="3"/>
      <c r="Z894" s="3"/>
    </row>
    <row r="895" spans="1:26" x14ac:dyDescent="0.2">
      <c r="A895" s="3">
        <v>14326</v>
      </c>
      <c r="B895" s="3" t="s">
        <v>366</v>
      </c>
      <c r="C895" s="11">
        <v>44862</v>
      </c>
      <c r="D895" s="12">
        <v>0.375</v>
      </c>
      <c r="E895" s="3">
        <v>1040</v>
      </c>
      <c r="F895" s="3" t="s">
        <v>304</v>
      </c>
      <c r="G895" s="3" t="s">
        <v>221</v>
      </c>
      <c r="H895" s="3"/>
      <c r="I895" s="3"/>
      <c r="J895" s="3"/>
      <c r="K895" s="3"/>
      <c r="L895" s="3"/>
      <c r="M895" s="3"/>
      <c r="N895" s="3"/>
      <c r="O895" s="3"/>
      <c r="P895" s="3"/>
      <c r="Q895" s="3"/>
      <c r="R895" s="3"/>
      <c r="S895" s="3"/>
      <c r="T895" s="3"/>
      <c r="U895" s="3"/>
      <c r="V895" s="3"/>
      <c r="W895" s="3"/>
      <c r="X895" s="3"/>
      <c r="Y895" s="3"/>
      <c r="Z895" s="3"/>
    </row>
    <row r="896" spans="1:26" x14ac:dyDescent="0.2">
      <c r="A896" s="3">
        <v>14327</v>
      </c>
      <c r="B896" s="3" t="s">
        <v>366</v>
      </c>
      <c r="C896" s="11">
        <v>44862</v>
      </c>
      <c r="D896" s="12">
        <v>0.47222222222222221</v>
      </c>
      <c r="E896" s="3">
        <v>1037</v>
      </c>
      <c r="F896" s="3" t="s">
        <v>265</v>
      </c>
      <c r="G896" s="3" t="s">
        <v>203</v>
      </c>
      <c r="H896" s="3"/>
      <c r="I896" s="3"/>
      <c r="J896" s="3"/>
      <c r="K896" s="3"/>
      <c r="L896" s="3"/>
      <c r="M896" s="3"/>
      <c r="N896" s="3"/>
      <c r="O896" s="3"/>
      <c r="P896" s="3"/>
      <c r="Q896" s="3"/>
      <c r="R896" s="3"/>
      <c r="S896" s="3"/>
      <c r="T896" s="3"/>
      <c r="U896" s="3"/>
      <c r="V896" s="3"/>
      <c r="W896" s="3"/>
      <c r="X896" s="3"/>
      <c r="Y896" s="3"/>
      <c r="Z896" s="3"/>
    </row>
    <row r="897" spans="1:26" x14ac:dyDescent="0.2">
      <c r="A897" s="3">
        <v>14328</v>
      </c>
      <c r="B897" s="3" t="s">
        <v>366</v>
      </c>
      <c r="C897" s="11">
        <v>44862</v>
      </c>
      <c r="D897" s="12">
        <v>0.40555555555555556</v>
      </c>
      <c r="E897" s="3">
        <v>1035</v>
      </c>
      <c r="F897" s="3" t="s">
        <v>270</v>
      </c>
      <c r="G897" s="3" t="s">
        <v>203</v>
      </c>
      <c r="H897" s="3"/>
      <c r="I897" s="3"/>
      <c r="J897" s="3"/>
      <c r="K897" s="3"/>
      <c r="L897" s="3"/>
      <c r="M897" s="3"/>
      <c r="N897" s="3"/>
      <c r="O897" s="3"/>
      <c r="P897" s="3"/>
      <c r="Q897" s="3"/>
      <c r="R897" s="3"/>
      <c r="S897" s="3"/>
      <c r="T897" s="3"/>
      <c r="U897" s="3"/>
      <c r="V897" s="3"/>
      <c r="W897" s="3"/>
      <c r="X897" s="3"/>
      <c r="Y897" s="3"/>
      <c r="Z897" s="3"/>
    </row>
    <row r="898" spans="1:26" x14ac:dyDescent="0.2">
      <c r="A898" s="3">
        <v>14329</v>
      </c>
      <c r="B898" s="3" t="s">
        <v>366</v>
      </c>
      <c r="C898" s="11">
        <v>44862</v>
      </c>
      <c r="D898" s="12">
        <v>0.43055555555555558</v>
      </c>
      <c r="E898" s="3">
        <v>1016</v>
      </c>
      <c r="F898" s="3" t="s">
        <v>274</v>
      </c>
      <c r="G898" s="3" t="s">
        <v>203</v>
      </c>
      <c r="H898" s="3"/>
      <c r="I898" s="3"/>
      <c r="J898" s="3"/>
      <c r="K898" s="3"/>
      <c r="L898" s="3"/>
      <c r="M898" s="3"/>
      <c r="N898" s="3"/>
      <c r="O898" s="3"/>
      <c r="P898" s="3"/>
      <c r="Q898" s="3"/>
      <c r="R898" s="3"/>
      <c r="S898" s="3"/>
      <c r="T898" s="3"/>
      <c r="U898" s="3"/>
      <c r="V898" s="3"/>
      <c r="W898" s="3"/>
      <c r="X898" s="3"/>
      <c r="Y898" s="3"/>
      <c r="Z898" s="3"/>
    </row>
    <row r="899" spans="1:26" x14ac:dyDescent="0.2">
      <c r="A899" s="3">
        <v>14330</v>
      </c>
      <c r="B899" s="3" t="s">
        <v>366</v>
      </c>
      <c r="C899" s="11">
        <v>44862</v>
      </c>
      <c r="D899" s="12">
        <v>0.41736111111111113</v>
      </c>
      <c r="E899" s="3">
        <v>1027</v>
      </c>
      <c r="F899" s="3" t="s">
        <v>267</v>
      </c>
      <c r="G899" s="3" t="s">
        <v>203</v>
      </c>
      <c r="H899" s="3"/>
      <c r="I899" s="3"/>
      <c r="J899" s="3"/>
      <c r="K899" s="3"/>
      <c r="L899" s="3"/>
      <c r="M899" s="3"/>
      <c r="N899" s="3"/>
      <c r="O899" s="3"/>
      <c r="P899" s="3"/>
      <c r="Q899" s="3"/>
      <c r="R899" s="3"/>
      <c r="S899" s="3"/>
      <c r="T899" s="3"/>
      <c r="U899" s="3"/>
      <c r="V899" s="3"/>
      <c r="W899" s="3"/>
      <c r="X899" s="3"/>
      <c r="Y899" s="3"/>
      <c r="Z899" s="3"/>
    </row>
    <row r="900" spans="1:26" x14ac:dyDescent="0.2">
      <c r="A900" s="3">
        <v>14331</v>
      </c>
      <c r="B900" s="3" t="s">
        <v>366</v>
      </c>
      <c r="C900" s="11">
        <v>44862</v>
      </c>
      <c r="D900" s="12">
        <v>0.52777777777777779</v>
      </c>
      <c r="E900" s="3">
        <v>1051</v>
      </c>
      <c r="F900" s="3" t="s">
        <v>224</v>
      </c>
      <c r="G900" s="3" t="s">
        <v>203</v>
      </c>
      <c r="H900" s="3"/>
      <c r="I900" s="3"/>
      <c r="J900" s="3"/>
      <c r="K900" s="3"/>
      <c r="L900" s="3"/>
      <c r="M900" s="3"/>
      <c r="N900" s="3"/>
      <c r="O900" s="3"/>
      <c r="P900" s="3"/>
      <c r="Q900" s="3"/>
      <c r="R900" s="3"/>
      <c r="S900" s="3"/>
      <c r="T900" s="3"/>
      <c r="U900" s="3"/>
      <c r="V900" s="3"/>
      <c r="W900" s="3"/>
      <c r="X900" s="3"/>
      <c r="Y900" s="3"/>
      <c r="Z900" s="3"/>
    </row>
    <row r="901" spans="1:26" x14ac:dyDescent="0.2">
      <c r="A901" s="3">
        <v>14332</v>
      </c>
      <c r="B901" s="3" t="s">
        <v>366</v>
      </c>
      <c r="C901" s="11">
        <v>44862</v>
      </c>
      <c r="D901" s="12">
        <v>0.55625000000000002</v>
      </c>
      <c r="E901" s="3">
        <v>1030</v>
      </c>
      <c r="F901" s="3" t="s">
        <v>281</v>
      </c>
      <c r="G901" s="3" t="s">
        <v>221</v>
      </c>
      <c r="H901" s="3"/>
      <c r="I901" s="3"/>
      <c r="J901" s="3"/>
      <c r="K901" s="3"/>
      <c r="L901" s="3"/>
      <c r="M901" s="3"/>
      <c r="N901" s="3"/>
      <c r="O901" s="3"/>
      <c r="P901" s="3"/>
      <c r="Q901" s="3"/>
      <c r="R901" s="3"/>
      <c r="S901" s="3"/>
      <c r="T901" s="3"/>
      <c r="U901" s="3"/>
      <c r="V901" s="3"/>
      <c r="W901" s="3"/>
      <c r="X901" s="3"/>
      <c r="Y901" s="3"/>
      <c r="Z901" s="3"/>
    </row>
    <row r="902" spans="1:26" x14ac:dyDescent="0.2">
      <c r="A902" s="3">
        <v>14400</v>
      </c>
      <c r="B902" s="3" t="s">
        <v>367</v>
      </c>
      <c r="C902" s="13">
        <v>44902</v>
      </c>
      <c r="D902" s="12">
        <v>0.42291666666666666</v>
      </c>
      <c r="E902" s="3">
        <v>1036</v>
      </c>
      <c r="F902" s="3" t="s">
        <v>267</v>
      </c>
      <c r="G902" s="3" t="s">
        <v>203</v>
      </c>
      <c r="H902" s="3"/>
      <c r="I902" s="3"/>
      <c r="J902" s="3"/>
      <c r="K902" s="3"/>
      <c r="L902" s="3"/>
      <c r="M902" s="3"/>
      <c r="N902" s="3"/>
      <c r="O902" s="3"/>
      <c r="P902" s="3"/>
      <c r="Q902" s="3"/>
      <c r="R902" s="3"/>
      <c r="S902" s="3"/>
      <c r="T902" s="3"/>
      <c r="U902" s="3"/>
      <c r="V902" s="3"/>
      <c r="W902" s="3"/>
      <c r="X902" s="3"/>
      <c r="Y902" s="3"/>
      <c r="Z902" s="3"/>
    </row>
    <row r="903" spans="1:26" x14ac:dyDescent="0.2">
      <c r="A903" s="3">
        <v>14401</v>
      </c>
      <c r="B903" s="3" t="s">
        <v>367</v>
      </c>
      <c r="C903" s="13">
        <v>44902</v>
      </c>
      <c r="D903" s="12">
        <v>0.53402777777777777</v>
      </c>
      <c r="E903" s="3">
        <v>1051</v>
      </c>
      <c r="F903" s="3" t="s">
        <v>281</v>
      </c>
      <c r="G903" s="3" t="s">
        <v>221</v>
      </c>
      <c r="H903" s="3"/>
      <c r="I903" s="3"/>
      <c r="J903" s="3"/>
      <c r="K903" s="3"/>
      <c r="L903" s="3"/>
      <c r="M903" s="3"/>
      <c r="N903" s="3"/>
      <c r="O903" s="3"/>
      <c r="P903" s="3"/>
      <c r="Q903" s="3"/>
      <c r="R903" s="3"/>
      <c r="S903" s="3"/>
      <c r="T903" s="3"/>
      <c r="U903" s="3"/>
      <c r="V903" s="3"/>
      <c r="W903" s="3"/>
      <c r="X903" s="3"/>
      <c r="Y903" s="3"/>
      <c r="Z903" s="3"/>
    </row>
    <row r="904" spans="1:26" x14ac:dyDescent="0.2">
      <c r="A904" s="3">
        <v>14402</v>
      </c>
      <c r="B904" s="3" t="s">
        <v>367</v>
      </c>
      <c r="C904" s="13">
        <v>44902</v>
      </c>
      <c r="D904" s="12">
        <v>0.52222222222222225</v>
      </c>
      <c r="E904" s="3">
        <v>1035</v>
      </c>
      <c r="F904" s="3" t="s">
        <v>279</v>
      </c>
      <c r="G904" s="3" t="s">
        <v>203</v>
      </c>
      <c r="H904" s="3"/>
      <c r="I904" s="3"/>
      <c r="J904" s="3"/>
      <c r="K904" s="3"/>
      <c r="L904" s="3"/>
      <c r="M904" s="3"/>
      <c r="N904" s="3"/>
      <c r="O904" s="3"/>
      <c r="P904" s="3"/>
      <c r="Q904" s="3"/>
      <c r="R904" s="3"/>
      <c r="S904" s="3"/>
      <c r="T904" s="3"/>
      <c r="U904" s="3"/>
      <c r="V904" s="3"/>
      <c r="W904" s="3"/>
      <c r="X904" s="3"/>
      <c r="Y904" s="3"/>
      <c r="Z904" s="3"/>
    </row>
    <row r="905" spans="1:26" x14ac:dyDescent="0.2">
      <c r="A905" s="3">
        <v>14403</v>
      </c>
      <c r="B905" s="3" t="s">
        <v>367</v>
      </c>
      <c r="C905" s="13">
        <v>44902</v>
      </c>
      <c r="D905" s="12">
        <v>0.34236111111111112</v>
      </c>
      <c r="E905" s="3">
        <v>1018</v>
      </c>
      <c r="F905" s="3" t="s">
        <v>218</v>
      </c>
      <c r="G905" s="3" t="s">
        <v>203</v>
      </c>
      <c r="H905" s="3"/>
      <c r="I905" s="3"/>
      <c r="J905" s="3"/>
      <c r="K905" s="3"/>
      <c r="L905" s="3"/>
      <c r="M905" s="3"/>
      <c r="N905" s="3"/>
      <c r="O905" s="3"/>
      <c r="P905" s="3"/>
      <c r="Q905" s="3"/>
      <c r="R905" s="3"/>
      <c r="S905" s="3"/>
      <c r="T905" s="3"/>
      <c r="U905" s="3"/>
      <c r="V905" s="3"/>
      <c r="W905" s="3"/>
      <c r="X905" s="3"/>
      <c r="Y905" s="3"/>
      <c r="Z905" s="3"/>
    </row>
    <row r="906" spans="1:26" x14ac:dyDescent="0.2">
      <c r="A906" s="3">
        <v>14404</v>
      </c>
      <c r="B906" s="3" t="s">
        <v>367</v>
      </c>
      <c r="C906" s="13">
        <v>44902</v>
      </c>
      <c r="D906" s="12">
        <v>0.30277777777777776</v>
      </c>
      <c r="E906" s="3">
        <v>1038</v>
      </c>
      <c r="F906" s="3" t="s">
        <v>284</v>
      </c>
      <c r="G906" s="3" t="s">
        <v>203</v>
      </c>
      <c r="H906" s="3"/>
      <c r="I906" s="3"/>
      <c r="J906" s="3"/>
      <c r="K906" s="3"/>
      <c r="L906" s="3"/>
      <c r="M906" s="3"/>
      <c r="N906" s="3"/>
      <c r="O906" s="3"/>
      <c r="P906" s="3"/>
      <c r="Q906" s="3"/>
      <c r="R906" s="3"/>
      <c r="S906" s="3"/>
      <c r="T906" s="3"/>
      <c r="U906" s="3"/>
      <c r="V906" s="3"/>
      <c r="W906" s="3"/>
      <c r="X906" s="3"/>
      <c r="Y906" s="3"/>
      <c r="Z906" s="3"/>
    </row>
    <row r="907" spans="1:26" x14ac:dyDescent="0.2">
      <c r="A907" s="3">
        <v>14405</v>
      </c>
      <c r="B907" s="3" t="s">
        <v>367</v>
      </c>
      <c r="C907" s="13">
        <v>44902</v>
      </c>
      <c r="D907" s="12">
        <v>0.4465277777777778</v>
      </c>
      <c r="E907" s="3">
        <v>1037</v>
      </c>
      <c r="F907" s="3" t="s">
        <v>300</v>
      </c>
      <c r="G907" s="3" t="s">
        <v>203</v>
      </c>
      <c r="H907" s="3"/>
      <c r="I907" s="3"/>
      <c r="J907" s="3"/>
      <c r="K907" s="3"/>
      <c r="L907" s="3"/>
      <c r="M907" s="3"/>
      <c r="N907" s="3"/>
      <c r="O907" s="3"/>
      <c r="P907" s="3"/>
      <c r="Q907" s="3"/>
      <c r="R907" s="3"/>
      <c r="S907" s="3"/>
      <c r="T907" s="3"/>
      <c r="U907" s="3"/>
      <c r="V907" s="3"/>
      <c r="W907" s="3"/>
      <c r="X907" s="3"/>
      <c r="Y907" s="3"/>
      <c r="Z907" s="3"/>
    </row>
    <row r="908" spans="1:26" x14ac:dyDescent="0.2">
      <c r="A908" s="3">
        <v>14406</v>
      </c>
      <c r="B908" s="3" t="s">
        <v>367</v>
      </c>
      <c r="C908" s="13">
        <v>44902</v>
      </c>
      <c r="D908" s="12">
        <v>0.3263888888888889</v>
      </c>
      <c r="E908" s="3">
        <v>1015</v>
      </c>
      <c r="F908" s="3" t="s">
        <v>224</v>
      </c>
      <c r="G908" s="3" t="s">
        <v>203</v>
      </c>
      <c r="H908" s="3"/>
      <c r="I908" s="3"/>
      <c r="J908" s="3"/>
      <c r="K908" s="3"/>
      <c r="L908" s="3"/>
      <c r="M908" s="3"/>
      <c r="N908" s="3"/>
      <c r="O908" s="3"/>
      <c r="P908" s="3"/>
      <c r="Q908" s="3"/>
      <c r="R908" s="3"/>
      <c r="S908" s="3"/>
      <c r="T908" s="3"/>
      <c r="U908" s="3"/>
      <c r="V908" s="3"/>
      <c r="W908" s="3"/>
      <c r="X908" s="3"/>
      <c r="Y908" s="3"/>
      <c r="Z908" s="3"/>
    </row>
    <row r="909" spans="1:26" x14ac:dyDescent="0.2">
      <c r="A909" s="3">
        <v>14407</v>
      </c>
      <c r="B909" s="3" t="s">
        <v>367</v>
      </c>
      <c r="C909" s="13">
        <v>44902</v>
      </c>
      <c r="D909" s="12">
        <v>0.53402777777777777</v>
      </c>
      <c r="E909" s="3">
        <v>1026</v>
      </c>
      <c r="F909" s="3" t="s">
        <v>281</v>
      </c>
      <c r="G909" s="3" t="s">
        <v>203</v>
      </c>
      <c r="H909" s="3"/>
      <c r="I909" s="3"/>
      <c r="J909" s="3"/>
      <c r="K909" s="3"/>
      <c r="L909" s="3"/>
      <c r="M909" s="3"/>
      <c r="N909" s="3"/>
      <c r="O909" s="3"/>
      <c r="P909" s="3"/>
      <c r="Q909" s="3"/>
      <c r="R909" s="3"/>
      <c r="S909" s="3"/>
      <c r="T909" s="3"/>
      <c r="U909" s="3"/>
      <c r="V909" s="3"/>
      <c r="W909" s="3"/>
      <c r="X909" s="3"/>
      <c r="Y909" s="3"/>
      <c r="Z909" s="3"/>
    </row>
    <row r="910" spans="1:26" x14ac:dyDescent="0.2">
      <c r="A910" s="3">
        <v>14408</v>
      </c>
      <c r="B910" s="3" t="s">
        <v>367</v>
      </c>
      <c r="C910" s="13">
        <v>44902</v>
      </c>
      <c r="D910" s="12">
        <v>0.35555555555555557</v>
      </c>
      <c r="E910" s="3">
        <v>1031</v>
      </c>
      <c r="F910" s="3" t="s">
        <v>215</v>
      </c>
      <c r="G910" s="3" t="s">
        <v>221</v>
      </c>
      <c r="H910" s="3"/>
      <c r="I910" s="3"/>
      <c r="J910" s="3"/>
      <c r="K910" s="3"/>
      <c r="L910" s="3"/>
      <c r="M910" s="3"/>
      <c r="N910" s="3"/>
      <c r="O910" s="3"/>
      <c r="P910" s="3"/>
      <c r="Q910" s="3"/>
      <c r="R910" s="3"/>
      <c r="S910" s="3"/>
      <c r="T910" s="3"/>
      <c r="U910" s="3"/>
      <c r="V910" s="3"/>
      <c r="W910" s="3"/>
      <c r="X910" s="3"/>
      <c r="Y910" s="3"/>
      <c r="Z910" s="3"/>
    </row>
    <row r="911" spans="1:26" x14ac:dyDescent="0.2">
      <c r="A911" s="3">
        <v>14409</v>
      </c>
      <c r="B911" s="3" t="s">
        <v>367</v>
      </c>
      <c r="C911" s="13">
        <v>44902</v>
      </c>
      <c r="D911" s="12">
        <v>0.43819444444444444</v>
      </c>
      <c r="E911" s="3">
        <v>1022</v>
      </c>
      <c r="F911" s="3" t="s">
        <v>270</v>
      </c>
      <c r="G911" s="3" t="s">
        <v>203</v>
      </c>
      <c r="H911" s="3"/>
      <c r="I911" s="3"/>
      <c r="J911" s="3"/>
      <c r="K911" s="3"/>
      <c r="L911" s="3"/>
      <c r="M911" s="3"/>
      <c r="N911" s="3"/>
      <c r="O911" s="3"/>
      <c r="P911" s="3"/>
      <c r="Q911" s="3"/>
      <c r="R911" s="3"/>
      <c r="S911" s="3"/>
      <c r="T911" s="3"/>
      <c r="U911" s="3"/>
      <c r="V911" s="3"/>
      <c r="W911" s="3"/>
      <c r="X911" s="3"/>
      <c r="Y911" s="3"/>
      <c r="Z911" s="3"/>
    </row>
    <row r="912" spans="1:26" x14ac:dyDescent="0.2">
      <c r="A912" s="3">
        <v>14410</v>
      </c>
      <c r="B912" s="3" t="s">
        <v>367</v>
      </c>
      <c r="C912" s="13">
        <v>44902</v>
      </c>
      <c r="D912" s="12">
        <v>0.39166666666666666</v>
      </c>
      <c r="E912" s="3">
        <v>1033</v>
      </c>
      <c r="F912" s="3" t="s">
        <v>265</v>
      </c>
      <c r="G912" s="3" t="s">
        <v>221</v>
      </c>
      <c r="H912" s="3"/>
      <c r="I912" s="3"/>
      <c r="J912" s="3"/>
      <c r="K912" s="3"/>
      <c r="L912" s="3"/>
      <c r="M912" s="3"/>
      <c r="N912" s="3"/>
      <c r="O912" s="3"/>
      <c r="P912" s="3"/>
      <c r="Q912" s="3"/>
      <c r="R912" s="3"/>
      <c r="S912" s="3"/>
      <c r="T912" s="3"/>
      <c r="U912" s="3"/>
      <c r="V912" s="3"/>
      <c r="W912" s="3"/>
      <c r="X912" s="3"/>
      <c r="Y912" s="3"/>
      <c r="Z912" s="3"/>
    </row>
    <row r="913" spans="1:26" x14ac:dyDescent="0.2">
      <c r="A913" s="3">
        <v>14411</v>
      </c>
      <c r="B913" s="3" t="s">
        <v>367</v>
      </c>
      <c r="C913" s="13">
        <v>44902</v>
      </c>
      <c r="D913" s="12">
        <v>0.35555555555555557</v>
      </c>
      <c r="E913" s="3">
        <v>1002</v>
      </c>
      <c r="F913" s="3" t="s">
        <v>215</v>
      </c>
      <c r="G913" s="3" t="s">
        <v>203</v>
      </c>
      <c r="H913" s="3"/>
      <c r="I913" s="3"/>
      <c r="J913" s="3"/>
      <c r="K913" s="3"/>
      <c r="L913" s="3"/>
      <c r="M913" s="3"/>
      <c r="N913" s="3"/>
      <c r="O913" s="3"/>
      <c r="P913" s="3"/>
      <c r="Q913" s="3"/>
      <c r="R913" s="3"/>
      <c r="S913" s="3"/>
      <c r="T913" s="3"/>
      <c r="U913" s="3"/>
      <c r="V913" s="3"/>
      <c r="W913" s="3"/>
      <c r="X913" s="3"/>
      <c r="Y913" s="3"/>
      <c r="Z913" s="3"/>
    </row>
    <row r="914" spans="1:26" x14ac:dyDescent="0.2">
      <c r="A914" s="3">
        <v>14412</v>
      </c>
      <c r="B914" s="3" t="s">
        <v>367</v>
      </c>
      <c r="C914" s="13">
        <v>44902</v>
      </c>
      <c r="D914" s="12">
        <v>0.51249999999999996</v>
      </c>
      <c r="E914" s="3">
        <v>1040</v>
      </c>
      <c r="F914" s="3" t="s">
        <v>277</v>
      </c>
      <c r="G914" s="3" t="s">
        <v>203</v>
      </c>
      <c r="H914" s="3"/>
      <c r="I914" s="3"/>
      <c r="J914" s="3"/>
      <c r="K914" s="3"/>
      <c r="L914" s="3"/>
      <c r="M914" s="3"/>
      <c r="N914" s="3"/>
      <c r="O914" s="3"/>
      <c r="P914" s="3"/>
      <c r="Q914" s="3"/>
      <c r="R914" s="3"/>
      <c r="S914" s="3"/>
      <c r="T914" s="3"/>
      <c r="U914" s="3"/>
      <c r="V914" s="3"/>
      <c r="W914" s="3"/>
      <c r="X914" s="3"/>
      <c r="Y914" s="3"/>
      <c r="Z914" s="3"/>
    </row>
    <row r="915" spans="1:26" x14ac:dyDescent="0.2">
      <c r="A915" s="3">
        <v>14413</v>
      </c>
      <c r="B915" s="3" t="s">
        <v>367</v>
      </c>
      <c r="C915" s="13">
        <v>44902</v>
      </c>
      <c r="D915" s="12">
        <v>0.47638888888888886</v>
      </c>
      <c r="E915" s="3">
        <v>1027</v>
      </c>
      <c r="F915" s="3" t="s">
        <v>307</v>
      </c>
      <c r="G915" s="3" t="s">
        <v>203</v>
      </c>
      <c r="H915" s="3"/>
      <c r="I915" s="3"/>
      <c r="J915" s="3"/>
      <c r="K915" s="3"/>
      <c r="L915" s="3"/>
      <c r="M915" s="3"/>
      <c r="N915" s="3"/>
      <c r="O915" s="3"/>
      <c r="P915" s="3"/>
      <c r="Q915" s="3"/>
      <c r="R915" s="3"/>
      <c r="S915" s="3"/>
      <c r="T915" s="3"/>
      <c r="U915" s="3"/>
      <c r="V915" s="3"/>
      <c r="W915" s="3"/>
      <c r="X915" s="3"/>
      <c r="Y915" s="3"/>
      <c r="Z915" s="3"/>
    </row>
    <row r="916" spans="1:26" x14ac:dyDescent="0.2">
      <c r="A916" s="3">
        <v>14414</v>
      </c>
      <c r="B916" s="3" t="s">
        <v>367</v>
      </c>
      <c r="C916" s="13">
        <v>44902</v>
      </c>
      <c r="D916" s="12">
        <v>0.34236111111111112</v>
      </c>
      <c r="E916" s="3">
        <v>1020</v>
      </c>
      <c r="F916" s="3" t="s">
        <v>218</v>
      </c>
      <c r="G916" s="3" t="s">
        <v>221</v>
      </c>
      <c r="H916" s="3"/>
      <c r="I916" s="3"/>
      <c r="J916" s="3"/>
      <c r="K916" s="3"/>
      <c r="L916" s="3"/>
      <c r="M916" s="3"/>
      <c r="N916" s="3"/>
      <c r="O916" s="3"/>
      <c r="P916" s="3"/>
      <c r="Q916" s="3"/>
      <c r="R916" s="3"/>
      <c r="S916" s="3"/>
      <c r="T916" s="3"/>
      <c r="U916" s="3"/>
      <c r="V916" s="3"/>
      <c r="W916" s="3"/>
      <c r="X916" s="3"/>
      <c r="Y916" s="3"/>
      <c r="Z916" s="3"/>
    </row>
    <row r="917" spans="1:26" x14ac:dyDescent="0.2">
      <c r="A917" s="3">
        <v>14415</v>
      </c>
      <c r="B917" s="3" t="s">
        <v>367</v>
      </c>
      <c r="C917" s="13">
        <v>44902</v>
      </c>
      <c r="D917" s="12">
        <v>0.42291666666666666</v>
      </c>
      <c r="E917" s="3">
        <v>1025</v>
      </c>
      <c r="F917" s="3" t="s">
        <v>267</v>
      </c>
      <c r="G917" s="3" t="s">
        <v>221</v>
      </c>
      <c r="H917" s="3"/>
      <c r="I917" s="3"/>
      <c r="J917" s="3"/>
      <c r="K917" s="3"/>
      <c r="L917" s="3"/>
      <c r="M917" s="3"/>
      <c r="N917" s="3"/>
      <c r="O917" s="3"/>
      <c r="P917" s="3"/>
      <c r="Q917" s="3"/>
      <c r="R917" s="3"/>
      <c r="S917" s="3"/>
      <c r="T917" s="3"/>
      <c r="U917" s="3"/>
      <c r="V917" s="3"/>
      <c r="W917" s="3"/>
      <c r="X917" s="3"/>
      <c r="Y917" s="3"/>
      <c r="Z917" s="3"/>
    </row>
    <row r="918" spans="1:26" x14ac:dyDescent="0.2">
      <c r="A918" s="3">
        <v>14416</v>
      </c>
      <c r="B918" s="3" t="s">
        <v>367</v>
      </c>
      <c r="C918" s="13">
        <v>44902</v>
      </c>
      <c r="D918" s="12">
        <v>0.49722222222222223</v>
      </c>
      <c r="E918" s="3">
        <v>1041</v>
      </c>
      <c r="F918" s="3" t="s">
        <v>274</v>
      </c>
      <c r="G918" s="3" t="s">
        <v>221</v>
      </c>
      <c r="H918" s="3"/>
      <c r="I918" s="3"/>
      <c r="J918" s="3"/>
      <c r="K918" s="3"/>
      <c r="L918" s="3"/>
      <c r="M918" s="3"/>
      <c r="N918" s="3"/>
      <c r="O918" s="3"/>
      <c r="P918" s="3"/>
      <c r="Q918" s="3"/>
      <c r="R918" s="3"/>
      <c r="S918" s="3"/>
      <c r="T918" s="3"/>
      <c r="U918" s="3"/>
      <c r="V918" s="3"/>
      <c r="W918" s="3"/>
      <c r="X918" s="3"/>
      <c r="Y918" s="3"/>
      <c r="Z918" s="3"/>
    </row>
    <row r="919" spans="1:26" x14ac:dyDescent="0.2">
      <c r="A919" s="3">
        <v>14417</v>
      </c>
      <c r="B919" s="3" t="s">
        <v>367</v>
      </c>
      <c r="C919" s="13">
        <v>44902</v>
      </c>
      <c r="D919" s="12">
        <v>0.39166666666666666</v>
      </c>
      <c r="E919" s="3">
        <v>1001</v>
      </c>
      <c r="F919" s="3" t="s">
        <v>265</v>
      </c>
      <c r="G919" s="3" t="s">
        <v>203</v>
      </c>
      <c r="H919" s="3"/>
      <c r="I919" s="3"/>
      <c r="J919" s="3"/>
      <c r="K919" s="3"/>
      <c r="L919" s="3"/>
      <c r="M919" s="3"/>
      <c r="N919" s="3"/>
      <c r="O919" s="3"/>
      <c r="P919" s="3"/>
      <c r="Q919" s="3"/>
      <c r="R919" s="3"/>
      <c r="S919" s="3"/>
      <c r="T919" s="3"/>
      <c r="U919" s="3"/>
      <c r="V919" s="3"/>
      <c r="W919" s="3"/>
      <c r="X919" s="3"/>
      <c r="Y919" s="3"/>
      <c r="Z919" s="3"/>
    </row>
    <row r="920" spans="1:26" x14ac:dyDescent="0.2">
      <c r="A920" s="3">
        <v>14418</v>
      </c>
      <c r="B920" s="3" t="s">
        <v>367</v>
      </c>
      <c r="C920" s="13">
        <v>44902</v>
      </c>
      <c r="D920" s="12">
        <v>0.49722222222222223</v>
      </c>
      <c r="E920" s="3">
        <v>1017</v>
      </c>
      <c r="F920" s="3" t="s">
        <v>274</v>
      </c>
      <c r="G920" s="3" t="s">
        <v>203</v>
      </c>
      <c r="H920" s="3"/>
      <c r="I920" s="3"/>
      <c r="J920" s="3"/>
      <c r="K920" s="3"/>
      <c r="L920" s="3"/>
      <c r="M920" s="3"/>
      <c r="N920" s="3"/>
      <c r="O920" s="3"/>
      <c r="P920" s="3"/>
      <c r="Q920" s="3"/>
      <c r="R920" s="3"/>
      <c r="S920" s="3"/>
      <c r="T920" s="3"/>
      <c r="U920" s="3"/>
      <c r="V920" s="3"/>
      <c r="W920" s="3"/>
      <c r="X920" s="3"/>
      <c r="Y920" s="3"/>
      <c r="Z920" s="3"/>
    </row>
    <row r="921" spans="1:26" x14ac:dyDescent="0.2">
      <c r="A921" s="3">
        <v>14419</v>
      </c>
      <c r="B921" s="3" t="s">
        <v>367</v>
      </c>
      <c r="C921" s="13">
        <v>44902</v>
      </c>
      <c r="D921" s="12">
        <v>0.46805555555555556</v>
      </c>
      <c r="E921" s="3">
        <v>1032</v>
      </c>
      <c r="F921" s="3" t="s">
        <v>304</v>
      </c>
      <c r="G921" s="3" t="s">
        <v>203</v>
      </c>
      <c r="H921" s="3"/>
      <c r="I921" s="3"/>
      <c r="J921" s="3"/>
      <c r="K921" s="3"/>
      <c r="L921" s="3"/>
      <c r="M921" s="3"/>
      <c r="N921" s="3"/>
      <c r="O921" s="3"/>
      <c r="P921" s="3"/>
      <c r="Q921" s="3"/>
      <c r="R921" s="3"/>
      <c r="S921" s="3"/>
      <c r="T921" s="3"/>
      <c r="U921" s="3"/>
      <c r="V921" s="3"/>
      <c r="W921" s="3"/>
      <c r="X921" s="3"/>
      <c r="Y921" s="3"/>
      <c r="Z921" s="3"/>
    </row>
    <row r="922" spans="1:26" x14ac:dyDescent="0.2">
      <c r="A922" s="3">
        <v>14420</v>
      </c>
      <c r="B922" s="3" t="s">
        <v>367</v>
      </c>
      <c r="C922" s="13">
        <v>44902</v>
      </c>
      <c r="D922" s="12">
        <v>0.45694444444444443</v>
      </c>
      <c r="E922" s="3">
        <v>1011</v>
      </c>
      <c r="F922" s="3" t="s">
        <v>272</v>
      </c>
      <c r="G922" s="3" t="s">
        <v>203</v>
      </c>
      <c r="H922" s="3"/>
      <c r="I922" s="3"/>
      <c r="J922" s="3"/>
      <c r="K922" s="3"/>
      <c r="L922" s="3"/>
      <c r="M922" s="3"/>
      <c r="N922" s="3"/>
      <c r="O922" s="3"/>
      <c r="P922" s="3"/>
      <c r="Q922" s="3"/>
      <c r="R922" s="3"/>
      <c r="S922" s="3"/>
      <c r="T922" s="3"/>
      <c r="U922" s="3"/>
      <c r="V922" s="3"/>
      <c r="W922" s="3"/>
      <c r="X922" s="3"/>
      <c r="Y922" s="3"/>
      <c r="Z922" s="3"/>
    </row>
    <row r="923" spans="1:26" x14ac:dyDescent="0.2">
      <c r="A923" s="3">
        <v>14500</v>
      </c>
      <c r="B923" s="3" t="s">
        <v>368</v>
      </c>
      <c r="C923" s="13">
        <v>44981</v>
      </c>
      <c r="D923" s="12">
        <v>0.33194444444444443</v>
      </c>
      <c r="E923" s="3">
        <v>1052</v>
      </c>
      <c r="F923" s="3" t="s">
        <v>230</v>
      </c>
      <c r="G923" s="3" t="s">
        <v>221</v>
      </c>
      <c r="H923" s="3"/>
      <c r="I923" s="3"/>
      <c r="J923" s="3"/>
      <c r="K923" s="3"/>
      <c r="L923" s="3"/>
      <c r="M923" s="3"/>
      <c r="N923" s="3"/>
      <c r="O923" s="3"/>
      <c r="P923" s="3"/>
      <c r="Q923" s="3"/>
      <c r="R923" s="3"/>
      <c r="S923" s="3"/>
      <c r="T923" s="3"/>
      <c r="U923" s="3"/>
      <c r="V923" s="3"/>
      <c r="W923" s="3"/>
      <c r="X923" s="3"/>
      <c r="Y923" s="3"/>
      <c r="Z923" s="3"/>
    </row>
    <row r="924" spans="1:26" x14ac:dyDescent="0.2">
      <c r="A924" s="3">
        <v>14501</v>
      </c>
      <c r="B924" s="3" t="s">
        <v>368</v>
      </c>
      <c r="C924" s="13">
        <v>44981</v>
      </c>
      <c r="D924" s="12">
        <v>0.29791666666666666</v>
      </c>
      <c r="E924" s="3">
        <v>1030</v>
      </c>
      <c r="F924" s="3" t="s">
        <v>235</v>
      </c>
      <c r="G924" s="3" t="s">
        <v>203</v>
      </c>
      <c r="H924" s="3"/>
      <c r="I924" s="3"/>
      <c r="J924" s="3"/>
      <c r="K924" s="3"/>
      <c r="L924" s="3"/>
      <c r="M924" s="3"/>
      <c r="N924" s="3"/>
      <c r="O924" s="3"/>
      <c r="P924" s="3"/>
      <c r="Q924" s="3"/>
      <c r="R924" s="3"/>
      <c r="S924" s="3"/>
      <c r="T924" s="3"/>
      <c r="U924" s="3"/>
      <c r="V924" s="3"/>
      <c r="W924" s="3"/>
      <c r="X924" s="3"/>
      <c r="Y924" s="3"/>
      <c r="Z924" s="3"/>
    </row>
    <row r="925" spans="1:26" x14ac:dyDescent="0.2">
      <c r="A925" s="3">
        <v>14502</v>
      </c>
      <c r="B925" s="3" t="s">
        <v>368</v>
      </c>
      <c r="C925" s="13">
        <v>44981</v>
      </c>
      <c r="D925" s="12">
        <v>0.35208333333333336</v>
      </c>
      <c r="E925" s="3">
        <v>1034</v>
      </c>
      <c r="F925" s="3" t="s">
        <v>227</v>
      </c>
      <c r="G925" s="3" t="s">
        <v>203</v>
      </c>
      <c r="H925" s="3"/>
      <c r="I925" s="3"/>
      <c r="J925" s="3"/>
      <c r="K925" s="3"/>
      <c r="L925" s="3"/>
      <c r="M925" s="3"/>
      <c r="N925" s="3"/>
      <c r="O925" s="3"/>
      <c r="P925" s="3"/>
      <c r="Q925" s="3"/>
      <c r="R925" s="3"/>
      <c r="S925" s="3"/>
      <c r="T925" s="3"/>
      <c r="U925" s="3"/>
      <c r="V925" s="3"/>
      <c r="W925" s="3"/>
      <c r="X925" s="3"/>
      <c r="Y925" s="3"/>
      <c r="Z925" s="3"/>
    </row>
    <row r="926" spans="1:26" x14ac:dyDescent="0.2">
      <c r="A926" s="3">
        <v>14503</v>
      </c>
      <c r="B926" s="3" t="s">
        <v>368</v>
      </c>
      <c r="C926" s="13">
        <v>44981</v>
      </c>
      <c r="D926" s="12">
        <v>0.33194444444444443</v>
      </c>
      <c r="E926" s="3">
        <v>1003</v>
      </c>
      <c r="F926" s="3" t="s">
        <v>230</v>
      </c>
      <c r="G926" s="3" t="s">
        <v>203</v>
      </c>
      <c r="H926" s="3"/>
      <c r="I926" s="3"/>
      <c r="J926" s="3"/>
      <c r="K926" s="3"/>
      <c r="L926" s="3"/>
      <c r="M926" s="3"/>
      <c r="N926" s="3"/>
      <c r="O926" s="3"/>
      <c r="P926" s="3"/>
      <c r="Q926" s="3"/>
      <c r="R926" s="3"/>
      <c r="S926" s="3"/>
      <c r="T926" s="3"/>
      <c r="U926" s="3"/>
      <c r="V926" s="3"/>
      <c r="W926" s="3"/>
      <c r="X926" s="3"/>
      <c r="Y926" s="3"/>
      <c r="Z926" s="3"/>
    </row>
    <row r="927" spans="1:26" x14ac:dyDescent="0.2">
      <c r="A927" s="3" t="s">
        <v>369</v>
      </c>
      <c r="B927" s="3" t="s">
        <v>370</v>
      </c>
      <c r="C927" s="13">
        <v>44986</v>
      </c>
      <c r="D927" s="12">
        <v>0.29236111111111113</v>
      </c>
      <c r="E927" s="3">
        <v>1003</v>
      </c>
      <c r="F927" s="3" t="s">
        <v>284</v>
      </c>
      <c r="G927" s="3" t="s">
        <v>203</v>
      </c>
      <c r="H927" s="3"/>
      <c r="I927" s="3"/>
      <c r="J927" s="3"/>
      <c r="K927" s="3"/>
      <c r="L927" s="3"/>
      <c r="M927" s="3"/>
      <c r="N927" s="3"/>
      <c r="O927" s="3"/>
      <c r="P927" s="3"/>
      <c r="Q927" s="3"/>
      <c r="R927" s="3"/>
      <c r="S927" s="3"/>
      <c r="T927" s="3"/>
      <c r="U927" s="3"/>
      <c r="V927" s="3"/>
      <c r="W927" s="3"/>
      <c r="X927" s="3"/>
      <c r="Y927" s="3"/>
      <c r="Z927" s="3"/>
    </row>
    <row r="928" spans="1:26" x14ac:dyDescent="0.2">
      <c r="A928" s="3" t="s">
        <v>371</v>
      </c>
      <c r="B928" s="3" t="s">
        <v>370</v>
      </c>
      <c r="C928" s="11">
        <v>44993</v>
      </c>
      <c r="D928" s="12">
        <v>0.31666666666666665</v>
      </c>
      <c r="E928" s="3">
        <v>1006</v>
      </c>
      <c r="F928" s="3" t="s">
        <v>372</v>
      </c>
      <c r="G928" s="3" t="s">
        <v>203</v>
      </c>
      <c r="H928" s="3"/>
      <c r="I928" s="3"/>
      <c r="J928" s="3"/>
      <c r="K928" s="3"/>
      <c r="L928" s="3"/>
      <c r="M928" s="3"/>
      <c r="N928" s="3"/>
      <c r="O928" s="3"/>
      <c r="P928" s="3"/>
      <c r="Q928" s="3"/>
      <c r="R928" s="3"/>
      <c r="S928" s="3"/>
      <c r="T928" s="3"/>
      <c r="U928" s="3"/>
      <c r="V928" s="3"/>
      <c r="W928" s="3"/>
      <c r="X928" s="3"/>
      <c r="Y928" s="3"/>
      <c r="Z928" s="3"/>
    </row>
    <row r="929" spans="1:26" x14ac:dyDescent="0.2">
      <c r="A929" s="3" t="s">
        <v>373</v>
      </c>
      <c r="B929" s="3" t="s">
        <v>370</v>
      </c>
      <c r="C929" s="11">
        <v>44993</v>
      </c>
      <c r="D929" s="12">
        <v>0.36319444444444443</v>
      </c>
      <c r="E929" s="3">
        <v>1024</v>
      </c>
      <c r="F929" s="3" t="s">
        <v>284</v>
      </c>
      <c r="G929" s="3" t="s">
        <v>203</v>
      </c>
      <c r="H929" s="3"/>
      <c r="I929" s="3"/>
      <c r="J929" s="3"/>
      <c r="K929" s="3"/>
      <c r="L929" s="3"/>
      <c r="M929" s="3"/>
      <c r="N929" s="3"/>
      <c r="O929" s="3"/>
      <c r="P929" s="3"/>
      <c r="Q929" s="3"/>
      <c r="R929" s="3"/>
      <c r="S929" s="3"/>
      <c r="T929" s="3"/>
      <c r="U929" s="3"/>
      <c r="V929" s="3"/>
      <c r="W929" s="3"/>
      <c r="X929" s="3"/>
      <c r="Y929" s="3"/>
      <c r="Z929" s="3"/>
    </row>
    <row r="930" spans="1:26" x14ac:dyDescent="0.2">
      <c r="A930" s="3" t="s">
        <v>374</v>
      </c>
      <c r="B930" s="3" t="s">
        <v>370</v>
      </c>
      <c r="C930" s="11">
        <v>44993</v>
      </c>
      <c r="D930" s="12">
        <v>0.31666666666666665</v>
      </c>
      <c r="E930" s="3">
        <v>1021</v>
      </c>
      <c r="F930" s="3" t="s">
        <v>372</v>
      </c>
      <c r="G930" s="3" t="s">
        <v>221</v>
      </c>
      <c r="H930" s="3"/>
      <c r="I930" s="3"/>
      <c r="J930" s="3"/>
      <c r="K930" s="3"/>
      <c r="L930" s="3"/>
      <c r="M930" s="3"/>
      <c r="N930" s="3"/>
      <c r="O930" s="3"/>
      <c r="P930" s="3"/>
      <c r="Q930" s="3"/>
      <c r="R930" s="3"/>
      <c r="S930" s="3"/>
      <c r="T930" s="3"/>
      <c r="U930" s="3"/>
      <c r="V930" s="3"/>
      <c r="W930" s="3"/>
      <c r="X930" s="3"/>
      <c r="Y930" s="3"/>
      <c r="Z930" s="3"/>
    </row>
    <row r="931" spans="1:26" x14ac:dyDescent="0.2">
      <c r="A931" s="3" t="s">
        <v>375</v>
      </c>
      <c r="B931" s="3" t="s">
        <v>370</v>
      </c>
      <c r="C931" s="11">
        <v>44993</v>
      </c>
      <c r="D931" s="12">
        <v>0.38750000000000001</v>
      </c>
      <c r="E931" s="3">
        <v>1002</v>
      </c>
      <c r="F931" s="3" t="s">
        <v>279</v>
      </c>
      <c r="G931" s="3" t="s">
        <v>203</v>
      </c>
      <c r="H931" s="3"/>
      <c r="I931" s="3"/>
      <c r="J931" s="3"/>
      <c r="K931" s="3"/>
      <c r="L931" s="3"/>
      <c r="M931" s="3"/>
      <c r="N931" s="3"/>
      <c r="O931" s="3"/>
      <c r="P931" s="3"/>
      <c r="Q931" s="3"/>
      <c r="R931" s="3"/>
      <c r="S931" s="3"/>
      <c r="T931" s="3"/>
      <c r="U931" s="3"/>
      <c r="V931" s="3"/>
      <c r="W931" s="3"/>
      <c r="X931" s="3"/>
      <c r="Y931" s="3"/>
      <c r="Z931" s="3"/>
    </row>
    <row r="932" spans="1:26" x14ac:dyDescent="0.2">
      <c r="A932" s="3">
        <v>14504</v>
      </c>
      <c r="B932" s="3" t="s">
        <v>370</v>
      </c>
      <c r="C932" s="11">
        <v>44993</v>
      </c>
      <c r="D932" s="12">
        <v>0.43819444444444444</v>
      </c>
      <c r="E932" s="3">
        <v>1044</v>
      </c>
      <c r="F932" s="3" t="s">
        <v>274</v>
      </c>
      <c r="G932" s="3" t="s">
        <v>221</v>
      </c>
      <c r="H932" s="3"/>
      <c r="I932" s="3"/>
      <c r="J932" s="3"/>
      <c r="K932" s="3"/>
      <c r="L932" s="3"/>
      <c r="M932" s="3"/>
      <c r="N932" s="3"/>
      <c r="O932" s="3"/>
      <c r="P932" s="3"/>
      <c r="Q932" s="3"/>
      <c r="R932" s="3"/>
      <c r="S932" s="3"/>
      <c r="T932" s="3"/>
      <c r="U932" s="3"/>
      <c r="V932" s="3"/>
      <c r="W932" s="3"/>
      <c r="X932" s="3"/>
      <c r="Y932" s="3"/>
      <c r="Z932" s="3"/>
    </row>
    <row r="933" spans="1:26" x14ac:dyDescent="0.2">
      <c r="A933" s="3">
        <v>14505</v>
      </c>
      <c r="B933" s="3" t="s">
        <v>370</v>
      </c>
      <c r="C933" s="11">
        <v>44993</v>
      </c>
      <c r="D933" s="12">
        <v>0.43819444444444444</v>
      </c>
      <c r="E933" s="3">
        <v>1013</v>
      </c>
      <c r="F933" s="3" t="s">
        <v>274</v>
      </c>
      <c r="G933" s="3" t="s">
        <v>203</v>
      </c>
      <c r="H933" s="3"/>
      <c r="I933" s="3"/>
      <c r="J933" s="3"/>
      <c r="K933" s="3"/>
      <c r="L933" s="3"/>
      <c r="M933" s="3"/>
      <c r="N933" s="3"/>
      <c r="O933" s="3"/>
      <c r="P933" s="3"/>
      <c r="Q933" s="3"/>
      <c r="R933" s="3"/>
      <c r="S933" s="3"/>
      <c r="T933" s="3"/>
      <c r="U933" s="3"/>
      <c r="V933" s="3"/>
      <c r="W933" s="3"/>
      <c r="X933" s="3"/>
      <c r="Y933" s="3"/>
      <c r="Z933" s="3"/>
    </row>
    <row r="934" spans="1:26" x14ac:dyDescent="0.2">
      <c r="A934" s="3">
        <v>14506</v>
      </c>
      <c r="B934" s="3" t="s">
        <v>370</v>
      </c>
      <c r="C934" s="11">
        <v>44993</v>
      </c>
      <c r="D934" s="12">
        <v>0.46875</v>
      </c>
      <c r="E934" s="3">
        <v>1035</v>
      </c>
      <c r="F934" s="3" t="s">
        <v>307</v>
      </c>
      <c r="G934" s="3" t="s">
        <v>221</v>
      </c>
      <c r="H934" s="3"/>
      <c r="I934" s="3"/>
      <c r="J934" s="3"/>
      <c r="K934" s="3"/>
      <c r="L934" s="3"/>
      <c r="M934" s="3"/>
      <c r="N934" s="3"/>
      <c r="O934" s="3"/>
      <c r="P934" s="3"/>
      <c r="Q934" s="3"/>
      <c r="R934" s="3"/>
      <c r="S934" s="3"/>
      <c r="T934" s="3"/>
      <c r="U934" s="3"/>
      <c r="V934" s="3"/>
      <c r="W934" s="3"/>
      <c r="X934" s="3"/>
      <c r="Y934" s="3"/>
      <c r="Z934" s="3"/>
    </row>
    <row r="935" spans="1:26" x14ac:dyDescent="0.2">
      <c r="A935" s="3">
        <v>14507</v>
      </c>
      <c r="B935" s="3" t="s">
        <v>370</v>
      </c>
      <c r="C935" s="11">
        <v>44993</v>
      </c>
      <c r="D935" s="12">
        <v>0.40208333333333335</v>
      </c>
      <c r="E935" s="3">
        <v>1023</v>
      </c>
      <c r="F935" s="3" t="s">
        <v>277</v>
      </c>
      <c r="G935" s="3" t="s">
        <v>203</v>
      </c>
      <c r="H935" s="3"/>
      <c r="I935" s="3"/>
      <c r="J935" s="3"/>
      <c r="K935" s="3"/>
      <c r="L935" s="3"/>
      <c r="M935" s="3"/>
      <c r="N935" s="3"/>
      <c r="O935" s="3"/>
      <c r="P935" s="3"/>
      <c r="Q935" s="3"/>
      <c r="R935" s="3"/>
      <c r="S935" s="3"/>
      <c r="T935" s="3"/>
      <c r="U935" s="3"/>
      <c r="V935" s="3"/>
      <c r="W935" s="3"/>
      <c r="X935" s="3"/>
      <c r="Y935" s="3"/>
      <c r="Z935" s="3"/>
    </row>
    <row r="936" spans="1:26" x14ac:dyDescent="0.2">
      <c r="A936" s="3">
        <v>14508</v>
      </c>
      <c r="B936" s="3" t="s">
        <v>370</v>
      </c>
      <c r="C936" s="11">
        <v>44993</v>
      </c>
      <c r="D936" s="12">
        <v>0.48125000000000001</v>
      </c>
      <c r="E936" s="3">
        <v>1040</v>
      </c>
      <c r="F936" s="3" t="s">
        <v>304</v>
      </c>
      <c r="G936" s="3" t="s">
        <v>203</v>
      </c>
      <c r="H936" s="3"/>
      <c r="I936" s="3"/>
      <c r="J936" s="3"/>
      <c r="K936" s="3"/>
      <c r="L936" s="3"/>
      <c r="M936" s="3"/>
      <c r="N936" s="3"/>
      <c r="O936" s="3"/>
      <c r="P936" s="3"/>
      <c r="Q936" s="3"/>
      <c r="R936" s="3"/>
      <c r="S936" s="3"/>
      <c r="T936" s="3"/>
      <c r="U936" s="3"/>
      <c r="V936" s="3"/>
      <c r="W936" s="3"/>
      <c r="X936" s="3"/>
      <c r="Y936" s="3"/>
      <c r="Z936" s="3"/>
    </row>
    <row r="937" spans="1:26" x14ac:dyDescent="0.2">
      <c r="A937" s="3">
        <v>14509</v>
      </c>
      <c r="B937" s="3" t="s">
        <v>370</v>
      </c>
      <c r="C937" s="11">
        <v>44993</v>
      </c>
      <c r="D937" s="12">
        <v>0.46875</v>
      </c>
      <c r="E937" s="3">
        <v>1022</v>
      </c>
      <c r="F937" s="3" t="s">
        <v>307</v>
      </c>
      <c r="G937" s="3" t="s">
        <v>203</v>
      </c>
      <c r="H937" s="3"/>
      <c r="I937" s="3"/>
      <c r="J937" s="3"/>
      <c r="K937" s="3"/>
      <c r="L937" s="3"/>
      <c r="M937" s="3"/>
      <c r="N937" s="3"/>
      <c r="O937" s="3"/>
      <c r="P937" s="3"/>
      <c r="Q937" s="3"/>
      <c r="R937" s="3"/>
      <c r="S937" s="3"/>
      <c r="T937" s="3"/>
      <c r="U937" s="3"/>
      <c r="V937" s="3"/>
      <c r="W937" s="3"/>
      <c r="X937" s="3"/>
      <c r="Y937" s="3"/>
      <c r="Z937" s="3"/>
    </row>
    <row r="938" spans="1:26" x14ac:dyDescent="0.2">
      <c r="A938" s="3">
        <v>14510</v>
      </c>
      <c r="B938" s="3" t="s">
        <v>370</v>
      </c>
      <c r="C938" s="11">
        <v>44993</v>
      </c>
      <c r="D938" s="12">
        <v>0.54097222222222219</v>
      </c>
      <c r="E938" s="3">
        <v>1052</v>
      </c>
      <c r="F938" s="3" t="s">
        <v>267</v>
      </c>
      <c r="G938" s="3" t="s">
        <v>203</v>
      </c>
      <c r="H938" s="3"/>
      <c r="I938" s="3"/>
      <c r="J938" s="3"/>
      <c r="K938" s="3"/>
      <c r="L938" s="3"/>
      <c r="M938" s="3"/>
      <c r="N938" s="3"/>
      <c r="O938" s="3"/>
      <c r="P938" s="3"/>
      <c r="Q938" s="3"/>
      <c r="R938" s="3"/>
      <c r="S938" s="3"/>
      <c r="T938" s="3"/>
      <c r="U938" s="3"/>
      <c r="V938" s="3"/>
      <c r="W938" s="3"/>
      <c r="X938" s="3"/>
      <c r="Y938" s="3"/>
      <c r="Z938" s="3"/>
    </row>
    <row r="939" spans="1:26" x14ac:dyDescent="0.2">
      <c r="A939" s="3">
        <v>14511</v>
      </c>
      <c r="B939" s="3" t="s">
        <v>370</v>
      </c>
      <c r="C939" s="11">
        <v>44993</v>
      </c>
      <c r="D939" s="12">
        <v>0.5131944444444444</v>
      </c>
      <c r="E939" s="3">
        <v>1034</v>
      </c>
      <c r="F939" s="3" t="s">
        <v>300</v>
      </c>
      <c r="G939" s="3" t="s">
        <v>203</v>
      </c>
      <c r="H939" s="3"/>
      <c r="I939" s="3"/>
      <c r="J939" s="3"/>
      <c r="K939" s="3"/>
      <c r="L939" s="3"/>
      <c r="M939" s="3"/>
      <c r="N939" s="3"/>
      <c r="O939" s="3"/>
      <c r="P939" s="3"/>
      <c r="Q939" s="3"/>
      <c r="R939" s="3"/>
      <c r="S939" s="3"/>
      <c r="T939" s="3"/>
      <c r="U939" s="3"/>
      <c r="V939" s="3"/>
      <c r="W939" s="3"/>
      <c r="X939" s="3"/>
      <c r="Y939" s="3"/>
      <c r="Z939" s="3"/>
    </row>
    <row r="940" spans="1:26" x14ac:dyDescent="0.2">
      <c r="A940" s="3">
        <v>14512</v>
      </c>
      <c r="B940" s="3" t="s">
        <v>370</v>
      </c>
      <c r="C940" s="11">
        <v>44993</v>
      </c>
      <c r="D940" s="12">
        <v>0.52708333333333335</v>
      </c>
      <c r="E940" s="3">
        <v>1025</v>
      </c>
      <c r="F940" s="3" t="s">
        <v>270</v>
      </c>
      <c r="G940" s="3" t="s">
        <v>203</v>
      </c>
      <c r="H940" s="3"/>
      <c r="I940" s="3"/>
      <c r="J940" s="3"/>
      <c r="K940" s="3"/>
      <c r="L940" s="3"/>
      <c r="M940" s="3"/>
      <c r="N940" s="3"/>
      <c r="O940" s="3"/>
      <c r="P940" s="3"/>
      <c r="Q940" s="3"/>
      <c r="R940" s="3"/>
      <c r="S940" s="3"/>
      <c r="T940" s="3"/>
      <c r="U940" s="3"/>
      <c r="V940" s="3"/>
      <c r="W940" s="3"/>
      <c r="X940" s="3"/>
      <c r="Y940" s="3"/>
      <c r="Z940" s="3"/>
    </row>
    <row r="941" spans="1:26" x14ac:dyDescent="0.2">
      <c r="A941" s="3">
        <v>14513</v>
      </c>
      <c r="B941" s="3" t="s">
        <v>370</v>
      </c>
      <c r="C941" s="11">
        <v>44993</v>
      </c>
      <c r="D941" s="12">
        <v>0.49930555555555556</v>
      </c>
      <c r="E941" s="3">
        <v>1005</v>
      </c>
      <c r="F941" s="3" t="s">
        <v>272</v>
      </c>
      <c r="G941" s="3" t="s">
        <v>203</v>
      </c>
      <c r="H941" s="3"/>
      <c r="I941" s="3"/>
      <c r="J941" s="3"/>
      <c r="K941" s="3"/>
      <c r="L941" s="3"/>
      <c r="M941" s="3"/>
      <c r="N941" s="3"/>
      <c r="O941" s="3"/>
      <c r="P941" s="3"/>
      <c r="Q941" s="3"/>
      <c r="R941" s="3"/>
      <c r="S941" s="3"/>
      <c r="T941" s="3"/>
      <c r="U941" s="3"/>
      <c r="V941" s="3"/>
      <c r="W941" s="3"/>
      <c r="X941" s="3"/>
      <c r="Y941" s="3"/>
      <c r="Z941" s="3"/>
    </row>
    <row r="942" spans="1:26" x14ac:dyDescent="0.2">
      <c r="A942" s="3">
        <v>14514</v>
      </c>
      <c r="B942" s="3" t="s">
        <v>370</v>
      </c>
      <c r="C942" s="11">
        <v>44995</v>
      </c>
      <c r="D942" s="12">
        <v>0.375</v>
      </c>
      <c r="E942" s="3">
        <v>1032</v>
      </c>
      <c r="F942" s="3" t="s">
        <v>212</v>
      </c>
      <c r="G942" s="3" t="s">
        <v>203</v>
      </c>
      <c r="H942" s="3"/>
      <c r="I942" s="3"/>
      <c r="J942" s="3"/>
      <c r="K942" s="3"/>
      <c r="L942" s="3"/>
      <c r="M942" s="3"/>
      <c r="N942" s="3"/>
      <c r="O942" s="3"/>
      <c r="P942" s="3"/>
      <c r="Q942" s="3"/>
      <c r="R942" s="3"/>
      <c r="S942" s="3"/>
      <c r="T942" s="3"/>
      <c r="U942" s="3"/>
      <c r="V942" s="3"/>
      <c r="W942" s="3"/>
      <c r="X942" s="3"/>
      <c r="Y942" s="3"/>
      <c r="Z942" s="3"/>
    </row>
    <row r="943" spans="1:26" x14ac:dyDescent="0.2">
      <c r="A943" s="3">
        <v>14515</v>
      </c>
      <c r="B943" s="3" t="s">
        <v>370</v>
      </c>
      <c r="C943" s="11">
        <v>44995</v>
      </c>
      <c r="D943" s="12">
        <v>0.52916666666666667</v>
      </c>
      <c r="E943" s="3">
        <v>1052</v>
      </c>
      <c r="F943" s="3" t="s">
        <v>240</v>
      </c>
      <c r="G943" s="3" t="s">
        <v>221</v>
      </c>
      <c r="H943" s="3"/>
      <c r="I943" s="3"/>
      <c r="J943" s="3"/>
      <c r="K943" s="3"/>
      <c r="L943" s="3"/>
      <c r="M943" s="3"/>
      <c r="N943" s="3"/>
      <c r="O943" s="3"/>
      <c r="P943" s="3"/>
      <c r="Q943" s="3"/>
      <c r="R943" s="3"/>
      <c r="S943" s="3"/>
      <c r="T943" s="3"/>
      <c r="U943" s="3"/>
      <c r="V943" s="3"/>
      <c r="W943" s="3"/>
      <c r="X943" s="3"/>
      <c r="Y943" s="3"/>
      <c r="Z943" s="3"/>
    </row>
    <row r="944" spans="1:26" x14ac:dyDescent="0.2">
      <c r="A944" s="3">
        <v>14516</v>
      </c>
      <c r="B944" s="3" t="s">
        <v>370</v>
      </c>
      <c r="C944" s="11">
        <v>44995</v>
      </c>
      <c r="D944" s="12">
        <v>0.4777777777777778</v>
      </c>
      <c r="E944" s="3">
        <v>1035</v>
      </c>
      <c r="F944" s="3" t="s">
        <v>230</v>
      </c>
      <c r="G944" s="3" t="s">
        <v>203</v>
      </c>
      <c r="H944" s="3"/>
      <c r="I944" s="3"/>
      <c r="J944" s="3"/>
      <c r="K944" s="3"/>
      <c r="L944" s="3"/>
      <c r="M944" s="3"/>
      <c r="N944" s="3"/>
      <c r="O944" s="3"/>
      <c r="P944" s="3"/>
      <c r="Q944" s="3"/>
      <c r="R944" s="3"/>
      <c r="S944" s="3"/>
      <c r="T944" s="3"/>
      <c r="U944" s="3"/>
      <c r="V944" s="3"/>
      <c r="W944" s="3"/>
      <c r="X944" s="3"/>
      <c r="Y944" s="3"/>
      <c r="Z944" s="3"/>
    </row>
    <row r="945" spans="1:26" x14ac:dyDescent="0.2">
      <c r="A945" s="3">
        <v>14517</v>
      </c>
      <c r="B945" s="3" t="s">
        <v>370</v>
      </c>
      <c r="C945" s="11">
        <v>44995</v>
      </c>
      <c r="D945" s="12">
        <v>0.59097222222222223</v>
      </c>
      <c r="E945" s="3">
        <v>1022</v>
      </c>
      <c r="F945" s="3" t="s">
        <v>252</v>
      </c>
      <c r="G945" s="3" t="s">
        <v>203</v>
      </c>
      <c r="H945" s="3"/>
      <c r="I945" s="3"/>
      <c r="J945" s="3"/>
      <c r="K945" s="3"/>
      <c r="L945" s="3"/>
      <c r="M945" s="3"/>
      <c r="N945" s="3"/>
      <c r="O945" s="3"/>
      <c r="P945" s="3"/>
      <c r="Q945" s="3"/>
      <c r="R945" s="3"/>
      <c r="S945" s="3"/>
      <c r="T945" s="3"/>
      <c r="U945" s="3"/>
      <c r="V945" s="3"/>
      <c r="W945" s="3"/>
      <c r="X945" s="3"/>
      <c r="Y945" s="3"/>
      <c r="Z945" s="3"/>
    </row>
    <row r="946" spans="1:26" x14ac:dyDescent="0.2">
      <c r="A946" s="3">
        <v>14518</v>
      </c>
      <c r="B946" s="3" t="s">
        <v>370</v>
      </c>
      <c r="C946" s="11">
        <v>44995</v>
      </c>
      <c r="D946" s="12">
        <v>0.5131944444444444</v>
      </c>
      <c r="E946" s="3">
        <v>1010</v>
      </c>
      <c r="F946" s="3" t="s">
        <v>235</v>
      </c>
      <c r="G946" s="3" t="s">
        <v>203</v>
      </c>
      <c r="H946" s="3"/>
      <c r="I946" s="3"/>
      <c r="J946" s="3"/>
      <c r="K946" s="3"/>
      <c r="L946" s="3"/>
      <c r="M946" s="3"/>
      <c r="N946" s="3"/>
      <c r="O946" s="3"/>
      <c r="P946" s="3"/>
      <c r="Q946" s="3"/>
      <c r="R946" s="3"/>
      <c r="S946" s="3"/>
      <c r="T946" s="3"/>
      <c r="U946" s="3"/>
      <c r="V946" s="3"/>
      <c r="W946" s="3"/>
      <c r="X946" s="3"/>
      <c r="Y946" s="3"/>
      <c r="Z946" s="3"/>
    </row>
    <row r="947" spans="1:26" x14ac:dyDescent="0.2">
      <c r="A947" s="3">
        <v>14519</v>
      </c>
      <c r="B947" s="3" t="s">
        <v>370</v>
      </c>
      <c r="C947" s="11">
        <v>44995</v>
      </c>
      <c r="D947" s="12">
        <v>0.52916666666666667</v>
      </c>
      <c r="E947" s="3">
        <v>1040</v>
      </c>
      <c r="F947" s="3" t="s">
        <v>240</v>
      </c>
      <c r="G947" s="3" t="s">
        <v>203</v>
      </c>
      <c r="H947" s="3"/>
      <c r="I947" s="3"/>
      <c r="J947" s="3"/>
      <c r="K947" s="3"/>
      <c r="L947" s="3"/>
      <c r="M947" s="3"/>
      <c r="N947" s="3"/>
      <c r="O947" s="3"/>
      <c r="P947" s="3"/>
      <c r="Q947" s="3"/>
      <c r="R947" s="3"/>
      <c r="S947" s="3"/>
      <c r="T947" s="3"/>
      <c r="U947" s="3"/>
      <c r="V947" s="3"/>
      <c r="W947" s="3"/>
      <c r="X947" s="3"/>
      <c r="Y947" s="3"/>
      <c r="Z947" s="3"/>
    </row>
    <row r="948" spans="1:26" x14ac:dyDescent="0.2">
      <c r="A948" s="3">
        <v>14520</v>
      </c>
      <c r="B948" s="3" t="s">
        <v>370</v>
      </c>
      <c r="C948" s="11">
        <v>44995</v>
      </c>
      <c r="D948" s="12">
        <v>0.4777777777777778</v>
      </c>
      <c r="E948" s="3">
        <v>1030</v>
      </c>
      <c r="F948" s="3" t="s">
        <v>230</v>
      </c>
      <c r="G948" s="3" t="s">
        <v>221</v>
      </c>
      <c r="H948" s="3"/>
      <c r="I948" s="3"/>
      <c r="J948" s="3"/>
      <c r="K948" s="3"/>
      <c r="L948" s="3"/>
      <c r="M948" s="3"/>
      <c r="N948" s="3"/>
      <c r="O948" s="3"/>
      <c r="P948" s="3"/>
      <c r="Q948" s="3"/>
      <c r="R948" s="3"/>
      <c r="S948" s="3"/>
      <c r="T948" s="3"/>
      <c r="U948" s="3"/>
      <c r="V948" s="3"/>
      <c r="W948" s="3"/>
      <c r="X948" s="3"/>
      <c r="Y948" s="3"/>
      <c r="Z948" s="3"/>
    </row>
    <row r="949" spans="1:26" x14ac:dyDescent="0.2">
      <c r="A949" s="3">
        <v>14521</v>
      </c>
      <c r="B949" s="3" t="s">
        <v>370</v>
      </c>
      <c r="C949" s="11">
        <v>44995</v>
      </c>
      <c r="D949" s="12">
        <v>0.33888888888888891</v>
      </c>
      <c r="E949" s="3">
        <v>1006</v>
      </c>
      <c r="F949" s="3" t="s">
        <v>209</v>
      </c>
      <c r="G949" s="3" t="s">
        <v>203</v>
      </c>
      <c r="H949" s="3"/>
      <c r="I949" s="3"/>
      <c r="J949" s="3"/>
      <c r="K949" s="3"/>
      <c r="L949" s="3"/>
      <c r="M949" s="3"/>
      <c r="N949" s="3"/>
      <c r="O949" s="3"/>
      <c r="P949" s="3"/>
      <c r="Q949" s="3"/>
      <c r="R949" s="3"/>
      <c r="S949" s="3"/>
      <c r="T949" s="3"/>
      <c r="U949" s="3"/>
      <c r="V949" s="3"/>
      <c r="W949" s="3"/>
      <c r="X949" s="3"/>
      <c r="Y949" s="3"/>
      <c r="Z949" s="3"/>
    </row>
    <row r="950" spans="1:26" x14ac:dyDescent="0.2">
      <c r="A950" s="3">
        <v>14522</v>
      </c>
      <c r="B950" s="3" t="s">
        <v>370</v>
      </c>
      <c r="C950" s="11">
        <v>44995</v>
      </c>
      <c r="D950" s="12">
        <v>0.27777777777777779</v>
      </c>
      <c r="E950" s="3">
        <v>1033</v>
      </c>
      <c r="F950" s="3" t="s">
        <v>202</v>
      </c>
      <c r="G950" s="3" t="s">
        <v>221</v>
      </c>
      <c r="H950" s="3"/>
      <c r="I950" s="3"/>
      <c r="J950" s="3"/>
      <c r="K950" s="3"/>
      <c r="L950" s="3"/>
      <c r="M950" s="3"/>
      <c r="N950" s="3"/>
      <c r="O950" s="3"/>
      <c r="P950" s="3"/>
      <c r="Q950" s="3"/>
      <c r="R950" s="3"/>
      <c r="S950" s="3"/>
      <c r="T950" s="3"/>
      <c r="U950" s="3"/>
      <c r="V950" s="3"/>
      <c r="W950" s="3"/>
      <c r="X950" s="3"/>
      <c r="Y950" s="3"/>
      <c r="Z950" s="3"/>
    </row>
    <row r="951" spans="1:26" x14ac:dyDescent="0.2">
      <c r="A951" s="3">
        <v>14523</v>
      </c>
      <c r="B951" s="3" t="s">
        <v>370</v>
      </c>
      <c r="C951" s="11">
        <v>44995</v>
      </c>
      <c r="D951" s="12">
        <v>0.31944444444444442</v>
      </c>
      <c r="E951" s="3">
        <v>1034</v>
      </c>
      <c r="F951" s="3" t="s">
        <v>206</v>
      </c>
      <c r="G951" s="3" t="s">
        <v>203</v>
      </c>
      <c r="H951" s="3"/>
      <c r="I951" s="3"/>
      <c r="J951" s="3"/>
      <c r="K951" s="3"/>
      <c r="L951" s="3"/>
      <c r="M951" s="3"/>
      <c r="N951" s="3"/>
      <c r="O951" s="3"/>
      <c r="P951" s="3"/>
      <c r="Q951" s="3"/>
      <c r="R951" s="3"/>
      <c r="S951" s="3"/>
      <c r="T951" s="3"/>
      <c r="U951" s="3"/>
      <c r="V951" s="3"/>
      <c r="W951" s="3"/>
      <c r="X951" s="3"/>
      <c r="Y951" s="3"/>
      <c r="Z951" s="3"/>
    </row>
    <row r="952" spans="1:26" x14ac:dyDescent="0.2">
      <c r="A952" s="3">
        <v>14524</v>
      </c>
      <c r="B952" s="3" t="s">
        <v>370</v>
      </c>
      <c r="C952" s="11">
        <v>44995</v>
      </c>
      <c r="D952" s="12">
        <v>0.27777777777777779</v>
      </c>
      <c r="E952" s="3">
        <v>1025</v>
      </c>
      <c r="F952" s="3" t="s">
        <v>202</v>
      </c>
      <c r="G952" s="3" t="s">
        <v>203</v>
      </c>
      <c r="H952" s="3"/>
      <c r="I952" s="3"/>
      <c r="J952" s="3"/>
      <c r="K952" s="3"/>
      <c r="L952" s="3"/>
      <c r="M952" s="3"/>
      <c r="N952" s="3"/>
      <c r="O952" s="3"/>
      <c r="P952" s="3"/>
      <c r="Q952" s="3"/>
      <c r="R952" s="3"/>
      <c r="S952" s="3"/>
      <c r="T952" s="3"/>
      <c r="U952" s="3"/>
      <c r="V952" s="3"/>
      <c r="W952" s="3"/>
      <c r="X952" s="3"/>
      <c r="Y952" s="3"/>
      <c r="Z952" s="3"/>
    </row>
    <row r="953" spans="1:26" x14ac:dyDescent="0.2">
      <c r="A953" s="3">
        <v>14525</v>
      </c>
      <c r="B953" s="3" t="s">
        <v>370</v>
      </c>
      <c r="C953" s="11">
        <v>44995</v>
      </c>
      <c r="D953" s="12">
        <v>0.56805555555555554</v>
      </c>
      <c r="E953" s="3">
        <v>1021</v>
      </c>
      <c r="F953" s="3" t="s">
        <v>246</v>
      </c>
      <c r="G953" s="3" t="s">
        <v>203</v>
      </c>
      <c r="H953" s="3"/>
      <c r="I953" s="3"/>
      <c r="J953" s="3"/>
      <c r="K953" s="3"/>
      <c r="L953" s="3"/>
      <c r="M953" s="3"/>
      <c r="N953" s="3"/>
      <c r="O953" s="3"/>
      <c r="P953" s="3"/>
      <c r="Q953" s="3"/>
      <c r="R953" s="3"/>
      <c r="S953" s="3"/>
      <c r="T953" s="3"/>
      <c r="U953" s="3"/>
      <c r="V953" s="3"/>
      <c r="W953" s="3"/>
      <c r="X953" s="3"/>
      <c r="Y953" s="3"/>
      <c r="Z953" s="3"/>
    </row>
    <row r="954" spans="1:26" x14ac:dyDescent="0.2">
      <c r="A954" s="3">
        <v>14526</v>
      </c>
      <c r="B954" s="3" t="s">
        <v>370</v>
      </c>
      <c r="C954" s="11">
        <v>44995</v>
      </c>
      <c r="D954" s="12">
        <v>0.55555555555555558</v>
      </c>
      <c r="E954" s="3">
        <v>1002</v>
      </c>
      <c r="F954" s="3" t="s">
        <v>243</v>
      </c>
      <c r="G954" s="3" t="s">
        <v>203</v>
      </c>
      <c r="H954" s="3"/>
      <c r="I954" s="3"/>
      <c r="J954" s="3"/>
      <c r="K954" s="3"/>
      <c r="L954" s="3"/>
      <c r="M954" s="3"/>
      <c r="N954" s="3"/>
      <c r="O954" s="3"/>
      <c r="P954" s="3"/>
      <c r="Q954" s="3"/>
      <c r="R954" s="3"/>
      <c r="S954" s="3"/>
      <c r="T954" s="3"/>
      <c r="U954" s="3"/>
      <c r="V954" s="3"/>
      <c r="W954" s="3"/>
      <c r="X954" s="3"/>
      <c r="Y954" s="3"/>
      <c r="Z954" s="3"/>
    </row>
    <row r="955" spans="1:26" x14ac:dyDescent="0.2">
      <c r="A955" s="3">
        <v>14527</v>
      </c>
      <c r="B955" s="3" t="s">
        <v>370</v>
      </c>
      <c r="C955" s="11">
        <v>44995</v>
      </c>
      <c r="D955" s="12">
        <v>0.43055555555555558</v>
      </c>
      <c r="E955" s="3">
        <v>1005</v>
      </c>
      <c r="F955" s="3" t="s">
        <v>227</v>
      </c>
      <c r="G955" s="3" t="s">
        <v>203</v>
      </c>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2">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2">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2">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2">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2">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2">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2">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2">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2">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2">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2">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2">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2">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2">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2">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2">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2">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2">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2">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2">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2">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2">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2">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2">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2">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2">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2">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2">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2">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2">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2">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2">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2">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2">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2">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2">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2">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2">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2">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2">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2">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2">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2">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2">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2">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2">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2">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2">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2">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2">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2">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2">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2">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2">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2">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2">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2">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2">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2">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2">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2">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2">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2">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2">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2">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2">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2">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2">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2">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2">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2">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2">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2">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2">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2">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2">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2">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2">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2">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2">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2">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2">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2">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2">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2">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2">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2">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2">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2">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2">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2">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2">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2">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2">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2">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2">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2">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2">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2">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2">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2">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2">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2">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2">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2">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2">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2">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2">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2">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2">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2">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2">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2">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2">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2">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2">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2">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2">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2">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2">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2">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2">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2">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2">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2">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2">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2">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x14ac:dyDescent="0.2">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x14ac:dyDescent="0.2">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x14ac:dyDescent="0.2">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x14ac:dyDescent="0.2">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x14ac:dyDescent="0.2">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x14ac:dyDescent="0.2">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x14ac:dyDescent="0.2">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x14ac:dyDescent="0.2">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x14ac:dyDescent="0.2">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x14ac:dyDescent="0.2">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x14ac:dyDescent="0.2">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x14ac:dyDescent="0.2">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x14ac:dyDescent="0.2">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x14ac:dyDescent="0.2">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x14ac:dyDescent="0.2">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x14ac:dyDescent="0.2">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x14ac:dyDescent="0.2">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x14ac:dyDescent="0.2">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x14ac:dyDescent="0.2">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x14ac:dyDescent="0.2">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x14ac:dyDescent="0.2">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x14ac:dyDescent="0.2">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x14ac:dyDescent="0.2">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x14ac:dyDescent="0.2">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x14ac:dyDescent="0.2">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x14ac:dyDescent="0.2">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x14ac:dyDescent="0.2">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x14ac:dyDescent="0.2">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x14ac:dyDescent="0.2">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x14ac:dyDescent="0.2">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x14ac:dyDescent="0.2">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x14ac:dyDescent="0.2">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x14ac:dyDescent="0.2">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x14ac:dyDescent="0.2">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x14ac:dyDescent="0.2">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x14ac:dyDescent="0.2">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x14ac:dyDescent="0.2">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x14ac:dyDescent="0.2">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x14ac:dyDescent="0.2">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x14ac:dyDescent="0.2">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x14ac:dyDescent="0.2">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x14ac:dyDescent="0.2">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x14ac:dyDescent="0.2">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x14ac:dyDescent="0.2">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x14ac:dyDescent="0.2">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x14ac:dyDescent="0.2">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x14ac:dyDescent="0.2">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x14ac:dyDescent="0.2">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x14ac:dyDescent="0.2">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x14ac:dyDescent="0.2">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x14ac:dyDescent="0.2">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x14ac:dyDescent="0.2">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x14ac:dyDescent="0.2">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x14ac:dyDescent="0.2">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x14ac:dyDescent="0.2">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x14ac:dyDescent="0.2">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x14ac:dyDescent="0.2">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x14ac:dyDescent="0.2">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x14ac:dyDescent="0.2">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x14ac:dyDescent="0.2">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x14ac:dyDescent="0.2">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x14ac:dyDescent="0.2">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x14ac:dyDescent="0.2">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x14ac:dyDescent="0.2">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x14ac:dyDescent="0.2">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x14ac:dyDescent="0.2">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x14ac:dyDescent="0.2">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x14ac:dyDescent="0.2">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x14ac:dyDescent="0.2">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x14ac:dyDescent="0.2">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x14ac:dyDescent="0.2">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x14ac:dyDescent="0.2">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x14ac:dyDescent="0.2">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x14ac:dyDescent="0.2">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x14ac:dyDescent="0.2">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x14ac:dyDescent="0.2">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x14ac:dyDescent="0.2">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x14ac:dyDescent="0.2">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x14ac:dyDescent="0.2">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x14ac:dyDescent="0.2">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x14ac:dyDescent="0.2">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x14ac:dyDescent="0.2">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x14ac:dyDescent="0.2">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x14ac:dyDescent="0.2">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x14ac:dyDescent="0.2">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x14ac:dyDescent="0.2">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x14ac:dyDescent="0.2">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x14ac:dyDescent="0.2">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x14ac:dyDescent="0.2">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x14ac:dyDescent="0.2">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x14ac:dyDescent="0.2">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x14ac:dyDescent="0.2">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x14ac:dyDescent="0.2">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x14ac:dyDescent="0.2">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x14ac:dyDescent="0.2">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x14ac:dyDescent="0.2">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x14ac:dyDescent="0.2">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x14ac:dyDescent="0.2">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x14ac:dyDescent="0.2">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x14ac:dyDescent="0.2">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x14ac:dyDescent="0.2">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x14ac:dyDescent="0.2">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x14ac:dyDescent="0.2">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x14ac:dyDescent="0.2">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x14ac:dyDescent="0.2">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x14ac:dyDescent="0.2">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x14ac:dyDescent="0.2">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x14ac:dyDescent="0.2">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x14ac:dyDescent="0.2">
      <c r="A1265" s="3"/>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x14ac:dyDescent="0.2">
      <c r="A1266" s="3"/>
      <c r="B1266" s="3"/>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x14ac:dyDescent="0.2">
      <c r="A1267" s="3"/>
      <c r="B1267" s="3"/>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x14ac:dyDescent="0.2">
      <c r="A1268" s="3"/>
      <c r="B1268" s="3"/>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x14ac:dyDescent="0.2">
      <c r="A1269" s="3"/>
      <c r="B1269" s="3"/>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x14ac:dyDescent="0.2">
      <c r="A1270" s="3"/>
      <c r="B1270" s="3"/>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x14ac:dyDescent="0.2">
      <c r="A1271" s="3"/>
      <c r="B1271" s="3"/>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x14ac:dyDescent="0.2">
      <c r="A1272" s="3"/>
      <c r="B1272" s="3"/>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x14ac:dyDescent="0.2">
      <c r="A1273" s="3"/>
      <c r="B1273" s="3"/>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x14ac:dyDescent="0.2">
      <c r="A1274" s="3"/>
      <c r="B1274" s="3"/>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x14ac:dyDescent="0.2">
      <c r="A1275" s="3"/>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x14ac:dyDescent="0.2">
      <c r="A1276" s="3"/>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x14ac:dyDescent="0.2">
      <c r="A1277" s="3"/>
      <c r="B1277" s="3"/>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x14ac:dyDescent="0.2">
      <c r="A1278" s="3"/>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x14ac:dyDescent="0.2">
      <c r="A1279" s="3"/>
      <c r="B1279" s="3"/>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x14ac:dyDescent="0.2">
      <c r="A1280" s="3"/>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x14ac:dyDescent="0.2">
      <c r="A1281" s="3"/>
      <c r="B1281" s="3"/>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x14ac:dyDescent="0.2">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x14ac:dyDescent="0.2">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x14ac:dyDescent="0.2">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x14ac:dyDescent="0.2">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x14ac:dyDescent="0.2">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x14ac:dyDescent="0.2">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x14ac:dyDescent="0.2">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x14ac:dyDescent="0.2">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x14ac:dyDescent="0.2">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x14ac:dyDescent="0.2">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x14ac:dyDescent="0.2">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x14ac:dyDescent="0.2">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x14ac:dyDescent="0.2">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x14ac:dyDescent="0.2">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x14ac:dyDescent="0.2">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x14ac:dyDescent="0.2">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x14ac:dyDescent="0.2">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x14ac:dyDescent="0.2">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x14ac:dyDescent="0.2">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x14ac:dyDescent="0.2">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x14ac:dyDescent="0.2">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x14ac:dyDescent="0.2">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x14ac:dyDescent="0.2">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x14ac:dyDescent="0.2">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x14ac:dyDescent="0.2">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x14ac:dyDescent="0.2">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x14ac:dyDescent="0.2">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x14ac:dyDescent="0.2">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x14ac:dyDescent="0.2">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x14ac:dyDescent="0.2">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x14ac:dyDescent="0.2">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x14ac:dyDescent="0.2">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x14ac:dyDescent="0.2">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x14ac:dyDescent="0.2">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x14ac:dyDescent="0.2">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x14ac:dyDescent="0.2">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x14ac:dyDescent="0.2">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x14ac:dyDescent="0.2">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x14ac:dyDescent="0.2">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x14ac:dyDescent="0.2">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x14ac:dyDescent="0.2">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x14ac:dyDescent="0.2">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x14ac:dyDescent="0.2">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x14ac:dyDescent="0.2">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x14ac:dyDescent="0.2">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x14ac:dyDescent="0.2">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x14ac:dyDescent="0.2">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x14ac:dyDescent="0.2">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x14ac:dyDescent="0.2">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x14ac:dyDescent="0.2">
      <c r="A1331" s="3"/>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x14ac:dyDescent="0.2">
      <c r="A1332" s="3"/>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x14ac:dyDescent="0.2">
      <c r="A1333" s="3"/>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x14ac:dyDescent="0.2">
      <c r="A1334" s="3"/>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x14ac:dyDescent="0.2">
      <c r="A1335" s="3"/>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x14ac:dyDescent="0.2">
      <c r="A1336" s="3"/>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x14ac:dyDescent="0.2">
      <c r="A1337" s="3"/>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x14ac:dyDescent="0.2">
      <c r="A1338" s="3"/>
      <c r="B1338" s="3"/>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x14ac:dyDescent="0.2">
      <c r="A1339" s="3"/>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x14ac:dyDescent="0.2">
      <c r="A1340" s="3"/>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x14ac:dyDescent="0.2">
      <c r="A1341" s="3"/>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x14ac:dyDescent="0.2">
      <c r="A1342" s="3"/>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x14ac:dyDescent="0.2">
      <c r="A1343" s="3"/>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x14ac:dyDescent="0.2">
      <c r="A1344" s="3"/>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x14ac:dyDescent="0.2">
      <c r="A1345" s="3"/>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x14ac:dyDescent="0.2">
      <c r="A1346" s="3"/>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x14ac:dyDescent="0.2">
      <c r="A1347" s="3"/>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x14ac:dyDescent="0.2">
      <c r="A1348" s="3"/>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x14ac:dyDescent="0.2">
      <c r="A1349" s="3"/>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x14ac:dyDescent="0.2">
      <c r="A1350" s="3"/>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x14ac:dyDescent="0.2">
      <c r="A1351" s="3"/>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x14ac:dyDescent="0.2">
      <c r="A1352" s="3"/>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x14ac:dyDescent="0.2">
      <c r="A1353" s="3"/>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x14ac:dyDescent="0.2">
      <c r="A1354" s="3"/>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x14ac:dyDescent="0.2">
      <c r="A1355" s="3"/>
      <c r="B1355" s="3"/>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x14ac:dyDescent="0.2">
      <c r="A1356" s="3"/>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x14ac:dyDescent="0.2">
      <c r="A1357" s="3"/>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x14ac:dyDescent="0.2">
      <c r="A1358" s="3"/>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x14ac:dyDescent="0.2">
      <c r="A1359" s="3"/>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x14ac:dyDescent="0.2">
      <c r="A1360" s="3"/>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x14ac:dyDescent="0.2">
      <c r="A1361" s="3"/>
      <c r="B1361" s="3"/>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x14ac:dyDescent="0.2">
      <c r="A1362" s="3"/>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x14ac:dyDescent="0.2">
      <c r="A1363" s="3"/>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x14ac:dyDescent="0.2">
      <c r="A1364" s="3"/>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x14ac:dyDescent="0.2">
      <c r="A1365" s="3"/>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x14ac:dyDescent="0.2">
      <c r="A1366" s="3"/>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x14ac:dyDescent="0.2">
      <c r="A1367" s="3"/>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x14ac:dyDescent="0.2">
      <c r="A1368" s="3"/>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x14ac:dyDescent="0.2">
      <c r="A1369" s="3"/>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x14ac:dyDescent="0.2">
      <c r="A1370" s="3"/>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x14ac:dyDescent="0.2">
      <c r="A1371" s="3"/>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x14ac:dyDescent="0.2">
      <c r="A1372" s="3"/>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x14ac:dyDescent="0.2">
      <c r="A1373" s="3"/>
      <c r="B1373" s="3"/>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x14ac:dyDescent="0.2">
      <c r="A1374" s="3"/>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x14ac:dyDescent="0.2">
      <c r="A1375" s="3"/>
      <c r="B1375" s="3"/>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x14ac:dyDescent="0.2">
      <c r="A1376" s="3"/>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x14ac:dyDescent="0.2">
      <c r="A1377" s="3"/>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x14ac:dyDescent="0.2">
      <c r="A1378" s="3"/>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x14ac:dyDescent="0.2">
      <c r="A1379" s="3"/>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x14ac:dyDescent="0.2">
      <c r="A1380" s="3"/>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x14ac:dyDescent="0.2">
      <c r="A1381" s="3"/>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x14ac:dyDescent="0.2">
      <c r="A1382" s="3"/>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x14ac:dyDescent="0.2">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x14ac:dyDescent="0.2">
      <c r="A1384" s="3"/>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x14ac:dyDescent="0.2">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x14ac:dyDescent="0.2">
      <c r="A1386" s="3"/>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x14ac:dyDescent="0.2">
      <c r="A1387" s="3"/>
      <c r="B1387" s="3"/>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x14ac:dyDescent="0.2">
      <c r="A1388" s="3"/>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x14ac:dyDescent="0.2">
      <c r="A1389" s="3"/>
      <c r="B1389" s="3"/>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x14ac:dyDescent="0.2">
      <c r="A1390" s="3"/>
      <c r="B1390" s="3"/>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x14ac:dyDescent="0.2">
      <c r="A1391" s="3"/>
      <c r="B1391" s="3"/>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x14ac:dyDescent="0.2">
      <c r="A1392" s="3"/>
      <c r="B1392" s="3"/>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x14ac:dyDescent="0.2">
      <c r="A1393" s="3"/>
      <c r="B1393" s="3"/>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x14ac:dyDescent="0.2">
      <c r="A1394" s="3"/>
      <c r="B1394" s="3"/>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x14ac:dyDescent="0.2">
      <c r="A1395" s="3"/>
      <c r="B1395" s="3"/>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x14ac:dyDescent="0.2">
      <c r="A1396" s="3"/>
      <c r="B1396" s="3"/>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x14ac:dyDescent="0.2">
      <c r="A1397" s="3"/>
      <c r="B1397" s="3"/>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x14ac:dyDescent="0.2">
      <c r="A1398" s="3"/>
      <c r="B1398" s="3"/>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x14ac:dyDescent="0.2">
      <c r="A1399" s="3"/>
      <c r="B1399" s="3"/>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x14ac:dyDescent="0.2">
      <c r="A1400" s="3"/>
      <c r="B1400" s="3"/>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x14ac:dyDescent="0.2">
      <c r="A1401" s="3"/>
      <c r="B1401" s="3"/>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x14ac:dyDescent="0.2">
      <c r="A1402" s="3"/>
      <c r="B1402" s="3"/>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x14ac:dyDescent="0.2">
      <c r="A1403" s="3"/>
      <c r="B1403" s="3"/>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x14ac:dyDescent="0.2">
      <c r="A1404" s="3"/>
      <c r="B1404" s="3"/>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x14ac:dyDescent="0.2">
      <c r="A1405" s="3"/>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x14ac:dyDescent="0.2">
      <c r="A1406" s="3"/>
      <c r="B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x14ac:dyDescent="0.2">
      <c r="A1407" s="3"/>
      <c r="B1407" s="3"/>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x14ac:dyDescent="0.2">
      <c r="A1408" s="3"/>
      <c r="B1408" s="3"/>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x14ac:dyDescent="0.2">
      <c r="A1409" s="3"/>
      <c r="B1409" s="3"/>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x14ac:dyDescent="0.2">
      <c r="A1410" s="3"/>
      <c r="B1410" s="3"/>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x14ac:dyDescent="0.2">
      <c r="A1411" s="3"/>
      <c r="B1411" s="3"/>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x14ac:dyDescent="0.2">
      <c r="A1412" s="3"/>
      <c r="B1412" s="3"/>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x14ac:dyDescent="0.2">
      <c r="A1413" s="3"/>
      <c r="B1413" s="3"/>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x14ac:dyDescent="0.2">
      <c r="A1414" s="3"/>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x14ac:dyDescent="0.2">
      <c r="A1415" s="3"/>
      <c r="B1415" s="3"/>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x14ac:dyDescent="0.2">
      <c r="A1416" s="3"/>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x14ac:dyDescent="0.2">
      <c r="A1417" s="3"/>
      <c r="B1417" s="3"/>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x14ac:dyDescent="0.2">
      <c r="A1418" s="3"/>
      <c r="B1418" s="3"/>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x14ac:dyDescent="0.2">
      <c r="A1419" s="3"/>
      <c r="B1419" s="3"/>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x14ac:dyDescent="0.2">
      <c r="A1420" s="3"/>
      <c r="B1420" s="3"/>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x14ac:dyDescent="0.2">
      <c r="A1421" s="3"/>
      <c r="B1421" s="3"/>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x14ac:dyDescent="0.2">
      <c r="A1422" s="3"/>
      <c r="B1422" s="3"/>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x14ac:dyDescent="0.2">
      <c r="A1423" s="3"/>
      <c r="B1423" s="3"/>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x14ac:dyDescent="0.2">
      <c r="A1424" s="3"/>
      <c r="B1424" s="3"/>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x14ac:dyDescent="0.2">
      <c r="A1425" s="3"/>
      <c r="B1425" s="3"/>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x14ac:dyDescent="0.2">
      <c r="A1426" s="3"/>
      <c r="B1426" s="3"/>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x14ac:dyDescent="0.2">
      <c r="A1427" s="3"/>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x14ac:dyDescent="0.2">
      <c r="A1428" s="3"/>
      <c r="B1428" s="3"/>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x14ac:dyDescent="0.2">
      <c r="A1429" s="3"/>
      <c r="B1429" s="3"/>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x14ac:dyDescent="0.2">
      <c r="A1430" s="3"/>
      <c r="B1430" s="3"/>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x14ac:dyDescent="0.2">
      <c r="A1431" s="3"/>
      <c r="B1431" s="3"/>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x14ac:dyDescent="0.2">
      <c r="A1432" s="3"/>
      <c r="B1432" s="3"/>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x14ac:dyDescent="0.2">
      <c r="A1433" s="3"/>
      <c r="B1433" s="3"/>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x14ac:dyDescent="0.2">
      <c r="A1434" s="3"/>
      <c r="B1434" s="3"/>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x14ac:dyDescent="0.2">
      <c r="A1435" s="3"/>
      <c r="B1435" s="3"/>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x14ac:dyDescent="0.2">
      <c r="A1436" s="3"/>
      <c r="B1436" s="3"/>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x14ac:dyDescent="0.2">
      <c r="A1437" s="3"/>
      <c r="B1437" s="3"/>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x14ac:dyDescent="0.2">
      <c r="A1438" s="3"/>
      <c r="B1438" s="3"/>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x14ac:dyDescent="0.2">
      <c r="A1439" s="3"/>
      <c r="B1439" s="3"/>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x14ac:dyDescent="0.2">
      <c r="A1440" s="3"/>
      <c r="B1440" s="3"/>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x14ac:dyDescent="0.2">
      <c r="A1441" s="3"/>
      <c r="B1441" s="3"/>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x14ac:dyDescent="0.2">
      <c r="A1442" s="3"/>
      <c r="B1442" s="3"/>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x14ac:dyDescent="0.2">
      <c r="A1443" s="3"/>
      <c r="B1443" s="3"/>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x14ac:dyDescent="0.2">
      <c r="A1444" s="3"/>
      <c r="B1444" s="3"/>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x14ac:dyDescent="0.2">
      <c r="A1445" s="3"/>
      <c r="B1445" s="3"/>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x14ac:dyDescent="0.2">
      <c r="A1446" s="3"/>
      <c r="B1446" s="3"/>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x14ac:dyDescent="0.2">
      <c r="A1447" s="3"/>
      <c r="B1447" s="3"/>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x14ac:dyDescent="0.2">
      <c r="A1448" s="3"/>
      <c r="B1448" s="3"/>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x14ac:dyDescent="0.2">
      <c r="A1449" s="3"/>
      <c r="B1449" s="3"/>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x14ac:dyDescent="0.2">
      <c r="A1450" s="3"/>
      <c r="B1450" s="3"/>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x14ac:dyDescent="0.2">
      <c r="A1451" s="3"/>
      <c r="B1451" s="3"/>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x14ac:dyDescent="0.2">
      <c r="A1452" s="3"/>
      <c r="B1452" s="3"/>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x14ac:dyDescent="0.2">
      <c r="A1453" s="3"/>
      <c r="B1453" s="3"/>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x14ac:dyDescent="0.2">
      <c r="A1454" s="3"/>
      <c r="B1454" s="3"/>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x14ac:dyDescent="0.2">
      <c r="A1455" s="3"/>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x14ac:dyDescent="0.2">
      <c r="A1456" s="3"/>
      <c r="B1456" s="3"/>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x14ac:dyDescent="0.2">
      <c r="A1457" s="3"/>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x14ac:dyDescent="0.2">
      <c r="A1458" s="3"/>
      <c r="B1458" s="3"/>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x14ac:dyDescent="0.2">
      <c r="A1459" s="3"/>
      <c r="B1459" s="3"/>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x14ac:dyDescent="0.2">
      <c r="A1460" s="3"/>
      <c r="B1460" s="3"/>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x14ac:dyDescent="0.2">
      <c r="A1461" s="3"/>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x14ac:dyDescent="0.2">
      <c r="A1462" s="3"/>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x14ac:dyDescent="0.2">
      <c r="A1463" s="3"/>
      <c r="B1463" s="3"/>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x14ac:dyDescent="0.2">
      <c r="A1464" s="3"/>
      <c r="B1464" s="3"/>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x14ac:dyDescent="0.2">
      <c r="A1465" s="3"/>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x14ac:dyDescent="0.2">
      <c r="A1466" s="3"/>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x14ac:dyDescent="0.2">
      <c r="A1467" s="3"/>
      <c r="B1467" s="3"/>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x14ac:dyDescent="0.2">
      <c r="A1468" s="3"/>
      <c r="B1468" s="3"/>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x14ac:dyDescent="0.2">
      <c r="A1469" s="3"/>
      <c r="B1469" s="3"/>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x14ac:dyDescent="0.2">
      <c r="A1470" s="3"/>
      <c r="B1470" s="3"/>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x14ac:dyDescent="0.2">
      <c r="A1471" s="3"/>
      <c r="B1471" s="3"/>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x14ac:dyDescent="0.2">
      <c r="A1472" s="3"/>
      <c r="B1472" s="3"/>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x14ac:dyDescent="0.2">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x14ac:dyDescent="0.2">
      <c r="A1474" s="3"/>
      <c r="B1474" s="3"/>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x14ac:dyDescent="0.2">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x14ac:dyDescent="0.2">
      <c r="A1476" s="3"/>
      <c r="B1476" s="3"/>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x14ac:dyDescent="0.2">
      <c r="A1477" s="3"/>
      <c r="B1477" s="3"/>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x14ac:dyDescent="0.2">
      <c r="A1478" s="3"/>
      <c r="B1478" s="3"/>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x14ac:dyDescent="0.2">
      <c r="A1479" s="3"/>
      <c r="B1479" s="3"/>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x14ac:dyDescent="0.2">
      <c r="A1480" s="3"/>
      <c r="B1480" s="3"/>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x14ac:dyDescent="0.2">
      <c r="A1481" s="3"/>
      <c r="B1481" s="3"/>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x14ac:dyDescent="0.2">
      <c r="A1482" s="3"/>
      <c r="B1482" s="3"/>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x14ac:dyDescent="0.2">
      <c r="A1483" s="3"/>
      <c r="B1483" s="3"/>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x14ac:dyDescent="0.2">
      <c r="A1484" s="3"/>
      <c r="B1484" s="3"/>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x14ac:dyDescent="0.2">
      <c r="A1485" s="3"/>
      <c r="B1485" s="3"/>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x14ac:dyDescent="0.2">
      <c r="A1486" s="3"/>
      <c r="B1486" s="3"/>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x14ac:dyDescent="0.2">
      <c r="A1487" s="3"/>
      <c r="B1487" s="3"/>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x14ac:dyDescent="0.2">
      <c r="A1488" s="3"/>
      <c r="B1488" s="3"/>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x14ac:dyDescent="0.2">
      <c r="A1489" s="3"/>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x14ac:dyDescent="0.2">
      <c r="A1490" s="3"/>
      <c r="B1490" s="3"/>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x14ac:dyDescent="0.2">
      <c r="A1491" s="3"/>
      <c r="B1491" s="3"/>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x14ac:dyDescent="0.2">
      <c r="A1492" s="3"/>
      <c r="B1492" s="3"/>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x14ac:dyDescent="0.2">
      <c r="A1493" s="3"/>
      <c r="B1493" s="3"/>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x14ac:dyDescent="0.2">
      <c r="A1494" s="3"/>
      <c r="B1494" s="3"/>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x14ac:dyDescent="0.2">
      <c r="A1495" s="3"/>
      <c r="B1495" s="3"/>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x14ac:dyDescent="0.2">
      <c r="A1496" s="3"/>
      <c r="B1496" s="3"/>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x14ac:dyDescent="0.2">
      <c r="A1497" s="3"/>
      <c r="B1497" s="3"/>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x14ac:dyDescent="0.2">
      <c r="A1498" s="3"/>
      <c r="B1498" s="3"/>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x14ac:dyDescent="0.2">
      <c r="A1499" s="3"/>
      <c r="B1499" s="3"/>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x14ac:dyDescent="0.2">
      <c r="A1500" s="3"/>
      <c r="B1500" s="3"/>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x14ac:dyDescent="0.2">
      <c r="A1501" s="3"/>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x14ac:dyDescent="0.2">
      <c r="A1502" s="3"/>
      <c r="B1502" s="3"/>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x14ac:dyDescent="0.2">
      <c r="A1503" s="3"/>
      <c r="B1503" s="3"/>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x14ac:dyDescent="0.2">
      <c r="A1504" s="3"/>
      <c r="B1504" s="3"/>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x14ac:dyDescent="0.2">
      <c r="A1505" s="3"/>
      <c r="B1505" s="3"/>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x14ac:dyDescent="0.2">
      <c r="A1506" s="3"/>
      <c r="B1506" s="3"/>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x14ac:dyDescent="0.2">
      <c r="A1507" s="3"/>
      <c r="B1507" s="3"/>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x14ac:dyDescent="0.2">
      <c r="A1508" s="3"/>
      <c r="B1508" s="3"/>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x14ac:dyDescent="0.2">
      <c r="A1509" s="3"/>
      <c r="B1509" s="3"/>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x14ac:dyDescent="0.2">
      <c r="A1510" s="3"/>
      <c r="B1510" s="3"/>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x14ac:dyDescent="0.2">
      <c r="A1511" s="3"/>
      <c r="B1511" s="3"/>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x14ac:dyDescent="0.2">
      <c r="A1512" s="3"/>
      <c r="B1512" s="3"/>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x14ac:dyDescent="0.2">
      <c r="A1513" s="3"/>
      <c r="B1513" s="3"/>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x14ac:dyDescent="0.2">
      <c r="A1514" s="3"/>
      <c r="B1514" s="3"/>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x14ac:dyDescent="0.2">
      <c r="A1515" s="3"/>
      <c r="B1515" s="3"/>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x14ac:dyDescent="0.2">
      <c r="A1516" s="3"/>
      <c r="B1516" s="3"/>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x14ac:dyDescent="0.2">
      <c r="A1517" s="3"/>
      <c r="B1517" s="3"/>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x14ac:dyDescent="0.2">
      <c r="A1518" s="3"/>
      <c r="B1518" s="3"/>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x14ac:dyDescent="0.2">
      <c r="A1519" s="3"/>
      <c r="B1519" s="3"/>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x14ac:dyDescent="0.2">
      <c r="A1520" s="3"/>
      <c r="B1520" s="3"/>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x14ac:dyDescent="0.2">
      <c r="A1521" s="3"/>
      <c r="B1521" s="3"/>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x14ac:dyDescent="0.2">
      <c r="A1522" s="3"/>
      <c r="B1522" s="3"/>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x14ac:dyDescent="0.2">
      <c r="A1523" s="3"/>
      <c r="B1523" s="3"/>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x14ac:dyDescent="0.2">
      <c r="A1524" s="3"/>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x14ac:dyDescent="0.2">
      <c r="A1525" s="3"/>
      <c r="B1525" s="3"/>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x14ac:dyDescent="0.2">
      <c r="A1526" s="3"/>
      <c r="B1526" s="3"/>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x14ac:dyDescent="0.2">
      <c r="A1527" s="3"/>
      <c r="B1527" s="3"/>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x14ac:dyDescent="0.2">
      <c r="A1528" s="3"/>
      <c r="B1528" s="3"/>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x14ac:dyDescent="0.2">
      <c r="A1529" s="3"/>
      <c r="B1529" s="3"/>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x14ac:dyDescent="0.2">
      <c r="A1530" s="3"/>
      <c r="B1530" s="3"/>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x14ac:dyDescent="0.2">
      <c r="A1531" s="3"/>
      <c r="B1531" s="3"/>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x14ac:dyDescent="0.2">
      <c r="A1532" s="3"/>
      <c r="B1532" s="3"/>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x14ac:dyDescent="0.2">
      <c r="A1533" s="3"/>
      <c r="B1533" s="3"/>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x14ac:dyDescent="0.2">
      <c r="A1534" s="3"/>
      <c r="B1534" s="3"/>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x14ac:dyDescent="0.2">
      <c r="A1535" s="3"/>
      <c r="B1535" s="3"/>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x14ac:dyDescent="0.2">
      <c r="A1536" s="3"/>
      <c r="B1536" s="3"/>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x14ac:dyDescent="0.2">
      <c r="A1537" s="3"/>
      <c r="B1537" s="3"/>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x14ac:dyDescent="0.2">
      <c r="A1538" s="3"/>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x14ac:dyDescent="0.2">
      <c r="A1539" s="3"/>
      <c r="B1539" s="3"/>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x14ac:dyDescent="0.2">
      <c r="A1540" s="3"/>
      <c r="B1540" s="3"/>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x14ac:dyDescent="0.2">
      <c r="A1541" s="3"/>
      <c r="B1541" s="3"/>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x14ac:dyDescent="0.2">
      <c r="A1542" s="3"/>
      <c r="B1542" s="3"/>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x14ac:dyDescent="0.2">
      <c r="A1543" s="3"/>
      <c r="B1543" s="3"/>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x14ac:dyDescent="0.2">
      <c r="A1544" s="3"/>
      <c r="B1544" s="3"/>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x14ac:dyDescent="0.2">
      <c r="A1545" s="3"/>
      <c r="B1545" s="3"/>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x14ac:dyDescent="0.2">
      <c r="A1546" s="3"/>
      <c r="B1546" s="3"/>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x14ac:dyDescent="0.2">
      <c r="A1547" s="3"/>
      <c r="B1547" s="3"/>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x14ac:dyDescent="0.2">
      <c r="A1548" s="3"/>
      <c r="B1548" s="3"/>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x14ac:dyDescent="0.2">
      <c r="A1549" s="3"/>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x14ac:dyDescent="0.2">
      <c r="A1550" s="3"/>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x14ac:dyDescent="0.2">
      <c r="A1551" s="3"/>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x14ac:dyDescent="0.2">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x14ac:dyDescent="0.2">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x14ac:dyDescent="0.2">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x14ac:dyDescent="0.2">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x14ac:dyDescent="0.2">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x14ac:dyDescent="0.2">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x14ac:dyDescent="0.2">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x14ac:dyDescent="0.2">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x14ac:dyDescent="0.2">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x14ac:dyDescent="0.2">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x14ac:dyDescent="0.2">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x14ac:dyDescent="0.2">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x14ac:dyDescent="0.2">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x14ac:dyDescent="0.2">
      <c r="A1565" s="3"/>
      <c r="B1565" s="3"/>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x14ac:dyDescent="0.2">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2">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2">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2">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2">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2">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2">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2">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2">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2">
      <c r="A1575" s="3"/>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2">
      <c r="A1576" s="3"/>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2">
      <c r="A1577" s="3"/>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2">
      <c r="A1578" s="3"/>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x14ac:dyDescent="0.2">
      <c r="A1579" s="3"/>
      <c r="B1579" s="3"/>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x14ac:dyDescent="0.2">
      <c r="A1580" s="3"/>
      <c r="B1580" s="3"/>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x14ac:dyDescent="0.2">
      <c r="A1581" s="3"/>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x14ac:dyDescent="0.2">
      <c r="A1582" s="3"/>
      <c r="B1582" s="3"/>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x14ac:dyDescent="0.2">
      <c r="A1583" s="3"/>
      <c r="B1583" s="3"/>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x14ac:dyDescent="0.2">
      <c r="A1584" s="3"/>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x14ac:dyDescent="0.2">
      <c r="A1585" s="3"/>
      <c r="B1585" s="3"/>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x14ac:dyDescent="0.2">
      <c r="A1586" s="3"/>
      <c r="B1586" s="3"/>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x14ac:dyDescent="0.2">
      <c r="A1587" s="3"/>
      <c r="B1587" s="3"/>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x14ac:dyDescent="0.2">
      <c r="A1588" s="3"/>
      <c r="B1588" s="3"/>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x14ac:dyDescent="0.2">
      <c r="A1589" s="3"/>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x14ac:dyDescent="0.2">
      <c r="A1590" s="3"/>
      <c r="B1590" s="3"/>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x14ac:dyDescent="0.2">
      <c r="A1591" s="3"/>
      <c r="B1591" s="3"/>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x14ac:dyDescent="0.2">
      <c r="A1592" s="3"/>
      <c r="B1592" s="3"/>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x14ac:dyDescent="0.2">
      <c r="A1593" s="3"/>
      <c r="B1593" s="3"/>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x14ac:dyDescent="0.2">
      <c r="A1594" s="3"/>
      <c r="B1594" s="3"/>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x14ac:dyDescent="0.2">
      <c r="A1595" s="3"/>
      <c r="B1595" s="3"/>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x14ac:dyDescent="0.2">
      <c r="A1596" s="3"/>
      <c r="B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x14ac:dyDescent="0.2">
      <c r="A1597" s="3"/>
      <c r="B1597" s="3"/>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x14ac:dyDescent="0.2">
      <c r="A1598" s="3"/>
      <c r="B1598" s="3"/>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x14ac:dyDescent="0.2">
      <c r="A1599" s="3"/>
      <c r="B1599" s="3"/>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x14ac:dyDescent="0.2">
      <c r="A1600" s="3"/>
      <c r="B1600" s="3"/>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x14ac:dyDescent="0.2">
      <c r="A1601" s="3"/>
      <c r="B1601" s="3"/>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x14ac:dyDescent="0.2">
      <c r="A1602" s="3"/>
      <c r="B1602" s="3"/>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x14ac:dyDescent="0.2">
      <c r="A1603" s="3"/>
      <c r="B1603" s="3"/>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x14ac:dyDescent="0.2">
      <c r="A1604" s="3"/>
      <c r="B1604" s="3"/>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x14ac:dyDescent="0.2">
      <c r="A1605" s="3"/>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x14ac:dyDescent="0.2">
      <c r="A1606" s="3"/>
      <c r="B1606" s="3"/>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x14ac:dyDescent="0.2">
      <c r="A1607" s="3"/>
      <c r="B1607" s="3"/>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x14ac:dyDescent="0.2">
      <c r="A1608" s="3"/>
      <c r="B1608" s="3"/>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x14ac:dyDescent="0.2">
      <c r="A1609" s="3"/>
      <c r="B1609" s="3"/>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x14ac:dyDescent="0.2">
      <c r="A1610" s="3"/>
      <c r="B1610" s="3"/>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x14ac:dyDescent="0.2">
      <c r="A1611" s="3"/>
      <c r="B1611" s="3"/>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x14ac:dyDescent="0.2">
      <c r="A1612" s="3"/>
      <c r="B1612" s="3"/>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x14ac:dyDescent="0.2">
      <c r="A1613" s="3"/>
      <c r="B1613" s="3"/>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x14ac:dyDescent="0.2">
      <c r="A1614" s="3"/>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x14ac:dyDescent="0.2">
      <c r="A1615" s="3"/>
      <c r="B1615" s="3"/>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x14ac:dyDescent="0.2">
      <c r="A1616" s="3"/>
      <c r="B1616" s="3"/>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x14ac:dyDescent="0.2">
      <c r="A1617" s="3"/>
      <c r="B1617" s="3"/>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x14ac:dyDescent="0.2">
      <c r="A1618" s="3"/>
      <c r="B1618" s="3"/>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x14ac:dyDescent="0.2">
      <c r="A1619" s="3"/>
      <c r="B1619" s="3"/>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x14ac:dyDescent="0.2">
      <c r="A1620" s="3"/>
      <c r="B1620" s="3"/>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x14ac:dyDescent="0.2">
      <c r="A1621" s="3"/>
      <c r="B1621" s="3"/>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x14ac:dyDescent="0.2">
      <c r="A1622" s="3"/>
      <c r="B1622" s="3"/>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x14ac:dyDescent="0.2">
      <c r="A1623" s="3"/>
      <c r="B1623" s="3"/>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x14ac:dyDescent="0.2">
      <c r="A1624" s="3"/>
      <c r="B1624" s="3"/>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x14ac:dyDescent="0.2">
      <c r="A1625" s="3"/>
      <c r="B1625" s="3"/>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x14ac:dyDescent="0.2">
      <c r="A1626" s="3"/>
      <c r="B1626" s="3"/>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x14ac:dyDescent="0.2">
      <c r="A1627" s="3"/>
      <c r="B1627" s="3"/>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x14ac:dyDescent="0.2">
      <c r="A1628" s="3"/>
      <c r="B1628" s="3"/>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x14ac:dyDescent="0.2">
      <c r="A1629" s="3"/>
      <c r="B1629" s="3"/>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x14ac:dyDescent="0.2">
      <c r="A1630" s="3"/>
      <c r="B1630" s="3"/>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x14ac:dyDescent="0.2">
      <c r="A1631" s="3"/>
      <c r="B1631" s="3"/>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x14ac:dyDescent="0.2">
      <c r="A1632" s="3"/>
      <c r="B1632" s="3"/>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x14ac:dyDescent="0.2">
      <c r="A1633" s="3"/>
      <c r="B1633" s="3"/>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x14ac:dyDescent="0.2">
      <c r="A1634" s="3"/>
      <c r="B1634" s="3"/>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x14ac:dyDescent="0.2">
      <c r="A1635" s="3"/>
      <c r="B1635" s="3"/>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x14ac:dyDescent="0.2">
      <c r="A1636" s="3"/>
      <c r="B1636" s="3"/>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x14ac:dyDescent="0.2">
      <c r="A1637" s="3"/>
      <c r="B1637" s="3"/>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x14ac:dyDescent="0.2">
      <c r="A1638" s="3"/>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x14ac:dyDescent="0.2">
      <c r="A1639" s="3"/>
      <c r="B1639" s="3"/>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x14ac:dyDescent="0.2">
      <c r="A1640" s="3"/>
      <c r="B1640" s="3"/>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x14ac:dyDescent="0.2">
      <c r="A1641" s="3"/>
      <c r="B1641" s="3"/>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x14ac:dyDescent="0.2">
      <c r="A1642" s="3"/>
      <c r="B1642" s="3"/>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x14ac:dyDescent="0.2">
      <c r="A1643" s="3"/>
      <c r="B1643" s="3"/>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x14ac:dyDescent="0.2">
      <c r="A1644" s="3"/>
      <c r="B1644" s="3"/>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x14ac:dyDescent="0.2">
      <c r="A1645" s="3"/>
      <c r="B1645" s="3"/>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x14ac:dyDescent="0.2">
      <c r="A1646" s="3"/>
      <c r="B1646" s="3"/>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x14ac:dyDescent="0.2">
      <c r="A1647" s="3"/>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x14ac:dyDescent="0.2">
      <c r="A1648" s="3"/>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x14ac:dyDescent="0.2">
      <c r="A1649" s="3"/>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x14ac:dyDescent="0.2">
      <c r="A1650" s="3"/>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x14ac:dyDescent="0.2">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x14ac:dyDescent="0.2">
      <c r="A1652" s="3"/>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x14ac:dyDescent="0.2">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x14ac:dyDescent="0.2">
      <c r="A1654" s="3"/>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x14ac:dyDescent="0.2">
      <c r="A1655" s="3"/>
      <c r="B1655" s="3"/>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x14ac:dyDescent="0.2">
      <c r="A1656" s="3"/>
      <c r="B1656" s="3"/>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x14ac:dyDescent="0.2">
      <c r="A1657" s="3"/>
      <c r="B1657" s="3"/>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x14ac:dyDescent="0.2">
      <c r="A1658" s="3"/>
      <c r="B1658" s="3"/>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x14ac:dyDescent="0.2">
      <c r="A1659" s="3"/>
      <c r="B1659" s="3"/>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x14ac:dyDescent="0.2">
      <c r="A1660" s="3"/>
      <c r="B1660" s="3"/>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x14ac:dyDescent="0.2">
      <c r="A1661" s="3"/>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x14ac:dyDescent="0.2">
      <c r="A1662" s="3"/>
      <c r="B1662" s="3"/>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x14ac:dyDescent="0.2">
      <c r="A1663" s="3"/>
      <c r="B1663" s="3"/>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x14ac:dyDescent="0.2">
      <c r="A1664" s="3"/>
      <c r="B1664" s="3"/>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x14ac:dyDescent="0.2">
      <c r="A1665" s="3"/>
      <c r="B1665" s="3"/>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x14ac:dyDescent="0.2">
      <c r="A1666" s="3"/>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x14ac:dyDescent="0.2">
      <c r="A1667" s="3"/>
      <c r="B1667" s="3"/>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x14ac:dyDescent="0.2">
      <c r="A1668" s="3"/>
      <c r="B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x14ac:dyDescent="0.2">
      <c r="A1669" s="3"/>
      <c r="B1669" s="3"/>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x14ac:dyDescent="0.2">
      <c r="A1670" s="3"/>
      <c r="B1670" s="3"/>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x14ac:dyDescent="0.2">
      <c r="A1671" s="3"/>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x14ac:dyDescent="0.2">
      <c r="A1672" s="3"/>
      <c r="B1672" s="3"/>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x14ac:dyDescent="0.2">
      <c r="A1673" s="3"/>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x14ac:dyDescent="0.2">
      <c r="A1674" s="3"/>
      <c r="B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x14ac:dyDescent="0.2">
      <c r="A1675" s="3"/>
      <c r="B1675" s="3"/>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x14ac:dyDescent="0.2">
      <c r="A1676" s="3"/>
      <c r="B1676" s="3"/>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x14ac:dyDescent="0.2">
      <c r="A1677" s="3"/>
      <c r="B1677" s="3"/>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x14ac:dyDescent="0.2">
      <c r="A1678" s="3"/>
      <c r="B1678" s="3"/>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x14ac:dyDescent="0.2">
      <c r="A1679" s="3"/>
      <c r="B1679" s="3"/>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x14ac:dyDescent="0.2">
      <c r="A1680" s="3"/>
      <c r="B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x14ac:dyDescent="0.2">
      <c r="A1681" s="3"/>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x14ac:dyDescent="0.2">
      <c r="A1682" s="3"/>
      <c r="B1682" s="3"/>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x14ac:dyDescent="0.2">
      <c r="A1683" s="3"/>
      <c r="B1683" s="3"/>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x14ac:dyDescent="0.2">
      <c r="A1684" s="3"/>
      <c r="B1684" s="3"/>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x14ac:dyDescent="0.2">
      <c r="A1685" s="3"/>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x14ac:dyDescent="0.2">
      <c r="A1686" s="3"/>
      <c r="B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x14ac:dyDescent="0.2">
      <c r="A1687" s="3"/>
      <c r="B1687" s="3"/>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x14ac:dyDescent="0.2">
      <c r="A1688" s="3"/>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x14ac:dyDescent="0.2">
      <c r="A1689" s="3"/>
      <c r="B1689" s="3"/>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x14ac:dyDescent="0.2">
      <c r="A1690" s="3"/>
      <c r="B1690" s="3"/>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x14ac:dyDescent="0.2">
      <c r="A1691" s="3"/>
      <c r="B1691" s="3"/>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x14ac:dyDescent="0.2">
      <c r="A1692" s="3"/>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x14ac:dyDescent="0.2">
      <c r="A1693" s="3"/>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x14ac:dyDescent="0.2">
      <c r="A1694" s="3"/>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x14ac:dyDescent="0.2">
      <c r="A1695" s="3"/>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x14ac:dyDescent="0.2">
      <c r="A1696" s="3"/>
      <c r="B1696" s="3"/>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x14ac:dyDescent="0.2">
      <c r="A1697" s="3"/>
      <c r="B1697" s="3"/>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x14ac:dyDescent="0.2">
      <c r="A1698" s="3"/>
      <c r="B1698" s="3"/>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x14ac:dyDescent="0.2">
      <c r="A1699" s="3"/>
      <c r="B1699" s="3"/>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x14ac:dyDescent="0.2">
      <c r="A1700" s="3"/>
      <c r="B1700" s="3"/>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x14ac:dyDescent="0.2">
      <c r="A1701" s="3"/>
      <c r="B1701" s="3"/>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x14ac:dyDescent="0.2">
      <c r="A1702" s="3"/>
      <c r="B1702" s="3"/>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x14ac:dyDescent="0.2">
      <c r="A1703" s="3"/>
      <c r="B1703" s="3"/>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x14ac:dyDescent="0.2">
      <c r="A1704" s="3"/>
      <c r="B1704" s="3"/>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x14ac:dyDescent="0.2">
      <c r="A1705" s="3"/>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x14ac:dyDescent="0.2">
      <c r="A1706" s="3"/>
      <c r="B1706" s="3"/>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x14ac:dyDescent="0.2">
      <c r="A1707" s="3"/>
      <c r="B1707" s="3"/>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x14ac:dyDescent="0.2">
      <c r="A1708" s="3"/>
      <c r="B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x14ac:dyDescent="0.2">
      <c r="A1709" s="3"/>
      <c r="B1709" s="3"/>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x14ac:dyDescent="0.2">
      <c r="A1710" s="3"/>
      <c r="B1710" s="3"/>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x14ac:dyDescent="0.2">
      <c r="A1711" s="3"/>
      <c r="B1711" s="3"/>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x14ac:dyDescent="0.2">
      <c r="A1712" s="3"/>
      <c r="B1712" s="3"/>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x14ac:dyDescent="0.2">
      <c r="A1713" s="3"/>
      <c r="B1713" s="3"/>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x14ac:dyDescent="0.2">
      <c r="A1714" s="3"/>
      <c r="B1714" s="3"/>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x14ac:dyDescent="0.2">
      <c r="A1715" s="3"/>
      <c r="B1715" s="3"/>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x14ac:dyDescent="0.2">
      <c r="A1716" s="3"/>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x14ac:dyDescent="0.2">
      <c r="A1717" s="3"/>
      <c r="B1717" s="3"/>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x14ac:dyDescent="0.2">
      <c r="A1718" s="3"/>
      <c r="B1718" s="3"/>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x14ac:dyDescent="0.2">
      <c r="A1719" s="3"/>
      <c r="B1719" s="3"/>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x14ac:dyDescent="0.2">
      <c r="A1720" s="3"/>
      <c r="B1720" s="3"/>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x14ac:dyDescent="0.2">
      <c r="A1721" s="3"/>
      <c r="B1721" s="3"/>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x14ac:dyDescent="0.2">
      <c r="A1722" s="3"/>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x14ac:dyDescent="0.2">
      <c r="A1723" s="3"/>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x14ac:dyDescent="0.2">
      <c r="A1724" s="3"/>
      <c r="B1724" s="3"/>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x14ac:dyDescent="0.2">
      <c r="A1725" s="3"/>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x14ac:dyDescent="0.2">
      <c r="A1726" s="3"/>
      <c r="B1726" s="3"/>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x14ac:dyDescent="0.2">
      <c r="A1727" s="3"/>
      <c r="B1727" s="3"/>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x14ac:dyDescent="0.2">
      <c r="A1728" s="3"/>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x14ac:dyDescent="0.2">
      <c r="A1729" s="3"/>
      <c r="B1729" s="3"/>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x14ac:dyDescent="0.2">
      <c r="A1730" s="3"/>
      <c r="B1730" s="3"/>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x14ac:dyDescent="0.2">
      <c r="A1731" s="3"/>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x14ac:dyDescent="0.2">
      <c r="A1732" s="3"/>
      <c r="B1732" s="3"/>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x14ac:dyDescent="0.2">
      <c r="A1733" s="3"/>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x14ac:dyDescent="0.2">
      <c r="A1734" s="3"/>
      <c r="B1734" s="3"/>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x14ac:dyDescent="0.2">
      <c r="A1735" s="3"/>
      <c r="B1735" s="3"/>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x14ac:dyDescent="0.2">
      <c r="A1736" s="3"/>
      <c r="B1736" s="3"/>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x14ac:dyDescent="0.2">
      <c r="A1737" s="3"/>
      <c r="B1737" s="3"/>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x14ac:dyDescent="0.2">
      <c r="A1738" s="3"/>
      <c r="B1738" s="3"/>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x14ac:dyDescent="0.2">
      <c r="A1739" s="3"/>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x14ac:dyDescent="0.2">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x14ac:dyDescent="0.2">
      <c r="A1741" s="3"/>
      <c r="B1741" s="3"/>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x14ac:dyDescent="0.2">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x14ac:dyDescent="0.2">
      <c r="A1743" s="3"/>
      <c r="B1743" s="3"/>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x14ac:dyDescent="0.2">
      <c r="A1744" s="3"/>
      <c r="B1744" s="3"/>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x14ac:dyDescent="0.2">
      <c r="A1745" s="3"/>
      <c r="B1745" s="3"/>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x14ac:dyDescent="0.2">
      <c r="A1746" s="3"/>
      <c r="B1746" s="3"/>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x14ac:dyDescent="0.2">
      <c r="A1747" s="3"/>
      <c r="B1747" s="3"/>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x14ac:dyDescent="0.2">
      <c r="A1748" s="3"/>
      <c r="B1748" s="3"/>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x14ac:dyDescent="0.2">
      <c r="A1749" s="3"/>
      <c r="B1749" s="3"/>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x14ac:dyDescent="0.2">
      <c r="A1750" s="3"/>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x14ac:dyDescent="0.2">
      <c r="A1751" s="3"/>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x14ac:dyDescent="0.2">
      <c r="A1752" s="3"/>
      <c r="B1752" s="3"/>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x14ac:dyDescent="0.2">
      <c r="A1753" s="3"/>
      <c r="B1753" s="3"/>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x14ac:dyDescent="0.2">
      <c r="A1754" s="3"/>
      <c r="B1754" s="3"/>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x14ac:dyDescent="0.2">
      <c r="A1755" s="3"/>
      <c r="B1755" s="3"/>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x14ac:dyDescent="0.2">
      <c r="A1756" s="3"/>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x14ac:dyDescent="0.2">
      <c r="A1757" s="3"/>
      <c r="B1757" s="3"/>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x14ac:dyDescent="0.2">
      <c r="A1758" s="3"/>
      <c r="B1758" s="3"/>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x14ac:dyDescent="0.2">
      <c r="A1759" s="3"/>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x14ac:dyDescent="0.2">
      <c r="A1760" s="3"/>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x14ac:dyDescent="0.2">
      <c r="A1761" s="3"/>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x14ac:dyDescent="0.2">
      <c r="A1762" s="3"/>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x14ac:dyDescent="0.2">
      <c r="A1763" s="3"/>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x14ac:dyDescent="0.2">
      <c r="A1764" s="3"/>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x14ac:dyDescent="0.2">
      <c r="A1765" s="3"/>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x14ac:dyDescent="0.2">
      <c r="A1766" s="3"/>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x14ac:dyDescent="0.2">
      <c r="A1767" s="3"/>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x14ac:dyDescent="0.2">
      <c r="A1768" s="3"/>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x14ac:dyDescent="0.2">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x14ac:dyDescent="0.2">
      <c r="A1770" s="3"/>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x14ac:dyDescent="0.2">
      <c r="A1771" s="3"/>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x14ac:dyDescent="0.2">
      <c r="A1772" s="3"/>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x14ac:dyDescent="0.2">
      <c r="A1773" s="3"/>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x14ac:dyDescent="0.2">
      <c r="A1774" s="3"/>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x14ac:dyDescent="0.2">
      <c r="A1775" s="3"/>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x14ac:dyDescent="0.2">
      <c r="A1776" s="3"/>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x14ac:dyDescent="0.2">
      <c r="A1777" s="3"/>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x14ac:dyDescent="0.2">
      <c r="A1778" s="3"/>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x14ac:dyDescent="0.2">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x14ac:dyDescent="0.2">
      <c r="A1780" s="3"/>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x14ac:dyDescent="0.2">
      <c r="A1781" s="3"/>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x14ac:dyDescent="0.2">
      <c r="A1782" s="3"/>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x14ac:dyDescent="0.2">
      <c r="A1783" s="3"/>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x14ac:dyDescent="0.2">
      <c r="A1784" s="3"/>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x14ac:dyDescent="0.2">
      <c r="A1785" s="3"/>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x14ac:dyDescent="0.2">
      <c r="A1786" s="3"/>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x14ac:dyDescent="0.2">
      <c r="A1787" s="3"/>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x14ac:dyDescent="0.2">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x14ac:dyDescent="0.2">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x14ac:dyDescent="0.2">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x14ac:dyDescent="0.2">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x14ac:dyDescent="0.2">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x14ac:dyDescent="0.2">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x14ac:dyDescent="0.2">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x14ac:dyDescent="0.2">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x14ac:dyDescent="0.2">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x14ac:dyDescent="0.2">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x14ac:dyDescent="0.2">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x14ac:dyDescent="0.2">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x14ac:dyDescent="0.2">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x14ac:dyDescent="0.2">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x14ac:dyDescent="0.2">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x14ac:dyDescent="0.2">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x14ac:dyDescent="0.2">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x14ac:dyDescent="0.2">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x14ac:dyDescent="0.2">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x14ac:dyDescent="0.2">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x14ac:dyDescent="0.2">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x14ac:dyDescent="0.2">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x14ac:dyDescent="0.2">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x14ac:dyDescent="0.2">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x14ac:dyDescent="0.2">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x14ac:dyDescent="0.2">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x14ac:dyDescent="0.2">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x14ac:dyDescent="0.2">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x14ac:dyDescent="0.2">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x14ac:dyDescent="0.2">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x14ac:dyDescent="0.2">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x14ac:dyDescent="0.2">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x14ac:dyDescent="0.2">
      <c r="A1820" s="3"/>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x14ac:dyDescent="0.2">
      <c r="A1821" s="3"/>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x14ac:dyDescent="0.2">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x14ac:dyDescent="0.2">
      <c r="A1823" s="3"/>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x14ac:dyDescent="0.2">
      <c r="A1824" s="3"/>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x14ac:dyDescent="0.2">
      <c r="A1825" s="3"/>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x14ac:dyDescent="0.2">
      <c r="A1826" s="3"/>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x14ac:dyDescent="0.2">
      <c r="A1827" s="3"/>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x14ac:dyDescent="0.2">
      <c r="A1828" s="3"/>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x14ac:dyDescent="0.2">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x14ac:dyDescent="0.2">
      <c r="A1830" s="3"/>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x14ac:dyDescent="0.2">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x14ac:dyDescent="0.2">
      <c r="A1832" s="3"/>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x14ac:dyDescent="0.2">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x14ac:dyDescent="0.2">
      <c r="A1834" s="3"/>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x14ac:dyDescent="0.2">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x14ac:dyDescent="0.2">
      <c r="A1836" s="3"/>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x14ac:dyDescent="0.2">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x14ac:dyDescent="0.2">
      <c r="A1838" s="3"/>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x14ac:dyDescent="0.2">
      <c r="A1839" s="3"/>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x14ac:dyDescent="0.2">
      <c r="A1840" s="3"/>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x14ac:dyDescent="0.2">
      <c r="A1841" s="3"/>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x14ac:dyDescent="0.2">
      <c r="A1842" s="3"/>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x14ac:dyDescent="0.2">
      <c r="A1843" s="3"/>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x14ac:dyDescent="0.2">
      <c r="A1844" s="3"/>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x14ac:dyDescent="0.2">
      <c r="A1845" s="3"/>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x14ac:dyDescent="0.2">
      <c r="A1846" s="3"/>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x14ac:dyDescent="0.2">
      <c r="A1847" s="3"/>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x14ac:dyDescent="0.2">
      <c r="A1848" s="3"/>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x14ac:dyDescent="0.2">
      <c r="A1849" s="3"/>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x14ac:dyDescent="0.2">
      <c r="A1850" s="3"/>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x14ac:dyDescent="0.2">
      <c r="A1851" s="3"/>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x14ac:dyDescent="0.2">
      <c r="A1852" s="3"/>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x14ac:dyDescent="0.2">
      <c r="A1853" s="3"/>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x14ac:dyDescent="0.2">
      <c r="A1854" s="3"/>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x14ac:dyDescent="0.2">
      <c r="A1855" s="3"/>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x14ac:dyDescent="0.2">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x14ac:dyDescent="0.2">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x14ac:dyDescent="0.2">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x14ac:dyDescent="0.2">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x14ac:dyDescent="0.2">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x14ac:dyDescent="0.2">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x14ac:dyDescent="0.2">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x14ac:dyDescent="0.2">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x14ac:dyDescent="0.2">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x14ac:dyDescent="0.2">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x14ac:dyDescent="0.2">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x14ac:dyDescent="0.2">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x14ac:dyDescent="0.2">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x14ac:dyDescent="0.2">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x14ac:dyDescent="0.2">
      <c r="A1870" s="3"/>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x14ac:dyDescent="0.2">
      <c r="A1871" s="3"/>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x14ac:dyDescent="0.2">
      <c r="A1872" s="3"/>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x14ac:dyDescent="0.2">
      <c r="A1873" s="3"/>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x14ac:dyDescent="0.2">
      <c r="A1874" s="3"/>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x14ac:dyDescent="0.2">
      <c r="A1875" s="3"/>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x14ac:dyDescent="0.2">
      <c r="A1876" s="3"/>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x14ac:dyDescent="0.2">
      <c r="A1877" s="3"/>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x14ac:dyDescent="0.2">
      <c r="A1878" s="3"/>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x14ac:dyDescent="0.2">
      <c r="A1879" s="3"/>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x14ac:dyDescent="0.2">
      <c r="A1880" s="3"/>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x14ac:dyDescent="0.2">
      <c r="A1881" s="3"/>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x14ac:dyDescent="0.2">
      <c r="A1882" s="3"/>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x14ac:dyDescent="0.2">
      <c r="A1883" s="3"/>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x14ac:dyDescent="0.2">
      <c r="A1884" s="3"/>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x14ac:dyDescent="0.2">
      <c r="A1885" s="3"/>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x14ac:dyDescent="0.2">
      <c r="A1886" s="3"/>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x14ac:dyDescent="0.2">
      <c r="A1887" s="3"/>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x14ac:dyDescent="0.2">
      <c r="A1888" s="3"/>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x14ac:dyDescent="0.2">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x14ac:dyDescent="0.2">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x14ac:dyDescent="0.2">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x14ac:dyDescent="0.2">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x14ac:dyDescent="0.2">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x14ac:dyDescent="0.2">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x14ac:dyDescent="0.2">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x14ac:dyDescent="0.2">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x14ac:dyDescent="0.2">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x14ac:dyDescent="0.2">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x14ac:dyDescent="0.2">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x14ac:dyDescent="0.2">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x14ac:dyDescent="0.2">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x14ac:dyDescent="0.2">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x14ac:dyDescent="0.2">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x14ac:dyDescent="0.2">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x14ac:dyDescent="0.2">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x14ac:dyDescent="0.2">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x14ac:dyDescent="0.2">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x14ac:dyDescent="0.2">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x14ac:dyDescent="0.2">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x14ac:dyDescent="0.2">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x14ac:dyDescent="0.2">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x14ac:dyDescent="0.2">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x14ac:dyDescent="0.2">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x14ac:dyDescent="0.2">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x14ac:dyDescent="0.2">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x14ac:dyDescent="0.2">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x14ac:dyDescent="0.2">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x14ac:dyDescent="0.2">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x14ac:dyDescent="0.2">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x14ac:dyDescent="0.2">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x14ac:dyDescent="0.2">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x14ac:dyDescent="0.2">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x14ac:dyDescent="0.2">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x14ac:dyDescent="0.2">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x14ac:dyDescent="0.2">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x14ac:dyDescent="0.2">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x14ac:dyDescent="0.2">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x14ac:dyDescent="0.2">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x14ac:dyDescent="0.2">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x14ac:dyDescent="0.2">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x14ac:dyDescent="0.2">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x14ac:dyDescent="0.2">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x14ac:dyDescent="0.2">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x14ac:dyDescent="0.2">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x14ac:dyDescent="0.2">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x14ac:dyDescent="0.2">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x14ac:dyDescent="0.2">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x14ac:dyDescent="0.2">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x14ac:dyDescent="0.2">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x14ac:dyDescent="0.2">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x14ac:dyDescent="0.2">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x14ac:dyDescent="0.2">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x14ac:dyDescent="0.2">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x14ac:dyDescent="0.2">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x14ac:dyDescent="0.2">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x14ac:dyDescent="0.2">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x14ac:dyDescent="0.2">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x14ac:dyDescent="0.2">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x14ac:dyDescent="0.2">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x14ac:dyDescent="0.2">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x14ac:dyDescent="0.2">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x14ac:dyDescent="0.2">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x14ac:dyDescent="0.2">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x14ac:dyDescent="0.2">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x14ac:dyDescent="0.2">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x14ac:dyDescent="0.2">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x14ac:dyDescent="0.2">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x14ac:dyDescent="0.2">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x14ac:dyDescent="0.2">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x14ac:dyDescent="0.2">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x14ac:dyDescent="0.2">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x14ac:dyDescent="0.2">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x14ac:dyDescent="0.2">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x14ac:dyDescent="0.2">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x14ac:dyDescent="0.2">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x14ac:dyDescent="0.2">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x14ac:dyDescent="0.2">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x14ac:dyDescent="0.2">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x14ac:dyDescent="0.2">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x14ac:dyDescent="0.2">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x14ac:dyDescent="0.2">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x14ac:dyDescent="0.2">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x14ac:dyDescent="0.2">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x14ac:dyDescent="0.2">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x14ac:dyDescent="0.2">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x14ac:dyDescent="0.2">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x14ac:dyDescent="0.2">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x14ac:dyDescent="0.2">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x14ac:dyDescent="0.2">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x14ac:dyDescent="0.2">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x14ac:dyDescent="0.2">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x14ac:dyDescent="0.2">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x14ac:dyDescent="0.2">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x14ac:dyDescent="0.2">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x14ac:dyDescent="0.2">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x14ac:dyDescent="0.2">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x14ac:dyDescent="0.2">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x14ac:dyDescent="0.2">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x14ac:dyDescent="0.2">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x14ac:dyDescent="0.2">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x14ac:dyDescent="0.2">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x14ac:dyDescent="0.2">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x14ac:dyDescent="0.2">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x14ac:dyDescent="0.2">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x14ac:dyDescent="0.2">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x14ac:dyDescent="0.2">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x14ac:dyDescent="0.2">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x14ac:dyDescent="0.2">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x14ac:dyDescent="0.2">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x14ac:dyDescent="0.2">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x14ac:dyDescent="0.2">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200-000000000000}">
          <x14:formula1>
            <xm:f>Sheet14!$A$1:$A$94</xm:f>
          </x14:formula1>
          <xm:sqref>F1:F2001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8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9" max="19" width="18.1640625" customWidth="1"/>
    <col min="20" max="20" width="14.1640625" customWidth="1"/>
  </cols>
  <sheetData>
    <row r="1" spans="1:26" x14ac:dyDescent="0.2">
      <c r="A1" s="3" t="s">
        <v>15</v>
      </c>
      <c r="B1" s="3" t="s">
        <v>21</v>
      </c>
      <c r="C1" s="3" t="s">
        <v>27</v>
      </c>
      <c r="D1" s="3" t="s">
        <v>33</v>
      </c>
      <c r="E1" s="3" t="s">
        <v>39</v>
      </c>
      <c r="F1" s="3" t="s">
        <v>44</v>
      </c>
      <c r="G1" s="3" t="s">
        <v>49</v>
      </c>
      <c r="H1" s="3" t="s">
        <v>72</v>
      </c>
      <c r="I1" s="3" t="s">
        <v>77</v>
      </c>
      <c r="J1" s="3" t="s">
        <v>83</v>
      </c>
      <c r="K1" s="3" t="s">
        <v>376</v>
      </c>
      <c r="L1" s="3" t="s">
        <v>377</v>
      </c>
      <c r="M1" s="3" t="s">
        <v>96</v>
      </c>
      <c r="N1" s="3" t="s">
        <v>100</v>
      </c>
      <c r="O1" s="3" t="s">
        <v>105</v>
      </c>
      <c r="P1" s="3" t="s">
        <v>109</v>
      </c>
      <c r="Q1" s="3" t="s">
        <v>112</v>
      </c>
      <c r="R1" s="3" t="s">
        <v>114</v>
      </c>
      <c r="S1" s="3" t="s">
        <v>378</v>
      </c>
      <c r="T1" s="3" t="s">
        <v>379</v>
      </c>
      <c r="U1" s="3" t="s">
        <v>380</v>
      </c>
      <c r="V1" s="3" t="s">
        <v>381</v>
      </c>
      <c r="W1" s="3" t="s">
        <v>382</v>
      </c>
      <c r="X1" s="3" t="s">
        <v>128</v>
      </c>
      <c r="Y1" s="3" t="s">
        <v>130</v>
      </c>
      <c r="Z1" s="3"/>
    </row>
    <row r="2" spans="1:26" x14ac:dyDescent="0.2">
      <c r="A2" s="3" t="s">
        <v>199</v>
      </c>
      <c r="B2" s="10" t="str">
        <f>IF(A2="NA","",VLOOKUP(A2,'QAQC ID Reference Page'!A$2:G$10999,2,FALSE))</f>
        <v>OBS0520</v>
      </c>
      <c r="C2" s="20">
        <f>IF(A2="NA","",VLOOKUP(A2,'QAQC ID Reference Page'!A$2:G$10999,3,FALSE))</f>
        <v>43979</v>
      </c>
      <c r="D2" s="12">
        <f>IF(A2="NA","",VLOOKUP(A2,'QAQC ID Reference Page'!A$2:G$10999,4,FALSE))</f>
        <v>0.3034722222222222</v>
      </c>
      <c r="E2" s="3" t="str">
        <f>IF(A2="NA","",VLOOKUP(A2,'QAQC ID Reference Page'!A$2:G$10999,5,FALSE))</f>
        <v>B7C-S</v>
      </c>
      <c r="F2" s="3" t="str">
        <f>IF(A2="NA","",VLOOKUP(A2,'QAQC ID Reference Page'!A$2:G$10999,6,FALSE))</f>
        <v>B7C</v>
      </c>
      <c r="G2" s="3" t="str">
        <f>IF(A2="NA","",VLOOKUP(A2,'QAQC ID Reference Page'!A$2:G$10999,7,FALSE))</f>
        <v>S</v>
      </c>
      <c r="H2" s="21">
        <f>IF(A2="NA","",VLOOKUP(A2,'Water Data'!G$2:O$9999,2,FALSE))</f>
        <v>7.49</v>
      </c>
      <c r="I2" s="21">
        <f>IF(A2="NA","",VLOOKUP(A2,'Water Data'!G$2:O$9999,3,FALSE))</f>
        <v>26.9</v>
      </c>
      <c r="J2" s="3">
        <f>IF(A2="NA","",VLOOKUP(A2,'Water Data'!G$2:O$9999,4,FALSE))</f>
        <v>17.14</v>
      </c>
      <c r="K2" s="3">
        <f>IF(A2="NA","",VLOOKUP(A2,'Water Data'!G$2:O$9999,6,FALSE))</f>
        <v>8.08</v>
      </c>
      <c r="L2" s="3">
        <f>IF(A2="NA","",VLOOKUP(A2,'Water Data'!G$2:O$9999,9,FALSE))</f>
        <v>17.02</v>
      </c>
      <c r="M2" s="22">
        <f>IF(A2="NA","",VLOOKUP(A2,Nutrients!A$2:L$9999,8,FALSE))</f>
        <v>0.06</v>
      </c>
      <c r="N2" s="22">
        <f>IF(A2="NA","",VLOOKUP(A2,Nutrients!A$2:L$9999,9,FALSE))</f>
        <v>0.11</v>
      </c>
      <c r="O2" s="23">
        <f>IF(A2="NA","",VLOOKUP(A2,Nutrients!A$2:L$9999,10,FALSE))</f>
        <v>7.0000000000000001E-3</v>
      </c>
      <c r="P2" s="22">
        <f>IF(A2="NA","",VLOOKUP(A2,Nutrients!A$2:L$9999,11,FALSE))</f>
        <v>-7.0000000000000007E-2</v>
      </c>
      <c r="Q2" s="24">
        <f>IF(A2="NA","",VLOOKUP(A2,Nutrients!A$2:L$9999,12,FALSE))</f>
        <v>49.08</v>
      </c>
      <c r="R2" s="3">
        <f>IF(A2="NA","",VLOOKUP(A2,Chla!A$2:O$9999,15,FALSE))</f>
        <v>7.6148615384615388</v>
      </c>
      <c r="S2" s="3">
        <f>IF(A2="NA","",VLOOKUP(A2,TSS!A$2:L$9999,12,FALSE))</f>
        <v>48</v>
      </c>
      <c r="T2" s="21">
        <f>IF(A2="NA","",VLOOKUP(A2,PCN!A$2:Q$9999,11,FALSE))</f>
        <v>61.978999999999999</v>
      </c>
      <c r="U2" s="21">
        <f>IF(A2="NA","",VLOOKUP(A2,PCN!A$2:Q$9999,12,FALSE))</f>
        <v>1.6E-2</v>
      </c>
      <c r="V2" s="21">
        <f>IF(A2="NA","",VLOOKUP(A2,PCN!A$2:Q$9999,14,FALSE))</f>
        <v>123.07692307692307</v>
      </c>
      <c r="W2" s="21">
        <f>IF(A2="NA","",VLOOKUP(A2,PCN!A$2:Q$9999,15,FALSE))</f>
        <v>1815.731</v>
      </c>
      <c r="X2" s="21">
        <f>IF(A2="NA","",VLOOKUP(A2,TN_DOC!A$2:I$9999,8,FALSE))</f>
        <v>0.222</v>
      </c>
      <c r="Y2" s="21">
        <f>IF(A2="NA","",VLOOKUP(A2,TN_DOC!A$2:I$9999,9,FALSE))</f>
        <v>2.21</v>
      </c>
      <c r="Z2" s="3"/>
    </row>
    <row r="3" spans="1:26" x14ac:dyDescent="0.2">
      <c r="A3" s="3" t="s">
        <v>204</v>
      </c>
      <c r="B3" s="10" t="str">
        <f>IF(A3="NA","",VLOOKUP(A3,'QAQC ID Reference Page'!A$2:G$10999,2,FALSE))</f>
        <v>OBS0520</v>
      </c>
      <c r="C3" s="20">
        <f>IF(A3="NA","",VLOOKUP(A3,'QAQC ID Reference Page'!A$2:G$10999,3,FALSE))</f>
        <v>43979</v>
      </c>
      <c r="D3" s="12">
        <f>IF(A3="NA","",VLOOKUP(A3,'QAQC ID Reference Page'!A$2:G$10999,4,FALSE))</f>
        <v>0.34305555555555556</v>
      </c>
      <c r="E3" s="3" t="str">
        <f>IF(A3="NA","",VLOOKUP(A3,'QAQC ID Reference Page'!A$2:G$10999,5,FALSE))</f>
        <v>B11-S</v>
      </c>
      <c r="F3" s="3" t="str">
        <f>IF(A3="NA","",VLOOKUP(A3,'QAQC ID Reference Page'!A$2:G$10999,6,FALSE))</f>
        <v>B11</v>
      </c>
      <c r="G3" s="3" t="str">
        <f>IF(A3="NA","",VLOOKUP(A3,'QAQC ID Reference Page'!A$2:G$10999,7,FALSE))</f>
        <v>S</v>
      </c>
      <c r="H3" s="21">
        <f>IF(A3="NA","",VLOOKUP(A3,'Water Data'!G$2:O$9999,2,FALSE))</f>
        <v>6.29</v>
      </c>
      <c r="I3" s="21">
        <f>IF(A3="NA","",VLOOKUP(A3,'Water Data'!G$2:O$9999,3,FALSE))</f>
        <v>26.6</v>
      </c>
      <c r="J3" s="3">
        <f>IF(A3="NA","",VLOOKUP(A3,'Water Data'!G$2:O$9999,4,FALSE))</f>
        <v>16.66</v>
      </c>
      <c r="K3" s="3">
        <f>IF(A3="NA","",VLOOKUP(A3,'Water Data'!G$2:O$9999,6,FALSE))</f>
        <v>7.83</v>
      </c>
      <c r="L3" s="3">
        <f>IF(A3="NA","",VLOOKUP(A3,'Water Data'!G$2:O$9999,9,FALSE))</f>
        <v>16.690000000000001</v>
      </c>
      <c r="M3" s="22">
        <f>IF(A3="NA","",VLOOKUP(A3,Nutrients!A$2:L$9999,8,FALSE))</f>
        <v>0.06</v>
      </c>
      <c r="N3" s="22">
        <f>IF(A3="NA","",VLOOKUP(A3,Nutrients!A$2:L$9999,9,FALSE))</f>
        <v>0.15</v>
      </c>
      <c r="O3" s="23">
        <f>IF(A3="NA","",VLOOKUP(A3,Nutrients!A$2:L$9999,10,FALSE))</f>
        <v>1.4E-2</v>
      </c>
      <c r="P3" s="22">
        <f>IF(A3="NA","",VLOOKUP(A3,Nutrients!A$2:L$9999,11,FALSE))</f>
        <v>0.17</v>
      </c>
      <c r="Q3" s="24">
        <f>IF(A3="NA","",VLOOKUP(A3,Nutrients!A$2:L$9999,12,FALSE))</f>
        <v>29.37</v>
      </c>
      <c r="R3" s="3">
        <f>IF(A3="NA","",VLOOKUP(A3,Chla!A$2:O$9999,15,FALSE))</f>
        <v>19.969535999999998</v>
      </c>
      <c r="S3" s="3">
        <f>IF(A3="NA","",VLOOKUP(A3,TSS!A$2:L$9999,12,FALSE))</f>
        <v>68</v>
      </c>
      <c r="T3" s="21">
        <f>IF(A3="NA","",VLOOKUP(A3,PCN!A$2:Q$9999,11,FALSE))</f>
        <v>73.991</v>
      </c>
      <c r="U3" s="21">
        <f>IF(A3="NA","",VLOOKUP(A3,PCN!A$2:Q$9999,12,FALSE))</f>
        <v>2.1000000000000001E-2</v>
      </c>
      <c r="V3" s="21">
        <f>IF(A3="NA","",VLOOKUP(A3,PCN!A$2:Q$9999,14,FALSE))</f>
        <v>210</v>
      </c>
      <c r="W3" s="21">
        <f>IF(A3="NA","",VLOOKUP(A3,PCN!A$2:Q$9999,15,FALSE))</f>
        <v>1987.5530000000001</v>
      </c>
      <c r="X3" s="21">
        <f>IF(A3="NA","",VLOOKUP(A3,TN_DOC!A$2:I$9999,8,FALSE))</f>
        <v>1.278</v>
      </c>
      <c r="Y3" s="21">
        <f>IF(A3="NA","",VLOOKUP(A3,TN_DOC!A$2:I$9999,9,FALSE))</f>
        <v>4.0129999999999999</v>
      </c>
      <c r="Z3" s="3"/>
    </row>
    <row r="4" spans="1:26" x14ac:dyDescent="0.2">
      <c r="A4" s="3" t="s">
        <v>207</v>
      </c>
      <c r="B4" s="10" t="str">
        <f>IF(A4="NA","",VLOOKUP(A4,'QAQC ID Reference Page'!A$2:G$10999,2,FALSE))</f>
        <v>OBS0520</v>
      </c>
      <c r="C4" s="20">
        <f>IF(A4="NA","",VLOOKUP(A4,'QAQC ID Reference Page'!A$2:G$10999,3,FALSE))</f>
        <v>43979</v>
      </c>
      <c r="D4" s="12">
        <f>IF(A4="NA","",VLOOKUP(A4,'QAQC ID Reference Page'!A$2:G$10999,4,FALSE))</f>
        <v>0.36180555555555555</v>
      </c>
      <c r="E4" s="3" t="str">
        <f>IF(A4="NA","",VLOOKUP(A4,'QAQC ID Reference Page'!A$2:G$10999,5,FALSE))</f>
        <v>BSR-S</v>
      </c>
      <c r="F4" s="3" t="str">
        <f>IF(A4="NA","",VLOOKUP(A4,'QAQC ID Reference Page'!A$2:G$10999,6,FALSE))</f>
        <v>BSR</v>
      </c>
      <c r="G4" s="3" t="str">
        <f>IF(A4="NA","",VLOOKUP(A4,'QAQC ID Reference Page'!A$2:G$10999,7,FALSE))</f>
        <v>S</v>
      </c>
      <c r="H4" s="21">
        <f>IF(A4="NA","",VLOOKUP(A4,'Water Data'!G$2:O$9999,2,FALSE))</f>
        <v>6.78</v>
      </c>
      <c r="I4" s="21">
        <f>IF(A4="NA","",VLOOKUP(A4,'Water Data'!G$2:O$9999,3,FALSE))</f>
        <v>27.2</v>
      </c>
      <c r="J4" s="3">
        <f>IF(A4="NA","",VLOOKUP(A4,'Water Data'!G$2:O$9999,4,FALSE))</f>
        <v>14.34</v>
      </c>
      <c r="K4" s="3">
        <f>IF(A4="NA","",VLOOKUP(A4,'Water Data'!G$2:O$9999,6,FALSE))</f>
        <v>7.76</v>
      </c>
      <c r="L4" s="3">
        <f>IF(A4="NA","",VLOOKUP(A4,'Water Data'!G$2:O$9999,9,FALSE))</f>
        <v>15.28</v>
      </c>
      <c r="M4" s="22">
        <f>IF(A4="NA","",VLOOKUP(A4,Nutrients!A$2:L$9999,8,FALSE))</f>
        <v>0.08</v>
      </c>
      <c r="N4" s="22">
        <f>IF(A4="NA","",VLOOKUP(A4,Nutrients!A$2:L$9999,9,FALSE))</f>
        <v>0.15</v>
      </c>
      <c r="O4" s="23">
        <f>IF(A4="NA","",VLOOKUP(A4,Nutrients!A$2:L$9999,10,FALSE))</f>
        <v>2.7E-2</v>
      </c>
      <c r="P4" s="22">
        <f>IF(A4="NA","",VLOOKUP(A4,Nutrients!A$2:L$9999,11,FALSE))</f>
        <v>-0.27</v>
      </c>
      <c r="Q4" s="24">
        <f>IF(A4="NA","",VLOOKUP(A4,Nutrients!A$2:L$9999,12,FALSE))</f>
        <v>92.75</v>
      </c>
      <c r="R4" s="3">
        <f>IF(A4="NA","",VLOOKUP(A4,Chla!A$2:O$9999,15,FALSE))</f>
        <v>24.834885714285711</v>
      </c>
      <c r="S4" s="3">
        <f>IF(A4="NA","",VLOOKUP(A4,TSS!A$2:L$9999,12,FALSE))</f>
        <v>48</v>
      </c>
      <c r="T4" s="21">
        <f>IF(A4="NA","",VLOOKUP(A4,PCN!A$2:Q$9999,11,FALSE))</f>
        <v>105.021</v>
      </c>
      <c r="U4" s="21">
        <f>IF(A4="NA","",VLOOKUP(A4,PCN!A$2:Q$9999,12,FALSE))</f>
        <v>2.7E-2</v>
      </c>
      <c r="V4" s="21">
        <f>IF(A4="NA","",VLOOKUP(A4,PCN!A$2:Q$9999,14,FALSE))</f>
        <v>385.71428571428567</v>
      </c>
      <c r="W4" s="21">
        <f>IF(A4="NA","",VLOOKUP(A4,PCN!A$2:Q$9999,15,FALSE))</f>
        <v>2365.8389999999999</v>
      </c>
      <c r="X4" s="21">
        <f>IF(A4="NA","",VLOOKUP(A4,TN_DOC!A$2:I$9999,8,FALSE))</f>
        <v>1.2210000000000001</v>
      </c>
      <c r="Y4" s="21">
        <f>IF(A4="NA","",VLOOKUP(A4,TN_DOC!A$2:I$9999,9,FALSE))</f>
        <v>5.0780000000000003</v>
      </c>
      <c r="Z4" s="3"/>
    </row>
    <row r="5" spans="1:26" x14ac:dyDescent="0.2">
      <c r="A5" s="3" t="s">
        <v>210</v>
      </c>
      <c r="B5" s="10" t="str">
        <f>IF(A5="NA","",VLOOKUP(A5,'QAQC ID Reference Page'!A$2:G$10999,2,FALSE))</f>
        <v>OBS0520</v>
      </c>
      <c r="C5" s="20">
        <f>IF(A5="NA","",VLOOKUP(A5,'QAQC ID Reference Page'!A$2:G$10999,3,FALSE))</f>
        <v>43979</v>
      </c>
      <c r="D5" s="12">
        <f>IF(A5="NA","",VLOOKUP(A5,'QAQC ID Reference Page'!A$2:G$10999,4,FALSE))</f>
        <v>0.39583333333333331</v>
      </c>
      <c r="E5" s="3" t="str">
        <f>IF(A5="NA","",VLOOKUP(A5,'QAQC ID Reference Page'!A$2:G$10999,5,FALSE))</f>
        <v>WB-S</v>
      </c>
      <c r="F5" s="3" t="str">
        <f>IF(A5="NA","",VLOOKUP(A5,'QAQC ID Reference Page'!A$2:G$10999,6,FALSE))</f>
        <v>WB</v>
      </c>
      <c r="G5" s="3" t="str">
        <f>IF(A5="NA","",VLOOKUP(A5,'QAQC ID Reference Page'!A$2:G$10999,7,FALSE))</f>
        <v>S</v>
      </c>
      <c r="H5" s="21">
        <f>IF(A5="NA","",VLOOKUP(A5,'Water Data'!G$2:O$9999,2,FALSE))</f>
        <v>7.27</v>
      </c>
      <c r="I5" s="21">
        <f>IF(A5="NA","",VLOOKUP(A5,'Water Data'!G$2:O$9999,3,FALSE))</f>
        <v>27.2</v>
      </c>
      <c r="J5" s="3">
        <f>IF(A5="NA","",VLOOKUP(A5,'Water Data'!G$2:O$9999,4,FALSE))</f>
        <v>12.55</v>
      </c>
      <c r="K5" s="3">
        <f>IF(A5="NA","",VLOOKUP(A5,'Water Data'!G$2:O$9999,6,FALSE))</f>
        <v>7.78</v>
      </c>
      <c r="L5" s="3">
        <f>IF(A5="NA","",VLOOKUP(A5,'Water Data'!G$2:O$9999,9,FALSE))</f>
        <v>13.86</v>
      </c>
      <c r="M5" s="22">
        <f>IF(A5="NA","",VLOOKUP(A5,Nutrients!A$2:L$9999,8,FALSE))</f>
        <v>0.13</v>
      </c>
      <c r="N5" s="22">
        <f>IF(A5="NA","",VLOOKUP(A5,Nutrients!A$2:L$9999,9,FALSE))</f>
        <v>0.2</v>
      </c>
      <c r="O5" s="23">
        <f>IF(A5="NA","",VLOOKUP(A5,Nutrients!A$2:L$9999,10,FALSE))</f>
        <v>2.4E-2</v>
      </c>
      <c r="P5" s="22">
        <f>IF(A5="NA","",VLOOKUP(A5,Nutrients!A$2:L$9999,11,FALSE))</f>
        <v>-0.12</v>
      </c>
      <c r="Q5" s="24">
        <f>IF(A5="NA","",VLOOKUP(A5,Nutrients!A$2:L$9999,12,FALSE))</f>
        <v>112.01</v>
      </c>
      <c r="R5" s="3">
        <f>IF(A5="NA","",VLOOKUP(A5,Chla!A$2:O$9999,15,FALSE))</f>
        <v>17.426314999999999</v>
      </c>
      <c r="S5" s="3">
        <f>IF(A5="NA","",VLOOKUP(A5,TSS!A$2:L$9999,12,FALSE))</f>
        <v>60</v>
      </c>
      <c r="T5" s="21">
        <f>IF(A5="NA","",VLOOKUP(A5,PCN!A$2:Q$9999,11,FALSE))</f>
        <v>125.739</v>
      </c>
      <c r="U5" s="21">
        <f>IF(A5="NA","",VLOOKUP(A5,PCN!A$2:Q$9999,12,FALSE))</f>
        <v>3.2000000000000001E-2</v>
      </c>
      <c r="V5" s="21">
        <f>IF(A5="NA","",VLOOKUP(A5,PCN!A$2:Q$9999,14,FALSE))</f>
        <v>320</v>
      </c>
      <c r="W5" s="21">
        <f>IF(A5="NA","",VLOOKUP(A5,PCN!A$2:Q$9999,15,FALSE))</f>
        <v>2654.058</v>
      </c>
      <c r="X5" s="21">
        <f>IF(A5="NA","",VLOOKUP(A5,TN_DOC!A$2:I$9999,8,FALSE))</f>
        <v>1.6890000000000001</v>
      </c>
      <c r="Y5" s="21">
        <f>IF(A5="NA","",VLOOKUP(A5,TN_DOC!A$2:I$9999,9,FALSE))</f>
        <v>7.1159999999999997</v>
      </c>
      <c r="Z5" s="3"/>
    </row>
    <row r="6" spans="1:26" x14ac:dyDescent="0.2">
      <c r="A6" s="3" t="s">
        <v>213</v>
      </c>
      <c r="B6" s="10" t="str">
        <f>IF(A6="NA","",VLOOKUP(A6,'QAQC ID Reference Page'!A$2:G$10999,2,FALSE))</f>
        <v>OBS0520</v>
      </c>
      <c r="C6" s="20">
        <f>IF(A6="NA","",VLOOKUP(A6,'QAQC ID Reference Page'!A$2:G$10999,3,FALSE))</f>
        <v>43979</v>
      </c>
      <c r="D6" s="12">
        <f>IF(A6="NA","",VLOOKUP(A6,'QAQC ID Reference Page'!A$2:G$10999,4,FALSE))</f>
        <v>0.42152777777777778</v>
      </c>
      <c r="E6" s="3" t="str">
        <f>IF(A6="NA","",VLOOKUP(A6,'QAQC ID Reference Page'!A$2:G$10999,5,FALSE))</f>
        <v>E9-S</v>
      </c>
      <c r="F6" s="3" t="str">
        <f>IF(A6="NA","",VLOOKUP(A6,'QAQC ID Reference Page'!A$2:G$10999,6,FALSE))</f>
        <v>E9</v>
      </c>
      <c r="G6" s="3" t="str">
        <f>IF(A6="NA","",VLOOKUP(A6,'QAQC ID Reference Page'!A$2:G$10999,7,FALSE))</f>
        <v>S</v>
      </c>
      <c r="H6" s="21">
        <f>IF(A6="NA","",VLOOKUP(A6,'Water Data'!G$2:O$9999,2,FALSE))</f>
        <v>8.0500000000000007</v>
      </c>
      <c r="I6" s="21">
        <f>IF(A6="NA","",VLOOKUP(A6,'Water Data'!G$2:O$9999,3,FALSE))</f>
        <v>26.9</v>
      </c>
      <c r="J6" s="3">
        <f>IF(A6="NA","",VLOOKUP(A6,'Water Data'!G$2:O$9999,4,FALSE))</f>
        <v>8.33</v>
      </c>
      <c r="K6" s="3">
        <f>IF(A6="NA","",VLOOKUP(A6,'Water Data'!G$2:O$9999,6,FALSE))</f>
        <v>7.98</v>
      </c>
      <c r="L6" s="3">
        <f>IF(A6="NA","",VLOOKUP(A6,'Water Data'!G$2:O$9999,9,FALSE))</f>
        <v>16.190000000000001</v>
      </c>
      <c r="M6" s="22">
        <f>IF(A6="NA","",VLOOKUP(A6,Nutrients!A$2:L$9999,8,FALSE))</f>
        <v>0.27</v>
      </c>
      <c r="N6" s="22">
        <f>IF(A6="NA","",VLOOKUP(A6,Nutrients!A$2:L$9999,9,FALSE))</f>
        <v>0.1</v>
      </c>
      <c r="O6" s="23">
        <f>IF(A6="NA","",VLOOKUP(A6,Nutrients!A$2:L$9999,10,FALSE))</f>
        <v>1.4999999999999999E-2</v>
      </c>
      <c r="P6" s="22">
        <f>IF(A6="NA","",VLOOKUP(A6,Nutrients!A$2:L$9999,11,FALSE))</f>
        <v>0.51</v>
      </c>
      <c r="Q6" s="24">
        <f>IF(A6="NA","",VLOOKUP(A6,Nutrients!A$2:L$9999,12,FALSE))</f>
        <v>39.22</v>
      </c>
      <c r="R6" s="3">
        <f>IF(A6="NA","",VLOOKUP(A6,Chla!A$2:O$9999,15,FALSE))</f>
        <v>10.711973333333333</v>
      </c>
      <c r="S6" s="3">
        <f>IF(A6="NA","",VLOOKUP(A6,TSS!A$2:L$9999,12,FALSE))</f>
        <v>32</v>
      </c>
      <c r="T6" s="21">
        <f>IF(A6="NA","",VLOOKUP(A6,PCN!A$2:Q$9999,11,FALSE))</f>
        <v>0</v>
      </c>
      <c r="U6" s="21">
        <f>IF(A6="NA","",VLOOKUP(A6,PCN!A$2:Q$9999,12,FALSE))</f>
        <v>0</v>
      </c>
      <c r="V6" s="21">
        <f>IF(A6="NA","",VLOOKUP(A6,PCN!A$2:Q$9999,14,FALSE))</f>
        <v>0</v>
      </c>
      <c r="W6" s="21">
        <f>IF(A6="NA","",VLOOKUP(A6,PCN!A$2:Q$9999,15,FALSE))</f>
        <v>0</v>
      </c>
      <c r="X6" s="21">
        <f>IF(A6="NA","",VLOOKUP(A6,TN_DOC!A$2:I$9999,8,FALSE))</f>
        <v>0.83740000000000003</v>
      </c>
      <c r="Y6" s="21">
        <f>IF(A6="NA","",VLOOKUP(A6,TN_DOC!A$2:I$9999,9,FALSE))</f>
        <v>4.3849999999999998</v>
      </c>
      <c r="Z6" s="3"/>
    </row>
    <row r="7" spans="1:26" x14ac:dyDescent="0.2">
      <c r="A7" s="3" t="s">
        <v>216</v>
      </c>
      <c r="B7" s="10" t="str">
        <f>IF(A7="NA","",VLOOKUP(A7,'QAQC ID Reference Page'!A$2:G$10999,2,FALSE))</f>
        <v>OBS0520</v>
      </c>
      <c r="C7" s="20">
        <f>IF(A7="NA","",VLOOKUP(A7,'QAQC ID Reference Page'!A$2:G$10999,3,FALSE))</f>
        <v>43979</v>
      </c>
      <c r="D7" s="12">
        <f>IF(A7="NA","",VLOOKUP(A7,'QAQC ID Reference Page'!A$2:G$10999,4,FALSE))</f>
        <v>0.45</v>
      </c>
      <c r="E7" s="3" t="str">
        <f>IF(A7="NA","",VLOOKUP(A7,'QAQC ID Reference Page'!A$2:G$10999,5,FALSE))</f>
        <v>E7C-S</v>
      </c>
      <c r="F7" s="3" t="str">
        <f>IF(A7="NA","",VLOOKUP(A7,'QAQC ID Reference Page'!A$2:G$10999,6,FALSE))</f>
        <v>E7C</v>
      </c>
      <c r="G7" s="3" t="str">
        <f>IF(A7="NA","",VLOOKUP(A7,'QAQC ID Reference Page'!A$2:G$10999,7,FALSE))</f>
        <v>S</v>
      </c>
      <c r="H7" s="21">
        <f>IF(A7="NA","",VLOOKUP(A7,'Water Data'!G$2:O$9999,2,FALSE))</f>
        <v>8.64</v>
      </c>
      <c r="I7" s="21">
        <f>IF(A7="NA","",VLOOKUP(A7,'Water Data'!G$2:O$9999,3,FALSE))</f>
        <v>27</v>
      </c>
      <c r="J7" s="3">
        <f>IF(A7="NA","",VLOOKUP(A7,'Water Data'!G$2:O$9999,4,FALSE))</f>
        <v>10.33</v>
      </c>
      <c r="K7" s="3">
        <f>IF(A7="NA","",VLOOKUP(A7,'Water Data'!G$2:O$9999,6,FALSE))</f>
        <v>8.11</v>
      </c>
      <c r="L7" s="3" t="str">
        <f>IF(A7="NA","",VLOOKUP(A7,'Water Data'!G$2:O$9999,9,FALSE))</f>
        <v>NA</v>
      </c>
      <c r="M7" s="22">
        <f>IF(A7="NA","",VLOOKUP(A7,Nutrients!A$2:L$9999,8,FALSE))</f>
        <v>0</v>
      </c>
      <c r="N7" s="22">
        <f>IF(A7="NA","",VLOOKUP(A7,Nutrients!A$2:L$9999,9,FALSE))</f>
        <v>0.1</v>
      </c>
      <c r="O7" s="23">
        <f>IF(A7="NA","",VLOOKUP(A7,Nutrients!A$2:L$9999,10,FALSE))</f>
        <v>1.2999999999999999E-2</v>
      </c>
      <c r="P7" s="22">
        <f>IF(A7="NA","",VLOOKUP(A7,Nutrients!A$2:L$9999,11,FALSE))</f>
        <v>-0.13</v>
      </c>
      <c r="Q7" s="24">
        <f>IF(A7="NA","",VLOOKUP(A7,Nutrients!A$2:L$9999,12,FALSE))</f>
        <v>26.86</v>
      </c>
      <c r="R7" s="3">
        <f>IF(A7="NA","",VLOOKUP(A7,Chla!A$2:O$9999,15,FALSE))</f>
        <v>6.0719046153846152</v>
      </c>
      <c r="S7" s="3">
        <f>IF(A7="NA","",VLOOKUP(A7,TSS!A$2:L$9999,12,FALSE))</f>
        <v>36</v>
      </c>
      <c r="T7" s="21">
        <f>IF(A7="NA","",VLOOKUP(A7,PCN!A$2:Q$9999,11,FALSE))</f>
        <v>0</v>
      </c>
      <c r="U7" s="21">
        <f>IF(A7="NA","",VLOOKUP(A7,PCN!A$2:Q$9999,12,FALSE))</f>
        <v>0</v>
      </c>
      <c r="V7" s="21">
        <f>IF(A7="NA","",VLOOKUP(A7,PCN!A$2:Q$9999,14,FALSE))</f>
        <v>0</v>
      </c>
      <c r="W7" s="21">
        <f>IF(A7="NA","",VLOOKUP(A7,PCN!A$2:Q$9999,15,FALSE))</f>
        <v>0</v>
      </c>
      <c r="X7" s="21">
        <f>IF(A7="NA","",VLOOKUP(A7,TN_DOC!A$2:I$9999,8,FALSE))</f>
        <v>0.95720000000000005</v>
      </c>
      <c r="Y7" s="21">
        <f>IF(A7="NA","",VLOOKUP(A7,TN_DOC!A$2:I$9999,9,FALSE))</f>
        <v>5.93</v>
      </c>
      <c r="Z7" s="3"/>
    </row>
    <row r="8" spans="1:26" x14ac:dyDescent="0.2">
      <c r="A8" s="3" t="s">
        <v>219</v>
      </c>
      <c r="B8" s="10" t="str">
        <f>IF(A8="NA","",VLOOKUP(A8,'QAQC ID Reference Page'!A$2:G$10999,2,FALSE))</f>
        <v>OBS0520</v>
      </c>
      <c r="C8" s="20">
        <f>IF(A8="NA","",VLOOKUP(A8,'QAQC ID Reference Page'!A$2:G$10999,3,FALSE))</f>
        <v>43979</v>
      </c>
      <c r="D8" s="12">
        <f>IF(A8="NA","",VLOOKUP(A8,'QAQC ID Reference Page'!A$2:G$10999,4,FALSE))</f>
        <v>0.45</v>
      </c>
      <c r="E8" s="3" t="str">
        <f>IF(A8="NA","",VLOOKUP(A8,'QAQC ID Reference Page'!A$2:G$10999,5,FALSE))</f>
        <v>E7C-B</v>
      </c>
      <c r="F8" s="3" t="str">
        <f>IF(A8="NA","",VLOOKUP(A8,'QAQC ID Reference Page'!A$2:G$10999,6,FALSE))</f>
        <v>E7C</v>
      </c>
      <c r="G8" s="3" t="str">
        <f>IF(A8="NA","",VLOOKUP(A8,'QAQC ID Reference Page'!A$2:G$10999,7,FALSE))</f>
        <v>B</v>
      </c>
      <c r="H8" s="21">
        <f>IF(A8="NA","",VLOOKUP(A8,'Water Data'!G$2:O$9999,2,FALSE))</f>
        <v>5.96</v>
      </c>
      <c r="I8" s="21">
        <f>IF(A8="NA","",VLOOKUP(A8,'Water Data'!G$2:O$9999,3,FALSE))</f>
        <v>27</v>
      </c>
      <c r="J8" s="3">
        <f>IF(A8="NA","",VLOOKUP(A8,'Water Data'!G$2:O$9999,4,FALSE))</f>
        <v>18.5</v>
      </c>
      <c r="K8" s="3">
        <f>IF(A8="NA","",VLOOKUP(A8,'Water Data'!G$2:O$9999,6,FALSE))</f>
        <v>8.0399999999999991</v>
      </c>
      <c r="L8" s="3" t="str">
        <f>IF(A8="NA","",VLOOKUP(A8,'Water Data'!G$2:O$9999,9,FALSE))</f>
        <v>NA</v>
      </c>
      <c r="M8" s="22">
        <f>IF(A8="NA","",VLOOKUP(A8,Nutrients!A$2:L$9999,8,FALSE))</f>
        <v>0.05</v>
      </c>
      <c r="N8" s="22">
        <f>IF(A8="NA","",VLOOKUP(A8,Nutrients!A$2:L$9999,9,FALSE))</f>
        <v>0.18</v>
      </c>
      <c r="O8" s="23">
        <f>IF(A8="NA","",VLOOKUP(A8,Nutrients!A$2:L$9999,10,FALSE))</f>
        <v>3.3000000000000002E-2</v>
      </c>
      <c r="P8" s="22">
        <f>IF(A8="NA","",VLOOKUP(A8,Nutrients!A$2:L$9999,11,FALSE))</f>
        <v>0.56999999999999995</v>
      </c>
      <c r="Q8" s="24">
        <f>IF(A8="NA","",VLOOKUP(A8,Nutrients!A$2:L$9999,12,FALSE))</f>
        <v>11.35</v>
      </c>
      <c r="R8" s="3">
        <f>IF(A8="NA","",VLOOKUP(A8,Chla!A$2:O$9999,15,FALSE))</f>
        <v>6.419395999999999</v>
      </c>
      <c r="S8" s="3">
        <f>IF(A8="NA","",VLOOKUP(A8,TSS!A$2:L$9999,12,FALSE))</f>
        <v>64</v>
      </c>
      <c r="T8" s="21">
        <f>IF(A8="NA","",VLOOKUP(A8,PCN!A$2:Q$9999,11,FALSE))</f>
        <v>0</v>
      </c>
      <c r="U8" s="21">
        <f>IF(A8="NA","",VLOOKUP(A8,PCN!A$2:Q$9999,12,FALSE))</f>
        <v>0</v>
      </c>
      <c r="V8" s="21">
        <f>IF(A8="NA","",VLOOKUP(A8,PCN!A$2:Q$9999,14,FALSE))</f>
        <v>0</v>
      </c>
      <c r="W8" s="21">
        <f>IF(A8="NA","",VLOOKUP(A8,PCN!A$2:Q$9999,15,FALSE))</f>
        <v>0</v>
      </c>
      <c r="X8" s="21">
        <f>IF(A8="NA","",VLOOKUP(A8,TN_DOC!A$2:I$9999,8,FALSE))</f>
        <v>2.6</v>
      </c>
      <c r="Y8" s="21">
        <f>IF(A8="NA","",VLOOKUP(A8,TN_DOC!A$2:I$9999,9,FALSE))</f>
        <v>9.3140000000000001</v>
      </c>
      <c r="Z8" s="3"/>
    </row>
    <row r="9" spans="1:26" x14ac:dyDescent="0.2">
      <c r="A9" s="3" t="s">
        <v>222</v>
      </c>
      <c r="B9" s="10" t="str">
        <f>IF(A9="NA","",VLOOKUP(A9,'QAQC ID Reference Page'!A$2:G$10999,2,FALSE))</f>
        <v>OBS0520</v>
      </c>
      <c r="C9" s="20">
        <f>IF(A9="NA","",VLOOKUP(A9,'QAQC ID Reference Page'!A$2:G$10999,3,FALSE))</f>
        <v>43979</v>
      </c>
      <c r="D9" s="12">
        <f>IF(A9="NA","",VLOOKUP(A9,'QAQC ID Reference Page'!A$2:G$10999,4,FALSE))</f>
        <v>0.46736111111111112</v>
      </c>
      <c r="E9" s="3" t="str">
        <f>IF(A9="NA","",VLOOKUP(A9,'QAQC ID Reference Page'!A$2:G$10999,5,FALSE))</f>
        <v>E6-S</v>
      </c>
      <c r="F9" s="3" t="str">
        <f>IF(A9="NA","",VLOOKUP(A9,'QAQC ID Reference Page'!A$2:G$10999,6,FALSE))</f>
        <v>E6</v>
      </c>
      <c r="G9" s="3" t="str">
        <f>IF(A9="NA","",VLOOKUP(A9,'QAQC ID Reference Page'!A$2:G$10999,7,FALSE))</f>
        <v>S</v>
      </c>
      <c r="H9" s="21">
        <f>IF(A9="NA","",VLOOKUP(A9,'Water Data'!G$2:O$9999,2,FALSE))</f>
        <v>8.19</v>
      </c>
      <c r="I9" s="21">
        <f>IF(A9="NA","",VLOOKUP(A9,'Water Data'!G$2:O$9999,3,FALSE))</f>
        <v>27.3</v>
      </c>
      <c r="J9" s="3">
        <f>IF(A9="NA","",VLOOKUP(A9,'Water Data'!G$2:O$9999,4,FALSE))</f>
        <v>8.52</v>
      </c>
      <c r="K9" s="3">
        <f>IF(A9="NA","",VLOOKUP(A9,'Water Data'!G$2:O$9999,6,FALSE))</f>
        <v>8.0299999999999994</v>
      </c>
      <c r="L9" s="3">
        <f>IF(A9="NA","",VLOOKUP(A9,'Water Data'!G$2:O$9999,9,FALSE))</f>
        <v>12</v>
      </c>
      <c r="M9" s="22">
        <f>IF(A9="NA","",VLOOKUP(A9,Nutrients!A$2:L$9999,8,FALSE))</f>
        <v>7.0000000000000007E-2</v>
      </c>
      <c r="N9" s="22">
        <f>IF(A9="NA","",VLOOKUP(A9,Nutrients!A$2:L$9999,9,FALSE))</f>
        <v>0.11</v>
      </c>
      <c r="O9" s="23">
        <f>IF(A9="NA","",VLOOKUP(A9,Nutrients!A$2:L$9999,10,FALSE))</f>
        <v>1.4999999999999999E-2</v>
      </c>
      <c r="P9" s="22">
        <f>IF(A9="NA","",VLOOKUP(A9,Nutrients!A$2:L$9999,11,FALSE))</f>
        <v>-0.05</v>
      </c>
      <c r="Q9" s="24">
        <f>IF(A9="NA","",VLOOKUP(A9,Nutrients!A$2:L$9999,12,FALSE))</f>
        <v>38.71</v>
      </c>
      <c r="R9" s="3">
        <f>IF(A9="NA","",VLOOKUP(A9,Chla!A$2:O$9999,15,FALSE))</f>
        <v>6.8272289855072472</v>
      </c>
      <c r="S9" s="3">
        <f>IF(A9="NA","",VLOOKUP(A9,TSS!A$2:L$9999,12,FALSE))</f>
        <v>33.333333333333336</v>
      </c>
      <c r="T9" s="21">
        <f>IF(A9="NA","",VLOOKUP(A9,PCN!A$2:Q$9999,11,FALSE))</f>
        <v>0</v>
      </c>
      <c r="U9" s="21">
        <f>IF(A9="NA","",VLOOKUP(A9,PCN!A$2:Q$9999,12,FALSE))</f>
        <v>0</v>
      </c>
      <c r="V9" s="21">
        <f>IF(A9="NA","",VLOOKUP(A9,PCN!A$2:Q$9999,14,FALSE))</f>
        <v>0</v>
      </c>
      <c r="W9" s="21">
        <f>IF(A9="NA","",VLOOKUP(A9,PCN!A$2:Q$9999,15,FALSE))</f>
        <v>0</v>
      </c>
      <c r="X9" s="21">
        <f>IF(A9="NA","",VLOOKUP(A9,TN_DOC!A$2:I$9999,8,FALSE))</f>
        <v>2.7170000000000001</v>
      </c>
      <c r="Y9" s="21">
        <f>IF(A9="NA","",VLOOKUP(A9,TN_DOC!A$2:I$9999,9,FALSE))</f>
        <v>10.72</v>
      </c>
      <c r="Z9" s="3"/>
    </row>
    <row r="10" spans="1:26" x14ac:dyDescent="0.2">
      <c r="A10" s="3" t="s">
        <v>225</v>
      </c>
      <c r="B10" s="10" t="str">
        <f>IF(A10="NA","",VLOOKUP(A10,'QAQC ID Reference Page'!A$2:G$10999,2,FALSE))</f>
        <v>OBS0520</v>
      </c>
      <c r="C10" s="20">
        <f>IF(A10="NA","",VLOOKUP(A10,'QAQC ID Reference Page'!A$2:G$10999,3,FALSE))</f>
        <v>43979</v>
      </c>
      <c r="D10" s="12">
        <f>IF(A10="NA","",VLOOKUP(A10,'QAQC ID Reference Page'!A$2:G$10999,4,FALSE))</f>
        <v>0.52430555555555558</v>
      </c>
      <c r="E10" s="3" t="str">
        <f>IF(A10="NA","",VLOOKUP(A10,'QAQC ID Reference Page'!A$2:G$10999,5,FALSE))</f>
        <v>C9-S</v>
      </c>
      <c r="F10" s="3" t="str">
        <f>IF(A10="NA","",VLOOKUP(A10,'QAQC ID Reference Page'!A$2:G$10999,6,FALSE))</f>
        <v>C9</v>
      </c>
      <c r="G10" s="3" t="str">
        <f>IF(A10="NA","",VLOOKUP(A10,'QAQC ID Reference Page'!A$2:G$10999,7,FALSE))</f>
        <v>S</v>
      </c>
      <c r="H10" s="21">
        <f>IF(A10="NA","",VLOOKUP(A10,'Water Data'!G$2:O$9999,2,FALSE))</f>
        <v>7.96</v>
      </c>
      <c r="I10" s="21">
        <f>IF(A10="NA","",VLOOKUP(A10,'Water Data'!G$2:O$9999,3,FALSE))</f>
        <v>27.9</v>
      </c>
      <c r="J10" s="3">
        <f>IF(A10="NA","",VLOOKUP(A10,'Water Data'!G$2:O$9999,4,FALSE))</f>
        <v>15.23</v>
      </c>
      <c r="K10" s="3">
        <f>IF(A10="NA","",VLOOKUP(A10,'Water Data'!G$2:O$9999,6,FALSE))</f>
        <v>8.14</v>
      </c>
      <c r="L10" s="3">
        <f>IF(A10="NA","",VLOOKUP(A10,'Water Data'!G$2:O$9999,9,FALSE))</f>
        <v>12.77</v>
      </c>
      <c r="M10" s="22">
        <f>IF(A10="NA","",VLOOKUP(A10,Nutrients!A$2:L$9999,8,FALSE))</f>
        <v>0.03</v>
      </c>
      <c r="N10" s="22">
        <f>IF(A10="NA","",VLOOKUP(A10,Nutrients!A$2:L$9999,9,FALSE))</f>
        <v>0.12</v>
      </c>
      <c r="O10" s="23">
        <f>IF(A10="NA","",VLOOKUP(A10,Nutrients!A$2:L$9999,10,FALSE))</f>
        <v>1.2999999999999999E-2</v>
      </c>
      <c r="P10" s="22">
        <f>IF(A10="NA","",VLOOKUP(A10,Nutrients!A$2:L$9999,11,FALSE))</f>
        <v>0.95</v>
      </c>
      <c r="Q10" s="24">
        <f>IF(A10="NA","",VLOOKUP(A10,Nutrients!A$2:L$9999,12,FALSE))</f>
        <v>24.58</v>
      </c>
      <c r="R10" s="3">
        <f>IF(A10="NA","",VLOOKUP(A10,Chla!A$2:O$9999,15,FALSE))</f>
        <v>6.2318800000000003</v>
      </c>
      <c r="S10" s="3">
        <f>IF(A10="NA","",VLOOKUP(A10,TSS!A$2:L$9999,12,FALSE))</f>
        <v>48</v>
      </c>
      <c r="T10" s="21">
        <f>IF(A10="NA","",VLOOKUP(A10,PCN!A$2:Q$9999,11,FALSE))</f>
        <v>48.073</v>
      </c>
      <c r="U10" s="21">
        <f>IF(A10="NA","",VLOOKUP(A10,PCN!A$2:Q$9999,12,FALSE))</f>
        <v>1.4E-2</v>
      </c>
      <c r="V10" s="21">
        <f>IF(A10="NA","",VLOOKUP(A10,PCN!A$2:Q$9999,14,FALSE))</f>
        <v>139.99999999999997</v>
      </c>
      <c r="W10" s="21">
        <f>IF(A10="NA","",VLOOKUP(A10,PCN!A$2:Q$9999,15,FALSE))</f>
        <v>1267.596</v>
      </c>
      <c r="X10" s="21">
        <f>IF(A10="NA","",VLOOKUP(A10,TN_DOC!A$2:I$9999,8,FALSE))</f>
        <v>0.34749999999999998</v>
      </c>
      <c r="Y10" s="21">
        <f>IF(A10="NA","",VLOOKUP(A10,TN_DOC!A$2:I$9999,9,FALSE))</f>
        <v>2.528</v>
      </c>
      <c r="Z10" s="3"/>
    </row>
    <row r="11" spans="1:26" x14ac:dyDescent="0.2">
      <c r="A11" s="3" t="s">
        <v>228</v>
      </c>
      <c r="B11" s="10" t="str">
        <f>IF(A11="NA","",VLOOKUP(A11,'QAQC ID Reference Page'!A$2:G$10999,2,FALSE))</f>
        <v>OBS0520</v>
      </c>
      <c r="C11" s="20">
        <f>IF(A11="NA","",VLOOKUP(A11,'QAQC ID Reference Page'!A$2:G$10999,3,FALSE))</f>
        <v>43979</v>
      </c>
      <c r="D11" s="12">
        <f>IF(A11="NA","",VLOOKUP(A11,'QAQC ID Reference Page'!A$2:G$10999,4,FALSE))</f>
        <v>0.54305555555555551</v>
      </c>
      <c r="E11" s="3" t="str">
        <f>IF(A11="NA","",VLOOKUP(A11,'QAQC ID Reference Page'!A$2:G$10999,5,FALSE))</f>
        <v>C7C-S</v>
      </c>
      <c r="F11" s="3" t="str">
        <f>IF(A11="NA","",VLOOKUP(A11,'QAQC ID Reference Page'!A$2:G$10999,6,FALSE))</f>
        <v>C7C</v>
      </c>
      <c r="G11" s="3" t="str">
        <f>IF(A11="NA","",VLOOKUP(A11,'QAQC ID Reference Page'!A$2:G$10999,7,FALSE))</f>
        <v>S</v>
      </c>
      <c r="H11" s="21">
        <f>IF(A11="NA","",VLOOKUP(A11,'Water Data'!G$2:O$9999,2,FALSE))</f>
        <v>8.17</v>
      </c>
      <c r="I11" s="21">
        <f>IF(A11="NA","",VLOOKUP(A11,'Water Data'!G$2:O$9999,3,FALSE))</f>
        <v>28.3</v>
      </c>
      <c r="J11" s="3">
        <f>IF(A11="NA","",VLOOKUP(A11,'Water Data'!G$2:O$9999,4,FALSE))</f>
        <v>14.43</v>
      </c>
      <c r="K11" s="3">
        <f>IF(A11="NA","",VLOOKUP(A11,'Water Data'!G$2:O$9999,6,FALSE))</f>
        <v>8.16</v>
      </c>
      <c r="L11" s="3">
        <f>IF(A11="NA","",VLOOKUP(A11,'Water Data'!G$2:O$9999,9,FALSE))</f>
        <v>14.92</v>
      </c>
      <c r="M11" s="22">
        <f>IF(A11="NA","",VLOOKUP(A11,Nutrients!A$2:L$9999,8,FALSE))</f>
        <v>7.0000000000000007E-2</v>
      </c>
      <c r="N11" s="22">
        <f>IF(A11="NA","",VLOOKUP(A11,Nutrients!A$2:L$9999,9,FALSE))</f>
        <v>0.16</v>
      </c>
      <c r="O11" s="23">
        <f>IF(A11="NA","",VLOOKUP(A11,Nutrients!A$2:L$9999,10,FALSE))</f>
        <v>1.4999999999999999E-2</v>
      </c>
      <c r="P11" s="22">
        <f>IF(A11="NA","",VLOOKUP(A11,Nutrients!A$2:L$9999,11,FALSE))</f>
        <v>-0.04</v>
      </c>
      <c r="Q11" s="24">
        <f>IF(A11="NA","",VLOOKUP(A11,Nutrients!A$2:L$9999,12,FALSE))</f>
        <v>96.76</v>
      </c>
      <c r="R11" s="3">
        <f>IF(A11="NA","",VLOOKUP(A11,Chla!A$2:O$9999,15,FALSE))</f>
        <v>5.4078506666666666</v>
      </c>
      <c r="S11" s="3">
        <f>IF(A11="NA","",VLOOKUP(A11,TSS!A$2:L$9999,12,FALSE))</f>
        <v>60</v>
      </c>
      <c r="T11" s="21">
        <f>IF(A11="NA","",VLOOKUP(A11,PCN!A$2:Q$9999,11,FALSE))</f>
        <v>53.133000000000003</v>
      </c>
      <c r="U11" s="21">
        <f>IF(A11="NA","",VLOOKUP(A11,PCN!A$2:Q$9999,12,FALSE))</f>
        <v>1.4999999999999999E-2</v>
      </c>
      <c r="V11" s="21">
        <f>IF(A11="NA","",VLOOKUP(A11,PCN!A$2:Q$9999,14,FALSE))</f>
        <v>100</v>
      </c>
      <c r="W11" s="21">
        <f>IF(A11="NA","",VLOOKUP(A11,PCN!A$2:Q$9999,15,FALSE))</f>
        <v>1334.92</v>
      </c>
      <c r="X11" s="21">
        <f>IF(A11="NA","",VLOOKUP(A11,TN_DOC!A$2:I$9999,8,FALSE))</f>
        <v>0.41810000000000003</v>
      </c>
      <c r="Y11" s="21">
        <f>IF(A11="NA","",VLOOKUP(A11,TN_DOC!A$2:I$9999,9,FALSE))</f>
        <v>2.4980000000000002</v>
      </c>
      <c r="Z11" s="3"/>
    </row>
    <row r="12" spans="1:26" x14ac:dyDescent="0.2">
      <c r="A12" s="3" t="s">
        <v>231</v>
      </c>
      <c r="B12" s="10" t="str">
        <f>IF(A12="NA","",VLOOKUP(A12,'QAQC ID Reference Page'!A$2:G$10999,2,FALSE))</f>
        <v>OBS0520</v>
      </c>
      <c r="C12" s="20">
        <f>IF(A12="NA","",VLOOKUP(A12,'QAQC ID Reference Page'!A$2:G$10999,3,FALSE))</f>
        <v>43979</v>
      </c>
      <c r="D12" s="12">
        <f>IF(A12="NA","",VLOOKUP(A12,'QAQC ID Reference Page'!A$2:G$10999,4,FALSE))</f>
        <v>0.54305555555555551</v>
      </c>
      <c r="E12" s="3" t="str">
        <f>IF(A12="NA","",VLOOKUP(A12,'QAQC ID Reference Page'!A$2:G$10999,5,FALSE))</f>
        <v>C7C-B</v>
      </c>
      <c r="F12" s="3" t="str">
        <f>IF(A12="NA","",VLOOKUP(A12,'QAQC ID Reference Page'!A$2:G$10999,6,FALSE))</f>
        <v>C7C</v>
      </c>
      <c r="G12" s="3" t="str">
        <f>IF(A12="NA","",VLOOKUP(A12,'QAQC ID Reference Page'!A$2:G$10999,7,FALSE))</f>
        <v>B</v>
      </c>
      <c r="H12" s="21">
        <f>IF(A12="NA","",VLOOKUP(A12,'Water Data'!G$2:O$9999,2,FALSE))</f>
        <v>6.99</v>
      </c>
      <c r="I12" s="21">
        <f>IF(A12="NA","",VLOOKUP(A12,'Water Data'!G$2:O$9999,3,FALSE))</f>
        <v>27.4</v>
      </c>
      <c r="J12" s="3">
        <f>IF(A12="NA","",VLOOKUP(A12,'Water Data'!G$2:O$9999,4,FALSE))</f>
        <v>22.35</v>
      </c>
      <c r="K12" s="3">
        <f>IF(A12="NA","",VLOOKUP(A12,'Water Data'!G$2:O$9999,6,FALSE))</f>
        <v>8.16</v>
      </c>
      <c r="L12" s="3">
        <f>IF(A12="NA","",VLOOKUP(A12,'Water Data'!G$2:O$9999,9,FALSE))</f>
        <v>19.73</v>
      </c>
      <c r="M12" s="22">
        <f>IF(A12="NA","",VLOOKUP(A12,Nutrients!A$2:L$9999,8,FALSE))</f>
        <v>0.2</v>
      </c>
      <c r="N12" s="22">
        <f>IF(A12="NA","",VLOOKUP(A12,Nutrients!A$2:L$9999,9,FALSE))</f>
        <v>0.19</v>
      </c>
      <c r="O12" s="23">
        <f>IF(A12="NA","",VLOOKUP(A12,Nutrients!A$2:L$9999,10,FALSE))</f>
        <v>3.5000000000000003E-2</v>
      </c>
      <c r="P12" s="22">
        <f>IF(A12="NA","",VLOOKUP(A12,Nutrients!A$2:L$9999,11,FALSE))</f>
        <v>-0.05</v>
      </c>
      <c r="Q12" s="24">
        <f>IF(A12="NA","",VLOOKUP(A12,Nutrients!A$2:L$9999,12,FALSE))</f>
        <v>45.34</v>
      </c>
      <c r="R12" s="3">
        <f>IF(A12="NA","",VLOOKUP(A12,Chla!A$2:O$9999,15,FALSE))</f>
        <v>5.5462799999999994</v>
      </c>
      <c r="S12" s="3">
        <f>IF(A12="NA","",VLOOKUP(A12,TSS!A$2:L$9999,12,FALSE))</f>
        <v>60</v>
      </c>
      <c r="T12" s="21">
        <f>IF(A12="NA","",VLOOKUP(A12,PCN!A$2:Q$9999,11,FALSE))</f>
        <v>25.106999999999999</v>
      </c>
      <c r="U12" s="21">
        <f>IF(A12="NA","",VLOOKUP(A12,PCN!A$2:Q$9999,12,FALSE))</f>
        <v>6.0000000000000001E-3</v>
      </c>
      <c r="V12" s="21">
        <f>IF(A12="NA","",VLOOKUP(A12,PCN!A$2:Q$9999,14,FALSE))</f>
        <v>40</v>
      </c>
      <c r="W12" s="21">
        <f>IF(A12="NA","",VLOOKUP(A12,PCN!A$2:Q$9999,15,FALSE))</f>
        <v>1644.886</v>
      </c>
      <c r="X12" s="21">
        <f>IF(A12="NA","",VLOOKUP(A12,TN_DOC!A$2:I$9999,8,FALSE))</f>
        <v>0.75029999999999997</v>
      </c>
      <c r="Y12" s="21">
        <f>IF(A12="NA","",VLOOKUP(A12,TN_DOC!A$2:I$9999,9,FALSE))</f>
        <v>4.0679999999999996</v>
      </c>
      <c r="Z12" s="3"/>
    </row>
    <row r="13" spans="1:26" x14ac:dyDescent="0.2">
      <c r="A13" s="3" t="s">
        <v>233</v>
      </c>
      <c r="B13" s="10" t="str">
        <f>IF(A13="NA","",VLOOKUP(A13,'QAQC ID Reference Page'!A$2:G$10999,2,FALSE))</f>
        <v>OBS0520</v>
      </c>
      <c r="C13" s="20">
        <f>IF(A13="NA","",VLOOKUP(A13,'QAQC ID Reference Page'!A$2:G$10999,3,FALSE))</f>
        <v>43979</v>
      </c>
      <c r="D13" s="12">
        <f>IF(A13="NA","",VLOOKUP(A13,'QAQC ID Reference Page'!A$2:G$10999,4,FALSE))</f>
        <v>0.56458333333333333</v>
      </c>
      <c r="E13" s="3" t="str">
        <f>IF(A13="NA","",VLOOKUP(A13,'QAQC ID Reference Page'!A$2:G$10999,5,FALSE))</f>
        <v>C5-1-S</v>
      </c>
      <c r="F13" s="3" t="str">
        <f>IF(A13="NA","",VLOOKUP(A13,'QAQC ID Reference Page'!A$2:G$10999,6,FALSE))</f>
        <v>C5-1</v>
      </c>
      <c r="G13" s="3" t="str">
        <f>IF(A13="NA","",VLOOKUP(A13,'QAQC ID Reference Page'!A$2:G$10999,7,FALSE))</f>
        <v>S</v>
      </c>
      <c r="H13" s="21">
        <f>IF(A13="NA","",VLOOKUP(A13,'Water Data'!G$2:O$9999,2,FALSE))</f>
        <v>7.26</v>
      </c>
      <c r="I13" s="21">
        <f>IF(A13="NA","",VLOOKUP(A13,'Water Data'!G$2:O$9999,3,FALSE))</f>
        <v>27.6</v>
      </c>
      <c r="J13" s="3">
        <f>IF(A13="NA","",VLOOKUP(A13,'Water Data'!G$2:O$9999,4,FALSE))</f>
        <v>17.149999999999999</v>
      </c>
      <c r="K13" s="3">
        <f>IF(A13="NA","",VLOOKUP(A13,'Water Data'!G$2:O$9999,6,FALSE))</f>
        <v>8.01</v>
      </c>
      <c r="L13" s="3">
        <f>IF(A13="NA","",VLOOKUP(A13,'Water Data'!G$2:O$9999,9,FALSE))</f>
        <v>16.64</v>
      </c>
      <c r="M13" s="22">
        <f>IF(A13="NA","",VLOOKUP(A13,Nutrients!A$2:L$9999,8,FALSE))</f>
        <v>0.23</v>
      </c>
      <c r="N13" s="22">
        <f>IF(A13="NA","",VLOOKUP(A13,Nutrients!A$2:L$9999,9,FALSE))</f>
        <v>0.3</v>
      </c>
      <c r="O13" s="23">
        <f>IF(A13="NA","",VLOOKUP(A13,Nutrients!A$2:L$9999,10,FALSE))</f>
        <v>3.7999999999999999E-2</v>
      </c>
      <c r="P13" s="22">
        <f>IF(A13="NA","",VLOOKUP(A13,Nutrients!A$2:L$9999,11,FALSE))</f>
        <v>-0.2</v>
      </c>
      <c r="Q13" s="24">
        <f>IF(A13="NA","",VLOOKUP(A13,Nutrients!A$2:L$9999,12,FALSE))</f>
        <v>74.41</v>
      </c>
      <c r="R13" s="3">
        <f>IF(A13="NA","",VLOOKUP(A13,Chla!A$2:O$9999,15,FALSE))</f>
        <v>2.4097799999999996</v>
      </c>
      <c r="S13" s="3">
        <f>IF(A13="NA","",VLOOKUP(A13,TSS!A$2:L$9999,12,FALSE))</f>
        <v>60</v>
      </c>
      <c r="T13" s="21">
        <f>IF(A13="NA","",VLOOKUP(A13,PCN!A$2:Q$9999,11,FALSE))</f>
        <v>62.152999999999999</v>
      </c>
      <c r="U13" s="21">
        <f>IF(A13="NA","",VLOOKUP(A13,PCN!A$2:Q$9999,12,FALSE))</f>
        <v>1.6E-2</v>
      </c>
      <c r="V13" s="21">
        <f>IF(A13="NA","",VLOOKUP(A13,PCN!A$2:Q$9999,14,FALSE))</f>
        <v>222.22222222222223</v>
      </c>
      <c r="W13" s="21">
        <f>IF(A13="NA","",VLOOKUP(A13,PCN!A$2:Q$9999,15,FALSE))</f>
        <v>1610.2570000000001</v>
      </c>
      <c r="X13" s="21">
        <f>IF(A13="NA","",VLOOKUP(A13,TN_DOC!A$2:I$9999,8,FALSE))</f>
        <v>3.0630000000000002</v>
      </c>
      <c r="Y13" s="21">
        <f>IF(A13="NA","",VLOOKUP(A13,TN_DOC!A$2:I$9999,9,FALSE))</f>
        <v>9.6910000000000007</v>
      </c>
      <c r="Z13" s="3"/>
    </row>
    <row r="14" spans="1:26" x14ac:dyDescent="0.2">
      <c r="A14" s="3" t="s">
        <v>236</v>
      </c>
      <c r="B14" s="10" t="str">
        <f>IF(A14="NA","",VLOOKUP(A14,'QAQC ID Reference Page'!A$2:G$10999,2,FALSE))</f>
        <v>OBS0520</v>
      </c>
      <c r="C14" s="20">
        <f>IF(A14="NA","",VLOOKUP(A14,'QAQC ID Reference Page'!A$2:G$10999,3,FALSE))</f>
        <v>43979</v>
      </c>
      <c r="D14" s="12">
        <f>IF(A14="NA","",VLOOKUP(A14,'QAQC ID Reference Page'!A$2:G$10999,4,FALSE))</f>
        <v>0.56458333333333333</v>
      </c>
      <c r="E14" s="3" t="str">
        <f>IF(A14="NA","",VLOOKUP(A14,'QAQC ID Reference Page'!A$2:G$10999,5,FALSE))</f>
        <v>C5-1-B</v>
      </c>
      <c r="F14" s="3" t="str">
        <f>IF(A14="NA","",VLOOKUP(A14,'QAQC ID Reference Page'!A$2:G$10999,6,FALSE))</f>
        <v>C5-1</v>
      </c>
      <c r="G14" s="3" t="str">
        <f>IF(A14="NA","",VLOOKUP(A14,'QAQC ID Reference Page'!A$2:G$10999,7,FALSE))</f>
        <v>B</v>
      </c>
      <c r="H14" s="21">
        <f>IF(A14="NA","",VLOOKUP(A14,'Water Data'!G$2:O$9999,2,FALSE))</f>
        <v>7.24</v>
      </c>
      <c r="I14" s="21">
        <f>IF(A14="NA","",VLOOKUP(A14,'Water Data'!G$2:O$9999,3,FALSE))</f>
        <v>27.6</v>
      </c>
      <c r="J14" s="3">
        <f>IF(A14="NA","",VLOOKUP(A14,'Water Data'!G$2:O$9999,4,FALSE))</f>
        <v>17.239999999999998</v>
      </c>
      <c r="K14" s="3">
        <f>IF(A14="NA","",VLOOKUP(A14,'Water Data'!G$2:O$9999,6,FALSE))</f>
        <v>8</v>
      </c>
      <c r="L14" s="3">
        <f>IF(A14="NA","",VLOOKUP(A14,'Water Data'!G$2:O$9999,9,FALSE))</f>
        <v>16.64</v>
      </c>
      <c r="M14" s="22">
        <f>IF(A14="NA","",VLOOKUP(A14,Nutrients!A$2:L$9999,8,FALSE))</f>
        <v>0.17</v>
      </c>
      <c r="N14" s="22">
        <f>IF(A14="NA","",VLOOKUP(A14,Nutrients!A$2:L$9999,9,FALSE))</f>
        <v>0.16</v>
      </c>
      <c r="O14" s="23">
        <f>IF(A14="NA","",VLOOKUP(A14,Nutrients!A$2:L$9999,10,FALSE))</f>
        <v>3.9E-2</v>
      </c>
      <c r="P14" s="22">
        <f>IF(A14="NA","",VLOOKUP(A14,Nutrients!A$2:L$9999,11,FALSE))</f>
        <v>-0.1</v>
      </c>
      <c r="Q14" s="24">
        <f>IF(A14="NA","",VLOOKUP(A14,Nutrients!A$2:L$9999,12,FALSE))</f>
        <v>11.4</v>
      </c>
      <c r="R14" s="3">
        <f>IF(A14="NA","",VLOOKUP(A14,Chla!A$2:O$9999,15,FALSE))</f>
        <v>5.4491919999999991</v>
      </c>
      <c r="S14" s="3">
        <f>IF(A14="NA","",VLOOKUP(A14,TSS!A$2:L$9999,12,FALSE))</f>
        <v>84</v>
      </c>
      <c r="T14" s="21">
        <f>IF(A14="NA","",VLOOKUP(A14,PCN!A$2:Q$9999,11,FALSE))</f>
        <v>67.019000000000005</v>
      </c>
      <c r="U14" s="21">
        <f>IF(A14="NA","",VLOOKUP(A14,PCN!A$2:Q$9999,12,FALSE))</f>
        <v>1.7000000000000001E-2</v>
      </c>
      <c r="V14" s="21">
        <f>IF(A14="NA","",VLOOKUP(A14,PCN!A$2:Q$9999,14,FALSE))</f>
        <v>113.33333333333334</v>
      </c>
      <c r="W14" s="21">
        <f>IF(A14="NA","",VLOOKUP(A14,PCN!A$2:Q$9999,15,FALSE))</f>
        <v>1649.636</v>
      </c>
      <c r="X14" s="21">
        <f>IF(A14="NA","",VLOOKUP(A14,TN_DOC!A$2:I$9999,8,FALSE))</f>
        <v>1.7569999999999999</v>
      </c>
      <c r="Y14" s="21">
        <f>IF(A14="NA","",VLOOKUP(A14,TN_DOC!A$2:I$9999,9,FALSE))</f>
        <v>5.6829999999999998</v>
      </c>
      <c r="Z14" s="3"/>
    </row>
    <row r="15" spans="1:26" x14ac:dyDescent="0.2">
      <c r="A15" s="3" t="s">
        <v>238</v>
      </c>
      <c r="B15" s="10" t="str">
        <f>IF(A15="NA","",VLOOKUP(A15,'QAQC ID Reference Page'!A$2:G$10999,2,FALSE))</f>
        <v>OBS0520</v>
      </c>
      <c r="C15" s="20">
        <f>IF(A15="NA","",VLOOKUP(A15,'QAQC ID Reference Page'!A$2:G$10999,3,FALSE))</f>
        <v>43979</v>
      </c>
      <c r="D15" s="12">
        <f>IF(A15="NA","",VLOOKUP(A15,'QAQC ID Reference Page'!A$2:G$10999,4,FALSE))</f>
        <v>0.57708333333333328</v>
      </c>
      <c r="E15" s="3" t="str">
        <f>IF(A15="NA","",VLOOKUP(A15,'QAQC ID Reference Page'!A$2:G$10999,5,FALSE))</f>
        <v>C4-S</v>
      </c>
      <c r="F15" s="3" t="str">
        <f>IF(A15="NA","",VLOOKUP(A15,'QAQC ID Reference Page'!A$2:G$10999,6,FALSE))</f>
        <v>C4</v>
      </c>
      <c r="G15" s="3" t="str">
        <f>IF(A15="NA","",VLOOKUP(A15,'QAQC ID Reference Page'!A$2:G$10999,7,FALSE))</f>
        <v>S</v>
      </c>
      <c r="H15" s="21">
        <f>IF(A15="NA","",VLOOKUP(A15,'Water Data'!G$2:O$9999,2,FALSE))</f>
        <v>8.33</v>
      </c>
      <c r="I15" s="21">
        <f>IF(A15="NA","",VLOOKUP(A15,'Water Data'!G$2:O$9999,3,FALSE))</f>
        <v>28.3</v>
      </c>
      <c r="J15" s="3">
        <f>IF(A15="NA","",VLOOKUP(A15,'Water Data'!G$2:O$9999,4,FALSE))</f>
        <v>17.350000000000001</v>
      </c>
      <c r="K15" s="3">
        <f>IF(A15="NA","",VLOOKUP(A15,'Water Data'!G$2:O$9999,6,FALSE))</f>
        <v>8.01</v>
      </c>
      <c r="L15" s="3">
        <f>IF(A15="NA","",VLOOKUP(A15,'Water Data'!G$2:O$9999,9,FALSE))</f>
        <v>16.52</v>
      </c>
      <c r="M15" s="22">
        <f>IF(A15="NA","",VLOOKUP(A15,Nutrients!A$2:L$9999,8,FALSE))</f>
        <v>0.06</v>
      </c>
      <c r="N15" s="22">
        <f>IF(A15="NA","",VLOOKUP(A15,Nutrients!A$2:L$9999,9,FALSE))</f>
        <v>0.16</v>
      </c>
      <c r="O15" s="23">
        <f>IF(A15="NA","",VLOOKUP(A15,Nutrients!A$2:L$9999,10,FALSE))</f>
        <v>1.4999999999999999E-2</v>
      </c>
      <c r="P15" s="22">
        <f>IF(A15="NA","",VLOOKUP(A15,Nutrients!A$2:L$9999,11,FALSE))</f>
        <v>-0.09</v>
      </c>
      <c r="Q15" s="24">
        <f>IF(A15="NA","",VLOOKUP(A15,Nutrients!A$2:L$9999,12,FALSE))</f>
        <v>34.19</v>
      </c>
      <c r="R15" s="3">
        <f>IF(A15="NA","",VLOOKUP(A15,Chla!A$2:O$9999,15,FALSE))</f>
        <v>8.0195720000000001</v>
      </c>
      <c r="S15" s="3">
        <f>IF(A15="NA","",VLOOKUP(A15,TSS!A$2:L$9999,12,FALSE))</f>
        <v>44</v>
      </c>
      <c r="T15" s="21">
        <f>IF(A15="NA","",VLOOKUP(A15,PCN!A$2:Q$9999,11,FALSE))</f>
        <v>45.975999999999999</v>
      </c>
      <c r="U15" s="21">
        <f>IF(A15="NA","",VLOOKUP(A15,PCN!A$2:Q$9999,12,FALSE))</f>
        <v>1.2E-2</v>
      </c>
      <c r="V15" s="21">
        <f>IF(A15="NA","",VLOOKUP(A15,PCN!A$2:Q$9999,14,FALSE))</f>
        <v>120</v>
      </c>
      <c r="W15" s="21">
        <f>IF(A15="NA","",VLOOKUP(A15,PCN!A$2:Q$9999,15,FALSE))</f>
        <v>1495.68</v>
      </c>
      <c r="X15" s="21">
        <f>IF(A15="NA","",VLOOKUP(A15,TN_DOC!A$2:I$9999,8,FALSE))</f>
        <v>0.28860000000000002</v>
      </c>
      <c r="Y15" s="21">
        <f>IF(A15="NA","",VLOOKUP(A15,TN_DOC!A$2:I$9999,9,FALSE))</f>
        <v>2.9950000000000001</v>
      </c>
      <c r="Z15" s="3"/>
    </row>
    <row r="16" spans="1:26" x14ac:dyDescent="0.2">
      <c r="A16" s="3" t="s">
        <v>241</v>
      </c>
      <c r="B16" s="10" t="str">
        <f>IF(A16="NA","",VLOOKUP(A16,'QAQC ID Reference Page'!A$2:G$10999,2,FALSE))</f>
        <v>OBS0520</v>
      </c>
      <c r="C16" s="20">
        <f>IF(A16="NA","",VLOOKUP(A16,'QAQC ID Reference Page'!A$2:G$10999,3,FALSE))</f>
        <v>43979</v>
      </c>
      <c r="D16" s="12">
        <f>IF(A16="NA","",VLOOKUP(A16,'QAQC ID Reference Page'!A$2:G$10999,4,FALSE))</f>
        <v>0.58819444444444446</v>
      </c>
      <c r="E16" s="3" t="str">
        <f>IF(A16="NA","",VLOOKUP(A16,'QAQC ID Reference Page'!A$2:G$10999,5,FALSE))</f>
        <v>WFR-S</v>
      </c>
      <c r="F16" s="3" t="str">
        <f>IF(A16="NA","",VLOOKUP(A16,'QAQC ID Reference Page'!A$2:G$10999,6,FALSE))</f>
        <v>WFR</v>
      </c>
      <c r="G16" s="3" t="str">
        <f>IF(A16="NA","",VLOOKUP(A16,'QAQC ID Reference Page'!A$2:G$10999,7,FALSE))</f>
        <v>S</v>
      </c>
      <c r="H16" s="21">
        <f>IF(A16="NA","",VLOOKUP(A16,'Water Data'!G$2:O$9999,2,FALSE))</f>
        <v>7.6</v>
      </c>
      <c r="I16" s="21">
        <f>IF(A16="NA","",VLOOKUP(A16,'Water Data'!G$2:O$9999,3,FALSE))</f>
        <v>27.9</v>
      </c>
      <c r="J16" s="3">
        <f>IF(A16="NA","",VLOOKUP(A16,'Water Data'!G$2:O$9999,4,FALSE))</f>
        <v>14.55</v>
      </c>
      <c r="K16" s="3">
        <f>IF(A16="NA","",VLOOKUP(A16,'Water Data'!G$2:O$9999,6,FALSE))</f>
        <v>7.7</v>
      </c>
      <c r="L16" s="3">
        <f>IF(A16="NA","",VLOOKUP(A16,'Water Data'!G$2:O$9999,9,FALSE))</f>
        <v>15.56</v>
      </c>
      <c r="M16" s="22">
        <f>IF(A16="NA","",VLOOKUP(A16,Nutrients!A$2:L$9999,8,FALSE))</f>
        <v>0.01</v>
      </c>
      <c r="N16" s="22">
        <f>IF(A16="NA","",VLOOKUP(A16,Nutrients!A$2:L$9999,9,FALSE))</f>
        <v>0.13</v>
      </c>
      <c r="O16" s="23">
        <f>IF(A16="NA","",VLOOKUP(A16,Nutrients!A$2:L$9999,10,FALSE))</f>
        <v>1.4E-2</v>
      </c>
      <c r="P16" s="22">
        <f>IF(A16="NA","",VLOOKUP(A16,Nutrients!A$2:L$9999,11,FALSE))</f>
        <v>0.14000000000000001</v>
      </c>
      <c r="Q16" s="24">
        <f>IF(A16="NA","",VLOOKUP(A16,Nutrients!A$2:L$9999,12,FALSE))</f>
        <v>31.06</v>
      </c>
      <c r="R16" s="3">
        <f>IF(A16="NA","",VLOOKUP(A16,Chla!A$2:O$9999,15,FALSE))</f>
        <v>10.150476000000001</v>
      </c>
      <c r="S16" s="3">
        <f>IF(A16="NA","",VLOOKUP(A16,TSS!A$2:L$9999,12,FALSE))</f>
        <v>80</v>
      </c>
      <c r="T16" s="21">
        <f>IF(A16="NA","",VLOOKUP(A16,PCN!A$2:Q$9999,11,FALSE))</f>
        <v>0</v>
      </c>
      <c r="U16" s="21">
        <f>IF(A16="NA","",VLOOKUP(A16,PCN!A$2:Q$9999,12,FALSE))</f>
        <v>0</v>
      </c>
      <c r="V16" s="21">
        <f>IF(A16="NA","",VLOOKUP(A16,PCN!A$2:Q$9999,14,FALSE))</f>
        <v>0</v>
      </c>
      <c r="W16" s="21">
        <f>IF(A16="NA","",VLOOKUP(A16,PCN!A$2:Q$9999,15,FALSE))</f>
        <v>0</v>
      </c>
      <c r="X16" s="21">
        <f>IF(A16="NA","",VLOOKUP(A16,TN_DOC!A$2:I$9999,8,FALSE))</f>
        <v>0.1671</v>
      </c>
      <c r="Y16" s="21">
        <f>IF(A16="NA","",VLOOKUP(A16,TN_DOC!A$2:I$9999,9,FALSE))</f>
        <v>2.2090000000000001</v>
      </c>
      <c r="Z16" s="3"/>
    </row>
    <row r="17" spans="1:26" x14ac:dyDescent="0.2">
      <c r="A17" s="3" t="s">
        <v>244</v>
      </c>
      <c r="B17" s="10" t="str">
        <f>IF(A17="NA","",VLOOKUP(A17,'QAQC ID Reference Page'!A$2:G$10999,2,FALSE))</f>
        <v>OBS0520</v>
      </c>
      <c r="C17" s="20">
        <f>IF(A17="NA","",VLOOKUP(A17,'QAQC ID Reference Page'!A$2:G$10999,3,FALSE))</f>
        <v>43979</v>
      </c>
      <c r="D17" s="12">
        <f>IF(A17="NA","",VLOOKUP(A17,'QAQC ID Reference Page'!A$2:G$10999,4,FALSE))</f>
        <v>0.60347222222222219</v>
      </c>
      <c r="E17" s="3" t="str">
        <f>IF(A17="NA","",VLOOKUP(A17,'QAQC ID Reference Page'!A$2:G$10999,5,FALSE))</f>
        <v>BLB-S</v>
      </c>
      <c r="F17" s="3" t="str">
        <f>IF(A17="NA","",VLOOKUP(A17,'QAQC ID Reference Page'!A$2:G$10999,6,FALSE))</f>
        <v>BLB</v>
      </c>
      <c r="G17" s="3" t="str">
        <f>IF(A17="NA","",VLOOKUP(A17,'QAQC ID Reference Page'!A$2:G$10999,7,FALSE))</f>
        <v>S</v>
      </c>
      <c r="H17" s="21">
        <f>IF(A17="NA","",VLOOKUP(A17,'Water Data'!G$2:O$9999,2,FALSE))</f>
        <v>7.69</v>
      </c>
      <c r="I17" s="21">
        <f>IF(A17="NA","",VLOOKUP(A17,'Water Data'!G$2:O$9999,3,FALSE))</f>
        <v>28.1</v>
      </c>
      <c r="J17" s="3">
        <f>IF(A17="NA","",VLOOKUP(A17,'Water Data'!G$2:O$9999,4,FALSE))</f>
        <v>14.59</v>
      </c>
      <c r="K17" s="3">
        <f>IF(A17="NA","",VLOOKUP(A17,'Water Data'!G$2:O$9999,6,FALSE))</f>
        <v>7.97</v>
      </c>
      <c r="L17" s="3">
        <f>IF(A17="NA","",VLOOKUP(A17,'Water Data'!G$2:O$9999,9,FALSE))</f>
        <v>12.8</v>
      </c>
      <c r="M17" s="22">
        <f>IF(A17="NA","",VLOOKUP(A17,Nutrients!A$2:L$9999,8,FALSE))</f>
        <v>0.14000000000000001</v>
      </c>
      <c r="N17" s="22">
        <f>IF(A17="NA","",VLOOKUP(A17,Nutrients!A$2:L$9999,9,FALSE))</f>
        <v>0.18</v>
      </c>
      <c r="O17" s="23">
        <f>IF(A17="NA","",VLOOKUP(A17,Nutrients!A$2:L$9999,10,FALSE))</f>
        <v>1.4999999999999999E-2</v>
      </c>
      <c r="P17" s="22">
        <f>IF(A17="NA","",VLOOKUP(A17,Nutrients!A$2:L$9999,11,FALSE))</f>
        <v>0.76</v>
      </c>
      <c r="Q17" s="24">
        <f>IF(A17="NA","",VLOOKUP(A17,Nutrients!A$2:L$9999,12,FALSE))</f>
        <v>25.5</v>
      </c>
      <c r="R17" s="3">
        <f>IF(A17="NA","",VLOOKUP(A17,Chla!A$2:O$9999,15,FALSE))</f>
        <v>9.4063320000000008</v>
      </c>
      <c r="S17" s="3">
        <f>IF(A17="NA","",VLOOKUP(A17,TSS!A$2:L$9999,12,FALSE))</f>
        <v>52</v>
      </c>
      <c r="T17" s="21">
        <f>IF(A17="NA","",VLOOKUP(A17,PCN!A$2:Q$9999,11,FALSE))</f>
        <v>39.637999999999998</v>
      </c>
      <c r="U17" s="21">
        <f>IF(A17="NA","",VLOOKUP(A17,PCN!A$2:Q$9999,12,FALSE))</f>
        <v>0.01</v>
      </c>
      <c r="V17" s="21">
        <f>IF(A17="NA","",VLOOKUP(A17,PCN!A$2:Q$9999,14,FALSE))</f>
        <v>99.999999999999986</v>
      </c>
      <c r="W17" s="21">
        <f>IF(A17="NA","",VLOOKUP(A17,PCN!A$2:Q$9999,15,FALSE))</f>
        <v>1357.546</v>
      </c>
      <c r="X17" s="21">
        <f>IF(A17="NA","",VLOOKUP(A17,TN_DOC!A$2:I$9999,8,FALSE))</f>
        <v>0.50490000000000002</v>
      </c>
      <c r="Y17" s="21">
        <f>IF(A17="NA","",VLOOKUP(A17,TN_DOC!A$2:I$9999,9,FALSE))</f>
        <v>3.7850000000000001</v>
      </c>
      <c r="Z17" s="3"/>
    </row>
    <row r="18" spans="1:26" x14ac:dyDescent="0.2">
      <c r="A18" s="3" t="s">
        <v>247</v>
      </c>
      <c r="B18" s="10" t="str">
        <f>IF(A18="NA","",VLOOKUP(A18,'QAQC ID Reference Page'!A$2:G$10999,2,FALSE))</f>
        <v>OBS0520</v>
      </c>
      <c r="C18" s="20">
        <f>IF(A18="NA","",VLOOKUP(A18,'QAQC ID Reference Page'!A$2:G$10999,3,FALSE))</f>
        <v>43979</v>
      </c>
      <c r="D18" s="12">
        <f>IF(A18="NA","",VLOOKUP(A18,'QAQC ID Reference Page'!A$2:G$10999,4,FALSE))</f>
        <v>0.62152777777777779</v>
      </c>
      <c r="E18" s="3" t="str">
        <f>IF(A18="NA","",VLOOKUP(A18,'QAQC ID Reference Page'!A$2:G$10999,5,FALSE))</f>
        <v>E1-S</v>
      </c>
      <c r="F18" s="3" t="str">
        <f>IF(A18="NA","",VLOOKUP(A18,'QAQC ID Reference Page'!A$2:G$10999,6,FALSE))</f>
        <v>E1</v>
      </c>
      <c r="G18" s="3" t="str">
        <f>IF(A18="NA","",VLOOKUP(A18,'QAQC ID Reference Page'!A$2:G$10999,7,FALSE))</f>
        <v>S</v>
      </c>
      <c r="H18" s="21">
        <f>IF(A18="NA","",VLOOKUP(A18,'Water Data'!G$2:O$9999,2,FALSE))</f>
        <v>7.94</v>
      </c>
      <c r="I18" s="21">
        <f>IF(A18="NA","",VLOOKUP(A18,'Water Data'!G$2:O$9999,3,FALSE))</f>
        <v>28.5</v>
      </c>
      <c r="J18" s="3">
        <f>IF(A18="NA","",VLOOKUP(A18,'Water Data'!G$2:O$9999,4,FALSE))</f>
        <v>17.37</v>
      </c>
      <c r="K18" s="3">
        <f>IF(A18="NA","",VLOOKUP(A18,'Water Data'!G$2:O$9999,6,FALSE))</f>
        <v>7.92</v>
      </c>
      <c r="L18" s="3">
        <f>IF(A18="NA","",VLOOKUP(A18,'Water Data'!G$2:O$9999,9,FALSE))</f>
        <v>14.63</v>
      </c>
      <c r="M18" s="22">
        <f>IF(A18="NA","",VLOOKUP(A18,Nutrients!A$2:L$9999,8,FALSE))</f>
        <v>7.0000000000000007E-2</v>
      </c>
      <c r="N18" s="22">
        <f>IF(A18="NA","",VLOOKUP(A18,Nutrients!A$2:L$9999,9,FALSE))</f>
        <v>0.15</v>
      </c>
      <c r="O18" s="23">
        <f>IF(A18="NA","",VLOOKUP(A18,Nutrients!A$2:L$9999,10,FALSE))</f>
        <v>2.1999999999999999E-2</v>
      </c>
      <c r="P18" s="22">
        <f>IF(A18="NA","",VLOOKUP(A18,Nutrients!A$2:L$9999,11,FALSE))</f>
        <v>0.06</v>
      </c>
      <c r="Q18" s="24">
        <f>IF(A18="NA","",VLOOKUP(A18,Nutrients!A$2:L$9999,12,FALSE))</f>
        <v>17.95</v>
      </c>
      <c r="R18" s="3">
        <f>IF(A18="NA","",VLOOKUP(A18,Chla!A$2:O$9999,15,FALSE))</f>
        <v>1.4273559999999998</v>
      </c>
      <c r="S18" s="3">
        <f>IF(A18="NA","",VLOOKUP(A18,TSS!A$2:L$9999,12,FALSE))</f>
        <v>60</v>
      </c>
      <c r="T18" s="21">
        <f>IF(A18="NA","",VLOOKUP(A18,PCN!A$2:Q$9999,11,FALSE))</f>
        <v>31.914000000000001</v>
      </c>
      <c r="U18" s="21">
        <f>IF(A18="NA","",VLOOKUP(A18,PCN!A$2:Q$9999,12,FALSE))</f>
        <v>0.01</v>
      </c>
      <c r="V18" s="21" t="e">
        <f>IF(A18="NA","",VLOOKUP(A18,PCN!A$2:Q$9999,14,FALSE))</f>
        <v>#DIV/0!</v>
      </c>
      <c r="W18" s="21">
        <f>IF(A18="NA","",VLOOKUP(A18,PCN!A$2:Q$9999,15,FALSE))</f>
        <v>936.63300000000004</v>
      </c>
      <c r="X18" s="21">
        <f>IF(A18="NA","",VLOOKUP(A18,TN_DOC!A$2:I$9999,8,FALSE))</f>
        <v>2.9039999999999999</v>
      </c>
      <c r="Y18" s="21">
        <f>IF(A18="NA","",VLOOKUP(A18,TN_DOC!A$2:I$9999,9,FALSE))</f>
        <v>11.57</v>
      </c>
      <c r="Z18" s="3"/>
    </row>
    <row r="19" spans="1:26" x14ac:dyDescent="0.2">
      <c r="A19" s="3" t="s">
        <v>250</v>
      </c>
      <c r="B19" s="10" t="str">
        <f>IF(A19="NA","",VLOOKUP(A19,'QAQC ID Reference Page'!A$2:G$10999,2,FALSE))</f>
        <v>OBS0520</v>
      </c>
      <c r="C19" s="20">
        <f>IF(A19="NA","",VLOOKUP(A19,'QAQC ID Reference Page'!A$2:G$10999,3,FALSE))</f>
        <v>43979</v>
      </c>
      <c r="D19" s="12">
        <f>IF(A19="NA","",VLOOKUP(A19,'QAQC ID Reference Page'!A$2:G$10999,4,FALSE))</f>
        <v>0.63124999999999998</v>
      </c>
      <c r="E19" s="3" t="str">
        <f>IF(A19="NA","",VLOOKUP(A19,'QAQC ID Reference Page'!A$2:G$10999,5,FALSE))</f>
        <v>D1-S</v>
      </c>
      <c r="F19" s="3" t="str">
        <f>IF(A19="NA","",VLOOKUP(A19,'QAQC ID Reference Page'!A$2:G$10999,6,FALSE))</f>
        <v>D1</v>
      </c>
      <c r="G19" s="3" t="str">
        <f>IF(A19="NA","",VLOOKUP(A19,'QAQC ID Reference Page'!A$2:G$10999,7,FALSE))</f>
        <v>S</v>
      </c>
      <c r="H19" s="21">
        <f>IF(A19="NA","",VLOOKUP(A19,'Water Data'!G$2:O$9999,2,FALSE))</f>
        <v>8.48</v>
      </c>
      <c r="I19" s="21">
        <f>IF(A19="NA","",VLOOKUP(A19,'Water Data'!G$2:O$9999,3,FALSE))</f>
        <v>27.9</v>
      </c>
      <c r="J19" s="3">
        <f>IF(A19="NA","",VLOOKUP(A19,'Water Data'!G$2:O$9999,4,FALSE))</f>
        <v>17.18</v>
      </c>
      <c r="K19" s="3">
        <f>IF(A19="NA","",VLOOKUP(A19,'Water Data'!G$2:O$9999,6,FALSE))</f>
        <v>8.17</v>
      </c>
      <c r="L19" s="3">
        <f>IF(A19="NA","",VLOOKUP(A19,'Water Data'!G$2:O$9999,9,FALSE))</f>
        <v>15.96</v>
      </c>
      <c r="M19" s="22">
        <f>IF(A19="NA","",VLOOKUP(A19,Nutrients!A$2:L$9999,8,FALSE))</f>
        <v>0.02</v>
      </c>
      <c r="N19" s="22">
        <f>IF(A19="NA","",VLOOKUP(A19,Nutrients!A$2:L$9999,9,FALSE))</f>
        <v>0.16</v>
      </c>
      <c r="O19" s="23">
        <f>IF(A19="NA","",VLOOKUP(A19,Nutrients!A$2:L$9999,10,FALSE))</f>
        <v>0.01</v>
      </c>
      <c r="P19" s="22">
        <f>IF(A19="NA","",VLOOKUP(A19,Nutrients!A$2:L$9999,11,FALSE))</f>
        <v>-0.08</v>
      </c>
      <c r="Q19" s="24">
        <f>IF(A19="NA","",VLOOKUP(A19,Nutrients!A$2:L$9999,12,FALSE))</f>
        <v>64.66</v>
      </c>
      <c r="R19" s="3">
        <f>IF(A19="NA","",VLOOKUP(A19,Chla!A$2:O$9999,15,FALSE))</f>
        <v>1.9517199999999999</v>
      </c>
      <c r="S19" s="3">
        <f>IF(A19="NA","",VLOOKUP(A19,TSS!A$2:L$9999,12,FALSE))</f>
        <v>60</v>
      </c>
      <c r="T19" s="21">
        <f>IF(A19="NA","",VLOOKUP(A19,PCN!A$2:Q$9999,11,FALSE))</f>
        <v>24.978999999999999</v>
      </c>
      <c r="U19" s="21">
        <f>IF(A19="NA","",VLOOKUP(A19,PCN!A$2:Q$9999,12,FALSE))</f>
        <v>6.0000000000000001E-3</v>
      </c>
      <c r="V19" s="21">
        <f>IF(A19="NA","",VLOOKUP(A19,PCN!A$2:Q$9999,14,FALSE))</f>
        <v>60</v>
      </c>
      <c r="W19" s="21">
        <f>IF(A19="NA","",VLOOKUP(A19,PCN!A$2:Q$9999,15,FALSE))</f>
        <v>1603.82</v>
      </c>
      <c r="X19" s="21">
        <f>IF(A19="NA","",VLOOKUP(A19,TN_DOC!A$2:I$9999,8,FALSE))</f>
        <v>1.038</v>
      </c>
      <c r="Y19" s="21">
        <f>IF(A19="NA","",VLOOKUP(A19,TN_DOC!A$2:I$9999,9,FALSE))</f>
        <v>4.6150000000000002</v>
      </c>
      <c r="Z19" s="3"/>
    </row>
    <row r="20" spans="1:26" x14ac:dyDescent="0.2">
      <c r="A20" s="3" t="s">
        <v>253</v>
      </c>
      <c r="B20" s="10" t="str">
        <f>IF(A20="NA","",VLOOKUP(A20,'QAQC ID Reference Page'!A$2:G$10999,2,FALSE))</f>
        <v>OBS0520</v>
      </c>
      <c r="C20" s="20">
        <f>IF(A20="NA","",VLOOKUP(A20,'QAQC ID Reference Page'!A$2:G$10999,3,FALSE))</f>
        <v>43979</v>
      </c>
      <c r="D20" s="12">
        <f>IF(A20="NA","",VLOOKUP(A20,'QAQC ID Reference Page'!A$2:G$10999,4,FALSE))</f>
        <v>0.64097222222222228</v>
      </c>
      <c r="E20" s="3" t="str">
        <f>IF(A20="NA","",VLOOKUP(A20,'QAQC ID Reference Page'!A$2:G$10999,5,FALSE))</f>
        <v>C1-S</v>
      </c>
      <c r="F20" s="3" t="str">
        <f>IF(A20="NA","",VLOOKUP(A20,'QAQC ID Reference Page'!A$2:G$10999,6,FALSE))</f>
        <v>C1</v>
      </c>
      <c r="G20" s="3" t="str">
        <f>IF(A20="NA","",VLOOKUP(A20,'QAQC ID Reference Page'!A$2:G$10999,7,FALSE))</f>
        <v>S</v>
      </c>
      <c r="H20" s="21">
        <f>IF(A20="NA","",VLOOKUP(A20,'Water Data'!G$2:O$9999,2,FALSE))</f>
        <v>8.1</v>
      </c>
      <c r="I20" s="21">
        <f>IF(A20="NA","",VLOOKUP(A20,'Water Data'!G$2:O$9999,3,FALSE))</f>
        <v>28.1</v>
      </c>
      <c r="J20" s="3">
        <f>IF(A20="NA","",VLOOKUP(A20,'Water Data'!G$2:O$9999,4,FALSE))</f>
        <v>18.399999999999999</v>
      </c>
      <c r="K20" s="3">
        <f>IF(A20="NA","",VLOOKUP(A20,'Water Data'!G$2:O$9999,6,FALSE))</f>
        <v>8.16</v>
      </c>
      <c r="L20" s="3">
        <f>IF(A20="NA","",VLOOKUP(A20,'Water Data'!G$2:O$9999,9,FALSE))</f>
        <v>12.12</v>
      </c>
      <c r="M20" s="22">
        <f>IF(A20="NA","",VLOOKUP(A20,Nutrients!A$2:L$9999,8,FALSE))</f>
        <v>7.0000000000000007E-2</v>
      </c>
      <c r="N20" s="22">
        <f>IF(A20="NA","",VLOOKUP(A20,Nutrients!A$2:L$9999,9,FALSE))</f>
        <v>0.23</v>
      </c>
      <c r="O20" s="23">
        <f>IF(A20="NA","",VLOOKUP(A20,Nutrients!A$2:L$9999,10,FALSE))</f>
        <v>1.6E-2</v>
      </c>
      <c r="P20" s="22">
        <f>IF(A20="NA","",VLOOKUP(A20,Nutrients!A$2:L$9999,11,FALSE))</f>
        <v>-0.33</v>
      </c>
      <c r="Q20" s="24">
        <f>IF(A20="NA","",VLOOKUP(A20,Nutrients!A$2:L$9999,12,FALSE))</f>
        <v>51.27</v>
      </c>
      <c r="R20" s="3">
        <f>IF(A20="NA","",VLOOKUP(A20,Chla!A$2:O$9999,15,FALSE))</f>
        <v>4.1298213333333331</v>
      </c>
      <c r="S20" s="3">
        <f>IF(A20="NA","",VLOOKUP(A20,TSS!A$2:L$9999,12,FALSE))</f>
        <v>50</v>
      </c>
      <c r="T20" s="21">
        <f>IF(A20="NA","",VLOOKUP(A20,PCN!A$2:Q$9999,11,FALSE))</f>
        <v>21.187999999999999</v>
      </c>
      <c r="U20" s="21">
        <f>IF(A20="NA","",VLOOKUP(A20,PCN!A$2:Q$9999,12,FALSE))</f>
        <v>5.0000000000000001E-3</v>
      </c>
      <c r="V20" s="21">
        <f>IF(A20="NA","",VLOOKUP(A20,PCN!A$2:Q$9999,14,FALSE))</f>
        <v>33.333333333333336</v>
      </c>
      <c r="W20" s="21">
        <f>IF(A20="NA","",VLOOKUP(A20,PCN!A$2:Q$9999,15,FALSE))</f>
        <v>1353.5519999999999</v>
      </c>
      <c r="X20" s="21">
        <f>IF(A20="NA","",VLOOKUP(A20,TN_DOC!A$2:I$9999,8,FALSE))</f>
        <v>0.52669999999999995</v>
      </c>
      <c r="Y20" s="21">
        <f>IF(A20="NA","",VLOOKUP(A20,TN_DOC!A$2:I$9999,9,FALSE))</f>
        <v>3.9540000000000002</v>
      </c>
      <c r="Z20" s="3"/>
    </row>
    <row r="21" spans="1:26" x14ac:dyDescent="0.2">
      <c r="A21" s="3" t="s">
        <v>256</v>
      </c>
      <c r="B21" s="10" t="str">
        <f>IF(A21="NA","",VLOOKUP(A21,'QAQC ID Reference Page'!A$2:G$10999,2,FALSE))</f>
        <v>OBS0520</v>
      </c>
      <c r="C21" s="20">
        <f>IF(A21="NA","",VLOOKUP(A21,'QAQC ID Reference Page'!A$2:G$10999,3,FALSE))</f>
        <v>43979</v>
      </c>
      <c r="D21" s="12">
        <f>IF(A21="NA","",VLOOKUP(A21,'QAQC ID Reference Page'!A$2:G$10999,4,FALSE))</f>
        <v>0.64097222222222228</v>
      </c>
      <c r="E21" s="3" t="str">
        <f>IF(A21="NA","",VLOOKUP(A21,'QAQC ID Reference Page'!A$2:G$10999,5,FALSE))</f>
        <v>C1-B</v>
      </c>
      <c r="F21" s="3" t="str">
        <f>IF(A21="NA","",VLOOKUP(A21,'QAQC ID Reference Page'!A$2:G$10999,6,FALSE))</f>
        <v>C1</v>
      </c>
      <c r="G21" s="3" t="str">
        <f>IF(A21="NA","",VLOOKUP(A21,'QAQC ID Reference Page'!A$2:G$10999,7,FALSE))</f>
        <v>B</v>
      </c>
      <c r="H21" s="21">
        <f>IF(A21="NA","",VLOOKUP(A21,'Water Data'!G$2:O$9999,2,FALSE))</f>
        <v>7.61</v>
      </c>
      <c r="I21" s="21">
        <f>IF(A21="NA","",VLOOKUP(A21,'Water Data'!G$2:O$9999,3,FALSE))</f>
        <v>27.1</v>
      </c>
      <c r="J21" s="3">
        <f>IF(A21="NA","",VLOOKUP(A21,'Water Data'!G$2:O$9999,4,FALSE))</f>
        <v>20.91</v>
      </c>
      <c r="K21" s="3">
        <f>IF(A21="NA","",VLOOKUP(A21,'Water Data'!G$2:O$9999,6,FALSE))</f>
        <v>8.18</v>
      </c>
      <c r="L21" s="3">
        <f>IF(A21="NA","",VLOOKUP(A21,'Water Data'!G$2:O$9999,9,FALSE))</f>
        <v>12.3</v>
      </c>
      <c r="M21" s="22">
        <f>IF(A21="NA","",VLOOKUP(A21,Nutrients!A$2:L$9999,8,FALSE))</f>
        <v>-0.01</v>
      </c>
      <c r="N21" s="22">
        <f>IF(A21="NA","",VLOOKUP(A21,Nutrients!A$2:L$9999,9,FALSE))</f>
        <v>0.13</v>
      </c>
      <c r="O21" s="23">
        <f>IF(A21="NA","",VLOOKUP(A21,Nutrients!A$2:L$9999,10,FALSE))</f>
        <v>1.7999999999999999E-2</v>
      </c>
      <c r="P21" s="22">
        <f>IF(A21="NA","",VLOOKUP(A21,Nutrients!A$2:L$9999,11,FALSE))</f>
        <v>-0.36</v>
      </c>
      <c r="Q21" s="24">
        <f>IF(A21="NA","",VLOOKUP(A21,Nutrients!A$2:L$9999,12,FALSE))</f>
        <v>38.14</v>
      </c>
      <c r="R21" s="3">
        <f>IF(A21="NA","",VLOOKUP(A21,Chla!A$2:O$9999,15,FALSE))</f>
        <v>5.9187120000000002</v>
      </c>
      <c r="S21" s="3">
        <f>IF(A21="NA","",VLOOKUP(A21,TSS!A$2:L$9999,12,FALSE))</f>
        <v>64</v>
      </c>
      <c r="T21" s="21">
        <f>IF(A21="NA","",VLOOKUP(A21,PCN!A$2:Q$9999,11,FALSE))</f>
        <v>27.681999999999999</v>
      </c>
      <c r="U21" s="21">
        <f>IF(A21="NA","",VLOOKUP(A21,PCN!A$2:Q$9999,12,FALSE))</f>
        <v>7.0000000000000001E-3</v>
      </c>
      <c r="V21" s="21">
        <f>IF(A21="NA","",VLOOKUP(A21,PCN!A$2:Q$9999,14,FALSE))</f>
        <v>69.999999999999986</v>
      </c>
      <c r="W21" s="21">
        <f>IF(A21="NA","",VLOOKUP(A21,PCN!A$2:Q$9999,15,FALSE))</f>
        <v>1329.7349999999999</v>
      </c>
      <c r="X21" s="21">
        <f>IF(A21="NA","",VLOOKUP(A21,TN_DOC!A$2:I$9999,8,FALSE))</f>
        <v>0.76800000000000002</v>
      </c>
      <c r="Y21" s="21">
        <f>IF(A21="NA","",VLOOKUP(A21,TN_DOC!A$2:I$9999,9,FALSE))</f>
        <v>2.7959999999999998</v>
      </c>
      <c r="Z21" s="3"/>
    </row>
    <row r="22" spans="1:26" x14ac:dyDescent="0.2">
      <c r="A22" s="3" t="s">
        <v>258</v>
      </c>
      <c r="B22" s="10" t="str">
        <f>IF(A22="NA","",VLOOKUP(A22,'QAQC ID Reference Page'!A$2:G$10999,2,FALSE))</f>
        <v>OBS0520</v>
      </c>
      <c r="C22" s="20">
        <f>IF(A22="NA","",VLOOKUP(A22,'QAQC ID Reference Page'!A$2:G$10999,3,FALSE))</f>
        <v>43979</v>
      </c>
      <c r="D22" s="12">
        <f>IF(A22="NA","",VLOOKUP(A22,'QAQC ID Reference Page'!A$2:G$10999,4,FALSE))</f>
        <v>0.65208333333333335</v>
      </c>
      <c r="E22" s="3" t="str">
        <f>IF(A22="NA","",VLOOKUP(A22,'QAQC ID Reference Page'!A$2:G$10999,5,FALSE))</f>
        <v>B1-S</v>
      </c>
      <c r="F22" s="3" t="str">
        <f>IF(A22="NA","",VLOOKUP(A22,'QAQC ID Reference Page'!A$2:G$10999,6,FALSE))</f>
        <v>B1</v>
      </c>
      <c r="G22" s="3" t="str">
        <f>IF(A22="NA","",VLOOKUP(A22,'QAQC ID Reference Page'!A$2:G$10999,7,FALSE))</f>
        <v>S</v>
      </c>
      <c r="H22" s="21">
        <f>IF(A22="NA","",VLOOKUP(A22,'Water Data'!G$2:O$9999,2,FALSE))</f>
        <v>7.8</v>
      </c>
      <c r="I22" s="21">
        <f>IF(A22="NA","",VLOOKUP(A22,'Water Data'!G$2:O$9999,3,FALSE))</f>
        <v>28.5</v>
      </c>
      <c r="J22" s="3">
        <f>IF(A22="NA","",VLOOKUP(A22,'Water Data'!G$2:O$9999,4,FALSE))</f>
        <v>20.02</v>
      </c>
      <c r="K22" s="3">
        <f>IF(A22="NA","",VLOOKUP(A22,'Water Data'!G$2:O$9999,6,FALSE))</f>
        <v>8.18</v>
      </c>
      <c r="L22" s="3">
        <f>IF(A22="NA","",VLOOKUP(A22,'Water Data'!G$2:O$9999,9,FALSE))</f>
        <v>18.05</v>
      </c>
      <c r="M22" s="22">
        <f>IF(A22="NA","",VLOOKUP(A22,Nutrients!A$2:L$9999,8,FALSE))</f>
        <v>0.08</v>
      </c>
      <c r="N22" s="22">
        <f>IF(A22="NA","",VLOOKUP(A22,Nutrients!A$2:L$9999,9,FALSE))</f>
        <v>0.19</v>
      </c>
      <c r="O22" s="23">
        <f>IF(A22="NA","",VLOOKUP(A22,Nutrients!A$2:L$9999,10,FALSE))</f>
        <v>1.6E-2</v>
      </c>
      <c r="P22" s="22">
        <f>IF(A22="NA","",VLOOKUP(A22,Nutrients!A$2:L$9999,11,FALSE))</f>
        <v>0.57999999999999996</v>
      </c>
      <c r="Q22" s="24">
        <f>IF(A22="NA","",VLOOKUP(A22,Nutrients!A$2:L$9999,12,FALSE))</f>
        <v>34.57</v>
      </c>
      <c r="R22" s="3">
        <f>IF(A22="NA","",VLOOKUP(A22,Chla!A$2:O$9999,15,FALSE))</f>
        <v>3.5569299999999999</v>
      </c>
      <c r="S22" s="3">
        <f>IF(A22="NA","",VLOOKUP(A22,TSS!A$2:L$9999,12,FALSE))</f>
        <v>60</v>
      </c>
      <c r="T22" s="21">
        <f>IF(A22="NA","",VLOOKUP(A22,PCN!A$2:Q$9999,11,FALSE))</f>
        <v>28.760999999999999</v>
      </c>
      <c r="U22" s="21">
        <f>IF(A22="NA","",VLOOKUP(A22,PCN!A$2:Q$9999,12,FALSE))</f>
        <v>7.0000000000000001E-3</v>
      </c>
      <c r="V22" s="21">
        <f>IF(A22="NA","",VLOOKUP(A22,PCN!A$2:Q$9999,14,FALSE))</f>
        <v>43.75</v>
      </c>
      <c r="W22" s="21">
        <f>IF(A22="NA","",VLOOKUP(A22,PCN!A$2:Q$9999,15,FALSE))</f>
        <v>1412.0250000000001</v>
      </c>
      <c r="X22" s="21">
        <f>IF(A22="NA","",VLOOKUP(A22,TN_DOC!A$2:I$9999,8,FALSE))</f>
        <v>0.76200000000000001</v>
      </c>
      <c r="Y22" s="21">
        <f>IF(A22="NA","",VLOOKUP(A22,TN_DOC!A$2:I$9999,9,FALSE))</f>
        <v>4.0170000000000003</v>
      </c>
      <c r="Z22" s="3"/>
    </row>
    <row r="23" spans="1:26" x14ac:dyDescent="0.2">
      <c r="A23" s="3" t="s">
        <v>261</v>
      </c>
      <c r="B23" s="10" t="str">
        <f>IF(A23="NA","",VLOOKUP(A23,'QAQC ID Reference Page'!A$2:G$10999,2,FALSE))</f>
        <v>OBS0520</v>
      </c>
      <c r="C23" s="20">
        <f>IF(A23="NA","",VLOOKUP(A23,'QAQC ID Reference Page'!A$2:G$10999,3,FALSE))</f>
        <v>43979</v>
      </c>
      <c r="D23" s="12">
        <f>IF(A23="NA","",VLOOKUP(A23,'QAQC ID Reference Page'!A$2:G$10999,4,FALSE))</f>
        <v>0.68819444444444444</v>
      </c>
      <c r="E23" s="3" t="str">
        <f>IF(A23="NA","",VLOOKUP(A23,'QAQC ID Reference Page'!A$2:G$10999,5,FALSE))</f>
        <v>B4-S</v>
      </c>
      <c r="F23" s="3" t="str">
        <f>IF(A23="NA","",VLOOKUP(A23,'QAQC ID Reference Page'!A$2:G$10999,6,FALSE))</f>
        <v>B4</v>
      </c>
      <c r="G23" s="3" t="str">
        <f>IF(A23="NA","",VLOOKUP(A23,'QAQC ID Reference Page'!A$2:G$10999,7,FALSE))</f>
        <v>S</v>
      </c>
      <c r="H23" s="21">
        <f>IF(A23="NA","",VLOOKUP(A23,'Water Data'!G$2:O$9999,2,FALSE))</f>
        <v>8.51</v>
      </c>
      <c r="I23" s="21">
        <f>IF(A23="NA","",VLOOKUP(A23,'Water Data'!G$2:O$9999,3,FALSE))</f>
        <v>28.1</v>
      </c>
      <c r="J23" s="3">
        <f>IF(A23="NA","",VLOOKUP(A23,'Water Data'!G$2:O$9999,4,FALSE))</f>
        <v>20.46</v>
      </c>
      <c r="K23" s="3">
        <f>IF(A23="NA","",VLOOKUP(A23,'Water Data'!G$2:O$9999,6,FALSE))</f>
        <v>8.18</v>
      </c>
      <c r="L23" s="3">
        <f>IF(A23="NA","",VLOOKUP(A23,'Water Data'!G$2:O$9999,9,FALSE))</f>
        <v>18.16</v>
      </c>
      <c r="M23" s="22">
        <f>IF(A23="NA","",VLOOKUP(A23,Nutrients!A$2:L$9999,8,FALSE))</f>
        <v>0.01</v>
      </c>
      <c r="N23" s="22">
        <f>IF(A23="NA","",VLOOKUP(A23,Nutrients!A$2:L$9999,9,FALSE))</f>
        <v>0.15</v>
      </c>
      <c r="O23" s="23">
        <f>IF(A23="NA","",VLOOKUP(A23,Nutrients!A$2:L$9999,10,FALSE))</f>
        <v>1.2E-2</v>
      </c>
      <c r="P23" s="22">
        <f>IF(A23="NA","",VLOOKUP(A23,Nutrients!A$2:L$9999,11,FALSE))</f>
        <v>-0.08</v>
      </c>
      <c r="Q23" s="24">
        <f>IF(A23="NA","",VLOOKUP(A23,Nutrients!A$2:L$9999,12,FALSE))</f>
        <v>11.05</v>
      </c>
      <c r="R23" s="3">
        <f>IF(A23="NA","",VLOOKUP(A23,Chla!A$2:O$9999,15,FALSE))</f>
        <v>8.3463560000000001</v>
      </c>
      <c r="S23" s="3">
        <f>IF(A23="NA","",VLOOKUP(A23,TSS!A$2:L$9999,12,FALSE))</f>
        <v>60</v>
      </c>
      <c r="T23" s="21">
        <f>IF(A23="NA","",VLOOKUP(A23,PCN!A$2:Q$9999,11,FALSE))</f>
        <v>37.543999999999997</v>
      </c>
      <c r="U23" s="21">
        <f>IF(A23="NA","",VLOOKUP(A23,PCN!A$2:Q$9999,12,FALSE))</f>
        <v>8.9999999999999993E-3</v>
      </c>
      <c r="V23" s="21">
        <f>IF(A23="NA","",VLOOKUP(A23,PCN!A$2:Q$9999,14,FALSE))</f>
        <v>89.999999999999986</v>
      </c>
      <c r="W23" s="21">
        <f>IF(A23="NA","",VLOOKUP(A23,PCN!A$2:Q$9999,15,FALSE))</f>
        <v>1281.952</v>
      </c>
      <c r="X23" s="21">
        <f>IF(A23="NA","",VLOOKUP(A23,TN_DOC!A$2:I$9999,8,FALSE))</f>
        <v>6.0069999999999997</v>
      </c>
      <c r="Y23" s="21">
        <f>IF(A23="NA","",VLOOKUP(A23,TN_DOC!A$2:I$9999,9,FALSE))</f>
        <v>13.09</v>
      </c>
      <c r="Z23" s="3"/>
    </row>
    <row r="24" spans="1:26" x14ac:dyDescent="0.2">
      <c r="A24" s="3" t="s">
        <v>264</v>
      </c>
      <c r="B24" s="10" t="str">
        <f>IF(A24="NA","",VLOOKUP(A24,'QAQC ID Reference Page'!A$2:G$10999,2,FALSE))</f>
        <v>OBS0520</v>
      </c>
      <c r="C24" s="20">
        <f>IF(A24="NA","",VLOOKUP(A24,'QAQC ID Reference Page'!A$2:G$10999,3,FALSE))</f>
        <v>43986</v>
      </c>
      <c r="D24" s="12">
        <f>IF(A24="NA","",VLOOKUP(A24,'QAQC ID Reference Page'!A$2:G$10999,4,FALSE))</f>
        <v>0.34722222222222221</v>
      </c>
      <c r="E24" s="3">
        <f>IF(A24="NA","",VLOOKUP(A24,'QAQC ID Reference Page'!A$2:G$10999,5,FALSE))</f>
        <v>1005</v>
      </c>
      <c r="F24" s="3" t="str">
        <f>IF(A24="NA","",VLOOKUP(A24,'QAQC ID Reference Page'!A$2:G$10999,6,FALSE))</f>
        <v>G9</v>
      </c>
      <c r="G24" s="3" t="str">
        <f>IF(A24="NA","",VLOOKUP(A24,'QAQC ID Reference Page'!A$2:G$10999,7,FALSE))</f>
        <v>S</v>
      </c>
      <c r="H24" s="21">
        <f>IF(A24="NA","",VLOOKUP(A24,'Water Data'!G$2:O$9999,2,FALSE))</f>
        <v>8.73</v>
      </c>
      <c r="I24" s="21">
        <f>IF(A24="NA","",VLOOKUP(A24,'Water Data'!G$2:O$9999,3,FALSE))</f>
        <v>27.3</v>
      </c>
      <c r="J24" s="3">
        <f>IF(A24="NA","",VLOOKUP(A24,'Water Data'!G$2:O$9999,4,FALSE))</f>
        <v>5.57</v>
      </c>
      <c r="K24" s="3">
        <f>IF(A24="NA","",VLOOKUP(A24,'Water Data'!G$2:O$9999,6,FALSE))</f>
        <v>8.3800000000000008</v>
      </c>
      <c r="L24" s="3">
        <f>IF(A24="NA","",VLOOKUP(A24,'Water Data'!G$2:O$9999,9,FALSE))</f>
        <v>11.11</v>
      </c>
      <c r="M24" s="22">
        <f>IF(A24="NA","",VLOOKUP(A24,Nutrients!A$2:L$9999,8,FALSE))</f>
        <v>0.31</v>
      </c>
      <c r="N24" s="22">
        <f>IF(A24="NA","",VLOOKUP(A24,Nutrients!A$2:L$9999,9,FALSE))</f>
        <v>0.21</v>
      </c>
      <c r="O24" s="23">
        <f>IF(A24="NA","",VLOOKUP(A24,Nutrients!A$2:L$9999,10,FALSE))</f>
        <v>1.9E-2</v>
      </c>
      <c r="P24" s="22">
        <f>IF(A24="NA","",VLOOKUP(A24,Nutrients!A$2:L$9999,11,FALSE))</f>
        <v>0.34</v>
      </c>
      <c r="Q24" s="24">
        <f>IF(A24="NA","",VLOOKUP(A24,Nutrients!A$2:L$9999,12,FALSE))</f>
        <v>68.09</v>
      </c>
      <c r="R24" s="3">
        <f>IF(A24="NA","",VLOOKUP(A24,Chla!A$2:O$9999,15,FALSE))</f>
        <v>20.447427999999999</v>
      </c>
      <c r="S24" s="3">
        <f>IF(A24="NA","",VLOOKUP(A24,TSS!A$2:L$9999,12,FALSE))</f>
        <v>20</v>
      </c>
      <c r="T24" s="21">
        <f>IF(A24="NA","",VLOOKUP(A24,PCN!A$2:Q$9999,11,FALSE))</f>
        <v>77.358000000000004</v>
      </c>
      <c r="U24" s="21">
        <f>IF(A24="NA","",VLOOKUP(A24,PCN!A$2:Q$9999,12,FALSE))</f>
        <v>0.02</v>
      </c>
      <c r="V24" s="21">
        <f>IF(A24="NA","",VLOOKUP(A24,PCN!A$2:Q$9999,14,FALSE))</f>
        <v>199.99999999999997</v>
      </c>
      <c r="W24" s="21">
        <f>IF(A24="NA","",VLOOKUP(A24,PCN!A$2:Q$9999,15,FALSE))</f>
        <v>1249.922</v>
      </c>
      <c r="X24" s="21">
        <f>IF(A24="NA","",VLOOKUP(A24,TN_DOC!A$2:I$9999,8,FALSE))</f>
        <v>0</v>
      </c>
      <c r="Y24" s="21">
        <f>IF(A24="NA","",VLOOKUP(A24,TN_DOC!A$2:I$9999,9,FALSE))</f>
        <v>3.4140000000000001</v>
      </c>
      <c r="Z24" s="3"/>
    </row>
    <row r="25" spans="1:26" x14ac:dyDescent="0.2">
      <c r="A25" s="3" t="s">
        <v>266</v>
      </c>
      <c r="B25" s="10" t="str">
        <f>IF(A25="NA","",VLOOKUP(A25,'QAQC ID Reference Page'!A$2:G$10999,2,FALSE))</f>
        <v>OBS0520</v>
      </c>
      <c r="C25" s="20">
        <f>IF(A25="NA","",VLOOKUP(A25,'QAQC ID Reference Page'!A$2:G$10999,3,FALSE))</f>
        <v>43986</v>
      </c>
      <c r="D25" s="12">
        <f>IF(A25="NA","",VLOOKUP(A25,'QAQC ID Reference Page'!A$2:G$10999,4,FALSE))</f>
        <v>0.37152777777777779</v>
      </c>
      <c r="E25" s="3">
        <f>IF(A25="NA","",VLOOKUP(A25,'QAQC ID Reference Page'!A$2:G$10999,5,FALSE))</f>
        <v>1012</v>
      </c>
      <c r="F25" s="3" t="str">
        <f>IF(A25="NA","",VLOOKUP(A25,'QAQC ID Reference Page'!A$2:G$10999,6,FALSE))</f>
        <v>I9</v>
      </c>
      <c r="G25" s="3" t="str">
        <f>IF(A25="NA","",VLOOKUP(A25,'QAQC ID Reference Page'!A$2:G$10999,7,FALSE))</f>
        <v>S</v>
      </c>
      <c r="H25" s="21">
        <f>IF(A25="NA","",VLOOKUP(A25,'Water Data'!G$2:O$9999,2,FALSE))</f>
        <v>8.8699999999999992</v>
      </c>
      <c r="I25" s="21">
        <f>IF(A25="NA","",VLOOKUP(A25,'Water Data'!G$2:O$9999,3,FALSE))</f>
        <v>27</v>
      </c>
      <c r="J25" s="3">
        <f>IF(A25="NA","",VLOOKUP(A25,'Water Data'!G$2:O$9999,4,FALSE))</f>
        <v>1.37</v>
      </c>
      <c r="K25" s="3">
        <f>IF(A25="NA","",VLOOKUP(A25,'Water Data'!G$2:O$9999,6,FALSE))</f>
        <v>8.3699999999999992</v>
      </c>
      <c r="L25" s="3">
        <f>IF(A25="NA","",VLOOKUP(A25,'Water Data'!G$2:O$9999,9,FALSE))</f>
        <v>8.8710000000000004</v>
      </c>
      <c r="M25" s="22">
        <f>IF(A25="NA","",VLOOKUP(A25,Nutrients!A$2:L$9999,8,FALSE))</f>
        <v>0.71</v>
      </c>
      <c r="N25" s="22">
        <f>IF(A25="NA","",VLOOKUP(A25,Nutrients!A$2:L$9999,9,FALSE))</f>
        <v>0.08</v>
      </c>
      <c r="O25" s="23">
        <f>IF(A25="NA","",VLOOKUP(A25,Nutrients!A$2:L$9999,10,FALSE))</f>
        <v>0.11600000000000001</v>
      </c>
      <c r="P25" s="22">
        <f>IF(A25="NA","",VLOOKUP(A25,Nutrients!A$2:L$9999,11,FALSE))</f>
        <v>-0.03</v>
      </c>
      <c r="Q25" s="24">
        <f>IF(A25="NA","",VLOOKUP(A25,Nutrients!A$2:L$9999,12,FALSE))</f>
        <v>27.42</v>
      </c>
      <c r="R25" s="3">
        <f>IF(A25="NA","",VLOOKUP(A25,Chla!A$2:O$9999,15,FALSE))</f>
        <v>16.934499999999996</v>
      </c>
      <c r="S25" s="3">
        <f>IF(A25="NA","",VLOOKUP(A25,TSS!A$2:L$9999,12,FALSE))</f>
        <v>16</v>
      </c>
      <c r="T25" s="21">
        <f>IF(A25="NA","",VLOOKUP(A25,PCN!A$2:Q$9999,11,FALSE))</f>
        <v>49.679000000000002</v>
      </c>
      <c r="U25" s="21">
        <f>IF(A25="NA","",VLOOKUP(A25,PCN!A$2:Q$9999,12,FALSE))</f>
        <v>1.2E-2</v>
      </c>
      <c r="V25" s="21">
        <f>IF(A25="NA","",VLOOKUP(A25,PCN!A$2:Q$9999,14,FALSE))</f>
        <v>120</v>
      </c>
      <c r="W25" s="21">
        <f>IF(A25="NA","",VLOOKUP(A25,PCN!A$2:Q$9999,15,FALSE))</f>
        <v>1036.4870000000001</v>
      </c>
      <c r="X25" s="21">
        <f>IF(A25="NA","",VLOOKUP(A25,TN_DOC!A$2:I$9999,8,FALSE))</f>
        <v>0</v>
      </c>
      <c r="Y25" s="21">
        <f>IF(A25="NA","",VLOOKUP(A25,TN_DOC!A$2:I$9999,9,FALSE))</f>
        <v>0.67290000000000005</v>
      </c>
      <c r="Z25" s="3"/>
    </row>
    <row r="26" spans="1:26" x14ac:dyDescent="0.2">
      <c r="A26" s="3" t="s">
        <v>268</v>
      </c>
      <c r="B26" s="10" t="str">
        <f>IF(A26="NA","",VLOOKUP(A26,'QAQC ID Reference Page'!A$2:G$10999,2,FALSE))</f>
        <v>OBS0520</v>
      </c>
      <c r="C26" s="20">
        <f>IF(A26="NA","",VLOOKUP(A26,'QAQC ID Reference Page'!A$2:G$10999,3,FALSE))</f>
        <v>43986</v>
      </c>
      <c r="D26" s="12">
        <f>IF(A26="NA","",VLOOKUP(A26,'QAQC ID Reference Page'!A$2:G$10999,4,FALSE))</f>
        <v>0.37152777777777779</v>
      </c>
      <c r="E26" s="3">
        <f>IF(A26="NA","",VLOOKUP(A26,'QAQC ID Reference Page'!A$2:G$10999,5,FALSE))</f>
        <v>1018</v>
      </c>
      <c r="F26" s="3" t="str">
        <f>IF(A26="NA","",VLOOKUP(A26,'QAQC ID Reference Page'!A$2:G$10999,6,FALSE))</f>
        <v>I9</v>
      </c>
      <c r="G26" s="3" t="str">
        <f>IF(A26="NA","",VLOOKUP(A26,'QAQC ID Reference Page'!A$2:G$10999,7,FALSE))</f>
        <v>B</v>
      </c>
      <c r="H26" s="21">
        <f>IF(A26="NA","",VLOOKUP(A26,'Water Data'!G$2:O$9999,2,FALSE))</f>
        <v>5.27</v>
      </c>
      <c r="I26" s="21">
        <f>IF(A26="NA","",VLOOKUP(A26,'Water Data'!G$2:O$9999,3,FALSE))</f>
        <v>27.3</v>
      </c>
      <c r="J26" s="3">
        <f>IF(A26="NA","",VLOOKUP(A26,'Water Data'!G$2:O$9999,4,FALSE))</f>
        <v>4.96</v>
      </c>
      <c r="K26" s="3">
        <f>IF(A26="NA","",VLOOKUP(A26,'Water Data'!G$2:O$9999,6,FALSE))</f>
        <v>7.28</v>
      </c>
      <c r="L26" s="3">
        <f>IF(A26="NA","",VLOOKUP(A26,'Water Data'!G$2:O$9999,9,FALSE))</f>
        <v>12.93</v>
      </c>
      <c r="M26" s="22">
        <f>IF(A26="NA","",VLOOKUP(A26,Nutrients!A$2:L$9999,8,FALSE))</f>
        <v>1.52</v>
      </c>
      <c r="N26" s="22">
        <f>IF(A26="NA","",VLOOKUP(A26,Nutrients!A$2:L$9999,9,FALSE))</f>
        <v>0.13</v>
      </c>
      <c r="O26" s="23">
        <f>IF(A26="NA","",VLOOKUP(A26,Nutrients!A$2:L$9999,10,FALSE))</f>
        <v>0.16800000000000001</v>
      </c>
      <c r="P26" s="22">
        <f>IF(A26="NA","",VLOOKUP(A26,Nutrients!A$2:L$9999,11,FALSE))</f>
        <v>3.7</v>
      </c>
      <c r="Q26" s="24">
        <f>IF(A26="NA","",VLOOKUP(A26,Nutrients!A$2:L$9999,12,FALSE))</f>
        <v>77.97</v>
      </c>
      <c r="R26" s="3">
        <f>IF(A26="NA","",VLOOKUP(A26,Chla!A$2:O$9999,15,FALSE))</f>
        <v>13.781804000000001</v>
      </c>
      <c r="S26" s="3">
        <f>IF(A26="NA","",VLOOKUP(A26,TSS!A$2:L$9999,12,FALSE))</f>
        <v>52</v>
      </c>
      <c r="T26" s="21">
        <f>IF(A26="NA","",VLOOKUP(A26,PCN!A$2:Q$9999,11,FALSE))</f>
        <v>95.230999999999995</v>
      </c>
      <c r="U26" s="21">
        <f>IF(A26="NA","",VLOOKUP(A26,PCN!A$2:Q$9999,12,FALSE))</f>
        <v>2.5000000000000001E-2</v>
      </c>
      <c r="V26" s="21">
        <f>IF(A26="NA","",VLOOKUP(A26,PCN!A$2:Q$9999,14,FALSE))</f>
        <v>250</v>
      </c>
      <c r="W26" s="21">
        <f>IF(A26="NA","",VLOOKUP(A26,PCN!A$2:Q$9999,15,FALSE))</f>
        <v>1752.558</v>
      </c>
      <c r="X26" s="21">
        <f>IF(A26="NA","",VLOOKUP(A26,TN_DOC!A$2:I$9999,8,FALSE))</f>
        <v>0</v>
      </c>
      <c r="Y26" s="21">
        <f>IF(A26="NA","",VLOOKUP(A26,TN_DOC!A$2:I$9999,9,FALSE))</f>
        <v>0.11799999999999999</v>
      </c>
      <c r="Z26" s="3"/>
    </row>
    <row r="27" spans="1:26" x14ac:dyDescent="0.2">
      <c r="A27" s="3" t="s">
        <v>269</v>
      </c>
      <c r="B27" s="10" t="str">
        <f>IF(A27="NA","",VLOOKUP(A27,'QAQC ID Reference Page'!A$2:G$10999,2,FALSE))</f>
        <v>OBS0520</v>
      </c>
      <c r="C27" s="20">
        <f>IF(A27="NA","",VLOOKUP(A27,'QAQC ID Reference Page'!A$2:G$10999,3,FALSE))</f>
        <v>43986</v>
      </c>
      <c r="D27" s="12">
        <f>IF(A27="NA","",VLOOKUP(A27,'QAQC ID Reference Page'!A$2:G$10999,4,FALSE))</f>
        <v>0.39027777777777778</v>
      </c>
      <c r="E27" s="3">
        <f>IF(A27="NA","",VLOOKUP(A27,'QAQC ID Reference Page'!A$2:G$10999,5,FALSE))</f>
        <v>1013</v>
      </c>
      <c r="F27" s="3" t="str">
        <f>IF(A27="NA","",VLOOKUP(A27,'QAQC ID Reference Page'!A$2:G$10999,6,FALSE))</f>
        <v>BR</v>
      </c>
      <c r="G27" s="3" t="str">
        <f>IF(A27="NA","",VLOOKUP(A27,'QAQC ID Reference Page'!A$2:G$10999,7,FALSE))</f>
        <v>S</v>
      </c>
      <c r="H27" s="21">
        <f>IF(A27="NA","",VLOOKUP(A27,'Water Data'!G$2:O$9999,2,FALSE))</f>
        <v>7.87</v>
      </c>
      <c r="I27" s="21">
        <f>IF(A27="NA","",VLOOKUP(A27,'Water Data'!G$2:O$9999,3,FALSE))</f>
        <v>26.7</v>
      </c>
      <c r="J27" s="3">
        <f>IF(A27="NA","",VLOOKUP(A27,'Water Data'!G$2:O$9999,4,FALSE))</f>
        <v>7.0000000000000007E-2</v>
      </c>
      <c r="K27" s="3">
        <f>IF(A27="NA","",VLOOKUP(A27,'Water Data'!G$2:O$9999,6,FALSE))</f>
        <v>7.88</v>
      </c>
      <c r="L27" s="3">
        <f>IF(A27="NA","",VLOOKUP(A27,'Water Data'!G$2:O$9999,9,FALSE))</f>
        <v>8.6519999999999992</v>
      </c>
      <c r="M27" s="22">
        <f>IF(A27="NA","",VLOOKUP(A27,Nutrients!A$2:L$9999,8,FALSE))</f>
        <v>10.9</v>
      </c>
      <c r="N27" s="22">
        <f>IF(A27="NA","",VLOOKUP(A27,Nutrients!A$2:L$9999,9,FALSE))</f>
        <v>0.14000000000000001</v>
      </c>
      <c r="O27" s="23">
        <f>IF(A27="NA","",VLOOKUP(A27,Nutrients!A$2:L$9999,10,FALSE))</f>
        <v>0.57999999999999996</v>
      </c>
      <c r="P27" s="22">
        <f>IF(A27="NA","",VLOOKUP(A27,Nutrients!A$2:L$9999,11,FALSE))</f>
        <v>0.52</v>
      </c>
      <c r="Q27" s="24">
        <f>IF(A27="NA","",VLOOKUP(A27,Nutrients!A$2:L$9999,12,FALSE))</f>
        <v>57.04</v>
      </c>
      <c r="R27" s="3">
        <f>IF(A27="NA","",VLOOKUP(A27,Chla!A$2:O$9999,15,FALSE))</f>
        <v>12.216704</v>
      </c>
      <c r="S27" s="3">
        <f>IF(A27="NA","",VLOOKUP(A27,TSS!A$2:L$9999,12,FALSE))</f>
        <v>16</v>
      </c>
      <c r="T27" s="21">
        <f>IF(A27="NA","",VLOOKUP(A27,PCN!A$2:Q$9999,11,FALSE))</f>
        <v>49.529000000000003</v>
      </c>
      <c r="U27" s="21">
        <f>IF(A27="NA","",VLOOKUP(A27,PCN!A$2:Q$9999,12,FALSE))</f>
        <v>1.2E-2</v>
      </c>
      <c r="V27" s="21">
        <f>IF(A27="NA","",VLOOKUP(A27,PCN!A$2:Q$9999,14,FALSE))</f>
        <v>120</v>
      </c>
      <c r="W27" s="21">
        <f>IF(A27="NA","",VLOOKUP(A27,PCN!A$2:Q$9999,15,FALSE))</f>
        <v>929.83500000000004</v>
      </c>
      <c r="X27" s="21">
        <f>IF(A27="NA","",VLOOKUP(A27,TN_DOC!A$2:I$9999,8,FALSE))</f>
        <v>0</v>
      </c>
      <c r="Y27" s="21">
        <f>IF(A27="NA","",VLOOKUP(A27,TN_DOC!A$2:I$9999,9,FALSE))</f>
        <v>2.3490000000000002</v>
      </c>
      <c r="Z27" s="3"/>
    </row>
    <row r="28" spans="1:26" x14ac:dyDescent="0.2">
      <c r="A28" s="3" t="s">
        <v>271</v>
      </c>
      <c r="B28" s="10" t="str">
        <f>IF(A28="NA","",VLOOKUP(A28,'QAQC ID Reference Page'!A$2:G$10999,2,FALSE))</f>
        <v>OBS0520</v>
      </c>
      <c r="C28" s="20">
        <f>IF(A28="NA","",VLOOKUP(A28,'QAQC ID Reference Page'!A$2:G$10999,3,FALSE))</f>
        <v>43986</v>
      </c>
      <c r="D28" s="12">
        <f>IF(A28="NA","",VLOOKUP(A28,'QAQC ID Reference Page'!A$2:G$10999,4,FALSE))</f>
        <v>0.40208333333333335</v>
      </c>
      <c r="E28" s="3">
        <f>IF(A28="NA","",VLOOKUP(A28,'QAQC ID Reference Page'!A$2:G$10999,5,FALSE))</f>
        <v>1016</v>
      </c>
      <c r="F28" s="3" t="str">
        <f>IF(A28="NA","",VLOOKUP(A28,'QAQC ID Reference Page'!A$2:G$10999,6,FALSE))</f>
        <v>TR-UP</v>
      </c>
      <c r="G28" s="3" t="str">
        <f>IF(A28="NA","",VLOOKUP(A28,'QAQC ID Reference Page'!A$2:G$10999,7,FALSE))</f>
        <v>S</v>
      </c>
      <c r="H28" s="21">
        <f>IF(A28="NA","",VLOOKUP(A28,'Water Data'!G$2:O$9999,2,FALSE))</f>
        <v>8.9</v>
      </c>
      <c r="I28" s="21">
        <f>IF(A28="NA","",VLOOKUP(A28,'Water Data'!G$2:O$9999,3,FALSE))</f>
        <v>27.1</v>
      </c>
      <c r="J28" s="3">
        <f>IF(A28="NA","",VLOOKUP(A28,'Water Data'!G$2:O$9999,4,FALSE))</f>
        <v>0.06</v>
      </c>
      <c r="K28" s="3">
        <f>IF(A28="NA","",VLOOKUP(A28,'Water Data'!G$2:O$9999,6,FALSE))</f>
        <v>8.1</v>
      </c>
      <c r="L28" s="3">
        <f>IF(A28="NA","",VLOOKUP(A28,'Water Data'!G$2:O$9999,9,FALSE))</f>
        <v>8.6639999999999997</v>
      </c>
      <c r="M28" s="22">
        <f>IF(A28="NA","",VLOOKUP(A28,Nutrients!A$2:L$9999,8,FALSE))</f>
        <v>10.63</v>
      </c>
      <c r="N28" s="22">
        <f>IF(A28="NA","",VLOOKUP(A28,Nutrients!A$2:L$9999,9,FALSE))</f>
        <v>0.08</v>
      </c>
      <c r="O28" s="23">
        <f>IF(A28="NA","",VLOOKUP(A28,Nutrients!A$2:L$9999,10,FALSE))</f>
        <v>0.41799999999999998</v>
      </c>
      <c r="P28" s="22">
        <f>IF(A28="NA","",VLOOKUP(A28,Nutrients!A$2:L$9999,11,FALSE))</f>
        <v>0.37</v>
      </c>
      <c r="Q28" s="24">
        <f>IF(A28="NA","",VLOOKUP(A28,Nutrients!A$2:L$9999,12,FALSE))</f>
        <v>55.89</v>
      </c>
      <c r="R28" s="3">
        <f>IF(A28="NA","",VLOOKUP(A28,Chla!A$2:O$9999,15,FALSE))</f>
        <v>13.420535999999998</v>
      </c>
      <c r="S28" s="3">
        <f>IF(A28="NA","",VLOOKUP(A28,TSS!A$2:L$9999,12,FALSE))</f>
        <v>8</v>
      </c>
      <c r="T28" s="21">
        <f>IF(A28="NA","",VLOOKUP(A28,PCN!A$2:Q$9999,11,FALSE))</f>
        <v>58.932000000000002</v>
      </c>
      <c r="U28" s="21">
        <f>IF(A28="NA","",VLOOKUP(A28,PCN!A$2:Q$9999,12,FALSE))</f>
        <v>1.4999999999999999E-2</v>
      </c>
      <c r="V28" s="21">
        <f>IF(A28="NA","",VLOOKUP(A28,PCN!A$2:Q$9999,14,FALSE))</f>
        <v>150</v>
      </c>
      <c r="W28" s="21">
        <f>IF(A28="NA","",VLOOKUP(A28,PCN!A$2:Q$9999,15,FALSE))</f>
        <v>1155.721</v>
      </c>
      <c r="X28" s="21">
        <f>IF(A28="NA","",VLOOKUP(A28,TN_DOC!A$2:I$9999,8,FALSE))</f>
        <v>0</v>
      </c>
      <c r="Y28" s="21">
        <f>IF(A28="NA","",VLOOKUP(A28,TN_DOC!A$2:I$9999,9,FALSE))</f>
        <v>2.472</v>
      </c>
      <c r="Z28" s="3"/>
    </row>
    <row r="29" spans="1:26" x14ac:dyDescent="0.2">
      <c r="A29" s="3" t="s">
        <v>273</v>
      </c>
      <c r="B29" s="10" t="str">
        <f>IF(A29="NA","",VLOOKUP(A29,'QAQC ID Reference Page'!A$2:G$10999,2,FALSE))</f>
        <v>OBS0520</v>
      </c>
      <c r="C29" s="20">
        <f>IF(A29="NA","",VLOOKUP(A29,'QAQC ID Reference Page'!A$2:G$10999,3,FALSE))</f>
        <v>43986</v>
      </c>
      <c r="D29" s="12">
        <f>IF(A29="NA","",VLOOKUP(A29,'QAQC ID Reference Page'!A$2:G$10999,4,FALSE))</f>
        <v>0.44513888888888886</v>
      </c>
      <c r="E29" s="3">
        <f>IF(A29="NA","",VLOOKUP(A29,'QAQC ID Reference Page'!A$2:G$10999,5,FALSE))</f>
        <v>1011</v>
      </c>
      <c r="F29" s="3" t="str">
        <f>IF(A29="NA","",VLOOKUP(A29,'QAQC ID Reference Page'!A$2:G$10999,6,FALSE))</f>
        <v>I7C</v>
      </c>
      <c r="G29" s="3" t="str">
        <f>IF(A29="NA","",VLOOKUP(A29,'QAQC ID Reference Page'!A$2:G$10999,7,FALSE))</f>
        <v>S</v>
      </c>
      <c r="H29" s="21">
        <f>IF(A29="NA","",VLOOKUP(A29,'Water Data'!G$2:O$9999,2,FALSE))</f>
        <v>8.86</v>
      </c>
      <c r="I29" s="21">
        <f>IF(A29="NA","",VLOOKUP(A29,'Water Data'!G$2:O$9999,3,FALSE))</f>
        <v>27.7</v>
      </c>
      <c r="J29" s="3">
        <f>IF(A29="NA","",VLOOKUP(A29,'Water Data'!G$2:O$9999,4,FALSE))</f>
        <v>3.9</v>
      </c>
      <c r="K29" s="3">
        <f>IF(A29="NA","",VLOOKUP(A29,'Water Data'!G$2:O$9999,6,FALSE))</f>
        <v>8.39</v>
      </c>
      <c r="L29" s="3">
        <f>IF(A29="NA","",VLOOKUP(A29,'Water Data'!G$2:O$9999,9,FALSE))</f>
        <v>10.25</v>
      </c>
      <c r="M29" s="22">
        <f>IF(A29="NA","",VLOOKUP(A29,Nutrients!A$2:L$9999,8,FALSE))</f>
        <v>0.56999999999999995</v>
      </c>
      <c r="N29" s="22">
        <f>IF(A29="NA","",VLOOKUP(A29,Nutrients!A$2:L$9999,9,FALSE))</f>
        <v>0.12</v>
      </c>
      <c r="O29" s="23">
        <f>IF(A29="NA","",VLOOKUP(A29,Nutrients!A$2:L$9999,10,FALSE))</f>
        <v>0.186</v>
      </c>
      <c r="P29" s="22">
        <f>IF(A29="NA","",VLOOKUP(A29,Nutrients!A$2:L$9999,11,FALSE))</f>
        <v>0.19</v>
      </c>
      <c r="Q29" s="24">
        <f>IF(A29="NA","",VLOOKUP(A29,Nutrients!A$2:L$9999,12,FALSE))</f>
        <v>62.42</v>
      </c>
      <c r="R29" s="3">
        <f>IF(A29="NA","",VLOOKUP(A29,Chla!A$2:O$9999,15,FALSE))</f>
        <v>16.195239999999998</v>
      </c>
      <c r="S29" s="3">
        <f>IF(A29="NA","",VLOOKUP(A29,TSS!A$2:L$9999,12,FALSE))</f>
        <v>20</v>
      </c>
      <c r="T29" s="21">
        <f>IF(A29="NA","",VLOOKUP(A29,PCN!A$2:Q$9999,11,FALSE))</f>
        <v>89.718999999999994</v>
      </c>
      <c r="U29" s="21">
        <f>IF(A29="NA","",VLOOKUP(A29,PCN!A$2:Q$9999,12,FALSE))</f>
        <v>2.3E-2</v>
      </c>
      <c r="V29" s="21">
        <f>IF(A29="NA","",VLOOKUP(A29,PCN!A$2:Q$9999,14,FALSE))</f>
        <v>229.99999999999997</v>
      </c>
      <c r="W29" s="21">
        <f>IF(A29="NA","",VLOOKUP(A29,PCN!A$2:Q$9999,15,FALSE))</f>
        <v>1443.922</v>
      </c>
      <c r="X29" s="21">
        <f>IF(A29="NA","",VLOOKUP(A29,TN_DOC!A$2:I$9999,8,FALSE))</f>
        <v>0</v>
      </c>
      <c r="Y29" s="21">
        <f>IF(A29="NA","",VLOOKUP(A29,TN_DOC!A$2:I$9999,9,FALSE))</f>
        <v>2.6890000000000001</v>
      </c>
      <c r="Z29" s="3"/>
    </row>
    <row r="30" spans="1:26" x14ac:dyDescent="0.2">
      <c r="A30" s="3" t="s">
        <v>275</v>
      </c>
      <c r="B30" s="10" t="str">
        <f>IF(A30="NA","",VLOOKUP(A30,'QAQC ID Reference Page'!A$2:G$10999,2,FALSE))</f>
        <v>OBS0520</v>
      </c>
      <c r="C30" s="20">
        <f>IF(A30="NA","",VLOOKUP(A30,'QAQC ID Reference Page'!A$2:G$10999,3,FALSE))</f>
        <v>43986</v>
      </c>
      <c r="D30" s="12">
        <f>IF(A30="NA","",VLOOKUP(A30,'QAQC ID Reference Page'!A$2:G$10999,4,FALSE))</f>
        <v>0.44513888888888886</v>
      </c>
      <c r="E30" s="3">
        <f>IF(A30="NA","",VLOOKUP(A30,'QAQC ID Reference Page'!A$2:G$10999,5,FALSE))</f>
        <v>1019</v>
      </c>
      <c r="F30" s="3" t="str">
        <f>IF(A30="NA","",VLOOKUP(A30,'QAQC ID Reference Page'!A$2:G$10999,6,FALSE))</f>
        <v>I7C</v>
      </c>
      <c r="G30" s="3" t="str">
        <f>IF(A30="NA","",VLOOKUP(A30,'QAQC ID Reference Page'!A$2:G$10999,7,FALSE))</f>
        <v>B</v>
      </c>
      <c r="H30" s="21">
        <f>IF(A30="NA","",VLOOKUP(A30,'Water Data'!G$2:O$9999,2,FALSE))</f>
        <v>5.56</v>
      </c>
      <c r="I30" s="21">
        <f>IF(A30="NA","",VLOOKUP(A30,'Water Data'!G$2:O$9999,3,FALSE))</f>
        <v>27.3</v>
      </c>
      <c r="J30" s="3">
        <f>IF(A30="NA","",VLOOKUP(A30,'Water Data'!G$2:O$9999,4,FALSE))</f>
        <v>18.79</v>
      </c>
      <c r="K30" s="3">
        <f>IF(A30="NA","",VLOOKUP(A30,'Water Data'!G$2:O$9999,6,FALSE))</f>
        <v>8.0299999999999994</v>
      </c>
      <c r="L30" s="3">
        <f>IF(A30="NA","",VLOOKUP(A30,'Water Data'!G$2:O$9999,9,FALSE))</f>
        <v>18.739999999999998</v>
      </c>
      <c r="M30" s="22">
        <f>IF(A30="NA","",VLOOKUP(A30,Nutrients!A$2:L$9999,8,FALSE))</f>
        <v>2.7800000000000002</v>
      </c>
      <c r="N30" s="22">
        <f>IF(A30="NA","",VLOOKUP(A30,Nutrients!A$2:L$9999,9,FALSE))</f>
        <v>0.46</v>
      </c>
      <c r="O30" s="23">
        <f>IF(A30="NA","",VLOOKUP(A30,Nutrients!A$2:L$9999,10,FALSE))</f>
        <v>0.92500000000000004</v>
      </c>
      <c r="P30" s="22">
        <f>IF(A30="NA","",VLOOKUP(A30,Nutrients!A$2:L$9999,11,FALSE))</f>
        <v>3.56</v>
      </c>
      <c r="Q30" s="24">
        <f>IF(A30="NA","",VLOOKUP(A30,Nutrients!A$2:L$9999,12,FALSE))</f>
        <v>74.209999999999994</v>
      </c>
      <c r="R30" s="3">
        <f>IF(A30="NA","",VLOOKUP(A30,Chla!A$2:O$9999,15,FALSE))</f>
        <v>7.1889960000000004</v>
      </c>
      <c r="S30" s="3">
        <f>IF(A30="NA","",VLOOKUP(A30,TSS!A$2:L$9999,12,FALSE))</f>
        <v>68</v>
      </c>
      <c r="T30" s="21">
        <f>IF(A30="NA","",VLOOKUP(A30,PCN!A$2:Q$9999,11,FALSE))</f>
        <v>120.273</v>
      </c>
      <c r="U30" s="21">
        <f>IF(A30="NA","",VLOOKUP(A30,PCN!A$2:Q$9999,12,FALSE))</f>
        <v>3.1E-2</v>
      </c>
      <c r="V30" s="21">
        <f>IF(A30="NA","",VLOOKUP(A30,PCN!A$2:Q$9999,14,FALSE))</f>
        <v>310</v>
      </c>
      <c r="W30" s="21">
        <f>IF(A30="NA","",VLOOKUP(A30,PCN!A$2:Q$9999,15,FALSE))</f>
        <v>1879.4829999999999</v>
      </c>
      <c r="X30" s="21">
        <f>IF(A30="NA","",VLOOKUP(A30,TN_DOC!A$2:I$9999,8,FALSE))</f>
        <v>0</v>
      </c>
      <c r="Y30" s="21">
        <f>IF(A30="NA","",VLOOKUP(A30,TN_DOC!A$2:I$9999,9,FALSE))</f>
        <v>1.0660000000000001</v>
      </c>
      <c r="Z30" s="3"/>
    </row>
    <row r="31" spans="1:26" x14ac:dyDescent="0.2">
      <c r="A31" s="3" t="s">
        <v>276</v>
      </c>
      <c r="B31" s="10" t="str">
        <f>IF(A31="NA","",VLOOKUP(A31,'QAQC ID Reference Page'!A$2:G$10999,2,FALSE))</f>
        <v>OBS0520</v>
      </c>
      <c r="C31" s="20">
        <f>IF(A31="NA","",VLOOKUP(A31,'QAQC ID Reference Page'!A$2:G$10999,3,FALSE))</f>
        <v>43986</v>
      </c>
      <c r="D31" s="12">
        <f>IF(A31="NA","",VLOOKUP(A31,'QAQC ID Reference Page'!A$2:G$10999,4,FALSE))</f>
        <v>0.47569444444444442</v>
      </c>
      <c r="E31" s="3">
        <f>IF(A31="NA","",VLOOKUP(A31,'QAQC ID Reference Page'!A$2:G$10999,5,FALSE))</f>
        <v>1015</v>
      </c>
      <c r="F31" s="3" t="str">
        <f>IF(A31="NA","",VLOOKUP(A31,'QAQC ID Reference Page'!A$2:G$10999,6,FALSE))</f>
        <v>DR</v>
      </c>
      <c r="G31" s="3" t="str">
        <f>IF(A31="NA","",VLOOKUP(A31,'QAQC ID Reference Page'!A$2:G$10999,7,FALSE))</f>
        <v>S</v>
      </c>
      <c r="H31" s="25">
        <f>IF(A31="NA","",VLOOKUP(A31,'Water Data'!G$2:O$9999,2,FALSE))</f>
        <v>7.74</v>
      </c>
      <c r="I31" s="21">
        <f>IF(A31="NA","",VLOOKUP(A31,'Water Data'!G$2:O$9999,3,FALSE))</f>
        <v>28.1</v>
      </c>
      <c r="J31" s="3">
        <f>IF(A31="NA","",VLOOKUP(A31,'Water Data'!G$2:O$9999,4,FALSE))</f>
        <v>3.92</v>
      </c>
      <c r="K31" s="3">
        <f>IF(A31="NA","",VLOOKUP(A31,'Water Data'!G$2:O$9999,6,FALSE))</f>
        <v>8.14</v>
      </c>
      <c r="L31" s="3">
        <f>IF(A31="NA","",VLOOKUP(A31,'Water Data'!G$2:O$9999,9,FALSE))</f>
        <v>10.68</v>
      </c>
      <c r="M31" s="22">
        <f>IF(A31="NA","",VLOOKUP(A31,Nutrients!A$2:L$9999,8,FALSE))</f>
        <v>0.24</v>
      </c>
      <c r="N31" s="22">
        <f>IF(A31="NA","",VLOOKUP(A31,Nutrients!A$2:L$9999,9,FALSE))</f>
        <v>0.13</v>
      </c>
      <c r="O31" s="23">
        <f>IF(A31="NA","",VLOOKUP(A31,Nutrients!A$2:L$9999,10,FALSE))</f>
        <v>2.4E-2</v>
      </c>
      <c r="P31" s="22">
        <f>IF(A31="NA","",VLOOKUP(A31,Nutrients!A$2:L$9999,11,FALSE))</f>
        <v>0.66</v>
      </c>
      <c r="Q31" s="24">
        <f>IF(A31="NA","",VLOOKUP(A31,Nutrients!A$2:L$9999,12,FALSE))</f>
        <v>71.53</v>
      </c>
      <c r="R31" s="3">
        <f>IF(A31="NA","",VLOOKUP(A31,Chla!A$2:O$9999,15,FALSE))</f>
        <v>14.899056</v>
      </c>
      <c r="S31" s="3">
        <f>IF(A31="NA","",VLOOKUP(A31,TSS!A$2:L$9999,12,FALSE))</f>
        <v>24</v>
      </c>
      <c r="T31" s="21">
        <f>IF(A31="NA","",VLOOKUP(A31,PCN!A$2:Q$9999,11,FALSE))</f>
        <v>92.421999999999997</v>
      </c>
      <c r="U31" s="21">
        <f>IF(A31="NA","",VLOOKUP(A31,PCN!A$2:Q$9999,12,FALSE))</f>
        <v>2.4E-2</v>
      </c>
      <c r="V31" s="21">
        <f>IF(A31="NA","",VLOOKUP(A31,PCN!A$2:Q$9999,14,FALSE))</f>
        <v>240</v>
      </c>
      <c r="W31" s="21">
        <f>IF(A31="NA","",VLOOKUP(A31,PCN!A$2:Q$9999,15,FALSE))</f>
        <v>1696.1179999999999</v>
      </c>
      <c r="X31" s="21">
        <f>IF(A31="NA","",VLOOKUP(A31,TN_DOC!A$2:I$9999,8,FALSE))</f>
        <v>0</v>
      </c>
      <c r="Y31" s="21">
        <f>IF(A31="NA","",VLOOKUP(A31,TN_DOC!A$2:I$9999,9,FALSE))</f>
        <v>1.8029999999999999</v>
      </c>
      <c r="Z31" s="3"/>
    </row>
    <row r="32" spans="1:26" x14ac:dyDescent="0.2">
      <c r="A32" s="3" t="s">
        <v>278</v>
      </c>
      <c r="B32" s="10" t="str">
        <f>IF(A32="NA","",VLOOKUP(A32,'QAQC ID Reference Page'!A$2:G$10999,2,FALSE))</f>
        <v>OBS0520</v>
      </c>
      <c r="C32" s="20">
        <f>IF(A32="NA","",VLOOKUP(A32,'QAQC ID Reference Page'!A$2:G$10999,3,FALSE))</f>
        <v>43986</v>
      </c>
      <c r="D32" s="12">
        <f>IF(A32="NA","",VLOOKUP(A32,'QAQC ID Reference Page'!A$2:G$10999,4,FALSE))</f>
        <v>0.48749999999999999</v>
      </c>
      <c r="E32" s="3">
        <f>IF(A32="NA","",VLOOKUP(A32,'QAQC ID Reference Page'!A$2:G$10999,5,FALSE))</f>
        <v>1010</v>
      </c>
      <c r="F32" s="3" t="str">
        <f>IF(A32="NA","",VLOOKUP(A32,'QAQC ID Reference Page'!A$2:G$10999,6,FALSE))</f>
        <v>G6</v>
      </c>
      <c r="G32" s="3" t="str">
        <f>IF(A32="NA","",VLOOKUP(A32,'QAQC ID Reference Page'!A$2:G$10999,7,FALSE))</f>
        <v>S</v>
      </c>
      <c r="H32" s="21">
        <f>IF(A32="NA","",VLOOKUP(A32,'Water Data'!G$2:O$9999,2,FALSE))</f>
        <v>9.23</v>
      </c>
      <c r="I32" s="21">
        <f>IF(A32="NA","",VLOOKUP(A32,'Water Data'!G$2:O$9999,3,FALSE))</f>
        <v>28.6</v>
      </c>
      <c r="J32" s="3">
        <f>IF(A32="NA","",VLOOKUP(A32,'Water Data'!G$2:O$9999,4,FALSE))</f>
        <v>4.7300000000000004</v>
      </c>
      <c r="K32" s="3">
        <f>IF(A32="NA","",VLOOKUP(A32,'Water Data'!G$2:O$9999,6,FALSE))</f>
        <v>8.4600000000000009</v>
      </c>
      <c r="L32" s="3">
        <f>IF(A32="NA","",VLOOKUP(A32,'Water Data'!G$2:O$9999,9,FALSE))</f>
        <v>10.65</v>
      </c>
      <c r="M32" s="22">
        <f>IF(A32="NA","",VLOOKUP(A32,Nutrients!A$2:L$9999,8,FALSE))</f>
        <v>0.09</v>
      </c>
      <c r="N32" s="22">
        <f>IF(A32="NA","",VLOOKUP(A32,Nutrients!A$2:L$9999,9,FALSE))</f>
        <v>0.09</v>
      </c>
      <c r="O32" s="23">
        <f>IF(A32="NA","",VLOOKUP(A32,Nutrients!A$2:L$9999,10,FALSE))</f>
        <v>1.0999999999999999E-2</v>
      </c>
      <c r="P32" s="22">
        <f>IF(A32="NA","",VLOOKUP(A32,Nutrients!A$2:L$9999,11,FALSE))</f>
        <v>0.49</v>
      </c>
      <c r="Q32" s="24">
        <f>IF(A32="NA","",VLOOKUP(A32,Nutrients!A$2:L$9999,12,FALSE))</f>
        <v>21.75</v>
      </c>
      <c r="R32" s="3">
        <f>IF(A32="NA","",VLOOKUP(A32,Chla!A$2:O$9999,15,FALSE))</f>
        <v>13.549591999999999</v>
      </c>
      <c r="S32" s="3">
        <f>IF(A32="NA","",VLOOKUP(A32,TSS!A$2:L$9999,12,FALSE))</f>
        <v>24</v>
      </c>
      <c r="T32" s="21">
        <f>IF(A32="NA","",VLOOKUP(A32,PCN!A$2:Q$9999,11,FALSE))</f>
        <v>80.507000000000005</v>
      </c>
      <c r="U32" s="21">
        <f>IF(A32="NA","",VLOOKUP(A32,PCN!A$2:Q$9999,12,FALSE))</f>
        <v>2.1000000000000001E-2</v>
      </c>
      <c r="V32" s="21">
        <f>IF(A32="NA","",VLOOKUP(A32,PCN!A$2:Q$9999,14,FALSE))</f>
        <v>210</v>
      </c>
      <c r="W32" s="21">
        <f>IF(A32="NA","",VLOOKUP(A32,PCN!A$2:Q$9999,15,FALSE))</f>
        <v>1537.143</v>
      </c>
      <c r="X32" s="21">
        <f>IF(A32="NA","",VLOOKUP(A32,TN_DOC!A$2:I$9999,8,FALSE))</f>
        <v>0</v>
      </c>
      <c r="Y32" s="21">
        <f>IF(A32="NA","",VLOOKUP(A32,TN_DOC!A$2:I$9999,9,FALSE))</f>
        <v>1.4470000000000001</v>
      </c>
      <c r="Z32" s="3"/>
    </row>
    <row r="33" spans="1:26" x14ac:dyDescent="0.2">
      <c r="A33" s="3" t="s">
        <v>280</v>
      </c>
      <c r="B33" s="10" t="str">
        <f>IF(A33="NA","",VLOOKUP(A33,'QAQC ID Reference Page'!A$2:G$10999,2,FALSE))</f>
        <v>OBS0520</v>
      </c>
      <c r="C33" s="20">
        <f>IF(A33="NA","",VLOOKUP(A33,'QAQC ID Reference Page'!A$2:G$10999,3,FALSE))</f>
        <v>43986</v>
      </c>
      <c r="D33" s="12">
        <f>IF(A33="NA","",VLOOKUP(A33,'QAQC ID Reference Page'!A$2:G$10999,4,FALSE))</f>
        <v>0.50208333333333333</v>
      </c>
      <c r="E33" s="3">
        <f>IF(A33="NA","",VLOOKUP(A33,'QAQC ID Reference Page'!A$2:G$10999,5,FALSE))</f>
        <v>1007</v>
      </c>
      <c r="F33" s="3" t="str">
        <f>IF(A33="NA","",VLOOKUP(A33,'QAQC ID Reference Page'!A$2:G$10999,6,FALSE))</f>
        <v>G7C</v>
      </c>
      <c r="G33" s="3" t="str">
        <f>IF(A33="NA","",VLOOKUP(A33,'QAQC ID Reference Page'!A$2:G$10999,7,FALSE))</f>
        <v>S</v>
      </c>
      <c r="H33" s="21">
        <f>IF(A33="NA","",VLOOKUP(A33,'Water Data'!G$2:O$9999,2,FALSE))</f>
        <v>9.36</v>
      </c>
      <c r="I33" s="21">
        <f>IF(A33="NA","",VLOOKUP(A33,'Water Data'!G$2:O$9999,3,FALSE))</f>
        <v>28.8</v>
      </c>
      <c r="J33" s="3">
        <f>IF(A33="NA","",VLOOKUP(A33,'Water Data'!G$2:O$9999,4,FALSE))</f>
        <v>4.9400000000000004</v>
      </c>
      <c r="K33" s="3">
        <f>IF(A33="NA","",VLOOKUP(A33,'Water Data'!G$2:O$9999,6,FALSE))</f>
        <v>8.39</v>
      </c>
      <c r="L33" s="3">
        <f>IF(A33="NA","",VLOOKUP(A33,'Water Data'!G$2:O$9999,9,FALSE))</f>
        <v>10.66</v>
      </c>
      <c r="M33" s="22">
        <f>IF(A33="NA","",VLOOKUP(A33,Nutrients!A$2:L$9999,8,FALSE))</f>
        <v>0.2</v>
      </c>
      <c r="N33" s="22">
        <f>IF(A33="NA","",VLOOKUP(A33,Nutrients!A$2:L$9999,9,FALSE))</f>
        <v>0.11</v>
      </c>
      <c r="O33" s="23">
        <f>IF(A33="NA","",VLOOKUP(A33,Nutrients!A$2:L$9999,10,FALSE))</f>
        <v>7.3999999999999996E-2</v>
      </c>
      <c r="P33" s="22">
        <f>IF(A33="NA","",VLOOKUP(A33,Nutrients!A$2:L$9999,11,FALSE))</f>
        <v>0.32</v>
      </c>
      <c r="Q33" s="24">
        <f>IF(A33="NA","",VLOOKUP(A33,Nutrients!A$2:L$9999,12,FALSE))</f>
        <v>62.95</v>
      </c>
      <c r="R33" s="3">
        <f>IF(A33="NA","",VLOOKUP(A33,Chla!A$2:O$9999,15,FALSE))</f>
        <v>9.3456519999999994</v>
      </c>
      <c r="S33" s="3">
        <f>IF(A33="NA","",VLOOKUP(A33,TSS!A$2:L$9999,12,FALSE))</f>
        <v>24</v>
      </c>
      <c r="T33" s="21">
        <f>IF(A33="NA","",VLOOKUP(A33,PCN!A$2:Q$9999,11,FALSE))</f>
        <v>63.33</v>
      </c>
      <c r="U33" s="21">
        <f>IF(A33="NA","",VLOOKUP(A33,PCN!A$2:Q$9999,12,FALSE))</f>
        <v>1.6E-2</v>
      </c>
      <c r="V33" s="21">
        <f>IF(A33="NA","",VLOOKUP(A33,PCN!A$2:Q$9999,14,FALSE))</f>
        <v>160</v>
      </c>
      <c r="W33" s="21">
        <f>IF(A33="NA","",VLOOKUP(A33,PCN!A$2:Q$9999,15,FALSE))</f>
        <v>1162.4860000000001</v>
      </c>
      <c r="X33" s="21">
        <f>IF(A33="NA","",VLOOKUP(A33,TN_DOC!A$2:I$9999,8,FALSE))</f>
        <v>0</v>
      </c>
      <c r="Y33" s="21">
        <f>IF(A33="NA","",VLOOKUP(A33,TN_DOC!A$2:I$9999,9,FALSE))</f>
        <v>3.0750000000000002</v>
      </c>
      <c r="Z33" s="3"/>
    </row>
    <row r="34" spans="1:26" x14ac:dyDescent="0.2">
      <c r="A34" s="3" t="s">
        <v>282</v>
      </c>
      <c r="B34" s="10" t="str">
        <f>IF(A34="NA","",VLOOKUP(A34,'QAQC ID Reference Page'!A$2:G$10999,2,FALSE))</f>
        <v>OBS0520</v>
      </c>
      <c r="C34" s="20">
        <f>IF(A34="NA","",VLOOKUP(A34,'QAQC ID Reference Page'!A$2:G$10999,3,FALSE))</f>
        <v>43986</v>
      </c>
      <c r="D34" s="12">
        <f>IF(A34="NA","",VLOOKUP(A34,'QAQC ID Reference Page'!A$2:G$10999,4,FALSE))</f>
        <v>0.50208333333333333</v>
      </c>
      <c r="E34" s="3">
        <f>IF(A34="NA","",VLOOKUP(A34,'QAQC ID Reference Page'!A$2:G$10999,5,FALSE))</f>
        <v>1003</v>
      </c>
      <c r="F34" s="3" t="str">
        <f>IF(A34="NA","",VLOOKUP(A34,'QAQC ID Reference Page'!A$2:G$10999,6,FALSE))</f>
        <v>G7C</v>
      </c>
      <c r="G34" s="3" t="str">
        <f>IF(A34="NA","",VLOOKUP(A34,'QAQC ID Reference Page'!A$2:G$10999,7,FALSE))</f>
        <v>B</v>
      </c>
      <c r="H34" s="21">
        <f>IF(A34="NA","",VLOOKUP(A34,'Water Data'!G$2:O$9999,2,FALSE))</f>
        <v>5.83</v>
      </c>
      <c r="I34" s="21">
        <f>IF(A34="NA","",VLOOKUP(A34,'Water Data'!G$2:O$9999,3,FALSE))</f>
        <v>27.9</v>
      </c>
      <c r="J34" s="3">
        <f>IF(A34="NA","",VLOOKUP(A34,'Water Data'!G$2:O$9999,4,FALSE))</f>
        <v>20.67</v>
      </c>
      <c r="K34" s="3">
        <f>IF(A34="NA","",VLOOKUP(A34,'Water Data'!G$2:O$9999,6,FALSE))</f>
        <v>8.06</v>
      </c>
      <c r="L34" s="3">
        <f>IF(A34="NA","",VLOOKUP(A34,'Water Data'!G$2:O$9999,9,FALSE))</f>
        <v>19.5</v>
      </c>
      <c r="M34" s="22">
        <f>IF(A34="NA","",VLOOKUP(A34,Nutrients!A$2:L$9999,8,FALSE))</f>
        <v>0.99</v>
      </c>
      <c r="N34" s="22">
        <f>IF(A34="NA","",VLOOKUP(A34,Nutrients!A$2:L$9999,9,FALSE))</f>
        <v>0.33</v>
      </c>
      <c r="O34" s="23">
        <f>IF(A34="NA","",VLOOKUP(A34,Nutrients!A$2:L$9999,10,FALSE))</f>
        <v>0.42199999999999999</v>
      </c>
      <c r="P34" s="22">
        <f>IF(A34="NA","",VLOOKUP(A34,Nutrients!A$2:L$9999,11,FALSE))</f>
        <v>2.15</v>
      </c>
      <c r="Q34" s="24">
        <f>IF(A34="NA","",VLOOKUP(A34,Nutrients!A$2:L$9999,12,FALSE))</f>
        <v>62.7</v>
      </c>
      <c r="R34" s="3">
        <f>IF(A34="NA","",VLOOKUP(A34,Chla!A$2:O$9999,15,FALSE))</f>
        <v>5.7732280000000005</v>
      </c>
      <c r="S34" s="3">
        <f>IF(A34="NA","",VLOOKUP(A34,TSS!A$2:L$9999,12,FALSE))</f>
        <v>92</v>
      </c>
      <c r="T34" s="21">
        <f>IF(A34="NA","",VLOOKUP(A34,PCN!A$2:Q$9999,11,FALSE))</f>
        <v>0</v>
      </c>
      <c r="U34" s="21">
        <f>IF(A34="NA","",VLOOKUP(A34,PCN!A$2:Q$9999,12,FALSE))</f>
        <v>0</v>
      </c>
      <c r="V34" s="21">
        <f>IF(A34="NA","",VLOOKUP(A34,PCN!A$2:Q$9999,14,FALSE))</f>
        <v>0</v>
      </c>
      <c r="W34" s="21">
        <f>IF(A34="NA","",VLOOKUP(A34,PCN!A$2:Q$9999,15,FALSE))</f>
        <v>0</v>
      </c>
      <c r="X34" s="21">
        <f>IF(A34="NA","",VLOOKUP(A34,TN_DOC!A$2:I$9999,8,FALSE))</f>
        <v>0</v>
      </c>
      <c r="Y34" s="21">
        <f>IF(A34="NA","",VLOOKUP(A34,TN_DOC!A$2:I$9999,9,FALSE))</f>
        <v>2.9950000000000001</v>
      </c>
      <c r="Z34" s="3"/>
    </row>
    <row r="35" spans="1:26" x14ac:dyDescent="0.2">
      <c r="A35" s="3" t="s">
        <v>283</v>
      </c>
      <c r="B35" s="10" t="str">
        <f>IF(A35="NA","",VLOOKUP(A35,'QAQC ID Reference Page'!A$2:G$10999,2,FALSE))</f>
        <v>OBS0520</v>
      </c>
      <c r="C35" s="20">
        <f>IF(A35="NA","",VLOOKUP(A35,'QAQC ID Reference Page'!A$2:G$10999,3,FALSE))</f>
        <v>43986</v>
      </c>
      <c r="D35" s="12">
        <f>IF(A35="NA","",VLOOKUP(A35,'QAQC ID Reference Page'!A$2:G$10999,4,FALSE))</f>
        <v>0.52222222222222225</v>
      </c>
      <c r="E35" s="3">
        <f>IF(A35="NA","",VLOOKUP(A35,'QAQC ID Reference Page'!A$2:G$10999,5,FALSE))</f>
        <v>1001</v>
      </c>
      <c r="F35" s="3" t="str">
        <f>IF(A35="NA","",VLOOKUP(A35,'QAQC ID Reference Page'!A$2:G$10999,6,FALSE))</f>
        <v>EFR</v>
      </c>
      <c r="G35" s="3" t="str">
        <f>IF(A35="NA","",VLOOKUP(A35,'QAQC ID Reference Page'!A$2:G$10999,7,FALSE))</f>
        <v>S</v>
      </c>
      <c r="H35" s="21">
        <f>IF(A35="NA","",VLOOKUP(A35,'Water Data'!G$2:O$9999,2,FALSE))</f>
        <v>7.58</v>
      </c>
      <c r="I35" s="21">
        <f>IF(A35="NA","",VLOOKUP(A35,'Water Data'!G$2:O$9999,3,FALSE))</f>
        <v>28.4</v>
      </c>
      <c r="J35" s="3">
        <f>IF(A35="NA","",VLOOKUP(A35,'Water Data'!G$2:O$9999,4,FALSE))</f>
        <v>4.72</v>
      </c>
      <c r="K35" s="3">
        <f>IF(A35="NA","",VLOOKUP(A35,'Water Data'!G$2:O$9999,6,FALSE))</f>
        <v>8.01</v>
      </c>
      <c r="L35" s="3">
        <f>IF(A35="NA","",VLOOKUP(A35,'Water Data'!G$2:O$9999,9,FALSE))</f>
        <v>11.37</v>
      </c>
      <c r="M35" s="22">
        <f>IF(A35="NA","",VLOOKUP(A35,Nutrients!A$2:L$9999,8,FALSE))</f>
        <v>0.11</v>
      </c>
      <c r="N35" s="22">
        <f>IF(A35="NA","",VLOOKUP(A35,Nutrients!A$2:L$9999,9,FALSE))</f>
        <v>0.11</v>
      </c>
      <c r="O35" s="23">
        <f>IF(A35="NA","",VLOOKUP(A35,Nutrients!A$2:L$9999,10,FALSE))</f>
        <v>1.7000000000000001E-2</v>
      </c>
      <c r="P35" s="22">
        <f>IF(A35="NA","",VLOOKUP(A35,Nutrients!A$2:L$9999,11,FALSE))</f>
        <v>-0.28000000000000003</v>
      </c>
      <c r="Q35" s="24">
        <f>IF(A35="NA","",VLOOKUP(A35,Nutrients!A$2:L$9999,12,FALSE))</f>
        <v>79.040000000000006</v>
      </c>
      <c r="R35" s="3">
        <f>IF(A35="NA","",VLOOKUP(A35,Chla!A$2:O$9999,15,FALSE))</f>
        <v>9.4532480000000003</v>
      </c>
      <c r="S35" s="3">
        <f>IF(A35="NA","",VLOOKUP(A35,TSS!A$2:L$9999,12,FALSE))</f>
        <v>28</v>
      </c>
      <c r="T35" s="21">
        <f>IF(A35="NA","",VLOOKUP(A35,PCN!A$2:Q$9999,11,FALSE))</f>
        <v>75.373000000000005</v>
      </c>
      <c r="U35" s="21">
        <f>IF(A35="NA","",VLOOKUP(A35,PCN!A$2:Q$9999,12,FALSE))</f>
        <v>1.9E-2</v>
      </c>
      <c r="V35" s="21">
        <f>IF(A35="NA","",VLOOKUP(A35,PCN!A$2:Q$9999,14,FALSE))</f>
        <v>189.99999999999997</v>
      </c>
      <c r="W35" s="21">
        <f>IF(A35="NA","",VLOOKUP(A35,PCN!A$2:Q$9999,15,FALSE))</f>
        <v>1439.7560000000001</v>
      </c>
      <c r="X35" s="21">
        <f>IF(A35="NA","",VLOOKUP(A35,TN_DOC!A$2:I$9999,8,FALSE))</f>
        <v>0</v>
      </c>
      <c r="Y35" s="21">
        <f>IF(A35="NA","",VLOOKUP(A35,TN_DOC!A$2:I$9999,9,FALSE))</f>
        <v>4.2140000000000004</v>
      </c>
      <c r="Z35" s="3"/>
    </row>
    <row r="36" spans="1:26" x14ac:dyDescent="0.2">
      <c r="A36" s="3" t="s">
        <v>285</v>
      </c>
      <c r="B36" s="10" t="str">
        <f>IF(A36="NA","",VLOOKUP(A36,'QAQC ID Reference Page'!A$2:G$10999,2,FALSE))</f>
        <v>OBS0620</v>
      </c>
      <c r="C36" s="20">
        <f>IF(A36="NA","",VLOOKUP(A36,'QAQC ID Reference Page'!A$2:G$10999,3,FALSE))</f>
        <v>43999</v>
      </c>
      <c r="D36" s="12">
        <f>IF(A36="NA","",VLOOKUP(A36,'QAQC ID Reference Page'!A$2:G$10999,4,FALSE))</f>
        <v>0.30833333333333335</v>
      </c>
      <c r="E36" s="3">
        <f>IF(A36="NA","",VLOOKUP(A36,'QAQC ID Reference Page'!A$2:G$10999,5,FALSE))</f>
        <v>1001</v>
      </c>
      <c r="F36" s="3" t="str">
        <f>IF(A36="NA","",VLOOKUP(A36,'QAQC ID Reference Page'!A$2:G$10999,6,FALSE))</f>
        <v>E6</v>
      </c>
      <c r="G36" s="3" t="str">
        <f>IF(A36="NA","",VLOOKUP(A36,'QAQC ID Reference Page'!A$2:G$10999,7,FALSE))</f>
        <v>S</v>
      </c>
      <c r="H36" s="21">
        <f>IF(A36="NA","",VLOOKUP(A36,'Water Data'!G$2:O$9999,2,FALSE))</f>
        <v>7.38</v>
      </c>
      <c r="I36" s="21">
        <f>IF(A36="NA","",VLOOKUP(A36,'Water Data'!G$2:O$9999,3,FALSE))</f>
        <v>27.5</v>
      </c>
      <c r="J36" s="3">
        <f>IF(A36="NA","",VLOOKUP(A36,'Water Data'!G$2:O$9999,4,FALSE))</f>
        <v>3.82</v>
      </c>
      <c r="K36" s="3">
        <f>IF(A36="NA","",VLOOKUP(A36,'Water Data'!G$2:O$9999,6,FALSE))</f>
        <v>8.23</v>
      </c>
      <c r="L36" s="3">
        <f>IF(A36="NA","",VLOOKUP(A36,'Water Data'!G$2:O$9999,9,FALSE))</f>
        <v>10.210000000000001</v>
      </c>
      <c r="M36" s="22">
        <f>IF(A36="NA","",VLOOKUP(A36,Nutrients!A$2:L$9999,8,FALSE))</f>
        <v>0.4</v>
      </c>
      <c r="N36" s="22">
        <f>IF(A36="NA","",VLOOKUP(A36,Nutrients!A$2:L$9999,9,FALSE))</f>
        <v>0.11</v>
      </c>
      <c r="O36" s="23">
        <f>IF(A36="NA","",VLOOKUP(A36,Nutrients!A$2:L$9999,10,FALSE))</f>
        <v>1.7999999999999999E-2</v>
      </c>
      <c r="P36" s="22">
        <f>IF(A36="NA","",VLOOKUP(A36,Nutrients!A$2:L$9999,11,FALSE))</f>
        <v>0.76</v>
      </c>
      <c r="Q36" s="24">
        <f>IF(A36="NA","",VLOOKUP(A36,Nutrients!A$2:L$9999,12,FALSE))</f>
        <v>50.11</v>
      </c>
      <c r="R36" s="3">
        <f>IF(A36="NA","",VLOOKUP(A36,Chla!A$2:O$9999,15,FALSE))</f>
        <v>9.8166679999999999</v>
      </c>
      <c r="S36" s="3">
        <f>IF(A36="NA","",VLOOKUP(A36,TSS!A$2:L$9999,12,FALSE))</f>
        <v>74.712643678160916</v>
      </c>
      <c r="T36" s="21">
        <f>IF(A36="NA","",VLOOKUP(A36,PCN!A$2:Q$9999,11,FALSE))</f>
        <v>97.926000000000002</v>
      </c>
      <c r="U36" s="21">
        <f>IF(A36="NA","",VLOOKUP(A36,PCN!A$2:Q$9999,12,FALSE))</f>
        <v>2.5000000000000001E-2</v>
      </c>
      <c r="V36" s="21">
        <f>IF(A36="NA","",VLOOKUP(A36,PCN!A$2:Q$9999,14,FALSE))</f>
        <v>312.5</v>
      </c>
      <c r="W36" s="21">
        <f>IF(A36="NA","",VLOOKUP(A36,PCN!A$2:Q$9999,15,FALSE))</f>
        <v>2867.64</v>
      </c>
      <c r="X36" s="21">
        <f>IF(A36="NA","",VLOOKUP(A36,TN_DOC!A$2:I$9999,8,FALSE))</f>
        <v>0</v>
      </c>
      <c r="Y36" s="21">
        <f>IF(A36="NA","",VLOOKUP(A36,TN_DOC!A$2:I$9999,9,FALSE))</f>
        <v>1.599</v>
      </c>
      <c r="Z36" s="3"/>
    </row>
    <row r="37" spans="1:26" x14ac:dyDescent="0.2">
      <c r="A37" s="3" t="s">
        <v>287</v>
      </c>
      <c r="B37" s="10" t="str">
        <f>IF(A37="NA","",VLOOKUP(A37,'QAQC ID Reference Page'!A$2:G$10999,2,FALSE))</f>
        <v>OBS0620</v>
      </c>
      <c r="C37" s="20">
        <f>IF(A37="NA","",VLOOKUP(A37,'QAQC ID Reference Page'!A$2:G$10999,3,FALSE))</f>
        <v>43999</v>
      </c>
      <c r="D37" s="12">
        <f>IF(A37="NA","",VLOOKUP(A37,'QAQC ID Reference Page'!A$2:G$10999,4,FALSE))</f>
        <v>0.35694444444444445</v>
      </c>
      <c r="E37" s="3">
        <f>IF(A37="NA","",VLOOKUP(A37,'QAQC ID Reference Page'!A$2:G$10999,5,FALSE))</f>
        <v>1002</v>
      </c>
      <c r="F37" s="3" t="str">
        <f>IF(A37="NA","",VLOOKUP(A37,'QAQC ID Reference Page'!A$2:G$10999,6,FALSE))</f>
        <v>E7C</v>
      </c>
      <c r="G37" s="3" t="str">
        <f>IF(A37="NA","",VLOOKUP(A37,'QAQC ID Reference Page'!A$2:G$10999,7,FALSE))</f>
        <v>S</v>
      </c>
      <c r="H37" s="21">
        <f>IF(A37="NA","",VLOOKUP(A37,'Water Data'!G$2:O$9999,2,FALSE))</f>
        <v>8.1999999999999993</v>
      </c>
      <c r="I37" s="21">
        <f>IF(A37="NA","",VLOOKUP(A37,'Water Data'!G$2:O$9999,3,FALSE))</f>
        <v>28</v>
      </c>
      <c r="J37" s="3">
        <f>IF(A37="NA","",VLOOKUP(A37,'Water Data'!G$2:O$9999,4,FALSE))</f>
        <v>8.49</v>
      </c>
      <c r="K37" s="3">
        <f>IF(A37="NA","",VLOOKUP(A37,'Water Data'!G$2:O$9999,6,FALSE))</f>
        <v>8.4</v>
      </c>
      <c r="L37" s="3">
        <f>IF(A37="NA","",VLOOKUP(A37,'Water Data'!G$2:O$9999,9,FALSE))</f>
        <v>11.64</v>
      </c>
      <c r="M37" s="22">
        <f>IF(A37="NA","",VLOOKUP(A37,Nutrients!A$2:L$9999,8,FALSE))</f>
        <v>0.27</v>
      </c>
      <c r="N37" s="22">
        <f>IF(A37="NA","",VLOOKUP(A37,Nutrients!A$2:L$9999,9,FALSE))</f>
        <v>0.13</v>
      </c>
      <c r="O37" s="23">
        <f>IF(A37="NA","",VLOOKUP(A37,Nutrients!A$2:L$9999,10,FALSE))</f>
        <v>1.7000000000000001E-2</v>
      </c>
      <c r="P37" s="22">
        <f>IF(A37="NA","",VLOOKUP(A37,Nutrients!A$2:L$9999,11,FALSE))</f>
        <v>0.46</v>
      </c>
      <c r="Q37" s="24">
        <f>IF(A37="NA","",VLOOKUP(A37,Nutrients!A$2:L$9999,12,FALSE))</f>
        <v>75.61</v>
      </c>
      <c r="R37" s="3">
        <f>IF(A37="NA","",VLOOKUP(A37,Chla!A$2:O$9999,15,FALSE))</f>
        <v>6.4465800000000009</v>
      </c>
      <c r="S37" s="3">
        <f>IF(A37="NA","",VLOOKUP(A37,TSS!A$2:L$9999,12,FALSE))</f>
        <v>28</v>
      </c>
      <c r="T37" s="21">
        <f>IF(A37="NA","",VLOOKUP(A37,PCN!A$2:Q$9999,11,FALSE))</f>
        <v>45.747999999999998</v>
      </c>
      <c r="U37" s="21">
        <f>IF(A37="NA","",VLOOKUP(A37,PCN!A$2:Q$9999,12,FALSE))</f>
        <v>1.2E-2</v>
      </c>
      <c r="V37" s="21">
        <f>IF(A37="NA","",VLOOKUP(A37,PCN!A$2:Q$9999,14,FALSE))</f>
        <v>120</v>
      </c>
      <c r="W37" s="21">
        <f>IF(A37="NA","",VLOOKUP(A37,PCN!A$2:Q$9999,15,FALSE))</f>
        <v>2103.8809999999999</v>
      </c>
      <c r="X37" s="21">
        <f>IF(A37="NA","",VLOOKUP(A37,TN_DOC!A$2:I$9999,8,FALSE))</f>
        <v>0</v>
      </c>
      <c r="Y37" s="21">
        <f>IF(A37="NA","",VLOOKUP(A37,TN_DOC!A$2:I$9999,9,FALSE))</f>
        <v>10.34</v>
      </c>
      <c r="Z37" s="3"/>
    </row>
    <row r="38" spans="1:26" x14ac:dyDescent="0.2">
      <c r="A38" s="3" t="s">
        <v>289</v>
      </c>
      <c r="B38" s="10" t="str">
        <f>IF(A38="NA","",VLOOKUP(A38,'QAQC ID Reference Page'!A$2:G$10999,2,FALSE))</f>
        <v>OBS0620</v>
      </c>
      <c r="C38" s="20">
        <f>IF(A38="NA","",VLOOKUP(A38,'QAQC ID Reference Page'!A$2:G$10999,3,FALSE))</f>
        <v>43999</v>
      </c>
      <c r="D38" s="12">
        <f>IF(A38="NA","",VLOOKUP(A38,'QAQC ID Reference Page'!A$2:G$10999,4,FALSE))</f>
        <v>0.3840277777777778</v>
      </c>
      <c r="E38" s="3">
        <f>IF(A38="NA","",VLOOKUP(A38,'QAQC ID Reference Page'!A$2:G$10999,5,FALSE))</f>
        <v>1003</v>
      </c>
      <c r="F38" s="3" t="str">
        <f>IF(A38="NA","",VLOOKUP(A38,'QAQC ID Reference Page'!A$2:G$10999,6,FALSE))</f>
        <v>E9</v>
      </c>
      <c r="G38" s="3" t="str">
        <f>IF(A38="NA","",VLOOKUP(A38,'QAQC ID Reference Page'!A$2:G$10999,7,FALSE))</f>
        <v>S</v>
      </c>
      <c r="H38" s="21">
        <f>IF(A38="NA","",VLOOKUP(A38,'Water Data'!G$2:O$9999,2,FALSE))</f>
        <v>8.44</v>
      </c>
      <c r="I38" s="21">
        <f>IF(A38="NA","",VLOOKUP(A38,'Water Data'!G$2:O$9999,3,FALSE))</f>
        <v>27.4</v>
      </c>
      <c r="J38" s="3">
        <f>IF(A38="NA","",VLOOKUP(A38,'Water Data'!G$2:O$9999,4,FALSE))</f>
        <v>5.53</v>
      </c>
      <c r="K38" s="3">
        <f>IF(A38="NA","",VLOOKUP(A38,'Water Data'!G$2:O$9999,6,FALSE))</f>
        <v>8.4499999999999993</v>
      </c>
      <c r="L38" s="3">
        <f>IF(A38="NA","",VLOOKUP(A38,'Water Data'!G$2:O$9999,9,FALSE))</f>
        <v>10.19</v>
      </c>
      <c r="M38" s="22">
        <f>IF(A38="NA","",VLOOKUP(A38,Nutrients!A$2:L$9999,8,FALSE))</f>
        <v>0.2</v>
      </c>
      <c r="N38" s="22">
        <f>IF(A38="NA","",VLOOKUP(A38,Nutrients!A$2:L$9999,9,FALSE))</f>
        <v>0.13</v>
      </c>
      <c r="O38" s="23">
        <f>IF(A38="NA","",VLOOKUP(A38,Nutrients!A$2:L$9999,10,FALSE))</f>
        <v>2.4E-2</v>
      </c>
      <c r="P38" s="22">
        <f>IF(A38="NA","",VLOOKUP(A38,Nutrients!A$2:L$9999,11,FALSE))</f>
        <v>0.39</v>
      </c>
      <c r="Q38" s="24">
        <f>IF(A38="NA","",VLOOKUP(A38,Nutrients!A$2:L$9999,12,FALSE))</f>
        <v>59.15</v>
      </c>
      <c r="R38" s="3">
        <f>IF(A38="NA","",VLOOKUP(A38,Chla!A$2:O$9999,15,FALSE))</f>
        <v>10.883175999999999</v>
      </c>
      <c r="S38" s="3">
        <f>IF(A38="NA","",VLOOKUP(A38,TSS!A$2:L$9999,12,FALSE))</f>
        <v>28</v>
      </c>
      <c r="T38" s="21">
        <f>IF(A38="NA","",VLOOKUP(A38,PCN!A$2:Q$9999,11,FALSE))</f>
        <v>56.851999999999997</v>
      </c>
      <c r="U38" s="21">
        <f>IF(A38="NA","",VLOOKUP(A38,PCN!A$2:Q$9999,12,FALSE))</f>
        <v>1.4E-2</v>
      </c>
      <c r="V38" s="21">
        <f>IF(A38="NA","",VLOOKUP(A38,PCN!A$2:Q$9999,14,FALSE))</f>
        <v>139.99999999999997</v>
      </c>
      <c r="W38" s="21">
        <f>IF(A38="NA","",VLOOKUP(A38,PCN!A$2:Q$9999,15,FALSE))</f>
        <v>1758.0719999999999</v>
      </c>
      <c r="X38" s="21">
        <f>IF(A38="NA","",VLOOKUP(A38,TN_DOC!A$2:I$9999,8,FALSE))</f>
        <v>0</v>
      </c>
      <c r="Y38" s="21">
        <f>IF(A38="NA","",VLOOKUP(A38,TN_DOC!A$2:I$9999,9,FALSE))</f>
        <v>3.742</v>
      </c>
      <c r="Z38" s="3"/>
    </row>
    <row r="39" spans="1:26" x14ac:dyDescent="0.2">
      <c r="A39" s="3" t="s">
        <v>290</v>
      </c>
      <c r="B39" s="10" t="str">
        <f>IF(A39="NA","",VLOOKUP(A39,'QAQC ID Reference Page'!A$2:G$10999,2,FALSE))</f>
        <v>OBS0620</v>
      </c>
      <c r="C39" s="20">
        <f>IF(A39="NA","",VLOOKUP(A39,'QAQC ID Reference Page'!A$2:G$10999,3,FALSE))</f>
        <v>43999</v>
      </c>
      <c r="D39" s="12">
        <f>IF(A39="NA","",VLOOKUP(A39,'QAQC ID Reference Page'!A$2:G$10999,4,FALSE))</f>
        <v>0.43055555555555558</v>
      </c>
      <c r="E39" s="3">
        <f>IF(A39="NA","",VLOOKUP(A39,'QAQC ID Reference Page'!A$2:G$10999,5,FALSE))</f>
        <v>1005</v>
      </c>
      <c r="F39" s="3" t="str">
        <f>IF(A39="NA","",VLOOKUP(A39,'QAQC ID Reference Page'!A$2:G$10999,6,FALSE))</f>
        <v>G9</v>
      </c>
      <c r="G39" s="3" t="str">
        <f>IF(A39="NA","",VLOOKUP(A39,'QAQC ID Reference Page'!A$2:G$10999,7,FALSE))</f>
        <v>S</v>
      </c>
      <c r="H39" s="21">
        <f>IF(A39="NA","",VLOOKUP(A39,'Water Data'!G$2:O$9999,2,FALSE))</f>
        <v>8.57</v>
      </c>
      <c r="I39" s="21">
        <f>IF(A39="NA","",VLOOKUP(A39,'Water Data'!G$2:O$9999,3,FALSE))</f>
        <v>27.6</v>
      </c>
      <c r="J39" s="3">
        <f>IF(A39="NA","",VLOOKUP(A39,'Water Data'!G$2:O$9999,4,FALSE))</f>
        <v>4.75</v>
      </c>
      <c r="K39" s="3">
        <f>IF(A39="NA","",VLOOKUP(A39,'Water Data'!G$2:O$9999,6,FALSE))</f>
        <v>8.2899999999999991</v>
      </c>
      <c r="L39" s="3">
        <f>IF(A39="NA","",VLOOKUP(A39,'Water Data'!G$2:O$9999,9,FALSE))</f>
        <v>9.83</v>
      </c>
      <c r="M39" s="22">
        <f>IF(A39="NA","",VLOOKUP(A39,Nutrients!A$2:L$9999,8,FALSE))</f>
        <v>0.11</v>
      </c>
      <c r="N39" s="22">
        <f>IF(A39="NA","",VLOOKUP(A39,Nutrients!A$2:L$9999,9,FALSE))</f>
        <v>0.1</v>
      </c>
      <c r="O39" s="23">
        <f>IF(A39="NA","",VLOOKUP(A39,Nutrients!A$2:L$9999,10,FALSE))</f>
        <v>2.1999999999999999E-2</v>
      </c>
      <c r="P39" s="22">
        <f>IF(A39="NA","",VLOOKUP(A39,Nutrients!A$2:L$9999,11,FALSE))</f>
        <v>0.59</v>
      </c>
      <c r="Q39" s="24">
        <f>IF(A39="NA","",VLOOKUP(A39,Nutrients!A$2:L$9999,12,FALSE))</f>
        <v>54.04</v>
      </c>
      <c r="R39" s="3">
        <f>IF(A39="NA","",VLOOKUP(A39,Chla!A$2:O$9999,15,FALSE))</f>
        <v>10.177808000000001</v>
      </c>
      <c r="S39" s="3">
        <f>IF(A39="NA","",VLOOKUP(A39,TSS!A$2:L$9999,12,FALSE))</f>
        <v>24</v>
      </c>
      <c r="T39" s="21">
        <f>IF(A39="NA","",VLOOKUP(A39,PCN!A$2:Q$9999,11,FALSE))</f>
        <v>80.58</v>
      </c>
      <c r="U39" s="21">
        <f>IF(A39="NA","",VLOOKUP(A39,PCN!A$2:Q$9999,12,FALSE))</f>
        <v>2.1000000000000001E-2</v>
      </c>
      <c r="V39" s="21">
        <f>IF(A39="NA","",VLOOKUP(A39,PCN!A$2:Q$9999,14,FALSE))</f>
        <v>210</v>
      </c>
      <c r="W39" s="21">
        <f>IF(A39="NA","",VLOOKUP(A39,PCN!A$2:Q$9999,15,FALSE))</f>
        <v>1683.837</v>
      </c>
      <c r="X39" s="21">
        <f>IF(A39="NA","",VLOOKUP(A39,TN_DOC!A$2:I$9999,8,FALSE))</f>
        <v>0</v>
      </c>
      <c r="Y39" s="21">
        <f>IF(A39="NA","",VLOOKUP(A39,TN_DOC!A$2:I$9999,9,FALSE))</f>
        <v>5.8289999999999997</v>
      </c>
      <c r="Z39" s="3"/>
    </row>
    <row r="40" spans="1:26" x14ac:dyDescent="0.2">
      <c r="A40" s="3" t="s">
        <v>291</v>
      </c>
      <c r="B40" s="10" t="str">
        <f>IF(A40="NA","",VLOOKUP(A40,'QAQC ID Reference Page'!A$2:G$10999,2,FALSE))</f>
        <v>OBS0620</v>
      </c>
      <c r="C40" s="20">
        <f>IF(A40="NA","",VLOOKUP(A40,'QAQC ID Reference Page'!A$2:G$10999,3,FALSE))</f>
        <v>43999</v>
      </c>
      <c r="D40" s="12">
        <f>IF(A40="NA","",VLOOKUP(A40,'QAQC ID Reference Page'!A$2:G$10999,4,FALSE))</f>
        <v>0.43055555555555558</v>
      </c>
      <c r="E40" s="3">
        <f>IF(A40="NA","",VLOOKUP(A40,'QAQC ID Reference Page'!A$2:G$10999,5,FALSE))</f>
        <v>1009</v>
      </c>
      <c r="F40" s="3" t="str">
        <f>IF(A40="NA","",VLOOKUP(A40,'QAQC ID Reference Page'!A$2:G$10999,6,FALSE))</f>
        <v>G9</v>
      </c>
      <c r="G40" s="3" t="str">
        <f>IF(A40="NA","",VLOOKUP(A40,'QAQC ID Reference Page'!A$2:G$10999,7,FALSE))</f>
        <v>B</v>
      </c>
      <c r="H40" s="21">
        <f>IF(A40="NA","",VLOOKUP(A40,'Water Data'!G$2:O$9999,2,FALSE))</f>
        <v>7.44</v>
      </c>
      <c r="I40" s="21">
        <f>IF(A40="NA","",VLOOKUP(A40,'Water Data'!G$2:O$9999,3,FALSE))</f>
        <v>27.4</v>
      </c>
      <c r="J40" s="3">
        <f>IF(A40="NA","",VLOOKUP(A40,'Water Data'!G$2:O$9999,4,FALSE))</f>
        <v>7.21</v>
      </c>
      <c r="K40" s="3">
        <f>IF(A40="NA","",VLOOKUP(A40,'Water Data'!G$2:O$9999,6,FALSE))</f>
        <v>8</v>
      </c>
      <c r="L40" s="3">
        <f>IF(A40="NA","",VLOOKUP(A40,'Water Data'!G$2:O$9999,9,FALSE))</f>
        <v>11.65</v>
      </c>
      <c r="M40" s="22">
        <f>IF(A40="NA","",VLOOKUP(A40,Nutrients!A$2:L$9999,8,FALSE))</f>
        <v>0.14000000000000001</v>
      </c>
      <c r="N40" s="22">
        <f>IF(A40="NA","",VLOOKUP(A40,Nutrients!A$2:L$9999,9,FALSE))</f>
        <v>0.12</v>
      </c>
      <c r="O40" s="23">
        <f>IF(A40="NA","",VLOOKUP(A40,Nutrients!A$2:L$9999,10,FALSE))</f>
        <v>1.2E-2</v>
      </c>
      <c r="P40" s="22">
        <f>IF(A40="NA","",VLOOKUP(A40,Nutrients!A$2:L$9999,11,FALSE))</f>
        <v>0.41</v>
      </c>
      <c r="Q40" s="24">
        <f>IF(A40="NA","",VLOOKUP(A40,Nutrients!A$2:L$9999,12,FALSE))</f>
        <v>54.22</v>
      </c>
      <c r="R40" s="3">
        <f>IF(A40="NA","",VLOOKUP(A40,Chla!A$2:O$9999,15,FALSE))</f>
        <v>15.196339999999999</v>
      </c>
      <c r="S40" s="3">
        <f>IF(A40="NA","",VLOOKUP(A40,TSS!A$2:L$9999,12,FALSE))</f>
        <v>28</v>
      </c>
      <c r="T40" s="21">
        <f>IF(A40="NA","",VLOOKUP(A40,PCN!A$2:Q$9999,11,FALSE))</f>
        <v>71.795000000000002</v>
      </c>
      <c r="U40" s="21">
        <f>IF(A40="NA","",VLOOKUP(A40,PCN!A$2:Q$9999,12,FALSE))</f>
        <v>1.7999999999999999E-2</v>
      </c>
      <c r="V40" s="21">
        <f>IF(A40="NA","",VLOOKUP(A40,PCN!A$2:Q$9999,14,FALSE))</f>
        <v>179.99999999999997</v>
      </c>
      <c r="W40" s="21">
        <f>IF(A40="NA","",VLOOKUP(A40,PCN!A$2:Q$9999,15,FALSE))</f>
        <v>1936.8589999999999</v>
      </c>
      <c r="X40" s="21">
        <f>IF(A40="NA","",VLOOKUP(A40,TN_DOC!A$2:I$9999,8,FALSE))</f>
        <v>0</v>
      </c>
      <c r="Y40" s="21">
        <f>IF(A40="NA","",VLOOKUP(A40,TN_DOC!A$2:I$9999,9,FALSE))</f>
        <v>5.1980000000000004</v>
      </c>
      <c r="Z40" s="3"/>
    </row>
    <row r="41" spans="1:26" x14ac:dyDescent="0.2">
      <c r="A41" s="3" t="s">
        <v>292</v>
      </c>
      <c r="B41" s="10" t="str">
        <f>IF(A41="NA","",VLOOKUP(A41,'QAQC ID Reference Page'!A$2:G$10999,2,FALSE))</f>
        <v>OBS0620</v>
      </c>
      <c r="C41" s="20">
        <f>IF(A41="NA","",VLOOKUP(A41,'QAQC ID Reference Page'!A$2:G$10999,3,FALSE))</f>
        <v>43999</v>
      </c>
      <c r="D41" s="12">
        <f>IF(A41="NA","",VLOOKUP(A41,'QAQC ID Reference Page'!A$2:G$10999,4,FALSE))</f>
        <v>0.44444444444444442</v>
      </c>
      <c r="E41" s="3">
        <f>IF(A41="NA","",VLOOKUP(A41,'QAQC ID Reference Page'!A$2:G$10999,5,FALSE))</f>
        <v>1024</v>
      </c>
      <c r="F41" s="3" t="str">
        <f>IF(A41="NA","",VLOOKUP(A41,'QAQC ID Reference Page'!A$2:G$10999,6,FALSE))</f>
        <v>H9-1</v>
      </c>
      <c r="G41" s="3" t="str">
        <f>IF(A41="NA","",VLOOKUP(A41,'QAQC ID Reference Page'!A$2:G$10999,7,FALSE))</f>
        <v>S</v>
      </c>
      <c r="H41" s="21">
        <f>IF(A41="NA","",VLOOKUP(A41,'Water Data'!G$2:O$9999,2,FALSE))</f>
        <v>3.83</v>
      </c>
      <c r="I41" s="21">
        <f>IF(A41="NA","",VLOOKUP(A41,'Water Data'!G$2:O$9999,3,FALSE))</f>
        <v>27.6</v>
      </c>
      <c r="J41" s="3">
        <f>IF(A41="NA","",VLOOKUP(A41,'Water Data'!G$2:O$9999,4,FALSE))</f>
        <v>10.7</v>
      </c>
      <c r="K41" s="3">
        <f>IF(A41="NA","",VLOOKUP(A41,'Water Data'!G$2:O$9999,6,FALSE))</f>
        <v>7.63</v>
      </c>
      <c r="L41" s="3">
        <f>IF(A41="NA","",VLOOKUP(A41,'Water Data'!G$2:O$9999,9,FALSE))</f>
        <v>14.66</v>
      </c>
      <c r="M41" s="22">
        <f>IF(A41="NA","",VLOOKUP(A41,Nutrients!A$2:L$9999,8,FALSE))</f>
        <v>0.75</v>
      </c>
      <c r="N41" s="22">
        <f>IF(A41="NA","",VLOOKUP(A41,Nutrients!A$2:L$9999,9,FALSE))</f>
        <v>0.1</v>
      </c>
      <c r="O41" s="23">
        <f>IF(A41="NA","",VLOOKUP(A41,Nutrients!A$2:L$9999,10,FALSE))</f>
        <v>6.3E-2</v>
      </c>
      <c r="P41" s="22">
        <f>IF(A41="NA","",VLOOKUP(A41,Nutrients!A$2:L$9999,11,FALSE))</f>
        <v>1.96</v>
      </c>
      <c r="Q41" s="24">
        <f>IF(A41="NA","",VLOOKUP(A41,Nutrients!A$2:L$9999,12,FALSE))</f>
        <v>23.74</v>
      </c>
      <c r="R41" s="3">
        <f>IF(A41="NA","",VLOOKUP(A41,Chla!A$2:O$9999,15,FALSE))</f>
        <v>7.7911600000000014</v>
      </c>
      <c r="S41" s="3">
        <f>IF(A41="NA","",VLOOKUP(A41,TSS!A$2:L$9999,12,FALSE))</f>
        <v>40</v>
      </c>
      <c r="T41" s="21">
        <f>IF(A41="NA","",VLOOKUP(A41,PCN!A$2:Q$9999,11,FALSE))</f>
        <v>0</v>
      </c>
      <c r="U41" s="21">
        <f>IF(A41="NA","",VLOOKUP(A41,PCN!A$2:Q$9999,12,FALSE))</f>
        <v>0</v>
      </c>
      <c r="V41" s="21">
        <f>IF(A41="NA","",VLOOKUP(A41,PCN!A$2:Q$9999,14,FALSE))</f>
        <v>0</v>
      </c>
      <c r="W41" s="21">
        <f>IF(A41="NA","",VLOOKUP(A41,PCN!A$2:Q$9999,15,FALSE))</f>
        <v>0</v>
      </c>
      <c r="X41" s="21">
        <f>IF(A41="NA","",VLOOKUP(A41,TN_DOC!A$2:I$9999,8,FALSE))</f>
        <v>0</v>
      </c>
      <c r="Y41" s="21">
        <f>IF(A41="NA","",VLOOKUP(A41,TN_DOC!A$2:I$9999,9,FALSE))</f>
        <v>3.2869999999999999</v>
      </c>
      <c r="Z41" s="3"/>
    </row>
    <row r="42" spans="1:26" x14ac:dyDescent="0.2">
      <c r="A42" s="3" t="s">
        <v>294</v>
      </c>
      <c r="B42" s="10" t="str">
        <f>IF(A42="NA","",VLOOKUP(A42,'QAQC ID Reference Page'!A$2:G$10999,2,FALSE))</f>
        <v>OBS0620</v>
      </c>
      <c r="C42" s="20">
        <f>IF(A42="NA","",VLOOKUP(A42,'QAQC ID Reference Page'!A$2:G$10999,3,FALSE))</f>
        <v>43999</v>
      </c>
      <c r="D42" s="12">
        <f>IF(A42="NA","",VLOOKUP(A42,'QAQC ID Reference Page'!A$2:G$10999,4,FALSE))</f>
        <v>0.44444444444444442</v>
      </c>
      <c r="E42" s="3">
        <f>IF(A42="NA","",VLOOKUP(A42,'QAQC ID Reference Page'!A$2:G$10999,5,FALSE))</f>
        <v>1014</v>
      </c>
      <c r="F42" s="3" t="str">
        <f>IF(A42="NA","",VLOOKUP(A42,'QAQC ID Reference Page'!A$2:G$10999,6,FALSE))</f>
        <v>H9-1</v>
      </c>
      <c r="G42" s="3" t="str">
        <f>IF(A42="NA","",VLOOKUP(A42,'QAQC ID Reference Page'!A$2:G$10999,7,FALSE))</f>
        <v>B</v>
      </c>
      <c r="H42" s="21">
        <f>IF(A42="NA","",VLOOKUP(A42,'Water Data'!G$2:O$9999,2,FALSE))</f>
        <v>4.2300000000000004</v>
      </c>
      <c r="I42" s="21">
        <f>IF(A42="NA","",VLOOKUP(A42,'Water Data'!G$2:O$9999,3,FALSE))</f>
        <v>27.3</v>
      </c>
      <c r="J42" s="3">
        <f>IF(A42="NA","",VLOOKUP(A42,'Water Data'!G$2:O$9999,4,FALSE))</f>
        <v>12.04</v>
      </c>
      <c r="K42" s="3">
        <f>IF(A42="NA","",VLOOKUP(A42,'Water Data'!G$2:O$9999,6,FALSE))</f>
        <v>7.36</v>
      </c>
      <c r="L42" s="3">
        <f>IF(A42="NA","",VLOOKUP(A42,'Water Data'!G$2:O$9999,9,FALSE))</f>
        <v>15.27</v>
      </c>
      <c r="M42" s="22">
        <f>IF(A42="NA","",VLOOKUP(A42,Nutrients!A$2:L$9999,8,FALSE))</f>
        <v>1.6099999999999999</v>
      </c>
      <c r="N42" s="22">
        <f>IF(A42="NA","",VLOOKUP(A42,Nutrients!A$2:L$9999,9,FALSE))</f>
        <v>0.2</v>
      </c>
      <c r="O42" s="23">
        <f>IF(A42="NA","",VLOOKUP(A42,Nutrients!A$2:L$9999,10,FALSE))</f>
        <v>0.251</v>
      </c>
      <c r="P42" s="22">
        <f>IF(A42="NA","",VLOOKUP(A42,Nutrients!A$2:L$9999,11,FALSE))</f>
        <v>3.7800000000000002</v>
      </c>
      <c r="Q42" s="24">
        <f>IF(A42="NA","",VLOOKUP(A42,Nutrients!A$2:L$9999,12,FALSE))</f>
        <v>116.02</v>
      </c>
      <c r="R42" s="3">
        <f>IF(A42="NA","",VLOOKUP(A42,Chla!A$2:O$9999,15,FALSE))</f>
        <v>12.668056</v>
      </c>
      <c r="S42" s="3">
        <f>IF(A42="NA","",VLOOKUP(A42,TSS!A$2:L$9999,12,FALSE))</f>
        <v>40</v>
      </c>
      <c r="T42" s="21">
        <f>IF(A42="NA","",VLOOKUP(A42,PCN!A$2:Q$9999,11,FALSE))</f>
        <v>71.363</v>
      </c>
      <c r="U42" s="21">
        <f>IF(A42="NA","",VLOOKUP(A42,PCN!A$2:Q$9999,12,FALSE))</f>
        <v>1.7999999999999999E-2</v>
      </c>
      <c r="V42" s="21">
        <f>IF(A42="NA","",VLOOKUP(A42,PCN!A$2:Q$9999,14,FALSE))</f>
        <v>179.99999999999997</v>
      </c>
      <c r="W42" s="21">
        <f>IF(A42="NA","",VLOOKUP(A42,PCN!A$2:Q$9999,15,FALSE))</f>
        <v>1808.0989999999999</v>
      </c>
      <c r="X42" s="21">
        <f>IF(A42="NA","",VLOOKUP(A42,TN_DOC!A$2:I$9999,8,FALSE))</f>
        <v>0</v>
      </c>
      <c r="Y42" s="21">
        <f>IF(A42="NA","",VLOOKUP(A42,TN_DOC!A$2:I$9999,9,FALSE))</f>
        <v>2.0539999999999998</v>
      </c>
      <c r="Z42" s="3"/>
    </row>
    <row r="43" spans="1:26" x14ac:dyDescent="0.2">
      <c r="A43" s="3" t="s">
        <v>295</v>
      </c>
      <c r="B43" s="10" t="str">
        <f>IF(A43="NA","",VLOOKUP(A43,'QAQC ID Reference Page'!A$2:G$10999,2,FALSE))</f>
        <v>OBS0620</v>
      </c>
      <c r="C43" s="20">
        <f>IF(A43="NA","",VLOOKUP(A43,'QAQC ID Reference Page'!A$2:G$10999,3,FALSE))</f>
        <v>43999</v>
      </c>
      <c r="D43" s="12">
        <f>IF(A43="NA","",VLOOKUP(A43,'QAQC ID Reference Page'!A$2:G$10999,4,FALSE))</f>
        <v>0.47708333333333336</v>
      </c>
      <c r="E43" s="3">
        <f>IF(A43="NA","",VLOOKUP(A43,'QAQC ID Reference Page'!A$2:G$10999,5,FALSE))</f>
        <v>1007</v>
      </c>
      <c r="F43" s="3" t="str">
        <f>IF(A43="NA","",VLOOKUP(A43,'QAQC ID Reference Page'!A$2:G$10999,6,FALSE))</f>
        <v>I9</v>
      </c>
      <c r="G43" s="3" t="str">
        <f>IF(A43="NA","",VLOOKUP(A43,'QAQC ID Reference Page'!A$2:G$10999,7,FALSE))</f>
        <v>S</v>
      </c>
      <c r="H43" s="21">
        <f>IF(A43="NA","",VLOOKUP(A43,'Water Data'!G$2:O$9999,2,FALSE))</f>
        <v>6.56</v>
      </c>
      <c r="I43" s="21">
        <f>IF(A43="NA","",VLOOKUP(A43,'Water Data'!G$2:O$9999,3,FALSE))</f>
        <v>28</v>
      </c>
      <c r="J43" s="3">
        <f>IF(A43="NA","",VLOOKUP(A43,'Water Data'!G$2:O$9999,4,FALSE))</f>
        <v>8.25</v>
      </c>
      <c r="K43" s="3">
        <f>IF(A43="NA","",VLOOKUP(A43,'Water Data'!G$2:O$9999,6,FALSE))</f>
        <v>7.55</v>
      </c>
      <c r="L43" s="3">
        <f>IF(A43="NA","",VLOOKUP(A43,'Water Data'!G$2:O$9999,9,FALSE))</f>
        <v>12.77</v>
      </c>
      <c r="M43" s="22">
        <f>IF(A43="NA","",VLOOKUP(A43,Nutrients!A$2:L$9999,8,FALSE))</f>
        <v>3.9</v>
      </c>
      <c r="N43" s="22">
        <f>IF(A43="NA","",VLOOKUP(A43,Nutrients!A$2:L$9999,9,FALSE))</f>
        <v>0.13</v>
      </c>
      <c r="O43" s="23">
        <f>IF(A43="NA","",VLOOKUP(A43,Nutrients!A$2:L$9999,10,FALSE))</f>
        <v>0.42599999999999999</v>
      </c>
      <c r="P43" s="22">
        <f>IF(A43="NA","",VLOOKUP(A43,Nutrients!A$2:L$9999,11,FALSE))</f>
        <v>4.13</v>
      </c>
      <c r="Q43" s="24">
        <f>IF(A43="NA","",VLOOKUP(A43,Nutrients!A$2:L$9999,12,FALSE))</f>
        <v>83.46</v>
      </c>
      <c r="R43" s="3">
        <f>IF(A43="NA","",VLOOKUP(A43,Chla!A$2:O$9999,15,FALSE))</f>
        <v>8.9436360000000015</v>
      </c>
      <c r="S43" s="3">
        <f>IF(A43="NA","",VLOOKUP(A43,TSS!A$2:L$9999,12,FALSE))</f>
        <v>32</v>
      </c>
      <c r="T43" s="21">
        <f>IF(A43="NA","",VLOOKUP(A43,PCN!A$2:Q$9999,11,FALSE))</f>
        <v>76.596000000000004</v>
      </c>
      <c r="U43" s="21">
        <f>IF(A43="NA","",VLOOKUP(A43,PCN!A$2:Q$9999,12,FALSE))</f>
        <v>0.02</v>
      </c>
      <c r="V43" s="21">
        <f>IF(A43="NA","",VLOOKUP(A43,PCN!A$2:Q$9999,14,FALSE))</f>
        <v>199.99999999999997</v>
      </c>
      <c r="W43" s="21">
        <f>IF(A43="NA","",VLOOKUP(A43,PCN!A$2:Q$9999,15,FALSE))</f>
        <v>1612.107</v>
      </c>
      <c r="X43" s="21">
        <f>IF(A43="NA","",VLOOKUP(A43,TN_DOC!A$2:I$9999,8,FALSE))</f>
        <v>0</v>
      </c>
      <c r="Y43" s="21">
        <f>IF(A43="NA","",VLOOKUP(A43,TN_DOC!A$2:I$9999,9,FALSE))</f>
        <v>1.9950000000000001</v>
      </c>
      <c r="Z43" s="3"/>
    </row>
    <row r="44" spans="1:26" x14ac:dyDescent="0.2">
      <c r="A44" s="3" t="s">
        <v>296</v>
      </c>
      <c r="B44" s="10" t="str">
        <f>IF(A44="NA","",VLOOKUP(A44,'QAQC ID Reference Page'!A$2:G$10999,2,FALSE))</f>
        <v>OBS0620</v>
      </c>
      <c r="C44" s="20">
        <f>IF(A44="NA","",VLOOKUP(A44,'QAQC ID Reference Page'!A$2:G$10999,3,FALSE))</f>
        <v>43999</v>
      </c>
      <c r="D44" s="12">
        <f>IF(A44="NA","",VLOOKUP(A44,'QAQC ID Reference Page'!A$2:G$10999,4,FALSE))</f>
        <v>0.48541666666666666</v>
      </c>
      <c r="E44" s="3">
        <f>IF(A44="NA","",VLOOKUP(A44,'QAQC ID Reference Page'!A$2:G$10999,5,FALSE))</f>
        <v>1008</v>
      </c>
      <c r="F44" s="3" t="str">
        <f>IF(A44="NA","",VLOOKUP(A44,'QAQC ID Reference Page'!A$2:G$10999,6,FALSE))</f>
        <v>I9-1</v>
      </c>
      <c r="G44" s="3" t="str">
        <f>IF(A44="NA","",VLOOKUP(A44,'QAQC ID Reference Page'!A$2:G$10999,7,FALSE))</f>
        <v>S</v>
      </c>
      <c r="H44" s="21">
        <f>IF(A44="NA","",VLOOKUP(A44,'Water Data'!G$2:O$9999,2,FALSE))</f>
        <v>4.3099999999999996</v>
      </c>
      <c r="I44" s="21">
        <f>IF(A44="NA","",VLOOKUP(A44,'Water Data'!G$2:O$9999,3,FALSE))</f>
        <v>27</v>
      </c>
      <c r="J44" s="3">
        <f>IF(A44="NA","",VLOOKUP(A44,'Water Data'!G$2:O$9999,4,FALSE))</f>
        <v>10.47</v>
      </c>
      <c r="K44" s="3">
        <f>IF(A44="NA","",VLOOKUP(A44,'Water Data'!G$2:O$9999,6,FALSE))</f>
        <v>7.58</v>
      </c>
      <c r="L44" s="3">
        <f>IF(A44="NA","",VLOOKUP(A44,'Water Data'!G$2:O$9999,9,FALSE))</f>
        <v>14.08</v>
      </c>
      <c r="M44" s="22">
        <f>IF(A44="NA","",VLOOKUP(A44,Nutrients!A$2:L$9999,8,FALSE))</f>
        <v>1.77</v>
      </c>
      <c r="N44" s="22">
        <f>IF(A44="NA","",VLOOKUP(A44,Nutrients!A$2:L$9999,9,FALSE))</f>
        <v>0.12</v>
      </c>
      <c r="O44" s="23">
        <f>IF(A44="NA","",VLOOKUP(A44,Nutrients!A$2:L$9999,10,FALSE))</f>
        <v>0.27700000000000002</v>
      </c>
      <c r="P44" s="22">
        <f>IF(A44="NA","",VLOOKUP(A44,Nutrients!A$2:L$9999,11,FALSE))</f>
        <v>4.9800000000000004</v>
      </c>
      <c r="Q44" s="24">
        <f>IF(A44="NA","",VLOOKUP(A44,Nutrients!A$2:L$9999,12,FALSE))</f>
        <v>76.67</v>
      </c>
      <c r="R44" s="3">
        <f>IF(A44="NA","",VLOOKUP(A44,Chla!A$2:O$9999,15,FALSE))</f>
        <v>10.486091999999999</v>
      </c>
      <c r="S44" s="3">
        <f>IF(A44="NA","",VLOOKUP(A44,TSS!A$2:L$9999,12,FALSE))</f>
        <v>40</v>
      </c>
      <c r="T44" s="21">
        <f>IF(A44="NA","",VLOOKUP(A44,PCN!A$2:Q$9999,11,FALSE))</f>
        <v>0</v>
      </c>
      <c r="U44" s="21">
        <f>IF(A44="NA","",VLOOKUP(A44,PCN!A$2:Q$9999,12,FALSE))</f>
        <v>0</v>
      </c>
      <c r="V44" s="21">
        <f>IF(A44="NA","",VLOOKUP(A44,PCN!A$2:Q$9999,14,FALSE))</f>
        <v>0</v>
      </c>
      <c r="W44" s="21">
        <f>IF(A44="NA","",VLOOKUP(A44,PCN!A$2:Q$9999,15,FALSE))</f>
        <v>0</v>
      </c>
      <c r="X44" s="21">
        <f>IF(A44="NA","",VLOOKUP(A44,TN_DOC!A$2:I$9999,8,FALSE))</f>
        <v>0</v>
      </c>
      <c r="Y44" s="21">
        <f>IF(A44="NA","",VLOOKUP(A44,TN_DOC!A$2:I$9999,9,FALSE))</f>
        <v>5.9329999999999998</v>
      </c>
      <c r="Z44" s="3"/>
    </row>
    <row r="45" spans="1:26" x14ac:dyDescent="0.2">
      <c r="A45" s="3" t="s">
        <v>298</v>
      </c>
      <c r="B45" s="10" t="str">
        <f>IF(A45="NA","",VLOOKUP(A45,'QAQC ID Reference Page'!A$2:G$10999,2,FALSE))</f>
        <v>OBS0620</v>
      </c>
      <c r="C45" s="20">
        <f>IF(A45="NA","",VLOOKUP(A45,'QAQC ID Reference Page'!A$2:G$10999,3,FALSE))</f>
        <v>43999</v>
      </c>
      <c r="D45" s="12">
        <f>IF(A45="NA","",VLOOKUP(A45,'QAQC ID Reference Page'!A$2:G$10999,4,FALSE))</f>
        <v>0.49861111111111112</v>
      </c>
      <c r="E45" s="3">
        <f>IF(A45="NA","",VLOOKUP(A45,'QAQC ID Reference Page'!A$2:G$10999,5,FALSE))</f>
        <v>1015</v>
      </c>
      <c r="F45" s="3" t="str">
        <f>IF(A45="NA","",VLOOKUP(A45,'QAQC ID Reference Page'!A$2:G$10999,6,FALSE))</f>
        <v>BR</v>
      </c>
      <c r="G45" s="3" t="str">
        <f>IF(A45="NA","",VLOOKUP(A45,'QAQC ID Reference Page'!A$2:G$10999,7,FALSE))</f>
        <v>S</v>
      </c>
      <c r="H45" s="21">
        <f>IF(A45="NA","",VLOOKUP(A45,'Water Data'!G$2:O$9999,2,FALSE))</f>
        <v>7.54</v>
      </c>
      <c r="I45" s="21">
        <f>IF(A45="NA","",VLOOKUP(A45,'Water Data'!G$2:O$9999,3,FALSE))</f>
        <v>28.4</v>
      </c>
      <c r="J45" s="3">
        <f>IF(A45="NA","",VLOOKUP(A45,'Water Data'!G$2:O$9999,4,FALSE))</f>
        <v>0.08</v>
      </c>
      <c r="K45" s="3">
        <f>IF(A45="NA","",VLOOKUP(A45,'Water Data'!G$2:O$9999,6,FALSE))</f>
        <v>7.45</v>
      </c>
      <c r="L45" s="3">
        <f>IF(A45="NA","",VLOOKUP(A45,'Water Data'!G$2:O$9999,9,FALSE))</f>
        <v>7.51</v>
      </c>
      <c r="M45" s="22">
        <f>IF(A45="NA","",VLOOKUP(A45,Nutrients!A$2:L$9999,8,FALSE))</f>
        <v>2.3199999999999998</v>
      </c>
      <c r="N45" s="22">
        <f>IF(A45="NA","",VLOOKUP(A45,Nutrients!A$2:L$9999,9,FALSE))</f>
        <v>0.14000000000000001</v>
      </c>
      <c r="O45" s="23">
        <f>IF(A45="NA","",VLOOKUP(A45,Nutrients!A$2:L$9999,10,FALSE))</f>
        <v>0.13800000000000001</v>
      </c>
      <c r="P45" s="22">
        <f>IF(A45="NA","",VLOOKUP(A45,Nutrients!A$2:L$9999,11,FALSE))</f>
        <v>0.87</v>
      </c>
      <c r="Q45" s="24">
        <f>IF(A45="NA","",VLOOKUP(A45,Nutrients!A$2:L$9999,12,FALSE))</f>
        <v>46.87</v>
      </c>
      <c r="R45" s="3">
        <f>IF(A45="NA","",VLOOKUP(A45,Chla!A$2:O$9999,15,FALSE))</f>
        <v>19.087239999999998</v>
      </c>
      <c r="S45" s="3">
        <f>IF(A45="NA","",VLOOKUP(A45,TSS!A$2:L$9999,12,FALSE))</f>
        <v>16</v>
      </c>
      <c r="T45" s="21">
        <f>IF(A45="NA","",VLOOKUP(A45,PCN!A$2:Q$9999,11,FALSE))</f>
        <v>61.286000000000001</v>
      </c>
      <c r="U45" s="21">
        <f>IF(A45="NA","",VLOOKUP(A45,PCN!A$2:Q$9999,12,FALSE))</f>
        <v>1.6E-2</v>
      </c>
      <c r="V45" s="21">
        <f>IF(A45="NA","",VLOOKUP(A45,PCN!A$2:Q$9999,14,FALSE))</f>
        <v>160</v>
      </c>
      <c r="W45" s="21">
        <f>IF(A45="NA","",VLOOKUP(A45,PCN!A$2:Q$9999,15,FALSE))</f>
        <v>1371.8589999999999</v>
      </c>
      <c r="X45" s="21">
        <f>IF(A45="NA","",VLOOKUP(A45,TN_DOC!A$2:I$9999,8,FALSE))</f>
        <v>0</v>
      </c>
      <c r="Y45" s="21">
        <f>IF(A45="NA","",VLOOKUP(A45,TN_DOC!A$2:I$9999,9,FALSE))</f>
        <v>47.54</v>
      </c>
      <c r="Z45" s="3"/>
    </row>
    <row r="46" spans="1:26" x14ac:dyDescent="0.2">
      <c r="A46" s="3" t="s">
        <v>299</v>
      </c>
      <c r="B46" s="10" t="str">
        <f>IF(A46="NA","",VLOOKUP(A46,'QAQC ID Reference Page'!A$2:G$10999,2,FALSE))</f>
        <v>OBS0620</v>
      </c>
      <c r="C46" s="20">
        <f>IF(A46="NA","",VLOOKUP(A46,'QAQC ID Reference Page'!A$2:G$10999,3,FALSE))</f>
        <v>43999</v>
      </c>
      <c r="D46" s="12">
        <f>IF(A46="NA","",VLOOKUP(A46,'QAQC ID Reference Page'!A$2:G$10999,4,FALSE))</f>
        <v>0.51041666666666663</v>
      </c>
      <c r="E46" s="3">
        <f>IF(A46="NA","",VLOOKUP(A46,'QAQC ID Reference Page'!A$2:G$10999,5,FALSE))</f>
        <v>1019</v>
      </c>
      <c r="F46" s="3" t="str">
        <f>IF(A46="NA","",VLOOKUP(A46,'QAQC ID Reference Page'!A$2:G$10999,6,FALSE))</f>
        <v>AR</v>
      </c>
      <c r="G46" s="3" t="str">
        <f>IF(A46="NA","",VLOOKUP(A46,'QAQC ID Reference Page'!A$2:G$10999,7,FALSE))</f>
        <v>S</v>
      </c>
      <c r="H46" s="21">
        <f>IF(A46="NA","",VLOOKUP(A46,'Water Data'!G$2:O$9999,2,FALSE))</f>
        <v>8.15</v>
      </c>
      <c r="I46" s="21">
        <f>IF(A46="NA","",VLOOKUP(A46,'Water Data'!G$2:O$9999,3,FALSE))</f>
        <v>28.2</v>
      </c>
      <c r="J46" s="3">
        <f>IF(A46="NA","",VLOOKUP(A46,'Water Data'!G$2:O$9999,4,FALSE))</f>
        <v>0.39</v>
      </c>
      <c r="K46" s="3">
        <f>IF(A46="NA","",VLOOKUP(A46,'Water Data'!G$2:O$9999,6,FALSE))</f>
        <v>7.48</v>
      </c>
      <c r="L46" s="3">
        <f>IF(A46="NA","",VLOOKUP(A46,'Water Data'!G$2:O$9999,9,FALSE))</f>
        <v>7.8</v>
      </c>
      <c r="M46" s="22">
        <f>IF(A46="NA","",VLOOKUP(A46,Nutrients!A$2:L$9999,8,FALSE))</f>
        <v>2.46</v>
      </c>
      <c r="N46" s="22">
        <f>IF(A46="NA","",VLOOKUP(A46,Nutrients!A$2:L$9999,9,FALSE))</f>
        <v>0.14000000000000001</v>
      </c>
      <c r="O46" s="23">
        <f>IF(A46="NA","",VLOOKUP(A46,Nutrients!A$2:L$9999,10,FALSE))</f>
        <v>0.16</v>
      </c>
      <c r="P46" s="22">
        <f>IF(A46="NA","",VLOOKUP(A46,Nutrients!A$2:L$9999,11,FALSE))</f>
        <v>1.4</v>
      </c>
      <c r="Q46" s="24">
        <f>IF(A46="NA","",VLOOKUP(A46,Nutrients!A$2:L$9999,12,FALSE))</f>
        <v>48.96</v>
      </c>
      <c r="R46" s="3">
        <f>IF(A46="NA","",VLOOKUP(A46,Chla!A$2:O$9999,15,FALSE))</f>
        <v>17.967935999999998</v>
      </c>
      <c r="S46" s="3" t="e">
        <f>IF(A46="NA","",VLOOKUP(A46,TSS!A$2:L$9999,12,FALSE))</f>
        <v>#VALUE!</v>
      </c>
      <c r="T46" s="21">
        <f>IF(A46="NA","",VLOOKUP(A46,PCN!A$2:Q$9999,11,FALSE))</f>
        <v>48.963999999999999</v>
      </c>
      <c r="U46" s="21">
        <f>IF(A46="NA","",VLOOKUP(A46,PCN!A$2:Q$9999,12,FALSE))</f>
        <v>1.2E-2</v>
      </c>
      <c r="V46" s="21" t="e">
        <f>IF(A46="NA","",VLOOKUP(A46,PCN!A$2:Q$9999,14,FALSE))</f>
        <v>#DIV/0!</v>
      </c>
      <c r="W46" s="21">
        <f>IF(A46="NA","",VLOOKUP(A46,PCN!A$2:Q$9999,15,FALSE))</f>
        <v>1640.2</v>
      </c>
      <c r="X46" s="21">
        <f>IF(A46="NA","",VLOOKUP(A46,TN_DOC!A$2:I$9999,8,FALSE))</f>
        <v>0</v>
      </c>
      <c r="Y46" s="21">
        <f>IF(A46="NA","",VLOOKUP(A46,TN_DOC!A$2:I$9999,9,FALSE))</f>
        <v>4.0730000000000004</v>
      </c>
      <c r="Z46" s="3"/>
    </row>
    <row r="47" spans="1:26" x14ac:dyDescent="0.2">
      <c r="A47" s="3" t="s">
        <v>301</v>
      </c>
      <c r="B47" s="10" t="str">
        <f>IF(A47="NA","",VLOOKUP(A47,'QAQC ID Reference Page'!A$2:G$10999,2,FALSE))</f>
        <v>OBS0620</v>
      </c>
      <c r="C47" s="20">
        <f>IF(A47="NA","",VLOOKUP(A47,'QAQC ID Reference Page'!A$2:G$10999,3,FALSE))</f>
        <v>43999</v>
      </c>
      <c r="D47" s="12">
        <f>IF(A47="NA","",VLOOKUP(A47,'QAQC ID Reference Page'!A$2:G$10999,4,FALSE))</f>
        <v>0.51041666666666663</v>
      </c>
      <c r="E47" s="3" t="str">
        <f>IF(A47="NA","",VLOOKUP(A47,'QAQC ID Reference Page'!A$2:G$10999,5,FALSE))</f>
        <v>NA</v>
      </c>
      <c r="F47" s="3" t="str">
        <f>IF(A47="NA","",VLOOKUP(A47,'QAQC ID Reference Page'!A$2:G$10999,6,FALSE))</f>
        <v>AR</v>
      </c>
      <c r="G47" s="3" t="str">
        <f>IF(A47="NA","",VLOOKUP(A47,'QAQC ID Reference Page'!A$2:G$10999,7,FALSE))</f>
        <v>B</v>
      </c>
      <c r="H47" s="21">
        <f>IF(A47="NA","",VLOOKUP(A47,'Water Data'!G$2:O$9999,2,FALSE))</f>
        <v>6.99</v>
      </c>
      <c r="I47" s="21">
        <f>IF(A47="NA","",VLOOKUP(A47,'Water Data'!G$2:O$9999,3,FALSE))</f>
        <v>27.9</v>
      </c>
      <c r="J47" s="3">
        <f>IF(A47="NA","",VLOOKUP(A47,'Water Data'!G$2:O$9999,4,FALSE))</f>
        <v>1.37</v>
      </c>
      <c r="K47" s="3">
        <f>IF(A47="NA","",VLOOKUP(A47,'Water Data'!G$2:O$9999,6,FALSE))</f>
        <v>7.26</v>
      </c>
      <c r="L47" s="3">
        <f>IF(A47="NA","",VLOOKUP(A47,'Water Data'!G$2:O$9999,9,FALSE))</f>
        <v>9.0299999999999994</v>
      </c>
      <c r="M47" s="22">
        <f>IF(A47="NA","",VLOOKUP(A47,Nutrients!A$2:L$9999,8,FALSE))</f>
        <v>0.74</v>
      </c>
      <c r="N47" s="22">
        <f>IF(A47="NA","",VLOOKUP(A47,Nutrients!A$2:L$9999,9,FALSE))</f>
        <v>0.32</v>
      </c>
      <c r="O47" s="23">
        <f>IF(A47="NA","",VLOOKUP(A47,Nutrients!A$2:L$9999,10,FALSE))</f>
        <v>0.17499999999999999</v>
      </c>
      <c r="P47" s="22">
        <f>IF(A47="NA","",VLOOKUP(A47,Nutrients!A$2:L$9999,11,FALSE))</f>
        <v>3.41</v>
      </c>
      <c r="Q47" s="24">
        <f>IF(A47="NA","",VLOOKUP(A47,Nutrients!A$2:L$9999,12,FALSE))</f>
        <v>14.29</v>
      </c>
      <c r="R47" s="3" t="e">
        <f>IF(A47="NA","",VLOOKUP(A47,Chla!A$2:O$9999,15,FALSE))</f>
        <v>#N/A</v>
      </c>
      <c r="S47" s="3" t="e">
        <f>IF(A47="NA","",VLOOKUP(A47,TSS!A$2:L$9999,12,FALSE))</f>
        <v>#VALUE!</v>
      </c>
      <c r="T47" s="21">
        <f>IF(A47="NA","",VLOOKUP(A47,PCN!A$2:Q$9999,11,FALSE))</f>
        <v>0</v>
      </c>
      <c r="U47" s="21">
        <f>IF(A47="NA","",VLOOKUP(A47,PCN!A$2:Q$9999,12,FALSE))</f>
        <v>0</v>
      </c>
      <c r="V47" s="21" t="e">
        <f>IF(A47="NA","",VLOOKUP(A47,PCN!A$2:Q$9999,14,FALSE))</f>
        <v>#DIV/0!</v>
      </c>
      <c r="W47" s="21">
        <f>IF(A47="NA","",VLOOKUP(A47,PCN!A$2:Q$9999,15,FALSE))</f>
        <v>0</v>
      </c>
      <c r="X47" s="21">
        <f>IF(A47="NA","",VLOOKUP(A47,TN_DOC!A$2:I$9999,8,FALSE))</f>
        <v>0</v>
      </c>
      <c r="Y47" s="21">
        <f>IF(A47="NA","",VLOOKUP(A47,TN_DOC!A$2:I$9999,9,FALSE))</f>
        <v>6.1379999999999999</v>
      </c>
      <c r="Z47" s="3"/>
    </row>
    <row r="48" spans="1:26" x14ac:dyDescent="0.2">
      <c r="A48" s="3" t="s">
        <v>302</v>
      </c>
      <c r="B48" s="10" t="str">
        <f>IF(A48="NA","",VLOOKUP(A48,'QAQC ID Reference Page'!A$2:G$10999,2,FALSE))</f>
        <v>OBS0620</v>
      </c>
      <c r="C48" s="20">
        <f>IF(A48="NA","",VLOOKUP(A48,'QAQC ID Reference Page'!A$2:G$10999,3,FALSE))</f>
        <v>43999</v>
      </c>
      <c r="D48" s="12">
        <f>IF(A48="NA","",VLOOKUP(A48,'QAQC ID Reference Page'!A$2:G$10999,4,FALSE))</f>
        <v>0.52222222222222225</v>
      </c>
      <c r="E48" s="3">
        <f>IF(A48="NA","",VLOOKUP(A48,'QAQC ID Reference Page'!A$2:G$10999,5,FALSE))</f>
        <v>1023</v>
      </c>
      <c r="F48" s="3" t="str">
        <f>IF(A48="NA","",VLOOKUP(A48,'QAQC ID Reference Page'!A$2:G$10999,6,FALSE))</f>
        <v>TR-UP</v>
      </c>
      <c r="G48" s="3" t="str">
        <f>IF(A48="NA","",VLOOKUP(A48,'QAQC ID Reference Page'!A$2:G$10999,7,FALSE))</f>
        <v>S</v>
      </c>
      <c r="H48" s="21">
        <f>IF(A48="NA","",VLOOKUP(A48,'Water Data'!G$2:O$9999,2,FALSE))</f>
        <v>8.93</v>
      </c>
      <c r="I48" s="21">
        <f>IF(A48="NA","",VLOOKUP(A48,'Water Data'!G$2:O$9999,3,FALSE))</f>
        <v>28.4</v>
      </c>
      <c r="J48" s="3">
        <f>IF(A48="NA","",VLOOKUP(A48,'Water Data'!G$2:O$9999,4,FALSE))</f>
        <v>0.11</v>
      </c>
      <c r="K48" s="3">
        <f>IF(A48="NA","",VLOOKUP(A48,'Water Data'!G$2:O$9999,6,FALSE))</f>
        <v>8.08</v>
      </c>
      <c r="L48" s="3">
        <f>IF(A48="NA","",VLOOKUP(A48,'Water Data'!G$2:O$9999,9,FALSE))</f>
        <v>7.77</v>
      </c>
      <c r="M48" s="22">
        <f>IF(A48="NA","",VLOOKUP(A48,Nutrients!A$2:L$9999,8,FALSE))</f>
        <v>0.61</v>
      </c>
      <c r="N48" s="22">
        <f>IF(A48="NA","",VLOOKUP(A48,Nutrients!A$2:L$9999,9,FALSE))</f>
        <v>0.08</v>
      </c>
      <c r="O48" s="23">
        <f>IF(A48="NA","",VLOOKUP(A48,Nutrients!A$2:L$9999,10,FALSE))</f>
        <v>9.7000000000000003E-2</v>
      </c>
      <c r="P48" s="22">
        <f>IF(A48="NA","",VLOOKUP(A48,Nutrients!A$2:L$9999,11,FALSE))</f>
        <v>0.49</v>
      </c>
      <c r="Q48" s="24">
        <f>IF(A48="NA","",VLOOKUP(A48,Nutrients!A$2:L$9999,12,FALSE))</f>
        <v>52.84</v>
      </c>
      <c r="R48" s="3">
        <f>IF(A48="NA","",VLOOKUP(A48,Chla!A$2:O$9999,15,FALSE))</f>
        <v>34.887887999999997</v>
      </c>
      <c r="S48" s="3">
        <f>IF(A48="NA","",VLOOKUP(A48,TSS!A$2:L$9999,12,FALSE))</f>
        <v>4</v>
      </c>
      <c r="T48" s="21">
        <f>IF(A48="NA","",VLOOKUP(A48,PCN!A$2:Q$9999,11,FALSE))</f>
        <v>57.923000000000002</v>
      </c>
      <c r="U48" s="21">
        <f>IF(A48="NA","",VLOOKUP(A48,PCN!A$2:Q$9999,12,FALSE))</f>
        <v>1.4999999999999999E-2</v>
      </c>
      <c r="V48" s="21">
        <f>IF(A48="NA","",VLOOKUP(A48,PCN!A$2:Q$9999,14,FALSE))</f>
        <v>150</v>
      </c>
      <c r="W48" s="21">
        <f>IF(A48="NA","",VLOOKUP(A48,PCN!A$2:Q$9999,15,FALSE))</f>
        <v>1279.825</v>
      </c>
      <c r="X48" s="21">
        <f>IF(A48="NA","",VLOOKUP(A48,TN_DOC!A$2:I$9999,8,FALSE))</f>
        <v>0</v>
      </c>
      <c r="Y48" s="21">
        <f>IF(A48="NA","",VLOOKUP(A48,TN_DOC!A$2:I$9999,9,FALSE))</f>
        <v>4.3339999999999996</v>
      </c>
      <c r="Z48" s="3"/>
    </row>
    <row r="49" spans="1:26" x14ac:dyDescent="0.2">
      <c r="A49" s="3" t="s">
        <v>303</v>
      </c>
      <c r="B49" s="10" t="str">
        <f>IF(A49="NA","",VLOOKUP(A49,'QAQC ID Reference Page'!A$2:G$10999,2,FALSE))</f>
        <v>OBS0620</v>
      </c>
      <c r="C49" s="20">
        <f>IF(A49="NA","",VLOOKUP(A49,'QAQC ID Reference Page'!A$2:G$10999,3,FALSE))</f>
        <v>43999</v>
      </c>
      <c r="D49" s="12">
        <f>IF(A49="NA","",VLOOKUP(A49,'QAQC ID Reference Page'!A$2:G$10999,4,FALSE))</f>
        <v>0.53680555555555554</v>
      </c>
      <c r="E49" s="3">
        <f>IF(A49="NA","",VLOOKUP(A49,'QAQC ID Reference Page'!A$2:G$10999,5,FALSE))</f>
        <v>1018</v>
      </c>
      <c r="F49" s="3" t="str">
        <f>IF(A49="NA","",VLOOKUP(A49,'QAQC ID Reference Page'!A$2:G$10999,6,FALSE))</f>
        <v>TR</v>
      </c>
      <c r="G49" s="3" t="str">
        <f>IF(A49="NA","",VLOOKUP(A49,'QAQC ID Reference Page'!A$2:G$10999,7,FALSE))</f>
        <v>S</v>
      </c>
      <c r="H49" s="21">
        <f>IF(A49="NA","",VLOOKUP(A49,'Water Data'!G$2:O$9999,2,FALSE))</f>
        <v>9.5299999999999994</v>
      </c>
      <c r="I49" s="21">
        <f>IF(A49="NA","",VLOOKUP(A49,'Water Data'!G$2:O$9999,3,FALSE))</f>
        <v>31.4</v>
      </c>
      <c r="J49" s="3">
        <f>IF(A49="NA","",VLOOKUP(A49,'Water Data'!G$2:O$9999,4,FALSE))</f>
        <v>0.4</v>
      </c>
      <c r="K49" s="3">
        <f>IF(A49="NA","",VLOOKUP(A49,'Water Data'!G$2:O$9999,6,FALSE))</f>
        <v>8.18</v>
      </c>
      <c r="L49" s="3">
        <f>IF(A49="NA","",VLOOKUP(A49,'Water Data'!G$2:O$9999,9,FALSE))</f>
        <v>7.72</v>
      </c>
      <c r="M49" s="22">
        <f>IF(A49="NA","",VLOOKUP(A49,Nutrients!A$2:L$9999,8,FALSE))</f>
        <v>0.32</v>
      </c>
      <c r="N49" s="22">
        <f>IF(A49="NA","",VLOOKUP(A49,Nutrients!A$2:L$9999,9,FALSE))</f>
        <v>0.06</v>
      </c>
      <c r="O49" s="23">
        <f>IF(A49="NA","",VLOOKUP(A49,Nutrients!A$2:L$9999,10,FALSE))</f>
        <v>3.3000000000000002E-2</v>
      </c>
      <c r="P49" s="22">
        <f>IF(A49="NA","",VLOOKUP(A49,Nutrients!A$2:L$9999,11,FALSE))</f>
        <v>0.96</v>
      </c>
      <c r="Q49" s="24">
        <f>IF(A49="NA","",VLOOKUP(A49,Nutrients!A$2:L$9999,12,FALSE))</f>
        <v>58.71</v>
      </c>
      <c r="R49" s="3">
        <f>IF(A49="NA","",VLOOKUP(A49,Chla!A$2:O$9999,15,FALSE))</f>
        <v>11.473103999999999</v>
      </c>
      <c r="S49" s="3">
        <f>IF(A49="NA","",VLOOKUP(A49,TSS!A$2:L$9999,12,FALSE))</f>
        <v>16</v>
      </c>
      <c r="T49" s="21">
        <f>IF(A49="NA","",VLOOKUP(A49,PCN!A$2:Q$9999,11,FALSE))</f>
        <v>49.466000000000001</v>
      </c>
      <c r="U49" s="21">
        <f>IF(A49="NA","",VLOOKUP(A49,PCN!A$2:Q$9999,12,FALSE))</f>
        <v>1.2999999999999999E-2</v>
      </c>
      <c r="V49" s="21">
        <f>IF(A49="NA","",VLOOKUP(A49,PCN!A$2:Q$9999,14,FALSE))</f>
        <v>129.99999999999997</v>
      </c>
      <c r="W49" s="21">
        <f>IF(A49="NA","",VLOOKUP(A49,PCN!A$2:Q$9999,15,FALSE))</f>
        <v>1676.1949999999999</v>
      </c>
      <c r="X49" s="21">
        <f>IF(A49="NA","",VLOOKUP(A49,TN_DOC!A$2:I$9999,8,FALSE))</f>
        <v>0</v>
      </c>
      <c r="Y49" s="21">
        <f>IF(A49="NA","",VLOOKUP(A49,TN_DOC!A$2:I$9999,9,FALSE))</f>
        <v>4.1829999999999998</v>
      </c>
      <c r="Z49" s="3"/>
    </row>
    <row r="50" spans="1:26" x14ac:dyDescent="0.2">
      <c r="A50" s="3" t="s">
        <v>305</v>
      </c>
      <c r="B50" s="10" t="str">
        <f>IF(A50="NA","",VLOOKUP(A50,'QAQC ID Reference Page'!A$2:G$10999,2,FALSE))</f>
        <v>OBS0620</v>
      </c>
      <c r="C50" s="20">
        <f>IF(A50="NA","",VLOOKUP(A50,'QAQC ID Reference Page'!A$2:G$10999,3,FALSE))</f>
        <v>43999</v>
      </c>
      <c r="D50" s="12">
        <f>IF(A50="NA","",VLOOKUP(A50,'QAQC ID Reference Page'!A$2:G$10999,4,FALSE))</f>
        <v>0.53680555555555554</v>
      </c>
      <c r="E50" s="3">
        <f>IF(A50="NA","",VLOOKUP(A50,'QAQC ID Reference Page'!A$2:G$10999,5,FALSE))</f>
        <v>1012</v>
      </c>
      <c r="F50" s="3" t="str">
        <f>IF(A50="NA","",VLOOKUP(A50,'QAQC ID Reference Page'!A$2:G$10999,6,FALSE))</f>
        <v>TR</v>
      </c>
      <c r="G50" s="3" t="str">
        <f>IF(A50="NA","",VLOOKUP(A50,'QAQC ID Reference Page'!A$2:G$10999,7,FALSE))</f>
        <v>B</v>
      </c>
      <c r="H50" s="21">
        <f>IF(A50="NA","",VLOOKUP(A50,'Water Data'!G$2:O$9999,2,FALSE))</f>
        <v>7.69</v>
      </c>
      <c r="I50" s="21">
        <f>IF(A50="NA","",VLOOKUP(A50,'Water Data'!G$2:O$9999,3,FALSE))</f>
        <v>29.4</v>
      </c>
      <c r="J50" s="3">
        <f>IF(A50="NA","",VLOOKUP(A50,'Water Data'!G$2:O$9999,4,FALSE))</f>
        <v>3.83</v>
      </c>
      <c r="K50" s="3">
        <f>IF(A50="NA","",VLOOKUP(A50,'Water Data'!G$2:O$9999,6,FALSE))</f>
        <v>7.63</v>
      </c>
      <c r="L50" s="3">
        <f>IF(A50="NA","",VLOOKUP(A50,'Water Data'!G$2:O$9999,9,FALSE))</f>
        <v>9.89</v>
      </c>
      <c r="M50" s="22">
        <f>IF(A50="NA","",VLOOKUP(A50,Nutrients!A$2:L$9999,8,FALSE))</f>
        <v>1.76</v>
      </c>
      <c r="N50" s="22">
        <f>IF(A50="NA","",VLOOKUP(A50,Nutrients!A$2:L$9999,9,FALSE))</f>
        <v>0.17</v>
      </c>
      <c r="O50" s="23">
        <f>IF(A50="NA","",VLOOKUP(A50,Nutrients!A$2:L$9999,10,FALSE))</f>
        <v>0.20699999999999999</v>
      </c>
      <c r="P50" s="22">
        <f>IF(A50="NA","",VLOOKUP(A50,Nutrients!A$2:L$9999,11,FALSE))</f>
        <v>2.74</v>
      </c>
      <c r="Q50" s="24">
        <f>IF(A50="NA","",VLOOKUP(A50,Nutrients!A$2:L$9999,12,FALSE))</f>
        <v>49.95</v>
      </c>
      <c r="R50" s="3">
        <f>IF(A50="NA","",VLOOKUP(A50,Chla!A$2:O$9999,15,FALSE))</f>
        <v>9.6109679999999997</v>
      </c>
      <c r="S50" s="3">
        <f>IF(A50="NA","",VLOOKUP(A50,TSS!A$2:L$9999,12,FALSE))</f>
        <v>28</v>
      </c>
      <c r="T50" s="21">
        <f>IF(A50="NA","",VLOOKUP(A50,PCN!A$2:Q$9999,11,FALSE))</f>
        <v>62.048999999999999</v>
      </c>
      <c r="U50" s="21">
        <f>IF(A50="NA","",VLOOKUP(A50,PCN!A$2:Q$9999,12,FALSE))</f>
        <v>1.6E-2</v>
      </c>
      <c r="V50" s="21">
        <f>IF(A50="NA","",VLOOKUP(A50,PCN!A$2:Q$9999,14,FALSE))</f>
        <v>160</v>
      </c>
      <c r="W50" s="21">
        <f>IF(A50="NA","",VLOOKUP(A50,PCN!A$2:Q$9999,15,FALSE))</f>
        <v>1796.2950000000001</v>
      </c>
      <c r="X50" s="21">
        <f>IF(A50="NA","",VLOOKUP(A50,TN_DOC!A$2:I$9999,8,FALSE))</f>
        <v>0</v>
      </c>
      <c r="Y50" s="21">
        <f>IF(A50="NA","",VLOOKUP(A50,TN_DOC!A$2:I$9999,9,FALSE))</f>
        <v>2.0819999999999999</v>
      </c>
      <c r="Z50" s="3"/>
    </row>
    <row r="51" spans="1:26" x14ac:dyDescent="0.2">
      <c r="A51" s="3" t="s">
        <v>306</v>
      </c>
      <c r="B51" s="10" t="str">
        <f>IF(A51="NA","",VLOOKUP(A51,'QAQC ID Reference Page'!A$2:G$10999,2,FALSE))</f>
        <v>OBS0620</v>
      </c>
      <c r="C51" s="20">
        <f>IF(A51="NA","",VLOOKUP(A51,'QAQC ID Reference Page'!A$2:G$10999,3,FALSE))</f>
        <v>43999</v>
      </c>
      <c r="D51" s="12">
        <f>IF(A51="NA","",VLOOKUP(A51,'QAQC ID Reference Page'!A$2:G$10999,4,FALSE))</f>
        <v>0.55000000000000004</v>
      </c>
      <c r="E51" s="3">
        <f>IF(A51="NA","",VLOOKUP(A51,'QAQC ID Reference Page'!A$2:G$10999,5,FALSE))</f>
        <v>1017</v>
      </c>
      <c r="F51" s="3" t="str">
        <f>IF(A51="NA","",VLOOKUP(A51,'QAQC ID Reference Page'!A$2:G$10999,6,FALSE))</f>
        <v>MR</v>
      </c>
      <c r="G51" s="3" t="str">
        <f>IF(A51="NA","",VLOOKUP(A51,'QAQC ID Reference Page'!A$2:G$10999,7,FALSE))</f>
        <v>S</v>
      </c>
      <c r="H51" s="21">
        <f>IF(A51="NA","",VLOOKUP(A51,'Water Data'!G$2:O$9999,2,FALSE))</f>
        <v>7.44</v>
      </c>
      <c r="I51" s="21">
        <f>IF(A51="NA","",VLOOKUP(A51,'Water Data'!G$2:O$9999,3,FALSE))</f>
        <v>28.8</v>
      </c>
      <c r="J51" s="3">
        <f>IF(A51="NA","",VLOOKUP(A51,'Water Data'!G$2:O$9999,4,FALSE))</f>
        <v>3.93</v>
      </c>
      <c r="K51" s="3">
        <f>IF(A51="NA","",VLOOKUP(A51,'Water Data'!G$2:O$9999,6,FALSE))</f>
        <v>7.49</v>
      </c>
      <c r="L51" s="3">
        <f>IF(A51="NA","",VLOOKUP(A51,'Water Data'!G$2:O$9999,9,FALSE))</f>
        <v>9.69</v>
      </c>
      <c r="M51" s="22">
        <f>IF(A51="NA","",VLOOKUP(A51,Nutrients!A$2:L$9999,8,FALSE))</f>
        <v>5.34</v>
      </c>
      <c r="N51" s="22">
        <f>IF(A51="NA","",VLOOKUP(A51,Nutrients!A$2:L$9999,9,FALSE))</f>
        <v>0.18</v>
      </c>
      <c r="O51" s="23">
        <f>IF(A51="NA","",VLOOKUP(A51,Nutrients!A$2:L$9999,10,FALSE))</f>
        <v>0.33600000000000002</v>
      </c>
      <c r="P51" s="22">
        <f>IF(A51="NA","",VLOOKUP(A51,Nutrients!A$2:L$9999,11,FALSE))</f>
        <v>1.43</v>
      </c>
      <c r="Q51" s="24">
        <f>IF(A51="NA","",VLOOKUP(A51,Nutrients!A$2:L$9999,12,FALSE))</f>
        <v>64.92</v>
      </c>
      <c r="R51" s="3">
        <f>IF(A51="NA","",VLOOKUP(A51,Chla!A$2:O$9999,15,FALSE))</f>
        <v>16.444868</v>
      </c>
      <c r="S51" s="3">
        <f>IF(A51="NA","",VLOOKUP(A51,TSS!A$2:L$9999,12,FALSE))</f>
        <v>24</v>
      </c>
      <c r="T51" s="21">
        <f>IF(A51="NA","",VLOOKUP(A51,PCN!A$2:Q$9999,11,FALSE))</f>
        <v>43.317</v>
      </c>
      <c r="U51" s="21">
        <f>IF(A51="NA","",VLOOKUP(A51,PCN!A$2:Q$9999,12,FALSE))</f>
        <v>1.0999999999999999E-2</v>
      </c>
      <c r="V51" s="21">
        <f>IF(A51="NA","",VLOOKUP(A51,PCN!A$2:Q$9999,14,FALSE))</f>
        <v>109.99999999999999</v>
      </c>
      <c r="W51" s="21">
        <f>IF(A51="NA","",VLOOKUP(A51,PCN!A$2:Q$9999,15,FALSE))</f>
        <v>2124.83</v>
      </c>
      <c r="X51" s="21">
        <f>IF(A51="NA","",VLOOKUP(A51,TN_DOC!A$2:I$9999,8,FALSE))</f>
        <v>0</v>
      </c>
      <c r="Y51" s="21">
        <f>IF(A51="NA","",VLOOKUP(A51,TN_DOC!A$2:I$9999,9,FALSE))</f>
        <v>7.0830000000000002</v>
      </c>
      <c r="Z51" s="3"/>
    </row>
    <row r="52" spans="1:26" x14ac:dyDescent="0.2">
      <c r="A52" s="3" t="s">
        <v>308</v>
      </c>
      <c r="B52" s="10" t="str">
        <f>IF(A52="NA","",VLOOKUP(A52,'QAQC ID Reference Page'!A$2:G$10999,2,FALSE))</f>
        <v>OBS0620</v>
      </c>
      <c r="C52" s="20">
        <f>IF(A52="NA","",VLOOKUP(A52,'QAQC ID Reference Page'!A$2:G$10999,3,FALSE))</f>
        <v>43999</v>
      </c>
      <c r="D52" s="12">
        <f>IF(A52="NA","",VLOOKUP(A52,'QAQC ID Reference Page'!A$2:G$10999,4,FALSE))</f>
        <v>0.55902777777777779</v>
      </c>
      <c r="E52" s="3">
        <f>IF(A52="NA","",VLOOKUP(A52,'QAQC ID Reference Page'!A$2:G$10999,5,FALSE))</f>
        <v>1011</v>
      </c>
      <c r="F52" s="3" t="str">
        <f>IF(A52="NA","",VLOOKUP(A52,'QAQC ID Reference Page'!A$2:G$10999,6,FALSE))</f>
        <v>J7C</v>
      </c>
      <c r="G52" s="3" t="str">
        <f>IF(A52="NA","",VLOOKUP(A52,'QAQC ID Reference Page'!A$2:G$10999,7,FALSE))</f>
        <v>S</v>
      </c>
      <c r="H52" s="21">
        <f>IF(A52="NA","",VLOOKUP(A52,'Water Data'!G$2:O$9999,2,FALSE))</f>
        <v>7.87</v>
      </c>
      <c r="I52" s="21">
        <f>IF(A52="NA","",VLOOKUP(A52,'Water Data'!G$2:O$9999,3,FALSE))</f>
        <v>29.3</v>
      </c>
      <c r="J52" s="3">
        <f>IF(A52="NA","",VLOOKUP(A52,'Water Data'!G$2:O$9999,4,FALSE))</f>
        <v>5.55</v>
      </c>
      <c r="K52" s="3">
        <f>IF(A52="NA","",VLOOKUP(A52,'Water Data'!G$2:O$9999,6,FALSE))</f>
        <v>7.58</v>
      </c>
      <c r="L52" s="3">
        <f>IF(A52="NA","",VLOOKUP(A52,'Water Data'!G$2:O$9999,9,FALSE))</f>
        <v>10.84</v>
      </c>
      <c r="M52" s="22">
        <f>IF(A52="NA","",VLOOKUP(A52,Nutrients!A$2:L$9999,8,FALSE))</f>
        <v>9.5</v>
      </c>
      <c r="N52" s="22">
        <f>IF(A52="NA","",VLOOKUP(A52,Nutrients!A$2:L$9999,9,FALSE))</f>
        <v>0.79</v>
      </c>
      <c r="O52" s="23">
        <f>IF(A52="NA","",VLOOKUP(A52,Nutrients!A$2:L$9999,10,FALSE))</f>
        <v>2.2200000000000002</v>
      </c>
      <c r="P52" s="22">
        <f>IF(A52="NA","",VLOOKUP(A52,Nutrients!A$2:L$9999,11,FALSE))</f>
        <v>16.23</v>
      </c>
      <c r="Q52" s="24">
        <f>IF(A52="NA","",VLOOKUP(A52,Nutrients!A$2:L$9999,12,FALSE))</f>
        <v>86.78</v>
      </c>
      <c r="R52" s="3">
        <f>IF(A52="NA","",VLOOKUP(A52,Chla!A$2:O$9999,15,FALSE))</f>
        <v>12.228476000000001</v>
      </c>
      <c r="S52" s="3">
        <f>IF(A52="NA","",VLOOKUP(A52,TSS!A$2:L$9999,12,FALSE))</f>
        <v>28</v>
      </c>
      <c r="T52" s="21">
        <f>IF(A52="NA","",VLOOKUP(A52,PCN!A$2:Q$9999,11,FALSE))</f>
        <v>0</v>
      </c>
      <c r="U52" s="21">
        <f>IF(A52="NA","",VLOOKUP(A52,PCN!A$2:Q$9999,12,FALSE))</f>
        <v>0</v>
      </c>
      <c r="V52" s="21">
        <f>IF(A52="NA","",VLOOKUP(A52,PCN!A$2:Q$9999,14,FALSE))</f>
        <v>0</v>
      </c>
      <c r="W52" s="21">
        <f>IF(A52="NA","",VLOOKUP(A52,PCN!A$2:Q$9999,15,FALSE))</f>
        <v>0</v>
      </c>
      <c r="X52" s="21">
        <f>IF(A52="NA","",VLOOKUP(A52,TN_DOC!A$2:I$9999,8,FALSE))</f>
        <v>0</v>
      </c>
      <c r="Y52" s="21">
        <f>IF(A52="NA","",VLOOKUP(A52,TN_DOC!A$2:I$9999,9,FALSE))</f>
        <v>7.2850000000000001</v>
      </c>
      <c r="Z52" s="3"/>
    </row>
    <row r="53" spans="1:26" x14ac:dyDescent="0.2">
      <c r="A53" s="3" t="s">
        <v>310</v>
      </c>
      <c r="B53" s="10" t="str">
        <f>IF(A53="NA","",VLOOKUP(A53,'QAQC ID Reference Page'!A$2:G$10999,2,FALSE))</f>
        <v>OBS0620</v>
      </c>
      <c r="C53" s="20">
        <f>IF(A53="NA","",VLOOKUP(A53,'QAQC ID Reference Page'!A$2:G$10999,3,FALSE))</f>
        <v>43999</v>
      </c>
      <c r="D53" s="12">
        <f>IF(A53="NA","",VLOOKUP(A53,'QAQC ID Reference Page'!A$2:G$10999,4,FALSE))</f>
        <v>0.55902777777777779</v>
      </c>
      <c r="E53" s="3">
        <f>IF(A53="NA","",VLOOKUP(A53,'QAQC ID Reference Page'!A$2:G$10999,5,FALSE))</f>
        <v>1041</v>
      </c>
      <c r="F53" s="3" t="str">
        <f>IF(A53="NA","",VLOOKUP(A53,'QAQC ID Reference Page'!A$2:G$10999,6,FALSE))</f>
        <v>J7C</v>
      </c>
      <c r="G53" s="3" t="str">
        <f>IF(A53="NA","",VLOOKUP(A53,'QAQC ID Reference Page'!A$2:G$10999,7,FALSE))</f>
        <v>B</v>
      </c>
      <c r="H53" s="21">
        <f>IF(A53="NA","",VLOOKUP(A53,'Water Data'!G$2:O$9999,2,FALSE))</f>
        <v>5.28</v>
      </c>
      <c r="I53" s="21">
        <f>IF(A53="NA","",VLOOKUP(A53,'Water Data'!G$2:O$9999,3,FALSE))</f>
        <v>28.6</v>
      </c>
      <c r="J53" s="3">
        <f>IF(A53="NA","",VLOOKUP(A53,'Water Data'!G$2:O$9999,4,FALSE))</f>
        <v>22.95</v>
      </c>
      <c r="K53" s="3">
        <f>IF(A53="NA","",VLOOKUP(A53,'Water Data'!G$2:O$9999,6,FALSE))</f>
        <v>7.96</v>
      </c>
      <c r="L53" s="3">
        <f>IF(A53="NA","",VLOOKUP(A53,'Water Data'!G$2:O$9999,9,FALSE))</f>
        <v>20.100000000000001</v>
      </c>
      <c r="M53" s="22">
        <f>IF(A53="NA","",VLOOKUP(A53,Nutrients!A$2:L$9999,8,FALSE))</f>
        <v>2.73</v>
      </c>
      <c r="N53" s="22">
        <f>IF(A53="NA","",VLOOKUP(A53,Nutrients!A$2:L$9999,9,FALSE))</f>
        <v>0.85</v>
      </c>
      <c r="O53" s="23">
        <f>IF(A53="NA","",VLOOKUP(A53,Nutrients!A$2:L$9999,10,FALSE))</f>
        <v>0.60599999999999998</v>
      </c>
      <c r="P53" s="22">
        <f>IF(A53="NA","",VLOOKUP(A53,Nutrients!A$2:L$9999,11,FALSE))</f>
        <v>6.58</v>
      </c>
      <c r="Q53" s="24">
        <f>IF(A53="NA","",VLOOKUP(A53,Nutrients!A$2:L$9999,12,FALSE))</f>
        <v>68.34</v>
      </c>
      <c r="R53" s="3">
        <f>IF(A53="NA","",VLOOKUP(A53,Chla!A$2:O$9999,15,FALSE))</f>
        <v>4.4872079999999999</v>
      </c>
      <c r="S53" s="3">
        <f>IF(A53="NA","",VLOOKUP(A53,TSS!A$2:L$9999,12,FALSE))</f>
        <v>76</v>
      </c>
      <c r="T53" s="21">
        <f>IF(A53="NA","",VLOOKUP(A53,PCN!A$2:Q$9999,11,FALSE))</f>
        <v>34.655000000000001</v>
      </c>
      <c r="U53" s="21">
        <f>IF(A53="NA","",VLOOKUP(A53,PCN!A$2:Q$9999,12,FALSE))</f>
        <v>8.9999999999999993E-3</v>
      </c>
      <c r="V53" s="21">
        <f>IF(A53="NA","",VLOOKUP(A53,PCN!A$2:Q$9999,14,FALSE))</f>
        <v>89.999999999999986</v>
      </c>
      <c r="W53" s="21">
        <f>IF(A53="NA","",VLOOKUP(A53,PCN!A$2:Q$9999,15,FALSE))</f>
        <v>2305.645</v>
      </c>
      <c r="X53" s="21">
        <f>IF(A53="NA","",VLOOKUP(A53,TN_DOC!A$2:I$9999,8,FALSE))</f>
        <v>0</v>
      </c>
      <c r="Y53" s="21">
        <f>IF(A53="NA","",VLOOKUP(A53,TN_DOC!A$2:I$9999,9,FALSE))</f>
        <v>1.506</v>
      </c>
      <c r="Z53" s="3"/>
    </row>
    <row r="54" spans="1:26" x14ac:dyDescent="0.2">
      <c r="A54" s="3" t="s">
        <v>311</v>
      </c>
      <c r="B54" s="10" t="str">
        <f>IF(A54="NA","",VLOOKUP(A54,'QAQC ID Reference Page'!A$2:G$10999,2,FALSE))</f>
        <v>OBS0620</v>
      </c>
      <c r="C54" s="20">
        <f>IF(A54="NA","",VLOOKUP(A54,'QAQC ID Reference Page'!A$2:G$10999,3,FALSE))</f>
        <v>43999</v>
      </c>
      <c r="D54" s="12">
        <f>IF(A54="NA","",VLOOKUP(A54,'QAQC ID Reference Page'!A$2:G$10999,4,FALSE))</f>
        <v>0.58402777777777781</v>
      </c>
      <c r="E54" s="3">
        <f>IF(A54="NA","",VLOOKUP(A54,'QAQC ID Reference Page'!A$2:G$10999,5,FALSE))</f>
        <v>1020</v>
      </c>
      <c r="F54" s="3" t="str">
        <f>IF(A54="NA","",VLOOKUP(A54,'QAQC ID Reference Page'!A$2:G$10999,6,FALSE))</f>
        <v>I7C</v>
      </c>
      <c r="G54" s="3" t="str">
        <f>IF(A54="NA","",VLOOKUP(A54,'QAQC ID Reference Page'!A$2:G$10999,7,FALSE))</f>
        <v>S</v>
      </c>
      <c r="H54" s="21">
        <f>IF(A54="NA","",VLOOKUP(A54,'Water Data'!G$2:O$9999,2,FALSE))</f>
        <v>9.5500000000000007</v>
      </c>
      <c r="I54" s="21">
        <f>IF(A54="NA","",VLOOKUP(A54,'Water Data'!G$2:O$9999,3,FALSE))</f>
        <v>30.5</v>
      </c>
      <c r="J54" s="3">
        <f>IF(A54="NA","",VLOOKUP(A54,'Water Data'!G$2:O$9999,4,FALSE))</f>
        <v>4.47</v>
      </c>
      <c r="K54" s="3">
        <f>IF(A54="NA","",VLOOKUP(A54,'Water Data'!G$2:O$9999,6,FALSE))</f>
        <v>8.2899999999999991</v>
      </c>
      <c r="L54" s="3">
        <f>IF(A54="NA","",VLOOKUP(A54,'Water Data'!G$2:O$9999,9,FALSE))</f>
        <v>9.7100000000000009</v>
      </c>
      <c r="M54" s="22">
        <f>IF(A54="NA","",VLOOKUP(A54,Nutrients!A$2:L$9999,8,FALSE))</f>
        <v>1.03</v>
      </c>
      <c r="N54" s="22">
        <f>IF(A54="NA","",VLOOKUP(A54,Nutrients!A$2:L$9999,9,FALSE))</f>
        <v>0.09</v>
      </c>
      <c r="O54" s="23">
        <f>IF(A54="NA","",VLOOKUP(A54,Nutrients!A$2:L$9999,10,FALSE))</f>
        <v>0.17499999999999999</v>
      </c>
      <c r="P54" s="22">
        <f>IF(A54="NA","",VLOOKUP(A54,Nutrients!A$2:L$9999,11,FALSE))</f>
        <v>0.45</v>
      </c>
      <c r="Q54" s="24">
        <f>IF(A54="NA","",VLOOKUP(A54,Nutrients!A$2:L$9999,12,FALSE))</f>
        <v>62.79</v>
      </c>
      <c r="R54" s="3">
        <f>IF(A54="NA","",VLOOKUP(A54,Chla!A$2:O$9999,15,FALSE))</f>
        <v>12.939487999999997</v>
      </c>
      <c r="S54" s="3" t="e">
        <f>IF(A54="NA","",VLOOKUP(A54,TSS!A$2:L$9999,12,FALSE))</f>
        <v>#VALUE!</v>
      </c>
      <c r="T54" s="21">
        <f>IF(A54="NA","",VLOOKUP(A54,PCN!A$2:Q$9999,11,FALSE))</f>
        <v>57.57</v>
      </c>
      <c r="U54" s="21">
        <f>IF(A54="NA","",VLOOKUP(A54,PCN!A$2:Q$9999,12,FALSE))</f>
        <v>1.4999999999999999E-2</v>
      </c>
      <c r="V54" s="21" t="e">
        <f>IF(A54="NA","",VLOOKUP(A54,PCN!A$2:Q$9999,14,FALSE))</f>
        <v>#DIV/0!</v>
      </c>
      <c r="W54" s="21">
        <f>IF(A54="NA","",VLOOKUP(A54,PCN!A$2:Q$9999,15,FALSE))</f>
        <v>1819.424</v>
      </c>
      <c r="X54" s="21">
        <f>IF(A54="NA","",VLOOKUP(A54,TN_DOC!A$2:I$9999,8,FALSE))</f>
        <v>0</v>
      </c>
      <c r="Y54" s="21">
        <f>IF(A54="NA","",VLOOKUP(A54,TN_DOC!A$2:I$9999,9,FALSE))</f>
        <v>3.1720000000000002</v>
      </c>
      <c r="Z54" s="3"/>
    </row>
    <row r="55" spans="1:26" x14ac:dyDescent="0.2">
      <c r="A55" s="3" t="s">
        <v>312</v>
      </c>
      <c r="B55" s="10" t="str">
        <f>IF(A55="NA","",VLOOKUP(A55,'QAQC ID Reference Page'!A$2:G$10999,2,FALSE))</f>
        <v>OBS0620</v>
      </c>
      <c r="C55" s="20">
        <f>IF(A55="NA","",VLOOKUP(A55,'QAQC ID Reference Page'!A$2:G$10999,3,FALSE))</f>
        <v>43999</v>
      </c>
      <c r="D55" s="12">
        <f>IF(A55="NA","",VLOOKUP(A55,'QAQC ID Reference Page'!A$2:G$10999,4,FALSE))</f>
        <v>0.58402777777777781</v>
      </c>
      <c r="E55" s="3">
        <f>IF(A55="NA","",VLOOKUP(A55,'QAQC ID Reference Page'!A$2:G$10999,5,FALSE))</f>
        <v>1010</v>
      </c>
      <c r="F55" s="3" t="str">
        <f>IF(A55="NA","",VLOOKUP(A55,'QAQC ID Reference Page'!A$2:G$10999,6,FALSE))</f>
        <v>I7C</v>
      </c>
      <c r="G55" s="3" t="str">
        <f>IF(A55="NA","",VLOOKUP(A55,'QAQC ID Reference Page'!A$2:G$10999,7,FALSE))</f>
        <v>B</v>
      </c>
      <c r="H55" s="21">
        <f>IF(A55="NA","",VLOOKUP(A55,'Water Data'!G$2:O$9999,2,FALSE))</f>
        <v>5.7</v>
      </c>
      <c r="I55" s="21">
        <f>IF(A55="NA","",VLOOKUP(A55,'Water Data'!G$2:O$9999,3,FALSE))</f>
        <v>28.5</v>
      </c>
      <c r="J55" s="3">
        <f>IF(A55="NA","",VLOOKUP(A55,'Water Data'!G$2:O$9999,4,FALSE))</f>
        <v>26.22</v>
      </c>
      <c r="K55" s="3">
        <f>IF(A55="NA","",VLOOKUP(A55,'Water Data'!G$2:O$9999,6,FALSE))</f>
        <v>8.0399999999999991</v>
      </c>
      <c r="L55" s="3">
        <f>IF(A55="NA","",VLOOKUP(A55,'Water Data'!G$2:O$9999,9,FALSE))</f>
        <v>21.59</v>
      </c>
      <c r="M55" s="22">
        <f>IF(A55="NA","",VLOOKUP(A55,Nutrients!A$2:L$9999,8,FALSE))</f>
        <v>1.02</v>
      </c>
      <c r="N55" s="22">
        <f>IF(A55="NA","",VLOOKUP(A55,Nutrients!A$2:L$9999,9,FALSE))</f>
        <v>0.64</v>
      </c>
      <c r="O55" s="23">
        <f>IF(A55="NA","",VLOOKUP(A55,Nutrients!A$2:L$9999,10,FALSE))</f>
        <v>0.33700000000000002</v>
      </c>
      <c r="P55" s="22">
        <f>IF(A55="NA","",VLOOKUP(A55,Nutrients!A$2:L$9999,11,FALSE))</f>
        <v>3.4</v>
      </c>
      <c r="Q55" s="24">
        <f>IF(A55="NA","",VLOOKUP(A55,Nutrients!A$2:L$9999,12,FALSE))</f>
        <v>41.62</v>
      </c>
      <c r="R55" s="3">
        <f>IF(A55="NA","",VLOOKUP(A55,Chla!A$2:O$9999,15,FALSE))</f>
        <v>4.8233160000000002</v>
      </c>
      <c r="S55" s="3">
        <f>IF(A55="NA","",VLOOKUP(A55,TSS!A$2:L$9999,12,FALSE))</f>
        <v>100</v>
      </c>
      <c r="T55" s="21">
        <f>IF(A55="NA","",VLOOKUP(A55,PCN!A$2:Q$9999,11,FALSE))</f>
        <v>42.161999999999999</v>
      </c>
      <c r="U55" s="21">
        <f>IF(A55="NA","",VLOOKUP(A55,PCN!A$2:Q$9999,12,FALSE))</f>
        <v>1.0999999999999999E-2</v>
      </c>
      <c r="V55" s="21">
        <f>IF(A55="NA","",VLOOKUP(A55,PCN!A$2:Q$9999,14,FALSE))</f>
        <v>109.99999999999999</v>
      </c>
      <c r="W55" s="21">
        <f>IF(A55="NA","",VLOOKUP(A55,PCN!A$2:Q$9999,15,FALSE))</f>
        <v>2335.5349999999999</v>
      </c>
      <c r="X55" s="21">
        <f>IF(A55="NA","",VLOOKUP(A55,TN_DOC!A$2:I$9999,8,FALSE))</f>
        <v>0</v>
      </c>
      <c r="Y55" s="21">
        <f>IF(A55="NA","",VLOOKUP(A55,TN_DOC!A$2:I$9999,9,FALSE))</f>
        <v>3.3540000000000001</v>
      </c>
      <c r="Z55" s="3"/>
    </row>
    <row r="56" spans="1:26" x14ac:dyDescent="0.2">
      <c r="A56" s="3" t="s">
        <v>313</v>
      </c>
      <c r="B56" s="10" t="str">
        <f>IF(A56="NA","",VLOOKUP(A56,'QAQC ID Reference Page'!A$2:G$10999,2,FALSE))</f>
        <v>OBS0620</v>
      </c>
      <c r="C56" s="20">
        <f>IF(A56="NA","",VLOOKUP(A56,'QAQC ID Reference Page'!A$2:G$10999,3,FALSE))</f>
        <v>43999</v>
      </c>
      <c r="D56" s="12">
        <f>IF(A56="NA","",VLOOKUP(A56,'QAQC ID Reference Page'!A$2:G$10999,4,FALSE))</f>
        <v>0.59722222222222221</v>
      </c>
      <c r="E56" s="3">
        <f>IF(A56="NA","",VLOOKUP(A56,'QAQC ID Reference Page'!A$2:G$10999,5,FALSE))</f>
        <v>1027</v>
      </c>
      <c r="F56" s="3" t="str">
        <f>IF(A56="NA","",VLOOKUP(A56,'QAQC ID Reference Page'!A$2:G$10999,6,FALSE))</f>
        <v>DR</v>
      </c>
      <c r="G56" s="3" t="str">
        <f>IF(A56="NA","",VLOOKUP(A56,'QAQC ID Reference Page'!A$2:G$10999,7,FALSE))</f>
        <v>S</v>
      </c>
      <c r="H56" s="21">
        <f>IF(A56="NA","",VLOOKUP(A56,'Water Data'!G$2:O$9999,2,FALSE))</f>
        <v>7.65</v>
      </c>
      <c r="I56" s="21">
        <f>IF(A56="NA","",VLOOKUP(A56,'Water Data'!G$2:O$9999,3,FALSE))</f>
        <v>28.9</v>
      </c>
      <c r="J56" s="3">
        <f>IF(A56="NA","",VLOOKUP(A56,'Water Data'!G$2:O$9999,4,FALSE))</f>
        <v>3.2</v>
      </c>
      <c r="K56" s="3">
        <f>IF(A56="NA","",VLOOKUP(A56,'Water Data'!G$2:O$9999,6,FALSE))</f>
        <v>8.0500000000000007</v>
      </c>
      <c r="L56" s="3">
        <f>IF(A56="NA","",VLOOKUP(A56,'Water Data'!G$2:O$9999,9,FALSE))</f>
        <v>9.3800000000000008</v>
      </c>
      <c r="M56" s="22">
        <f>IF(A56="NA","",VLOOKUP(A56,Nutrients!A$2:L$9999,8,FALSE))</f>
        <v>0.16</v>
      </c>
      <c r="N56" s="22">
        <f>IF(A56="NA","",VLOOKUP(A56,Nutrients!A$2:L$9999,9,FALSE))</f>
        <v>0.15</v>
      </c>
      <c r="O56" s="23">
        <f>IF(A56="NA","",VLOOKUP(A56,Nutrients!A$2:L$9999,10,FALSE))</f>
        <v>2.1999999999999999E-2</v>
      </c>
      <c r="P56" s="22">
        <f>IF(A56="NA","",VLOOKUP(A56,Nutrients!A$2:L$9999,11,FALSE))</f>
        <v>0.56999999999999995</v>
      </c>
      <c r="Q56" s="24">
        <f>IF(A56="NA","",VLOOKUP(A56,Nutrients!A$2:L$9999,12,FALSE))</f>
        <v>60.48</v>
      </c>
      <c r="R56" s="3">
        <f>IF(A56="NA","",VLOOKUP(A56,Chla!A$2:O$9999,15,FALSE))</f>
        <v>11.990639999999999</v>
      </c>
      <c r="S56" s="3">
        <f>IF(A56="NA","",VLOOKUP(A56,TSS!A$2:L$9999,12,FALSE))</f>
        <v>24</v>
      </c>
      <c r="T56" s="21">
        <f>IF(A56="NA","",VLOOKUP(A56,PCN!A$2:Q$9999,11,FALSE))</f>
        <v>70.457999999999998</v>
      </c>
      <c r="U56" s="21">
        <f>IF(A56="NA","",VLOOKUP(A56,PCN!A$2:Q$9999,12,FALSE))</f>
        <v>1.7999999999999999E-2</v>
      </c>
      <c r="V56" s="21">
        <f>IF(A56="NA","",VLOOKUP(A56,PCN!A$2:Q$9999,14,FALSE))</f>
        <v>179.99999999999997</v>
      </c>
      <c r="W56" s="21">
        <f>IF(A56="NA","",VLOOKUP(A56,PCN!A$2:Q$9999,15,FALSE))</f>
        <v>1977.752</v>
      </c>
      <c r="X56" s="21">
        <f>IF(A56="NA","",VLOOKUP(A56,TN_DOC!A$2:I$9999,8,FALSE))</f>
        <v>0</v>
      </c>
      <c r="Y56" s="21">
        <f>IF(A56="NA","",VLOOKUP(A56,TN_DOC!A$2:I$9999,9,FALSE))</f>
        <v>2.1890000000000001</v>
      </c>
      <c r="Z56" s="3"/>
    </row>
    <row r="57" spans="1:26" x14ac:dyDescent="0.2">
      <c r="A57" s="3" t="s">
        <v>314</v>
      </c>
      <c r="B57" s="10" t="str">
        <f>IF(A57="NA","",VLOOKUP(A57,'QAQC ID Reference Page'!A$2:G$10999,2,FALSE))</f>
        <v>OBS0620</v>
      </c>
      <c r="C57" s="20">
        <f>IF(A57="NA","",VLOOKUP(A57,'QAQC ID Reference Page'!A$2:G$10999,3,FALSE))</f>
        <v>43999</v>
      </c>
      <c r="D57" s="12">
        <f>IF(A57="NA","",VLOOKUP(A57,'QAQC ID Reference Page'!A$2:G$10999,4,FALSE))</f>
        <v>0.61319444444444449</v>
      </c>
      <c r="E57" s="3">
        <f>IF(A57="NA","",VLOOKUP(A57,'QAQC ID Reference Page'!A$2:G$10999,5,FALSE))</f>
        <v>1013</v>
      </c>
      <c r="F57" s="3" t="str">
        <f>IF(A57="NA","",VLOOKUP(A57,'QAQC ID Reference Page'!A$2:G$10999,6,FALSE))</f>
        <v>G7C</v>
      </c>
      <c r="G57" s="3" t="str">
        <f>IF(A57="NA","",VLOOKUP(A57,'QAQC ID Reference Page'!A$2:G$10999,7,FALSE))</f>
        <v>S</v>
      </c>
      <c r="H57" s="21">
        <f>IF(A57="NA","",VLOOKUP(A57,'Water Data'!G$2:O$9999,2,FALSE))</f>
        <v>9.35</v>
      </c>
      <c r="I57" s="21">
        <f>IF(A57="NA","",VLOOKUP(A57,'Water Data'!G$2:O$9999,3,FALSE))</f>
        <v>29.5</v>
      </c>
      <c r="J57" s="3">
        <f>IF(A57="NA","",VLOOKUP(A57,'Water Data'!G$2:O$9999,4,FALSE))</f>
        <v>3.36</v>
      </c>
      <c r="K57" s="3">
        <f>IF(A57="NA","",VLOOKUP(A57,'Water Data'!G$2:O$9999,6,FALSE))</f>
        <v>8.3800000000000008</v>
      </c>
      <c r="L57" s="3">
        <f>IF(A57="NA","",VLOOKUP(A57,'Water Data'!G$2:O$9999,9,FALSE))</f>
        <v>9.0399999999999991</v>
      </c>
      <c r="M57" s="22">
        <f>IF(A57="NA","",VLOOKUP(A57,Nutrients!A$2:L$9999,8,FALSE))</f>
        <v>0.19</v>
      </c>
      <c r="N57" s="22">
        <f>IF(A57="NA","",VLOOKUP(A57,Nutrients!A$2:L$9999,9,FALSE))</f>
        <v>0.08</v>
      </c>
      <c r="O57" s="23">
        <f>IF(A57="NA","",VLOOKUP(A57,Nutrients!A$2:L$9999,10,FALSE))</f>
        <v>0.02</v>
      </c>
      <c r="P57" s="22">
        <f>IF(A57="NA","",VLOOKUP(A57,Nutrients!A$2:L$9999,11,FALSE))</f>
        <v>0.67</v>
      </c>
      <c r="Q57" s="24">
        <f>IF(A57="NA","",VLOOKUP(A57,Nutrients!A$2:L$9999,12,FALSE))</f>
        <v>41.61</v>
      </c>
      <c r="R57" s="3">
        <f>IF(A57="NA","",VLOOKUP(A57,Chla!A$2:O$9999,15,FALSE))</f>
        <v>6.2947319999999998</v>
      </c>
      <c r="S57" s="3">
        <f>IF(A57="NA","",VLOOKUP(A57,TSS!A$2:L$9999,12,FALSE))</f>
        <v>8</v>
      </c>
      <c r="T57" s="21">
        <f>IF(A57="NA","",VLOOKUP(A57,PCN!A$2:Q$9999,11,FALSE))</f>
        <v>42.185000000000002</v>
      </c>
      <c r="U57" s="21">
        <f>IF(A57="NA","",VLOOKUP(A57,PCN!A$2:Q$9999,12,FALSE))</f>
        <v>1.0999999999999999E-2</v>
      </c>
      <c r="V57" s="21">
        <f>IF(A57="NA","",VLOOKUP(A57,PCN!A$2:Q$9999,14,FALSE))</f>
        <v>109.99999999999999</v>
      </c>
      <c r="W57" s="21">
        <f>IF(A57="NA","",VLOOKUP(A57,PCN!A$2:Q$9999,15,FALSE))</f>
        <v>1441.4480000000001</v>
      </c>
      <c r="X57" s="21">
        <f>IF(A57="NA","",VLOOKUP(A57,TN_DOC!A$2:I$9999,8,FALSE))</f>
        <v>0</v>
      </c>
      <c r="Y57" s="21">
        <f>IF(A57="NA","",VLOOKUP(A57,TN_DOC!A$2:I$9999,9,FALSE))</f>
        <v>1.825</v>
      </c>
      <c r="Z57" s="3"/>
    </row>
    <row r="58" spans="1:26" x14ac:dyDescent="0.2">
      <c r="A58" s="3" t="s">
        <v>315</v>
      </c>
      <c r="B58" s="10" t="str">
        <f>IF(A58="NA","",VLOOKUP(A58,'QAQC ID Reference Page'!A$2:G$10999,2,FALSE))</f>
        <v>OBS0620</v>
      </c>
      <c r="C58" s="20">
        <f>IF(A58="NA","",VLOOKUP(A58,'QAQC ID Reference Page'!A$2:G$10999,3,FALSE))</f>
        <v>43999</v>
      </c>
      <c r="D58" s="12">
        <f>IF(A58="NA","",VLOOKUP(A58,'QAQC ID Reference Page'!A$2:G$10999,4,FALSE))</f>
        <v>0.61319444444444449</v>
      </c>
      <c r="E58" s="3">
        <f>IF(A58="NA","",VLOOKUP(A58,'QAQC ID Reference Page'!A$2:G$10999,5,FALSE))</f>
        <v>1022</v>
      </c>
      <c r="F58" s="3" t="str">
        <f>IF(A58="NA","",VLOOKUP(A58,'QAQC ID Reference Page'!A$2:G$10999,6,FALSE))</f>
        <v>G7C</v>
      </c>
      <c r="G58" s="3" t="str">
        <f>IF(A58="NA","",VLOOKUP(A58,'QAQC ID Reference Page'!A$2:G$10999,7,FALSE))</f>
        <v>B</v>
      </c>
      <c r="H58" s="21">
        <f>IF(A58="NA","",VLOOKUP(A58,'Water Data'!G$2:O$9999,2,FALSE))</f>
        <v>6.57</v>
      </c>
      <c r="I58" s="21">
        <f>IF(A58="NA","",VLOOKUP(A58,'Water Data'!G$2:O$9999,3,FALSE))</f>
        <v>29.2</v>
      </c>
      <c r="J58" s="3">
        <f>IF(A58="NA","",VLOOKUP(A58,'Water Data'!G$2:O$9999,4,FALSE))</f>
        <v>21.59</v>
      </c>
      <c r="K58" s="3">
        <f>IF(A58="NA","",VLOOKUP(A58,'Water Data'!G$2:O$9999,6,FALSE))</f>
        <v>8.1199999999999992</v>
      </c>
      <c r="L58" s="3">
        <f>IF(A58="NA","",VLOOKUP(A58,'Water Data'!G$2:O$9999,9,FALSE))</f>
        <v>19.059999999999999</v>
      </c>
      <c r="M58" s="22">
        <f>IF(A58="NA","",VLOOKUP(A58,Nutrients!A$2:L$9999,8,FALSE))</f>
        <v>0.5</v>
      </c>
      <c r="N58" s="22">
        <f>IF(A58="NA","",VLOOKUP(A58,Nutrients!A$2:L$9999,9,FALSE))</f>
        <v>0.37</v>
      </c>
      <c r="O58" s="23">
        <f>IF(A58="NA","",VLOOKUP(A58,Nutrients!A$2:L$9999,10,FALSE))</f>
        <v>0.17799999999999999</v>
      </c>
      <c r="P58" s="22">
        <f>IF(A58="NA","",VLOOKUP(A58,Nutrients!A$2:L$9999,11,FALSE))</f>
        <v>2.06</v>
      </c>
      <c r="Q58" s="24">
        <f>IF(A58="NA","",VLOOKUP(A58,Nutrients!A$2:L$9999,12,FALSE))</f>
        <v>45.67</v>
      </c>
      <c r="R58" s="3">
        <f>IF(A58="NA","",VLOOKUP(A58,Chla!A$2:O$9999,15,FALSE))</f>
        <v>5.2844839999999991</v>
      </c>
      <c r="S58" s="3">
        <f>IF(A58="NA","",VLOOKUP(A58,TSS!A$2:L$9999,12,FALSE))</f>
        <v>76</v>
      </c>
      <c r="T58" s="21">
        <f>IF(A58="NA","",VLOOKUP(A58,PCN!A$2:Q$9999,11,FALSE))</f>
        <v>36.750999999999998</v>
      </c>
      <c r="U58" s="21">
        <f>IF(A58="NA","",VLOOKUP(A58,PCN!A$2:Q$9999,12,FALSE))</f>
        <v>8.9999999999999993E-3</v>
      </c>
      <c r="V58" s="21">
        <f>IF(A58="NA","",VLOOKUP(A58,PCN!A$2:Q$9999,14,FALSE))</f>
        <v>89.999999999999986</v>
      </c>
      <c r="W58" s="21">
        <f>IF(A58="NA","",VLOOKUP(A58,PCN!A$2:Q$9999,15,FALSE))</f>
        <v>1815.771</v>
      </c>
      <c r="X58" s="21">
        <f>IF(A58="NA","",VLOOKUP(A58,TN_DOC!A$2:I$9999,8,FALSE))</f>
        <v>0</v>
      </c>
      <c r="Y58" s="21">
        <f>IF(A58="NA","",VLOOKUP(A58,TN_DOC!A$2:I$9999,9,FALSE))</f>
        <v>13.14</v>
      </c>
      <c r="Z58" s="3"/>
    </row>
    <row r="59" spans="1:26" x14ac:dyDescent="0.2">
      <c r="A59" s="3" t="s">
        <v>316</v>
      </c>
      <c r="B59" s="10" t="str">
        <f>IF(A59="NA","",VLOOKUP(A59,'QAQC ID Reference Page'!A$2:G$10999,2,FALSE))</f>
        <v>OBS0620</v>
      </c>
      <c r="C59" s="20">
        <f>IF(A59="NA","",VLOOKUP(A59,'QAQC ID Reference Page'!A$2:G$10999,3,FALSE))</f>
        <v>43999</v>
      </c>
      <c r="D59" s="12">
        <f>IF(A59="NA","",VLOOKUP(A59,'QAQC ID Reference Page'!A$2:G$10999,4,FALSE))</f>
        <v>0.6381944444444444</v>
      </c>
      <c r="E59" s="3">
        <f>IF(A59="NA","",VLOOKUP(A59,'QAQC ID Reference Page'!A$2:G$10999,5,FALSE))</f>
        <v>1021</v>
      </c>
      <c r="F59" s="3" t="str">
        <f>IF(A59="NA","",VLOOKUP(A59,'QAQC ID Reference Page'!A$2:G$10999,6,FALSE))</f>
        <v>EFR</v>
      </c>
      <c r="G59" s="3" t="str">
        <f>IF(A59="NA","",VLOOKUP(A59,'QAQC ID Reference Page'!A$2:G$10999,7,FALSE))</f>
        <v>S</v>
      </c>
      <c r="H59" s="21">
        <f>IF(A59="NA","",VLOOKUP(A59,'Water Data'!G$2:O$9999,2,FALSE))</f>
        <v>7.89</v>
      </c>
      <c r="I59" s="21">
        <f>IF(A59="NA","",VLOOKUP(A59,'Water Data'!G$2:O$9999,3,FALSE))</f>
        <v>29.9</v>
      </c>
      <c r="J59" s="3">
        <f>IF(A59="NA","",VLOOKUP(A59,'Water Data'!G$2:O$9999,4,FALSE))</f>
        <v>3.95</v>
      </c>
      <c r="K59" s="3">
        <f>IF(A59="NA","",VLOOKUP(A59,'Water Data'!G$2:O$9999,6,FALSE))</f>
        <v>7.89</v>
      </c>
      <c r="L59" s="3">
        <f>IF(A59="NA","",VLOOKUP(A59,'Water Data'!G$2:O$9999,9,FALSE))</f>
        <v>6.66</v>
      </c>
      <c r="M59" s="22">
        <f>IF(A59="NA","",VLOOKUP(A59,Nutrients!A$2:L$9999,8,FALSE))</f>
        <v>0.21</v>
      </c>
      <c r="N59" s="22">
        <f>IF(A59="NA","",VLOOKUP(A59,Nutrients!A$2:L$9999,9,FALSE))</f>
        <v>0.09</v>
      </c>
      <c r="O59" s="23">
        <f>IF(A59="NA","",VLOOKUP(A59,Nutrients!A$2:L$9999,10,FALSE))</f>
        <v>2.9000000000000001E-2</v>
      </c>
      <c r="P59" s="22">
        <f>IF(A59="NA","",VLOOKUP(A59,Nutrients!A$2:L$9999,11,FALSE))</f>
        <v>0.54</v>
      </c>
      <c r="Q59" s="24">
        <f>IF(A59="NA","",VLOOKUP(A59,Nutrients!A$2:L$9999,12,FALSE))</f>
        <v>57.13</v>
      </c>
      <c r="R59" s="3">
        <f>IF(A59="NA","",VLOOKUP(A59,Chla!A$2:O$9999,15,FALSE))</f>
        <v>14.948124</v>
      </c>
      <c r="S59" s="3">
        <f>IF(A59="NA","",VLOOKUP(A59,TSS!A$2:L$9999,12,FALSE))</f>
        <v>36</v>
      </c>
      <c r="T59" s="21">
        <f>IF(A59="NA","",VLOOKUP(A59,PCN!A$2:Q$9999,11,FALSE))</f>
        <v>74.001000000000005</v>
      </c>
      <c r="U59" s="21">
        <f>IF(A59="NA","",VLOOKUP(A59,PCN!A$2:Q$9999,12,FALSE))</f>
        <v>1.9E-2</v>
      </c>
      <c r="V59" s="21">
        <f>IF(A59="NA","",VLOOKUP(A59,PCN!A$2:Q$9999,14,FALSE))</f>
        <v>189.99999999999997</v>
      </c>
      <c r="W59" s="21">
        <f>IF(A59="NA","",VLOOKUP(A59,PCN!A$2:Q$9999,15,FALSE))</f>
        <v>2271.893</v>
      </c>
      <c r="X59" s="21">
        <f>IF(A59="NA","",VLOOKUP(A59,TN_DOC!A$2:I$9999,8,FALSE))</f>
        <v>0</v>
      </c>
      <c r="Y59" s="21">
        <f>IF(A59="NA","",VLOOKUP(A59,TN_DOC!A$2:I$9999,9,FALSE))</f>
        <v>4.851</v>
      </c>
      <c r="Z59" s="3"/>
    </row>
    <row r="60" spans="1:26" x14ac:dyDescent="0.2">
      <c r="A60" s="3" t="s">
        <v>317</v>
      </c>
      <c r="B60" s="10" t="str">
        <f>IF(A60="NA","",VLOOKUP(A60,'QAQC ID Reference Page'!A$2:G$10999,2,FALSE))</f>
        <v>OBS0620</v>
      </c>
      <c r="C60" s="20">
        <f>IF(A60="NA","",VLOOKUP(A60,'QAQC ID Reference Page'!A$2:G$10999,3,FALSE))</f>
        <v>44000</v>
      </c>
      <c r="D60" s="12">
        <f>IF(A60="NA","",VLOOKUP(A60,'QAQC ID Reference Page'!A$2:G$10999,4,FALSE))</f>
        <v>0.28472222222222221</v>
      </c>
      <c r="E60" s="3">
        <f>IF(A60="NA","",VLOOKUP(A60,'QAQC ID Reference Page'!A$2:G$10999,5,FALSE))</f>
        <v>1001</v>
      </c>
      <c r="F60" s="3" t="str">
        <f>IF(A60="NA","",VLOOKUP(A60,'QAQC ID Reference Page'!A$2:G$10999,6,FALSE))</f>
        <v>C5-1</v>
      </c>
      <c r="G60" s="3" t="str">
        <f>IF(A60="NA","",VLOOKUP(A60,'QAQC ID Reference Page'!A$2:G$10999,7,FALSE))</f>
        <v>S</v>
      </c>
      <c r="H60" s="21">
        <f>IF(A60="NA","",VLOOKUP(A60,'Water Data'!G$2:O$9999,2,FALSE))</f>
        <v>7.53</v>
      </c>
      <c r="I60" s="21">
        <f>IF(A60="NA","",VLOOKUP(A60,'Water Data'!G$2:O$9999,3,FALSE))</f>
        <v>27.8</v>
      </c>
      <c r="J60" s="3">
        <f>IF(A60="NA","",VLOOKUP(A60,'Water Data'!G$2:O$9999,4,FALSE))</f>
        <v>8.81</v>
      </c>
      <c r="K60" s="3">
        <f>IF(A60="NA","",VLOOKUP(A60,'Water Data'!G$2:O$9999,6,FALSE))</f>
        <v>8.25</v>
      </c>
      <c r="L60" s="3">
        <f>IF(A60="NA","",VLOOKUP(A60,'Water Data'!G$2:O$9999,9,FALSE))</f>
        <v>9.5299999999999994</v>
      </c>
      <c r="M60" s="22">
        <f>IF(A60="NA","",VLOOKUP(A60,Nutrients!A$2:L$9999,8,FALSE))</f>
        <v>0.15</v>
      </c>
      <c r="N60" s="22">
        <f>IF(A60="NA","",VLOOKUP(A60,Nutrients!A$2:L$9999,9,FALSE))</f>
        <v>0.16</v>
      </c>
      <c r="O60" s="23">
        <f>IF(A60="NA","",VLOOKUP(A60,Nutrients!A$2:L$9999,10,FALSE))</f>
        <v>1.4999999999999999E-2</v>
      </c>
      <c r="P60" s="22">
        <f>IF(A60="NA","",VLOOKUP(A60,Nutrients!A$2:L$9999,11,FALSE))</f>
        <v>0.42</v>
      </c>
      <c r="Q60" s="24">
        <f>IF(A60="NA","",VLOOKUP(A60,Nutrients!A$2:L$9999,12,FALSE))</f>
        <v>45.17</v>
      </c>
      <c r="R60" s="3">
        <f>IF(A60="NA","",VLOOKUP(A60,Chla!A$2:O$9999,15,FALSE))</f>
        <v>6.7496</v>
      </c>
      <c r="S60" s="3">
        <f>IF(A60="NA","",VLOOKUP(A60,TSS!A$2:L$9999,12,FALSE))</f>
        <v>40</v>
      </c>
      <c r="T60" s="21">
        <f>IF(A60="NA","",VLOOKUP(A60,PCN!A$2:Q$9999,11,FALSE))</f>
        <v>0</v>
      </c>
      <c r="U60" s="21">
        <f>IF(A60="NA","",VLOOKUP(A60,PCN!A$2:Q$9999,12,FALSE))</f>
        <v>0</v>
      </c>
      <c r="V60" s="21">
        <f>IF(A60="NA","",VLOOKUP(A60,PCN!A$2:Q$9999,14,FALSE))</f>
        <v>0</v>
      </c>
      <c r="W60" s="21">
        <f>IF(A60="NA","",VLOOKUP(A60,PCN!A$2:Q$9999,15,FALSE))</f>
        <v>0</v>
      </c>
      <c r="X60" s="21">
        <f>IF(A60="NA","",VLOOKUP(A60,TN_DOC!A$2:I$9999,8,FALSE))</f>
        <v>0.32719999999999999</v>
      </c>
      <c r="Y60" s="21">
        <f>IF(A60="NA","",VLOOKUP(A60,TN_DOC!A$2:I$9999,9,FALSE))</f>
        <v>6.4089999999999998</v>
      </c>
      <c r="Z60" s="3"/>
    </row>
    <row r="61" spans="1:26" x14ac:dyDescent="0.2">
      <c r="A61" s="3" t="s">
        <v>318</v>
      </c>
      <c r="B61" s="10" t="str">
        <f>IF(A61="NA","",VLOOKUP(A61,'QAQC ID Reference Page'!A$2:G$10999,2,FALSE))</f>
        <v>OBS0620</v>
      </c>
      <c r="C61" s="20">
        <f>IF(A61="NA","",VLOOKUP(A61,'QAQC ID Reference Page'!A$2:G$10999,3,FALSE))</f>
        <v>44000</v>
      </c>
      <c r="D61" s="12">
        <f>IF(A61="NA","",VLOOKUP(A61,'QAQC ID Reference Page'!A$2:G$10999,4,FALSE))</f>
        <v>0.28472222222222221</v>
      </c>
      <c r="E61" s="3">
        <f>IF(A61="NA","",VLOOKUP(A61,'QAQC ID Reference Page'!A$2:G$10999,5,FALSE))</f>
        <v>1005</v>
      </c>
      <c r="F61" s="3" t="str">
        <f>IF(A61="NA","",VLOOKUP(A61,'QAQC ID Reference Page'!A$2:G$10999,6,FALSE))</f>
        <v>C5-1</v>
      </c>
      <c r="G61" s="3" t="str">
        <f>IF(A61="NA","",VLOOKUP(A61,'QAQC ID Reference Page'!A$2:G$10999,7,FALSE))</f>
        <v>B</v>
      </c>
      <c r="H61" s="21">
        <f>IF(A61="NA","",VLOOKUP(A61,'Water Data'!G$2:O$9999,2,FALSE))</f>
        <v>6.92</v>
      </c>
      <c r="I61" s="21">
        <f>IF(A61="NA","",VLOOKUP(A61,'Water Data'!G$2:O$9999,3,FALSE))</f>
        <v>27.3</v>
      </c>
      <c r="J61" s="3">
        <f>IF(A61="NA","",VLOOKUP(A61,'Water Data'!G$2:O$9999,4,FALSE))</f>
        <v>13.56</v>
      </c>
      <c r="K61" s="3">
        <f>IF(A61="NA","",VLOOKUP(A61,'Water Data'!G$2:O$9999,6,FALSE))</f>
        <v>8.14</v>
      </c>
      <c r="L61" s="3">
        <f>IF(A61="NA","",VLOOKUP(A61,'Water Data'!G$2:O$9999,9,FALSE))</f>
        <v>11.96</v>
      </c>
      <c r="M61" s="22">
        <f>IF(A61="NA","",VLOOKUP(A61,Nutrients!A$2:L$9999,8,FALSE))</f>
        <v>0.35</v>
      </c>
      <c r="N61" s="22">
        <f>IF(A61="NA","",VLOOKUP(A61,Nutrients!A$2:L$9999,9,FALSE))</f>
        <v>0.25</v>
      </c>
      <c r="O61" s="23">
        <f>IF(A61="NA","",VLOOKUP(A61,Nutrients!A$2:L$9999,10,FALSE))</f>
        <v>3.2000000000000001E-2</v>
      </c>
      <c r="P61" s="22">
        <f>IF(A61="NA","",VLOOKUP(A61,Nutrients!A$2:L$9999,11,FALSE))</f>
        <v>0.87</v>
      </c>
      <c r="Q61" s="24">
        <f>IF(A61="NA","",VLOOKUP(A61,Nutrients!A$2:L$9999,12,FALSE))</f>
        <v>62.89</v>
      </c>
      <c r="R61" s="3">
        <f>IF(A61="NA","",VLOOKUP(A61,Chla!A$2:O$9999,15,FALSE))</f>
        <v>9.0470039999999994</v>
      </c>
      <c r="S61" s="3">
        <f>IF(A61="NA","",VLOOKUP(A61,TSS!A$2:L$9999,12,FALSE))</f>
        <v>52</v>
      </c>
      <c r="T61" s="21">
        <f>IF(A61="NA","",VLOOKUP(A61,PCN!A$2:Q$9999,11,FALSE))</f>
        <v>0</v>
      </c>
      <c r="U61" s="21">
        <f>IF(A61="NA","",VLOOKUP(A61,PCN!A$2:Q$9999,12,FALSE))</f>
        <v>0</v>
      </c>
      <c r="V61" s="21">
        <f>IF(A61="NA","",VLOOKUP(A61,PCN!A$2:Q$9999,14,FALSE))</f>
        <v>0</v>
      </c>
      <c r="W61" s="21">
        <f>IF(A61="NA","",VLOOKUP(A61,PCN!A$2:Q$9999,15,FALSE))</f>
        <v>0</v>
      </c>
      <c r="X61" s="21">
        <f>IF(A61="NA","",VLOOKUP(A61,TN_DOC!A$2:I$9999,8,FALSE))</f>
        <v>1.532</v>
      </c>
      <c r="Y61" s="21">
        <f>IF(A61="NA","",VLOOKUP(A61,TN_DOC!A$2:I$9999,9,FALSE))</f>
        <v>3.5779999999999998</v>
      </c>
      <c r="Z61" s="3"/>
    </row>
    <row r="62" spans="1:26" x14ac:dyDescent="0.2">
      <c r="A62" s="3" t="s">
        <v>319</v>
      </c>
      <c r="B62" s="10" t="str">
        <f>IF(A62="NA","",VLOOKUP(A62,'QAQC ID Reference Page'!A$2:G$10999,2,FALSE))</f>
        <v>OBS0620</v>
      </c>
      <c r="C62" s="20">
        <f>IF(A62="NA","",VLOOKUP(A62,'QAQC ID Reference Page'!A$2:G$10999,3,FALSE))</f>
        <v>44000</v>
      </c>
      <c r="D62" s="12">
        <f>IF(A62="NA","",VLOOKUP(A62,'QAQC ID Reference Page'!A$2:G$10999,4,FALSE))</f>
        <v>0.2986111111111111</v>
      </c>
      <c r="E62" s="3">
        <f>IF(A62="NA","",VLOOKUP(A62,'QAQC ID Reference Page'!A$2:G$10999,5,FALSE))</f>
        <v>1002</v>
      </c>
      <c r="F62" s="3" t="str">
        <f>IF(A62="NA","",VLOOKUP(A62,'QAQC ID Reference Page'!A$2:G$10999,6,FALSE))</f>
        <v>B4</v>
      </c>
      <c r="G62" s="3" t="str">
        <f>IF(A62="NA","",VLOOKUP(A62,'QAQC ID Reference Page'!A$2:G$10999,7,FALSE))</f>
        <v>S</v>
      </c>
      <c r="H62" s="21">
        <f>IF(A62="NA","",VLOOKUP(A62,'Water Data'!G$2:O$9999,2,FALSE))</f>
        <v>7.63</v>
      </c>
      <c r="I62" s="21">
        <f>IF(A62="NA","",VLOOKUP(A62,'Water Data'!G$2:O$9999,3,FALSE))</f>
        <v>27.5</v>
      </c>
      <c r="J62" s="3">
        <f>IF(A62="NA","",VLOOKUP(A62,'Water Data'!G$2:O$9999,4,FALSE))</f>
        <v>14.73</v>
      </c>
      <c r="K62" s="3">
        <f>IF(A62="NA","",VLOOKUP(A62,'Water Data'!G$2:O$9999,6,FALSE))</f>
        <v>8.1999999999999993</v>
      </c>
      <c r="L62" s="3">
        <f>IF(A62="NA","",VLOOKUP(A62,'Water Data'!G$2:O$9999,9,FALSE))</f>
        <v>12.2</v>
      </c>
      <c r="M62" s="22">
        <f>IF(A62="NA","",VLOOKUP(A62,Nutrients!A$2:L$9999,8,FALSE))</f>
        <v>0.09</v>
      </c>
      <c r="N62" s="22">
        <f>IF(A62="NA","",VLOOKUP(A62,Nutrients!A$2:L$9999,9,FALSE))</f>
        <v>0.18</v>
      </c>
      <c r="O62" s="23">
        <f>IF(A62="NA","",VLOOKUP(A62,Nutrients!A$2:L$9999,10,FALSE))</f>
        <v>1.2999999999999999E-2</v>
      </c>
      <c r="P62" s="22">
        <f>IF(A62="NA","",VLOOKUP(A62,Nutrients!A$2:L$9999,11,FALSE))</f>
        <v>-0.05</v>
      </c>
      <c r="Q62" s="24">
        <f>IF(A62="NA","",VLOOKUP(A62,Nutrients!A$2:L$9999,12,FALSE))</f>
        <v>56.81</v>
      </c>
      <c r="R62" s="3">
        <f>IF(A62="NA","",VLOOKUP(A62,Chla!A$2:O$9999,15,FALSE))</f>
        <v>3.7372080000000008</v>
      </c>
      <c r="S62" s="3">
        <f>IF(A62="NA","",VLOOKUP(A62,TSS!A$2:L$9999,12,FALSE))</f>
        <v>52</v>
      </c>
      <c r="T62" s="21">
        <f>IF(A62="NA","",VLOOKUP(A62,PCN!A$2:Q$9999,11,FALSE))</f>
        <v>0</v>
      </c>
      <c r="U62" s="21">
        <f>IF(A62="NA","",VLOOKUP(A62,PCN!A$2:Q$9999,12,FALSE))</f>
        <v>0</v>
      </c>
      <c r="V62" s="21">
        <f>IF(A62="NA","",VLOOKUP(A62,PCN!A$2:Q$9999,14,FALSE))</f>
        <v>0</v>
      </c>
      <c r="W62" s="21">
        <f>IF(A62="NA","",VLOOKUP(A62,PCN!A$2:Q$9999,15,FALSE))</f>
        <v>0</v>
      </c>
      <c r="X62" s="21">
        <f>IF(A62="NA","",VLOOKUP(A62,TN_DOC!A$2:I$9999,8,FALSE))</f>
        <v>21.9</v>
      </c>
      <c r="Y62" s="21">
        <f>IF(A62="NA","",VLOOKUP(A62,TN_DOC!A$2:I$9999,9,FALSE))</f>
        <v>12.89</v>
      </c>
      <c r="Z62" s="3"/>
    </row>
    <row r="63" spans="1:26" x14ac:dyDescent="0.2">
      <c r="A63" s="3" t="s">
        <v>320</v>
      </c>
      <c r="B63" s="10" t="str">
        <f>IF(A63="NA","",VLOOKUP(A63,'QAQC ID Reference Page'!A$2:G$10999,2,FALSE))</f>
        <v>OBS0620</v>
      </c>
      <c r="C63" s="20">
        <f>IF(A63="NA","",VLOOKUP(A63,'QAQC ID Reference Page'!A$2:G$10999,3,FALSE))</f>
        <v>44000</v>
      </c>
      <c r="D63" s="12">
        <f>IF(A63="NA","",VLOOKUP(A63,'QAQC ID Reference Page'!A$2:G$10999,4,FALSE))</f>
        <v>0.31874999999999998</v>
      </c>
      <c r="E63" s="3">
        <f>IF(A63="NA","",VLOOKUP(A63,'QAQC ID Reference Page'!A$2:G$10999,5,FALSE))</f>
        <v>1003</v>
      </c>
      <c r="F63" s="3" t="str">
        <f>IF(A63="NA","",VLOOKUP(A63,'QAQC ID Reference Page'!A$2:G$10999,6,FALSE))</f>
        <v>B1</v>
      </c>
      <c r="G63" s="3" t="str">
        <f>IF(A63="NA","",VLOOKUP(A63,'QAQC ID Reference Page'!A$2:G$10999,7,FALSE))</f>
        <v>S</v>
      </c>
      <c r="H63" s="21">
        <f>IF(A63="NA","",VLOOKUP(A63,'Water Data'!G$2:O$9999,2,FALSE))</f>
        <v>7.89</v>
      </c>
      <c r="I63" s="21">
        <f>IF(A63="NA","",VLOOKUP(A63,'Water Data'!G$2:O$9999,3,FALSE))</f>
        <v>27.8</v>
      </c>
      <c r="J63" s="3">
        <f>IF(A63="NA","",VLOOKUP(A63,'Water Data'!G$2:O$9999,4,FALSE))</f>
        <v>7.57</v>
      </c>
      <c r="K63" s="3">
        <f>IF(A63="NA","",VLOOKUP(A63,'Water Data'!G$2:O$9999,6,FALSE))</f>
        <v>8.2100000000000009</v>
      </c>
      <c r="L63" s="3">
        <f>IF(A63="NA","",VLOOKUP(A63,'Water Data'!G$2:O$9999,9,FALSE))</f>
        <v>13.64</v>
      </c>
      <c r="M63" s="22">
        <f>IF(A63="NA","",VLOOKUP(A63,Nutrients!A$2:L$9999,8,FALSE))</f>
        <v>0.15</v>
      </c>
      <c r="N63" s="22">
        <f>IF(A63="NA","",VLOOKUP(A63,Nutrients!A$2:L$9999,9,FALSE))</f>
        <v>0.16</v>
      </c>
      <c r="O63" s="23">
        <f>IF(A63="NA","",VLOOKUP(A63,Nutrients!A$2:L$9999,10,FALSE))</f>
        <v>1.2E-2</v>
      </c>
      <c r="P63" s="22">
        <f>IF(A63="NA","",VLOOKUP(A63,Nutrients!A$2:L$9999,11,FALSE))</f>
        <v>-0.06</v>
      </c>
      <c r="Q63" s="24">
        <f>IF(A63="NA","",VLOOKUP(A63,Nutrients!A$2:L$9999,12,FALSE))</f>
        <v>35.69</v>
      </c>
      <c r="R63" s="3">
        <f>IF(A63="NA","",VLOOKUP(A63,Chla!A$2:O$9999,15,FALSE))</f>
        <v>2.6539959999999998</v>
      </c>
      <c r="S63" s="3">
        <f>IF(A63="NA","",VLOOKUP(A63,TSS!A$2:L$9999,12,FALSE))</f>
        <v>64</v>
      </c>
      <c r="T63" s="21">
        <f>IF(A63="NA","",VLOOKUP(A63,PCN!A$2:Q$9999,11,FALSE))</f>
        <v>0</v>
      </c>
      <c r="U63" s="21">
        <f>IF(A63="NA","",VLOOKUP(A63,PCN!A$2:Q$9999,12,FALSE))</f>
        <v>0</v>
      </c>
      <c r="V63" s="21">
        <f>IF(A63="NA","",VLOOKUP(A63,PCN!A$2:Q$9999,14,FALSE))</f>
        <v>0</v>
      </c>
      <c r="W63" s="21">
        <f>IF(A63="NA","",VLOOKUP(A63,PCN!A$2:Q$9999,15,FALSE))</f>
        <v>0</v>
      </c>
      <c r="X63" s="21">
        <f>IF(A63="NA","",VLOOKUP(A63,TN_DOC!A$2:I$9999,8,FALSE))</f>
        <v>7.4859999999999998</v>
      </c>
      <c r="Y63" s="21">
        <f>IF(A63="NA","",VLOOKUP(A63,TN_DOC!A$2:I$9999,9,FALSE))</f>
        <v>8.1850000000000005</v>
      </c>
      <c r="Z63" s="3"/>
    </row>
    <row r="64" spans="1:26" x14ac:dyDescent="0.2">
      <c r="A64" s="3" t="s">
        <v>321</v>
      </c>
      <c r="B64" s="10" t="str">
        <f>IF(A64="NA","",VLOOKUP(A64,'QAQC ID Reference Page'!A$2:G$10999,2,FALSE))</f>
        <v>OBS0620</v>
      </c>
      <c r="C64" s="20">
        <f>IF(A64="NA","",VLOOKUP(A64,'QAQC ID Reference Page'!A$2:G$10999,3,FALSE))</f>
        <v>44000</v>
      </c>
      <c r="D64" s="12">
        <f>IF(A64="NA","",VLOOKUP(A64,'QAQC ID Reference Page'!A$2:G$10999,4,FALSE))</f>
        <v>0.3298611111111111</v>
      </c>
      <c r="E64" s="3">
        <f>IF(A64="NA","",VLOOKUP(A64,'QAQC ID Reference Page'!A$2:G$10999,5,FALSE))</f>
        <v>1006</v>
      </c>
      <c r="F64" s="3" t="str">
        <f>IF(A64="NA","",VLOOKUP(A64,'QAQC ID Reference Page'!A$2:G$10999,6,FALSE))</f>
        <v>C1</v>
      </c>
      <c r="G64" s="3" t="str">
        <f>IF(A64="NA","",VLOOKUP(A64,'QAQC ID Reference Page'!A$2:G$10999,7,FALSE))</f>
        <v>S</v>
      </c>
      <c r="H64" s="21">
        <f>IF(A64="NA","",VLOOKUP(A64,'Water Data'!G$2:O$9999,2,FALSE))</f>
        <v>7.44</v>
      </c>
      <c r="I64" s="21">
        <f>IF(A64="NA","",VLOOKUP(A64,'Water Data'!G$2:O$9999,3,FALSE))</f>
        <v>28.5</v>
      </c>
      <c r="J64" s="3">
        <f>IF(A64="NA","",VLOOKUP(A64,'Water Data'!G$2:O$9999,4,FALSE))</f>
        <v>17.96</v>
      </c>
      <c r="K64" s="3">
        <f>IF(A64="NA","",VLOOKUP(A64,'Water Data'!G$2:O$9999,6,FALSE))</f>
        <v>8.17</v>
      </c>
      <c r="L64" s="3">
        <f>IF(A64="NA","",VLOOKUP(A64,'Water Data'!G$2:O$9999,9,FALSE))</f>
        <v>13.28</v>
      </c>
      <c r="M64" s="22">
        <f>IF(A64="NA","",VLOOKUP(A64,Nutrients!A$2:L$9999,8,FALSE))</f>
        <v>0.42</v>
      </c>
      <c r="N64" s="22">
        <f>IF(A64="NA","",VLOOKUP(A64,Nutrients!A$2:L$9999,9,FALSE))</f>
        <v>0.2</v>
      </c>
      <c r="O64" s="23">
        <f>IF(A64="NA","",VLOOKUP(A64,Nutrients!A$2:L$9999,10,FALSE))</f>
        <v>1.2E-2</v>
      </c>
      <c r="P64" s="22">
        <f>IF(A64="NA","",VLOOKUP(A64,Nutrients!A$2:L$9999,11,FALSE))</f>
        <v>0.38</v>
      </c>
      <c r="Q64" s="24">
        <f>IF(A64="NA","",VLOOKUP(A64,Nutrients!A$2:L$9999,12,FALSE))</f>
        <v>37.78</v>
      </c>
      <c r="R64" s="3">
        <f>IF(A64="NA","",VLOOKUP(A64,Chla!A$2:O$9999,15,FALSE))</f>
        <v>1.9276119999999999</v>
      </c>
      <c r="S64" s="3">
        <f>IF(A64="NA","",VLOOKUP(A64,TSS!A$2:L$9999,12,FALSE))</f>
        <v>64</v>
      </c>
      <c r="T64" s="21">
        <f>IF(A64="NA","",VLOOKUP(A64,PCN!A$2:Q$9999,11,FALSE))</f>
        <v>0</v>
      </c>
      <c r="U64" s="21">
        <f>IF(A64="NA","",VLOOKUP(A64,PCN!A$2:Q$9999,12,FALSE))</f>
        <v>0</v>
      </c>
      <c r="V64" s="21">
        <f>IF(A64="NA","",VLOOKUP(A64,PCN!A$2:Q$9999,14,FALSE))</f>
        <v>0</v>
      </c>
      <c r="W64" s="21">
        <f>IF(A64="NA","",VLOOKUP(A64,PCN!A$2:Q$9999,15,FALSE))</f>
        <v>0</v>
      </c>
      <c r="X64" s="21">
        <f>IF(A64="NA","",VLOOKUP(A64,TN_DOC!A$2:I$9999,8,FALSE))</f>
        <v>0.55559999999999998</v>
      </c>
      <c r="Y64" s="21">
        <f>IF(A64="NA","",VLOOKUP(A64,TN_DOC!A$2:I$9999,9,FALSE))</f>
        <v>3.4809999999999999</v>
      </c>
      <c r="Z64" s="3"/>
    </row>
    <row r="65" spans="1:26" x14ac:dyDescent="0.2">
      <c r="A65" s="3" t="s">
        <v>322</v>
      </c>
      <c r="B65" s="10" t="str">
        <f>IF(A65="NA","",VLOOKUP(A65,'QAQC ID Reference Page'!A$2:G$10999,2,FALSE))</f>
        <v>OBS0620</v>
      </c>
      <c r="C65" s="20">
        <f>IF(A65="NA","",VLOOKUP(A65,'QAQC ID Reference Page'!A$2:G$10999,3,FALSE))</f>
        <v>44000</v>
      </c>
      <c r="D65" s="12">
        <f>IF(A65="NA","",VLOOKUP(A65,'QAQC ID Reference Page'!A$2:G$10999,4,FALSE))</f>
        <v>0.3298611111111111</v>
      </c>
      <c r="E65" s="3">
        <f>IF(A65="NA","",VLOOKUP(A65,'QAQC ID Reference Page'!A$2:G$10999,5,FALSE))</f>
        <v>1008</v>
      </c>
      <c r="F65" s="3" t="str">
        <f>IF(A65="NA","",VLOOKUP(A65,'QAQC ID Reference Page'!A$2:G$10999,6,FALSE))</f>
        <v>C1</v>
      </c>
      <c r="G65" s="3" t="str">
        <f>IF(A65="NA","",VLOOKUP(A65,'QAQC ID Reference Page'!A$2:G$10999,7,FALSE))</f>
        <v>B</v>
      </c>
      <c r="H65" s="21">
        <f>IF(A65="NA","",VLOOKUP(A65,'Water Data'!G$2:O$9999,2,FALSE))</f>
        <v>7.32</v>
      </c>
      <c r="I65" s="21">
        <f>IF(A65="NA","",VLOOKUP(A65,'Water Data'!G$2:O$9999,3,FALSE))</f>
        <v>28.4</v>
      </c>
      <c r="J65" s="3">
        <f>IF(A65="NA","",VLOOKUP(A65,'Water Data'!G$2:O$9999,4,FALSE))</f>
        <v>19.93</v>
      </c>
      <c r="K65" s="3">
        <f>IF(A65="NA","",VLOOKUP(A65,'Water Data'!G$2:O$9999,6,FALSE))</f>
        <v>8.25</v>
      </c>
      <c r="L65" s="3">
        <f>IF(A65="NA","",VLOOKUP(A65,'Water Data'!G$2:O$9999,9,FALSE))</f>
        <v>14.43</v>
      </c>
      <c r="M65" s="22">
        <f>IF(A65="NA","",VLOOKUP(A65,Nutrients!A$2:L$9999,8,FALSE))</f>
        <v>0.15</v>
      </c>
      <c r="N65" s="22">
        <f>IF(A65="NA","",VLOOKUP(A65,Nutrients!A$2:L$9999,9,FALSE))</f>
        <v>0.17</v>
      </c>
      <c r="O65" s="23">
        <f>IF(A65="NA","",VLOOKUP(A65,Nutrients!A$2:L$9999,10,FALSE))</f>
        <v>1.9E-2</v>
      </c>
      <c r="P65" s="22">
        <f>IF(A65="NA","",VLOOKUP(A65,Nutrients!A$2:L$9999,11,FALSE))</f>
        <v>0.06</v>
      </c>
      <c r="Q65" s="24">
        <f>IF(A65="NA","",VLOOKUP(A65,Nutrients!A$2:L$9999,12,FALSE))</f>
        <v>30.07</v>
      </c>
      <c r="R65" s="3">
        <f>IF(A65="NA","",VLOOKUP(A65,Chla!A$2:O$9999,15,FALSE))</f>
        <v>2.5273079999999997</v>
      </c>
      <c r="S65" s="3">
        <f>IF(A65="NA","",VLOOKUP(A65,TSS!A$2:L$9999,12,FALSE))</f>
        <v>68</v>
      </c>
      <c r="T65" s="21">
        <f>IF(A65="NA","",VLOOKUP(A65,PCN!A$2:Q$9999,11,FALSE))</f>
        <v>0</v>
      </c>
      <c r="U65" s="21">
        <f>IF(A65="NA","",VLOOKUP(A65,PCN!A$2:Q$9999,12,FALSE))</f>
        <v>0</v>
      </c>
      <c r="V65" s="21">
        <f>IF(A65="NA","",VLOOKUP(A65,PCN!A$2:Q$9999,14,FALSE))</f>
        <v>0</v>
      </c>
      <c r="W65" s="21">
        <f>IF(A65="NA","",VLOOKUP(A65,PCN!A$2:Q$9999,15,FALSE))</f>
        <v>0</v>
      </c>
      <c r="X65" s="21">
        <f>IF(A65="NA","",VLOOKUP(A65,TN_DOC!A$2:I$9999,8,FALSE))</f>
        <v>0.7046</v>
      </c>
      <c r="Y65" s="21">
        <f>IF(A65="NA","",VLOOKUP(A65,TN_DOC!A$2:I$9999,9,FALSE))</f>
        <v>2.073</v>
      </c>
      <c r="Z65" s="3"/>
    </row>
    <row r="66" spans="1:26" x14ac:dyDescent="0.2">
      <c r="A66" s="3" t="s">
        <v>323</v>
      </c>
      <c r="B66" s="10" t="str">
        <f>IF(A66="NA","",VLOOKUP(A66,'QAQC ID Reference Page'!A$2:G$10999,2,FALSE))</f>
        <v>OBS0620</v>
      </c>
      <c r="C66" s="20">
        <f>IF(A66="NA","",VLOOKUP(A66,'QAQC ID Reference Page'!A$2:G$10999,3,FALSE))</f>
        <v>44000</v>
      </c>
      <c r="D66" s="12">
        <f>IF(A66="NA","",VLOOKUP(A66,'QAQC ID Reference Page'!A$2:G$10999,4,FALSE))</f>
        <v>0.34027777777777779</v>
      </c>
      <c r="E66" s="3">
        <f>IF(A66="NA","",VLOOKUP(A66,'QAQC ID Reference Page'!A$2:G$10999,5,FALSE))</f>
        <v>1025</v>
      </c>
      <c r="F66" s="3" t="str">
        <f>IF(A66="NA","",VLOOKUP(A66,'QAQC ID Reference Page'!A$2:G$10999,6,FALSE))</f>
        <v>D1</v>
      </c>
      <c r="G66" s="3" t="str">
        <f>IF(A66="NA","",VLOOKUP(A66,'QAQC ID Reference Page'!A$2:G$10999,7,FALSE))</f>
        <v>S</v>
      </c>
      <c r="H66" s="21">
        <f>IF(A66="NA","",VLOOKUP(A66,'Water Data'!G$2:O$9999,2,FALSE))</f>
        <v>7.4</v>
      </c>
      <c r="I66" s="21">
        <f>IF(A66="NA","",VLOOKUP(A66,'Water Data'!G$2:O$9999,3,FALSE))</f>
        <v>28.5</v>
      </c>
      <c r="J66" s="3">
        <f>IF(A66="NA","",VLOOKUP(A66,'Water Data'!G$2:O$9999,4,FALSE))</f>
        <v>18.149999999999999</v>
      </c>
      <c r="K66" s="3">
        <f>IF(A66="NA","",VLOOKUP(A66,'Water Data'!G$2:O$9999,6,FALSE))</f>
        <v>8.18</v>
      </c>
      <c r="L66" s="3">
        <f>IF(A66="NA","",VLOOKUP(A66,'Water Data'!G$2:O$9999,9,FALSE))</f>
        <v>13.36</v>
      </c>
      <c r="M66" s="22">
        <f>IF(A66="NA","",VLOOKUP(A66,Nutrients!A$2:L$9999,8,FALSE))</f>
        <v>0.08</v>
      </c>
      <c r="N66" s="22">
        <f>IF(A66="NA","",VLOOKUP(A66,Nutrients!A$2:L$9999,9,FALSE))</f>
        <v>0.16</v>
      </c>
      <c r="O66" s="23">
        <f>IF(A66="NA","",VLOOKUP(A66,Nutrients!A$2:L$9999,10,FALSE))</f>
        <v>7.0000000000000001E-3</v>
      </c>
      <c r="P66" s="22">
        <f>IF(A66="NA","",VLOOKUP(A66,Nutrients!A$2:L$9999,11,FALSE))</f>
        <v>0.06</v>
      </c>
      <c r="Q66" s="24">
        <f>IF(A66="NA","",VLOOKUP(A66,Nutrients!A$2:L$9999,12,FALSE))</f>
        <v>28.5</v>
      </c>
      <c r="R66" s="3">
        <f>IF(A66="NA","",VLOOKUP(A66,Chla!A$2:O$9999,15,FALSE))</f>
        <v>1.8022559999999999</v>
      </c>
      <c r="S66" s="3">
        <f>IF(A66="NA","",VLOOKUP(A66,TSS!A$2:L$9999,12,FALSE))</f>
        <v>0</v>
      </c>
      <c r="T66" s="21">
        <f>IF(A66="NA","",VLOOKUP(A66,PCN!A$2:Q$9999,11,FALSE))</f>
        <v>0</v>
      </c>
      <c r="U66" s="21">
        <f>IF(A66="NA","",VLOOKUP(A66,PCN!A$2:Q$9999,12,FALSE))</f>
        <v>0</v>
      </c>
      <c r="V66" s="21">
        <f>IF(A66="NA","",VLOOKUP(A66,PCN!A$2:Q$9999,14,FALSE))</f>
        <v>0</v>
      </c>
      <c r="W66" s="21">
        <f>IF(A66="NA","",VLOOKUP(A66,PCN!A$2:Q$9999,15,FALSE))</f>
        <v>0</v>
      </c>
      <c r="X66" s="21">
        <f>IF(A66="NA","",VLOOKUP(A66,TN_DOC!A$2:I$9999,8,FALSE))</f>
        <v>22.26</v>
      </c>
      <c r="Y66" s="21">
        <f>IF(A66="NA","",VLOOKUP(A66,TN_DOC!A$2:I$9999,9,FALSE))</f>
        <v>18.78</v>
      </c>
      <c r="Z66" s="3"/>
    </row>
    <row r="67" spans="1:26" x14ac:dyDescent="0.2">
      <c r="A67" s="3" t="s">
        <v>324</v>
      </c>
      <c r="B67" s="10" t="str">
        <f>IF(A67="NA","",VLOOKUP(A67,'QAQC ID Reference Page'!A$2:G$10999,2,FALSE))</f>
        <v>OBS0620</v>
      </c>
      <c r="C67" s="20">
        <f>IF(A67="NA","",VLOOKUP(A67,'QAQC ID Reference Page'!A$2:G$10999,3,FALSE))</f>
        <v>44000</v>
      </c>
      <c r="D67" s="12">
        <f>IF(A67="NA","",VLOOKUP(A67,'QAQC ID Reference Page'!A$2:G$10999,4,FALSE))</f>
        <v>0.35</v>
      </c>
      <c r="E67" s="3">
        <f>IF(A67="NA","",VLOOKUP(A67,'QAQC ID Reference Page'!A$2:G$10999,5,FALSE))</f>
        <v>1015</v>
      </c>
      <c r="F67" s="3" t="str">
        <f>IF(A67="NA","",VLOOKUP(A67,'QAQC ID Reference Page'!A$2:G$10999,6,FALSE))</f>
        <v>E1</v>
      </c>
      <c r="G67" s="3" t="str">
        <f>IF(A67="NA","",VLOOKUP(A67,'QAQC ID Reference Page'!A$2:G$10999,7,FALSE))</f>
        <v>S</v>
      </c>
      <c r="H67" s="21">
        <f>IF(A67="NA","",VLOOKUP(A67,'Water Data'!G$2:O$9999,2,FALSE))</f>
        <v>7.11</v>
      </c>
      <c r="I67" s="21">
        <f>IF(A67="NA","",VLOOKUP(A67,'Water Data'!G$2:O$9999,3,FALSE))</f>
        <v>28.1</v>
      </c>
      <c r="J67" s="3">
        <f>IF(A67="NA","",VLOOKUP(A67,'Water Data'!G$2:O$9999,4,FALSE))</f>
        <v>18.02</v>
      </c>
      <c r="K67" s="3">
        <f>IF(A67="NA","",VLOOKUP(A67,'Water Data'!G$2:O$9999,6,FALSE))</f>
        <v>8.1300000000000008</v>
      </c>
      <c r="L67" s="3">
        <f>IF(A67="NA","",VLOOKUP(A67,'Water Data'!G$2:O$9999,9,FALSE))</f>
        <v>13.53</v>
      </c>
      <c r="M67" s="22">
        <f>IF(A67="NA","",VLOOKUP(A67,Nutrients!A$2:L$9999,8,FALSE))</f>
        <v>2.11</v>
      </c>
      <c r="N67" s="22">
        <f>IF(A67="NA","",VLOOKUP(A67,Nutrients!A$2:L$9999,9,FALSE))</f>
        <v>0.09</v>
      </c>
      <c r="O67" s="23">
        <f>IF(A67="NA","",VLOOKUP(A67,Nutrients!A$2:L$9999,10,FALSE))</f>
        <v>0.15</v>
      </c>
      <c r="P67" s="22">
        <f>IF(A67="NA","",VLOOKUP(A67,Nutrients!A$2:L$9999,11,FALSE))</f>
        <v>1.34</v>
      </c>
      <c r="Q67" s="24">
        <f>IF(A67="NA","",VLOOKUP(A67,Nutrients!A$2:L$9999,12,FALSE))</f>
        <v>59.25</v>
      </c>
      <c r="R67" s="3">
        <f>IF(A67="NA","",VLOOKUP(A67,Chla!A$2:O$9999,15,FALSE))</f>
        <v>8.3799679999999981</v>
      </c>
      <c r="S67" s="3">
        <f>IF(A67="NA","",VLOOKUP(A67,TSS!A$2:L$9999,12,FALSE))</f>
        <v>120</v>
      </c>
      <c r="T67" s="21">
        <f>IF(A67="NA","",VLOOKUP(A67,PCN!A$2:Q$9999,11,FALSE))</f>
        <v>0</v>
      </c>
      <c r="U67" s="21">
        <f>IF(A67="NA","",VLOOKUP(A67,PCN!A$2:Q$9999,12,FALSE))</f>
        <v>0</v>
      </c>
      <c r="V67" s="21">
        <f>IF(A67="NA","",VLOOKUP(A67,PCN!A$2:Q$9999,14,FALSE))</f>
        <v>0</v>
      </c>
      <c r="W67" s="21">
        <f>IF(A67="NA","",VLOOKUP(A67,PCN!A$2:Q$9999,15,FALSE))</f>
        <v>0</v>
      </c>
      <c r="X67" s="21">
        <f>IF(A67="NA","",VLOOKUP(A67,TN_DOC!A$2:I$9999,8,FALSE))</f>
        <v>1.268</v>
      </c>
      <c r="Y67" s="21">
        <f>IF(A67="NA","",VLOOKUP(A67,TN_DOC!A$2:I$9999,9,FALSE))</f>
        <v>6.1</v>
      </c>
      <c r="Z67" s="3"/>
    </row>
    <row r="68" spans="1:26" x14ac:dyDescent="0.2">
      <c r="A68" s="3" t="s">
        <v>325</v>
      </c>
      <c r="B68" s="10" t="str">
        <f>IF(A68="NA","",VLOOKUP(A68,'QAQC ID Reference Page'!A$2:G$10999,2,FALSE))</f>
        <v>OBS0620</v>
      </c>
      <c r="C68" s="20">
        <f>IF(A68="NA","",VLOOKUP(A68,'QAQC ID Reference Page'!A$2:G$10999,3,FALSE))</f>
        <v>44000</v>
      </c>
      <c r="D68" s="12">
        <f>IF(A68="NA","",VLOOKUP(A68,'QAQC ID Reference Page'!A$2:G$10999,4,FALSE))</f>
        <v>0.35902777777777778</v>
      </c>
      <c r="E68" s="3">
        <f>IF(A68="NA","",VLOOKUP(A68,'QAQC ID Reference Page'!A$2:G$10999,5,FALSE))</f>
        <v>1040</v>
      </c>
      <c r="F68" s="3" t="str">
        <f>IF(A68="NA","",VLOOKUP(A68,'QAQC ID Reference Page'!A$2:G$10999,6,FALSE))</f>
        <v>BLB</v>
      </c>
      <c r="G68" s="3" t="str">
        <f>IF(A68="NA","",VLOOKUP(A68,'QAQC ID Reference Page'!A$2:G$10999,7,FALSE))</f>
        <v>S</v>
      </c>
      <c r="H68" s="21">
        <f>IF(A68="NA","",VLOOKUP(A68,'Water Data'!G$2:O$9999,2,FALSE))</f>
        <v>7.62</v>
      </c>
      <c r="I68" s="21">
        <f>IF(A68="NA","",VLOOKUP(A68,'Water Data'!G$2:O$9999,3,FALSE))</f>
        <v>28.1</v>
      </c>
      <c r="J68" s="3">
        <f>IF(A68="NA","",VLOOKUP(A68,'Water Data'!G$2:O$9999,4,FALSE))</f>
        <v>12.26</v>
      </c>
      <c r="K68" s="3">
        <f>IF(A68="NA","",VLOOKUP(A68,'Water Data'!G$2:O$9999,6,FALSE))</f>
        <v>8.2100000000000009</v>
      </c>
      <c r="L68" s="3">
        <f>IF(A68="NA","",VLOOKUP(A68,'Water Data'!G$2:O$9999,9,FALSE))</f>
        <v>11.02</v>
      </c>
      <c r="M68" s="22">
        <f>IF(A68="NA","",VLOOKUP(A68,Nutrients!A$2:L$9999,8,FALSE))</f>
        <v>0.12</v>
      </c>
      <c r="N68" s="22">
        <f>IF(A68="NA","",VLOOKUP(A68,Nutrients!A$2:L$9999,9,FALSE))</f>
        <v>0.15</v>
      </c>
      <c r="O68" s="23">
        <f>IF(A68="NA","",VLOOKUP(A68,Nutrients!A$2:L$9999,10,FALSE))</f>
        <v>1.7999999999999999E-2</v>
      </c>
      <c r="P68" s="22">
        <f>IF(A68="NA","",VLOOKUP(A68,Nutrients!A$2:L$9999,11,FALSE))</f>
        <v>0.3</v>
      </c>
      <c r="Q68" s="24">
        <f>IF(A68="NA","",VLOOKUP(A68,Nutrients!A$2:L$9999,12,FALSE))</f>
        <v>63.95</v>
      </c>
      <c r="R68" s="3">
        <f>IF(A68="NA","",VLOOKUP(A68,Chla!A$2:O$9999,15,FALSE))</f>
        <v>3.6731240000000001</v>
      </c>
      <c r="S68" s="3">
        <f>IF(A68="NA","",VLOOKUP(A68,TSS!A$2:L$9999,12,FALSE))</f>
        <v>48</v>
      </c>
      <c r="T68" s="21">
        <f>IF(A68="NA","",VLOOKUP(A68,PCN!A$2:Q$9999,11,FALSE))</f>
        <v>0</v>
      </c>
      <c r="U68" s="21">
        <f>IF(A68="NA","",VLOOKUP(A68,PCN!A$2:Q$9999,12,FALSE))</f>
        <v>0</v>
      </c>
      <c r="V68" s="21">
        <f>IF(A68="NA","",VLOOKUP(A68,PCN!A$2:Q$9999,14,FALSE))</f>
        <v>0</v>
      </c>
      <c r="W68" s="21">
        <f>IF(A68="NA","",VLOOKUP(A68,PCN!A$2:Q$9999,15,FALSE))</f>
        <v>0</v>
      </c>
      <c r="X68" s="21">
        <f>IF(A68="NA","",VLOOKUP(A68,TN_DOC!A$2:I$9999,8,FALSE))</f>
        <v>3.0230000000000001</v>
      </c>
      <c r="Y68" s="21">
        <f>IF(A68="NA","",VLOOKUP(A68,TN_DOC!A$2:I$9999,9,FALSE))</f>
        <v>4.0140000000000002</v>
      </c>
      <c r="Z68" s="3"/>
    </row>
    <row r="69" spans="1:26" x14ac:dyDescent="0.2">
      <c r="A69" s="3" t="s">
        <v>326</v>
      </c>
      <c r="B69" s="10" t="str">
        <f>IF(A69="NA","",VLOOKUP(A69,'QAQC ID Reference Page'!A$2:G$10999,2,FALSE))</f>
        <v>OBS0620</v>
      </c>
      <c r="C69" s="20">
        <f>IF(A69="NA","",VLOOKUP(A69,'QAQC ID Reference Page'!A$2:G$10999,3,FALSE))</f>
        <v>44000</v>
      </c>
      <c r="D69" s="12">
        <f>IF(A69="NA","",VLOOKUP(A69,'QAQC ID Reference Page'!A$2:G$10999,4,FALSE))</f>
        <v>0.3888888888888889</v>
      </c>
      <c r="E69" s="3">
        <f>IF(A69="NA","",VLOOKUP(A69,'QAQC ID Reference Page'!A$2:G$10999,5,FALSE))</f>
        <v>1030</v>
      </c>
      <c r="F69" s="3" t="str">
        <f>IF(A69="NA","",VLOOKUP(A69,'QAQC ID Reference Page'!A$2:G$10999,6,FALSE))</f>
        <v>WFR</v>
      </c>
      <c r="G69" s="3" t="str">
        <f>IF(A69="NA","",VLOOKUP(A69,'QAQC ID Reference Page'!A$2:G$10999,7,FALSE))</f>
        <v>S</v>
      </c>
      <c r="H69" s="21">
        <f>IF(A69="NA","",VLOOKUP(A69,'Water Data'!G$2:O$9999,2,FALSE))</f>
        <v>7.49</v>
      </c>
      <c r="I69" s="21">
        <f>IF(A69="NA","",VLOOKUP(A69,'Water Data'!G$2:O$9999,3,FALSE))</f>
        <v>28.7</v>
      </c>
      <c r="J69" s="3">
        <f>IF(A69="NA","",VLOOKUP(A69,'Water Data'!G$2:O$9999,4,FALSE))</f>
        <v>13.34</v>
      </c>
      <c r="K69" s="3">
        <f>IF(A69="NA","",VLOOKUP(A69,'Water Data'!G$2:O$9999,6,FALSE))</f>
        <v>8.16</v>
      </c>
      <c r="L69" s="3">
        <f>IF(A69="NA","",VLOOKUP(A69,'Water Data'!G$2:O$9999,9,FALSE))</f>
        <v>11.62</v>
      </c>
      <c r="M69" s="22">
        <f>IF(A69="NA","",VLOOKUP(A69,Nutrients!A$2:L$9999,8,FALSE))</f>
        <v>0.15</v>
      </c>
      <c r="N69" s="22">
        <f>IF(A69="NA","",VLOOKUP(A69,Nutrients!A$2:L$9999,9,FALSE))</f>
        <v>0.17</v>
      </c>
      <c r="O69" s="23">
        <f>IF(A69="NA","",VLOOKUP(A69,Nutrients!A$2:L$9999,10,FALSE))</f>
        <v>1.6E-2</v>
      </c>
      <c r="P69" s="22">
        <f>IF(A69="NA","",VLOOKUP(A69,Nutrients!A$2:L$9999,11,FALSE))</f>
        <v>0.56999999999999995</v>
      </c>
      <c r="Q69" s="24">
        <f>IF(A69="NA","",VLOOKUP(A69,Nutrients!A$2:L$9999,12,FALSE))</f>
        <v>54.41</v>
      </c>
      <c r="R69" s="3">
        <f>IF(A69="NA","",VLOOKUP(A69,Chla!A$2:O$9999,15,FALSE))</f>
        <v>6.0251400000000004</v>
      </c>
      <c r="S69" s="3">
        <f>IF(A69="NA","",VLOOKUP(A69,TSS!A$2:L$9999,12,FALSE))</f>
        <v>56</v>
      </c>
      <c r="T69" s="21">
        <f>IF(A69="NA","",VLOOKUP(A69,PCN!A$2:Q$9999,11,FALSE))</f>
        <v>0</v>
      </c>
      <c r="U69" s="21">
        <f>IF(A69="NA","",VLOOKUP(A69,PCN!A$2:Q$9999,12,FALSE))</f>
        <v>0</v>
      </c>
      <c r="V69" s="21">
        <f>IF(A69="NA","",VLOOKUP(A69,PCN!A$2:Q$9999,14,FALSE))</f>
        <v>0</v>
      </c>
      <c r="W69" s="21">
        <f>IF(A69="NA","",VLOOKUP(A69,PCN!A$2:Q$9999,15,FALSE))</f>
        <v>0</v>
      </c>
      <c r="X69" s="21">
        <f>IF(A69="NA","",VLOOKUP(A69,TN_DOC!A$2:I$9999,8,FALSE))</f>
        <v>6.016</v>
      </c>
      <c r="Y69" s="21">
        <f>IF(A69="NA","",VLOOKUP(A69,TN_DOC!A$2:I$9999,9,FALSE))</f>
        <v>7.47</v>
      </c>
      <c r="Z69" s="3"/>
    </row>
    <row r="70" spans="1:26" x14ac:dyDescent="0.2">
      <c r="A70" s="3" t="s">
        <v>327</v>
      </c>
      <c r="B70" s="10" t="str">
        <f>IF(A70="NA","",VLOOKUP(A70,'QAQC ID Reference Page'!A$2:G$10999,2,FALSE))</f>
        <v>OBS0620</v>
      </c>
      <c r="C70" s="20">
        <f>IF(A70="NA","",VLOOKUP(A70,'QAQC ID Reference Page'!A$2:G$10999,3,FALSE))</f>
        <v>44000</v>
      </c>
      <c r="D70" s="12">
        <f>IF(A70="NA","",VLOOKUP(A70,'QAQC ID Reference Page'!A$2:G$10999,4,FALSE))</f>
        <v>0.3972222222222222</v>
      </c>
      <c r="E70" s="3">
        <f>IF(A70="NA","",VLOOKUP(A70,'QAQC ID Reference Page'!A$2:G$10999,5,FALSE))</f>
        <v>1012</v>
      </c>
      <c r="F70" s="3" t="str">
        <f>IF(A70="NA","",VLOOKUP(A70,'QAQC ID Reference Page'!A$2:G$10999,6,FALSE))</f>
        <v>C4</v>
      </c>
      <c r="G70" s="3" t="str">
        <f>IF(A70="NA","",VLOOKUP(A70,'QAQC ID Reference Page'!A$2:G$10999,7,FALSE))</f>
        <v>S</v>
      </c>
      <c r="H70" s="21">
        <f>IF(A70="NA","",VLOOKUP(A70,'Water Data'!G$2:O$9999,2,FALSE))</f>
        <v>7.59</v>
      </c>
      <c r="I70" s="21">
        <f>IF(A70="NA","",VLOOKUP(A70,'Water Data'!G$2:O$9999,3,FALSE))</f>
        <v>28.3</v>
      </c>
      <c r="J70" s="3">
        <f>IF(A70="NA","",VLOOKUP(A70,'Water Data'!G$2:O$9999,4,FALSE))</f>
        <v>10.67</v>
      </c>
      <c r="K70" s="3">
        <f>IF(A70="NA","",VLOOKUP(A70,'Water Data'!G$2:O$9999,6,FALSE))</f>
        <v>8.2100000000000009</v>
      </c>
      <c r="L70" s="3">
        <f>IF(A70="NA","",VLOOKUP(A70,'Water Data'!G$2:O$9999,9,FALSE))</f>
        <v>10.47</v>
      </c>
      <c r="M70" s="22">
        <f>IF(A70="NA","",VLOOKUP(A70,Nutrients!A$2:L$9999,8,FALSE))</f>
        <v>0.19</v>
      </c>
      <c r="N70" s="22">
        <f>IF(A70="NA","",VLOOKUP(A70,Nutrients!A$2:L$9999,9,FALSE))</f>
        <v>0.16</v>
      </c>
      <c r="O70" s="23">
        <f>IF(A70="NA","",VLOOKUP(A70,Nutrients!A$2:L$9999,10,FALSE))</f>
        <v>1.6E-2</v>
      </c>
      <c r="P70" s="22">
        <f>IF(A70="NA","",VLOOKUP(A70,Nutrients!A$2:L$9999,11,FALSE))</f>
        <v>0.69</v>
      </c>
      <c r="Q70" s="24">
        <f>IF(A70="NA","",VLOOKUP(A70,Nutrients!A$2:L$9999,12,FALSE))</f>
        <v>75.040000000000006</v>
      </c>
      <c r="R70" s="3">
        <f>IF(A70="NA","",VLOOKUP(A70,Chla!A$2:O$9999,15,FALSE))</f>
        <v>5.9687520000000003</v>
      </c>
      <c r="S70" s="3">
        <f>IF(A70="NA","",VLOOKUP(A70,TSS!A$2:L$9999,12,FALSE))</f>
        <v>56</v>
      </c>
      <c r="T70" s="21">
        <f>IF(A70="NA","",VLOOKUP(A70,PCN!A$2:Q$9999,11,FALSE))</f>
        <v>0</v>
      </c>
      <c r="U70" s="21">
        <f>IF(A70="NA","",VLOOKUP(A70,PCN!A$2:Q$9999,12,FALSE))</f>
        <v>0</v>
      </c>
      <c r="V70" s="21">
        <f>IF(A70="NA","",VLOOKUP(A70,PCN!A$2:Q$9999,14,FALSE))</f>
        <v>0</v>
      </c>
      <c r="W70" s="21">
        <f>IF(A70="NA","",VLOOKUP(A70,PCN!A$2:Q$9999,15,FALSE))</f>
        <v>0</v>
      </c>
      <c r="X70" s="21">
        <f>IF(A70="NA","",VLOOKUP(A70,TN_DOC!A$2:I$9999,8,FALSE))</f>
        <v>5.6189999999999998</v>
      </c>
      <c r="Y70" s="21">
        <f>IF(A70="NA","",VLOOKUP(A70,TN_DOC!A$2:I$9999,9,FALSE))</f>
        <v>7.2030000000000003</v>
      </c>
      <c r="Z70" s="3"/>
    </row>
    <row r="71" spans="1:26" x14ac:dyDescent="0.2">
      <c r="A71" s="3" t="s">
        <v>328</v>
      </c>
      <c r="B71" s="10" t="str">
        <f>IF(A71="NA","",VLOOKUP(A71,'QAQC ID Reference Page'!A$2:G$10999,2,FALSE))</f>
        <v>OBS0620</v>
      </c>
      <c r="C71" s="20">
        <f>IF(A71="NA","",VLOOKUP(A71,'QAQC ID Reference Page'!A$2:G$10999,3,FALSE))</f>
        <v>44000</v>
      </c>
      <c r="D71" s="12">
        <f>IF(A71="NA","",VLOOKUP(A71,'QAQC ID Reference Page'!A$2:G$10999,4,FALSE))</f>
        <v>0.3972222222222222</v>
      </c>
      <c r="E71" s="3">
        <f>IF(A71="NA","",VLOOKUP(A71,'QAQC ID Reference Page'!A$2:G$10999,5,FALSE))</f>
        <v>1017</v>
      </c>
      <c r="F71" s="3" t="str">
        <f>IF(A71="NA","",VLOOKUP(A71,'QAQC ID Reference Page'!A$2:G$10999,6,FALSE))</f>
        <v>C4</v>
      </c>
      <c r="G71" s="3" t="str">
        <f>IF(A71="NA","",VLOOKUP(A71,'QAQC ID Reference Page'!A$2:G$10999,7,FALSE))</f>
        <v>B</v>
      </c>
      <c r="H71" s="21">
        <f>IF(A71="NA","",VLOOKUP(A71,'Water Data'!G$2:O$9999,2,FALSE))</f>
        <v>7.23</v>
      </c>
      <c r="I71" s="21">
        <f>IF(A71="NA","",VLOOKUP(A71,'Water Data'!G$2:O$9999,3,FALSE))</f>
        <v>28.3</v>
      </c>
      <c r="J71" s="3">
        <f>IF(A71="NA","",VLOOKUP(A71,'Water Data'!G$2:O$9999,4,FALSE))</f>
        <v>15.84</v>
      </c>
      <c r="K71" s="3">
        <f>IF(A71="NA","",VLOOKUP(A71,'Water Data'!G$2:O$9999,6,FALSE))</f>
        <v>8.09</v>
      </c>
      <c r="L71" s="3">
        <f>IF(A71="NA","",VLOOKUP(A71,'Water Data'!G$2:O$9999,9,FALSE))</f>
        <v>13.38</v>
      </c>
      <c r="M71" s="22">
        <f>IF(A71="NA","",VLOOKUP(A71,Nutrients!A$2:L$9999,8,FALSE))</f>
        <v>0.11</v>
      </c>
      <c r="N71" s="22">
        <f>IF(A71="NA","",VLOOKUP(A71,Nutrients!A$2:L$9999,9,FALSE))</f>
        <v>0.17</v>
      </c>
      <c r="O71" s="23">
        <f>IF(A71="NA","",VLOOKUP(A71,Nutrients!A$2:L$9999,10,FALSE))</f>
        <v>7.0000000000000001E-3</v>
      </c>
      <c r="P71" s="22">
        <f>IF(A71="NA","",VLOOKUP(A71,Nutrients!A$2:L$9999,11,FALSE))</f>
        <v>0.51</v>
      </c>
      <c r="Q71" s="24">
        <f>IF(A71="NA","",VLOOKUP(A71,Nutrients!A$2:L$9999,12,FALSE))</f>
        <v>27.96</v>
      </c>
      <c r="R71" s="3">
        <f>IF(A71="NA","",VLOOKUP(A71,Chla!A$2:O$9999,15,FALSE))</f>
        <v>9.2722600000000011</v>
      </c>
      <c r="S71" s="3">
        <f>IF(A71="NA","",VLOOKUP(A71,TSS!A$2:L$9999,12,FALSE))</f>
        <v>64</v>
      </c>
      <c r="T71" s="21">
        <f>IF(A71="NA","",VLOOKUP(A71,PCN!A$2:Q$9999,11,FALSE))</f>
        <v>0</v>
      </c>
      <c r="U71" s="21">
        <f>IF(A71="NA","",VLOOKUP(A71,PCN!A$2:Q$9999,12,FALSE))</f>
        <v>0</v>
      </c>
      <c r="V71" s="21">
        <f>IF(A71="NA","",VLOOKUP(A71,PCN!A$2:Q$9999,14,FALSE))</f>
        <v>0</v>
      </c>
      <c r="W71" s="21">
        <f>IF(A71="NA","",VLOOKUP(A71,PCN!A$2:Q$9999,15,FALSE))</f>
        <v>0</v>
      </c>
      <c r="X71" s="21">
        <f>IF(A71="NA","",VLOOKUP(A71,TN_DOC!A$2:I$9999,8,FALSE))</f>
        <v>3.456</v>
      </c>
      <c r="Y71" s="21">
        <f>IF(A71="NA","",VLOOKUP(A71,TN_DOC!A$2:I$9999,9,FALSE))</f>
        <v>5.0270000000000001</v>
      </c>
      <c r="Z71" s="3"/>
    </row>
    <row r="72" spans="1:26" x14ac:dyDescent="0.2">
      <c r="A72" s="3" t="s">
        <v>329</v>
      </c>
      <c r="B72" s="10" t="str">
        <f>IF(A72="NA","",VLOOKUP(A72,'QAQC ID Reference Page'!A$2:G$10999,2,FALSE))</f>
        <v>OBS0620</v>
      </c>
      <c r="C72" s="20">
        <f>IF(A72="NA","",VLOOKUP(A72,'QAQC ID Reference Page'!A$2:G$10999,3,FALSE))</f>
        <v>44000</v>
      </c>
      <c r="D72" s="12">
        <f>IF(A72="NA","",VLOOKUP(A72,'QAQC ID Reference Page'!A$2:G$10999,4,FALSE))</f>
        <v>0.4548611111111111</v>
      </c>
      <c r="E72" s="3">
        <f>IF(A72="NA","",VLOOKUP(A72,'QAQC ID Reference Page'!A$2:G$10999,5,FALSE))</f>
        <v>1029</v>
      </c>
      <c r="F72" s="3" t="str">
        <f>IF(A72="NA","",VLOOKUP(A72,'QAQC ID Reference Page'!A$2:G$10999,6,FALSE))</f>
        <v>WB</v>
      </c>
      <c r="G72" s="3" t="str">
        <f>IF(A72="NA","",VLOOKUP(A72,'QAQC ID Reference Page'!A$2:G$10999,7,FALSE))</f>
        <v>S</v>
      </c>
      <c r="H72" s="21">
        <f>IF(A72="NA","",VLOOKUP(A72,'Water Data'!G$2:O$9999,2,FALSE))</f>
        <v>7.67</v>
      </c>
      <c r="I72" s="21">
        <f>IF(A72="NA","",VLOOKUP(A72,'Water Data'!G$2:O$9999,3,FALSE))</f>
        <v>28.5</v>
      </c>
      <c r="J72" s="3">
        <f>IF(A72="NA","",VLOOKUP(A72,'Water Data'!G$2:O$9999,4,FALSE))</f>
        <v>9.59</v>
      </c>
      <c r="K72" s="3">
        <f>IF(A72="NA","",VLOOKUP(A72,'Water Data'!G$2:O$9999,6,FALSE))</f>
        <v>8.2799999999999994</v>
      </c>
      <c r="L72" s="3">
        <f>IF(A72="NA","",VLOOKUP(A72,'Water Data'!G$2:O$9999,9,FALSE))</f>
        <v>7.21</v>
      </c>
      <c r="M72" s="22">
        <f>IF(A72="NA","",VLOOKUP(A72,Nutrients!A$2:L$9999,8,FALSE))</f>
        <v>0.18</v>
      </c>
      <c r="N72" s="22">
        <f>IF(A72="NA","",VLOOKUP(A72,Nutrients!A$2:L$9999,9,FALSE))</f>
        <v>0.18</v>
      </c>
      <c r="O72" s="23">
        <f>IF(A72="NA","",VLOOKUP(A72,Nutrients!A$2:L$9999,10,FALSE))</f>
        <v>2.5999999999999999E-2</v>
      </c>
      <c r="P72" s="22">
        <f>IF(A72="NA","",VLOOKUP(A72,Nutrients!A$2:L$9999,11,FALSE))</f>
        <v>0.28999999999999998</v>
      </c>
      <c r="Q72" s="24">
        <f>IF(A72="NA","",VLOOKUP(A72,Nutrients!A$2:L$9999,12,FALSE))</f>
        <v>168.24</v>
      </c>
      <c r="R72" s="3">
        <f>IF(A72="NA","",VLOOKUP(A72,Chla!A$2:O$9999,15,FALSE))</f>
        <v>20.199544000000003</v>
      </c>
      <c r="S72" s="3">
        <f>IF(A72="NA","",VLOOKUP(A72,TSS!A$2:L$9999,12,FALSE))</f>
        <v>40</v>
      </c>
      <c r="T72" s="21">
        <f>IF(A72="NA","",VLOOKUP(A72,PCN!A$2:Q$9999,11,FALSE))</f>
        <v>0</v>
      </c>
      <c r="U72" s="21">
        <f>IF(A72="NA","",VLOOKUP(A72,PCN!A$2:Q$9999,12,FALSE))</f>
        <v>0</v>
      </c>
      <c r="V72" s="21">
        <f>IF(A72="NA","",VLOOKUP(A72,PCN!A$2:Q$9999,14,FALSE))</f>
        <v>0</v>
      </c>
      <c r="W72" s="21">
        <f>IF(A72="NA","",VLOOKUP(A72,PCN!A$2:Q$9999,15,FALSE))</f>
        <v>0</v>
      </c>
      <c r="X72" s="21">
        <f>IF(A72="NA","",VLOOKUP(A72,TN_DOC!A$2:I$9999,8,FALSE))</f>
        <v>6.65</v>
      </c>
      <c r="Y72" s="21">
        <f>IF(A72="NA","",VLOOKUP(A72,TN_DOC!A$2:I$9999,9,FALSE))</f>
        <v>7.9459999999999997</v>
      </c>
      <c r="Z72" s="3"/>
    </row>
    <row r="73" spans="1:26" x14ac:dyDescent="0.2">
      <c r="A73" s="3" t="s">
        <v>330</v>
      </c>
      <c r="B73" s="10" t="str">
        <f>IF(A73="NA","",VLOOKUP(A73,'QAQC ID Reference Page'!A$2:G$10999,2,FALSE))</f>
        <v>OBS0620</v>
      </c>
      <c r="C73" s="20">
        <f>IF(A73="NA","",VLOOKUP(A73,'QAQC ID Reference Page'!A$2:G$10999,3,FALSE))</f>
        <v>44000</v>
      </c>
      <c r="D73" s="12">
        <f>IF(A73="NA","",VLOOKUP(A73,'QAQC ID Reference Page'!A$2:G$10999,4,FALSE))</f>
        <v>0.47152777777777777</v>
      </c>
      <c r="E73" s="3">
        <f>IF(A73="NA","",VLOOKUP(A73,'QAQC ID Reference Page'!A$2:G$10999,5,FALSE))</f>
        <v>1009</v>
      </c>
      <c r="F73" s="3" t="str">
        <f>IF(A73="NA","",VLOOKUP(A73,'QAQC ID Reference Page'!A$2:G$10999,6,FALSE))</f>
        <v>BSR</v>
      </c>
      <c r="G73" s="3" t="str">
        <f>IF(A73="NA","",VLOOKUP(A73,'QAQC ID Reference Page'!A$2:G$10999,7,FALSE))</f>
        <v>S</v>
      </c>
      <c r="H73" s="21">
        <f>IF(A73="NA","",VLOOKUP(A73,'Water Data'!G$2:O$9999,2,FALSE))</f>
        <v>7.01</v>
      </c>
      <c r="I73" s="21">
        <f>IF(A73="NA","",VLOOKUP(A73,'Water Data'!G$2:O$9999,3,FALSE))</f>
        <v>29.1</v>
      </c>
      <c r="J73" s="3">
        <f>IF(A73="NA","",VLOOKUP(A73,'Water Data'!G$2:O$9999,4,FALSE))</f>
        <v>13.33</v>
      </c>
      <c r="K73" s="3">
        <f>IF(A73="NA","",VLOOKUP(A73,'Water Data'!G$2:O$9999,6,FALSE))</f>
        <v>8.01</v>
      </c>
      <c r="L73" s="3">
        <f>IF(A73="NA","",VLOOKUP(A73,'Water Data'!G$2:O$9999,9,FALSE))</f>
        <v>11.14</v>
      </c>
      <c r="M73" s="22">
        <f>IF(A73="NA","",VLOOKUP(A73,Nutrients!A$2:L$9999,8,FALSE))</f>
        <v>0.26</v>
      </c>
      <c r="N73" s="22">
        <f>IF(A73="NA","",VLOOKUP(A73,Nutrients!A$2:L$9999,9,FALSE))</f>
        <v>0.3</v>
      </c>
      <c r="O73" s="23">
        <f>IF(A73="NA","",VLOOKUP(A73,Nutrients!A$2:L$9999,10,FALSE))</f>
        <v>1.2999999999999999E-2</v>
      </c>
      <c r="P73" s="22">
        <f>IF(A73="NA","",VLOOKUP(A73,Nutrients!A$2:L$9999,11,FALSE))</f>
        <v>0.3</v>
      </c>
      <c r="Q73" s="24">
        <f>IF(A73="NA","",VLOOKUP(A73,Nutrients!A$2:L$9999,12,FALSE))</f>
        <v>119.96</v>
      </c>
      <c r="R73" s="3">
        <f>IF(A73="NA","",VLOOKUP(A73,Chla!A$2:O$9999,15,FALSE))</f>
        <v>15.325016000000003</v>
      </c>
      <c r="S73" s="3">
        <f>IF(A73="NA","",VLOOKUP(A73,TSS!A$2:L$9999,12,FALSE))</f>
        <v>64</v>
      </c>
      <c r="T73" s="21">
        <f>IF(A73="NA","",VLOOKUP(A73,PCN!A$2:Q$9999,11,FALSE))</f>
        <v>0</v>
      </c>
      <c r="U73" s="21">
        <f>IF(A73="NA","",VLOOKUP(A73,PCN!A$2:Q$9999,12,FALSE))</f>
        <v>0</v>
      </c>
      <c r="V73" s="21">
        <f>IF(A73="NA","",VLOOKUP(A73,PCN!A$2:Q$9999,14,FALSE))</f>
        <v>0</v>
      </c>
      <c r="W73" s="21">
        <f>IF(A73="NA","",VLOOKUP(A73,PCN!A$2:Q$9999,15,FALSE))</f>
        <v>0</v>
      </c>
      <c r="X73" s="21">
        <f>IF(A73="NA","",VLOOKUP(A73,TN_DOC!A$2:I$9999,8,FALSE))</f>
        <v>4.1580000000000004</v>
      </c>
      <c r="Y73" s="21">
        <f>IF(A73="NA","",VLOOKUP(A73,TN_DOC!A$2:I$9999,9,FALSE))</f>
        <v>6.5990000000000002</v>
      </c>
      <c r="Z73" s="3"/>
    </row>
    <row r="74" spans="1:26" x14ac:dyDescent="0.2">
      <c r="A74" s="3" t="s">
        <v>331</v>
      </c>
      <c r="B74" s="10" t="str">
        <f>IF(A74="NA","",VLOOKUP(A74,'QAQC ID Reference Page'!A$2:G$10999,2,FALSE))</f>
        <v>OBS0620</v>
      </c>
      <c r="C74" s="20">
        <f>IF(A74="NA","",VLOOKUP(A74,'QAQC ID Reference Page'!A$2:G$10999,3,FALSE))</f>
        <v>44000</v>
      </c>
      <c r="D74" s="12">
        <f>IF(A74="NA","",VLOOKUP(A74,'QAQC ID Reference Page'!A$2:G$10999,4,FALSE))</f>
        <v>0.48333333333333334</v>
      </c>
      <c r="E74" s="3">
        <f>IF(A74="NA","",VLOOKUP(A74,'QAQC ID Reference Page'!A$2:G$10999,5,FALSE))</f>
        <v>1007</v>
      </c>
      <c r="F74" s="3" t="str">
        <f>IF(A74="NA","",VLOOKUP(A74,'QAQC ID Reference Page'!A$2:G$10999,6,FALSE))</f>
        <v>B11</v>
      </c>
      <c r="G74" s="3" t="str">
        <f>IF(A74="NA","",VLOOKUP(A74,'QAQC ID Reference Page'!A$2:G$10999,7,FALSE))</f>
        <v>S</v>
      </c>
      <c r="H74" s="21">
        <f>IF(A74="NA","",VLOOKUP(A74,'Water Data'!G$2:O$9999,2,FALSE))</f>
        <v>7.74</v>
      </c>
      <c r="I74" s="21">
        <f>IF(A74="NA","",VLOOKUP(A74,'Water Data'!G$2:O$9999,3,FALSE))</f>
        <v>28.4</v>
      </c>
      <c r="J74" s="3">
        <f>IF(A74="NA","",VLOOKUP(A74,'Water Data'!G$2:O$9999,4,FALSE))</f>
        <v>13.32</v>
      </c>
      <c r="K74" s="3">
        <f>IF(A74="NA","",VLOOKUP(A74,'Water Data'!G$2:O$9999,6,FALSE))</f>
        <v>8.1199999999999992</v>
      </c>
      <c r="L74" s="3">
        <f>IF(A74="NA","",VLOOKUP(A74,'Water Data'!G$2:O$9999,9,FALSE))</f>
        <v>11.18</v>
      </c>
      <c r="M74" s="22">
        <f>IF(A74="NA","",VLOOKUP(A74,Nutrients!A$2:L$9999,8,FALSE))</f>
        <v>0.17</v>
      </c>
      <c r="N74" s="22">
        <f>IF(A74="NA","",VLOOKUP(A74,Nutrients!A$2:L$9999,9,FALSE))</f>
        <v>0.16</v>
      </c>
      <c r="O74" s="23">
        <f>IF(A74="NA","",VLOOKUP(A74,Nutrients!A$2:L$9999,10,FALSE))</f>
        <v>1.2999999999999999E-2</v>
      </c>
      <c r="P74" s="22">
        <f>IF(A74="NA","",VLOOKUP(A74,Nutrients!A$2:L$9999,11,FALSE))</f>
        <v>0.38</v>
      </c>
      <c r="Q74" s="24">
        <f>IF(A74="NA","",VLOOKUP(A74,Nutrients!A$2:L$9999,12,FALSE))</f>
        <v>56.84</v>
      </c>
      <c r="R74" s="3">
        <f>IF(A74="NA","",VLOOKUP(A74,Chla!A$2:O$9999,15,FALSE))</f>
        <v>6.6386000000000003</v>
      </c>
      <c r="S74" s="3">
        <f>IF(A74="NA","",VLOOKUP(A74,TSS!A$2:L$9999,12,FALSE))</f>
        <v>60</v>
      </c>
      <c r="T74" s="21">
        <f>IF(A74="NA","",VLOOKUP(A74,PCN!A$2:Q$9999,11,FALSE))</f>
        <v>0</v>
      </c>
      <c r="U74" s="21">
        <f>IF(A74="NA","",VLOOKUP(A74,PCN!A$2:Q$9999,12,FALSE))</f>
        <v>0</v>
      </c>
      <c r="V74" s="21">
        <f>IF(A74="NA","",VLOOKUP(A74,PCN!A$2:Q$9999,14,FALSE))</f>
        <v>0</v>
      </c>
      <c r="W74" s="21">
        <f>IF(A74="NA","",VLOOKUP(A74,PCN!A$2:Q$9999,15,FALSE))</f>
        <v>0</v>
      </c>
      <c r="X74" s="21">
        <f>IF(A74="NA","",VLOOKUP(A74,TN_DOC!A$2:I$9999,8,FALSE))</f>
        <v>4.5659999999999998</v>
      </c>
      <c r="Y74" s="21">
        <f>IF(A74="NA","",VLOOKUP(A74,TN_DOC!A$2:I$9999,9,FALSE))</f>
        <v>6.2210000000000001</v>
      </c>
      <c r="Z74" s="3"/>
    </row>
    <row r="75" spans="1:26" x14ac:dyDescent="0.2">
      <c r="A75" s="3" t="s">
        <v>332</v>
      </c>
      <c r="B75" s="10" t="str">
        <f>IF(A75="NA","",VLOOKUP(A75,'QAQC ID Reference Page'!A$2:G$10999,2,FALSE))</f>
        <v>OBS0620</v>
      </c>
      <c r="C75" s="20">
        <f>IF(A75="NA","",VLOOKUP(A75,'QAQC ID Reference Page'!A$2:G$10999,3,FALSE))</f>
        <v>44000</v>
      </c>
      <c r="D75" s="12">
        <f>IF(A75="NA","",VLOOKUP(A75,'QAQC ID Reference Page'!A$2:G$10999,4,FALSE))</f>
        <v>0.51527777777777772</v>
      </c>
      <c r="E75" s="3">
        <f>IF(A75="NA","",VLOOKUP(A75,'QAQC ID Reference Page'!A$2:G$10999,5,FALSE))</f>
        <v>1016</v>
      </c>
      <c r="F75" s="3" t="str">
        <f>IF(A75="NA","",VLOOKUP(A75,'QAQC ID Reference Page'!A$2:G$10999,6,FALSE))</f>
        <v>C9</v>
      </c>
      <c r="G75" s="3" t="str">
        <f>IF(A75="NA","",VLOOKUP(A75,'QAQC ID Reference Page'!A$2:G$10999,7,FALSE))</f>
        <v>S</v>
      </c>
      <c r="H75" s="21">
        <f>IF(A75="NA","",VLOOKUP(A75,'Water Data'!G$2:O$9999,2,FALSE))</f>
        <v>8.81</v>
      </c>
      <c r="I75" s="21">
        <f>IF(A75="NA","",VLOOKUP(A75,'Water Data'!G$2:O$9999,3,FALSE))</f>
        <v>29.1</v>
      </c>
      <c r="J75" s="3">
        <f>IF(A75="NA","",VLOOKUP(A75,'Water Data'!G$2:O$9999,4,FALSE))</f>
        <v>6.31</v>
      </c>
      <c r="K75" s="3">
        <f>IF(A75="NA","",VLOOKUP(A75,'Water Data'!G$2:O$9999,6,FALSE))</f>
        <v>8.39</v>
      </c>
      <c r="L75" s="3">
        <f>IF(A75="NA","",VLOOKUP(A75,'Water Data'!G$2:O$9999,9,FALSE))</f>
        <v>8.0299999999999994</v>
      </c>
      <c r="M75" s="22">
        <f>IF(A75="NA","",VLOOKUP(A75,Nutrients!A$2:L$9999,8,FALSE))</f>
        <v>1.03</v>
      </c>
      <c r="N75" s="22">
        <f>IF(A75="NA","",VLOOKUP(A75,Nutrients!A$2:L$9999,9,FALSE))</f>
        <v>0.12</v>
      </c>
      <c r="O75" s="23">
        <f>IF(A75="NA","",VLOOKUP(A75,Nutrients!A$2:L$9999,10,FALSE))</f>
        <v>2.4E-2</v>
      </c>
      <c r="P75" s="22">
        <f>IF(A75="NA","",VLOOKUP(A75,Nutrients!A$2:L$9999,11,FALSE))</f>
        <v>3.36</v>
      </c>
      <c r="Q75" s="24">
        <f>IF(A75="NA","",VLOOKUP(A75,Nutrients!A$2:L$9999,12,FALSE))</f>
        <v>68.08</v>
      </c>
      <c r="R75" s="3">
        <f>IF(A75="NA","",VLOOKUP(A75,Chla!A$2:O$9999,15,FALSE))</f>
        <v>5.6356040000000007</v>
      </c>
      <c r="S75" s="3">
        <f>IF(A75="NA","",VLOOKUP(A75,TSS!A$2:L$9999,12,FALSE))</f>
        <v>28</v>
      </c>
      <c r="T75" s="21">
        <f>IF(A75="NA","",VLOOKUP(A75,PCN!A$2:Q$9999,11,FALSE))</f>
        <v>163.05000000000001</v>
      </c>
      <c r="U75" s="21">
        <f>IF(A75="NA","",VLOOKUP(A75,PCN!A$2:Q$9999,12,FALSE))</f>
        <v>4.2000000000000003E-2</v>
      </c>
      <c r="V75" s="21">
        <f>IF(A75="NA","",VLOOKUP(A75,PCN!A$2:Q$9999,14,FALSE))</f>
        <v>420</v>
      </c>
      <c r="W75" s="21">
        <f>IF(A75="NA","",VLOOKUP(A75,PCN!A$2:Q$9999,15,FALSE))</f>
        <v>3041.348</v>
      </c>
      <c r="X75" s="21">
        <f>IF(A75="NA","",VLOOKUP(A75,TN_DOC!A$2:I$9999,8,FALSE))</f>
        <v>0.39939999999999998</v>
      </c>
      <c r="Y75" s="21">
        <f>IF(A75="NA","",VLOOKUP(A75,TN_DOC!A$2:I$9999,9,FALSE))</f>
        <v>4.3639999999999999</v>
      </c>
      <c r="Z75" s="3"/>
    </row>
    <row r="76" spans="1:26" x14ac:dyDescent="0.2">
      <c r="A76" s="3" t="s">
        <v>333</v>
      </c>
      <c r="B76" s="10" t="str">
        <f>IF(A76="NA","",VLOOKUP(A76,'QAQC ID Reference Page'!A$2:G$10999,2,FALSE))</f>
        <v>OBS0620</v>
      </c>
      <c r="C76" s="20">
        <f>IF(A76="NA","",VLOOKUP(A76,'QAQC ID Reference Page'!A$2:G$10999,3,FALSE))</f>
        <v>44000</v>
      </c>
      <c r="D76" s="12">
        <f>IF(A76="NA","",VLOOKUP(A76,'QAQC ID Reference Page'!A$2:G$10999,4,FALSE))</f>
        <v>0.51527777777777772</v>
      </c>
      <c r="E76" s="3">
        <f>IF(A76="NA","",VLOOKUP(A76,'QAQC ID Reference Page'!A$2:G$10999,5,FALSE))</f>
        <v>1037</v>
      </c>
      <c r="F76" s="3" t="str">
        <f>IF(A76="NA","",VLOOKUP(A76,'QAQC ID Reference Page'!A$2:G$10999,6,FALSE))</f>
        <v>C9</v>
      </c>
      <c r="G76" s="3" t="str">
        <f>IF(A76="NA","",VLOOKUP(A76,'QAQC ID Reference Page'!A$2:G$10999,7,FALSE))</f>
        <v>B</v>
      </c>
      <c r="H76" s="21">
        <f>IF(A76="NA","",VLOOKUP(A76,'Water Data'!G$2:O$9999,2,FALSE))</f>
        <v>7.95</v>
      </c>
      <c r="I76" s="21">
        <f>IF(A76="NA","",VLOOKUP(A76,'Water Data'!G$2:O$9999,3,FALSE))</f>
        <v>28.9</v>
      </c>
      <c r="J76" s="3">
        <f>IF(A76="NA","",VLOOKUP(A76,'Water Data'!G$2:O$9999,4,FALSE))</f>
        <v>13.04</v>
      </c>
      <c r="K76" s="3">
        <f>IF(A76="NA","",VLOOKUP(A76,'Water Data'!G$2:O$9999,6,FALSE))</f>
        <v>8.25</v>
      </c>
      <c r="L76" s="3">
        <f>IF(A76="NA","",VLOOKUP(A76,'Water Data'!G$2:O$9999,9,FALSE))</f>
        <v>11.33</v>
      </c>
      <c r="M76" s="22">
        <f>IF(A76="NA","",VLOOKUP(A76,Nutrients!A$2:L$9999,8,FALSE))</f>
        <v>0.18</v>
      </c>
      <c r="N76" s="22">
        <f>IF(A76="NA","",VLOOKUP(A76,Nutrients!A$2:L$9999,9,FALSE))</f>
        <v>0.14000000000000001</v>
      </c>
      <c r="O76" s="23">
        <f>IF(A76="NA","",VLOOKUP(A76,Nutrients!A$2:L$9999,10,FALSE))</f>
        <v>8.9999999999999993E-3</v>
      </c>
      <c r="P76" s="22">
        <f>IF(A76="NA","",VLOOKUP(A76,Nutrients!A$2:L$9999,11,FALSE))</f>
        <v>0.14000000000000001</v>
      </c>
      <c r="Q76" s="24">
        <f>IF(A76="NA","",VLOOKUP(A76,Nutrients!A$2:L$9999,12,FALSE))</f>
        <v>59.04</v>
      </c>
      <c r="R76" s="3">
        <f>IF(A76="NA","",VLOOKUP(A76,Chla!A$2:O$9999,15,FALSE))</f>
        <v>9.430472</v>
      </c>
      <c r="S76" s="3">
        <f>IF(A76="NA","",VLOOKUP(A76,TSS!A$2:L$9999,12,FALSE))</f>
        <v>52</v>
      </c>
      <c r="T76" s="21">
        <f>IF(A76="NA","",VLOOKUP(A76,PCN!A$2:Q$9999,11,FALSE))</f>
        <v>0</v>
      </c>
      <c r="U76" s="21">
        <f>IF(A76="NA","",VLOOKUP(A76,PCN!A$2:Q$9999,12,FALSE))</f>
        <v>0</v>
      </c>
      <c r="V76" s="21">
        <f>IF(A76="NA","",VLOOKUP(A76,PCN!A$2:Q$9999,14,FALSE))</f>
        <v>0</v>
      </c>
      <c r="W76" s="21">
        <f>IF(A76="NA","",VLOOKUP(A76,PCN!A$2:Q$9999,15,FALSE))</f>
        <v>0</v>
      </c>
      <c r="X76" s="21">
        <f>IF(A76="NA","",VLOOKUP(A76,TN_DOC!A$2:I$9999,8,FALSE))</f>
        <v>0.2399</v>
      </c>
      <c r="Y76" s="21">
        <f>IF(A76="NA","",VLOOKUP(A76,TN_DOC!A$2:I$9999,9,FALSE))</f>
        <v>2.8559999999999999</v>
      </c>
      <c r="Z76" s="3"/>
    </row>
    <row r="77" spans="1:26" x14ac:dyDescent="0.2">
      <c r="A77" s="3" t="s">
        <v>334</v>
      </c>
      <c r="B77" s="10" t="str">
        <f>IF(A77="NA","",VLOOKUP(A77,'QAQC ID Reference Page'!A$2:G$10999,2,FALSE))</f>
        <v>OBS0620</v>
      </c>
      <c r="C77" s="20">
        <f>IF(A77="NA","",VLOOKUP(A77,'QAQC ID Reference Page'!A$2:G$10999,3,FALSE))</f>
        <v>44000</v>
      </c>
      <c r="D77" s="12">
        <f>IF(A77="NA","",VLOOKUP(A77,'QAQC ID Reference Page'!A$2:G$10999,4,FALSE))</f>
        <v>0.53333333333333333</v>
      </c>
      <c r="E77" s="3">
        <f>IF(A77="NA","",VLOOKUP(A77,'QAQC ID Reference Page'!A$2:G$10999,5,FALSE))</f>
        <v>1033</v>
      </c>
      <c r="F77" s="3" t="str">
        <f>IF(A77="NA","",VLOOKUP(A77,'QAQC ID Reference Page'!A$2:G$10999,6,FALSE))</f>
        <v>B7C</v>
      </c>
      <c r="G77" s="3" t="str">
        <f>IF(A77="NA","",VLOOKUP(A77,'QAQC ID Reference Page'!A$2:G$10999,7,FALSE))</f>
        <v>S</v>
      </c>
      <c r="H77" s="21">
        <f>IF(A77="NA","",VLOOKUP(A77,'Water Data'!G$2:O$9999,2,FALSE))</f>
        <v>8.15</v>
      </c>
      <c r="I77" s="21">
        <f>IF(A77="NA","",VLOOKUP(A77,'Water Data'!G$2:O$9999,3,FALSE))</f>
        <v>29.1</v>
      </c>
      <c r="J77" s="3">
        <f>IF(A77="NA","",VLOOKUP(A77,'Water Data'!G$2:O$9999,4,FALSE))</f>
        <v>13.95</v>
      </c>
      <c r="K77" s="3">
        <f>IF(A77="NA","",VLOOKUP(A77,'Water Data'!G$2:O$9999,6,FALSE))</f>
        <v>8.26</v>
      </c>
      <c r="L77" s="3">
        <f>IF(A77="NA","",VLOOKUP(A77,'Water Data'!G$2:O$9999,9,FALSE))</f>
        <v>11.55</v>
      </c>
      <c r="M77" s="22">
        <f>IF(A77="NA","",VLOOKUP(A77,Nutrients!A$2:L$9999,8,FALSE))</f>
        <v>0.15</v>
      </c>
      <c r="N77" s="22">
        <f>IF(A77="NA","",VLOOKUP(A77,Nutrients!A$2:L$9999,9,FALSE))</f>
        <v>0.13</v>
      </c>
      <c r="O77" s="23">
        <f>IF(A77="NA","",VLOOKUP(A77,Nutrients!A$2:L$9999,10,FALSE))</f>
        <v>1.2E-2</v>
      </c>
      <c r="P77" s="22">
        <f>IF(A77="NA","",VLOOKUP(A77,Nutrients!A$2:L$9999,11,FALSE))</f>
        <v>0.09</v>
      </c>
      <c r="Q77" s="24">
        <f>IF(A77="NA","",VLOOKUP(A77,Nutrients!A$2:L$9999,12,FALSE))</f>
        <v>100.83</v>
      </c>
      <c r="R77" s="3">
        <f>IF(A77="NA","",VLOOKUP(A77,Chla!A$2:O$9999,15,FALSE))</f>
        <v>6.1294800000000009</v>
      </c>
      <c r="S77" s="3">
        <f>IF(A77="NA","",VLOOKUP(A77,TSS!A$2:L$9999,12,FALSE))</f>
        <v>52</v>
      </c>
      <c r="T77" s="21">
        <f>IF(A77="NA","",VLOOKUP(A77,PCN!A$2:Q$9999,11,FALSE))</f>
        <v>39.844000000000001</v>
      </c>
      <c r="U77" s="21">
        <f>IF(A77="NA","",VLOOKUP(A77,PCN!A$2:Q$9999,12,FALSE))</f>
        <v>0.01</v>
      </c>
      <c r="V77" s="21">
        <f>IF(A77="NA","",VLOOKUP(A77,PCN!A$2:Q$9999,14,FALSE))</f>
        <v>99.999999999999986</v>
      </c>
      <c r="W77" s="21">
        <f>IF(A77="NA","",VLOOKUP(A77,PCN!A$2:Q$9999,15,FALSE))</f>
        <v>1234.4100000000001</v>
      </c>
      <c r="X77" s="21">
        <f>IF(A77="NA","",VLOOKUP(A77,TN_DOC!A$2:I$9999,8,FALSE))</f>
        <v>0.56669999999999998</v>
      </c>
      <c r="Y77" s="21">
        <f>IF(A77="NA","",VLOOKUP(A77,TN_DOC!A$2:I$9999,9,FALSE))</f>
        <v>3.0379999999999998</v>
      </c>
      <c r="Z77" s="3"/>
    </row>
    <row r="78" spans="1:26" x14ac:dyDescent="0.2">
      <c r="A78" s="3" t="s">
        <v>335</v>
      </c>
      <c r="B78" s="10" t="str">
        <f>IF(A78="NA","",VLOOKUP(A78,'QAQC ID Reference Page'!A$2:G$10999,2,FALSE))</f>
        <v>OBS0620</v>
      </c>
      <c r="C78" s="20">
        <f>IF(A78="NA","",VLOOKUP(A78,'QAQC ID Reference Page'!A$2:G$10999,3,FALSE))</f>
        <v>44000</v>
      </c>
      <c r="D78" s="12">
        <f>IF(A78="NA","",VLOOKUP(A78,'QAQC ID Reference Page'!A$2:G$10999,4,FALSE))</f>
        <v>0.53333333333333333</v>
      </c>
      <c r="E78" s="3">
        <f>IF(A78="NA","",VLOOKUP(A78,'QAQC ID Reference Page'!A$2:G$10999,5,FALSE))</f>
        <v>1045</v>
      </c>
      <c r="F78" s="3" t="str">
        <f>IF(A78="NA","",VLOOKUP(A78,'QAQC ID Reference Page'!A$2:G$10999,6,FALSE))</f>
        <v>B7C</v>
      </c>
      <c r="G78" s="3" t="str">
        <f>IF(A78="NA","",VLOOKUP(A78,'QAQC ID Reference Page'!A$2:G$10999,7,FALSE))</f>
        <v>B</v>
      </c>
      <c r="H78" s="21">
        <f>IF(A78="NA","",VLOOKUP(A78,'Water Data'!G$2:O$9999,2,FALSE))</f>
        <v>7.21</v>
      </c>
      <c r="I78" s="21">
        <f>IF(A78="NA","",VLOOKUP(A78,'Water Data'!G$2:O$9999,3,FALSE))</f>
        <v>28.7</v>
      </c>
      <c r="J78" s="3">
        <f>IF(A78="NA","",VLOOKUP(A78,'Water Data'!G$2:O$9999,4,FALSE))</f>
        <v>26.02</v>
      </c>
      <c r="K78" s="3">
        <f>IF(A78="NA","",VLOOKUP(A78,'Water Data'!G$2:O$9999,6,FALSE))</f>
        <v>8.2100000000000009</v>
      </c>
      <c r="L78" s="3">
        <f>IF(A78="NA","",VLOOKUP(A78,'Water Data'!G$2:O$9999,9,FALSE))</f>
        <v>17.11</v>
      </c>
      <c r="M78" s="22">
        <f>IF(A78="NA","",VLOOKUP(A78,Nutrients!A$2:L$9999,8,FALSE))</f>
        <v>0.22</v>
      </c>
      <c r="N78" s="22">
        <f>IF(A78="NA","",VLOOKUP(A78,Nutrients!A$2:L$9999,9,FALSE))</f>
        <v>0.24</v>
      </c>
      <c r="O78" s="23">
        <f>IF(A78="NA","",VLOOKUP(A78,Nutrients!A$2:L$9999,10,FALSE))</f>
        <v>2.9000000000000001E-2</v>
      </c>
      <c r="P78" s="22">
        <f>IF(A78="NA","",VLOOKUP(A78,Nutrients!A$2:L$9999,11,FALSE))</f>
        <v>-0.33</v>
      </c>
      <c r="Q78" s="24">
        <f>IF(A78="NA","",VLOOKUP(A78,Nutrients!A$2:L$9999,12,FALSE))</f>
        <v>27.71</v>
      </c>
      <c r="R78" s="3">
        <f>IF(A78="NA","",VLOOKUP(A78,Chla!A$2:O$9999,15,FALSE))</f>
        <v>5.3993959999999994</v>
      </c>
      <c r="S78" s="3">
        <f>IF(A78="NA","",VLOOKUP(A78,TSS!A$2:L$9999,12,FALSE))</f>
        <v>84</v>
      </c>
      <c r="T78" s="21">
        <f>IF(A78="NA","",VLOOKUP(A78,PCN!A$2:Q$9999,11,FALSE))</f>
        <v>43.960999999999999</v>
      </c>
      <c r="U78" s="21">
        <f>IF(A78="NA","",VLOOKUP(A78,PCN!A$2:Q$9999,12,FALSE))</f>
        <v>1.0999999999999999E-2</v>
      </c>
      <c r="V78" s="21">
        <f>IF(A78="NA","",VLOOKUP(A78,PCN!A$2:Q$9999,14,FALSE))</f>
        <v>109.99999999999999</v>
      </c>
      <c r="W78" s="21">
        <f>IF(A78="NA","",VLOOKUP(A78,PCN!A$2:Q$9999,15,FALSE))</f>
        <v>1911.328</v>
      </c>
      <c r="X78" s="21">
        <f>IF(A78="NA","",VLOOKUP(A78,TN_DOC!A$2:I$9999,8,FALSE))</f>
        <v>0.1729</v>
      </c>
      <c r="Y78" s="21">
        <f>IF(A78="NA","",VLOOKUP(A78,TN_DOC!A$2:I$9999,9,FALSE))</f>
        <v>1.56</v>
      </c>
      <c r="Z78" s="3"/>
    </row>
    <row r="79" spans="1:26" x14ac:dyDescent="0.2">
      <c r="A79" s="3" t="s">
        <v>336</v>
      </c>
      <c r="B79" s="10" t="str">
        <f>IF(A79="NA","",VLOOKUP(A79,'QAQC ID Reference Page'!A$2:G$10999,2,FALSE))</f>
        <v>OBS0620</v>
      </c>
      <c r="C79" s="20">
        <f>IF(A79="NA","",VLOOKUP(A79,'QAQC ID Reference Page'!A$2:G$10999,3,FALSE))</f>
        <v>44000</v>
      </c>
      <c r="D79" s="12">
        <f>IF(A79="NA","",VLOOKUP(A79,'QAQC ID Reference Page'!A$2:G$10999,4,FALSE))</f>
        <v>0.54305555555555551</v>
      </c>
      <c r="E79" s="3">
        <f>IF(A79="NA","",VLOOKUP(A79,'QAQC ID Reference Page'!A$2:G$10999,5,FALSE))</f>
        <v>1013</v>
      </c>
      <c r="F79" s="3" t="str">
        <f>IF(A79="NA","",VLOOKUP(A79,'QAQC ID Reference Page'!A$2:G$10999,6,FALSE))</f>
        <v>C7C</v>
      </c>
      <c r="G79" s="3" t="str">
        <f>IF(A79="NA","",VLOOKUP(A79,'QAQC ID Reference Page'!A$2:G$10999,7,FALSE))</f>
        <v>S</v>
      </c>
      <c r="H79" s="21">
        <f>IF(A79="NA","",VLOOKUP(A79,'Water Data'!G$2:O$9999,2,FALSE))</f>
        <v>8.61</v>
      </c>
      <c r="I79" s="21">
        <f>IF(A79="NA","",VLOOKUP(A79,'Water Data'!G$2:O$9999,3,FALSE))</f>
        <v>29.1</v>
      </c>
      <c r="J79" s="3">
        <f>IF(A79="NA","",VLOOKUP(A79,'Water Data'!G$2:O$9999,4,FALSE))</f>
        <v>7.49</v>
      </c>
      <c r="K79" s="3">
        <f>IF(A79="NA","",VLOOKUP(A79,'Water Data'!G$2:O$9999,6,FALSE))</f>
        <v>8.4600000000000009</v>
      </c>
      <c r="L79" s="3">
        <f>IF(A79="NA","",VLOOKUP(A79,'Water Data'!G$2:O$9999,9,FALSE))</f>
        <v>8.51</v>
      </c>
      <c r="M79" s="22">
        <f>IF(A79="NA","",VLOOKUP(A79,Nutrients!A$2:L$9999,8,FALSE))</f>
        <v>0.57999999999999996</v>
      </c>
      <c r="N79" s="22">
        <f>IF(A79="NA","",VLOOKUP(A79,Nutrients!A$2:L$9999,9,FALSE))</f>
        <v>0.13</v>
      </c>
      <c r="O79" s="23">
        <f>IF(A79="NA","",VLOOKUP(A79,Nutrients!A$2:L$9999,10,FALSE))</f>
        <v>1.9E-2</v>
      </c>
      <c r="P79" s="22">
        <f>IF(A79="NA","",VLOOKUP(A79,Nutrients!A$2:L$9999,11,FALSE))</f>
        <v>0.78</v>
      </c>
      <c r="Q79" s="24">
        <f>IF(A79="NA","",VLOOKUP(A79,Nutrients!A$2:L$9999,12,FALSE))</f>
        <v>64.37</v>
      </c>
      <c r="R79" s="3">
        <f>IF(A79="NA","",VLOOKUP(A79,Chla!A$2:O$9999,15,FALSE))</f>
        <v>6.0661360000000002</v>
      </c>
      <c r="S79" s="3">
        <f>IF(A79="NA","",VLOOKUP(A79,TSS!A$2:L$9999,12,FALSE))</f>
        <v>24</v>
      </c>
      <c r="T79" s="21">
        <f>IF(A79="NA","",VLOOKUP(A79,PCN!A$2:Q$9999,11,FALSE))</f>
        <v>0</v>
      </c>
      <c r="U79" s="21">
        <f>IF(A79="NA","",VLOOKUP(A79,PCN!A$2:Q$9999,12,FALSE))</f>
        <v>0</v>
      </c>
      <c r="V79" s="21">
        <f>IF(A79="NA","",VLOOKUP(A79,PCN!A$2:Q$9999,14,FALSE))</f>
        <v>0</v>
      </c>
      <c r="W79" s="21">
        <f>IF(A79="NA","",VLOOKUP(A79,PCN!A$2:Q$9999,15,FALSE))</f>
        <v>0</v>
      </c>
      <c r="X79" s="21">
        <f>IF(A79="NA","",VLOOKUP(A79,TN_DOC!A$2:I$9999,8,FALSE))</f>
        <v>2.2360000000000002</v>
      </c>
      <c r="Y79" s="21">
        <f>IF(A79="NA","",VLOOKUP(A79,TN_DOC!A$2:I$9999,9,FALSE))</f>
        <v>22.34</v>
      </c>
      <c r="Z79" s="3"/>
    </row>
    <row r="80" spans="1:26" x14ac:dyDescent="0.2">
      <c r="A80" s="3" t="s">
        <v>337</v>
      </c>
      <c r="B80" s="10" t="str">
        <f>IF(A80="NA","",VLOOKUP(A80,'QAQC ID Reference Page'!A$2:G$10999,2,FALSE))</f>
        <v>OBS0620</v>
      </c>
      <c r="C80" s="20">
        <f>IF(A80="NA","",VLOOKUP(A80,'QAQC ID Reference Page'!A$2:G$10999,3,FALSE))</f>
        <v>44000</v>
      </c>
      <c r="D80" s="12">
        <f>IF(A80="NA","",VLOOKUP(A80,'QAQC ID Reference Page'!A$2:G$10999,4,FALSE))</f>
        <v>0.54305555555555551</v>
      </c>
      <c r="E80" s="3">
        <f>IF(A80="NA","",VLOOKUP(A80,'QAQC ID Reference Page'!A$2:G$10999,5,FALSE))</f>
        <v>1039</v>
      </c>
      <c r="F80" s="3" t="str">
        <f>IF(A80="NA","",VLOOKUP(A80,'QAQC ID Reference Page'!A$2:G$10999,6,FALSE))</f>
        <v>C7C</v>
      </c>
      <c r="G80" s="3" t="str">
        <f>IF(A80="NA","",VLOOKUP(A80,'QAQC ID Reference Page'!A$2:G$10999,7,FALSE))</f>
        <v>B</v>
      </c>
      <c r="H80" s="21">
        <f>IF(A80="NA","",VLOOKUP(A80,'Water Data'!G$2:O$9999,2,FALSE))</f>
        <v>7.03</v>
      </c>
      <c r="I80" s="21">
        <f>IF(A80="NA","",VLOOKUP(A80,'Water Data'!G$2:O$9999,3,FALSE))</f>
        <v>28.9</v>
      </c>
      <c r="J80" s="3">
        <f>IF(A80="NA","",VLOOKUP(A80,'Water Data'!G$2:O$9999,4,FALSE))</f>
        <v>28.41</v>
      </c>
      <c r="K80" s="3">
        <f>IF(A80="NA","",VLOOKUP(A80,'Water Data'!G$2:O$9999,6,FALSE))</f>
        <v>8.14</v>
      </c>
      <c r="L80" s="3">
        <f>IF(A80="NA","",VLOOKUP(A80,'Water Data'!G$2:O$9999,9,FALSE))</f>
        <v>18.010000000000002</v>
      </c>
      <c r="M80" s="22">
        <f>IF(A80="NA","",VLOOKUP(A80,Nutrients!A$2:L$9999,8,FALSE))</f>
        <v>0.26</v>
      </c>
      <c r="N80" s="22">
        <f>IF(A80="NA","",VLOOKUP(A80,Nutrients!A$2:L$9999,9,FALSE))</f>
        <v>0.22</v>
      </c>
      <c r="O80" s="23">
        <f>IF(A80="NA","",VLOOKUP(A80,Nutrients!A$2:L$9999,10,FALSE))</f>
        <v>3.5000000000000003E-2</v>
      </c>
      <c r="P80" s="22">
        <f>IF(A80="NA","",VLOOKUP(A80,Nutrients!A$2:L$9999,11,FALSE))</f>
        <v>-0.04</v>
      </c>
      <c r="Q80" s="24">
        <f>IF(A80="NA","",VLOOKUP(A80,Nutrients!A$2:L$9999,12,FALSE))</f>
        <v>15.1</v>
      </c>
      <c r="R80" s="3">
        <f>IF(A80="NA","",VLOOKUP(A80,Chla!A$2:O$9999,15,FALSE))</f>
        <v>5.3092640000000006</v>
      </c>
      <c r="S80" s="3">
        <f>IF(A80="NA","",VLOOKUP(A80,TSS!A$2:L$9999,12,FALSE))</f>
        <v>80</v>
      </c>
      <c r="T80" s="21">
        <f>IF(A80="NA","",VLOOKUP(A80,PCN!A$2:Q$9999,11,FALSE))</f>
        <v>0</v>
      </c>
      <c r="U80" s="21">
        <f>IF(A80="NA","",VLOOKUP(A80,PCN!A$2:Q$9999,12,FALSE))</f>
        <v>0</v>
      </c>
      <c r="V80" s="21">
        <f>IF(A80="NA","",VLOOKUP(A80,PCN!A$2:Q$9999,14,FALSE))</f>
        <v>0</v>
      </c>
      <c r="W80" s="21">
        <f>IF(A80="NA","",VLOOKUP(A80,PCN!A$2:Q$9999,15,FALSE))</f>
        <v>0</v>
      </c>
      <c r="X80" s="21">
        <f>IF(A80="NA","",VLOOKUP(A80,TN_DOC!A$2:I$9999,8,FALSE))</f>
        <v>7.4790000000000001</v>
      </c>
      <c r="Y80" s="21">
        <f>IF(A80="NA","",VLOOKUP(A80,TN_DOC!A$2:I$9999,9,FALSE))</f>
        <v>9.1430000000000007</v>
      </c>
      <c r="Z80" s="3"/>
    </row>
    <row r="81" spans="1:26" x14ac:dyDescent="0.2">
      <c r="A81" s="3">
        <v>10026</v>
      </c>
      <c r="B81" s="10" t="str">
        <f>IF(A81="NA","",VLOOKUP(A81,'QAQC ID Reference Page'!A$2:G$10999,2,FALSE))</f>
        <v>OBS0720</v>
      </c>
      <c r="C81" s="20">
        <f>IF(A81="NA","",VLOOKUP(A81,'QAQC ID Reference Page'!A$2:G$10999,3,FALSE))</f>
        <v>44041</v>
      </c>
      <c r="D81" s="12">
        <f>IF(A81="NA","",VLOOKUP(A81,'QAQC ID Reference Page'!A$2:G$10999,4,FALSE))</f>
        <v>0.34027777777777779</v>
      </c>
      <c r="E81" s="3">
        <f>IF(A81="NA","",VLOOKUP(A81,'QAQC ID Reference Page'!A$2:G$10999,5,FALSE))</f>
        <v>1012</v>
      </c>
      <c r="F81" s="3" t="str">
        <f>IF(A81="NA","",VLOOKUP(A81,'QAQC ID Reference Page'!A$2:G$10999,6,FALSE))</f>
        <v>G6</v>
      </c>
      <c r="G81" s="3" t="str">
        <f>IF(A81="NA","",VLOOKUP(A81,'QAQC ID Reference Page'!A$2:G$10999,7,FALSE))</f>
        <v>S</v>
      </c>
      <c r="H81" s="21">
        <f>IF(A81="NA","",VLOOKUP(A81,'Water Data'!G$2:O$9999,2,FALSE))</f>
        <v>6.14</v>
      </c>
      <c r="I81" s="21">
        <f>IF(A81="NA","",VLOOKUP(A81,'Water Data'!G$2:O$9999,3,FALSE))</f>
        <v>27.6</v>
      </c>
      <c r="J81" s="3">
        <f>IF(A81="NA","",VLOOKUP(A81,'Water Data'!G$2:O$9999,4,FALSE))</f>
        <v>8.65</v>
      </c>
      <c r="K81" s="3">
        <f>IF(A81="NA","",VLOOKUP(A81,'Water Data'!G$2:O$9999,6,FALSE))</f>
        <v>7.96</v>
      </c>
      <c r="L81" s="3">
        <f>IF(A81="NA","",VLOOKUP(A81,'Water Data'!G$2:O$9999,9,FALSE))</f>
        <v>13.66</v>
      </c>
      <c r="M81" s="3">
        <f>IF(A81="NA","",VLOOKUP(A81,Nutrients!A$2:L$9999,8,FALSE))</f>
        <v>0.12</v>
      </c>
      <c r="N81" s="3">
        <f>IF(A81="NA","",VLOOKUP(A81,Nutrients!A$2:L$9999,9,FALSE))</f>
        <v>0.45</v>
      </c>
      <c r="O81" s="3">
        <f>IF(A81="NA","",VLOOKUP(A81,Nutrients!A$2:L$9999,10,FALSE))</f>
        <v>0.109</v>
      </c>
      <c r="P81" s="3">
        <f>IF(A81="NA","",VLOOKUP(A81,Nutrients!A$2:L$9999,11,FALSE))</f>
        <v>0.76</v>
      </c>
      <c r="Q81" s="21">
        <f>IF(A81="NA","",VLOOKUP(A81,Nutrients!A$2:L$9999,12,FALSE))</f>
        <v>46.6</v>
      </c>
      <c r="R81" s="3">
        <f>IF(A81="NA","",VLOOKUP(A81,Chla!A$2:O$9999,15,FALSE))</f>
        <v>48.101891999999999</v>
      </c>
      <c r="S81" s="3">
        <f>IF(A81="NA","",VLOOKUP(A81,TSS!A$2:L$9999,12,FALSE))</f>
        <v>16</v>
      </c>
      <c r="T81" s="21">
        <f>IF(A81="NA","",VLOOKUP(A81,PCN!A$2:Q$9999,11,FALSE))</f>
        <v>119.788</v>
      </c>
      <c r="U81" s="21">
        <f>IF(A81="NA","",VLOOKUP(A81,PCN!A$2:Q$9999,12,FALSE))</f>
        <v>3.5000000000000003E-2</v>
      </c>
      <c r="V81" s="21">
        <f>IF(A81="NA","",VLOOKUP(A81,PCN!A$2:Q$9999,14,FALSE))</f>
        <v>350.00000000000006</v>
      </c>
      <c r="W81" s="21">
        <f>IF(A81="NA","",VLOOKUP(A81,PCN!A$2:Q$9999,15,FALSE))</f>
        <v>2590.91</v>
      </c>
      <c r="X81" s="21">
        <f>IF(A81="NA","",VLOOKUP(A81,TN_DOC!A$2:I$9999,8,FALSE))</f>
        <v>0.627</v>
      </c>
      <c r="Y81" s="21">
        <f>IF(A81="NA","",VLOOKUP(A81,TN_DOC!A$2:I$9999,9,FALSE))</f>
        <v>2.508</v>
      </c>
      <c r="Z81" s="3"/>
    </row>
    <row r="82" spans="1:26" x14ac:dyDescent="0.2">
      <c r="A82" s="3">
        <v>10029</v>
      </c>
      <c r="B82" s="10" t="str">
        <f>IF(A82="NA","",VLOOKUP(A82,'QAQC ID Reference Page'!A$2:G$10999,2,FALSE))</f>
        <v>OBS0720</v>
      </c>
      <c r="C82" s="20">
        <f>IF(A82="NA","",VLOOKUP(A82,'QAQC ID Reference Page'!A$2:G$10999,3,FALSE))</f>
        <v>44041</v>
      </c>
      <c r="D82" s="12">
        <f>IF(A82="NA","",VLOOKUP(A82,'QAQC ID Reference Page'!A$2:G$10999,4,FALSE))</f>
        <v>0.34027777777777779</v>
      </c>
      <c r="E82" s="3">
        <f>IF(A82="NA","",VLOOKUP(A82,'QAQC ID Reference Page'!A$2:G$10999,5,FALSE))</f>
        <v>1019</v>
      </c>
      <c r="F82" s="3" t="str">
        <f>IF(A82="NA","",VLOOKUP(A82,'QAQC ID Reference Page'!A$2:G$10999,6,FALSE))</f>
        <v>G6</v>
      </c>
      <c r="G82" s="3" t="str">
        <f>IF(A82="NA","",VLOOKUP(A82,'QAQC ID Reference Page'!A$2:G$10999,7,FALSE))</f>
        <v>B</v>
      </c>
      <c r="H82" s="21">
        <f>IF(A82="NA","",VLOOKUP(A82,'Water Data'!G$2:O$9999,2,FALSE))</f>
        <v>4.8</v>
      </c>
      <c r="I82" s="21">
        <f>IF(A82="NA","",VLOOKUP(A82,'Water Data'!G$2:O$9999,3,FALSE))</f>
        <v>27.8</v>
      </c>
      <c r="J82" s="3">
        <f>IF(A82="NA","",VLOOKUP(A82,'Water Data'!G$2:O$9999,4,FALSE))</f>
        <v>10.1</v>
      </c>
      <c r="K82" s="3">
        <f>IF(A82="NA","",VLOOKUP(A82,'Water Data'!G$2:O$9999,6,FALSE))</f>
        <v>7.49</v>
      </c>
      <c r="L82" s="3">
        <f>IF(A82="NA","",VLOOKUP(A82,'Water Data'!G$2:O$9999,9,FALSE))</f>
        <v>15.15</v>
      </c>
      <c r="M82" s="3">
        <f>IF(A82="NA","",VLOOKUP(A82,Nutrients!A$2:L$9999,8,FALSE))</f>
        <v>0.01</v>
      </c>
      <c r="N82" s="3">
        <f>IF(A82="NA","",VLOOKUP(A82,Nutrients!A$2:L$9999,9,FALSE))</f>
        <v>0.22</v>
      </c>
      <c r="O82" s="3">
        <f>IF(A82="NA","",VLOOKUP(A82,Nutrients!A$2:L$9999,10,FALSE))</f>
        <v>0.19900000000000001</v>
      </c>
      <c r="P82" s="3">
        <f>IF(A82="NA","",VLOOKUP(A82,Nutrients!A$2:L$9999,11,FALSE))</f>
        <v>0.77</v>
      </c>
      <c r="Q82" s="21">
        <f>IF(A82="NA","",VLOOKUP(A82,Nutrients!A$2:L$9999,12,FALSE))</f>
        <v>12.51</v>
      </c>
      <c r="R82" s="3">
        <f>IF(A82="NA","",VLOOKUP(A82,Chla!A$2:O$9999,15,FALSE))</f>
        <v>27.038236000000001</v>
      </c>
      <c r="S82" s="3">
        <f>IF(A82="NA","",VLOOKUP(A82,TSS!A$2:L$9999,12,FALSE))</f>
        <v>36</v>
      </c>
      <c r="T82" s="21">
        <f>IF(A82="NA","",VLOOKUP(A82,PCN!A$2:Q$9999,11,FALSE))</f>
        <v>32.590000000000003</v>
      </c>
      <c r="U82" s="21">
        <f>IF(A82="NA","",VLOOKUP(A82,PCN!A$2:Q$9999,12,FALSE))</f>
        <v>0.01</v>
      </c>
      <c r="V82" s="21">
        <f>IF(A82="NA","",VLOOKUP(A82,PCN!A$2:Q$9999,14,FALSE))</f>
        <v>99.999999999999986</v>
      </c>
      <c r="W82" s="21">
        <f>IF(A82="NA","",VLOOKUP(A82,PCN!A$2:Q$9999,15,FALSE))</f>
        <v>1369.309</v>
      </c>
      <c r="X82" s="21">
        <f>IF(A82="NA","",VLOOKUP(A82,TN_DOC!A$2:I$9999,8,FALSE))</f>
        <v>3.3769999999999998</v>
      </c>
      <c r="Y82" s="21">
        <f>IF(A82="NA","",VLOOKUP(A82,TN_DOC!A$2:I$9999,9,FALSE))</f>
        <v>8.2560000000000002</v>
      </c>
      <c r="Z82" s="3"/>
    </row>
    <row r="83" spans="1:26" x14ac:dyDescent="0.2">
      <c r="A83" s="3">
        <v>10034</v>
      </c>
      <c r="B83" s="10" t="str">
        <f>IF(A83="NA","",VLOOKUP(A83,'QAQC ID Reference Page'!A$2:G$10999,2,FALSE))</f>
        <v>OBS0720</v>
      </c>
      <c r="C83" s="20">
        <f>IF(A83="NA","",VLOOKUP(A83,'QAQC ID Reference Page'!A$2:G$10999,3,FALSE))</f>
        <v>44041</v>
      </c>
      <c r="D83" s="12">
        <f>IF(A83="NA","",VLOOKUP(A83,'QAQC ID Reference Page'!A$2:G$10999,4,FALSE))</f>
        <v>0.3576388888888889</v>
      </c>
      <c r="E83" s="3">
        <f>IF(A83="NA","",VLOOKUP(A83,'QAQC ID Reference Page'!A$2:G$10999,5,FALSE))</f>
        <v>1033</v>
      </c>
      <c r="F83" s="3" t="str">
        <f>IF(A83="NA","",VLOOKUP(A83,'QAQC ID Reference Page'!A$2:G$10999,6,FALSE))</f>
        <v>DR</v>
      </c>
      <c r="G83" s="3" t="str">
        <f>IF(A83="NA","",VLOOKUP(A83,'QAQC ID Reference Page'!A$2:G$10999,7,FALSE))</f>
        <v>S</v>
      </c>
      <c r="H83" s="21">
        <f>IF(A83="NA","",VLOOKUP(A83,'Water Data'!G$2:O$9999,2,FALSE))</f>
        <v>7.61</v>
      </c>
      <c r="I83" s="21">
        <f>IF(A83="NA","",VLOOKUP(A83,'Water Data'!G$2:O$9999,3,FALSE))</f>
        <v>27.6</v>
      </c>
      <c r="J83" s="3">
        <f>IF(A83="NA","",VLOOKUP(A83,'Water Data'!G$2:O$9999,4,FALSE))</f>
        <v>4.8499999999999996</v>
      </c>
      <c r="K83" s="3">
        <f>IF(A83="NA","",VLOOKUP(A83,'Water Data'!G$2:O$9999,6,FALSE))</f>
        <v>7.96</v>
      </c>
      <c r="L83" s="3">
        <f>IF(A83="NA","",VLOOKUP(A83,'Water Data'!G$2:O$9999,9,FALSE))</f>
        <v>11.49</v>
      </c>
      <c r="M83" s="3">
        <f>IF(A83="NA","",VLOOKUP(A83,Nutrients!A$2:L$9999,8,FALSE))</f>
        <v>0.31</v>
      </c>
      <c r="N83" s="3">
        <f>IF(A83="NA","",VLOOKUP(A83,Nutrients!A$2:L$9999,9,FALSE))</f>
        <v>0.12</v>
      </c>
      <c r="O83" s="3">
        <f>IF(A83="NA","",VLOOKUP(A83,Nutrients!A$2:L$9999,10,FALSE))</f>
        <v>8.6999999999999994E-2</v>
      </c>
      <c r="P83" s="3">
        <f>IF(A83="NA","",VLOOKUP(A83,Nutrients!A$2:L$9999,11,FALSE))</f>
        <v>0.59</v>
      </c>
      <c r="Q83" s="21">
        <f>IF(A83="NA","",VLOOKUP(A83,Nutrients!A$2:L$9999,12,FALSE))</f>
        <v>43.5</v>
      </c>
      <c r="R83" s="3">
        <f>IF(A83="NA","",VLOOKUP(A83,Chla!A$2:O$9999,15,FALSE))</f>
        <v>17.670280000000002</v>
      </c>
      <c r="S83" s="3">
        <f>IF(A83="NA","",VLOOKUP(A83,TSS!A$2:L$9999,12,FALSE))</f>
        <v>20</v>
      </c>
      <c r="T83" s="21">
        <f>IF(A83="NA","",VLOOKUP(A83,PCN!A$2:Q$9999,11,FALSE))</f>
        <v>71.367000000000004</v>
      </c>
      <c r="U83" s="21">
        <f>IF(A83="NA","",VLOOKUP(A83,PCN!A$2:Q$9999,12,FALSE))</f>
        <v>2.1000000000000001E-2</v>
      </c>
      <c r="V83" s="21">
        <f>IF(A83="NA","",VLOOKUP(A83,PCN!A$2:Q$9999,14,FALSE))</f>
        <v>210</v>
      </c>
      <c r="W83" s="21">
        <f>IF(A83="NA","",VLOOKUP(A83,PCN!A$2:Q$9999,15,FALSE))</f>
        <v>1717.171</v>
      </c>
      <c r="X83" s="21">
        <f>IF(A83="NA","",VLOOKUP(A83,TN_DOC!A$2:I$9999,8,FALSE))</f>
        <v>0.43480000000000002</v>
      </c>
      <c r="Y83" s="21">
        <f>IF(A83="NA","",VLOOKUP(A83,TN_DOC!A$2:I$9999,9,FALSE))</f>
        <v>3.07</v>
      </c>
      <c r="Z83" s="3"/>
    </row>
    <row r="84" spans="1:26" x14ac:dyDescent="0.2">
      <c r="A84" s="3">
        <v>10035</v>
      </c>
      <c r="B84" s="10" t="str">
        <f>IF(A84="NA","",VLOOKUP(A84,'QAQC ID Reference Page'!A$2:G$10999,2,FALSE))</f>
        <v>OBS0720</v>
      </c>
      <c r="C84" s="20">
        <f>IF(A84="NA","",VLOOKUP(A84,'QAQC ID Reference Page'!A$2:G$10999,3,FALSE))</f>
        <v>44041</v>
      </c>
      <c r="D84" s="12">
        <f>IF(A84="NA","",VLOOKUP(A84,'QAQC ID Reference Page'!A$2:G$10999,4,FALSE))</f>
        <v>0.37916666666666665</v>
      </c>
      <c r="E84" s="3">
        <f>IF(A84="NA","",VLOOKUP(A84,'QAQC ID Reference Page'!A$2:G$10999,5,FALSE))</f>
        <v>1007</v>
      </c>
      <c r="F84" s="3" t="str">
        <f>IF(A84="NA","",VLOOKUP(A84,'QAQC ID Reference Page'!A$2:G$10999,6,FALSE))</f>
        <v>J7C</v>
      </c>
      <c r="G84" s="3" t="str">
        <f>IF(A84="NA","",VLOOKUP(A84,'QAQC ID Reference Page'!A$2:G$10999,7,FALSE))</f>
        <v>S</v>
      </c>
      <c r="H84" s="21">
        <f>IF(A84="NA","",VLOOKUP(A84,'Water Data'!G$2:O$9999,2,FALSE))</f>
        <v>7.65</v>
      </c>
      <c r="I84" s="21">
        <f>IF(A84="NA","",VLOOKUP(A84,'Water Data'!G$2:O$9999,3,FALSE))</f>
        <v>27.9</v>
      </c>
      <c r="J84" s="3">
        <f>IF(A84="NA","",VLOOKUP(A84,'Water Data'!G$2:O$9999,4,FALSE))</f>
        <v>5.64</v>
      </c>
      <c r="K84" s="3">
        <f>IF(A84="NA","",VLOOKUP(A84,'Water Data'!G$2:O$9999,6,FALSE))</f>
        <v>7.77</v>
      </c>
      <c r="L84" s="3">
        <f>IF(A84="NA","",VLOOKUP(A84,'Water Data'!G$2:O$9999,9,FALSE))</f>
        <v>11.88</v>
      </c>
      <c r="M84" s="3">
        <f>IF(A84="NA","",VLOOKUP(A84,Nutrients!A$2:L$9999,8,FALSE))</f>
        <v>0.03</v>
      </c>
      <c r="N84" s="3">
        <f>IF(A84="NA","",VLOOKUP(A84,Nutrients!A$2:L$9999,9,FALSE))</f>
        <v>0.16</v>
      </c>
      <c r="O84" s="3">
        <f>IF(A84="NA","",VLOOKUP(A84,Nutrients!A$2:L$9999,10,FALSE))</f>
        <v>0.25700000000000001</v>
      </c>
      <c r="P84" s="3">
        <f>IF(A84="NA","",VLOOKUP(A84,Nutrients!A$2:L$9999,11,FALSE))</f>
        <v>0.31</v>
      </c>
      <c r="Q84" s="21">
        <f>IF(A84="NA","",VLOOKUP(A84,Nutrients!A$2:L$9999,12,FALSE))</f>
        <v>37.51</v>
      </c>
      <c r="R84" s="3">
        <f>IF(A84="NA","",VLOOKUP(A84,Chla!A$2:O$9999,15,FALSE))</f>
        <v>16.752976</v>
      </c>
      <c r="S84" s="3">
        <f>IF(A84="NA","",VLOOKUP(A84,TSS!A$2:L$9999,12,FALSE))</f>
        <v>20</v>
      </c>
      <c r="T84" s="21">
        <f>IF(A84="NA","",VLOOKUP(A84,PCN!A$2:Q$9999,11,FALSE))</f>
        <v>79.573999999999998</v>
      </c>
      <c r="U84" s="21">
        <f>IF(A84="NA","",VLOOKUP(A84,PCN!A$2:Q$9999,12,FALSE))</f>
        <v>2.3E-2</v>
      </c>
      <c r="V84" s="21">
        <f>IF(A84="NA","",VLOOKUP(A84,PCN!A$2:Q$9999,14,FALSE))</f>
        <v>229.99999999999997</v>
      </c>
      <c r="W84" s="21">
        <f>IF(A84="NA","",VLOOKUP(A84,PCN!A$2:Q$9999,15,FALSE))</f>
        <v>1486.077</v>
      </c>
      <c r="X84" s="21">
        <f>IF(A84="NA","",VLOOKUP(A84,TN_DOC!A$2:I$9999,8,FALSE))</f>
        <v>4.2049999999999997E-2</v>
      </c>
      <c r="Y84" s="21">
        <f>IF(A84="NA","",VLOOKUP(A84,TN_DOC!A$2:I$9999,9,FALSE))</f>
        <v>0.66500000000000004</v>
      </c>
      <c r="Z84" s="3"/>
    </row>
    <row r="85" spans="1:26" x14ac:dyDescent="0.2">
      <c r="A85" s="3">
        <v>10028</v>
      </c>
      <c r="B85" s="10" t="str">
        <f>IF(A85="NA","",VLOOKUP(A85,'QAQC ID Reference Page'!A$2:G$10999,2,FALSE))</f>
        <v>OBS0720</v>
      </c>
      <c r="C85" s="20">
        <f>IF(A85="NA","",VLOOKUP(A85,'QAQC ID Reference Page'!A$2:G$10999,3,FALSE))</f>
        <v>44041</v>
      </c>
      <c r="D85" s="12">
        <f>IF(A85="NA","",VLOOKUP(A85,'QAQC ID Reference Page'!A$2:G$10999,4,FALSE))</f>
        <v>0.37916666666666665</v>
      </c>
      <c r="E85" s="3">
        <f>IF(A85="NA","",VLOOKUP(A85,'QAQC ID Reference Page'!A$2:G$10999,5,FALSE))</f>
        <v>1013</v>
      </c>
      <c r="F85" s="3" t="str">
        <f>IF(A85="NA","",VLOOKUP(A85,'QAQC ID Reference Page'!A$2:G$10999,6,FALSE))</f>
        <v>J7C</v>
      </c>
      <c r="G85" s="3" t="str">
        <f>IF(A85="NA","",VLOOKUP(A85,'QAQC ID Reference Page'!A$2:G$10999,7,FALSE))</f>
        <v>B</v>
      </c>
      <c r="H85" s="21">
        <f>IF(A85="NA","",VLOOKUP(A85,'Water Data'!G$2:O$9999,2,FALSE))</f>
        <v>5.15</v>
      </c>
      <c r="I85" s="21">
        <f>IF(A85="NA","",VLOOKUP(A85,'Water Data'!G$2:O$9999,3,FALSE))</f>
        <v>27.8</v>
      </c>
      <c r="J85" s="3">
        <f>IF(A85="NA","",VLOOKUP(A85,'Water Data'!G$2:O$9999,4,FALSE))</f>
        <v>17.46</v>
      </c>
      <c r="K85" s="3">
        <f>IF(A85="NA","",VLOOKUP(A85,'Water Data'!G$2:O$9999,6,FALSE))</f>
        <v>7.79</v>
      </c>
      <c r="L85" s="3" t="str">
        <f>IF(A85="NA","",VLOOKUP(A85,'Water Data'!G$2:O$9999,9,FALSE))</f>
        <v>broken</v>
      </c>
      <c r="M85" s="3">
        <f>IF(A85="NA","",VLOOKUP(A85,Nutrients!A$2:L$9999,8,FALSE))</f>
        <v>0.91</v>
      </c>
      <c r="N85" s="3">
        <f>IF(A85="NA","",VLOOKUP(A85,Nutrients!A$2:L$9999,9,FALSE))</f>
        <v>0.48</v>
      </c>
      <c r="O85" s="3">
        <f>IF(A85="NA","",VLOOKUP(A85,Nutrients!A$2:L$9999,10,FALSE))</f>
        <v>0.41699999999999998</v>
      </c>
      <c r="P85" s="3">
        <f>IF(A85="NA","",VLOOKUP(A85,Nutrients!A$2:L$9999,11,FALSE))</f>
        <v>5.68</v>
      </c>
      <c r="Q85" s="21">
        <f>IF(A85="NA","",VLOOKUP(A85,Nutrients!A$2:L$9999,12,FALSE))</f>
        <v>72.06</v>
      </c>
      <c r="R85" s="3">
        <f>IF(A85="NA","",VLOOKUP(A85,Chla!A$2:O$9999,15,FALSE))</f>
        <v>7.067823999999999</v>
      </c>
      <c r="S85" s="3">
        <f>IF(A85="NA","",VLOOKUP(A85,TSS!A$2:L$9999,12,FALSE))</f>
        <v>28</v>
      </c>
      <c r="T85" s="21">
        <f>IF(A85="NA","",VLOOKUP(A85,PCN!A$2:Q$9999,11,FALSE))</f>
        <v>49.883000000000003</v>
      </c>
      <c r="U85" s="21">
        <f>IF(A85="NA","",VLOOKUP(A85,PCN!A$2:Q$9999,12,FALSE))</f>
        <v>1.4999999999999999E-2</v>
      </c>
      <c r="V85" s="21">
        <f>IF(A85="NA","",VLOOKUP(A85,PCN!A$2:Q$9999,14,FALSE))</f>
        <v>300</v>
      </c>
      <c r="W85" s="21">
        <f>IF(A85="NA","",VLOOKUP(A85,PCN!A$2:Q$9999,15,FALSE))</f>
        <v>1328.165</v>
      </c>
      <c r="X85" s="21">
        <f>IF(A85="NA","",VLOOKUP(A85,TN_DOC!A$2:I$9999,8,FALSE))</f>
        <v>0.1202</v>
      </c>
      <c r="Y85" s="21">
        <f>IF(A85="NA","",VLOOKUP(A85,TN_DOC!A$2:I$9999,9,FALSE))</f>
        <v>0.998</v>
      </c>
      <c r="Z85" s="3"/>
    </row>
    <row r="86" spans="1:26" x14ac:dyDescent="0.2">
      <c r="A86" s="3">
        <v>10031</v>
      </c>
      <c r="B86" s="10" t="str">
        <f>IF(A86="NA","",VLOOKUP(A86,'QAQC ID Reference Page'!A$2:G$10999,2,FALSE))</f>
        <v>OBS0720</v>
      </c>
      <c r="C86" s="20">
        <f>IF(A86="NA","",VLOOKUP(A86,'QAQC ID Reference Page'!A$2:G$10999,3,FALSE))</f>
        <v>44041</v>
      </c>
      <c r="D86" s="12">
        <f>IF(A86="NA","",VLOOKUP(A86,'QAQC ID Reference Page'!A$2:G$10999,4,FALSE))</f>
        <v>0.39027777777777778</v>
      </c>
      <c r="E86" s="3">
        <f>IF(A86="NA","",VLOOKUP(A86,'QAQC ID Reference Page'!A$2:G$10999,5,FALSE))</f>
        <v>1025</v>
      </c>
      <c r="F86" s="3" t="str">
        <f>IF(A86="NA","",VLOOKUP(A86,'QAQC ID Reference Page'!A$2:G$10999,6,FALSE))</f>
        <v>MR</v>
      </c>
      <c r="G86" s="3" t="str">
        <f>IF(A86="NA","",VLOOKUP(A86,'QAQC ID Reference Page'!A$2:G$10999,7,FALSE))</f>
        <v>S</v>
      </c>
      <c r="H86" s="21">
        <f>IF(A86="NA","",VLOOKUP(A86,'Water Data'!G$2:O$9999,2,FALSE))</f>
        <v>5.97</v>
      </c>
      <c r="I86" s="21">
        <f>IF(A86="NA","",VLOOKUP(A86,'Water Data'!G$2:O$9999,3,FALSE))</f>
        <v>28.9</v>
      </c>
      <c r="J86" s="3">
        <f>IF(A86="NA","",VLOOKUP(A86,'Water Data'!G$2:O$9999,4,FALSE))</f>
        <v>4.05</v>
      </c>
      <c r="K86" s="3">
        <f>IF(A86="NA","",VLOOKUP(A86,'Water Data'!G$2:O$9999,6,FALSE))</f>
        <v>7.3</v>
      </c>
      <c r="L86" s="3">
        <f>IF(A86="NA","",VLOOKUP(A86,'Water Data'!G$2:O$9999,9,FALSE))</f>
        <v>12.13</v>
      </c>
      <c r="M86" s="3">
        <f>IF(A86="NA","",VLOOKUP(A86,Nutrients!A$2:L$9999,8,FALSE))</f>
        <v>5.41</v>
      </c>
      <c r="N86" s="3">
        <f>IF(A86="NA","",VLOOKUP(A86,Nutrients!A$2:L$9999,9,FALSE))</f>
        <v>0.35</v>
      </c>
      <c r="O86" s="3">
        <f>IF(A86="NA","",VLOOKUP(A86,Nutrients!A$2:L$9999,10,FALSE))</f>
        <v>0.57799999999999996</v>
      </c>
      <c r="P86" s="3">
        <f>IF(A86="NA","",VLOOKUP(A86,Nutrients!A$2:L$9999,11,FALSE))</f>
        <v>3.96</v>
      </c>
      <c r="Q86" s="21">
        <f>IF(A86="NA","",VLOOKUP(A86,Nutrients!A$2:L$9999,12,FALSE))</f>
        <v>63.86</v>
      </c>
      <c r="R86" s="3">
        <f>IF(A86="NA","",VLOOKUP(A86,Chla!A$2:O$9999,15,FALSE))</f>
        <v>19.090339999999998</v>
      </c>
      <c r="S86" s="3">
        <f>IF(A86="NA","",VLOOKUP(A86,TSS!A$2:L$9999,12,FALSE))</f>
        <v>12</v>
      </c>
      <c r="T86" s="21">
        <f>IF(A86="NA","",VLOOKUP(A86,PCN!A$2:Q$9999,11,FALSE))</f>
        <v>44.435000000000002</v>
      </c>
      <c r="U86" s="21">
        <f>IF(A86="NA","",VLOOKUP(A86,PCN!A$2:Q$9999,12,FALSE))</f>
        <v>1.2999999999999999E-2</v>
      </c>
      <c r="V86" s="21">
        <f>IF(A86="NA","",VLOOKUP(A86,PCN!A$2:Q$9999,14,FALSE))</f>
        <v>129.99999999999997</v>
      </c>
      <c r="W86" s="21">
        <f>IF(A86="NA","",VLOOKUP(A86,PCN!A$2:Q$9999,15,FALSE))</f>
        <v>1202.221</v>
      </c>
      <c r="X86" s="21">
        <f>IF(A86="NA","",VLOOKUP(A86,TN_DOC!A$2:I$9999,8,FALSE))</f>
        <v>0.19800000000000001</v>
      </c>
      <c r="Y86" s="21">
        <f>IF(A86="NA","",VLOOKUP(A86,TN_DOC!A$2:I$9999,9,FALSE))</f>
        <v>1.5189999999999999</v>
      </c>
      <c r="Z86" s="3"/>
    </row>
    <row r="87" spans="1:26" x14ac:dyDescent="0.2">
      <c r="A87" s="3">
        <v>10025</v>
      </c>
      <c r="B87" s="10" t="str">
        <f>IF(A87="NA","",VLOOKUP(A87,'QAQC ID Reference Page'!A$2:G$10999,2,FALSE))</f>
        <v>OBS0720</v>
      </c>
      <c r="C87" s="20">
        <f>IF(A87="NA","",VLOOKUP(A87,'QAQC ID Reference Page'!A$2:G$10999,3,FALSE))</f>
        <v>44041</v>
      </c>
      <c r="D87" s="12">
        <f>IF(A87="NA","",VLOOKUP(A87,'QAQC ID Reference Page'!A$2:G$10999,4,FALSE))</f>
        <v>0.39027777777777778</v>
      </c>
      <c r="E87" s="3">
        <f>IF(A87="NA","",VLOOKUP(A87,'QAQC ID Reference Page'!A$2:G$10999,5,FALSE))</f>
        <v>1043</v>
      </c>
      <c r="F87" s="3" t="str">
        <f>IF(A87="NA","",VLOOKUP(A87,'QAQC ID Reference Page'!A$2:G$10999,6,FALSE))</f>
        <v>MR</v>
      </c>
      <c r="G87" s="3" t="str">
        <f>IF(A87="NA","",VLOOKUP(A87,'QAQC ID Reference Page'!A$2:G$10999,7,FALSE))</f>
        <v>B</v>
      </c>
      <c r="H87" s="21">
        <f>IF(A87="NA","",VLOOKUP(A87,'Water Data'!G$2:O$9999,2,FALSE))</f>
        <v>3.55</v>
      </c>
      <c r="I87" s="21">
        <f>IF(A87="NA","",VLOOKUP(A87,'Water Data'!G$2:O$9999,3,FALSE))</f>
        <v>28.6</v>
      </c>
      <c r="J87" s="3">
        <f>IF(A87="NA","",VLOOKUP(A87,'Water Data'!G$2:O$9999,4,FALSE))</f>
        <v>20.12</v>
      </c>
      <c r="K87" s="3">
        <f>IF(A87="NA","",VLOOKUP(A87,'Water Data'!G$2:O$9999,6,FALSE))</f>
        <v>7.7</v>
      </c>
      <c r="L87" s="3">
        <f>IF(A87="NA","",VLOOKUP(A87,'Water Data'!G$2:O$9999,9,FALSE))</f>
        <v>21.04</v>
      </c>
      <c r="M87" s="3">
        <f>IF(A87="NA","",VLOOKUP(A87,Nutrients!A$2:L$9999,8,FALSE))</f>
        <v>2.1800000000000002</v>
      </c>
      <c r="N87" s="3">
        <f>IF(A87="NA","",VLOOKUP(A87,Nutrients!A$2:L$9999,9,FALSE))</f>
        <v>0.89</v>
      </c>
      <c r="O87" s="3">
        <f>IF(A87="NA","",VLOOKUP(A87,Nutrients!A$2:L$9999,10,FALSE))</f>
        <v>0.86099999999999999</v>
      </c>
      <c r="P87" s="3">
        <f>IF(A87="NA","",VLOOKUP(A87,Nutrients!A$2:L$9999,11,FALSE))</f>
        <v>10.119999999999999</v>
      </c>
      <c r="Q87" s="21">
        <f>IF(A87="NA","",VLOOKUP(A87,Nutrients!A$2:L$9999,12,FALSE))</f>
        <v>46.32</v>
      </c>
      <c r="R87" s="3">
        <f>IF(A87="NA","",VLOOKUP(A87,Chla!A$2:O$9999,15,FALSE))</f>
        <v>3.9418000000000002</v>
      </c>
      <c r="S87" s="3">
        <f>IF(A87="NA","",VLOOKUP(A87,TSS!A$2:L$9999,12,FALSE))</f>
        <v>28</v>
      </c>
      <c r="T87" s="21">
        <f>IF(A87="NA","",VLOOKUP(A87,PCN!A$2:Q$9999,11,FALSE))</f>
        <v>236.21899999999999</v>
      </c>
      <c r="U87" s="21">
        <f>IF(A87="NA","",VLOOKUP(A87,PCN!A$2:Q$9999,12,FALSE))</f>
        <v>6.8000000000000005E-2</v>
      </c>
      <c r="V87" s="21">
        <f>IF(A87="NA","",VLOOKUP(A87,PCN!A$2:Q$9999,14,FALSE))</f>
        <v>680</v>
      </c>
      <c r="W87" s="21">
        <f>IF(A87="NA","",VLOOKUP(A87,PCN!A$2:Q$9999,15,FALSE))</f>
        <v>9533.4419999999991</v>
      </c>
      <c r="X87" s="21">
        <f>IF(A87="NA","",VLOOKUP(A87,TN_DOC!A$2:I$9999,8,FALSE))</f>
        <v>0.25269999999999998</v>
      </c>
      <c r="Y87" s="21">
        <f>IF(A87="NA","",VLOOKUP(A87,TN_DOC!A$2:I$9999,9,FALSE))</f>
        <v>1.869</v>
      </c>
      <c r="Z87" s="3"/>
    </row>
    <row r="88" spans="1:26" x14ac:dyDescent="0.2">
      <c r="A88" s="3">
        <v>10037</v>
      </c>
      <c r="B88" s="10" t="str">
        <f>IF(A88="NA","",VLOOKUP(A88,'QAQC ID Reference Page'!A$2:G$10999,2,FALSE))</f>
        <v>OBS0720</v>
      </c>
      <c r="C88" s="20">
        <f>IF(A88="NA","",VLOOKUP(A88,'QAQC ID Reference Page'!A$2:G$10999,3,FALSE))</f>
        <v>44041</v>
      </c>
      <c r="D88" s="12">
        <f>IF(A88="NA","",VLOOKUP(A88,'QAQC ID Reference Page'!A$2:G$10999,4,FALSE))</f>
        <v>0.40486111111111112</v>
      </c>
      <c r="E88" s="3">
        <f>IF(A88="NA","",VLOOKUP(A88,'QAQC ID Reference Page'!A$2:G$10999,5,FALSE))</f>
        <v>1011</v>
      </c>
      <c r="F88" s="3" t="str">
        <f>IF(A88="NA","",VLOOKUP(A88,'QAQC ID Reference Page'!A$2:G$10999,6,FALSE))</f>
        <v>TR</v>
      </c>
      <c r="G88" s="3" t="str">
        <f>IF(A88="NA","",VLOOKUP(A88,'QAQC ID Reference Page'!A$2:G$10999,7,FALSE))</f>
        <v>S</v>
      </c>
      <c r="H88" s="21">
        <f>IF(A88="NA","",VLOOKUP(A88,'Water Data'!G$2:O$9999,2,FALSE))</f>
        <v>7.74</v>
      </c>
      <c r="I88" s="21">
        <f>IF(A88="NA","",VLOOKUP(A88,'Water Data'!G$2:O$9999,3,FALSE))</f>
        <v>28.8</v>
      </c>
      <c r="J88" s="3">
        <f>IF(A88="NA","",VLOOKUP(A88,'Water Data'!G$2:O$9999,4,FALSE))</f>
        <v>1.0900000000000001</v>
      </c>
      <c r="K88" s="3">
        <f>IF(A88="NA","",VLOOKUP(A88,'Water Data'!G$2:O$9999,6,FALSE))</f>
        <v>7.78</v>
      </c>
      <c r="L88" s="3">
        <f>IF(A88="NA","",VLOOKUP(A88,'Water Data'!G$2:O$9999,9,FALSE))</f>
        <v>10.14</v>
      </c>
      <c r="M88" s="3">
        <f>IF(A88="NA","",VLOOKUP(A88,Nutrients!A$2:L$9999,8,FALSE))</f>
        <v>1.44</v>
      </c>
      <c r="N88" s="3">
        <f>IF(A88="NA","",VLOOKUP(A88,Nutrients!A$2:L$9999,9,FALSE))</f>
        <v>7.0000000000000007E-2</v>
      </c>
      <c r="O88" s="3">
        <f>IF(A88="NA","",VLOOKUP(A88,Nutrients!A$2:L$9999,10,FALSE))</f>
        <v>0.44</v>
      </c>
      <c r="P88" s="3">
        <f>IF(A88="NA","",VLOOKUP(A88,Nutrients!A$2:L$9999,11,FALSE))</f>
        <v>0.44</v>
      </c>
      <c r="Q88" s="21">
        <f>IF(A88="NA","",VLOOKUP(A88,Nutrients!A$2:L$9999,12,FALSE))</f>
        <v>50.18</v>
      </c>
      <c r="R88" s="3">
        <f>IF(A88="NA","",VLOOKUP(A88,Chla!A$2:O$9999,15,FALSE))</f>
        <v>24.724699999999999</v>
      </c>
      <c r="S88" s="3">
        <f>IF(A88="NA","",VLOOKUP(A88,TSS!A$2:L$9999,12,FALSE))</f>
        <v>20</v>
      </c>
      <c r="T88" s="21">
        <f>IF(A88="NA","",VLOOKUP(A88,PCN!A$2:Q$9999,11,FALSE))</f>
        <v>178.541</v>
      </c>
      <c r="U88" s="21">
        <f>IF(A88="NA","",VLOOKUP(A88,PCN!A$2:Q$9999,12,FALSE))</f>
        <v>5.1999999999999998E-2</v>
      </c>
      <c r="V88" s="21">
        <f>IF(A88="NA","",VLOOKUP(A88,PCN!A$2:Q$9999,14,FALSE))</f>
        <v>519.99999999999989</v>
      </c>
      <c r="W88" s="21">
        <f>IF(A88="NA","",VLOOKUP(A88,PCN!A$2:Q$9999,15,FALSE))</f>
        <v>7536.8890000000001</v>
      </c>
      <c r="X88" s="21">
        <f>IF(A88="NA","",VLOOKUP(A88,TN_DOC!A$2:I$9999,8,FALSE))</f>
        <v>9.9860000000000004E-2</v>
      </c>
      <c r="Y88" s="21">
        <f>IF(A88="NA","",VLOOKUP(A88,TN_DOC!A$2:I$9999,9,FALSE))</f>
        <v>1.1759999999999999</v>
      </c>
      <c r="Z88" s="3"/>
    </row>
    <row r="89" spans="1:26" x14ac:dyDescent="0.2">
      <c r="A89" s="3">
        <v>10038</v>
      </c>
      <c r="B89" s="10" t="str">
        <f>IF(A89="NA","",VLOOKUP(A89,'QAQC ID Reference Page'!A$2:G$10999,2,FALSE))</f>
        <v>OBS0720</v>
      </c>
      <c r="C89" s="20">
        <f>IF(A89="NA","",VLOOKUP(A89,'QAQC ID Reference Page'!A$2:G$10999,3,FALSE))</f>
        <v>44041</v>
      </c>
      <c r="D89" s="12">
        <f>IF(A89="NA","",VLOOKUP(A89,'QAQC ID Reference Page'!A$2:G$10999,4,FALSE))</f>
        <v>0.40486111111111112</v>
      </c>
      <c r="E89" s="3">
        <f>IF(A89="NA","",VLOOKUP(A89,'QAQC ID Reference Page'!A$2:G$10999,5,FALSE))</f>
        <v>1014</v>
      </c>
      <c r="F89" s="3" t="str">
        <f>IF(A89="NA","",VLOOKUP(A89,'QAQC ID Reference Page'!A$2:G$10999,6,FALSE))</f>
        <v>TR</v>
      </c>
      <c r="G89" s="3" t="str">
        <f>IF(A89="NA","",VLOOKUP(A89,'QAQC ID Reference Page'!A$2:G$10999,7,FALSE))</f>
        <v>B</v>
      </c>
      <c r="H89" s="21">
        <f>IF(A89="NA","",VLOOKUP(A89,'Water Data'!G$2:O$9999,2,FALSE))</f>
        <v>7.36</v>
      </c>
      <c r="I89" s="21">
        <f>IF(A89="NA","",VLOOKUP(A89,'Water Data'!G$2:O$9999,3,FALSE))</f>
        <v>28.2</v>
      </c>
      <c r="J89" s="3">
        <f>IF(A89="NA","",VLOOKUP(A89,'Water Data'!G$2:O$9999,4,FALSE))</f>
        <v>2.4300000000000002</v>
      </c>
      <c r="K89" s="3">
        <f>IF(A89="NA","",VLOOKUP(A89,'Water Data'!G$2:O$9999,6,FALSE))</f>
        <v>7.71</v>
      </c>
      <c r="L89" s="3">
        <f>IF(A89="NA","",VLOOKUP(A89,'Water Data'!G$2:O$9999,9,FALSE))</f>
        <v>10.85</v>
      </c>
      <c r="M89" s="3">
        <f>IF(A89="NA","",VLOOKUP(A89,Nutrients!A$2:L$9999,8,FALSE))</f>
        <v>1.1399999999999999</v>
      </c>
      <c r="N89" s="3">
        <f>IF(A89="NA","",VLOOKUP(A89,Nutrients!A$2:L$9999,9,FALSE))</f>
        <v>0.2</v>
      </c>
      <c r="O89" s="3">
        <f>IF(A89="NA","",VLOOKUP(A89,Nutrients!A$2:L$9999,10,FALSE))</f>
        <v>0.41799999999999998</v>
      </c>
      <c r="P89" s="3">
        <f>IF(A89="NA","",VLOOKUP(A89,Nutrients!A$2:L$9999,11,FALSE))</f>
        <v>0.56999999999999995</v>
      </c>
      <c r="Q89" s="21">
        <f>IF(A89="NA","",VLOOKUP(A89,Nutrients!A$2:L$9999,12,FALSE))</f>
        <v>63.69</v>
      </c>
      <c r="R89" s="3">
        <f>IF(A89="NA","",VLOOKUP(A89,Chla!A$2:O$9999,15,FALSE))</f>
        <v>30.852936</v>
      </c>
      <c r="S89" s="3">
        <f>IF(A89="NA","",VLOOKUP(A89,TSS!A$2:L$9999,12,FALSE))</f>
        <v>-8</v>
      </c>
      <c r="T89" s="21">
        <f>IF(A89="NA","",VLOOKUP(A89,PCN!A$2:Q$9999,11,FALSE))</f>
        <v>63.045000000000002</v>
      </c>
      <c r="U89" s="21">
        <f>IF(A89="NA","",VLOOKUP(A89,PCN!A$2:Q$9999,12,FALSE))</f>
        <v>1.9E-2</v>
      </c>
      <c r="V89" s="21">
        <f>IF(A89="NA","",VLOOKUP(A89,PCN!A$2:Q$9999,14,FALSE))</f>
        <v>189.99999999999997</v>
      </c>
      <c r="W89" s="21">
        <f>IF(A89="NA","",VLOOKUP(A89,PCN!A$2:Q$9999,15,FALSE))</f>
        <v>1720.124</v>
      </c>
      <c r="X89" s="21">
        <f>IF(A89="NA","",VLOOKUP(A89,TN_DOC!A$2:I$9999,8,FALSE))</f>
        <v>0.16089999999999999</v>
      </c>
      <c r="Y89" s="21">
        <f>IF(A89="NA","",VLOOKUP(A89,TN_DOC!A$2:I$9999,9,FALSE))</f>
        <v>2.2610000000000001</v>
      </c>
      <c r="Z89" s="3"/>
    </row>
    <row r="90" spans="1:26" x14ac:dyDescent="0.2">
      <c r="A90" s="3">
        <v>10027</v>
      </c>
      <c r="B90" s="10" t="str">
        <f>IF(A90="NA","",VLOOKUP(A90,'QAQC ID Reference Page'!A$2:G$10999,2,FALSE))</f>
        <v>OBS0720</v>
      </c>
      <c r="C90" s="20">
        <f>IF(A90="NA","",VLOOKUP(A90,'QAQC ID Reference Page'!A$2:G$10999,3,FALSE))</f>
        <v>44041</v>
      </c>
      <c r="D90" s="12">
        <f>IF(A90="NA","",VLOOKUP(A90,'QAQC ID Reference Page'!A$2:G$10999,4,FALSE))</f>
        <v>0.42152777777777778</v>
      </c>
      <c r="E90" s="3">
        <f>IF(A90="NA","",VLOOKUP(A90,'QAQC ID Reference Page'!A$2:G$10999,5,FALSE))</f>
        <v>1004</v>
      </c>
      <c r="F90" s="3" t="str">
        <f>IF(A90="NA","",VLOOKUP(A90,'QAQC ID Reference Page'!A$2:G$10999,6,FALSE))</f>
        <v>TR-UP</v>
      </c>
      <c r="G90" s="3" t="str">
        <f>IF(A90="NA","",VLOOKUP(A90,'QAQC ID Reference Page'!A$2:G$10999,7,FALSE))</f>
        <v>S</v>
      </c>
      <c r="H90" s="21">
        <f>IF(A90="NA","",VLOOKUP(A90,'Water Data'!G$2:O$9999,2,FALSE))</f>
        <v>5.82</v>
      </c>
      <c r="I90" s="21">
        <f>IF(A90="NA","",VLOOKUP(A90,'Water Data'!G$2:O$9999,3,FALSE))</f>
        <v>29.2</v>
      </c>
      <c r="J90" s="3">
        <f>IF(A90="NA","",VLOOKUP(A90,'Water Data'!G$2:O$9999,4,FALSE))</f>
        <v>0.55000000000000004</v>
      </c>
      <c r="K90" s="3">
        <f>IF(A90="NA","",VLOOKUP(A90,'Water Data'!G$2:O$9999,6,FALSE))</f>
        <v>7.27</v>
      </c>
      <c r="L90" s="3">
        <f>IF(A90="NA","",VLOOKUP(A90,'Water Data'!G$2:O$9999,9,FALSE))</f>
        <v>10.33</v>
      </c>
      <c r="M90" s="3">
        <f>IF(A90="NA","",VLOOKUP(A90,Nutrients!A$2:L$9999,8,FALSE))</f>
        <v>2</v>
      </c>
      <c r="N90" s="3">
        <f>IF(A90="NA","",VLOOKUP(A90,Nutrients!A$2:L$9999,9,FALSE))</f>
        <v>0.14000000000000001</v>
      </c>
      <c r="O90" s="3">
        <f>IF(A90="NA","",VLOOKUP(A90,Nutrients!A$2:L$9999,10,FALSE))</f>
        <v>0.28899999999999998</v>
      </c>
      <c r="P90" s="3">
        <f>IF(A90="NA","",VLOOKUP(A90,Nutrients!A$2:L$9999,11,FALSE))</f>
        <v>2.72</v>
      </c>
      <c r="Q90" s="21">
        <f>IF(A90="NA","",VLOOKUP(A90,Nutrients!A$2:L$9999,12,FALSE))</f>
        <v>60.43</v>
      </c>
      <c r="R90" s="3">
        <f>IF(A90="NA","",VLOOKUP(A90,Chla!A$2:O$9999,15,FALSE))</f>
        <v>13.849956000000001</v>
      </c>
      <c r="S90" s="3">
        <f>IF(A90="NA","",VLOOKUP(A90,TSS!A$2:L$9999,12,FALSE))</f>
        <v>12</v>
      </c>
      <c r="T90" s="21">
        <f>IF(A90="NA","",VLOOKUP(A90,PCN!A$2:Q$9999,11,FALSE))</f>
        <v>136.79599999999999</v>
      </c>
      <c r="U90" s="21">
        <f>IF(A90="NA","",VLOOKUP(A90,PCN!A$2:Q$9999,12,FALSE))</f>
        <v>0.04</v>
      </c>
      <c r="V90" s="21">
        <f>IF(A90="NA","",VLOOKUP(A90,PCN!A$2:Q$9999,14,FALSE))</f>
        <v>399.99999999999994</v>
      </c>
      <c r="W90" s="21">
        <f>IF(A90="NA","",VLOOKUP(A90,PCN!A$2:Q$9999,15,FALSE))</f>
        <v>2079.5639999999999</v>
      </c>
      <c r="X90" s="21">
        <f>IF(A90="NA","",VLOOKUP(A90,TN_DOC!A$2:I$9999,8,FALSE))</f>
        <v>0.28160000000000002</v>
      </c>
      <c r="Y90" s="21">
        <f>IF(A90="NA","",VLOOKUP(A90,TN_DOC!A$2:I$9999,9,FALSE))</f>
        <v>2.3809999999999998</v>
      </c>
      <c r="Z90" s="3"/>
    </row>
    <row r="91" spans="1:26" x14ac:dyDescent="0.2">
      <c r="A91" s="3">
        <v>10030</v>
      </c>
      <c r="B91" s="10" t="str">
        <f>IF(A91="NA","",VLOOKUP(A91,'QAQC ID Reference Page'!A$2:G$10999,2,FALSE))</f>
        <v>OBS0720</v>
      </c>
      <c r="C91" s="20">
        <f>IF(A91="NA","",VLOOKUP(A91,'QAQC ID Reference Page'!A$2:G$10999,3,FALSE))</f>
        <v>44041</v>
      </c>
      <c r="D91" s="12">
        <f>IF(A91="NA","",VLOOKUP(A91,'QAQC ID Reference Page'!A$2:G$10999,4,FALSE))</f>
        <v>0.43472222222222223</v>
      </c>
      <c r="E91" s="3">
        <f>IF(A91="NA","",VLOOKUP(A91,'QAQC ID Reference Page'!A$2:G$10999,5,FALSE))</f>
        <v>1010</v>
      </c>
      <c r="F91" s="3" t="str">
        <f>IF(A91="NA","",VLOOKUP(A91,'QAQC ID Reference Page'!A$2:G$10999,6,FALSE))</f>
        <v>AR</v>
      </c>
      <c r="G91" s="3" t="str">
        <f>IF(A91="NA","",VLOOKUP(A91,'QAQC ID Reference Page'!A$2:G$10999,7,FALSE))</f>
        <v>S</v>
      </c>
      <c r="H91" s="21">
        <f>IF(A91="NA","",VLOOKUP(A91,'Water Data'!G$2:O$9999,2,FALSE))</f>
        <v>7.31</v>
      </c>
      <c r="I91" s="21">
        <f>IF(A91="NA","",VLOOKUP(A91,'Water Data'!G$2:O$9999,3,FALSE))</f>
        <v>27.9</v>
      </c>
      <c r="J91" s="3">
        <f>IF(A91="NA","",VLOOKUP(A91,'Water Data'!G$2:O$9999,4,FALSE))</f>
        <v>0.84</v>
      </c>
      <c r="K91" s="3">
        <f>IF(A91="NA","",VLOOKUP(A91,'Water Data'!G$2:O$9999,6,FALSE))</f>
        <v>7.76</v>
      </c>
      <c r="L91" s="3">
        <f>IF(A91="NA","",VLOOKUP(A91,'Water Data'!G$2:O$9999,9,FALSE))</f>
        <v>9.7940000000000005</v>
      </c>
      <c r="M91" s="3">
        <f>IF(A91="NA","",VLOOKUP(A91,Nutrients!A$2:L$9999,8,FALSE))</f>
        <v>3.05</v>
      </c>
      <c r="N91" s="3">
        <f>IF(A91="NA","",VLOOKUP(A91,Nutrients!A$2:L$9999,9,FALSE))</f>
        <v>0.19</v>
      </c>
      <c r="O91" s="3">
        <f>IF(A91="NA","",VLOOKUP(A91,Nutrients!A$2:L$9999,10,FALSE))</f>
        <v>0.40400000000000003</v>
      </c>
      <c r="P91" s="3">
        <f>IF(A91="NA","",VLOOKUP(A91,Nutrients!A$2:L$9999,11,FALSE))</f>
        <v>1.06</v>
      </c>
      <c r="Q91" s="21">
        <f>IF(A91="NA","",VLOOKUP(A91,Nutrients!A$2:L$9999,12,FALSE))</f>
        <v>59.34</v>
      </c>
      <c r="R91" s="3">
        <f>IF(A91="NA","",VLOOKUP(A91,Chla!A$2:O$9999,15,FALSE))</f>
        <v>16.452092</v>
      </c>
      <c r="S91" s="3">
        <f>IF(A91="NA","",VLOOKUP(A91,TSS!A$2:L$9999,12,FALSE))</f>
        <v>24</v>
      </c>
      <c r="T91" s="21">
        <f>IF(A91="NA","",VLOOKUP(A91,PCN!A$2:Q$9999,11,FALSE))</f>
        <v>76.23</v>
      </c>
      <c r="U91" s="21">
        <f>IF(A91="NA","",VLOOKUP(A91,PCN!A$2:Q$9999,12,FALSE))</f>
        <v>2.1999999999999999E-2</v>
      </c>
      <c r="V91" s="21">
        <f>IF(A91="NA","",VLOOKUP(A91,PCN!A$2:Q$9999,14,FALSE))</f>
        <v>219.99999999999997</v>
      </c>
      <c r="W91" s="21">
        <f>IF(A91="NA","",VLOOKUP(A91,PCN!A$2:Q$9999,15,FALSE))</f>
        <v>1649.9839999999999</v>
      </c>
      <c r="X91" s="21">
        <f>IF(A91="NA","",VLOOKUP(A91,TN_DOC!A$2:I$9999,8,FALSE))</f>
        <v>0.24809999999999999</v>
      </c>
      <c r="Y91" s="21">
        <f>IF(A91="NA","",VLOOKUP(A91,TN_DOC!A$2:I$9999,9,FALSE))</f>
        <v>1.7609999999999999</v>
      </c>
      <c r="Z91" s="3"/>
    </row>
    <row r="92" spans="1:26" x14ac:dyDescent="0.2">
      <c r="A92" s="3">
        <v>10032</v>
      </c>
      <c r="B92" s="10" t="str">
        <f>IF(A92="NA","",VLOOKUP(A92,'QAQC ID Reference Page'!A$2:G$10999,2,FALSE))</f>
        <v>OBS0720</v>
      </c>
      <c r="C92" s="20">
        <f>IF(A92="NA","",VLOOKUP(A92,'QAQC ID Reference Page'!A$2:G$10999,3,FALSE))</f>
        <v>44041</v>
      </c>
      <c r="D92" s="12">
        <f>IF(A92="NA","",VLOOKUP(A92,'QAQC ID Reference Page'!A$2:G$10999,4,FALSE))</f>
        <v>0.44444444444444442</v>
      </c>
      <c r="E92" s="3">
        <f>IF(A92="NA","",VLOOKUP(A92,'QAQC ID Reference Page'!A$2:G$10999,5,FALSE))</f>
        <v>1008</v>
      </c>
      <c r="F92" s="3" t="str">
        <f>IF(A92="NA","",VLOOKUP(A92,'QAQC ID Reference Page'!A$2:G$10999,6,FALSE))</f>
        <v>BR</v>
      </c>
      <c r="G92" s="3" t="str">
        <f>IF(A92="NA","",VLOOKUP(A92,'QAQC ID Reference Page'!A$2:G$10999,7,FALSE))</f>
        <v>S</v>
      </c>
      <c r="H92" s="21">
        <f>IF(A92="NA","",VLOOKUP(A92,'Water Data'!G$2:O$9999,2,FALSE))</f>
        <v>7.25</v>
      </c>
      <c r="I92" s="21">
        <f>IF(A92="NA","",VLOOKUP(A92,'Water Data'!G$2:O$9999,3,FALSE))</f>
        <v>28.8</v>
      </c>
      <c r="J92" s="3">
        <f>IF(A92="NA","",VLOOKUP(A92,'Water Data'!G$2:O$9999,4,FALSE))</f>
        <v>0.57999999999999996</v>
      </c>
      <c r="K92" s="3">
        <f>IF(A92="NA","",VLOOKUP(A92,'Water Data'!G$2:O$9999,6,FALSE))</f>
        <v>7.59</v>
      </c>
      <c r="L92" s="3">
        <f>IF(A92="NA","",VLOOKUP(A92,'Water Data'!G$2:O$9999,9,FALSE))</f>
        <v>9.7460000000000004</v>
      </c>
      <c r="M92" s="3">
        <f>IF(A92="NA","",VLOOKUP(A92,Nutrients!A$2:L$9999,8,FALSE))</f>
        <v>3.38</v>
      </c>
      <c r="N92" s="3">
        <f>IF(A92="NA","",VLOOKUP(A92,Nutrients!A$2:L$9999,9,FALSE))</f>
        <v>0.14000000000000001</v>
      </c>
      <c r="O92" s="3">
        <f>IF(A92="NA","",VLOOKUP(A92,Nutrients!A$2:L$9999,10,FALSE))</f>
        <v>0.39700000000000002</v>
      </c>
      <c r="P92" s="3">
        <f>IF(A92="NA","",VLOOKUP(A92,Nutrients!A$2:L$9999,11,FALSE))</f>
        <v>1.07</v>
      </c>
      <c r="Q92" s="21">
        <f>IF(A92="NA","",VLOOKUP(A92,Nutrients!A$2:L$9999,12,FALSE))</f>
        <v>67.09</v>
      </c>
      <c r="R92" s="3">
        <f>IF(A92="NA","",VLOOKUP(A92,Chla!A$2:O$9999,15,FALSE))</f>
        <v>17.189724000000002</v>
      </c>
      <c r="S92" s="3">
        <f>IF(A92="NA","",VLOOKUP(A92,TSS!A$2:L$9999,12,FALSE))</f>
        <v>12</v>
      </c>
      <c r="T92" s="21">
        <f>IF(A92="NA","",VLOOKUP(A92,PCN!A$2:Q$9999,11,FALSE))</f>
        <v>56.642000000000003</v>
      </c>
      <c r="U92" s="21">
        <f>IF(A92="NA","",VLOOKUP(A92,PCN!A$2:Q$9999,12,FALSE))</f>
        <v>1.7000000000000001E-2</v>
      </c>
      <c r="V92" s="21">
        <f>IF(A92="NA","",VLOOKUP(A92,PCN!A$2:Q$9999,14,FALSE))</f>
        <v>170</v>
      </c>
      <c r="W92" s="21">
        <f>IF(A92="NA","",VLOOKUP(A92,PCN!A$2:Q$9999,15,FALSE))</f>
        <v>1396.595</v>
      </c>
      <c r="X92" s="21">
        <f>IF(A92="NA","",VLOOKUP(A92,TN_DOC!A$2:I$9999,8,FALSE))</f>
        <v>0.90839999999999999</v>
      </c>
      <c r="Y92" s="21">
        <f>IF(A92="NA","",VLOOKUP(A92,TN_DOC!A$2:I$9999,9,FALSE))</f>
        <v>3.7480000000000002</v>
      </c>
      <c r="Z92" s="3"/>
    </row>
    <row r="93" spans="1:26" x14ac:dyDescent="0.2">
      <c r="A93" s="3">
        <v>10040</v>
      </c>
      <c r="B93" s="10" t="str">
        <f>IF(A93="NA","",VLOOKUP(A93,'QAQC ID Reference Page'!A$2:G$10999,2,FALSE))</f>
        <v>OBS0720</v>
      </c>
      <c r="C93" s="20">
        <f>IF(A93="NA","",VLOOKUP(A93,'QAQC ID Reference Page'!A$2:G$10999,3,FALSE))</f>
        <v>44041</v>
      </c>
      <c r="D93" s="12">
        <f>IF(A93="NA","",VLOOKUP(A93,'QAQC ID Reference Page'!A$2:G$10999,4,FALSE))</f>
        <v>0.46111111111111114</v>
      </c>
      <c r="E93" s="3">
        <f>IF(A93="NA","",VLOOKUP(A93,'QAQC ID Reference Page'!A$2:G$10999,5,FALSE))</f>
        <v>1001</v>
      </c>
      <c r="F93" s="3" t="str">
        <f>IF(A93="NA","",VLOOKUP(A93,'QAQC ID Reference Page'!A$2:G$10999,6,FALSE))</f>
        <v>I9</v>
      </c>
      <c r="G93" s="3" t="str">
        <f>IF(A93="NA","",VLOOKUP(A93,'QAQC ID Reference Page'!A$2:G$10999,7,FALSE))</f>
        <v>S</v>
      </c>
      <c r="H93" s="21">
        <f>IF(A93="NA","",VLOOKUP(A93,'Water Data'!G$2:O$9999,2,FALSE))</f>
        <v>8.2899999999999991</v>
      </c>
      <c r="I93" s="21">
        <f>IF(A93="NA","",VLOOKUP(A93,'Water Data'!G$2:O$9999,3,FALSE))</f>
        <v>28.3</v>
      </c>
      <c r="J93" s="3">
        <f>IF(A93="NA","",VLOOKUP(A93,'Water Data'!G$2:O$9999,4,FALSE))</f>
        <v>0.44</v>
      </c>
      <c r="K93" s="3">
        <f>IF(A93="NA","",VLOOKUP(A93,'Water Data'!G$2:O$9999,6,FALSE))</f>
        <v>8.17</v>
      </c>
      <c r="L93" s="3">
        <f>IF(A93="NA","",VLOOKUP(A93,'Water Data'!G$2:O$9999,9,FALSE))</f>
        <v>11.99</v>
      </c>
      <c r="M93" s="3">
        <f>IF(A93="NA","",VLOOKUP(A93,Nutrients!A$2:L$9999,8,FALSE))</f>
        <v>0.09</v>
      </c>
      <c r="N93" s="3">
        <f>IF(A93="NA","",VLOOKUP(A93,Nutrients!A$2:L$9999,9,FALSE))</f>
        <v>0.24</v>
      </c>
      <c r="O93" s="3">
        <f>IF(A93="NA","",VLOOKUP(A93,Nutrients!A$2:L$9999,10,FALSE))</f>
        <v>0.29699999999999999</v>
      </c>
      <c r="P93" s="3">
        <f>IF(A93="NA","",VLOOKUP(A93,Nutrients!A$2:L$9999,11,FALSE))</f>
        <v>0.25</v>
      </c>
      <c r="Q93" s="21">
        <f>IF(A93="NA","",VLOOKUP(A93,Nutrients!A$2:L$9999,12,FALSE))</f>
        <v>74.849999999999994</v>
      </c>
      <c r="R93" s="3">
        <f>IF(A93="NA","",VLOOKUP(A93,Chla!A$2:O$9999,15,FALSE))</f>
        <v>11.314716000000001</v>
      </c>
      <c r="S93" s="3">
        <f>IF(A93="NA","",VLOOKUP(A93,TSS!A$2:L$9999,12,FALSE))</f>
        <v>16</v>
      </c>
      <c r="T93" s="21">
        <f>IF(A93="NA","",VLOOKUP(A93,PCN!A$2:Q$9999,11,FALSE))</f>
        <v>75.760000000000005</v>
      </c>
      <c r="U93" s="21">
        <f>IF(A93="NA","",VLOOKUP(A93,PCN!A$2:Q$9999,12,FALSE))</f>
        <v>2.1999999999999999E-2</v>
      </c>
      <c r="V93" s="21">
        <f>IF(A93="NA","",VLOOKUP(A93,PCN!A$2:Q$9999,14,FALSE))</f>
        <v>219.99999999999997</v>
      </c>
      <c r="W93" s="21">
        <f>IF(A93="NA","",VLOOKUP(A93,PCN!A$2:Q$9999,15,FALSE))</f>
        <v>1550.3119999999999</v>
      </c>
      <c r="X93" s="21">
        <f>IF(A93="NA","",VLOOKUP(A93,TN_DOC!A$2:I$9999,8,FALSE))</f>
        <v>3.6069999999999998E-2</v>
      </c>
      <c r="Y93" s="21">
        <f>IF(A93="NA","",VLOOKUP(A93,TN_DOC!A$2:I$9999,9,FALSE))</f>
        <v>0.64070000000000005</v>
      </c>
      <c r="Z93" s="3"/>
    </row>
    <row r="94" spans="1:26" x14ac:dyDescent="0.2">
      <c r="A94" s="3">
        <v>10036</v>
      </c>
      <c r="B94" s="10" t="str">
        <f>IF(A94="NA","",VLOOKUP(A94,'QAQC ID Reference Page'!A$2:G$10999,2,FALSE))</f>
        <v>OBS0720</v>
      </c>
      <c r="C94" s="20">
        <f>IF(A94="NA","",VLOOKUP(A94,'QAQC ID Reference Page'!A$2:G$10999,3,FALSE))</f>
        <v>44041</v>
      </c>
      <c r="D94" s="12">
        <f>IF(A94="NA","",VLOOKUP(A94,'QAQC ID Reference Page'!A$2:G$10999,4,FALSE))</f>
        <v>0.46111111111111114</v>
      </c>
      <c r="E94" s="3">
        <f>IF(A94="NA","",VLOOKUP(A94,'QAQC ID Reference Page'!A$2:G$10999,5,FALSE))</f>
        <v>1022</v>
      </c>
      <c r="F94" s="3" t="str">
        <f>IF(A94="NA","",VLOOKUP(A94,'QAQC ID Reference Page'!A$2:G$10999,6,FALSE))</f>
        <v>I9</v>
      </c>
      <c r="G94" s="3" t="str">
        <f>IF(A94="NA","",VLOOKUP(A94,'QAQC ID Reference Page'!A$2:G$10999,7,FALSE))</f>
        <v>B</v>
      </c>
      <c r="H94" s="21">
        <f>IF(A94="NA","",VLOOKUP(A94,'Water Data'!G$2:O$9999,2,FALSE))</f>
        <v>7.8</v>
      </c>
      <c r="I94" s="21">
        <f>IF(A94="NA","",VLOOKUP(A94,'Water Data'!G$2:O$9999,3,FALSE))</f>
        <v>28.1</v>
      </c>
      <c r="J94" s="3">
        <f>IF(A94="NA","",VLOOKUP(A94,'Water Data'!G$2:O$9999,4,FALSE))</f>
        <v>6.67</v>
      </c>
      <c r="K94" s="3">
        <f>IF(A94="NA","",VLOOKUP(A94,'Water Data'!G$2:O$9999,6,FALSE))</f>
        <v>8.1199999999999992</v>
      </c>
      <c r="L94" s="3">
        <f>IF(A94="NA","",VLOOKUP(A94,'Water Data'!G$2:O$9999,9,FALSE))</f>
        <v>12.37</v>
      </c>
      <c r="M94" s="3">
        <f>IF(A94="NA","",VLOOKUP(A94,Nutrients!A$2:L$9999,8,FALSE))</f>
        <v>0.05</v>
      </c>
      <c r="N94" s="3">
        <f>IF(A94="NA","",VLOOKUP(A94,Nutrients!A$2:L$9999,9,FALSE))</f>
        <v>0.18</v>
      </c>
      <c r="O94" s="3">
        <f>IF(A94="NA","",VLOOKUP(A94,Nutrients!A$2:L$9999,10,FALSE))</f>
        <v>0.253</v>
      </c>
      <c r="P94" s="3">
        <f>IF(A94="NA","",VLOOKUP(A94,Nutrients!A$2:L$9999,11,FALSE))</f>
        <v>0.03</v>
      </c>
      <c r="Q94" s="21">
        <f>IF(A94="NA","",VLOOKUP(A94,Nutrients!A$2:L$9999,12,FALSE))</f>
        <v>48.57</v>
      </c>
      <c r="R94" s="3">
        <f>IF(A94="NA","",VLOOKUP(A94,Chla!A$2:O$9999,15,FALSE))</f>
        <v>12.898167999999998</v>
      </c>
      <c r="S94" s="3">
        <f>IF(A94="NA","",VLOOKUP(A94,TSS!A$2:L$9999,12,FALSE))</f>
        <v>12</v>
      </c>
      <c r="T94" s="21">
        <f>IF(A94="NA","",VLOOKUP(A94,PCN!A$2:Q$9999,11,FALSE))</f>
        <v>109.33499999999999</v>
      </c>
      <c r="U94" s="21">
        <f>IF(A94="NA","",VLOOKUP(A94,PCN!A$2:Q$9999,12,FALSE))</f>
        <v>3.2000000000000001E-2</v>
      </c>
      <c r="V94" s="21">
        <f>IF(A94="NA","",VLOOKUP(A94,PCN!A$2:Q$9999,14,FALSE))</f>
        <v>320</v>
      </c>
      <c r="W94" s="21">
        <f>IF(A94="NA","",VLOOKUP(A94,PCN!A$2:Q$9999,15,FALSE))</f>
        <v>2374.192</v>
      </c>
      <c r="X94" s="21">
        <f>IF(A94="NA","",VLOOKUP(A94,TN_DOC!A$2:I$9999,8,FALSE))</f>
        <v>7.1069999999999994E-2</v>
      </c>
      <c r="Y94" s="21">
        <f>IF(A94="NA","",VLOOKUP(A94,TN_DOC!A$2:I$9999,9,FALSE))</f>
        <v>1.071</v>
      </c>
      <c r="Z94" s="3"/>
    </row>
    <row r="95" spans="1:26" x14ac:dyDescent="0.2">
      <c r="A95" s="3">
        <v>10041</v>
      </c>
      <c r="B95" s="10" t="str">
        <f>IF(A95="NA","",VLOOKUP(A95,'QAQC ID Reference Page'!A$2:G$10999,2,FALSE))</f>
        <v>OBS0720</v>
      </c>
      <c r="C95" s="20">
        <f>IF(A95="NA","",VLOOKUP(A95,'QAQC ID Reference Page'!A$2:G$10999,3,FALSE))</f>
        <v>44041</v>
      </c>
      <c r="D95" s="12">
        <f>IF(A95="NA","",VLOOKUP(A95,'QAQC ID Reference Page'!A$2:G$10999,4,FALSE))</f>
        <v>0.49583333333333335</v>
      </c>
      <c r="E95" s="3">
        <f>IF(A95="NA","",VLOOKUP(A95,'QAQC ID Reference Page'!A$2:G$10999,5,FALSE))</f>
        <v>1005</v>
      </c>
      <c r="F95" s="3" t="str">
        <f>IF(A95="NA","",VLOOKUP(A95,'QAQC ID Reference Page'!A$2:G$10999,6,FALSE))</f>
        <v>G7C</v>
      </c>
      <c r="G95" s="3" t="str">
        <f>IF(A95="NA","",VLOOKUP(A95,'QAQC ID Reference Page'!A$2:G$10999,7,FALSE))</f>
        <v>S</v>
      </c>
      <c r="H95" s="21">
        <f>IF(A95="NA","",VLOOKUP(A95,'Water Data'!G$2:O$9999,2,FALSE))</f>
        <v>8.68</v>
      </c>
      <c r="I95" s="21">
        <f>IF(A95="NA","",VLOOKUP(A95,'Water Data'!G$2:O$9999,3,FALSE))</f>
        <v>28.2</v>
      </c>
      <c r="J95" s="3">
        <f>IF(A95="NA","",VLOOKUP(A95,'Water Data'!G$2:O$9999,4,FALSE))</f>
        <v>9.9</v>
      </c>
      <c r="K95" s="3">
        <f>IF(A95="NA","",VLOOKUP(A95,'Water Data'!G$2:O$9999,6,FALSE))</f>
        <v>8.32</v>
      </c>
      <c r="L95" s="3">
        <f>IF(A95="NA","",VLOOKUP(A95,'Water Data'!G$2:O$9999,9,FALSE))</f>
        <v>13.56</v>
      </c>
      <c r="M95" s="3">
        <f>IF(A95="NA","",VLOOKUP(A95,Nutrients!A$2:L$9999,8,FALSE))</f>
        <v>0.1</v>
      </c>
      <c r="N95" s="3">
        <f>IF(A95="NA","",VLOOKUP(A95,Nutrients!A$2:L$9999,9,FALSE))</f>
        <v>0.28000000000000003</v>
      </c>
      <c r="O95" s="3">
        <f>IF(A95="NA","",VLOOKUP(A95,Nutrients!A$2:L$9999,10,FALSE))</f>
        <v>0.30299999999999999</v>
      </c>
      <c r="P95" s="3">
        <f>IF(A95="NA","",VLOOKUP(A95,Nutrients!A$2:L$9999,11,FALSE))</f>
        <v>0.06</v>
      </c>
      <c r="Q95" s="21">
        <f>IF(A95="NA","",VLOOKUP(A95,Nutrients!A$2:L$9999,12,FALSE))</f>
        <v>35.950000000000003</v>
      </c>
      <c r="R95" s="3">
        <f>IF(A95="NA","",VLOOKUP(A95,Chla!A$2:O$9999,15,FALSE))</f>
        <v>37.029716000000001</v>
      </c>
      <c r="S95" s="3">
        <f>IF(A95="NA","",VLOOKUP(A95,TSS!A$2:L$9999,12,FALSE))</f>
        <v>16</v>
      </c>
      <c r="T95" s="21">
        <f>IF(A95="NA","",VLOOKUP(A95,PCN!A$2:Q$9999,11,FALSE))</f>
        <v>38.99</v>
      </c>
      <c r="U95" s="21">
        <f>IF(A95="NA","",VLOOKUP(A95,PCN!A$2:Q$9999,12,FALSE))</f>
        <v>1.2E-2</v>
      </c>
      <c r="V95" s="21">
        <f>IF(A95="NA","",VLOOKUP(A95,PCN!A$2:Q$9999,14,FALSE))</f>
        <v>120</v>
      </c>
      <c r="W95" s="21">
        <f>IF(A95="NA","",VLOOKUP(A95,PCN!A$2:Q$9999,15,FALSE))</f>
        <v>1890.261</v>
      </c>
      <c r="X95" s="21">
        <f>IF(A95="NA","",VLOOKUP(A95,TN_DOC!A$2:I$9999,8,FALSE))</f>
        <v>8.4870000000000001E-2</v>
      </c>
      <c r="Y95" s="21">
        <f>IF(A95="NA","",VLOOKUP(A95,TN_DOC!A$2:I$9999,9,FALSE))</f>
        <v>1.141</v>
      </c>
      <c r="Z95" s="3"/>
    </row>
    <row r="96" spans="1:26" x14ac:dyDescent="0.2">
      <c r="A96" s="3">
        <v>10039</v>
      </c>
      <c r="B96" s="10" t="str">
        <f>IF(A96="NA","",VLOOKUP(A96,'QAQC ID Reference Page'!A$2:G$10999,2,FALSE))</f>
        <v>OBS0720</v>
      </c>
      <c r="C96" s="20">
        <f>IF(A96="NA","",VLOOKUP(A96,'QAQC ID Reference Page'!A$2:G$10999,3,FALSE))</f>
        <v>44041</v>
      </c>
      <c r="D96" s="12">
        <f>IF(A96="NA","",VLOOKUP(A96,'QAQC ID Reference Page'!A$2:G$10999,4,FALSE))</f>
        <v>0.49583333333333335</v>
      </c>
      <c r="E96" s="3">
        <f>IF(A96="NA","",VLOOKUP(A96,'QAQC ID Reference Page'!A$2:G$10999,5,FALSE))</f>
        <v>1006</v>
      </c>
      <c r="F96" s="3" t="str">
        <f>IF(A96="NA","",VLOOKUP(A96,'QAQC ID Reference Page'!A$2:G$10999,6,FALSE))</f>
        <v>G7C</v>
      </c>
      <c r="G96" s="3" t="str">
        <f>IF(A96="NA","",VLOOKUP(A96,'QAQC ID Reference Page'!A$2:G$10999,7,FALSE))</f>
        <v>B</v>
      </c>
      <c r="H96" s="21">
        <f>IF(A96="NA","",VLOOKUP(A96,'Water Data'!G$2:O$9999,2,FALSE))</f>
        <v>4.03</v>
      </c>
      <c r="I96" s="21">
        <f>IF(A96="NA","",VLOOKUP(A96,'Water Data'!G$2:O$9999,3,FALSE))</f>
        <v>28.2</v>
      </c>
      <c r="J96" s="3">
        <f>IF(A96="NA","",VLOOKUP(A96,'Water Data'!G$2:O$9999,4,FALSE))</f>
        <v>18.010000000000002</v>
      </c>
      <c r="K96" s="3">
        <f>IF(A96="NA","",VLOOKUP(A96,'Water Data'!G$2:O$9999,6,FALSE))</f>
        <v>7.77</v>
      </c>
      <c r="L96" s="3">
        <f>IF(A96="NA","",VLOOKUP(A96,'Water Data'!G$2:O$9999,9,FALSE))</f>
        <v>19.239999999999998</v>
      </c>
      <c r="M96" s="3">
        <f>IF(A96="NA","",VLOOKUP(A96,Nutrients!A$2:L$9999,8,FALSE))</f>
        <v>0.5</v>
      </c>
      <c r="N96" s="3">
        <f>IF(A96="NA","",VLOOKUP(A96,Nutrients!A$2:L$9999,9,FALSE))</f>
        <v>0.57999999999999996</v>
      </c>
      <c r="O96" s="3">
        <f>IF(A96="NA","",VLOOKUP(A96,Nutrients!A$2:L$9999,10,FALSE))</f>
        <v>0.41699999999999998</v>
      </c>
      <c r="P96" s="3">
        <f>IF(A96="NA","",VLOOKUP(A96,Nutrients!A$2:L$9999,11,FALSE))</f>
        <v>2.0699999999999998</v>
      </c>
      <c r="Q96" s="21">
        <f>IF(A96="NA","",VLOOKUP(A96,Nutrients!A$2:L$9999,12,FALSE))</f>
        <v>76.430000000000007</v>
      </c>
      <c r="R96" s="3">
        <f>IF(A96="NA","",VLOOKUP(A96,Chla!A$2:O$9999,15,FALSE))</f>
        <v>15.708983999999999</v>
      </c>
      <c r="S96" s="3">
        <f>IF(A96="NA","",VLOOKUP(A96,TSS!A$2:L$9999,12,FALSE))</f>
        <v>24</v>
      </c>
      <c r="T96" s="21">
        <f>IF(A96="NA","",VLOOKUP(A96,PCN!A$2:Q$9999,11,FALSE))</f>
        <v>76.495000000000005</v>
      </c>
      <c r="U96" s="21">
        <f>IF(A96="NA","",VLOOKUP(A96,PCN!A$2:Q$9999,12,FALSE))</f>
        <v>2.3E-2</v>
      </c>
      <c r="V96" s="21">
        <f>IF(A96="NA","",VLOOKUP(A96,PCN!A$2:Q$9999,14,FALSE))</f>
        <v>229.99999999999997</v>
      </c>
      <c r="W96" s="21">
        <f>IF(A96="NA","",VLOOKUP(A96,PCN!A$2:Q$9999,15,FALSE))</f>
        <v>1619.8820000000001</v>
      </c>
      <c r="X96" s="21">
        <f>IF(A96="NA","",VLOOKUP(A96,TN_DOC!A$2:I$9999,8,FALSE))</f>
        <v>0.1232</v>
      </c>
      <c r="Y96" s="21">
        <f>IF(A96="NA","",VLOOKUP(A96,TN_DOC!A$2:I$9999,9,FALSE))</f>
        <v>1.306</v>
      </c>
      <c r="Z96" s="3"/>
    </row>
    <row r="97" spans="1:26" x14ac:dyDescent="0.2">
      <c r="A97" s="3">
        <v>10033</v>
      </c>
      <c r="B97" s="10" t="str">
        <f>IF(A97="NA","",VLOOKUP(A97,'QAQC ID Reference Page'!A$2:G$10999,2,FALSE))</f>
        <v>OBS0720</v>
      </c>
      <c r="C97" s="20">
        <f>IF(A97="NA","",VLOOKUP(A97,'QAQC ID Reference Page'!A$2:G$10999,3,FALSE))</f>
        <v>44041</v>
      </c>
      <c r="D97" s="12">
        <f>IF(A97="NA","",VLOOKUP(A97,'QAQC ID Reference Page'!A$2:G$10999,4,FALSE))</f>
        <v>0.5131944444444444</v>
      </c>
      <c r="E97" s="3">
        <f>IF(A97="NA","",VLOOKUP(A97,'QAQC ID Reference Page'!A$2:G$10999,5,FALSE))</f>
        <v>1017</v>
      </c>
      <c r="F97" s="3" t="str">
        <f>IF(A97="NA","",VLOOKUP(A97,'QAQC ID Reference Page'!A$2:G$10999,6,FALSE))</f>
        <v>G9</v>
      </c>
      <c r="G97" s="3" t="str">
        <f>IF(A97="NA","",VLOOKUP(A97,'QAQC ID Reference Page'!A$2:G$10999,7,FALSE))</f>
        <v>S</v>
      </c>
      <c r="H97" s="21">
        <f>IF(A97="NA","",VLOOKUP(A97,'Water Data'!G$2:O$9999,2,FALSE))</f>
        <v>8.09</v>
      </c>
      <c r="I97" s="21">
        <f>IF(A97="NA","",VLOOKUP(A97,'Water Data'!G$2:O$9999,3,FALSE))</f>
        <v>28</v>
      </c>
      <c r="J97" s="3">
        <f>IF(A97="NA","",VLOOKUP(A97,'Water Data'!G$2:O$9999,4,FALSE))</f>
        <v>10.75</v>
      </c>
      <c r="K97" s="3">
        <f>IF(A97="NA","",VLOOKUP(A97,'Water Data'!G$2:O$9999,6,FALSE))</f>
        <v>8.32</v>
      </c>
      <c r="L97" s="3">
        <f>IF(A97="NA","",VLOOKUP(A97,'Water Data'!G$2:O$9999,9,FALSE))</f>
        <v>14.16</v>
      </c>
      <c r="M97" s="3">
        <f>IF(A97="NA","",VLOOKUP(A97,Nutrients!A$2:L$9999,8,FALSE))</f>
        <v>0.11</v>
      </c>
      <c r="N97" s="3">
        <f>IF(A97="NA","",VLOOKUP(A97,Nutrients!A$2:L$9999,9,FALSE))</f>
        <v>0.57999999999999996</v>
      </c>
      <c r="O97" s="3">
        <f>IF(A97="NA","",VLOOKUP(A97,Nutrients!A$2:L$9999,10,FALSE))</f>
        <v>0.224</v>
      </c>
      <c r="P97" s="3">
        <f>IF(A97="NA","",VLOOKUP(A97,Nutrients!A$2:L$9999,11,FALSE))</f>
        <v>0.33</v>
      </c>
      <c r="Q97" s="21">
        <f>IF(A97="NA","",VLOOKUP(A97,Nutrients!A$2:L$9999,12,FALSE))</f>
        <v>120.65</v>
      </c>
      <c r="R97" s="3">
        <f>IF(A97="NA","",VLOOKUP(A97,Chla!A$2:O$9999,15,FALSE))</f>
        <v>22.824083999999999</v>
      </c>
      <c r="S97" s="3">
        <f>IF(A97="NA","",VLOOKUP(A97,TSS!A$2:L$9999,12,FALSE))</f>
        <v>12</v>
      </c>
      <c r="T97" s="21">
        <f>IF(A97="NA","",VLOOKUP(A97,PCN!A$2:Q$9999,11,FALSE))</f>
        <v>61.536000000000001</v>
      </c>
      <c r="U97" s="21">
        <f>IF(A97="NA","",VLOOKUP(A97,PCN!A$2:Q$9999,12,FALSE))</f>
        <v>1.7999999999999999E-2</v>
      </c>
      <c r="V97" s="21">
        <f>IF(A97="NA","",VLOOKUP(A97,PCN!A$2:Q$9999,14,FALSE))</f>
        <v>179.99999999999997</v>
      </c>
      <c r="W97" s="21">
        <f>IF(A97="NA","",VLOOKUP(A97,PCN!A$2:Q$9999,15,FALSE))</f>
        <v>1242.193</v>
      </c>
      <c r="X97" s="21">
        <f>IF(A97="NA","",VLOOKUP(A97,TN_DOC!A$2:I$9999,8,FALSE))</f>
        <v>7.0080000000000003E-2</v>
      </c>
      <c r="Y97" s="21">
        <f>IF(A97="NA","",VLOOKUP(A97,TN_DOC!A$2:I$9999,9,FALSE))</f>
        <v>1.264</v>
      </c>
      <c r="Z97" s="3"/>
    </row>
    <row r="98" spans="1:26" x14ac:dyDescent="0.2">
      <c r="A98" s="3">
        <v>10024</v>
      </c>
      <c r="B98" s="10" t="str">
        <f>IF(A98="NA","",VLOOKUP(A98,'QAQC ID Reference Page'!A$2:G$10999,2,FALSE))</f>
        <v>OBS0720</v>
      </c>
      <c r="C98" s="20">
        <f>IF(A98="NA","",VLOOKUP(A98,'QAQC ID Reference Page'!A$2:G$10999,3,FALSE))</f>
        <v>44041</v>
      </c>
      <c r="D98" s="12">
        <f>IF(A98="NA","",VLOOKUP(A98,'QAQC ID Reference Page'!A$2:G$10999,4,FALSE))</f>
        <v>0.5625</v>
      </c>
      <c r="E98" s="3">
        <f>IF(A98="NA","",VLOOKUP(A98,'QAQC ID Reference Page'!A$2:G$10999,5,FALSE))</f>
        <v>1030</v>
      </c>
      <c r="F98" s="3" t="str">
        <f>IF(A98="NA","",VLOOKUP(A98,'QAQC ID Reference Page'!A$2:G$10999,6,FALSE))</f>
        <v>EFR</v>
      </c>
      <c r="G98" s="3" t="str">
        <f>IF(A98="NA","",VLOOKUP(A98,'QAQC ID Reference Page'!A$2:G$10999,7,FALSE))</f>
        <v>S</v>
      </c>
      <c r="H98" s="21">
        <f>IF(A98="NA","",VLOOKUP(A98,'Water Data'!G$2:O$9999,2,FALSE))</f>
        <v>6.08</v>
      </c>
      <c r="I98" s="21">
        <f>IF(A98="NA","",VLOOKUP(A98,'Water Data'!G$2:O$9999,3,FALSE))</f>
        <v>28.6</v>
      </c>
      <c r="J98" s="3">
        <f>IF(A98="NA","",VLOOKUP(A98,'Water Data'!G$2:O$9999,4,FALSE))</f>
        <v>5.01</v>
      </c>
      <c r="K98" s="3">
        <f>IF(A98="NA","",VLOOKUP(A98,'Water Data'!G$2:O$9999,6,FALSE))</f>
        <v>7.17</v>
      </c>
      <c r="L98" s="3">
        <f>IF(A98="NA","",VLOOKUP(A98,'Water Data'!G$2:O$9999,9,FALSE))</f>
        <v>9.24</v>
      </c>
      <c r="M98" s="3">
        <f>IF(A98="NA","",VLOOKUP(A98,Nutrients!A$2:L$9999,8,FALSE))</f>
        <v>0.92</v>
      </c>
      <c r="N98" s="3">
        <f>IF(A98="NA","",VLOOKUP(A98,Nutrients!A$2:L$9999,9,FALSE))</f>
        <v>0.17</v>
      </c>
      <c r="O98" s="3">
        <f>IF(A98="NA","",VLOOKUP(A98,Nutrients!A$2:L$9999,10,FALSE))</f>
        <v>0.219</v>
      </c>
      <c r="P98" s="3">
        <f>IF(A98="NA","",VLOOKUP(A98,Nutrients!A$2:L$9999,11,FALSE))</f>
        <v>1</v>
      </c>
      <c r="Q98" s="21">
        <f>IF(A98="NA","",VLOOKUP(A98,Nutrients!A$2:L$9999,12,FALSE))</f>
        <v>70.16</v>
      </c>
      <c r="R98" s="3">
        <f>IF(A98="NA","",VLOOKUP(A98,Chla!A$2:O$9999,15,FALSE))</f>
        <v>33.852008000000005</v>
      </c>
      <c r="S98" s="3">
        <f>IF(A98="NA","",VLOOKUP(A98,TSS!A$2:L$9999,12,FALSE))</f>
        <v>20</v>
      </c>
      <c r="T98" s="21">
        <f>IF(A98="NA","",VLOOKUP(A98,PCN!A$2:Q$9999,11,FALSE))</f>
        <v>97.305000000000007</v>
      </c>
      <c r="U98" s="21">
        <f>IF(A98="NA","",VLOOKUP(A98,PCN!A$2:Q$9999,12,FALSE))</f>
        <v>2.8000000000000001E-2</v>
      </c>
      <c r="V98" s="21">
        <f>IF(A98="NA","",VLOOKUP(A98,PCN!A$2:Q$9999,14,FALSE))</f>
        <v>279.99999999999994</v>
      </c>
      <c r="W98" s="21">
        <f>IF(A98="NA","",VLOOKUP(A98,PCN!A$2:Q$9999,15,FALSE))</f>
        <v>1744.444</v>
      </c>
      <c r="X98" s="21">
        <f>IF(A98="NA","",VLOOKUP(A98,TN_DOC!A$2:I$9999,8,FALSE))</f>
        <v>7.9170000000000004E-2</v>
      </c>
      <c r="Y98" s="21">
        <f>IF(A98="NA","",VLOOKUP(A98,TN_DOC!A$2:I$9999,9,FALSE))</f>
        <v>1.476</v>
      </c>
      <c r="Z98" s="3"/>
    </row>
    <row r="99" spans="1:26" x14ac:dyDescent="0.2">
      <c r="A99" s="3">
        <v>10054</v>
      </c>
      <c r="B99" s="10" t="str">
        <f>IF(A99="NA","",VLOOKUP(A99,'QAQC ID Reference Page'!A$2:G$10999,2,FALSE))</f>
        <v>OBS0720</v>
      </c>
      <c r="C99" s="20">
        <f>IF(A99="NA","",VLOOKUP(A99,'QAQC ID Reference Page'!A$2:G$10999,3,FALSE))</f>
        <v>44042</v>
      </c>
      <c r="D99" s="12">
        <f>IF(A99="NA","",VLOOKUP(A99,'QAQC ID Reference Page'!A$2:G$10999,4,FALSE))</f>
        <v>0.29652777777777778</v>
      </c>
      <c r="E99" s="3">
        <f>IF(A99="NA","",VLOOKUP(A99,'QAQC ID Reference Page'!A$2:G$10999,5,FALSE))</f>
        <v>1004</v>
      </c>
      <c r="F99" s="3" t="str">
        <f>IF(A99="NA","",VLOOKUP(A99,'QAQC ID Reference Page'!A$2:G$10999,6,FALSE))</f>
        <v>C5-1</v>
      </c>
      <c r="G99" s="3" t="str">
        <f>IF(A99="NA","",VLOOKUP(A99,'QAQC ID Reference Page'!A$2:G$10999,7,FALSE))</f>
        <v>S</v>
      </c>
      <c r="H99" s="21">
        <f>IF(A99="NA","",VLOOKUP(A99,'Water Data'!G$2:O$9999,2,FALSE))</f>
        <v>7.24</v>
      </c>
      <c r="I99" s="21">
        <f>IF(A99="NA","",VLOOKUP(A99,'Water Data'!G$2:O$9999,3,FALSE))</f>
        <v>27.9</v>
      </c>
      <c r="J99" s="3">
        <f>IF(A99="NA","",VLOOKUP(A99,'Water Data'!G$2:O$9999,4,FALSE))</f>
        <v>21.6</v>
      </c>
      <c r="K99" s="3">
        <f>IF(A99="NA","",VLOOKUP(A99,'Water Data'!G$2:O$9999,6,FALSE))</f>
        <v>8.23</v>
      </c>
      <c r="L99" s="3">
        <f>IF(A99="NA","",VLOOKUP(A99,'Water Data'!G$2:O$9999,9,FALSE))</f>
        <v>19.05</v>
      </c>
      <c r="M99" s="3">
        <f>IF(A99="NA","",VLOOKUP(A99,Nutrients!A$2:L$9999,8,FALSE))</f>
        <v>0.46</v>
      </c>
      <c r="N99" s="3">
        <f>IF(A99="NA","",VLOOKUP(A99,Nutrients!A$2:L$9999,9,FALSE))</f>
        <v>0.34</v>
      </c>
      <c r="O99" s="3">
        <f>IF(A99="NA","",VLOOKUP(A99,Nutrients!A$2:L$9999,10,FALSE))</f>
        <v>0.48399999999999999</v>
      </c>
      <c r="P99" s="3">
        <f>IF(A99="NA","",VLOOKUP(A99,Nutrients!A$2:L$9999,11,FALSE))</f>
        <v>0.61</v>
      </c>
      <c r="Q99" s="21">
        <f>IF(A99="NA","",VLOOKUP(A99,Nutrients!A$2:L$9999,12,FALSE))</f>
        <v>47.45</v>
      </c>
      <c r="R99" s="3">
        <f>IF(A99="NA","",VLOOKUP(A99,Chla!A$2:O$9999,15,FALSE))</f>
        <v>4.0044755555555547</v>
      </c>
      <c r="S99" s="3">
        <f>IF(A99="NA","",VLOOKUP(A99,TSS!A$2:L$9999,12,FALSE))</f>
        <v>36</v>
      </c>
      <c r="T99" s="21">
        <f>IF(A99="NA","",VLOOKUP(A99,PCN!A$2:Q$9999,11,FALSE))</f>
        <v>62.06</v>
      </c>
      <c r="U99" s="21">
        <f>IF(A99="NA","",VLOOKUP(A99,PCN!A$2:Q$9999,12,FALSE))</f>
        <v>1.9E-2</v>
      </c>
      <c r="V99" s="21">
        <f>IF(A99="NA","",VLOOKUP(A99,PCN!A$2:Q$9999,14,FALSE))</f>
        <v>105.55555555555556</v>
      </c>
      <c r="W99" s="21">
        <f>IF(A99="NA","",VLOOKUP(A99,PCN!A$2:Q$9999,15,FALSE))</f>
        <v>1931.2829999999999</v>
      </c>
      <c r="X99" s="21">
        <f>IF(A99="NA","",VLOOKUP(A99,TN_DOC!A$2:I$9999,8,FALSE))</f>
        <v>5.62E-2</v>
      </c>
      <c r="Y99" s="21">
        <f>IF(A99="NA","",VLOOKUP(A99,TN_DOC!A$2:I$9999,9,FALSE))</f>
        <v>0.82189999999999996</v>
      </c>
      <c r="Z99" s="3"/>
    </row>
    <row r="100" spans="1:26" x14ac:dyDescent="0.2">
      <c r="A100" s="3">
        <v>10061</v>
      </c>
      <c r="B100" s="10" t="str">
        <f>IF(A100="NA","",VLOOKUP(A100,'QAQC ID Reference Page'!A$2:G$10999,2,FALSE))</f>
        <v>OBS0720</v>
      </c>
      <c r="C100" s="20">
        <f>IF(A100="NA","",VLOOKUP(A100,'QAQC ID Reference Page'!A$2:G$10999,3,FALSE))</f>
        <v>44042</v>
      </c>
      <c r="D100" s="12">
        <f>IF(A100="NA","",VLOOKUP(A100,'QAQC ID Reference Page'!A$2:G$10999,4,FALSE))</f>
        <v>0.31666666666666665</v>
      </c>
      <c r="E100" s="3">
        <f>IF(A100="NA","",VLOOKUP(A100,'QAQC ID Reference Page'!A$2:G$10999,5,FALSE))</f>
        <v>1013</v>
      </c>
      <c r="F100" s="3" t="str">
        <f>IF(A100="NA","",VLOOKUP(A100,'QAQC ID Reference Page'!A$2:G$10999,6,FALSE))</f>
        <v>B4</v>
      </c>
      <c r="G100" s="3" t="str">
        <f>IF(A100="NA","",VLOOKUP(A100,'QAQC ID Reference Page'!A$2:G$10999,7,FALSE))</f>
        <v>S</v>
      </c>
      <c r="H100" s="21">
        <f>IF(A100="NA","",VLOOKUP(A100,'Water Data'!G$2:O$9999,2,FALSE))</f>
        <v>6.3</v>
      </c>
      <c r="I100" s="21">
        <f>IF(A100="NA","",VLOOKUP(A100,'Water Data'!G$2:O$9999,3,FALSE))</f>
        <v>28</v>
      </c>
      <c r="J100" s="3">
        <f>IF(A100="NA","",VLOOKUP(A100,'Water Data'!G$2:O$9999,4,FALSE))</f>
        <v>22.9</v>
      </c>
      <c r="K100" s="3" t="str">
        <f>IF(A100="NA","",VLOOKUP(A100,'Water Data'!G$2:O$9999,6,FALSE))</f>
        <v>LOST</v>
      </c>
      <c r="L100" s="3">
        <f>IF(A100="NA","",VLOOKUP(A100,'Water Data'!G$2:O$9999,9,FALSE))</f>
        <v>19.93</v>
      </c>
      <c r="M100" s="3">
        <f>IF(A100="NA","",VLOOKUP(A100,Nutrients!A$2:L$9999,8,FALSE))</f>
        <v>0.33</v>
      </c>
      <c r="N100" s="3">
        <f>IF(A100="NA","",VLOOKUP(A100,Nutrients!A$2:L$9999,9,FALSE))</f>
        <v>0.68</v>
      </c>
      <c r="O100" s="3">
        <f>IF(A100="NA","",VLOOKUP(A100,Nutrients!A$2:L$9999,10,FALSE))</f>
        <v>0.70399999999999996</v>
      </c>
      <c r="P100" s="3">
        <f>IF(A100="NA","",VLOOKUP(A100,Nutrients!A$2:L$9999,11,FALSE))</f>
        <v>-0.15</v>
      </c>
      <c r="Q100" s="21">
        <f>IF(A100="NA","",VLOOKUP(A100,Nutrients!A$2:L$9999,12,FALSE))</f>
        <v>36.61</v>
      </c>
      <c r="R100" s="3">
        <f>IF(A100="NA","",VLOOKUP(A100,Chla!A$2:O$9999,15,FALSE))</f>
        <v>6.7939244444444435</v>
      </c>
      <c r="S100" s="3">
        <f>IF(A100="NA","",VLOOKUP(A100,TSS!A$2:L$9999,12,FALSE))</f>
        <v>14.285714285714285</v>
      </c>
      <c r="T100" s="21">
        <f>IF(A100="NA","",VLOOKUP(A100,PCN!A$2:Q$9999,11,FALSE))</f>
        <v>162.18199999999999</v>
      </c>
      <c r="U100" s="21">
        <f>IF(A100="NA","",VLOOKUP(A100,PCN!A$2:Q$9999,12,FALSE))</f>
        <v>4.2000000000000003E-2</v>
      </c>
      <c r="V100" s="21">
        <f>IF(A100="NA","",VLOOKUP(A100,PCN!A$2:Q$9999,14,FALSE))</f>
        <v>233.33333333333337</v>
      </c>
      <c r="W100" s="21">
        <f>IF(A100="NA","",VLOOKUP(A100,PCN!A$2:Q$9999,15,FALSE))</f>
        <v>3297.1979999999999</v>
      </c>
      <c r="X100" s="21">
        <f>IF(A100="NA","",VLOOKUP(A100,TN_DOC!A$2:I$9999,8,FALSE))</f>
        <v>8.5699999999999998E-2</v>
      </c>
      <c r="Y100" s="21">
        <f>IF(A100="NA","",VLOOKUP(A100,TN_DOC!A$2:I$9999,9,FALSE))</f>
        <v>1.2609999999999999</v>
      </c>
      <c r="Z100" s="3"/>
    </row>
    <row r="101" spans="1:26" x14ac:dyDescent="0.2">
      <c r="A101" s="3">
        <v>10055</v>
      </c>
      <c r="B101" s="10" t="str">
        <f>IF(A101="NA","",VLOOKUP(A101,'QAQC ID Reference Page'!A$2:G$10999,2,FALSE))</f>
        <v>OBS0720</v>
      </c>
      <c r="C101" s="20">
        <f>IF(A101="NA","",VLOOKUP(A101,'QAQC ID Reference Page'!A$2:G$10999,3,FALSE))</f>
        <v>44042</v>
      </c>
      <c r="D101" s="12">
        <f>IF(A101="NA","",VLOOKUP(A101,'QAQC ID Reference Page'!A$2:G$10999,4,FALSE))</f>
        <v>0.35833333333333334</v>
      </c>
      <c r="E101" s="3">
        <f>IF(A101="NA","",VLOOKUP(A101,'QAQC ID Reference Page'!A$2:G$10999,5,FALSE))</f>
        <v>1003</v>
      </c>
      <c r="F101" s="3" t="str">
        <f>IF(A101="NA","",VLOOKUP(A101,'QAQC ID Reference Page'!A$2:G$10999,6,FALSE))</f>
        <v>B1</v>
      </c>
      <c r="G101" s="3" t="str">
        <f>IF(A101="NA","",VLOOKUP(A101,'QAQC ID Reference Page'!A$2:G$10999,7,FALSE))</f>
        <v>S</v>
      </c>
      <c r="H101" s="21">
        <f>IF(A101="NA","",VLOOKUP(A101,'Water Data'!G$2:O$9999,2,FALSE))</f>
        <v>7.3</v>
      </c>
      <c r="I101" s="21">
        <f>IF(A101="NA","",VLOOKUP(A101,'Water Data'!G$2:O$9999,3,FALSE))</f>
        <v>27.8</v>
      </c>
      <c r="J101" s="3">
        <f>IF(A101="NA","",VLOOKUP(A101,'Water Data'!G$2:O$9999,4,FALSE))</f>
        <v>21.57</v>
      </c>
      <c r="K101" s="3">
        <f>IF(A101="NA","",VLOOKUP(A101,'Water Data'!G$2:O$9999,6,FALSE))</f>
        <v>8.2100000000000009</v>
      </c>
      <c r="L101" s="3">
        <f>IF(A101="NA","",VLOOKUP(A101,'Water Data'!G$2:O$9999,9,FALSE))</f>
        <v>18.89</v>
      </c>
      <c r="M101" s="3">
        <f>IF(A101="NA","",VLOOKUP(A101,Nutrients!A$2:L$9999,8,FALSE))</f>
        <v>0.43</v>
      </c>
      <c r="N101" s="3">
        <f>IF(A101="NA","",VLOOKUP(A101,Nutrients!A$2:L$9999,9,FALSE))</f>
        <v>0.28999999999999998</v>
      </c>
      <c r="O101" s="3">
        <f>IF(A101="NA","",VLOOKUP(A101,Nutrients!A$2:L$9999,10,FALSE))</f>
        <v>0.51200000000000001</v>
      </c>
      <c r="P101" s="3">
        <f>IF(A101="NA","",VLOOKUP(A101,Nutrients!A$2:L$9999,11,FALSE))</f>
        <v>0.62</v>
      </c>
      <c r="Q101" s="21">
        <f>IF(A101="NA","",VLOOKUP(A101,Nutrients!A$2:L$9999,12,FALSE))</f>
        <v>60.76</v>
      </c>
      <c r="R101" s="3">
        <f>IF(A101="NA","",VLOOKUP(A101,Chla!A$2:O$9999,15,FALSE))</f>
        <v>7.6983399999999991</v>
      </c>
      <c r="S101" s="3">
        <f>IF(A101="NA","",VLOOKUP(A101,TSS!A$2:L$9999,12,FALSE))</f>
        <v>16</v>
      </c>
      <c r="T101" s="21">
        <f>IF(A101="NA","",VLOOKUP(A101,PCN!A$2:Q$9999,11,FALSE))</f>
        <v>62.493000000000002</v>
      </c>
      <c r="U101" s="21">
        <f>IF(A101="NA","",VLOOKUP(A101,PCN!A$2:Q$9999,12,FALSE))</f>
        <v>1.9E-2</v>
      </c>
      <c r="V101" s="21">
        <f>IF(A101="NA","",VLOOKUP(A101,PCN!A$2:Q$9999,14,FALSE))</f>
        <v>189.99999999999997</v>
      </c>
      <c r="W101" s="21">
        <f>IF(A101="NA","",VLOOKUP(A101,PCN!A$2:Q$9999,15,FALSE))</f>
        <v>2065.9229999999998</v>
      </c>
      <c r="X101" s="21">
        <f>IF(A101="NA","",VLOOKUP(A101,TN_DOC!A$2:I$9999,8,FALSE))</f>
        <v>0.1421</v>
      </c>
      <c r="Y101" s="21">
        <f>IF(A101="NA","",VLOOKUP(A101,TN_DOC!A$2:I$9999,9,FALSE))</f>
        <v>1.7509999999999999</v>
      </c>
      <c r="Z101" s="3"/>
    </row>
    <row r="102" spans="1:26" x14ac:dyDescent="0.2">
      <c r="A102" s="3">
        <v>10057</v>
      </c>
      <c r="B102" s="10" t="str">
        <f>IF(A102="NA","",VLOOKUP(A102,'QAQC ID Reference Page'!A$2:G$10999,2,FALSE))</f>
        <v>OBS0720</v>
      </c>
      <c r="C102" s="20">
        <f>IF(A102="NA","",VLOOKUP(A102,'QAQC ID Reference Page'!A$2:G$10999,3,FALSE))</f>
        <v>44042</v>
      </c>
      <c r="D102" s="12">
        <f>IF(A102="NA","",VLOOKUP(A102,'QAQC ID Reference Page'!A$2:G$10999,4,FALSE))</f>
        <v>0.36875000000000002</v>
      </c>
      <c r="E102" s="3">
        <f>IF(A102="NA","",VLOOKUP(A102,'QAQC ID Reference Page'!A$2:G$10999,5,FALSE))</f>
        <v>1011</v>
      </c>
      <c r="F102" s="3" t="str">
        <f>IF(A102="NA","",VLOOKUP(A102,'QAQC ID Reference Page'!A$2:G$10999,6,FALSE))</f>
        <v>C1</v>
      </c>
      <c r="G102" s="3" t="str">
        <f>IF(A102="NA","",VLOOKUP(A102,'QAQC ID Reference Page'!A$2:G$10999,7,FALSE))</f>
        <v>S</v>
      </c>
      <c r="H102" s="21">
        <f>IF(A102="NA","",VLOOKUP(A102,'Water Data'!G$2:O$9999,2,FALSE))</f>
        <v>7.24</v>
      </c>
      <c r="I102" s="21">
        <f>IF(A102="NA","",VLOOKUP(A102,'Water Data'!G$2:O$9999,3,FALSE))</f>
        <v>27.9</v>
      </c>
      <c r="J102" s="3">
        <f>IF(A102="NA","",VLOOKUP(A102,'Water Data'!G$2:O$9999,4,FALSE))</f>
        <v>18.670000000000002</v>
      </c>
      <c r="K102" s="3">
        <f>IF(A102="NA","",VLOOKUP(A102,'Water Data'!G$2:O$9999,6,FALSE))</f>
        <v>8.23</v>
      </c>
      <c r="L102" s="3">
        <f>IF(A102="NA","",VLOOKUP(A102,'Water Data'!G$2:O$9999,9,FALSE))</f>
        <v>17.02</v>
      </c>
      <c r="M102" s="3">
        <f>IF(A102="NA","",VLOOKUP(A102,Nutrients!A$2:L$9999,8,FALSE))</f>
        <v>1.06</v>
      </c>
      <c r="N102" s="3">
        <f>IF(A102="NA","",VLOOKUP(A102,Nutrients!A$2:L$9999,9,FALSE))</f>
        <v>0.55000000000000004</v>
      </c>
      <c r="O102" s="3">
        <f>IF(A102="NA","",VLOOKUP(A102,Nutrients!A$2:L$9999,10,FALSE))</f>
        <v>0.54300000000000004</v>
      </c>
      <c r="P102" s="3">
        <f>IF(A102="NA","",VLOOKUP(A102,Nutrients!A$2:L$9999,11,FALSE))</f>
        <v>-0.05</v>
      </c>
      <c r="Q102" s="21">
        <f>IF(A102="NA","",VLOOKUP(A102,Nutrients!A$2:L$9999,12,FALSE))</f>
        <v>84.42</v>
      </c>
      <c r="R102" s="3">
        <f>IF(A102="NA","",VLOOKUP(A102,Chla!A$2:O$9999,15,FALSE))</f>
        <v>14.322344000000001</v>
      </c>
      <c r="S102" s="3">
        <f>IF(A102="NA","",VLOOKUP(A102,TSS!A$2:L$9999,12,FALSE))</f>
        <v>19.999999999999996</v>
      </c>
      <c r="T102" s="21">
        <f>IF(A102="NA","",VLOOKUP(A102,PCN!A$2:Q$9999,11,FALSE))</f>
        <v>80.826999999999998</v>
      </c>
      <c r="U102" s="21">
        <f>IF(A102="NA","",VLOOKUP(A102,PCN!A$2:Q$9999,12,FALSE))</f>
        <v>2.3E-2</v>
      </c>
      <c r="V102" s="21">
        <f>IF(A102="NA","",VLOOKUP(A102,PCN!A$2:Q$9999,14,FALSE))</f>
        <v>229.99999999999997</v>
      </c>
      <c r="W102" s="21">
        <f>IF(A102="NA","",VLOOKUP(A102,PCN!A$2:Q$9999,15,FALSE))</f>
        <v>2070.8560000000002</v>
      </c>
      <c r="X102" s="21">
        <f>IF(A102="NA","",VLOOKUP(A102,TN_DOC!A$2:I$9999,8,FALSE))</f>
        <v>0.2077</v>
      </c>
      <c r="Y102" s="21">
        <f>IF(A102="NA","",VLOOKUP(A102,TN_DOC!A$2:I$9999,9,FALSE))</f>
        <v>2.964</v>
      </c>
      <c r="Z102" s="3"/>
    </row>
    <row r="103" spans="1:26" x14ac:dyDescent="0.2">
      <c r="A103" s="3">
        <v>10049</v>
      </c>
      <c r="B103" s="10" t="str">
        <f>IF(A103="NA","",VLOOKUP(A103,'QAQC ID Reference Page'!A$2:G$10999,2,FALSE))</f>
        <v>OBS0720</v>
      </c>
      <c r="C103" s="20">
        <f>IF(A103="NA","",VLOOKUP(A103,'QAQC ID Reference Page'!A$2:G$10999,3,FALSE))</f>
        <v>44042</v>
      </c>
      <c r="D103" s="12">
        <f>IF(A103="NA","",VLOOKUP(A103,'QAQC ID Reference Page'!A$2:G$10999,4,FALSE))</f>
        <v>0.36875000000000002</v>
      </c>
      <c r="E103" s="3">
        <f>IF(A103="NA","",VLOOKUP(A103,'QAQC ID Reference Page'!A$2:G$10999,5,FALSE))</f>
        <v>1008</v>
      </c>
      <c r="F103" s="3" t="str">
        <f>IF(A103="NA","",VLOOKUP(A103,'QAQC ID Reference Page'!A$2:G$10999,6,FALSE))</f>
        <v>C1</v>
      </c>
      <c r="G103" s="3" t="str">
        <f>IF(A103="NA","",VLOOKUP(A103,'QAQC ID Reference Page'!A$2:G$10999,7,FALSE))</f>
        <v>B</v>
      </c>
      <c r="H103" s="21">
        <f>IF(A103="NA","",VLOOKUP(A103,'Water Data'!G$2:O$9999,2,FALSE))</f>
        <v>6.72</v>
      </c>
      <c r="I103" s="21">
        <f>IF(A103="NA","",VLOOKUP(A103,'Water Data'!G$2:O$9999,3,FALSE))</f>
        <v>27.7</v>
      </c>
      <c r="J103" s="3">
        <f>IF(A103="NA","",VLOOKUP(A103,'Water Data'!G$2:O$9999,4,FALSE))</f>
        <v>21.07</v>
      </c>
      <c r="K103" s="3">
        <f>IF(A103="NA","",VLOOKUP(A103,'Water Data'!G$2:O$9999,6,FALSE))</f>
        <v>8.2200000000000006</v>
      </c>
      <c r="L103" s="3">
        <f>IF(A103="NA","",VLOOKUP(A103,'Water Data'!G$2:O$9999,9,FALSE))</f>
        <v>18.86</v>
      </c>
      <c r="M103" s="3">
        <f>IF(A103="NA","",VLOOKUP(A103,Nutrients!A$2:L$9999,8,FALSE))</f>
        <v>1</v>
      </c>
      <c r="N103" s="3">
        <f>IF(A103="NA","",VLOOKUP(A103,Nutrients!A$2:L$9999,9,FALSE))</f>
        <v>0.74</v>
      </c>
      <c r="O103" s="3">
        <f>IF(A103="NA","",VLOOKUP(A103,Nutrients!A$2:L$9999,10,FALSE))</f>
        <v>0.63900000000000001</v>
      </c>
      <c r="P103" s="3">
        <f>IF(A103="NA","",VLOOKUP(A103,Nutrients!A$2:L$9999,11,FALSE))</f>
        <v>1.19</v>
      </c>
      <c r="Q103" s="21">
        <f>IF(A103="NA","",VLOOKUP(A103,Nutrients!A$2:L$9999,12,FALSE))</f>
        <v>64.23</v>
      </c>
      <c r="R103" s="3">
        <f>IF(A103="NA","",VLOOKUP(A103,Chla!A$2:O$9999,15,FALSE))</f>
        <v>13.439820000000001</v>
      </c>
      <c r="S103" s="3">
        <f>IF(A103="NA","",VLOOKUP(A103,TSS!A$2:L$9999,12,FALSE))</f>
        <v>20</v>
      </c>
      <c r="T103" s="21">
        <f>IF(A103="NA","",VLOOKUP(A103,PCN!A$2:Q$9999,11,FALSE))</f>
        <v>66.066000000000003</v>
      </c>
      <c r="U103" s="21">
        <f>IF(A103="NA","",VLOOKUP(A103,PCN!A$2:Q$9999,12,FALSE))</f>
        <v>0.02</v>
      </c>
      <c r="V103" s="21">
        <f>IF(A103="NA","",VLOOKUP(A103,PCN!A$2:Q$9999,14,FALSE))</f>
        <v>199.99999999999997</v>
      </c>
      <c r="W103" s="21">
        <f>IF(A103="NA","",VLOOKUP(A103,PCN!A$2:Q$9999,15,FALSE))</f>
        <v>2131.8829999999998</v>
      </c>
      <c r="X103" s="21">
        <f>IF(A103="NA","",VLOOKUP(A103,TN_DOC!A$2:I$9999,8,FALSE))</f>
        <v>7.8420000000000004E-2</v>
      </c>
      <c r="Y103" s="21">
        <f>IF(A103="NA","",VLOOKUP(A103,TN_DOC!A$2:I$9999,9,FALSE))</f>
        <v>1.048</v>
      </c>
      <c r="Z103" s="3"/>
    </row>
    <row r="104" spans="1:26" x14ac:dyDescent="0.2">
      <c r="A104" s="3">
        <v>10048</v>
      </c>
      <c r="B104" s="10" t="str">
        <f>IF(A104="NA","",VLOOKUP(A104,'QAQC ID Reference Page'!A$2:G$10999,2,FALSE))</f>
        <v>OBS0720</v>
      </c>
      <c r="C104" s="20">
        <f>IF(A104="NA","",VLOOKUP(A104,'QAQC ID Reference Page'!A$2:G$10999,3,FALSE))</f>
        <v>44042</v>
      </c>
      <c r="D104" s="12">
        <f>IF(A104="NA","",VLOOKUP(A104,'QAQC ID Reference Page'!A$2:G$10999,4,FALSE))</f>
        <v>0.37916666666666665</v>
      </c>
      <c r="E104" s="3">
        <f>IF(A104="NA","",VLOOKUP(A104,'QAQC ID Reference Page'!A$2:G$10999,5,FALSE))</f>
        <v>1016</v>
      </c>
      <c r="F104" s="3" t="str">
        <f>IF(A104="NA","",VLOOKUP(A104,'QAQC ID Reference Page'!A$2:G$10999,6,FALSE))</f>
        <v>D1</v>
      </c>
      <c r="G104" s="3" t="str">
        <f>IF(A104="NA","",VLOOKUP(A104,'QAQC ID Reference Page'!A$2:G$10999,7,FALSE))</f>
        <v>S</v>
      </c>
      <c r="H104" s="21">
        <f>IF(A104="NA","",VLOOKUP(A104,'Water Data'!G$2:O$9999,2,FALSE))</f>
        <v>7.24</v>
      </c>
      <c r="I104" s="21">
        <f>IF(A104="NA","",VLOOKUP(A104,'Water Data'!G$2:O$9999,3,FALSE))</f>
        <v>28.2</v>
      </c>
      <c r="J104" s="3">
        <f>IF(A104="NA","",VLOOKUP(A104,'Water Data'!G$2:O$9999,4,FALSE))</f>
        <v>20.92</v>
      </c>
      <c r="K104" s="3" t="str">
        <f>IF(A104="NA","",VLOOKUP(A104,'Water Data'!G$2:O$9999,6,FALSE))</f>
        <v>LOST</v>
      </c>
      <c r="L104" s="3">
        <f>IF(A104="NA","",VLOOKUP(A104,'Water Data'!G$2:O$9999,9,FALSE))</f>
        <v>18.5</v>
      </c>
      <c r="M104" s="3">
        <f>IF(A104="NA","",VLOOKUP(A104,Nutrients!A$2:L$9999,8,FALSE))</f>
        <v>0.05</v>
      </c>
      <c r="N104" s="3">
        <f>IF(A104="NA","",VLOOKUP(A104,Nutrients!A$2:L$9999,9,FALSE))</f>
        <v>0.66</v>
      </c>
      <c r="O104" s="3">
        <f>IF(A104="NA","",VLOOKUP(A104,Nutrients!A$2:L$9999,10,FALSE))</f>
        <v>0.46</v>
      </c>
      <c r="P104" s="3">
        <f>IF(A104="NA","",VLOOKUP(A104,Nutrients!A$2:L$9999,11,FALSE))</f>
        <v>-0.54</v>
      </c>
      <c r="Q104" s="21">
        <f>IF(A104="NA","",VLOOKUP(A104,Nutrients!A$2:L$9999,12,FALSE))</f>
        <v>43.22</v>
      </c>
      <c r="R104" s="3">
        <f>IF(A104="NA","",VLOOKUP(A104,Chla!A$2:O$9999,15,FALSE))</f>
        <v>7.7432222222222222</v>
      </c>
      <c r="S104" s="3">
        <f>IF(A104="NA","",VLOOKUP(A104,TSS!A$2:L$9999,12,FALSE))</f>
        <v>20</v>
      </c>
      <c r="T104" s="21">
        <f>IF(A104="NA","",VLOOKUP(A104,PCN!A$2:Q$9999,11,FALSE))</f>
        <v>75.05</v>
      </c>
      <c r="U104" s="21">
        <f>IF(A104="NA","",VLOOKUP(A104,PCN!A$2:Q$9999,12,FALSE))</f>
        <v>2.1999999999999999E-2</v>
      </c>
      <c r="V104" s="21">
        <f>IF(A104="NA","",VLOOKUP(A104,PCN!A$2:Q$9999,14,FALSE))</f>
        <v>122.22222222222221</v>
      </c>
      <c r="W104" s="21">
        <f>IF(A104="NA","",VLOOKUP(A104,PCN!A$2:Q$9999,15,FALSE))</f>
        <v>2165.1759999999999</v>
      </c>
      <c r="X104" s="21">
        <f>IF(A104="NA","",VLOOKUP(A104,TN_DOC!A$2:I$9999,8,FALSE))</f>
        <v>0.19689999999999999</v>
      </c>
      <c r="Y104" s="21">
        <f>IF(A104="NA","",VLOOKUP(A104,TN_DOC!A$2:I$9999,9,FALSE))</f>
        <v>3.0089999999999999</v>
      </c>
      <c r="Z104" s="3"/>
    </row>
    <row r="105" spans="1:26" x14ac:dyDescent="0.2">
      <c r="A105" s="3">
        <v>10053</v>
      </c>
      <c r="B105" s="10" t="str">
        <f>IF(A105="NA","",VLOOKUP(A105,'QAQC ID Reference Page'!A$2:G$10999,2,FALSE))</f>
        <v>OBS0720</v>
      </c>
      <c r="C105" s="20">
        <f>IF(A105="NA","",VLOOKUP(A105,'QAQC ID Reference Page'!A$2:G$10999,3,FALSE))</f>
        <v>44042</v>
      </c>
      <c r="D105" s="12">
        <f>IF(A105="NA","",VLOOKUP(A105,'QAQC ID Reference Page'!A$2:G$10999,4,FALSE))</f>
        <v>0.39027777777777778</v>
      </c>
      <c r="E105" s="3">
        <f>IF(A105="NA","",VLOOKUP(A105,'QAQC ID Reference Page'!A$2:G$10999,5,FALSE))</f>
        <v>1031</v>
      </c>
      <c r="F105" s="3" t="str">
        <f>IF(A105="NA","",VLOOKUP(A105,'QAQC ID Reference Page'!A$2:G$10999,6,FALSE))</f>
        <v>E1</v>
      </c>
      <c r="G105" s="3" t="str">
        <f>IF(A105="NA","",VLOOKUP(A105,'QAQC ID Reference Page'!A$2:G$10999,7,FALSE))</f>
        <v>S</v>
      </c>
      <c r="H105" s="21">
        <f>IF(A105="NA","",VLOOKUP(A105,'Water Data'!G$2:O$9999,2,FALSE))</f>
        <v>6.71</v>
      </c>
      <c r="I105" s="21">
        <f>IF(A105="NA","",VLOOKUP(A105,'Water Data'!G$2:O$9999,3,FALSE))</f>
        <v>28.1</v>
      </c>
      <c r="J105" s="3">
        <f>IF(A105="NA","",VLOOKUP(A105,'Water Data'!G$2:O$9999,4,FALSE))</f>
        <v>15.55</v>
      </c>
      <c r="K105" s="3">
        <f>IF(A105="NA","",VLOOKUP(A105,'Water Data'!G$2:O$9999,6,FALSE))</f>
        <v>8.02</v>
      </c>
      <c r="L105" s="3">
        <f>IF(A105="NA","",VLOOKUP(A105,'Water Data'!G$2:O$9999,9,FALSE))</f>
        <v>16.39</v>
      </c>
      <c r="M105" s="3">
        <f>IF(A105="NA","",VLOOKUP(A105,Nutrients!A$2:L$9999,8,FALSE))</f>
        <v>0.69</v>
      </c>
      <c r="N105" s="3">
        <f>IF(A105="NA","",VLOOKUP(A105,Nutrients!A$2:L$9999,9,FALSE))</f>
        <v>0.17</v>
      </c>
      <c r="O105" s="3">
        <f>IF(A105="NA","",VLOOKUP(A105,Nutrients!A$2:L$9999,10,FALSE))</f>
        <v>0.504</v>
      </c>
      <c r="P105" s="3">
        <f>IF(A105="NA","",VLOOKUP(A105,Nutrients!A$2:L$9999,11,FALSE))</f>
        <v>0.47</v>
      </c>
      <c r="Q105" s="21">
        <f>IF(A105="NA","",VLOOKUP(A105,Nutrients!A$2:L$9999,12,FALSE))</f>
        <v>65.45</v>
      </c>
      <c r="R105" s="3">
        <f>IF(A105="NA","",VLOOKUP(A105,Chla!A$2:O$9999,15,FALSE))</f>
        <v>12.134163999999998</v>
      </c>
      <c r="S105" s="3">
        <f>IF(A105="NA","",VLOOKUP(A105,TSS!A$2:L$9999,12,FALSE))</f>
        <v>32</v>
      </c>
      <c r="T105" s="21">
        <f>IF(A105="NA","",VLOOKUP(A105,PCN!A$2:Q$9999,11,FALSE))</f>
        <v>103.482</v>
      </c>
      <c r="U105" s="21">
        <f>IF(A105="NA","",VLOOKUP(A105,PCN!A$2:Q$9999,12,FALSE))</f>
        <v>2.9000000000000001E-2</v>
      </c>
      <c r="V105" s="21">
        <f>IF(A105="NA","",VLOOKUP(A105,PCN!A$2:Q$9999,14,FALSE))</f>
        <v>290</v>
      </c>
      <c r="W105" s="21">
        <f>IF(A105="NA","",VLOOKUP(A105,PCN!A$2:Q$9999,15,FALSE))</f>
        <v>2627.8449999999998</v>
      </c>
      <c r="X105" s="21">
        <f>IF(A105="NA","",VLOOKUP(A105,TN_DOC!A$2:I$9999,8,FALSE))</f>
        <v>0.40339999999999998</v>
      </c>
      <c r="Y105" s="21">
        <f>IF(A105="NA","",VLOOKUP(A105,TN_DOC!A$2:I$9999,9,FALSE))</f>
        <v>6.0510000000000002</v>
      </c>
      <c r="Z105" s="3"/>
    </row>
    <row r="106" spans="1:26" x14ac:dyDescent="0.2">
      <c r="A106" s="3">
        <v>10052</v>
      </c>
      <c r="B106" s="10" t="str">
        <f>IF(A106="NA","",VLOOKUP(A106,'QAQC ID Reference Page'!A$2:G$10999,2,FALSE))</f>
        <v>OBS0720</v>
      </c>
      <c r="C106" s="20">
        <f>IF(A106="NA","",VLOOKUP(A106,'QAQC ID Reference Page'!A$2:G$10999,3,FALSE))</f>
        <v>44042</v>
      </c>
      <c r="D106" s="12">
        <f>IF(A106="NA","",VLOOKUP(A106,'QAQC ID Reference Page'!A$2:G$10999,4,FALSE))</f>
        <v>0.41041666666666665</v>
      </c>
      <c r="E106" s="3">
        <f>IF(A106="NA","",VLOOKUP(A106,'QAQC ID Reference Page'!A$2:G$10999,5,FALSE))</f>
        <v>1020</v>
      </c>
      <c r="F106" s="3" t="str">
        <f>IF(A106="NA","",VLOOKUP(A106,'QAQC ID Reference Page'!A$2:G$10999,6,FALSE))</f>
        <v>BLB</v>
      </c>
      <c r="G106" s="3" t="str">
        <f>IF(A106="NA","",VLOOKUP(A106,'QAQC ID Reference Page'!A$2:G$10999,7,FALSE))</f>
        <v>S</v>
      </c>
      <c r="H106" s="21">
        <f>IF(A106="NA","",VLOOKUP(A106,'Water Data'!G$2:O$9999,2,FALSE))</f>
        <v>6.68</v>
      </c>
      <c r="I106" s="21">
        <f>IF(A106="NA","",VLOOKUP(A106,'Water Data'!G$2:O$9999,3,FALSE))</f>
        <v>28.3</v>
      </c>
      <c r="J106" s="3">
        <f>IF(A106="NA","",VLOOKUP(A106,'Water Data'!G$2:O$9999,4,FALSE))</f>
        <v>17.71</v>
      </c>
      <c r="K106" s="3">
        <f>IF(A106="NA","",VLOOKUP(A106,'Water Data'!G$2:O$9999,6,FALSE))</f>
        <v>8.07</v>
      </c>
      <c r="L106" s="3">
        <f>IF(A106="NA","",VLOOKUP(A106,'Water Data'!G$2:O$9999,9,FALSE))</f>
        <v>17.86</v>
      </c>
      <c r="M106" s="3">
        <f>IF(A106="NA","",VLOOKUP(A106,Nutrients!A$2:L$9999,8,FALSE))</f>
        <v>0.52</v>
      </c>
      <c r="N106" s="3">
        <f>IF(A106="NA","",VLOOKUP(A106,Nutrients!A$2:L$9999,9,FALSE))</f>
        <v>0.27</v>
      </c>
      <c r="O106" s="3">
        <f>IF(A106="NA","",VLOOKUP(A106,Nutrients!A$2:L$9999,10,FALSE))</f>
        <v>0.49</v>
      </c>
      <c r="P106" s="3">
        <f>IF(A106="NA","",VLOOKUP(A106,Nutrients!A$2:L$9999,11,FALSE))</f>
        <v>1.38</v>
      </c>
      <c r="Q106" s="21">
        <f>IF(A106="NA","",VLOOKUP(A106,Nutrients!A$2:L$9999,12,FALSE))</f>
        <v>65.55</v>
      </c>
      <c r="R106" s="3">
        <f>IF(A106="NA","",VLOOKUP(A106,Chla!A$2:O$9999,15,FALSE))</f>
        <v>12.753839999999999</v>
      </c>
      <c r="S106" s="3">
        <f>IF(A106="NA","",VLOOKUP(A106,TSS!A$2:L$9999,12,FALSE))</f>
        <v>39.603960396039604</v>
      </c>
      <c r="T106" s="21">
        <f>IF(A106="NA","",VLOOKUP(A106,PCN!A$2:Q$9999,11,FALSE))</f>
        <v>100.343</v>
      </c>
      <c r="U106" s="21">
        <f>IF(A106="NA","",VLOOKUP(A106,PCN!A$2:Q$9999,12,FALSE))</f>
        <v>2.8000000000000001E-2</v>
      </c>
      <c r="V106" s="21">
        <f>IF(A106="NA","",VLOOKUP(A106,PCN!A$2:Q$9999,14,FALSE))</f>
        <v>279.99999999999994</v>
      </c>
      <c r="W106" s="21">
        <f>IF(A106="NA","",VLOOKUP(A106,PCN!A$2:Q$9999,15,FALSE))</f>
        <v>2389.4569999999999</v>
      </c>
      <c r="X106" s="21">
        <f>IF(A106="NA","",VLOOKUP(A106,TN_DOC!A$2:I$9999,8,FALSE))</f>
        <v>0.1236</v>
      </c>
      <c r="Y106" s="21">
        <f>IF(A106="NA","",VLOOKUP(A106,TN_DOC!A$2:I$9999,9,FALSE))</f>
        <v>2.31</v>
      </c>
      <c r="Z106" s="3"/>
    </row>
    <row r="107" spans="1:26" x14ac:dyDescent="0.2">
      <c r="A107" s="3">
        <v>10046</v>
      </c>
      <c r="B107" s="10" t="str">
        <f>IF(A107="NA","",VLOOKUP(A107,'QAQC ID Reference Page'!A$2:G$10999,2,FALSE))</f>
        <v>OBS0720</v>
      </c>
      <c r="C107" s="20">
        <f>IF(A107="NA","",VLOOKUP(A107,'QAQC ID Reference Page'!A$2:G$10999,3,FALSE))</f>
        <v>44042</v>
      </c>
      <c r="D107" s="12">
        <f>IF(A107="NA","",VLOOKUP(A107,'QAQC ID Reference Page'!A$2:G$10999,4,FALSE))</f>
        <v>0.42430555555555555</v>
      </c>
      <c r="E107" s="3">
        <f>IF(A107="NA","",VLOOKUP(A107,'QAQC ID Reference Page'!A$2:G$10999,5,FALSE))</f>
        <v>1029</v>
      </c>
      <c r="F107" s="3" t="str">
        <f>IF(A107="NA","",VLOOKUP(A107,'QAQC ID Reference Page'!A$2:G$10999,6,FALSE))</f>
        <v>WFR</v>
      </c>
      <c r="G107" s="3" t="str">
        <f>IF(A107="NA","",VLOOKUP(A107,'QAQC ID Reference Page'!A$2:G$10999,7,FALSE))</f>
        <v>S</v>
      </c>
      <c r="H107" s="21">
        <f>IF(A107="NA","",VLOOKUP(A107,'Water Data'!G$2:O$9999,2,FALSE))</f>
        <v>6.76</v>
      </c>
      <c r="I107" s="21">
        <f>IF(A107="NA","",VLOOKUP(A107,'Water Data'!G$2:O$9999,3,FALSE))</f>
        <v>28.4</v>
      </c>
      <c r="J107" s="3">
        <f>IF(A107="NA","",VLOOKUP(A107,'Water Data'!G$2:O$9999,4,FALSE))</f>
        <v>12.41</v>
      </c>
      <c r="K107" s="3">
        <f>IF(A107="NA","",VLOOKUP(A107,'Water Data'!G$2:O$9999,6,FALSE))</f>
        <v>7.9</v>
      </c>
      <c r="L107" s="3">
        <f>IF(A107="NA","",VLOOKUP(A107,'Water Data'!G$2:O$9999,9,FALSE))</f>
        <v>14.98</v>
      </c>
      <c r="M107" s="3">
        <f>IF(A107="NA","",VLOOKUP(A107,Nutrients!A$2:L$9999,8,FALSE))</f>
        <v>0.01</v>
      </c>
      <c r="N107" s="3">
        <f>IF(A107="NA","",VLOOKUP(A107,Nutrients!A$2:L$9999,9,FALSE))</f>
        <v>0.15</v>
      </c>
      <c r="O107" s="3">
        <f>IF(A107="NA","",VLOOKUP(A107,Nutrients!A$2:L$9999,10,FALSE))</f>
        <v>0.51900000000000002</v>
      </c>
      <c r="P107" s="3">
        <f>IF(A107="NA","",VLOOKUP(A107,Nutrients!A$2:L$9999,11,FALSE))</f>
        <v>-0.17</v>
      </c>
      <c r="Q107" s="21">
        <f>IF(A107="NA","",VLOOKUP(A107,Nutrients!A$2:L$9999,12,FALSE))</f>
        <v>80.760000000000005</v>
      </c>
      <c r="R107" s="3">
        <f>IF(A107="NA","",VLOOKUP(A107,Chla!A$2:O$9999,15,FALSE))</f>
        <v>14.404435164835164</v>
      </c>
      <c r="S107" s="3">
        <f>IF(A107="NA","",VLOOKUP(A107,TSS!A$2:L$9999,12,FALSE))</f>
        <v>52.631578947368418</v>
      </c>
      <c r="T107" s="21">
        <f>IF(A107="NA","",VLOOKUP(A107,PCN!A$2:Q$9999,11,FALSE))</f>
        <v>103.598</v>
      </c>
      <c r="U107" s="21">
        <f>IF(A107="NA","",VLOOKUP(A107,PCN!A$2:Q$9999,12,FALSE))</f>
        <v>2.9000000000000001E-2</v>
      </c>
      <c r="V107" s="21">
        <f>IF(A107="NA","",VLOOKUP(A107,PCN!A$2:Q$9999,14,FALSE))</f>
        <v>290</v>
      </c>
      <c r="W107" s="21">
        <f>IF(A107="NA","",VLOOKUP(A107,PCN!A$2:Q$9999,15,FALSE))</f>
        <v>2875.4679999999998</v>
      </c>
      <c r="X107" s="21">
        <f>IF(A107="NA","",VLOOKUP(A107,TN_DOC!A$2:I$9999,8,FALSE))</f>
        <v>0.1133</v>
      </c>
      <c r="Y107" s="21">
        <f>IF(A107="NA","",VLOOKUP(A107,TN_DOC!A$2:I$9999,9,FALSE))</f>
        <v>1.7030000000000001</v>
      </c>
      <c r="Z107" s="3"/>
    </row>
    <row r="108" spans="1:26" x14ac:dyDescent="0.2">
      <c r="A108" s="3">
        <v>10059</v>
      </c>
      <c r="B108" s="10" t="str">
        <f>IF(A108="NA","",VLOOKUP(A108,'QAQC ID Reference Page'!A$2:G$10999,2,FALSE))</f>
        <v>OBS0720</v>
      </c>
      <c r="C108" s="20">
        <f>IF(A108="NA","",VLOOKUP(A108,'QAQC ID Reference Page'!A$2:G$10999,3,FALSE))</f>
        <v>44042</v>
      </c>
      <c r="D108" s="12">
        <f>IF(A108="NA","",VLOOKUP(A108,'QAQC ID Reference Page'!A$2:G$10999,4,FALSE))</f>
        <v>0.43541666666666667</v>
      </c>
      <c r="E108" s="3">
        <f>IF(A108="NA","",VLOOKUP(A108,'QAQC ID Reference Page'!A$2:G$10999,5,FALSE))</f>
        <v>1027</v>
      </c>
      <c r="F108" s="3" t="str">
        <f>IF(A108="NA","",VLOOKUP(A108,'QAQC ID Reference Page'!A$2:G$10999,6,FALSE))</f>
        <v>C4</v>
      </c>
      <c r="G108" s="3" t="str">
        <f>IF(A108="NA","",VLOOKUP(A108,'QAQC ID Reference Page'!A$2:G$10999,7,FALSE))</f>
        <v>S</v>
      </c>
      <c r="H108" s="21">
        <f>IF(A108="NA","",VLOOKUP(A108,'Water Data'!G$2:O$9999,2,FALSE))</f>
        <v>7.38</v>
      </c>
      <c r="I108" s="21">
        <f>IF(A108="NA","",VLOOKUP(A108,'Water Data'!G$2:O$9999,3,FALSE))</f>
        <v>28.3</v>
      </c>
      <c r="J108" s="3">
        <f>IF(A108="NA","",VLOOKUP(A108,'Water Data'!G$2:O$9999,4,FALSE))</f>
        <v>20.350000000000001</v>
      </c>
      <c r="K108" s="3">
        <f>IF(A108="NA","",VLOOKUP(A108,'Water Data'!G$2:O$9999,6,FALSE))</f>
        <v>8.2200000000000006</v>
      </c>
      <c r="L108" s="3">
        <f>IF(A108="NA","",VLOOKUP(A108,'Water Data'!G$2:O$9999,9,FALSE))</f>
        <v>18.489999999999998</v>
      </c>
      <c r="M108" s="3">
        <f>IF(A108="NA","",VLOOKUP(A108,Nutrients!A$2:L$9999,8,FALSE))</f>
        <v>0.47</v>
      </c>
      <c r="N108" s="3">
        <f>IF(A108="NA","",VLOOKUP(A108,Nutrients!A$2:L$9999,9,FALSE))</f>
        <v>0.46</v>
      </c>
      <c r="O108" s="3">
        <f>IF(A108="NA","",VLOOKUP(A108,Nutrients!A$2:L$9999,10,FALSE))</f>
        <v>0.64</v>
      </c>
      <c r="P108" s="3">
        <f>IF(A108="NA","",VLOOKUP(A108,Nutrients!A$2:L$9999,11,FALSE))</f>
        <v>0.02</v>
      </c>
      <c r="Q108" s="21">
        <f>IF(A108="NA","",VLOOKUP(A108,Nutrients!A$2:L$9999,12,FALSE))</f>
        <v>62.58</v>
      </c>
      <c r="R108" s="3">
        <f>IF(A108="NA","",VLOOKUP(A108,Chla!A$2:O$9999,15,FALSE))</f>
        <v>10.264108</v>
      </c>
      <c r="S108" s="3">
        <f>IF(A108="NA","",VLOOKUP(A108,TSS!A$2:L$9999,12,FALSE))</f>
        <v>22.857142857142854</v>
      </c>
      <c r="T108" s="21">
        <f>IF(A108="NA","",VLOOKUP(A108,PCN!A$2:Q$9999,11,FALSE))</f>
        <v>62.423000000000002</v>
      </c>
      <c r="U108" s="21">
        <f>IF(A108="NA","",VLOOKUP(A108,PCN!A$2:Q$9999,12,FALSE))</f>
        <v>1.9E-2</v>
      </c>
      <c r="V108" s="21">
        <f>IF(A108="NA","",VLOOKUP(A108,PCN!A$2:Q$9999,14,FALSE))</f>
        <v>189.99999999999997</v>
      </c>
      <c r="W108" s="21">
        <f>IF(A108="NA","",VLOOKUP(A108,PCN!A$2:Q$9999,15,FALSE))</f>
        <v>2142.4090000000001</v>
      </c>
      <c r="X108" s="21">
        <f>IF(A108="NA","",VLOOKUP(A108,TN_DOC!A$2:I$9999,8,FALSE))</f>
        <v>0.1474</v>
      </c>
      <c r="Y108" s="21">
        <f>IF(A108="NA","",VLOOKUP(A108,TN_DOC!A$2:I$9999,9,FALSE))</f>
        <v>1.821</v>
      </c>
      <c r="Z108" s="3"/>
    </row>
    <row r="109" spans="1:26" x14ac:dyDescent="0.2">
      <c r="A109" s="3">
        <v>10050</v>
      </c>
      <c r="B109" s="10" t="str">
        <f>IF(A109="NA","",VLOOKUP(A109,'QAQC ID Reference Page'!A$2:G$10999,2,FALSE))</f>
        <v>OBS0720</v>
      </c>
      <c r="C109" s="20">
        <f>IF(A109="NA","",VLOOKUP(A109,'QAQC ID Reference Page'!A$2:G$10999,3,FALSE))</f>
        <v>44042</v>
      </c>
      <c r="D109" s="12">
        <f>IF(A109="NA","",VLOOKUP(A109,'QAQC ID Reference Page'!A$2:G$10999,4,FALSE))</f>
        <v>0.46388888888888891</v>
      </c>
      <c r="E109" s="3">
        <f>IF(A109="NA","",VLOOKUP(A109,'QAQC ID Reference Page'!A$2:G$10999,5,FALSE))</f>
        <v>1002</v>
      </c>
      <c r="F109" s="3" t="str">
        <f>IF(A109="NA","",VLOOKUP(A109,'QAQC ID Reference Page'!A$2:G$10999,6,FALSE))</f>
        <v>E6</v>
      </c>
      <c r="G109" s="3" t="str">
        <f>IF(A109="NA","",VLOOKUP(A109,'QAQC ID Reference Page'!A$2:G$10999,7,FALSE))</f>
        <v>S</v>
      </c>
      <c r="H109" s="21">
        <f>IF(A109="NA","",VLOOKUP(A109,'Water Data'!G$2:O$9999,2,FALSE))</f>
        <v>6.54</v>
      </c>
      <c r="I109" s="21">
        <f>IF(A109="NA","",VLOOKUP(A109,'Water Data'!G$2:O$9999,3,FALSE))</f>
        <v>28.6</v>
      </c>
      <c r="J109" s="3">
        <f>IF(A109="NA","",VLOOKUP(A109,'Water Data'!G$2:O$9999,4,FALSE))</f>
        <v>14.68</v>
      </c>
      <c r="K109" s="3" t="str">
        <f>IF(A109="NA","",VLOOKUP(A109,'Water Data'!G$2:O$9999,6,FALSE))</f>
        <v>LOST</v>
      </c>
      <c r="L109" s="3">
        <f>IF(A109="NA","",VLOOKUP(A109,'Water Data'!G$2:O$9999,9,FALSE))</f>
        <v>17.190000000000001</v>
      </c>
      <c r="M109" s="3">
        <f>IF(A109="NA","",VLOOKUP(A109,Nutrients!A$2:L$9999,8,FALSE))</f>
        <v>-0.03</v>
      </c>
      <c r="N109" s="3">
        <f>IF(A109="NA","",VLOOKUP(A109,Nutrients!A$2:L$9999,9,FALSE))</f>
        <v>0.19</v>
      </c>
      <c r="O109" s="3">
        <f>IF(A109="NA","",VLOOKUP(A109,Nutrients!A$2:L$9999,10,FALSE))</f>
        <v>0.45300000000000001</v>
      </c>
      <c r="P109" s="3">
        <f>IF(A109="NA","",VLOOKUP(A109,Nutrients!A$2:L$9999,11,FALSE))</f>
        <v>-0.09</v>
      </c>
      <c r="Q109" s="21">
        <f>IF(A109="NA","",VLOOKUP(A109,Nutrients!A$2:L$9999,12,FALSE))</f>
        <v>118.72</v>
      </c>
      <c r="R109" s="3">
        <f>IF(A109="NA","",VLOOKUP(A109,Chla!A$2:O$9999,15,FALSE))</f>
        <v>26.752715999999999</v>
      </c>
      <c r="S109" s="3">
        <f>IF(A109="NA","",VLOOKUP(A109,TSS!A$2:L$9999,12,FALSE))</f>
        <v>52</v>
      </c>
      <c r="T109" s="21">
        <f>IF(A109="NA","",VLOOKUP(A109,PCN!A$2:Q$9999,11,FALSE))</f>
        <v>112.622</v>
      </c>
      <c r="U109" s="21">
        <f>IF(A109="NA","",VLOOKUP(A109,PCN!A$2:Q$9999,12,FALSE))</f>
        <v>3.1E-2</v>
      </c>
      <c r="V109" s="21">
        <f>IF(A109="NA","",VLOOKUP(A109,PCN!A$2:Q$9999,14,FALSE))</f>
        <v>310</v>
      </c>
      <c r="W109" s="21">
        <f>IF(A109="NA","",VLOOKUP(A109,PCN!A$2:Q$9999,15,FALSE))</f>
        <v>2604.567</v>
      </c>
      <c r="X109" s="21">
        <f>IF(A109="NA","",VLOOKUP(A109,TN_DOC!A$2:I$9999,8,FALSE))</f>
        <v>7.7340000000000006E-2</v>
      </c>
      <c r="Y109" s="21">
        <f>IF(A109="NA","",VLOOKUP(A109,TN_DOC!A$2:I$9999,9,FALSE))</f>
        <v>1.5049999999999999</v>
      </c>
      <c r="Z109" s="3"/>
    </row>
    <row r="110" spans="1:26" x14ac:dyDescent="0.2">
      <c r="A110" s="3">
        <v>10043</v>
      </c>
      <c r="B110" s="10" t="str">
        <f>IF(A110="NA","",VLOOKUP(A110,'QAQC ID Reference Page'!A$2:G$10999,2,FALSE))</f>
        <v>OBS0720</v>
      </c>
      <c r="C110" s="20">
        <f>IF(A110="NA","",VLOOKUP(A110,'QAQC ID Reference Page'!A$2:G$10999,3,FALSE))</f>
        <v>44042</v>
      </c>
      <c r="D110" s="12">
        <f>IF(A110="NA","",VLOOKUP(A110,'QAQC ID Reference Page'!A$2:G$10999,4,FALSE))</f>
        <v>0.47916666666666669</v>
      </c>
      <c r="E110" s="3">
        <f>IF(A110="NA","",VLOOKUP(A110,'QAQC ID Reference Page'!A$2:G$10999,5,FALSE))</f>
        <v>1036</v>
      </c>
      <c r="F110" s="3" t="str">
        <f>IF(A110="NA","",VLOOKUP(A110,'QAQC ID Reference Page'!A$2:G$10999,6,FALSE))</f>
        <v>E7C</v>
      </c>
      <c r="G110" s="3" t="str">
        <f>IF(A110="NA","",VLOOKUP(A110,'QAQC ID Reference Page'!A$2:G$10999,7,FALSE))</f>
        <v>S</v>
      </c>
      <c r="H110" s="21">
        <f>IF(A110="NA","",VLOOKUP(A110,'Water Data'!G$2:O$9999,2,FALSE))</f>
        <v>7.79</v>
      </c>
      <c r="I110" s="21">
        <f>IF(A110="NA","",VLOOKUP(A110,'Water Data'!G$2:O$9999,3,FALSE))</f>
        <v>28.6</v>
      </c>
      <c r="J110" s="3">
        <f>IF(A110="NA","",VLOOKUP(A110,'Water Data'!G$2:O$9999,4,FALSE))</f>
        <v>14.22</v>
      </c>
      <c r="K110" s="3">
        <f>IF(A110="NA","",VLOOKUP(A110,'Water Data'!G$2:O$9999,6,FALSE))</f>
        <v>8.18</v>
      </c>
      <c r="L110" s="3">
        <f>IF(A110="NA","",VLOOKUP(A110,'Water Data'!G$2:O$9999,9,FALSE))</f>
        <v>15.78</v>
      </c>
      <c r="M110" s="3">
        <f>IF(A110="NA","",VLOOKUP(A110,Nutrients!A$2:L$9999,8,FALSE))</f>
        <v>0.44</v>
      </c>
      <c r="N110" s="3">
        <f>IF(A110="NA","",VLOOKUP(A110,Nutrients!A$2:L$9999,9,FALSE))</f>
        <v>0.23</v>
      </c>
      <c r="O110" s="3">
        <f>IF(A110="NA","",VLOOKUP(A110,Nutrients!A$2:L$9999,10,FALSE))</f>
        <v>0.41399999999999998</v>
      </c>
      <c r="P110" s="3">
        <f>IF(A110="NA","",VLOOKUP(A110,Nutrients!A$2:L$9999,11,FALSE))</f>
        <v>0.04</v>
      </c>
      <c r="Q110" s="21">
        <f>IF(A110="NA","",VLOOKUP(A110,Nutrients!A$2:L$9999,12,FALSE))</f>
        <v>95.84</v>
      </c>
      <c r="R110" s="3">
        <f>IF(A110="NA","",VLOOKUP(A110,Chla!A$2:O$9999,15,FALSE))</f>
        <v>8.8066039999999983</v>
      </c>
      <c r="S110" s="3">
        <f>IF(A110="NA","",VLOOKUP(A110,TSS!A$2:L$9999,12,FALSE))</f>
        <v>17.142857142857142</v>
      </c>
      <c r="T110" s="21">
        <f>IF(A110="NA","",VLOOKUP(A110,PCN!A$2:Q$9999,11,FALSE))</f>
        <v>58.94</v>
      </c>
      <c r="U110" s="21">
        <f>IF(A110="NA","",VLOOKUP(A110,PCN!A$2:Q$9999,12,FALSE))</f>
        <v>1.7999999999999999E-2</v>
      </c>
      <c r="V110" s="21" t="e">
        <f>IF(A110="NA","",VLOOKUP(A110,PCN!A$2:Q$9999,14,FALSE))</f>
        <v>#VALUE!</v>
      </c>
      <c r="W110" s="21">
        <f>IF(A110="NA","",VLOOKUP(A110,PCN!A$2:Q$9999,15,FALSE))</f>
        <v>1837.56</v>
      </c>
      <c r="X110" s="21">
        <f>IF(A110="NA","",VLOOKUP(A110,TN_DOC!A$2:I$9999,8,FALSE))</f>
        <v>0.15620000000000001</v>
      </c>
      <c r="Y110" s="21">
        <f>IF(A110="NA","",VLOOKUP(A110,TN_DOC!A$2:I$9999,9,FALSE))</f>
        <v>2.1</v>
      </c>
      <c r="Z110" s="3"/>
    </row>
    <row r="111" spans="1:26" x14ac:dyDescent="0.2">
      <c r="A111" s="3">
        <v>10042</v>
      </c>
      <c r="B111" s="10" t="str">
        <f>IF(A111="NA","",VLOOKUP(A111,'QAQC ID Reference Page'!A$2:G$10999,2,FALSE))</f>
        <v>OBS0720</v>
      </c>
      <c r="C111" s="20">
        <f>IF(A111="NA","",VLOOKUP(A111,'QAQC ID Reference Page'!A$2:G$10999,3,FALSE))</f>
        <v>44042</v>
      </c>
      <c r="D111" s="12">
        <f>IF(A111="NA","",VLOOKUP(A111,'QAQC ID Reference Page'!A$2:G$10999,4,FALSE))</f>
        <v>0.47916666666666669</v>
      </c>
      <c r="E111" s="3">
        <f>IF(A111="NA","",VLOOKUP(A111,'QAQC ID Reference Page'!A$2:G$10999,5,FALSE))</f>
        <v>1025</v>
      </c>
      <c r="F111" s="3" t="str">
        <f>IF(A111="NA","",VLOOKUP(A111,'QAQC ID Reference Page'!A$2:G$10999,6,FALSE))</f>
        <v>E7C</v>
      </c>
      <c r="G111" s="3" t="str">
        <f>IF(A111="NA","",VLOOKUP(A111,'QAQC ID Reference Page'!A$2:G$10999,7,FALSE))</f>
        <v>B</v>
      </c>
      <c r="H111" s="21">
        <f>IF(A111="NA","",VLOOKUP(A111,'Water Data'!G$2:O$9999,2,FALSE))</f>
        <v>5.28</v>
      </c>
      <c r="I111" s="21">
        <f>IF(A111="NA","",VLOOKUP(A111,'Water Data'!G$2:O$9999,3,FALSE))</f>
        <v>28.3</v>
      </c>
      <c r="J111" s="3">
        <f>IF(A111="NA","",VLOOKUP(A111,'Water Data'!G$2:O$9999,4,FALSE))</f>
        <v>24.21</v>
      </c>
      <c r="K111" s="3">
        <f>IF(A111="NA","",VLOOKUP(A111,'Water Data'!G$2:O$9999,6,FALSE))</f>
        <v>8.09</v>
      </c>
      <c r="L111" s="3">
        <f>IF(A111="NA","",VLOOKUP(A111,'Water Data'!G$2:O$9999,9,FALSE))</f>
        <v>21.35</v>
      </c>
      <c r="M111" s="3">
        <f>IF(A111="NA","",VLOOKUP(A111,Nutrients!A$2:L$9999,8,FALSE))</f>
        <v>1.3</v>
      </c>
      <c r="N111" s="3">
        <f>IF(A111="NA","",VLOOKUP(A111,Nutrients!A$2:L$9999,9,FALSE))</f>
        <v>0.63</v>
      </c>
      <c r="O111" s="3">
        <f>IF(A111="NA","",VLOOKUP(A111,Nutrients!A$2:L$9999,10,FALSE))</f>
        <v>0.66800000000000004</v>
      </c>
      <c r="P111" s="3">
        <f>IF(A111="NA","",VLOOKUP(A111,Nutrients!A$2:L$9999,11,FALSE))</f>
        <v>3.75</v>
      </c>
      <c r="Q111" s="21">
        <f>IF(A111="NA","",VLOOKUP(A111,Nutrients!A$2:L$9999,12,FALSE))</f>
        <v>53.21</v>
      </c>
      <c r="R111" s="3">
        <f>IF(A111="NA","",VLOOKUP(A111,Chla!A$2:O$9999,15,FALSE))</f>
        <v>6.4583960000000005</v>
      </c>
      <c r="S111" s="3">
        <f>IF(A111="NA","",VLOOKUP(A111,TSS!A$2:L$9999,12,FALSE))</f>
        <v>56</v>
      </c>
      <c r="T111" s="21">
        <f>IF(A111="NA","",VLOOKUP(A111,PCN!A$2:Q$9999,11,FALSE))</f>
        <v>57.901000000000003</v>
      </c>
      <c r="U111" s="21">
        <f>IF(A111="NA","",VLOOKUP(A111,PCN!A$2:Q$9999,12,FALSE))</f>
        <v>1.7999999999999999E-2</v>
      </c>
      <c r="V111" s="21" t="e">
        <f>IF(A111="NA","",VLOOKUP(A111,PCN!A$2:Q$9999,14,FALSE))</f>
        <v>#VALUE!</v>
      </c>
      <c r="W111" s="21">
        <f>IF(A111="NA","",VLOOKUP(A111,PCN!A$2:Q$9999,15,FALSE))</f>
        <v>2371.346</v>
      </c>
      <c r="X111" s="21">
        <f>IF(A111="NA","",VLOOKUP(A111,TN_DOC!A$2:I$9999,8,FALSE))</f>
        <v>0.27379999999999999</v>
      </c>
      <c r="Y111" s="21">
        <f>IF(A111="NA","",VLOOKUP(A111,TN_DOC!A$2:I$9999,9,FALSE))</f>
        <v>1.9450000000000001</v>
      </c>
      <c r="Z111" s="3"/>
    </row>
    <row r="112" spans="1:26" x14ac:dyDescent="0.2">
      <c r="A112" s="3">
        <v>10056</v>
      </c>
      <c r="B112" s="10" t="str">
        <f>IF(A112="NA","",VLOOKUP(A112,'QAQC ID Reference Page'!A$2:G$10999,2,FALSE))</f>
        <v>OBS0720</v>
      </c>
      <c r="C112" s="20">
        <f>IF(A112="NA","",VLOOKUP(A112,'QAQC ID Reference Page'!A$2:G$10999,3,FALSE))</f>
        <v>44042</v>
      </c>
      <c r="D112" s="12">
        <f>IF(A112="NA","",VLOOKUP(A112,'QAQC ID Reference Page'!A$2:G$10999,4,FALSE))</f>
        <v>0.49305555555555558</v>
      </c>
      <c r="E112" s="3">
        <f>IF(A112="NA","",VLOOKUP(A112,'QAQC ID Reference Page'!A$2:G$10999,5,FALSE))</f>
        <v>1041</v>
      </c>
      <c r="F112" s="3" t="str">
        <f>IF(A112="NA","",VLOOKUP(A112,'QAQC ID Reference Page'!A$2:G$10999,6,FALSE))</f>
        <v>E9</v>
      </c>
      <c r="G112" s="3" t="str">
        <f>IF(A112="NA","",VLOOKUP(A112,'QAQC ID Reference Page'!A$2:G$10999,7,FALSE))</f>
        <v>S</v>
      </c>
      <c r="H112" s="21">
        <f>IF(A112="NA","",VLOOKUP(A112,'Water Data'!G$2:O$9999,2,FALSE))</f>
        <v>7.34</v>
      </c>
      <c r="I112" s="21">
        <f>IF(A112="NA","",VLOOKUP(A112,'Water Data'!G$2:O$9999,3,FALSE))</f>
        <v>28.6</v>
      </c>
      <c r="J112" s="3">
        <f>IF(A112="NA","",VLOOKUP(A112,'Water Data'!G$2:O$9999,4,FALSE))</f>
        <v>14.79</v>
      </c>
      <c r="K112" s="3" t="str">
        <f>IF(A112="NA","",VLOOKUP(A112,'Water Data'!G$2:O$9999,6,FALSE))</f>
        <v>LOST</v>
      </c>
      <c r="L112" s="3">
        <f>IF(A112="NA","",VLOOKUP(A112,'Water Data'!G$2:O$9999,9,FALSE))</f>
        <v>16.239999999999998</v>
      </c>
      <c r="M112" s="3">
        <f>IF(A112="NA","",VLOOKUP(A112,Nutrients!A$2:L$9999,8,FALSE))</f>
        <v>0.19</v>
      </c>
      <c r="N112" s="3">
        <f>IF(A112="NA","",VLOOKUP(A112,Nutrients!A$2:L$9999,9,FALSE))</f>
        <v>0.37</v>
      </c>
      <c r="O112" s="3">
        <f>IF(A112="NA","",VLOOKUP(A112,Nutrients!A$2:L$9999,10,FALSE))</f>
        <v>0.48399999999999999</v>
      </c>
      <c r="P112" s="3">
        <f>IF(A112="NA","",VLOOKUP(A112,Nutrients!A$2:L$9999,11,FALSE))</f>
        <v>1.77</v>
      </c>
      <c r="Q112" s="21">
        <f>IF(A112="NA","",VLOOKUP(A112,Nutrients!A$2:L$9999,12,FALSE))</f>
        <v>91.47</v>
      </c>
      <c r="R112" s="3">
        <f>IF(A112="NA","",VLOOKUP(A112,Chla!A$2:O$9999,15,FALSE))</f>
        <v>11.873495999999999</v>
      </c>
      <c r="S112" s="3">
        <f>IF(A112="NA","",VLOOKUP(A112,TSS!A$2:L$9999,12,FALSE))</f>
        <v>20</v>
      </c>
      <c r="T112" s="21">
        <f>IF(A112="NA","",VLOOKUP(A112,PCN!A$2:Q$9999,11,FALSE))</f>
        <v>83.760999999999996</v>
      </c>
      <c r="U112" s="21">
        <f>IF(A112="NA","",VLOOKUP(A112,PCN!A$2:Q$9999,12,FALSE))</f>
        <v>2.4E-2</v>
      </c>
      <c r="V112" s="21">
        <f>IF(A112="NA","",VLOOKUP(A112,PCN!A$2:Q$9999,14,FALSE))</f>
        <v>240</v>
      </c>
      <c r="W112" s="21">
        <f>IF(A112="NA","",VLOOKUP(A112,PCN!A$2:Q$9999,15,FALSE))</f>
        <v>2228.0520000000001</v>
      </c>
      <c r="X112" s="21">
        <f>IF(A112="NA","",VLOOKUP(A112,TN_DOC!A$2:I$9999,8,FALSE))</f>
        <v>9.239E-2</v>
      </c>
      <c r="Y112" s="21">
        <f>IF(A112="NA","",VLOOKUP(A112,TN_DOC!A$2:I$9999,9,FALSE))</f>
        <v>1.3740000000000001</v>
      </c>
      <c r="Z112" s="3"/>
    </row>
    <row r="113" spans="1:26" x14ac:dyDescent="0.2">
      <c r="A113" s="3">
        <v>10060</v>
      </c>
      <c r="B113" s="10" t="str">
        <f>IF(A113="NA","",VLOOKUP(A113,'QAQC ID Reference Page'!A$2:G$10999,2,FALSE))</f>
        <v>OBS0720</v>
      </c>
      <c r="C113" s="20">
        <f>IF(A113="NA","",VLOOKUP(A113,'QAQC ID Reference Page'!A$2:G$10999,3,FALSE))</f>
        <v>44042</v>
      </c>
      <c r="D113" s="12">
        <f>IF(A113="NA","",VLOOKUP(A113,'QAQC ID Reference Page'!A$2:G$10999,4,FALSE))</f>
        <v>0.5131944444444444</v>
      </c>
      <c r="E113" s="3">
        <f>IF(A113="NA","",VLOOKUP(A113,'QAQC ID Reference Page'!A$2:G$10999,5,FALSE))</f>
        <v>1007</v>
      </c>
      <c r="F113" s="3" t="str">
        <f>IF(A113="NA","",VLOOKUP(A113,'QAQC ID Reference Page'!A$2:G$10999,6,FALSE))</f>
        <v>WB</v>
      </c>
      <c r="G113" s="3" t="str">
        <f>IF(A113="NA","",VLOOKUP(A113,'QAQC ID Reference Page'!A$2:G$10999,7,FALSE))</f>
        <v>S</v>
      </c>
      <c r="H113" s="21">
        <f>IF(A113="NA","",VLOOKUP(A113,'Water Data'!G$2:O$9999,2,FALSE))</f>
        <v>7.48</v>
      </c>
      <c r="I113" s="21">
        <f>IF(A113="NA","",VLOOKUP(A113,'Water Data'!G$2:O$9999,3,FALSE))</f>
        <v>29.1</v>
      </c>
      <c r="J113" s="3">
        <f>IF(A113="NA","",VLOOKUP(A113,'Water Data'!G$2:O$9999,4,FALSE))</f>
        <v>11.39</v>
      </c>
      <c r="K113" s="3" t="str">
        <f>IF(A113="NA","",VLOOKUP(A113,'Water Data'!G$2:O$9999,6,FALSE))</f>
        <v>LOST</v>
      </c>
      <c r="L113" s="3">
        <f>IF(A113="NA","",VLOOKUP(A113,'Water Data'!G$2:O$9999,9,FALSE))</f>
        <v>13.26</v>
      </c>
      <c r="M113" s="3">
        <f>IF(A113="NA","",VLOOKUP(A113,Nutrients!A$2:L$9999,8,FALSE))</f>
        <v>1.1499999999999999</v>
      </c>
      <c r="N113" s="3">
        <f>IF(A113="NA","",VLOOKUP(A113,Nutrients!A$2:L$9999,9,FALSE))</f>
        <v>0.16</v>
      </c>
      <c r="O113" s="3">
        <f>IF(A113="NA","",VLOOKUP(A113,Nutrients!A$2:L$9999,10,FALSE))</f>
        <v>0.73199999999999998</v>
      </c>
      <c r="P113" s="3">
        <f>IF(A113="NA","",VLOOKUP(A113,Nutrients!A$2:L$9999,11,FALSE))</f>
        <v>1.39</v>
      </c>
      <c r="Q113" s="21">
        <f>IF(A113="NA","",VLOOKUP(A113,Nutrients!A$2:L$9999,12,FALSE))</f>
        <v>123.74</v>
      </c>
      <c r="R113" s="3">
        <f>IF(A113="NA","",VLOOKUP(A113,Chla!A$2:O$9999,15,FALSE))</f>
        <v>37.064828235294115</v>
      </c>
      <c r="S113" s="3">
        <f>IF(A113="NA","",VLOOKUP(A113,TSS!A$2:L$9999,12,FALSE))</f>
        <v>31.578947368421051</v>
      </c>
      <c r="T113" s="21">
        <f>IF(A113="NA","",VLOOKUP(A113,PCN!A$2:Q$9999,11,FALSE))</f>
        <v>173.99299999999999</v>
      </c>
      <c r="U113" s="21">
        <f>IF(A113="NA","",VLOOKUP(A113,PCN!A$2:Q$9999,12,FALSE))</f>
        <v>4.4999999999999998E-2</v>
      </c>
      <c r="V113" s="21">
        <f>IF(A113="NA","",VLOOKUP(A113,PCN!A$2:Q$9999,14,FALSE))</f>
        <v>529.41176470588221</v>
      </c>
      <c r="W113" s="21">
        <f>IF(A113="NA","",VLOOKUP(A113,PCN!A$2:Q$9999,15,FALSE))</f>
        <v>3430.8470000000002</v>
      </c>
      <c r="X113" s="21">
        <f>IF(A113="NA","",VLOOKUP(A113,TN_DOC!A$2:I$9999,8,FALSE))</f>
        <v>6.9470000000000004E-2</v>
      </c>
      <c r="Y113" s="21">
        <f>IF(A113="NA","",VLOOKUP(A113,TN_DOC!A$2:I$9999,9,FALSE))</f>
        <v>1.2829999999999999</v>
      </c>
      <c r="Z113" s="3"/>
    </row>
    <row r="114" spans="1:26" x14ac:dyDescent="0.2">
      <c r="A114" s="3">
        <v>10045</v>
      </c>
      <c r="B114" s="10" t="str">
        <f>IF(A114="NA","",VLOOKUP(A114,'QAQC ID Reference Page'!A$2:G$10999,2,FALSE))</f>
        <v>OBS0720</v>
      </c>
      <c r="C114" s="20">
        <f>IF(A114="NA","",VLOOKUP(A114,'QAQC ID Reference Page'!A$2:G$10999,3,FALSE))</f>
        <v>44042</v>
      </c>
      <c r="D114" s="12">
        <f>IF(A114="NA","",VLOOKUP(A114,'QAQC ID Reference Page'!A$2:G$10999,4,FALSE))</f>
        <v>0.5805555555555556</v>
      </c>
      <c r="E114" s="3">
        <f>IF(A114="NA","",VLOOKUP(A114,'QAQC ID Reference Page'!A$2:G$10999,5,FALSE))</f>
        <v>1018</v>
      </c>
      <c r="F114" s="3" t="str">
        <f>IF(A114="NA","",VLOOKUP(A114,'QAQC ID Reference Page'!A$2:G$10999,6,FALSE))</f>
        <v>C7C</v>
      </c>
      <c r="G114" s="3" t="str">
        <f>IF(A114="NA","",VLOOKUP(A114,'QAQC ID Reference Page'!A$2:G$10999,7,FALSE))</f>
        <v>S</v>
      </c>
      <c r="H114" s="21">
        <f>IF(A114="NA","",VLOOKUP(A114,'Water Data'!G$2:O$9999,2,FALSE))</f>
        <v>7.34</v>
      </c>
      <c r="I114" s="21">
        <f>IF(A114="NA","",VLOOKUP(A114,'Water Data'!G$2:O$9999,3,FALSE))</f>
        <v>29.1</v>
      </c>
      <c r="J114" s="3">
        <f>IF(A114="NA","",VLOOKUP(A114,'Water Data'!G$2:O$9999,4,FALSE))</f>
        <v>18.09</v>
      </c>
      <c r="K114" s="3" t="str">
        <f>IF(A114="NA","",VLOOKUP(A114,'Water Data'!G$2:O$9999,6,FALSE))</f>
        <v>LOST</v>
      </c>
      <c r="L114" s="3">
        <f>IF(A114="NA","",VLOOKUP(A114,'Water Data'!G$2:O$9999,9,FALSE))</f>
        <v>18.18</v>
      </c>
      <c r="M114" s="3">
        <f>IF(A114="NA","",VLOOKUP(A114,Nutrients!A$2:L$9999,8,FALSE))</f>
        <v>0.3</v>
      </c>
      <c r="N114" s="3">
        <f>IF(A114="NA","",VLOOKUP(A114,Nutrients!A$2:L$9999,9,FALSE))</f>
        <v>0.35</v>
      </c>
      <c r="O114" s="3">
        <f>IF(A114="NA","",VLOOKUP(A114,Nutrients!A$2:L$9999,10,FALSE))</f>
        <v>0.46300000000000002</v>
      </c>
      <c r="P114" s="3">
        <f>IF(A114="NA","",VLOOKUP(A114,Nutrients!A$2:L$9999,11,FALSE))</f>
        <v>-0.1</v>
      </c>
      <c r="Q114" s="21">
        <f>IF(A114="NA","",VLOOKUP(A114,Nutrients!A$2:L$9999,12,FALSE))</f>
        <v>63.16</v>
      </c>
      <c r="R114" s="3">
        <f>IF(A114="NA","",VLOOKUP(A114,Chla!A$2:O$9999,15,FALSE))</f>
        <v>8.3530920000000002</v>
      </c>
      <c r="S114" s="3">
        <f>IF(A114="NA","",VLOOKUP(A114,TSS!A$2:L$9999,12,FALSE))</f>
        <v>12</v>
      </c>
      <c r="T114" s="21">
        <f>IF(A114="NA","",VLOOKUP(A114,PCN!A$2:Q$9999,11,FALSE))</f>
        <v>53.073999999999998</v>
      </c>
      <c r="U114" s="21">
        <f>IF(A114="NA","",VLOOKUP(A114,PCN!A$2:Q$9999,12,FALSE))</f>
        <v>1.7000000000000001E-2</v>
      </c>
      <c r="V114" s="21">
        <f>IF(A114="NA","",VLOOKUP(A114,PCN!A$2:Q$9999,14,FALSE))</f>
        <v>170</v>
      </c>
      <c r="W114" s="21">
        <f>IF(A114="NA","",VLOOKUP(A114,PCN!A$2:Q$9999,15,FALSE))</f>
        <v>2022.473</v>
      </c>
      <c r="X114" s="21">
        <f>IF(A114="NA","",VLOOKUP(A114,TN_DOC!A$2:I$9999,8,FALSE))</f>
        <v>8.9419999999999999E-2</v>
      </c>
      <c r="Y114" s="21">
        <f>IF(A114="NA","",VLOOKUP(A114,TN_DOC!A$2:I$9999,9,FALSE))</f>
        <v>1.411</v>
      </c>
      <c r="Z114" s="3"/>
    </row>
    <row r="115" spans="1:26" x14ac:dyDescent="0.2">
      <c r="A115" s="3">
        <v>10047</v>
      </c>
      <c r="B115" s="10" t="str">
        <f>IF(A115="NA","",VLOOKUP(A115,'QAQC ID Reference Page'!A$2:G$10999,2,FALSE))</f>
        <v>OBS0720</v>
      </c>
      <c r="C115" s="20">
        <f>IF(A115="NA","",VLOOKUP(A115,'QAQC ID Reference Page'!A$2:G$10999,3,FALSE))</f>
        <v>44042</v>
      </c>
      <c r="D115" s="12">
        <f>IF(A115="NA","",VLOOKUP(A115,'QAQC ID Reference Page'!A$2:G$10999,4,FALSE))</f>
        <v>0.5805555555555556</v>
      </c>
      <c r="E115" s="3">
        <f>IF(A115="NA","",VLOOKUP(A115,'QAQC ID Reference Page'!A$2:G$10999,5,FALSE))</f>
        <v>1042</v>
      </c>
      <c r="F115" s="3" t="str">
        <f>IF(A115="NA","",VLOOKUP(A115,'QAQC ID Reference Page'!A$2:G$10999,6,FALSE))</f>
        <v>C7C</v>
      </c>
      <c r="G115" s="3" t="str">
        <f>IF(A115="NA","",VLOOKUP(A115,'QAQC ID Reference Page'!A$2:G$10999,7,FALSE))</f>
        <v>B</v>
      </c>
      <c r="H115" s="21">
        <f>IF(A115="NA","",VLOOKUP(A115,'Water Data'!G$2:O$9999,2,FALSE))</f>
        <v>5.8</v>
      </c>
      <c r="I115" s="21">
        <f>IF(A115="NA","",VLOOKUP(A115,'Water Data'!G$2:O$9999,3,FALSE))</f>
        <v>28.8</v>
      </c>
      <c r="J115" s="3">
        <f>IF(A115="NA","",VLOOKUP(A115,'Water Data'!G$2:O$9999,4,FALSE))</f>
        <v>25.71</v>
      </c>
      <c r="K115" s="3">
        <f>IF(A115="NA","",VLOOKUP(A115,'Water Data'!G$2:O$9999,6,FALSE))</f>
        <v>8.08</v>
      </c>
      <c r="L115" s="3">
        <f>IF(A115="NA","",VLOOKUP(A115,'Water Data'!G$2:O$9999,9,FALSE))</f>
        <v>21.96</v>
      </c>
      <c r="M115" s="3">
        <f>IF(A115="NA","",VLOOKUP(A115,Nutrients!A$2:L$9999,8,FALSE))</f>
        <v>0.82</v>
      </c>
      <c r="N115" s="3">
        <f>IF(A115="NA","",VLOOKUP(A115,Nutrients!A$2:L$9999,9,FALSE))</f>
        <v>0.51</v>
      </c>
      <c r="O115" s="3">
        <f>IF(A115="NA","",VLOOKUP(A115,Nutrients!A$2:L$9999,10,FALSE))</f>
        <v>0.67</v>
      </c>
      <c r="P115" s="3">
        <f>IF(A115="NA","",VLOOKUP(A115,Nutrients!A$2:L$9999,11,FALSE))</f>
        <v>1.5</v>
      </c>
      <c r="Q115" s="21">
        <f>IF(A115="NA","",VLOOKUP(A115,Nutrients!A$2:L$9999,12,FALSE))</f>
        <v>47.42</v>
      </c>
      <c r="R115" s="3">
        <f>IF(A115="NA","",VLOOKUP(A115,Chla!A$2:O$9999,15,FALSE))</f>
        <v>7.0560960000000001</v>
      </c>
      <c r="S115" s="3">
        <f>IF(A115="NA","",VLOOKUP(A115,TSS!A$2:L$9999,12,FALSE))</f>
        <v>32</v>
      </c>
      <c r="T115" s="21">
        <f>IF(A115="NA","",VLOOKUP(A115,PCN!A$2:Q$9999,11,FALSE))</f>
        <v>53.908999999999999</v>
      </c>
      <c r="U115" s="21">
        <f>IF(A115="NA","",VLOOKUP(A115,PCN!A$2:Q$9999,12,FALSE))</f>
        <v>1.7000000000000001E-2</v>
      </c>
      <c r="V115" s="21">
        <f>IF(A115="NA","",VLOOKUP(A115,PCN!A$2:Q$9999,14,FALSE))</f>
        <v>170</v>
      </c>
      <c r="W115" s="21">
        <f>IF(A115="NA","",VLOOKUP(A115,PCN!A$2:Q$9999,15,FALSE))</f>
        <v>2315.337</v>
      </c>
      <c r="X115" s="21">
        <f>IF(A115="NA","",VLOOKUP(A115,TN_DOC!A$2:I$9999,8,FALSE))</f>
        <v>0.21859999999999999</v>
      </c>
      <c r="Y115" s="21">
        <f>IF(A115="NA","",VLOOKUP(A115,TN_DOC!A$2:I$9999,9,FALSE))</f>
        <v>1.899</v>
      </c>
      <c r="Z115" s="3"/>
    </row>
    <row r="116" spans="1:26" x14ac:dyDescent="0.2">
      <c r="A116" s="3">
        <v>10058</v>
      </c>
      <c r="B116" s="10" t="str">
        <f>IF(A116="NA","",VLOOKUP(A116,'QAQC ID Reference Page'!A$2:G$10999,2,FALSE))</f>
        <v>OBS0720</v>
      </c>
      <c r="C116" s="20">
        <f>IF(A116="NA","",VLOOKUP(A116,'QAQC ID Reference Page'!A$2:G$10999,3,FALSE))</f>
        <v>44042</v>
      </c>
      <c r="D116" s="12">
        <f>IF(A116="NA","",VLOOKUP(A116,'QAQC ID Reference Page'!A$2:G$10999,4,FALSE))</f>
        <v>0.59722222222222221</v>
      </c>
      <c r="E116" s="3">
        <f>IF(A116="NA","",VLOOKUP(A116,'QAQC ID Reference Page'!A$2:G$10999,5,FALSE))</f>
        <v>1035</v>
      </c>
      <c r="F116" s="3" t="str">
        <f>IF(A116="NA","",VLOOKUP(A116,'QAQC ID Reference Page'!A$2:G$10999,6,FALSE))</f>
        <v>C10</v>
      </c>
      <c r="G116" s="3" t="str">
        <f>IF(A116="NA","",VLOOKUP(A116,'QAQC ID Reference Page'!A$2:G$10999,7,FALSE))</f>
        <v>S</v>
      </c>
      <c r="H116" s="21">
        <f>IF(A116="NA","",VLOOKUP(A116,'Water Data'!G$2:O$9999,2,FALSE))</f>
        <v>8.08</v>
      </c>
      <c r="I116" s="21">
        <f>IF(A116="NA","",VLOOKUP(A116,'Water Data'!G$2:O$9999,3,FALSE))</f>
        <v>29.2</v>
      </c>
      <c r="J116" s="3">
        <f>IF(A116="NA","",VLOOKUP(A116,'Water Data'!G$2:O$9999,4,FALSE))</f>
        <v>16.079999999999998</v>
      </c>
      <c r="K116" s="3" t="str">
        <f>IF(A116="NA","",VLOOKUP(A116,'Water Data'!G$2:O$9999,6,FALSE))</f>
        <v>LOST</v>
      </c>
      <c r="L116" s="3">
        <f>IF(A116="NA","",VLOOKUP(A116,'Water Data'!G$2:O$9999,9,FALSE))</f>
        <v>16.739999999999998</v>
      </c>
      <c r="M116" s="3">
        <f>IF(A116="NA","",VLOOKUP(A116,Nutrients!A$2:L$9999,8,FALSE))</f>
        <v>0.08</v>
      </c>
      <c r="N116" s="3">
        <f>IF(A116="NA","",VLOOKUP(A116,Nutrients!A$2:L$9999,9,FALSE))</f>
        <v>0.34</v>
      </c>
      <c r="O116" s="3">
        <f>IF(A116="NA","",VLOOKUP(A116,Nutrients!A$2:L$9999,10,FALSE))</f>
        <v>0.63</v>
      </c>
      <c r="P116" s="3">
        <f>IF(A116="NA","",VLOOKUP(A116,Nutrients!A$2:L$9999,11,FALSE))</f>
        <v>0.13</v>
      </c>
      <c r="Q116" s="21">
        <f>IF(A116="NA","",VLOOKUP(A116,Nutrients!A$2:L$9999,12,FALSE))</f>
        <v>87.17</v>
      </c>
      <c r="R116" s="3">
        <f>IF(A116="NA","",VLOOKUP(A116,Chla!A$2:O$9999,15,FALSE))</f>
        <v>9.7564679999999981</v>
      </c>
      <c r="S116" s="3">
        <f>IF(A116="NA","",VLOOKUP(A116,TSS!A$2:L$9999,12,FALSE))</f>
        <v>11.428571428571427</v>
      </c>
      <c r="T116" s="21">
        <f>IF(A116="NA","",VLOOKUP(A116,PCN!A$2:Q$9999,11,FALSE))</f>
        <v>69.346999999999994</v>
      </c>
      <c r="U116" s="21">
        <f>IF(A116="NA","",VLOOKUP(A116,PCN!A$2:Q$9999,12,FALSE))</f>
        <v>2.1000000000000001E-2</v>
      </c>
      <c r="V116" s="21">
        <f>IF(A116="NA","",VLOOKUP(A116,PCN!A$2:Q$9999,14,FALSE))</f>
        <v>210</v>
      </c>
      <c r="W116" s="21">
        <f>IF(A116="NA","",VLOOKUP(A116,PCN!A$2:Q$9999,15,FALSE))</f>
        <v>2243.4430000000002</v>
      </c>
      <c r="X116" s="21">
        <f>IF(A116="NA","",VLOOKUP(A116,TN_DOC!A$2:I$9999,8,FALSE))</f>
        <v>4.929E-2</v>
      </c>
      <c r="Y116" s="21">
        <f>IF(A116="NA","",VLOOKUP(A116,TN_DOC!A$2:I$9999,9,FALSE))</f>
        <v>0.92520000000000002</v>
      </c>
      <c r="Z116" s="3"/>
    </row>
    <row r="117" spans="1:26" x14ac:dyDescent="0.2">
      <c r="A117" s="3">
        <v>10051</v>
      </c>
      <c r="B117" s="10" t="str">
        <f>IF(A117="NA","",VLOOKUP(A117,'QAQC ID Reference Page'!A$2:G$10999,2,FALSE))</f>
        <v>OBS0720</v>
      </c>
      <c r="C117" s="20">
        <f>IF(A117="NA","",VLOOKUP(A117,'QAQC ID Reference Page'!A$2:G$10999,3,FALSE))</f>
        <v>44042</v>
      </c>
      <c r="D117" s="12">
        <f>IF(A117="NA","",VLOOKUP(A117,'QAQC ID Reference Page'!A$2:G$10999,4,FALSE))</f>
        <v>0.62986111111111109</v>
      </c>
      <c r="E117" s="3">
        <f>IF(A117="NA","",VLOOKUP(A117,'QAQC ID Reference Page'!A$2:G$10999,5,FALSE))</f>
        <v>1038</v>
      </c>
      <c r="F117" s="3" t="str">
        <f>IF(A117="NA","",VLOOKUP(A117,'QAQC ID Reference Page'!A$2:G$10999,6,FALSE))</f>
        <v>BSR</v>
      </c>
      <c r="G117" s="3" t="str">
        <f>IF(A117="NA","",VLOOKUP(A117,'QAQC ID Reference Page'!A$2:G$10999,7,FALSE))</f>
        <v>S</v>
      </c>
      <c r="H117" s="21">
        <f>IF(A117="NA","",VLOOKUP(A117,'Water Data'!G$2:O$9999,2,FALSE))</f>
        <v>7.77</v>
      </c>
      <c r="I117" s="21">
        <f>IF(A117="NA","",VLOOKUP(A117,'Water Data'!G$2:O$9999,3,FALSE))</f>
        <v>30.1</v>
      </c>
      <c r="J117" s="3">
        <f>IF(A117="NA","",VLOOKUP(A117,'Water Data'!G$2:O$9999,4,FALSE))</f>
        <v>14.63</v>
      </c>
      <c r="K117" s="3" t="str">
        <f>IF(A117="NA","",VLOOKUP(A117,'Water Data'!G$2:O$9999,6,FALSE))</f>
        <v>LOST</v>
      </c>
      <c r="L117" s="3">
        <f>IF(A117="NA","",VLOOKUP(A117,'Water Data'!G$2:O$9999,9,FALSE))</f>
        <v>15.49</v>
      </c>
      <c r="M117" s="3">
        <f>IF(A117="NA","",VLOOKUP(A117,Nutrients!A$2:L$9999,8,FALSE))</f>
        <v>0.25</v>
      </c>
      <c r="N117" s="3">
        <f>IF(A117="NA","",VLOOKUP(A117,Nutrients!A$2:L$9999,9,FALSE))</f>
        <v>0.45</v>
      </c>
      <c r="O117" s="3">
        <f>IF(A117="NA","",VLOOKUP(A117,Nutrients!A$2:L$9999,10,FALSE))</f>
        <v>0.5</v>
      </c>
      <c r="P117" s="3">
        <f>IF(A117="NA","",VLOOKUP(A117,Nutrients!A$2:L$9999,11,FALSE))</f>
        <v>0.28000000000000003</v>
      </c>
      <c r="Q117" s="21">
        <f>IF(A117="NA","",VLOOKUP(A117,Nutrients!A$2:L$9999,12,FALSE))</f>
        <v>106.72</v>
      </c>
      <c r="R117" s="3">
        <f>IF(A117="NA","",VLOOKUP(A117,Chla!A$2:O$9999,15,FALSE))</f>
        <v>22.378302857142856</v>
      </c>
      <c r="S117" s="3">
        <f>IF(A117="NA","",VLOOKUP(A117,TSS!A$2:L$9999,12,FALSE))</f>
        <v>40</v>
      </c>
      <c r="T117" s="21">
        <f>IF(A117="NA","",VLOOKUP(A117,PCN!A$2:Q$9999,11,FALSE))</f>
        <v>108.79600000000001</v>
      </c>
      <c r="U117" s="21">
        <f>IF(A117="NA","",VLOOKUP(A117,PCN!A$2:Q$9999,12,FALSE))</f>
        <v>0.03</v>
      </c>
      <c r="V117" s="21">
        <f>IF(A117="NA","",VLOOKUP(A117,PCN!A$2:Q$9999,14,FALSE))</f>
        <v>428.5714285714285</v>
      </c>
      <c r="W117" s="21">
        <f>IF(A117="NA","",VLOOKUP(A117,PCN!A$2:Q$9999,15,FALSE))</f>
        <v>2972.7689999999998</v>
      </c>
      <c r="X117" s="21">
        <f>IF(A117="NA","",VLOOKUP(A117,TN_DOC!A$2:I$9999,8,FALSE))</f>
        <v>0.32750000000000001</v>
      </c>
      <c r="Y117" s="21">
        <f>IF(A117="NA","",VLOOKUP(A117,TN_DOC!A$2:I$9999,9,FALSE))</f>
        <v>5.4169999999999998</v>
      </c>
      <c r="Z117" s="3"/>
    </row>
    <row r="118" spans="1:26" x14ac:dyDescent="0.2">
      <c r="A118" s="3">
        <v>10044</v>
      </c>
      <c r="B118" s="10" t="str">
        <f>IF(A118="NA","",VLOOKUP(A118,'QAQC ID Reference Page'!A$2:G$10999,2,FALSE))</f>
        <v>OBS0720</v>
      </c>
      <c r="C118" s="20">
        <f>IF(A118="NA","",VLOOKUP(A118,'QAQC ID Reference Page'!A$2:G$10999,3,FALSE))</f>
        <v>44042</v>
      </c>
      <c r="D118" s="12">
        <f>IF(A118="NA","",VLOOKUP(A118,'QAQC ID Reference Page'!A$2:G$10999,4,FALSE))</f>
        <v>0.64930555555555558</v>
      </c>
      <c r="E118" s="3">
        <f>IF(A118="NA","",VLOOKUP(A118,'QAQC ID Reference Page'!A$2:G$10999,5,FALSE))</f>
        <v>1021</v>
      </c>
      <c r="F118" s="3" t="str">
        <f>IF(A118="NA","",VLOOKUP(A118,'QAQC ID Reference Page'!A$2:G$10999,6,FALSE))</f>
        <v>B11</v>
      </c>
      <c r="G118" s="3" t="str">
        <f>IF(A118="NA","",VLOOKUP(A118,'QAQC ID Reference Page'!A$2:G$10999,7,FALSE))</f>
        <v>S</v>
      </c>
      <c r="H118" s="21">
        <f>IF(A118="NA","",VLOOKUP(A118,'Water Data'!G$2:O$9999,2,FALSE))</f>
        <v>8.64</v>
      </c>
      <c r="I118" s="21">
        <f>IF(A118="NA","",VLOOKUP(A118,'Water Data'!G$2:O$9999,3,FALSE))</f>
        <v>29.8</v>
      </c>
      <c r="J118" s="3">
        <f>IF(A118="NA","",VLOOKUP(A118,'Water Data'!G$2:O$9999,4,FALSE))</f>
        <v>19.55</v>
      </c>
      <c r="K118" s="3" t="str">
        <f>IF(A118="NA","",VLOOKUP(A118,'Water Data'!G$2:O$9999,6,FALSE))</f>
        <v>LOST</v>
      </c>
      <c r="L118" s="3">
        <f>IF(A118="NA","",VLOOKUP(A118,'Water Data'!G$2:O$9999,9,FALSE))</f>
        <v>18.8</v>
      </c>
      <c r="M118" s="3">
        <f>IF(A118="NA","",VLOOKUP(A118,Nutrients!A$2:L$9999,8,FALSE))</f>
        <v>0.33</v>
      </c>
      <c r="N118" s="3">
        <f>IF(A118="NA","",VLOOKUP(A118,Nutrients!A$2:L$9999,9,FALSE))</f>
        <v>0.56000000000000005</v>
      </c>
      <c r="O118" s="3">
        <f>IF(A118="NA","",VLOOKUP(A118,Nutrients!A$2:L$9999,10,FALSE))</f>
        <v>0.44700000000000001</v>
      </c>
      <c r="P118" s="3">
        <f>IF(A118="NA","",VLOOKUP(A118,Nutrients!A$2:L$9999,11,FALSE))</f>
        <v>1.24</v>
      </c>
      <c r="Q118" s="21">
        <f>IF(A118="NA","",VLOOKUP(A118,Nutrients!A$2:L$9999,12,FALSE))</f>
        <v>89.3</v>
      </c>
      <c r="R118" s="3">
        <f>IF(A118="NA","",VLOOKUP(A118,Chla!A$2:O$9999,15,FALSE))</f>
        <v>8.743112</v>
      </c>
      <c r="S118" s="3">
        <f>IF(A118="NA","",VLOOKUP(A118,TSS!A$2:L$9999,12,FALSE))</f>
        <v>12</v>
      </c>
      <c r="T118" s="21">
        <f>IF(A118="NA","",VLOOKUP(A118,PCN!A$2:Q$9999,11,FALSE))</f>
        <v>81.042000000000002</v>
      </c>
      <c r="U118" s="21">
        <f>IF(A118="NA","",VLOOKUP(A118,PCN!A$2:Q$9999,12,FALSE))</f>
        <v>2.3E-2</v>
      </c>
      <c r="V118" s="21">
        <f>IF(A118="NA","",VLOOKUP(A118,PCN!A$2:Q$9999,14,FALSE))</f>
        <v>229.99999999999997</v>
      </c>
      <c r="W118" s="21">
        <f>IF(A118="NA","",VLOOKUP(A118,PCN!A$2:Q$9999,15,FALSE))</f>
        <v>2200.4389999999999</v>
      </c>
      <c r="X118" s="21">
        <f>IF(A118="NA","",VLOOKUP(A118,TN_DOC!A$2:I$9999,8,FALSE))</f>
        <v>0.24310000000000001</v>
      </c>
      <c r="Y118" s="21">
        <f>IF(A118="NA","",VLOOKUP(A118,TN_DOC!A$2:I$9999,9,FALSE))</f>
        <v>2.508</v>
      </c>
      <c r="Z118" s="3"/>
    </row>
    <row r="119" spans="1:26" x14ac:dyDescent="0.2">
      <c r="A119" s="3">
        <v>10113</v>
      </c>
      <c r="B119" s="10" t="str">
        <f>IF(A119="NA","",VLOOKUP(A119,'QAQC ID Reference Page'!A$2:G$10999,2,FALSE))</f>
        <v>OBS0820</v>
      </c>
      <c r="C119" s="20">
        <f>IF(A119="NA","",VLOOKUP(A119,'QAQC ID Reference Page'!A$2:G$10999,3,FALSE))</f>
        <v>44054</v>
      </c>
      <c r="D119" s="12">
        <f>IF(A119="NA","",VLOOKUP(A119,'QAQC ID Reference Page'!A$2:G$10999,4,FALSE))</f>
        <v>0.35694444444444445</v>
      </c>
      <c r="E119" s="3">
        <f>IF(A119="NA","",VLOOKUP(A119,'QAQC ID Reference Page'!A$2:G$10999,5,FALSE))</f>
        <v>1003</v>
      </c>
      <c r="F119" s="3" t="str">
        <f>IF(A119="NA","",VLOOKUP(A119,'QAQC ID Reference Page'!A$2:G$10999,6,FALSE))</f>
        <v>BSR</v>
      </c>
      <c r="G119" s="3" t="str">
        <f>IF(A119="NA","",VLOOKUP(A119,'QAQC ID Reference Page'!A$2:G$10999,7,FALSE))</f>
        <v>S</v>
      </c>
      <c r="H119" s="21">
        <f>IF(A119="NA","",VLOOKUP(A119,'Water Data'!G$2:O$9999,2,FALSE))</f>
        <v>5.58</v>
      </c>
      <c r="I119" s="21">
        <f>IF(A119="NA","",VLOOKUP(A119,'Water Data'!G$2:O$9999,3,FALSE))</f>
        <v>31.1</v>
      </c>
      <c r="J119" s="3">
        <f>IF(A119="NA","",VLOOKUP(A119,'Water Data'!G$2:O$9999,4,FALSE))</f>
        <v>15.53</v>
      </c>
      <c r="K119" s="3">
        <f>IF(A119="NA","",VLOOKUP(A119,'Water Data'!G$2:O$9999,6,FALSE))</f>
        <v>8.17</v>
      </c>
      <c r="L119" s="3">
        <f>IF(A119="NA","",VLOOKUP(A119,'Water Data'!G$2:O$9999,9,FALSE))</f>
        <v>15.15</v>
      </c>
      <c r="M119" s="3">
        <f>IF(A119="NA","",VLOOKUP(A119,Nutrients!A$2:L$9999,8,FALSE))</f>
        <v>0.18</v>
      </c>
      <c r="N119" s="3">
        <f>IF(A119="NA","",VLOOKUP(A119,Nutrients!A$2:L$9999,9,FALSE))</f>
        <v>0.62</v>
      </c>
      <c r="O119" s="3">
        <f>IF(A119="NA","",VLOOKUP(A119,Nutrients!A$2:L$9999,10,FALSE))</f>
        <v>1.2E-2</v>
      </c>
      <c r="P119" s="3">
        <f>IF(A119="NA","",VLOOKUP(A119,Nutrients!A$2:L$9999,11,FALSE))</f>
        <v>0.23</v>
      </c>
      <c r="Q119" s="21">
        <f>IF(A119="NA","",VLOOKUP(A119,Nutrients!A$2:L$9999,12,FALSE))</f>
        <v>116.95</v>
      </c>
      <c r="R119" s="3">
        <f>IF(A119="NA","",VLOOKUP(A119,Chla!A$2:O$9999,15,FALSE))</f>
        <v>23.78689</v>
      </c>
      <c r="S119" s="3">
        <f>IF(A119="NA","",VLOOKUP(A119,TSS!A$2:L$9999,12,FALSE))</f>
        <v>98.130841121495322</v>
      </c>
      <c r="T119" s="21">
        <f>IF(A119="NA","",VLOOKUP(A119,PCN!A$2:Q$9999,11,FALSE))</f>
        <v>62.412999999999997</v>
      </c>
      <c r="U119" s="21">
        <f>IF(A119="NA","",VLOOKUP(A119,PCN!A$2:Q$9999,12,FALSE))</f>
        <v>1.9E-2</v>
      </c>
      <c r="V119" s="21">
        <f>IF(A119="NA","",VLOOKUP(A119,PCN!A$2:Q$9999,14,FALSE))</f>
        <v>271.42857142857139</v>
      </c>
      <c r="W119" s="21">
        <f>IF(A119="NA","",VLOOKUP(A119,PCN!A$2:Q$9999,15,FALSE))</f>
        <v>2112.71</v>
      </c>
      <c r="X119" s="21">
        <f>IF(A119="NA","",VLOOKUP(A119,TN_DOC!A$2:I$9999,8,FALSE))</f>
        <v>0</v>
      </c>
      <c r="Y119" s="21">
        <f>IF(A119="NA","",VLOOKUP(A119,TN_DOC!A$2:I$9999,9,FALSE))</f>
        <v>0</v>
      </c>
      <c r="Z119" s="3"/>
    </row>
    <row r="120" spans="1:26" x14ac:dyDescent="0.2">
      <c r="A120" s="3">
        <v>10109</v>
      </c>
      <c r="B120" s="10" t="str">
        <f>IF(A120="NA","",VLOOKUP(A120,'QAQC ID Reference Page'!A$2:G$10999,2,FALSE))</f>
        <v>OBS0820</v>
      </c>
      <c r="C120" s="20">
        <f>IF(A120="NA","",VLOOKUP(A120,'QAQC ID Reference Page'!A$2:G$10999,3,FALSE))</f>
        <v>44054</v>
      </c>
      <c r="D120" s="12">
        <f>IF(A120="NA","",VLOOKUP(A120,'QAQC ID Reference Page'!A$2:G$10999,4,FALSE))</f>
        <v>0.35694444444444445</v>
      </c>
      <c r="E120" s="3">
        <f>IF(A120="NA","",VLOOKUP(A120,'QAQC ID Reference Page'!A$2:G$10999,5,FALSE))</f>
        <v>1007</v>
      </c>
      <c r="F120" s="3" t="str">
        <f>IF(A120="NA","",VLOOKUP(A120,'QAQC ID Reference Page'!A$2:G$10999,6,FALSE))</f>
        <v>BSR</v>
      </c>
      <c r="G120" s="3" t="str">
        <f>IF(A120="NA","",VLOOKUP(A120,'QAQC ID Reference Page'!A$2:G$10999,7,FALSE))</f>
        <v>B</v>
      </c>
      <c r="H120" s="21">
        <f>IF(A120="NA","",VLOOKUP(A120,'Water Data'!G$2:O$9999,2,FALSE))</f>
        <v>5.43</v>
      </c>
      <c r="I120" s="21">
        <f>IF(A120="NA","",VLOOKUP(A120,'Water Data'!G$2:O$9999,3,FALSE))</f>
        <v>31.1</v>
      </c>
      <c r="J120" s="3">
        <f>IF(A120="NA","",VLOOKUP(A120,'Water Data'!G$2:O$9999,4,FALSE))</f>
        <v>15.54</v>
      </c>
      <c r="K120" s="3">
        <f>IF(A120="NA","",VLOOKUP(A120,'Water Data'!G$2:O$9999,6,FALSE))</f>
        <v>8.17</v>
      </c>
      <c r="L120" s="3">
        <f>IF(A120="NA","",VLOOKUP(A120,'Water Data'!G$2:O$9999,9,FALSE))</f>
        <v>15.08</v>
      </c>
      <c r="M120" s="3">
        <f>IF(A120="NA","",VLOOKUP(A120,Nutrients!A$2:L$9999,8,FALSE))</f>
        <v>0.05</v>
      </c>
      <c r="N120" s="3">
        <f>IF(A120="NA","",VLOOKUP(A120,Nutrients!A$2:L$9999,9,FALSE))</f>
        <v>0.39</v>
      </c>
      <c r="O120" s="3">
        <f>IF(A120="NA","",VLOOKUP(A120,Nutrients!A$2:L$9999,10,FALSE))</f>
        <v>4.0000000000000001E-3</v>
      </c>
      <c r="P120" s="3">
        <f>IF(A120="NA","",VLOOKUP(A120,Nutrients!A$2:L$9999,11,FALSE))</f>
        <v>0.37</v>
      </c>
      <c r="Q120" s="21">
        <f>IF(A120="NA","",VLOOKUP(A120,Nutrients!A$2:L$9999,12,FALSE))</f>
        <v>27.8</v>
      </c>
      <c r="R120" s="3">
        <f>IF(A120="NA","",VLOOKUP(A120,Chla!A$2:O$9999,15,FALSE))</f>
        <v>22.717187368421051</v>
      </c>
      <c r="S120" s="3">
        <f>IF(A120="NA","",VLOOKUP(A120,TSS!A$2:L$9999,12,FALSE))</f>
        <v>64</v>
      </c>
      <c r="T120" s="21">
        <f>IF(A120="NA","",VLOOKUP(A120,PCN!A$2:Q$9999,11,FALSE))</f>
        <v>133.13999999999999</v>
      </c>
      <c r="U120" s="21">
        <f>IF(A120="NA","",VLOOKUP(A120,PCN!A$2:Q$9999,12,FALSE))</f>
        <v>3.9E-2</v>
      </c>
      <c r="V120" s="21">
        <f>IF(A120="NA","",VLOOKUP(A120,PCN!A$2:Q$9999,14,FALSE))</f>
        <v>453.48837209302326</v>
      </c>
      <c r="W120" s="21">
        <f>IF(A120="NA","",VLOOKUP(A120,PCN!A$2:Q$9999,15,FALSE))</f>
        <v>2874.7649999999999</v>
      </c>
      <c r="X120" s="21">
        <f>IF(A120="NA","",VLOOKUP(A120,TN_DOC!A$2:I$9999,8,FALSE))</f>
        <v>0</v>
      </c>
      <c r="Y120" s="21">
        <f>IF(A120="NA","",VLOOKUP(A120,TN_DOC!A$2:I$9999,9,FALSE))</f>
        <v>0</v>
      </c>
      <c r="Z120" s="3"/>
    </row>
    <row r="121" spans="1:26" x14ac:dyDescent="0.2">
      <c r="A121" s="3">
        <v>10108</v>
      </c>
      <c r="B121" s="10" t="str">
        <f>IF(A121="NA","",VLOOKUP(A121,'QAQC ID Reference Page'!A$2:G$10999,2,FALSE))</f>
        <v>OBS0820</v>
      </c>
      <c r="C121" s="20">
        <f>IF(A121="NA","",VLOOKUP(A121,'QAQC ID Reference Page'!A$2:G$10999,3,FALSE))</f>
        <v>44054</v>
      </c>
      <c r="D121" s="12">
        <f>IF(A121="NA","",VLOOKUP(A121,'QAQC ID Reference Page'!A$2:G$10999,4,FALSE))</f>
        <v>0.42499999999999999</v>
      </c>
      <c r="E121" s="3">
        <f>IF(A121="NA","",VLOOKUP(A121,'QAQC ID Reference Page'!A$2:G$10999,5,FALSE))</f>
        <v>1018</v>
      </c>
      <c r="F121" s="3" t="str">
        <f>IF(A121="NA","",VLOOKUP(A121,'QAQC ID Reference Page'!A$2:G$10999,6,FALSE))</f>
        <v>C4</v>
      </c>
      <c r="G121" s="3" t="str">
        <f>IF(A121="NA","",VLOOKUP(A121,'QAQC ID Reference Page'!A$2:G$10999,7,FALSE))</f>
        <v>S</v>
      </c>
      <c r="H121" s="21">
        <f>IF(A121="NA","",VLOOKUP(A121,'Water Data'!G$2:O$9999,2,FALSE))</f>
        <v>5.42</v>
      </c>
      <c r="I121" s="21">
        <f>IF(A121="NA","",VLOOKUP(A121,'Water Data'!G$2:O$9999,3,FALSE))</f>
        <v>30.7</v>
      </c>
      <c r="J121" s="3">
        <f>IF(A121="NA","",VLOOKUP(A121,'Water Data'!G$2:O$9999,4,FALSE))</f>
        <v>22.16</v>
      </c>
      <c r="K121" s="3">
        <f>IF(A121="NA","",VLOOKUP(A121,'Water Data'!G$2:O$9999,6,FALSE))</f>
        <v>8.15</v>
      </c>
      <c r="L121" s="3">
        <f>IF(A121="NA","",VLOOKUP(A121,'Water Data'!G$2:O$9999,9,FALSE))</f>
        <v>18.8</v>
      </c>
      <c r="M121" s="3">
        <f>IF(A121="NA","",VLOOKUP(A121,Nutrients!A$2:L$9999,8,FALSE))</f>
        <v>0.11</v>
      </c>
      <c r="N121" s="3">
        <f>IF(A121="NA","",VLOOKUP(A121,Nutrients!A$2:L$9999,9,FALSE))</f>
        <v>0.67</v>
      </c>
      <c r="O121" s="3">
        <f>IF(A121="NA","",VLOOKUP(A121,Nutrients!A$2:L$9999,10,FALSE))</f>
        <v>1.2E-2</v>
      </c>
      <c r="P121" s="3">
        <f>IF(A121="NA","",VLOOKUP(A121,Nutrients!A$2:L$9999,11,FALSE))</f>
        <v>0.23</v>
      </c>
      <c r="Q121" s="21">
        <f>IF(A121="NA","",VLOOKUP(A121,Nutrients!A$2:L$9999,12,FALSE))</f>
        <v>62.59</v>
      </c>
      <c r="R121" s="3">
        <f>IF(A121="NA","",VLOOKUP(A121,Chla!A$2:O$9999,15,FALSE))</f>
        <v>13.024528000000002</v>
      </c>
      <c r="S121" s="3">
        <f>IF(A121="NA","",VLOOKUP(A121,TSS!A$2:L$9999,12,FALSE))</f>
        <v>119.46902654867256</v>
      </c>
      <c r="T121" s="21">
        <f>IF(A121="NA","",VLOOKUP(A121,PCN!A$2:Q$9999,11,FALSE))</f>
        <v>56.456000000000003</v>
      </c>
      <c r="U121" s="21">
        <f>IF(A121="NA","",VLOOKUP(A121,PCN!A$2:Q$9999,12,FALSE))</f>
        <v>1.7000000000000001E-2</v>
      </c>
      <c r="V121" s="21">
        <f>IF(A121="NA","",VLOOKUP(A121,PCN!A$2:Q$9999,14,FALSE))</f>
        <v>340</v>
      </c>
      <c r="W121" s="21">
        <f>IF(A121="NA","",VLOOKUP(A121,PCN!A$2:Q$9999,15,FALSE))</f>
        <v>2390.5010000000002</v>
      </c>
      <c r="X121" s="21">
        <f>IF(A121="NA","",VLOOKUP(A121,TN_DOC!A$2:I$9999,8,FALSE))</f>
        <v>0</v>
      </c>
      <c r="Y121" s="21">
        <f>IF(A121="NA","",VLOOKUP(A121,TN_DOC!A$2:I$9999,9,FALSE))</f>
        <v>0</v>
      </c>
      <c r="Z121" s="3"/>
    </row>
    <row r="122" spans="1:26" x14ac:dyDescent="0.2">
      <c r="A122" s="3">
        <v>10101</v>
      </c>
      <c r="B122" s="10" t="str">
        <f>IF(A122="NA","",VLOOKUP(A122,'QAQC ID Reference Page'!A$2:G$10999,2,FALSE))</f>
        <v>OBS0820</v>
      </c>
      <c r="C122" s="20">
        <f>IF(A122="NA","",VLOOKUP(A122,'QAQC ID Reference Page'!A$2:G$10999,3,FALSE))</f>
        <v>44054</v>
      </c>
      <c r="D122" s="12">
        <f>IF(A122="NA","",VLOOKUP(A122,'QAQC ID Reference Page'!A$2:G$10999,4,FALSE))</f>
        <v>0.44097222222222221</v>
      </c>
      <c r="E122" s="3">
        <f>IF(A122="NA","",VLOOKUP(A122,'QAQC ID Reference Page'!A$2:G$10999,5,FALSE))</f>
        <v>1004</v>
      </c>
      <c r="F122" s="3" t="str">
        <f>IF(A122="NA","",VLOOKUP(A122,'QAQC ID Reference Page'!A$2:G$10999,6,FALSE))</f>
        <v>WFR</v>
      </c>
      <c r="G122" s="3" t="str">
        <f>IF(A122="NA","",VLOOKUP(A122,'QAQC ID Reference Page'!A$2:G$10999,7,FALSE))</f>
        <v>S</v>
      </c>
      <c r="H122" s="21">
        <f>IF(A122="NA","",VLOOKUP(A122,'Water Data'!G$2:O$9999,2,FALSE))</f>
        <v>5.86</v>
      </c>
      <c r="I122" s="21">
        <f>IF(A122="NA","",VLOOKUP(A122,'Water Data'!G$2:O$9999,3,FALSE))</f>
        <v>30.3</v>
      </c>
      <c r="J122" s="3">
        <f>IF(A122="NA","",VLOOKUP(A122,'Water Data'!G$2:O$9999,4,FALSE))</f>
        <v>17.78</v>
      </c>
      <c r="K122" s="3">
        <f>IF(A122="NA","",VLOOKUP(A122,'Water Data'!G$2:O$9999,6,FALSE))</f>
        <v>8.06</v>
      </c>
      <c r="L122" s="3">
        <f>IF(A122="NA","",VLOOKUP(A122,'Water Data'!G$2:O$9999,9,FALSE))</f>
        <v>16.559999999999999</v>
      </c>
      <c r="M122" s="3">
        <f>IF(A122="NA","",VLOOKUP(A122,Nutrients!A$2:L$9999,8,FALSE))</f>
        <v>0.51</v>
      </c>
      <c r="N122" s="3">
        <f>IF(A122="NA","",VLOOKUP(A122,Nutrients!A$2:L$9999,9,FALSE))</f>
        <v>0.27</v>
      </c>
      <c r="O122" s="3">
        <f>IF(A122="NA","",VLOOKUP(A122,Nutrients!A$2:L$9999,10,FALSE))</f>
        <v>8.0000000000000002E-3</v>
      </c>
      <c r="P122" s="3">
        <f>IF(A122="NA","",VLOOKUP(A122,Nutrients!A$2:L$9999,11,FALSE))</f>
        <v>1.64</v>
      </c>
      <c r="Q122" s="21">
        <f>IF(A122="NA","",VLOOKUP(A122,Nutrients!A$2:L$9999,12,FALSE))</f>
        <v>84.69</v>
      </c>
      <c r="R122" s="3">
        <f>IF(A122="NA","",VLOOKUP(A122,Chla!A$2:O$9999,15,FALSE))</f>
        <v>16.302393333333335</v>
      </c>
      <c r="S122" s="3">
        <f>IF(A122="NA","",VLOOKUP(A122,TSS!A$2:L$9999,12,FALSE))</f>
        <v>132.18390804597701</v>
      </c>
      <c r="T122" s="21">
        <f>IF(A122="NA","",VLOOKUP(A122,PCN!A$2:Q$9999,11,FALSE))</f>
        <v>68.147000000000006</v>
      </c>
      <c r="U122" s="21">
        <f>IF(A122="NA","",VLOOKUP(A122,PCN!A$2:Q$9999,12,FALSE))</f>
        <v>0.02</v>
      </c>
      <c r="V122" s="21">
        <f>IF(A122="NA","",VLOOKUP(A122,PCN!A$2:Q$9999,14,FALSE))</f>
        <v>399.99999999999994</v>
      </c>
      <c r="W122" s="21">
        <f>IF(A122="NA","",VLOOKUP(A122,PCN!A$2:Q$9999,15,FALSE))</f>
        <v>2487.0770000000002</v>
      </c>
      <c r="X122" s="21">
        <f>IF(A122="NA","",VLOOKUP(A122,TN_DOC!A$2:I$9999,8,FALSE))</f>
        <v>0</v>
      </c>
      <c r="Y122" s="21">
        <f>IF(A122="NA","",VLOOKUP(A122,TN_DOC!A$2:I$9999,9,FALSE))</f>
        <v>0</v>
      </c>
      <c r="Z122" s="3"/>
    </row>
    <row r="123" spans="1:26" x14ac:dyDescent="0.2">
      <c r="A123" s="3">
        <v>10115</v>
      </c>
      <c r="B123" s="10" t="str">
        <f>IF(A123="NA","",VLOOKUP(A123,'QAQC ID Reference Page'!A$2:G$10999,2,FALSE))</f>
        <v>OBS0820</v>
      </c>
      <c r="C123" s="20">
        <f>IF(A123="NA","",VLOOKUP(A123,'QAQC ID Reference Page'!A$2:G$10999,3,FALSE))</f>
        <v>44054</v>
      </c>
      <c r="D123" s="12">
        <f>IF(A123="NA","",VLOOKUP(A123,'QAQC ID Reference Page'!A$2:G$10999,4,FALSE))</f>
        <v>0.45694444444444443</v>
      </c>
      <c r="E123" s="3">
        <f>IF(A123="NA","",VLOOKUP(A123,'QAQC ID Reference Page'!A$2:G$10999,5,FALSE))</f>
        <v>1015</v>
      </c>
      <c r="F123" s="3" t="str">
        <f>IF(A123="NA","",VLOOKUP(A123,'QAQC ID Reference Page'!A$2:G$10999,6,FALSE))</f>
        <v>BLB</v>
      </c>
      <c r="G123" s="3" t="str">
        <f>IF(A123="NA","",VLOOKUP(A123,'QAQC ID Reference Page'!A$2:G$10999,7,FALSE))</f>
        <v>S</v>
      </c>
      <c r="H123" s="21">
        <f>IF(A123="NA","",VLOOKUP(A123,'Water Data'!G$2:O$9999,2,FALSE))</f>
        <v>6.32</v>
      </c>
      <c r="I123" s="21">
        <f>IF(A123="NA","",VLOOKUP(A123,'Water Data'!G$2:O$9999,3,FALSE))</f>
        <v>31.2</v>
      </c>
      <c r="J123" s="3">
        <f>IF(A123="NA","",VLOOKUP(A123,'Water Data'!G$2:O$9999,4,FALSE))</f>
        <v>20.18</v>
      </c>
      <c r="K123" s="3">
        <f>IF(A123="NA","",VLOOKUP(A123,'Water Data'!G$2:O$9999,6,FALSE))</f>
        <v>8.4</v>
      </c>
      <c r="L123" s="3">
        <f>IF(A123="NA","",VLOOKUP(A123,'Water Data'!G$2:O$9999,9,FALSE))</f>
        <v>16.57</v>
      </c>
      <c r="M123" s="3">
        <f>IF(A123="NA","",VLOOKUP(A123,Nutrients!A$2:L$9999,8,FALSE))</f>
        <v>0.08</v>
      </c>
      <c r="N123" s="3">
        <f>IF(A123="NA","",VLOOKUP(A123,Nutrients!A$2:L$9999,9,FALSE))</f>
        <v>0.22</v>
      </c>
      <c r="O123" s="3">
        <f>IF(A123="NA","",VLOOKUP(A123,Nutrients!A$2:L$9999,10,FALSE))</f>
        <v>6.0000000000000001E-3</v>
      </c>
      <c r="P123" s="3">
        <f>IF(A123="NA","",VLOOKUP(A123,Nutrients!A$2:L$9999,11,FALSE))</f>
        <v>0.31</v>
      </c>
      <c r="Q123" s="21">
        <f>IF(A123="NA","",VLOOKUP(A123,Nutrients!A$2:L$9999,12,FALSE))</f>
        <v>42.68</v>
      </c>
      <c r="R123" s="3">
        <f>IF(A123="NA","",VLOOKUP(A123,Chla!A$2:O$9999,15,FALSE))</f>
        <v>15.2897</v>
      </c>
      <c r="S123" s="3">
        <f>IF(A123="NA","",VLOOKUP(A123,TSS!A$2:L$9999,12,FALSE))</f>
        <v>76</v>
      </c>
      <c r="T123" s="21">
        <f>IF(A123="NA","",VLOOKUP(A123,PCN!A$2:Q$9999,11,FALSE))</f>
        <v>65.394999999999996</v>
      </c>
      <c r="U123" s="21">
        <f>IF(A123="NA","",VLOOKUP(A123,PCN!A$2:Q$9999,12,FALSE))</f>
        <v>1.9E-2</v>
      </c>
      <c r="V123" s="21">
        <f>IF(A123="NA","",VLOOKUP(A123,PCN!A$2:Q$9999,14,FALSE))</f>
        <v>189.99999999999997</v>
      </c>
      <c r="W123" s="21">
        <f>IF(A123="NA","",VLOOKUP(A123,PCN!A$2:Q$9999,15,FALSE))</f>
        <v>2062.64</v>
      </c>
      <c r="X123" s="21">
        <f>IF(A123="NA","",VLOOKUP(A123,TN_DOC!A$2:I$9999,8,FALSE))</f>
        <v>0</v>
      </c>
      <c r="Y123" s="21">
        <f>IF(A123="NA","",VLOOKUP(A123,TN_DOC!A$2:I$9999,9,FALSE))</f>
        <v>0</v>
      </c>
      <c r="Z123" s="3"/>
    </row>
    <row r="124" spans="1:26" x14ac:dyDescent="0.2">
      <c r="A124" s="3">
        <v>10102</v>
      </c>
      <c r="B124" s="10" t="str">
        <f>IF(A124="NA","",VLOOKUP(A124,'QAQC ID Reference Page'!A$2:G$10999,2,FALSE))</f>
        <v>OBS0820</v>
      </c>
      <c r="C124" s="20">
        <f>IF(A124="NA","",VLOOKUP(A124,'QAQC ID Reference Page'!A$2:G$10999,3,FALSE))</f>
        <v>44054</v>
      </c>
      <c r="D124" s="12">
        <f>IF(A124="NA","",VLOOKUP(A124,'QAQC ID Reference Page'!A$2:G$10999,4,FALSE))</f>
        <v>0.48125000000000001</v>
      </c>
      <c r="E124" s="3">
        <f>IF(A124="NA","",VLOOKUP(A124,'QAQC ID Reference Page'!A$2:G$10999,5,FALSE))</f>
        <v>1012</v>
      </c>
      <c r="F124" s="3" t="str">
        <f>IF(A124="NA","",VLOOKUP(A124,'QAQC ID Reference Page'!A$2:G$10999,6,FALSE))</f>
        <v>E1</v>
      </c>
      <c r="G124" s="3" t="str">
        <f>IF(A124="NA","",VLOOKUP(A124,'QAQC ID Reference Page'!A$2:G$10999,7,FALSE))</f>
        <v>S</v>
      </c>
      <c r="H124" s="21">
        <f>IF(A124="NA","",VLOOKUP(A124,'Water Data'!G$2:O$9999,2,FALSE))</f>
        <v>6.52</v>
      </c>
      <c r="I124" s="21">
        <f>IF(A124="NA","",VLOOKUP(A124,'Water Data'!G$2:O$9999,3,FALSE))</f>
        <v>31.1</v>
      </c>
      <c r="J124" s="3">
        <f>IF(A124="NA","",VLOOKUP(A124,'Water Data'!G$2:O$9999,4,FALSE))</f>
        <v>19.53</v>
      </c>
      <c r="K124" s="3">
        <f>IF(A124="NA","",VLOOKUP(A124,'Water Data'!G$2:O$9999,6,FALSE))</f>
        <v>8.32</v>
      </c>
      <c r="L124" s="3">
        <f>IF(A124="NA","",VLOOKUP(A124,'Water Data'!G$2:O$9999,9,FALSE))</f>
        <v>16.850000000000001</v>
      </c>
      <c r="M124" s="3">
        <f>IF(A124="NA","",VLOOKUP(A124,Nutrients!A$2:L$9999,8,FALSE))</f>
        <v>0.13</v>
      </c>
      <c r="N124" s="3">
        <f>IF(A124="NA","",VLOOKUP(A124,Nutrients!A$2:L$9999,9,FALSE))</f>
        <v>0.28999999999999998</v>
      </c>
      <c r="O124" s="3">
        <f>IF(A124="NA","",VLOOKUP(A124,Nutrients!A$2:L$9999,10,FALSE))</f>
        <v>1.0999999999999999E-2</v>
      </c>
      <c r="P124" s="3">
        <f>IF(A124="NA","",VLOOKUP(A124,Nutrients!A$2:L$9999,11,FALSE))</f>
        <v>0.16</v>
      </c>
      <c r="Q124" s="21">
        <f>IF(A124="NA","",VLOOKUP(A124,Nutrients!A$2:L$9999,12,FALSE))</f>
        <v>71.790000000000006</v>
      </c>
      <c r="R124" s="3">
        <f>IF(A124="NA","",VLOOKUP(A124,Chla!A$2:O$9999,15,FALSE))</f>
        <v>32.205804000000001</v>
      </c>
      <c r="S124" s="3">
        <f>IF(A124="NA","",VLOOKUP(A124,TSS!A$2:L$9999,12,FALSE))</f>
        <v>72</v>
      </c>
      <c r="T124" s="21">
        <f>IF(A124="NA","",VLOOKUP(A124,PCN!A$2:Q$9999,11,FALSE))</f>
        <v>126.111</v>
      </c>
      <c r="U124" s="21">
        <f>IF(A124="NA","",VLOOKUP(A124,PCN!A$2:Q$9999,12,FALSE))</f>
        <v>3.6999999999999998E-2</v>
      </c>
      <c r="V124" s="21">
        <f>IF(A124="NA","",VLOOKUP(A124,PCN!A$2:Q$9999,14,FALSE))</f>
        <v>369.99999999999994</v>
      </c>
      <c r="W124" s="21">
        <f>IF(A124="NA","",VLOOKUP(A124,PCN!A$2:Q$9999,15,FALSE))</f>
        <v>3028.194</v>
      </c>
      <c r="X124" s="21">
        <f>IF(A124="NA","",VLOOKUP(A124,TN_DOC!A$2:I$9999,8,FALSE))</f>
        <v>0</v>
      </c>
      <c r="Y124" s="21">
        <f>IF(A124="NA","",VLOOKUP(A124,TN_DOC!A$2:I$9999,9,FALSE))</f>
        <v>0</v>
      </c>
      <c r="Z124" s="3"/>
    </row>
    <row r="125" spans="1:26" x14ac:dyDescent="0.2">
      <c r="A125" s="3">
        <v>10107</v>
      </c>
      <c r="B125" s="10" t="str">
        <f>IF(A125="NA","",VLOOKUP(A125,'QAQC ID Reference Page'!A$2:G$10999,2,FALSE))</f>
        <v>OBS0820</v>
      </c>
      <c r="C125" s="20">
        <f>IF(A125="NA","",VLOOKUP(A125,'QAQC ID Reference Page'!A$2:G$10999,3,FALSE))</f>
        <v>44054</v>
      </c>
      <c r="D125" s="12">
        <f>IF(A125="NA","",VLOOKUP(A125,'QAQC ID Reference Page'!A$2:G$10999,4,FALSE))</f>
        <v>0.49236111111111114</v>
      </c>
      <c r="E125" s="3">
        <f>IF(A125="NA","",VLOOKUP(A125,'QAQC ID Reference Page'!A$2:G$10999,5,FALSE))</f>
        <v>1016</v>
      </c>
      <c r="F125" s="3" t="str">
        <f>IF(A125="NA","",VLOOKUP(A125,'QAQC ID Reference Page'!A$2:G$10999,6,FALSE))</f>
        <v>D1</v>
      </c>
      <c r="G125" s="3" t="str">
        <f>IF(A125="NA","",VLOOKUP(A125,'QAQC ID Reference Page'!A$2:G$10999,7,FALSE))</f>
        <v>S</v>
      </c>
      <c r="H125" s="21">
        <f>IF(A125="NA","",VLOOKUP(A125,'Water Data'!G$2:O$9999,2,FALSE))</f>
        <v>5.47</v>
      </c>
      <c r="I125" s="21">
        <f>IF(A125="NA","",VLOOKUP(A125,'Water Data'!G$2:O$9999,3,FALSE))</f>
        <v>31.1</v>
      </c>
      <c r="J125" s="3">
        <f>IF(A125="NA","",VLOOKUP(A125,'Water Data'!G$2:O$9999,4,FALSE))</f>
        <v>23.42</v>
      </c>
      <c r="K125" s="3">
        <f>IF(A125="NA","",VLOOKUP(A125,'Water Data'!G$2:O$9999,6,FALSE))</f>
        <v>8.27</v>
      </c>
      <c r="L125" s="3">
        <f>IF(A125="NA","",VLOOKUP(A125,'Water Data'!G$2:O$9999,9,FALSE))</f>
        <v>19.309999999999999</v>
      </c>
      <c r="M125" s="3">
        <f>IF(A125="NA","",VLOOKUP(A125,Nutrients!A$2:L$9999,8,FALSE))</f>
        <v>0.14000000000000001</v>
      </c>
      <c r="N125" s="3">
        <f>IF(A125="NA","",VLOOKUP(A125,Nutrients!A$2:L$9999,9,FALSE))</f>
        <v>0.65</v>
      </c>
      <c r="O125" s="3">
        <f>IF(A125="NA","",VLOOKUP(A125,Nutrients!A$2:L$9999,10,FALSE))</f>
        <v>6.0000000000000001E-3</v>
      </c>
      <c r="P125" s="3">
        <f>IF(A125="NA","",VLOOKUP(A125,Nutrients!A$2:L$9999,11,FALSE))</f>
        <v>-0.06</v>
      </c>
      <c r="Q125" s="21">
        <f>IF(A125="NA","",VLOOKUP(A125,Nutrients!A$2:L$9999,12,FALSE))</f>
        <v>44.77</v>
      </c>
      <c r="R125" s="3">
        <f>IF(A125="NA","",VLOOKUP(A125,Chla!A$2:O$9999,15,FALSE))</f>
        <v>13.065408</v>
      </c>
      <c r="S125" s="3">
        <f>IF(A125="NA","",VLOOKUP(A125,TSS!A$2:L$9999,12,FALSE))</f>
        <v>84</v>
      </c>
      <c r="T125" s="21">
        <f>IF(A125="NA","",VLOOKUP(A125,PCN!A$2:Q$9999,11,FALSE))</f>
        <v>86.46</v>
      </c>
      <c r="U125" s="21">
        <f>IF(A125="NA","",VLOOKUP(A125,PCN!A$2:Q$9999,12,FALSE))</f>
        <v>2.5000000000000001E-2</v>
      </c>
      <c r="V125" s="21">
        <f>IF(A125="NA","",VLOOKUP(A125,PCN!A$2:Q$9999,14,FALSE))</f>
        <v>250</v>
      </c>
      <c r="W125" s="21">
        <f>IF(A125="NA","",VLOOKUP(A125,PCN!A$2:Q$9999,15,FALSE))</f>
        <v>2743.9929999999999</v>
      </c>
      <c r="X125" s="21">
        <f>IF(A125="NA","",VLOOKUP(A125,TN_DOC!A$2:I$9999,8,FALSE))</f>
        <v>0</v>
      </c>
      <c r="Y125" s="21">
        <f>IF(A125="NA","",VLOOKUP(A125,TN_DOC!A$2:I$9999,9,FALSE))</f>
        <v>0</v>
      </c>
      <c r="Z125" s="3"/>
    </row>
    <row r="126" spans="1:26" x14ac:dyDescent="0.2">
      <c r="A126" s="3">
        <v>10116</v>
      </c>
      <c r="B126" s="10" t="str">
        <f>IF(A126="NA","",VLOOKUP(A126,'QAQC ID Reference Page'!A$2:G$10999,2,FALSE))</f>
        <v>OBS0820</v>
      </c>
      <c r="C126" s="20">
        <f>IF(A126="NA","",VLOOKUP(A126,'QAQC ID Reference Page'!A$2:G$10999,3,FALSE))</f>
        <v>44054</v>
      </c>
      <c r="D126" s="12">
        <f>IF(A126="NA","",VLOOKUP(A126,'QAQC ID Reference Page'!A$2:G$10999,4,FALSE))</f>
        <v>0.50347222222222221</v>
      </c>
      <c r="E126" s="3">
        <f>IF(A126="NA","",VLOOKUP(A126,'QAQC ID Reference Page'!A$2:G$10999,5,FALSE))</f>
        <v>1009</v>
      </c>
      <c r="F126" s="3" t="str">
        <f>IF(A126="NA","",VLOOKUP(A126,'QAQC ID Reference Page'!A$2:G$10999,6,FALSE))</f>
        <v>C1</v>
      </c>
      <c r="G126" s="3" t="str">
        <f>IF(A126="NA","",VLOOKUP(A126,'QAQC ID Reference Page'!A$2:G$10999,7,FALSE))</f>
        <v>S</v>
      </c>
      <c r="H126" s="21">
        <f>IF(A126="NA","",VLOOKUP(A126,'Water Data'!G$2:O$9999,2,FALSE))</f>
        <v>6.24</v>
      </c>
      <c r="I126" s="21">
        <f>IF(A126="NA","",VLOOKUP(A126,'Water Data'!G$2:O$9999,3,FALSE))</f>
        <v>31.2</v>
      </c>
      <c r="J126" s="3">
        <f>IF(A126="NA","",VLOOKUP(A126,'Water Data'!G$2:O$9999,4,FALSE))</f>
        <v>23.04</v>
      </c>
      <c r="K126" s="3">
        <f>IF(A126="NA","",VLOOKUP(A126,'Water Data'!G$2:O$9999,6,FALSE))</f>
        <v>8.26</v>
      </c>
      <c r="L126" s="3">
        <f>IF(A126="NA","",VLOOKUP(A126,'Water Data'!G$2:O$9999,9,FALSE))</f>
        <v>19.04</v>
      </c>
      <c r="M126" s="3">
        <f>IF(A126="NA","",VLOOKUP(A126,Nutrients!A$2:L$9999,8,FALSE))</f>
        <v>0.06</v>
      </c>
      <c r="N126" s="3">
        <f>IF(A126="NA","",VLOOKUP(A126,Nutrients!A$2:L$9999,9,FALSE))</f>
        <v>0.64</v>
      </c>
      <c r="O126" s="3">
        <f>IF(A126="NA","",VLOOKUP(A126,Nutrients!A$2:L$9999,10,FALSE))</f>
        <v>5.0000000000000001E-3</v>
      </c>
      <c r="P126" s="3">
        <f>IF(A126="NA","",VLOOKUP(A126,Nutrients!A$2:L$9999,11,FALSE))</f>
        <v>-0.15</v>
      </c>
      <c r="Q126" s="21">
        <f>IF(A126="NA","",VLOOKUP(A126,Nutrients!A$2:L$9999,12,FALSE))</f>
        <v>47.07</v>
      </c>
      <c r="R126" s="3">
        <f>IF(A126="NA","",VLOOKUP(A126,Chla!A$2:O$9999,15,FALSE))</f>
        <v>8.8670919999999995</v>
      </c>
      <c r="S126" s="3">
        <f>IF(A126="NA","",VLOOKUP(A126,TSS!A$2:L$9999,12,FALSE))</f>
        <v>72</v>
      </c>
      <c r="T126" s="21">
        <f>IF(A126="NA","",VLOOKUP(A126,PCN!A$2:Q$9999,11,FALSE))</f>
        <v>100.04300000000001</v>
      </c>
      <c r="U126" s="21">
        <f>IF(A126="NA","",VLOOKUP(A126,PCN!A$2:Q$9999,12,FALSE))</f>
        <v>2.9000000000000001E-2</v>
      </c>
      <c r="V126" s="21">
        <f>IF(A126="NA","",VLOOKUP(A126,PCN!A$2:Q$9999,14,FALSE))</f>
        <v>290</v>
      </c>
      <c r="W126" s="21">
        <f>IF(A126="NA","",VLOOKUP(A126,PCN!A$2:Q$9999,15,FALSE))</f>
        <v>2845.366</v>
      </c>
      <c r="X126" s="21">
        <f>IF(A126="NA","",VLOOKUP(A126,TN_DOC!A$2:I$9999,8,FALSE))</f>
        <v>0</v>
      </c>
      <c r="Y126" s="21">
        <f>IF(A126="NA","",VLOOKUP(A126,TN_DOC!A$2:I$9999,9,FALSE))</f>
        <v>0</v>
      </c>
      <c r="Z126" s="3"/>
    </row>
    <row r="127" spans="1:26" x14ac:dyDescent="0.2">
      <c r="A127" s="3">
        <v>10103</v>
      </c>
      <c r="B127" s="10" t="str">
        <f>IF(A127="NA","",VLOOKUP(A127,'QAQC ID Reference Page'!A$2:G$10999,2,FALSE))</f>
        <v>OBS0820</v>
      </c>
      <c r="C127" s="20">
        <f>IF(A127="NA","",VLOOKUP(A127,'QAQC ID Reference Page'!A$2:G$10999,3,FALSE))</f>
        <v>44054</v>
      </c>
      <c r="D127" s="12">
        <f>IF(A127="NA","",VLOOKUP(A127,'QAQC ID Reference Page'!A$2:G$10999,4,FALSE))</f>
        <v>0.51458333333333328</v>
      </c>
      <c r="E127" s="3">
        <f>IF(A127="NA","",VLOOKUP(A127,'QAQC ID Reference Page'!A$2:G$10999,5,FALSE))</f>
        <v>1008</v>
      </c>
      <c r="F127" s="3" t="str">
        <f>IF(A127="NA","",VLOOKUP(A127,'QAQC ID Reference Page'!A$2:G$10999,6,FALSE))</f>
        <v>B1</v>
      </c>
      <c r="G127" s="3" t="str">
        <f>IF(A127="NA","",VLOOKUP(A127,'QAQC ID Reference Page'!A$2:G$10999,7,FALSE))</f>
        <v>S</v>
      </c>
      <c r="H127" s="21">
        <f>IF(A127="NA","",VLOOKUP(A127,'Water Data'!G$2:O$9999,2,FALSE))</f>
        <v>6.52</v>
      </c>
      <c r="I127" s="21">
        <f>IF(A127="NA","",VLOOKUP(A127,'Water Data'!G$2:O$9999,3,FALSE))</f>
        <v>31</v>
      </c>
      <c r="J127" s="3">
        <f>IF(A127="NA","",VLOOKUP(A127,'Water Data'!G$2:O$9999,4,FALSE))</f>
        <v>23.58</v>
      </c>
      <c r="K127" s="3">
        <f>IF(A127="NA","",VLOOKUP(A127,'Water Data'!G$2:O$9999,6,FALSE))</f>
        <v>8.31</v>
      </c>
      <c r="L127" s="3">
        <f>IF(A127="NA","",VLOOKUP(A127,'Water Data'!G$2:O$9999,9,FALSE))</f>
        <v>19.32</v>
      </c>
      <c r="M127" s="3">
        <f>IF(A127="NA","",VLOOKUP(A127,Nutrients!A$2:L$9999,8,FALSE))</f>
        <v>0.04</v>
      </c>
      <c r="N127" s="3">
        <f>IF(A127="NA","",VLOOKUP(A127,Nutrients!A$2:L$9999,9,FALSE))</f>
        <v>0.14000000000000001</v>
      </c>
      <c r="O127" s="3">
        <f>IF(A127="NA","",VLOOKUP(A127,Nutrients!A$2:L$9999,10,FALSE))</f>
        <v>-1E-3</v>
      </c>
      <c r="P127" s="3">
        <f>IF(A127="NA","",VLOOKUP(A127,Nutrients!A$2:L$9999,11,FALSE))</f>
        <v>0.73</v>
      </c>
      <c r="Q127" s="21">
        <f>IF(A127="NA","",VLOOKUP(A127,Nutrients!A$2:L$9999,12,FALSE))</f>
        <v>11.9</v>
      </c>
      <c r="R127" s="3">
        <f>IF(A127="NA","",VLOOKUP(A127,Chla!A$2:O$9999,15,FALSE))</f>
        <v>5.5760160000000001</v>
      </c>
      <c r="S127" s="3">
        <f>IF(A127="NA","",VLOOKUP(A127,TSS!A$2:L$9999,12,FALSE))</f>
        <v>72</v>
      </c>
      <c r="T127" s="21">
        <f>IF(A127="NA","",VLOOKUP(A127,PCN!A$2:Q$9999,11,FALSE))</f>
        <v>40.488999999999997</v>
      </c>
      <c r="U127" s="21">
        <f>IF(A127="NA","",VLOOKUP(A127,PCN!A$2:Q$9999,12,FALSE))</f>
        <v>1.2E-2</v>
      </c>
      <c r="V127" s="21">
        <f>IF(A127="NA","",VLOOKUP(A127,PCN!A$2:Q$9999,14,FALSE))</f>
        <v>120</v>
      </c>
      <c r="W127" s="21">
        <f>IF(A127="NA","",VLOOKUP(A127,PCN!A$2:Q$9999,15,FALSE))</f>
        <v>2412.8240000000001</v>
      </c>
      <c r="X127" s="21">
        <f>IF(A127="NA","",VLOOKUP(A127,TN_DOC!A$2:I$9999,8,FALSE))</f>
        <v>0</v>
      </c>
      <c r="Y127" s="21">
        <f>IF(A127="NA","",VLOOKUP(A127,TN_DOC!A$2:I$9999,9,FALSE))</f>
        <v>0</v>
      </c>
      <c r="Z127" s="3"/>
    </row>
    <row r="128" spans="1:26" x14ac:dyDescent="0.2">
      <c r="A128" s="3">
        <v>10114</v>
      </c>
      <c r="B128" s="10" t="str">
        <f>IF(A128="NA","",VLOOKUP(A128,'QAQC ID Reference Page'!A$2:G$10999,2,FALSE))</f>
        <v>OBS0820</v>
      </c>
      <c r="C128" s="20">
        <f>IF(A128="NA","",VLOOKUP(A128,'QAQC ID Reference Page'!A$2:G$10999,3,FALSE))</f>
        <v>44054</v>
      </c>
      <c r="D128" s="12">
        <f>IF(A128="NA","",VLOOKUP(A128,'QAQC ID Reference Page'!A$2:G$10999,4,FALSE))</f>
        <v>0.54097222222222219</v>
      </c>
      <c r="E128" s="3">
        <f>IF(A128="NA","",VLOOKUP(A128,'QAQC ID Reference Page'!A$2:G$10999,5,FALSE))</f>
        <v>1033</v>
      </c>
      <c r="F128" s="3" t="str">
        <f>IF(A128="NA","",VLOOKUP(A128,'QAQC ID Reference Page'!A$2:G$10999,6,FALSE))</f>
        <v>B4</v>
      </c>
      <c r="G128" s="3" t="str">
        <f>IF(A128="NA","",VLOOKUP(A128,'QAQC ID Reference Page'!A$2:G$10999,7,FALSE))</f>
        <v>S</v>
      </c>
      <c r="H128" s="21">
        <f>IF(A128="NA","",VLOOKUP(A128,'Water Data'!G$2:O$9999,2,FALSE))</f>
        <v>6.15</v>
      </c>
      <c r="I128" s="21">
        <f>IF(A128="NA","",VLOOKUP(A128,'Water Data'!G$2:O$9999,3,FALSE))</f>
        <v>30.3</v>
      </c>
      <c r="J128" s="3">
        <f>IF(A128="NA","",VLOOKUP(A128,'Water Data'!G$2:O$9999,4,FALSE))</f>
        <v>22.69</v>
      </c>
      <c r="K128" s="3">
        <f>IF(A128="NA","",VLOOKUP(A128,'Water Data'!G$2:O$9999,6,FALSE))</f>
        <v>8.2100000000000009</v>
      </c>
      <c r="L128" s="3">
        <f>IF(A128="NA","",VLOOKUP(A128,'Water Data'!G$2:O$9999,9,FALSE))</f>
        <v>19.149999999999999</v>
      </c>
      <c r="M128" s="3">
        <f>IF(A128="NA","",VLOOKUP(A128,Nutrients!A$2:L$9999,8,FALSE))</f>
        <v>0.09</v>
      </c>
      <c r="N128" s="3">
        <f>IF(A128="NA","",VLOOKUP(A128,Nutrients!A$2:L$9999,9,FALSE))</f>
        <v>0.7</v>
      </c>
      <c r="O128" s="3">
        <f>IF(A128="NA","",VLOOKUP(A128,Nutrients!A$2:L$9999,10,FALSE))</f>
        <v>-5.0000000000000001E-3</v>
      </c>
      <c r="P128" s="3">
        <f>IF(A128="NA","",VLOOKUP(A128,Nutrients!A$2:L$9999,11,FALSE))</f>
        <v>0.15</v>
      </c>
      <c r="Q128" s="21">
        <f>IF(A128="NA","",VLOOKUP(A128,Nutrients!A$2:L$9999,12,FALSE))</f>
        <v>36.39</v>
      </c>
      <c r="R128" s="3">
        <f>IF(A128="NA","",VLOOKUP(A128,Chla!A$2:O$9999,15,FALSE))</f>
        <v>11.292072000000001</v>
      </c>
      <c r="S128" s="3">
        <f>IF(A128="NA","",VLOOKUP(A128,TSS!A$2:L$9999,12,FALSE))</f>
        <v>68</v>
      </c>
      <c r="T128" s="21">
        <f>IF(A128="NA","",VLOOKUP(A128,PCN!A$2:Q$9999,11,FALSE))</f>
        <v>107.27500000000001</v>
      </c>
      <c r="U128" s="21">
        <f>IF(A128="NA","",VLOOKUP(A128,PCN!A$2:Q$9999,12,FALSE))</f>
        <v>3.1E-2</v>
      </c>
      <c r="V128" s="21">
        <f>IF(A128="NA","",VLOOKUP(A128,PCN!A$2:Q$9999,14,FALSE))</f>
        <v>310</v>
      </c>
      <c r="W128" s="21">
        <f>IF(A128="NA","",VLOOKUP(A128,PCN!A$2:Q$9999,15,FALSE))</f>
        <v>2735.1179999999999</v>
      </c>
      <c r="X128" s="21">
        <f>IF(A128="NA","",VLOOKUP(A128,TN_DOC!A$2:I$9999,8,FALSE))</f>
        <v>0</v>
      </c>
      <c r="Y128" s="21">
        <f>IF(A128="NA","",VLOOKUP(A128,TN_DOC!A$2:I$9999,9,FALSE))</f>
        <v>0</v>
      </c>
      <c r="Z128" s="3"/>
    </row>
    <row r="129" spans="1:26" x14ac:dyDescent="0.2">
      <c r="A129" s="3">
        <v>10105</v>
      </c>
      <c r="B129" s="10" t="str">
        <f>IF(A129="NA","",VLOOKUP(A129,'QAQC ID Reference Page'!A$2:G$10999,2,FALSE))</f>
        <v>OBS0820</v>
      </c>
      <c r="C129" s="20">
        <f>IF(A129="NA","",VLOOKUP(A129,'QAQC ID Reference Page'!A$2:G$10999,3,FALSE))</f>
        <v>44054</v>
      </c>
      <c r="D129" s="12">
        <f>IF(A129="NA","",VLOOKUP(A129,'QAQC ID Reference Page'!A$2:G$10999,4,FALSE))</f>
        <v>0.5541666666666667</v>
      </c>
      <c r="E129" s="3">
        <f>IF(A129="NA","",VLOOKUP(A129,'QAQC ID Reference Page'!A$2:G$10999,5,FALSE))</f>
        <v>1005</v>
      </c>
      <c r="F129" s="3" t="str">
        <f>IF(A129="NA","",VLOOKUP(A129,'QAQC ID Reference Page'!A$2:G$10999,6,FALSE))</f>
        <v>C5-1</v>
      </c>
      <c r="G129" s="3" t="str">
        <f>IF(A129="NA","",VLOOKUP(A129,'QAQC ID Reference Page'!A$2:G$10999,7,FALSE))</f>
        <v>S</v>
      </c>
      <c r="H129" s="21">
        <f>IF(A129="NA","",VLOOKUP(A129,'Water Data'!G$2:O$9999,2,FALSE))</f>
        <v>6.54</v>
      </c>
      <c r="I129" s="21">
        <f>IF(A129="NA","",VLOOKUP(A129,'Water Data'!G$2:O$9999,3,FALSE))</f>
        <v>30.2</v>
      </c>
      <c r="J129" s="3">
        <f>IF(A129="NA","",VLOOKUP(A129,'Water Data'!G$2:O$9999,4,FALSE))</f>
        <v>13.27</v>
      </c>
      <c r="K129" s="3">
        <f>IF(A129="NA","",VLOOKUP(A129,'Water Data'!G$2:O$9999,6,FALSE))</f>
        <v>8.11</v>
      </c>
      <c r="L129" s="3">
        <f>IF(A129="NA","",VLOOKUP(A129,'Water Data'!G$2:O$9999,9,FALSE))</f>
        <v>15.79</v>
      </c>
      <c r="M129" s="3">
        <f>IF(A129="NA","",VLOOKUP(A129,Nutrients!A$2:L$9999,8,FALSE))</f>
        <v>0.04</v>
      </c>
      <c r="N129" s="3">
        <f>IF(A129="NA","",VLOOKUP(A129,Nutrients!A$2:L$9999,9,FALSE))</f>
        <v>0.2</v>
      </c>
      <c r="O129" s="3">
        <f>IF(A129="NA","",VLOOKUP(A129,Nutrients!A$2:L$9999,10,FALSE))</f>
        <v>5.0000000000000001E-3</v>
      </c>
      <c r="P129" s="3">
        <f>IF(A129="NA","",VLOOKUP(A129,Nutrients!A$2:L$9999,11,FALSE))</f>
        <v>0.05</v>
      </c>
      <c r="Q129" s="21">
        <f>IF(A129="NA","",VLOOKUP(A129,Nutrients!A$2:L$9999,12,FALSE))</f>
        <v>99.28</v>
      </c>
      <c r="R129" s="3">
        <f>IF(A129="NA","",VLOOKUP(A129,Chla!A$2:O$9999,15,FALSE))</f>
        <v>15.705432</v>
      </c>
      <c r="S129" s="3">
        <f>IF(A129="NA","",VLOOKUP(A129,TSS!A$2:L$9999,12,FALSE))</f>
        <v>44</v>
      </c>
      <c r="T129" s="21">
        <f>IF(A129="NA","",VLOOKUP(A129,PCN!A$2:Q$9999,11,FALSE))</f>
        <v>95.247</v>
      </c>
      <c r="U129" s="21">
        <f>IF(A129="NA","",VLOOKUP(A129,PCN!A$2:Q$9999,12,FALSE))</f>
        <v>2.8000000000000001E-2</v>
      </c>
      <c r="V129" s="21">
        <f>IF(A129="NA","",VLOOKUP(A129,PCN!A$2:Q$9999,14,FALSE))</f>
        <v>279.99999999999994</v>
      </c>
      <c r="W129" s="21">
        <f>IF(A129="NA","",VLOOKUP(A129,PCN!A$2:Q$9999,15,FALSE))</f>
        <v>2522.7159999999999</v>
      </c>
      <c r="X129" s="21">
        <f>IF(A129="NA","",VLOOKUP(A129,TN_DOC!A$2:I$9999,8,FALSE))</f>
        <v>0</v>
      </c>
      <c r="Y129" s="21">
        <f>IF(A129="NA","",VLOOKUP(A129,TN_DOC!A$2:I$9999,9,FALSE))</f>
        <v>0</v>
      </c>
      <c r="Z129" s="3"/>
    </row>
    <row r="130" spans="1:26" x14ac:dyDescent="0.2">
      <c r="A130" s="3">
        <v>10104</v>
      </c>
      <c r="B130" s="10" t="str">
        <f>IF(A130="NA","",VLOOKUP(A130,'QAQC ID Reference Page'!A$2:G$10999,2,FALSE))</f>
        <v>OBS0820</v>
      </c>
      <c r="C130" s="20">
        <f>IF(A130="NA","",VLOOKUP(A130,'QAQC ID Reference Page'!A$2:G$10999,3,FALSE))</f>
        <v>44054</v>
      </c>
      <c r="D130" s="12">
        <f>IF(A130="NA","",VLOOKUP(A130,'QAQC ID Reference Page'!A$2:G$10999,4,FALSE))</f>
        <v>0.5541666666666667</v>
      </c>
      <c r="E130" s="3">
        <f>IF(A130="NA","",VLOOKUP(A130,'QAQC ID Reference Page'!A$2:G$10999,5,FALSE))</f>
        <v>1011</v>
      </c>
      <c r="F130" s="3" t="str">
        <f>IF(A130="NA","",VLOOKUP(A130,'QAQC ID Reference Page'!A$2:G$10999,6,FALSE))</f>
        <v>C5-1</v>
      </c>
      <c r="G130" s="3" t="str">
        <f>IF(A130="NA","",VLOOKUP(A130,'QAQC ID Reference Page'!A$2:G$10999,7,FALSE))</f>
        <v>B</v>
      </c>
      <c r="H130" s="21">
        <f>IF(A130="NA","",VLOOKUP(A130,'Water Data'!G$2:O$9999,2,FALSE))</f>
        <v>5.61</v>
      </c>
      <c r="I130" s="21">
        <f>IF(A130="NA","",VLOOKUP(A130,'Water Data'!G$2:O$9999,3,FALSE))</f>
        <v>30.1</v>
      </c>
      <c r="J130" s="3">
        <f>IF(A130="NA","",VLOOKUP(A130,'Water Data'!G$2:O$9999,4,FALSE))</f>
        <v>18</v>
      </c>
      <c r="K130" s="3">
        <f>IF(A130="NA","",VLOOKUP(A130,'Water Data'!G$2:O$9999,6,FALSE))</f>
        <v>7.86</v>
      </c>
      <c r="L130" s="3">
        <f>IF(A130="NA","",VLOOKUP(A130,'Water Data'!G$2:O$9999,9,FALSE))</f>
        <v>18.190000000000001</v>
      </c>
      <c r="M130" s="3">
        <f>IF(A130="NA","",VLOOKUP(A130,Nutrients!A$2:L$9999,8,FALSE))</f>
        <v>0.1</v>
      </c>
      <c r="N130" s="3">
        <f>IF(A130="NA","",VLOOKUP(A130,Nutrients!A$2:L$9999,9,FALSE))</f>
        <v>0.46</v>
      </c>
      <c r="O130" s="3">
        <f>IF(A130="NA","",VLOOKUP(A130,Nutrients!A$2:L$9999,10,FALSE))</f>
        <v>3.0000000000000001E-3</v>
      </c>
      <c r="P130" s="3">
        <f>IF(A130="NA","",VLOOKUP(A130,Nutrients!A$2:L$9999,11,FALSE))</f>
        <v>0.38</v>
      </c>
      <c r="Q130" s="21">
        <f>IF(A130="NA","",VLOOKUP(A130,Nutrients!A$2:L$9999,12,FALSE))</f>
        <v>73.05</v>
      </c>
      <c r="R130" s="3">
        <f>IF(A130="NA","",VLOOKUP(A130,Chla!A$2:O$9999,15,FALSE))</f>
        <v>11.849144000000001</v>
      </c>
      <c r="S130" s="3">
        <f>IF(A130="NA","",VLOOKUP(A130,TSS!A$2:L$9999,12,FALSE))</f>
        <v>68</v>
      </c>
      <c r="T130" s="21">
        <f>IF(A130="NA","",VLOOKUP(A130,PCN!A$2:Q$9999,11,FALSE))</f>
        <v>91.481999999999999</v>
      </c>
      <c r="U130" s="21">
        <f>IF(A130="NA","",VLOOKUP(A130,PCN!A$2:Q$9999,12,FALSE))</f>
        <v>2.7E-2</v>
      </c>
      <c r="V130" s="21">
        <f>IF(A130="NA","",VLOOKUP(A130,PCN!A$2:Q$9999,14,FALSE))</f>
        <v>269.99999999999994</v>
      </c>
      <c r="W130" s="21">
        <f>IF(A130="NA","",VLOOKUP(A130,PCN!A$2:Q$9999,15,FALSE))</f>
        <v>2337.5569999999998</v>
      </c>
      <c r="X130" s="21">
        <f>IF(A130="NA","",VLOOKUP(A130,TN_DOC!A$2:I$9999,8,FALSE))</f>
        <v>0</v>
      </c>
      <c r="Y130" s="21">
        <f>IF(A130="NA","",VLOOKUP(A130,TN_DOC!A$2:I$9999,9,FALSE))</f>
        <v>0</v>
      </c>
      <c r="Z130" s="3"/>
    </row>
    <row r="131" spans="1:26" x14ac:dyDescent="0.2">
      <c r="A131" s="3">
        <v>10110</v>
      </c>
      <c r="B131" s="10" t="str">
        <f>IF(A131="NA","",VLOOKUP(A131,'QAQC ID Reference Page'!A$2:G$10999,2,FALSE))</f>
        <v>OBS0820</v>
      </c>
      <c r="C131" s="20">
        <f>IF(A131="NA","",VLOOKUP(A131,'QAQC ID Reference Page'!A$2:G$10999,3,FALSE))</f>
        <v>44054</v>
      </c>
      <c r="D131" s="12">
        <f>IF(A131="NA","",VLOOKUP(A131,'QAQC ID Reference Page'!A$2:G$10999,4,FALSE))</f>
        <v>0.57499999999999996</v>
      </c>
      <c r="E131" s="3">
        <f>IF(A131="NA","",VLOOKUP(A131,'QAQC ID Reference Page'!A$2:G$10999,5,FALSE))</f>
        <v>1027</v>
      </c>
      <c r="F131" s="3" t="str">
        <f>IF(A131="NA","",VLOOKUP(A131,'QAQC ID Reference Page'!A$2:G$10999,6,FALSE))</f>
        <v>C7C</v>
      </c>
      <c r="G131" s="3" t="str">
        <f>IF(A131="NA","",VLOOKUP(A131,'QAQC ID Reference Page'!A$2:G$10999,7,FALSE))</f>
        <v>S</v>
      </c>
      <c r="H131" s="21">
        <f>IF(A131="NA","",VLOOKUP(A131,'Water Data'!G$2:O$9999,2,FALSE))</f>
        <v>7.18</v>
      </c>
      <c r="I131" s="21">
        <f>IF(A131="NA","",VLOOKUP(A131,'Water Data'!G$2:O$9999,3,FALSE))</f>
        <v>31</v>
      </c>
      <c r="J131" s="3">
        <f>IF(A131="NA","",VLOOKUP(A131,'Water Data'!G$2:O$9999,4,FALSE))</f>
        <v>16.329999999999998</v>
      </c>
      <c r="K131" s="3">
        <f>IF(A131="NA","",VLOOKUP(A131,'Water Data'!G$2:O$9999,6,FALSE))</f>
        <v>8.32</v>
      </c>
      <c r="L131" s="3">
        <f>IF(A131="NA","",VLOOKUP(A131,'Water Data'!G$2:O$9999,9,FALSE))</f>
        <v>16.27</v>
      </c>
      <c r="M131" s="3">
        <f>IF(A131="NA","",VLOOKUP(A131,Nutrients!A$2:L$9999,8,FALSE))</f>
        <v>0.16</v>
      </c>
      <c r="N131" s="3">
        <f>IF(A131="NA","",VLOOKUP(A131,Nutrients!A$2:L$9999,9,FALSE))</f>
        <v>0.2</v>
      </c>
      <c r="O131" s="3">
        <f>IF(A131="NA","",VLOOKUP(A131,Nutrients!A$2:L$9999,10,FALSE))</f>
        <v>7.0000000000000001E-3</v>
      </c>
      <c r="P131" s="3">
        <f>IF(A131="NA","",VLOOKUP(A131,Nutrients!A$2:L$9999,11,FALSE))</f>
        <v>0</v>
      </c>
      <c r="Q131" s="21">
        <f>IF(A131="NA","",VLOOKUP(A131,Nutrients!A$2:L$9999,12,FALSE))</f>
        <v>98.86</v>
      </c>
      <c r="R131" s="3">
        <f>IF(A131="NA","",VLOOKUP(A131,Chla!A$2:O$9999,15,FALSE))</f>
        <v>8.9342840000000017</v>
      </c>
      <c r="S131" s="3">
        <f>IF(A131="NA","",VLOOKUP(A131,TSS!A$2:L$9999,12,FALSE))</f>
        <v>56</v>
      </c>
      <c r="T131" s="21">
        <f>IF(A131="NA","",VLOOKUP(A131,PCN!A$2:Q$9999,11,FALSE))</f>
        <v>61.082999999999998</v>
      </c>
      <c r="U131" s="21">
        <f>IF(A131="NA","",VLOOKUP(A131,PCN!A$2:Q$9999,12,FALSE))</f>
        <v>1.7999999999999999E-2</v>
      </c>
      <c r="V131" s="21">
        <f>IF(A131="NA","",VLOOKUP(A131,PCN!A$2:Q$9999,14,FALSE))</f>
        <v>179.99999999999997</v>
      </c>
      <c r="W131" s="21">
        <f>IF(A131="NA","",VLOOKUP(A131,PCN!A$2:Q$9999,15,FALSE))</f>
        <v>2415.9690000000001</v>
      </c>
      <c r="X131" s="21">
        <f>IF(A131="NA","",VLOOKUP(A131,TN_DOC!A$2:I$9999,8,FALSE))</f>
        <v>0</v>
      </c>
      <c r="Y131" s="21">
        <f>IF(A131="NA","",VLOOKUP(A131,TN_DOC!A$2:I$9999,9,FALSE))</f>
        <v>0</v>
      </c>
      <c r="Z131" s="3"/>
    </row>
    <row r="132" spans="1:26" x14ac:dyDescent="0.2">
      <c r="A132" s="3">
        <v>10106</v>
      </c>
      <c r="B132" s="10" t="str">
        <f>IF(A132="NA","",VLOOKUP(A132,'QAQC ID Reference Page'!A$2:G$10999,2,FALSE))</f>
        <v>OBS0820</v>
      </c>
      <c r="C132" s="20">
        <f>IF(A132="NA","",VLOOKUP(A132,'QAQC ID Reference Page'!A$2:G$10999,3,FALSE))</f>
        <v>44054</v>
      </c>
      <c r="D132" s="12">
        <f>IF(A132="NA","",VLOOKUP(A132,'QAQC ID Reference Page'!A$2:G$10999,4,FALSE))</f>
        <v>0.57499999999999996</v>
      </c>
      <c r="E132" s="3">
        <f>IF(A132="NA","",VLOOKUP(A132,'QAQC ID Reference Page'!A$2:G$10999,5,FALSE))</f>
        <v>1043</v>
      </c>
      <c r="F132" s="3" t="str">
        <f>IF(A132="NA","",VLOOKUP(A132,'QAQC ID Reference Page'!A$2:G$10999,6,FALSE))</f>
        <v>C7C</v>
      </c>
      <c r="G132" s="3" t="str">
        <f>IF(A132="NA","",VLOOKUP(A132,'QAQC ID Reference Page'!A$2:G$10999,7,FALSE))</f>
        <v>B</v>
      </c>
      <c r="H132" s="21">
        <f>IF(A132="NA","",VLOOKUP(A132,'Water Data'!G$2:O$9999,2,FALSE))</f>
        <v>5.36</v>
      </c>
      <c r="I132" s="21">
        <f>IF(A132="NA","",VLOOKUP(A132,'Water Data'!G$2:O$9999,3,FALSE))</f>
        <v>29.8</v>
      </c>
      <c r="J132" s="3">
        <f>IF(A132="NA","",VLOOKUP(A132,'Water Data'!G$2:O$9999,4,FALSE))</f>
        <v>27.44</v>
      </c>
      <c r="K132" s="3">
        <f>IF(A132="NA","",VLOOKUP(A132,'Water Data'!G$2:O$9999,6,FALSE))</f>
        <v>8.09</v>
      </c>
      <c r="L132" s="3">
        <f>IF(A132="NA","",VLOOKUP(A132,'Water Data'!G$2:O$9999,9,FALSE))</f>
        <v>21.48</v>
      </c>
      <c r="M132" s="3">
        <f>IF(A132="NA","",VLOOKUP(A132,Nutrients!A$2:L$9999,8,FALSE))</f>
        <v>0.35</v>
      </c>
      <c r="N132" s="3">
        <f>IF(A132="NA","",VLOOKUP(A132,Nutrients!A$2:L$9999,9,FALSE))</f>
        <v>0.47</v>
      </c>
      <c r="O132" s="3">
        <f>IF(A132="NA","",VLOOKUP(A132,Nutrients!A$2:L$9999,10,FALSE))</f>
        <v>0.22500000000000001</v>
      </c>
      <c r="P132" s="3">
        <f>IF(A132="NA","",VLOOKUP(A132,Nutrients!A$2:L$9999,11,FALSE))</f>
        <v>1.52</v>
      </c>
      <c r="Q132" s="21">
        <f>IF(A132="NA","",VLOOKUP(A132,Nutrients!A$2:L$9999,12,FALSE))</f>
        <v>58.16</v>
      </c>
      <c r="R132" s="3">
        <f>IF(A132="NA","",VLOOKUP(A132,Chla!A$2:O$9999,15,FALSE))</f>
        <v>6.5930720000000012</v>
      </c>
      <c r="S132" s="3">
        <f>IF(A132="NA","",VLOOKUP(A132,TSS!A$2:L$9999,12,FALSE))</f>
        <v>80</v>
      </c>
      <c r="T132" s="21">
        <f>IF(A132="NA","",VLOOKUP(A132,PCN!A$2:Q$9999,11,FALSE))</f>
        <v>49.360999999999997</v>
      </c>
      <c r="U132" s="21">
        <f>IF(A132="NA","",VLOOKUP(A132,PCN!A$2:Q$9999,12,FALSE))</f>
        <v>1.4999999999999999E-2</v>
      </c>
      <c r="V132" s="21">
        <f>IF(A132="NA","",VLOOKUP(A132,PCN!A$2:Q$9999,14,FALSE))</f>
        <v>150</v>
      </c>
      <c r="W132" s="21">
        <f>IF(A132="NA","",VLOOKUP(A132,PCN!A$2:Q$9999,15,FALSE))</f>
        <v>2543.15</v>
      </c>
      <c r="X132" s="21">
        <f>IF(A132="NA","",VLOOKUP(A132,TN_DOC!A$2:I$9999,8,FALSE))</f>
        <v>0</v>
      </c>
      <c r="Y132" s="21">
        <f>IF(A132="NA","",VLOOKUP(A132,TN_DOC!A$2:I$9999,9,FALSE))</f>
        <v>0</v>
      </c>
      <c r="Z132" s="3"/>
    </row>
    <row r="133" spans="1:26" x14ac:dyDescent="0.2">
      <c r="A133" s="3">
        <v>10112</v>
      </c>
      <c r="B133" s="10" t="str">
        <f>IF(A133="NA","",VLOOKUP(A133,'QAQC ID Reference Page'!A$2:G$10999,2,FALSE))</f>
        <v>OBS0820</v>
      </c>
      <c r="C133" s="20">
        <f>IF(A133="NA","",VLOOKUP(A133,'QAQC ID Reference Page'!A$2:G$10999,3,FALSE))</f>
        <v>44054</v>
      </c>
      <c r="D133" s="12">
        <f>IF(A133="NA","",VLOOKUP(A133,'QAQC ID Reference Page'!A$2:G$10999,4,FALSE))</f>
        <v>0.58958333333333335</v>
      </c>
      <c r="E133" s="3">
        <f>IF(A133="NA","",VLOOKUP(A133,'QAQC ID Reference Page'!A$2:G$10999,5,FALSE))</f>
        <v>1002</v>
      </c>
      <c r="F133" s="3" t="str">
        <f>IF(A133="NA","",VLOOKUP(A133,'QAQC ID Reference Page'!A$2:G$10999,6,FALSE))</f>
        <v>B7C</v>
      </c>
      <c r="G133" s="3" t="str">
        <f>IF(A133="NA","",VLOOKUP(A133,'QAQC ID Reference Page'!A$2:G$10999,7,FALSE))</f>
        <v>S</v>
      </c>
      <c r="H133" s="21">
        <f>IF(A133="NA","",VLOOKUP(A133,'Water Data'!G$2:O$9999,2,FALSE))</f>
        <v>6.8</v>
      </c>
      <c r="I133" s="21">
        <f>IF(A133="NA","",VLOOKUP(A133,'Water Data'!G$2:O$9999,3,FALSE))</f>
        <v>31.1</v>
      </c>
      <c r="J133" s="3">
        <f>IF(A133="NA","",VLOOKUP(A133,'Water Data'!G$2:O$9999,4,FALSE))</f>
        <v>17.600000000000001</v>
      </c>
      <c r="K133" s="3">
        <f>IF(A133="NA","",VLOOKUP(A133,'Water Data'!G$2:O$9999,6,FALSE))</f>
        <v>8.3699999999999992</v>
      </c>
      <c r="L133" s="3">
        <f>IF(A133="NA","",VLOOKUP(A133,'Water Data'!G$2:O$9999,9,FALSE))</f>
        <v>16.329999999999998</v>
      </c>
      <c r="M133" s="3">
        <f>IF(A133="NA","",VLOOKUP(A133,Nutrients!A$2:L$9999,8,FALSE))</f>
        <v>0.16</v>
      </c>
      <c r="N133" s="3">
        <f>IF(A133="NA","",VLOOKUP(A133,Nutrients!A$2:L$9999,9,FALSE))</f>
        <v>0.3</v>
      </c>
      <c r="O133" s="3">
        <f>IF(A133="NA","",VLOOKUP(A133,Nutrients!A$2:L$9999,10,FALSE))</f>
        <v>3.0000000000000001E-3</v>
      </c>
      <c r="P133" s="3">
        <f>IF(A133="NA","",VLOOKUP(A133,Nutrients!A$2:L$9999,11,FALSE))</f>
        <v>0.02</v>
      </c>
      <c r="Q133" s="21">
        <f>IF(A133="NA","",VLOOKUP(A133,Nutrients!A$2:L$9999,12,FALSE))</f>
        <v>83.96</v>
      </c>
      <c r="R133" s="3">
        <f>IF(A133="NA","",VLOOKUP(A133,Chla!A$2:O$9999,15,FALSE))</f>
        <v>8.7013320000000007</v>
      </c>
      <c r="S133" s="3">
        <f>IF(A133="NA","",VLOOKUP(A133,TSS!A$2:L$9999,12,FALSE))</f>
        <v>56</v>
      </c>
      <c r="T133" s="21">
        <f>IF(A133="NA","",VLOOKUP(A133,PCN!A$2:Q$9999,11,FALSE))</f>
        <v>77.644999999999996</v>
      </c>
      <c r="U133" s="21">
        <f>IF(A133="NA","",VLOOKUP(A133,PCN!A$2:Q$9999,12,FALSE))</f>
        <v>2.3E-2</v>
      </c>
      <c r="V133" s="21">
        <f>IF(A133="NA","",VLOOKUP(A133,PCN!A$2:Q$9999,14,FALSE))</f>
        <v>229.99999999999997</v>
      </c>
      <c r="W133" s="21">
        <f>IF(A133="NA","",VLOOKUP(A133,PCN!A$2:Q$9999,15,FALSE))</f>
        <v>2082.4389999999999</v>
      </c>
      <c r="X133" s="21">
        <f>IF(A133="NA","",VLOOKUP(A133,TN_DOC!A$2:I$9999,8,FALSE))</f>
        <v>0</v>
      </c>
      <c r="Y133" s="21">
        <f>IF(A133="NA","",VLOOKUP(A133,TN_DOC!A$2:I$9999,9,FALSE))</f>
        <v>0</v>
      </c>
      <c r="Z133" s="3"/>
    </row>
    <row r="134" spans="1:26" x14ac:dyDescent="0.2">
      <c r="A134" s="3">
        <v>10111</v>
      </c>
      <c r="B134" s="10" t="str">
        <f>IF(A134="NA","",VLOOKUP(A134,'QAQC ID Reference Page'!A$2:G$10999,2,FALSE))</f>
        <v>OBS0820</v>
      </c>
      <c r="C134" s="20">
        <f>IF(A134="NA","",VLOOKUP(A134,'QAQC ID Reference Page'!A$2:G$10999,3,FALSE))</f>
        <v>44054</v>
      </c>
      <c r="D134" s="12">
        <f>IF(A134="NA","",VLOOKUP(A134,'QAQC ID Reference Page'!A$2:G$10999,4,FALSE))</f>
        <v>0.58958333333333335</v>
      </c>
      <c r="E134" s="3">
        <f>IF(A134="NA","",VLOOKUP(A134,'QAQC ID Reference Page'!A$2:G$10999,5,FALSE))</f>
        <v>1030</v>
      </c>
      <c r="F134" s="3" t="str">
        <f>IF(A134="NA","",VLOOKUP(A134,'QAQC ID Reference Page'!A$2:G$10999,6,FALSE))</f>
        <v>B7C</v>
      </c>
      <c r="G134" s="3" t="str">
        <f>IF(A134="NA","",VLOOKUP(A134,'QAQC ID Reference Page'!A$2:G$10999,7,FALSE))</f>
        <v>B</v>
      </c>
      <c r="H134" s="21">
        <f>IF(A134="NA","",VLOOKUP(A134,'Water Data'!G$2:O$9999,2,FALSE))</f>
        <v>4.9400000000000004</v>
      </c>
      <c r="I134" s="21">
        <f>IF(A134="NA","",VLOOKUP(A134,'Water Data'!G$2:O$9999,3,FALSE))</f>
        <v>29.7</v>
      </c>
      <c r="J134" s="3">
        <f>IF(A134="NA","",VLOOKUP(A134,'Water Data'!G$2:O$9999,4,FALSE))</f>
        <v>26.26</v>
      </c>
      <c r="K134" s="3">
        <f>IF(A134="NA","",VLOOKUP(A134,'Water Data'!G$2:O$9999,6,FALSE))</f>
        <v>8.14</v>
      </c>
      <c r="L134" s="3">
        <f>IF(A134="NA","",VLOOKUP(A134,'Water Data'!G$2:O$9999,9,FALSE))</f>
        <v>20.88</v>
      </c>
      <c r="M134" s="3">
        <f>IF(A134="NA","",VLOOKUP(A134,Nutrients!A$2:L$9999,8,FALSE))</f>
        <v>0.28999999999999998</v>
      </c>
      <c r="N134" s="3">
        <f>IF(A134="NA","",VLOOKUP(A134,Nutrients!A$2:L$9999,9,FALSE))</f>
        <v>0.49</v>
      </c>
      <c r="O134" s="3">
        <f>IF(A134="NA","",VLOOKUP(A134,Nutrients!A$2:L$9999,10,FALSE))</f>
        <v>0.121</v>
      </c>
      <c r="P134" s="3">
        <f>IF(A134="NA","",VLOOKUP(A134,Nutrients!A$2:L$9999,11,FALSE))</f>
        <v>1.18</v>
      </c>
      <c r="Q134" s="21">
        <f>IF(A134="NA","",VLOOKUP(A134,Nutrients!A$2:L$9999,12,FALSE))</f>
        <v>54.73</v>
      </c>
      <c r="R134" s="3">
        <f>IF(A134="NA","",VLOOKUP(A134,Chla!A$2:O$9999,15,FALSE))</f>
        <v>7.2550759999999999</v>
      </c>
      <c r="S134" s="3">
        <f>IF(A134="NA","",VLOOKUP(A134,TSS!A$2:L$9999,12,FALSE))</f>
        <v>80</v>
      </c>
      <c r="T134" s="21">
        <f>IF(A134="NA","",VLOOKUP(A134,PCN!A$2:Q$9999,11,FALSE))</f>
        <v>0</v>
      </c>
      <c r="U134" s="21">
        <f>IF(A134="NA","",VLOOKUP(A134,PCN!A$2:Q$9999,12,FALSE))</f>
        <v>0</v>
      </c>
      <c r="V134" s="21">
        <f>IF(A134="NA","",VLOOKUP(A134,PCN!A$2:Q$9999,14,FALSE))</f>
        <v>0</v>
      </c>
      <c r="W134" s="21">
        <f>IF(A134="NA","",VLOOKUP(A134,PCN!A$2:Q$9999,15,FALSE))</f>
        <v>0</v>
      </c>
      <c r="X134" s="21">
        <f>IF(A134="NA","",VLOOKUP(A134,TN_DOC!A$2:I$9999,8,FALSE))</f>
        <v>0</v>
      </c>
      <c r="Y134" s="21">
        <f>IF(A134="NA","",VLOOKUP(A134,TN_DOC!A$2:I$9999,9,FALSE))</f>
        <v>0</v>
      </c>
      <c r="Z134" s="3"/>
    </row>
    <row r="135" spans="1:26" x14ac:dyDescent="0.2">
      <c r="A135" s="3">
        <v>10117</v>
      </c>
      <c r="B135" s="10" t="str">
        <f>IF(A135="NA","",VLOOKUP(A135,'QAQC ID Reference Page'!A$2:G$10999,2,FALSE))</f>
        <v>OBS0820</v>
      </c>
      <c r="C135" s="20">
        <f>IF(A135="NA","",VLOOKUP(A135,'QAQC ID Reference Page'!A$2:G$10999,3,FALSE))</f>
        <v>44055</v>
      </c>
      <c r="D135" s="12">
        <f>IF(A135="NA","",VLOOKUP(A135,'QAQC ID Reference Page'!A$2:G$10999,4,FALSE))</f>
        <v>0.30972222222222223</v>
      </c>
      <c r="E135" s="3">
        <f>IF(A135="NA","",VLOOKUP(A135,'QAQC ID Reference Page'!A$2:G$10999,5,FALSE))</f>
        <v>1028</v>
      </c>
      <c r="F135" s="3" t="str">
        <f>IF(A135="NA","",VLOOKUP(A135,'QAQC ID Reference Page'!A$2:G$10999,6,FALSE))</f>
        <v>G6</v>
      </c>
      <c r="G135" s="3" t="str">
        <f>IF(A135="NA","",VLOOKUP(A135,'QAQC ID Reference Page'!A$2:G$10999,7,FALSE))</f>
        <v>S</v>
      </c>
      <c r="H135" s="21">
        <f>IF(A135="NA","",VLOOKUP(A135,'Water Data'!G$2:O$9999,2,FALSE))</f>
        <v>3.78</v>
      </c>
      <c r="I135" s="21">
        <f>IF(A135="NA","",VLOOKUP(A135,'Water Data'!G$2:O$9999,3,FALSE))</f>
        <v>30</v>
      </c>
      <c r="J135" s="3">
        <f>IF(A135="NA","",VLOOKUP(A135,'Water Data'!G$2:O$9999,4,FALSE))</f>
        <v>13.03</v>
      </c>
      <c r="K135" s="3">
        <f>IF(A135="NA","",VLOOKUP(A135,'Water Data'!G$2:O$9999,6,FALSE))</f>
        <v>7.98</v>
      </c>
      <c r="L135" s="3">
        <f>IF(A135="NA","",VLOOKUP(A135,'Water Data'!G$2:O$9999,9,FALSE))</f>
        <v>16.64</v>
      </c>
      <c r="M135" s="3">
        <f>IF(A135="NA","",VLOOKUP(A135,Nutrients!A$2:L$9999,8,FALSE))</f>
        <v>0</v>
      </c>
      <c r="N135" s="3">
        <f>IF(A135="NA","",VLOOKUP(A135,Nutrients!A$2:L$9999,9,FALSE))</f>
        <v>0</v>
      </c>
      <c r="O135" s="3">
        <f>IF(A135="NA","",VLOOKUP(A135,Nutrients!A$2:L$9999,10,FALSE))</f>
        <v>0</v>
      </c>
      <c r="P135" s="3">
        <f>IF(A135="NA","",VLOOKUP(A135,Nutrients!A$2:L$9999,11,FALSE))</f>
        <v>0</v>
      </c>
      <c r="Q135" s="21">
        <f>IF(A135="NA","",VLOOKUP(A135,Nutrients!A$2:L$9999,12,FALSE))</f>
        <v>0</v>
      </c>
      <c r="R135" s="3">
        <f>IF(A135="NA","",VLOOKUP(A135,Chla!A$2:O$9999,15,FALSE))</f>
        <v>18.698808</v>
      </c>
      <c r="S135" s="3">
        <f>IF(A135="NA","",VLOOKUP(A135,TSS!A$2:L$9999,12,FALSE))</f>
        <v>45</v>
      </c>
      <c r="T135" s="21">
        <f>IF(A135="NA","",VLOOKUP(A135,PCN!A$2:Q$9999,11,FALSE))</f>
        <v>0</v>
      </c>
      <c r="U135" s="21">
        <f>IF(A135="NA","",VLOOKUP(A135,PCN!A$2:Q$9999,12,FALSE))</f>
        <v>0</v>
      </c>
      <c r="V135" s="21">
        <f>IF(A135="NA","",VLOOKUP(A135,PCN!A$2:Q$9999,14,FALSE))</f>
        <v>0</v>
      </c>
      <c r="W135" s="21">
        <f>IF(A135="NA","",VLOOKUP(A135,PCN!A$2:Q$9999,15,FALSE))</f>
        <v>0</v>
      </c>
      <c r="X135" s="21">
        <f>IF(A135="NA","",VLOOKUP(A135,TN_DOC!A$2:I$9999,8,FALSE))</f>
        <v>0</v>
      </c>
      <c r="Y135" s="21">
        <f>IF(A135="NA","",VLOOKUP(A135,TN_DOC!A$2:I$9999,9,FALSE))</f>
        <v>0</v>
      </c>
      <c r="Z135" s="3"/>
    </row>
    <row r="136" spans="1:26" x14ac:dyDescent="0.2">
      <c r="A136" s="3">
        <v>10118</v>
      </c>
      <c r="B136" s="10" t="str">
        <f>IF(A136="NA","",VLOOKUP(A136,'QAQC ID Reference Page'!A$2:G$10999,2,FALSE))</f>
        <v>OBS0820</v>
      </c>
      <c r="C136" s="20">
        <f>IF(A136="NA","",VLOOKUP(A136,'QAQC ID Reference Page'!A$2:G$10999,3,FALSE))</f>
        <v>44055</v>
      </c>
      <c r="D136" s="12">
        <f>IF(A136="NA","",VLOOKUP(A136,'QAQC ID Reference Page'!A$2:G$10999,4,FALSE))</f>
        <v>0.33750000000000002</v>
      </c>
      <c r="E136" s="3">
        <f>IF(A136="NA","",VLOOKUP(A136,'QAQC ID Reference Page'!A$2:G$10999,5,FALSE))</f>
        <v>1040</v>
      </c>
      <c r="F136" s="3" t="str">
        <f>IF(A136="NA","",VLOOKUP(A136,'QAQC ID Reference Page'!A$2:G$10999,6,FALSE))</f>
        <v>DR</v>
      </c>
      <c r="G136" s="3" t="str">
        <f>IF(A136="NA","",VLOOKUP(A136,'QAQC ID Reference Page'!A$2:G$10999,7,FALSE))</f>
        <v>S</v>
      </c>
      <c r="H136" s="21">
        <f>IF(A136="NA","",VLOOKUP(A136,'Water Data'!G$2:O$9999,2,FALSE))</f>
        <v>6.04</v>
      </c>
      <c r="I136" s="21">
        <f>IF(A136="NA","",VLOOKUP(A136,'Water Data'!G$2:O$9999,3,FALSE))</f>
        <v>30.6</v>
      </c>
      <c r="J136" s="3">
        <f>IF(A136="NA","",VLOOKUP(A136,'Water Data'!G$2:O$9999,4,FALSE))</f>
        <v>5.81</v>
      </c>
      <c r="K136" s="3">
        <f>IF(A136="NA","",VLOOKUP(A136,'Water Data'!G$2:O$9999,6,FALSE))</f>
        <v>8.18</v>
      </c>
      <c r="L136" s="3">
        <f>IF(A136="NA","",VLOOKUP(A136,'Water Data'!G$2:O$9999,9,FALSE))</f>
        <v>14.71</v>
      </c>
      <c r="M136" s="3">
        <f>IF(A136="NA","",VLOOKUP(A136,Nutrients!A$2:L$9999,8,FALSE))</f>
        <v>0</v>
      </c>
      <c r="N136" s="3">
        <f>IF(A136="NA","",VLOOKUP(A136,Nutrients!A$2:L$9999,9,FALSE))</f>
        <v>0</v>
      </c>
      <c r="O136" s="3">
        <f>IF(A136="NA","",VLOOKUP(A136,Nutrients!A$2:L$9999,10,FALSE))</f>
        <v>0</v>
      </c>
      <c r="P136" s="3">
        <f>IF(A136="NA","",VLOOKUP(A136,Nutrients!A$2:L$9999,11,FALSE))</f>
        <v>0</v>
      </c>
      <c r="Q136" s="21">
        <f>IF(A136="NA","",VLOOKUP(A136,Nutrients!A$2:L$9999,12,FALSE))</f>
        <v>0</v>
      </c>
      <c r="R136" s="3">
        <f>IF(A136="NA","",VLOOKUP(A136,Chla!A$2:O$9999,15,FALSE))</f>
        <v>27.368769999999998</v>
      </c>
      <c r="S136" s="3">
        <f>IF(A136="NA","",VLOOKUP(A136,TSS!A$2:L$9999,12,FALSE))</f>
        <v>15</v>
      </c>
      <c r="T136" s="21">
        <f>IF(A136="NA","",VLOOKUP(A136,PCN!A$2:Q$9999,11,FALSE))</f>
        <v>0</v>
      </c>
      <c r="U136" s="21">
        <f>IF(A136="NA","",VLOOKUP(A136,PCN!A$2:Q$9999,12,FALSE))</f>
        <v>0</v>
      </c>
      <c r="V136" s="21">
        <f>IF(A136="NA","",VLOOKUP(A136,PCN!A$2:Q$9999,14,FALSE))</f>
        <v>0</v>
      </c>
      <c r="W136" s="21">
        <f>IF(A136="NA","",VLOOKUP(A136,PCN!A$2:Q$9999,15,FALSE))</f>
        <v>0</v>
      </c>
      <c r="X136" s="21">
        <f>IF(A136="NA","",VLOOKUP(A136,TN_DOC!A$2:I$9999,8,FALSE))</f>
        <v>0</v>
      </c>
      <c r="Y136" s="21">
        <f>IF(A136="NA","",VLOOKUP(A136,TN_DOC!A$2:I$9999,9,FALSE))</f>
        <v>0</v>
      </c>
      <c r="Z136" s="3"/>
    </row>
    <row r="137" spans="1:26" x14ac:dyDescent="0.2">
      <c r="A137" s="3">
        <v>10127</v>
      </c>
      <c r="B137" s="10" t="str">
        <f>IF(A137="NA","",VLOOKUP(A137,'QAQC ID Reference Page'!A$2:G$10999,2,FALSE))</f>
        <v>OBS0820</v>
      </c>
      <c r="C137" s="20">
        <f>IF(A137="NA","",VLOOKUP(A137,'QAQC ID Reference Page'!A$2:G$10999,3,FALSE))</f>
        <v>44055</v>
      </c>
      <c r="D137" s="12">
        <f>IF(A137="NA","",VLOOKUP(A137,'QAQC ID Reference Page'!A$2:G$10999,4,FALSE))</f>
        <v>0.33750000000000002</v>
      </c>
      <c r="E137" s="3">
        <f>IF(A137="NA","",VLOOKUP(A137,'QAQC ID Reference Page'!A$2:G$10999,5,FALSE))</f>
        <v>1025</v>
      </c>
      <c r="F137" s="3" t="str">
        <f>IF(A137="NA","",VLOOKUP(A137,'QAQC ID Reference Page'!A$2:G$10999,6,FALSE))</f>
        <v>DR</v>
      </c>
      <c r="G137" s="3" t="str">
        <f>IF(A137="NA","",VLOOKUP(A137,'QAQC ID Reference Page'!A$2:G$10999,7,FALSE))</f>
        <v>B</v>
      </c>
      <c r="H137" s="21">
        <f>IF(A137="NA","",VLOOKUP(A137,'Water Data'!G$2:O$9999,2,FALSE))</f>
        <v>5.58</v>
      </c>
      <c r="I137" s="21">
        <f>IF(A137="NA","",VLOOKUP(A137,'Water Data'!G$2:O$9999,3,FALSE))</f>
        <v>30.4</v>
      </c>
      <c r="J137" s="3">
        <f>IF(A137="NA","",VLOOKUP(A137,'Water Data'!G$2:O$9999,4,FALSE))</f>
        <v>9.27</v>
      </c>
      <c r="K137" s="3">
        <f>IF(A137="NA","",VLOOKUP(A137,'Water Data'!G$2:O$9999,6,FALSE))</f>
        <v>8.1</v>
      </c>
      <c r="L137" s="3">
        <f>IF(A137="NA","",VLOOKUP(A137,'Water Data'!G$2:O$9999,9,FALSE))</f>
        <v>14.89</v>
      </c>
      <c r="M137" s="3">
        <f>IF(A137="NA","",VLOOKUP(A137,Nutrients!A$2:L$9999,8,FALSE))</f>
        <v>0</v>
      </c>
      <c r="N137" s="3">
        <f>IF(A137="NA","",VLOOKUP(A137,Nutrients!A$2:L$9999,9,FALSE))</f>
        <v>0</v>
      </c>
      <c r="O137" s="3">
        <f>IF(A137="NA","",VLOOKUP(A137,Nutrients!A$2:L$9999,10,FALSE))</f>
        <v>0</v>
      </c>
      <c r="P137" s="3">
        <f>IF(A137="NA","",VLOOKUP(A137,Nutrients!A$2:L$9999,11,FALSE))</f>
        <v>0</v>
      </c>
      <c r="Q137" s="21">
        <f>IF(A137="NA","",VLOOKUP(A137,Nutrients!A$2:L$9999,12,FALSE))</f>
        <v>0</v>
      </c>
      <c r="R137" s="3">
        <f>IF(A137="NA","",VLOOKUP(A137,Chla!A$2:O$9999,15,FALSE))</f>
        <v>15.488624999999999</v>
      </c>
      <c r="S137" s="3">
        <f>IF(A137="NA","",VLOOKUP(A137,TSS!A$2:L$9999,12,FALSE))</f>
        <v>12</v>
      </c>
      <c r="T137" s="21">
        <f>IF(A137="NA","",VLOOKUP(A137,PCN!A$2:Q$9999,11,FALSE))</f>
        <v>0</v>
      </c>
      <c r="U137" s="21">
        <f>IF(A137="NA","",VLOOKUP(A137,PCN!A$2:Q$9999,12,FALSE))</f>
        <v>0</v>
      </c>
      <c r="V137" s="21">
        <f>IF(A137="NA","",VLOOKUP(A137,PCN!A$2:Q$9999,14,FALSE))</f>
        <v>0</v>
      </c>
      <c r="W137" s="21">
        <f>IF(A137="NA","",VLOOKUP(A137,PCN!A$2:Q$9999,15,FALSE))</f>
        <v>0</v>
      </c>
      <c r="X137" s="21">
        <f>IF(A137="NA","",VLOOKUP(A137,TN_DOC!A$2:I$9999,8,FALSE))</f>
        <v>0</v>
      </c>
      <c r="Y137" s="21">
        <f>IF(A137="NA","",VLOOKUP(A137,TN_DOC!A$2:I$9999,9,FALSE))</f>
        <v>0</v>
      </c>
      <c r="Z137" s="3"/>
    </row>
    <row r="138" spans="1:26" x14ac:dyDescent="0.2">
      <c r="A138" s="3">
        <v>10119</v>
      </c>
      <c r="B138" s="10" t="str">
        <f>IF(A138="NA","",VLOOKUP(A138,'QAQC ID Reference Page'!A$2:G$10999,2,FALSE))</f>
        <v>OBS0820</v>
      </c>
      <c r="C138" s="20">
        <f>IF(A138="NA","",VLOOKUP(A138,'QAQC ID Reference Page'!A$2:G$10999,3,FALSE))</f>
        <v>44055</v>
      </c>
      <c r="D138" s="12">
        <f>IF(A138="NA","",VLOOKUP(A138,'QAQC ID Reference Page'!A$2:G$10999,4,FALSE))</f>
        <v>0.37569444444444444</v>
      </c>
      <c r="E138" s="3">
        <f>IF(A138="NA","",VLOOKUP(A138,'QAQC ID Reference Page'!A$2:G$10999,5,FALSE))</f>
        <v>1006</v>
      </c>
      <c r="F138" s="3" t="str">
        <f>IF(A138="NA","",VLOOKUP(A138,'QAQC ID Reference Page'!A$2:G$10999,6,FALSE))</f>
        <v>MR</v>
      </c>
      <c r="G138" s="3" t="str">
        <f>IF(A138="NA","",VLOOKUP(A138,'QAQC ID Reference Page'!A$2:G$10999,7,FALSE))</f>
        <v>S</v>
      </c>
      <c r="H138" s="21">
        <f>IF(A138="NA","",VLOOKUP(A138,'Water Data'!G$2:O$9999,2,FALSE))</f>
        <v>5.79</v>
      </c>
      <c r="I138" s="21">
        <f>IF(A138="NA","",VLOOKUP(A138,'Water Data'!G$2:O$9999,3,FALSE))</f>
        <v>30.8</v>
      </c>
      <c r="J138" s="3">
        <f>IF(A138="NA","",VLOOKUP(A138,'Water Data'!G$2:O$9999,4,FALSE))</f>
        <v>7.24</v>
      </c>
      <c r="K138" s="3">
        <f>IF(A138="NA","",VLOOKUP(A138,'Water Data'!G$2:O$9999,6,FALSE))</f>
        <v>7.95</v>
      </c>
      <c r="L138" s="3">
        <f>IF(A138="NA","",VLOOKUP(A138,'Water Data'!G$2:O$9999,9,FALSE))</f>
        <v>13.93</v>
      </c>
      <c r="M138" s="3">
        <f>IF(A138="NA","",VLOOKUP(A138,Nutrients!A$2:L$9999,8,FALSE))</f>
        <v>0</v>
      </c>
      <c r="N138" s="3">
        <f>IF(A138="NA","",VLOOKUP(A138,Nutrients!A$2:L$9999,9,FALSE))</f>
        <v>0</v>
      </c>
      <c r="O138" s="3">
        <f>IF(A138="NA","",VLOOKUP(A138,Nutrients!A$2:L$9999,10,FALSE))</f>
        <v>0</v>
      </c>
      <c r="P138" s="3">
        <f>IF(A138="NA","",VLOOKUP(A138,Nutrients!A$2:L$9999,11,FALSE))</f>
        <v>0</v>
      </c>
      <c r="Q138" s="21">
        <f>IF(A138="NA","",VLOOKUP(A138,Nutrients!A$2:L$9999,12,FALSE))</f>
        <v>0</v>
      </c>
      <c r="R138" s="3">
        <f>IF(A138="NA","",VLOOKUP(A138,Chla!A$2:O$9999,15,FALSE))</f>
        <v>14.566215</v>
      </c>
      <c r="S138" s="3">
        <f>IF(A138="NA","",VLOOKUP(A138,TSS!A$2:L$9999,12,FALSE))</f>
        <v>35</v>
      </c>
      <c r="T138" s="21">
        <f>IF(A138="NA","",VLOOKUP(A138,PCN!A$2:Q$9999,11,FALSE))</f>
        <v>0</v>
      </c>
      <c r="U138" s="21">
        <f>IF(A138="NA","",VLOOKUP(A138,PCN!A$2:Q$9999,12,FALSE))</f>
        <v>0</v>
      </c>
      <c r="V138" s="21">
        <f>IF(A138="NA","",VLOOKUP(A138,PCN!A$2:Q$9999,14,FALSE))</f>
        <v>0</v>
      </c>
      <c r="W138" s="21">
        <f>IF(A138="NA","",VLOOKUP(A138,PCN!A$2:Q$9999,15,FALSE))</f>
        <v>0</v>
      </c>
      <c r="X138" s="21">
        <f>IF(A138="NA","",VLOOKUP(A138,TN_DOC!A$2:I$9999,8,FALSE))</f>
        <v>0</v>
      </c>
      <c r="Y138" s="21">
        <f>IF(A138="NA","",VLOOKUP(A138,TN_DOC!A$2:I$9999,9,FALSE))</f>
        <v>0</v>
      </c>
      <c r="Z138" s="3"/>
    </row>
    <row r="139" spans="1:26" x14ac:dyDescent="0.2">
      <c r="A139" s="3">
        <v>10120</v>
      </c>
      <c r="B139" s="10" t="str">
        <f>IF(A139="NA","",VLOOKUP(A139,'QAQC ID Reference Page'!A$2:G$10999,2,FALSE))</f>
        <v>OBS0820</v>
      </c>
      <c r="C139" s="20">
        <f>IF(A139="NA","",VLOOKUP(A139,'QAQC ID Reference Page'!A$2:G$10999,3,FALSE))</f>
        <v>44055</v>
      </c>
      <c r="D139" s="12">
        <f>IF(A139="NA","",VLOOKUP(A139,'QAQC ID Reference Page'!A$2:G$10999,4,FALSE))</f>
        <v>0.37569444444444444</v>
      </c>
      <c r="E139" s="3">
        <f>IF(A139="NA","",VLOOKUP(A139,'QAQC ID Reference Page'!A$2:G$10999,5,FALSE))</f>
        <v>1013</v>
      </c>
      <c r="F139" s="3" t="str">
        <f>IF(A139="NA","",VLOOKUP(A139,'QAQC ID Reference Page'!A$2:G$10999,6,FALSE))</f>
        <v>MR</v>
      </c>
      <c r="G139" s="3" t="str">
        <f>IF(A139="NA","",VLOOKUP(A139,'QAQC ID Reference Page'!A$2:G$10999,7,FALSE))</f>
        <v>B</v>
      </c>
      <c r="H139" s="21">
        <f>IF(A139="NA","",VLOOKUP(A139,'Water Data'!G$2:O$9999,2,FALSE))</f>
        <v>2.16</v>
      </c>
      <c r="I139" s="21">
        <f>IF(A139="NA","",VLOOKUP(A139,'Water Data'!G$2:O$9999,3,FALSE))</f>
        <v>29.2</v>
      </c>
      <c r="J139" s="3">
        <f>IF(A139="NA","",VLOOKUP(A139,'Water Data'!G$2:O$9999,4,FALSE))</f>
        <v>30.08</v>
      </c>
      <c r="K139" s="3">
        <f>IF(A139="NA","",VLOOKUP(A139,'Water Data'!G$2:O$9999,6,FALSE))</f>
        <v>7.79</v>
      </c>
      <c r="L139" s="3">
        <f>IF(A139="NA","",VLOOKUP(A139,'Water Data'!G$2:O$9999,9,FALSE))</f>
        <v>23.75</v>
      </c>
      <c r="M139" s="3">
        <f>IF(A139="NA","",VLOOKUP(A139,Nutrients!A$2:L$9999,8,FALSE))</f>
        <v>0</v>
      </c>
      <c r="N139" s="3">
        <f>IF(A139="NA","",VLOOKUP(A139,Nutrients!A$2:L$9999,9,FALSE))</f>
        <v>0</v>
      </c>
      <c r="O139" s="3">
        <f>IF(A139="NA","",VLOOKUP(A139,Nutrients!A$2:L$9999,10,FALSE))</f>
        <v>0</v>
      </c>
      <c r="P139" s="3">
        <f>IF(A139="NA","",VLOOKUP(A139,Nutrients!A$2:L$9999,11,FALSE))</f>
        <v>0</v>
      </c>
      <c r="Q139" s="21">
        <f>IF(A139="NA","",VLOOKUP(A139,Nutrients!A$2:L$9999,12,FALSE))</f>
        <v>0</v>
      </c>
      <c r="R139" s="3">
        <f>IF(A139="NA","",VLOOKUP(A139,Chla!A$2:O$9999,15,FALSE))</f>
        <v>2.6862549999999996</v>
      </c>
      <c r="S139" s="3">
        <f>IF(A139="NA","",VLOOKUP(A139,TSS!A$2:L$9999,12,FALSE))</f>
        <v>80</v>
      </c>
      <c r="T139" s="21">
        <f>IF(A139="NA","",VLOOKUP(A139,PCN!A$2:Q$9999,11,FALSE))</f>
        <v>0</v>
      </c>
      <c r="U139" s="21">
        <f>IF(A139="NA","",VLOOKUP(A139,PCN!A$2:Q$9999,12,FALSE))</f>
        <v>0</v>
      </c>
      <c r="V139" s="21">
        <f>IF(A139="NA","",VLOOKUP(A139,PCN!A$2:Q$9999,14,FALSE))</f>
        <v>0</v>
      </c>
      <c r="W139" s="21">
        <f>IF(A139="NA","",VLOOKUP(A139,PCN!A$2:Q$9999,15,FALSE))</f>
        <v>0</v>
      </c>
      <c r="X139" s="21">
        <f>IF(A139="NA","",VLOOKUP(A139,TN_DOC!A$2:I$9999,8,FALSE))</f>
        <v>0</v>
      </c>
      <c r="Y139" s="21">
        <f>IF(A139="NA","",VLOOKUP(A139,TN_DOC!A$2:I$9999,9,FALSE))</f>
        <v>0</v>
      </c>
      <c r="Z139" s="3"/>
    </row>
    <row r="140" spans="1:26" x14ac:dyDescent="0.2">
      <c r="A140" s="3">
        <v>10121</v>
      </c>
      <c r="B140" s="10" t="str">
        <f>IF(A140="NA","",VLOOKUP(A140,'QAQC ID Reference Page'!A$2:G$10999,2,FALSE))</f>
        <v>OBS0820</v>
      </c>
      <c r="C140" s="20">
        <f>IF(A140="NA","",VLOOKUP(A140,'QAQC ID Reference Page'!A$2:G$10999,3,FALSE))</f>
        <v>44055</v>
      </c>
      <c r="D140" s="12">
        <f>IF(A140="NA","",VLOOKUP(A140,'QAQC ID Reference Page'!A$2:G$10999,4,FALSE))</f>
        <v>0.3888888888888889</v>
      </c>
      <c r="E140" s="3">
        <f>IF(A140="NA","",VLOOKUP(A140,'QAQC ID Reference Page'!A$2:G$10999,5,FALSE))</f>
        <v>1017</v>
      </c>
      <c r="F140" s="3" t="str">
        <f>IF(A140="NA","",VLOOKUP(A140,'QAQC ID Reference Page'!A$2:G$10999,6,FALSE))</f>
        <v>TR</v>
      </c>
      <c r="G140" s="3" t="str">
        <f>IF(A140="NA","",VLOOKUP(A140,'QAQC ID Reference Page'!A$2:G$10999,7,FALSE))</f>
        <v>S</v>
      </c>
      <c r="H140" s="21">
        <f>IF(A140="NA","",VLOOKUP(A140,'Water Data'!G$2:O$9999,2,FALSE))</f>
        <v>6.84</v>
      </c>
      <c r="I140" s="21">
        <f>IF(A140="NA","",VLOOKUP(A140,'Water Data'!G$2:O$9999,3,FALSE))</f>
        <v>30</v>
      </c>
      <c r="J140" s="3">
        <f>IF(A140="NA","",VLOOKUP(A140,'Water Data'!G$2:O$9999,4,FALSE))</f>
        <v>2.34</v>
      </c>
      <c r="K140" s="3">
        <f>IF(A140="NA","",VLOOKUP(A140,'Water Data'!G$2:O$9999,6,FALSE))</f>
        <v>8.0299999999999994</v>
      </c>
      <c r="L140" s="3">
        <f>IF(A140="NA","",VLOOKUP(A140,'Water Data'!G$2:O$9999,9,FALSE))</f>
        <v>11.81</v>
      </c>
      <c r="M140" s="3">
        <f>IF(A140="NA","",VLOOKUP(A140,Nutrients!A$2:L$9999,8,FALSE))</f>
        <v>0</v>
      </c>
      <c r="N140" s="3">
        <f>IF(A140="NA","",VLOOKUP(A140,Nutrients!A$2:L$9999,9,FALSE))</f>
        <v>0</v>
      </c>
      <c r="O140" s="3">
        <f>IF(A140="NA","",VLOOKUP(A140,Nutrients!A$2:L$9999,10,FALSE))</f>
        <v>0</v>
      </c>
      <c r="P140" s="3">
        <f>IF(A140="NA","",VLOOKUP(A140,Nutrients!A$2:L$9999,11,FALSE))</f>
        <v>0</v>
      </c>
      <c r="Q140" s="21">
        <f>IF(A140="NA","",VLOOKUP(A140,Nutrients!A$2:L$9999,12,FALSE))</f>
        <v>0</v>
      </c>
      <c r="R140" s="3">
        <f>IF(A140="NA","",VLOOKUP(A140,Chla!A$2:O$9999,15,FALSE))</f>
        <v>10.886380000000001</v>
      </c>
      <c r="S140" s="3">
        <f>IF(A140="NA","",VLOOKUP(A140,TSS!A$2:L$9999,12,FALSE))</f>
        <v>16.666666666666668</v>
      </c>
      <c r="T140" s="21">
        <f>IF(A140="NA","",VLOOKUP(A140,PCN!A$2:Q$9999,11,FALSE))</f>
        <v>0</v>
      </c>
      <c r="U140" s="21">
        <f>IF(A140="NA","",VLOOKUP(A140,PCN!A$2:Q$9999,12,FALSE))</f>
        <v>0</v>
      </c>
      <c r="V140" s="21">
        <f>IF(A140="NA","",VLOOKUP(A140,PCN!A$2:Q$9999,14,FALSE))</f>
        <v>0</v>
      </c>
      <c r="W140" s="21">
        <f>IF(A140="NA","",VLOOKUP(A140,PCN!A$2:Q$9999,15,FALSE))</f>
        <v>0</v>
      </c>
      <c r="X140" s="21">
        <f>IF(A140="NA","",VLOOKUP(A140,TN_DOC!A$2:I$9999,8,FALSE))</f>
        <v>0</v>
      </c>
      <c r="Y140" s="21">
        <f>IF(A140="NA","",VLOOKUP(A140,TN_DOC!A$2:I$9999,9,FALSE))</f>
        <v>0</v>
      </c>
      <c r="Z140" s="3"/>
    </row>
    <row r="141" spans="1:26" x14ac:dyDescent="0.2">
      <c r="A141" s="3">
        <v>10122</v>
      </c>
      <c r="B141" s="10" t="str">
        <f>IF(A141="NA","",VLOOKUP(A141,'QAQC ID Reference Page'!A$2:G$10999,2,FALSE))</f>
        <v>OBS0820</v>
      </c>
      <c r="C141" s="20">
        <f>IF(A141="NA","",VLOOKUP(A141,'QAQC ID Reference Page'!A$2:G$10999,3,FALSE))</f>
        <v>44055</v>
      </c>
      <c r="D141" s="12">
        <f>IF(A141="NA","",VLOOKUP(A141,'QAQC ID Reference Page'!A$2:G$10999,4,FALSE))</f>
        <v>0.40347222222222223</v>
      </c>
      <c r="E141" s="3">
        <f>IF(A141="NA","",VLOOKUP(A141,'QAQC ID Reference Page'!A$2:G$10999,5,FALSE))</f>
        <v>1042</v>
      </c>
      <c r="F141" s="3" t="str">
        <f>IF(A141="NA","",VLOOKUP(A141,'QAQC ID Reference Page'!A$2:G$10999,6,FALSE))</f>
        <v>TR-UP</v>
      </c>
      <c r="G141" s="3" t="str">
        <f>IF(A141="NA","",VLOOKUP(A141,'QAQC ID Reference Page'!A$2:G$10999,7,FALSE))</f>
        <v>S</v>
      </c>
      <c r="H141" s="21">
        <f>IF(A141="NA","",VLOOKUP(A141,'Water Data'!G$2:O$9999,2,FALSE))</f>
        <v>6.11</v>
      </c>
      <c r="I141" s="21">
        <f>IF(A141="NA","",VLOOKUP(A141,'Water Data'!G$2:O$9999,3,FALSE))</f>
        <v>31</v>
      </c>
      <c r="J141" s="3">
        <f>IF(A141="NA","",VLOOKUP(A141,'Water Data'!G$2:O$9999,4,FALSE))</f>
        <v>0.74</v>
      </c>
      <c r="K141" s="3">
        <f>IF(A141="NA","",VLOOKUP(A141,'Water Data'!G$2:O$9999,6,FALSE))</f>
        <v>7.65</v>
      </c>
      <c r="L141" s="3">
        <f>IF(A141="NA","",VLOOKUP(A141,'Water Data'!G$2:O$9999,9,FALSE))</f>
        <v>12.01</v>
      </c>
      <c r="M141" s="3">
        <f>IF(A141="NA","",VLOOKUP(A141,Nutrients!A$2:L$9999,8,FALSE))</f>
        <v>0</v>
      </c>
      <c r="N141" s="3">
        <f>IF(A141="NA","",VLOOKUP(A141,Nutrients!A$2:L$9999,9,FALSE))</f>
        <v>0</v>
      </c>
      <c r="O141" s="3">
        <f>IF(A141="NA","",VLOOKUP(A141,Nutrients!A$2:L$9999,10,FALSE))</f>
        <v>0</v>
      </c>
      <c r="P141" s="3">
        <f>IF(A141="NA","",VLOOKUP(A141,Nutrients!A$2:L$9999,11,FALSE))</f>
        <v>0</v>
      </c>
      <c r="Q141" s="21">
        <f>IF(A141="NA","",VLOOKUP(A141,Nutrients!A$2:L$9999,12,FALSE))</f>
        <v>0</v>
      </c>
      <c r="R141" s="3">
        <f>IF(A141="NA","",VLOOKUP(A141,Chla!A$2:O$9999,15,FALSE))</f>
        <v>12.822035</v>
      </c>
      <c r="S141" s="3">
        <f>IF(A141="NA","",VLOOKUP(A141,TSS!A$2:L$9999,12,FALSE))</f>
        <v>26.666666666666668</v>
      </c>
      <c r="T141" s="21">
        <f>IF(A141="NA","",VLOOKUP(A141,PCN!A$2:Q$9999,11,FALSE))</f>
        <v>0</v>
      </c>
      <c r="U141" s="21">
        <f>IF(A141="NA","",VLOOKUP(A141,PCN!A$2:Q$9999,12,FALSE))</f>
        <v>0</v>
      </c>
      <c r="V141" s="21">
        <f>IF(A141="NA","",VLOOKUP(A141,PCN!A$2:Q$9999,14,FALSE))</f>
        <v>0</v>
      </c>
      <c r="W141" s="21">
        <f>IF(A141="NA","",VLOOKUP(A141,PCN!A$2:Q$9999,15,FALSE))</f>
        <v>0</v>
      </c>
      <c r="X141" s="21">
        <f>IF(A141="NA","",VLOOKUP(A141,TN_DOC!A$2:I$9999,8,FALSE))</f>
        <v>0</v>
      </c>
      <c r="Y141" s="21">
        <f>IF(A141="NA","",VLOOKUP(A141,TN_DOC!A$2:I$9999,9,FALSE))</f>
        <v>0</v>
      </c>
      <c r="Z141" s="3"/>
    </row>
    <row r="142" spans="1:26" x14ac:dyDescent="0.2">
      <c r="A142" s="3">
        <v>10123</v>
      </c>
      <c r="B142" s="10" t="str">
        <f>IF(A142="NA","",VLOOKUP(A142,'QAQC ID Reference Page'!A$2:G$10999,2,FALSE))</f>
        <v>OBS0820</v>
      </c>
      <c r="C142" s="20">
        <f>IF(A142="NA","",VLOOKUP(A142,'QAQC ID Reference Page'!A$2:G$10999,3,FALSE))</f>
        <v>44055</v>
      </c>
      <c r="D142" s="12">
        <f>IF(A142="NA","",VLOOKUP(A142,'QAQC ID Reference Page'!A$2:G$10999,4,FALSE))</f>
        <v>0.40347222222222223</v>
      </c>
      <c r="E142" s="3">
        <f>IF(A142="NA","",VLOOKUP(A142,'QAQC ID Reference Page'!A$2:G$10999,5,FALSE))</f>
        <v>1041</v>
      </c>
      <c r="F142" s="3" t="str">
        <f>IF(A142="NA","",VLOOKUP(A142,'QAQC ID Reference Page'!A$2:G$10999,6,FALSE))</f>
        <v>TR-UP</v>
      </c>
      <c r="G142" s="3" t="str">
        <f>IF(A142="NA","",VLOOKUP(A142,'QAQC ID Reference Page'!A$2:G$10999,7,FALSE))</f>
        <v>B</v>
      </c>
      <c r="H142" s="21">
        <f>IF(A142="NA","",VLOOKUP(A142,'Water Data'!G$2:O$9999,2,FALSE))</f>
        <v>4.76</v>
      </c>
      <c r="I142" s="21">
        <f>IF(A142="NA","",VLOOKUP(A142,'Water Data'!G$2:O$9999,3,FALSE))</f>
        <v>31</v>
      </c>
      <c r="J142" s="3">
        <f>IF(A142="NA","",VLOOKUP(A142,'Water Data'!G$2:O$9999,4,FALSE))</f>
        <v>2.8</v>
      </c>
      <c r="K142" s="3">
        <f>IF(A142="NA","",VLOOKUP(A142,'Water Data'!G$2:O$9999,6,FALSE))</f>
        <v>7.25</v>
      </c>
      <c r="L142" s="3">
        <f>IF(A142="NA","",VLOOKUP(A142,'Water Data'!G$2:O$9999,9,FALSE))</f>
        <v>13.16</v>
      </c>
      <c r="M142" s="3">
        <f>IF(A142="NA","",VLOOKUP(A142,Nutrients!A$2:L$9999,8,FALSE))</f>
        <v>0</v>
      </c>
      <c r="N142" s="3">
        <f>IF(A142="NA","",VLOOKUP(A142,Nutrients!A$2:L$9999,9,FALSE))</f>
        <v>0</v>
      </c>
      <c r="O142" s="3">
        <f>IF(A142="NA","",VLOOKUP(A142,Nutrients!A$2:L$9999,10,FALSE))</f>
        <v>0</v>
      </c>
      <c r="P142" s="3">
        <f>IF(A142="NA","",VLOOKUP(A142,Nutrients!A$2:L$9999,11,FALSE))</f>
        <v>0</v>
      </c>
      <c r="Q142" s="21">
        <f>IF(A142="NA","",VLOOKUP(A142,Nutrients!A$2:L$9999,12,FALSE))</f>
        <v>0</v>
      </c>
      <c r="R142" s="3">
        <f>IF(A142="NA","",VLOOKUP(A142,Chla!A$2:O$9999,15,FALSE))</f>
        <v>9.6842500000000005</v>
      </c>
      <c r="S142" s="3">
        <f>IF(A142="NA","",VLOOKUP(A142,TSS!A$2:L$9999,12,FALSE))</f>
        <v>12</v>
      </c>
      <c r="T142" s="21">
        <f>IF(A142="NA","",VLOOKUP(A142,PCN!A$2:Q$9999,11,FALSE))</f>
        <v>0</v>
      </c>
      <c r="U142" s="21">
        <f>IF(A142="NA","",VLOOKUP(A142,PCN!A$2:Q$9999,12,FALSE))</f>
        <v>0</v>
      </c>
      <c r="V142" s="21">
        <f>IF(A142="NA","",VLOOKUP(A142,PCN!A$2:Q$9999,14,FALSE))</f>
        <v>0</v>
      </c>
      <c r="W142" s="21">
        <f>IF(A142="NA","",VLOOKUP(A142,PCN!A$2:Q$9999,15,FALSE))</f>
        <v>0</v>
      </c>
      <c r="X142" s="21">
        <f>IF(A142="NA","",VLOOKUP(A142,TN_DOC!A$2:I$9999,8,FALSE))</f>
        <v>0</v>
      </c>
      <c r="Y142" s="21">
        <f>IF(A142="NA","",VLOOKUP(A142,TN_DOC!A$2:I$9999,9,FALSE))</f>
        <v>0</v>
      </c>
      <c r="Z142" s="3"/>
    </row>
    <row r="143" spans="1:26" x14ac:dyDescent="0.2">
      <c r="A143" s="3">
        <v>10124</v>
      </c>
      <c r="B143" s="10" t="str">
        <f>IF(A143="NA","",VLOOKUP(A143,'QAQC ID Reference Page'!A$2:G$10999,2,FALSE))</f>
        <v>OBS0820</v>
      </c>
      <c r="C143" s="20">
        <f>IF(A143="NA","",VLOOKUP(A143,'QAQC ID Reference Page'!A$2:G$10999,3,FALSE))</f>
        <v>44055</v>
      </c>
      <c r="D143" s="12">
        <f>IF(A143="NA","",VLOOKUP(A143,'QAQC ID Reference Page'!A$2:G$10999,4,FALSE))</f>
        <v>0.41666666666666669</v>
      </c>
      <c r="E143" s="3">
        <f>IF(A143="NA","",VLOOKUP(A143,'QAQC ID Reference Page'!A$2:G$10999,5,FALSE))</f>
        <v>1031</v>
      </c>
      <c r="F143" s="3" t="str">
        <f>IF(A143="NA","",VLOOKUP(A143,'QAQC ID Reference Page'!A$2:G$10999,6,FALSE))</f>
        <v>AR</v>
      </c>
      <c r="G143" s="3" t="str">
        <f>IF(A143="NA","",VLOOKUP(A143,'QAQC ID Reference Page'!A$2:G$10999,7,FALSE))</f>
        <v>S</v>
      </c>
      <c r="H143" s="21">
        <f>IF(A143="NA","",VLOOKUP(A143,'Water Data'!G$2:O$9999,2,FALSE))</f>
        <v>5.6</v>
      </c>
      <c r="I143" s="21">
        <f>IF(A143="NA","",VLOOKUP(A143,'Water Data'!G$2:O$9999,3,FALSE))</f>
        <v>30.9</v>
      </c>
      <c r="J143" s="3">
        <f>IF(A143="NA","",VLOOKUP(A143,'Water Data'!G$2:O$9999,4,FALSE))</f>
        <v>0.72</v>
      </c>
      <c r="K143" s="3">
        <f>IF(A143="NA","",VLOOKUP(A143,'Water Data'!G$2:O$9999,6,FALSE))</f>
        <v>7.58</v>
      </c>
      <c r="L143" s="3">
        <f>IF(A143="NA","",VLOOKUP(A143,'Water Data'!G$2:O$9999,9,FALSE))</f>
        <v>11.75</v>
      </c>
      <c r="M143" s="3">
        <f>IF(A143="NA","",VLOOKUP(A143,Nutrients!A$2:L$9999,8,FALSE))</f>
        <v>0</v>
      </c>
      <c r="N143" s="3">
        <f>IF(A143="NA","",VLOOKUP(A143,Nutrients!A$2:L$9999,9,FALSE))</f>
        <v>0</v>
      </c>
      <c r="O143" s="3">
        <f>IF(A143="NA","",VLOOKUP(A143,Nutrients!A$2:L$9999,10,FALSE))</f>
        <v>0</v>
      </c>
      <c r="P143" s="3">
        <f>IF(A143="NA","",VLOOKUP(A143,Nutrients!A$2:L$9999,11,FALSE))</f>
        <v>0</v>
      </c>
      <c r="Q143" s="21">
        <f>IF(A143="NA","",VLOOKUP(A143,Nutrients!A$2:L$9999,12,FALSE))</f>
        <v>0</v>
      </c>
      <c r="R143" s="3">
        <f>IF(A143="NA","",VLOOKUP(A143,Chla!A$2:O$9999,15,FALSE))</f>
        <v>10.876945000000001</v>
      </c>
      <c r="S143" s="3">
        <f>IF(A143="NA","",VLOOKUP(A143,TSS!A$2:L$9999,12,FALSE))</f>
        <v>16</v>
      </c>
      <c r="T143" s="21">
        <f>IF(A143="NA","",VLOOKUP(A143,PCN!A$2:Q$9999,11,FALSE))</f>
        <v>0</v>
      </c>
      <c r="U143" s="21">
        <f>IF(A143="NA","",VLOOKUP(A143,PCN!A$2:Q$9999,12,FALSE))</f>
        <v>0</v>
      </c>
      <c r="V143" s="21">
        <f>IF(A143="NA","",VLOOKUP(A143,PCN!A$2:Q$9999,14,FALSE))</f>
        <v>0</v>
      </c>
      <c r="W143" s="21">
        <f>IF(A143="NA","",VLOOKUP(A143,PCN!A$2:Q$9999,15,FALSE))</f>
        <v>0</v>
      </c>
      <c r="X143" s="21">
        <f>IF(A143="NA","",VLOOKUP(A143,TN_DOC!A$2:I$9999,8,FALSE))</f>
        <v>0</v>
      </c>
      <c r="Y143" s="21">
        <f>IF(A143="NA","",VLOOKUP(A143,TN_DOC!A$2:I$9999,9,FALSE))</f>
        <v>0</v>
      </c>
      <c r="Z143" s="3"/>
    </row>
    <row r="144" spans="1:26" x14ac:dyDescent="0.2">
      <c r="A144" s="3">
        <v>10125</v>
      </c>
      <c r="B144" s="10" t="str">
        <f>IF(A144="NA","",VLOOKUP(A144,'QAQC ID Reference Page'!A$2:G$10999,2,FALSE))</f>
        <v>OBS0820</v>
      </c>
      <c r="C144" s="20">
        <f>IF(A144="NA","",VLOOKUP(A144,'QAQC ID Reference Page'!A$2:G$10999,3,FALSE))</f>
        <v>44055</v>
      </c>
      <c r="D144" s="12">
        <f>IF(A144="NA","",VLOOKUP(A144,'QAQC ID Reference Page'!A$2:G$10999,4,FALSE))</f>
        <v>0.42638888888888887</v>
      </c>
      <c r="E144" s="3">
        <f>IF(A144="NA","",VLOOKUP(A144,'QAQC ID Reference Page'!A$2:G$10999,5,FALSE))</f>
        <v>1029</v>
      </c>
      <c r="F144" s="3" t="str">
        <f>IF(A144="NA","",VLOOKUP(A144,'QAQC ID Reference Page'!A$2:G$10999,6,FALSE))</f>
        <v>BR</v>
      </c>
      <c r="G144" s="3" t="str">
        <f>IF(A144="NA","",VLOOKUP(A144,'QAQC ID Reference Page'!A$2:G$10999,7,FALSE))</f>
        <v>S</v>
      </c>
      <c r="H144" s="21">
        <f>IF(A144="NA","",VLOOKUP(A144,'Water Data'!G$2:O$9999,2,FALSE))</f>
        <v>5.79</v>
      </c>
      <c r="I144" s="21">
        <f>IF(A144="NA","",VLOOKUP(A144,'Water Data'!G$2:O$9999,3,FALSE))</f>
        <v>31.2</v>
      </c>
      <c r="J144" s="3">
        <f>IF(A144="NA","",VLOOKUP(A144,'Water Data'!G$2:O$9999,4,FALSE))</f>
        <v>0.67</v>
      </c>
      <c r="K144" s="3">
        <f>IF(A144="NA","",VLOOKUP(A144,'Water Data'!G$2:O$9999,6,FALSE))</f>
        <v>7.5</v>
      </c>
      <c r="L144" s="3">
        <f>IF(A144="NA","",VLOOKUP(A144,'Water Data'!G$2:O$9999,9,FALSE))</f>
        <v>11.58</v>
      </c>
      <c r="M144" s="3">
        <f>IF(A144="NA","",VLOOKUP(A144,Nutrients!A$2:L$9999,8,FALSE))</f>
        <v>0</v>
      </c>
      <c r="N144" s="3">
        <f>IF(A144="NA","",VLOOKUP(A144,Nutrients!A$2:L$9999,9,FALSE))</f>
        <v>0</v>
      </c>
      <c r="O144" s="3">
        <f>IF(A144="NA","",VLOOKUP(A144,Nutrients!A$2:L$9999,10,FALSE))</f>
        <v>0</v>
      </c>
      <c r="P144" s="3">
        <f>IF(A144="NA","",VLOOKUP(A144,Nutrients!A$2:L$9999,11,FALSE))</f>
        <v>0</v>
      </c>
      <c r="Q144" s="21">
        <f>IF(A144="NA","",VLOOKUP(A144,Nutrients!A$2:L$9999,12,FALSE))</f>
        <v>0</v>
      </c>
      <c r="R144" s="3">
        <f>IF(A144="NA","",VLOOKUP(A144,Chla!A$2:O$9999,15,FALSE))</f>
        <v>13.579239999999999</v>
      </c>
      <c r="S144" s="3">
        <f>IF(A144="NA","",VLOOKUP(A144,TSS!A$2:L$9999,12,FALSE))</f>
        <v>24</v>
      </c>
      <c r="T144" s="21">
        <f>IF(A144="NA","",VLOOKUP(A144,PCN!A$2:Q$9999,11,FALSE))</f>
        <v>0</v>
      </c>
      <c r="U144" s="21">
        <f>IF(A144="NA","",VLOOKUP(A144,PCN!A$2:Q$9999,12,FALSE))</f>
        <v>0</v>
      </c>
      <c r="V144" s="21">
        <f>IF(A144="NA","",VLOOKUP(A144,PCN!A$2:Q$9999,14,FALSE))</f>
        <v>0</v>
      </c>
      <c r="W144" s="21">
        <f>IF(A144="NA","",VLOOKUP(A144,PCN!A$2:Q$9999,15,FALSE))</f>
        <v>0</v>
      </c>
      <c r="X144" s="21">
        <f>IF(A144="NA","",VLOOKUP(A144,TN_DOC!A$2:I$9999,8,FALSE))</f>
        <v>0</v>
      </c>
      <c r="Y144" s="21">
        <f>IF(A144="NA","",VLOOKUP(A144,TN_DOC!A$2:I$9999,9,FALSE))</f>
        <v>0</v>
      </c>
      <c r="Z144" s="3"/>
    </row>
    <row r="145" spans="1:26" x14ac:dyDescent="0.2">
      <c r="A145" s="3">
        <v>10126</v>
      </c>
      <c r="B145" s="10" t="str">
        <f>IF(A145="NA","",VLOOKUP(A145,'QAQC ID Reference Page'!A$2:G$10999,2,FALSE))</f>
        <v>OBS0820</v>
      </c>
      <c r="C145" s="20">
        <f>IF(A145="NA","",VLOOKUP(A145,'QAQC ID Reference Page'!A$2:G$10999,3,FALSE))</f>
        <v>44055</v>
      </c>
      <c r="D145" s="12">
        <f>IF(A145="NA","",VLOOKUP(A145,'QAQC ID Reference Page'!A$2:G$10999,4,FALSE))</f>
        <v>0.46250000000000002</v>
      </c>
      <c r="E145" s="3">
        <f>IF(A145="NA","",VLOOKUP(A145,'QAQC ID Reference Page'!A$2:G$10999,5,FALSE))</f>
        <v>1037</v>
      </c>
      <c r="F145" s="3" t="str">
        <f>IF(A145="NA","",VLOOKUP(A145,'QAQC ID Reference Page'!A$2:G$10999,6,FALSE))</f>
        <v>I9</v>
      </c>
      <c r="G145" s="3" t="str">
        <f>IF(A145="NA","",VLOOKUP(A145,'QAQC ID Reference Page'!A$2:G$10999,7,FALSE))</f>
        <v>S</v>
      </c>
      <c r="H145" s="21">
        <f>IF(A145="NA","",VLOOKUP(A145,'Water Data'!G$2:O$9999,2,FALSE))</f>
        <v>6.91</v>
      </c>
      <c r="I145" s="21">
        <f>IF(A145="NA","",VLOOKUP(A145,'Water Data'!G$2:O$9999,3,FALSE))</f>
        <v>30.5</v>
      </c>
      <c r="J145" s="3">
        <f>IF(A145="NA","",VLOOKUP(A145,'Water Data'!G$2:O$9999,4,FALSE))</f>
        <v>3.53</v>
      </c>
      <c r="K145" s="3">
        <f>IF(A145="NA","",VLOOKUP(A145,'Water Data'!G$2:O$9999,6,FALSE))</f>
        <v>8.01</v>
      </c>
      <c r="L145" s="3">
        <f>IF(A145="NA","",VLOOKUP(A145,'Water Data'!G$2:O$9999,9,FALSE))</f>
        <v>12.47</v>
      </c>
      <c r="M145" s="3">
        <f>IF(A145="NA","",VLOOKUP(A145,Nutrients!A$2:L$9999,8,FALSE))</f>
        <v>0</v>
      </c>
      <c r="N145" s="3">
        <f>IF(A145="NA","",VLOOKUP(A145,Nutrients!A$2:L$9999,9,FALSE))</f>
        <v>0</v>
      </c>
      <c r="O145" s="3">
        <f>IF(A145="NA","",VLOOKUP(A145,Nutrients!A$2:L$9999,10,FALSE))</f>
        <v>0</v>
      </c>
      <c r="P145" s="3">
        <f>IF(A145="NA","",VLOOKUP(A145,Nutrients!A$2:L$9999,11,FALSE))</f>
        <v>0</v>
      </c>
      <c r="Q145" s="21">
        <f>IF(A145="NA","",VLOOKUP(A145,Nutrients!A$2:L$9999,12,FALSE))</f>
        <v>0</v>
      </c>
      <c r="R145" s="3">
        <f>IF(A145="NA","",VLOOKUP(A145,Chla!A$2:O$9999,15,FALSE))</f>
        <v>10.602589999999999</v>
      </c>
      <c r="S145" s="3">
        <f>IF(A145="NA","",VLOOKUP(A145,TSS!A$2:L$9999,12,FALSE))</f>
        <v>28</v>
      </c>
      <c r="T145" s="21">
        <f>IF(A145="NA","",VLOOKUP(A145,PCN!A$2:Q$9999,11,FALSE))</f>
        <v>0</v>
      </c>
      <c r="U145" s="21">
        <f>IF(A145="NA","",VLOOKUP(A145,PCN!A$2:Q$9999,12,FALSE))</f>
        <v>0</v>
      </c>
      <c r="V145" s="21">
        <f>IF(A145="NA","",VLOOKUP(A145,PCN!A$2:Q$9999,14,FALSE))</f>
        <v>0</v>
      </c>
      <c r="W145" s="21">
        <f>IF(A145="NA","",VLOOKUP(A145,PCN!A$2:Q$9999,15,FALSE))</f>
        <v>0</v>
      </c>
      <c r="X145" s="21">
        <f>IF(A145="NA","",VLOOKUP(A145,TN_DOC!A$2:I$9999,8,FALSE))</f>
        <v>0</v>
      </c>
      <c r="Y145" s="21">
        <f>IF(A145="NA","",VLOOKUP(A145,TN_DOC!A$2:I$9999,9,FALSE))</f>
        <v>0</v>
      </c>
      <c r="Z145" s="3"/>
    </row>
    <row r="146" spans="1:26" x14ac:dyDescent="0.2">
      <c r="A146" s="3">
        <v>10138</v>
      </c>
      <c r="B146" s="10" t="str">
        <f>IF(A146="NA","",VLOOKUP(A146,'QAQC ID Reference Page'!A$2:G$10999,2,FALSE))</f>
        <v>OBS0820</v>
      </c>
      <c r="C146" s="20">
        <f>IF(A146="NA","",VLOOKUP(A146,'QAQC ID Reference Page'!A$2:G$10999,3,FALSE))</f>
        <v>44055</v>
      </c>
      <c r="D146" s="12">
        <f>IF(A146="NA","",VLOOKUP(A146,'QAQC ID Reference Page'!A$2:G$10999,4,FALSE))</f>
        <v>0.46250000000000002</v>
      </c>
      <c r="E146" s="3">
        <f>IF(A146="NA","",VLOOKUP(A146,'QAQC ID Reference Page'!A$2:G$10999,5,FALSE))</f>
        <v>1036</v>
      </c>
      <c r="F146" s="3" t="str">
        <f>IF(A146="NA","",VLOOKUP(A146,'QAQC ID Reference Page'!A$2:G$10999,6,FALSE))</f>
        <v>I9</v>
      </c>
      <c r="G146" s="3" t="str">
        <f>IF(A146="NA","",VLOOKUP(A146,'QAQC ID Reference Page'!A$2:G$10999,7,FALSE))</f>
        <v>B</v>
      </c>
      <c r="H146" s="21">
        <f>IF(A146="NA","",VLOOKUP(A146,'Water Data'!G$2:O$9999,2,FALSE))</f>
        <v>6.65</v>
      </c>
      <c r="I146" s="21">
        <f>IF(A146="NA","",VLOOKUP(A146,'Water Data'!G$2:O$9999,3,FALSE))</f>
        <v>30.1</v>
      </c>
      <c r="J146" s="3">
        <f>IF(A146="NA","",VLOOKUP(A146,'Water Data'!G$2:O$9999,4,FALSE))</f>
        <v>5.48</v>
      </c>
      <c r="K146" s="3">
        <f>IF(A146="NA","",VLOOKUP(A146,'Water Data'!G$2:O$9999,6,FALSE))</f>
        <v>8.02</v>
      </c>
      <c r="L146" s="3">
        <f>IF(A146="NA","",VLOOKUP(A146,'Water Data'!G$2:O$9999,9,FALSE))</f>
        <v>13.09</v>
      </c>
      <c r="M146" s="3">
        <f>IF(A146="NA","",VLOOKUP(A146,Nutrients!A$2:L$9999,8,FALSE))</f>
        <v>0</v>
      </c>
      <c r="N146" s="3">
        <f>IF(A146="NA","",VLOOKUP(A146,Nutrients!A$2:L$9999,9,FALSE))</f>
        <v>0</v>
      </c>
      <c r="O146" s="3">
        <f>IF(A146="NA","",VLOOKUP(A146,Nutrients!A$2:L$9999,10,FALSE))</f>
        <v>0</v>
      </c>
      <c r="P146" s="3">
        <f>IF(A146="NA","",VLOOKUP(A146,Nutrients!A$2:L$9999,11,FALSE))</f>
        <v>0</v>
      </c>
      <c r="Q146" s="21">
        <f>IF(A146="NA","",VLOOKUP(A146,Nutrients!A$2:L$9999,12,FALSE))</f>
        <v>0</v>
      </c>
      <c r="R146" s="3">
        <f>IF(A146="NA","",VLOOKUP(A146,Chla!A$2:O$9999,15,FALSE))</f>
        <v>28.679679999999998</v>
      </c>
      <c r="S146" s="3">
        <f>IF(A146="NA","",VLOOKUP(A146,TSS!A$2:L$9999,12,FALSE))</f>
        <v>23.255813953488371</v>
      </c>
      <c r="T146" s="21">
        <f>IF(A146="NA","",VLOOKUP(A146,PCN!A$2:Q$9999,11,FALSE))</f>
        <v>0</v>
      </c>
      <c r="U146" s="21">
        <f>IF(A146="NA","",VLOOKUP(A146,PCN!A$2:Q$9999,12,FALSE))</f>
        <v>0</v>
      </c>
      <c r="V146" s="21">
        <f>IF(A146="NA","",VLOOKUP(A146,PCN!A$2:Q$9999,14,FALSE))</f>
        <v>0</v>
      </c>
      <c r="W146" s="21">
        <f>IF(A146="NA","",VLOOKUP(A146,PCN!A$2:Q$9999,15,FALSE))</f>
        <v>0</v>
      </c>
      <c r="X146" s="21">
        <f>IF(A146="NA","",VLOOKUP(A146,TN_DOC!A$2:I$9999,8,FALSE))</f>
        <v>0</v>
      </c>
      <c r="Y146" s="21">
        <f>IF(A146="NA","",VLOOKUP(A146,TN_DOC!A$2:I$9999,9,FALSE))</f>
        <v>0</v>
      </c>
      <c r="Z146" s="3"/>
    </row>
    <row r="147" spans="1:26" x14ac:dyDescent="0.2">
      <c r="A147" s="3">
        <v>10128</v>
      </c>
      <c r="B147" s="10" t="str">
        <f>IF(A147="NA","",VLOOKUP(A147,'QAQC ID Reference Page'!A$2:G$10999,2,FALSE))</f>
        <v>OBS0820</v>
      </c>
      <c r="C147" s="20">
        <f>IF(A147="NA","",VLOOKUP(A147,'QAQC ID Reference Page'!A$2:G$10999,3,FALSE))</f>
        <v>44055</v>
      </c>
      <c r="D147" s="12">
        <f>IF(A147="NA","",VLOOKUP(A147,'QAQC ID Reference Page'!A$2:G$10999,4,FALSE))</f>
        <v>0.49583333333333335</v>
      </c>
      <c r="E147" s="3">
        <f>IF(A147="NA","",VLOOKUP(A147,'QAQC ID Reference Page'!A$2:G$10999,5,FALSE))</f>
        <v>1022</v>
      </c>
      <c r="F147" s="3" t="str">
        <f>IF(A147="NA","",VLOOKUP(A147,'QAQC ID Reference Page'!A$2:G$10999,6,FALSE))</f>
        <v>G7C</v>
      </c>
      <c r="G147" s="3" t="str">
        <f>IF(A147="NA","",VLOOKUP(A147,'QAQC ID Reference Page'!A$2:G$10999,7,FALSE))</f>
        <v>S</v>
      </c>
      <c r="H147" s="21">
        <f>IF(A147="NA","",VLOOKUP(A147,'Water Data'!G$2:O$9999,2,FALSE))</f>
        <v>7.33</v>
      </c>
      <c r="I147" s="21">
        <f>IF(A147="NA","",VLOOKUP(A147,'Water Data'!G$2:O$9999,3,FALSE))</f>
        <v>31.1</v>
      </c>
      <c r="J147" s="3">
        <f>IF(A147="NA","",VLOOKUP(A147,'Water Data'!G$2:O$9999,4,FALSE))</f>
        <v>9.18</v>
      </c>
      <c r="K147" s="3">
        <f>IF(A147="NA","",VLOOKUP(A147,'Water Data'!G$2:O$9999,6,FALSE))</f>
        <v>8.0500000000000007</v>
      </c>
      <c r="L147" s="3">
        <f>IF(A147="NA","",VLOOKUP(A147,'Water Data'!G$2:O$9999,9,FALSE))</f>
        <v>13.9</v>
      </c>
      <c r="M147" s="3">
        <f>IF(A147="NA","",VLOOKUP(A147,Nutrients!A$2:L$9999,8,FALSE))</f>
        <v>0</v>
      </c>
      <c r="N147" s="3">
        <f>IF(A147="NA","",VLOOKUP(A147,Nutrients!A$2:L$9999,9,FALSE))</f>
        <v>0</v>
      </c>
      <c r="O147" s="3">
        <f>IF(A147="NA","",VLOOKUP(A147,Nutrients!A$2:L$9999,10,FALSE))</f>
        <v>0</v>
      </c>
      <c r="P147" s="3">
        <f>IF(A147="NA","",VLOOKUP(A147,Nutrients!A$2:L$9999,11,FALSE))</f>
        <v>0</v>
      </c>
      <c r="Q147" s="21">
        <f>IF(A147="NA","",VLOOKUP(A147,Nutrients!A$2:L$9999,12,FALSE))</f>
        <v>0</v>
      </c>
      <c r="R147" s="3">
        <f>IF(A147="NA","",VLOOKUP(A147,Chla!A$2:O$9999,15,FALSE))</f>
        <v>8.4112650000000002</v>
      </c>
      <c r="S147" s="3">
        <f>IF(A147="NA","",VLOOKUP(A147,TSS!A$2:L$9999,12,FALSE))</f>
        <v>8</v>
      </c>
      <c r="T147" s="21">
        <f>IF(A147="NA","",VLOOKUP(A147,PCN!A$2:Q$9999,11,FALSE))</f>
        <v>0</v>
      </c>
      <c r="U147" s="21">
        <f>IF(A147="NA","",VLOOKUP(A147,PCN!A$2:Q$9999,12,FALSE))</f>
        <v>0</v>
      </c>
      <c r="V147" s="21">
        <f>IF(A147="NA","",VLOOKUP(A147,PCN!A$2:Q$9999,14,FALSE))</f>
        <v>0</v>
      </c>
      <c r="W147" s="21">
        <f>IF(A147="NA","",VLOOKUP(A147,PCN!A$2:Q$9999,15,FALSE))</f>
        <v>0</v>
      </c>
      <c r="X147" s="21">
        <f>IF(A147="NA","",VLOOKUP(A147,TN_DOC!A$2:I$9999,8,FALSE))</f>
        <v>0</v>
      </c>
      <c r="Y147" s="21">
        <f>IF(A147="NA","",VLOOKUP(A147,TN_DOC!A$2:I$9999,9,FALSE))</f>
        <v>0</v>
      </c>
      <c r="Z147" s="3"/>
    </row>
    <row r="148" spans="1:26" x14ac:dyDescent="0.2">
      <c r="A148" s="3">
        <v>10129</v>
      </c>
      <c r="B148" s="10" t="str">
        <f>IF(A148="NA","",VLOOKUP(A148,'QAQC ID Reference Page'!A$2:G$10999,2,FALSE))</f>
        <v>OBS0820</v>
      </c>
      <c r="C148" s="20">
        <f>IF(A148="NA","",VLOOKUP(A148,'QAQC ID Reference Page'!A$2:G$10999,3,FALSE))</f>
        <v>44055</v>
      </c>
      <c r="D148" s="12">
        <f>IF(A148="NA","",VLOOKUP(A148,'QAQC ID Reference Page'!A$2:G$10999,4,FALSE))</f>
        <v>0.49583333333333335</v>
      </c>
      <c r="E148" s="3">
        <f>IF(A148="NA","",VLOOKUP(A148,'QAQC ID Reference Page'!A$2:G$10999,5,FALSE))</f>
        <v>1045</v>
      </c>
      <c r="F148" s="3" t="str">
        <f>IF(A148="NA","",VLOOKUP(A148,'QAQC ID Reference Page'!A$2:G$10999,6,FALSE))</f>
        <v>G7C</v>
      </c>
      <c r="G148" s="3" t="str">
        <f>IF(A148="NA","",VLOOKUP(A148,'QAQC ID Reference Page'!A$2:G$10999,7,FALSE))</f>
        <v>B</v>
      </c>
      <c r="H148" s="21">
        <f>IF(A148="NA","",VLOOKUP(A148,'Water Data'!G$2:O$9999,2,FALSE))</f>
        <v>3.59</v>
      </c>
      <c r="I148" s="21">
        <f>IF(A148="NA","",VLOOKUP(A148,'Water Data'!G$2:O$9999,3,FALSE))</f>
        <v>29.4</v>
      </c>
      <c r="J148" s="3">
        <f>IF(A148="NA","",VLOOKUP(A148,'Water Data'!G$2:O$9999,4,FALSE))</f>
        <v>31.02</v>
      </c>
      <c r="K148" s="3">
        <f>IF(A148="NA","",VLOOKUP(A148,'Water Data'!G$2:O$9999,6,FALSE))</f>
        <v>7.96</v>
      </c>
      <c r="L148" s="3">
        <f>IF(A148="NA","",VLOOKUP(A148,'Water Data'!G$2:O$9999,9,FALSE))</f>
        <v>23.7</v>
      </c>
      <c r="M148" s="3">
        <f>IF(A148="NA","",VLOOKUP(A148,Nutrients!A$2:L$9999,8,FALSE))</f>
        <v>0</v>
      </c>
      <c r="N148" s="3">
        <f>IF(A148="NA","",VLOOKUP(A148,Nutrients!A$2:L$9999,9,FALSE))</f>
        <v>0</v>
      </c>
      <c r="O148" s="3">
        <f>IF(A148="NA","",VLOOKUP(A148,Nutrients!A$2:L$9999,10,FALSE))</f>
        <v>0</v>
      </c>
      <c r="P148" s="3">
        <f>IF(A148="NA","",VLOOKUP(A148,Nutrients!A$2:L$9999,11,FALSE))</f>
        <v>0</v>
      </c>
      <c r="Q148" s="21">
        <f>IF(A148="NA","",VLOOKUP(A148,Nutrients!A$2:L$9999,12,FALSE))</f>
        <v>0</v>
      </c>
      <c r="R148" s="3">
        <f>IF(A148="NA","",VLOOKUP(A148,Chla!A$2:O$9999,15,FALSE))</f>
        <v>3.6249449999999999</v>
      </c>
      <c r="S148" s="3">
        <f>IF(A148="NA","",VLOOKUP(A148,TSS!A$2:L$9999,12,FALSE))</f>
        <v>76</v>
      </c>
      <c r="T148" s="21">
        <f>IF(A148="NA","",VLOOKUP(A148,PCN!A$2:Q$9999,11,FALSE))</f>
        <v>0</v>
      </c>
      <c r="U148" s="21">
        <f>IF(A148="NA","",VLOOKUP(A148,PCN!A$2:Q$9999,12,FALSE))</f>
        <v>0</v>
      </c>
      <c r="V148" s="21">
        <f>IF(A148="NA","",VLOOKUP(A148,PCN!A$2:Q$9999,14,FALSE))</f>
        <v>0</v>
      </c>
      <c r="W148" s="21">
        <f>IF(A148="NA","",VLOOKUP(A148,PCN!A$2:Q$9999,15,FALSE))</f>
        <v>0</v>
      </c>
      <c r="X148" s="21">
        <f>IF(A148="NA","",VLOOKUP(A148,TN_DOC!A$2:I$9999,8,FALSE))</f>
        <v>0</v>
      </c>
      <c r="Y148" s="21">
        <f>IF(A148="NA","",VLOOKUP(A148,TN_DOC!A$2:I$9999,9,FALSE))</f>
        <v>0</v>
      </c>
      <c r="Z148" s="3"/>
    </row>
    <row r="149" spans="1:26" x14ac:dyDescent="0.2">
      <c r="A149" s="3">
        <v>10130</v>
      </c>
      <c r="B149" s="10" t="str">
        <f>IF(A149="NA","",VLOOKUP(A149,'QAQC ID Reference Page'!A$2:G$10999,2,FALSE))</f>
        <v>OBS0820</v>
      </c>
      <c r="C149" s="20">
        <f>IF(A149="NA","",VLOOKUP(A149,'QAQC ID Reference Page'!A$2:G$10999,3,FALSE))</f>
        <v>44055</v>
      </c>
      <c r="D149" s="12">
        <f>IF(A149="NA","",VLOOKUP(A149,'QAQC ID Reference Page'!A$2:G$10999,4,FALSE))</f>
        <v>0.51041666666666663</v>
      </c>
      <c r="E149" s="3">
        <f>IF(A149="NA","",VLOOKUP(A149,'QAQC ID Reference Page'!A$2:G$10999,5,FALSE))</f>
        <v>1021</v>
      </c>
      <c r="F149" s="3" t="str">
        <f>IF(A149="NA","",VLOOKUP(A149,'QAQC ID Reference Page'!A$2:G$10999,6,FALSE))</f>
        <v>G9</v>
      </c>
      <c r="G149" s="3" t="str">
        <f>IF(A149="NA","",VLOOKUP(A149,'QAQC ID Reference Page'!A$2:G$10999,7,FALSE))</f>
        <v>S</v>
      </c>
      <c r="H149" s="21">
        <f>IF(A149="NA","",VLOOKUP(A149,'Water Data'!G$2:O$9999,2,FALSE))</f>
        <v>7.09</v>
      </c>
      <c r="I149" s="21">
        <f>IF(A149="NA","",VLOOKUP(A149,'Water Data'!G$2:O$9999,3,FALSE))</f>
        <v>31.6</v>
      </c>
      <c r="J149" s="3">
        <f>IF(A149="NA","",VLOOKUP(A149,'Water Data'!G$2:O$9999,4,FALSE))</f>
        <v>11.41</v>
      </c>
      <c r="K149" s="3">
        <f>IF(A149="NA","",VLOOKUP(A149,'Water Data'!G$2:O$9999,6,FALSE))</f>
        <v>8.16</v>
      </c>
      <c r="L149" s="3">
        <f>IF(A149="NA","",VLOOKUP(A149,'Water Data'!G$2:O$9999,9,FALSE))</f>
        <v>14.53</v>
      </c>
      <c r="M149" s="3">
        <f>IF(A149="NA","",VLOOKUP(A149,Nutrients!A$2:L$9999,8,FALSE))</f>
        <v>0</v>
      </c>
      <c r="N149" s="3">
        <f>IF(A149="NA","",VLOOKUP(A149,Nutrients!A$2:L$9999,9,FALSE))</f>
        <v>0</v>
      </c>
      <c r="O149" s="3">
        <f>IF(A149="NA","",VLOOKUP(A149,Nutrients!A$2:L$9999,10,FALSE))</f>
        <v>0</v>
      </c>
      <c r="P149" s="3">
        <f>IF(A149="NA","",VLOOKUP(A149,Nutrients!A$2:L$9999,11,FALSE))</f>
        <v>0</v>
      </c>
      <c r="Q149" s="21">
        <f>IF(A149="NA","",VLOOKUP(A149,Nutrients!A$2:L$9999,12,FALSE))</f>
        <v>0</v>
      </c>
      <c r="R149" s="3">
        <f>IF(A149="NA","",VLOOKUP(A149,Chla!A$2:O$9999,15,FALSE))</f>
        <v>5.7999900000000002</v>
      </c>
      <c r="S149" s="3">
        <f>IF(A149="NA","",VLOOKUP(A149,TSS!A$2:L$9999,12,FALSE))</f>
        <v>16</v>
      </c>
      <c r="T149" s="21">
        <f>IF(A149="NA","",VLOOKUP(A149,PCN!A$2:Q$9999,11,FALSE))</f>
        <v>0</v>
      </c>
      <c r="U149" s="21">
        <f>IF(A149="NA","",VLOOKUP(A149,PCN!A$2:Q$9999,12,FALSE))</f>
        <v>0</v>
      </c>
      <c r="V149" s="21">
        <f>IF(A149="NA","",VLOOKUP(A149,PCN!A$2:Q$9999,14,FALSE))</f>
        <v>0</v>
      </c>
      <c r="W149" s="21">
        <f>IF(A149="NA","",VLOOKUP(A149,PCN!A$2:Q$9999,15,FALSE))</f>
        <v>0</v>
      </c>
      <c r="X149" s="21">
        <f>IF(A149="NA","",VLOOKUP(A149,TN_DOC!A$2:I$9999,8,FALSE))</f>
        <v>0</v>
      </c>
      <c r="Y149" s="21">
        <f>IF(A149="NA","",VLOOKUP(A149,TN_DOC!A$2:I$9999,9,FALSE))</f>
        <v>0</v>
      </c>
      <c r="Z149" s="3"/>
    </row>
    <row r="150" spans="1:26" x14ac:dyDescent="0.2">
      <c r="A150" s="3">
        <v>10131</v>
      </c>
      <c r="B150" s="10" t="str">
        <f>IF(A150="NA","",VLOOKUP(A150,'QAQC ID Reference Page'!A$2:G$10999,2,FALSE))</f>
        <v>OBS0820</v>
      </c>
      <c r="C150" s="20">
        <f>IF(A150="NA","",VLOOKUP(A150,'QAQC ID Reference Page'!A$2:G$10999,3,FALSE))</f>
        <v>44055</v>
      </c>
      <c r="D150" s="12">
        <f>IF(A150="NA","",VLOOKUP(A150,'QAQC ID Reference Page'!A$2:G$10999,4,FALSE))</f>
        <v>0.51041666666666663</v>
      </c>
      <c r="E150" s="3">
        <f>IF(A150="NA","",VLOOKUP(A150,'QAQC ID Reference Page'!A$2:G$10999,5,FALSE))</f>
        <v>1020</v>
      </c>
      <c r="F150" s="3" t="str">
        <f>IF(A150="NA","",VLOOKUP(A150,'QAQC ID Reference Page'!A$2:G$10999,6,FALSE))</f>
        <v>G9</v>
      </c>
      <c r="G150" s="3" t="str">
        <f>IF(A150="NA","",VLOOKUP(A150,'QAQC ID Reference Page'!A$2:G$10999,7,FALSE))</f>
        <v>B</v>
      </c>
      <c r="H150" s="21">
        <f>IF(A150="NA","",VLOOKUP(A150,'Water Data'!G$2:O$9999,2,FALSE))</f>
        <v>5.04</v>
      </c>
      <c r="I150" s="21">
        <f>IF(A150="NA","",VLOOKUP(A150,'Water Data'!G$2:O$9999,3,FALSE))</f>
        <v>30.8</v>
      </c>
      <c r="J150" s="3">
        <f>IF(A150="NA","",VLOOKUP(A150,'Water Data'!G$2:O$9999,4,FALSE))</f>
        <v>14.05</v>
      </c>
      <c r="K150" s="3">
        <f>IF(A150="NA","",VLOOKUP(A150,'Water Data'!G$2:O$9999,6,FALSE))</f>
        <v>8.0299999999999994</v>
      </c>
      <c r="L150" s="3">
        <f>IF(A150="NA","",VLOOKUP(A150,'Water Data'!G$2:O$9999,9,FALSE))</f>
        <v>16.53</v>
      </c>
      <c r="M150" s="3">
        <f>IF(A150="NA","",VLOOKUP(A150,Nutrients!A$2:L$9999,8,FALSE))</f>
        <v>0</v>
      </c>
      <c r="N150" s="3">
        <f>IF(A150="NA","",VLOOKUP(A150,Nutrients!A$2:L$9999,9,FALSE))</f>
        <v>0</v>
      </c>
      <c r="O150" s="3">
        <f>IF(A150="NA","",VLOOKUP(A150,Nutrients!A$2:L$9999,10,FALSE))</f>
        <v>0</v>
      </c>
      <c r="P150" s="3">
        <f>IF(A150="NA","",VLOOKUP(A150,Nutrients!A$2:L$9999,11,FALSE))</f>
        <v>0</v>
      </c>
      <c r="Q150" s="21">
        <f>IF(A150="NA","",VLOOKUP(A150,Nutrients!A$2:L$9999,12,FALSE))</f>
        <v>0</v>
      </c>
      <c r="R150" s="3">
        <f>IF(A150="NA","",VLOOKUP(A150,Chla!A$2:O$9999,15,FALSE))</f>
        <v>17.562104999999999</v>
      </c>
      <c r="S150" s="3">
        <f>IF(A150="NA","",VLOOKUP(A150,TSS!A$2:L$9999,12,FALSE))</f>
        <v>20</v>
      </c>
      <c r="T150" s="21">
        <f>IF(A150="NA","",VLOOKUP(A150,PCN!A$2:Q$9999,11,FALSE))</f>
        <v>0</v>
      </c>
      <c r="U150" s="21">
        <f>IF(A150="NA","",VLOOKUP(A150,PCN!A$2:Q$9999,12,FALSE))</f>
        <v>0</v>
      </c>
      <c r="V150" s="21">
        <f>IF(A150="NA","",VLOOKUP(A150,PCN!A$2:Q$9999,14,FALSE))</f>
        <v>0</v>
      </c>
      <c r="W150" s="21">
        <f>IF(A150="NA","",VLOOKUP(A150,PCN!A$2:Q$9999,15,FALSE))</f>
        <v>0</v>
      </c>
      <c r="X150" s="21">
        <f>IF(A150="NA","",VLOOKUP(A150,TN_DOC!A$2:I$9999,8,FALSE))</f>
        <v>0</v>
      </c>
      <c r="Y150" s="21">
        <f>IF(A150="NA","",VLOOKUP(A150,TN_DOC!A$2:I$9999,9,FALSE))</f>
        <v>0</v>
      </c>
      <c r="Z150" s="3"/>
    </row>
    <row r="151" spans="1:26" x14ac:dyDescent="0.2">
      <c r="A151" s="3">
        <v>10132</v>
      </c>
      <c r="B151" s="10" t="str">
        <f>IF(A151="NA","",VLOOKUP(A151,'QAQC ID Reference Page'!A$2:G$10999,2,FALSE))</f>
        <v>OBS0820</v>
      </c>
      <c r="C151" s="20">
        <f>IF(A151="NA","",VLOOKUP(A151,'QAQC ID Reference Page'!A$2:G$10999,3,FALSE))</f>
        <v>44055</v>
      </c>
      <c r="D151" s="12">
        <f>IF(A151="NA","",VLOOKUP(A151,'QAQC ID Reference Page'!A$2:G$10999,4,FALSE))</f>
        <v>0.53749999999999998</v>
      </c>
      <c r="E151" s="3">
        <f>IF(A151="NA","",VLOOKUP(A151,'QAQC ID Reference Page'!A$2:G$10999,5,FALSE))</f>
        <v>1026</v>
      </c>
      <c r="F151" s="3" t="str">
        <f>IF(A151="NA","",VLOOKUP(A151,'QAQC ID Reference Page'!A$2:G$10999,6,FALSE))</f>
        <v>E9</v>
      </c>
      <c r="G151" s="3" t="str">
        <f>IF(A151="NA","",VLOOKUP(A151,'QAQC ID Reference Page'!A$2:G$10999,7,FALSE))</f>
        <v>S</v>
      </c>
      <c r="H151" s="21">
        <f>IF(A151="NA","",VLOOKUP(A151,'Water Data'!G$2:O$9999,2,FALSE))</f>
        <v>10.35</v>
      </c>
      <c r="I151" s="21">
        <f>IF(A151="NA","",VLOOKUP(A151,'Water Data'!G$2:O$9999,3,FALSE))</f>
        <v>31.6</v>
      </c>
      <c r="J151" s="3">
        <f>IF(A151="NA","",VLOOKUP(A151,'Water Data'!G$2:O$9999,4,FALSE))</f>
        <v>14.44</v>
      </c>
      <c r="K151" s="3">
        <f>IF(A151="NA","",VLOOKUP(A151,'Water Data'!G$2:O$9999,6,FALSE))</f>
        <v>8.2799999999999994</v>
      </c>
      <c r="L151" s="3">
        <f>IF(A151="NA","",VLOOKUP(A151,'Water Data'!G$2:O$9999,9,FALSE))</f>
        <v>16.29</v>
      </c>
      <c r="M151" s="3">
        <f>IF(A151="NA","",VLOOKUP(A151,Nutrients!A$2:L$9999,8,FALSE))</f>
        <v>0</v>
      </c>
      <c r="N151" s="3">
        <f>IF(A151="NA","",VLOOKUP(A151,Nutrients!A$2:L$9999,9,FALSE))</f>
        <v>0</v>
      </c>
      <c r="O151" s="3">
        <f>IF(A151="NA","",VLOOKUP(A151,Nutrients!A$2:L$9999,10,FALSE))</f>
        <v>0</v>
      </c>
      <c r="P151" s="3">
        <f>IF(A151="NA","",VLOOKUP(A151,Nutrients!A$2:L$9999,11,FALSE))</f>
        <v>0</v>
      </c>
      <c r="Q151" s="21">
        <f>IF(A151="NA","",VLOOKUP(A151,Nutrients!A$2:L$9999,12,FALSE))</f>
        <v>0</v>
      </c>
      <c r="R151" s="3">
        <f>IF(A151="NA","",VLOOKUP(A151,Chla!A$2:O$9999,15,FALSE))</f>
        <v>5.0254154999999994</v>
      </c>
      <c r="S151" s="3">
        <f>IF(A151="NA","",VLOOKUP(A151,TSS!A$2:L$9999,12,FALSE))</f>
        <v>52</v>
      </c>
      <c r="T151" s="21">
        <f>IF(A151="NA","",VLOOKUP(A151,PCN!A$2:Q$9999,11,FALSE))</f>
        <v>0</v>
      </c>
      <c r="U151" s="21">
        <f>IF(A151="NA","",VLOOKUP(A151,PCN!A$2:Q$9999,12,FALSE))</f>
        <v>0</v>
      </c>
      <c r="V151" s="21">
        <f>IF(A151="NA","",VLOOKUP(A151,PCN!A$2:Q$9999,14,FALSE))</f>
        <v>0</v>
      </c>
      <c r="W151" s="21">
        <f>IF(A151="NA","",VLOOKUP(A151,PCN!A$2:Q$9999,15,FALSE))</f>
        <v>0</v>
      </c>
      <c r="X151" s="21">
        <f>IF(A151="NA","",VLOOKUP(A151,TN_DOC!A$2:I$9999,8,FALSE))</f>
        <v>0</v>
      </c>
      <c r="Y151" s="21">
        <f>IF(A151="NA","",VLOOKUP(A151,TN_DOC!A$2:I$9999,9,FALSE))</f>
        <v>0</v>
      </c>
      <c r="Z151" s="3"/>
    </row>
    <row r="152" spans="1:26" x14ac:dyDescent="0.2">
      <c r="A152" s="3">
        <v>10133</v>
      </c>
      <c r="B152" s="10" t="str">
        <f>IF(A152="NA","",VLOOKUP(A152,'QAQC ID Reference Page'!A$2:G$10999,2,FALSE))</f>
        <v>OBS0820</v>
      </c>
      <c r="C152" s="20">
        <f>IF(A152="NA","",VLOOKUP(A152,'QAQC ID Reference Page'!A$2:G$10999,3,FALSE))</f>
        <v>44055</v>
      </c>
      <c r="D152" s="12">
        <f>IF(A152="NA","",VLOOKUP(A152,'QAQC ID Reference Page'!A$2:G$10999,4,FALSE))</f>
        <v>0.56041666666666667</v>
      </c>
      <c r="E152" s="3">
        <f>IF(A152="NA","",VLOOKUP(A152,'QAQC ID Reference Page'!A$2:G$10999,5,FALSE))</f>
        <v>1001</v>
      </c>
      <c r="F152" s="3" t="str">
        <f>IF(A152="NA","",VLOOKUP(A152,'QAQC ID Reference Page'!A$2:G$10999,6,FALSE))</f>
        <v>E7C</v>
      </c>
      <c r="G152" s="3" t="str">
        <f>IF(A152="NA","",VLOOKUP(A152,'QAQC ID Reference Page'!A$2:G$10999,7,FALSE))</f>
        <v>S</v>
      </c>
      <c r="H152" s="21">
        <f>IF(A152="NA","",VLOOKUP(A152,'Water Data'!G$2:O$9999,2,FALSE))</f>
        <v>6.73</v>
      </c>
      <c r="I152" s="21">
        <f>IF(A152="NA","",VLOOKUP(A152,'Water Data'!G$2:O$9999,3,FALSE))</f>
        <v>32.299999999999997</v>
      </c>
      <c r="J152" s="3">
        <f>IF(A152="NA","",VLOOKUP(A152,'Water Data'!G$2:O$9999,4,FALSE))</f>
        <v>15.71</v>
      </c>
      <c r="K152" s="3">
        <f>IF(A152="NA","",VLOOKUP(A152,'Water Data'!G$2:O$9999,6,FALSE))</f>
        <v>8.24</v>
      </c>
      <c r="L152" s="3">
        <f>IF(A152="NA","",VLOOKUP(A152,'Water Data'!G$2:O$9999,9,FALSE))</f>
        <v>16.04</v>
      </c>
      <c r="M152" s="3">
        <f>IF(A152="NA","",VLOOKUP(A152,Nutrients!A$2:L$9999,8,FALSE))</f>
        <v>0</v>
      </c>
      <c r="N152" s="3">
        <f>IF(A152="NA","",VLOOKUP(A152,Nutrients!A$2:L$9999,9,FALSE))</f>
        <v>0</v>
      </c>
      <c r="O152" s="3">
        <f>IF(A152="NA","",VLOOKUP(A152,Nutrients!A$2:L$9999,10,FALSE))</f>
        <v>0</v>
      </c>
      <c r="P152" s="3">
        <f>IF(A152="NA","",VLOOKUP(A152,Nutrients!A$2:L$9999,11,FALSE))</f>
        <v>0</v>
      </c>
      <c r="Q152" s="21">
        <f>IF(A152="NA","",VLOOKUP(A152,Nutrients!A$2:L$9999,12,FALSE))</f>
        <v>0</v>
      </c>
      <c r="R152" s="3">
        <f>IF(A152="NA","",VLOOKUP(A152,Chla!A$2:O$9999,15,FALSE))</f>
        <v>4.9106950000000005</v>
      </c>
      <c r="S152" s="3">
        <f>IF(A152="NA","",VLOOKUP(A152,TSS!A$2:L$9999,12,FALSE))</f>
        <v>34.285714285714285</v>
      </c>
      <c r="T152" s="21">
        <f>IF(A152="NA","",VLOOKUP(A152,PCN!A$2:Q$9999,11,FALSE))</f>
        <v>0</v>
      </c>
      <c r="U152" s="21">
        <f>IF(A152="NA","",VLOOKUP(A152,PCN!A$2:Q$9999,12,FALSE))</f>
        <v>0</v>
      </c>
      <c r="V152" s="21">
        <f>IF(A152="NA","",VLOOKUP(A152,PCN!A$2:Q$9999,14,FALSE))</f>
        <v>0</v>
      </c>
      <c r="W152" s="21">
        <f>IF(A152="NA","",VLOOKUP(A152,PCN!A$2:Q$9999,15,FALSE))</f>
        <v>0</v>
      </c>
      <c r="X152" s="21">
        <f>IF(A152="NA","",VLOOKUP(A152,TN_DOC!A$2:I$9999,8,FALSE))</f>
        <v>0</v>
      </c>
      <c r="Y152" s="21">
        <f>IF(A152="NA","",VLOOKUP(A152,TN_DOC!A$2:I$9999,9,FALSE))</f>
        <v>0</v>
      </c>
      <c r="Z152" s="3"/>
    </row>
    <row r="153" spans="1:26" x14ac:dyDescent="0.2">
      <c r="A153" s="3">
        <v>10134</v>
      </c>
      <c r="B153" s="10" t="str">
        <f>IF(A153="NA","",VLOOKUP(A153,'QAQC ID Reference Page'!A$2:G$10999,2,FALSE))</f>
        <v>OBS0820</v>
      </c>
      <c r="C153" s="20">
        <f>IF(A153="NA","",VLOOKUP(A153,'QAQC ID Reference Page'!A$2:G$10999,3,FALSE))</f>
        <v>44055</v>
      </c>
      <c r="D153" s="12">
        <f>IF(A153="NA","",VLOOKUP(A153,'QAQC ID Reference Page'!A$2:G$10999,4,FALSE))</f>
        <v>0.56041666666666667</v>
      </c>
      <c r="E153" s="3">
        <f>IF(A153="NA","",VLOOKUP(A153,'QAQC ID Reference Page'!A$2:G$10999,5,FALSE))</f>
        <v>1039</v>
      </c>
      <c r="F153" s="3" t="str">
        <f>IF(A153="NA","",VLOOKUP(A153,'QAQC ID Reference Page'!A$2:G$10999,6,FALSE))</f>
        <v>E7C</v>
      </c>
      <c r="G153" s="3" t="str">
        <f>IF(A153="NA","",VLOOKUP(A153,'QAQC ID Reference Page'!A$2:G$10999,7,FALSE))</f>
        <v>B</v>
      </c>
      <c r="H153" s="21">
        <f>IF(A153="NA","",VLOOKUP(A153,'Water Data'!G$2:O$9999,2,FALSE))</f>
        <v>3.66</v>
      </c>
      <c r="I153" s="21">
        <f>IF(A153="NA","",VLOOKUP(A153,'Water Data'!G$2:O$9999,3,FALSE))</f>
        <v>29.6</v>
      </c>
      <c r="J153" s="3">
        <f>IF(A153="NA","",VLOOKUP(A153,'Water Data'!G$2:O$9999,4,FALSE))</f>
        <v>30.8</v>
      </c>
      <c r="K153" s="3">
        <f>IF(A153="NA","",VLOOKUP(A153,'Water Data'!G$2:O$9999,6,FALSE))</f>
        <v>7.97</v>
      </c>
      <c r="L153" s="3">
        <f>IF(A153="NA","",VLOOKUP(A153,'Water Data'!G$2:O$9999,9,FALSE))</f>
        <v>23.55</v>
      </c>
      <c r="M153" s="3">
        <f>IF(A153="NA","",VLOOKUP(A153,Nutrients!A$2:L$9999,8,FALSE))</f>
        <v>0</v>
      </c>
      <c r="N153" s="3">
        <f>IF(A153="NA","",VLOOKUP(A153,Nutrients!A$2:L$9999,9,FALSE))</f>
        <v>0</v>
      </c>
      <c r="O153" s="3">
        <f>IF(A153="NA","",VLOOKUP(A153,Nutrients!A$2:L$9999,10,FALSE))</f>
        <v>0</v>
      </c>
      <c r="P153" s="3">
        <f>IF(A153="NA","",VLOOKUP(A153,Nutrients!A$2:L$9999,11,FALSE))</f>
        <v>0</v>
      </c>
      <c r="Q153" s="21">
        <f>IF(A153="NA","",VLOOKUP(A153,Nutrients!A$2:L$9999,12,FALSE))</f>
        <v>0</v>
      </c>
      <c r="R153" s="3">
        <f>IF(A153="NA","",VLOOKUP(A153,Chla!A$2:O$9999,15,FALSE))</f>
        <v>3.33283</v>
      </c>
      <c r="S153" s="3">
        <f>IF(A153="NA","",VLOOKUP(A153,TSS!A$2:L$9999,12,FALSE))</f>
        <v>28.571428571428569</v>
      </c>
      <c r="T153" s="21">
        <f>IF(A153="NA","",VLOOKUP(A153,PCN!A$2:Q$9999,11,FALSE))</f>
        <v>0</v>
      </c>
      <c r="U153" s="21">
        <f>IF(A153="NA","",VLOOKUP(A153,PCN!A$2:Q$9999,12,FALSE))</f>
        <v>0</v>
      </c>
      <c r="V153" s="21">
        <f>IF(A153="NA","",VLOOKUP(A153,PCN!A$2:Q$9999,14,FALSE))</f>
        <v>0</v>
      </c>
      <c r="W153" s="21">
        <f>IF(A153="NA","",VLOOKUP(A153,PCN!A$2:Q$9999,15,FALSE))</f>
        <v>0</v>
      </c>
      <c r="X153" s="21">
        <f>IF(A153="NA","",VLOOKUP(A153,TN_DOC!A$2:I$9999,8,FALSE))</f>
        <v>0</v>
      </c>
      <c r="Y153" s="21">
        <f>IF(A153="NA","",VLOOKUP(A153,TN_DOC!A$2:I$9999,9,FALSE))</f>
        <v>0</v>
      </c>
      <c r="Z153" s="3"/>
    </row>
    <row r="154" spans="1:26" x14ac:dyDescent="0.2">
      <c r="A154" s="3">
        <v>10135</v>
      </c>
      <c r="B154" s="10" t="str">
        <f>IF(A154="NA","",VLOOKUP(A154,'QAQC ID Reference Page'!A$2:G$10999,2,FALSE))</f>
        <v>OBS0820</v>
      </c>
      <c r="C154" s="20">
        <f>IF(A154="NA","",VLOOKUP(A154,'QAQC ID Reference Page'!A$2:G$10999,3,FALSE))</f>
        <v>44055</v>
      </c>
      <c r="D154" s="12">
        <f>IF(A154="NA","",VLOOKUP(A154,'QAQC ID Reference Page'!A$2:G$10999,4,FALSE))</f>
        <v>0.57291666666666663</v>
      </c>
      <c r="E154" s="3">
        <f>IF(A154="NA","",VLOOKUP(A154,'QAQC ID Reference Page'!A$2:G$10999,5,FALSE))</f>
        <v>1023</v>
      </c>
      <c r="F154" s="3" t="str">
        <f>IF(A154="NA","",VLOOKUP(A154,'QAQC ID Reference Page'!A$2:G$10999,6,FALSE))</f>
        <v>E6</v>
      </c>
      <c r="G154" s="3" t="str">
        <f>IF(A154="NA","",VLOOKUP(A154,'QAQC ID Reference Page'!A$2:G$10999,7,FALSE))</f>
        <v>S</v>
      </c>
      <c r="H154" s="21">
        <f>IF(A154="NA","",VLOOKUP(A154,'Water Data'!G$2:O$9999,2,FALSE))</f>
        <v>7.33</v>
      </c>
      <c r="I154" s="21">
        <f>IF(A154="NA","",VLOOKUP(A154,'Water Data'!G$2:O$9999,3,FALSE))</f>
        <v>31.4</v>
      </c>
      <c r="J154" s="3">
        <f>IF(A154="NA","",VLOOKUP(A154,'Water Data'!G$2:O$9999,4,FALSE))</f>
        <v>13.93</v>
      </c>
      <c r="K154" s="3">
        <f>IF(A154="NA","",VLOOKUP(A154,'Water Data'!G$2:O$9999,6,FALSE))</f>
        <v>8.0399999999999991</v>
      </c>
      <c r="L154" s="3">
        <f>IF(A154="NA","",VLOOKUP(A154,'Water Data'!G$2:O$9999,9,FALSE))</f>
        <v>15.45</v>
      </c>
      <c r="M154" s="3">
        <f>IF(A154="NA","",VLOOKUP(A154,Nutrients!A$2:L$9999,8,FALSE))</f>
        <v>0</v>
      </c>
      <c r="N154" s="3">
        <f>IF(A154="NA","",VLOOKUP(A154,Nutrients!A$2:L$9999,9,FALSE))</f>
        <v>0</v>
      </c>
      <c r="O154" s="3">
        <f>IF(A154="NA","",VLOOKUP(A154,Nutrients!A$2:L$9999,10,FALSE))</f>
        <v>0</v>
      </c>
      <c r="P154" s="3">
        <f>IF(A154="NA","",VLOOKUP(A154,Nutrients!A$2:L$9999,11,FALSE))</f>
        <v>0</v>
      </c>
      <c r="Q154" s="21">
        <f>IF(A154="NA","",VLOOKUP(A154,Nutrients!A$2:L$9999,12,FALSE))</f>
        <v>0</v>
      </c>
      <c r="R154" s="3">
        <f>IF(A154="NA","",VLOOKUP(A154,Chla!A$2:O$9999,15,FALSE))</f>
        <v>10.13269</v>
      </c>
      <c r="S154" s="3">
        <f>IF(A154="NA","",VLOOKUP(A154,TSS!A$2:L$9999,12,FALSE))</f>
        <v>17.142857142857142</v>
      </c>
      <c r="T154" s="21">
        <f>IF(A154="NA","",VLOOKUP(A154,PCN!A$2:Q$9999,11,FALSE))</f>
        <v>0</v>
      </c>
      <c r="U154" s="21">
        <f>IF(A154="NA","",VLOOKUP(A154,PCN!A$2:Q$9999,12,FALSE))</f>
        <v>0</v>
      </c>
      <c r="V154" s="21">
        <f>IF(A154="NA","",VLOOKUP(A154,PCN!A$2:Q$9999,14,FALSE))</f>
        <v>0</v>
      </c>
      <c r="W154" s="21">
        <f>IF(A154="NA","",VLOOKUP(A154,PCN!A$2:Q$9999,15,FALSE))</f>
        <v>0</v>
      </c>
      <c r="X154" s="21">
        <f>IF(A154="NA","",VLOOKUP(A154,TN_DOC!A$2:I$9999,8,FALSE))</f>
        <v>0</v>
      </c>
      <c r="Y154" s="21">
        <f>IF(A154="NA","",VLOOKUP(A154,TN_DOC!A$2:I$9999,9,FALSE))</f>
        <v>0</v>
      </c>
      <c r="Z154" s="3"/>
    </row>
    <row r="155" spans="1:26" x14ac:dyDescent="0.2">
      <c r="A155" s="3">
        <v>10136</v>
      </c>
      <c r="B155" s="10" t="str">
        <f>IF(A155="NA","",VLOOKUP(A155,'QAQC ID Reference Page'!A$2:G$10999,2,FALSE))</f>
        <v>OBS0820</v>
      </c>
      <c r="C155" s="20">
        <f>IF(A155="NA","",VLOOKUP(A155,'QAQC ID Reference Page'!A$2:G$10999,3,FALSE))</f>
        <v>44055</v>
      </c>
      <c r="D155" s="12">
        <f>IF(A155="NA","",VLOOKUP(A155,'QAQC ID Reference Page'!A$2:G$10999,4,FALSE))</f>
        <v>0.58888888888888891</v>
      </c>
      <c r="E155" s="3">
        <f>IF(A155="NA","",VLOOKUP(A155,'QAQC ID Reference Page'!A$2:G$10999,5,FALSE))</f>
        <v>1034</v>
      </c>
      <c r="F155" s="3" t="str">
        <f>IF(A155="NA","",VLOOKUP(A155,'QAQC ID Reference Page'!A$2:G$10999,6,FALSE))</f>
        <v>EFR</v>
      </c>
      <c r="G155" s="3" t="str">
        <f>IF(A155="NA","",VLOOKUP(A155,'QAQC ID Reference Page'!A$2:G$10999,7,FALSE))</f>
        <v>S</v>
      </c>
      <c r="H155" s="21">
        <f>IF(A155="NA","",VLOOKUP(A155,'Water Data'!G$2:O$9999,2,FALSE))</f>
        <v>7.4</v>
      </c>
      <c r="I155" s="21">
        <f>IF(A155="NA","",VLOOKUP(A155,'Water Data'!G$2:O$9999,3,FALSE))</f>
        <v>33.1</v>
      </c>
      <c r="J155" s="3">
        <f>IF(A155="NA","",VLOOKUP(A155,'Water Data'!G$2:O$9999,4,FALSE))</f>
        <v>8.59</v>
      </c>
      <c r="K155" s="3">
        <f>IF(A155="NA","",VLOOKUP(A155,'Water Data'!G$2:O$9999,6,FALSE))</f>
        <v>8.1</v>
      </c>
      <c r="L155" s="3">
        <f>IF(A155="NA","",VLOOKUP(A155,'Water Data'!G$2:O$9999,9,FALSE))</f>
        <v>11.62</v>
      </c>
      <c r="M155" s="3">
        <f>IF(A155="NA","",VLOOKUP(A155,Nutrients!A$2:L$9999,8,FALSE))</f>
        <v>0</v>
      </c>
      <c r="N155" s="3">
        <f>IF(A155="NA","",VLOOKUP(A155,Nutrients!A$2:L$9999,9,FALSE))</f>
        <v>0</v>
      </c>
      <c r="O155" s="3">
        <f>IF(A155="NA","",VLOOKUP(A155,Nutrients!A$2:L$9999,10,FALSE))</f>
        <v>0</v>
      </c>
      <c r="P155" s="3">
        <f>IF(A155="NA","",VLOOKUP(A155,Nutrients!A$2:L$9999,11,FALSE))</f>
        <v>0</v>
      </c>
      <c r="Q155" s="21">
        <f>IF(A155="NA","",VLOOKUP(A155,Nutrients!A$2:L$9999,12,FALSE))</f>
        <v>0</v>
      </c>
      <c r="R155" s="3">
        <f>IF(A155="NA","",VLOOKUP(A155,Chla!A$2:O$9999,15,FALSE))</f>
        <v>18.424019999999995</v>
      </c>
      <c r="S155" s="3">
        <f>IF(A155="NA","",VLOOKUP(A155,TSS!A$2:L$9999,12,FALSE))</f>
        <v>20.833333333333336</v>
      </c>
      <c r="T155" s="21">
        <f>IF(A155="NA","",VLOOKUP(A155,PCN!A$2:Q$9999,11,FALSE))</f>
        <v>0</v>
      </c>
      <c r="U155" s="21">
        <f>IF(A155="NA","",VLOOKUP(A155,PCN!A$2:Q$9999,12,FALSE))</f>
        <v>0</v>
      </c>
      <c r="V155" s="21">
        <f>IF(A155="NA","",VLOOKUP(A155,PCN!A$2:Q$9999,14,FALSE))</f>
        <v>0</v>
      </c>
      <c r="W155" s="21">
        <f>IF(A155="NA","",VLOOKUP(A155,PCN!A$2:Q$9999,15,FALSE))</f>
        <v>0</v>
      </c>
      <c r="X155" s="21">
        <f>IF(A155="NA","",VLOOKUP(A155,TN_DOC!A$2:I$9999,8,FALSE))</f>
        <v>0</v>
      </c>
      <c r="Y155" s="21">
        <f>IF(A155="NA","",VLOOKUP(A155,TN_DOC!A$2:I$9999,9,FALSE))</f>
        <v>0</v>
      </c>
      <c r="Z155" s="3"/>
    </row>
    <row r="156" spans="1:26" x14ac:dyDescent="0.2">
      <c r="A156" s="3">
        <v>10137</v>
      </c>
      <c r="B156" s="10" t="str">
        <f>IF(A156="NA","",VLOOKUP(A156,'QAQC ID Reference Page'!A$2:G$10999,2,FALSE))</f>
        <v>OBS0820</v>
      </c>
      <c r="C156" s="20">
        <f>IF(A156="NA","",VLOOKUP(A156,'QAQC ID Reference Page'!A$2:G$10999,3,FALSE))</f>
        <v>44055</v>
      </c>
      <c r="D156" s="12">
        <f>IF(A156="NA","",VLOOKUP(A156,'QAQC ID Reference Page'!A$2:G$10999,4,FALSE))</f>
        <v>0.58888888888888891</v>
      </c>
      <c r="E156" s="3">
        <f>IF(A156="NA","",VLOOKUP(A156,'QAQC ID Reference Page'!A$2:G$10999,5,FALSE))</f>
        <v>1019</v>
      </c>
      <c r="F156" s="3" t="str">
        <f>IF(A156="NA","",VLOOKUP(A156,'QAQC ID Reference Page'!A$2:G$10999,6,FALSE))</f>
        <v>EFR</v>
      </c>
      <c r="G156" s="3" t="str">
        <f>IF(A156="NA","",VLOOKUP(A156,'QAQC ID Reference Page'!A$2:G$10999,7,FALSE))</f>
        <v>B</v>
      </c>
      <c r="H156" s="21">
        <f>IF(A156="NA","",VLOOKUP(A156,'Water Data'!G$2:O$9999,2,FALSE))</f>
        <v>6.55</v>
      </c>
      <c r="I156" s="21">
        <f>IF(A156="NA","",VLOOKUP(A156,'Water Data'!G$2:O$9999,3,FALSE))</f>
        <v>32.299999999999997</v>
      </c>
      <c r="J156" s="3">
        <f>IF(A156="NA","",VLOOKUP(A156,'Water Data'!G$2:O$9999,4,FALSE))</f>
        <v>9.77</v>
      </c>
      <c r="K156" s="3">
        <f>IF(A156="NA","",VLOOKUP(A156,'Water Data'!G$2:O$9999,6,FALSE))</f>
        <v>7.87</v>
      </c>
      <c r="L156" s="3">
        <f>IF(A156="NA","",VLOOKUP(A156,'Water Data'!G$2:O$9999,9,FALSE))</f>
        <v>13.35</v>
      </c>
      <c r="M156" s="3">
        <f>IF(A156="NA","",VLOOKUP(A156,Nutrients!A$2:L$9999,8,FALSE))</f>
        <v>0</v>
      </c>
      <c r="N156" s="3">
        <f>IF(A156="NA","",VLOOKUP(A156,Nutrients!A$2:L$9999,9,FALSE))</f>
        <v>0</v>
      </c>
      <c r="O156" s="3">
        <f>IF(A156="NA","",VLOOKUP(A156,Nutrients!A$2:L$9999,10,FALSE))</f>
        <v>0</v>
      </c>
      <c r="P156" s="3">
        <f>IF(A156="NA","",VLOOKUP(A156,Nutrients!A$2:L$9999,11,FALSE))</f>
        <v>0</v>
      </c>
      <c r="Q156" s="21">
        <f>IF(A156="NA","",VLOOKUP(A156,Nutrients!A$2:L$9999,12,FALSE))</f>
        <v>0</v>
      </c>
      <c r="R156" s="3">
        <f>IF(A156="NA","",VLOOKUP(A156,Chla!A$2:O$9999,15,FALSE))</f>
        <v>20.412029999999998</v>
      </c>
      <c r="S156" s="3">
        <f>IF(A156="NA","",VLOOKUP(A156,TSS!A$2:L$9999,12,FALSE))</f>
        <v>50</v>
      </c>
      <c r="T156" s="21">
        <f>IF(A156="NA","",VLOOKUP(A156,PCN!A$2:Q$9999,11,FALSE))</f>
        <v>0</v>
      </c>
      <c r="U156" s="21">
        <f>IF(A156="NA","",VLOOKUP(A156,PCN!A$2:Q$9999,12,FALSE))</f>
        <v>0</v>
      </c>
      <c r="V156" s="21">
        <f>IF(A156="NA","",VLOOKUP(A156,PCN!A$2:Q$9999,14,FALSE))</f>
        <v>0</v>
      </c>
      <c r="W156" s="21">
        <f>IF(A156="NA","",VLOOKUP(A156,PCN!A$2:Q$9999,15,FALSE))</f>
        <v>0</v>
      </c>
      <c r="X156" s="21">
        <f>IF(A156="NA","",VLOOKUP(A156,TN_DOC!A$2:I$9999,8,FALSE))</f>
        <v>0</v>
      </c>
      <c r="Y156" s="21">
        <f>IF(A156="NA","",VLOOKUP(A156,TN_DOC!A$2:I$9999,9,FALSE))</f>
        <v>0</v>
      </c>
      <c r="Z156" s="3"/>
    </row>
    <row r="157" spans="1:26" x14ac:dyDescent="0.2">
      <c r="A157" s="3">
        <v>10220</v>
      </c>
      <c r="B157" s="10" t="str">
        <f>IF(A157="NA","",VLOOKUP(A157,'QAQC ID Reference Page'!A$2:G$10999,2,FALSE))</f>
        <v>OBS0920</v>
      </c>
      <c r="C157" s="20">
        <f>IF(A157="NA","",VLOOKUP(A157,'QAQC ID Reference Page'!A$2:G$10999,3,FALSE))</f>
        <v>44083</v>
      </c>
      <c r="D157" s="12">
        <f>IF(A157="NA","",VLOOKUP(A157,'QAQC ID Reference Page'!A$2:G$10999,4,FALSE))</f>
        <v>0.3215277777777778</v>
      </c>
      <c r="E157" s="3">
        <f>IF(A157="NA","",VLOOKUP(A157,'QAQC ID Reference Page'!A$2:G$10999,5,FALSE))</f>
        <v>1024</v>
      </c>
      <c r="F157" s="3" t="str">
        <f>IF(A157="NA","",VLOOKUP(A157,'QAQC ID Reference Page'!A$2:G$10999,6,FALSE))</f>
        <v>G6</v>
      </c>
      <c r="G157" s="3" t="str">
        <f>IF(A157="NA","",VLOOKUP(A157,'QAQC ID Reference Page'!A$2:G$10999,7,FALSE))</f>
        <v>S</v>
      </c>
      <c r="H157" s="21">
        <f>IF(A157="NA","",VLOOKUP(A157,'Water Data'!G$2:O$9999,2,FALSE))</f>
        <v>6.81</v>
      </c>
      <c r="I157" s="21">
        <f>IF(A157="NA","",VLOOKUP(A157,'Water Data'!G$2:O$9999,3,FALSE))</f>
        <v>27.9</v>
      </c>
      <c r="J157" s="3">
        <f>IF(A157="NA","",VLOOKUP(A157,'Water Data'!G$2:O$9999,4,FALSE))</f>
        <v>5.52</v>
      </c>
      <c r="K157" s="3">
        <f>IF(A157="NA","",VLOOKUP(A157,'Water Data'!G$2:O$9999,6,FALSE))</f>
        <v>8.15</v>
      </c>
      <c r="L157" s="3">
        <f>IF(A157="NA","",VLOOKUP(A157,'Water Data'!G$2:O$9999,9,FALSE))</f>
        <v>12.99</v>
      </c>
      <c r="M157" s="3">
        <f>IF(A157="NA","",VLOOKUP(A157,Nutrients!A$2:L$9999,8,FALSE))</f>
        <v>0.01</v>
      </c>
      <c r="N157" s="3">
        <f>IF(A157="NA","",VLOOKUP(A157,Nutrients!A$2:L$9999,9,FALSE))</f>
        <v>0.27</v>
      </c>
      <c r="O157" s="3">
        <f>IF(A157="NA","",VLOOKUP(A157,Nutrients!A$2:L$9999,10,FALSE))</f>
        <v>6.3E-2</v>
      </c>
      <c r="P157" s="3">
        <f>IF(A157="NA","",VLOOKUP(A157,Nutrients!A$2:L$9999,11,FALSE))</f>
        <v>0.18</v>
      </c>
      <c r="Q157" s="21">
        <f>IF(A157="NA","",VLOOKUP(A157,Nutrients!A$2:L$9999,12,FALSE))</f>
        <v>47.4</v>
      </c>
      <c r="R157" s="3">
        <f>IF(A157="NA","",VLOOKUP(A157,Chla!A$2:O$9999,15,FALSE))</f>
        <v>19.084451999999999</v>
      </c>
      <c r="S157" s="3">
        <f>IF(A157="NA","",VLOOKUP(A157,TSS!A$2:L$9999,12,FALSE))</f>
        <v>16</v>
      </c>
      <c r="T157" s="21">
        <f>IF(A157="NA","",VLOOKUP(A157,PCN!A$2:Q$9999,11,FALSE))</f>
        <v>122.932</v>
      </c>
      <c r="U157" s="21">
        <f>IF(A157="NA","",VLOOKUP(A157,PCN!A$2:Q$9999,12,FALSE))</f>
        <v>3.3000000000000002E-2</v>
      </c>
      <c r="V157" s="21">
        <f>IF(A157="NA","",VLOOKUP(A157,PCN!A$2:Q$9999,14,FALSE))</f>
        <v>330</v>
      </c>
      <c r="W157" s="21">
        <f>IF(A157="NA","",VLOOKUP(A157,PCN!A$2:Q$9999,15,FALSE))</f>
        <v>2621.5430000000001</v>
      </c>
      <c r="X157" s="21">
        <f>IF(A157="NA","",VLOOKUP(A157,TN_DOC!A$2:I$9999,8,FALSE))</f>
        <v>0</v>
      </c>
      <c r="Y157" s="21">
        <f>IF(A157="NA","",VLOOKUP(A157,TN_DOC!A$2:I$9999,9,FALSE))</f>
        <v>0</v>
      </c>
      <c r="Z157" s="3"/>
    </row>
    <row r="158" spans="1:26" x14ac:dyDescent="0.2">
      <c r="A158" s="3">
        <v>10212</v>
      </c>
      <c r="B158" s="10" t="str">
        <f>IF(A158="NA","",VLOOKUP(A158,'QAQC ID Reference Page'!A$2:G$10999,2,FALSE))</f>
        <v>OBS0920</v>
      </c>
      <c r="C158" s="20">
        <f>IF(A158="NA","",VLOOKUP(A158,'QAQC ID Reference Page'!A$2:G$10999,3,FALSE))</f>
        <v>44083</v>
      </c>
      <c r="D158" s="12">
        <f>IF(A158="NA","",VLOOKUP(A158,'QAQC ID Reference Page'!A$2:G$10999,4,FALSE))</f>
        <v>0.34861111111111109</v>
      </c>
      <c r="E158" s="3">
        <f>IF(A158="NA","",VLOOKUP(A158,'QAQC ID Reference Page'!A$2:G$10999,5,FALSE))</f>
        <v>1015</v>
      </c>
      <c r="F158" s="3" t="str">
        <f>IF(A158="NA","",VLOOKUP(A158,'QAQC ID Reference Page'!A$2:G$10999,6,FALSE))</f>
        <v>DR</v>
      </c>
      <c r="G158" s="3" t="str">
        <f>IF(A158="NA","",VLOOKUP(A158,'QAQC ID Reference Page'!A$2:G$10999,7,FALSE))</f>
        <v>S</v>
      </c>
      <c r="H158" s="21">
        <f>IF(A158="NA","",VLOOKUP(A158,'Water Data'!G$2:O$9999,2,FALSE))</f>
        <v>7.14</v>
      </c>
      <c r="I158" s="21">
        <f>IF(A158="NA","",VLOOKUP(A158,'Water Data'!G$2:O$9999,3,FALSE))</f>
        <v>28.1</v>
      </c>
      <c r="J158" s="3">
        <f>IF(A158="NA","",VLOOKUP(A158,'Water Data'!G$2:O$9999,4,FALSE))</f>
        <v>5.56</v>
      </c>
      <c r="K158" s="3">
        <f>IF(A158="NA","",VLOOKUP(A158,'Water Data'!G$2:O$9999,6,FALSE))</f>
        <v>8.25</v>
      </c>
      <c r="L158" s="3">
        <f>IF(A158="NA","",VLOOKUP(A158,'Water Data'!G$2:O$9999,9,FALSE))</f>
        <v>13.18</v>
      </c>
      <c r="M158" s="3">
        <f>IF(A158="NA","",VLOOKUP(A158,Nutrients!A$2:L$9999,8,FALSE))</f>
        <v>0.14000000000000001</v>
      </c>
      <c r="N158" s="3">
        <f>IF(A158="NA","",VLOOKUP(A158,Nutrients!A$2:L$9999,9,FALSE))</f>
        <v>0.23</v>
      </c>
      <c r="O158" s="3">
        <f>IF(A158="NA","",VLOOKUP(A158,Nutrients!A$2:L$9999,10,FALSE))</f>
        <v>0.13600000000000001</v>
      </c>
      <c r="P158" s="3">
        <f>IF(A158="NA","",VLOOKUP(A158,Nutrients!A$2:L$9999,11,FALSE))</f>
        <v>0.68</v>
      </c>
      <c r="Q158" s="21">
        <f>IF(A158="NA","",VLOOKUP(A158,Nutrients!A$2:L$9999,12,FALSE))</f>
        <v>84.43</v>
      </c>
      <c r="R158" s="3">
        <f>IF(A158="NA","",VLOOKUP(A158,Chla!A$2:O$9999,15,FALSE))</f>
        <v>24.047483999999997</v>
      </c>
      <c r="S158" s="3">
        <f>IF(A158="NA","",VLOOKUP(A158,TSS!A$2:L$9999,12,FALSE))</f>
        <v>32</v>
      </c>
      <c r="T158" s="21">
        <f>IF(A158="NA","",VLOOKUP(A158,PCN!A$2:Q$9999,11,FALSE))</f>
        <v>109.511</v>
      </c>
      <c r="U158" s="21">
        <f>IF(A158="NA","",VLOOKUP(A158,PCN!A$2:Q$9999,12,FALSE))</f>
        <v>0.03</v>
      </c>
      <c r="V158" s="21">
        <f>IF(A158="NA","",VLOOKUP(A158,PCN!A$2:Q$9999,14,FALSE))</f>
        <v>300</v>
      </c>
      <c r="W158" s="21">
        <f>IF(A158="NA","",VLOOKUP(A158,PCN!A$2:Q$9999,15,FALSE))</f>
        <v>2309.5619999999999</v>
      </c>
      <c r="X158" s="21">
        <f>IF(A158="NA","",VLOOKUP(A158,TN_DOC!A$2:I$9999,8,FALSE))</f>
        <v>0</v>
      </c>
      <c r="Y158" s="21">
        <f>IF(A158="NA","",VLOOKUP(A158,TN_DOC!A$2:I$9999,9,FALSE))</f>
        <v>0</v>
      </c>
      <c r="Z158" s="3"/>
    </row>
    <row r="159" spans="1:26" x14ac:dyDescent="0.2">
      <c r="A159" s="3">
        <v>10201</v>
      </c>
      <c r="B159" s="10" t="str">
        <f>IF(A159="NA","",VLOOKUP(A159,'QAQC ID Reference Page'!A$2:G$10999,2,FALSE))</f>
        <v>OBS0920</v>
      </c>
      <c r="C159" s="20">
        <f>IF(A159="NA","",VLOOKUP(A159,'QAQC ID Reference Page'!A$2:G$10999,3,FALSE))</f>
        <v>44083</v>
      </c>
      <c r="D159" s="12">
        <f>IF(A159="NA","",VLOOKUP(A159,'QAQC ID Reference Page'!A$2:G$10999,4,FALSE))</f>
        <v>0.38263888888888886</v>
      </c>
      <c r="E159" s="3">
        <f>IF(A159="NA","",VLOOKUP(A159,'QAQC ID Reference Page'!A$2:G$10999,5,FALSE))</f>
        <v>1020</v>
      </c>
      <c r="F159" s="3" t="str">
        <f>IF(A159="NA","",VLOOKUP(A159,'QAQC ID Reference Page'!A$2:G$10999,6,FALSE))</f>
        <v>MR</v>
      </c>
      <c r="G159" s="3" t="str">
        <f>IF(A159="NA","",VLOOKUP(A159,'QAQC ID Reference Page'!A$2:G$10999,7,FALSE))</f>
        <v>S</v>
      </c>
      <c r="H159" s="21">
        <f>IF(A159="NA","",VLOOKUP(A159,'Water Data'!G$2:O$9999,2,FALSE))</f>
        <v>6.55</v>
      </c>
      <c r="I159" s="21">
        <f>IF(A159="NA","",VLOOKUP(A159,'Water Data'!G$2:O$9999,3,FALSE))</f>
        <v>29.5</v>
      </c>
      <c r="J159" s="3">
        <f>IF(A159="NA","",VLOOKUP(A159,'Water Data'!G$2:O$9999,4,FALSE))</f>
        <v>5.6</v>
      </c>
      <c r="K159" s="3">
        <f>IF(A159="NA","",VLOOKUP(A159,'Water Data'!G$2:O$9999,6,FALSE))</f>
        <v>7.89</v>
      </c>
      <c r="L159" s="3">
        <f>IF(A159="NA","",VLOOKUP(A159,'Water Data'!G$2:O$9999,9,FALSE))</f>
        <v>13.14</v>
      </c>
      <c r="M159" s="3">
        <f>IF(A159="NA","",VLOOKUP(A159,Nutrients!A$2:L$9999,8,FALSE))</f>
        <v>2.14</v>
      </c>
      <c r="N159" s="3">
        <f>IF(A159="NA","",VLOOKUP(A159,Nutrients!A$2:L$9999,9,FALSE))</f>
        <v>0.25</v>
      </c>
      <c r="O159" s="3">
        <f>IF(A159="NA","",VLOOKUP(A159,Nutrients!A$2:L$9999,10,FALSE))</f>
        <v>0.73399999999999999</v>
      </c>
      <c r="P159" s="3">
        <f>IF(A159="NA","",VLOOKUP(A159,Nutrients!A$2:L$9999,11,FALSE))</f>
        <v>1.87</v>
      </c>
      <c r="Q159" s="21">
        <f>IF(A159="NA","",VLOOKUP(A159,Nutrients!A$2:L$9999,12,FALSE))</f>
        <v>72.23</v>
      </c>
      <c r="R159" s="3">
        <f>IF(A159="NA","",VLOOKUP(A159,Chla!A$2:O$9999,15,FALSE))</f>
        <v>14.591912000000001</v>
      </c>
      <c r="S159" s="3">
        <f>IF(A159="NA","",VLOOKUP(A159,TSS!A$2:L$9999,12,FALSE))</f>
        <v>8</v>
      </c>
      <c r="T159" s="21">
        <f>IF(A159="NA","",VLOOKUP(A159,PCN!A$2:Q$9999,11,FALSE))</f>
        <v>79.447000000000003</v>
      </c>
      <c r="U159" s="21">
        <f>IF(A159="NA","",VLOOKUP(A159,PCN!A$2:Q$9999,12,FALSE))</f>
        <v>2.3E-2</v>
      </c>
      <c r="V159" s="21">
        <f>IF(A159="NA","",VLOOKUP(A159,PCN!A$2:Q$9999,14,FALSE))</f>
        <v>229.99999999999997</v>
      </c>
      <c r="W159" s="21">
        <f>IF(A159="NA","",VLOOKUP(A159,PCN!A$2:Q$9999,15,FALSE))</f>
        <v>1729.8820000000001</v>
      </c>
      <c r="X159" s="21">
        <f>IF(A159="NA","",VLOOKUP(A159,TN_DOC!A$2:I$9999,8,FALSE))</f>
        <v>0</v>
      </c>
      <c r="Y159" s="21">
        <f>IF(A159="NA","",VLOOKUP(A159,TN_DOC!A$2:I$9999,9,FALSE))</f>
        <v>0</v>
      </c>
      <c r="Z159" s="3"/>
    </row>
    <row r="160" spans="1:26" x14ac:dyDescent="0.2">
      <c r="A160" s="3">
        <v>10202</v>
      </c>
      <c r="B160" s="10" t="str">
        <f>IF(A160="NA","",VLOOKUP(A160,'QAQC ID Reference Page'!A$2:G$10999,2,FALSE))</f>
        <v>OBS0920</v>
      </c>
      <c r="C160" s="20">
        <f>IF(A160="NA","",VLOOKUP(A160,'QAQC ID Reference Page'!A$2:G$10999,3,FALSE))</f>
        <v>44083</v>
      </c>
      <c r="D160" s="12">
        <f>IF(A160="NA","",VLOOKUP(A160,'QAQC ID Reference Page'!A$2:G$10999,4,FALSE))</f>
        <v>0.38263888888888886</v>
      </c>
      <c r="E160" s="3">
        <f>IF(A160="NA","",VLOOKUP(A160,'QAQC ID Reference Page'!A$2:G$10999,5,FALSE))</f>
        <v>1007</v>
      </c>
      <c r="F160" s="3" t="str">
        <f>IF(A160="NA","",VLOOKUP(A160,'QAQC ID Reference Page'!A$2:G$10999,6,FALSE))</f>
        <v>MR</v>
      </c>
      <c r="G160" s="3" t="str">
        <f>IF(A160="NA","",VLOOKUP(A160,'QAQC ID Reference Page'!A$2:G$10999,7,FALSE))</f>
        <v>B</v>
      </c>
      <c r="H160" s="21">
        <f>IF(A160="NA","",VLOOKUP(A160,'Water Data'!G$2:O$9999,2,FALSE))</f>
        <v>1.63</v>
      </c>
      <c r="I160" s="21">
        <f>IF(A160="NA","",VLOOKUP(A160,'Water Data'!G$2:O$9999,3,FALSE))</f>
        <v>28.9</v>
      </c>
      <c r="J160" s="3">
        <f>IF(A160="NA","",VLOOKUP(A160,'Water Data'!G$2:O$9999,4,FALSE))</f>
        <v>26.71</v>
      </c>
      <c r="K160" s="3">
        <f>IF(A160="NA","",VLOOKUP(A160,'Water Data'!G$2:O$9999,6,FALSE))</f>
        <v>7.74</v>
      </c>
      <c r="L160" s="3">
        <f>IF(A160="NA","",VLOOKUP(A160,'Water Data'!G$2:O$9999,9,FALSE))</f>
        <v>23.2</v>
      </c>
      <c r="M160" s="3">
        <f>IF(A160="NA","",VLOOKUP(A160,Nutrients!A$2:L$9999,8,FALSE))</f>
        <v>6.63</v>
      </c>
      <c r="N160" s="3">
        <f>IF(A160="NA","",VLOOKUP(A160,Nutrients!A$2:L$9999,9,FALSE))</f>
        <v>1.37</v>
      </c>
      <c r="O160" s="3">
        <f>IF(A160="NA","",VLOOKUP(A160,Nutrients!A$2:L$9999,10,FALSE))</f>
        <v>8.31</v>
      </c>
      <c r="P160" s="3">
        <f>IF(A160="NA","",VLOOKUP(A160,Nutrients!A$2:L$9999,11,FALSE))</f>
        <v>7.31</v>
      </c>
      <c r="Q160" s="21">
        <f>IF(A160="NA","",VLOOKUP(A160,Nutrients!A$2:L$9999,12,FALSE))</f>
        <v>59.97</v>
      </c>
      <c r="R160" s="3">
        <f>IF(A160="NA","",VLOOKUP(A160,Chla!A$2:O$9999,15,FALSE))</f>
        <v>2.1045599999999998</v>
      </c>
      <c r="S160" s="3">
        <f>IF(A160="NA","",VLOOKUP(A160,TSS!A$2:L$9999,12,FALSE))</f>
        <v>24</v>
      </c>
      <c r="T160" s="21">
        <f>IF(A160="NA","",VLOOKUP(A160,PCN!A$2:Q$9999,11,FALSE))</f>
        <v>38.741999999999997</v>
      </c>
      <c r="U160" s="21">
        <f>IF(A160="NA","",VLOOKUP(A160,PCN!A$2:Q$9999,12,FALSE))</f>
        <v>1.2999999999999999E-2</v>
      </c>
      <c r="V160" s="21">
        <f>IF(A160="NA","",VLOOKUP(A160,PCN!A$2:Q$9999,14,FALSE))</f>
        <v>129.99999999999997</v>
      </c>
      <c r="W160" s="21">
        <f>IF(A160="NA","",VLOOKUP(A160,PCN!A$2:Q$9999,15,FALSE))</f>
        <v>1643.777</v>
      </c>
      <c r="X160" s="21">
        <f>IF(A160="NA","",VLOOKUP(A160,TN_DOC!A$2:I$9999,8,FALSE))</f>
        <v>0</v>
      </c>
      <c r="Y160" s="21">
        <f>IF(A160="NA","",VLOOKUP(A160,TN_DOC!A$2:I$9999,9,FALSE))</f>
        <v>0</v>
      </c>
      <c r="Z160" s="3"/>
    </row>
    <row r="161" spans="1:26" x14ac:dyDescent="0.2">
      <c r="A161" s="3">
        <v>10209</v>
      </c>
      <c r="B161" s="10" t="str">
        <f>IF(A161="NA","",VLOOKUP(A161,'QAQC ID Reference Page'!A$2:G$10999,2,FALSE))</f>
        <v>OBS0920</v>
      </c>
      <c r="C161" s="20">
        <f>IF(A161="NA","",VLOOKUP(A161,'QAQC ID Reference Page'!A$2:G$10999,3,FALSE))</f>
        <v>44083</v>
      </c>
      <c r="D161" s="12">
        <f>IF(A161="NA","",VLOOKUP(A161,'QAQC ID Reference Page'!A$2:G$10999,4,FALSE))</f>
        <v>0.39513888888888887</v>
      </c>
      <c r="E161" s="3">
        <f>IF(A161="NA","",VLOOKUP(A161,'QAQC ID Reference Page'!A$2:G$10999,5,FALSE))</f>
        <v>1028</v>
      </c>
      <c r="F161" s="3" t="str">
        <f>IF(A161="NA","",VLOOKUP(A161,'QAQC ID Reference Page'!A$2:G$10999,6,FALSE))</f>
        <v>TR</v>
      </c>
      <c r="G161" s="3" t="str">
        <f>IF(A161="NA","",VLOOKUP(A161,'QAQC ID Reference Page'!A$2:G$10999,7,FALSE))</f>
        <v>S</v>
      </c>
      <c r="H161" s="21">
        <f>IF(A161="NA","",VLOOKUP(A161,'Water Data'!G$2:O$9999,2,FALSE))</f>
        <v>8.11</v>
      </c>
      <c r="I161" s="21">
        <f>IF(A161="NA","",VLOOKUP(A161,'Water Data'!G$2:O$9999,3,FALSE))</f>
        <v>28.9</v>
      </c>
      <c r="J161" s="3">
        <f>IF(A161="NA","",VLOOKUP(A161,'Water Data'!G$2:O$9999,4,FALSE))</f>
        <v>2.82</v>
      </c>
      <c r="K161" s="3">
        <f>IF(A161="NA","",VLOOKUP(A161,'Water Data'!G$2:O$9999,6,FALSE))</f>
        <v>8.1199999999999992</v>
      </c>
      <c r="L161" s="3">
        <f>IF(A161="NA","",VLOOKUP(A161,'Water Data'!G$2:O$9999,9,FALSE))</f>
        <v>11.88</v>
      </c>
      <c r="M161" s="3">
        <f>IF(A161="NA","",VLOOKUP(A161,Nutrients!A$2:L$9999,8,FALSE))</f>
        <v>0.31</v>
      </c>
      <c r="N161" s="3">
        <f>IF(A161="NA","",VLOOKUP(A161,Nutrients!A$2:L$9999,9,FALSE))</f>
        <v>7.0000000000000007E-2</v>
      </c>
      <c r="O161" s="3">
        <f>IF(A161="NA","",VLOOKUP(A161,Nutrients!A$2:L$9999,10,FALSE))</f>
        <v>6.3E-2</v>
      </c>
      <c r="P161" s="3">
        <f>IF(A161="NA","",VLOOKUP(A161,Nutrients!A$2:L$9999,11,FALSE))</f>
        <v>0.92</v>
      </c>
      <c r="Q161" s="21">
        <f>IF(A161="NA","",VLOOKUP(A161,Nutrients!A$2:L$9999,12,FALSE))</f>
        <v>74.650000000000006</v>
      </c>
      <c r="R161" s="3">
        <f>IF(A161="NA","",VLOOKUP(A161,Chla!A$2:O$9999,15,FALSE))</f>
        <v>16.441468</v>
      </c>
      <c r="S161" s="3">
        <f>IF(A161="NA","",VLOOKUP(A161,TSS!A$2:L$9999,12,FALSE))</f>
        <v>16</v>
      </c>
      <c r="T161" s="21">
        <f>IF(A161="NA","",VLOOKUP(A161,PCN!A$2:Q$9999,11,FALSE))</f>
        <v>79.945999999999998</v>
      </c>
      <c r="U161" s="21">
        <f>IF(A161="NA","",VLOOKUP(A161,PCN!A$2:Q$9999,12,FALSE))</f>
        <v>2.3E-2</v>
      </c>
      <c r="V161" s="21">
        <f>IF(A161="NA","",VLOOKUP(A161,PCN!A$2:Q$9999,14,FALSE))</f>
        <v>229.99999999999997</v>
      </c>
      <c r="W161" s="21">
        <f>IF(A161="NA","",VLOOKUP(A161,PCN!A$2:Q$9999,15,FALSE))</f>
        <v>1977.066</v>
      </c>
      <c r="X161" s="21">
        <f>IF(A161="NA","",VLOOKUP(A161,TN_DOC!A$2:I$9999,8,FALSE))</f>
        <v>0</v>
      </c>
      <c r="Y161" s="21">
        <f>IF(A161="NA","",VLOOKUP(A161,TN_DOC!A$2:I$9999,9,FALSE))</f>
        <v>0</v>
      </c>
      <c r="Z161" s="3"/>
    </row>
    <row r="162" spans="1:26" x14ac:dyDescent="0.2">
      <c r="A162" s="3">
        <v>10213</v>
      </c>
      <c r="B162" s="10" t="str">
        <f>IF(A162="NA","",VLOOKUP(A162,'QAQC ID Reference Page'!A$2:G$10999,2,FALSE))</f>
        <v>OBS0920</v>
      </c>
      <c r="C162" s="20">
        <f>IF(A162="NA","",VLOOKUP(A162,'QAQC ID Reference Page'!A$2:G$10999,3,FALSE))</f>
        <v>44083</v>
      </c>
      <c r="D162" s="12">
        <f>IF(A162="NA","",VLOOKUP(A162,'QAQC ID Reference Page'!A$2:G$10999,4,FALSE))</f>
        <v>0.40833333333333333</v>
      </c>
      <c r="E162" s="3">
        <f>IF(A162="NA","",VLOOKUP(A162,'QAQC ID Reference Page'!A$2:G$10999,5,FALSE))</f>
        <v>1037</v>
      </c>
      <c r="F162" s="3" t="str">
        <f>IF(A162="NA","",VLOOKUP(A162,'QAQC ID Reference Page'!A$2:G$10999,6,FALSE))</f>
        <v>TR-UP</v>
      </c>
      <c r="G162" s="3" t="str">
        <f>IF(A162="NA","",VLOOKUP(A162,'QAQC ID Reference Page'!A$2:G$10999,7,FALSE))</f>
        <v>S</v>
      </c>
      <c r="H162" s="21">
        <f>IF(A162="NA","",VLOOKUP(A162,'Water Data'!G$2:O$9999,2,FALSE))</f>
        <v>7.31</v>
      </c>
      <c r="I162" s="21">
        <f>IF(A162="NA","",VLOOKUP(A162,'Water Data'!G$2:O$9999,3,FALSE))</f>
        <v>29.7</v>
      </c>
      <c r="J162" s="3">
        <f>IF(A162="NA","",VLOOKUP(A162,'Water Data'!G$2:O$9999,4,FALSE))</f>
        <v>0.25</v>
      </c>
      <c r="K162" s="3">
        <f>IF(A162="NA","",VLOOKUP(A162,'Water Data'!G$2:O$9999,6,FALSE))</f>
        <v>7.87</v>
      </c>
      <c r="L162" s="3">
        <f>IF(A162="NA","",VLOOKUP(A162,'Water Data'!G$2:O$9999,9,FALSE))</f>
        <v>10.94</v>
      </c>
      <c r="M162" s="3">
        <f>IF(A162="NA","",VLOOKUP(A162,Nutrients!A$2:L$9999,8,FALSE))</f>
        <v>3.18</v>
      </c>
      <c r="N162" s="3">
        <f>IF(A162="NA","",VLOOKUP(A162,Nutrients!A$2:L$9999,9,FALSE))</f>
        <v>0.1</v>
      </c>
      <c r="O162" s="3">
        <f>IF(A162="NA","",VLOOKUP(A162,Nutrients!A$2:L$9999,10,FALSE))</f>
        <v>0.20899999999999999</v>
      </c>
      <c r="P162" s="3">
        <f>IF(A162="NA","",VLOOKUP(A162,Nutrients!A$2:L$9999,11,FALSE))</f>
        <v>0.65</v>
      </c>
      <c r="Q162" s="21">
        <f>IF(A162="NA","",VLOOKUP(A162,Nutrients!A$2:L$9999,12,FALSE))</f>
        <v>86.51</v>
      </c>
      <c r="R162" s="3">
        <f>IF(A162="NA","",VLOOKUP(A162,Chla!A$2:O$9999,15,FALSE))</f>
        <v>20.934008000000002</v>
      </c>
      <c r="S162" s="3">
        <f>IF(A162="NA","",VLOOKUP(A162,TSS!A$2:L$9999,12,FALSE))</f>
        <v>16</v>
      </c>
      <c r="T162" s="21">
        <f>IF(A162="NA","",VLOOKUP(A162,PCN!A$2:Q$9999,11,FALSE))</f>
        <v>79.754000000000005</v>
      </c>
      <c r="U162" s="21">
        <f>IF(A162="NA","",VLOOKUP(A162,PCN!A$2:Q$9999,12,FALSE))</f>
        <v>2.3E-2</v>
      </c>
      <c r="V162" s="21">
        <f>IF(A162="NA","",VLOOKUP(A162,PCN!A$2:Q$9999,14,FALSE))</f>
        <v>229.99999999999997</v>
      </c>
      <c r="W162" s="21">
        <f>IF(A162="NA","",VLOOKUP(A162,PCN!A$2:Q$9999,15,FALSE))</f>
        <v>1684.5419999999999</v>
      </c>
      <c r="X162" s="21">
        <f>IF(A162="NA","",VLOOKUP(A162,TN_DOC!A$2:I$9999,8,FALSE))</f>
        <v>0</v>
      </c>
      <c r="Y162" s="21">
        <f>IF(A162="NA","",VLOOKUP(A162,TN_DOC!A$2:I$9999,9,FALSE))</f>
        <v>0</v>
      </c>
      <c r="Z162" s="3"/>
    </row>
    <row r="163" spans="1:26" x14ac:dyDescent="0.2">
      <c r="A163" s="3">
        <v>10207</v>
      </c>
      <c r="B163" s="10" t="str">
        <f>IF(A163="NA","",VLOOKUP(A163,'QAQC ID Reference Page'!A$2:G$10999,2,FALSE))</f>
        <v>OBS0920</v>
      </c>
      <c r="C163" s="20">
        <f>IF(A163="NA","",VLOOKUP(A163,'QAQC ID Reference Page'!A$2:G$10999,3,FALSE))</f>
        <v>44083</v>
      </c>
      <c r="D163" s="12">
        <f>IF(A163="NA","",VLOOKUP(A163,'QAQC ID Reference Page'!A$2:G$10999,4,FALSE))</f>
        <v>0.40833333333333333</v>
      </c>
      <c r="E163" s="3">
        <f>IF(A163="NA","",VLOOKUP(A163,'QAQC ID Reference Page'!A$2:G$10999,5,FALSE))</f>
        <v>1043</v>
      </c>
      <c r="F163" s="3" t="str">
        <f>IF(A163="NA","",VLOOKUP(A163,'QAQC ID Reference Page'!A$2:G$10999,6,FALSE))</f>
        <v>TR-UP</v>
      </c>
      <c r="G163" s="3" t="str">
        <f>IF(A163="NA","",VLOOKUP(A163,'QAQC ID Reference Page'!A$2:G$10999,7,FALSE))</f>
        <v>B</v>
      </c>
      <c r="H163" s="21">
        <f>IF(A163="NA","",VLOOKUP(A163,'Water Data'!G$2:O$9999,2,FALSE))</f>
        <v>5.5</v>
      </c>
      <c r="I163" s="21">
        <f>IF(A163="NA","",VLOOKUP(A163,'Water Data'!G$2:O$9999,3,FALSE))</f>
        <v>29.9</v>
      </c>
      <c r="J163" s="3">
        <f>IF(A163="NA","",VLOOKUP(A163,'Water Data'!G$2:O$9999,4,FALSE))</f>
        <v>3</v>
      </c>
      <c r="K163" s="3">
        <f>IF(A163="NA","",VLOOKUP(A163,'Water Data'!G$2:O$9999,6,FALSE))</f>
        <v>7.23</v>
      </c>
      <c r="L163" s="3">
        <f>IF(A163="NA","",VLOOKUP(A163,'Water Data'!G$2:O$9999,9,FALSE))</f>
        <v>11.92</v>
      </c>
      <c r="M163" s="3">
        <f>IF(A163="NA","",VLOOKUP(A163,Nutrients!A$2:L$9999,8,FALSE))</f>
        <v>1.9</v>
      </c>
      <c r="N163" s="3">
        <f>IF(A163="NA","",VLOOKUP(A163,Nutrients!A$2:L$9999,9,FALSE))</f>
        <v>0.22</v>
      </c>
      <c r="O163" s="3">
        <f>IF(A163="NA","",VLOOKUP(A163,Nutrients!A$2:L$9999,10,FALSE))</f>
        <v>0.52600000000000002</v>
      </c>
      <c r="P163" s="3">
        <f>IF(A163="NA","",VLOOKUP(A163,Nutrients!A$2:L$9999,11,FALSE))</f>
        <v>5.17</v>
      </c>
      <c r="Q163" s="21">
        <f>IF(A163="NA","",VLOOKUP(A163,Nutrients!A$2:L$9999,12,FALSE))</f>
        <v>84.97</v>
      </c>
      <c r="R163" s="3">
        <f>IF(A163="NA","",VLOOKUP(A163,Chla!A$2:O$9999,15,FALSE))</f>
        <v>11.707984</v>
      </c>
      <c r="S163" s="3">
        <f>IF(A163="NA","",VLOOKUP(A163,TSS!A$2:L$9999,12,FALSE))</f>
        <v>12</v>
      </c>
      <c r="T163" s="21">
        <f>IF(A163="NA","",VLOOKUP(A163,PCN!A$2:Q$9999,11,FALSE))</f>
        <v>62.817999999999998</v>
      </c>
      <c r="U163" s="21">
        <f>IF(A163="NA","",VLOOKUP(A163,PCN!A$2:Q$9999,12,FALSE))</f>
        <v>1.9E-2</v>
      </c>
      <c r="V163" s="21">
        <f>IF(A163="NA","",VLOOKUP(A163,PCN!A$2:Q$9999,14,FALSE))</f>
        <v>189.99999999999997</v>
      </c>
      <c r="W163" s="21">
        <f>IF(A163="NA","",VLOOKUP(A163,PCN!A$2:Q$9999,15,FALSE))</f>
        <v>1551.124</v>
      </c>
      <c r="X163" s="21">
        <f>IF(A163="NA","",VLOOKUP(A163,TN_DOC!A$2:I$9999,8,FALSE))</f>
        <v>0</v>
      </c>
      <c r="Y163" s="21">
        <f>IF(A163="NA","",VLOOKUP(A163,TN_DOC!A$2:I$9999,9,FALSE))</f>
        <v>0</v>
      </c>
      <c r="Z163" s="3"/>
    </row>
    <row r="164" spans="1:26" x14ac:dyDescent="0.2">
      <c r="A164" s="3">
        <v>10216</v>
      </c>
      <c r="B164" s="10" t="str">
        <f>IF(A164="NA","",VLOOKUP(A164,'QAQC ID Reference Page'!A$2:G$10999,2,FALSE))</f>
        <v>OBS0920</v>
      </c>
      <c r="C164" s="20">
        <f>IF(A164="NA","",VLOOKUP(A164,'QAQC ID Reference Page'!A$2:G$10999,3,FALSE))</f>
        <v>44083</v>
      </c>
      <c r="D164" s="12">
        <f>IF(A164="NA","",VLOOKUP(A164,'QAQC ID Reference Page'!A$2:G$10999,4,FALSE))</f>
        <v>0.41944444444444445</v>
      </c>
      <c r="E164" s="3">
        <f>IF(A164="NA","",VLOOKUP(A164,'QAQC ID Reference Page'!A$2:G$10999,5,FALSE))</f>
        <v>1006</v>
      </c>
      <c r="F164" s="3" t="str">
        <f>IF(A164="NA","",VLOOKUP(A164,'QAQC ID Reference Page'!A$2:G$10999,6,FALSE))</f>
        <v>AR</v>
      </c>
      <c r="G164" s="3" t="str">
        <f>IF(A164="NA","",VLOOKUP(A164,'QAQC ID Reference Page'!A$2:G$10999,7,FALSE))</f>
        <v>S</v>
      </c>
      <c r="H164" s="21">
        <f>IF(A164="NA","",VLOOKUP(A164,'Water Data'!G$2:O$9999,2,FALSE))</f>
        <v>6.44</v>
      </c>
      <c r="I164" s="21">
        <f>IF(A164="NA","",VLOOKUP(A164,'Water Data'!G$2:O$9999,3,FALSE))</f>
        <v>29.8</v>
      </c>
      <c r="J164" s="3">
        <f>IF(A164="NA","",VLOOKUP(A164,'Water Data'!G$2:O$9999,4,FALSE))</f>
        <v>1.6</v>
      </c>
      <c r="K164" s="3">
        <f>IF(A164="NA","",VLOOKUP(A164,'Water Data'!G$2:O$9999,6,FALSE))</f>
        <v>7.52</v>
      </c>
      <c r="L164" s="3">
        <f>IF(A164="NA","",VLOOKUP(A164,'Water Data'!G$2:O$9999,9,FALSE))</f>
        <v>10.69</v>
      </c>
      <c r="M164" s="3">
        <f>IF(A164="NA","",VLOOKUP(A164,Nutrients!A$2:L$9999,8,FALSE))</f>
        <v>2.2999999999999998</v>
      </c>
      <c r="N164" s="3">
        <f>IF(A164="NA","",VLOOKUP(A164,Nutrients!A$2:L$9999,9,FALSE))</f>
        <v>0.13</v>
      </c>
      <c r="O164" s="3">
        <f>IF(A164="NA","",VLOOKUP(A164,Nutrients!A$2:L$9999,10,FALSE))</f>
        <v>0.46800000000000003</v>
      </c>
      <c r="P164" s="3">
        <f>IF(A164="NA","",VLOOKUP(A164,Nutrients!A$2:L$9999,11,FALSE))</f>
        <v>1.8</v>
      </c>
      <c r="Q164" s="21">
        <f>IF(A164="NA","",VLOOKUP(A164,Nutrients!A$2:L$9999,12,FALSE))</f>
        <v>68.48</v>
      </c>
      <c r="R164" s="3">
        <f>IF(A164="NA","",VLOOKUP(A164,Chla!A$2:O$9999,15,FALSE))</f>
        <v>17.960688000000001</v>
      </c>
      <c r="S164" s="3">
        <f>IF(A164="NA","",VLOOKUP(A164,TSS!A$2:L$9999,12,FALSE))</f>
        <v>28</v>
      </c>
      <c r="T164" s="21">
        <f>IF(A164="NA","",VLOOKUP(A164,PCN!A$2:Q$9999,11,FALSE))</f>
        <v>69.471999999999994</v>
      </c>
      <c r="U164" s="21">
        <f>IF(A164="NA","",VLOOKUP(A164,PCN!A$2:Q$9999,12,FALSE))</f>
        <v>2.1000000000000001E-2</v>
      </c>
      <c r="V164" s="21">
        <f>IF(A164="NA","",VLOOKUP(A164,PCN!A$2:Q$9999,14,FALSE))</f>
        <v>210</v>
      </c>
      <c r="W164" s="21">
        <f>IF(A164="NA","",VLOOKUP(A164,PCN!A$2:Q$9999,15,FALSE))</f>
        <v>1543.3779999999999</v>
      </c>
      <c r="X164" s="21">
        <f>IF(A164="NA","",VLOOKUP(A164,TN_DOC!A$2:I$9999,8,FALSE))</f>
        <v>0</v>
      </c>
      <c r="Y164" s="21">
        <f>IF(A164="NA","",VLOOKUP(A164,TN_DOC!A$2:I$9999,9,FALSE))</f>
        <v>0</v>
      </c>
      <c r="Z164" s="3"/>
    </row>
    <row r="165" spans="1:26" x14ac:dyDescent="0.2">
      <c r="A165" s="3">
        <v>10219</v>
      </c>
      <c r="B165" s="10" t="str">
        <f>IF(A165="NA","",VLOOKUP(A165,'QAQC ID Reference Page'!A$2:G$10999,2,FALSE))</f>
        <v>OBS0920</v>
      </c>
      <c r="C165" s="20">
        <f>IF(A165="NA","",VLOOKUP(A165,'QAQC ID Reference Page'!A$2:G$10999,3,FALSE))</f>
        <v>44083</v>
      </c>
      <c r="D165" s="12">
        <f>IF(A165="NA","",VLOOKUP(A165,'QAQC ID Reference Page'!A$2:G$10999,4,FALSE))</f>
        <v>0.42916666666666664</v>
      </c>
      <c r="E165" s="3">
        <f>IF(A165="NA","",VLOOKUP(A165,'QAQC ID Reference Page'!A$2:G$10999,5,FALSE))</f>
        <v>1031</v>
      </c>
      <c r="F165" s="3" t="str">
        <f>IF(A165="NA","",VLOOKUP(A165,'QAQC ID Reference Page'!A$2:G$10999,6,FALSE))</f>
        <v>BR</v>
      </c>
      <c r="G165" s="3" t="str">
        <f>IF(A165="NA","",VLOOKUP(A165,'QAQC ID Reference Page'!A$2:G$10999,7,FALSE))</f>
        <v>S</v>
      </c>
      <c r="H165" s="21">
        <f>IF(A165="NA","",VLOOKUP(A165,'Water Data'!G$2:O$9999,2,FALSE))</f>
        <v>6.78</v>
      </c>
      <c r="I165" s="21">
        <f>IF(A165="NA","",VLOOKUP(A165,'Water Data'!G$2:O$9999,3,FALSE))</f>
        <v>29.8</v>
      </c>
      <c r="J165" s="3">
        <f>IF(A165="NA","",VLOOKUP(A165,'Water Data'!G$2:O$9999,4,FALSE))</f>
        <v>1</v>
      </c>
      <c r="K165" s="3">
        <f>IF(A165="NA","",VLOOKUP(A165,'Water Data'!G$2:O$9999,6,FALSE))</f>
        <v>7.65</v>
      </c>
      <c r="L165" s="3">
        <f>IF(A165="NA","",VLOOKUP(A165,'Water Data'!G$2:O$9999,9,FALSE))</f>
        <v>11.22</v>
      </c>
      <c r="M165" s="3">
        <f>IF(A165="NA","",VLOOKUP(A165,Nutrients!A$2:L$9999,8,FALSE))</f>
        <v>2.17</v>
      </c>
      <c r="N165" s="3">
        <f>IF(A165="NA","",VLOOKUP(A165,Nutrients!A$2:L$9999,9,FALSE))</f>
        <v>0.18</v>
      </c>
      <c r="O165" s="3">
        <f>IF(A165="NA","",VLOOKUP(A165,Nutrients!A$2:L$9999,10,FALSE))</f>
        <v>0.161</v>
      </c>
      <c r="P165" s="3">
        <f>IF(A165="NA","",VLOOKUP(A165,Nutrients!A$2:L$9999,11,FALSE))</f>
        <v>1.23</v>
      </c>
      <c r="Q165" s="21">
        <f>IF(A165="NA","",VLOOKUP(A165,Nutrients!A$2:L$9999,12,FALSE))</f>
        <v>22.18</v>
      </c>
      <c r="R165" s="3">
        <f>IF(A165="NA","",VLOOKUP(A165,Chla!A$2:O$9999,15,FALSE))</f>
        <v>19.708864000000002</v>
      </c>
      <c r="S165" s="3">
        <f>IF(A165="NA","",VLOOKUP(A165,TSS!A$2:L$9999,12,FALSE))</f>
        <v>24</v>
      </c>
      <c r="T165" s="21">
        <f>IF(A165="NA","",VLOOKUP(A165,PCN!A$2:Q$9999,11,FALSE))</f>
        <v>76.665999999999997</v>
      </c>
      <c r="U165" s="21">
        <f>IF(A165="NA","",VLOOKUP(A165,PCN!A$2:Q$9999,12,FALSE))</f>
        <v>2.1999999999999999E-2</v>
      </c>
      <c r="V165" s="21">
        <f>IF(A165="NA","",VLOOKUP(A165,PCN!A$2:Q$9999,14,FALSE))</f>
        <v>219.99999999999997</v>
      </c>
      <c r="W165" s="21">
        <f>IF(A165="NA","",VLOOKUP(A165,PCN!A$2:Q$9999,15,FALSE))</f>
        <v>1763.579</v>
      </c>
      <c r="X165" s="21">
        <f>IF(A165="NA","",VLOOKUP(A165,TN_DOC!A$2:I$9999,8,FALSE))</f>
        <v>0</v>
      </c>
      <c r="Y165" s="21">
        <f>IF(A165="NA","",VLOOKUP(A165,TN_DOC!A$2:I$9999,9,FALSE))</f>
        <v>0</v>
      </c>
      <c r="Z165" s="3"/>
    </row>
    <row r="166" spans="1:26" x14ac:dyDescent="0.2">
      <c r="A166" s="3">
        <v>10215</v>
      </c>
      <c r="B166" s="10" t="str">
        <f>IF(A166="NA","",VLOOKUP(A166,'QAQC ID Reference Page'!A$2:G$10999,2,FALSE))</f>
        <v>OBS0920</v>
      </c>
      <c r="C166" s="20">
        <f>IF(A166="NA","",VLOOKUP(A166,'QAQC ID Reference Page'!A$2:G$10999,3,FALSE))</f>
        <v>44083</v>
      </c>
      <c r="D166" s="12">
        <f>IF(A166="NA","",VLOOKUP(A166,'QAQC ID Reference Page'!A$2:G$10999,4,FALSE))</f>
        <v>0.45347222222222222</v>
      </c>
      <c r="E166" s="3">
        <f>IF(A166="NA","",VLOOKUP(A166,'QAQC ID Reference Page'!A$2:G$10999,5,FALSE))</f>
        <v>1045</v>
      </c>
      <c r="F166" s="3" t="str">
        <f>IF(A166="NA","",VLOOKUP(A166,'QAQC ID Reference Page'!A$2:G$10999,6,FALSE))</f>
        <v>I7C</v>
      </c>
      <c r="G166" s="3" t="str">
        <f>IF(A166="NA","",VLOOKUP(A166,'QAQC ID Reference Page'!A$2:G$10999,7,FALSE))</f>
        <v>S</v>
      </c>
      <c r="H166" s="21">
        <f>IF(A166="NA","",VLOOKUP(A166,'Water Data'!G$2:O$9999,2,FALSE))</f>
        <v>8.2200000000000006</v>
      </c>
      <c r="I166" s="21">
        <f>IF(A166="NA","",VLOOKUP(A166,'Water Data'!G$2:O$9999,3,FALSE))</f>
        <v>28.8</v>
      </c>
      <c r="J166" s="3">
        <f>IF(A166="NA","",VLOOKUP(A166,'Water Data'!G$2:O$9999,4,FALSE))</f>
        <v>6.42</v>
      </c>
      <c r="K166" s="3">
        <f>IF(A166="NA","",VLOOKUP(A166,'Water Data'!G$2:O$9999,6,FALSE))</f>
        <v>8.2100000000000009</v>
      </c>
      <c r="L166" s="3">
        <f>IF(A166="NA","",VLOOKUP(A166,'Water Data'!G$2:O$9999,9,FALSE))</f>
        <v>13.58</v>
      </c>
      <c r="M166" s="3">
        <f>IF(A166="NA","",VLOOKUP(A166,Nutrients!A$2:L$9999,8,FALSE))</f>
        <v>0.06</v>
      </c>
      <c r="N166" s="3">
        <f>IF(A166="NA","",VLOOKUP(A166,Nutrients!A$2:L$9999,9,FALSE))</f>
        <v>0.19</v>
      </c>
      <c r="O166" s="3">
        <f>IF(A166="NA","",VLOOKUP(A166,Nutrients!A$2:L$9999,10,FALSE))</f>
        <v>7.8E-2</v>
      </c>
      <c r="P166" s="3">
        <f>IF(A166="NA","",VLOOKUP(A166,Nutrients!A$2:L$9999,11,FALSE))</f>
        <v>0.33</v>
      </c>
      <c r="Q166" s="21">
        <f>IF(A166="NA","",VLOOKUP(A166,Nutrients!A$2:L$9999,12,FALSE))</f>
        <v>95.72</v>
      </c>
      <c r="R166" s="3">
        <f>IF(A166="NA","",VLOOKUP(A166,Chla!A$2:O$9999,15,FALSE))</f>
        <v>17.714120000000001</v>
      </c>
      <c r="S166" s="3">
        <f>IF(A166="NA","",VLOOKUP(A166,TSS!A$2:L$9999,12,FALSE))</f>
        <v>16</v>
      </c>
      <c r="T166" s="21">
        <f>IF(A166="NA","",VLOOKUP(A166,PCN!A$2:Q$9999,11,FALSE))</f>
        <v>77.305000000000007</v>
      </c>
      <c r="U166" s="21">
        <f>IF(A166="NA","",VLOOKUP(A166,PCN!A$2:Q$9999,12,FALSE))</f>
        <v>2.3E-2</v>
      </c>
      <c r="V166" s="21">
        <f>IF(A166="NA","",VLOOKUP(A166,PCN!A$2:Q$9999,14,FALSE))</f>
        <v>229.99999999999997</v>
      </c>
      <c r="W166" s="21">
        <f>IF(A166="NA","",VLOOKUP(A166,PCN!A$2:Q$9999,15,FALSE))</f>
        <v>1847.943</v>
      </c>
      <c r="X166" s="21">
        <f>IF(A166="NA","",VLOOKUP(A166,TN_DOC!A$2:I$9999,8,FALSE))</f>
        <v>0</v>
      </c>
      <c r="Y166" s="21">
        <f>IF(A166="NA","",VLOOKUP(A166,TN_DOC!A$2:I$9999,9,FALSE))</f>
        <v>0</v>
      </c>
      <c r="Z166" s="3"/>
    </row>
    <row r="167" spans="1:26" x14ac:dyDescent="0.2">
      <c r="A167" s="3">
        <v>10211</v>
      </c>
      <c r="B167" s="10" t="str">
        <f>IF(A167="NA","",VLOOKUP(A167,'QAQC ID Reference Page'!A$2:G$10999,2,FALSE))</f>
        <v>OBS0920</v>
      </c>
      <c r="C167" s="20">
        <f>IF(A167="NA","",VLOOKUP(A167,'QAQC ID Reference Page'!A$2:G$10999,3,FALSE))</f>
        <v>44083</v>
      </c>
      <c r="D167" s="12">
        <f>IF(A167="NA","",VLOOKUP(A167,'QAQC ID Reference Page'!A$2:G$10999,4,FALSE))</f>
        <v>0.45347222222222222</v>
      </c>
      <c r="E167" s="3">
        <f>IF(A167="NA","",VLOOKUP(A167,'QAQC ID Reference Page'!A$2:G$10999,5,FALSE))</f>
        <v>1026</v>
      </c>
      <c r="F167" s="3" t="str">
        <f>IF(A167="NA","",VLOOKUP(A167,'QAQC ID Reference Page'!A$2:G$10999,6,FALSE))</f>
        <v>I7C</v>
      </c>
      <c r="G167" s="3" t="str">
        <f>IF(A167="NA","",VLOOKUP(A167,'QAQC ID Reference Page'!A$2:G$10999,7,FALSE))</f>
        <v>B</v>
      </c>
      <c r="H167" s="21">
        <f>IF(A167="NA","",VLOOKUP(A167,'Water Data'!G$2:O$9999,2,FALSE))</f>
        <v>4.04</v>
      </c>
      <c r="I167" s="21">
        <f>IF(A167="NA","",VLOOKUP(A167,'Water Data'!G$2:O$9999,3,FALSE))</f>
        <v>29</v>
      </c>
      <c r="J167" s="3">
        <f>IF(A167="NA","",VLOOKUP(A167,'Water Data'!G$2:O$9999,4,FALSE))</f>
        <v>22.7</v>
      </c>
      <c r="K167" s="3">
        <f>IF(A167="NA","",VLOOKUP(A167,'Water Data'!G$2:O$9999,6,FALSE))</f>
        <v>7.91</v>
      </c>
      <c r="L167" s="3">
        <f>IF(A167="NA","",VLOOKUP(A167,'Water Data'!G$2:O$9999,9,FALSE))</f>
        <v>21</v>
      </c>
      <c r="M167" s="3">
        <f>IF(A167="NA","",VLOOKUP(A167,Nutrients!A$2:L$9999,8,FALSE))</f>
        <v>2</v>
      </c>
      <c r="N167" s="3">
        <f>IF(A167="NA","",VLOOKUP(A167,Nutrients!A$2:L$9999,9,FALSE))</f>
        <v>1.39</v>
      </c>
      <c r="O167" s="3">
        <f>IF(A167="NA","",VLOOKUP(A167,Nutrients!A$2:L$9999,10,FALSE))</f>
        <v>2.254</v>
      </c>
      <c r="P167" s="3">
        <f>IF(A167="NA","",VLOOKUP(A167,Nutrients!A$2:L$9999,11,FALSE))</f>
        <v>9.0299999999999994</v>
      </c>
      <c r="Q167" s="21">
        <f>IF(A167="NA","",VLOOKUP(A167,Nutrients!A$2:L$9999,12,FALSE))</f>
        <v>74.260000000000005</v>
      </c>
      <c r="R167" s="3">
        <f>IF(A167="NA","",VLOOKUP(A167,Chla!A$2:O$9999,15,FALSE))</f>
        <v>3.777552</v>
      </c>
      <c r="S167" s="3">
        <f>IF(A167="NA","",VLOOKUP(A167,TSS!A$2:L$9999,12,FALSE))</f>
        <v>16</v>
      </c>
      <c r="T167" s="21">
        <f>IF(A167="NA","",VLOOKUP(A167,PCN!A$2:Q$9999,11,FALSE))</f>
        <v>31.356000000000002</v>
      </c>
      <c r="U167" s="21">
        <f>IF(A167="NA","",VLOOKUP(A167,PCN!A$2:Q$9999,12,FALSE))</f>
        <v>1.2E-2</v>
      </c>
      <c r="V167" s="21">
        <f>IF(A167="NA","",VLOOKUP(A167,PCN!A$2:Q$9999,14,FALSE))</f>
        <v>240</v>
      </c>
      <c r="W167" s="21">
        <f>IF(A167="NA","",VLOOKUP(A167,PCN!A$2:Q$9999,15,FALSE))</f>
        <v>1255.1020000000001</v>
      </c>
      <c r="X167" s="21">
        <f>IF(A167="NA","",VLOOKUP(A167,TN_DOC!A$2:I$9999,8,FALSE))</f>
        <v>0</v>
      </c>
      <c r="Y167" s="21">
        <f>IF(A167="NA","",VLOOKUP(A167,TN_DOC!A$2:I$9999,9,FALSE))</f>
        <v>0</v>
      </c>
      <c r="Z167" s="3"/>
    </row>
    <row r="168" spans="1:26" x14ac:dyDescent="0.2">
      <c r="A168" s="3">
        <v>10210</v>
      </c>
      <c r="B168" s="10" t="str">
        <f>IF(A168="NA","",VLOOKUP(A168,'QAQC ID Reference Page'!A$2:G$10999,2,FALSE))</f>
        <v>OBS0920</v>
      </c>
      <c r="C168" s="20">
        <f>IF(A168="NA","",VLOOKUP(A168,'QAQC ID Reference Page'!A$2:G$10999,3,FALSE))</f>
        <v>44083</v>
      </c>
      <c r="D168" s="12">
        <f>IF(A168="NA","",VLOOKUP(A168,'QAQC ID Reference Page'!A$2:G$10999,4,FALSE))</f>
        <v>0.47152777777777777</v>
      </c>
      <c r="E168" s="3">
        <f>IF(A168="NA","",VLOOKUP(A168,'QAQC ID Reference Page'!A$2:G$10999,5,FALSE))</f>
        <v>1019</v>
      </c>
      <c r="F168" s="3" t="str">
        <f>IF(A168="NA","",VLOOKUP(A168,'QAQC ID Reference Page'!A$2:G$10999,6,FALSE))</f>
        <v>I9</v>
      </c>
      <c r="G168" s="3" t="str">
        <f>IF(A168="NA","",VLOOKUP(A168,'QAQC ID Reference Page'!A$2:G$10999,7,FALSE))</f>
        <v>S</v>
      </c>
      <c r="H168" s="21">
        <f>IF(A168="NA","",VLOOKUP(A168,'Water Data'!G$2:O$9999,2,FALSE))</f>
        <v>6.02</v>
      </c>
      <c r="I168" s="21">
        <f>IF(A168="NA","",VLOOKUP(A168,'Water Data'!G$2:O$9999,3,FALSE))</f>
        <v>29.3</v>
      </c>
      <c r="J168" s="3">
        <f>IF(A168="NA","",VLOOKUP(A168,'Water Data'!G$2:O$9999,4,FALSE))</f>
        <v>7.81</v>
      </c>
      <c r="K168" s="3">
        <f>IF(A168="NA","",VLOOKUP(A168,'Water Data'!G$2:O$9999,6,FALSE))</f>
        <v>7.53</v>
      </c>
      <c r="L168" s="3">
        <f>IF(A168="NA","",VLOOKUP(A168,'Water Data'!G$2:O$9999,9,FALSE))</f>
        <v>15.32</v>
      </c>
      <c r="M168" s="3">
        <f>IF(A168="NA","",VLOOKUP(A168,Nutrients!A$2:L$9999,8,FALSE))</f>
        <v>0.47</v>
      </c>
      <c r="N168" s="3">
        <f>IF(A168="NA","",VLOOKUP(A168,Nutrients!A$2:L$9999,9,FALSE))</f>
        <v>0.16</v>
      </c>
      <c r="O168" s="3">
        <f>IF(A168="NA","",VLOOKUP(A168,Nutrients!A$2:L$9999,10,FALSE))</f>
        <v>0.161</v>
      </c>
      <c r="P168" s="3">
        <f>IF(A168="NA","",VLOOKUP(A168,Nutrients!A$2:L$9999,11,FALSE))</f>
        <v>1.33</v>
      </c>
      <c r="Q168" s="21">
        <f>IF(A168="NA","",VLOOKUP(A168,Nutrients!A$2:L$9999,12,FALSE))</f>
        <v>49.27</v>
      </c>
      <c r="R168" s="3">
        <f>IF(A168="NA","",VLOOKUP(A168,Chla!A$2:O$9999,15,FALSE))</f>
        <v>12.819612000000001</v>
      </c>
      <c r="S168" s="3">
        <f>IF(A168="NA","",VLOOKUP(A168,TSS!A$2:L$9999,12,FALSE))</f>
        <v>0</v>
      </c>
      <c r="T168" s="21">
        <f>IF(A168="NA","",VLOOKUP(A168,PCN!A$2:Q$9999,11,FALSE))</f>
        <v>95.344999999999999</v>
      </c>
      <c r="U168" s="21">
        <f>IF(A168="NA","",VLOOKUP(A168,PCN!A$2:Q$9999,12,FALSE))</f>
        <v>2.7E-2</v>
      </c>
      <c r="V168" s="21">
        <f>IF(A168="NA","",VLOOKUP(A168,PCN!A$2:Q$9999,14,FALSE))</f>
        <v>269.99999999999994</v>
      </c>
      <c r="W168" s="21">
        <f>IF(A168="NA","",VLOOKUP(A168,PCN!A$2:Q$9999,15,FALSE))</f>
        <v>1995.1110000000001</v>
      </c>
      <c r="X168" s="21">
        <f>IF(A168="NA","",VLOOKUP(A168,TN_DOC!A$2:I$9999,8,FALSE))</f>
        <v>0</v>
      </c>
      <c r="Y168" s="21">
        <f>IF(A168="NA","",VLOOKUP(A168,TN_DOC!A$2:I$9999,9,FALSE))</f>
        <v>0</v>
      </c>
      <c r="Z168" s="3"/>
    </row>
    <row r="169" spans="1:26" x14ac:dyDescent="0.2">
      <c r="A169" s="3">
        <v>10218</v>
      </c>
      <c r="B169" s="10" t="str">
        <f>IF(A169="NA","",VLOOKUP(A169,'QAQC ID Reference Page'!A$2:G$10999,2,FALSE))</f>
        <v>OBS0920</v>
      </c>
      <c r="C169" s="20">
        <f>IF(A169="NA","",VLOOKUP(A169,'QAQC ID Reference Page'!A$2:G$10999,3,FALSE))</f>
        <v>44083</v>
      </c>
      <c r="D169" s="12">
        <f>IF(A169="NA","",VLOOKUP(A169,'QAQC ID Reference Page'!A$2:G$10999,4,FALSE))</f>
        <v>0.51249999999999996</v>
      </c>
      <c r="E169" s="3">
        <f>IF(A169="NA","",VLOOKUP(A169,'QAQC ID Reference Page'!A$2:G$10999,5,FALSE))</f>
        <v>1041</v>
      </c>
      <c r="F169" s="3" t="str">
        <f>IF(A169="NA","",VLOOKUP(A169,'QAQC ID Reference Page'!A$2:G$10999,6,FALSE))</f>
        <v>G9</v>
      </c>
      <c r="G169" s="3" t="str">
        <f>IF(A169="NA","",VLOOKUP(A169,'QAQC ID Reference Page'!A$2:G$10999,7,FALSE))</f>
        <v>S</v>
      </c>
      <c r="H169" s="21">
        <f>IF(A169="NA","",VLOOKUP(A169,'Water Data'!G$2:O$9999,2,FALSE))</f>
        <v>7.66</v>
      </c>
      <c r="I169" s="21">
        <f>IF(A169="NA","",VLOOKUP(A169,'Water Data'!G$2:O$9999,3,FALSE))</f>
        <v>29.3</v>
      </c>
      <c r="J169" s="3">
        <f>IF(A169="NA","",VLOOKUP(A169,'Water Data'!G$2:O$9999,4,FALSE))</f>
        <v>12.01</v>
      </c>
      <c r="K169" s="3">
        <f>IF(A169="NA","",VLOOKUP(A169,'Water Data'!G$2:O$9999,6,FALSE))</f>
        <v>8.1</v>
      </c>
      <c r="L169" s="3">
        <f>IF(A169="NA","",VLOOKUP(A169,'Water Data'!G$2:O$9999,9,FALSE))</f>
        <v>15.76</v>
      </c>
      <c r="M169" s="3">
        <f>IF(A169="NA","",VLOOKUP(A169,Nutrients!A$2:L$9999,8,FALSE))</f>
        <v>0.3</v>
      </c>
      <c r="N169" s="3">
        <f>IF(A169="NA","",VLOOKUP(A169,Nutrients!A$2:L$9999,9,FALSE))</f>
        <v>0.2</v>
      </c>
      <c r="O169" s="3">
        <f>IF(A169="NA","",VLOOKUP(A169,Nutrients!A$2:L$9999,10,FALSE))</f>
        <v>8.8999999999999996E-2</v>
      </c>
      <c r="P169" s="3">
        <f>IF(A169="NA","",VLOOKUP(A169,Nutrients!A$2:L$9999,11,FALSE))</f>
        <v>0.84</v>
      </c>
      <c r="Q169" s="21">
        <f>IF(A169="NA","",VLOOKUP(A169,Nutrients!A$2:L$9999,12,FALSE))</f>
        <v>85.11</v>
      </c>
      <c r="R169" s="3">
        <f>IF(A169="NA","",VLOOKUP(A169,Chla!A$2:O$9999,15,FALSE))</f>
        <v>11.552436</v>
      </c>
      <c r="S169" s="3">
        <f>IF(A169="NA","",VLOOKUP(A169,TSS!A$2:L$9999,12,FALSE))</f>
        <v>24</v>
      </c>
      <c r="T169" s="21">
        <f>IF(A169="NA","",VLOOKUP(A169,PCN!A$2:Q$9999,11,FALSE))</f>
        <v>80.484999999999999</v>
      </c>
      <c r="U169" s="21">
        <f>IF(A169="NA","",VLOOKUP(A169,PCN!A$2:Q$9999,12,FALSE))</f>
        <v>2.3E-2</v>
      </c>
      <c r="V169" s="21">
        <f>IF(A169="NA","",VLOOKUP(A169,PCN!A$2:Q$9999,14,FALSE))</f>
        <v>229.99999999999997</v>
      </c>
      <c r="W169" s="21">
        <f>IF(A169="NA","",VLOOKUP(A169,PCN!A$2:Q$9999,15,FALSE))</f>
        <v>1922.5820000000001</v>
      </c>
      <c r="X169" s="21">
        <f>IF(A169="NA","",VLOOKUP(A169,TN_DOC!A$2:I$9999,8,FALSE))</f>
        <v>0</v>
      </c>
      <c r="Y169" s="21">
        <f>IF(A169="NA","",VLOOKUP(A169,TN_DOC!A$2:I$9999,9,FALSE))</f>
        <v>0</v>
      </c>
      <c r="Z169" s="3"/>
    </row>
    <row r="170" spans="1:26" x14ac:dyDescent="0.2">
      <c r="A170" s="3">
        <v>10217</v>
      </c>
      <c r="B170" s="10" t="str">
        <f>IF(A170="NA","",VLOOKUP(A170,'QAQC ID Reference Page'!A$2:G$10999,2,FALSE))</f>
        <v>OBS0920</v>
      </c>
      <c r="C170" s="20">
        <f>IF(A170="NA","",VLOOKUP(A170,'QAQC ID Reference Page'!A$2:G$10999,3,FALSE))</f>
        <v>44083</v>
      </c>
      <c r="D170" s="12">
        <f>IF(A170="NA","",VLOOKUP(A170,'QAQC ID Reference Page'!A$2:G$10999,4,FALSE))</f>
        <v>0.51249999999999996</v>
      </c>
      <c r="E170" s="3">
        <f>IF(A170="NA","",VLOOKUP(A170,'QAQC ID Reference Page'!A$2:G$10999,5,FALSE))</f>
        <v>1029</v>
      </c>
      <c r="F170" s="3" t="str">
        <f>IF(A170="NA","",VLOOKUP(A170,'QAQC ID Reference Page'!A$2:G$10999,6,FALSE))</f>
        <v>G9</v>
      </c>
      <c r="G170" s="3" t="str">
        <f>IF(A170="NA","",VLOOKUP(A170,'QAQC ID Reference Page'!A$2:G$10999,7,FALSE))</f>
        <v>B</v>
      </c>
      <c r="H170" s="21">
        <f>IF(A170="NA","",VLOOKUP(A170,'Water Data'!G$2:O$9999,2,FALSE))</f>
        <v>5.05</v>
      </c>
      <c r="I170" s="21">
        <f>IF(A170="NA","",VLOOKUP(A170,'Water Data'!G$2:O$9999,3,FALSE))</f>
        <v>29.1</v>
      </c>
      <c r="J170" s="3">
        <f>IF(A170="NA","",VLOOKUP(A170,'Water Data'!G$2:O$9999,4,FALSE))</f>
        <v>15.78</v>
      </c>
      <c r="K170" s="3">
        <f>IF(A170="NA","",VLOOKUP(A170,'Water Data'!G$2:O$9999,6,FALSE))</f>
        <v>7.73</v>
      </c>
      <c r="L170" s="3">
        <f>IF(A170="NA","",VLOOKUP(A170,'Water Data'!G$2:O$9999,9,FALSE))</f>
        <v>18.100000000000001</v>
      </c>
      <c r="M170" s="3">
        <f>IF(A170="NA","",VLOOKUP(A170,Nutrients!A$2:L$9999,8,FALSE))</f>
        <v>0.59</v>
      </c>
      <c r="N170" s="3">
        <f>IF(A170="NA","",VLOOKUP(A170,Nutrients!A$2:L$9999,9,FALSE))</f>
        <v>0.52</v>
      </c>
      <c r="O170" s="3">
        <f>IF(A170="NA","",VLOOKUP(A170,Nutrients!A$2:L$9999,10,FALSE))</f>
        <v>0.14799999999999999</v>
      </c>
      <c r="P170" s="3">
        <f>IF(A170="NA","",VLOOKUP(A170,Nutrients!A$2:L$9999,11,FALSE))</f>
        <v>1.89</v>
      </c>
      <c r="Q170" s="21">
        <f>IF(A170="NA","",VLOOKUP(A170,Nutrients!A$2:L$9999,12,FALSE))</f>
        <v>61.66</v>
      </c>
      <c r="R170" s="3">
        <f>IF(A170="NA","",VLOOKUP(A170,Chla!A$2:O$9999,15,FALSE))</f>
        <v>12.865639999999999</v>
      </c>
      <c r="S170" s="3">
        <f>IF(A170="NA","",VLOOKUP(A170,TSS!A$2:L$9999,12,FALSE))</f>
        <v>60</v>
      </c>
      <c r="T170" s="21">
        <f>IF(A170="NA","",VLOOKUP(A170,PCN!A$2:Q$9999,11,FALSE))</f>
        <v>72.379000000000005</v>
      </c>
      <c r="U170" s="21">
        <f>IF(A170="NA","",VLOOKUP(A170,PCN!A$2:Q$9999,12,FALSE))</f>
        <v>2.1000000000000001E-2</v>
      </c>
      <c r="V170" s="21">
        <f>IF(A170="NA","",VLOOKUP(A170,PCN!A$2:Q$9999,14,FALSE))</f>
        <v>210</v>
      </c>
      <c r="W170" s="21">
        <f>IF(A170="NA","",VLOOKUP(A170,PCN!A$2:Q$9999,15,FALSE))</f>
        <v>2122.1619999999998</v>
      </c>
      <c r="X170" s="21">
        <f>IF(A170="NA","",VLOOKUP(A170,TN_DOC!A$2:I$9999,8,FALSE))</f>
        <v>0</v>
      </c>
      <c r="Y170" s="21">
        <f>IF(A170="NA","",VLOOKUP(A170,TN_DOC!A$2:I$9999,9,FALSE))</f>
        <v>0</v>
      </c>
      <c r="Z170" s="3"/>
    </row>
    <row r="171" spans="1:26" x14ac:dyDescent="0.2">
      <c r="A171" s="3">
        <v>10208</v>
      </c>
      <c r="B171" s="10" t="str">
        <f>IF(A171="NA","",VLOOKUP(A171,'QAQC ID Reference Page'!A$2:G$10999,2,FALSE))</f>
        <v>OBS0920</v>
      </c>
      <c r="C171" s="20">
        <f>IF(A171="NA","",VLOOKUP(A171,'QAQC ID Reference Page'!A$2:G$10999,3,FALSE))</f>
        <v>44083</v>
      </c>
      <c r="D171" s="12">
        <f>IF(A171="NA","",VLOOKUP(A171,'QAQC ID Reference Page'!A$2:G$10999,4,FALSE))</f>
        <v>0.53819444444444442</v>
      </c>
      <c r="E171" s="3">
        <f>IF(A171="NA","",VLOOKUP(A171,'QAQC ID Reference Page'!A$2:G$10999,5,FALSE))</f>
        <v>1010</v>
      </c>
      <c r="F171" s="3" t="str">
        <f>IF(A171="NA","",VLOOKUP(A171,'QAQC ID Reference Page'!A$2:G$10999,6,FALSE))</f>
        <v>E9</v>
      </c>
      <c r="G171" s="3" t="str">
        <f>IF(A171="NA","",VLOOKUP(A171,'QAQC ID Reference Page'!A$2:G$10999,7,FALSE))</f>
        <v>S</v>
      </c>
      <c r="H171" s="21">
        <f>IF(A171="NA","",VLOOKUP(A171,'Water Data'!G$2:O$9999,2,FALSE))</f>
        <v>8.42</v>
      </c>
      <c r="I171" s="21">
        <f>IF(A171="NA","",VLOOKUP(A171,'Water Data'!G$2:O$9999,3,FALSE))</f>
        <v>29.1</v>
      </c>
      <c r="J171" s="3">
        <f>IF(A171="NA","",VLOOKUP(A171,'Water Data'!G$2:O$9999,4,FALSE))</f>
        <v>9.91</v>
      </c>
      <c r="K171" s="3">
        <f>IF(A171="NA","",VLOOKUP(A171,'Water Data'!G$2:O$9999,6,FALSE))</f>
        <v>8.2200000000000006</v>
      </c>
      <c r="L171" s="3">
        <f>IF(A171="NA","",VLOOKUP(A171,'Water Data'!G$2:O$9999,9,FALSE))</f>
        <v>14.41</v>
      </c>
      <c r="M171" s="3">
        <f>IF(A171="NA","",VLOOKUP(A171,Nutrients!A$2:L$9999,8,FALSE))</f>
        <v>0.44</v>
      </c>
      <c r="N171" s="3">
        <f>IF(A171="NA","",VLOOKUP(A171,Nutrients!A$2:L$9999,9,FALSE))</f>
        <v>0.17</v>
      </c>
      <c r="O171" s="3">
        <f>IF(A171="NA","",VLOOKUP(A171,Nutrients!A$2:L$9999,10,FALSE))</f>
        <v>9.2999999999999999E-2</v>
      </c>
      <c r="P171" s="3">
        <f>IF(A171="NA","",VLOOKUP(A171,Nutrients!A$2:L$9999,11,FALSE))</f>
        <v>0.83</v>
      </c>
      <c r="Q171" s="21">
        <f>IF(A171="NA","",VLOOKUP(A171,Nutrients!A$2:L$9999,12,FALSE))</f>
        <v>80.13</v>
      </c>
      <c r="R171" s="3">
        <f>IF(A171="NA","",VLOOKUP(A171,Chla!A$2:O$9999,15,FALSE))</f>
        <v>9.6722439999999992</v>
      </c>
      <c r="S171" s="3">
        <f>IF(A171="NA","",VLOOKUP(A171,TSS!A$2:L$9999,12,FALSE))</f>
        <v>4</v>
      </c>
      <c r="T171" s="21">
        <f>IF(A171="NA","",VLOOKUP(A171,PCN!A$2:Q$9999,11,FALSE))</f>
        <v>84.253</v>
      </c>
      <c r="U171" s="21">
        <f>IF(A171="NA","",VLOOKUP(A171,PCN!A$2:Q$9999,12,FALSE))</f>
        <v>2.4E-2</v>
      </c>
      <c r="V171" s="21">
        <f>IF(A171="NA","",VLOOKUP(A171,PCN!A$2:Q$9999,14,FALSE))</f>
        <v>240</v>
      </c>
      <c r="W171" s="21">
        <f>IF(A171="NA","",VLOOKUP(A171,PCN!A$2:Q$9999,15,FALSE))</f>
        <v>2293.9479999999999</v>
      </c>
      <c r="X171" s="21">
        <f>IF(A171="NA","",VLOOKUP(A171,TN_DOC!A$2:I$9999,8,FALSE))</f>
        <v>0</v>
      </c>
      <c r="Y171" s="21">
        <f>IF(A171="NA","",VLOOKUP(A171,TN_DOC!A$2:I$9999,9,FALSE))</f>
        <v>0</v>
      </c>
      <c r="Z171" s="3"/>
    </row>
    <row r="172" spans="1:26" x14ac:dyDescent="0.2">
      <c r="A172" s="3">
        <v>10214</v>
      </c>
      <c r="B172" s="10" t="str">
        <f>IF(A172="NA","",VLOOKUP(A172,'QAQC ID Reference Page'!A$2:G$10999,2,FALSE))</f>
        <v>OBS0920</v>
      </c>
      <c r="C172" s="20">
        <f>IF(A172="NA","",VLOOKUP(A172,'QAQC ID Reference Page'!A$2:G$10999,3,FALSE))</f>
        <v>44083</v>
      </c>
      <c r="D172" s="12">
        <f>IF(A172="NA","",VLOOKUP(A172,'QAQC ID Reference Page'!A$2:G$10999,4,FALSE))</f>
        <v>0.53819444444444442</v>
      </c>
      <c r="E172" s="3">
        <f>IF(A172="NA","",VLOOKUP(A172,'QAQC ID Reference Page'!A$2:G$10999,5,FALSE))</f>
        <v>1002</v>
      </c>
      <c r="F172" s="3" t="str">
        <f>IF(A172="NA","",VLOOKUP(A172,'QAQC ID Reference Page'!A$2:G$10999,6,FALSE))</f>
        <v>E9</v>
      </c>
      <c r="G172" s="3" t="str">
        <f>IF(A172="NA","",VLOOKUP(A172,'QAQC ID Reference Page'!A$2:G$10999,7,FALSE))</f>
        <v>S</v>
      </c>
      <c r="H172" s="21">
        <f>IF(A172="NA","",VLOOKUP(A172,'Water Data'!G$2:O$9999,2,FALSE))</f>
        <v>5.4</v>
      </c>
      <c r="I172" s="21">
        <f>IF(A172="NA","",VLOOKUP(A172,'Water Data'!G$2:O$9999,3,FALSE))</f>
        <v>29.4</v>
      </c>
      <c r="J172" s="3">
        <f>IF(A172="NA","",VLOOKUP(A172,'Water Data'!G$2:O$9999,4,FALSE))</f>
        <v>18.8</v>
      </c>
      <c r="K172" s="3">
        <f>IF(A172="NA","",VLOOKUP(A172,'Water Data'!G$2:O$9999,6,FALSE))</f>
        <v>8</v>
      </c>
      <c r="L172" s="3">
        <f>IF(A172="NA","",VLOOKUP(A172,'Water Data'!G$2:O$9999,9,FALSE))</f>
        <v>18.96</v>
      </c>
      <c r="M172" s="3">
        <f>IF(A172="NA","",VLOOKUP(A172,Nutrients!A$2:L$9999,8,FALSE))</f>
        <v>0.36</v>
      </c>
      <c r="N172" s="3">
        <f>IF(A172="NA","",VLOOKUP(A172,Nutrients!A$2:L$9999,9,FALSE))</f>
        <v>0.45</v>
      </c>
      <c r="O172" s="3">
        <f>IF(A172="NA","",VLOOKUP(A172,Nutrients!A$2:L$9999,10,FALSE))</f>
        <v>0.27400000000000002</v>
      </c>
      <c r="P172" s="3">
        <f>IF(A172="NA","",VLOOKUP(A172,Nutrients!A$2:L$9999,11,FALSE))</f>
        <v>1.26</v>
      </c>
      <c r="Q172" s="21">
        <f>IF(A172="NA","",VLOOKUP(A172,Nutrients!A$2:L$9999,12,FALSE))</f>
        <v>44.95</v>
      </c>
      <c r="R172" s="3">
        <f>IF(A172="NA","",VLOOKUP(A172,Chla!A$2:O$9999,15,FALSE))</f>
        <v>10.925952000000001</v>
      </c>
      <c r="S172" s="3">
        <f>IF(A172="NA","",VLOOKUP(A172,TSS!A$2:L$9999,12,FALSE))</f>
        <v>40</v>
      </c>
      <c r="T172" s="21">
        <f>IF(A172="NA","",VLOOKUP(A172,PCN!A$2:Q$9999,11,FALSE))</f>
        <v>78.643000000000001</v>
      </c>
      <c r="U172" s="21">
        <f>IF(A172="NA","",VLOOKUP(A172,PCN!A$2:Q$9999,12,FALSE))</f>
        <v>2.3E-2</v>
      </c>
      <c r="V172" s="21">
        <f>IF(A172="NA","",VLOOKUP(A172,PCN!A$2:Q$9999,14,FALSE))</f>
        <v>229.99999999999997</v>
      </c>
      <c r="W172" s="21">
        <f>IF(A172="NA","",VLOOKUP(A172,PCN!A$2:Q$9999,15,FALSE))</f>
        <v>2211.1179999999999</v>
      </c>
      <c r="X172" s="21">
        <f>IF(A172="NA","",VLOOKUP(A172,TN_DOC!A$2:I$9999,8,FALSE))</f>
        <v>0</v>
      </c>
      <c r="Y172" s="21">
        <f>IF(A172="NA","",VLOOKUP(A172,TN_DOC!A$2:I$9999,9,FALSE))</f>
        <v>0</v>
      </c>
      <c r="Z172" s="3"/>
    </row>
    <row r="173" spans="1:26" x14ac:dyDescent="0.2">
      <c r="A173" s="3">
        <v>10205</v>
      </c>
      <c r="B173" s="10" t="str">
        <f>IF(A173="NA","",VLOOKUP(A173,'QAQC ID Reference Page'!A$2:G$10999,2,FALSE))</f>
        <v>OBS0920</v>
      </c>
      <c r="C173" s="20">
        <f>IF(A173="NA","",VLOOKUP(A173,'QAQC ID Reference Page'!A$2:G$10999,3,FALSE))</f>
        <v>44083</v>
      </c>
      <c r="D173" s="12">
        <f>IF(A173="NA","",VLOOKUP(A173,'QAQC ID Reference Page'!A$2:G$10999,4,FALSE))</f>
        <v>0.56597222222222221</v>
      </c>
      <c r="E173" s="3">
        <f>IF(A173="NA","",VLOOKUP(A173,'QAQC ID Reference Page'!A$2:G$10999,5,FALSE))</f>
        <v>1021</v>
      </c>
      <c r="F173" s="3" t="str">
        <f>IF(A173="NA","",VLOOKUP(A173,'QAQC ID Reference Page'!A$2:G$10999,6,FALSE))</f>
        <v>E7C</v>
      </c>
      <c r="G173" s="3" t="str">
        <f>IF(A173="NA","",VLOOKUP(A173,'QAQC ID Reference Page'!A$2:G$10999,7,FALSE))</f>
        <v>S</v>
      </c>
      <c r="H173" s="21">
        <f>IF(A173="NA","",VLOOKUP(A173,'Water Data'!G$2:O$9999,2,FALSE))</f>
        <v>8.15</v>
      </c>
      <c r="I173" s="21">
        <f>IF(A173="NA","",VLOOKUP(A173,'Water Data'!G$2:O$9999,3,FALSE))</f>
        <v>29.4</v>
      </c>
      <c r="J173" s="3">
        <f>IF(A173="NA","",VLOOKUP(A173,'Water Data'!G$2:O$9999,4,FALSE))</f>
        <v>10.18</v>
      </c>
      <c r="K173" s="3">
        <f>IF(A173="NA","",VLOOKUP(A173,'Water Data'!G$2:O$9999,6,FALSE))</f>
        <v>8.2100000000000009</v>
      </c>
      <c r="L173" s="3">
        <f>IF(A173="NA","",VLOOKUP(A173,'Water Data'!G$2:O$9999,9,FALSE))</f>
        <v>14.52</v>
      </c>
      <c r="M173" s="3">
        <f>IF(A173="NA","",VLOOKUP(A173,Nutrients!A$2:L$9999,8,FALSE))</f>
        <v>0.21</v>
      </c>
      <c r="N173" s="3">
        <f>IF(A173="NA","",VLOOKUP(A173,Nutrients!A$2:L$9999,9,FALSE))</f>
        <v>0.09</v>
      </c>
      <c r="O173" s="3">
        <f>IF(A173="NA","",VLOOKUP(A173,Nutrients!A$2:L$9999,10,FALSE))</f>
        <v>6.2E-2</v>
      </c>
      <c r="P173" s="3">
        <f>IF(A173="NA","",VLOOKUP(A173,Nutrients!A$2:L$9999,11,FALSE))</f>
        <v>0.55000000000000004</v>
      </c>
      <c r="Q173" s="21">
        <f>IF(A173="NA","",VLOOKUP(A173,Nutrients!A$2:L$9999,12,FALSE))</f>
        <v>31.16</v>
      </c>
      <c r="R173" s="3">
        <f>IF(A173="NA","",VLOOKUP(A173,Chla!A$2:O$9999,15,FALSE))</f>
        <v>6.970504</v>
      </c>
      <c r="S173" s="3">
        <f>IF(A173="NA","",VLOOKUP(A173,TSS!A$2:L$9999,12,FALSE))</f>
        <v>8</v>
      </c>
      <c r="T173" s="21">
        <f>IF(A173="NA","",VLOOKUP(A173,PCN!A$2:Q$9999,11,FALSE))</f>
        <v>59.076000000000001</v>
      </c>
      <c r="U173" s="21">
        <f>IF(A173="NA","",VLOOKUP(A173,PCN!A$2:Q$9999,12,FALSE))</f>
        <v>1.7999999999999999E-2</v>
      </c>
      <c r="V173" s="21">
        <f>IF(A173="NA","",VLOOKUP(A173,PCN!A$2:Q$9999,14,FALSE))</f>
        <v>179.99999999999997</v>
      </c>
      <c r="W173" s="21">
        <f>IF(A173="NA","",VLOOKUP(A173,PCN!A$2:Q$9999,15,FALSE))</f>
        <v>1691.0530000000001</v>
      </c>
      <c r="X173" s="21">
        <f>IF(A173="NA","",VLOOKUP(A173,TN_DOC!A$2:I$9999,8,FALSE))</f>
        <v>0</v>
      </c>
      <c r="Y173" s="21">
        <f>IF(A173="NA","",VLOOKUP(A173,TN_DOC!A$2:I$9999,9,FALSE))</f>
        <v>0</v>
      </c>
      <c r="Z173" s="3"/>
    </row>
    <row r="174" spans="1:26" x14ac:dyDescent="0.2">
      <c r="A174" s="3">
        <v>10203</v>
      </c>
      <c r="B174" s="10" t="str">
        <f>IF(A174="NA","",VLOOKUP(A174,'QAQC ID Reference Page'!A$2:G$10999,2,FALSE))</f>
        <v>OBS0920</v>
      </c>
      <c r="C174" s="20">
        <f>IF(A174="NA","",VLOOKUP(A174,'QAQC ID Reference Page'!A$2:G$10999,3,FALSE))</f>
        <v>44083</v>
      </c>
      <c r="D174" s="12">
        <f>IF(A174="NA","",VLOOKUP(A174,'QAQC ID Reference Page'!A$2:G$10999,4,FALSE))</f>
        <v>0.56597222222222221</v>
      </c>
      <c r="E174" s="3">
        <f>IF(A174="NA","",VLOOKUP(A174,'QAQC ID Reference Page'!A$2:G$10999,5,FALSE))</f>
        <v>1040</v>
      </c>
      <c r="F174" s="3" t="str">
        <f>IF(A174="NA","",VLOOKUP(A174,'QAQC ID Reference Page'!A$2:G$10999,6,FALSE))</f>
        <v>E7C</v>
      </c>
      <c r="G174" s="3" t="str">
        <f>IF(A174="NA","",VLOOKUP(A174,'QAQC ID Reference Page'!A$2:G$10999,7,FALSE))</f>
        <v>B</v>
      </c>
      <c r="H174" s="21">
        <f>IF(A174="NA","",VLOOKUP(A174,'Water Data'!G$2:O$9999,2,FALSE))</f>
        <v>6.12</v>
      </c>
      <c r="I174" s="21">
        <f>IF(A174="NA","",VLOOKUP(A174,'Water Data'!G$2:O$9999,3,FALSE))</f>
        <v>29.5</v>
      </c>
      <c r="J174" s="3">
        <f>IF(A174="NA","",VLOOKUP(A174,'Water Data'!G$2:O$9999,4,FALSE))</f>
        <v>27.02</v>
      </c>
      <c r="K174" s="3">
        <f>IF(A174="NA","",VLOOKUP(A174,'Water Data'!G$2:O$9999,6,FALSE))</f>
        <v>8.18</v>
      </c>
      <c r="L174" s="3">
        <f>IF(A174="NA","",VLOOKUP(A174,'Water Data'!G$2:O$9999,9,FALSE))</f>
        <v>22.43</v>
      </c>
      <c r="M174" s="3">
        <f>IF(A174="NA","",VLOOKUP(A174,Nutrients!A$2:L$9999,8,FALSE))</f>
        <v>0.54</v>
      </c>
      <c r="N174" s="3">
        <f>IF(A174="NA","",VLOOKUP(A174,Nutrients!A$2:L$9999,9,FALSE))</f>
        <v>0.38</v>
      </c>
      <c r="O174" s="3">
        <f>IF(A174="NA","",VLOOKUP(A174,Nutrients!A$2:L$9999,10,FALSE))</f>
        <v>0.24199999999999999</v>
      </c>
      <c r="P174" s="3">
        <f>IF(A174="NA","",VLOOKUP(A174,Nutrients!A$2:L$9999,11,FALSE))</f>
        <v>1.7</v>
      </c>
      <c r="Q174" s="21">
        <f>IF(A174="NA","",VLOOKUP(A174,Nutrients!A$2:L$9999,12,FALSE))</f>
        <v>17.63</v>
      </c>
      <c r="R174" s="3">
        <f>IF(A174="NA","",VLOOKUP(A174,Chla!A$2:O$9999,15,FALSE))</f>
        <v>3.4868800000000002</v>
      </c>
      <c r="S174" s="3">
        <f>IF(A174="NA","",VLOOKUP(A174,TSS!A$2:L$9999,12,FALSE))</f>
        <v>20</v>
      </c>
      <c r="T174" s="21">
        <f>IF(A174="NA","",VLOOKUP(A174,PCN!A$2:Q$9999,11,FALSE))</f>
        <v>52.798000000000002</v>
      </c>
      <c r="U174" s="21">
        <f>IF(A174="NA","",VLOOKUP(A174,PCN!A$2:Q$9999,12,FALSE))</f>
        <v>1.7000000000000001E-2</v>
      </c>
      <c r="V174" s="21">
        <f>IF(A174="NA","",VLOOKUP(A174,PCN!A$2:Q$9999,14,FALSE))</f>
        <v>170</v>
      </c>
      <c r="W174" s="21">
        <f>IF(A174="NA","",VLOOKUP(A174,PCN!A$2:Q$9999,15,FALSE))</f>
        <v>1832.482</v>
      </c>
      <c r="X174" s="21">
        <f>IF(A174="NA","",VLOOKUP(A174,TN_DOC!A$2:I$9999,8,FALSE))</f>
        <v>0</v>
      </c>
      <c r="Y174" s="21">
        <f>IF(A174="NA","",VLOOKUP(A174,TN_DOC!A$2:I$9999,9,FALSE))</f>
        <v>0</v>
      </c>
      <c r="Z174" s="3"/>
    </row>
    <row r="175" spans="1:26" x14ac:dyDescent="0.2">
      <c r="A175" s="3">
        <v>10206</v>
      </c>
      <c r="B175" s="10" t="str">
        <f>IF(A175="NA","",VLOOKUP(A175,'QAQC ID Reference Page'!A$2:G$10999,2,FALSE))</f>
        <v>OBS0920</v>
      </c>
      <c r="C175" s="20">
        <f>IF(A175="NA","",VLOOKUP(A175,'QAQC ID Reference Page'!A$2:G$10999,3,FALSE))</f>
        <v>44083</v>
      </c>
      <c r="D175" s="12">
        <f>IF(A175="NA","",VLOOKUP(A175,'QAQC ID Reference Page'!A$2:G$10999,4,FALSE))</f>
        <v>0.57916666666666672</v>
      </c>
      <c r="E175" s="3">
        <f>IF(A175="NA","",VLOOKUP(A175,'QAQC ID Reference Page'!A$2:G$10999,5,FALSE))</f>
        <v>1014</v>
      </c>
      <c r="F175" s="3" t="str">
        <f>IF(A175="NA","",VLOOKUP(A175,'QAQC ID Reference Page'!A$2:G$10999,6,FALSE))</f>
        <v>E6</v>
      </c>
      <c r="G175" s="3" t="str">
        <f>IF(A175="NA","",VLOOKUP(A175,'QAQC ID Reference Page'!A$2:G$10999,7,FALSE))</f>
        <v>S</v>
      </c>
      <c r="H175" s="21">
        <f>IF(A175="NA","",VLOOKUP(A175,'Water Data'!G$2:O$9999,2,FALSE))</f>
        <v>8.34</v>
      </c>
      <c r="I175" s="21">
        <f>IF(A175="NA","",VLOOKUP(A175,'Water Data'!G$2:O$9999,3,FALSE))</f>
        <v>29.6</v>
      </c>
      <c r="J175" s="3">
        <f>IF(A175="NA","",VLOOKUP(A175,'Water Data'!G$2:O$9999,4,FALSE))</f>
        <v>5.67</v>
      </c>
      <c r="K175" s="3">
        <f>IF(A175="NA","",VLOOKUP(A175,'Water Data'!G$2:O$9999,6,FALSE))</f>
        <v>8.1999999999999993</v>
      </c>
      <c r="L175" s="3">
        <f>IF(A175="NA","",VLOOKUP(A175,'Water Data'!G$2:O$9999,9,FALSE))</f>
        <v>13.21</v>
      </c>
      <c r="M175" s="3">
        <f>IF(A175="NA","",VLOOKUP(A175,Nutrients!A$2:L$9999,8,FALSE))</f>
        <v>0.09</v>
      </c>
      <c r="N175" s="3">
        <f>IF(A175="NA","",VLOOKUP(A175,Nutrients!A$2:L$9999,9,FALSE))</f>
        <v>0.4</v>
      </c>
      <c r="O175" s="3">
        <f>IF(A175="NA","",VLOOKUP(A175,Nutrients!A$2:L$9999,10,FALSE))</f>
        <v>7.0000000000000007E-2</v>
      </c>
      <c r="P175" s="3">
        <f>IF(A175="NA","",VLOOKUP(A175,Nutrients!A$2:L$9999,11,FALSE))</f>
        <v>0.23</v>
      </c>
      <c r="Q175" s="21">
        <f>IF(A175="NA","",VLOOKUP(A175,Nutrients!A$2:L$9999,12,FALSE))</f>
        <v>73.430000000000007</v>
      </c>
      <c r="R175" s="3">
        <f>IF(A175="NA","",VLOOKUP(A175,Chla!A$2:O$9999,15,FALSE))</f>
        <v>20.518940425531916</v>
      </c>
      <c r="S175" s="3">
        <f>IF(A175="NA","",VLOOKUP(A175,TSS!A$2:L$9999,12,FALSE))</f>
        <v>66.666666666666671</v>
      </c>
      <c r="T175" s="21">
        <f>IF(A175="NA","",VLOOKUP(A175,PCN!A$2:Q$9999,11,FALSE))</f>
        <v>115.447</v>
      </c>
      <c r="U175" s="21">
        <f>IF(A175="NA","",VLOOKUP(A175,PCN!A$2:Q$9999,12,FALSE))</f>
        <v>3.2000000000000001E-2</v>
      </c>
      <c r="V175" s="21">
        <f>IF(A175="NA","",VLOOKUP(A175,PCN!A$2:Q$9999,14,FALSE))</f>
        <v>329.89690721649487</v>
      </c>
      <c r="W175" s="21">
        <f>IF(A175="NA","",VLOOKUP(A175,PCN!A$2:Q$9999,15,FALSE))</f>
        <v>2768.5439999999999</v>
      </c>
      <c r="X175" s="21">
        <f>IF(A175="NA","",VLOOKUP(A175,TN_DOC!A$2:I$9999,8,FALSE))</f>
        <v>0</v>
      </c>
      <c r="Y175" s="21">
        <f>IF(A175="NA","",VLOOKUP(A175,TN_DOC!A$2:I$9999,9,FALSE))</f>
        <v>0</v>
      </c>
      <c r="Z175" s="3"/>
    </row>
    <row r="176" spans="1:26" x14ac:dyDescent="0.2">
      <c r="A176" s="3">
        <v>10204</v>
      </c>
      <c r="B176" s="10" t="str">
        <f>IF(A176="NA","",VLOOKUP(A176,'QAQC ID Reference Page'!A$2:G$10999,2,FALSE))</f>
        <v>OBS0920</v>
      </c>
      <c r="C176" s="20">
        <f>IF(A176="NA","",VLOOKUP(A176,'QAQC ID Reference Page'!A$2:G$10999,3,FALSE))</f>
        <v>44083</v>
      </c>
      <c r="D176" s="12">
        <f>IF(A176="NA","",VLOOKUP(A176,'QAQC ID Reference Page'!A$2:G$10999,4,FALSE))</f>
        <v>0.59652777777777777</v>
      </c>
      <c r="E176" s="3">
        <f>IF(A176="NA","",VLOOKUP(A176,'QAQC ID Reference Page'!A$2:G$10999,5,FALSE))</f>
        <v>1036</v>
      </c>
      <c r="F176" s="3" t="str">
        <f>IF(A176="NA","",VLOOKUP(A176,'QAQC ID Reference Page'!A$2:G$10999,6,FALSE))</f>
        <v>EFR</v>
      </c>
      <c r="G176" s="3" t="str">
        <f>IF(A176="NA","",VLOOKUP(A176,'QAQC ID Reference Page'!A$2:G$10999,7,FALSE))</f>
        <v>S</v>
      </c>
      <c r="H176" s="21">
        <f>IF(A176="NA","",VLOOKUP(A176,'Water Data'!G$2:O$9999,2,FALSE))</f>
        <v>7.82</v>
      </c>
      <c r="I176" s="21">
        <f>IF(A176="NA","",VLOOKUP(A176,'Water Data'!G$2:O$9999,3,FALSE))</f>
        <v>30.5</v>
      </c>
      <c r="J176" s="3">
        <f>IF(A176="NA","",VLOOKUP(A176,'Water Data'!G$2:O$9999,4,FALSE))</f>
        <v>5.08</v>
      </c>
      <c r="K176" s="3">
        <f>IF(A176="NA","",VLOOKUP(A176,'Water Data'!G$2:O$9999,6,FALSE))</f>
        <v>8.01</v>
      </c>
      <c r="L176" s="3">
        <f>IF(A176="NA","",VLOOKUP(A176,'Water Data'!G$2:O$9999,9,FALSE))</f>
        <v>12.66</v>
      </c>
      <c r="M176" s="3">
        <f>IF(A176="NA","",VLOOKUP(A176,Nutrients!A$2:L$9999,8,FALSE))</f>
        <v>0.28999999999999998</v>
      </c>
      <c r="N176" s="3">
        <f>IF(A176="NA","",VLOOKUP(A176,Nutrients!A$2:L$9999,9,FALSE))</f>
        <v>0.2</v>
      </c>
      <c r="O176" s="3">
        <f>IF(A176="NA","",VLOOKUP(A176,Nutrients!A$2:L$9999,10,FALSE))</f>
        <v>6.6000000000000003E-2</v>
      </c>
      <c r="P176" s="3">
        <f>IF(A176="NA","",VLOOKUP(A176,Nutrients!A$2:L$9999,11,FALSE))</f>
        <v>0.55000000000000004</v>
      </c>
      <c r="Q176" s="21">
        <f>IF(A176="NA","",VLOOKUP(A176,Nutrients!A$2:L$9999,12,FALSE))</f>
        <v>38.78</v>
      </c>
      <c r="R176" s="3">
        <f>IF(A176="NA","",VLOOKUP(A176,Chla!A$2:O$9999,15,FALSE))</f>
        <v>30.32668</v>
      </c>
      <c r="S176" s="3">
        <f>IF(A176="NA","",VLOOKUP(A176,TSS!A$2:L$9999,12,FALSE))</f>
        <v>0</v>
      </c>
      <c r="T176" s="21">
        <f>IF(A176="NA","",VLOOKUP(A176,PCN!A$2:Q$9999,11,FALSE))</f>
        <v>134.96700000000001</v>
      </c>
      <c r="U176" s="21">
        <f>IF(A176="NA","",VLOOKUP(A176,PCN!A$2:Q$9999,12,FALSE))</f>
        <v>3.5999999999999997E-2</v>
      </c>
      <c r="V176" s="21">
        <f>IF(A176="NA","",VLOOKUP(A176,PCN!A$2:Q$9999,14,FALSE))</f>
        <v>359.99999999999994</v>
      </c>
      <c r="W176" s="21">
        <f>IF(A176="NA","",VLOOKUP(A176,PCN!A$2:Q$9999,15,FALSE))</f>
        <v>3141.7939999999999</v>
      </c>
      <c r="X176" s="21">
        <f>IF(A176="NA","",VLOOKUP(A176,TN_DOC!A$2:I$9999,8,FALSE))</f>
        <v>0</v>
      </c>
      <c r="Y176" s="21">
        <f>IF(A176="NA","",VLOOKUP(A176,TN_DOC!A$2:I$9999,9,FALSE))</f>
        <v>0</v>
      </c>
      <c r="Z176" s="3"/>
    </row>
    <row r="177" spans="1:26" x14ac:dyDescent="0.2">
      <c r="A177" s="3">
        <v>10410</v>
      </c>
      <c r="B177" s="10" t="str">
        <f>IF(A177="NA","",VLOOKUP(A177,'QAQC ID Reference Page'!A$2:G$10999,2,FALSE))</f>
        <v>OBS1120</v>
      </c>
      <c r="C177" s="20">
        <f>IF(A177="NA","",VLOOKUP(A177,'QAQC ID Reference Page'!A$2:G$10999,3,FALSE))</f>
        <v>44139</v>
      </c>
      <c r="D177" s="12">
        <f>IF(A177="NA","",VLOOKUP(A177,'QAQC ID Reference Page'!A$2:G$10999,4,FALSE))</f>
        <v>0.33263888888888887</v>
      </c>
      <c r="E177" s="3">
        <f>IF(A177="NA","",VLOOKUP(A177,'QAQC ID Reference Page'!A$2:G$10999,5,FALSE))</f>
        <v>1001</v>
      </c>
      <c r="F177" s="3" t="str">
        <f>IF(A177="NA","",VLOOKUP(A177,'QAQC ID Reference Page'!A$2:G$10999,6,FALSE))</f>
        <v>B4</v>
      </c>
      <c r="G177" s="3" t="str">
        <f>IF(A177="NA","",VLOOKUP(A177,'QAQC ID Reference Page'!A$2:G$10999,7,FALSE))</f>
        <v>S</v>
      </c>
      <c r="H177" s="21">
        <f>IF(A177="NA","",VLOOKUP(A177,'Water Data'!G$2:O$9999,2,FALSE))</f>
        <v>9.23</v>
      </c>
      <c r="I177" s="21">
        <f>IF(A177="NA","",VLOOKUP(A177,'Water Data'!G$2:O$9999,3,FALSE))</f>
        <v>16.399999999999999</v>
      </c>
      <c r="J177" s="3">
        <f>IF(A177="NA","",VLOOKUP(A177,'Water Data'!G$2:O$9999,4,FALSE))</f>
        <v>16.16</v>
      </c>
      <c r="K177" s="3">
        <f>IF(A177="NA","",VLOOKUP(A177,'Water Data'!G$2:O$9999,6,FALSE))</f>
        <v>7.98</v>
      </c>
      <c r="L177" s="3">
        <f>IF(A177="NA","",VLOOKUP(A177,'Water Data'!G$2:O$9999,9,FALSE))</f>
        <v>17.59</v>
      </c>
      <c r="M177" s="3">
        <f>IF(A177="NA","",VLOOKUP(A177,Nutrients!A$2:L$9999,8,FALSE))</f>
        <v>0.09</v>
      </c>
      <c r="N177" s="3">
        <f>IF(A177="NA","",VLOOKUP(A177,Nutrients!A$2:L$9999,9,FALSE))</f>
        <v>0.13</v>
      </c>
      <c r="O177" s="3">
        <f>IF(A177="NA","",VLOOKUP(A177,Nutrients!A$2:L$9999,10,FALSE))</f>
        <v>1.6E-2</v>
      </c>
      <c r="P177" s="3">
        <f>IF(A177="NA","",VLOOKUP(A177,Nutrients!A$2:L$9999,11,FALSE))</f>
        <v>1.23</v>
      </c>
      <c r="Q177" s="21">
        <f>IF(A177="NA","",VLOOKUP(A177,Nutrients!A$2:L$9999,12,FALSE))</f>
        <v>41.93</v>
      </c>
      <c r="R177" s="3">
        <f>IF(A177="NA","",VLOOKUP(A177,Chla!A$2:O$9999,15,FALSE))</f>
        <v>4.8903146666666659</v>
      </c>
      <c r="S177" s="3">
        <f>IF(A177="NA","",VLOOKUP(A177,TSS!A$2:L$9999,12,FALSE))</f>
        <v>12</v>
      </c>
      <c r="T177" s="21">
        <f>IF(A177="NA","",VLOOKUP(A177,PCN!A$2:Q$9999,11,FALSE))</f>
        <v>0</v>
      </c>
      <c r="U177" s="21">
        <f>IF(A177="NA","",VLOOKUP(A177,PCN!A$2:Q$9999,12,FALSE))</f>
        <v>0</v>
      </c>
      <c r="V177" s="21">
        <f>IF(A177="NA","",VLOOKUP(A177,PCN!A$2:Q$9999,14,FALSE))</f>
        <v>0</v>
      </c>
      <c r="W177" s="21">
        <f>IF(A177="NA","",VLOOKUP(A177,PCN!A$2:Q$9999,15,FALSE))</f>
        <v>0</v>
      </c>
      <c r="X177" s="21">
        <f>IF(A177="NA","",VLOOKUP(A177,TN_DOC!A$2:I$9999,8,FALSE))</f>
        <v>0</v>
      </c>
      <c r="Y177" s="21">
        <f>IF(A177="NA","",VLOOKUP(A177,TN_DOC!A$2:I$9999,9,FALSE))</f>
        <v>0</v>
      </c>
      <c r="Z177" s="3"/>
    </row>
    <row r="178" spans="1:26" x14ac:dyDescent="0.2">
      <c r="A178" s="3">
        <v>10414</v>
      </c>
      <c r="B178" s="10" t="str">
        <f>IF(A178="NA","",VLOOKUP(A178,'QAQC ID Reference Page'!A$2:G$10999,2,FALSE))</f>
        <v>OBS1120</v>
      </c>
      <c r="C178" s="20">
        <f>IF(A178="NA","",VLOOKUP(A178,'QAQC ID Reference Page'!A$2:G$10999,3,FALSE))</f>
        <v>44139</v>
      </c>
      <c r="D178" s="12">
        <f>IF(A178="NA","",VLOOKUP(A178,'QAQC ID Reference Page'!A$2:G$10999,4,FALSE))</f>
        <v>0.36388888888888887</v>
      </c>
      <c r="E178" s="3">
        <f>IF(A178="NA","",VLOOKUP(A178,'QAQC ID Reference Page'!A$2:G$10999,5,FALSE))</f>
        <v>1020</v>
      </c>
      <c r="F178" s="3" t="str">
        <f>IF(A178="NA","",VLOOKUP(A178,'QAQC ID Reference Page'!A$2:G$10999,6,FALSE))</f>
        <v>B1</v>
      </c>
      <c r="G178" s="3" t="str">
        <f>IF(A178="NA","",VLOOKUP(A178,'QAQC ID Reference Page'!A$2:G$10999,7,FALSE))</f>
        <v>S</v>
      </c>
      <c r="H178" s="21">
        <f>IF(A178="NA","",VLOOKUP(A178,'Water Data'!G$2:O$9999,2,FALSE))</f>
        <v>8.42</v>
      </c>
      <c r="I178" s="21">
        <f>IF(A178="NA","",VLOOKUP(A178,'Water Data'!G$2:O$9999,3,FALSE))</f>
        <v>18</v>
      </c>
      <c r="J178" s="3">
        <f>IF(A178="NA","",VLOOKUP(A178,'Water Data'!G$2:O$9999,4,FALSE))</f>
        <v>24.03</v>
      </c>
      <c r="K178" s="3">
        <f>IF(A178="NA","",VLOOKUP(A178,'Water Data'!G$2:O$9999,6,FALSE))</f>
        <v>8.0399999999999991</v>
      </c>
      <c r="L178" s="3">
        <f>IF(A178="NA","",VLOOKUP(A178,'Water Data'!G$2:O$9999,9,FALSE))</f>
        <v>20.78</v>
      </c>
      <c r="M178" s="3">
        <f>IF(A178="NA","",VLOOKUP(A178,Nutrients!A$2:L$9999,8,FALSE))</f>
        <v>0.19</v>
      </c>
      <c r="N178" s="3">
        <f>IF(A178="NA","",VLOOKUP(A178,Nutrients!A$2:L$9999,9,FALSE))</f>
        <v>0.19</v>
      </c>
      <c r="O178" s="3">
        <f>IF(A178="NA","",VLOOKUP(A178,Nutrients!A$2:L$9999,10,FALSE))</f>
        <v>8.9999999999999993E-3</v>
      </c>
      <c r="P178" s="3">
        <f>IF(A178="NA","",VLOOKUP(A178,Nutrients!A$2:L$9999,11,FALSE))</f>
        <v>1.06</v>
      </c>
      <c r="Q178" s="21">
        <f>IF(A178="NA","",VLOOKUP(A178,Nutrients!A$2:L$9999,12,FALSE))</f>
        <v>38.43</v>
      </c>
      <c r="R178" s="3">
        <f>IF(A178="NA","",VLOOKUP(A178,Chla!A$2:O$9999,15,FALSE))</f>
        <v>3.9219999999999997</v>
      </c>
      <c r="S178" s="3">
        <f>IF(A178="NA","",VLOOKUP(A178,TSS!A$2:L$9999,12,FALSE))</f>
        <v>10</v>
      </c>
      <c r="T178" s="21">
        <f>IF(A178="NA","",VLOOKUP(A178,PCN!A$2:Q$9999,11,FALSE))</f>
        <v>0</v>
      </c>
      <c r="U178" s="21">
        <f>IF(A178="NA","",VLOOKUP(A178,PCN!A$2:Q$9999,12,FALSE))</f>
        <v>0</v>
      </c>
      <c r="V178" s="21">
        <f>IF(A178="NA","",VLOOKUP(A178,PCN!A$2:Q$9999,14,FALSE))</f>
        <v>0</v>
      </c>
      <c r="W178" s="21">
        <f>IF(A178="NA","",VLOOKUP(A178,PCN!A$2:Q$9999,15,FALSE))</f>
        <v>0</v>
      </c>
      <c r="X178" s="21">
        <f>IF(A178="NA","",VLOOKUP(A178,TN_DOC!A$2:I$9999,8,FALSE))</f>
        <v>0</v>
      </c>
      <c r="Y178" s="21">
        <f>IF(A178="NA","",VLOOKUP(A178,TN_DOC!A$2:I$9999,9,FALSE))</f>
        <v>0</v>
      </c>
      <c r="Z178" s="3"/>
    </row>
    <row r="179" spans="1:26" x14ac:dyDescent="0.2">
      <c r="A179" s="3">
        <v>10413</v>
      </c>
      <c r="B179" s="10" t="str">
        <f>IF(A179="NA","",VLOOKUP(A179,'QAQC ID Reference Page'!A$2:G$10999,2,FALSE))</f>
        <v>OBS1120</v>
      </c>
      <c r="C179" s="20">
        <f>IF(A179="NA","",VLOOKUP(A179,'QAQC ID Reference Page'!A$2:G$10999,3,FALSE))</f>
        <v>44139</v>
      </c>
      <c r="D179" s="12">
        <f>IF(A179="NA","",VLOOKUP(A179,'QAQC ID Reference Page'!A$2:G$10999,4,FALSE))</f>
        <v>0.37569444444444444</v>
      </c>
      <c r="E179" s="3">
        <f>IF(A179="NA","",VLOOKUP(A179,'QAQC ID Reference Page'!A$2:G$10999,5,FALSE))</f>
        <v>1015</v>
      </c>
      <c r="F179" s="3" t="str">
        <f>IF(A179="NA","",VLOOKUP(A179,'QAQC ID Reference Page'!A$2:G$10999,6,FALSE))</f>
        <v>C1</v>
      </c>
      <c r="G179" s="3" t="str">
        <f>IF(A179="NA","",VLOOKUP(A179,'QAQC ID Reference Page'!A$2:G$10999,7,FALSE))</f>
        <v>S</v>
      </c>
      <c r="H179" s="21">
        <f>IF(A179="NA","",VLOOKUP(A179,'Water Data'!G$2:O$9999,2,FALSE))</f>
        <v>8.98</v>
      </c>
      <c r="I179" s="21">
        <f>IF(A179="NA","",VLOOKUP(A179,'Water Data'!G$2:O$9999,3,FALSE))</f>
        <v>17</v>
      </c>
      <c r="J179" s="3">
        <f>IF(A179="NA","",VLOOKUP(A179,'Water Data'!G$2:O$9999,4,FALSE))</f>
        <v>19.54</v>
      </c>
      <c r="K179" s="3">
        <f>IF(A179="NA","",VLOOKUP(A179,'Water Data'!G$2:O$9999,6,FALSE))</f>
        <v>8</v>
      </c>
      <c r="L179" s="3">
        <f>IF(A179="NA","",VLOOKUP(A179,'Water Data'!G$2:O$9999,9,FALSE))</f>
        <v>18.91</v>
      </c>
      <c r="M179" s="3">
        <f>IF(A179="NA","",VLOOKUP(A179,Nutrients!A$2:L$9999,8,FALSE))</f>
        <v>0.04</v>
      </c>
      <c r="N179" s="3">
        <f>IF(A179="NA","",VLOOKUP(A179,Nutrients!A$2:L$9999,9,FALSE))</f>
        <v>0.12</v>
      </c>
      <c r="O179" s="3">
        <f>IF(A179="NA","",VLOOKUP(A179,Nutrients!A$2:L$9999,10,FALSE))</f>
        <v>2E-3</v>
      </c>
      <c r="P179" s="3">
        <f>IF(A179="NA","",VLOOKUP(A179,Nutrients!A$2:L$9999,11,FALSE))</f>
        <v>0.47</v>
      </c>
      <c r="Q179" s="21">
        <f>IF(A179="NA","",VLOOKUP(A179,Nutrients!A$2:L$9999,12,FALSE))</f>
        <v>35.67</v>
      </c>
      <c r="R179" s="3">
        <f>IF(A179="NA","",VLOOKUP(A179,Chla!A$2:O$9999,15,FALSE))</f>
        <v>4.8172026666666659</v>
      </c>
      <c r="S179" s="3">
        <f>IF(A179="NA","",VLOOKUP(A179,TSS!A$2:L$9999,12,FALSE))</f>
        <v>12</v>
      </c>
      <c r="T179" s="21">
        <f>IF(A179="NA","",VLOOKUP(A179,PCN!A$2:Q$9999,11,FALSE))</f>
        <v>0</v>
      </c>
      <c r="U179" s="21">
        <f>IF(A179="NA","",VLOOKUP(A179,PCN!A$2:Q$9999,12,FALSE))</f>
        <v>0</v>
      </c>
      <c r="V179" s="21">
        <f>IF(A179="NA","",VLOOKUP(A179,PCN!A$2:Q$9999,14,FALSE))</f>
        <v>0</v>
      </c>
      <c r="W179" s="21">
        <f>IF(A179="NA","",VLOOKUP(A179,PCN!A$2:Q$9999,15,FALSE))</f>
        <v>0</v>
      </c>
      <c r="X179" s="21">
        <f>IF(A179="NA","",VLOOKUP(A179,TN_DOC!A$2:I$9999,8,FALSE))</f>
        <v>0</v>
      </c>
      <c r="Y179" s="21">
        <f>IF(A179="NA","",VLOOKUP(A179,TN_DOC!A$2:I$9999,9,FALSE))</f>
        <v>0</v>
      </c>
      <c r="Z179" s="3"/>
    </row>
    <row r="180" spans="1:26" x14ac:dyDescent="0.2">
      <c r="A180" s="3">
        <v>10407</v>
      </c>
      <c r="B180" s="10" t="str">
        <f>IF(A180="NA","",VLOOKUP(A180,'QAQC ID Reference Page'!A$2:G$10999,2,FALSE))</f>
        <v>OBS1120</v>
      </c>
      <c r="C180" s="20">
        <f>IF(A180="NA","",VLOOKUP(A180,'QAQC ID Reference Page'!A$2:G$10999,3,FALSE))</f>
        <v>44139</v>
      </c>
      <c r="D180" s="12">
        <f>IF(A180="NA","",VLOOKUP(A180,'QAQC ID Reference Page'!A$2:G$10999,4,FALSE))</f>
        <v>0.37569444444444444</v>
      </c>
      <c r="E180" s="3">
        <f>IF(A180="NA","",VLOOKUP(A180,'QAQC ID Reference Page'!A$2:G$10999,5,FALSE))</f>
        <v>1045</v>
      </c>
      <c r="F180" s="3" t="str">
        <f>IF(A180="NA","",VLOOKUP(A180,'QAQC ID Reference Page'!A$2:G$10999,6,FALSE))</f>
        <v>C1</v>
      </c>
      <c r="G180" s="3" t="str">
        <f>IF(A180="NA","",VLOOKUP(A180,'QAQC ID Reference Page'!A$2:G$10999,7,FALSE))</f>
        <v>B</v>
      </c>
      <c r="H180" s="21">
        <f>IF(A180="NA","",VLOOKUP(A180,'Water Data'!G$2:O$9999,2,FALSE))</f>
        <v>8.89</v>
      </c>
      <c r="I180" s="21">
        <f>IF(A180="NA","",VLOOKUP(A180,'Water Data'!G$2:O$9999,3,FALSE))</f>
        <v>17.2</v>
      </c>
      <c r="J180" s="3">
        <f>IF(A180="NA","",VLOOKUP(A180,'Water Data'!G$2:O$9999,4,FALSE))</f>
        <v>22.21</v>
      </c>
      <c r="K180" s="3">
        <f>IF(A180="NA","",VLOOKUP(A180,'Water Data'!G$2:O$9999,6,FALSE))</f>
        <v>8.06</v>
      </c>
      <c r="L180" s="3">
        <f>IF(A180="NA","",VLOOKUP(A180,'Water Data'!G$2:O$9999,9,FALSE))</f>
        <v>19.87</v>
      </c>
      <c r="M180" s="3">
        <f>IF(A180="NA","",VLOOKUP(A180,Nutrients!A$2:L$9999,8,FALSE))</f>
        <v>0.1</v>
      </c>
      <c r="N180" s="3">
        <f>IF(A180="NA","",VLOOKUP(A180,Nutrients!A$2:L$9999,9,FALSE))</f>
        <v>0.22</v>
      </c>
      <c r="O180" s="3">
        <f>IF(A180="NA","",VLOOKUP(A180,Nutrients!A$2:L$9999,10,FALSE))</f>
        <v>7.0000000000000001E-3</v>
      </c>
      <c r="P180" s="3">
        <f>IF(A180="NA","",VLOOKUP(A180,Nutrients!A$2:L$9999,11,FALSE))</f>
        <v>-0.01</v>
      </c>
      <c r="Q180" s="21">
        <f>IF(A180="NA","",VLOOKUP(A180,Nutrients!A$2:L$9999,12,FALSE))</f>
        <v>47.43</v>
      </c>
      <c r="R180" s="3">
        <f>IF(A180="NA","",VLOOKUP(A180,Chla!A$2:O$9999,15,FALSE))</f>
        <v>5.2892239999999999</v>
      </c>
      <c r="S180" s="3">
        <f>IF(A180="NA","",VLOOKUP(A180,TSS!A$2:L$9999,12,FALSE))</f>
        <v>16</v>
      </c>
      <c r="T180" s="21">
        <f>IF(A180="NA","",VLOOKUP(A180,PCN!A$2:Q$9999,11,FALSE))</f>
        <v>0</v>
      </c>
      <c r="U180" s="21">
        <f>IF(A180="NA","",VLOOKUP(A180,PCN!A$2:Q$9999,12,FALSE))</f>
        <v>0</v>
      </c>
      <c r="V180" s="21">
        <f>IF(A180="NA","",VLOOKUP(A180,PCN!A$2:Q$9999,14,FALSE))</f>
        <v>0</v>
      </c>
      <c r="W180" s="21">
        <f>IF(A180="NA","",VLOOKUP(A180,PCN!A$2:Q$9999,15,FALSE))</f>
        <v>0</v>
      </c>
      <c r="X180" s="21">
        <f>IF(A180="NA","",VLOOKUP(A180,TN_DOC!A$2:I$9999,8,FALSE))</f>
        <v>0</v>
      </c>
      <c r="Y180" s="21">
        <f>IF(A180="NA","",VLOOKUP(A180,TN_DOC!A$2:I$9999,9,FALSE))</f>
        <v>0</v>
      </c>
      <c r="Z180" s="3"/>
    </row>
    <row r="181" spans="1:26" x14ac:dyDescent="0.2">
      <c r="A181" s="3">
        <v>10416</v>
      </c>
      <c r="B181" s="10" t="str">
        <f>IF(A181="NA","",VLOOKUP(A181,'QAQC ID Reference Page'!A$2:G$10999,2,FALSE))</f>
        <v>OBS1120</v>
      </c>
      <c r="C181" s="20">
        <f>IF(A181="NA","",VLOOKUP(A181,'QAQC ID Reference Page'!A$2:G$10999,3,FALSE))</f>
        <v>44139</v>
      </c>
      <c r="D181" s="12">
        <f>IF(A181="NA","",VLOOKUP(A181,'QAQC ID Reference Page'!A$2:G$10999,4,FALSE))</f>
        <v>0.38680555555555557</v>
      </c>
      <c r="E181" s="3">
        <f>IF(A181="NA","",VLOOKUP(A181,'QAQC ID Reference Page'!A$2:G$10999,5,FALSE))</f>
        <v>1012</v>
      </c>
      <c r="F181" s="3" t="str">
        <f>IF(A181="NA","",VLOOKUP(A181,'QAQC ID Reference Page'!A$2:G$10999,6,FALSE))</f>
        <v>D1</v>
      </c>
      <c r="G181" s="3" t="str">
        <f>IF(A181="NA","",VLOOKUP(A181,'QAQC ID Reference Page'!A$2:G$10999,7,FALSE))</f>
        <v>S</v>
      </c>
      <c r="H181" s="21">
        <f>IF(A181="NA","",VLOOKUP(A181,'Water Data'!G$2:O$9999,2,FALSE))</f>
        <v>8.5</v>
      </c>
      <c r="I181" s="21">
        <f>IF(A181="NA","",VLOOKUP(A181,'Water Data'!G$2:O$9999,3,FALSE))</f>
        <v>17.7</v>
      </c>
      <c r="J181" s="3">
        <f>IF(A181="NA","",VLOOKUP(A181,'Water Data'!G$2:O$9999,4,FALSE))</f>
        <v>25.25</v>
      </c>
      <c r="K181" s="3">
        <f>IF(A181="NA","",VLOOKUP(A181,'Water Data'!G$2:O$9999,6,FALSE))</f>
        <v>8</v>
      </c>
      <c r="L181" s="3">
        <f>IF(A181="NA","",VLOOKUP(A181,'Water Data'!G$2:O$9999,9,FALSE))</f>
        <v>21.58</v>
      </c>
      <c r="M181" s="3">
        <f>IF(A181="NA","",VLOOKUP(A181,Nutrients!A$2:L$9999,8,FALSE))</f>
        <v>0.24</v>
      </c>
      <c r="N181" s="3">
        <f>IF(A181="NA","",VLOOKUP(A181,Nutrients!A$2:L$9999,9,FALSE))</f>
        <v>0.26</v>
      </c>
      <c r="O181" s="3">
        <f>IF(A181="NA","",VLOOKUP(A181,Nutrients!A$2:L$9999,10,FALSE))</f>
        <v>7.0000000000000001E-3</v>
      </c>
      <c r="P181" s="3">
        <f>IF(A181="NA","",VLOOKUP(A181,Nutrients!A$2:L$9999,11,FALSE))</f>
        <v>0.85</v>
      </c>
      <c r="Q181" s="21">
        <f>IF(A181="NA","",VLOOKUP(A181,Nutrients!A$2:L$9999,12,FALSE))</f>
        <v>36.5</v>
      </c>
      <c r="R181" s="3">
        <f>IF(A181="NA","",VLOOKUP(A181,Chla!A$2:O$9999,15,FALSE))</f>
        <v>3.2702079999999998</v>
      </c>
      <c r="S181" s="3">
        <f>IF(A181="NA","",VLOOKUP(A181,TSS!A$2:L$9999,12,FALSE))</f>
        <v>16</v>
      </c>
      <c r="T181" s="21">
        <f>IF(A181="NA","",VLOOKUP(A181,PCN!A$2:Q$9999,11,FALSE))</f>
        <v>0</v>
      </c>
      <c r="U181" s="21">
        <f>IF(A181="NA","",VLOOKUP(A181,PCN!A$2:Q$9999,12,FALSE))</f>
        <v>0</v>
      </c>
      <c r="V181" s="21">
        <f>IF(A181="NA","",VLOOKUP(A181,PCN!A$2:Q$9999,14,FALSE))</f>
        <v>0</v>
      </c>
      <c r="W181" s="21">
        <f>IF(A181="NA","",VLOOKUP(A181,PCN!A$2:Q$9999,15,FALSE))</f>
        <v>0</v>
      </c>
      <c r="X181" s="21">
        <f>IF(A181="NA","",VLOOKUP(A181,TN_DOC!A$2:I$9999,8,FALSE))</f>
        <v>0</v>
      </c>
      <c r="Y181" s="21">
        <f>IF(A181="NA","",VLOOKUP(A181,TN_DOC!A$2:I$9999,9,FALSE))</f>
        <v>0</v>
      </c>
      <c r="Z181" s="3"/>
    </row>
    <row r="182" spans="1:26" x14ac:dyDescent="0.2">
      <c r="A182" s="3">
        <v>10406</v>
      </c>
      <c r="B182" s="10" t="str">
        <f>IF(A182="NA","",VLOOKUP(A182,'QAQC ID Reference Page'!A$2:G$10999,2,FALSE))</f>
        <v>OBS1120</v>
      </c>
      <c r="C182" s="20">
        <f>IF(A182="NA","",VLOOKUP(A182,'QAQC ID Reference Page'!A$2:G$10999,3,FALSE))</f>
        <v>44139</v>
      </c>
      <c r="D182" s="12">
        <f>IF(A182="NA","",VLOOKUP(A182,'QAQC ID Reference Page'!A$2:G$10999,4,FALSE))</f>
        <v>0.39652777777777776</v>
      </c>
      <c r="E182" s="3">
        <f>IF(A182="NA","",VLOOKUP(A182,'QAQC ID Reference Page'!A$2:G$10999,5,FALSE))</f>
        <v>1029</v>
      </c>
      <c r="F182" s="3" t="str">
        <f>IF(A182="NA","",VLOOKUP(A182,'QAQC ID Reference Page'!A$2:G$10999,6,FALSE))</f>
        <v>E1</v>
      </c>
      <c r="G182" s="3" t="str">
        <f>IF(A182="NA","",VLOOKUP(A182,'QAQC ID Reference Page'!A$2:G$10999,7,FALSE))</f>
        <v>S</v>
      </c>
      <c r="H182" s="21">
        <f>IF(A182="NA","",VLOOKUP(A182,'Water Data'!G$2:O$9999,2,FALSE))</f>
        <v>8.9499999999999993</v>
      </c>
      <c r="I182" s="21">
        <f>IF(A182="NA","",VLOOKUP(A182,'Water Data'!G$2:O$9999,3,FALSE))</f>
        <v>17.2</v>
      </c>
      <c r="J182" s="3">
        <f>IF(A182="NA","",VLOOKUP(A182,'Water Data'!G$2:O$9999,4,FALSE))</f>
        <v>24.4</v>
      </c>
      <c r="K182" s="3">
        <f>IF(A182="NA","",VLOOKUP(A182,'Water Data'!G$2:O$9999,6,FALSE))</f>
        <v>8.01</v>
      </c>
      <c r="L182" s="3">
        <f>IF(A182="NA","",VLOOKUP(A182,'Water Data'!G$2:O$9999,9,FALSE))</f>
        <v>20.41</v>
      </c>
      <c r="M182" s="3">
        <f>IF(A182="NA","",VLOOKUP(A182,Nutrients!A$2:L$9999,8,FALSE))</f>
        <v>0.14000000000000001</v>
      </c>
      <c r="N182" s="3">
        <f>IF(A182="NA","",VLOOKUP(A182,Nutrients!A$2:L$9999,9,FALSE))</f>
        <v>0.22</v>
      </c>
      <c r="O182" s="3">
        <f>IF(A182="NA","",VLOOKUP(A182,Nutrients!A$2:L$9999,10,FALSE))</f>
        <v>8.9999999999999993E-3</v>
      </c>
      <c r="P182" s="3">
        <f>IF(A182="NA","",VLOOKUP(A182,Nutrients!A$2:L$9999,11,FALSE))</f>
        <v>-0.03</v>
      </c>
      <c r="Q182" s="21">
        <f>IF(A182="NA","",VLOOKUP(A182,Nutrients!A$2:L$9999,12,FALSE))</f>
        <v>41.21</v>
      </c>
      <c r="R182" s="3">
        <f>IF(A182="NA","",VLOOKUP(A182,Chla!A$2:O$9999,15,FALSE))</f>
        <v>2.2890666666666664</v>
      </c>
      <c r="S182" s="3">
        <f>IF(A182="NA","",VLOOKUP(A182,TSS!A$2:L$9999,12,FALSE))</f>
        <v>17.777777777777779</v>
      </c>
      <c r="T182" s="21">
        <f>IF(A182="NA","",VLOOKUP(A182,PCN!A$2:Q$9999,11,FALSE))</f>
        <v>0</v>
      </c>
      <c r="U182" s="21">
        <f>IF(A182="NA","",VLOOKUP(A182,PCN!A$2:Q$9999,12,FALSE))</f>
        <v>0</v>
      </c>
      <c r="V182" s="21">
        <f>IF(A182="NA","",VLOOKUP(A182,PCN!A$2:Q$9999,14,FALSE))</f>
        <v>0</v>
      </c>
      <c r="W182" s="21">
        <f>IF(A182="NA","",VLOOKUP(A182,PCN!A$2:Q$9999,15,FALSE))</f>
        <v>0</v>
      </c>
      <c r="X182" s="21">
        <f>IF(A182="NA","",VLOOKUP(A182,TN_DOC!A$2:I$9999,8,FALSE))</f>
        <v>0</v>
      </c>
      <c r="Y182" s="21">
        <f>IF(A182="NA","",VLOOKUP(A182,TN_DOC!A$2:I$9999,9,FALSE))</f>
        <v>0</v>
      </c>
      <c r="Z182" s="3"/>
    </row>
    <row r="183" spans="1:26" x14ac:dyDescent="0.2">
      <c r="A183" s="3">
        <v>10401</v>
      </c>
      <c r="B183" s="10" t="str">
        <f>IF(A183="NA","",VLOOKUP(A183,'QAQC ID Reference Page'!A$2:G$10999,2,FALSE))</f>
        <v>OBS1120</v>
      </c>
      <c r="C183" s="20">
        <f>IF(A183="NA","",VLOOKUP(A183,'QAQC ID Reference Page'!A$2:G$10999,3,FALSE))</f>
        <v>44139</v>
      </c>
      <c r="D183" s="12">
        <f>IF(A183="NA","",VLOOKUP(A183,'QAQC ID Reference Page'!A$2:G$10999,4,FALSE))</f>
        <v>0.42638888888888887</v>
      </c>
      <c r="E183" s="3">
        <f>IF(A183="NA","",VLOOKUP(A183,'QAQC ID Reference Page'!A$2:G$10999,5,FALSE))</f>
        <v>1035</v>
      </c>
      <c r="F183" s="3" t="str">
        <f>IF(A183="NA","",VLOOKUP(A183,'QAQC ID Reference Page'!A$2:G$10999,6,FALSE))</f>
        <v>BLB</v>
      </c>
      <c r="G183" s="3" t="str">
        <f>IF(A183="NA","",VLOOKUP(A183,'QAQC ID Reference Page'!A$2:G$10999,7,FALSE))</f>
        <v>S</v>
      </c>
      <c r="H183" s="21">
        <f>IF(A183="NA","",VLOOKUP(A183,'Water Data'!G$2:O$9999,2,FALSE))</f>
        <v>8.93</v>
      </c>
      <c r="I183" s="21">
        <f>IF(A183="NA","",VLOOKUP(A183,'Water Data'!G$2:O$9999,3,FALSE))</f>
        <v>17.7</v>
      </c>
      <c r="J183" s="3">
        <f>IF(A183="NA","",VLOOKUP(A183,'Water Data'!G$2:O$9999,4,FALSE))</f>
        <v>24.18</v>
      </c>
      <c r="K183" s="3">
        <f>IF(A183="NA","",VLOOKUP(A183,'Water Data'!G$2:O$9999,6,FALSE))</f>
        <v>8.0299999999999994</v>
      </c>
      <c r="L183" s="3">
        <f>IF(A183="NA","",VLOOKUP(A183,'Water Data'!G$2:O$9999,9,FALSE))</f>
        <v>20.85</v>
      </c>
      <c r="M183" s="3">
        <f>IF(A183="NA","",VLOOKUP(A183,Nutrients!A$2:L$9999,8,FALSE))</f>
        <v>0.14000000000000001</v>
      </c>
      <c r="N183" s="3">
        <f>IF(A183="NA","",VLOOKUP(A183,Nutrients!A$2:L$9999,9,FALSE))</f>
        <v>0.2</v>
      </c>
      <c r="O183" s="3">
        <f>IF(A183="NA","",VLOOKUP(A183,Nutrients!A$2:L$9999,10,FALSE))</f>
        <v>1E-3</v>
      </c>
      <c r="P183" s="3">
        <f>IF(A183="NA","",VLOOKUP(A183,Nutrients!A$2:L$9999,11,FALSE))</f>
        <v>1.56</v>
      </c>
      <c r="Q183" s="21">
        <f>IF(A183="NA","",VLOOKUP(A183,Nutrients!A$2:L$9999,12,FALSE))</f>
        <v>37.71</v>
      </c>
      <c r="R183" s="3">
        <f>IF(A183="NA","",VLOOKUP(A183,Chla!A$2:O$9999,15,FALSE))</f>
        <v>3.043768</v>
      </c>
      <c r="S183" s="3">
        <f>IF(A183="NA","",VLOOKUP(A183,TSS!A$2:L$9999,12,FALSE))</f>
        <v>26.666666666666664</v>
      </c>
      <c r="T183" s="21">
        <f>IF(A183="NA","",VLOOKUP(A183,PCN!A$2:Q$9999,11,FALSE))</f>
        <v>0</v>
      </c>
      <c r="U183" s="21">
        <f>IF(A183="NA","",VLOOKUP(A183,PCN!A$2:Q$9999,12,FALSE))</f>
        <v>0</v>
      </c>
      <c r="V183" s="21">
        <f>IF(A183="NA","",VLOOKUP(A183,PCN!A$2:Q$9999,14,FALSE))</f>
        <v>0</v>
      </c>
      <c r="W183" s="21">
        <f>IF(A183="NA","",VLOOKUP(A183,PCN!A$2:Q$9999,15,FALSE))</f>
        <v>0</v>
      </c>
      <c r="X183" s="21">
        <f>IF(A183="NA","",VLOOKUP(A183,TN_DOC!A$2:I$9999,8,FALSE))</f>
        <v>0</v>
      </c>
      <c r="Y183" s="21">
        <f>IF(A183="NA","",VLOOKUP(A183,TN_DOC!A$2:I$9999,9,FALSE))</f>
        <v>0</v>
      </c>
      <c r="Z183" s="3"/>
    </row>
    <row r="184" spans="1:26" x14ac:dyDescent="0.2">
      <c r="A184" s="3">
        <v>10411</v>
      </c>
      <c r="B184" s="10" t="str">
        <f>IF(A184="NA","",VLOOKUP(A184,'QAQC ID Reference Page'!A$2:G$10999,2,FALSE))</f>
        <v>OBS1120</v>
      </c>
      <c r="C184" s="20">
        <f>IF(A184="NA","",VLOOKUP(A184,'QAQC ID Reference Page'!A$2:G$10999,3,FALSE))</f>
        <v>44139</v>
      </c>
      <c r="D184" s="12">
        <f>IF(A184="NA","",VLOOKUP(A184,'QAQC ID Reference Page'!A$2:G$10999,4,FALSE))</f>
        <v>0.44722222222222224</v>
      </c>
      <c r="E184" s="3">
        <f>IF(A184="NA","",VLOOKUP(A184,'QAQC ID Reference Page'!A$2:G$10999,5,FALSE))</f>
        <v>1007</v>
      </c>
      <c r="F184" s="3" t="str">
        <f>IF(A184="NA","",VLOOKUP(A184,'QAQC ID Reference Page'!A$2:G$10999,6,FALSE))</f>
        <v>WFR</v>
      </c>
      <c r="G184" s="3" t="str">
        <f>IF(A184="NA","",VLOOKUP(A184,'QAQC ID Reference Page'!A$2:G$10999,7,FALSE))</f>
        <v>S</v>
      </c>
      <c r="H184" s="21">
        <f>IF(A184="NA","",VLOOKUP(A184,'Water Data'!G$2:O$9999,2,FALSE))</f>
        <v>8.4</v>
      </c>
      <c r="I184" s="21">
        <f>IF(A184="NA","",VLOOKUP(A184,'Water Data'!G$2:O$9999,3,FALSE))</f>
        <v>17.2</v>
      </c>
      <c r="J184" s="3">
        <f>IF(A184="NA","",VLOOKUP(A184,'Water Data'!G$2:O$9999,4,FALSE))</f>
        <v>22.33</v>
      </c>
      <c r="K184" s="3">
        <f>IF(A184="NA","",VLOOKUP(A184,'Water Data'!G$2:O$9999,6,FALSE))</f>
        <v>7.9</v>
      </c>
      <c r="L184" s="3">
        <f>IF(A184="NA","",VLOOKUP(A184,'Water Data'!G$2:O$9999,9,FALSE))</f>
        <v>19.95</v>
      </c>
      <c r="M184" s="3">
        <f>IF(A184="NA","",VLOOKUP(A184,Nutrients!A$2:L$9999,8,FALSE))</f>
        <v>0.08</v>
      </c>
      <c r="N184" s="3">
        <f>IF(A184="NA","",VLOOKUP(A184,Nutrients!A$2:L$9999,9,FALSE))</f>
        <v>0.19</v>
      </c>
      <c r="O184" s="3">
        <f>IF(A184="NA","",VLOOKUP(A184,Nutrients!A$2:L$9999,10,FALSE))</f>
        <v>0.01</v>
      </c>
      <c r="P184" s="3">
        <f>IF(A184="NA","",VLOOKUP(A184,Nutrients!A$2:L$9999,11,FALSE))</f>
        <v>0.24</v>
      </c>
      <c r="Q184" s="21">
        <f>IF(A184="NA","",VLOOKUP(A184,Nutrients!A$2:L$9999,12,FALSE))</f>
        <v>50</v>
      </c>
      <c r="R184" s="3">
        <f>IF(A184="NA","",VLOOKUP(A184,Chla!A$2:O$9999,15,FALSE))</f>
        <v>3.1595040000000001</v>
      </c>
      <c r="S184" s="3">
        <f>IF(A184="NA","",VLOOKUP(A184,TSS!A$2:L$9999,12,FALSE))</f>
        <v>13.333333333333334</v>
      </c>
      <c r="T184" s="21">
        <f>IF(A184="NA","",VLOOKUP(A184,PCN!A$2:Q$9999,11,FALSE))</f>
        <v>0</v>
      </c>
      <c r="U184" s="21">
        <f>IF(A184="NA","",VLOOKUP(A184,PCN!A$2:Q$9999,12,FALSE))</f>
        <v>0</v>
      </c>
      <c r="V184" s="21">
        <f>IF(A184="NA","",VLOOKUP(A184,PCN!A$2:Q$9999,14,FALSE))</f>
        <v>0</v>
      </c>
      <c r="W184" s="21">
        <f>IF(A184="NA","",VLOOKUP(A184,PCN!A$2:Q$9999,15,FALSE))</f>
        <v>0</v>
      </c>
      <c r="X184" s="21">
        <f>IF(A184="NA","",VLOOKUP(A184,TN_DOC!A$2:I$9999,8,FALSE))</f>
        <v>0</v>
      </c>
      <c r="Y184" s="21">
        <f>IF(A184="NA","",VLOOKUP(A184,TN_DOC!A$2:I$9999,9,FALSE))</f>
        <v>0</v>
      </c>
      <c r="Z184" s="3"/>
    </row>
    <row r="185" spans="1:26" x14ac:dyDescent="0.2">
      <c r="A185" s="3">
        <v>10408</v>
      </c>
      <c r="B185" s="10" t="str">
        <f>IF(A185="NA","",VLOOKUP(A185,'QAQC ID Reference Page'!A$2:G$10999,2,FALSE))</f>
        <v>OBS1120</v>
      </c>
      <c r="C185" s="20">
        <f>IF(A185="NA","",VLOOKUP(A185,'QAQC ID Reference Page'!A$2:G$10999,3,FALSE))</f>
        <v>44139</v>
      </c>
      <c r="D185" s="12">
        <f>IF(A185="NA","",VLOOKUP(A185,'QAQC ID Reference Page'!A$2:G$10999,4,FALSE))</f>
        <v>0.45555555555555555</v>
      </c>
      <c r="E185" s="3">
        <f>IF(A185="NA","",VLOOKUP(A185,'QAQC ID Reference Page'!A$2:G$10999,5,FALSE))</f>
        <v>1017</v>
      </c>
      <c r="F185" s="3" t="str">
        <f>IF(A185="NA","",VLOOKUP(A185,'QAQC ID Reference Page'!A$2:G$10999,6,FALSE))</f>
        <v>C4</v>
      </c>
      <c r="G185" s="3" t="str">
        <f>IF(A185="NA","",VLOOKUP(A185,'QAQC ID Reference Page'!A$2:G$10999,7,FALSE))</f>
        <v>S</v>
      </c>
      <c r="H185" s="21">
        <f>IF(A185="NA","",VLOOKUP(A185,'Water Data'!G$2:O$9999,2,FALSE))</f>
        <v>9.6</v>
      </c>
      <c r="I185" s="21">
        <f>IF(A185="NA","",VLOOKUP(A185,'Water Data'!G$2:O$9999,3,FALSE))</f>
        <v>17.399999999999999</v>
      </c>
      <c r="J185" s="3">
        <f>IF(A185="NA","",VLOOKUP(A185,'Water Data'!G$2:O$9999,4,FALSE))</f>
        <v>10.66</v>
      </c>
      <c r="K185" s="3">
        <f>IF(A185="NA","",VLOOKUP(A185,'Water Data'!G$2:O$9999,6,FALSE))</f>
        <v>7.96</v>
      </c>
      <c r="L185" s="3">
        <f>IF(A185="NA","",VLOOKUP(A185,'Water Data'!G$2:O$9999,9,FALSE))</f>
        <v>15.79</v>
      </c>
      <c r="M185" s="3">
        <f>IF(A185="NA","",VLOOKUP(A185,Nutrients!A$2:L$9999,8,FALSE))</f>
        <v>0.78</v>
      </c>
      <c r="N185" s="3">
        <f>IF(A185="NA","",VLOOKUP(A185,Nutrients!A$2:L$9999,9,FALSE))</f>
        <v>0.1</v>
      </c>
      <c r="O185" s="3">
        <f>IF(A185="NA","",VLOOKUP(A185,Nutrients!A$2:L$9999,10,FALSE))</f>
        <v>8.6999999999999994E-2</v>
      </c>
      <c r="P185" s="3">
        <f>IF(A185="NA","",VLOOKUP(A185,Nutrients!A$2:L$9999,11,FALSE))</f>
        <v>1.1499999999999999</v>
      </c>
      <c r="Q185" s="21">
        <f>IF(A185="NA","",VLOOKUP(A185,Nutrients!A$2:L$9999,12,FALSE))</f>
        <v>27.27</v>
      </c>
      <c r="R185" s="3">
        <f>IF(A185="NA","",VLOOKUP(A185,Chla!A$2:O$9999,15,FALSE))</f>
        <v>12.981671999999998</v>
      </c>
      <c r="S185" s="3">
        <f>IF(A185="NA","",VLOOKUP(A185,TSS!A$2:L$9999,12,FALSE))</f>
        <v>8</v>
      </c>
      <c r="T185" s="21">
        <f>IF(A185="NA","",VLOOKUP(A185,PCN!A$2:Q$9999,11,FALSE))</f>
        <v>0</v>
      </c>
      <c r="U185" s="21">
        <f>IF(A185="NA","",VLOOKUP(A185,PCN!A$2:Q$9999,12,FALSE))</f>
        <v>0</v>
      </c>
      <c r="V185" s="21">
        <f>IF(A185="NA","",VLOOKUP(A185,PCN!A$2:Q$9999,14,FALSE))</f>
        <v>0</v>
      </c>
      <c r="W185" s="21">
        <f>IF(A185="NA","",VLOOKUP(A185,PCN!A$2:Q$9999,15,FALSE))</f>
        <v>0</v>
      </c>
      <c r="X185" s="21">
        <f>IF(A185="NA","",VLOOKUP(A185,TN_DOC!A$2:I$9999,8,FALSE))</f>
        <v>0</v>
      </c>
      <c r="Y185" s="21">
        <f>IF(A185="NA","",VLOOKUP(A185,TN_DOC!A$2:I$9999,9,FALSE))</f>
        <v>0</v>
      </c>
      <c r="Z185" s="3"/>
    </row>
    <row r="186" spans="1:26" x14ac:dyDescent="0.2">
      <c r="A186" s="3">
        <v>10419</v>
      </c>
      <c r="B186" s="10" t="str">
        <f>IF(A186="NA","",VLOOKUP(A186,'QAQC ID Reference Page'!A$2:G$10999,2,FALSE))</f>
        <v>OBS1120</v>
      </c>
      <c r="C186" s="20">
        <f>IF(A186="NA","",VLOOKUP(A186,'QAQC ID Reference Page'!A$2:G$10999,3,FALSE))</f>
        <v>44139</v>
      </c>
      <c r="D186" s="12">
        <f>IF(A186="NA","",VLOOKUP(A186,'QAQC ID Reference Page'!A$2:G$10999,4,FALSE))</f>
        <v>0.45555555555555555</v>
      </c>
      <c r="E186" s="3">
        <f>IF(A186="NA","",VLOOKUP(A186,'QAQC ID Reference Page'!A$2:G$10999,5,FALSE))</f>
        <v>1037</v>
      </c>
      <c r="F186" s="3" t="str">
        <f>IF(A186="NA","",VLOOKUP(A186,'QAQC ID Reference Page'!A$2:G$10999,6,FALSE))</f>
        <v>C4</v>
      </c>
      <c r="G186" s="3" t="str">
        <f>IF(A186="NA","",VLOOKUP(A186,'QAQC ID Reference Page'!A$2:G$10999,7,FALSE))</f>
        <v>B</v>
      </c>
      <c r="H186" s="21">
        <f>IF(A186="NA","",VLOOKUP(A186,'Water Data'!G$2:O$9999,2,FALSE))</f>
        <v>9.1199999999999992</v>
      </c>
      <c r="I186" s="21">
        <f>IF(A186="NA","",VLOOKUP(A186,'Water Data'!G$2:O$9999,3,FALSE))</f>
        <v>17.2</v>
      </c>
      <c r="J186" s="3">
        <f>IF(A186="NA","",VLOOKUP(A186,'Water Data'!G$2:O$9999,4,FALSE))</f>
        <v>14.26</v>
      </c>
      <c r="K186" s="3">
        <f>IF(A186="NA","",VLOOKUP(A186,'Water Data'!G$2:O$9999,6,FALSE))</f>
        <v>8</v>
      </c>
      <c r="L186" s="3">
        <f>IF(A186="NA","",VLOOKUP(A186,'Water Data'!G$2:O$9999,9,FALSE))</f>
        <v>17.350000000000001</v>
      </c>
      <c r="M186" s="3">
        <f>IF(A186="NA","",VLOOKUP(A186,Nutrients!A$2:L$9999,8,FALSE))</f>
        <v>0.95</v>
      </c>
      <c r="N186" s="3">
        <f>IF(A186="NA","",VLOOKUP(A186,Nutrients!A$2:L$9999,9,FALSE))</f>
        <v>0.17</v>
      </c>
      <c r="O186" s="3">
        <f>IF(A186="NA","",VLOOKUP(A186,Nutrients!A$2:L$9999,10,FALSE))</f>
        <v>0.111</v>
      </c>
      <c r="P186" s="3">
        <f>IF(A186="NA","",VLOOKUP(A186,Nutrients!A$2:L$9999,11,FALSE))</f>
        <v>1</v>
      </c>
      <c r="Q186" s="21">
        <f>IF(A186="NA","",VLOOKUP(A186,Nutrients!A$2:L$9999,12,FALSE))</f>
        <v>61.83</v>
      </c>
      <c r="R186" s="3">
        <f>IF(A186="NA","",VLOOKUP(A186,Chla!A$2:O$9999,15,FALSE))</f>
        <v>13.226315999999997</v>
      </c>
      <c r="S186" s="3">
        <f>IF(A186="NA","",VLOOKUP(A186,TSS!A$2:L$9999,12,FALSE))</f>
        <v>32</v>
      </c>
      <c r="T186" s="21">
        <f>IF(A186="NA","",VLOOKUP(A186,PCN!A$2:Q$9999,11,FALSE))</f>
        <v>0</v>
      </c>
      <c r="U186" s="21">
        <f>IF(A186="NA","",VLOOKUP(A186,PCN!A$2:Q$9999,12,FALSE))</f>
        <v>0</v>
      </c>
      <c r="V186" s="21">
        <f>IF(A186="NA","",VLOOKUP(A186,PCN!A$2:Q$9999,14,FALSE))</f>
        <v>0</v>
      </c>
      <c r="W186" s="21">
        <f>IF(A186="NA","",VLOOKUP(A186,PCN!A$2:Q$9999,15,FALSE))</f>
        <v>0</v>
      </c>
      <c r="X186" s="21">
        <f>IF(A186="NA","",VLOOKUP(A186,TN_DOC!A$2:I$9999,8,FALSE))</f>
        <v>0</v>
      </c>
      <c r="Y186" s="21">
        <f>IF(A186="NA","",VLOOKUP(A186,TN_DOC!A$2:I$9999,9,FALSE))</f>
        <v>0</v>
      </c>
      <c r="Z186" s="3"/>
    </row>
    <row r="187" spans="1:26" x14ac:dyDescent="0.2">
      <c r="A187" s="3">
        <v>10405</v>
      </c>
      <c r="B187" s="10" t="str">
        <f>IF(A187="NA","",VLOOKUP(A187,'QAQC ID Reference Page'!A$2:G$10999,2,FALSE))</f>
        <v>OBS1120</v>
      </c>
      <c r="C187" s="20">
        <f>IF(A187="NA","",VLOOKUP(A187,'QAQC ID Reference Page'!A$2:G$10999,3,FALSE))</f>
        <v>44139</v>
      </c>
      <c r="D187" s="12">
        <f>IF(A187="NA","",VLOOKUP(A187,'QAQC ID Reference Page'!A$2:G$10999,4,FALSE))</f>
        <v>0.46736111111111112</v>
      </c>
      <c r="E187" s="3">
        <f>IF(A187="NA","",VLOOKUP(A187,'QAQC ID Reference Page'!A$2:G$10999,5,FALSE))</f>
        <v>1009</v>
      </c>
      <c r="F187" s="3" t="str">
        <f>IF(A187="NA","",VLOOKUP(A187,'QAQC ID Reference Page'!A$2:G$10999,6,FALSE))</f>
        <v>C5-1</v>
      </c>
      <c r="G187" s="3" t="str">
        <f>IF(A187="NA","",VLOOKUP(A187,'QAQC ID Reference Page'!A$2:G$10999,7,FALSE))</f>
        <v>S</v>
      </c>
      <c r="H187" s="21">
        <f>IF(A187="NA","",VLOOKUP(A187,'Water Data'!G$2:O$9999,2,FALSE))</f>
        <v>9.49</v>
      </c>
      <c r="I187" s="21">
        <f>IF(A187="NA","",VLOOKUP(A187,'Water Data'!G$2:O$9999,3,FALSE))</f>
        <v>17.600000000000001</v>
      </c>
      <c r="J187" s="3">
        <f>IF(A187="NA","",VLOOKUP(A187,'Water Data'!G$2:O$9999,4,FALSE))</f>
        <v>9.73</v>
      </c>
      <c r="K187" s="3">
        <f>IF(A187="NA","",VLOOKUP(A187,'Water Data'!G$2:O$9999,6,FALSE))</f>
        <v>8.0299999999999994</v>
      </c>
      <c r="L187" s="3">
        <f>IF(A187="NA","",VLOOKUP(A187,'Water Data'!G$2:O$9999,9,FALSE))</f>
        <v>15.5</v>
      </c>
      <c r="M187" s="3">
        <f>IF(A187="NA","",VLOOKUP(A187,Nutrients!A$2:L$9999,8,FALSE))</f>
        <v>3.04</v>
      </c>
      <c r="N187" s="3">
        <f>IF(A187="NA","",VLOOKUP(A187,Nutrients!A$2:L$9999,9,FALSE))</f>
        <v>0.19</v>
      </c>
      <c r="O187" s="3">
        <f>IF(A187="NA","",VLOOKUP(A187,Nutrients!A$2:L$9999,10,FALSE))</f>
        <v>0.247</v>
      </c>
      <c r="P187" s="3">
        <f>IF(A187="NA","",VLOOKUP(A187,Nutrients!A$2:L$9999,11,FALSE))</f>
        <v>0.56999999999999995</v>
      </c>
      <c r="Q187" s="21">
        <f>IF(A187="NA","",VLOOKUP(A187,Nutrients!A$2:L$9999,12,FALSE))</f>
        <v>73.53</v>
      </c>
      <c r="R187" s="3">
        <f>IF(A187="NA","",VLOOKUP(A187,Chla!A$2:O$9999,15,FALSE))</f>
        <v>10.444804</v>
      </c>
      <c r="S187" s="3">
        <f>IF(A187="NA","",VLOOKUP(A187,TSS!A$2:L$9999,12,FALSE))</f>
        <v>24</v>
      </c>
      <c r="T187" s="21">
        <f>IF(A187="NA","",VLOOKUP(A187,PCN!A$2:Q$9999,11,FALSE))</f>
        <v>0</v>
      </c>
      <c r="U187" s="21">
        <f>IF(A187="NA","",VLOOKUP(A187,PCN!A$2:Q$9999,12,FALSE))</f>
        <v>0</v>
      </c>
      <c r="V187" s="21">
        <f>IF(A187="NA","",VLOOKUP(A187,PCN!A$2:Q$9999,14,FALSE))</f>
        <v>0</v>
      </c>
      <c r="W187" s="21">
        <f>IF(A187="NA","",VLOOKUP(A187,PCN!A$2:Q$9999,15,FALSE))</f>
        <v>0</v>
      </c>
      <c r="X187" s="21">
        <f>IF(A187="NA","",VLOOKUP(A187,TN_DOC!A$2:I$9999,8,FALSE))</f>
        <v>0</v>
      </c>
      <c r="Y187" s="21">
        <f>IF(A187="NA","",VLOOKUP(A187,TN_DOC!A$2:I$9999,9,FALSE))</f>
        <v>0</v>
      </c>
      <c r="Z187" s="3"/>
    </row>
    <row r="188" spans="1:26" x14ac:dyDescent="0.2">
      <c r="A188" s="3">
        <v>10415</v>
      </c>
      <c r="B188" s="10" t="str">
        <f>IF(A188="NA","",VLOOKUP(A188,'QAQC ID Reference Page'!A$2:G$10999,2,FALSE))</f>
        <v>OBS1120</v>
      </c>
      <c r="C188" s="20">
        <f>IF(A188="NA","",VLOOKUP(A188,'QAQC ID Reference Page'!A$2:G$10999,3,FALSE))</f>
        <v>44139</v>
      </c>
      <c r="D188" s="12">
        <f>IF(A188="NA","",VLOOKUP(A188,'QAQC ID Reference Page'!A$2:G$10999,4,FALSE))</f>
        <v>0.49652777777777779</v>
      </c>
      <c r="E188" s="3">
        <f>IF(A188="NA","",VLOOKUP(A188,'QAQC ID Reference Page'!A$2:G$10999,5,FALSE))</f>
        <v>1033</v>
      </c>
      <c r="F188" s="3" t="str">
        <f>IF(A188="NA","",VLOOKUP(A188,'QAQC ID Reference Page'!A$2:G$10999,6,FALSE))</f>
        <v>C7C</v>
      </c>
      <c r="G188" s="3" t="str">
        <f>IF(A188="NA","",VLOOKUP(A188,'QAQC ID Reference Page'!A$2:G$10999,7,FALSE))</f>
        <v>S</v>
      </c>
      <c r="H188" s="21">
        <f>IF(A188="NA","",VLOOKUP(A188,'Water Data'!G$2:O$9999,2,FALSE))</f>
        <v>9.99</v>
      </c>
      <c r="I188" s="21">
        <f>IF(A188="NA","",VLOOKUP(A188,'Water Data'!G$2:O$9999,3,FALSE))</f>
        <v>18</v>
      </c>
      <c r="J188" s="3">
        <f>IF(A188="NA","",VLOOKUP(A188,'Water Data'!G$2:O$9999,4,FALSE))</f>
        <v>18.21</v>
      </c>
      <c r="K188" s="3">
        <f>IF(A188="NA","",VLOOKUP(A188,'Water Data'!G$2:O$9999,6,FALSE))</f>
        <v>8.0500000000000007</v>
      </c>
      <c r="L188" s="3">
        <f>IF(A188="NA","",VLOOKUP(A188,'Water Data'!G$2:O$9999,9,FALSE))</f>
        <v>16.420000000000002</v>
      </c>
      <c r="M188" s="3">
        <f>IF(A188="NA","",VLOOKUP(A188,Nutrients!A$2:L$9999,8,FALSE))</f>
        <v>2.79</v>
      </c>
      <c r="N188" s="3">
        <f>IF(A188="NA","",VLOOKUP(A188,Nutrients!A$2:L$9999,9,FALSE))</f>
        <v>0.15</v>
      </c>
      <c r="O188" s="3">
        <f>IF(A188="NA","",VLOOKUP(A188,Nutrients!A$2:L$9999,10,FALSE))</f>
        <v>0.314</v>
      </c>
      <c r="P188" s="3">
        <f>IF(A188="NA","",VLOOKUP(A188,Nutrients!A$2:L$9999,11,FALSE))</f>
        <v>1.17</v>
      </c>
      <c r="Q188" s="21">
        <f>IF(A188="NA","",VLOOKUP(A188,Nutrients!A$2:L$9999,12,FALSE))</f>
        <v>77.94</v>
      </c>
      <c r="R188" s="3">
        <f>IF(A188="NA","",VLOOKUP(A188,Chla!A$2:O$9999,15,FALSE))</f>
        <v>8.021452</v>
      </c>
      <c r="S188" s="3">
        <f>IF(A188="NA","",VLOOKUP(A188,TSS!A$2:L$9999,12,FALSE))</f>
        <v>4</v>
      </c>
      <c r="T188" s="21">
        <f>IF(A188="NA","",VLOOKUP(A188,PCN!A$2:Q$9999,11,FALSE))</f>
        <v>0</v>
      </c>
      <c r="U188" s="21">
        <f>IF(A188="NA","",VLOOKUP(A188,PCN!A$2:Q$9999,12,FALSE))</f>
        <v>0</v>
      </c>
      <c r="V188" s="21">
        <f>IF(A188="NA","",VLOOKUP(A188,PCN!A$2:Q$9999,14,FALSE))</f>
        <v>0</v>
      </c>
      <c r="W188" s="21">
        <f>IF(A188="NA","",VLOOKUP(A188,PCN!A$2:Q$9999,15,FALSE))</f>
        <v>0</v>
      </c>
      <c r="X188" s="21">
        <f>IF(A188="NA","",VLOOKUP(A188,TN_DOC!A$2:I$9999,8,FALSE))</f>
        <v>0</v>
      </c>
      <c r="Y188" s="21">
        <f>IF(A188="NA","",VLOOKUP(A188,TN_DOC!A$2:I$9999,9,FALSE))</f>
        <v>0</v>
      </c>
      <c r="Z188" s="3"/>
    </row>
    <row r="189" spans="1:26" x14ac:dyDescent="0.2">
      <c r="A189" s="3">
        <v>10404</v>
      </c>
      <c r="B189" s="10" t="str">
        <f>IF(A189="NA","",VLOOKUP(A189,'QAQC ID Reference Page'!A$2:G$10999,2,FALSE))</f>
        <v>OBS1120</v>
      </c>
      <c r="C189" s="20">
        <f>IF(A189="NA","",VLOOKUP(A189,'QAQC ID Reference Page'!A$2:G$10999,3,FALSE))</f>
        <v>44139</v>
      </c>
      <c r="D189" s="12">
        <f>IF(A189="NA","",VLOOKUP(A189,'QAQC ID Reference Page'!A$2:G$10999,4,FALSE))</f>
        <v>0.49652777777777779</v>
      </c>
      <c r="E189" s="3">
        <f>IF(A189="NA","",VLOOKUP(A189,'QAQC ID Reference Page'!A$2:G$10999,5,FALSE))</f>
        <v>1039</v>
      </c>
      <c r="F189" s="3" t="str">
        <f>IF(A189="NA","",VLOOKUP(A189,'QAQC ID Reference Page'!A$2:G$10999,6,FALSE))</f>
        <v>C7C</v>
      </c>
      <c r="G189" s="3" t="str">
        <f>IF(A189="NA","",VLOOKUP(A189,'QAQC ID Reference Page'!A$2:G$10999,7,FALSE))</f>
        <v>B</v>
      </c>
      <c r="H189" s="21">
        <f>IF(A189="NA","",VLOOKUP(A189,'Water Data'!G$2:O$9999,2,FALSE))</f>
        <v>7.64</v>
      </c>
      <c r="I189" s="21">
        <f>IF(A189="NA","",VLOOKUP(A189,'Water Data'!G$2:O$9999,3,FALSE))</f>
        <v>19.7</v>
      </c>
      <c r="J189" s="3">
        <f>IF(A189="NA","",VLOOKUP(A189,'Water Data'!G$2:O$9999,4,FALSE))</f>
        <v>27.45</v>
      </c>
      <c r="K189" s="3">
        <f>IF(A189="NA","",VLOOKUP(A189,'Water Data'!G$2:O$9999,6,FALSE))</f>
        <v>8.0500000000000007</v>
      </c>
      <c r="L189" s="3">
        <f>IF(A189="NA","",VLOOKUP(A189,'Water Data'!G$2:O$9999,9,FALSE))</f>
        <v>22.17</v>
      </c>
      <c r="M189" s="3">
        <f>IF(A189="NA","",VLOOKUP(A189,Nutrients!A$2:L$9999,8,FALSE))</f>
        <v>0.79</v>
      </c>
      <c r="N189" s="3">
        <f>IF(A189="NA","",VLOOKUP(A189,Nutrients!A$2:L$9999,9,FALSE))</f>
        <v>0.18</v>
      </c>
      <c r="O189" s="3">
        <f>IF(A189="NA","",VLOOKUP(A189,Nutrients!A$2:L$9999,10,FALSE))</f>
        <v>0.13100000000000001</v>
      </c>
      <c r="P189" s="3">
        <f>IF(A189="NA","",VLOOKUP(A189,Nutrients!A$2:L$9999,11,FALSE))</f>
        <v>0.78</v>
      </c>
      <c r="Q189" s="21">
        <f>IF(A189="NA","",VLOOKUP(A189,Nutrients!A$2:L$9999,12,FALSE))</f>
        <v>23.71</v>
      </c>
      <c r="R189" s="3">
        <f>IF(A189="NA","",VLOOKUP(A189,Chla!A$2:O$9999,15,FALSE))</f>
        <v>4.7334839999999998</v>
      </c>
      <c r="S189" s="3">
        <f>IF(A189="NA","",VLOOKUP(A189,TSS!A$2:L$9999,12,FALSE))</f>
        <v>44</v>
      </c>
      <c r="T189" s="21">
        <f>IF(A189="NA","",VLOOKUP(A189,PCN!A$2:Q$9999,11,FALSE))</f>
        <v>0</v>
      </c>
      <c r="U189" s="21">
        <f>IF(A189="NA","",VLOOKUP(A189,PCN!A$2:Q$9999,12,FALSE))</f>
        <v>0</v>
      </c>
      <c r="V189" s="21">
        <f>IF(A189="NA","",VLOOKUP(A189,PCN!A$2:Q$9999,14,FALSE))</f>
        <v>0</v>
      </c>
      <c r="W189" s="21">
        <f>IF(A189="NA","",VLOOKUP(A189,PCN!A$2:Q$9999,15,FALSE))</f>
        <v>0</v>
      </c>
      <c r="X189" s="21">
        <f>IF(A189="NA","",VLOOKUP(A189,TN_DOC!A$2:I$9999,8,FALSE))</f>
        <v>0</v>
      </c>
      <c r="Y189" s="21">
        <f>IF(A189="NA","",VLOOKUP(A189,TN_DOC!A$2:I$9999,9,FALSE))</f>
        <v>0</v>
      </c>
      <c r="Z189" s="3"/>
    </row>
    <row r="190" spans="1:26" x14ac:dyDescent="0.2">
      <c r="A190" s="3">
        <v>10402</v>
      </c>
      <c r="B190" s="10" t="str">
        <f>IF(A190="NA","",VLOOKUP(A190,'QAQC ID Reference Page'!A$2:G$10999,2,FALSE))</f>
        <v>OBS1120</v>
      </c>
      <c r="C190" s="20">
        <f>IF(A190="NA","",VLOOKUP(A190,'QAQC ID Reference Page'!A$2:G$10999,3,FALSE))</f>
        <v>44139</v>
      </c>
      <c r="D190" s="12">
        <f>IF(A190="NA","",VLOOKUP(A190,'QAQC ID Reference Page'!A$2:G$10999,4,FALSE))</f>
        <v>0.52638888888888891</v>
      </c>
      <c r="E190" s="3">
        <f>IF(A190="NA","",VLOOKUP(A190,'QAQC ID Reference Page'!A$2:G$10999,5,FALSE))</f>
        <v>1022</v>
      </c>
      <c r="F190" s="3" t="str">
        <f>IF(A190="NA","",VLOOKUP(A190,'QAQC ID Reference Page'!A$2:G$10999,6,FALSE))</f>
        <v>C9</v>
      </c>
      <c r="G190" s="3" t="str">
        <f>IF(A190="NA","",VLOOKUP(A190,'QAQC ID Reference Page'!A$2:G$10999,7,FALSE))</f>
        <v>S</v>
      </c>
      <c r="H190" s="21">
        <f>IF(A190="NA","",VLOOKUP(A190,'Water Data'!G$2:O$9999,2,FALSE))</f>
        <v>9.81</v>
      </c>
      <c r="I190" s="21">
        <f>IF(A190="NA","",VLOOKUP(A190,'Water Data'!G$2:O$9999,3,FALSE))</f>
        <v>18.5</v>
      </c>
      <c r="J190" s="3">
        <f>IF(A190="NA","",VLOOKUP(A190,'Water Data'!G$2:O$9999,4,FALSE))</f>
        <v>17.25</v>
      </c>
      <c r="K190" s="3">
        <f>IF(A190="NA","",VLOOKUP(A190,'Water Data'!G$2:O$9999,6,FALSE))</f>
        <v>8.07</v>
      </c>
      <c r="L190" s="3">
        <f>IF(A190="NA","",VLOOKUP(A190,'Water Data'!G$2:O$9999,9,FALSE))</f>
        <v>18.100000000000001</v>
      </c>
      <c r="M190" s="3">
        <f>IF(A190="NA","",VLOOKUP(A190,Nutrients!A$2:L$9999,8,FALSE))</f>
        <v>0.38</v>
      </c>
      <c r="N190" s="3">
        <f>IF(A190="NA","",VLOOKUP(A190,Nutrients!A$2:L$9999,9,FALSE))</f>
        <v>0.13</v>
      </c>
      <c r="O190" s="3">
        <f>IF(A190="NA","",VLOOKUP(A190,Nutrients!A$2:L$9999,10,FALSE))</f>
        <v>0.123</v>
      </c>
      <c r="P190" s="3">
        <f>IF(A190="NA","",VLOOKUP(A190,Nutrients!A$2:L$9999,11,FALSE))</f>
        <v>0.53</v>
      </c>
      <c r="Q190" s="21">
        <f>IF(A190="NA","",VLOOKUP(A190,Nutrients!A$2:L$9999,12,FALSE))</f>
        <v>59.27</v>
      </c>
      <c r="R190" s="3">
        <f>IF(A190="NA","",VLOOKUP(A190,Chla!A$2:O$9999,15,FALSE))</f>
        <v>5.5752586666666657</v>
      </c>
      <c r="S190" s="3">
        <f>IF(A190="NA","",VLOOKUP(A190,TSS!A$2:L$9999,12,FALSE))</f>
        <v>15.555555555555555</v>
      </c>
      <c r="T190" s="21">
        <f>IF(A190="NA","",VLOOKUP(A190,PCN!A$2:Q$9999,11,FALSE))</f>
        <v>0</v>
      </c>
      <c r="U190" s="21">
        <f>IF(A190="NA","",VLOOKUP(A190,PCN!A$2:Q$9999,12,FALSE))</f>
        <v>0</v>
      </c>
      <c r="V190" s="21">
        <f>IF(A190="NA","",VLOOKUP(A190,PCN!A$2:Q$9999,14,FALSE))</f>
        <v>0</v>
      </c>
      <c r="W190" s="21">
        <f>IF(A190="NA","",VLOOKUP(A190,PCN!A$2:Q$9999,15,FALSE))</f>
        <v>0</v>
      </c>
      <c r="X190" s="21">
        <f>IF(A190="NA","",VLOOKUP(A190,TN_DOC!A$2:I$9999,8,FALSE))</f>
        <v>0</v>
      </c>
      <c r="Y190" s="21">
        <f>IF(A190="NA","",VLOOKUP(A190,TN_DOC!A$2:I$9999,9,FALSE))</f>
        <v>0</v>
      </c>
      <c r="Z190" s="3"/>
    </row>
    <row r="191" spans="1:26" x14ac:dyDescent="0.2">
      <c r="A191" s="3">
        <v>10403</v>
      </c>
      <c r="B191" s="10" t="str">
        <f>IF(A191="NA","",VLOOKUP(A191,'QAQC ID Reference Page'!A$2:G$10999,2,FALSE))</f>
        <v>OBS1120</v>
      </c>
      <c r="C191" s="20">
        <f>IF(A191="NA","",VLOOKUP(A191,'QAQC ID Reference Page'!A$2:G$10999,3,FALSE))</f>
        <v>44139</v>
      </c>
      <c r="D191" s="12">
        <f>IF(A191="NA","",VLOOKUP(A191,'QAQC ID Reference Page'!A$2:G$10999,4,FALSE))</f>
        <v>0.52638888888888891</v>
      </c>
      <c r="E191" s="3">
        <f>IF(A191="NA","",VLOOKUP(A191,'QAQC ID Reference Page'!A$2:G$10999,5,FALSE))</f>
        <v>1034</v>
      </c>
      <c r="F191" s="3" t="str">
        <f>IF(A191="NA","",VLOOKUP(A191,'QAQC ID Reference Page'!A$2:G$10999,6,FALSE))</f>
        <v>C9</v>
      </c>
      <c r="G191" s="3" t="str">
        <f>IF(A191="NA","",VLOOKUP(A191,'QAQC ID Reference Page'!A$2:G$10999,7,FALSE))</f>
        <v>B</v>
      </c>
      <c r="H191" s="21">
        <f>IF(A191="NA","",VLOOKUP(A191,'Water Data'!G$2:O$9999,2,FALSE))</f>
        <v>8.08</v>
      </c>
      <c r="I191" s="21">
        <f>IF(A191="NA","",VLOOKUP(A191,'Water Data'!G$2:O$9999,3,FALSE))</f>
        <v>18.8</v>
      </c>
      <c r="J191" s="3">
        <f>IF(A191="NA","",VLOOKUP(A191,'Water Data'!G$2:O$9999,4,FALSE))</f>
        <v>21.27</v>
      </c>
      <c r="K191" s="3">
        <f>IF(A191="NA","",VLOOKUP(A191,'Water Data'!G$2:O$9999,6,FALSE))</f>
        <v>8.0299999999999994</v>
      </c>
      <c r="L191" s="3">
        <f>IF(A191="NA","",VLOOKUP(A191,'Water Data'!G$2:O$9999,9,FALSE))</f>
        <v>19.739999999999998</v>
      </c>
      <c r="M191" s="3">
        <f>IF(A191="NA","",VLOOKUP(A191,Nutrients!A$2:L$9999,8,FALSE))</f>
        <v>1.38</v>
      </c>
      <c r="N191" s="3">
        <f>IF(A191="NA","",VLOOKUP(A191,Nutrients!A$2:L$9999,9,FALSE))</f>
        <v>0.26</v>
      </c>
      <c r="O191" s="3">
        <f>IF(A191="NA","",VLOOKUP(A191,Nutrients!A$2:L$9999,10,FALSE))</f>
        <v>0.35699999999999998</v>
      </c>
      <c r="P191" s="3">
        <f>IF(A191="NA","",VLOOKUP(A191,Nutrients!A$2:L$9999,11,FALSE))</f>
        <v>1.23</v>
      </c>
      <c r="Q191" s="21">
        <f>IF(A191="NA","",VLOOKUP(A191,Nutrients!A$2:L$9999,12,FALSE))</f>
        <v>53.3</v>
      </c>
      <c r="R191" s="3">
        <f>IF(A191="NA","",VLOOKUP(A191,Chla!A$2:O$9999,15,FALSE))</f>
        <v>10.251515999999999</v>
      </c>
      <c r="S191" s="3">
        <f>IF(A191="NA","",VLOOKUP(A191,TSS!A$2:L$9999,12,FALSE))</f>
        <v>44</v>
      </c>
      <c r="T191" s="21">
        <f>IF(A191="NA","",VLOOKUP(A191,PCN!A$2:Q$9999,11,FALSE))</f>
        <v>0</v>
      </c>
      <c r="U191" s="21">
        <f>IF(A191="NA","",VLOOKUP(A191,PCN!A$2:Q$9999,12,FALSE))</f>
        <v>0</v>
      </c>
      <c r="V191" s="21">
        <f>IF(A191="NA","",VLOOKUP(A191,PCN!A$2:Q$9999,14,FALSE))</f>
        <v>0</v>
      </c>
      <c r="W191" s="21">
        <f>IF(A191="NA","",VLOOKUP(A191,PCN!A$2:Q$9999,15,FALSE))</f>
        <v>0</v>
      </c>
      <c r="X191" s="21">
        <f>IF(A191="NA","",VLOOKUP(A191,TN_DOC!A$2:I$9999,8,FALSE))</f>
        <v>0</v>
      </c>
      <c r="Y191" s="21">
        <f>IF(A191="NA","",VLOOKUP(A191,TN_DOC!A$2:I$9999,9,FALSE))</f>
        <v>0</v>
      </c>
      <c r="Z191" s="3"/>
    </row>
    <row r="192" spans="1:26" x14ac:dyDescent="0.2">
      <c r="A192" s="3">
        <v>10421</v>
      </c>
      <c r="B192" s="10" t="str">
        <f>IF(A192="NA","",VLOOKUP(A192,'QAQC ID Reference Page'!A$2:G$10999,2,FALSE))</f>
        <v>OBS1120</v>
      </c>
      <c r="C192" s="20">
        <f>IF(A192="NA","",VLOOKUP(A192,'QAQC ID Reference Page'!A$2:G$10999,3,FALSE))</f>
        <v>44139</v>
      </c>
      <c r="D192" s="12">
        <f>IF(A192="NA","",VLOOKUP(A192,'QAQC ID Reference Page'!A$2:G$10999,4,FALSE))</f>
        <v>0.56180555555555556</v>
      </c>
      <c r="E192" s="3">
        <f>IF(A192="NA","",VLOOKUP(A192,'QAQC ID Reference Page'!A$2:G$10999,5,FALSE))</f>
        <v>1038</v>
      </c>
      <c r="F192" s="3" t="str">
        <f>IF(A192="NA","",VLOOKUP(A192,'QAQC ID Reference Page'!A$2:G$10999,6,FALSE))</f>
        <v>WB</v>
      </c>
      <c r="G192" s="3" t="str">
        <f>IF(A192="NA","",VLOOKUP(A192,'QAQC ID Reference Page'!A$2:G$10999,7,FALSE))</f>
        <v>S</v>
      </c>
      <c r="H192" s="21">
        <f>IF(A192="NA","",VLOOKUP(A192,'Water Data'!G$2:O$9999,2,FALSE))</f>
        <v>10.36</v>
      </c>
      <c r="I192" s="21">
        <f>IF(A192="NA","",VLOOKUP(A192,'Water Data'!G$2:O$9999,3,FALSE))</f>
        <v>18.8</v>
      </c>
      <c r="J192" s="3">
        <f>IF(A192="NA","",VLOOKUP(A192,'Water Data'!G$2:O$9999,4,FALSE))</f>
        <v>18.62</v>
      </c>
      <c r="K192" s="3">
        <f>IF(A192="NA","",VLOOKUP(A192,'Water Data'!G$2:O$9999,6,FALSE))</f>
        <v>8.1</v>
      </c>
      <c r="L192" s="3">
        <f>IF(A192="NA","",VLOOKUP(A192,'Water Data'!G$2:O$9999,9,FALSE))</f>
        <v>16.579999999999998</v>
      </c>
      <c r="M192" s="3">
        <f>IF(A192="NA","",VLOOKUP(A192,Nutrients!A$2:L$9999,8,FALSE))</f>
        <v>1.94</v>
      </c>
      <c r="N192" s="3">
        <f>IF(A192="NA","",VLOOKUP(A192,Nutrients!A$2:L$9999,9,FALSE))</f>
        <v>0.17</v>
      </c>
      <c r="O192" s="3">
        <f>IF(A192="NA","",VLOOKUP(A192,Nutrients!A$2:L$9999,10,FALSE))</f>
        <v>0.105</v>
      </c>
      <c r="P192" s="3">
        <f>IF(A192="NA","",VLOOKUP(A192,Nutrients!A$2:L$9999,11,FALSE))</f>
        <v>1.59</v>
      </c>
      <c r="Q192" s="21">
        <f>IF(A192="NA","",VLOOKUP(A192,Nutrients!A$2:L$9999,12,FALSE))</f>
        <v>51.74</v>
      </c>
      <c r="R192" s="3">
        <f>IF(A192="NA","",VLOOKUP(A192,Chla!A$2:O$9999,15,FALSE))</f>
        <v>16.575112000000001</v>
      </c>
      <c r="S192" s="3">
        <f>IF(A192="NA","",VLOOKUP(A192,TSS!A$2:L$9999,12,FALSE))</f>
        <v>4</v>
      </c>
      <c r="T192" s="21">
        <f>IF(A192="NA","",VLOOKUP(A192,PCN!A$2:Q$9999,11,FALSE))</f>
        <v>0</v>
      </c>
      <c r="U192" s="21">
        <f>IF(A192="NA","",VLOOKUP(A192,PCN!A$2:Q$9999,12,FALSE))</f>
        <v>0</v>
      </c>
      <c r="V192" s="21">
        <f>IF(A192="NA","",VLOOKUP(A192,PCN!A$2:Q$9999,14,FALSE))</f>
        <v>0</v>
      </c>
      <c r="W192" s="21">
        <f>IF(A192="NA","",VLOOKUP(A192,PCN!A$2:Q$9999,15,FALSE))</f>
        <v>0</v>
      </c>
      <c r="X192" s="21">
        <f>IF(A192="NA","",VLOOKUP(A192,TN_DOC!A$2:I$9999,8,FALSE))</f>
        <v>0</v>
      </c>
      <c r="Y192" s="21">
        <f>IF(A192="NA","",VLOOKUP(A192,TN_DOC!A$2:I$9999,9,FALSE))</f>
        <v>0</v>
      </c>
      <c r="Z192" s="3"/>
    </row>
    <row r="193" spans="1:26" x14ac:dyDescent="0.2">
      <c r="A193" s="3">
        <v>10418</v>
      </c>
      <c r="B193" s="10" t="str">
        <f>IF(A193="NA","",VLOOKUP(A193,'QAQC ID Reference Page'!A$2:G$10999,2,FALSE))</f>
        <v>OBS1120</v>
      </c>
      <c r="C193" s="20">
        <f>IF(A193="NA","",VLOOKUP(A193,'QAQC ID Reference Page'!A$2:G$10999,3,FALSE))</f>
        <v>44139</v>
      </c>
      <c r="D193" s="12">
        <f>IF(A193="NA","",VLOOKUP(A193,'QAQC ID Reference Page'!A$2:G$10999,4,FALSE))</f>
        <v>0.56180555555555556</v>
      </c>
      <c r="E193" s="3">
        <f>IF(A193="NA","",VLOOKUP(A193,'QAQC ID Reference Page'!A$2:G$10999,5,FALSE))</f>
        <v>1030</v>
      </c>
      <c r="F193" s="3" t="str">
        <f>IF(A193="NA","",VLOOKUP(A193,'QAQC ID Reference Page'!A$2:G$10999,6,FALSE))</f>
        <v>WB</v>
      </c>
      <c r="G193" s="3" t="str">
        <f>IF(A193="NA","",VLOOKUP(A193,'QAQC ID Reference Page'!A$2:G$10999,7,FALSE))</f>
        <v>B</v>
      </c>
      <c r="H193" s="21">
        <f>IF(A193="NA","",VLOOKUP(A193,'Water Data'!G$2:O$9999,2,FALSE))</f>
        <v>9.41</v>
      </c>
      <c r="I193" s="21">
        <f>IF(A193="NA","",VLOOKUP(A193,'Water Data'!G$2:O$9999,3,FALSE))</f>
        <v>18.8</v>
      </c>
      <c r="J193" s="3">
        <f>IF(A193="NA","",VLOOKUP(A193,'Water Data'!G$2:O$9999,4,FALSE))</f>
        <v>20.8</v>
      </c>
      <c r="K193" s="3">
        <f>IF(A193="NA","",VLOOKUP(A193,'Water Data'!G$2:O$9999,6,FALSE))</f>
        <v>7.97</v>
      </c>
      <c r="L193" s="3">
        <f>IF(A193="NA","",VLOOKUP(A193,'Water Data'!G$2:O$9999,9,FALSE))</f>
        <v>18.39</v>
      </c>
      <c r="M193" s="3">
        <f>IF(A193="NA","",VLOOKUP(A193,Nutrients!A$2:L$9999,8,FALSE))</f>
        <v>0.46</v>
      </c>
      <c r="N193" s="3">
        <f>IF(A193="NA","",VLOOKUP(A193,Nutrients!A$2:L$9999,9,FALSE))</f>
        <v>0.28999999999999998</v>
      </c>
      <c r="O193" s="3">
        <f>IF(A193="NA","",VLOOKUP(A193,Nutrients!A$2:L$9999,10,FALSE))</f>
        <v>5.2999999999999999E-2</v>
      </c>
      <c r="P193" s="3">
        <f>IF(A193="NA","",VLOOKUP(A193,Nutrients!A$2:L$9999,11,FALSE))</f>
        <v>2.4300000000000002</v>
      </c>
      <c r="Q193" s="21">
        <f>IF(A193="NA","",VLOOKUP(A193,Nutrients!A$2:L$9999,12,FALSE))</f>
        <v>37.85</v>
      </c>
      <c r="R193" s="3">
        <f>IF(A193="NA","",VLOOKUP(A193,Chla!A$2:O$9999,15,FALSE))</f>
        <v>10.525463999999999</v>
      </c>
      <c r="S193" s="3">
        <f>IF(A193="NA","",VLOOKUP(A193,TSS!A$2:L$9999,12,FALSE))</f>
        <v>90</v>
      </c>
      <c r="T193" s="21">
        <f>IF(A193="NA","",VLOOKUP(A193,PCN!A$2:Q$9999,11,FALSE))</f>
        <v>0</v>
      </c>
      <c r="U193" s="21">
        <f>IF(A193="NA","",VLOOKUP(A193,PCN!A$2:Q$9999,12,FALSE))</f>
        <v>0</v>
      </c>
      <c r="V193" s="21">
        <f>IF(A193="NA","",VLOOKUP(A193,PCN!A$2:Q$9999,14,FALSE))</f>
        <v>0</v>
      </c>
      <c r="W193" s="21">
        <f>IF(A193="NA","",VLOOKUP(A193,PCN!A$2:Q$9999,15,FALSE))</f>
        <v>0</v>
      </c>
      <c r="X193" s="21">
        <f>IF(A193="NA","",VLOOKUP(A193,TN_DOC!A$2:I$9999,8,FALSE))</f>
        <v>0</v>
      </c>
      <c r="Y193" s="21">
        <f>IF(A193="NA","",VLOOKUP(A193,TN_DOC!A$2:I$9999,9,FALSE))</f>
        <v>0</v>
      </c>
      <c r="Z193" s="3"/>
    </row>
    <row r="194" spans="1:26" x14ac:dyDescent="0.2">
      <c r="A194" s="3">
        <v>10412</v>
      </c>
      <c r="B194" s="10" t="str">
        <f>IF(A194="NA","",VLOOKUP(A194,'QAQC ID Reference Page'!A$2:G$10999,2,FALSE))</f>
        <v>OBS1120</v>
      </c>
      <c r="C194" s="20">
        <f>IF(A194="NA","",VLOOKUP(A194,'QAQC ID Reference Page'!A$2:G$10999,3,FALSE))</f>
        <v>44139</v>
      </c>
      <c r="D194" s="12">
        <f>IF(A194="NA","",VLOOKUP(A194,'QAQC ID Reference Page'!A$2:G$10999,4,FALSE))</f>
        <v>0.57847222222222228</v>
      </c>
      <c r="E194" s="3">
        <f>IF(A194="NA","",VLOOKUP(A194,'QAQC ID Reference Page'!A$2:G$10999,5,FALSE))</f>
        <v>1014</v>
      </c>
      <c r="F194" s="3" t="str">
        <f>IF(A194="NA","",VLOOKUP(A194,'QAQC ID Reference Page'!A$2:G$10999,6,FALSE))</f>
        <v>BSR</v>
      </c>
      <c r="G194" s="3" t="str">
        <f>IF(A194="NA","",VLOOKUP(A194,'QAQC ID Reference Page'!A$2:G$10999,7,FALSE))</f>
        <v>S</v>
      </c>
      <c r="H194" s="21">
        <f>IF(A194="NA","",VLOOKUP(A194,'Water Data'!G$2:O$9999,2,FALSE))</f>
        <v>9.4700000000000006</v>
      </c>
      <c r="I194" s="21">
        <f>IF(A194="NA","",VLOOKUP(A194,'Water Data'!G$2:O$9999,3,FALSE))</f>
        <v>18.7</v>
      </c>
      <c r="J194" s="3">
        <f>IF(A194="NA","",VLOOKUP(A194,'Water Data'!G$2:O$9999,4,FALSE))</f>
        <v>18.39</v>
      </c>
      <c r="K194" s="3">
        <f>IF(A194="NA","",VLOOKUP(A194,'Water Data'!G$2:O$9999,6,FALSE))</f>
        <v>7.98</v>
      </c>
      <c r="L194" s="3">
        <f>IF(A194="NA","",VLOOKUP(A194,'Water Data'!G$2:O$9999,9,FALSE))</f>
        <v>16.47</v>
      </c>
      <c r="M194" s="3">
        <f>IF(A194="NA","",VLOOKUP(A194,Nutrients!A$2:L$9999,8,FALSE))</f>
        <v>0.12</v>
      </c>
      <c r="N194" s="3">
        <f>IF(A194="NA","",VLOOKUP(A194,Nutrients!A$2:L$9999,9,FALSE))</f>
        <v>0.27</v>
      </c>
      <c r="O194" s="3">
        <f>IF(A194="NA","",VLOOKUP(A194,Nutrients!A$2:L$9999,10,FALSE))</f>
        <v>0.01</v>
      </c>
      <c r="P194" s="3">
        <f>IF(A194="NA","",VLOOKUP(A194,Nutrients!A$2:L$9999,11,FALSE))</f>
        <v>0.15</v>
      </c>
      <c r="Q194" s="21">
        <f>IF(A194="NA","",VLOOKUP(A194,Nutrients!A$2:L$9999,12,FALSE))</f>
        <v>44.6</v>
      </c>
      <c r="R194" s="3">
        <f>IF(A194="NA","",VLOOKUP(A194,Chla!A$2:O$9999,15,FALSE))</f>
        <v>11.121164</v>
      </c>
      <c r="S194" s="3">
        <f>IF(A194="NA","",VLOOKUP(A194,TSS!A$2:L$9999,12,FALSE))</f>
        <v>4</v>
      </c>
      <c r="T194" s="21">
        <f>IF(A194="NA","",VLOOKUP(A194,PCN!A$2:Q$9999,11,FALSE))</f>
        <v>0</v>
      </c>
      <c r="U194" s="21">
        <f>IF(A194="NA","",VLOOKUP(A194,PCN!A$2:Q$9999,12,FALSE))</f>
        <v>0</v>
      </c>
      <c r="V194" s="21">
        <f>IF(A194="NA","",VLOOKUP(A194,PCN!A$2:Q$9999,14,FALSE))</f>
        <v>0</v>
      </c>
      <c r="W194" s="21">
        <f>IF(A194="NA","",VLOOKUP(A194,PCN!A$2:Q$9999,15,FALSE))</f>
        <v>0</v>
      </c>
      <c r="X194" s="21">
        <f>IF(A194="NA","",VLOOKUP(A194,TN_DOC!A$2:I$9999,8,FALSE))</f>
        <v>0</v>
      </c>
      <c r="Y194" s="21">
        <f>IF(A194="NA","",VLOOKUP(A194,TN_DOC!A$2:I$9999,9,FALSE))</f>
        <v>0</v>
      </c>
      <c r="Z194" s="3"/>
    </row>
    <row r="195" spans="1:26" x14ac:dyDescent="0.2">
      <c r="A195" s="3">
        <v>10409</v>
      </c>
      <c r="B195" s="10" t="str">
        <f>IF(A195="NA","",VLOOKUP(A195,'QAQC ID Reference Page'!A$2:G$10999,2,FALSE))</f>
        <v>OBS1120</v>
      </c>
      <c r="C195" s="20">
        <f>IF(A195="NA","",VLOOKUP(A195,'QAQC ID Reference Page'!A$2:G$10999,3,FALSE))</f>
        <v>44139</v>
      </c>
      <c r="D195" s="12">
        <f>IF(A195="NA","",VLOOKUP(A195,'QAQC ID Reference Page'!A$2:G$10999,4,FALSE))</f>
        <v>0.59166666666666667</v>
      </c>
      <c r="E195" s="3">
        <f>IF(A195="NA","",VLOOKUP(A195,'QAQC ID Reference Page'!A$2:G$10999,5,FALSE))</f>
        <v>1004</v>
      </c>
      <c r="F195" s="3" t="str">
        <f>IF(A195="NA","",VLOOKUP(A195,'QAQC ID Reference Page'!A$2:G$10999,6,FALSE))</f>
        <v>B11</v>
      </c>
      <c r="G195" s="3" t="str">
        <f>IF(A195="NA","",VLOOKUP(A195,'QAQC ID Reference Page'!A$2:G$10999,7,FALSE))</f>
        <v>S</v>
      </c>
      <c r="H195" s="21">
        <f>IF(A195="NA","",VLOOKUP(A195,'Water Data'!G$2:O$9999,2,FALSE))</f>
        <v>9.9</v>
      </c>
      <c r="I195" s="21">
        <f>IF(A195="NA","",VLOOKUP(A195,'Water Data'!G$2:O$9999,3,FALSE))</f>
        <v>17.5</v>
      </c>
      <c r="J195" s="3">
        <f>IF(A195="NA","",VLOOKUP(A195,'Water Data'!G$2:O$9999,4,FALSE))</f>
        <v>19.8</v>
      </c>
      <c r="K195" s="3">
        <f>IF(A195="NA","",VLOOKUP(A195,'Water Data'!G$2:O$9999,6,FALSE))</f>
        <v>8.0500000000000007</v>
      </c>
      <c r="L195" s="3">
        <f>IF(A195="NA","",VLOOKUP(A195,'Water Data'!G$2:O$9999,9,FALSE))</f>
        <v>18.53</v>
      </c>
      <c r="M195" s="3">
        <f>IF(A195="NA","",VLOOKUP(A195,Nutrients!A$2:L$9999,8,FALSE))</f>
        <v>0.22</v>
      </c>
      <c r="N195" s="3">
        <f>IF(A195="NA","",VLOOKUP(A195,Nutrients!A$2:L$9999,9,FALSE))</f>
        <v>0.18</v>
      </c>
      <c r="O195" s="3">
        <f>IF(A195="NA","",VLOOKUP(A195,Nutrients!A$2:L$9999,10,FALSE))</f>
        <v>7.0000000000000001E-3</v>
      </c>
      <c r="P195" s="3">
        <f>IF(A195="NA","",VLOOKUP(A195,Nutrients!A$2:L$9999,11,FALSE))</f>
        <v>1.1100000000000001</v>
      </c>
      <c r="Q195" s="21">
        <f>IF(A195="NA","",VLOOKUP(A195,Nutrients!A$2:L$9999,12,FALSE))</f>
        <v>45.05</v>
      </c>
      <c r="R195" s="3">
        <f>IF(A195="NA","",VLOOKUP(A195,Chla!A$2:O$9999,15,FALSE))</f>
        <v>6.0869439999999999</v>
      </c>
      <c r="S195" s="3">
        <f>IF(A195="NA","",VLOOKUP(A195,TSS!A$2:L$9999,12,FALSE))</f>
        <v>0</v>
      </c>
      <c r="T195" s="21">
        <f>IF(A195="NA","",VLOOKUP(A195,PCN!A$2:Q$9999,11,FALSE))</f>
        <v>0</v>
      </c>
      <c r="U195" s="21">
        <f>IF(A195="NA","",VLOOKUP(A195,PCN!A$2:Q$9999,12,FALSE))</f>
        <v>0</v>
      </c>
      <c r="V195" s="21">
        <f>IF(A195="NA","",VLOOKUP(A195,PCN!A$2:Q$9999,14,FALSE))</f>
        <v>0</v>
      </c>
      <c r="W195" s="21">
        <f>IF(A195="NA","",VLOOKUP(A195,PCN!A$2:Q$9999,15,FALSE))</f>
        <v>0</v>
      </c>
      <c r="X195" s="21">
        <f>IF(A195="NA","",VLOOKUP(A195,TN_DOC!A$2:I$9999,8,FALSE))</f>
        <v>0</v>
      </c>
      <c r="Y195" s="21">
        <f>IF(A195="NA","",VLOOKUP(A195,TN_DOC!A$2:I$9999,9,FALSE))</f>
        <v>0</v>
      </c>
      <c r="Z195" s="3"/>
    </row>
    <row r="196" spans="1:26" x14ac:dyDescent="0.2">
      <c r="A196" s="3">
        <v>10420</v>
      </c>
      <c r="B196" s="10" t="str">
        <f>IF(A196="NA","",VLOOKUP(A196,'QAQC ID Reference Page'!A$2:G$10999,2,FALSE))</f>
        <v>OBS1120</v>
      </c>
      <c r="C196" s="20">
        <f>IF(A196="NA","",VLOOKUP(A196,'QAQC ID Reference Page'!A$2:G$10999,3,FALSE))</f>
        <v>44139</v>
      </c>
      <c r="D196" s="12">
        <f>IF(A196="NA","",VLOOKUP(A196,'QAQC ID Reference Page'!A$2:G$10999,4,FALSE))</f>
        <v>0.61527777777777781</v>
      </c>
      <c r="E196" s="3">
        <f>IF(A196="NA","",VLOOKUP(A196,'QAQC ID Reference Page'!A$2:G$10999,5,FALSE))</f>
        <v>1005</v>
      </c>
      <c r="F196" s="3" t="str">
        <f>IF(A196="NA","",VLOOKUP(A196,'QAQC ID Reference Page'!A$2:G$10999,6,FALSE))</f>
        <v>B7C</v>
      </c>
      <c r="G196" s="3" t="str">
        <f>IF(A196="NA","",VLOOKUP(A196,'QAQC ID Reference Page'!A$2:G$10999,7,FALSE))</f>
        <v>S</v>
      </c>
      <c r="H196" s="21">
        <f>IF(A196="NA","",VLOOKUP(A196,'Water Data'!G$2:O$9999,2,FALSE))</f>
        <v>10.119999999999999</v>
      </c>
      <c r="I196" s="21">
        <f>IF(A196="NA","",VLOOKUP(A196,'Water Data'!G$2:O$9999,3,FALSE))</f>
        <v>18.2</v>
      </c>
      <c r="J196" s="3">
        <f>IF(A196="NA","",VLOOKUP(A196,'Water Data'!G$2:O$9999,4,FALSE))</f>
        <v>14.03</v>
      </c>
      <c r="K196" s="3">
        <f>IF(A196="NA","",VLOOKUP(A196,'Water Data'!G$2:O$9999,6,FALSE))</f>
        <v>8.1</v>
      </c>
      <c r="L196" s="3">
        <f>IF(A196="NA","",VLOOKUP(A196,'Water Data'!G$2:O$9999,9,FALSE))</f>
        <v>16.8</v>
      </c>
      <c r="M196" s="3">
        <f>IF(A196="NA","",VLOOKUP(A196,Nutrients!A$2:L$9999,8,FALSE))</f>
        <v>1.03</v>
      </c>
      <c r="N196" s="3">
        <f>IF(A196="NA","",VLOOKUP(A196,Nutrients!A$2:L$9999,9,FALSE))</f>
        <v>0.1</v>
      </c>
      <c r="O196" s="3">
        <f>IF(A196="NA","",VLOOKUP(A196,Nutrients!A$2:L$9999,10,FALSE))</f>
        <v>0.13</v>
      </c>
      <c r="P196" s="3">
        <f>IF(A196="NA","",VLOOKUP(A196,Nutrients!A$2:L$9999,11,FALSE))</f>
        <v>0.4</v>
      </c>
      <c r="Q196" s="21">
        <f>IF(A196="NA","",VLOOKUP(A196,Nutrients!A$2:L$9999,12,FALSE))</f>
        <v>37.450000000000003</v>
      </c>
      <c r="R196" s="3">
        <f>IF(A196="NA","",VLOOKUP(A196,Chla!A$2:O$9999,15,FALSE))</f>
        <v>8.8742280000000004</v>
      </c>
      <c r="S196" s="3">
        <f>IF(A196="NA","",VLOOKUP(A196,TSS!A$2:L$9999,12,FALSE))</f>
        <v>8</v>
      </c>
      <c r="T196" s="21">
        <f>IF(A196="NA","",VLOOKUP(A196,PCN!A$2:Q$9999,11,FALSE))</f>
        <v>0</v>
      </c>
      <c r="U196" s="21">
        <f>IF(A196="NA","",VLOOKUP(A196,PCN!A$2:Q$9999,12,FALSE))</f>
        <v>0</v>
      </c>
      <c r="V196" s="21">
        <f>IF(A196="NA","",VLOOKUP(A196,PCN!A$2:Q$9999,14,FALSE))</f>
        <v>0</v>
      </c>
      <c r="W196" s="21">
        <f>IF(A196="NA","",VLOOKUP(A196,PCN!A$2:Q$9999,15,FALSE))</f>
        <v>0</v>
      </c>
      <c r="X196" s="21">
        <f>IF(A196="NA","",VLOOKUP(A196,TN_DOC!A$2:I$9999,8,FALSE))</f>
        <v>0</v>
      </c>
      <c r="Y196" s="21">
        <f>IF(A196="NA","",VLOOKUP(A196,TN_DOC!A$2:I$9999,9,FALSE))</f>
        <v>0</v>
      </c>
      <c r="Z196" s="3"/>
    </row>
    <row r="197" spans="1:26" x14ac:dyDescent="0.2">
      <c r="A197" s="3">
        <v>10417</v>
      </c>
      <c r="B197" s="10" t="str">
        <f>IF(A197="NA","",VLOOKUP(A197,'QAQC ID Reference Page'!A$2:G$10999,2,FALSE))</f>
        <v>OBS1120</v>
      </c>
      <c r="C197" s="20">
        <f>IF(A197="NA","",VLOOKUP(A197,'QAQC ID Reference Page'!A$2:G$10999,3,FALSE))</f>
        <v>44139</v>
      </c>
      <c r="D197" s="12">
        <f>IF(A197="NA","",VLOOKUP(A197,'QAQC ID Reference Page'!A$2:G$10999,4,FALSE))</f>
        <v>0.61527777777777781</v>
      </c>
      <c r="E197" s="3">
        <f>IF(A197="NA","",VLOOKUP(A197,'QAQC ID Reference Page'!A$2:G$10999,5,FALSE))</f>
        <v>1013</v>
      </c>
      <c r="F197" s="3" t="str">
        <f>IF(A197="NA","",VLOOKUP(A197,'QAQC ID Reference Page'!A$2:G$10999,6,FALSE))</f>
        <v>B7C</v>
      </c>
      <c r="G197" s="3" t="str">
        <f>IF(A197="NA","",VLOOKUP(A197,'QAQC ID Reference Page'!A$2:G$10999,7,FALSE))</f>
        <v>B</v>
      </c>
      <c r="H197" s="21">
        <f>IF(A197="NA","",VLOOKUP(A197,'Water Data'!G$2:O$9999,2,FALSE))</f>
        <v>8.18</v>
      </c>
      <c r="I197" s="21">
        <f>IF(A197="NA","",VLOOKUP(A197,'Water Data'!G$2:O$9999,3,FALSE))</f>
        <v>19.899999999999999</v>
      </c>
      <c r="J197" s="3">
        <f>IF(A197="NA","",VLOOKUP(A197,'Water Data'!G$2:O$9999,4,FALSE))</f>
        <v>26.85</v>
      </c>
      <c r="K197" s="3">
        <f>IF(A197="NA","",VLOOKUP(A197,'Water Data'!G$2:O$9999,6,FALSE))</f>
        <v>8.09</v>
      </c>
      <c r="L197" s="3">
        <f>IF(A197="NA","",VLOOKUP(A197,'Water Data'!G$2:O$9999,9,FALSE))</f>
        <v>21.76</v>
      </c>
      <c r="M197" s="3">
        <f>IF(A197="NA","",VLOOKUP(A197,Nutrients!A$2:L$9999,8,FALSE))</f>
        <v>0.86</v>
      </c>
      <c r="N197" s="3">
        <f>IF(A197="NA","",VLOOKUP(A197,Nutrients!A$2:L$9999,9,FALSE))</f>
        <v>0.2</v>
      </c>
      <c r="O197" s="3">
        <f>IF(A197="NA","",VLOOKUP(A197,Nutrients!A$2:L$9999,10,FALSE))</f>
        <v>0.16300000000000001</v>
      </c>
      <c r="P197" s="3">
        <f>IF(A197="NA","",VLOOKUP(A197,Nutrients!A$2:L$9999,11,FALSE))</f>
        <v>0.4</v>
      </c>
      <c r="Q197" s="21">
        <f>IF(A197="NA","",VLOOKUP(A197,Nutrients!A$2:L$9999,12,FALSE))</f>
        <v>34.71</v>
      </c>
      <c r="R197" s="3">
        <f>IF(A197="NA","",VLOOKUP(A197,Chla!A$2:O$9999,15,FALSE))</f>
        <v>5.5280960000000006</v>
      </c>
      <c r="S197" s="3">
        <f>IF(A197="NA","",VLOOKUP(A197,TSS!A$2:L$9999,12,FALSE))</f>
        <v>20</v>
      </c>
      <c r="T197" s="21">
        <f>IF(A197="NA","",VLOOKUP(A197,PCN!A$2:Q$9999,11,FALSE))</f>
        <v>0</v>
      </c>
      <c r="U197" s="21">
        <f>IF(A197="NA","",VLOOKUP(A197,PCN!A$2:Q$9999,12,FALSE))</f>
        <v>0</v>
      </c>
      <c r="V197" s="21">
        <f>IF(A197="NA","",VLOOKUP(A197,PCN!A$2:Q$9999,14,FALSE))</f>
        <v>0</v>
      </c>
      <c r="W197" s="21">
        <f>IF(A197="NA","",VLOOKUP(A197,PCN!A$2:Q$9999,15,FALSE))</f>
        <v>0</v>
      </c>
      <c r="X197" s="21">
        <f>IF(A197="NA","",VLOOKUP(A197,TN_DOC!A$2:I$9999,8,FALSE))</f>
        <v>0</v>
      </c>
      <c r="Y197" s="21">
        <f>IF(A197="NA","",VLOOKUP(A197,TN_DOC!A$2:I$9999,9,FALSE))</f>
        <v>0</v>
      </c>
      <c r="Z197" s="3"/>
    </row>
    <row r="198" spans="1:26" x14ac:dyDescent="0.2">
      <c r="A198" s="3">
        <v>10430</v>
      </c>
      <c r="B198" s="10" t="str">
        <f>IF(A198="NA","",VLOOKUP(A198,'QAQC ID Reference Page'!A$2:G$10999,2,FALSE))</f>
        <v>OBS1120</v>
      </c>
      <c r="C198" s="20">
        <f>IF(A198="NA","",VLOOKUP(A198,'QAQC ID Reference Page'!A$2:G$10999,3,FALSE))</f>
        <v>44140</v>
      </c>
      <c r="D198" s="12">
        <f>IF(A198="NA","",VLOOKUP(A198,'QAQC ID Reference Page'!A$2:G$10999,4,FALSE))</f>
        <v>0.30625000000000002</v>
      </c>
      <c r="E198" s="3">
        <f>IF(A198="NA","",VLOOKUP(A198,'QAQC ID Reference Page'!A$2:G$10999,5,FALSE))</f>
        <v>1025</v>
      </c>
      <c r="F198" s="3" t="str">
        <f>IF(A198="NA","",VLOOKUP(A198,'QAQC ID Reference Page'!A$2:G$10999,6,FALSE))</f>
        <v>G6</v>
      </c>
      <c r="G198" s="3" t="str">
        <f>IF(A198="NA","",VLOOKUP(A198,'QAQC ID Reference Page'!A$2:G$10999,7,FALSE))</f>
        <v>S</v>
      </c>
      <c r="H198" s="21">
        <f>IF(A198="NA","",VLOOKUP(A198,'Water Data'!G$2:O$9999,2,FALSE))</f>
        <v>8.32</v>
      </c>
      <c r="I198" s="21">
        <f>IF(A198="NA","",VLOOKUP(A198,'Water Data'!G$2:O$9999,3,FALSE))</f>
        <v>18.100000000000001</v>
      </c>
      <c r="J198" s="3">
        <f>IF(A198="NA","",VLOOKUP(A198,'Water Data'!G$2:O$9999,4,FALSE))</f>
        <v>3.65</v>
      </c>
      <c r="K198" s="3">
        <f>IF(A198="NA","",VLOOKUP(A198,'Water Data'!G$2:O$9999,6,FALSE))</f>
        <v>7.55</v>
      </c>
      <c r="L198" s="3">
        <f>IF(A198="NA","",VLOOKUP(A198,'Water Data'!G$2:O$9999,9,FALSE))</f>
        <v>12.6</v>
      </c>
      <c r="M198" s="3">
        <f>IF(A198="NA","",VLOOKUP(A198,Nutrients!A$2:L$9999,8,FALSE))</f>
        <v>16.559999999999999</v>
      </c>
      <c r="N198" s="3">
        <f>IF(A198="NA","",VLOOKUP(A198,Nutrients!A$2:L$9999,9,FALSE))</f>
        <v>0.54</v>
      </c>
      <c r="O198" s="3">
        <f>IF(A198="NA","",VLOOKUP(A198,Nutrients!A$2:L$9999,10,FALSE))</f>
        <v>1.101</v>
      </c>
      <c r="P198" s="3">
        <f>IF(A198="NA","",VLOOKUP(A198,Nutrients!A$2:L$9999,11,FALSE))</f>
        <v>3.11</v>
      </c>
      <c r="Q198" s="21">
        <f>IF(A198="NA","",VLOOKUP(A198,Nutrients!A$2:L$9999,12,FALSE))</f>
        <v>87.02</v>
      </c>
      <c r="R198" s="3">
        <f>IF(A198="NA","",VLOOKUP(A198,Chla!A$2:O$9999,15,FALSE))</f>
        <v>4.8348319999999996</v>
      </c>
      <c r="S198" s="3">
        <f>IF(A198="NA","",VLOOKUP(A198,TSS!A$2:L$9999,12,FALSE))</f>
        <v>20</v>
      </c>
      <c r="T198" s="21">
        <f>IF(A198="NA","",VLOOKUP(A198,PCN!A$2:Q$9999,11,FALSE))</f>
        <v>35.75</v>
      </c>
      <c r="U198" s="21">
        <f>IF(A198="NA","",VLOOKUP(A198,PCN!A$2:Q$9999,12,FALSE))</f>
        <v>1.0999999999999999E-2</v>
      </c>
      <c r="V198" s="21">
        <f>IF(A198="NA","",VLOOKUP(A198,PCN!A$2:Q$9999,14,FALSE))</f>
        <v>109.99999999999999</v>
      </c>
      <c r="W198" s="21">
        <f>IF(A198="NA","",VLOOKUP(A198,PCN!A$2:Q$9999,15,FALSE))</f>
        <v>588.44500000000005</v>
      </c>
      <c r="X198" s="21">
        <f>IF(A198="NA","",VLOOKUP(A198,TN_DOC!A$2:I$9999,8,FALSE))</f>
        <v>0</v>
      </c>
      <c r="Y198" s="21">
        <f>IF(A198="NA","",VLOOKUP(A198,TN_DOC!A$2:I$9999,9,FALSE))</f>
        <v>0</v>
      </c>
      <c r="Z198" s="3"/>
    </row>
    <row r="199" spans="1:26" x14ac:dyDescent="0.2">
      <c r="A199" s="3">
        <v>10434</v>
      </c>
      <c r="B199" s="10" t="str">
        <f>IF(A199="NA","",VLOOKUP(A199,'QAQC ID Reference Page'!A$2:G$10999,2,FALSE))</f>
        <v>OBS1120</v>
      </c>
      <c r="C199" s="20">
        <f>IF(A199="NA","",VLOOKUP(A199,'QAQC ID Reference Page'!A$2:G$10999,3,FALSE))</f>
        <v>44140</v>
      </c>
      <c r="D199" s="12">
        <f>IF(A199="NA","",VLOOKUP(A199,'QAQC ID Reference Page'!A$2:G$10999,4,FALSE))</f>
        <v>0.32916666666666666</v>
      </c>
      <c r="E199" s="3">
        <f>IF(A199="NA","",VLOOKUP(A199,'QAQC ID Reference Page'!A$2:G$10999,5,FALSE))</f>
        <v>1012</v>
      </c>
      <c r="F199" s="3" t="str">
        <f>IF(A199="NA","",VLOOKUP(A199,'QAQC ID Reference Page'!A$2:G$10999,6,FALSE))</f>
        <v>DR</v>
      </c>
      <c r="G199" s="3" t="str">
        <f>IF(A199="NA","",VLOOKUP(A199,'QAQC ID Reference Page'!A$2:G$10999,7,FALSE))</f>
        <v>S</v>
      </c>
      <c r="H199" s="21">
        <f>IF(A199="NA","",VLOOKUP(A199,'Water Data'!G$2:O$9999,2,FALSE))</f>
        <v>8.39</v>
      </c>
      <c r="I199" s="21">
        <f>IF(A199="NA","",VLOOKUP(A199,'Water Data'!G$2:O$9999,3,FALSE))</f>
        <v>18.2</v>
      </c>
      <c r="J199" s="3">
        <f>IF(A199="NA","",VLOOKUP(A199,'Water Data'!G$2:O$9999,4,FALSE))</f>
        <v>4.26</v>
      </c>
      <c r="K199" s="3">
        <f>IF(A199="NA","",VLOOKUP(A199,'Water Data'!G$2:O$9999,6,FALSE))</f>
        <v>7.56</v>
      </c>
      <c r="L199" s="3">
        <f>IF(A199="NA","",VLOOKUP(A199,'Water Data'!G$2:O$9999,9,FALSE))</f>
        <v>12.72</v>
      </c>
      <c r="M199" s="3">
        <f>IF(A199="NA","",VLOOKUP(A199,Nutrients!A$2:L$9999,8,FALSE))</f>
        <v>4.9400000000000004</v>
      </c>
      <c r="N199" s="3">
        <f>IF(A199="NA","",VLOOKUP(A199,Nutrients!A$2:L$9999,9,FALSE))</f>
        <v>0.04</v>
      </c>
      <c r="O199" s="3">
        <f>IF(A199="NA","",VLOOKUP(A199,Nutrients!A$2:L$9999,10,FALSE))</f>
        <v>0.251</v>
      </c>
      <c r="P199" s="3">
        <f>IF(A199="NA","",VLOOKUP(A199,Nutrients!A$2:L$9999,11,FALSE))</f>
        <v>2.84</v>
      </c>
      <c r="Q199" s="21">
        <f>IF(A199="NA","",VLOOKUP(A199,Nutrients!A$2:L$9999,12,FALSE))</f>
        <v>43.84</v>
      </c>
      <c r="R199" s="3">
        <f>IF(A199="NA","",VLOOKUP(A199,Chla!A$2:O$9999,15,FALSE))</f>
        <v>10.294700000000001</v>
      </c>
      <c r="S199" s="3">
        <f>IF(A199="NA","",VLOOKUP(A199,TSS!A$2:L$9999,12,FALSE))</f>
        <v>16</v>
      </c>
      <c r="T199" s="21">
        <f>IF(A199="NA","",VLOOKUP(A199,PCN!A$2:Q$9999,11,FALSE))</f>
        <v>27.975000000000001</v>
      </c>
      <c r="U199" s="21">
        <f>IF(A199="NA","",VLOOKUP(A199,PCN!A$2:Q$9999,12,FALSE))</f>
        <v>8.9999999999999993E-3</v>
      </c>
      <c r="V199" s="21">
        <f>IF(A199="NA","",VLOOKUP(A199,PCN!A$2:Q$9999,14,FALSE))</f>
        <v>89.999999999999986</v>
      </c>
      <c r="W199" s="21">
        <f>IF(A199="NA","",VLOOKUP(A199,PCN!A$2:Q$9999,15,FALSE))</f>
        <v>522.03499999999997</v>
      </c>
      <c r="X199" s="21">
        <f>IF(A199="NA","",VLOOKUP(A199,TN_DOC!A$2:I$9999,8,FALSE))</f>
        <v>0</v>
      </c>
      <c r="Y199" s="21">
        <f>IF(A199="NA","",VLOOKUP(A199,TN_DOC!A$2:I$9999,9,FALSE))</f>
        <v>0</v>
      </c>
      <c r="Z199" s="3"/>
    </row>
    <row r="200" spans="1:26" x14ac:dyDescent="0.2">
      <c r="A200" s="3">
        <v>10441</v>
      </c>
      <c r="B200" s="10" t="str">
        <f>IF(A200="NA","",VLOOKUP(A200,'QAQC ID Reference Page'!A$2:G$10999,2,FALSE))</f>
        <v>OBS1120</v>
      </c>
      <c r="C200" s="20">
        <f>IF(A200="NA","",VLOOKUP(A200,'QAQC ID Reference Page'!A$2:G$10999,3,FALSE))</f>
        <v>44140</v>
      </c>
      <c r="D200" s="12">
        <f>IF(A200="NA","",VLOOKUP(A200,'QAQC ID Reference Page'!A$2:G$10999,4,FALSE))</f>
        <v>0.35902777777777778</v>
      </c>
      <c r="E200" s="3">
        <f>IF(A200="NA","",VLOOKUP(A200,'QAQC ID Reference Page'!A$2:G$10999,5,FALSE))</f>
        <v>1009</v>
      </c>
      <c r="F200" s="3" t="str">
        <f>IF(A200="NA","",VLOOKUP(A200,'QAQC ID Reference Page'!A$2:G$10999,6,FALSE))</f>
        <v>MR</v>
      </c>
      <c r="G200" s="3" t="str">
        <f>IF(A200="NA","",VLOOKUP(A200,'QAQC ID Reference Page'!A$2:G$10999,7,FALSE))</f>
        <v>S</v>
      </c>
      <c r="H200" s="21">
        <f>IF(A200="NA","",VLOOKUP(A200,'Water Data'!G$2:O$9999,2,FALSE))</f>
        <v>6.82</v>
      </c>
      <c r="I200" s="21">
        <f>IF(A200="NA","",VLOOKUP(A200,'Water Data'!G$2:O$9999,3,FALSE))</f>
        <v>19.399999999999999</v>
      </c>
      <c r="J200" s="3">
        <f>IF(A200="NA","",VLOOKUP(A200,'Water Data'!G$2:O$9999,4,FALSE))</f>
        <v>1.37</v>
      </c>
      <c r="K200" s="3">
        <f>IF(A200="NA","",VLOOKUP(A200,'Water Data'!G$2:O$9999,6,FALSE))</f>
        <v>7.11</v>
      </c>
      <c r="L200" s="3">
        <f>IF(A200="NA","",VLOOKUP(A200,'Water Data'!G$2:O$9999,9,FALSE))</f>
        <v>11.11</v>
      </c>
      <c r="M200" s="3">
        <f>IF(A200="NA","",VLOOKUP(A200,Nutrients!A$2:L$9999,8,FALSE))</f>
        <v>10.64</v>
      </c>
      <c r="N200" s="3">
        <f>IF(A200="NA","",VLOOKUP(A200,Nutrients!A$2:L$9999,9,FALSE))</f>
        <v>0.32</v>
      </c>
      <c r="O200" s="3">
        <f>IF(A200="NA","",VLOOKUP(A200,Nutrients!A$2:L$9999,10,FALSE))</f>
        <v>0.17799999999999999</v>
      </c>
      <c r="P200" s="3">
        <f>IF(A200="NA","",VLOOKUP(A200,Nutrients!A$2:L$9999,11,FALSE))</f>
        <v>2.66</v>
      </c>
      <c r="Q200" s="21">
        <f>IF(A200="NA","",VLOOKUP(A200,Nutrients!A$2:L$9999,12,FALSE))</f>
        <v>53.26</v>
      </c>
      <c r="R200" s="3">
        <f>IF(A200="NA","",VLOOKUP(A200,Chla!A$2:O$9999,15,FALSE))</f>
        <v>5.0569028571428563</v>
      </c>
      <c r="S200" s="3">
        <f>IF(A200="NA","",VLOOKUP(A200,TSS!A$2:L$9999,12,FALSE))</f>
        <v>25</v>
      </c>
      <c r="T200" s="21">
        <f>IF(A200="NA","",VLOOKUP(A200,PCN!A$2:Q$9999,11,FALSE))</f>
        <v>34.826000000000001</v>
      </c>
      <c r="U200" s="21">
        <f>IF(A200="NA","",VLOOKUP(A200,PCN!A$2:Q$9999,12,FALSE))</f>
        <v>1.0999999999999999E-2</v>
      </c>
      <c r="V200" s="21">
        <f>IF(A200="NA","",VLOOKUP(A200,PCN!A$2:Q$9999,14,FALSE))</f>
        <v>157.14285714285711</v>
      </c>
      <c r="W200" s="21">
        <f>IF(A200="NA","",VLOOKUP(A200,PCN!A$2:Q$9999,15,FALSE))</f>
        <v>756.98099999999999</v>
      </c>
      <c r="X200" s="21">
        <f>IF(A200="NA","",VLOOKUP(A200,TN_DOC!A$2:I$9999,8,FALSE))</f>
        <v>0</v>
      </c>
      <c r="Y200" s="21">
        <f>IF(A200="NA","",VLOOKUP(A200,TN_DOC!A$2:I$9999,9,FALSE))</f>
        <v>0</v>
      </c>
      <c r="Z200" s="3"/>
    </row>
    <row r="201" spans="1:26" x14ac:dyDescent="0.2">
      <c r="A201" s="3">
        <v>10426</v>
      </c>
      <c r="B201" s="10" t="str">
        <f>IF(A201="NA","",VLOOKUP(A201,'QAQC ID Reference Page'!A$2:G$10999,2,FALSE))</f>
        <v>OBS1120</v>
      </c>
      <c r="C201" s="20">
        <f>IF(A201="NA","",VLOOKUP(A201,'QAQC ID Reference Page'!A$2:G$10999,3,FALSE))</f>
        <v>44140</v>
      </c>
      <c r="D201" s="12">
        <f>IF(A201="NA","",VLOOKUP(A201,'QAQC ID Reference Page'!A$2:G$10999,4,FALSE))</f>
        <v>0.35902777777777778</v>
      </c>
      <c r="E201" s="3">
        <f>IF(A201="NA","",VLOOKUP(A201,'QAQC ID Reference Page'!A$2:G$10999,5,FALSE))</f>
        <v>1027</v>
      </c>
      <c r="F201" s="3" t="str">
        <f>IF(A201="NA","",VLOOKUP(A201,'QAQC ID Reference Page'!A$2:G$10999,6,FALSE))</f>
        <v>MR</v>
      </c>
      <c r="G201" s="3" t="str">
        <f>IF(A201="NA","",VLOOKUP(A201,'QAQC ID Reference Page'!A$2:G$10999,7,FALSE))</f>
        <v>B</v>
      </c>
      <c r="H201" s="21">
        <f>IF(A201="NA","",VLOOKUP(A201,'Water Data'!G$2:O$9999,2,FALSE))</f>
        <v>6.32</v>
      </c>
      <c r="I201" s="21">
        <f>IF(A201="NA","",VLOOKUP(A201,'Water Data'!G$2:O$9999,3,FALSE))</f>
        <v>20.2</v>
      </c>
      <c r="J201" s="3">
        <f>IF(A201="NA","",VLOOKUP(A201,'Water Data'!G$2:O$9999,4,FALSE))</f>
        <v>13.24</v>
      </c>
      <c r="K201" s="3">
        <f>IF(A201="NA","",VLOOKUP(A201,'Water Data'!G$2:O$9999,6,FALSE))</f>
        <v>7.54</v>
      </c>
      <c r="L201" s="3">
        <f>IF(A201="NA","",VLOOKUP(A201,'Water Data'!G$2:O$9999,9,FALSE))</f>
        <v>16.78</v>
      </c>
      <c r="M201" s="3">
        <f>IF(A201="NA","",VLOOKUP(A201,Nutrients!A$2:L$9999,8,FALSE))</f>
        <v>7.56</v>
      </c>
      <c r="N201" s="3">
        <f>IF(A201="NA","",VLOOKUP(A201,Nutrients!A$2:L$9999,9,FALSE))</f>
        <v>0.53</v>
      </c>
      <c r="O201" s="3">
        <f>IF(A201="NA","",VLOOKUP(A201,Nutrients!A$2:L$9999,10,FALSE))</f>
        <v>0.56399999999999995</v>
      </c>
      <c r="P201" s="3">
        <f>IF(A201="NA","",VLOOKUP(A201,Nutrients!A$2:L$9999,11,FALSE))</f>
        <v>4.55</v>
      </c>
      <c r="Q201" s="21">
        <f>IF(A201="NA","",VLOOKUP(A201,Nutrients!A$2:L$9999,12,FALSE))</f>
        <v>55.26</v>
      </c>
      <c r="R201" s="3">
        <f>IF(A201="NA","",VLOOKUP(A201,Chla!A$2:O$9999,15,FALSE))</f>
        <v>1.775228</v>
      </c>
      <c r="S201" s="3">
        <f>IF(A201="NA","",VLOOKUP(A201,TSS!A$2:L$9999,12,FALSE))</f>
        <v>28</v>
      </c>
      <c r="T201" s="21">
        <f>IF(A201="NA","",VLOOKUP(A201,PCN!A$2:Q$9999,11,FALSE))</f>
        <v>32.85</v>
      </c>
      <c r="U201" s="21">
        <f>IF(A201="NA","",VLOOKUP(A201,PCN!A$2:Q$9999,12,FALSE))</f>
        <v>0.01</v>
      </c>
      <c r="V201" s="21">
        <f>IF(A201="NA","",VLOOKUP(A201,PCN!A$2:Q$9999,14,FALSE))</f>
        <v>99.999999999999986</v>
      </c>
      <c r="W201" s="21">
        <f>IF(A201="NA","",VLOOKUP(A201,PCN!A$2:Q$9999,15,FALSE))</f>
        <v>639.67999999999995</v>
      </c>
      <c r="X201" s="21">
        <f>IF(A201="NA","",VLOOKUP(A201,TN_DOC!A$2:I$9999,8,FALSE))</f>
        <v>0</v>
      </c>
      <c r="Y201" s="21">
        <f>IF(A201="NA","",VLOOKUP(A201,TN_DOC!A$2:I$9999,9,FALSE))</f>
        <v>0</v>
      </c>
      <c r="Z201" s="3"/>
    </row>
    <row r="202" spans="1:26" x14ac:dyDescent="0.2">
      <c r="A202" s="3">
        <v>10431</v>
      </c>
      <c r="B202" s="10" t="str">
        <f>IF(A202="NA","",VLOOKUP(A202,'QAQC ID Reference Page'!A$2:G$10999,2,FALSE))</f>
        <v>OBS1120</v>
      </c>
      <c r="C202" s="20">
        <f>IF(A202="NA","",VLOOKUP(A202,'QAQC ID Reference Page'!A$2:G$10999,3,FALSE))</f>
        <v>44140</v>
      </c>
      <c r="D202" s="12">
        <f>IF(A202="NA","",VLOOKUP(A202,'QAQC ID Reference Page'!A$2:G$10999,4,FALSE))</f>
        <v>0.37291666666666667</v>
      </c>
      <c r="E202" s="3">
        <f>IF(A202="NA","",VLOOKUP(A202,'QAQC ID Reference Page'!A$2:G$10999,5,FALSE))</f>
        <v>1011</v>
      </c>
      <c r="F202" s="3" t="str">
        <f>IF(A202="NA","",VLOOKUP(A202,'QAQC ID Reference Page'!A$2:G$10999,6,FALSE))</f>
        <v>TR</v>
      </c>
      <c r="G202" s="3" t="str">
        <f>IF(A202="NA","",VLOOKUP(A202,'QAQC ID Reference Page'!A$2:G$10999,7,FALSE))</f>
        <v>S</v>
      </c>
      <c r="H202" s="21">
        <f>IF(A202="NA","",VLOOKUP(A202,'Water Data'!G$2:O$9999,2,FALSE))</f>
        <v>6.76</v>
      </c>
      <c r="I202" s="21">
        <f>IF(A202="NA","",VLOOKUP(A202,'Water Data'!G$2:O$9999,3,FALSE))</f>
        <v>19.3</v>
      </c>
      <c r="J202" s="3">
        <f>IF(A202="NA","",VLOOKUP(A202,'Water Data'!G$2:O$9999,4,FALSE))</f>
        <v>0.1</v>
      </c>
      <c r="K202" s="3">
        <f>IF(A202="NA","",VLOOKUP(A202,'Water Data'!G$2:O$9999,6,FALSE))</f>
        <v>7.17</v>
      </c>
      <c r="L202" s="3">
        <f>IF(A202="NA","",VLOOKUP(A202,'Water Data'!G$2:O$9999,9,FALSE))</f>
        <v>10.52</v>
      </c>
      <c r="M202" s="3">
        <f>IF(A202="NA","",VLOOKUP(A202,Nutrients!A$2:L$9999,8,FALSE))</f>
        <v>17.86</v>
      </c>
      <c r="N202" s="3">
        <f>IF(A202="NA","",VLOOKUP(A202,Nutrients!A$2:L$9999,9,FALSE))</f>
        <v>0.24</v>
      </c>
      <c r="O202" s="3">
        <f>IF(A202="NA","",VLOOKUP(A202,Nutrients!A$2:L$9999,10,FALSE))</f>
        <v>0.217</v>
      </c>
      <c r="P202" s="3">
        <f>IF(A202="NA","",VLOOKUP(A202,Nutrients!A$2:L$9999,11,FALSE))</f>
        <v>3.54</v>
      </c>
      <c r="Q202" s="21">
        <f>IF(A202="NA","",VLOOKUP(A202,Nutrients!A$2:L$9999,12,FALSE))</f>
        <v>112.22</v>
      </c>
      <c r="R202" s="3">
        <f>IF(A202="NA","",VLOOKUP(A202,Chla!A$2:O$9999,15,FALSE))</f>
        <v>5.6685657142857133</v>
      </c>
      <c r="S202" s="3">
        <f>IF(A202="NA","",VLOOKUP(A202,TSS!A$2:L$9999,12,FALSE))</f>
        <v>30</v>
      </c>
      <c r="T202" s="21">
        <f>IF(A202="NA","",VLOOKUP(A202,PCN!A$2:Q$9999,11,FALSE))</f>
        <v>36.710999999999999</v>
      </c>
      <c r="U202" s="21">
        <f>IF(A202="NA","",VLOOKUP(A202,PCN!A$2:Q$9999,12,FALSE))</f>
        <v>1.0999999999999999E-2</v>
      </c>
      <c r="V202" s="21">
        <f>IF(A202="NA","",VLOOKUP(A202,PCN!A$2:Q$9999,14,FALSE))</f>
        <v>157.14285714285711</v>
      </c>
      <c r="W202" s="21">
        <f>IF(A202="NA","",VLOOKUP(A202,PCN!A$2:Q$9999,15,FALSE))</f>
        <v>747.57600000000002</v>
      </c>
      <c r="X202" s="21">
        <f>IF(A202="NA","",VLOOKUP(A202,TN_DOC!A$2:I$9999,8,FALSE))</f>
        <v>0</v>
      </c>
      <c r="Y202" s="21">
        <f>IF(A202="NA","",VLOOKUP(A202,TN_DOC!A$2:I$9999,9,FALSE))</f>
        <v>0</v>
      </c>
      <c r="Z202" s="3"/>
    </row>
    <row r="203" spans="1:26" x14ac:dyDescent="0.2">
      <c r="A203" s="3">
        <v>10425</v>
      </c>
      <c r="B203" s="10" t="str">
        <f>IF(A203="NA","",VLOOKUP(A203,'QAQC ID Reference Page'!A$2:G$10999,2,FALSE))</f>
        <v>OBS1120</v>
      </c>
      <c r="C203" s="20">
        <f>IF(A203="NA","",VLOOKUP(A203,'QAQC ID Reference Page'!A$2:G$10999,3,FALSE))</f>
        <v>44140</v>
      </c>
      <c r="D203" s="12">
        <f>IF(A203="NA","",VLOOKUP(A203,'QAQC ID Reference Page'!A$2:G$10999,4,FALSE))</f>
        <v>0.38750000000000001</v>
      </c>
      <c r="E203" s="3">
        <f>IF(A203="NA","",VLOOKUP(A203,'QAQC ID Reference Page'!A$2:G$10999,5,FALSE))</f>
        <v>1001</v>
      </c>
      <c r="F203" s="3" t="str">
        <f>IF(A203="NA","",VLOOKUP(A203,'QAQC ID Reference Page'!A$2:G$10999,6,FALSE))</f>
        <v>TR-UP</v>
      </c>
      <c r="G203" s="3" t="str">
        <f>IF(A203="NA","",VLOOKUP(A203,'QAQC ID Reference Page'!A$2:G$10999,7,FALSE))</f>
        <v>S</v>
      </c>
      <c r="H203" s="21">
        <f>IF(A203="NA","",VLOOKUP(A203,'Water Data'!G$2:O$9999,2,FALSE))</f>
        <v>6.83</v>
      </c>
      <c r="I203" s="21">
        <f>IF(A203="NA","",VLOOKUP(A203,'Water Data'!G$2:O$9999,3,FALSE))</f>
        <v>19.2</v>
      </c>
      <c r="J203" s="3">
        <f>IF(A203="NA","",VLOOKUP(A203,'Water Data'!G$2:O$9999,4,FALSE))</f>
        <v>7.0000000000000007E-2</v>
      </c>
      <c r="K203" s="3">
        <f>IF(A203="NA","",VLOOKUP(A203,'Water Data'!G$2:O$9999,6,FALSE))</f>
        <v>7.16</v>
      </c>
      <c r="L203" s="3">
        <f>IF(A203="NA","",VLOOKUP(A203,'Water Data'!G$2:O$9999,9,FALSE))</f>
        <v>10.7</v>
      </c>
      <c r="M203" s="3">
        <f>IF(A203="NA","",VLOOKUP(A203,Nutrients!A$2:L$9999,8,FALSE))</f>
        <v>18.86</v>
      </c>
      <c r="N203" s="3">
        <f>IF(A203="NA","",VLOOKUP(A203,Nutrients!A$2:L$9999,9,FALSE))</f>
        <v>0.35</v>
      </c>
      <c r="O203" s="3">
        <f>IF(A203="NA","",VLOOKUP(A203,Nutrients!A$2:L$9999,10,FALSE))</f>
        <v>0.20200000000000001</v>
      </c>
      <c r="P203" s="3">
        <f>IF(A203="NA","",VLOOKUP(A203,Nutrients!A$2:L$9999,11,FALSE))</f>
        <v>2.37</v>
      </c>
      <c r="Q203" s="21">
        <f>IF(A203="NA","",VLOOKUP(A203,Nutrients!A$2:L$9999,12,FALSE))</f>
        <v>91.01</v>
      </c>
      <c r="R203" s="3">
        <f>IF(A203="NA","",VLOOKUP(A203,Chla!A$2:O$9999,15,FALSE))</f>
        <v>5.7140228571428571</v>
      </c>
      <c r="S203" s="3">
        <f>IF(A203="NA","",VLOOKUP(A203,TSS!A$2:L$9999,12,FALSE))</f>
        <v>40</v>
      </c>
      <c r="T203" s="21">
        <f>IF(A203="NA","",VLOOKUP(A203,PCN!A$2:Q$9999,11,FALSE))</f>
        <v>32.134</v>
      </c>
      <c r="U203" s="21">
        <f>IF(A203="NA","",VLOOKUP(A203,PCN!A$2:Q$9999,12,FALSE))</f>
        <v>0.01</v>
      </c>
      <c r="V203" s="21">
        <f>IF(A203="NA","",VLOOKUP(A203,PCN!A$2:Q$9999,14,FALSE))</f>
        <v>142.85714285714286</v>
      </c>
      <c r="W203" s="21">
        <f>IF(A203="NA","",VLOOKUP(A203,PCN!A$2:Q$9999,15,FALSE))</f>
        <v>506.28500000000003</v>
      </c>
      <c r="X203" s="21">
        <f>IF(A203="NA","",VLOOKUP(A203,TN_DOC!A$2:I$9999,8,FALSE))</f>
        <v>0</v>
      </c>
      <c r="Y203" s="21">
        <f>IF(A203="NA","",VLOOKUP(A203,TN_DOC!A$2:I$9999,9,FALSE))</f>
        <v>0</v>
      </c>
      <c r="Z203" s="3"/>
    </row>
    <row r="204" spans="1:26" x14ac:dyDescent="0.2">
      <c r="A204" s="3">
        <v>10428</v>
      </c>
      <c r="B204" s="10" t="str">
        <f>IF(A204="NA","",VLOOKUP(A204,'QAQC ID Reference Page'!A$2:G$10999,2,FALSE))</f>
        <v>OBS1120</v>
      </c>
      <c r="C204" s="20">
        <f>IF(A204="NA","",VLOOKUP(A204,'QAQC ID Reference Page'!A$2:G$10999,3,FALSE))</f>
        <v>44140</v>
      </c>
      <c r="D204" s="12">
        <f>IF(A204="NA","",VLOOKUP(A204,'QAQC ID Reference Page'!A$2:G$10999,4,FALSE))</f>
        <v>0.39861111111111114</v>
      </c>
      <c r="E204" s="3">
        <f>IF(A204="NA","",VLOOKUP(A204,'QAQC ID Reference Page'!A$2:G$10999,5,FALSE))</f>
        <v>1039</v>
      </c>
      <c r="F204" s="3" t="str">
        <f>IF(A204="NA","",VLOOKUP(A204,'QAQC ID Reference Page'!A$2:G$10999,6,FALSE))</f>
        <v>AR</v>
      </c>
      <c r="G204" s="3" t="str">
        <f>IF(A204="NA","",VLOOKUP(A204,'QAQC ID Reference Page'!A$2:G$10999,7,FALSE))</f>
        <v>S</v>
      </c>
      <c r="H204" s="21">
        <f>IF(A204="NA","",VLOOKUP(A204,'Water Data'!G$2:O$9999,2,FALSE))</f>
        <v>6.92</v>
      </c>
      <c r="I204" s="21">
        <f>IF(A204="NA","",VLOOKUP(A204,'Water Data'!G$2:O$9999,3,FALSE))</f>
        <v>19.399999999999999</v>
      </c>
      <c r="J204" s="3">
        <f>IF(A204="NA","",VLOOKUP(A204,'Water Data'!G$2:O$9999,4,FALSE))</f>
        <v>0.08</v>
      </c>
      <c r="K204" s="3">
        <f>IF(A204="NA","",VLOOKUP(A204,'Water Data'!G$2:O$9999,6,FALSE))</f>
        <v>7.12</v>
      </c>
      <c r="L204" s="3">
        <f>IF(A204="NA","",VLOOKUP(A204,'Water Data'!G$2:O$9999,9,FALSE))</f>
        <v>9.7490000000000006</v>
      </c>
      <c r="M204" s="3">
        <f>IF(A204="NA","",VLOOKUP(A204,Nutrients!A$2:L$9999,8,FALSE))</f>
        <v>20.85</v>
      </c>
      <c r="N204" s="3">
        <f>IF(A204="NA","",VLOOKUP(A204,Nutrients!A$2:L$9999,9,FALSE))</f>
        <v>0.39</v>
      </c>
      <c r="O204" s="3">
        <f>IF(A204="NA","",VLOOKUP(A204,Nutrients!A$2:L$9999,10,FALSE))</f>
        <v>0.26700000000000002</v>
      </c>
      <c r="P204" s="3">
        <f>IF(A204="NA","",VLOOKUP(A204,Nutrients!A$2:L$9999,11,FALSE))</f>
        <v>3.91</v>
      </c>
      <c r="Q204" s="21">
        <f>IF(A204="NA","",VLOOKUP(A204,Nutrients!A$2:L$9999,12,FALSE))</f>
        <v>100.08</v>
      </c>
      <c r="R204" s="3">
        <f>IF(A204="NA","",VLOOKUP(A204,Chla!A$2:O$9999,15,FALSE))</f>
        <v>5.7780857142857132</v>
      </c>
      <c r="S204" s="3">
        <f>IF(A204="NA","",VLOOKUP(A204,TSS!A$2:L$9999,12,FALSE))</f>
        <v>40</v>
      </c>
      <c r="T204" s="21">
        <f>IF(A204="NA","",VLOOKUP(A204,PCN!A$2:Q$9999,11,FALSE))</f>
        <v>33.543999999999997</v>
      </c>
      <c r="U204" s="21">
        <f>IF(A204="NA","",VLOOKUP(A204,PCN!A$2:Q$9999,12,FALSE))</f>
        <v>0.01</v>
      </c>
      <c r="V204" s="21">
        <f>IF(A204="NA","",VLOOKUP(A204,PCN!A$2:Q$9999,14,FALSE))</f>
        <v>142.85714285714286</v>
      </c>
      <c r="W204" s="21">
        <f>IF(A204="NA","",VLOOKUP(A204,PCN!A$2:Q$9999,15,FALSE))</f>
        <v>536.447</v>
      </c>
      <c r="X204" s="21">
        <f>IF(A204="NA","",VLOOKUP(A204,TN_DOC!A$2:I$9999,8,FALSE))</f>
        <v>0</v>
      </c>
      <c r="Y204" s="21">
        <f>IF(A204="NA","",VLOOKUP(A204,TN_DOC!A$2:I$9999,9,FALSE))</f>
        <v>0</v>
      </c>
      <c r="Z204" s="3"/>
    </row>
    <row r="205" spans="1:26" x14ac:dyDescent="0.2">
      <c r="A205" s="3">
        <v>10424</v>
      </c>
      <c r="B205" s="10" t="str">
        <f>IF(A205="NA","",VLOOKUP(A205,'QAQC ID Reference Page'!A$2:G$10999,2,FALSE))</f>
        <v>OBS1120</v>
      </c>
      <c r="C205" s="20">
        <f>IF(A205="NA","",VLOOKUP(A205,'QAQC ID Reference Page'!A$2:G$10999,3,FALSE))</f>
        <v>44140</v>
      </c>
      <c r="D205" s="12">
        <f>IF(A205="NA","",VLOOKUP(A205,'QAQC ID Reference Page'!A$2:G$10999,4,FALSE))</f>
        <v>0.41111111111111109</v>
      </c>
      <c r="E205" s="3">
        <f>IF(A205="NA","",VLOOKUP(A205,'QAQC ID Reference Page'!A$2:G$10999,5,FALSE))</f>
        <v>1003</v>
      </c>
      <c r="F205" s="3" t="str">
        <f>IF(A205="NA","",VLOOKUP(A205,'QAQC ID Reference Page'!A$2:G$10999,6,FALSE))</f>
        <v>BR</v>
      </c>
      <c r="G205" s="3" t="str">
        <f>IF(A205="NA","",VLOOKUP(A205,'QAQC ID Reference Page'!A$2:G$10999,7,FALSE))</f>
        <v>S</v>
      </c>
      <c r="H205" s="21">
        <f>IF(A205="NA","",VLOOKUP(A205,'Water Data'!G$2:O$9999,2,FALSE))</f>
        <v>6.74</v>
      </c>
      <c r="I205" s="21">
        <f>IF(A205="NA","",VLOOKUP(A205,'Water Data'!G$2:O$9999,3,FALSE))</f>
        <v>19.5</v>
      </c>
      <c r="J205" s="3">
        <f>IF(A205="NA","",VLOOKUP(A205,'Water Data'!G$2:O$9999,4,FALSE))</f>
        <v>0.08</v>
      </c>
      <c r="K205" s="3">
        <f>IF(A205="NA","",VLOOKUP(A205,'Water Data'!G$2:O$9999,6,FALSE))</f>
        <v>7.2</v>
      </c>
      <c r="L205" s="3">
        <f>IF(A205="NA","",VLOOKUP(A205,'Water Data'!G$2:O$9999,9,FALSE))</f>
        <v>10.01</v>
      </c>
      <c r="M205" s="3">
        <f>IF(A205="NA","",VLOOKUP(A205,Nutrients!A$2:L$9999,8,FALSE))</f>
        <v>13.31</v>
      </c>
      <c r="N205" s="3">
        <f>IF(A205="NA","",VLOOKUP(A205,Nutrients!A$2:L$9999,9,FALSE))</f>
        <v>0.22</v>
      </c>
      <c r="O205" s="3">
        <f>IF(A205="NA","",VLOOKUP(A205,Nutrients!A$2:L$9999,10,FALSE))</f>
        <v>0.14000000000000001</v>
      </c>
      <c r="P205" s="3">
        <f>IF(A205="NA","",VLOOKUP(A205,Nutrients!A$2:L$9999,11,FALSE))</f>
        <v>3.46</v>
      </c>
      <c r="Q205" s="21">
        <f>IF(A205="NA","",VLOOKUP(A205,Nutrients!A$2:L$9999,12,FALSE))</f>
        <v>112.48</v>
      </c>
      <c r="R205" s="3">
        <f>IF(A205="NA","",VLOOKUP(A205,Chla!A$2:O$9999,15,FALSE))</f>
        <v>5.9933199999999989</v>
      </c>
      <c r="S205" s="3">
        <f>IF(A205="NA","",VLOOKUP(A205,TSS!A$2:L$9999,12,FALSE))</f>
        <v>25</v>
      </c>
      <c r="T205" s="21">
        <f>IF(A205="NA","",VLOOKUP(A205,PCN!A$2:Q$9999,11,FALSE))</f>
        <v>39.643000000000001</v>
      </c>
      <c r="U205" s="21">
        <f>IF(A205="NA","",VLOOKUP(A205,PCN!A$2:Q$9999,12,FALSE))</f>
        <v>1.2E-2</v>
      </c>
      <c r="V205" s="21">
        <f>IF(A205="NA","",VLOOKUP(A205,PCN!A$2:Q$9999,14,FALSE))</f>
        <v>171.42857142857142</v>
      </c>
      <c r="W205" s="21">
        <f>IF(A205="NA","",VLOOKUP(A205,PCN!A$2:Q$9999,15,FALSE))</f>
        <v>671.58299999999997</v>
      </c>
      <c r="X205" s="21">
        <f>IF(A205="NA","",VLOOKUP(A205,TN_DOC!A$2:I$9999,8,FALSE))</f>
        <v>0</v>
      </c>
      <c r="Y205" s="21">
        <f>IF(A205="NA","",VLOOKUP(A205,TN_DOC!A$2:I$9999,9,FALSE))</f>
        <v>0</v>
      </c>
      <c r="Z205" s="3"/>
    </row>
    <row r="206" spans="1:26" x14ac:dyDescent="0.2">
      <c r="A206" s="3">
        <v>10423</v>
      </c>
      <c r="B206" s="10" t="str">
        <f>IF(A206="NA","",VLOOKUP(A206,'QAQC ID Reference Page'!A$2:G$10999,2,FALSE))</f>
        <v>OBS1120</v>
      </c>
      <c r="C206" s="20">
        <f>IF(A206="NA","",VLOOKUP(A206,'QAQC ID Reference Page'!A$2:G$10999,3,FALSE))</f>
        <v>44140</v>
      </c>
      <c r="D206" s="12">
        <f>IF(A206="NA","",VLOOKUP(A206,'QAQC ID Reference Page'!A$2:G$10999,4,FALSE))</f>
        <v>0.43055555555555558</v>
      </c>
      <c r="E206" s="3">
        <f>IF(A206="NA","",VLOOKUP(A206,'QAQC ID Reference Page'!A$2:G$10999,5,FALSE))</f>
        <v>1021</v>
      </c>
      <c r="F206" s="3" t="str">
        <f>IF(A206="NA","",VLOOKUP(A206,'QAQC ID Reference Page'!A$2:G$10999,6,FALSE))</f>
        <v>I9</v>
      </c>
      <c r="G206" s="3" t="str">
        <f>IF(A206="NA","",VLOOKUP(A206,'QAQC ID Reference Page'!A$2:G$10999,7,FALSE))</f>
        <v>S</v>
      </c>
      <c r="H206" s="21">
        <f>IF(A206="NA","",VLOOKUP(A206,'Water Data'!G$2:O$9999,2,FALSE))</f>
        <v>7.56</v>
      </c>
      <c r="I206" s="21">
        <f>IF(A206="NA","",VLOOKUP(A206,'Water Data'!G$2:O$9999,3,FALSE))</f>
        <v>19.7</v>
      </c>
      <c r="J206" s="3">
        <f>IF(A206="NA","",VLOOKUP(A206,'Water Data'!G$2:O$9999,4,FALSE))</f>
        <v>2.8</v>
      </c>
      <c r="K206" s="3">
        <f>IF(A206="NA","",VLOOKUP(A206,'Water Data'!G$2:O$9999,6,FALSE))</f>
        <v>7.05</v>
      </c>
      <c r="L206" s="3">
        <f>IF(A206="NA","",VLOOKUP(A206,'Water Data'!G$2:O$9999,9,FALSE))</f>
        <v>12.03</v>
      </c>
      <c r="M206" s="3">
        <f>IF(A206="NA","",VLOOKUP(A206,Nutrients!A$2:L$9999,8,FALSE))</f>
        <v>14.88</v>
      </c>
      <c r="N206" s="3">
        <f>IF(A206="NA","",VLOOKUP(A206,Nutrients!A$2:L$9999,9,FALSE))</f>
        <v>0.41</v>
      </c>
      <c r="O206" s="3">
        <f>IF(A206="NA","",VLOOKUP(A206,Nutrients!A$2:L$9999,10,FALSE))</f>
        <v>0.44800000000000001</v>
      </c>
      <c r="P206" s="3">
        <f>IF(A206="NA","",VLOOKUP(A206,Nutrients!A$2:L$9999,11,FALSE))</f>
        <v>4.54</v>
      </c>
      <c r="Q206" s="21">
        <f>IF(A206="NA","",VLOOKUP(A206,Nutrients!A$2:L$9999,12,FALSE))</f>
        <v>70.62</v>
      </c>
      <c r="R206" s="3">
        <f>IF(A206="NA","",VLOOKUP(A206,Chla!A$2:O$9999,15,FALSE))</f>
        <v>8.6209542857142853</v>
      </c>
      <c r="S206" s="3">
        <f>IF(A206="NA","",VLOOKUP(A206,TSS!A$2:L$9999,12,FALSE))</f>
        <v>30</v>
      </c>
      <c r="T206" s="21">
        <f>IF(A206="NA","",VLOOKUP(A206,PCN!A$2:Q$9999,11,FALSE))</f>
        <v>0</v>
      </c>
      <c r="U206" s="21">
        <f>IF(A206="NA","",VLOOKUP(A206,PCN!A$2:Q$9999,12,FALSE))</f>
        <v>0</v>
      </c>
      <c r="V206" s="21">
        <f>IF(A206="NA","",VLOOKUP(A206,PCN!A$2:Q$9999,14,FALSE))</f>
        <v>0</v>
      </c>
      <c r="W206" s="21">
        <f>IF(A206="NA","",VLOOKUP(A206,PCN!A$2:Q$9999,15,FALSE))</f>
        <v>0</v>
      </c>
      <c r="X206" s="21">
        <f>IF(A206="NA","",VLOOKUP(A206,TN_DOC!A$2:I$9999,8,FALSE))</f>
        <v>0</v>
      </c>
      <c r="Y206" s="21">
        <f>IF(A206="NA","",VLOOKUP(A206,TN_DOC!A$2:I$9999,9,FALSE))</f>
        <v>0</v>
      </c>
      <c r="Z206" s="3"/>
    </row>
    <row r="207" spans="1:26" x14ac:dyDescent="0.2">
      <c r="A207" s="3">
        <v>10438</v>
      </c>
      <c r="B207" s="10" t="str">
        <f>IF(A207="NA","",VLOOKUP(A207,'QAQC ID Reference Page'!A$2:G$10999,2,FALSE))</f>
        <v>OBS1120</v>
      </c>
      <c r="C207" s="20">
        <f>IF(A207="NA","",VLOOKUP(A207,'QAQC ID Reference Page'!A$2:G$10999,3,FALSE))</f>
        <v>44140</v>
      </c>
      <c r="D207" s="12">
        <f>IF(A207="NA","",VLOOKUP(A207,'QAQC ID Reference Page'!A$2:G$10999,4,FALSE))</f>
        <v>0.44236111111111109</v>
      </c>
      <c r="E207" s="3">
        <f>IF(A207="NA","",VLOOKUP(A207,'QAQC ID Reference Page'!A$2:G$10999,5,FALSE))</f>
        <v>1017</v>
      </c>
      <c r="F207" s="3" t="str">
        <f>IF(A207="NA","",VLOOKUP(A207,'QAQC ID Reference Page'!A$2:G$10999,6,FALSE))</f>
        <v>I7C</v>
      </c>
      <c r="G207" s="3" t="str">
        <f>IF(A207="NA","",VLOOKUP(A207,'QAQC ID Reference Page'!A$2:G$10999,7,FALSE))</f>
        <v>S</v>
      </c>
      <c r="H207" s="21">
        <f>IF(A207="NA","",VLOOKUP(A207,'Water Data'!G$2:O$9999,2,FALSE))</f>
        <v>6.9</v>
      </c>
      <c r="I207" s="21">
        <f>IF(A207="NA","",VLOOKUP(A207,'Water Data'!G$2:O$9999,3,FALSE))</f>
        <v>20.2</v>
      </c>
      <c r="J207" s="3">
        <f>IF(A207="NA","",VLOOKUP(A207,'Water Data'!G$2:O$9999,4,FALSE))</f>
        <v>4.0999999999999996</v>
      </c>
      <c r="K207" s="3">
        <f>IF(A207="NA","",VLOOKUP(A207,'Water Data'!G$2:O$9999,6,FALSE))</f>
        <v>7.27</v>
      </c>
      <c r="L207" s="3">
        <f>IF(A207="NA","",VLOOKUP(A207,'Water Data'!G$2:O$9999,9,FALSE))</f>
        <v>12.18</v>
      </c>
      <c r="M207" s="3">
        <f>IF(A207="NA","",VLOOKUP(A207,Nutrients!A$2:L$9999,8,FALSE))</f>
        <v>6.54</v>
      </c>
      <c r="N207" s="3">
        <f>IF(A207="NA","",VLOOKUP(A207,Nutrients!A$2:L$9999,9,FALSE))</f>
        <v>0.22</v>
      </c>
      <c r="O207" s="3">
        <f>IF(A207="NA","",VLOOKUP(A207,Nutrients!A$2:L$9999,10,FALSE))</f>
        <v>0.183</v>
      </c>
      <c r="P207" s="3">
        <f>IF(A207="NA","",VLOOKUP(A207,Nutrients!A$2:L$9999,11,FALSE))</f>
        <v>2.92</v>
      </c>
      <c r="Q207" s="21">
        <f>IF(A207="NA","",VLOOKUP(A207,Nutrients!A$2:L$9999,12,FALSE))</f>
        <v>97.91</v>
      </c>
      <c r="R207" s="3">
        <f>IF(A207="NA","",VLOOKUP(A207,Chla!A$2:O$9999,15,FALSE))</f>
        <v>4.3773714285714282</v>
      </c>
      <c r="S207" s="3">
        <f>IF(A207="NA","",VLOOKUP(A207,TSS!A$2:L$9999,12,FALSE))</f>
        <v>24</v>
      </c>
      <c r="T207" s="21">
        <f>IF(A207="NA","",VLOOKUP(A207,PCN!A$2:Q$9999,11,FALSE))</f>
        <v>19.971</v>
      </c>
      <c r="U207" s="21">
        <f>IF(A207="NA","",VLOOKUP(A207,PCN!A$2:Q$9999,12,FALSE))</f>
        <v>7.0000000000000001E-3</v>
      </c>
      <c r="V207" s="21">
        <f>IF(A207="NA","",VLOOKUP(A207,PCN!A$2:Q$9999,14,FALSE))</f>
        <v>139.99999999999997</v>
      </c>
      <c r="W207" s="21">
        <f>IF(A207="NA","",VLOOKUP(A207,PCN!A$2:Q$9999,15,FALSE))</f>
        <v>384.42700000000002</v>
      </c>
      <c r="X207" s="21">
        <f>IF(A207="NA","",VLOOKUP(A207,TN_DOC!A$2:I$9999,8,FALSE))</f>
        <v>0</v>
      </c>
      <c r="Y207" s="21">
        <f>IF(A207="NA","",VLOOKUP(A207,TN_DOC!A$2:I$9999,9,FALSE))</f>
        <v>0</v>
      </c>
      <c r="Z207" s="3"/>
    </row>
    <row r="208" spans="1:26" x14ac:dyDescent="0.2">
      <c r="A208" s="3">
        <v>10437</v>
      </c>
      <c r="B208" s="10" t="str">
        <f>IF(A208="NA","",VLOOKUP(A208,'QAQC ID Reference Page'!A$2:G$10999,2,FALSE))</f>
        <v>OBS1120</v>
      </c>
      <c r="C208" s="20">
        <f>IF(A208="NA","",VLOOKUP(A208,'QAQC ID Reference Page'!A$2:G$10999,3,FALSE))</f>
        <v>44140</v>
      </c>
      <c r="D208" s="12">
        <f>IF(A208="NA","",VLOOKUP(A208,'QAQC ID Reference Page'!A$2:G$10999,4,FALSE))</f>
        <v>0.44236111111111109</v>
      </c>
      <c r="E208" s="3">
        <f>IF(A208="NA","",VLOOKUP(A208,'QAQC ID Reference Page'!A$2:G$10999,5,FALSE))</f>
        <v>1019</v>
      </c>
      <c r="F208" s="3" t="str">
        <f>IF(A208="NA","",VLOOKUP(A208,'QAQC ID Reference Page'!A$2:G$10999,6,FALSE))</f>
        <v>I7C</v>
      </c>
      <c r="G208" s="3" t="str">
        <f>IF(A208="NA","",VLOOKUP(A208,'QAQC ID Reference Page'!A$2:G$10999,7,FALSE))</f>
        <v>B</v>
      </c>
      <c r="H208" s="21">
        <f>IF(A208="NA","",VLOOKUP(A208,'Water Data'!G$2:O$9999,2,FALSE))</f>
        <v>6.54</v>
      </c>
      <c r="I208" s="21">
        <f>IF(A208="NA","",VLOOKUP(A208,'Water Data'!G$2:O$9999,3,FALSE))</f>
        <v>20.8</v>
      </c>
      <c r="J208" s="3">
        <f>IF(A208="NA","",VLOOKUP(A208,'Water Data'!G$2:O$9999,4,FALSE))</f>
        <v>21.63</v>
      </c>
      <c r="K208" s="3">
        <f>IF(A208="NA","",VLOOKUP(A208,'Water Data'!G$2:O$9999,6,FALSE))</f>
        <v>7.95</v>
      </c>
      <c r="L208" s="3">
        <f>IF(A208="NA","",VLOOKUP(A208,'Water Data'!G$2:O$9999,9,FALSE))</f>
        <v>19.559999999999999</v>
      </c>
      <c r="M208" s="3">
        <f>IF(A208="NA","",VLOOKUP(A208,Nutrients!A$2:L$9999,8,FALSE))</f>
        <v>4.09</v>
      </c>
      <c r="N208" s="3">
        <f>IF(A208="NA","",VLOOKUP(A208,Nutrients!A$2:L$9999,9,FALSE))</f>
        <v>0.35</v>
      </c>
      <c r="O208" s="3">
        <f>IF(A208="NA","",VLOOKUP(A208,Nutrients!A$2:L$9999,10,FALSE))</f>
        <v>0.41499999999999998</v>
      </c>
      <c r="P208" s="3">
        <f>IF(A208="NA","",VLOOKUP(A208,Nutrients!A$2:L$9999,11,FALSE))</f>
        <v>3.69</v>
      </c>
      <c r="Q208" s="21">
        <f>IF(A208="NA","",VLOOKUP(A208,Nutrients!A$2:L$9999,12,FALSE))</f>
        <v>60.94</v>
      </c>
      <c r="R208" s="3">
        <f>IF(A208="NA","",VLOOKUP(A208,Chla!A$2:O$9999,15,FALSE))</f>
        <v>3.0169479999999997</v>
      </c>
      <c r="S208" s="3">
        <f>IF(A208="NA","",VLOOKUP(A208,TSS!A$2:L$9999,12,FALSE))</f>
        <v>28</v>
      </c>
      <c r="T208" s="21">
        <f>IF(A208="NA","",VLOOKUP(A208,PCN!A$2:Q$9999,11,FALSE))</f>
        <v>153.53</v>
      </c>
      <c r="U208" s="21">
        <f>IF(A208="NA","",VLOOKUP(A208,PCN!A$2:Q$9999,12,FALSE))</f>
        <v>4.3999999999999997E-2</v>
      </c>
      <c r="V208" s="21">
        <f>IF(A208="NA","",VLOOKUP(A208,PCN!A$2:Q$9999,14,FALSE))</f>
        <v>439.99999999999994</v>
      </c>
      <c r="W208" s="21">
        <f>IF(A208="NA","",VLOOKUP(A208,PCN!A$2:Q$9999,15,FALSE))</f>
        <v>6354.6570000000002</v>
      </c>
      <c r="X208" s="21">
        <f>IF(A208="NA","",VLOOKUP(A208,TN_DOC!A$2:I$9999,8,FALSE))</f>
        <v>0</v>
      </c>
      <c r="Y208" s="21">
        <f>IF(A208="NA","",VLOOKUP(A208,TN_DOC!A$2:I$9999,9,FALSE))</f>
        <v>0</v>
      </c>
      <c r="Z208" s="3"/>
    </row>
    <row r="209" spans="1:26" x14ac:dyDescent="0.2">
      <c r="A209" s="3">
        <v>10440</v>
      </c>
      <c r="B209" s="10" t="str">
        <f>IF(A209="NA","",VLOOKUP(A209,'QAQC ID Reference Page'!A$2:G$10999,2,FALSE))</f>
        <v>OBS1120</v>
      </c>
      <c r="C209" s="20">
        <f>IF(A209="NA","",VLOOKUP(A209,'QAQC ID Reference Page'!A$2:G$10999,3,FALSE))</f>
        <v>44140</v>
      </c>
      <c r="D209" s="12">
        <f>IF(A209="NA","",VLOOKUP(A209,'QAQC ID Reference Page'!A$2:G$10999,4,FALSE))</f>
        <v>0.47638888888888886</v>
      </c>
      <c r="E209" s="3">
        <f>IF(A209="NA","",VLOOKUP(A209,'QAQC ID Reference Page'!A$2:G$10999,5,FALSE))</f>
        <v>1022</v>
      </c>
      <c r="F209" s="3" t="str">
        <f>IF(A209="NA","",VLOOKUP(A209,'QAQC ID Reference Page'!A$2:G$10999,6,FALSE))</f>
        <v>G9</v>
      </c>
      <c r="G209" s="3" t="str">
        <f>IF(A209="NA","",VLOOKUP(A209,'QAQC ID Reference Page'!A$2:G$10999,7,FALSE))</f>
        <v>S</v>
      </c>
      <c r="H209" s="21">
        <f>IF(A209="NA","",VLOOKUP(A209,'Water Data'!G$2:O$9999,2,FALSE))</f>
        <v>8.43</v>
      </c>
      <c r="I209" s="21">
        <f>IF(A209="NA","",VLOOKUP(A209,'Water Data'!G$2:O$9999,3,FALSE))</f>
        <v>19.600000000000001</v>
      </c>
      <c r="J209" s="3">
        <f>IF(A209="NA","",VLOOKUP(A209,'Water Data'!G$2:O$9999,4,FALSE))</f>
        <v>13.89</v>
      </c>
      <c r="K209" s="3">
        <f>IF(A209="NA","",VLOOKUP(A209,'Water Data'!G$2:O$9999,6,FALSE))</f>
        <v>7.84</v>
      </c>
      <c r="L209" s="3">
        <f>IF(A209="NA","",VLOOKUP(A209,'Water Data'!G$2:O$9999,9,FALSE))</f>
        <v>16.600000000000001</v>
      </c>
      <c r="M209" s="3">
        <f>IF(A209="NA","",VLOOKUP(A209,Nutrients!A$2:L$9999,8,FALSE))</f>
        <v>3.57</v>
      </c>
      <c r="N209" s="3">
        <f>IF(A209="NA","",VLOOKUP(A209,Nutrients!A$2:L$9999,9,FALSE))</f>
        <v>0.2</v>
      </c>
      <c r="O209" s="3">
        <f>IF(A209="NA","",VLOOKUP(A209,Nutrients!A$2:L$9999,10,FALSE))</f>
        <v>0.45800000000000002</v>
      </c>
      <c r="P209" s="3">
        <f>IF(A209="NA","",VLOOKUP(A209,Nutrients!A$2:L$9999,11,FALSE))</f>
        <v>0.8</v>
      </c>
      <c r="Q209" s="21">
        <f>IF(A209="NA","",VLOOKUP(A209,Nutrients!A$2:L$9999,12,FALSE))</f>
        <v>126.16</v>
      </c>
      <c r="R209" s="3">
        <f>IF(A209="NA","",VLOOKUP(A209,Chla!A$2:O$9999,15,FALSE))</f>
        <v>11.287780000000001</v>
      </c>
      <c r="S209" s="3">
        <f>IF(A209="NA","",VLOOKUP(A209,TSS!A$2:L$9999,12,FALSE))</f>
        <v>4</v>
      </c>
      <c r="T209" s="21">
        <f>IF(A209="NA","",VLOOKUP(A209,PCN!A$2:Q$9999,11,FALSE))</f>
        <v>22.623000000000001</v>
      </c>
      <c r="U209" s="21">
        <f>IF(A209="NA","",VLOOKUP(A209,PCN!A$2:Q$9999,12,FALSE))</f>
        <v>7.0000000000000001E-3</v>
      </c>
      <c r="V209" s="21">
        <f>IF(A209="NA","",VLOOKUP(A209,PCN!A$2:Q$9999,14,FALSE))</f>
        <v>69.999999999999986</v>
      </c>
      <c r="W209" s="21">
        <f>IF(A209="NA","",VLOOKUP(A209,PCN!A$2:Q$9999,15,FALSE))</f>
        <v>584.35299999999995</v>
      </c>
      <c r="X209" s="21">
        <f>IF(A209="NA","",VLOOKUP(A209,TN_DOC!A$2:I$9999,8,FALSE))</f>
        <v>0</v>
      </c>
      <c r="Y209" s="21">
        <f>IF(A209="NA","",VLOOKUP(A209,TN_DOC!A$2:I$9999,9,FALSE))</f>
        <v>0</v>
      </c>
      <c r="Z209" s="3"/>
    </row>
    <row r="210" spans="1:26" x14ac:dyDescent="0.2">
      <c r="A210" s="3">
        <v>10435</v>
      </c>
      <c r="B210" s="10" t="str">
        <f>IF(A210="NA","",VLOOKUP(A210,'QAQC ID Reference Page'!A$2:G$10999,2,FALSE))</f>
        <v>OBS1120</v>
      </c>
      <c r="C210" s="20">
        <f>IF(A210="NA","",VLOOKUP(A210,'QAQC ID Reference Page'!A$2:G$10999,3,FALSE))</f>
        <v>44140</v>
      </c>
      <c r="D210" s="12">
        <f>IF(A210="NA","",VLOOKUP(A210,'QAQC ID Reference Page'!A$2:G$10999,4,FALSE))</f>
        <v>0.48958333333333331</v>
      </c>
      <c r="E210" s="3">
        <f>IF(A210="NA","",VLOOKUP(A210,'QAQC ID Reference Page'!A$2:G$10999,5,FALSE))</f>
        <v>1004</v>
      </c>
      <c r="F210" s="3" t="str">
        <f>IF(A210="NA","",VLOOKUP(A210,'QAQC ID Reference Page'!A$2:G$10999,6,FALSE))</f>
        <v>G7C</v>
      </c>
      <c r="G210" s="3" t="str">
        <f>IF(A210="NA","",VLOOKUP(A210,'QAQC ID Reference Page'!A$2:G$10999,7,FALSE))</f>
        <v>S</v>
      </c>
      <c r="H210" s="21">
        <f>IF(A210="NA","",VLOOKUP(A210,'Water Data'!G$2:O$9999,2,FALSE))</f>
        <v>8.1999999999999993</v>
      </c>
      <c r="I210" s="21">
        <f>IF(A210="NA","",VLOOKUP(A210,'Water Data'!G$2:O$9999,3,FALSE))</f>
        <v>20</v>
      </c>
      <c r="J210" s="3">
        <f>IF(A210="NA","",VLOOKUP(A210,'Water Data'!G$2:O$9999,4,FALSE))</f>
        <v>3.43</v>
      </c>
      <c r="K210" s="3">
        <f>IF(A210="NA","",VLOOKUP(A210,'Water Data'!G$2:O$9999,6,FALSE))</f>
        <v>7.58</v>
      </c>
      <c r="L210" s="3">
        <f>IF(A210="NA","",VLOOKUP(A210,'Water Data'!G$2:O$9999,9,FALSE))</f>
        <v>11.81</v>
      </c>
      <c r="M210" s="3">
        <f>IF(A210="NA","",VLOOKUP(A210,Nutrients!A$2:L$9999,8,FALSE))</f>
        <v>4.87</v>
      </c>
      <c r="N210" s="3">
        <f>IF(A210="NA","",VLOOKUP(A210,Nutrients!A$2:L$9999,9,FALSE))</f>
        <v>0.17</v>
      </c>
      <c r="O210" s="3">
        <f>IF(A210="NA","",VLOOKUP(A210,Nutrients!A$2:L$9999,10,FALSE))</f>
        <v>0.215</v>
      </c>
      <c r="P210" s="3">
        <f>IF(A210="NA","",VLOOKUP(A210,Nutrients!A$2:L$9999,11,FALSE))</f>
        <v>3.06</v>
      </c>
      <c r="Q210" s="21">
        <f>IF(A210="NA","",VLOOKUP(A210,Nutrients!A$2:L$9999,12,FALSE))</f>
        <v>47.56</v>
      </c>
      <c r="R210" s="3">
        <f>IF(A210="NA","",VLOOKUP(A210,Chla!A$2:O$9999,15,FALSE))</f>
        <v>4.943168</v>
      </c>
      <c r="S210" s="3">
        <f>IF(A210="NA","",VLOOKUP(A210,TSS!A$2:L$9999,12,FALSE))</f>
        <v>16</v>
      </c>
      <c r="T210" s="21">
        <f>IF(A210="NA","",VLOOKUP(A210,PCN!A$2:Q$9999,11,FALSE))</f>
        <v>29.341999999999999</v>
      </c>
      <c r="U210" s="21">
        <f>IF(A210="NA","",VLOOKUP(A210,PCN!A$2:Q$9999,12,FALSE))</f>
        <v>8.9999999999999993E-3</v>
      </c>
      <c r="V210" s="21">
        <f>IF(A210="NA","",VLOOKUP(A210,PCN!A$2:Q$9999,14,FALSE))</f>
        <v>89.999999999999986</v>
      </c>
      <c r="W210" s="21">
        <f>IF(A210="NA","",VLOOKUP(A210,PCN!A$2:Q$9999,15,FALSE))</f>
        <v>700.88499999999999</v>
      </c>
      <c r="X210" s="21">
        <f>IF(A210="NA","",VLOOKUP(A210,TN_DOC!A$2:I$9999,8,FALSE))</f>
        <v>0</v>
      </c>
      <c r="Y210" s="21">
        <f>IF(A210="NA","",VLOOKUP(A210,TN_DOC!A$2:I$9999,9,FALSE))</f>
        <v>0</v>
      </c>
      <c r="Z210" s="3"/>
    </row>
    <row r="211" spans="1:26" x14ac:dyDescent="0.2">
      <c r="A211" s="3">
        <v>10433</v>
      </c>
      <c r="B211" s="10" t="str">
        <f>IF(A211="NA","",VLOOKUP(A211,'QAQC ID Reference Page'!A$2:G$10999,2,FALSE))</f>
        <v>OBS1120</v>
      </c>
      <c r="C211" s="20">
        <f>IF(A211="NA","",VLOOKUP(A211,'QAQC ID Reference Page'!A$2:G$10999,3,FALSE))</f>
        <v>44140</v>
      </c>
      <c r="D211" s="12">
        <f>IF(A211="NA","",VLOOKUP(A211,'QAQC ID Reference Page'!A$2:G$10999,4,FALSE))</f>
        <v>0.48958333333333331</v>
      </c>
      <c r="E211" s="3">
        <f>IF(A211="NA","",VLOOKUP(A211,'QAQC ID Reference Page'!A$2:G$10999,5,FALSE))</f>
        <v>1038</v>
      </c>
      <c r="F211" s="3" t="str">
        <f>IF(A211="NA","",VLOOKUP(A211,'QAQC ID Reference Page'!A$2:G$10999,6,FALSE))</f>
        <v>G7C</v>
      </c>
      <c r="G211" s="3" t="str">
        <f>IF(A211="NA","",VLOOKUP(A211,'QAQC ID Reference Page'!A$2:G$10999,7,FALSE))</f>
        <v>B</v>
      </c>
      <c r="H211" s="21">
        <f>IF(A211="NA","",VLOOKUP(A211,'Water Data'!G$2:O$9999,2,FALSE))</f>
        <v>6.7</v>
      </c>
      <c r="I211" s="21">
        <f>IF(A211="NA","",VLOOKUP(A211,'Water Data'!G$2:O$9999,3,FALSE))</f>
        <v>20.7</v>
      </c>
      <c r="J211" s="3">
        <f>IF(A211="NA","",VLOOKUP(A211,'Water Data'!G$2:O$9999,4,FALSE))</f>
        <v>24</v>
      </c>
      <c r="K211" s="3">
        <f>IF(A211="NA","",VLOOKUP(A211,'Water Data'!G$2:O$9999,6,FALSE))</f>
        <v>8.0299999999999994</v>
      </c>
      <c r="L211" s="3">
        <f>IF(A211="NA","",VLOOKUP(A211,'Water Data'!G$2:O$9999,9,FALSE))</f>
        <v>21.09</v>
      </c>
      <c r="M211" s="3">
        <f>IF(A211="NA","",VLOOKUP(A211,Nutrients!A$2:L$9999,8,FALSE))</f>
        <v>2.81</v>
      </c>
      <c r="N211" s="3">
        <f>IF(A211="NA","",VLOOKUP(A211,Nutrients!A$2:L$9999,9,FALSE))</f>
        <v>0.33</v>
      </c>
      <c r="O211" s="3">
        <f>IF(A211="NA","",VLOOKUP(A211,Nutrients!A$2:L$9999,10,FALSE))</f>
        <v>0.46</v>
      </c>
      <c r="P211" s="3">
        <f>IF(A211="NA","",VLOOKUP(A211,Nutrients!A$2:L$9999,11,FALSE))</f>
        <v>5.17</v>
      </c>
      <c r="Q211" s="21">
        <f>IF(A211="NA","",VLOOKUP(A211,Nutrients!A$2:L$9999,12,FALSE))</f>
        <v>38.06</v>
      </c>
      <c r="R211" s="3">
        <f>IF(A211="NA","",VLOOKUP(A211,Chla!A$2:O$9999,15,FALSE))</f>
        <v>3.8661719999999997</v>
      </c>
      <c r="S211" s="3">
        <f>IF(A211="NA","",VLOOKUP(A211,TSS!A$2:L$9999,12,FALSE))</f>
        <v>52</v>
      </c>
      <c r="T211" s="21">
        <f>IF(A211="NA","",VLOOKUP(A211,PCN!A$2:Q$9999,11,FALSE))</f>
        <v>49.277000000000001</v>
      </c>
      <c r="U211" s="21">
        <f>IF(A211="NA","",VLOOKUP(A211,PCN!A$2:Q$9999,12,FALSE))</f>
        <v>1.4999999999999999E-2</v>
      </c>
      <c r="V211" s="21">
        <f>IF(A211="NA","",VLOOKUP(A211,PCN!A$2:Q$9999,14,FALSE))</f>
        <v>150</v>
      </c>
      <c r="W211" s="21">
        <f>IF(A211="NA","",VLOOKUP(A211,PCN!A$2:Q$9999,15,FALSE))</f>
        <v>942.26599999999996</v>
      </c>
      <c r="X211" s="21">
        <f>IF(A211="NA","",VLOOKUP(A211,TN_DOC!A$2:I$9999,8,FALSE))</f>
        <v>0</v>
      </c>
      <c r="Y211" s="21">
        <f>IF(A211="NA","",VLOOKUP(A211,TN_DOC!A$2:I$9999,9,FALSE))</f>
        <v>0</v>
      </c>
      <c r="Z211" s="3"/>
    </row>
    <row r="212" spans="1:26" x14ac:dyDescent="0.2">
      <c r="A212" s="3">
        <v>10439</v>
      </c>
      <c r="B212" s="10" t="str">
        <f>IF(A212="NA","",VLOOKUP(A212,'QAQC ID Reference Page'!A$2:G$10999,2,FALSE))</f>
        <v>OBS1120</v>
      </c>
      <c r="C212" s="20">
        <f>IF(A212="NA","",VLOOKUP(A212,'QAQC ID Reference Page'!A$2:G$10999,3,FALSE))</f>
        <v>44140</v>
      </c>
      <c r="D212" s="12">
        <f>IF(A212="NA","",VLOOKUP(A212,'QAQC ID Reference Page'!A$2:G$10999,4,FALSE))</f>
        <v>0.53263888888888888</v>
      </c>
      <c r="E212" s="3">
        <f>IF(A212="NA","",VLOOKUP(A212,'QAQC ID Reference Page'!A$2:G$10999,5,FALSE))</f>
        <v>1029</v>
      </c>
      <c r="F212" s="3" t="str">
        <f>IF(A212="NA","",VLOOKUP(A212,'QAQC ID Reference Page'!A$2:G$10999,6,FALSE))</f>
        <v>E9</v>
      </c>
      <c r="G212" s="3" t="str">
        <f>IF(A212="NA","",VLOOKUP(A212,'QAQC ID Reference Page'!A$2:G$10999,7,FALSE))</f>
        <v>S</v>
      </c>
      <c r="H212" s="21">
        <f>IF(A212="NA","",VLOOKUP(A212,'Water Data'!G$2:O$9999,2,FALSE))</f>
        <v>8.8800000000000008</v>
      </c>
      <c r="I212" s="21">
        <f>IF(A212="NA","",VLOOKUP(A212,'Water Data'!G$2:O$9999,3,FALSE))</f>
        <v>19.8</v>
      </c>
      <c r="J212" s="3">
        <f>IF(A212="NA","",VLOOKUP(A212,'Water Data'!G$2:O$9999,4,FALSE))</f>
        <v>11.4</v>
      </c>
      <c r="K212" s="3">
        <f>IF(A212="NA","",VLOOKUP(A212,'Water Data'!G$2:O$9999,6,FALSE))</f>
        <v>7.91</v>
      </c>
      <c r="L212" s="3">
        <f>IF(A212="NA","",VLOOKUP(A212,'Water Data'!G$2:O$9999,9,FALSE))</f>
        <v>15.91</v>
      </c>
      <c r="M212" s="3">
        <f>IF(A212="NA","",VLOOKUP(A212,Nutrients!A$2:L$9999,8,FALSE))</f>
        <v>5.28</v>
      </c>
      <c r="N212" s="3">
        <f>IF(A212="NA","",VLOOKUP(A212,Nutrients!A$2:L$9999,9,FALSE))</f>
        <v>0.16</v>
      </c>
      <c r="O212" s="3">
        <f>IF(A212="NA","",VLOOKUP(A212,Nutrients!A$2:L$9999,10,FALSE))</f>
        <v>0.58899999999999997</v>
      </c>
      <c r="P212" s="3">
        <f>IF(A212="NA","",VLOOKUP(A212,Nutrients!A$2:L$9999,11,FALSE))</f>
        <v>0.14000000000000001</v>
      </c>
      <c r="Q212" s="21">
        <f>IF(A212="NA","",VLOOKUP(A212,Nutrients!A$2:L$9999,12,FALSE))</f>
        <v>88.85</v>
      </c>
      <c r="R212" s="3">
        <f>IF(A212="NA","",VLOOKUP(A212,Chla!A$2:O$9999,15,FALSE))</f>
        <v>6.0891319999999993</v>
      </c>
      <c r="S212" s="3">
        <f>IF(A212="NA","",VLOOKUP(A212,TSS!A$2:L$9999,12,FALSE))</f>
        <v>20</v>
      </c>
      <c r="T212" s="21">
        <f>IF(A212="NA","",VLOOKUP(A212,PCN!A$2:Q$9999,11,FALSE))</f>
        <v>26.504999999999999</v>
      </c>
      <c r="U212" s="21">
        <f>IF(A212="NA","",VLOOKUP(A212,PCN!A$2:Q$9999,12,FALSE))</f>
        <v>8.0000000000000002E-3</v>
      </c>
      <c r="V212" s="21">
        <f>IF(A212="NA","",VLOOKUP(A212,PCN!A$2:Q$9999,14,FALSE))</f>
        <v>80</v>
      </c>
      <c r="W212" s="21">
        <f>IF(A212="NA","",VLOOKUP(A212,PCN!A$2:Q$9999,15,FALSE))</f>
        <v>436.46600000000001</v>
      </c>
      <c r="X212" s="21">
        <f>IF(A212="NA","",VLOOKUP(A212,TN_DOC!A$2:I$9999,8,FALSE))</f>
        <v>0</v>
      </c>
      <c r="Y212" s="21">
        <f>IF(A212="NA","",VLOOKUP(A212,TN_DOC!A$2:I$9999,9,FALSE))</f>
        <v>0</v>
      </c>
      <c r="Z212" s="3"/>
    </row>
    <row r="213" spans="1:26" x14ac:dyDescent="0.2">
      <c r="A213" s="3">
        <v>10432</v>
      </c>
      <c r="B213" s="10" t="str">
        <f>IF(A213="NA","",VLOOKUP(A213,'QAQC ID Reference Page'!A$2:G$10999,2,FALSE))</f>
        <v>OBS1120</v>
      </c>
      <c r="C213" s="20">
        <f>IF(A213="NA","",VLOOKUP(A213,'QAQC ID Reference Page'!A$2:G$10999,3,FALSE))</f>
        <v>44140</v>
      </c>
      <c r="D213" s="12">
        <f>IF(A213="NA","",VLOOKUP(A213,'QAQC ID Reference Page'!A$2:G$10999,4,FALSE))</f>
        <v>0.53263888888888888</v>
      </c>
      <c r="E213" s="3">
        <f>IF(A213="NA","",VLOOKUP(A213,'QAQC ID Reference Page'!A$2:G$10999,5,FALSE))</f>
        <v>1040</v>
      </c>
      <c r="F213" s="3" t="str">
        <f>IF(A213="NA","",VLOOKUP(A213,'QAQC ID Reference Page'!A$2:G$10999,6,FALSE))</f>
        <v>E9</v>
      </c>
      <c r="G213" s="3" t="str">
        <f>IF(A213="NA","",VLOOKUP(A213,'QAQC ID Reference Page'!A$2:G$10999,7,FALSE))</f>
        <v>B</v>
      </c>
      <c r="H213" s="21">
        <f>IF(A213="NA","",VLOOKUP(A213,'Water Data'!G$2:O$9999,2,FALSE))</f>
        <v>8.58</v>
      </c>
      <c r="I213" s="21">
        <f>IF(A213="NA","",VLOOKUP(A213,'Water Data'!G$2:O$9999,3,FALSE))</f>
        <v>19.5</v>
      </c>
      <c r="J213" s="3">
        <f>IF(A213="NA","",VLOOKUP(A213,'Water Data'!G$2:O$9999,4,FALSE))</f>
        <v>13.52</v>
      </c>
      <c r="K213" s="3">
        <f>IF(A213="NA","",VLOOKUP(A213,'Water Data'!G$2:O$9999,6,FALSE))</f>
        <v>7.95</v>
      </c>
      <c r="L213" s="3">
        <f>IF(A213="NA","",VLOOKUP(A213,'Water Data'!G$2:O$9999,9,FALSE))</f>
        <v>16.55</v>
      </c>
      <c r="M213" s="3">
        <f>IF(A213="NA","",VLOOKUP(A213,Nutrients!A$2:L$9999,8,FALSE))</f>
        <v>5.36</v>
      </c>
      <c r="N213" s="3">
        <f>IF(A213="NA","",VLOOKUP(A213,Nutrients!A$2:L$9999,9,FALSE))</f>
        <v>0.22</v>
      </c>
      <c r="O213" s="3">
        <f>IF(A213="NA","",VLOOKUP(A213,Nutrients!A$2:L$9999,10,FALSE))</f>
        <v>0.68799999999999994</v>
      </c>
      <c r="P213" s="3">
        <f>IF(A213="NA","",VLOOKUP(A213,Nutrients!A$2:L$9999,11,FALSE))</f>
        <v>1.37</v>
      </c>
      <c r="Q213" s="21">
        <f>IF(A213="NA","",VLOOKUP(A213,Nutrients!A$2:L$9999,12,FALSE))</f>
        <v>75.73</v>
      </c>
      <c r="R213" s="3">
        <f>IF(A213="NA","",VLOOKUP(A213,Chla!A$2:O$9999,15,FALSE))</f>
        <v>7.4859560000000007</v>
      </c>
      <c r="S213" s="3">
        <f>IF(A213="NA","",VLOOKUP(A213,TSS!A$2:L$9999,12,FALSE))</f>
        <v>16</v>
      </c>
      <c r="T213" s="21">
        <f>IF(A213="NA","",VLOOKUP(A213,PCN!A$2:Q$9999,11,FALSE))</f>
        <v>35.469000000000001</v>
      </c>
      <c r="U213" s="21">
        <f>IF(A213="NA","",VLOOKUP(A213,PCN!A$2:Q$9999,12,FALSE))</f>
        <v>1.0999999999999999E-2</v>
      </c>
      <c r="V213" s="21">
        <f>IF(A213="NA","",VLOOKUP(A213,PCN!A$2:Q$9999,14,FALSE))</f>
        <v>109.99999999999999</v>
      </c>
      <c r="W213" s="21">
        <f>IF(A213="NA","",VLOOKUP(A213,PCN!A$2:Q$9999,15,FALSE))</f>
        <v>602.63599999999997</v>
      </c>
      <c r="X213" s="21">
        <f>IF(A213="NA","",VLOOKUP(A213,TN_DOC!A$2:I$9999,8,FALSE))</f>
        <v>0</v>
      </c>
      <c r="Y213" s="21">
        <f>IF(A213="NA","",VLOOKUP(A213,TN_DOC!A$2:I$9999,9,FALSE))</f>
        <v>0</v>
      </c>
      <c r="Z213" s="3"/>
    </row>
    <row r="214" spans="1:26" x14ac:dyDescent="0.2">
      <c r="A214" s="3">
        <v>10427</v>
      </c>
      <c r="B214" s="10" t="str">
        <f>IF(A214="NA","",VLOOKUP(A214,'QAQC ID Reference Page'!A$2:G$10999,2,FALSE))</f>
        <v>OBS1120</v>
      </c>
      <c r="C214" s="20">
        <f>IF(A214="NA","",VLOOKUP(A214,'QAQC ID Reference Page'!A$2:G$10999,3,FALSE))</f>
        <v>44140</v>
      </c>
      <c r="D214" s="12">
        <f>IF(A214="NA","",VLOOKUP(A214,'QAQC ID Reference Page'!A$2:G$10999,4,FALSE))</f>
        <v>0.54791666666666672</v>
      </c>
      <c r="E214" s="3">
        <f>IF(A214="NA","",VLOOKUP(A214,'QAQC ID Reference Page'!A$2:G$10999,5,FALSE))</f>
        <v>1036</v>
      </c>
      <c r="F214" s="3" t="str">
        <f>IF(A214="NA","",VLOOKUP(A214,'QAQC ID Reference Page'!A$2:G$10999,6,FALSE))</f>
        <v>E7C</v>
      </c>
      <c r="G214" s="3" t="str">
        <f>IF(A214="NA","",VLOOKUP(A214,'QAQC ID Reference Page'!A$2:G$10999,7,FALSE))</f>
        <v>S</v>
      </c>
      <c r="H214" s="21">
        <f>IF(A214="NA","",VLOOKUP(A214,'Water Data'!G$2:O$9999,2,FALSE))</f>
        <v>8.85</v>
      </c>
      <c r="I214" s="21">
        <f>IF(A214="NA","",VLOOKUP(A214,'Water Data'!G$2:O$9999,3,FALSE))</f>
        <v>19.100000000000001</v>
      </c>
      <c r="J214" s="3">
        <f>IF(A214="NA","",VLOOKUP(A214,'Water Data'!G$2:O$9999,4,FALSE))</f>
        <v>5.36</v>
      </c>
      <c r="K214" s="3">
        <f>IF(A214="NA","",VLOOKUP(A214,'Water Data'!G$2:O$9999,6,FALSE))</f>
        <v>7.76</v>
      </c>
      <c r="L214" s="3">
        <f>IF(A214="NA","",VLOOKUP(A214,'Water Data'!G$2:O$9999,9,FALSE))</f>
        <v>12.85</v>
      </c>
      <c r="M214" s="3">
        <f>IF(A214="NA","",VLOOKUP(A214,Nutrients!A$2:L$9999,8,FALSE))</f>
        <v>7.79</v>
      </c>
      <c r="N214" s="3">
        <f>IF(A214="NA","",VLOOKUP(A214,Nutrients!A$2:L$9999,9,FALSE))</f>
        <v>0.19</v>
      </c>
      <c r="O214" s="3">
        <f>IF(A214="NA","",VLOOKUP(A214,Nutrients!A$2:L$9999,10,FALSE))</f>
        <v>0.50800000000000001</v>
      </c>
      <c r="P214" s="3">
        <f>IF(A214="NA","",VLOOKUP(A214,Nutrients!A$2:L$9999,11,FALSE))</f>
        <v>2.48</v>
      </c>
      <c r="Q214" s="21">
        <f>IF(A214="NA","",VLOOKUP(A214,Nutrients!A$2:L$9999,12,FALSE))</f>
        <v>74.239999999999995</v>
      </c>
      <c r="R214" s="3">
        <f>IF(A214="NA","",VLOOKUP(A214,Chla!A$2:O$9999,15,FALSE))</f>
        <v>7.3238960000000013</v>
      </c>
      <c r="S214" s="3">
        <f>IF(A214="NA","",VLOOKUP(A214,TSS!A$2:L$9999,12,FALSE))</f>
        <v>8</v>
      </c>
      <c r="T214" s="21">
        <f>IF(A214="NA","",VLOOKUP(A214,PCN!A$2:Q$9999,11,FALSE))</f>
        <v>27.971</v>
      </c>
      <c r="U214" s="21">
        <f>IF(A214="NA","",VLOOKUP(A214,PCN!A$2:Q$9999,12,FALSE))</f>
        <v>8.9999999999999993E-3</v>
      </c>
      <c r="V214" s="21">
        <f>IF(A214="NA","",VLOOKUP(A214,PCN!A$2:Q$9999,14,FALSE))</f>
        <v>89.999999999999986</v>
      </c>
      <c r="W214" s="21">
        <f>IF(A214="NA","",VLOOKUP(A214,PCN!A$2:Q$9999,15,FALSE))</f>
        <v>744.28700000000003</v>
      </c>
      <c r="X214" s="21">
        <f>IF(A214="NA","",VLOOKUP(A214,TN_DOC!A$2:I$9999,8,FALSE))</f>
        <v>0</v>
      </c>
      <c r="Y214" s="21">
        <f>IF(A214="NA","",VLOOKUP(A214,TN_DOC!A$2:I$9999,9,FALSE))</f>
        <v>0</v>
      </c>
      <c r="Z214" s="3"/>
    </row>
    <row r="215" spans="1:26" x14ac:dyDescent="0.2">
      <c r="A215" s="3">
        <v>10436</v>
      </c>
      <c r="B215" s="10" t="str">
        <f>IF(A215="NA","",VLOOKUP(A215,'QAQC ID Reference Page'!A$2:G$10999,2,FALSE))</f>
        <v>OBS1120</v>
      </c>
      <c r="C215" s="20">
        <f>IF(A215="NA","",VLOOKUP(A215,'QAQC ID Reference Page'!A$2:G$10999,3,FALSE))</f>
        <v>44140</v>
      </c>
      <c r="D215" s="12">
        <f>IF(A215="NA","",VLOOKUP(A215,'QAQC ID Reference Page'!A$2:G$10999,4,FALSE))</f>
        <v>0.54791666666666672</v>
      </c>
      <c r="E215" s="3">
        <f>IF(A215="NA","",VLOOKUP(A215,'QAQC ID Reference Page'!A$2:G$10999,5,FALSE))</f>
        <v>1042</v>
      </c>
      <c r="F215" s="3" t="str">
        <f>IF(A215="NA","",VLOOKUP(A215,'QAQC ID Reference Page'!A$2:G$10999,6,FALSE))</f>
        <v>E7C</v>
      </c>
      <c r="G215" s="3" t="str">
        <f>IF(A215="NA","",VLOOKUP(A215,'QAQC ID Reference Page'!A$2:G$10999,7,FALSE))</f>
        <v>B</v>
      </c>
      <c r="H215" s="21">
        <f>IF(A215="NA","",VLOOKUP(A215,'Water Data'!G$2:O$9999,2,FALSE))</f>
        <v>7.15</v>
      </c>
      <c r="I215" s="21">
        <f>IF(A215="NA","",VLOOKUP(A215,'Water Data'!G$2:O$9999,3,FALSE))</f>
        <v>20.7</v>
      </c>
      <c r="J215" s="3">
        <f>IF(A215="NA","",VLOOKUP(A215,'Water Data'!G$2:O$9999,4,FALSE))</f>
        <v>27.18</v>
      </c>
      <c r="K215" s="3">
        <f>IF(A215="NA","",VLOOKUP(A215,'Water Data'!G$2:O$9999,6,FALSE))</f>
        <v>8.08</v>
      </c>
      <c r="L215" s="3">
        <f>IF(A215="NA","",VLOOKUP(A215,'Water Data'!G$2:O$9999,9,FALSE))</f>
        <v>22</v>
      </c>
      <c r="M215" s="3">
        <f>IF(A215="NA","",VLOOKUP(A215,Nutrients!A$2:L$9999,8,FALSE))</f>
        <v>1.0900000000000001</v>
      </c>
      <c r="N215" s="3">
        <f>IF(A215="NA","",VLOOKUP(A215,Nutrients!A$2:L$9999,9,FALSE))</f>
        <v>0.16</v>
      </c>
      <c r="O215" s="3">
        <f>IF(A215="NA","",VLOOKUP(A215,Nutrients!A$2:L$9999,10,FALSE))</f>
        <v>0.20399999999999999</v>
      </c>
      <c r="P215" s="3">
        <f>IF(A215="NA","",VLOOKUP(A215,Nutrients!A$2:L$9999,11,FALSE))</f>
        <v>1.81</v>
      </c>
      <c r="Q215" s="21">
        <f>IF(A215="NA","",VLOOKUP(A215,Nutrients!A$2:L$9999,12,FALSE))</f>
        <v>15.45</v>
      </c>
      <c r="R215" s="3">
        <f>IF(A215="NA","",VLOOKUP(A215,Chla!A$2:O$9999,15,FALSE))</f>
        <v>3.1994320000000003</v>
      </c>
      <c r="S215" s="3">
        <f>IF(A215="NA","",VLOOKUP(A215,TSS!A$2:L$9999,12,FALSE))</f>
        <v>28</v>
      </c>
      <c r="T215" s="21">
        <f>IF(A215="NA","",VLOOKUP(A215,PCN!A$2:Q$9999,11,FALSE))</f>
        <v>34.710999999999999</v>
      </c>
      <c r="U215" s="21">
        <f>IF(A215="NA","",VLOOKUP(A215,PCN!A$2:Q$9999,12,FALSE))</f>
        <v>1.0999999999999999E-2</v>
      </c>
      <c r="V215" s="21">
        <f>IF(A215="NA","",VLOOKUP(A215,PCN!A$2:Q$9999,14,FALSE))</f>
        <v>109.99999999999999</v>
      </c>
      <c r="W215" s="21">
        <f>IF(A215="NA","",VLOOKUP(A215,PCN!A$2:Q$9999,15,FALSE))</f>
        <v>719.52700000000004</v>
      </c>
      <c r="X215" s="21">
        <f>IF(A215="NA","",VLOOKUP(A215,TN_DOC!A$2:I$9999,8,FALSE))</f>
        <v>0</v>
      </c>
      <c r="Y215" s="21">
        <f>IF(A215="NA","",VLOOKUP(A215,TN_DOC!A$2:I$9999,9,FALSE))</f>
        <v>0</v>
      </c>
      <c r="Z215" s="3"/>
    </row>
    <row r="216" spans="1:26" x14ac:dyDescent="0.2">
      <c r="A216" s="3">
        <v>10429</v>
      </c>
      <c r="B216" s="10" t="str">
        <f>IF(A216="NA","",VLOOKUP(A216,'QAQC ID Reference Page'!A$2:G$10999,2,FALSE))</f>
        <v>OBS1120</v>
      </c>
      <c r="C216" s="20">
        <f>IF(A216="NA","",VLOOKUP(A216,'QAQC ID Reference Page'!A$2:G$10999,3,FALSE))</f>
        <v>44140</v>
      </c>
      <c r="D216" s="12">
        <f>IF(A216="NA","",VLOOKUP(A216,'QAQC ID Reference Page'!A$2:G$10999,4,FALSE))</f>
        <v>0.5625</v>
      </c>
      <c r="E216" s="3">
        <f>IF(A216="NA","",VLOOKUP(A216,'QAQC ID Reference Page'!A$2:G$10999,5,FALSE))</f>
        <v>1006</v>
      </c>
      <c r="F216" s="3" t="str">
        <f>IF(A216="NA","",VLOOKUP(A216,'QAQC ID Reference Page'!A$2:G$10999,6,FALSE))</f>
        <v>E6</v>
      </c>
      <c r="G216" s="3" t="str">
        <f>IF(A216="NA","",VLOOKUP(A216,'QAQC ID Reference Page'!A$2:G$10999,7,FALSE))</f>
        <v>S</v>
      </c>
      <c r="H216" s="21">
        <f>IF(A216="NA","",VLOOKUP(A216,'Water Data'!G$2:O$9999,2,FALSE))</f>
        <v>10.86</v>
      </c>
      <c r="I216" s="21">
        <f>IF(A216="NA","",VLOOKUP(A216,'Water Data'!G$2:O$9999,3,FALSE))</f>
        <v>19.399999999999999</v>
      </c>
      <c r="J216" s="3">
        <f>IF(A216="NA","",VLOOKUP(A216,'Water Data'!G$2:O$9999,4,FALSE))</f>
        <v>5.98</v>
      </c>
      <c r="K216" s="3">
        <f>IF(A216="NA","",VLOOKUP(A216,'Water Data'!G$2:O$9999,6,FALSE))</f>
        <v>8.18</v>
      </c>
      <c r="L216" s="3">
        <f>IF(A216="NA","",VLOOKUP(A216,'Water Data'!G$2:O$9999,9,FALSE))</f>
        <v>12.81</v>
      </c>
      <c r="M216" s="3">
        <f>IF(A216="NA","",VLOOKUP(A216,Nutrients!A$2:L$9999,8,FALSE))</f>
        <v>2.54</v>
      </c>
      <c r="N216" s="3">
        <f>IF(A216="NA","",VLOOKUP(A216,Nutrients!A$2:L$9999,9,FALSE))</f>
        <v>0.05</v>
      </c>
      <c r="O216" s="3">
        <f>IF(A216="NA","",VLOOKUP(A216,Nutrients!A$2:L$9999,10,FALSE))</f>
        <v>0.373</v>
      </c>
      <c r="P216" s="3">
        <f>IF(A216="NA","",VLOOKUP(A216,Nutrients!A$2:L$9999,11,FALSE))</f>
        <v>3.43</v>
      </c>
      <c r="Q216" s="21">
        <f>IF(A216="NA","",VLOOKUP(A216,Nutrients!A$2:L$9999,12,FALSE))</f>
        <v>31.33</v>
      </c>
      <c r="R216" s="3">
        <f>IF(A216="NA","",VLOOKUP(A216,Chla!A$2:O$9999,15,FALSE))</f>
        <v>12.647604000000001</v>
      </c>
      <c r="S216" s="3">
        <f>IF(A216="NA","",VLOOKUP(A216,TSS!A$2:L$9999,12,FALSE))</f>
        <v>12</v>
      </c>
      <c r="T216" s="21">
        <f>IF(A216="NA","",VLOOKUP(A216,PCN!A$2:Q$9999,11,FALSE))</f>
        <v>33.408000000000001</v>
      </c>
      <c r="U216" s="21">
        <f>IF(A216="NA","",VLOOKUP(A216,PCN!A$2:Q$9999,12,FALSE))</f>
        <v>0.01</v>
      </c>
      <c r="V216" s="21">
        <f>IF(A216="NA","",VLOOKUP(A216,PCN!A$2:Q$9999,14,FALSE))</f>
        <v>99.999999999999986</v>
      </c>
      <c r="W216" s="21">
        <f>IF(A216="NA","",VLOOKUP(A216,PCN!A$2:Q$9999,15,FALSE))</f>
        <v>609.73400000000004</v>
      </c>
      <c r="X216" s="21">
        <f>IF(A216="NA","",VLOOKUP(A216,TN_DOC!A$2:I$9999,8,FALSE))</f>
        <v>0</v>
      </c>
      <c r="Y216" s="21">
        <f>IF(A216="NA","",VLOOKUP(A216,TN_DOC!A$2:I$9999,9,FALSE))</f>
        <v>0</v>
      </c>
      <c r="Z216" s="3"/>
    </row>
    <row r="217" spans="1:26" x14ac:dyDescent="0.2">
      <c r="A217" s="3">
        <v>10422</v>
      </c>
      <c r="B217" s="10" t="str">
        <f>IF(A217="NA","",VLOOKUP(A217,'QAQC ID Reference Page'!A$2:G$10999,2,FALSE))</f>
        <v>OBS1120</v>
      </c>
      <c r="C217" s="20">
        <f>IF(A217="NA","",VLOOKUP(A217,'QAQC ID Reference Page'!A$2:G$10999,3,FALSE))</f>
        <v>44140</v>
      </c>
      <c r="D217" s="12">
        <f>IF(A217="NA","",VLOOKUP(A217,'QAQC ID Reference Page'!A$2:G$10999,4,FALSE))</f>
        <v>0.57291666666666663</v>
      </c>
      <c r="E217" s="3">
        <f>IF(A217="NA","",VLOOKUP(A217,'QAQC ID Reference Page'!A$2:G$10999,5,FALSE))</f>
        <v>1008</v>
      </c>
      <c r="F217" s="3" t="str">
        <f>IF(A217="NA","",VLOOKUP(A217,'QAQC ID Reference Page'!A$2:G$10999,6,FALSE))</f>
        <v>EFR</v>
      </c>
      <c r="G217" s="3" t="str">
        <f>IF(A217="NA","",VLOOKUP(A217,'QAQC ID Reference Page'!A$2:G$10999,7,FALSE))</f>
        <v>S</v>
      </c>
      <c r="H217" s="21">
        <f>IF(A217="NA","",VLOOKUP(A217,'Water Data'!G$2:O$9999,2,FALSE))</f>
        <v>11.25</v>
      </c>
      <c r="I217" s="21">
        <f>IF(A217="NA","",VLOOKUP(A217,'Water Data'!G$2:O$9999,3,FALSE))</f>
        <v>20.2</v>
      </c>
      <c r="J217" s="3">
        <f>IF(A217="NA","",VLOOKUP(A217,'Water Data'!G$2:O$9999,4,FALSE))</f>
        <v>5.29</v>
      </c>
      <c r="K217" s="3">
        <f>IF(A217="NA","",VLOOKUP(A217,'Water Data'!G$2:O$9999,6,FALSE))</f>
        <v>7.89</v>
      </c>
      <c r="L217" s="3">
        <f>IF(A217="NA","",VLOOKUP(A217,'Water Data'!G$2:O$9999,9,FALSE))</f>
        <v>10.68</v>
      </c>
      <c r="M217" s="3">
        <f>IF(A217="NA","",VLOOKUP(A217,Nutrients!A$2:L$9999,8,FALSE))</f>
        <v>0.56999999999999995</v>
      </c>
      <c r="N217" s="3">
        <f>IF(A217="NA","",VLOOKUP(A217,Nutrients!A$2:L$9999,9,FALSE))</f>
        <v>0.08</v>
      </c>
      <c r="O217" s="3">
        <f>IF(A217="NA","",VLOOKUP(A217,Nutrients!A$2:L$9999,10,FALSE))</f>
        <v>0.252</v>
      </c>
      <c r="P217" s="3">
        <f>IF(A217="NA","",VLOOKUP(A217,Nutrients!A$2:L$9999,11,FALSE))</f>
        <v>0.73</v>
      </c>
      <c r="Q217" s="21">
        <f>IF(A217="NA","",VLOOKUP(A217,Nutrients!A$2:L$9999,12,FALSE))</f>
        <v>86.98</v>
      </c>
      <c r="R217" s="3">
        <f>IF(A217="NA","",VLOOKUP(A217,Chla!A$2:O$9999,15,FALSE))</f>
        <v>17.646452</v>
      </c>
      <c r="S217" s="3">
        <f>IF(A217="NA","",VLOOKUP(A217,TSS!A$2:L$9999,12,FALSE))</f>
        <v>36</v>
      </c>
      <c r="T217" s="21">
        <f>IF(A217="NA","",VLOOKUP(A217,PCN!A$2:Q$9999,11,FALSE))</f>
        <v>70.275999999999996</v>
      </c>
      <c r="U217" s="21">
        <f>IF(A217="NA","",VLOOKUP(A217,PCN!A$2:Q$9999,12,FALSE))</f>
        <v>2.1000000000000001E-2</v>
      </c>
      <c r="V217" s="21">
        <f>IF(A217="NA","",VLOOKUP(A217,PCN!A$2:Q$9999,14,FALSE))</f>
        <v>210</v>
      </c>
      <c r="W217" s="21">
        <f>IF(A217="NA","",VLOOKUP(A217,PCN!A$2:Q$9999,15,FALSE))</f>
        <v>1681.3240000000001</v>
      </c>
      <c r="X217" s="21">
        <f>IF(A217="NA","",VLOOKUP(A217,TN_DOC!A$2:I$9999,8,FALSE))</f>
        <v>0</v>
      </c>
      <c r="Y217" s="21">
        <f>IF(A217="NA","",VLOOKUP(A217,TN_DOC!A$2:I$9999,9,FALSE))</f>
        <v>0</v>
      </c>
      <c r="Z217" s="3"/>
    </row>
    <row r="218" spans="1:26" x14ac:dyDescent="0.2">
      <c r="A218" s="3">
        <v>10617</v>
      </c>
      <c r="B218" s="10" t="str">
        <f>IF(A218="NA","",VLOOKUP(A218,'QAQC ID Reference Page'!A$2:G$10999,2,FALSE))</f>
        <v>OBS0121</v>
      </c>
      <c r="C218" s="20">
        <f>IF(A218="NA","",VLOOKUP(A218,'QAQC ID Reference Page'!A$2:G$10999,3,FALSE))</f>
        <v>44215</v>
      </c>
      <c r="D218" s="12">
        <f>IF(A218="NA","",VLOOKUP(A218,'QAQC ID Reference Page'!A$2:G$10999,4,FALSE))</f>
        <v>0.30694444444444446</v>
      </c>
      <c r="E218" s="3">
        <f>IF(A218="NA","",VLOOKUP(A218,'QAQC ID Reference Page'!A$2:G$10999,5,FALSE))</f>
        <v>1020</v>
      </c>
      <c r="F218" s="3" t="str">
        <f>IF(A218="NA","",VLOOKUP(A218,'QAQC ID Reference Page'!A$2:G$10999,6,FALSE))</f>
        <v>B7C</v>
      </c>
      <c r="G218" s="3" t="str">
        <f>IF(A218="NA","",VLOOKUP(A218,'QAQC ID Reference Page'!A$2:G$10999,7,FALSE))</f>
        <v>S</v>
      </c>
      <c r="H218" s="21">
        <f>IF(A218="NA","",VLOOKUP(A218,'Water Data'!G$2:O$9999,2,FALSE))</f>
        <v>11.67</v>
      </c>
      <c r="I218" s="21">
        <f>IF(A218="NA","",VLOOKUP(A218,'Water Data'!G$2:O$9999,3,FALSE))</f>
        <v>10.7</v>
      </c>
      <c r="J218" s="3">
        <f>IF(A218="NA","",VLOOKUP(A218,'Water Data'!G$2:O$9999,4,FALSE))</f>
        <v>17.04</v>
      </c>
      <c r="K218" s="3">
        <f>IF(A218="NA","",VLOOKUP(A218,'Water Data'!G$2:O$9999,6,FALSE))</f>
        <v>8.2200000000000006</v>
      </c>
      <c r="L218" s="3">
        <f>IF(A218="NA","",VLOOKUP(A218,'Water Data'!G$2:O$9999,9,FALSE))</f>
        <v>16.87</v>
      </c>
      <c r="M218" s="3">
        <f>IF(A218="NA","",VLOOKUP(A218,Nutrients!A$2:L$9999,8,FALSE))</f>
        <v>0.03</v>
      </c>
      <c r="N218" s="3">
        <f>IF(A218="NA","",VLOOKUP(A218,Nutrients!A$2:L$9999,9,FALSE))</f>
        <v>0.05</v>
      </c>
      <c r="O218" s="3">
        <f>IF(A218="NA","",VLOOKUP(A218,Nutrients!A$2:L$9999,10,FALSE))</f>
        <v>-4.0000000000000001E-3</v>
      </c>
      <c r="P218" s="3">
        <f>IF(A218="NA","",VLOOKUP(A218,Nutrients!A$2:L$9999,11,FALSE))</f>
        <v>0.47</v>
      </c>
      <c r="Q218" s="21">
        <f>IF(A218="NA","",VLOOKUP(A218,Nutrients!A$2:L$9999,12,FALSE))</f>
        <v>53.5</v>
      </c>
      <c r="R218" s="26">
        <f>IF(A218="NA","",VLOOKUP(A218,Chla!A$2:O$9999,15,FALSE))</f>
        <v>2.7195560000000003</v>
      </c>
      <c r="S218" s="3">
        <f>IF(A218="NA","",VLOOKUP(A218,TSS!A$2:L$9999,12,FALSE))</f>
        <v>20</v>
      </c>
      <c r="T218" s="21">
        <f>IF(A218="NA","",VLOOKUP(A218,PCN!A$2:Q$9999,11,FALSE))</f>
        <v>32.279000000000003</v>
      </c>
      <c r="U218" s="21">
        <f>IF(A218="NA","",VLOOKUP(A218,PCN!A$2:Q$9999,12,FALSE))</f>
        <v>8.0000000000000002E-3</v>
      </c>
      <c r="V218" s="21">
        <f>IF(A218="NA","",VLOOKUP(A218,PCN!A$2:Q$9999,14,FALSE))</f>
        <v>80</v>
      </c>
      <c r="W218" s="21">
        <f>IF(A218="NA","",VLOOKUP(A218,PCN!A$2:Q$9999,15,FALSE))</f>
        <v>546.22799999999995</v>
      </c>
      <c r="X218" s="21">
        <f>IF(A218="NA","",VLOOKUP(A218,TN_DOC!A$2:I$9999,8,FALSE))</f>
        <v>0</v>
      </c>
      <c r="Y218" s="21">
        <f>IF(A218="NA","",VLOOKUP(A218,TN_DOC!A$2:I$9999,9,FALSE))</f>
        <v>0</v>
      </c>
      <c r="Z218" s="3"/>
    </row>
    <row r="219" spans="1:26" x14ac:dyDescent="0.2">
      <c r="A219" s="3">
        <v>10601</v>
      </c>
      <c r="B219" s="10" t="str">
        <f>IF(A219="NA","",VLOOKUP(A219,'QAQC ID Reference Page'!A$2:G$10999,2,FALSE))</f>
        <v>OBS0121</v>
      </c>
      <c r="C219" s="20">
        <f>IF(A219="NA","",VLOOKUP(A219,'QAQC ID Reference Page'!A$2:G$10999,3,FALSE))</f>
        <v>44215</v>
      </c>
      <c r="D219" s="12">
        <f>IF(A219="NA","",VLOOKUP(A219,'QAQC ID Reference Page'!A$2:G$10999,4,FALSE))</f>
        <v>0.30694444444444446</v>
      </c>
      <c r="E219" s="3">
        <f>IF(A219="NA","",VLOOKUP(A219,'QAQC ID Reference Page'!A$2:G$10999,5,FALSE))</f>
        <v>1031</v>
      </c>
      <c r="F219" s="3" t="str">
        <f>IF(A219="NA","",VLOOKUP(A219,'QAQC ID Reference Page'!A$2:G$10999,6,FALSE))</f>
        <v>B7C</v>
      </c>
      <c r="G219" s="3" t="str">
        <f>IF(A219="NA","",VLOOKUP(A219,'QAQC ID Reference Page'!A$2:G$10999,7,FALSE))</f>
        <v>B</v>
      </c>
      <c r="H219" s="21">
        <f>IF(A219="NA","",VLOOKUP(A219,'Water Data'!G$2:O$9999,2,FALSE))</f>
        <v>9.24</v>
      </c>
      <c r="I219" s="21">
        <f>IF(A219="NA","",VLOOKUP(A219,'Water Data'!G$2:O$9999,3,FALSE))</f>
        <v>13.3</v>
      </c>
      <c r="J219" s="3">
        <f>IF(A219="NA","",VLOOKUP(A219,'Water Data'!G$2:O$9999,4,FALSE))</f>
        <v>31.04</v>
      </c>
      <c r="K219" s="3">
        <f>IF(A219="NA","",VLOOKUP(A219,'Water Data'!G$2:O$9999,6,FALSE))</f>
        <v>8.1199999999999992</v>
      </c>
      <c r="L219" s="3">
        <f>IF(A219="NA","",VLOOKUP(A219,'Water Data'!G$2:O$9999,9,FALSE))</f>
        <v>23.35</v>
      </c>
      <c r="M219" s="3">
        <f>IF(A219="NA","",VLOOKUP(A219,Nutrients!A$2:L$9999,8,FALSE))</f>
        <v>0.61</v>
      </c>
      <c r="N219" s="3">
        <f>IF(A219="NA","",VLOOKUP(A219,Nutrients!A$2:L$9999,9,FALSE))</f>
        <v>0.15</v>
      </c>
      <c r="O219" s="3">
        <f>IF(A219="NA","",VLOOKUP(A219,Nutrients!A$2:L$9999,10,FALSE))</f>
        <v>6.8000000000000005E-2</v>
      </c>
      <c r="P219" s="3">
        <f>IF(A219="NA","",VLOOKUP(A219,Nutrients!A$2:L$9999,11,FALSE))</f>
        <v>1.35</v>
      </c>
      <c r="Q219" s="21">
        <f>IF(A219="NA","",VLOOKUP(A219,Nutrients!A$2:L$9999,12,FALSE))</f>
        <v>22.96</v>
      </c>
      <c r="R219" s="26">
        <f>IF(A219="NA","",VLOOKUP(A219,Chla!A$2:O$9999,15,FALSE))</f>
        <v>5.9583649999999997</v>
      </c>
      <c r="S219" s="3">
        <f>IF(A219="NA","",VLOOKUP(A219,TSS!A$2:L$9999,12,FALSE))</f>
        <v>100</v>
      </c>
      <c r="T219" s="21">
        <f>IF(A219="NA","",VLOOKUP(A219,PCN!A$2:Q$9999,11,FALSE))</f>
        <v>23.152999999999999</v>
      </c>
      <c r="U219" s="21">
        <f>IF(A219="NA","",VLOOKUP(A219,PCN!A$2:Q$9999,12,FALSE))</f>
        <v>5.0000000000000001E-3</v>
      </c>
      <c r="V219" s="21">
        <f>IF(A219="NA","",VLOOKUP(A219,PCN!A$2:Q$9999,14,FALSE))</f>
        <v>62.5</v>
      </c>
      <c r="W219" s="21">
        <f>IF(A219="NA","",VLOOKUP(A219,PCN!A$2:Q$9999,15,FALSE))</f>
        <v>566.91200000000003</v>
      </c>
      <c r="X219" s="21">
        <f>IF(A219="NA","",VLOOKUP(A219,TN_DOC!A$2:I$9999,8,FALSE))</f>
        <v>0</v>
      </c>
      <c r="Y219" s="21">
        <f>IF(A219="NA","",VLOOKUP(A219,TN_DOC!A$2:I$9999,9,FALSE))</f>
        <v>0</v>
      </c>
      <c r="Z219" s="3"/>
    </row>
    <row r="220" spans="1:26" x14ac:dyDescent="0.2">
      <c r="A220" s="3">
        <v>10616</v>
      </c>
      <c r="B220" s="10" t="str">
        <f>IF(A220="NA","",VLOOKUP(A220,'QAQC ID Reference Page'!A$2:G$10999,2,FALSE))</f>
        <v>OBS0121</v>
      </c>
      <c r="C220" s="20">
        <f>IF(A220="NA","",VLOOKUP(A220,'QAQC ID Reference Page'!A$2:G$10999,3,FALSE))</f>
        <v>44215</v>
      </c>
      <c r="D220" s="12">
        <f>IF(A220="NA","",VLOOKUP(A220,'QAQC ID Reference Page'!A$2:G$10999,4,FALSE))</f>
        <v>0.33263888888888887</v>
      </c>
      <c r="E220" s="3">
        <f>IF(A220="NA","",VLOOKUP(A220,'QAQC ID Reference Page'!A$2:G$10999,5,FALSE))</f>
        <v>1027</v>
      </c>
      <c r="F220" s="3" t="str">
        <f>IF(A220="NA","",VLOOKUP(A220,'QAQC ID Reference Page'!A$2:G$10999,6,FALSE))</f>
        <v>B11</v>
      </c>
      <c r="G220" s="3" t="str">
        <f>IF(A220="NA","",VLOOKUP(A220,'QAQC ID Reference Page'!A$2:G$10999,7,FALSE))</f>
        <v>S</v>
      </c>
      <c r="H220" s="21">
        <f>IF(A220="NA","",VLOOKUP(A220,'Water Data'!G$2:O$9999,2,FALSE))</f>
        <v>11.23</v>
      </c>
      <c r="I220" s="21">
        <f>IF(A220="NA","",VLOOKUP(A220,'Water Data'!G$2:O$9999,3,FALSE))</f>
        <v>11.3</v>
      </c>
      <c r="J220" s="3">
        <f>IF(A220="NA","",VLOOKUP(A220,'Water Data'!G$2:O$9999,4,FALSE))</f>
        <v>18.21</v>
      </c>
      <c r="K220" s="3">
        <f>IF(A220="NA","",VLOOKUP(A220,'Water Data'!G$2:O$9999,6,FALSE))</f>
        <v>8.2100000000000009</v>
      </c>
      <c r="L220" s="3">
        <f>IF(A220="NA","",VLOOKUP(A220,'Water Data'!G$2:O$9999,9,FALSE))</f>
        <v>17.309999999999999</v>
      </c>
      <c r="M220" s="3">
        <f>IF(A220="NA","",VLOOKUP(A220,Nutrients!A$2:L$9999,8,FALSE))</f>
        <v>-0.01</v>
      </c>
      <c r="N220" s="3">
        <f>IF(A220="NA","",VLOOKUP(A220,Nutrients!A$2:L$9999,9,FALSE))</f>
        <v>0.06</v>
      </c>
      <c r="O220" s="3">
        <f>IF(A220="NA","",VLOOKUP(A220,Nutrients!A$2:L$9999,10,FALSE))</f>
        <v>2E-3</v>
      </c>
      <c r="P220" s="3">
        <f>IF(A220="NA","",VLOOKUP(A220,Nutrients!A$2:L$9999,11,FALSE))</f>
        <v>0.28000000000000003</v>
      </c>
      <c r="Q220" s="21">
        <f>IF(A220="NA","",VLOOKUP(A220,Nutrients!A$2:L$9999,12,FALSE))</f>
        <v>48.4</v>
      </c>
      <c r="R220" s="26">
        <f>IF(A220="NA","",VLOOKUP(A220,Chla!A$2:O$9999,15,FALSE))</f>
        <v>3.5314840000000007</v>
      </c>
      <c r="S220" s="3">
        <f>IF(A220="NA","",VLOOKUP(A220,TSS!A$2:L$9999,12,FALSE))</f>
        <v>28</v>
      </c>
      <c r="T220" s="21">
        <f>IF(A220="NA","",VLOOKUP(A220,PCN!A$2:Q$9999,11,FALSE))</f>
        <v>52.481999999999999</v>
      </c>
      <c r="U220" s="21">
        <f>IF(A220="NA","",VLOOKUP(A220,PCN!A$2:Q$9999,12,FALSE))</f>
        <v>1.2999999999999999E-2</v>
      </c>
      <c r="V220" s="21">
        <f>IF(A220="NA","",VLOOKUP(A220,PCN!A$2:Q$9999,14,FALSE))</f>
        <v>129.99999999999997</v>
      </c>
      <c r="W220" s="21">
        <f>IF(A220="NA","",VLOOKUP(A220,PCN!A$2:Q$9999,15,FALSE))</f>
        <v>1096.896</v>
      </c>
      <c r="X220" s="21">
        <f>IF(A220="NA","",VLOOKUP(A220,TN_DOC!A$2:I$9999,8,FALSE))</f>
        <v>0</v>
      </c>
      <c r="Y220" s="21">
        <f>IF(A220="NA","",VLOOKUP(A220,TN_DOC!A$2:I$9999,9,FALSE))</f>
        <v>0</v>
      </c>
      <c r="Z220" s="3"/>
    </row>
    <row r="221" spans="1:26" x14ac:dyDescent="0.2">
      <c r="A221" s="3">
        <v>10615</v>
      </c>
      <c r="B221" s="10" t="str">
        <f>IF(A221="NA","",VLOOKUP(A221,'QAQC ID Reference Page'!A$2:G$10999,2,FALSE))</f>
        <v>OBS0121</v>
      </c>
      <c r="C221" s="20">
        <f>IF(A221="NA","",VLOOKUP(A221,'QAQC ID Reference Page'!A$2:G$10999,3,FALSE))</f>
        <v>44215</v>
      </c>
      <c r="D221" s="12">
        <f>IF(A221="NA","",VLOOKUP(A221,'QAQC ID Reference Page'!A$2:G$10999,4,FALSE))</f>
        <v>0.34513888888888888</v>
      </c>
      <c r="E221" s="3">
        <f>IF(A221="NA","",VLOOKUP(A221,'QAQC ID Reference Page'!A$2:G$10999,5,FALSE))</f>
        <v>1037</v>
      </c>
      <c r="F221" s="3" t="str">
        <f>IF(A221="NA","",VLOOKUP(A221,'QAQC ID Reference Page'!A$2:G$10999,6,FALSE))</f>
        <v>BSR</v>
      </c>
      <c r="G221" s="3" t="str">
        <f>IF(A221="NA","",VLOOKUP(A221,'QAQC ID Reference Page'!A$2:G$10999,7,FALSE))</f>
        <v>S</v>
      </c>
      <c r="H221" s="21">
        <f>IF(A221="NA","",VLOOKUP(A221,'Water Data'!G$2:O$9999,2,FALSE))</f>
        <v>12.05</v>
      </c>
      <c r="I221" s="21">
        <f>IF(A221="NA","",VLOOKUP(A221,'Water Data'!G$2:O$9999,3,FALSE))</f>
        <v>10.7</v>
      </c>
      <c r="J221" s="3">
        <f>IF(A221="NA","",VLOOKUP(A221,'Water Data'!G$2:O$9999,4,FALSE))</f>
        <v>13.83</v>
      </c>
      <c r="K221" s="3">
        <f>IF(A221="NA","",VLOOKUP(A221,'Water Data'!G$2:O$9999,6,FALSE))</f>
        <v>8.35</v>
      </c>
      <c r="L221" s="3">
        <f>IF(A221="NA","",VLOOKUP(A221,'Water Data'!G$2:O$9999,9,FALSE))</f>
        <v>13.95</v>
      </c>
      <c r="M221" s="3">
        <f>IF(A221="NA","",VLOOKUP(A221,Nutrients!A$2:L$9999,8,FALSE))</f>
        <v>0.21</v>
      </c>
      <c r="N221" s="3">
        <f>IF(A221="NA","",VLOOKUP(A221,Nutrients!A$2:L$9999,9,FALSE))</f>
        <v>0.09</v>
      </c>
      <c r="O221" s="3">
        <f>IF(A221="NA","",VLOOKUP(A221,Nutrients!A$2:L$9999,10,FALSE))</f>
        <v>7.0000000000000001E-3</v>
      </c>
      <c r="P221" s="3">
        <f>IF(A221="NA","",VLOOKUP(A221,Nutrients!A$2:L$9999,11,FALSE))</f>
        <v>0.3</v>
      </c>
      <c r="Q221" s="21">
        <f>IF(A221="NA","",VLOOKUP(A221,Nutrients!A$2:L$9999,12,FALSE))</f>
        <v>2.14</v>
      </c>
      <c r="R221" s="26">
        <f>IF(A221="NA","",VLOOKUP(A221,Chla!A$2:O$9999,15,FALSE))</f>
        <v>9.1969239999999992</v>
      </c>
      <c r="S221" s="3">
        <f>IF(A221="NA","",VLOOKUP(A221,TSS!A$2:L$9999,12,FALSE))</f>
        <v>36</v>
      </c>
      <c r="T221" s="21">
        <f>IF(A221="NA","",VLOOKUP(A221,PCN!A$2:Q$9999,11,FALSE))</f>
        <v>98.875</v>
      </c>
      <c r="U221" s="21">
        <f>IF(A221="NA","",VLOOKUP(A221,PCN!A$2:Q$9999,12,FALSE))</f>
        <v>2.5999999999999999E-2</v>
      </c>
      <c r="V221" s="21">
        <f>IF(A221="NA","",VLOOKUP(A221,PCN!A$2:Q$9999,14,FALSE))</f>
        <v>259.99999999999994</v>
      </c>
      <c r="W221" s="21">
        <f>IF(A221="NA","",VLOOKUP(A221,PCN!A$2:Q$9999,15,FALSE))</f>
        <v>2630.4879999999998</v>
      </c>
      <c r="X221" s="21">
        <f>IF(A221="NA","",VLOOKUP(A221,TN_DOC!A$2:I$9999,8,FALSE))</f>
        <v>0</v>
      </c>
      <c r="Y221" s="21">
        <f>IF(A221="NA","",VLOOKUP(A221,TN_DOC!A$2:I$9999,9,FALSE))</f>
        <v>0</v>
      </c>
      <c r="Z221" s="3"/>
    </row>
    <row r="222" spans="1:26" x14ac:dyDescent="0.2">
      <c r="A222" s="3">
        <v>10611</v>
      </c>
      <c r="B222" s="10" t="str">
        <f>IF(A222="NA","",VLOOKUP(A222,'QAQC ID Reference Page'!A$2:G$10999,2,FALSE))</f>
        <v>OBS0121</v>
      </c>
      <c r="C222" s="20">
        <f>IF(A222="NA","",VLOOKUP(A222,'QAQC ID Reference Page'!A$2:G$10999,3,FALSE))</f>
        <v>44215</v>
      </c>
      <c r="D222" s="12">
        <f>IF(A222="NA","",VLOOKUP(A222,'QAQC ID Reference Page'!A$2:G$10999,4,FALSE))</f>
        <v>0.36458333333333331</v>
      </c>
      <c r="E222" s="3">
        <f>IF(A222="NA","",VLOOKUP(A222,'QAQC ID Reference Page'!A$2:G$10999,5,FALSE))</f>
        <v>1012</v>
      </c>
      <c r="F222" s="3" t="str">
        <f>IF(A222="NA","",VLOOKUP(A222,'QAQC ID Reference Page'!A$2:G$10999,6,FALSE))</f>
        <v>WB</v>
      </c>
      <c r="G222" s="3" t="str">
        <f>IF(A222="NA","",VLOOKUP(A222,'QAQC ID Reference Page'!A$2:G$10999,7,FALSE))</f>
        <v>S</v>
      </c>
      <c r="H222" s="21">
        <f>IF(A222="NA","",VLOOKUP(A222,'Water Data'!G$2:O$9999,2,FALSE))</f>
        <v>11.26</v>
      </c>
      <c r="I222" s="21">
        <f>IF(A222="NA","",VLOOKUP(A222,'Water Data'!G$2:O$9999,3,FALSE))</f>
        <v>10.7</v>
      </c>
      <c r="J222" s="3">
        <f>IF(A222="NA","",VLOOKUP(A222,'Water Data'!G$2:O$9999,4,FALSE))</f>
        <v>13.14</v>
      </c>
      <c r="K222" s="3">
        <f>IF(A222="NA","",VLOOKUP(A222,'Water Data'!G$2:O$9999,6,FALSE))</f>
        <v>8.3699999999999992</v>
      </c>
      <c r="L222" s="3">
        <f>IF(A222="NA","",VLOOKUP(A222,'Water Data'!G$2:O$9999,9,FALSE))</f>
        <v>13.44</v>
      </c>
      <c r="M222" s="3">
        <f>IF(A222="NA","",VLOOKUP(A222,Nutrients!A$2:L$9999,8,FALSE))</f>
        <v>2.3199999999999998</v>
      </c>
      <c r="N222" s="3">
        <f>IF(A222="NA","",VLOOKUP(A222,Nutrients!A$2:L$9999,9,FALSE))</f>
        <v>0.14000000000000001</v>
      </c>
      <c r="O222" s="3">
        <f>IF(A222="NA","",VLOOKUP(A222,Nutrients!A$2:L$9999,10,FALSE))</f>
        <v>0.221</v>
      </c>
      <c r="P222" s="3">
        <f>IF(A222="NA","",VLOOKUP(A222,Nutrients!A$2:L$9999,11,FALSE))</f>
        <v>0.3</v>
      </c>
      <c r="Q222" s="21">
        <f>IF(A222="NA","",VLOOKUP(A222,Nutrients!A$2:L$9999,12,FALSE))</f>
        <v>26.98</v>
      </c>
      <c r="R222" s="26">
        <f>IF(A222="NA","",VLOOKUP(A222,Chla!A$2:O$9999,15,FALSE))</f>
        <v>18.834239999999998</v>
      </c>
      <c r="S222" s="3">
        <f>IF(A222="NA","",VLOOKUP(A222,TSS!A$2:L$9999,12,FALSE))</f>
        <v>40</v>
      </c>
      <c r="T222" s="21">
        <f>IF(A222="NA","",VLOOKUP(A222,PCN!A$2:Q$9999,11,FALSE))</f>
        <v>216.529</v>
      </c>
      <c r="U222" s="21">
        <f>IF(A222="NA","",VLOOKUP(A222,PCN!A$2:Q$9999,12,FALSE))</f>
        <v>5.7000000000000002E-2</v>
      </c>
      <c r="V222" s="21">
        <f>IF(A222="NA","",VLOOKUP(A222,PCN!A$2:Q$9999,14,FALSE))</f>
        <v>570</v>
      </c>
      <c r="W222" s="21">
        <f>IF(A222="NA","",VLOOKUP(A222,PCN!A$2:Q$9999,15,FALSE))</f>
        <v>4465.4589999999998</v>
      </c>
      <c r="X222" s="21">
        <f>IF(A222="NA","",VLOOKUP(A222,TN_DOC!A$2:I$9999,8,FALSE))</f>
        <v>0</v>
      </c>
      <c r="Y222" s="21">
        <f>IF(A222="NA","",VLOOKUP(A222,TN_DOC!A$2:I$9999,9,FALSE))</f>
        <v>0</v>
      </c>
      <c r="Z222" s="3"/>
    </row>
    <row r="223" spans="1:26" x14ac:dyDescent="0.2">
      <c r="A223" s="3">
        <v>10610</v>
      </c>
      <c r="B223" s="10" t="str">
        <f>IF(A223="NA","",VLOOKUP(A223,'QAQC ID Reference Page'!A$2:G$10999,2,FALSE))</f>
        <v>OBS0121</v>
      </c>
      <c r="C223" s="20">
        <f>IF(A223="NA","",VLOOKUP(A223,'QAQC ID Reference Page'!A$2:G$10999,3,FALSE))</f>
        <v>44215</v>
      </c>
      <c r="D223" s="12">
        <f>IF(A223="NA","",VLOOKUP(A223,'QAQC ID Reference Page'!A$2:G$10999,4,FALSE))</f>
        <v>0.38194444444444442</v>
      </c>
      <c r="E223" s="3">
        <f>IF(A223="NA","",VLOOKUP(A223,'QAQC ID Reference Page'!A$2:G$10999,5,FALSE))</f>
        <v>1044</v>
      </c>
      <c r="F223" s="3" t="str">
        <f>IF(A223="NA","",VLOOKUP(A223,'QAQC ID Reference Page'!A$2:G$10999,6,FALSE))</f>
        <v>C9</v>
      </c>
      <c r="G223" s="3" t="str">
        <f>IF(A223="NA","",VLOOKUP(A223,'QAQC ID Reference Page'!A$2:G$10999,7,FALSE))</f>
        <v>S</v>
      </c>
      <c r="H223" s="21">
        <f>IF(A223="NA","",VLOOKUP(A223,'Water Data'!G$2:O$9999,2,FALSE))</f>
        <v>11.9</v>
      </c>
      <c r="I223" s="21">
        <f>IF(A223="NA","",VLOOKUP(A223,'Water Data'!G$2:O$9999,3,FALSE))</f>
        <v>10.8</v>
      </c>
      <c r="J223" s="3">
        <f>IF(A223="NA","",VLOOKUP(A223,'Water Data'!G$2:O$9999,4,FALSE))</f>
        <v>16.100000000000001</v>
      </c>
      <c r="K223" s="3">
        <f>IF(A223="NA","",VLOOKUP(A223,'Water Data'!G$2:O$9999,6,FALSE))</f>
        <v>8.31</v>
      </c>
      <c r="L223" s="3">
        <f>IF(A223="NA","",VLOOKUP(A223,'Water Data'!G$2:O$9999,9,FALSE))</f>
        <v>16.07</v>
      </c>
      <c r="M223" s="3">
        <f>IF(A223="NA","",VLOOKUP(A223,Nutrients!A$2:L$9999,8,FALSE))</f>
        <v>0.2</v>
      </c>
      <c r="N223" s="3">
        <f>IF(A223="NA","",VLOOKUP(A223,Nutrients!A$2:L$9999,9,FALSE))</f>
        <v>0.08</v>
      </c>
      <c r="O223" s="3">
        <f>IF(A223="NA","",VLOOKUP(A223,Nutrients!A$2:L$9999,10,FALSE))</f>
        <v>1.9E-2</v>
      </c>
      <c r="P223" s="3">
        <f>IF(A223="NA","",VLOOKUP(A223,Nutrients!A$2:L$9999,11,FALSE))</f>
        <v>0.05</v>
      </c>
      <c r="Q223" s="21">
        <f>IF(A223="NA","",VLOOKUP(A223,Nutrients!A$2:L$9999,12,FALSE))</f>
        <v>29.63</v>
      </c>
      <c r="R223" s="26">
        <f>IF(A223="NA","",VLOOKUP(A223,Chla!A$2:O$9999,15,FALSE))</f>
        <v>8.8547249999999984</v>
      </c>
      <c r="S223" s="3">
        <f>IF(A223="NA","",VLOOKUP(A223,TSS!A$2:L$9999,12,FALSE))</f>
        <v>68</v>
      </c>
      <c r="T223" s="21">
        <f>IF(A223="NA","",VLOOKUP(A223,PCN!A$2:Q$9999,11,FALSE))</f>
        <v>35.055</v>
      </c>
      <c r="U223" s="21">
        <f>IF(A223="NA","",VLOOKUP(A223,PCN!A$2:Q$9999,12,FALSE))</f>
        <v>8.9999999999999993E-3</v>
      </c>
      <c r="V223" s="21">
        <f>IF(A223="NA","",VLOOKUP(A223,PCN!A$2:Q$9999,14,FALSE))</f>
        <v>112.49999999999999</v>
      </c>
      <c r="W223" s="21">
        <f>IF(A223="NA","",VLOOKUP(A223,PCN!A$2:Q$9999,15,FALSE))</f>
        <v>613.50199999999995</v>
      </c>
      <c r="X223" s="21">
        <f>IF(A223="NA","",VLOOKUP(A223,TN_DOC!A$2:I$9999,8,FALSE))</f>
        <v>0</v>
      </c>
      <c r="Y223" s="21">
        <f>IF(A223="NA","",VLOOKUP(A223,TN_DOC!A$2:I$9999,9,FALSE))</f>
        <v>0</v>
      </c>
      <c r="Z223" s="3"/>
    </row>
    <row r="224" spans="1:26" x14ac:dyDescent="0.2">
      <c r="A224" s="3">
        <v>10603</v>
      </c>
      <c r="B224" s="10" t="str">
        <f>IF(A224="NA","",VLOOKUP(A224,'QAQC ID Reference Page'!A$2:G$10999,2,FALSE))</f>
        <v>OBS0121</v>
      </c>
      <c r="C224" s="20">
        <f>IF(A224="NA","",VLOOKUP(A224,'QAQC ID Reference Page'!A$2:G$10999,3,FALSE))</f>
        <v>44215</v>
      </c>
      <c r="D224" s="12">
        <f>IF(A224="NA","",VLOOKUP(A224,'QAQC ID Reference Page'!A$2:G$10999,4,FALSE))</f>
        <v>0.40555555555555556</v>
      </c>
      <c r="E224" s="3">
        <f>IF(A224="NA","",VLOOKUP(A224,'QAQC ID Reference Page'!A$2:G$10999,5,FALSE))</f>
        <v>1035</v>
      </c>
      <c r="F224" s="3" t="str">
        <f>IF(A224="NA","",VLOOKUP(A224,'QAQC ID Reference Page'!A$2:G$10999,6,FALSE))</f>
        <v>C7C</v>
      </c>
      <c r="G224" s="3" t="str">
        <f>IF(A224="NA","",VLOOKUP(A224,'QAQC ID Reference Page'!A$2:G$10999,7,FALSE))</f>
        <v>S</v>
      </c>
      <c r="H224" s="21">
        <f>IF(A224="NA","",VLOOKUP(A224,'Water Data'!G$2:O$9999,2,FALSE))</f>
        <v>12.73</v>
      </c>
      <c r="I224" s="21">
        <f>IF(A224="NA","",VLOOKUP(A224,'Water Data'!G$2:O$9999,3,FALSE))</f>
        <v>11</v>
      </c>
      <c r="J224" s="3">
        <f>IF(A224="NA","",VLOOKUP(A224,'Water Data'!G$2:O$9999,4,FALSE))</f>
        <v>15.22</v>
      </c>
      <c r="K224" s="3">
        <f>IF(A224="NA","",VLOOKUP(A224,'Water Data'!G$2:O$9999,6,FALSE))</f>
        <v>8.34</v>
      </c>
      <c r="L224" s="3">
        <f>IF(A224="NA","",VLOOKUP(A224,'Water Data'!G$2:O$9999,9,FALSE))</f>
        <v>15.66</v>
      </c>
      <c r="M224" s="3">
        <f>IF(A224="NA","",VLOOKUP(A224,Nutrients!A$2:L$9999,8,FALSE))</f>
        <v>0.12</v>
      </c>
      <c r="N224" s="3">
        <f>IF(A224="NA","",VLOOKUP(A224,Nutrients!A$2:L$9999,9,FALSE))</f>
        <v>0.14000000000000001</v>
      </c>
      <c r="O224" s="3">
        <f>IF(A224="NA","",VLOOKUP(A224,Nutrients!A$2:L$9999,10,FALSE))</f>
        <v>1.2999999999999999E-2</v>
      </c>
      <c r="P224" s="3">
        <f>IF(A224="NA","",VLOOKUP(A224,Nutrients!A$2:L$9999,11,FALSE))</f>
        <v>0.31</v>
      </c>
      <c r="Q224" s="21">
        <f>IF(A224="NA","",VLOOKUP(A224,Nutrients!A$2:L$9999,12,FALSE))</f>
        <v>27.53</v>
      </c>
      <c r="R224" s="26">
        <f>IF(A224="NA","",VLOOKUP(A224,Chla!A$2:O$9999,15,FALSE))</f>
        <v>12.186389999999999</v>
      </c>
      <c r="S224" s="3">
        <f>IF(A224="NA","",VLOOKUP(A224,TSS!A$2:L$9999,12,FALSE))</f>
        <v>52</v>
      </c>
      <c r="T224" s="21">
        <f>IF(A224="NA","",VLOOKUP(A224,PCN!A$2:Q$9999,11,FALSE))</f>
        <v>67.165999999999997</v>
      </c>
      <c r="U224" s="21">
        <f>IF(A224="NA","",VLOOKUP(A224,PCN!A$2:Q$9999,12,FALSE))</f>
        <v>1.7000000000000001E-2</v>
      </c>
      <c r="V224" s="21">
        <f>IF(A224="NA","",VLOOKUP(A224,PCN!A$2:Q$9999,14,FALSE))</f>
        <v>212.50000000000003</v>
      </c>
      <c r="W224" s="21">
        <f>IF(A224="NA","",VLOOKUP(A224,PCN!A$2:Q$9999,15,FALSE))</f>
        <v>1366.1610000000001</v>
      </c>
      <c r="X224" s="21">
        <f>IF(A224="NA","",VLOOKUP(A224,TN_DOC!A$2:I$9999,8,FALSE))</f>
        <v>0</v>
      </c>
      <c r="Y224" s="21">
        <f>IF(A224="NA","",VLOOKUP(A224,TN_DOC!A$2:I$9999,9,FALSE))</f>
        <v>0</v>
      </c>
      <c r="Z224" s="3"/>
    </row>
    <row r="225" spans="1:26" x14ac:dyDescent="0.2">
      <c r="A225" s="3">
        <v>10607</v>
      </c>
      <c r="B225" s="10" t="str">
        <f>IF(A225="NA","",VLOOKUP(A225,'QAQC ID Reference Page'!A$2:G$10999,2,FALSE))</f>
        <v>OBS0121</v>
      </c>
      <c r="C225" s="20">
        <f>IF(A225="NA","",VLOOKUP(A225,'QAQC ID Reference Page'!A$2:G$10999,3,FALSE))</f>
        <v>44215</v>
      </c>
      <c r="D225" s="12">
        <f>IF(A225="NA","",VLOOKUP(A225,'QAQC ID Reference Page'!A$2:G$10999,4,FALSE))</f>
        <v>0.40555555555555556</v>
      </c>
      <c r="E225" s="3">
        <f>IF(A225="NA","",VLOOKUP(A225,'QAQC ID Reference Page'!A$2:G$10999,5,FALSE))</f>
        <v>1036</v>
      </c>
      <c r="F225" s="3" t="str">
        <f>IF(A225="NA","",VLOOKUP(A225,'QAQC ID Reference Page'!A$2:G$10999,6,FALSE))</f>
        <v>C7C</v>
      </c>
      <c r="G225" s="3" t="str">
        <f>IF(A225="NA","",VLOOKUP(A225,'QAQC ID Reference Page'!A$2:G$10999,7,FALSE))</f>
        <v>B</v>
      </c>
      <c r="H225" s="21">
        <f>IF(A225="NA","",VLOOKUP(A225,'Water Data'!G$2:O$9999,2,FALSE))</f>
        <v>9.49</v>
      </c>
      <c r="I225" s="21">
        <f>IF(A225="NA","",VLOOKUP(A225,'Water Data'!G$2:O$9999,3,FALSE))</f>
        <v>13.1</v>
      </c>
      <c r="J225" s="3">
        <f>IF(A225="NA","",VLOOKUP(A225,'Water Data'!G$2:O$9999,4,FALSE))</f>
        <v>27.59</v>
      </c>
      <c r="K225" s="3">
        <f>IF(A225="NA","",VLOOKUP(A225,'Water Data'!G$2:O$9999,6,FALSE))</f>
        <v>8.15</v>
      </c>
      <c r="L225" s="3">
        <f>IF(A225="NA","",VLOOKUP(A225,'Water Data'!G$2:O$9999,9,FALSE))</f>
        <v>21.85</v>
      </c>
      <c r="M225" s="3">
        <f>IF(A225="NA","",VLOOKUP(A225,Nutrients!A$2:L$9999,8,FALSE))</f>
        <v>0.3</v>
      </c>
      <c r="N225" s="3">
        <f>IF(A225="NA","",VLOOKUP(A225,Nutrients!A$2:L$9999,9,FALSE))</f>
        <v>0.18</v>
      </c>
      <c r="O225" s="3">
        <f>IF(A225="NA","",VLOOKUP(A225,Nutrients!A$2:L$9999,10,FALSE))</f>
        <v>5.8000000000000003E-2</v>
      </c>
      <c r="P225" s="3">
        <f>IF(A225="NA","",VLOOKUP(A225,Nutrients!A$2:L$9999,11,FALSE))</f>
        <v>-0.28000000000000003</v>
      </c>
      <c r="Q225" s="21">
        <f>IF(A225="NA","",VLOOKUP(A225,Nutrients!A$2:L$9999,12,FALSE))</f>
        <v>38.08</v>
      </c>
      <c r="R225" s="26">
        <f>IF(A225="NA","",VLOOKUP(A225,Chla!A$2:O$9999,15,FALSE))</f>
        <v>7.6792349999999994</v>
      </c>
      <c r="S225" s="3">
        <f>IF(A225="NA","",VLOOKUP(A225,TSS!A$2:L$9999,12,FALSE))</f>
        <v>116</v>
      </c>
      <c r="T225" s="21">
        <f>IF(A225="NA","",VLOOKUP(A225,PCN!A$2:Q$9999,11,FALSE))</f>
        <v>46.872</v>
      </c>
      <c r="U225" s="21">
        <f>IF(A225="NA","",VLOOKUP(A225,PCN!A$2:Q$9999,12,FALSE))</f>
        <v>1.2E-2</v>
      </c>
      <c r="V225" s="21">
        <f>IF(A225="NA","",VLOOKUP(A225,PCN!A$2:Q$9999,14,FALSE))</f>
        <v>150</v>
      </c>
      <c r="W225" s="21">
        <f>IF(A225="NA","",VLOOKUP(A225,PCN!A$2:Q$9999,15,FALSE))</f>
        <v>913.02499999999998</v>
      </c>
      <c r="X225" s="21">
        <f>IF(A225="NA","",VLOOKUP(A225,TN_DOC!A$2:I$9999,8,FALSE))</f>
        <v>0</v>
      </c>
      <c r="Y225" s="21">
        <f>IF(A225="NA","",VLOOKUP(A225,TN_DOC!A$2:I$9999,9,FALSE))</f>
        <v>0</v>
      </c>
      <c r="Z225" s="3"/>
    </row>
    <row r="226" spans="1:26" x14ac:dyDescent="0.2">
      <c r="A226" s="3">
        <v>10612</v>
      </c>
      <c r="B226" s="10" t="str">
        <f>IF(A226="NA","",VLOOKUP(A226,'QAQC ID Reference Page'!A$2:G$10999,2,FALSE))</f>
        <v>OBS0121</v>
      </c>
      <c r="C226" s="20">
        <f>IF(A226="NA","",VLOOKUP(A226,'QAQC ID Reference Page'!A$2:G$10999,3,FALSE))</f>
        <v>44215</v>
      </c>
      <c r="D226" s="12">
        <f>IF(A226="NA","",VLOOKUP(A226,'QAQC ID Reference Page'!A$2:G$10999,4,FALSE))</f>
        <v>0.44166666666666665</v>
      </c>
      <c r="E226" s="3">
        <f>IF(A226="NA","",VLOOKUP(A226,'QAQC ID Reference Page'!A$2:G$10999,5,FALSE))</f>
        <v>1023</v>
      </c>
      <c r="F226" s="3" t="str">
        <f>IF(A226="NA","",VLOOKUP(A226,'QAQC ID Reference Page'!A$2:G$10999,6,FALSE))</f>
        <v>C5-1</v>
      </c>
      <c r="G226" s="3" t="str">
        <f>IF(A226="NA","",VLOOKUP(A226,'QAQC ID Reference Page'!A$2:G$10999,7,FALSE))</f>
        <v>S</v>
      </c>
      <c r="H226" s="21">
        <f>IF(A226="NA","",VLOOKUP(A226,'Water Data'!G$2:O$9999,2,FALSE))</f>
        <v>12.56</v>
      </c>
      <c r="I226" s="21">
        <f>IF(A226="NA","",VLOOKUP(A226,'Water Data'!G$2:O$9999,3,FALSE))</f>
        <v>11.1</v>
      </c>
      <c r="J226" s="3">
        <f>IF(A226="NA","",VLOOKUP(A226,'Water Data'!G$2:O$9999,4,FALSE))</f>
        <v>12.98</v>
      </c>
      <c r="K226" s="3">
        <f>IF(A226="NA","",VLOOKUP(A226,'Water Data'!G$2:O$9999,6,FALSE))</f>
        <v>8.36</v>
      </c>
      <c r="L226" s="3">
        <f>IF(A226="NA","",VLOOKUP(A226,'Water Data'!G$2:O$9999,9,FALSE))</f>
        <v>14.65</v>
      </c>
      <c r="M226" s="3">
        <f>IF(A226="NA","",VLOOKUP(A226,Nutrients!A$2:L$9999,8,FALSE))</f>
        <v>0.1</v>
      </c>
      <c r="N226" s="3">
        <f>IF(A226="NA","",VLOOKUP(A226,Nutrients!A$2:L$9999,9,FALSE))</f>
        <v>0.06</v>
      </c>
      <c r="O226" s="3">
        <f>IF(A226="NA","",VLOOKUP(A226,Nutrients!A$2:L$9999,10,FALSE))</f>
        <v>2.9000000000000001E-2</v>
      </c>
      <c r="P226" s="3">
        <f>IF(A226="NA","",VLOOKUP(A226,Nutrients!A$2:L$9999,11,FALSE))</f>
        <v>0.23</v>
      </c>
      <c r="Q226" s="21">
        <f>IF(A226="NA","",VLOOKUP(A226,Nutrients!A$2:L$9999,12,FALSE))</f>
        <v>55.84</v>
      </c>
      <c r="R226" s="26">
        <f>IF(A226="NA","",VLOOKUP(A226,Chla!A$2:O$9999,15,FALSE))</f>
        <v>5.6216879999999998</v>
      </c>
      <c r="S226" s="3">
        <f>IF(A226="NA","",VLOOKUP(A226,TSS!A$2:L$9999,12,FALSE))</f>
        <v>24</v>
      </c>
      <c r="T226" s="21">
        <f>IF(A226="NA","",VLOOKUP(A226,PCN!A$2:Q$9999,11,FALSE))</f>
        <v>53.92</v>
      </c>
      <c r="U226" s="21">
        <f>IF(A226="NA","",VLOOKUP(A226,PCN!A$2:Q$9999,12,FALSE))</f>
        <v>1.4E-2</v>
      </c>
      <c r="V226" s="21">
        <f>IF(A226="NA","",VLOOKUP(A226,PCN!A$2:Q$9999,14,FALSE))</f>
        <v>139.99999999999997</v>
      </c>
      <c r="W226" s="21">
        <f>IF(A226="NA","",VLOOKUP(A226,PCN!A$2:Q$9999,15,FALSE))</f>
        <v>1136.1969999999999</v>
      </c>
      <c r="X226" s="21">
        <f>IF(A226="NA","",VLOOKUP(A226,TN_DOC!A$2:I$9999,8,FALSE))</f>
        <v>0</v>
      </c>
      <c r="Y226" s="21">
        <f>IF(A226="NA","",VLOOKUP(A226,TN_DOC!A$2:I$9999,9,FALSE))</f>
        <v>0</v>
      </c>
      <c r="Z226" s="3"/>
    </row>
    <row r="227" spans="1:26" x14ac:dyDescent="0.2">
      <c r="A227" s="3">
        <v>10602</v>
      </c>
      <c r="B227" s="10" t="str">
        <f>IF(A227="NA","",VLOOKUP(A227,'QAQC ID Reference Page'!A$2:G$10999,2,FALSE))</f>
        <v>OBS0121</v>
      </c>
      <c r="C227" s="20">
        <f>IF(A227="NA","",VLOOKUP(A227,'QAQC ID Reference Page'!A$2:G$10999,3,FALSE))</f>
        <v>44215</v>
      </c>
      <c r="D227" s="12">
        <f>IF(A227="NA","",VLOOKUP(A227,'QAQC ID Reference Page'!A$2:G$10999,4,FALSE))</f>
        <v>0.45277777777777778</v>
      </c>
      <c r="E227" s="3">
        <f>IF(A227="NA","",VLOOKUP(A227,'QAQC ID Reference Page'!A$2:G$10999,5,FALSE))</f>
        <v>1013</v>
      </c>
      <c r="F227" s="3" t="str">
        <f>IF(A227="NA","",VLOOKUP(A227,'QAQC ID Reference Page'!A$2:G$10999,6,FALSE))</f>
        <v>B4</v>
      </c>
      <c r="G227" s="3" t="str">
        <f>IF(A227="NA","",VLOOKUP(A227,'QAQC ID Reference Page'!A$2:G$10999,7,FALSE))</f>
        <v>S</v>
      </c>
      <c r="H227" s="21">
        <f>IF(A227="NA","",VLOOKUP(A227,'Water Data'!G$2:O$9999,2,FALSE))</f>
        <v>9.7100000000000009</v>
      </c>
      <c r="I227" s="21">
        <f>IF(A227="NA","",VLOOKUP(A227,'Water Data'!G$2:O$9999,3,FALSE))</f>
        <v>11.9</v>
      </c>
      <c r="J227" s="3">
        <f>IF(A227="NA","",VLOOKUP(A227,'Water Data'!G$2:O$9999,4,FALSE))</f>
        <v>29.42</v>
      </c>
      <c r="K227" s="3">
        <f>IF(A227="NA","",VLOOKUP(A227,'Water Data'!G$2:O$9999,6,FALSE))</f>
        <v>8.2100000000000009</v>
      </c>
      <c r="L227" s="3">
        <f>IF(A227="NA","",VLOOKUP(A227,'Water Data'!G$2:O$9999,9,FALSE))</f>
        <v>22.97</v>
      </c>
      <c r="M227" s="3">
        <f>IF(A227="NA","",VLOOKUP(A227,Nutrients!A$2:L$9999,8,FALSE))</f>
        <v>0.11</v>
      </c>
      <c r="N227" s="3">
        <f>IF(A227="NA","",VLOOKUP(A227,Nutrients!A$2:L$9999,9,FALSE))</f>
        <v>0.16</v>
      </c>
      <c r="O227" s="3">
        <f>IF(A227="NA","",VLOOKUP(A227,Nutrients!A$2:L$9999,10,FALSE))</f>
        <v>-5.0000000000000001E-3</v>
      </c>
      <c r="P227" s="3">
        <f>IF(A227="NA","",VLOOKUP(A227,Nutrients!A$2:L$9999,11,FALSE))</f>
        <v>-0.04</v>
      </c>
      <c r="Q227" s="21">
        <f>IF(A227="NA","",VLOOKUP(A227,Nutrients!A$2:L$9999,12,FALSE))</f>
        <v>12.84</v>
      </c>
      <c r="R227" s="26">
        <f>IF(A227="NA","",VLOOKUP(A227,Chla!A$2:O$9999,15,FALSE))</f>
        <v>3.07551</v>
      </c>
      <c r="S227" s="3">
        <f>IF(A227="NA","",VLOOKUP(A227,TSS!A$2:L$9999,12,FALSE))</f>
        <v>88</v>
      </c>
      <c r="T227" s="21">
        <f>IF(A227="NA","",VLOOKUP(A227,PCN!A$2:Q$9999,11,FALSE))</f>
        <v>29.588999999999999</v>
      </c>
      <c r="U227" s="21">
        <f>IF(A227="NA","",VLOOKUP(A227,PCN!A$2:Q$9999,12,FALSE))</f>
        <v>7.0000000000000001E-3</v>
      </c>
      <c r="V227" s="21">
        <f>IF(A227="NA","",VLOOKUP(A227,PCN!A$2:Q$9999,14,FALSE))</f>
        <v>87.5</v>
      </c>
      <c r="W227" s="21">
        <f>IF(A227="NA","",VLOOKUP(A227,PCN!A$2:Q$9999,15,FALSE))</f>
        <v>666.18600000000004</v>
      </c>
      <c r="X227" s="21">
        <f>IF(A227="NA","",VLOOKUP(A227,TN_DOC!A$2:I$9999,8,FALSE))</f>
        <v>0</v>
      </c>
      <c r="Y227" s="21">
        <f>IF(A227="NA","",VLOOKUP(A227,TN_DOC!A$2:I$9999,9,FALSE))</f>
        <v>0</v>
      </c>
      <c r="Z227" s="3"/>
    </row>
    <row r="228" spans="1:26" x14ac:dyDescent="0.2">
      <c r="A228" s="3">
        <v>10614</v>
      </c>
      <c r="B228" s="10" t="str">
        <f>IF(A228="NA","",VLOOKUP(A228,'QAQC ID Reference Page'!A$2:G$10999,2,FALSE))</f>
        <v>OBS0121</v>
      </c>
      <c r="C228" s="20">
        <f>IF(A228="NA","",VLOOKUP(A228,'QAQC ID Reference Page'!A$2:G$10999,3,FALSE))</f>
        <v>44215</v>
      </c>
      <c r="D228" s="12">
        <f>IF(A228="NA","",VLOOKUP(A228,'QAQC ID Reference Page'!A$2:G$10999,4,FALSE))</f>
        <v>0.47083333333333333</v>
      </c>
      <c r="E228" s="3">
        <f>IF(A228="NA","",VLOOKUP(A228,'QAQC ID Reference Page'!A$2:G$10999,5,FALSE))</f>
        <v>1011</v>
      </c>
      <c r="F228" s="3" t="str">
        <f>IF(A228="NA","",VLOOKUP(A228,'QAQC ID Reference Page'!A$2:G$10999,6,FALSE))</f>
        <v>B1</v>
      </c>
      <c r="G228" s="3" t="str">
        <f>IF(A228="NA","",VLOOKUP(A228,'QAQC ID Reference Page'!A$2:G$10999,7,FALSE))</f>
        <v>S</v>
      </c>
      <c r="H228" s="21">
        <f>IF(A228="NA","",VLOOKUP(A228,'Water Data'!G$2:O$9999,2,FALSE))</f>
        <v>9.23</v>
      </c>
      <c r="I228" s="21">
        <f>IF(A228="NA","",VLOOKUP(A228,'Water Data'!G$2:O$9999,3,FALSE))</f>
        <v>13.1</v>
      </c>
      <c r="J228" s="3">
        <f>IF(A228="NA","",VLOOKUP(A228,'Water Data'!G$2:O$9999,4,FALSE))</f>
        <v>29.52</v>
      </c>
      <c r="K228" s="3">
        <f>IF(A228="NA","",VLOOKUP(A228,'Water Data'!G$2:O$9999,6,FALSE))</f>
        <v>8.11</v>
      </c>
      <c r="L228" s="3">
        <f>IF(A228="NA","",VLOOKUP(A228,'Water Data'!G$2:O$9999,9,FALSE))</f>
        <v>22.39</v>
      </c>
      <c r="M228" s="3">
        <f>IF(A228="NA","",VLOOKUP(A228,Nutrients!A$2:L$9999,8,FALSE))</f>
        <v>0.18</v>
      </c>
      <c r="N228" s="3">
        <f>IF(A228="NA","",VLOOKUP(A228,Nutrients!A$2:L$9999,9,FALSE))</f>
        <v>0.15</v>
      </c>
      <c r="O228" s="3">
        <f>IF(A228="NA","",VLOOKUP(A228,Nutrients!A$2:L$9999,10,FALSE))</f>
        <v>0.01</v>
      </c>
      <c r="P228" s="3">
        <f>IF(A228="NA","",VLOOKUP(A228,Nutrients!A$2:L$9999,11,FALSE))</f>
        <v>0.17</v>
      </c>
      <c r="Q228" s="21">
        <f>IF(A228="NA","",VLOOKUP(A228,Nutrients!A$2:L$9999,12,FALSE))</f>
        <v>18.13</v>
      </c>
      <c r="R228" s="26">
        <f>IF(A228="NA","",VLOOKUP(A228,Chla!A$2:O$9999,15,FALSE))</f>
        <v>2.5506880000000001</v>
      </c>
      <c r="S228" s="3">
        <f>IF(A228="NA","",VLOOKUP(A228,TSS!A$2:L$9999,12,FALSE))</f>
        <v>44</v>
      </c>
      <c r="T228" s="21">
        <f>IF(A228="NA","",VLOOKUP(A228,PCN!A$2:Q$9999,11,FALSE))</f>
        <v>27.443999999999999</v>
      </c>
      <c r="U228" s="21">
        <f>IF(A228="NA","",VLOOKUP(A228,PCN!A$2:Q$9999,12,FALSE))</f>
        <v>7.0000000000000001E-3</v>
      </c>
      <c r="V228" s="21">
        <f>IF(A228="NA","",VLOOKUP(A228,PCN!A$2:Q$9999,14,FALSE))</f>
        <v>69.999999999999986</v>
      </c>
      <c r="W228" s="21">
        <f>IF(A228="NA","",VLOOKUP(A228,PCN!A$2:Q$9999,15,FALSE))</f>
        <v>526.42899999999997</v>
      </c>
      <c r="X228" s="21">
        <f>IF(A228="NA","",VLOOKUP(A228,TN_DOC!A$2:I$9999,8,FALSE))</f>
        <v>0</v>
      </c>
      <c r="Y228" s="21">
        <f>IF(A228="NA","",VLOOKUP(A228,TN_DOC!A$2:I$9999,9,FALSE))</f>
        <v>0</v>
      </c>
      <c r="Z228" s="3"/>
    </row>
    <row r="229" spans="1:26" x14ac:dyDescent="0.2">
      <c r="A229" s="3">
        <v>10606</v>
      </c>
      <c r="B229" s="10" t="str">
        <f>IF(A229="NA","",VLOOKUP(A229,'QAQC ID Reference Page'!A$2:G$10999,2,FALSE))</f>
        <v>OBS0121</v>
      </c>
      <c r="C229" s="20">
        <f>IF(A229="NA","",VLOOKUP(A229,'QAQC ID Reference Page'!A$2:G$10999,3,FALSE))</f>
        <v>44215</v>
      </c>
      <c r="D229" s="12">
        <f>IF(A229="NA","",VLOOKUP(A229,'QAQC ID Reference Page'!A$2:G$10999,4,FALSE))</f>
        <v>0.48055555555555557</v>
      </c>
      <c r="E229" s="3">
        <f>IF(A229="NA","",VLOOKUP(A229,'QAQC ID Reference Page'!A$2:G$10999,5,FALSE))</f>
        <v>1015</v>
      </c>
      <c r="F229" s="3" t="str">
        <f>IF(A229="NA","",VLOOKUP(A229,'QAQC ID Reference Page'!A$2:G$10999,6,FALSE))</f>
        <v>C1</v>
      </c>
      <c r="G229" s="3" t="str">
        <f>IF(A229="NA","",VLOOKUP(A229,'QAQC ID Reference Page'!A$2:G$10999,7,FALSE))</f>
        <v>S</v>
      </c>
      <c r="H229" s="21">
        <f>IF(A229="NA","",VLOOKUP(A229,'Water Data'!G$2:O$9999,2,FALSE))</f>
        <v>9.85</v>
      </c>
      <c r="I229" s="21">
        <f>IF(A229="NA","",VLOOKUP(A229,'Water Data'!G$2:O$9999,3,FALSE))</f>
        <v>11.6</v>
      </c>
      <c r="J229" s="3">
        <f>IF(A229="NA","",VLOOKUP(A229,'Water Data'!G$2:O$9999,4,FALSE))</f>
        <v>27.97</v>
      </c>
      <c r="K229" s="3">
        <f>IF(A229="NA","",VLOOKUP(A229,'Water Data'!G$2:O$9999,6,FALSE))</f>
        <v>8.08</v>
      </c>
      <c r="L229" s="3">
        <f>IF(A229="NA","",VLOOKUP(A229,'Water Data'!G$2:O$9999,9,FALSE))</f>
        <v>22.35</v>
      </c>
      <c r="M229" s="3">
        <f>IF(A229="NA","",VLOOKUP(A229,Nutrients!A$2:L$9999,8,FALSE))</f>
        <v>0.2</v>
      </c>
      <c r="N229" s="3">
        <f>IF(A229="NA","",VLOOKUP(A229,Nutrients!A$2:L$9999,9,FALSE))</f>
        <v>0.13</v>
      </c>
      <c r="O229" s="3">
        <f>IF(A229="NA","",VLOOKUP(A229,Nutrients!A$2:L$9999,10,FALSE))</f>
        <v>0</v>
      </c>
      <c r="P229" s="3">
        <f>IF(A229="NA","",VLOOKUP(A229,Nutrients!A$2:L$9999,11,FALSE))</f>
        <v>0.02</v>
      </c>
      <c r="Q229" s="21">
        <f>IF(A229="NA","",VLOOKUP(A229,Nutrients!A$2:L$9999,12,FALSE))</f>
        <v>24.36</v>
      </c>
      <c r="R229" s="26">
        <f>IF(A229="NA","",VLOOKUP(A229,Chla!A$2:O$9999,15,FALSE))</f>
        <v>2.6960749999999996</v>
      </c>
      <c r="S229" s="3">
        <f>IF(A229="NA","",VLOOKUP(A229,TSS!A$2:L$9999,12,FALSE))</f>
        <v>92</v>
      </c>
      <c r="T229" s="21">
        <f>IF(A229="NA","",VLOOKUP(A229,PCN!A$2:Q$9999,11,FALSE))</f>
        <v>22.937999999999999</v>
      </c>
      <c r="U229" s="21">
        <f>IF(A229="NA","",VLOOKUP(A229,PCN!A$2:Q$9999,12,FALSE))</f>
        <v>5.0000000000000001E-3</v>
      </c>
      <c r="V229" s="21">
        <f>IF(A229="NA","",VLOOKUP(A229,PCN!A$2:Q$9999,14,FALSE))</f>
        <v>62.5</v>
      </c>
      <c r="W229" s="21">
        <f>IF(A229="NA","",VLOOKUP(A229,PCN!A$2:Q$9999,15,FALSE))</f>
        <v>565.16800000000001</v>
      </c>
      <c r="X229" s="21">
        <f>IF(A229="NA","",VLOOKUP(A229,TN_DOC!A$2:I$9999,8,FALSE))</f>
        <v>0</v>
      </c>
      <c r="Y229" s="21">
        <f>IF(A229="NA","",VLOOKUP(A229,TN_DOC!A$2:I$9999,9,FALSE))</f>
        <v>0</v>
      </c>
      <c r="Z229" s="3"/>
    </row>
    <row r="230" spans="1:26" x14ac:dyDescent="0.2">
      <c r="A230" s="3">
        <v>10605</v>
      </c>
      <c r="B230" s="10" t="str">
        <f>IF(A230="NA","",VLOOKUP(A230,'QAQC ID Reference Page'!A$2:G$10999,2,FALSE))</f>
        <v>OBS0121</v>
      </c>
      <c r="C230" s="20">
        <f>IF(A230="NA","",VLOOKUP(A230,'QAQC ID Reference Page'!A$2:G$10999,3,FALSE))</f>
        <v>44215</v>
      </c>
      <c r="D230" s="12">
        <f>IF(A230="NA","",VLOOKUP(A230,'QAQC ID Reference Page'!A$2:G$10999,4,FALSE))</f>
        <v>0.4909722222222222</v>
      </c>
      <c r="E230" s="3">
        <f>IF(A230="NA","",VLOOKUP(A230,'QAQC ID Reference Page'!A$2:G$10999,5,FALSE))</f>
        <v>1014</v>
      </c>
      <c r="F230" s="3" t="str">
        <f>IF(A230="NA","",VLOOKUP(A230,'QAQC ID Reference Page'!A$2:G$10999,6,FALSE))</f>
        <v>D1</v>
      </c>
      <c r="G230" s="3" t="str">
        <f>IF(A230="NA","",VLOOKUP(A230,'QAQC ID Reference Page'!A$2:G$10999,7,FALSE))</f>
        <v>S</v>
      </c>
      <c r="H230" s="21">
        <f>IF(A230="NA","",VLOOKUP(A230,'Water Data'!G$2:O$9999,2,FALSE))</f>
        <v>10.28</v>
      </c>
      <c r="I230" s="21">
        <f>IF(A230="NA","",VLOOKUP(A230,'Water Data'!G$2:O$9999,3,FALSE))</f>
        <v>11.8</v>
      </c>
      <c r="J230" s="3">
        <f>IF(A230="NA","",VLOOKUP(A230,'Water Data'!G$2:O$9999,4,FALSE))</f>
        <v>26.4</v>
      </c>
      <c r="K230" s="3">
        <f>IF(A230="NA","",VLOOKUP(A230,'Water Data'!G$2:O$9999,6,FALSE))</f>
        <v>8.11</v>
      </c>
      <c r="L230" s="3">
        <f>IF(A230="NA","",VLOOKUP(A230,'Water Data'!G$2:O$9999,9,FALSE))</f>
        <v>20.75</v>
      </c>
      <c r="M230" s="3">
        <f>IF(A230="NA","",VLOOKUP(A230,Nutrients!A$2:L$9999,8,FALSE))</f>
        <v>0.12</v>
      </c>
      <c r="N230" s="3">
        <f>IF(A230="NA","",VLOOKUP(A230,Nutrients!A$2:L$9999,9,FALSE))</f>
        <v>0.1</v>
      </c>
      <c r="O230" s="3">
        <f>IF(A230="NA","",VLOOKUP(A230,Nutrients!A$2:L$9999,10,FALSE))</f>
        <v>2E-3</v>
      </c>
      <c r="P230" s="3">
        <f>IF(A230="NA","",VLOOKUP(A230,Nutrients!A$2:L$9999,11,FALSE))</f>
        <v>-0.15</v>
      </c>
      <c r="Q230" s="21">
        <f>IF(A230="NA","",VLOOKUP(A230,Nutrients!A$2:L$9999,12,FALSE))</f>
        <v>19.149999999999999</v>
      </c>
      <c r="R230" s="26">
        <f>IF(A230="NA","",VLOOKUP(A230,Chla!A$2:O$9999,15,FALSE))</f>
        <v>2.7506499999999998</v>
      </c>
      <c r="S230" s="3">
        <f>IF(A230="NA","",VLOOKUP(A230,TSS!A$2:L$9999,12,FALSE))</f>
        <v>60</v>
      </c>
      <c r="T230" s="21">
        <f>IF(A230="NA","",VLOOKUP(A230,PCN!A$2:Q$9999,11,FALSE))</f>
        <v>26.23</v>
      </c>
      <c r="U230" s="21">
        <f>IF(A230="NA","",VLOOKUP(A230,PCN!A$2:Q$9999,12,FALSE))</f>
        <v>6.0000000000000001E-3</v>
      </c>
      <c r="V230" s="21">
        <f>IF(A230="NA","",VLOOKUP(A230,PCN!A$2:Q$9999,14,FALSE))</f>
        <v>75</v>
      </c>
      <c r="W230" s="21">
        <f>IF(A230="NA","",VLOOKUP(A230,PCN!A$2:Q$9999,15,FALSE))</f>
        <v>756.80499999999995</v>
      </c>
      <c r="X230" s="21">
        <f>IF(A230="NA","",VLOOKUP(A230,TN_DOC!A$2:I$9999,8,FALSE))</f>
        <v>0</v>
      </c>
      <c r="Y230" s="21">
        <f>IF(A230="NA","",VLOOKUP(A230,TN_DOC!A$2:I$9999,9,FALSE))</f>
        <v>0</v>
      </c>
      <c r="Z230" s="3"/>
    </row>
    <row r="231" spans="1:26" x14ac:dyDescent="0.2">
      <c r="A231" s="3">
        <v>10609</v>
      </c>
      <c r="B231" s="10" t="str">
        <f>IF(A231="NA","",VLOOKUP(A231,'QAQC ID Reference Page'!A$2:G$10999,2,FALSE))</f>
        <v>OBS0121</v>
      </c>
      <c r="C231" s="20">
        <f>IF(A231="NA","",VLOOKUP(A231,'QAQC ID Reference Page'!A$2:G$10999,3,FALSE))</f>
        <v>44215</v>
      </c>
      <c r="D231" s="12">
        <f>IF(A231="NA","",VLOOKUP(A231,'QAQC ID Reference Page'!A$2:G$10999,4,FALSE))</f>
        <v>0.49861111111111112</v>
      </c>
      <c r="E231" s="3">
        <f>IF(A231="NA","",VLOOKUP(A231,'QAQC ID Reference Page'!A$2:G$10999,5,FALSE))</f>
        <v>1039</v>
      </c>
      <c r="F231" s="3" t="str">
        <f>IF(A231="NA","",VLOOKUP(A231,'QAQC ID Reference Page'!A$2:G$10999,6,FALSE))</f>
        <v>E1</v>
      </c>
      <c r="G231" s="3" t="str">
        <f>IF(A231="NA","",VLOOKUP(A231,'QAQC ID Reference Page'!A$2:G$10999,7,FALSE))</f>
        <v>S</v>
      </c>
      <c r="H231" s="21">
        <f>IF(A231="NA","",VLOOKUP(A231,'Water Data'!G$2:O$9999,2,FALSE))</f>
        <v>10.050000000000001</v>
      </c>
      <c r="I231" s="21">
        <f>IF(A231="NA","",VLOOKUP(A231,'Water Data'!G$2:O$9999,3,FALSE))</f>
        <v>11.7</v>
      </c>
      <c r="J231" s="3">
        <f>IF(A231="NA","",VLOOKUP(A231,'Water Data'!G$2:O$9999,4,FALSE))</f>
        <v>25.14</v>
      </c>
      <c r="K231" s="3">
        <f>IF(A231="NA","",VLOOKUP(A231,'Water Data'!G$2:O$9999,6,FALSE))</f>
        <v>8.06</v>
      </c>
      <c r="L231" s="3">
        <f>IF(A231="NA","",VLOOKUP(A231,'Water Data'!G$2:O$9999,9,FALSE))</f>
        <v>21.13</v>
      </c>
      <c r="M231" s="3">
        <f>IF(A231="NA","",VLOOKUP(A231,Nutrients!A$2:L$9999,8,FALSE))</f>
        <v>0.23</v>
      </c>
      <c r="N231" s="3">
        <f>IF(A231="NA","",VLOOKUP(A231,Nutrients!A$2:L$9999,9,FALSE))</f>
        <v>0.12</v>
      </c>
      <c r="O231" s="3">
        <f>IF(A231="NA","",VLOOKUP(A231,Nutrients!A$2:L$9999,10,FALSE))</f>
        <v>1.2999999999999999E-2</v>
      </c>
      <c r="P231" s="3">
        <f>IF(A231="NA","",VLOOKUP(A231,Nutrients!A$2:L$9999,11,FALSE))</f>
        <v>-0.14000000000000001</v>
      </c>
      <c r="Q231" s="21">
        <f>IF(A231="NA","",VLOOKUP(A231,Nutrients!A$2:L$9999,12,FALSE))</f>
        <v>37.21</v>
      </c>
      <c r="R231" s="26">
        <f>IF(A231="NA","",VLOOKUP(A231,Chla!A$2:O$9999,15,FALSE))</f>
        <v>1.9582949999999999</v>
      </c>
      <c r="S231" s="3">
        <f>IF(A231="NA","",VLOOKUP(A231,TSS!A$2:L$9999,12,FALSE))</f>
        <v>76</v>
      </c>
      <c r="T231" s="21">
        <f>IF(A231="NA","",VLOOKUP(A231,PCN!A$2:Q$9999,11,FALSE))</f>
        <v>28.114999999999998</v>
      </c>
      <c r="U231" s="21">
        <f>IF(A231="NA","",VLOOKUP(A231,PCN!A$2:Q$9999,12,FALSE))</f>
        <v>7.0000000000000001E-3</v>
      </c>
      <c r="V231" s="21">
        <f>IF(A231="NA","",VLOOKUP(A231,PCN!A$2:Q$9999,14,FALSE))</f>
        <v>87.5</v>
      </c>
      <c r="W231" s="21">
        <f>IF(A231="NA","",VLOOKUP(A231,PCN!A$2:Q$9999,15,FALSE))</f>
        <v>712.327</v>
      </c>
      <c r="X231" s="21">
        <f>IF(A231="NA","",VLOOKUP(A231,TN_DOC!A$2:I$9999,8,FALSE))</f>
        <v>0</v>
      </c>
      <c r="Y231" s="21">
        <f>IF(A231="NA","",VLOOKUP(A231,TN_DOC!A$2:I$9999,9,FALSE))</f>
        <v>0</v>
      </c>
      <c r="Z231" s="3"/>
    </row>
    <row r="232" spans="1:26" x14ac:dyDescent="0.2">
      <c r="A232" s="3">
        <v>10613</v>
      </c>
      <c r="B232" s="10" t="str">
        <f>IF(A232="NA","",VLOOKUP(A232,'QAQC ID Reference Page'!A$2:G$10999,2,FALSE))</f>
        <v>OBS0121</v>
      </c>
      <c r="C232" s="20">
        <f>IF(A232="NA","",VLOOKUP(A232,'QAQC ID Reference Page'!A$2:G$10999,3,FALSE))</f>
        <v>44215</v>
      </c>
      <c r="D232" s="12">
        <f>IF(A232="NA","",VLOOKUP(A232,'QAQC ID Reference Page'!A$2:G$10999,4,FALSE))</f>
        <v>0.52638888888888891</v>
      </c>
      <c r="E232" s="3">
        <f>IF(A232="NA","",VLOOKUP(A232,'QAQC ID Reference Page'!A$2:G$10999,5,FALSE))</f>
        <v>1006</v>
      </c>
      <c r="F232" s="3" t="str">
        <f>IF(A232="NA","",VLOOKUP(A232,'QAQC ID Reference Page'!A$2:G$10999,6,FALSE))</f>
        <v>BLB</v>
      </c>
      <c r="G232" s="3" t="str">
        <f>IF(A232="NA","",VLOOKUP(A232,'QAQC ID Reference Page'!A$2:G$10999,7,FALSE))</f>
        <v>S</v>
      </c>
      <c r="H232" s="21">
        <f>IF(A232="NA","",VLOOKUP(A232,'Water Data'!G$2:O$9999,2,FALSE))</f>
        <v>10.26</v>
      </c>
      <c r="I232" s="21">
        <f>IF(A232="NA","",VLOOKUP(A232,'Water Data'!G$2:O$9999,3,FALSE))</f>
        <v>11.9</v>
      </c>
      <c r="J232" s="3">
        <f>IF(A232="NA","",VLOOKUP(A232,'Water Data'!G$2:O$9999,4,FALSE))</f>
        <v>24.86</v>
      </c>
      <c r="K232" s="3">
        <f>IF(A232="NA","",VLOOKUP(A232,'Water Data'!G$2:O$9999,6,FALSE))</f>
        <v>8.08</v>
      </c>
      <c r="L232" s="3">
        <f>IF(A232="NA","",VLOOKUP(A232,'Water Data'!G$2:O$9999,9,FALSE))</f>
        <v>20.73</v>
      </c>
      <c r="M232" s="3">
        <f>IF(A232="NA","",VLOOKUP(A232,Nutrients!A$2:L$9999,8,FALSE))</f>
        <v>0.09</v>
      </c>
      <c r="N232" s="3">
        <f>IF(A232="NA","",VLOOKUP(A232,Nutrients!A$2:L$9999,9,FALSE))</f>
        <v>0.12</v>
      </c>
      <c r="O232" s="3">
        <f>IF(A232="NA","",VLOOKUP(A232,Nutrients!A$2:L$9999,10,FALSE))</f>
        <v>0</v>
      </c>
      <c r="P232" s="3">
        <f>IF(A232="NA","",VLOOKUP(A232,Nutrients!A$2:L$9999,11,FALSE))</f>
        <v>-0.2</v>
      </c>
      <c r="Q232" s="21">
        <f>IF(A232="NA","",VLOOKUP(A232,Nutrients!A$2:L$9999,12,FALSE))</f>
        <v>23.58</v>
      </c>
      <c r="R232" s="26">
        <f>IF(A232="NA","",VLOOKUP(A232,Chla!A$2:O$9999,15,FALSE))</f>
        <v>2.320252</v>
      </c>
      <c r="S232" s="3">
        <f>IF(A232="NA","",VLOOKUP(A232,TSS!A$2:L$9999,12,FALSE))</f>
        <v>40</v>
      </c>
      <c r="T232" s="21">
        <f>IF(A232="NA","",VLOOKUP(A232,PCN!A$2:Q$9999,11,FALSE))</f>
        <v>30.23</v>
      </c>
      <c r="U232" s="21">
        <f>IF(A232="NA","",VLOOKUP(A232,PCN!A$2:Q$9999,12,FALSE))</f>
        <v>7.0000000000000001E-3</v>
      </c>
      <c r="V232" s="21">
        <f>IF(A232="NA","",VLOOKUP(A232,PCN!A$2:Q$9999,14,FALSE))</f>
        <v>69.999999999999986</v>
      </c>
      <c r="W232" s="21">
        <f>IF(A232="NA","",VLOOKUP(A232,PCN!A$2:Q$9999,15,FALSE))</f>
        <v>854.05200000000002</v>
      </c>
      <c r="X232" s="21">
        <f>IF(A232="NA","",VLOOKUP(A232,TN_DOC!A$2:I$9999,8,FALSE))</f>
        <v>0</v>
      </c>
      <c r="Y232" s="21">
        <f>IF(A232="NA","",VLOOKUP(A232,TN_DOC!A$2:I$9999,9,FALSE))</f>
        <v>0</v>
      </c>
      <c r="Z232" s="3"/>
    </row>
    <row r="233" spans="1:26" x14ac:dyDescent="0.2">
      <c r="A233" s="3">
        <v>10608</v>
      </c>
      <c r="B233" s="10" t="str">
        <f>IF(A233="NA","",VLOOKUP(A233,'QAQC ID Reference Page'!A$2:G$10999,2,FALSE))</f>
        <v>OBS0121</v>
      </c>
      <c r="C233" s="20">
        <f>IF(A233="NA","",VLOOKUP(A233,'QAQC ID Reference Page'!A$2:G$10999,3,FALSE))</f>
        <v>44215</v>
      </c>
      <c r="D233" s="12">
        <f>IF(A233="NA","",VLOOKUP(A233,'QAQC ID Reference Page'!A$2:G$10999,4,FALSE))</f>
        <v>0.53819444444444442</v>
      </c>
      <c r="E233" s="3">
        <f>IF(A233="NA","",VLOOKUP(A233,'QAQC ID Reference Page'!A$2:G$10999,5,FALSE))</f>
        <v>1028</v>
      </c>
      <c r="F233" s="3" t="str">
        <f>IF(A233="NA","",VLOOKUP(A233,'QAQC ID Reference Page'!A$2:G$10999,6,FALSE))</f>
        <v>WFR</v>
      </c>
      <c r="G233" s="3" t="str">
        <f>IF(A233="NA","",VLOOKUP(A233,'QAQC ID Reference Page'!A$2:G$10999,7,FALSE))</f>
        <v>S</v>
      </c>
      <c r="H233" s="21">
        <f>IF(A233="NA","",VLOOKUP(A233,'Water Data'!G$2:O$9999,2,FALSE))</f>
        <v>10.23</v>
      </c>
      <c r="I233" s="21">
        <f>IF(A233="NA","",VLOOKUP(A233,'Water Data'!G$2:O$9999,3,FALSE))</f>
        <v>12.3</v>
      </c>
      <c r="J233" s="3">
        <f>IF(A233="NA","",VLOOKUP(A233,'Water Data'!G$2:O$9999,4,FALSE))</f>
        <v>22.84</v>
      </c>
      <c r="K233" s="3">
        <f>IF(A233="NA","",VLOOKUP(A233,'Water Data'!G$2:O$9999,6,FALSE))</f>
        <v>8.08</v>
      </c>
      <c r="L233" s="3">
        <f>IF(A233="NA","",VLOOKUP(A233,'Water Data'!G$2:O$9999,9,FALSE))</f>
        <v>20.29</v>
      </c>
      <c r="M233" s="3">
        <f>IF(A233="NA","",VLOOKUP(A233,Nutrients!A$2:L$9999,8,FALSE))</f>
        <v>0.14000000000000001</v>
      </c>
      <c r="N233" s="3">
        <f>IF(A233="NA","",VLOOKUP(A233,Nutrients!A$2:L$9999,9,FALSE))</f>
        <v>0.13</v>
      </c>
      <c r="O233" s="3">
        <f>IF(A233="NA","",VLOOKUP(A233,Nutrients!A$2:L$9999,10,FALSE))</f>
        <v>1.2E-2</v>
      </c>
      <c r="P233" s="3">
        <f>IF(A233="NA","",VLOOKUP(A233,Nutrients!A$2:L$9999,11,FALSE))</f>
        <v>-0.26</v>
      </c>
      <c r="Q233" s="21">
        <f>IF(A233="NA","",VLOOKUP(A233,Nutrients!A$2:L$9999,12,FALSE))</f>
        <v>22.91</v>
      </c>
      <c r="R233" s="26">
        <f>IF(A233="NA","",VLOOKUP(A233,Chla!A$2:O$9999,15,FALSE))</f>
        <v>2.8070749999999998</v>
      </c>
      <c r="S233" s="3">
        <f>IF(A233="NA","",VLOOKUP(A233,TSS!A$2:L$9999,12,FALSE))</f>
        <v>88</v>
      </c>
      <c r="T233" s="21">
        <f>IF(A233="NA","",VLOOKUP(A233,PCN!A$2:Q$9999,11,FALSE))</f>
        <v>34.506</v>
      </c>
      <c r="U233" s="21">
        <f>IF(A233="NA","",VLOOKUP(A233,PCN!A$2:Q$9999,12,FALSE))</f>
        <v>8.0000000000000002E-3</v>
      </c>
      <c r="V233" s="21">
        <f>IF(A233="NA","",VLOOKUP(A233,PCN!A$2:Q$9999,14,FALSE))</f>
        <v>100</v>
      </c>
      <c r="W233" s="21">
        <f>IF(A233="NA","",VLOOKUP(A233,PCN!A$2:Q$9999,15,FALSE))</f>
        <v>986.55899999999997</v>
      </c>
      <c r="X233" s="21">
        <f>IF(A233="NA","",VLOOKUP(A233,TN_DOC!A$2:I$9999,8,FALSE))</f>
        <v>0</v>
      </c>
      <c r="Y233" s="21">
        <f>IF(A233="NA","",VLOOKUP(A233,TN_DOC!A$2:I$9999,9,FALSE))</f>
        <v>0</v>
      </c>
      <c r="Z233" s="3"/>
    </row>
    <row r="234" spans="1:26" x14ac:dyDescent="0.2">
      <c r="A234" s="3">
        <v>10604</v>
      </c>
      <c r="B234" s="10" t="str">
        <f>IF(A234="NA","",VLOOKUP(A234,'QAQC ID Reference Page'!A$2:G$10999,2,FALSE))</f>
        <v>OBS0121</v>
      </c>
      <c r="C234" s="20">
        <f>IF(A234="NA","",VLOOKUP(A234,'QAQC ID Reference Page'!A$2:G$10999,3,FALSE))</f>
        <v>44215</v>
      </c>
      <c r="D234" s="12">
        <f>IF(A234="NA","",VLOOKUP(A234,'QAQC ID Reference Page'!A$2:G$10999,4,FALSE))</f>
        <v>0.54791666666666672</v>
      </c>
      <c r="E234" s="3">
        <f>IF(A234="NA","",VLOOKUP(A234,'QAQC ID Reference Page'!A$2:G$10999,5,FALSE))</f>
        <v>1040</v>
      </c>
      <c r="F234" s="3" t="str">
        <f>IF(A234="NA","",VLOOKUP(A234,'QAQC ID Reference Page'!A$2:G$10999,6,FALSE))</f>
        <v>C4</v>
      </c>
      <c r="G234" s="3" t="str">
        <f>IF(A234="NA","",VLOOKUP(A234,'QAQC ID Reference Page'!A$2:G$10999,7,FALSE))</f>
        <v>S</v>
      </c>
      <c r="H234" s="21">
        <f>IF(A234="NA","",VLOOKUP(A234,'Water Data'!G$2:O$9999,2,FALSE))</f>
        <v>12.32</v>
      </c>
      <c r="I234" s="21">
        <f>IF(A234="NA","",VLOOKUP(A234,'Water Data'!G$2:O$9999,3,FALSE))</f>
        <v>11.8</v>
      </c>
      <c r="J234" s="3">
        <f>IF(A234="NA","",VLOOKUP(A234,'Water Data'!G$2:O$9999,4,FALSE))</f>
        <v>14.89</v>
      </c>
      <c r="K234" s="3">
        <f>IF(A234="NA","",VLOOKUP(A234,'Water Data'!G$2:O$9999,6,FALSE))</f>
        <v>8.3000000000000007</v>
      </c>
      <c r="L234" s="3">
        <f>IF(A234="NA","",VLOOKUP(A234,'Water Data'!G$2:O$9999,9,FALSE))</f>
        <v>15.38</v>
      </c>
      <c r="M234" s="3">
        <f>IF(A234="NA","",VLOOKUP(A234,Nutrients!A$2:L$9999,8,FALSE))</f>
        <v>0.05</v>
      </c>
      <c r="N234" s="3">
        <f>IF(A234="NA","",VLOOKUP(A234,Nutrients!A$2:L$9999,9,FALSE))</f>
        <v>0.11</v>
      </c>
      <c r="O234" s="3">
        <f>IF(A234="NA","",VLOOKUP(A234,Nutrients!A$2:L$9999,10,FALSE))</f>
        <v>1.2999999999999999E-2</v>
      </c>
      <c r="P234" s="3">
        <f>IF(A234="NA","",VLOOKUP(A234,Nutrients!A$2:L$9999,11,FALSE))</f>
        <v>0.03</v>
      </c>
      <c r="Q234" s="21">
        <f>IF(A234="NA","",VLOOKUP(A234,Nutrients!A$2:L$9999,12,FALSE))</f>
        <v>105.11</v>
      </c>
      <c r="R234" s="26">
        <f>IF(A234="NA","",VLOOKUP(A234,Chla!A$2:O$9999,15,FALSE))</f>
        <v>6.9323899999999998</v>
      </c>
      <c r="S234" s="3">
        <f>IF(A234="NA","",VLOOKUP(A234,TSS!A$2:L$9999,12,FALSE))</f>
        <v>48</v>
      </c>
      <c r="T234" s="21">
        <f>IF(A234="NA","",VLOOKUP(A234,PCN!A$2:Q$9999,11,FALSE))</f>
        <v>55.719000000000001</v>
      </c>
      <c r="U234" s="21">
        <f>IF(A234="NA","",VLOOKUP(A234,PCN!A$2:Q$9999,12,FALSE))</f>
        <v>1.4E-2</v>
      </c>
      <c r="V234" s="21">
        <f>IF(A234="NA","",VLOOKUP(A234,PCN!A$2:Q$9999,14,FALSE))</f>
        <v>175</v>
      </c>
      <c r="W234" s="21">
        <f>IF(A234="NA","",VLOOKUP(A234,PCN!A$2:Q$9999,15,FALSE))</f>
        <v>1193.386</v>
      </c>
      <c r="X234" s="21">
        <f>IF(A234="NA","",VLOOKUP(A234,TN_DOC!A$2:I$9999,8,FALSE))</f>
        <v>0</v>
      </c>
      <c r="Y234" s="21">
        <f>IF(A234="NA","",VLOOKUP(A234,TN_DOC!A$2:I$9999,9,FALSE))</f>
        <v>0</v>
      </c>
      <c r="Z234" s="3"/>
    </row>
    <row r="235" spans="1:26" x14ac:dyDescent="0.2">
      <c r="A235" s="3">
        <v>10630</v>
      </c>
      <c r="B235" s="10" t="str">
        <f>IF(A235="NA","",VLOOKUP(A235,'QAQC ID Reference Page'!A$2:G$10999,2,FALSE))</f>
        <v>OBS0121</v>
      </c>
      <c r="C235" s="20">
        <f>IF(A235="NA","",VLOOKUP(A235,'QAQC ID Reference Page'!A$2:G$10999,3,FALSE))</f>
        <v>44216</v>
      </c>
      <c r="D235" s="12">
        <f>IF(A235="NA","",VLOOKUP(A235,'QAQC ID Reference Page'!A$2:G$10999,4,FALSE))</f>
        <v>0.30277777777777776</v>
      </c>
      <c r="E235" s="3">
        <f>IF(A235="NA","",VLOOKUP(A235,'QAQC ID Reference Page'!A$2:G$10999,5,FALSE))</f>
        <v>1010</v>
      </c>
      <c r="F235" s="3" t="str">
        <f>IF(A235="NA","",VLOOKUP(A235,'QAQC ID Reference Page'!A$2:G$10999,6,FALSE))</f>
        <v>EFR</v>
      </c>
      <c r="G235" s="3" t="str">
        <f>IF(A235="NA","",VLOOKUP(A235,'QAQC ID Reference Page'!A$2:G$10999,7,FALSE))</f>
        <v>S</v>
      </c>
      <c r="H235" s="21">
        <f>IF(A235="NA","",VLOOKUP(A235,'Water Data'!G$2:O$9999,2,FALSE))</f>
        <v>12</v>
      </c>
      <c r="I235" s="21">
        <f>IF(A235="NA","",VLOOKUP(A235,'Water Data'!G$2:O$9999,3,FALSE))</f>
        <v>12.6</v>
      </c>
      <c r="J235" s="3">
        <f>IF(A235="NA","",VLOOKUP(A235,'Water Data'!G$2:O$9999,4,FALSE))</f>
        <v>8.69</v>
      </c>
      <c r="K235" s="3">
        <f>IF(A235="NA","",VLOOKUP(A235,'Water Data'!G$2:O$9999,6,FALSE))</f>
        <v>8.01</v>
      </c>
      <c r="L235" s="3">
        <f>IF(A235="NA","",VLOOKUP(A235,'Water Data'!G$2:O$9999,9,FALSE))</f>
        <v>8.2750000000000004</v>
      </c>
      <c r="M235" s="3">
        <f>IF(A235="NA","",VLOOKUP(A235,Nutrients!A$2:L$9999,8,FALSE))</f>
        <v>2.8</v>
      </c>
      <c r="N235" s="3">
        <f>IF(A235="NA","",VLOOKUP(A235,Nutrients!A$2:L$9999,9,FALSE))</f>
        <v>0.03</v>
      </c>
      <c r="O235" s="3">
        <f>IF(A235="NA","",VLOOKUP(A235,Nutrients!A$2:L$9999,10,FALSE))</f>
        <v>0.20699999999999999</v>
      </c>
      <c r="P235" s="3">
        <f>IF(A235="NA","",VLOOKUP(A235,Nutrients!A$2:L$9999,11,FALSE))</f>
        <v>1.0900000000000001</v>
      </c>
      <c r="Q235" s="21">
        <f>IF(A235="NA","",VLOOKUP(A235,Nutrients!A$2:L$9999,12,FALSE))</f>
        <v>64.260000000000005</v>
      </c>
      <c r="R235" s="26">
        <f>IF(A235="NA","",VLOOKUP(A235,Chla!A$2:O$9999,15,FALSE))</f>
        <v>13.846291999999998</v>
      </c>
      <c r="S235" s="3">
        <f>IF(A235="NA","",VLOOKUP(A235,TSS!A$2:L$9999,12,FALSE))</f>
        <v>40</v>
      </c>
      <c r="T235" s="21">
        <f>IF(A235="NA","",VLOOKUP(A235,PCN!A$2:Q$9999,11,FALSE))</f>
        <v>0</v>
      </c>
      <c r="U235" s="21">
        <f>IF(A235="NA","",VLOOKUP(A235,PCN!A$2:Q$9999,12,FALSE))</f>
        <v>0</v>
      </c>
      <c r="V235" s="21">
        <f>IF(A235="NA","",VLOOKUP(A235,PCN!A$2:Q$9999,14,FALSE))</f>
        <v>0</v>
      </c>
      <c r="W235" s="21">
        <f>IF(A235="NA","",VLOOKUP(A235,PCN!A$2:Q$9999,15,FALSE))</f>
        <v>0</v>
      </c>
      <c r="X235" s="21">
        <f>IF(A235="NA","",VLOOKUP(A235,TN_DOC!A$2:I$9999,8,FALSE))</f>
        <v>0</v>
      </c>
      <c r="Y235" s="21">
        <f>IF(A235="NA","",VLOOKUP(A235,TN_DOC!A$2:I$9999,9,FALSE))</f>
        <v>0</v>
      </c>
      <c r="Z235" s="3"/>
    </row>
    <row r="236" spans="1:26" x14ac:dyDescent="0.2">
      <c r="A236" s="3">
        <v>10639</v>
      </c>
      <c r="B236" s="10" t="str">
        <f>IF(A236="NA","",VLOOKUP(A236,'QAQC ID Reference Page'!A$2:G$10999,2,FALSE))</f>
        <v>OBS0121</v>
      </c>
      <c r="C236" s="20">
        <f>IF(A236="NA","",VLOOKUP(A236,'QAQC ID Reference Page'!A$2:G$10999,3,FALSE))</f>
        <v>44216</v>
      </c>
      <c r="D236" s="12">
        <f>IF(A236="NA","",VLOOKUP(A236,'QAQC ID Reference Page'!A$2:G$10999,4,FALSE))</f>
        <v>0.31666666666666665</v>
      </c>
      <c r="E236" s="3">
        <f>IF(A236="NA","",VLOOKUP(A236,'QAQC ID Reference Page'!A$2:G$10999,5,FALSE))</f>
        <v>1033</v>
      </c>
      <c r="F236" s="3" t="str">
        <f>IF(A236="NA","",VLOOKUP(A236,'QAQC ID Reference Page'!A$2:G$10999,6,FALSE))</f>
        <v>E6</v>
      </c>
      <c r="G236" s="3" t="str">
        <f>IF(A236="NA","",VLOOKUP(A236,'QAQC ID Reference Page'!A$2:G$10999,7,FALSE))</f>
        <v>S</v>
      </c>
      <c r="H236" s="21">
        <f>IF(A236="NA","",VLOOKUP(A236,'Water Data'!G$2:O$9999,2,FALSE))</f>
        <v>14.54</v>
      </c>
      <c r="I236" s="21">
        <f>IF(A236="NA","",VLOOKUP(A236,'Water Data'!G$2:O$9999,3,FALSE))</f>
        <v>11.7</v>
      </c>
      <c r="J236" s="3">
        <f>IF(A236="NA","",VLOOKUP(A236,'Water Data'!G$2:O$9999,4,FALSE))</f>
        <v>7.82</v>
      </c>
      <c r="K236" s="3">
        <f>IF(A236="NA","",VLOOKUP(A236,'Water Data'!G$2:O$9999,6,FALSE))</f>
        <v>8.61</v>
      </c>
      <c r="L236" s="3">
        <f>IF(A236="NA","",VLOOKUP(A236,'Water Data'!G$2:O$9999,9,FALSE))</f>
        <v>11.2</v>
      </c>
      <c r="M236" s="3">
        <f>IF(A236="NA","",VLOOKUP(A236,Nutrients!A$2:L$9999,8,FALSE))</f>
        <v>0.16</v>
      </c>
      <c r="N236" s="3">
        <f>IF(A236="NA","",VLOOKUP(A236,Nutrients!A$2:L$9999,9,FALSE))</f>
        <v>0.05</v>
      </c>
      <c r="O236" s="3">
        <f>IF(A236="NA","",VLOOKUP(A236,Nutrients!A$2:L$9999,10,FALSE))</f>
        <v>2.1000000000000001E-2</v>
      </c>
      <c r="P236" s="3">
        <f>IF(A236="NA","",VLOOKUP(A236,Nutrients!A$2:L$9999,11,FALSE))</f>
        <v>0.83</v>
      </c>
      <c r="Q236" s="21">
        <f>IF(A236="NA","",VLOOKUP(A236,Nutrients!A$2:L$9999,12,FALSE))</f>
        <v>69.510000000000005</v>
      </c>
      <c r="R236" s="26">
        <f>IF(A236="NA","",VLOOKUP(A236,Chla!A$2:O$9999,15,FALSE))</f>
        <v>16.997063999999998</v>
      </c>
      <c r="S236" s="3" t="str">
        <f>IF(A236="NA","",VLOOKUP(A236,TSS!A$2:L$9999,12,FALSE))</f>
        <v>NA</v>
      </c>
      <c r="T236" s="21">
        <f>IF(A236="NA","",VLOOKUP(A236,PCN!A$2:Q$9999,11,FALSE))</f>
        <v>0</v>
      </c>
      <c r="U236" s="21">
        <f>IF(A236="NA","",VLOOKUP(A236,PCN!A$2:Q$9999,12,FALSE))</f>
        <v>0</v>
      </c>
      <c r="V236" s="21">
        <f>IF(A236="NA","",VLOOKUP(A236,PCN!A$2:Q$9999,14,FALSE))</f>
        <v>0</v>
      </c>
      <c r="W236" s="21">
        <f>IF(A236="NA","",VLOOKUP(A236,PCN!A$2:Q$9999,15,FALSE))</f>
        <v>0</v>
      </c>
      <c r="X236" s="21">
        <f>IF(A236="NA","",VLOOKUP(A236,TN_DOC!A$2:I$9999,8,FALSE))</f>
        <v>0</v>
      </c>
      <c r="Y236" s="21">
        <f>IF(A236="NA","",VLOOKUP(A236,TN_DOC!A$2:I$9999,9,FALSE))</f>
        <v>0</v>
      </c>
      <c r="Z236" s="3"/>
    </row>
    <row r="237" spans="1:26" x14ac:dyDescent="0.2">
      <c r="A237" s="3">
        <v>10631</v>
      </c>
      <c r="B237" s="10" t="str">
        <f>IF(A237="NA","",VLOOKUP(A237,'QAQC ID Reference Page'!A$2:G$10999,2,FALSE))</f>
        <v>OBS0121</v>
      </c>
      <c r="C237" s="20">
        <f>IF(A237="NA","",VLOOKUP(A237,'QAQC ID Reference Page'!A$2:G$10999,3,FALSE))</f>
        <v>44216</v>
      </c>
      <c r="D237" s="12">
        <f>IF(A237="NA","",VLOOKUP(A237,'QAQC ID Reference Page'!A$2:G$10999,4,FALSE))</f>
        <v>0.33611111111111114</v>
      </c>
      <c r="E237" s="3">
        <f>IF(A237="NA","",VLOOKUP(A237,'QAQC ID Reference Page'!A$2:G$10999,5,FALSE))</f>
        <v>1034</v>
      </c>
      <c r="F237" s="3" t="str">
        <f>IF(A237="NA","",VLOOKUP(A237,'QAQC ID Reference Page'!A$2:G$10999,6,FALSE))</f>
        <v>E7C</v>
      </c>
      <c r="G237" s="3" t="str">
        <f>IF(A237="NA","",VLOOKUP(A237,'QAQC ID Reference Page'!A$2:G$10999,7,FALSE))</f>
        <v>S</v>
      </c>
      <c r="H237" s="21">
        <f>IF(A237="NA","",VLOOKUP(A237,'Water Data'!G$2:O$9999,2,FALSE))</f>
        <v>13.07</v>
      </c>
      <c r="I237" s="21">
        <f>IF(A237="NA","",VLOOKUP(A237,'Water Data'!G$2:O$9999,3,FALSE))</f>
        <v>11</v>
      </c>
      <c r="J237" s="3">
        <f>IF(A237="NA","",VLOOKUP(A237,'Water Data'!G$2:O$9999,4,FALSE))</f>
        <v>7.32</v>
      </c>
      <c r="K237" s="3">
        <f>IF(A237="NA","",VLOOKUP(A237,'Water Data'!G$2:O$9999,6,FALSE))</f>
        <v>8.27</v>
      </c>
      <c r="L237" s="3">
        <f>IF(A237="NA","",VLOOKUP(A237,'Water Data'!G$2:O$9999,9,FALSE))</f>
        <v>11.67</v>
      </c>
      <c r="M237" s="3">
        <f>IF(A237="NA","",VLOOKUP(A237,Nutrients!A$2:L$9999,8,FALSE))</f>
        <v>1.24</v>
      </c>
      <c r="N237" s="3">
        <f>IF(A237="NA","",VLOOKUP(A237,Nutrients!A$2:L$9999,9,FALSE))</f>
        <v>0.03</v>
      </c>
      <c r="O237" s="3">
        <f>IF(A237="NA","",VLOOKUP(A237,Nutrients!A$2:L$9999,10,FALSE))</f>
        <v>0.16400000000000001</v>
      </c>
      <c r="P237" s="3">
        <f>IF(A237="NA","",VLOOKUP(A237,Nutrients!A$2:L$9999,11,FALSE))</f>
        <v>0.45</v>
      </c>
      <c r="Q237" s="21">
        <f>IF(A237="NA","",VLOOKUP(A237,Nutrients!A$2:L$9999,12,FALSE))</f>
        <v>49.12</v>
      </c>
      <c r="R237" s="26">
        <f>IF(A237="NA","",VLOOKUP(A237,Chla!A$2:O$9999,15,FALSE))</f>
        <v>7.688308000000001</v>
      </c>
      <c r="S237" s="3">
        <f>IF(A237="NA","",VLOOKUP(A237,TSS!A$2:L$9999,12,FALSE))</f>
        <v>40</v>
      </c>
      <c r="T237" s="21">
        <f>IF(A237="NA","",VLOOKUP(A237,PCN!A$2:Q$9999,11,FALSE))</f>
        <v>0</v>
      </c>
      <c r="U237" s="21">
        <f>IF(A237="NA","",VLOOKUP(A237,PCN!A$2:Q$9999,12,FALSE))</f>
        <v>0</v>
      </c>
      <c r="V237" s="21">
        <f>IF(A237="NA","",VLOOKUP(A237,PCN!A$2:Q$9999,14,FALSE))</f>
        <v>0</v>
      </c>
      <c r="W237" s="21">
        <f>IF(A237="NA","",VLOOKUP(A237,PCN!A$2:Q$9999,15,FALSE))</f>
        <v>0</v>
      </c>
      <c r="X237" s="21">
        <f>IF(A237="NA","",VLOOKUP(A237,TN_DOC!A$2:I$9999,8,FALSE))</f>
        <v>0</v>
      </c>
      <c r="Y237" s="21">
        <f>IF(A237="NA","",VLOOKUP(A237,TN_DOC!A$2:I$9999,9,FALSE))</f>
        <v>0</v>
      </c>
      <c r="Z237" s="3"/>
    </row>
    <row r="238" spans="1:26" x14ac:dyDescent="0.2">
      <c r="A238" s="3">
        <v>10629</v>
      </c>
      <c r="B238" s="10" t="str">
        <f>IF(A238="NA","",VLOOKUP(A238,'QAQC ID Reference Page'!A$2:G$10999,2,FALSE))</f>
        <v>OBS0121</v>
      </c>
      <c r="C238" s="20">
        <f>IF(A238="NA","",VLOOKUP(A238,'QAQC ID Reference Page'!A$2:G$10999,3,FALSE))</f>
        <v>44216</v>
      </c>
      <c r="D238" s="12">
        <f>IF(A238="NA","",VLOOKUP(A238,'QAQC ID Reference Page'!A$2:G$10999,4,FALSE))</f>
        <v>0.33611111111111114</v>
      </c>
      <c r="E238" s="3">
        <f>IF(A238="NA","",VLOOKUP(A238,'QAQC ID Reference Page'!A$2:G$10999,5,FALSE))</f>
        <v>1038</v>
      </c>
      <c r="F238" s="3" t="str">
        <f>IF(A238="NA","",VLOOKUP(A238,'QAQC ID Reference Page'!A$2:G$10999,6,FALSE))</f>
        <v>E7C</v>
      </c>
      <c r="G238" s="3" t="str">
        <f>IF(A238="NA","",VLOOKUP(A238,'QAQC ID Reference Page'!A$2:G$10999,7,FALSE))</f>
        <v>B</v>
      </c>
      <c r="H238" s="21">
        <f>IF(A238="NA","",VLOOKUP(A238,'Water Data'!G$2:O$9999,2,FALSE))</f>
        <v>9.1</v>
      </c>
      <c r="I238" s="21">
        <f>IF(A238="NA","",VLOOKUP(A238,'Water Data'!G$2:O$9999,3,FALSE))</f>
        <v>13</v>
      </c>
      <c r="J238" s="3">
        <f>IF(A238="NA","",VLOOKUP(A238,'Water Data'!G$2:O$9999,4,FALSE))</f>
        <v>27.41</v>
      </c>
      <c r="K238" s="3">
        <f>IF(A238="NA","",VLOOKUP(A238,'Water Data'!G$2:O$9999,6,FALSE))</f>
        <v>8.1</v>
      </c>
      <c r="L238" s="3">
        <f>IF(A238="NA","",VLOOKUP(A238,'Water Data'!G$2:O$9999,9,FALSE))</f>
        <v>21.35</v>
      </c>
      <c r="M238" s="3">
        <f>IF(A238="NA","",VLOOKUP(A238,Nutrients!A$2:L$9999,8,FALSE))</f>
        <v>0.51</v>
      </c>
      <c r="N238" s="3">
        <f>IF(A238="NA","",VLOOKUP(A238,Nutrients!A$2:L$9999,9,FALSE))</f>
        <v>0.15</v>
      </c>
      <c r="O238" s="3">
        <f>IF(A238="NA","",VLOOKUP(A238,Nutrients!A$2:L$9999,10,FALSE))</f>
        <v>6.5000000000000002E-2</v>
      </c>
      <c r="P238" s="3">
        <f>IF(A238="NA","",VLOOKUP(A238,Nutrients!A$2:L$9999,11,FALSE))</f>
        <v>0.1</v>
      </c>
      <c r="Q238" s="21">
        <f>IF(A238="NA","",VLOOKUP(A238,Nutrients!A$2:L$9999,12,FALSE))</f>
        <v>28.91</v>
      </c>
      <c r="R238" s="26">
        <f>IF(A238="NA","",VLOOKUP(A238,Chla!A$2:O$9999,15,FALSE))</f>
        <v>10.286448</v>
      </c>
      <c r="S238" s="3">
        <f>IF(A238="NA","",VLOOKUP(A238,TSS!A$2:L$9999,12,FALSE))</f>
        <v>124</v>
      </c>
      <c r="T238" s="21">
        <f>IF(A238="NA","",VLOOKUP(A238,PCN!A$2:Q$9999,11,FALSE))</f>
        <v>0</v>
      </c>
      <c r="U238" s="21">
        <f>IF(A238="NA","",VLOOKUP(A238,PCN!A$2:Q$9999,12,FALSE))</f>
        <v>0</v>
      </c>
      <c r="V238" s="21">
        <f>IF(A238="NA","",VLOOKUP(A238,PCN!A$2:Q$9999,14,FALSE))</f>
        <v>0</v>
      </c>
      <c r="W238" s="21">
        <f>IF(A238="NA","",VLOOKUP(A238,PCN!A$2:Q$9999,15,FALSE))</f>
        <v>0</v>
      </c>
      <c r="X238" s="21">
        <f>IF(A238="NA","",VLOOKUP(A238,TN_DOC!A$2:I$9999,8,FALSE))</f>
        <v>0</v>
      </c>
      <c r="Y238" s="21">
        <f>IF(A238="NA","",VLOOKUP(A238,TN_DOC!A$2:I$9999,9,FALSE))</f>
        <v>0</v>
      </c>
      <c r="Z238" s="3"/>
    </row>
    <row r="239" spans="1:26" x14ac:dyDescent="0.2">
      <c r="A239" s="3">
        <v>10619</v>
      </c>
      <c r="B239" s="10" t="str">
        <f>IF(A239="NA","",VLOOKUP(A239,'QAQC ID Reference Page'!A$2:G$10999,2,FALSE))</f>
        <v>OBS0121</v>
      </c>
      <c r="C239" s="20">
        <f>IF(A239="NA","",VLOOKUP(A239,'QAQC ID Reference Page'!A$2:G$10999,3,FALSE))</f>
        <v>44216</v>
      </c>
      <c r="D239" s="12">
        <f>IF(A239="NA","",VLOOKUP(A239,'QAQC ID Reference Page'!A$2:G$10999,4,FALSE))</f>
        <v>0.36319444444444443</v>
      </c>
      <c r="E239" s="3">
        <f>IF(A239="NA","",VLOOKUP(A239,'QAQC ID Reference Page'!A$2:G$10999,5,FALSE))</f>
        <v>1005</v>
      </c>
      <c r="F239" s="3" t="str">
        <f>IF(A239="NA","",VLOOKUP(A239,'QAQC ID Reference Page'!A$2:G$10999,6,FALSE))</f>
        <v>E9</v>
      </c>
      <c r="G239" s="3" t="str">
        <f>IF(A239="NA","",VLOOKUP(A239,'QAQC ID Reference Page'!A$2:G$10999,7,FALSE))</f>
        <v>S</v>
      </c>
      <c r="H239" s="21">
        <f>IF(A239="NA","",VLOOKUP(A239,'Water Data'!G$2:O$9999,2,FALSE))</f>
        <v>12.14</v>
      </c>
      <c r="I239" s="21">
        <f>IF(A239="NA","",VLOOKUP(A239,'Water Data'!G$2:O$9999,3,FALSE))</f>
        <v>11.5</v>
      </c>
      <c r="J239" s="3">
        <f>IF(A239="NA","",VLOOKUP(A239,'Water Data'!G$2:O$9999,4,FALSE))</f>
        <v>11</v>
      </c>
      <c r="K239" s="3">
        <f>IF(A239="NA","",VLOOKUP(A239,'Water Data'!G$2:O$9999,6,FALSE))</f>
        <v>8.3000000000000007</v>
      </c>
      <c r="L239" s="3">
        <f>IF(A239="NA","",VLOOKUP(A239,'Water Data'!G$2:O$9999,9,FALSE))</f>
        <v>13.27</v>
      </c>
      <c r="M239" s="3">
        <f>IF(A239="NA","",VLOOKUP(A239,Nutrients!A$2:L$9999,8,FALSE))</f>
        <v>0.73</v>
      </c>
      <c r="N239" s="3">
        <f>IF(A239="NA","",VLOOKUP(A239,Nutrients!A$2:L$9999,9,FALSE))</f>
        <v>0.04</v>
      </c>
      <c r="O239" s="3">
        <f>IF(A239="NA","",VLOOKUP(A239,Nutrients!A$2:L$9999,10,FALSE))</f>
        <v>0.18</v>
      </c>
      <c r="P239" s="3">
        <f>IF(A239="NA","",VLOOKUP(A239,Nutrients!A$2:L$9999,11,FALSE))</f>
        <v>0.14000000000000001</v>
      </c>
      <c r="Q239" s="21">
        <f>IF(A239="NA","",VLOOKUP(A239,Nutrients!A$2:L$9999,12,FALSE))</f>
        <v>97.35</v>
      </c>
      <c r="R239" s="26">
        <f>IF(A239="NA","",VLOOKUP(A239,Chla!A$2:O$9999,15,FALSE))</f>
        <v>13.490499999999997</v>
      </c>
      <c r="S239" s="3">
        <f>IF(A239="NA","",VLOOKUP(A239,TSS!A$2:L$9999,12,FALSE))</f>
        <v>56</v>
      </c>
      <c r="T239" s="21">
        <f>IF(A239="NA","",VLOOKUP(A239,PCN!A$2:Q$9999,11,FALSE))</f>
        <v>0</v>
      </c>
      <c r="U239" s="21">
        <f>IF(A239="NA","",VLOOKUP(A239,PCN!A$2:Q$9999,12,FALSE))</f>
        <v>0</v>
      </c>
      <c r="V239" s="21">
        <f>IF(A239="NA","",VLOOKUP(A239,PCN!A$2:Q$9999,14,FALSE))</f>
        <v>0</v>
      </c>
      <c r="W239" s="21">
        <f>IF(A239="NA","",VLOOKUP(A239,PCN!A$2:Q$9999,15,FALSE))</f>
        <v>0</v>
      </c>
      <c r="X239" s="21">
        <f>IF(A239="NA","",VLOOKUP(A239,TN_DOC!A$2:I$9999,8,FALSE))</f>
        <v>0</v>
      </c>
      <c r="Y239" s="21">
        <f>IF(A239="NA","",VLOOKUP(A239,TN_DOC!A$2:I$9999,9,FALSE))</f>
        <v>0</v>
      </c>
      <c r="Z239" s="3"/>
    </row>
    <row r="240" spans="1:26" x14ac:dyDescent="0.2">
      <c r="A240" s="3">
        <v>10622</v>
      </c>
      <c r="B240" s="10" t="str">
        <f>IF(A240="NA","",VLOOKUP(A240,'QAQC ID Reference Page'!A$2:G$10999,2,FALSE))</f>
        <v>OBS0121</v>
      </c>
      <c r="C240" s="20">
        <f>IF(A240="NA","",VLOOKUP(A240,'QAQC ID Reference Page'!A$2:G$10999,3,FALSE))</f>
        <v>44216</v>
      </c>
      <c r="D240" s="12">
        <f>IF(A240="NA","",VLOOKUP(A240,'QAQC ID Reference Page'!A$2:G$10999,4,FALSE))</f>
        <v>0.36319444444444443</v>
      </c>
      <c r="E240" s="3">
        <f>IF(A240="NA","",VLOOKUP(A240,'QAQC ID Reference Page'!A$2:G$10999,5,FALSE))</f>
        <v>1032</v>
      </c>
      <c r="F240" s="3" t="str">
        <f>IF(A240="NA","",VLOOKUP(A240,'QAQC ID Reference Page'!A$2:G$10999,6,FALSE))</f>
        <v>E9</v>
      </c>
      <c r="G240" s="3" t="str">
        <f>IF(A240="NA","",VLOOKUP(A240,'QAQC ID Reference Page'!A$2:G$10999,7,FALSE))</f>
        <v>B</v>
      </c>
      <c r="H240" s="21">
        <f>IF(A240="NA","",VLOOKUP(A240,'Water Data'!G$2:O$9999,2,FALSE))</f>
        <v>11.17</v>
      </c>
      <c r="I240" s="21">
        <f>IF(A240="NA","",VLOOKUP(A240,'Water Data'!G$2:O$9999,3,FALSE))</f>
        <v>11.6</v>
      </c>
      <c r="J240" s="3">
        <f>IF(A240="NA","",VLOOKUP(A240,'Water Data'!G$2:O$9999,4,FALSE))</f>
        <v>13.13</v>
      </c>
      <c r="K240" s="3">
        <f>IF(A240="NA","",VLOOKUP(A240,'Water Data'!G$2:O$9999,6,FALSE))</f>
        <v>8.27</v>
      </c>
      <c r="L240" s="3">
        <f>IF(A240="NA","",VLOOKUP(A240,'Water Data'!G$2:O$9999,9,FALSE))</f>
        <v>14.71</v>
      </c>
      <c r="M240" s="3">
        <f>IF(A240="NA","",VLOOKUP(A240,Nutrients!A$2:L$9999,8,FALSE))</f>
        <v>0.27</v>
      </c>
      <c r="N240" s="3">
        <f>IF(A240="NA","",VLOOKUP(A240,Nutrients!A$2:L$9999,9,FALSE))</f>
        <v>0.03</v>
      </c>
      <c r="O240" s="3">
        <f>IF(A240="NA","",VLOOKUP(A240,Nutrients!A$2:L$9999,10,FALSE))</f>
        <v>5.6000000000000001E-2</v>
      </c>
      <c r="P240" s="3">
        <f>IF(A240="NA","",VLOOKUP(A240,Nutrients!A$2:L$9999,11,FALSE))</f>
        <v>1.1399999999999999</v>
      </c>
      <c r="Q240" s="21">
        <f>IF(A240="NA","",VLOOKUP(A240,Nutrients!A$2:L$9999,12,FALSE))</f>
        <v>23.12</v>
      </c>
      <c r="R240" s="26">
        <f>IF(A240="NA","",VLOOKUP(A240,Chla!A$2:O$9999,15,FALSE))</f>
        <v>14.769071999999998</v>
      </c>
      <c r="S240" s="3">
        <f>IF(A240="NA","",VLOOKUP(A240,TSS!A$2:L$9999,12,FALSE))</f>
        <v>64</v>
      </c>
      <c r="T240" s="21">
        <f>IF(A240="NA","",VLOOKUP(A240,PCN!A$2:Q$9999,11,FALSE))</f>
        <v>0</v>
      </c>
      <c r="U240" s="21">
        <f>IF(A240="NA","",VLOOKUP(A240,PCN!A$2:Q$9999,12,FALSE))</f>
        <v>0</v>
      </c>
      <c r="V240" s="21">
        <f>IF(A240="NA","",VLOOKUP(A240,PCN!A$2:Q$9999,14,FALSE))</f>
        <v>0</v>
      </c>
      <c r="W240" s="21">
        <f>IF(A240="NA","",VLOOKUP(A240,PCN!A$2:Q$9999,15,FALSE))</f>
        <v>0</v>
      </c>
      <c r="X240" s="21">
        <f>IF(A240="NA","",VLOOKUP(A240,TN_DOC!A$2:I$9999,8,FALSE))</f>
        <v>0</v>
      </c>
      <c r="Y240" s="21">
        <f>IF(A240="NA","",VLOOKUP(A240,TN_DOC!A$2:I$9999,9,FALSE))</f>
        <v>0</v>
      </c>
      <c r="Z240" s="3"/>
    </row>
    <row r="241" spans="1:26" x14ac:dyDescent="0.2">
      <c r="A241" s="3">
        <v>10638</v>
      </c>
      <c r="B241" s="10" t="str">
        <f>IF(A241="NA","",VLOOKUP(A241,'QAQC ID Reference Page'!A$2:G$10999,2,FALSE))</f>
        <v>OBS0121</v>
      </c>
      <c r="C241" s="20">
        <f>IF(A241="NA","",VLOOKUP(A241,'QAQC ID Reference Page'!A$2:G$10999,3,FALSE))</f>
        <v>44216</v>
      </c>
      <c r="D241" s="12">
        <f>IF(A241="NA","",VLOOKUP(A241,'QAQC ID Reference Page'!A$2:G$10999,4,FALSE))</f>
        <v>0.40069444444444446</v>
      </c>
      <c r="E241" s="3">
        <f>IF(A241="NA","",VLOOKUP(A241,'QAQC ID Reference Page'!A$2:G$10999,5,FALSE))</f>
        <v>1016</v>
      </c>
      <c r="F241" s="3" t="str">
        <f>IF(A241="NA","",VLOOKUP(A241,'QAQC ID Reference Page'!A$2:G$10999,6,FALSE))</f>
        <v>G9</v>
      </c>
      <c r="G241" s="3" t="str">
        <f>IF(A241="NA","",VLOOKUP(A241,'QAQC ID Reference Page'!A$2:G$10999,7,FALSE))</f>
        <v>S</v>
      </c>
      <c r="H241" s="21">
        <f>IF(A241="NA","",VLOOKUP(A241,'Water Data'!G$2:O$9999,2,FALSE))</f>
        <v>11.89</v>
      </c>
      <c r="I241" s="21">
        <f>IF(A241="NA","",VLOOKUP(A241,'Water Data'!G$2:O$9999,3,FALSE))</f>
        <v>12</v>
      </c>
      <c r="J241" s="3">
        <f>IF(A241="NA","",VLOOKUP(A241,'Water Data'!G$2:O$9999,4,FALSE))</f>
        <v>10.19</v>
      </c>
      <c r="K241" s="3">
        <f>IF(A241="NA","",VLOOKUP(A241,'Water Data'!G$2:O$9999,6,FALSE))</f>
        <v>8.35</v>
      </c>
      <c r="L241" s="3">
        <f>IF(A241="NA","",VLOOKUP(A241,'Water Data'!G$2:O$9999,9,FALSE))</f>
        <v>13.1</v>
      </c>
      <c r="M241" s="3">
        <f>IF(A241="NA","",VLOOKUP(A241,Nutrients!A$2:L$9999,8,FALSE))</f>
        <v>0.2</v>
      </c>
      <c r="N241" s="3">
        <f>IF(A241="NA","",VLOOKUP(A241,Nutrients!A$2:L$9999,9,FALSE))</f>
        <v>0.06</v>
      </c>
      <c r="O241" s="3">
        <f>IF(A241="NA","",VLOOKUP(A241,Nutrients!A$2:L$9999,10,FALSE))</f>
        <v>2.5999999999999999E-2</v>
      </c>
      <c r="P241" s="3">
        <f>IF(A241="NA","",VLOOKUP(A241,Nutrients!A$2:L$9999,11,FALSE))</f>
        <v>0.48</v>
      </c>
      <c r="Q241" s="21">
        <f>IF(A241="NA","",VLOOKUP(A241,Nutrients!A$2:L$9999,12,FALSE))</f>
        <v>86.36</v>
      </c>
      <c r="R241" s="26">
        <f>IF(A241="NA","",VLOOKUP(A241,Chla!A$2:O$9999,15,FALSE))</f>
        <v>18.227091999999995</v>
      </c>
      <c r="S241" s="3" t="str">
        <f>IF(A241="NA","",VLOOKUP(A241,TSS!A$2:L$9999,12,FALSE))</f>
        <v>NA</v>
      </c>
      <c r="T241" s="21">
        <f>IF(A241="NA","",VLOOKUP(A241,PCN!A$2:Q$9999,11,FALSE))</f>
        <v>0</v>
      </c>
      <c r="U241" s="21">
        <f>IF(A241="NA","",VLOOKUP(A241,PCN!A$2:Q$9999,12,FALSE))</f>
        <v>0</v>
      </c>
      <c r="V241" s="21">
        <f>IF(A241="NA","",VLOOKUP(A241,PCN!A$2:Q$9999,14,FALSE))</f>
        <v>0</v>
      </c>
      <c r="W241" s="21">
        <f>IF(A241="NA","",VLOOKUP(A241,PCN!A$2:Q$9999,15,FALSE))</f>
        <v>0</v>
      </c>
      <c r="X241" s="21">
        <f>IF(A241="NA","",VLOOKUP(A241,TN_DOC!A$2:I$9999,8,FALSE))</f>
        <v>0</v>
      </c>
      <c r="Y241" s="21">
        <f>IF(A241="NA","",VLOOKUP(A241,TN_DOC!A$2:I$9999,9,FALSE))</f>
        <v>0</v>
      </c>
      <c r="Z241" s="3"/>
    </row>
    <row r="242" spans="1:26" x14ac:dyDescent="0.2">
      <c r="A242" s="3">
        <v>10634</v>
      </c>
      <c r="B242" s="10" t="str">
        <f>IF(A242="NA","",VLOOKUP(A242,'QAQC ID Reference Page'!A$2:G$10999,2,FALSE))</f>
        <v>OBS0121</v>
      </c>
      <c r="C242" s="20">
        <f>IF(A242="NA","",VLOOKUP(A242,'QAQC ID Reference Page'!A$2:G$10999,3,FALSE))</f>
        <v>44216</v>
      </c>
      <c r="D242" s="12">
        <f>IF(A242="NA","",VLOOKUP(A242,'QAQC ID Reference Page'!A$2:G$10999,4,FALSE))</f>
        <v>0.40069444444444446</v>
      </c>
      <c r="E242" s="3">
        <f>IF(A242="NA","",VLOOKUP(A242,'QAQC ID Reference Page'!A$2:G$10999,5,FALSE))</f>
        <v>1019</v>
      </c>
      <c r="F242" s="3" t="str">
        <f>IF(A242="NA","",VLOOKUP(A242,'QAQC ID Reference Page'!A$2:G$10999,6,FALSE))</f>
        <v>G9</v>
      </c>
      <c r="G242" s="3" t="str">
        <f>IF(A242="NA","",VLOOKUP(A242,'QAQC ID Reference Page'!A$2:G$10999,7,FALSE))</f>
        <v>B</v>
      </c>
      <c r="H242" s="21">
        <f>IF(A242="NA","",VLOOKUP(A242,'Water Data'!G$2:O$9999,2,FALSE))</f>
        <v>9.5</v>
      </c>
      <c r="I242" s="21">
        <f>IF(A242="NA","",VLOOKUP(A242,'Water Data'!G$2:O$9999,3,FALSE))</f>
        <v>12.1</v>
      </c>
      <c r="J242" s="3">
        <f>IF(A242="NA","",VLOOKUP(A242,'Water Data'!G$2:O$9999,4,FALSE))</f>
        <v>13.16</v>
      </c>
      <c r="K242" s="3">
        <f>IF(A242="NA","",VLOOKUP(A242,'Water Data'!G$2:O$9999,6,FALSE))</f>
        <v>7.95</v>
      </c>
      <c r="L242" s="3">
        <f>IF(A242="NA","",VLOOKUP(A242,'Water Data'!G$2:O$9999,9,FALSE))</f>
        <v>15.48</v>
      </c>
      <c r="M242" s="3">
        <f>IF(A242="NA","",VLOOKUP(A242,Nutrients!A$2:L$9999,8,FALSE))</f>
        <v>1.01</v>
      </c>
      <c r="N242" s="3">
        <f>IF(A242="NA","",VLOOKUP(A242,Nutrients!A$2:L$9999,9,FALSE))</f>
        <v>0.05</v>
      </c>
      <c r="O242" s="3">
        <f>IF(A242="NA","",VLOOKUP(A242,Nutrients!A$2:L$9999,10,FALSE))</f>
        <v>7.9000000000000001E-2</v>
      </c>
      <c r="P242" s="3">
        <f>IF(A242="NA","",VLOOKUP(A242,Nutrients!A$2:L$9999,11,FALSE))</f>
        <v>2.25</v>
      </c>
      <c r="Q242" s="21">
        <f>IF(A242="NA","",VLOOKUP(A242,Nutrients!A$2:L$9999,12,FALSE))</f>
        <v>50.09</v>
      </c>
      <c r="R242" s="26">
        <f>IF(A242="NA","",VLOOKUP(A242,Chla!A$2:O$9999,15,FALSE))</f>
        <v>20.517392000000001</v>
      </c>
      <c r="S242" s="3" t="str">
        <f>IF(A242="NA","",VLOOKUP(A242,TSS!A$2:L$9999,12,FALSE))</f>
        <v>NA</v>
      </c>
      <c r="T242" s="21">
        <f>IF(A242="NA","",VLOOKUP(A242,PCN!A$2:Q$9999,11,FALSE))</f>
        <v>0</v>
      </c>
      <c r="U242" s="21">
        <f>IF(A242="NA","",VLOOKUP(A242,PCN!A$2:Q$9999,12,FALSE))</f>
        <v>0</v>
      </c>
      <c r="V242" s="21">
        <f>IF(A242="NA","",VLOOKUP(A242,PCN!A$2:Q$9999,14,FALSE))</f>
        <v>0</v>
      </c>
      <c r="W242" s="21">
        <f>IF(A242="NA","",VLOOKUP(A242,PCN!A$2:Q$9999,15,FALSE))</f>
        <v>0</v>
      </c>
      <c r="X242" s="21">
        <f>IF(A242="NA","",VLOOKUP(A242,TN_DOC!A$2:I$9999,8,FALSE))</f>
        <v>0</v>
      </c>
      <c r="Y242" s="21">
        <f>IF(A242="NA","",VLOOKUP(A242,TN_DOC!A$2:I$9999,9,FALSE))</f>
        <v>0</v>
      </c>
      <c r="Z242" s="3"/>
    </row>
    <row r="243" spans="1:26" x14ac:dyDescent="0.2">
      <c r="A243" s="3">
        <v>10636</v>
      </c>
      <c r="B243" s="10" t="str">
        <f>IF(A243="NA","",VLOOKUP(A243,'QAQC ID Reference Page'!A$2:G$10999,2,FALSE))</f>
        <v>OBS0121</v>
      </c>
      <c r="C243" s="20">
        <f>IF(A243="NA","",VLOOKUP(A243,'QAQC ID Reference Page'!A$2:G$10999,3,FALSE))</f>
        <v>44216</v>
      </c>
      <c r="D243" s="12">
        <f>IF(A243="NA","",VLOOKUP(A243,'QAQC ID Reference Page'!A$2:G$10999,4,FALSE))</f>
        <v>0.43194444444444446</v>
      </c>
      <c r="E243" s="3">
        <f>IF(A243="NA","",VLOOKUP(A243,'QAQC ID Reference Page'!A$2:G$10999,5,FALSE))</f>
        <v>1041</v>
      </c>
      <c r="F243" s="3" t="str">
        <f>IF(A243="NA","",VLOOKUP(A243,'QAQC ID Reference Page'!A$2:G$10999,6,FALSE))</f>
        <v>I9</v>
      </c>
      <c r="G243" s="3" t="str">
        <f>IF(A243="NA","",VLOOKUP(A243,'QAQC ID Reference Page'!A$2:G$10999,7,FALSE))</f>
        <v>S</v>
      </c>
      <c r="H243" s="21">
        <f>IF(A243="NA","",VLOOKUP(A243,'Water Data'!G$2:O$9999,2,FALSE))</f>
        <v>10.61</v>
      </c>
      <c r="I243" s="21">
        <f>IF(A243="NA","",VLOOKUP(A243,'Water Data'!G$2:O$9999,3,FALSE))</f>
        <v>11.5</v>
      </c>
      <c r="J243" s="3">
        <f>IF(A243="NA","",VLOOKUP(A243,'Water Data'!G$2:O$9999,4,FALSE))</f>
        <v>2.27</v>
      </c>
      <c r="K243" s="3">
        <f>IF(A243="NA","",VLOOKUP(A243,'Water Data'!G$2:O$9999,6,FALSE))</f>
        <v>7.52</v>
      </c>
      <c r="L243" s="3">
        <f>IF(A243="NA","",VLOOKUP(A243,'Water Data'!G$2:O$9999,9,FALSE))</f>
        <v>10.59</v>
      </c>
      <c r="M243" s="3">
        <f>IF(A243="NA","",VLOOKUP(A243,Nutrients!A$2:L$9999,8,FALSE))</f>
        <v>6.82</v>
      </c>
      <c r="N243" s="3">
        <f>IF(A243="NA","",VLOOKUP(A243,Nutrients!A$2:L$9999,9,FALSE))</f>
        <v>0.13</v>
      </c>
      <c r="O243" s="3">
        <f>IF(A243="NA","",VLOOKUP(A243,Nutrients!A$2:L$9999,10,FALSE))</f>
        <v>0.17899999999999999</v>
      </c>
      <c r="P243" s="3">
        <f>IF(A243="NA","",VLOOKUP(A243,Nutrients!A$2:L$9999,11,FALSE))</f>
        <v>0.45</v>
      </c>
      <c r="Q243" s="21">
        <f>IF(A243="NA","",VLOOKUP(A243,Nutrients!A$2:L$9999,12,FALSE))</f>
        <v>86.25</v>
      </c>
      <c r="R243" s="26">
        <f>IF(A243="NA","",VLOOKUP(A243,Chla!A$2:O$9999,15,FALSE))</f>
        <v>18.458120000000001</v>
      </c>
      <c r="S243" s="3" t="str">
        <f>IF(A243="NA","",VLOOKUP(A243,TSS!A$2:L$9999,12,FALSE))</f>
        <v>NA</v>
      </c>
      <c r="T243" s="21">
        <f>IF(A243="NA","",VLOOKUP(A243,PCN!A$2:Q$9999,11,FALSE))</f>
        <v>0</v>
      </c>
      <c r="U243" s="21">
        <f>IF(A243="NA","",VLOOKUP(A243,PCN!A$2:Q$9999,12,FALSE))</f>
        <v>0</v>
      </c>
      <c r="V243" s="21">
        <f>IF(A243="NA","",VLOOKUP(A243,PCN!A$2:Q$9999,14,FALSE))</f>
        <v>0</v>
      </c>
      <c r="W243" s="21">
        <f>IF(A243="NA","",VLOOKUP(A243,PCN!A$2:Q$9999,15,FALSE))</f>
        <v>0</v>
      </c>
      <c r="X243" s="21">
        <f>IF(A243="NA","",VLOOKUP(A243,TN_DOC!A$2:I$9999,8,FALSE))</f>
        <v>0</v>
      </c>
      <c r="Y243" s="21">
        <f>IF(A243="NA","",VLOOKUP(A243,TN_DOC!A$2:I$9999,9,FALSE))</f>
        <v>0</v>
      </c>
      <c r="Z243" s="3"/>
    </row>
    <row r="244" spans="1:26" x14ac:dyDescent="0.2">
      <c r="A244" s="3">
        <v>10627</v>
      </c>
      <c r="B244" s="10" t="str">
        <f>IF(A244="NA","",VLOOKUP(A244,'QAQC ID Reference Page'!A$2:G$10999,2,FALSE))</f>
        <v>OBS0121</v>
      </c>
      <c r="C244" s="20">
        <f>IF(A244="NA","",VLOOKUP(A244,'QAQC ID Reference Page'!A$2:G$10999,3,FALSE))</f>
        <v>44216</v>
      </c>
      <c r="D244" s="12">
        <f>IF(A244="NA","",VLOOKUP(A244,'QAQC ID Reference Page'!A$2:G$10999,4,FALSE))</f>
        <v>0.43194444444444446</v>
      </c>
      <c r="E244" s="3">
        <f>IF(A244="NA","",VLOOKUP(A244,'QAQC ID Reference Page'!A$2:G$10999,5,FALSE))</f>
        <v>1042</v>
      </c>
      <c r="F244" s="3" t="str">
        <f>IF(A244="NA","",VLOOKUP(A244,'QAQC ID Reference Page'!A$2:G$10999,6,FALSE))</f>
        <v>I9</v>
      </c>
      <c r="G244" s="3" t="str">
        <f>IF(A244="NA","",VLOOKUP(A244,'QAQC ID Reference Page'!A$2:G$10999,7,FALSE))</f>
        <v>B</v>
      </c>
      <c r="H244" s="21">
        <f>IF(A244="NA","",VLOOKUP(A244,'Water Data'!G$2:O$9999,2,FALSE))</f>
        <v>10.7</v>
      </c>
      <c r="I244" s="21">
        <f>IF(A244="NA","",VLOOKUP(A244,'Water Data'!G$2:O$9999,3,FALSE))</f>
        <v>11.4</v>
      </c>
      <c r="J244" s="3">
        <f>IF(A244="NA","",VLOOKUP(A244,'Water Data'!G$2:O$9999,4,FALSE))</f>
        <v>7.85</v>
      </c>
      <c r="K244" s="3">
        <f>IF(A244="NA","",VLOOKUP(A244,'Water Data'!G$2:O$9999,6,FALSE))</f>
        <v>8.0399999999999991</v>
      </c>
      <c r="L244" s="3">
        <f>IF(A244="NA","",VLOOKUP(A244,'Water Data'!G$2:O$9999,9,FALSE))</f>
        <v>12.71</v>
      </c>
      <c r="M244" s="3">
        <f>IF(A244="NA","",VLOOKUP(A244,Nutrients!A$2:L$9999,8,FALSE))</f>
        <v>2.0499999999999998</v>
      </c>
      <c r="N244" s="3">
        <f>IF(A244="NA","",VLOOKUP(A244,Nutrients!A$2:L$9999,9,FALSE))</f>
        <v>0.05</v>
      </c>
      <c r="O244" s="3">
        <f>IF(A244="NA","",VLOOKUP(A244,Nutrients!A$2:L$9999,10,FALSE))</f>
        <v>0.14499999999999999</v>
      </c>
      <c r="P244" s="3">
        <f>IF(A244="NA","",VLOOKUP(A244,Nutrients!A$2:L$9999,11,FALSE))</f>
        <v>1.49</v>
      </c>
      <c r="Q244" s="21">
        <f>IF(A244="NA","",VLOOKUP(A244,Nutrients!A$2:L$9999,12,FALSE))</f>
        <v>63.48</v>
      </c>
      <c r="R244" s="26">
        <f>IF(A244="NA","",VLOOKUP(A244,Chla!A$2:O$9999,15,FALSE))</f>
        <v>17.336872</v>
      </c>
      <c r="S244" s="3">
        <f>IF(A244="NA","",VLOOKUP(A244,TSS!A$2:L$9999,12,FALSE))</f>
        <v>44</v>
      </c>
      <c r="T244" s="21">
        <f>IF(A244="NA","",VLOOKUP(A244,PCN!A$2:Q$9999,11,FALSE))</f>
        <v>0</v>
      </c>
      <c r="U244" s="21">
        <f>IF(A244="NA","",VLOOKUP(A244,PCN!A$2:Q$9999,12,FALSE))</f>
        <v>0</v>
      </c>
      <c r="V244" s="21">
        <f>IF(A244="NA","",VLOOKUP(A244,PCN!A$2:Q$9999,14,FALSE))</f>
        <v>0</v>
      </c>
      <c r="W244" s="21">
        <f>IF(A244="NA","",VLOOKUP(A244,PCN!A$2:Q$9999,15,FALSE))</f>
        <v>0</v>
      </c>
      <c r="X244" s="21">
        <f>IF(A244="NA","",VLOOKUP(A244,TN_DOC!A$2:I$9999,8,FALSE))</f>
        <v>0</v>
      </c>
      <c r="Y244" s="21">
        <f>IF(A244="NA","",VLOOKUP(A244,TN_DOC!A$2:I$9999,9,FALSE))</f>
        <v>0</v>
      </c>
      <c r="Z244" s="3"/>
    </row>
    <row r="245" spans="1:26" x14ac:dyDescent="0.2">
      <c r="A245" s="3">
        <v>10635</v>
      </c>
      <c r="B245" s="10" t="str">
        <f>IF(A245="NA","",VLOOKUP(A245,'QAQC ID Reference Page'!A$2:G$10999,2,FALSE))</f>
        <v>OBS0121</v>
      </c>
      <c r="C245" s="20">
        <f>IF(A245="NA","",VLOOKUP(A245,'QAQC ID Reference Page'!A$2:G$10999,3,FALSE))</f>
        <v>44216</v>
      </c>
      <c r="D245" s="12">
        <f>IF(A245="NA","",VLOOKUP(A245,'QAQC ID Reference Page'!A$2:G$10999,4,FALSE))</f>
        <v>0.44513888888888886</v>
      </c>
      <c r="E245" s="3">
        <f>IF(A245="NA","",VLOOKUP(A245,'QAQC ID Reference Page'!A$2:G$10999,5,FALSE))</f>
        <v>1001</v>
      </c>
      <c r="F245" s="3" t="str">
        <f>IF(A245="NA","",VLOOKUP(A245,'QAQC ID Reference Page'!A$2:G$10999,6,FALSE))</f>
        <v>BR</v>
      </c>
      <c r="G245" s="3" t="str">
        <f>IF(A245="NA","",VLOOKUP(A245,'QAQC ID Reference Page'!A$2:G$10999,7,FALSE))</f>
        <v>S</v>
      </c>
      <c r="H245" s="21">
        <f>IF(A245="NA","",VLOOKUP(A245,'Water Data'!G$2:O$9999,2,FALSE))</f>
        <v>11.66</v>
      </c>
      <c r="I245" s="21">
        <f>IF(A245="NA","",VLOOKUP(A245,'Water Data'!G$2:O$9999,3,FALSE))</f>
        <v>10.7</v>
      </c>
      <c r="J245" s="3">
        <f>IF(A245="NA","",VLOOKUP(A245,'Water Data'!G$2:O$9999,4,FALSE))</f>
        <v>0.1</v>
      </c>
      <c r="K245" s="3">
        <f>IF(A245="NA","",VLOOKUP(A245,'Water Data'!G$2:O$9999,6,FALSE))</f>
        <v>7.42</v>
      </c>
      <c r="L245" s="3">
        <f>IF(A245="NA","",VLOOKUP(A245,'Water Data'!G$2:O$9999,9,FALSE))</f>
        <v>8.2759999999999998</v>
      </c>
      <c r="M245" s="3">
        <f>IF(A245="NA","",VLOOKUP(A245,Nutrients!A$2:L$9999,8,FALSE))</f>
        <v>17.29</v>
      </c>
      <c r="N245" s="3">
        <f>IF(A245="NA","",VLOOKUP(A245,Nutrients!A$2:L$9999,9,FALSE))</f>
        <v>0.25</v>
      </c>
      <c r="O245" s="3">
        <f>IF(A245="NA","",VLOOKUP(A245,Nutrients!A$2:L$9999,10,FALSE))</f>
        <v>0.38100000000000001</v>
      </c>
      <c r="P245" s="3">
        <f>IF(A245="NA","",VLOOKUP(A245,Nutrients!A$2:L$9999,11,FALSE))</f>
        <v>0.81</v>
      </c>
      <c r="Q245" s="21">
        <f>IF(A245="NA","",VLOOKUP(A245,Nutrients!A$2:L$9999,12,FALSE))</f>
        <v>115.15</v>
      </c>
      <c r="R245" s="26">
        <f>IF(A245="NA","",VLOOKUP(A245,Chla!A$2:O$9999,15,FALSE))</f>
        <v>13.519359999999999</v>
      </c>
      <c r="S245" s="3" t="str">
        <f>IF(A245="NA","",VLOOKUP(A245,TSS!A$2:L$9999,12,FALSE))</f>
        <v>NA</v>
      </c>
      <c r="T245" s="21">
        <f>IF(A245="NA","",VLOOKUP(A245,PCN!A$2:Q$9999,11,FALSE))</f>
        <v>0</v>
      </c>
      <c r="U245" s="21">
        <f>IF(A245="NA","",VLOOKUP(A245,PCN!A$2:Q$9999,12,FALSE))</f>
        <v>0</v>
      </c>
      <c r="V245" s="21">
        <f>IF(A245="NA","",VLOOKUP(A245,PCN!A$2:Q$9999,14,FALSE))</f>
        <v>0</v>
      </c>
      <c r="W245" s="21">
        <f>IF(A245="NA","",VLOOKUP(A245,PCN!A$2:Q$9999,15,FALSE))</f>
        <v>0</v>
      </c>
      <c r="X245" s="21">
        <f>IF(A245="NA","",VLOOKUP(A245,TN_DOC!A$2:I$9999,8,FALSE))</f>
        <v>0</v>
      </c>
      <c r="Y245" s="21">
        <f>IF(A245="NA","",VLOOKUP(A245,TN_DOC!A$2:I$9999,9,FALSE))</f>
        <v>0</v>
      </c>
      <c r="Z245" s="3"/>
    </row>
    <row r="246" spans="1:26" x14ac:dyDescent="0.2">
      <c r="A246" s="3">
        <v>10637</v>
      </c>
      <c r="B246" s="10" t="str">
        <f>IF(A246="NA","",VLOOKUP(A246,'QAQC ID Reference Page'!A$2:G$10999,2,FALSE))</f>
        <v>OBS0121</v>
      </c>
      <c r="C246" s="20">
        <f>IF(A246="NA","",VLOOKUP(A246,'QAQC ID Reference Page'!A$2:G$10999,3,FALSE))</f>
        <v>44216</v>
      </c>
      <c r="D246" s="12">
        <f>IF(A246="NA","",VLOOKUP(A246,'QAQC ID Reference Page'!A$2:G$10999,4,FALSE))</f>
        <v>0.45555555555555555</v>
      </c>
      <c r="E246" s="3">
        <f>IF(A246="NA","",VLOOKUP(A246,'QAQC ID Reference Page'!A$2:G$10999,5,FALSE))</f>
        <v>1017</v>
      </c>
      <c r="F246" s="3" t="str">
        <f>IF(A246="NA","",VLOOKUP(A246,'QAQC ID Reference Page'!A$2:G$10999,6,FALSE))</f>
        <v>AR</v>
      </c>
      <c r="G246" s="3" t="str">
        <f>IF(A246="NA","",VLOOKUP(A246,'QAQC ID Reference Page'!A$2:G$10999,7,FALSE))</f>
        <v>S</v>
      </c>
      <c r="H246" s="21">
        <f>IF(A246="NA","",VLOOKUP(A246,'Water Data'!G$2:O$9999,2,FALSE))</f>
        <v>11.49</v>
      </c>
      <c r="I246" s="21">
        <f>IF(A246="NA","",VLOOKUP(A246,'Water Data'!G$2:O$9999,3,FALSE))</f>
        <v>10.3</v>
      </c>
      <c r="J246" s="3">
        <f>IF(A246="NA","",VLOOKUP(A246,'Water Data'!G$2:O$9999,4,FALSE))</f>
        <v>0.08</v>
      </c>
      <c r="K246" s="3">
        <f>IF(A246="NA","",VLOOKUP(A246,'Water Data'!G$2:O$9999,6,FALSE))</f>
        <v>7.46</v>
      </c>
      <c r="L246" s="3">
        <f>IF(A246="NA","",VLOOKUP(A246,'Water Data'!G$2:O$9999,9,FALSE))</f>
        <v>8.7829999999999995</v>
      </c>
      <c r="M246" s="3">
        <f>IF(A246="NA","",VLOOKUP(A246,Nutrients!A$2:L$9999,8,FALSE))</f>
        <v>18.66</v>
      </c>
      <c r="N246" s="3">
        <f>IF(A246="NA","",VLOOKUP(A246,Nutrients!A$2:L$9999,9,FALSE))</f>
        <v>0.28999999999999998</v>
      </c>
      <c r="O246" s="3">
        <f>IF(A246="NA","",VLOOKUP(A246,Nutrients!A$2:L$9999,10,FALSE))</f>
        <v>0.377</v>
      </c>
      <c r="P246" s="3">
        <f>IF(A246="NA","",VLOOKUP(A246,Nutrients!A$2:L$9999,11,FALSE))</f>
        <v>1.29</v>
      </c>
      <c r="Q246" s="21">
        <f>IF(A246="NA","",VLOOKUP(A246,Nutrients!A$2:L$9999,12,FALSE))</f>
        <v>149.52000000000001</v>
      </c>
      <c r="R246" s="26">
        <f>IF(A246="NA","",VLOOKUP(A246,Chla!A$2:O$9999,15,FALSE))</f>
        <v>11.880556</v>
      </c>
      <c r="S246" s="3" t="str">
        <f>IF(A246="NA","",VLOOKUP(A246,TSS!A$2:L$9999,12,FALSE))</f>
        <v>NA</v>
      </c>
      <c r="T246" s="21">
        <f>IF(A246="NA","",VLOOKUP(A246,PCN!A$2:Q$9999,11,FALSE))</f>
        <v>0</v>
      </c>
      <c r="U246" s="21">
        <f>IF(A246="NA","",VLOOKUP(A246,PCN!A$2:Q$9999,12,FALSE))</f>
        <v>0</v>
      </c>
      <c r="V246" s="21">
        <f>IF(A246="NA","",VLOOKUP(A246,PCN!A$2:Q$9999,14,FALSE))</f>
        <v>0</v>
      </c>
      <c r="W246" s="21">
        <f>IF(A246="NA","",VLOOKUP(A246,PCN!A$2:Q$9999,15,FALSE))</f>
        <v>0</v>
      </c>
      <c r="X246" s="21">
        <f>IF(A246="NA","",VLOOKUP(A246,TN_DOC!A$2:I$9999,8,FALSE))</f>
        <v>0</v>
      </c>
      <c r="Y246" s="21">
        <f>IF(A246="NA","",VLOOKUP(A246,TN_DOC!A$2:I$9999,9,FALSE))</f>
        <v>0</v>
      </c>
      <c r="Z246" s="3"/>
    </row>
    <row r="247" spans="1:26" x14ac:dyDescent="0.2">
      <c r="A247" s="3">
        <v>10633</v>
      </c>
      <c r="B247" s="10" t="str">
        <f>IF(A247="NA","",VLOOKUP(A247,'QAQC ID Reference Page'!A$2:G$10999,2,FALSE))</f>
        <v>OBS0121</v>
      </c>
      <c r="C247" s="20">
        <f>IF(A247="NA","",VLOOKUP(A247,'QAQC ID Reference Page'!A$2:G$10999,3,FALSE))</f>
        <v>44216</v>
      </c>
      <c r="D247" s="12">
        <f>IF(A247="NA","",VLOOKUP(A247,'QAQC ID Reference Page'!A$2:G$10999,4,FALSE))</f>
        <v>0.46736111111111112</v>
      </c>
      <c r="E247" s="3">
        <f>IF(A247="NA","",VLOOKUP(A247,'QAQC ID Reference Page'!A$2:G$10999,5,FALSE))</f>
        <v>1013</v>
      </c>
      <c r="F247" s="3" t="str">
        <f>IF(A247="NA","",VLOOKUP(A247,'QAQC ID Reference Page'!A$2:G$10999,6,FALSE))</f>
        <v>TR-UP</v>
      </c>
      <c r="G247" s="3" t="str">
        <f>IF(A247="NA","",VLOOKUP(A247,'QAQC ID Reference Page'!A$2:G$10999,7,FALSE))</f>
        <v>S</v>
      </c>
      <c r="H247" s="25">
        <f>IF(A247="NA","",VLOOKUP(A247,'Water Data'!G$2:O$9999,2,FALSE))</f>
        <v>0.4909722222222222</v>
      </c>
      <c r="I247" s="21">
        <f>IF(A247="NA","",VLOOKUP(A247,'Water Data'!G$2:O$9999,3,FALSE))</f>
        <v>10.5</v>
      </c>
      <c r="J247" s="3">
        <f>IF(A247="NA","",VLOOKUP(A247,'Water Data'!G$2:O$9999,4,FALSE))</f>
        <v>0.08</v>
      </c>
      <c r="K247" s="3">
        <f>IF(A247="NA","",VLOOKUP(A247,'Water Data'!G$2:O$9999,6,FALSE))</f>
        <v>7.48</v>
      </c>
      <c r="L247" s="3">
        <f>IF(A247="NA","",VLOOKUP(A247,'Water Data'!G$2:O$9999,9,FALSE))</f>
        <v>8.9060000000000006</v>
      </c>
      <c r="M247" s="3">
        <f>IF(A247="NA","",VLOOKUP(A247,Nutrients!A$2:L$9999,8,FALSE))</f>
        <v>15.69</v>
      </c>
      <c r="N247" s="3">
        <f>IF(A247="NA","",VLOOKUP(A247,Nutrients!A$2:L$9999,9,FALSE))</f>
        <v>0.3</v>
      </c>
      <c r="O247" s="3">
        <f>IF(A247="NA","",VLOOKUP(A247,Nutrients!A$2:L$9999,10,FALSE))</f>
        <v>0.33900000000000002</v>
      </c>
      <c r="P247" s="3">
        <f>IF(A247="NA","",VLOOKUP(A247,Nutrients!A$2:L$9999,11,FALSE))</f>
        <v>0.68</v>
      </c>
      <c r="Q247" s="21">
        <f>IF(A247="NA","",VLOOKUP(A247,Nutrients!A$2:L$9999,12,FALSE))</f>
        <v>114.88</v>
      </c>
      <c r="R247" s="26">
        <f>IF(A247="NA","",VLOOKUP(A247,Chla!A$2:O$9999,15,FALSE))</f>
        <v>12.466340000000001</v>
      </c>
      <c r="S247" s="3" t="str">
        <f>IF(A247="NA","",VLOOKUP(A247,TSS!A$2:L$9999,12,FALSE))</f>
        <v>NA</v>
      </c>
      <c r="T247" s="21">
        <f>IF(A247="NA","",VLOOKUP(A247,PCN!A$2:Q$9999,11,FALSE))</f>
        <v>0</v>
      </c>
      <c r="U247" s="21">
        <f>IF(A247="NA","",VLOOKUP(A247,PCN!A$2:Q$9999,12,FALSE))</f>
        <v>0</v>
      </c>
      <c r="V247" s="21">
        <f>IF(A247="NA","",VLOOKUP(A247,PCN!A$2:Q$9999,14,FALSE))</f>
        <v>0</v>
      </c>
      <c r="W247" s="21">
        <f>IF(A247="NA","",VLOOKUP(A247,PCN!A$2:Q$9999,15,FALSE))</f>
        <v>0</v>
      </c>
      <c r="X247" s="21">
        <f>IF(A247="NA","",VLOOKUP(A247,TN_DOC!A$2:I$9999,8,FALSE))</f>
        <v>0</v>
      </c>
      <c r="Y247" s="21">
        <f>IF(A247="NA","",VLOOKUP(A247,TN_DOC!A$2:I$9999,9,FALSE))</f>
        <v>0</v>
      </c>
      <c r="Z247" s="3"/>
    </row>
    <row r="248" spans="1:26" x14ac:dyDescent="0.2">
      <c r="A248" s="3">
        <v>10628</v>
      </c>
      <c r="B248" s="10" t="str">
        <f>IF(A248="NA","",VLOOKUP(A248,'QAQC ID Reference Page'!A$2:G$10999,2,FALSE))</f>
        <v>OBS0121</v>
      </c>
      <c r="C248" s="20">
        <f>IF(A248="NA","",VLOOKUP(A248,'QAQC ID Reference Page'!A$2:G$10999,3,FALSE))</f>
        <v>44216</v>
      </c>
      <c r="D248" s="12">
        <f>IF(A248="NA","",VLOOKUP(A248,'QAQC ID Reference Page'!A$2:G$10999,4,FALSE))</f>
        <v>0.48125000000000001</v>
      </c>
      <c r="E248" s="3">
        <f>IF(A248="NA","",VLOOKUP(A248,'QAQC ID Reference Page'!A$2:G$10999,5,FALSE))</f>
        <v>1029</v>
      </c>
      <c r="F248" s="3" t="str">
        <f>IF(A248="NA","",VLOOKUP(A248,'QAQC ID Reference Page'!A$2:G$10999,6,FALSE))</f>
        <v>TR</v>
      </c>
      <c r="G248" s="3" t="str">
        <f>IF(A248="NA","",VLOOKUP(A248,'QAQC ID Reference Page'!A$2:G$10999,7,FALSE))</f>
        <v>S</v>
      </c>
      <c r="H248" s="21">
        <f>IF(A248="NA","",VLOOKUP(A248,'Water Data'!G$2:O$9999,2,FALSE))</f>
        <v>11.84</v>
      </c>
      <c r="I248" s="21">
        <f>IF(A248="NA","",VLOOKUP(A248,'Water Data'!G$2:O$9999,3,FALSE))</f>
        <v>10.9</v>
      </c>
      <c r="J248" s="3">
        <f>IF(A248="NA","",VLOOKUP(A248,'Water Data'!G$2:O$9999,4,FALSE))</f>
        <v>0.19</v>
      </c>
      <c r="K248" s="3">
        <f>IF(A248="NA","",VLOOKUP(A248,'Water Data'!G$2:O$9999,6,FALSE))</f>
        <v>7.51</v>
      </c>
      <c r="L248" s="3">
        <f>IF(A248="NA","",VLOOKUP(A248,'Water Data'!G$2:O$9999,9,FALSE))</f>
        <v>9.2469999999999999</v>
      </c>
      <c r="M248" s="3">
        <f>IF(A248="NA","",VLOOKUP(A248,Nutrients!A$2:L$9999,8,FALSE))</f>
        <v>17.670000000000002</v>
      </c>
      <c r="N248" s="3">
        <f>IF(A248="NA","",VLOOKUP(A248,Nutrients!A$2:L$9999,9,FALSE))</f>
        <v>0.33</v>
      </c>
      <c r="O248" s="3">
        <f>IF(A248="NA","",VLOOKUP(A248,Nutrients!A$2:L$9999,10,FALSE))</f>
        <v>0.372</v>
      </c>
      <c r="P248" s="3">
        <f>IF(A248="NA","",VLOOKUP(A248,Nutrients!A$2:L$9999,11,FALSE))</f>
        <v>0.38</v>
      </c>
      <c r="Q248" s="21">
        <f>IF(A248="NA","",VLOOKUP(A248,Nutrients!A$2:L$9999,12,FALSE))</f>
        <v>124.56</v>
      </c>
      <c r="R248" s="26">
        <f>IF(A248="NA","",VLOOKUP(A248,Chla!A$2:O$9999,15,FALSE))</f>
        <v>12.502452</v>
      </c>
      <c r="S248" s="3">
        <f>IF(A248="NA","",VLOOKUP(A248,TSS!A$2:L$9999,12,FALSE))</f>
        <v>28</v>
      </c>
      <c r="T248" s="21">
        <f>IF(A248="NA","",VLOOKUP(A248,PCN!A$2:Q$9999,11,FALSE))</f>
        <v>0</v>
      </c>
      <c r="U248" s="21">
        <f>IF(A248="NA","",VLOOKUP(A248,PCN!A$2:Q$9999,12,FALSE))</f>
        <v>0</v>
      </c>
      <c r="V248" s="21">
        <f>IF(A248="NA","",VLOOKUP(A248,PCN!A$2:Q$9999,14,FALSE))</f>
        <v>0</v>
      </c>
      <c r="W248" s="21">
        <f>IF(A248="NA","",VLOOKUP(A248,PCN!A$2:Q$9999,15,FALSE))</f>
        <v>0</v>
      </c>
      <c r="X248" s="21">
        <f>IF(A248="NA","",VLOOKUP(A248,TN_DOC!A$2:I$9999,8,FALSE))</f>
        <v>0</v>
      </c>
      <c r="Y248" s="21">
        <f>IF(A248="NA","",VLOOKUP(A248,TN_DOC!A$2:I$9999,9,FALSE))</f>
        <v>0</v>
      </c>
      <c r="Z248" s="3"/>
    </row>
    <row r="249" spans="1:26" x14ac:dyDescent="0.2">
      <c r="A249" s="3">
        <v>10625</v>
      </c>
      <c r="B249" s="10" t="str">
        <f>IF(A249="NA","",VLOOKUP(A249,'QAQC ID Reference Page'!A$2:G$10999,2,FALSE))</f>
        <v>OBS0121</v>
      </c>
      <c r="C249" s="20">
        <f>IF(A249="NA","",VLOOKUP(A249,'QAQC ID Reference Page'!A$2:G$10999,3,FALSE))</f>
        <v>44216</v>
      </c>
      <c r="D249" s="12">
        <f>IF(A249="NA","",VLOOKUP(A249,'QAQC ID Reference Page'!A$2:G$10999,4,FALSE))</f>
        <v>0.49305555555555558</v>
      </c>
      <c r="E249" s="3">
        <f>IF(A249="NA","",VLOOKUP(A249,'QAQC ID Reference Page'!A$2:G$10999,5,FALSE))</f>
        <v>1024</v>
      </c>
      <c r="F249" s="3" t="str">
        <f>IF(A249="NA","",VLOOKUP(A249,'QAQC ID Reference Page'!A$2:G$10999,6,FALSE))</f>
        <v>MR</v>
      </c>
      <c r="G249" s="3" t="str">
        <f>IF(A249="NA","",VLOOKUP(A249,'QAQC ID Reference Page'!A$2:G$10999,7,FALSE))</f>
        <v>S</v>
      </c>
      <c r="H249" s="21">
        <f>IF(A249="NA","",VLOOKUP(A249,'Water Data'!G$2:O$9999,2,FALSE))</f>
        <v>11.25</v>
      </c>
      <c r="I249" s="21">
        <f>IF(A249="NA","",VLOOKUP(A249,'Water Data'!G$2:O$9999,3,FALSE))</f>
        <v>10.8</v>
      </c>
      <c r="J249" s="3">
        <f>IF(A249="NA","",VLOOKUP(A249,'Water Data'!G$2:O$9999,4,FALSE))</f>
        <v>1.65</v>
      </c>
      <c r="K249" s="3">
        <f>IF(A249="NA","",VLOOKUP(A249,'Water Data'!G$2:O$9999,6,FALSE))</f>
        <v>7.41</v>
      </c>
      <c r="L249" s="3">
        <f>IF(A249="NA","",VLOOKUP(A249,'Water Data'!G$2:O$9999,9,FALSE))</f>
        <v>9.5990000000000002</v>
      </c>
      <c r="M249" s="3">
        <f>IF(A249="NA","",VLOOKUP(A249,Nutrients!A$2:L$9999,8,FALSE))</f>
        <v>12.57</v>
      </c>
      <c r="N249" s="3">
        <f>IF(A249="NA","",VLOOKUP(A249,Nutrients!A$2:L$9999,9,FALSE))</f>
        <v>0.28999999999999998</v>
      </c>
      <c r="O249" s="3">
        <f>IF(A249="NA","",VLOOKUP(A249,Nutrients!A$2:L$9999,10,FALSE))</f>
        <v>0.35199999999999998</v>
      </c>
      <c r="P249" s="3">
        <f>IF(A249="NA","",VLOOKUP(A249,Nutrients!A$2:L$9999,11,FALSE))</f>
        <v>2.29</v>
      </c>
      <c r="Q249" s="21">
        <f>IF(A249="NA","",VLOOKUP(A249,Nutrients!A$2:L$9999,12,FALSE))</f>
        <v>123.19</v>
      </c>
      <c r="R249" s="26">
        <f>IF(A249="NA","",VLOOKUP(A249,Chla!A$2:O$9999,15,FALSE))</f>
        <v>9.6117159999999995</v>
      </c>
      <c r="S249" s="3">
        <f>IF(A249="NA","",VLOOKUP(A249,TSS!A$2:L$9999,12,FALSE))</f>
        <v>28</v>
      </c>
      <c r="T249" s="21">
        <f>IF(A249="NA","",VLOOKUP(A249,PCN!A$2:Q$9999,11,FALSE))</f>
        <v>0</v>
      </c>
      <c r="U249" s="21">
        <f>IF(A249="NA","",VLOOKUP(A249,PCN!A$2:Q$9999,12,FALSE))</f>
        <v>0</v>
      </c>
      <c r="V249" s="21">
        <f>IF(A249="NA","",VLOOKUP(A249,PCN!A$2:Q$9999,14,FALSE))</f>
        <v>0</v>
      </c>
      <c r="W249" s="21">
        <f>IF(A249="NA","",VLOOKUP(A249,PCN!A$2:Q$9999,15,FALSE))</f>
        <v>0</v>
      </c>
      <c r="X249" s="21">
        <f>IF(A249="NA","",VLOOKUP(A249,TN_DOC!A$2:I$9999,8,FALSE))</f>
        <v>0</v>
      </c>
      <c r="Y249" s="21">
        <f>IF(A249="NA","",VLOOKUP(A249,TN_DOC!A$2:I$9999,9,FALSE))</f>
        <v>0</v>
      </c>
      <c r="Z249" s="3"/>
    </row>
    <row r="250" spans="1:26" x14ac:dyDescent="0.2">
      <c r="A250" s="3">
        <v>10621</v>
      </c>
      <c r="B250" s="10" t="str">
        <f>IF(A250="NA","",VLOOKUP(A250,'QAQC ID Reference Page'!A$2:G$10999,2,FALSE))</f>
        <v>OBS0121</v>
      </c>
      <c r="C250" s="20">
        <f>IF(A250="NA","",VLOOKUP(A250,'QAQC ID Reference Page'!A$2:G$10999,3,FALSE))</f>
        <v>44216</v>
      </c>
      <c r="D250" s="12">
        <f>IF(A250="NA","",VLOOKUP(A250,'QAQC ID Reference Page'!A$2:G$10999,4,FALSE))</f>
        <v>0.49305555555555558</v>
      </c>
      <c r="E250" s="3">
        <f>IF(A250="NA","",VLOOKUP(A250,'QAQC ID Reference Page'!A$2:G$10999,5,FALSE))</f>
        <v>1044</v>
      </c>
      <c r="F250" s="3" t="str">
        <f>IF(A250="NA","",VLOOKUP(A250,'QAQC ID Reference Page'!A$2:G$10999,6,FALSE))</f>
        <v>MR</v>
      </c>
      <c r="G250" s="3" t="str">
        <f>IF(A250="NA","",VLOOKUP(A250,'QAQC ID Reference Page'!A$2:G$10999,7,FALSE))</f>
        <v>B</v>
      </c>
      <c r="H250" s="21">
        <f>IF(A250="NA","",VLOOKUP(A250,'Water Data'!G$2:O$9999,2,FALSE))</f>
        <v>8.0500000000000007</v>
      </c>
      <c r="I250" s="21">
        <f>IF(A250="NA","",VLOOKUP(A250,'Water Data'!G$2:O$9999,3,FALSE))</f>
        <v>12.9</v>
      </c>
      <c r="J250" s="3">
        <f>IF(A250="NA","",VLOOKUP(A250,'Water Data'!G$2:O$9999,4,FALSE))</f>
        <v>19.420000000000002</v>
      </c>
      <c r="K250" s="3">
        <f>IF(A250="NA","",VLOOKUP(A250,'Water Data'!G$2:O$9999,6,FALSE))</f>
        <v>7.86</v>
      </c>
      <c r="L250" s="3">
        <f>IF(A250="NA","",VLOOKUP(A250,'Water Data'!G$2:O$9999,9,FALSE))</f>
        <v>18.41</v>
      </c>
      <c r="M250" s="3">
        <f>IF(A250="NA","",VLOOKUP(A250,Nutrients!A$2:L$9999,8,FALSE))</f>
        <v>4.1100000000000003</v>
      </c>
      <c r="N250" s="3">
        <f>IF(A250="NA","",VLOOKUP(A250,Nutrients!A$2:L$9999,9,FALSE))</f>
        <v>0.28999999999999998</v>
      </c>
      <c r="O250" s="3">
        <f>IF(A250="NA","",VLOOKUP(A250,Nutrients!A$2:L$9999,10,FALSE))</f>
        <v>0.33400000000000002</v>
      </c>
      <c r="P250" s="3">
        <f>IF(A250="NA","",VLOOKUP(A250,Nutrients!A$2:L$9999,11,FALSE))</f>
        <v>3.94</v>
      </c>
      <c r="Q250" s="21">
        <f>IF(A250="NA","",VLOOKUP(A250,Nutrients!A$2:L$9999,12,FALSE))</f>
        <v>63.93</v>
      </c>
      <c r="R250" s="26">
        <f>IF(A250="NA","",VLOOKUP(A250,Chla!A$2:O$9999,15,FALSE))</f>
        <v>12.051200000000001</v>
      </c>
      <c r="S250" s="3">
        <f>IF(A250="NA","",VLOOKUP(A250,TSS!A$2:L$9999,12,FALSE))</f>
        <v>84</v>
      </c>
      <c r="T250" s="21">
        <f>IF(A250="NA","",VLOOKUP(A250,PCN!A$2:Q$9999,11,FALSE))</f>
        <v>0</v>
      </c>
      <c r="U250" s="21">
        <f>IF(A250="NA","",VLOOKUP(A250,PCN!A$2:Q$9999,12,FALSE))</f>
        <v>0</v>
      </c>
      <c r="V250" s="21">
        <f>IF(A250="NA","",VLOOKUP(A250,PCN!A$2:Q$9999,14,FALSE))</f>
        <v>0</v>
      </c>
      <c r="W250" s="21">
        <f>IF(A250="NA","",VLOOKUP(A250,PCN!A$2:Q$9999,15,FALSE))</f>
        <v>0</v>
      </c>
      <c r="X250" s="21">
        <f>IF(A250="NA","",VLOOKUP(A250,TN_DOC!A$2:I$9999,8,FALSE))</f>
        <v>0</v>
      </c>
      <c r="Y250" s="21">
        <f>IF(A250="NA","",VLOOKUP(A250,TN_DOC!A$2:I$9999,9,FALSE))</f>
        <v>0</v>
      </c>
      <c r="Z250" s="3"/>
    </row>
    <row r="251" spans="1:26" x14ac:dyDescent="0.2">
      <c r="A251" s="3">
        <v>10623</v>
      </c>
      <c r="B251" s="10" t="str">
        <f>IF(A251="NA","",VLOOKUP(A251,'QAQC ID Reference Page'!A$2:G$10999,2,FALSE))</f>
        <v>OBS0121</v>
      </c>
      <c r="C251" s="20">
        <f>IF(A251="NA","",VLOOKUP(A251,'QAQC ID Reference Page'!A$2:G$10999,3,FALSE))</f>
        <v>44216</v>
      </c>
      <c r="D251" s="12">
        <f>IF(A251="NA","",VLOOKUP(A251,'QAQC ID Reference Page'!A$2:G$10999,4,FALSE))</f>
        <v>0.52986111111111112</v>
      </c>
      <c r="E251" s="3">
        <f>IF(A251="NA","",VLOOKUP(A251,'QAQC ID Reference Page'!A$2:G$10999,5,FALSE))</f>
        <v>1015</v>
      </c>
      <c r="F251" s="3" t="str">
        <f>IF(A251="NA","",VLOOKUP(A251,'QAQC ID Reference Page'!A$2:G$10999,6,FALSE))</f>
        <v>I7C</v>
      </c>
      <c r="G251" s="3" t="str">
        <f>IF(A251="NA","",VLOOKUP(A251,'QAQC ID Reference Page'!A$2:G$10999,7,FALSE))</f>
        <v>S</v>
      </c>
      <c r="H251" s="21">
        <f>IF(A251="NA","",VLOOKUP(A251,'Water Data'!G$2:O$9999,2,FALSE))</f>
        <v>11.91</v>
      </c>
      <c r="I251" s="21">
        <f>IF(A251="NA","",VLOOKUP(A251,'Water Data'!G$2:O$9999,3,FALSE))</f>
        <v>13.1</v>
      </c>
      <c r="J251" s="3">
        <f>IF(A251="NA","",VLOOKUP(A251,'Water Data'!G$2:O$9999,4,FALSE))</f>
        <v>1.1200000000000001</v>
      </c>
      <c r="K251" s="3">
        <f>IF(A251="NA","",VLOOKUP(A251,'Water Data'!G$2:O$9999,6,FALSE))</f>
        <v>7.89</v>
      </c>
      <c r="L251" s="3">
        <f>IF(A251="NA","",VLOOKUP(A251,'Water Data'!G$2:O$9999,9,FALSE))</f>
        <v>10.02</v>
      </c>
      <c r="M251" s="3">
        <f>IF(A251="NA","",VLOOKUP(A251,Nutrients!A$2:L$9999,8,FALSE))</f>
        <v>13.79</v>
      </c>
      <c r="N251" s="3">
        <f>IF(A251="NA","",VLOOKUP(A251,Nutrients!A$2:L$9999,9,FALSE))</f>
        <v>0.23</v>
      </c>
      <c r="O251" s="3">
        <f>IF(A251="NA","",VLOOKUP(A251,Nutrients!A$2:L$9999,10,FALSE))</f>
        <v>0.442</v>
      </c>
      <c r="P251" s="3">
        <f>IF(A251="NA","",VLOOKUP(A251,Nutrients!A$2:L$9999,11,FALSE))</f>
        <v>1.02</v>
      </c>
      <c r="Q251" s="21">
        <f>IF(A251="NA","",VLOOKUP(A251,Nutrients!A$2:L$9999,12,FALSE))</f>
        <v>108.73</v>
      </c>
      <c r="R251" s="26">
        <f>IF(A251="NA","",VLOOKUP(A251,Chla!A$2:O$9999,15,FALSE))</f>
        <v>8.3859800000000018</v>
      </c>
      <c r="S251" s="3">
        <f>IF(A251="NA","",VLOOKUP(A251,TSS!A$2:L$9999,12,FALSE))</f>
        <v>36</v>
      </c>
      <c r="T251" s="21">
        <f>IF(A251="NA","",VLOOKUP(A251,PCN!A$2:Q$9999,11,FALSE))</f>
        <v>0</v>
      </c>
      <c r="U251" s="21">
        <f>IF(A251="NA","",VLOOKUP(A251,PCN!A$2:Q$9999,12,FALSE))</f>
        <v>0</v>
      </c>
      <c r="V251" s="21">
        <f>IF(A251="NA","",VLOOKUP(A251,PCN!A$2:Q$9999,14,FALSE))</f>
        <v>0</v>
      </c>
      <c r="W251" s="21">
        <f>IF(A251="NA","",VLOOKUP(A251,PCN!A$2:Q$9999,15,FALSE))</f>
        <v>0</v>
      </c>
      <c r="X251" s="21">
        <f>IF(A251="NA","",VLOOKUP(A251,TN_DOC!A$2:I$9999,8,FALSE))</f>
        <v>0</v>
      </c>
      <c r="Y251" s="21">
        <f>IF(A251="NA","",VLOOKUP(A251,TN_DOC!A$2:I$9999,9,FALSE))</f>
        <v>0</v>
      </c>
      <c r="Z251" s="3"/>
    </row>
    <row r="252" spans="1:26" x14ac:dyDescent="0.2">
      <c r="A252" s="3">
        <v>10620</v>
      </c>
      <c r="B252" s="10" t="str">
        <f>IF(A252="NA","",VLOOKUP(A252,'QAQC ID Reference Page'!A$2:G$10999,2,FALSE))</f>
        <v>OBS0121</v>
      </c>
      <c r="C252" s="20">
        <f>IF(A252="NA","",VLOOKUP(A252,'QAQC ID Reference Page'!A$2:G$10999,3,FALSE))</f>
        <v>44216</v>
      </c>
      <c r="D252" s="12">
        <f>IF(A252="NA","",VLOOKUP(A252,'QAQC ID Reference Page'!A$2:G$10999,4,FALSE))</f>
        <v>0.52986111111111112</v>
      </c>
      <c r="E252" s="3">
        <f>IF(A252="NA","",VLOOKUP(A252,'QAQC ID Reference Page'!A$2:G$10999,5,FALSE))</f>
        <v>1018</v>
      </c>
      <c r="F252" s="3" t="str">
        <f>IF(A252="NA","",VLOOKUP(A252,'QAQC ID Reference Page'!A$2:G$10999,6,FALSE))</f>
        <v>I7C</v>
      </c>
      <c r="G252" s="3" t="str">
        <f>IF(A252="NA","",VLOOKUP(A252,'QAQC ID Reference Page'!A$2:G$10999,7,FALSE))</f>
        <v>B</v>
      </c>
      <c r="H252" s="21">
        <f>IF(A252="NA","",VLOOKUP(A252,'Water Data'!G$2:O$9999,2,FALSE))</f>
        <v>8.92</v>
      </c>
      <c r="I252" s="21">
        <f>IF(A252="NA","",VLOOKUP(A252,'Water Data'!G$2:O$9999,3,FALSE))</f>
        <v>13.9</v>
      </c>
      <c r="J252" s="3">
        <f>IF(A252="NA","",VLOOKUP(A252,'Water Data'!G$2:O$9999,4,FALSE))</f>
        <v>21.22</v>
      </c>
      <c r="K252" s="3">
        <f>IF(A252="NA","",VLOOKUP(A252,'Water Data'!G$2:O$9999,6,FALSE))</f>
        <v>8.02</v>
      </c>
      <c r="L252" s="3">
        <f>IF(A252="NA","",VLOOKUP(A252,'Water Data'!G$2:O$9999,9,FALSE))</f>
        <v>18.940000000000001</v>
      </c>
      <c r="M252" s="3">
        <f>IF(A252="NA","",VLOOKUP(A252,Nutrients!A$2:L$9999,8,FALSE))</f>
        <v>3.7</v>
      </c>
      <c r="N252" s="3">
        <f>IF(A252="NA","",VLOOKUP(A252,Nutrients!A$2:L$9999,9,FALSE))</f>
        <v>0.2</v>
      </c>
      <c r="O252" s="3">
        <f>IF(A252="NA","",VLOOKUP(A252,Nutrients!A$2:L$9999,10,FALSE))</f>
        <v>0.29899999999999999</v>
      </c>
      <c r="P252" s="3">
        <f>IF(A252="NA","",VLOOKUP(A252,Nutrients!A$2:L$9999,11,FALSE))</f>
        <v>1</v>
      </c>
      <c r="Q252" s="21">
        <f>IF(A252="NA","",VLOOKUP(A252,Nutrients!A$2:L$9999,12,FALSE))</f>
        <v>54.1</v>
      </c>
      <c r="R252" s="26">
        <f>IF(A252="NA","",VLOOKUP(A252,Chla!A$2:O$9999,15,FALSE))</f>
        <v>16.687517241379311</v>
      </c>
      <c r="S252" s="3">
        <f>IF(A252="NA","",VLOOKUP(A252,TSS!A$2:L$9999,12,FALSE))</f>
        <v>108</v>
      </c>
      <c r="T252" s="21">
        <f>IF(A252="NA","",VLOOKUP(A252,PCN!A$2:Q$9999,11,FALSE))</f>
        <v>0</v>
      </c>
      <c r="U252" s="21">
        <f>IF(A252="NA","",VLOOKUP(A252,PCN!A$2:Q$9999,12,FALSE))</f>
        <v>0</v>
      </c>
      <c r="V252" s="21">
        <f>IF(A252="NA","",VLOOKUP(A252,PCN!A$2:Q$9999,14,FALSE))</f>
        <v>0</v>
      </c>
      <c r="W252" s="21">
        <f>IF(A252="NA","",VLOOKUP(A252,PCN!A$2:Q$9999,15,FALSE))</f>
        <v>0</v>
      </c>
      <c r="X252" s="21">
        <f>IF(A252="NA","",VLOOKUP(A252,TN_DOC!A$2:I$9999,8,FALSE))</f>
        <v>0</v>
      </c>
      <c r="Y252" s="21">
        <f>IF(A252="NA","",VLOOKUP(A252,TN_DOC!A$2:I$9999,9,FALSE))</f>
        <v>0</v>
      </c>
      <c r="Z252" s="3"/>
    </row>
    <row r="253" spans="1:26" x14ac:dyDescent="0.2">
      <c r="A253" s="3">
        <v>10626</v>
      </c>
      <c r="B253" s="10" t="str">
        <f>IF(A253="NA","",VLOOKUP(A253,'QAQC ID Reference Page'!A$2:G$10999,2,FALSE))</f>
        <v>OBS0121</v>
      </c>
      <c r="C253" s="20">
        <f>IF(A253="NA","",VLOOKUP(A253,'QAQC ID Reference Page'!A$2:G$10999,3,FALSE))</f>
        <v>44216</v>
      </c>
      <c r="D253" s="12">
        <f>IF(A253="NA","",VLOOKUP(A253,'QAQC ID Reference Page'!A$2:G$10999,4,FALSE))</f>
        <v>0.56111111111111112</v>
      </c>
      <c r="E253" s="3">
        <f>IF(A253="NA","",VLOOKUP(A253,'QAQC ID Reference Page'!A$2:G$10999,5,FALSE))</f>
        <v>1039</v>
      </c>
      <c r="F253" s="3" t="str">
        <f>IF(A253="NA","",VLOOKUP(A253,'QAQC ID Reference Page'!A$2:G$10999,6,FALSE))</f>
        <v>DR</v>
      </c>
      <c r="G253" s="3" t="str">
        <f>IF(A253="NA","",VLOOKUP(A253,'QAQC ID Reference Page'!A$2:G$10999,7,FALSE))</f>
        <v>S</v>
      </c>
      <c r="H253" s="21">
        <f>IF(A253="NA","",VLOOKUP(A253,'Water Data'!G$2:O$9999,2,FALSE))</f>
        <v>16.64</v>
      </c>
      <c r="I253" s="21">
        <f>IF(A253="NA","",VLOOKUP(A253,'Water Data'!G$2:O$9999,3,FALSE))</f>
        <v>12.8</v>
      </c>
      <c r="J253" s="3">
        <f>IF(A253="NA","",VLOOKUP(A253,'Water Data'!G$2:O$9999,4,FALSE))</f>
        <v>4.76</v>
      </c>
      <c r="K253" s="3">
        <f>IF(A253="NA","",VLOOKUP(A253,'Water Data'!G$2:O$9999,6,FALSE))</f>
        <v>8.7899999999999991</v>
      </c>
      <c r="L253" s="3">
        <f>IF(A253="NA","",VLOOKUP(A253,'Water Data'!G$2:O$9999,9,FALSE))</f>
        <v>10.46</v>
      </c>
      <c r="M253" s="3">
        <f>IF(A253="NA","",VLOOKUP(A253,Nutrients!A$2:L$9999,8,FALSE))</f>
        <v>0.13</v>
      </c>
      <c r="N253" s="3">
        <f>IF(A253="NA","",VLOOKUP(A253,Nutrients!A$2:L$9999,9,FALSE))</f>
        <v>0.04</v>
      </c>
      <c r="O253" s="3">
        <f>IF(A253="NA","",VLOOKUP(A253,Nutrients!A$2:L$9999,10,FALSE))</f>
        <v>3.1E-2</v>
      </c>
      <c r="P253" s="3">
        <f>IF(A253="NA","",VLOOKUP(A253,Nutrients!A$2:L$9999,11,FALSE))</f>
        <v>0.55000000000000004</v>
      </c>
      <c r="Q253" s="21">
        <f>IF(A253="NA","",VLOOKUP(A253,Nutrients!A$2:L$9999,12,FALSE))</f>
        <v>41.06</v>
      </c>
      <c r="R253" s="26">
        <f>IF(A253="NA","",VLOOKUP(A253,Chla!A$2:O$9999,15,FALSE))</f>
        <v>82.639864516129009</v>
      </c>
      <c r="S253" s="3">
        <f>IF(A253="NA","",VLOOKUP(A253,TSS!A$2:L$9999,12,FALSE))</f>
        <v>48</v>
      </c>
      <c r="T253" s="21">
        <f>IF(A253="NA","",VLOOKUP(A253,PCN!A$2:Q$9999,11,FALSE))</f>
        <v>0</v>
      </c>
      <c r="U253" s="21">
        <f>IF(A253="NA","",VLOOKUP(A253,PCN!A$2:Q$9999,12,FALSE))</f>
        <v>0</v>
      </c>
      <c r="V253" s="21">
        <f>IF(A253="NA","",VLOOKUP(A253,PCN!A$2:Q$9999,14,FALSE))</f>
        <v>0</v>
      </c>
      <c r="W253" s="21">
        <f>IF(A253="NA","",VLOOKUP(A253,PCN!A$2:Q$9999,15,FALSE))</f>
        <v>0</v>
      </c>
      <c r="X253" s="21">
        <f>IF(A253="NA","",VLOOKUP(A253,TN_DOC!A$2:I$9999,8,FALSE))</f>
        <v>0</v>
      </c>
      <c r="Y253" s="21">
        <f>IF(A253="NA","",VLOOKUP(A253,TN_DOC!A$2:I$9999,9,FALSE))</f>
        <v>0</v>
      </c>
      <c r="Z253" s="3"/>
    </row>
    <row r="254" spans="1:26" x14ac:dyDescent="0.2">
      <c r="A254" s="3">
        <v>10618</v>
      </c>
      <c r="B254" s="10" t="str">
        <f>IF(A254="NA","",VLOOKUP(A254,'QAQC ID Reference Page'!A$2:G$10999,2,FALSE))</f>
        <v>OBS0121</v>
      </c>
      <c r="C254" s="20">
        <f>IF(A254="NA","",VLOOKUP(A254,'QAQC ID Reference Page'!A$2:G$10999,3,FALSE))</f>
        <v>44216</v>
      </c>
      <c r="D254" s="12">
        <f>IF(A254="NA","",VLOOKUP(A254,'QAQC ID Reference Page'!A$2:G$10999,4,FALSE))</f>
        <v>0.57430555555555551</v>
      </c>
      <c r="E254" s="3">
        <f>IF(A254="NA","",VLOOKUP(A254,'QAQC ID Reference Page'!A$2:G$10999,5,FALSE))</f>
        <v>1035</v>
      </c>
      <c r="F254" s="3" t="str">
        <f>IF(A254="NA","",VLOOKUP(A254,'QAQC ID Reference Page'!A$2:G$10999,6,FALSE))</f>
        <v>G6</v>
      </c>
      <c r="G254" s="3" t="str">
        <f>IF(A254="NA","",VLOOKUP(A254,'QAQC ID Reference Page'!A$2:G$10999,7,FALSE))</f>
        <v>S</v>
      </c>
      <c r="H254" s="21">
        <f>IF(A254="NA","",VLOOKUP(A254,'Water Data'!G$2:O$9999,2,FALSE))</f>
        <v>17.399999999999999</v>
      </c>
      <c r="I254" s="21">
        <f>IF(A254="NA","",VLOOKUP(A254,'Water Data'!G$2:O$9999,3,FALSE))</f>
        <v>12.9</v>
      </c>
      <c r="J254" s="3">
        <f>IF(A254="NA","",VLOOKUP(A254,'Water Data'!G$2:O$9999,4,FALSE))</f>
        <v>5.0999999999999996</v>
      </c>
      <c r="K254" s="3">
        <f>IF(A254="NA","",VLOOKUP(A254,'Water Data'!G$2:O$9999,6,FALSE))</f>
        <v>8.98</v>
      </c>
      <c r="L254" s="3">
        <f>IF(A254="NA","",VLOOKUP(A254,'Water Data'!G$2:O$9999,9,FALSE))</f>
        <v>9.85</v>
      </c>
      <c r="M254" s="3">
        <f>IF(A254="NA","",VLOOKUP(A254,Nutrients!A$2:L$9999,8,FALSE))</f>
        <v>7.0000000000000007E-2</v>
      </c>
      <c r="N254" s="3">
        <f>IF(A254="NA","",VLOOKUP(A254,Nutrients!A$2:L$9999,9,FALSE))</f>
        <v>0.06</v>
      </c>
      <c r="O254" s="3">
        <f>IF(A254="NA","",VLOOKUP(A254,Nutrients!A$2:L$9999,10,FALSE))</f>
        <v>3.3000000000000002E-2</v>
      </c>
      <c r="P254" s="3">
        <f>IF(A254="NA","",VLOOKUP(A254,Nutrients!A$2:L$9999,11,FALSE))</f>
        <v>1.31</v>
      </c>
      <c r="Q254" s="21">
        <f>IF(A254="NA","",VLOOKUP(A254,Nutrients!A$2:L$9999,12,FALSE))</f>
        <v>65.069999999999993</v>
      </c>
      <c r="R254" s="26">
        <f>IF(A254="NA","",VLOOKUP(A254,Chla!A$2:O$9999,15,FALSE))</f>
        <v>63.366796000000001</v>
      </c>
      <c r="S254" s="3">
        <f>IF(A254="NA","",VLOOKUP(A254,TSS!A$2:L$9999,12,FALSE))</f>
        <v>52</v>
      </c>
      <c r="T254" s="21">
        <f>IF(A254="NA","",VLOOKUP(A254,PCN!A$2:Q$9999,11,FALSE))</f>
        <v>0</v>
      </c>
      <c r="U254" s="21">
        <f>IF(A254="NA","",VLOOKUP(A254,PCN!A$2:Q$9999,12,FALSE))</f>
        <v>0</v>
      </c>
      <c r="V254" s="21">
        <f>IF(A254="NA","",VLOOKUP(A254,PCN!A$2:Q$9999,14,FALSE))</f>
        <v>0</v>
      </c>
      <c r="W254" s="21">
        <f>IF(A254="NA","",VLOOKUP(A254,PCN!A$2:Q$9999,15,FALSE))</f>
        <v>0</v>
      </c>
      <c r="X254" s="21">
        <f>IF(A254="NA","",VLOOKUP(A254,TN_DOC!A$2:I$9999,8,FALSE))</f>
        <v>0</v>
      </c>
      <c r="Y254" s="21">
        <f>IF(A254="NA","",VLOOKUP(A254,TN_DOC!A$2:I$9999,9,FALSE))</f>
        <v>0</v>
      </c>
      <c r="Z254" s="3"/>
    </row>
    <row r="255" spans="1:26" x14ac:dyDescent="0.2">
      <c r="A255" s="3">
        <v>10624</v>
      </c>
      <c r="B255" s="10" t="str">
        <f>IF(A255="NA","",VLOOKUP(A255,'QAQC ID Reference Page'!A$2:G$10999,2,FALSE))</f>
        <v>OBS0121</v>
      </c>
      <c r="C255" s="20">
        <f>IF(A255="NA","",VLOOKUP(A255,'QAQC ID Reference Page'!A$2:G$10999,3,FALSE))</f>
        <v>44216</v>
      </c>
      <c r="D255" s="12">
        <f>IF(A255="NA","",VLOOKUP(A255,'QAQC ID Reference Page'!A$2:G$10999,4,FALSE))</f>
        <v>0.58680555555555558</v>
      </c>
      <c r="E255" s="3">
        <f>IF(A255="NA","",VLOOKUP(A255,'QAQC ID Reference Page'!A$2:G$10999,5,FALSE))</f>
        <v>1040</v>
      </c>
      <c r="F255" s="3" t="str">
        <f>IF(A255="NA","",VLOOKUP(A255,'QAQC ID Reference Page'!A$2:G$10999,6,FALSE))</f>
        <v>G7C</v>
      </c>
      <c r="G255" s="3" t="str">
        <f>IF(A255="NA","",VLOOKUP(A255,'QAQC ID Reference Page'!A$2:G$10999,7,FALSE))</f>
        <v>S</v>
      </c>
      <c r="H255" s="21">
        <f>IF(A255="NA","",VLOOKUP(A255,'Water Data'!G$2:O$9999,2,FALSE))</f>
        <v>13.3</v>
      </c>
      <c r="I255" s="21">
        <f>IF(A255="NA","",VLOOKUP(A255,'Water Data'!G$2:O$9999,3,FALSE))</f>
        <v>13.1</v>
      </c>
      <c r="J255" s="3">
        <f>IF(A255="NA","",VLOOKUP(A255,'Water Data'!G$2:O$9999,4,FALSE))</f>
        <v>2.97</v>
      </c>
      <c r="K255" s="3">
        <f>IF(A255="NA","",VLOOKUP(A255,'Water Data'!G$2:O$9999,6,FALSE))</f>
        <v>8.43</v>
      </c>
      <c r="L255" s="3">
        <f>IF(A255="NA","",VLOOKUP(A255,'Water Data'!G$2:O$9999,9,FALSE))</f>
        <v>10.51</v>
      </c>
      <c r="M255" s="3">
        <f>IF(A255="NA","",VLOOKUP(A255,Nutrients!A$2:L$9999,8,FALSE))</f>
        <v>4.37</v>
      </c>
      <c r="N255" s="3">
        <f>IF(A255="NA","",VLOOKUP(A255,Nutrients!A$2:L$9999,9,FALSE))</f>
        <v>0.04</v>
      </c>
      <c r="O255" s="3">
        <f>IF(A255="NA","",VLOOKUP(A255,Nutrients!A$2:L$9999,10,FALSE))</f>
        <v>0.28199999999999997</v>
      </c>
      <c r="P255" s="3">
        <f>IF(A255="NA","",VLOOKUP(A255,Nutrients!A$2:L$9999,11,FALSE))</f>
        <v>0.56999999999999995</v>
      </c>
      <c r="Q255" s="21">
        <f>IF(A255="NA","",VLOOKUP(A255,Nutrients!A$2:L$9999,12,FALSE))</f>
        <v>97.13</v>
      </c>
      <c r="R255" s="26">
        <f>IF(A255="NA","",VLOOKUP(A255,Chla!A$2:O$9999,15,FALSE))</f>
        <v>11.936204</v>
      </c>
      <c r="S255" s="3">
        <f>IF(A255="NA","",VLOOKUP(A255,TSS!A$2:L$9999,12,FALSE))</f>
        <v>40</v>
      </c>
      <c r="T255" s="21">
        <f>IF(A255="NA","",VLOOKUP(A255,PCN!A$2:Q$9999,11,FALSE))</f>
        <v>0</v>
      </c>
      <c r="U255" s="21">
        <f>IF(A255="NA","",VLOOKUP(A255,PCN!A$2:Q$9999,12,FALSE))</f>
        <v>0</v>
      </c>
      <c r="V255" s="21">
        <f>IF(A255="NA","",VLOOKUP(A255,PCN!A$2:Q$9999,14,FALSE))</f>
        <v>0</v>
      </c>
      <c r="W255" s="21">
        <f>IF(A255="NA","",VLOOKUP(A255,PCN!A$2:Q$9999,15,FALSE))</f>
        <v>0</v>
      </c>
      <c r="X255" s="21">
        <f>IF(A255="NA","",VLOOKUP(A255,TN_DOC!A$2:I$9999,8,FALSE))</f>
        <v>0</v>
      </c>
      <c r="Y255" s="21">
        <f>IF(A255="NA","",VLOOKUP(A255,TN_DOC!A$2:I$9999,9,FALSE))</f>
        <v>0</v>
      </c>
      <c r="Z255" s="3"/>
    </row>
    <row r="256" spans="1:26" x14ac:dyDescent="0.2">
      <c r="A256" s="3">
        <v>10632</v>
      </c>
      <c r="B256" s="10" t="str">
        <f>IF(A256="NA","",VLOOKUP(A256,'QAQC ID Reference Page'!A$2:G$10999,2,FALSE))</f>
        <v>OBS0121</v>
      </c>
      <c r="C256" s="20">
        <f>IF(A256="NA","",VLOOKUP(A256,'QAQC ID Reference Page'!A$2:G$10999,3,FALSE))</f>
        <v>44216</v>
      </c>
      <c r="D256" s="12">
        <f>IF(A256="NA","",VLOOKUP(A256,'QAQC ID Reference Page'!A$2:G$10999,4,FALSE))</f>
        <v>0.58680555555555558</v>
      </c>
      <c r="E256" s="3">
        <f>IF(A256="NA","",VLOOKUP(A256,'QAQC ID Reference Page'!A$2:G$10999,5,FALSE))</f>
        <v>1003</v>
      </c>
      <c r="F256" s="3" t="str">
        <f>IF(A256="NA","",VLOOKUP(A256,'QAQC ID Reference Page'!A$2:G$10999,6,FALSE))</f>
        <v>G7C</v>
      </c>
      <c r="G256" s="3" t="str">
        <f>IF(A256="NA","",VLOOKUP(A256,'QAQC ID Reference Page'!A$2:G$10999,7,FALSE))</f>
        <v>B</v>
      </c>
      <c r="H256" s="21">
        <f>IF(A256="NA","",VLOOKUP(A256,'Water Data'!G$2:O$9999,2,FALSE))</f>
        <v>9.6</v>
      </c>
      <c r="I256" s="21">
        <f>IF(A256="NA","",VLOOKUP(A256,'Water Data'!G$2:O$9999,3,FALSE))</f>
        <v>13.6</v>
      </c>
      <c r="J256" s="3">
        <f>IF(A256="NA","",VLOOKUP(A256,'Water Data'!G$2:O$9999,4,FALSE))</f>
        <v>21.94</v>
      </c>
      <c r="K256" s="3">
        <f>IF(A256="NA","",VLOOKUP(A256,'Water Data'!G$2:O$9999,6,FALSE))</f>
        <v>8.1199999999999992</v>
      </c>
      <c r="L256" s="3">
        <f>IF(A256="NA","",VLOOKUP(A256,'Water Data'!G$2:O$9999,9,FALSE))</f>
        <v>19.11</v>
      </c>
      <c r="M256" s="3">
        <f>IF(A256="NA","",VLOOKUP(A256,Nutrients!A$2:L$9999,8,FALSE))</f>
        <v>1.1100000000000001</v>
      </c>
      <c r="N256" s="3">
        <f>IF(A256="NA","",VLOOKUP(A256,Nutrients!A$2:L$9999,9,FALSE))</f>
        <v>0.08</v>
      </c>
      <c r="O256" s="3">
        <f>IF(A256="NA","",VLOOKUP(A256,Nutrients!A$2:L$9999,10,FALSE))</f>
        <v>0.14199999999999999</v>
      </c>
      <c r="P256" s="3">
        <f>IF(A256="NA","",VLOOKUP(A256,Nutrients!A$2:L$9999,11,FALSE))</f>
        <v>0.33</v>
      </c>
      <c r="Q256" s="21">
        <f>IF(A256="NA","",VLOOKUP(A256,Nutrients!A$2:L$9999,12,FALSE))</f>
        <v>56.47</v>
      </c>
      <c r="R256" s="26">
        <f>IF(A256="NA","",VLOOKUP(A256,Chla!A$2:O$9999,15,FALSE))</f>
        <v>13.247928</v>
      </c>
      <c r="S256" s="3">
        <f>IF(A256="NA","",VLOOKUP(A256,TSS!A$2:L$9999,12,FALSE))</f>
        <v>104</v>
      </c>
      <c r="T256" s="21">
        <f>IF(A256="NA","",VLOOKUP(A256,PCN!A$2:Q$9999,11,FALSE))</f>
        <v>0</v>
      </c>
      <c r="U256" s="21">
        <f>IF(A256="NA","",VLOOKUP(A256,PCN!A$2:Q$9999,12,FALSE))</f>
        <v>0</v>
      </c>
      <c r="V256" s="21">
        <f>IF(A256="NA","",VLOOKUP(A256,PCN!A$2:Q$9999,14,FALSE))</f>
        <v>0</v>
      </c>
      <c r="W256" s="21">
        <f>IF(A256="NA","",VLOOKUP(A256,PCN!A$2:Q$9999,15,FALSE))</f>
        <v>0</v>
      </c>
      <c r="X256" s="21">
        <f>IF(A256="NA","",VLOOKUP(A256,TN_DOC!A$2:I$9999,8,FALSE))</f>
        <v>0</v>
      </c>
      <c r="Y256" s="21">
        <f>IF(A256="NA","",VLOOKUP(A256,TN_DOC!A$2:I$9999,9,FALSE))</f>
        <v>0</v>
      </c>
      <c r="Z256" s="3"/>
    </row>
    <row r="257" spans="1:26" x14ac:dyDescent="0.2">
      <c r="A257" s="3">
        <v>10708</v>
      </c>
      <c r="B257" s="10" t="str">
        <f>IF(A257="NA","",VLOOKUP(A257,'QAQC ID Reference Page'!A$2:G$10999,2,FALSE))</f>
        <v>OBS0621</v>
      </c>
      <c r="C257" s="20">
        <f>IF(A257="NA","",VLOOKUP(A257,'QAQC ID Reference Page'!A$2:G$10999,3,FALSE))</f>
        <v>44370</v>
      </c>
      <c r="D257" s="12">
        <f>IF(A257="NA","",VLOOKUP(A257,'QAQC ID Reference Page'!A$2:G$10999,4,FALSE))</f>
        <v>0.48680555555555555</v>
      </c>
      <c r="E257" s="3">
        <f>IF(A257="NA","",VLOOKUP(A257,'QAQC ID Reference Page'!A$2:G$10999,5,FALSE))</f>
        <v>1005</v>
      </c>
      <c r="F257" s="3" t="str">
        <f>IF(A257="NA","",VLOOKUP(A257,'QAQC ID Reference Page'!A$2:G$10999,6,FALSE))</f>
        <v>EFR</v>
      </c>
      <c r="G257" s="3" t="str">
        <f>IF(A257="NA","",VLOOKUP(A257,'QAQC ID Reference Page'!A$2:G$10999,7,FALSE))</f>
        <v>S</v>
      </c>
      <c r="H257" s="21">
        <f>IF(A257="NA","",VLOOKUP(A257,'Water Data'!G$2:O$9999,2,FALSE))</f>
        <v>5.89</v>
      </c>
      <c r="I257" s="21">
        <f>IF(A257="NA","",VLOOKUP(A257,'Water Data'!G$2:O$9999,3,FALSE))</f>
        <v>26.8</v>
      </c>
      <c r="J257" s="3">
        <f>IF(A257="NA","",VLOOKUP(A257,'Water Data'!G$2:O$9999,4,FALSE))</f>
        <v>0.13</v>
      </c>
      <c r="K257" s="3">
        <f>IF(A257="NA","",VLOOKUP(A257,'Water Data'!G$2:O$9999,6,FALSE))</f>
        <v>6.18</v>
      </c>
      <c r="L257" s="26">
        <f>IF(A257="NA","",VLOOKUP(A257,'Water Data'!G$2:O$9999,9,FALSE))</f>
        <v>2.0573333329999999</v>
      </c>
      <c r="M257" s="22">
        <f>IF(A257="NA","",VLOOKUP(A257,Nutrients!A$2:L$9999,8,FALSE))</f>
        <v>5.0999999999999996</v>
      </c>
      <c r="N257" s="22">
        <f>IF(A257="NA","",VLOOKUP(A257,Nutrients!A$2:L$9999,9,FALSE))</f>
        <v>0.56999999999999995</v>
      </c>
      <c r="O257" s="23">
        <f>IF(A257="NA","",VLOOKUP(A257,Nutrients!A$2:L$9999,10,FALSE))</f>
        <v>0.17399999999999999</v>
      </c>
      <c r="P257" s="22">
        <f>IF(A257="NA","",VLOOKUP(A257,Nutrients!A$2:L$9999,11,FALSE))</f>
        <v>1.97</v>
      </c>
      <c r="Q257" s="24">
        <f>IF(A257="NA","",VLOOKUP(A257,Nutrients!A$2:L$9999,12,FALSE))</f>
        <v>20.52</v>
      </c>
      <c r="R257" s="26">
        <f>IF(A257="NA","",VLOOKUP(A257,Chla!A$2:O$9999,15,FALSE))</f>
        <v>4.047813333333333</v>
      </c>
      <c r="S257" s="26">
        <f>IF(A257="NA","",VLOOKUP(A257,TSS!A$2:L$9999,12,FALSE))</f>
        <v>41.17647058823529</v>
      </c>
      <c r="T257" s="21">
        <f>IF(A257="NA","",VLOOKUP(A257,PCN!A$2:Q$9999,11,FALSE))</f>
        <v>35.673999999999999</v>
      </c>
      <c r="U257" s="21">
        <f>IF(A257="NA","",VLOOKUP(A257,PCN!A$2:Q$9999,12,FALSE))</f>
        <v>1.0999999999999999E-2</v>
      </c>
      <c r="V257" s="21">
        <f>IF(A257="NA","",VLOOKUP(A257,PCN!A$2:Q$9999,14,FALSE))</f>
        <v>183.33333333333331</v>
      </c>
      <c r="W257" s="21">
        <f>IF(A257="NA","",VLOOKUP(A257,PCN!A$2:Q$9999,15,FALSE))</f>
        <v>820.70299999999997</v>
      </c>
      <c r="X257" s="21">
        <f>IF(A257="NA","",VLOOKUP(A257,TN_DOC!A$2:I$9999,8,FALSE))</f>
        <v>0</v>
      </c>
      <c r="Y257" s="21">
        <f>IF(A257="NA","",VLOOKUP(A257,TN_DOC!A$2:I$9999,9,FALSE))</f>
        <v>0</v>
      </c>
      <c r="Z257" s="3"/>
    </row>
    <row r="258" spans="1:26" x14ac:dyDescent="0.2">
      <c r="A258" s="3">
        <v>10707</v>
      </c>
      <c r="B258" s="10" t="str">
        <f>IF(A258="NA","",VLOOKUP(A258,'QAQC ID Reference Page'!A$2:G$10999,2,FALSE))</f>
        <v>OBS0621</v>
      </c>
      <c r="C258" s="20">
        <f>IF(A258="NA","",VLOOKUP(A258,'QAQC ID Reference Page'!A$2:G$10999,3,FALSE))</f>
        <v>44370</v>
      </c>
      <c r="D258" s="12">
        <f>IF(A258="NA","",VLOOKUP(A258,'QAQC ID Reference Page'!A$2:G$10999,4,FALSE))</f>
        <v>0.48680555555555555</v>
      </c>
      <c r="E258" s="3">
        <f>IF(A258="NA","",VLOOKUP(A258,'QAQC ID Reference Page'!A$2:G$10999,5,FALSE))</f>
        <v>1033</v>
      </c>
      <c r="F258" s="3" t="str">
        <f>IF(A258="NA","",VLOOKUP(A258,'QAQC ID Reference Page'!A$2:G$10999,6,FALSE))</f>
        <v>EFR</v>
      </c>
      <c r="G258" s="3" t="str">
        <f>IF(A258="NA","",VLOOKUP(A258,'QAQC ID Reference Page'!A$2:G$10999,7,FALSE))</f>
        <v>B</v>
      </c>
      <c r="H258" s="21">
        <f>IF(A258="NA","",VLOOKUP(A258,'Water Data'!G$2:O$9999,2,FALSE))</f>
        <v>6</v>
      </c>
      <c r="I258" s="21">
        <f>IF(A258="NA","",VLOOKUP(A258,'Water Data'!G$2:O$9999,3,FALSE))</f>
        <v>26.6</v>
      </c>
      <c r="J258" s="3">
        <f>IF(A258="NA","",VLOOKUP(A258,'Water Data'!G$2:O$9999,4,FALSE))</f>
        <v>0.42</v>
      </c>
      <c r="K258" s="3">
        <f>IF(A258="NA","",VLOOKUP(A258,'Water Data'!G$2:O$9999,6,FALSE))</f>
        <v>6.45</v>
      </c>
      <c r="L258" s="26">
        <f>IF(A258="NA","",VLOOKUP(A258,'Water Data'!G$2:O$9999,9,FALSE))</f>
        <v>2.725333333</v>
      </c>
      <c r="M258" s="22">
        <f>IF(A258="NA","",VLOOKUP(A258,Nutrients!A$2:L$9999,8,FALSE))</f>
        <v>5.18</v>
      </c>
      <c r="N258" s="22">
        <f>IF(A258="NA","",VLOOKUP(A258,Nutrients!A$2:L$9999,9,FALSE))</f>
        <v>0.51</v>
      </c>
      <c r="O258" s="23">
        <f>IF(A258="NA","",VLOOKUP(A258,Nutrients!A$2:L$9999,10,FALSE))</f>
        <v>0.182</v>
      </c>
      <c r="P258" s="22">
        <f>IF(A258="NA","",VLOOKUP(A258,Nutrients!A$2:L$9999,11,FALSE))</f>
        <v>2.84</v>
      </c>
      <c r="Q258" s="24">
        <f>IF(A258="NA","",VLOOKUP(A258,Nutrients!A$2:L$9999,12,FALSE))</f>
        <v>32.46</v>
      </c>
      <c r="R258" s="26">
        <f>IF(A258="NA","",VLOOKUP(A258,Chla!A$2:O$9999,15,FALSE))</f>
        <v>6.9604533333333318</v>
      </c>
      <c r="S258" s="26">
        <f>IF(A258="NA","",VLOOKUP(A258,TSS!A$2:L$9999,12,FALSE))</f>
        <v>47.058823529411761</v>
      </c>
      <c r="T258" s="21">
        <f>IF(A258="NA","",VLOOKUP(A258,PCN!A$2:Q$9999,11,FALSE))</f>
        <v>44.56</v>
      </c>
      <c r="U258" s="21">
        <f>IF(A258="NA","",VLOOKUP(A258,PCN!A$2:Q$9999,12,FALSE))</f>
        <v>1.2999999999999999E-2</v>
      </c>
      <c r="V258" s="21">
        <f>IF(A258="NA","",VLOOKUP(A258,PCN!A$2:Q$9999,14,FALSE))</f>
        <v>216.66666666666669</v>
      </c>
      <c r="W258" s="21">
        <f>IF(A258="NA","",VLOOKUP(A258,PCN!A$2:Q$9999,15,FALSE))</f>
        <v>1093.7670000000001</v>
      </c>
      <c r="X258" s="21">
        <f>IF(A258="NA","",VLOOKUP(A258,TN_DOC!A$2:I$9999,8,FALSE))</f>
        <v>0</v>
      </c>
      <c r="Y258" s="21">
        <f>IF(A258="NA","",VLOOKUP(A258,TN_DOC!A$2:I$9999,9,FALSE))</f>
        <v>0</v>
      </c>
      <c r="Z258" s="3"/>
    </row>
    <row r="259" spans="1:26" x14ac:dyDescent="0.2">
      <c r="A259" s="3">
        <v>10710</v>
      </c>
      <c r="B259" s="10" t="str">
        <f>IF(A259="NA","",VLOOKUP(A259,'QAQC ID Reference Page'!A$2:G$10999,2,FALSE))</f>
        <v>OBS0621</v>
      </c>
      <c r="C259" s="20">
        <f>IF(A259="NA","",VLOOKUP(A259,'QAQC ID Reference Page'!A$2:G$10999,3,FALSE))</f>
        <v>44370</v>
      </c>
      <c r="D259" s="12">
        <f>IF(A259="NA","",VLOOKUP(A259,'QAQC ID Reference Page'!A$2:G$10999,4,FALSE))</f>
        <v>0.50416666666666665</v>
      </c>
      <c r="E259" s="3">
        <f>IF(A259="NA","",VLOOKUP(A259,'QAQC ID Reference Page'!A$2:G$10999,5,FALSE))</f>
        <v>1026</v>
      </c>
      <c r="F259" s="3" t="str">
        <f>IF(A259="NA","",VLOOKUP(A259,'QAQC ID Reference Page'!A$2:G$10999,6,FALSE))</f>
        <v>G6</v>
      </c>
      <c r="G259" s="3" t="str">
        <f>IF(A259="NA","",VLOOKUP(A259,'QAQC ID Reference Page'!A$2:G$10999,7,FALSE))</f>
        <v>S</v>
      </c>
      <c r="H259" s="21">
        <f>IF(A259="NA","",VLOOKUP(A259,'Water Data'!G$2:O$9999,2,FALSE))</f>
        <v>9.76</v>
      </c>
      <c r="I259" s="21">
        <f>IF(A259="NA","",VLOOKUP(A259,'Water Data'!G$2:O$9999,3,FALSE))</f>
        <v>28.9</v>
      </c>
      <c r="J259" s="3">
        <f>IF(A259="NA","",VLOOKUP(A259,'Water Data'!G$2:O$9999,4,FALSE))</f>
        <v>0.56999999999999995</v>
      </c>
      <c r="K259" s="3">
        <f>IF(A259="NA","",VLOOKUP(A259,'Water Data'!G$2:O$9999,6,FALSE))</f>
        <v>7.01</v>
      </c>
      <c r="L259" s="26">
        <f>IF(A259="NA","",VLOOKUP(A259,'Water Data'!G$2:O$9999,9,FALSE))</f>
        <v>5.5469999999999997</v>
      </c>
      <c r="M259" s="22">
        <f>IF(A259="NA","",VLOOKUP(A259,Nutrients!A$2:L$9999,8,FALSE))</f>
        <v>9.42</v>
      </c>
      <c r="N259" s="22">
        <f>IF(A259="NA","",VLOOKUP(A259,Nutrients!A$2:L$9999,9,FALSE))</f>
        <v>0.39</v>
      </c>
      <c r="O259" s="23">
        <f>IF(A259="NA","",VLOOKUP(A259,Nutrients!A$2:L$9999,10,FALSE))</f>
        <v>0.72799999999999998</v>
      </c>
      <c r="P259" s="22">
        <f>IF(A259="NA","",VLOOKUP(A259,Nutrients!A$2:L$9999,11,FALSE))</f>
        <v>0.76</v>
      </c>
      <c r="Q259" s="24">
        <f>IF(A259="NA","",VLOOKUP(A259,Nutrients!A$2:L$9999,12,FALSE))</f>
        <v>86.78</v>
      </c>
      <c r="R259" s="26">
        <f>IF(A259="NA","",VLOOKUP(A259,Chla!A$2:O$9999,15,FALSE))</f>
        <v>29.278113333333337</v>
      </c>
      <c r="S259" s="26">
        <f>IF(A259="NA","",VLOOKUP(A259,TSS!A$2:L$9999,12,FALSE))</f>
        <v>52.941176470588232</v>
      </c>
      <c r="T259" s="21">
        <f>IF(A259="NA","",VLOOKUP(A259,PCN!A$2:Q$9999,11,FALSE))</f>
        <v>60.076999999999998</v>
      </c>
      <c r="U259" s="21">
        <f>IF(A259="NA","",VLOOKUP(A259,PCN!A$2:Q$9999,12,FALSE))</f>
        <v>1.7000000000000001E-2</v>
      </c>
      <c r="V259" s="21">
        <f>IF(A259="NA","",VLOOKUP(A259,PCN!A$2:Q$9999,14,FALSE))</f>
        <v>283.33333333333337</v>
      </c>
      <c r="W259" s="21">
        <f>IF(A259="NA","",VLOOKUP(A259,PCN!A$2:Q$9999,15,FALSE))</f>
        <v>1110.7149999999999</v>
      </c>
      <c r="X259" s="21">
        <f>IF(A259="NA","",VLOOKUP(A259,TN_DOC!A$2:I$9999,8,FALSE))</f>
        <v>0</v>
      </c>
      <c r="Y259" s="21">
        <f>IF(A259="NA","",VLOOKUP(A259,TN_DOC!A$2:I$9999,9,FALSE))</f>
        <v>0</v>
      </c>
      <c r="Z259" s="3"/>
    </row>
    <row r="260" spans="1:26" x14ac:dyDescent="0.2">
      <c r="A260" s="3">
        <v>10704</v>
      </c>
      <c r="B260" s="10" t="str">
        <f>IF(A260="NA","",VLOOKUP(A260,'QAQC ID Reference Page'!A$2:G$10999,2,FALSE))</f>
        <v>OBS0621</v>
      </c>
      <c r="C260" s="20">
        <f>IF(A260="NA","",VLOOKUP(A260,'QAQC ID Reference Page'!A$2:G$10999,3,FALSE))</f>
        <v>44370</v>
      </c>
      <c r="D260" s="12">
        <f>IF(A260="NA","",VLOOKUP(A260,'QAQC ID Reference Page'!A$2:G$10999,4,FALSE))</f>
        <v>0.50416666666666665</v>
      </c>
      <c r="E260" s="3">
        <f>IF(A260="NA","",VLOOKUP(A260,'QAQC ID Reference Page'!A$2:G$10999,5,FALSE))</f>
        <v>1030</v>
      </c>
      <c r="F260" s="3" t="str">
        <f>IF(A260="NA","",VLOOKUP(A260,'QAQC ID Reference Page'!A$2:G$10999,6,FALSE))</f>
        <v>G6</v>
      </c>
      <c r="G260" s="3" t="str">
        <f>IF(A260="NA","",VLOOKUP(A260,'QAQC ID Reference Page'!A$2:G$10999,7,FALSE))</f>
        <v>B</v>
      </c>
      <c r="H260" s="21">
        <f>IF(A260="NA","",VLOOKUP(A260,'Water Data'!G$2:O$9999,2,FALSE))</f>
        <v>9.24</v>
      </c>
      <c r="I260" s="21">
        <f>IF(A260="NA","",VLOOKUP(A260,'Water Data'!G$2:O$9999,3,FALSE))</f>
        <v>28.6</v>
      </c>
      <c r="J260" s="3">
        <f>IF(A260="NA","",VLOOKUP(A260,'Water Data'!G$2:O$9999,4,FALSE))</f>
        <v>0.59</v>
      </c>
      <c r="K260" s="3">
        <f>IF(A260="NA","",VLOOKUP(A260,'Water Data'!G$2:O$9999,6,FALSE))</f>
        <v>7</v>
      </c>
      <c r="L260" s="26">
        <f>IF(A260="NA","",VLOOKUP(A260,'Water Data'!G$2:O$9999,9,FALSE))</f>
        <v>6.967333333</v>
      </c>
      <c r="M260" s="22">
        <f>IF(A260="NA","",VLOOKUP(A260,Nutrients!A$2:L$9999,8,FALSE))</f>
        <v>7.67</v>
      </c>
      <c r="N260" s="22">
        <f>IF(A260="NA","",VLOOKUP(A260,Nutrients!A$2:L$9999,9,FALSE))</f>
        <v>0.34</v>
      </c>
      <c r="O260" s="23">
        <f>IF(A260="NA","",VLOOKUP(A260,Nutrients!A$2:L$9999,10,FALSE))</f>
        <v>0.51500000000000001</v>
      </c>
      <c r="P260" s="22">
        <f>IF(A260="NA","",VLOOKUP(A260,Nutrients!A$2:L$9999,11,FALSE))</f>
        <v>0.94</v>
      </c>
      <c r="Q260" s="24">
        <f>IF(A260="NA","",VLOOKUP(A260,Nutrients!A$2:L$9999,12,FALSE))</f>
        <v>50.2</v>
      </c>
      <c r="R260" s="26">
        <f>IF(A260="NA","",VLOOKUP(A260,Chla!A$2:O$9999,15,FALSE))</f>
        <v>26.913073333333333</v>
      </c>
      <c r="S260" s="26">
        <f>IF(A260="NA","",VLOOKUP(A260,TSS!A$2:L$9999,12,FALSE))</f>
        <v>52.941176470588232</v>
      </c>
      <c r="T260" s="21">
        <f>IF(A260="NA","",VLOOKUP(A260,PCN!A$2:Q$9999,11,FALSE))</f>
        <v>46.683999999999997</v>
      </c>
      <c r="U260" s="21">
        <f>IF(A260="NA","",VLOOKUP(A260,PCN!A$2:Q$9999,12,FALSE))</f>
        <v>1.4E-2</v>
      </c>
      <c r="V260" s="21">
        <f>IF(A260="NA","",VLOOKUP(A260,PCN!A$2:Q$9999,14,FALSE))</f>
        <v>233.33333333333334</v>
      </c>
      <c r="W260" s="21">
        <f>IF(A260="NA","",VLOOKUP(A260,PCN!A$2:Q$9999,15,FALSE))</f>
        <v>925.83600000000001</v>
      </c>
      <c r="X260" s="21">
        <f>IF(A260="NA","",VLOOKUP(A260,TN_DOC!A$2:I$9999,8,FALSE))</f>
        <v>0</v>
      </c>
      <c r="Y260" s="21">
        <f>IF(A260="NA","",VLOOKUP(A260,TN_DOC!A$2:I$9999,9,FALSE))</f>
        <v>0</v>
      </c>
      <c r="Z260" s="3"/>
    </row>
    <row r="261" spans="1:26" x14ac:dyDescent="0.2">
      <c r="A261" s="3">
        <v>10705</v>
      </c>
      <c r="B261" s="10" t="str">
        <f>IF(A261="NA","",VLOOKUP(A261,'QAQC ID Reference Page'!A$2:G$10999,2,FALSE))</f>
        <v>OBS0621</v>
      </c>
      <c r="C261" s="20">
        <f>IF(A261="NA","",VLOOKUP(A261,'QAQC ID Reference Page'!A$2:G$10999,3,FALSE))</f>
        <v>44370</v>
      </c>
      <c r="D261" s="12">
        <f>IF(A261="NA","",VLOOKUP(A261,'QAQC ID Reference Page'!A$2:G$10999,4,FALSE))</f>
        <v>0.52361111111111114</v>
      </c>
      <c r="E261" s="3">
        <f>IF(A261="NA","",VLOOKUP(A261,'QAQC ID Reference Page'!A$2:G$10999,5,FALSE))</f>
        <v>1018</v>
      </c>
      <c r="F261" s="3" t="str">
        <f>IF(A261="NA","",VLOOKUP(A261,'QAQC ID Reference Page'!A$2:G$10999,6,FALSE))</f>
        <v>DR</v>
      </c>
      <c r="G261" s="3" t="str">
        <f>IF(A261="NA","",VLOOKUP(A261,'QAQC ID Reference Page'!A$2:G$10999,7,FALSE))</f>
        <v>S</v>
      </c>
      <c r="H261" s="21">
        <f>IF(A261="NA","",VLOOKUP(A261,'Water Data'!G$2:O$9999,2,FALSE))</f>
        <v>7.31</v>
      </c>
      <c r="I261" s="21">
        <f>IF(A261="NA","",VLOOKUP(A261,'Water Data'!G$2:O$9999,3,FALSE))</f>
        <v>29</v>
      </c>
      <c r="J261" s="3">
        <f>IF(A261="NA","",VLOOKUP(A261,'Water Data'!G$2:O$9999,4,FALSE))</f>
        <v>0.41</v>
      </c>
      <c r="K261" s="3">
        <f>IF(A261="NA","",VLOOKUP(A261,'Water Data'!G$2:O$9999,6,FALSE))</f>
        <v>7.35</v>
      </c>
      <c r="L261" s="26">
        <f>IF(A261="NA","",VLOOKUP(A261,'Water Data'!G$2:O$9999,9,FALSE))</f>
        <v>6.532666667</v>
      </c>
      <c r="M261" s="22">
        <f>IF(A261="NA","",VLOOKUP(A261,Nutrients!A$2:L$9999,8,FALSE))</f>
        <v>7.44</v>
      </c>
      <c r="N261" s="22">
        <f>IF(A261="NA","",VLOOKUP(A261,Nutrients!A$2:L$9999,9,FALSE))</f>
        <v>0.28000000000000003</v>
      </c>
      <c r="O261" s="23">
        <f>IF(A261="NA","",VLOOKUP(A261,Nutrients!A$2:L$9999,10,FALSE))</f>
        <v>0.39700000000000002</v>
      </c>
      <c r="P261" s="22">
        <f>IF(A261="NA","",VLOOKUP(A261,Nutrients!A$2:L$9999,11,FALSE))</f>
        <v>1.52</v>
      </c>
      <c r="Q261" s="24">
        <f>IF(A261="NA","",VLOOKUP(A261,Nutrients!A$2:L$9999,12,FALSE))</f>
        <v>75.61</v>
      </c>
      <c r="R261" s="26">
        <f>IF(A261="NA","",VLOOKUP(A261,Chla!A$2:O$9999,15,FALSE))</f>
        <v>20.301913333333331</v>
      </c>
      <c r="S261" s="26">
        <f>IF(A261="NA","",VLOOKUP(A261,TSS!A$2:L$9999,12,FALSE))</f>
        <v>52.941176470588232</v>
      </c>
      <c r="T261" s="21">
        <f>IF(A261="NA","",VLOOKUP(A261,PCN!A$2:Q$9999,11,FALSE))</f>
        <v>69.221999999999994</v>
      </c>
      <c r="U261" s="21">
        <f>IF(A261="NA","",VLOOKUP(A261,PCN!A$2:Q$9999,12,FALSE))</f>
        <v>1.9E-2</v>
      </c>
      <c r="V261" s="21">
        <f>IF(A261="NA","",VLOOKUP(A261,PCN!A$2:Q$9999,14,FALSE))</f>
        <v>316.66666666666663</v>
      </c>
      <c r="W261" s="21">
        <f>IF(A261="NA","",VLOOKUP(A261,PCN!A$2:Q$9999,15,FALSE))</f>
        <v>1230.57</v>
      </c>
      <c r="X261" s="21">
        <f>IF(A261="NA","",VLOOKUP(A261,TN_DOC!A$2:I$9999,8,FALSE))</f>
        <v>0</v>
      </c>
      <c r="Y261" s="21">
        <f>IF(A261="NA","",VLOOKUP(A261,TN_DOC!A$2:I$9999,9,FALSE))</f>
        <v>0</v>
      </c>
      <c r="Z261" s="3"/>
    </row>
    <row r="262" spans="1:26" x14ac:dyDescent="0.2">
      <c r="A262" s="3">
        <v>10701</v>
      </c>
      <c r="B262" s="10" t="str">
        <f>IF(A262="NA","",VLOOKUP(A262,'QAQC ID Reference Page'!A$2:G$10999,2,FALSE))</f>
        <v>OBS0621</v>
      </c>
      <c r="C262" s="20">
        <f>IF(A262="NA","",VLOOKUP(A262,'QAQC ID Reference Page'!A$2:G$10999,3,FALSE))</f>
        <v>44370</v>
      </c>
      <c r="D262" s="12">
        <f>IF(A262="NA","",VLOOKUP(A262,'QAQC ID Reference Page'!A$2:G$10999,4,FALSE))</f>
        <v>0.52361111111111114</v>
      </c>
      <c r="E262" s="3">
        <f>IF(A262="NA","",VLOOKUP(A262,'QAQC ID Reference Page'!A$2:G$10999,5,FALSE))</f>
        <v>1032</v>
      </c>
      <c r="F262" s="3" t="str">
        <f>IF(A262="NA","",VLOOKUP(A262,'QAQC ID Reference Page'!A$2:G$10999,6,FALSE))</f>
        <v>DR</v>
      </c>
      <c r="G262" s="3" t="str">
        <f>IF(A262="NA","",VLOOKUP(A262,'QAQC ID Reference Page'!A$2:G$10999,7,FALSE))</f>
        <v>B</v>
      </c>
      <c r="H262" s="21">
        <f>IF(A262="NA","",VLOOKUP(A262,'Water Data'!G$2:O$9999,2,FALSE))</f>
        <v>7.27</v>
      </c>
      <c r="I262" s="21">
        <f>IF(A262="NA","",VLOOKUP(A262,'Water Data'!G$2:O$9999,3,FALSE))</f>
        <v>27.7</v>
      </c>
      <c r="J262" s="3">
        <f>IF(A262="NA","",VLOOKUP(A262,'Water Data'!G$2:O$9999,4,FALSE))</f>
        <v>0.43</v>
      </c>
      <c r="K262" s="3">
        <f>IF(A262="NA","",VLOOKUP(A262,'Water Data'!G$2:O$9999,6,FALSE))</f>
        <v>7.33</v>
      </c>
      <c r="L262" s="26">
        <f>IF(A262="NA","",VLOOKUP(A262,'Water Data'!G$2:O$9999,9,FALSE))</f>
        <v>6.7229999999999999</v>
      </c>
      <c r="M262" s="22">
        <f>IF(A262="NA","",VLOOKUP(A262,Nutrients!A$2:L$9999,8,FALSE))</f>
        <v>57.58</v>
      </c>
      <c r="N262" s="22">
        <f>IF(A262="NA","",VLOOKUP(A262,Nutrients!A$2:L$9999,9,FALSE))</f>
        <v>0.41</v>
      </c>
      <c r="O262" s="23">
        <f>IF(A262="NA","",VLOOKUP(A262,Nutrients!A$2:L$9999,10,FALSE))</f>
        <v>0.49099999999999999</v>
      </c>
      <c r="P262" s="22">
        <f>IF(A262="NA","",VLOOKUP(A262,Nutrients!A$2:L$9999,11,FALSE))</f>
        <v>88.48</v>
      </c>
      <c r="Q262" s="24">
        <f>IF(A262="NA","",VLOOKUP(A262,Nutrients!A$2:L$9999,12,FALSE))</f>
        <v>72.33</v>
      </c>
      <c r="R262" s="26">
        <f>IF(A262="NA","",VLOOKUP(A262,Chla!A$2:O$9999,15,FALSE))</f>
        <v>16.422644999999999</v>
      </c>
      <c r="S262" s="26">
        <f>IF(A262="NA","",VLOOKUP(A262,TSS!A$2:L$9999,12,FALSE))</f>
        <v>52.083333333333336</v>
      </c>
      <c r="T262" s="21">
        <f>IF(A262="NA","",VLOOKUP(A262,PCN!A$2:Q$9999,11,FALSE))</f>
        <v>57.993000000000002</v>
      </c>
      <c r="U262" s="21">
        <f>IF(A262="NA","",VLOOKUP(A262,PCN!A$2:Q$9999,12,FALSE))</f>
        <v>1.7000000000000001E-2</v>
      </c>
      <c r="V262" s="21">
        <f>IF(A262="NA","",VLOOKUP(A262,PCN!A$2:Q$9999,14,FALSE))</f>
        <v>212.50000000000003</v>
      </c>
      <c r="W262" s="21">
        <f>IF(A262="NA","",VLOOKUP(A262,PCN!A$2:Q$9999,15,FALSE))</f>
        <v>1481.9680000000001</v>
      </c>
      <c r="X262" s="21">
        <f>IF(A262="NA","",VLOOKUP(A262,TN_DOC!A$2:I$9999,8,FALSE))</f>
        <v>0</v>
      </c>
      <c r="Y262" s="21">
        <f>IF(A262="NA","",VLOOKUP(A262,TN_DOC!A$2:I$9999,9,FALSE))</f>
        <v>0</v>
      </c>
      <c r="Z262" s="3"/>
    </row>
    <row r="263" spans="1:26" x14ac:dyDescent="0.2">
      <c r="A263" s="3">
        <v>10709</v>
      </c>
      <c r="B263" s="10" t="str">
        <f>IF(A263="NA","",VLOOKUP(A263,'QAQC ID Reference Page'!A$2:G$10999,2,FALSE))</f>
        <v>OBS0621</v>
      </c>
      <c r="C263" s="20">
        <f>IF(A263="NA","",VLOOKUP(A263,'QAQC ID Reference Page'!A$2:G$10999,3,FALSE))</f>
        <v>44370</v>
      </c>
      <c r="D263" s="12">
        <f>IF(A263="NA","",VLOOKUP(A263,'QAQC ID Reference Page'!A$2:G$10999,4,FALSE))</f>
        <v>0.55000000000000004</v>
      </c>
      <c r="E263" s="3">
        <f>IF(A263="NA","",VLOOKUP(A263,'QAQC ID Reference Page'!A$2:G$10999,5,FALSE))</f>
        <v>1028</v>
      </c>
      <c r="F263" s="3" t="str">
        <f>IF(A263="NA","",VLOOKUP(A263,'QAQC ID Reference Page'!A$2:G$10999,6,FALSE))</f>
        <v>MR</v>
      </c>
      <c r="G263" s="3" t="str">
        <f>IF(A263="NA","",VLOOKUP(A263,'QAQC ID Reference Page'!A$2:G$10999,7,FALSE))</f>
        <v>S</v>
      </c>
      <c r="H263" s="21">
        <f>IF(A263="NA","",VLOOKUP(A263,'Water Data'!G$2:O$9999,2,FALSE))</f>
        <v>5.1100000000000003</v>
      </c>
      <c r="I263" s="21">
        <f>IF(A263="NA","",VLOOKUP(A263,'Water Data'!G$2:O$9999,3,FALSE))</f>
        <v>26.2</v>
      </c>
      <c r="J263" s="3">
        <f>IF(A263="NA","",VLOOKUP(A263,'Water Data'!G$2:O$9999,4,FALSE))</f>
        <v>0.06</v>
      </c>
      <c r="K263" s="3">
        <f>IF(A263="NA","",VLOOKUP(A263,'Water Data'!G$2:O$9999,6,FALSE))</f>
        <v>6.98</v>
      </c>
      <c r="L263" s="26">
        <f>IF(A263="NA","",VLOOKUP(A263,'Water Data'!G$2:O$9999,9,FALSE))</f>
        <v>7.3006666669999998</v>
      </c>
      <c r="M263" s="22">
        <f>IF(A263="NA","",VLOOKUP(A263,Nutrients!A$2:L$9999,8,FALSE))</f>
        <v>12.99</v>
      </c>
      <c r="N263" s="22">
        <f>IF(A263="NA","",VLOOKUP(A263,Nutrients!A$2:L$9999,9,FALSE))</f>
        <v>0.55000000000000004</v>
      </c>
      <c r="O263" s="23">
        <f>IF(A263="NA","",VLOOKUP(A263,Nutrients!A$2:L$9999,10,FALSE))</f>
        <v>0.57399999999999995</v>
      </c>
      <c r="P263" s="22">
        <f>IF(A263="NA","",VLOOKUP(A263,Nutrients!A$2:L$9999,11,FALSE))</f>
        <v>2.36</v>
      </c>
      <c r="Q263" s="24">
        <f>IF(A263="NA","",VLOOKUP(A263,Nutrients!A$2:L$9999,12,FALSE))</f>
        <v>100.59</v>
      </c>
      <c r="R263" s="26">
        <f>IF(A263="NA","",VLOOKUP(A263,Chla!A$2:O$9999,15,FALSE))</f>
        <v>3.5100799999999994</v>
      </c>
      <c r="S263" s="26">
        <f>IF(A263="NA","",VLOOKUP(A263,TSS!A$2:L$9999,12,FALSE))</f>
        <v>58.823529411764703</v>
      </c>
      <c r="T263" s="21">
        <f>IF(A263="NA","",VLOOKUP(A263,PCN!A$2:Q$9999,11,FALSE))</f>
        <v>30.094999999999999</v>
      </c>
      <c r="U263" s="21">
        <f>IF(A263="NA","",VLOOKUP(A263,PCN!A$2:Q$9999,12,FALSE))</f>
        <v>8.9999999999999993E-3</v>
      </c>
      <c r="V263" s="21">
        <f>IF(A263="NA","",VLOOKUP(A263,PCN!A$2:Q$9999,14,FALSE))</f>
        <v>150</v>
      </c>
      <c r="W263" s="21">
        <f>IF(A263="NA","",VLOOKUP(A263,PCN!A$2:Q$9999,15,FALSE))</f>
        <v>891.88199999999995</v>
      </c>
      <c r="X263" s="21">
        <f>IF(A263="NA","",VLOOKUP(A263,TN_DOC!A$2:I$9999,8,FALSE))</f>
        <v>0</v>
      </c>
      <c r="Y263" s="21">
        <f>IF(A263="NA","",VLOOKUP(A263,TN_DOC!A$2:I$9999,9,FALSE))</f>
        <v>0</v>
      </c>
      <c r="Z263" s="3"/>
    </row>
    <row r="264" spans="1:26" x14ac:dyDescent="0.2">
      <c r="A264" s="10">
        <v>10702</v>
      </c>
      <c r="B264" s="10" t="str">
        <f>IF(A264="NA","",VLOOKUP(A264,'QAQC ID Reference Page'!A$2:G$10999,2,FALSE))</f>
        <v>OBS0621</v>
      </c>
      <c r="C264" s="20">
        <f>IF(A264="NA","",VLOOKUP(A264,'QAQC ID Reference Page'!A$2:G$10999,3,FALSE))</f>
        <v>44370</v>
      </c>
      <c r="D264" s="12">
        <f>IF(A264="NA","",VLOOKUP(A264,'QAQC ID Reference Page'!A$2:G$10999,4,FALSE))</f>
        <v>0.55000000000000004</v>
      </c>
      <c r="E264" s="3">
        <f>IF(A264="NA","",VLOOKUP(A264,'QAQC ID Reference Page'!A$2:G$10999,5,FALSE))</f>
        <v>1036</v>
      </c>
      <c r="F264" s="3" t="str">
        <f>IF(A264="NA","",VLOOKUP(A264,'QAQC ID Reference Page'!A$2:G$10999,6,FALSE))</f>
        <v>MR</v>
      </c>
      <c r="G264" s="3" t="str">
        <f>IF(A264="NA","",VLOOKUP(A264,'QAQC ID Reference Page'!A$2:G$10999,7,FALSE))</f>
        <v>B</v>
      </c>
      <c r="H264" s="21">
        <f>IF(A264="NA","",VLOOKUP(A264,'Water Data'!G$2:O$9999,2,FALSE))</f>
        <v>5.2</v>
      </c>
      <c r="I264" s="21">
        <f>IF(A264="NA","",VLOOKUP(A264,'Water Data'!G$2:O$9999,3,FALSE))</f>
        <v>25.9</v>
      </c>
      <c r="J264" s="3">
        <f>IF(A264="NA","",VLOOKUP(A264,'Water Data'!G$2:O$9999,4,FALSE))</f>
        <v>0.11</v>
      </c>
      <c r="K264" s="3">
        <f>IF(A264="NA","",VLOOKUP(A264,'Water Data'!G$2:O$9999,6,FALSE))</f>
        <v>6.92</v>
      </c>
      <c r="L264" s="26">
        <f>IF(A264="NA","",VLOOKUP(A264,'Water Data'!G$2:O$9999,9,FALSE))</f>
        <v>7.4589999999999996</v>
      </c>
      <c r="M264" s="22">
        <f>IF(A264="NA","",VLOOKUP(A264,Nutrients!A$2:L$9999,8,FALSE))</f>
        <v>14.43</v>
      </c>
      <c r="N264" s="22">
        <f>IF(A264="NA","",VLOOKUP(A264,Nutrients!A$2:L$9999,9,FALSE))</f>
        <v>0.6</v>
      </c>
      <c r="O264" s="23">
        <f>IF(A264="NA","",VLOOKUP(A264,Nutrients!A$2:L$9999,10,FALSE))</f>
        <v>0.61499999999999999</v>
      </c>
      <c r="P264" s="22">
        <f>IF(A264="NA","",VLOOKUP(A264,Nutrients!A$2:L$9999,11,FALSE))</f>
        <v>5.93</v>
      </c>
      <c r="Q264" s="24">
        <f>IF(A264="NA","",VLOOKUP(A264,Nutrients!A$2:L$9999,12,FALSE))</f>
        <v>96.23</v>
      </c>
      <c r="R264" s="26">
        <f>IF(A264="NA","",VLOOKUP(A264,Chla!A$2:O$9999,15,FALSE))</f>
        <v>2.5344553846153843</v>
      </c>
      <c r="S264" s="3">
        <f>IF(A264="NA","",VLOOKUP(A264,TSS!A$2:L$9999,12,FALSE))</f>
        <v>80</v>
      </c>
      <c r="T264" s="21">
        <f>IF(A264="NA","",VLOOKUP(A264,PCN!A$2:Q$9999,11,FALSE))</f>
        <v>34.889000000000003</v>
      </c>
      <c r="U264" s="21">
        <f>IF(A264="NA","",VLOOKUP(A264,PCN!A$2:Q$9999,12,FALSE))</f>
        <v>1.0999999999999999E-2</v>
      </c>
      <c r="V264" s="21">
        <f>IF(A264="NA","",VLOOKUP(A264,PCN!A$2:Q$9999,14,FALSE))</f>
        <v>169.23076923076923</v>
      </c>
      <c r="W264" s="21">
        <f>IF(A264="NA","",VLOOKUP(A264,PCN!A$2:Q$9999,15,FALSE))</f>
        <v>1086.088</v>
      </c>
      <c r="X264" s="21">
        <f>IF(A264="NA","",VLOOKUP(A264,TN_DOC!A$2:I$9999,8,FALSE))</f>
        <v>0</v>
      </c>
      <c r="Y264" s="21">
        <f>IF(A264="NA","",VLOOKUP(A264,TN_DOC!A$2:I$9999,9,FALSE))</f>
        <v>0</v>
      </c>
      <c r="Z264" s="3"/>
    </row>
    <row r="265" spans="1:26" x14ac:dyDescent="0.2">
      <c r="A265" s="3">
        <v>10706</v>
      </c>
      <c r="B265" s="10" t="str">
        <f>IF(A265="NA","",VLOOKUP(A265,'QAQC ID Reference Page'!A$2:G$10999,2,FALSE))</f>
        <v>OBS0621</v>
      </c>
      <c r="C265" s="20">
        <f>IF(A265="NA","",VLOOKUP(A265,'QAQC ID Reference Page'!A$2:G$10999,3,FALSE))</f>
        <v>44370</v>
      </c>
      <c r="D265" s="12">
        <f>IF(A265="NA","",VLOOKUP(A265,'QAQC ID Reference Page'!A$2:G$10999,4,FALSE))</f>
        <v>0.56319444444444444</v>
      </c>
      <c r="E265" s="3">
        <f>IF(A265="NA","",VLOOKUP(A265,'QAQC ID Reference Page'!A$2:G$10999,5,FALSE))</f>
        <v>1023</v>
      </c>
      <c r="F265" s="3" t="str">
        <f>IF(A265="NA","",VLOOKUP(A265,'QAQC ID Reference Page'!A$2:G$10999,6,FALSE))</f>
        <v>TR</v>
      </c>
      <c r="G265" s="3" t="str">
        <f>IF(A265="NA","",VLOOKUP(A265,'QAQC ID Reference Page'!A$2:G$10999,7,FALSE))</f>
        <v>S</v>
      </c>
      <c r="H265" s="21">
        <f>IF(A265="NA","",VLOOKUP(A265,'Water Data'!G$2:O$9999,2,FALSE))</f>
        <v>6.51</v>
      </c>
      <c r="I265" s="21">
        <f>IF(A265="NA","",VLOOKUP(A265,'Water Data'!G$2:O$9999,3,FALSE))</f>
        <v>27.4</v>
      </c>
      <c r="J265" s="3">
        <f>IF(A265="NA","",VLOOKUP(A265,'Water Data'!G$2:O$9999,4,FALSE))</f>
        <v>0.1</v>
      </c>
      <c r="K265" s="3">
        <f>IF(A265="NA","",VLOOKUP(A265,'Water Data'!G$2:O$9999,6,FALSE))</f>
        <v>7.04</v>
      </c>
      <c r="L265" s="26">
        <f>IF(A265="NA","",VLOOKUP(A265,'Water Data'!G$2:O$9999,9,FALSE))</f>
        <v>7.4539999999999997</v>
      </c>
      <c r="M265" s="22">
        <f>IF(A265="NA","",VLOOKUP(A265,Nutrients!A$2:L$9999,8,FALSE))</f>
        <v>9.4499999999999993</v>
      </c>
      <c r="N265" s="22">
        <f>IF(A265="NA","",VLOOKUP(A265,Nutrients!A$2:L$9999,9,FALSE))</f>
        <v>0.59</v>
      </c>
      <c r="O265" s="23">
        <f>IF(A265="NA","",VLOOKUP(A265,Nutrients!A$2:L$9999,10,FALSE))</f>
        <v>0.35199999999999998</v>
      </c>
      <c r="P265" s="22">
        <f>IF(A265="NA","",VLOOKUP(A265,Nutrients!A$2:L$9999,11,FALSE))</f>
        <v>1.18</v>
      </c>
      <c r="Q265" s="24">
        <f>IF(A265="NA","",VLOOKUP(A265,Nutrients!A$2:L$9999,12,FALSE))</f>
        <v>88.42</v>
      </c>
      <c r="R265" s="26">
        <f>IF(A265="NA","",VLOOKUP(A265,Chla!A$2:O$9999,15,FALSE))</f>
        <v>6.0990933333333333</v>
      </c>
      <c r="S265" s="26">
        <f>IF(A265="NA","",VLOOKUP(A265,TSS!A$2:L$9999,12,FALSE))</f>
        <v>52.941176470588232</v>
      </c>
      <c r="T265" s="21">
        <f>IF(A265="NA","",VLOOKUP(A265,PCN!A$2:Q$9999,11,FALSE))</f>
        <v>35.536999999999999</v>
      </c>
      <c r="U265" s="21">
        <f>IF(A265="NA","",VLOOKUP(A265,PCN!A$2:Q$9999,12,FALSE))</f>
        <v>1.0999999999999999E-2</v>
      </c>
      <c r="V265" s="21">
        <f>IF(A265="NA","",VLOOKUP(A265,PCN!A$2:Q$9999,14,FALSE))</f>
        <v>183.33333333333331</v>
      </c>
      <c r="W265" s="21">
        <f>IF(A265="NA","",VLOOKUP(A265,PCN!A$2:Q$9999,15,FALSE))</f>
        <v>778.726</v>
      </c>
      <c r="X265" s="21">
        <f>IF(A265="NA","",VLOOKUP(A265,TN_DOC!A$2:I$9999,8,FALSE))</f>
        <v>0</v>
      </c>
      <c r="Y265" s="21">
        <f>IF(A265="NA","",VLOOKUP(A265,TN_DOC!A$2:I$9999,9,FALSE))</f>
        <v>0</v>
      </c>
      <c r="Z265" s="3"/>
    </row>
    <row r="266" spans="1:26" x14ac:dyDescent="0.2">
      <c r="A266" s="3">
        <v>10711</v>
      </c>
      <c r="B266" s="10" t="str">
        <f>IF(A266="NA","",VLOOKUP(A266,'QAQC ID Reference Page'!A$2:G$10999,2,FALSE))</f>
        <v>OBS0621</v>
      </c>
      <c r="C266" s="20">
        <f>IF(A266="NA","",VLOOKUP(A266,'QAQC ID Reference Page'!A$2:G$10999,3,FALSE))</f>
        <v>44370</v>
      </c>
      <c r="D266" s="12">
        <f>IF(A266="NA","",VLOOKUP(A266,'QAQC ID Reference Page'!A$2:G$10999,4,FALSE))</f>
        <v>0.56319444444444444</v>
      </c>
      <c r="E266" s="3">
        <f>IF(A266="NA","",VLOOKUP(A266,'QAQC ID Reference Page'!A$2:G$10999,5,FALSE))</f>
        <v>1025</v>
      </c>
      <c r="F266" s="3" t="str">
        <f>IF(A266="NA","",VLOOKUP(A266,'QAQC ID Reference Page'!A$2:G$10999,6,FALSE))</f>
        <v>TR</v>
      </c>
      <c r="G266" s="3" t="str">
        <f>IF(A266="NA","",VLOOKUP(A266,'QAQC ID Reference Page'!A$2:G$10999,7,FALSE))</f>
        <v>B</v>
      </c>
      <c r="H266" s="21">
        <f>IF(A266="NA","",VLOOKUP(A266,'Water Data'!G$2:O$9999,2,FALSE))</f>
        <v>5.96</v>
      </c>
      <c r="I266" s="21">
        <f>IF(A266="NA","",VLOOKUP(A266,'Water Data'!G$2:O$9999,3,FALSE))</f>
        <v>26.8</v>
      </c>
      <c r="J266" s="3">
        <f>IF(A266="NA","",VLOOKUP(A266,'Water Data'!G$2:O$9999,4,FALSE))</f>
        <v>0.11</v>
      </c>
      <c r="K266" s="3">
        <f>IF(A266="NA","",VLOOKUP(A266,'Water Data'!G$2:O$9999,6,FALSE))</f>
        <v>7.05</v>
      </c>
      <c r="L266" s="26">
        <f>IF(A266="NA","",VLOOKUP(A266,'Water Data'!G$2:O$9999,9,FALSE))</f>
        <v>7.7670000000000003</v>
      </c>
      <c r="M266" s="22">
        <f>IF(A266="NA","",VLOOKUP(A266,Nutrients!A$2:L$9999,8,FALSE))</f>
        <v>9.1999999999999993</v>
      </c>
      <c r="N266" s="22">
        <f>IF(A266="NA","",VLOOKUP(A266,Nutrients!A$2:L$9999,9,FALSE))</f>
        <v>0.6</v>
      </c>
      <c r="O266" s="23">
        <f>IF(A266="NA","",VLOOKUP(A266,Nutrients!A$2:L$9999,10,FALSE))</f>
        <v>0.34599999999999997</v>
      </c>
      <c r="P266" s="22">
        <f>IF(A266="NA","",VLOOKUP(A266,Nutrients!A$2:L$9999,11,FALSE))</f>
        <v>1.29</v>
      </c>
      <c r="Q266" s="24">
        <f>IF(A266="NA","",VLOOKUP(A266,Nutrients!A$2:L$9999,12,FALSE))</f>
        <v>88.36</v>
      </c>
      <c r="R266" s="26">
        <f>IF(A266="NA","",VLOOKUP(A266,Chla!A$2:O$9999,15,FALSE))</f>
        <v>6.0939399999999999</v>
      </c>
      <c r="S266" s="26">
        <f>IF(A266="NA","",VLOOKUP(A266,TSS!A$2:L$9999,12,FALSE))</f>
        <v>70.588235294117638</v>
      </c>
      <c r="T266" s="21">
        <f>IF(A266="NA","",VLOOKUP(A266,PCN!A$2:Q$9999,11,FALSE))</f>
        <v>35.761000000000003</v>
      </c>
      <c r="U266" s="21">
        <f>IF(A266="NA","",VLOOKUP(A266,PCN!A$2:Q$9999,12,FALSE))</f>
        <v>1.0999999999999999E-2</v>
      </c>
      <c r="V266" s="21">
        <f>IF(A266="NA","",VLOOKUP(A266,PCN!A$2:Q$9999,14,FALSE))</f>
        <v>183.33333333333331</v>
      </c>
      <c r="W266" s="21">
        <f>IF(A266="NA","",VLOOKUP(A266,PCN!A$2:Q$9999,15,FALSE))</f>
        <v>965.86800000000005</v>
      </c>
      <c r="X266" s="21">
        <f>IF(A266="NA","",VLOOKUP(A266,TN_DOC!A$2:I$9999,8,FALSE))</f>
        <v>0</v>
      </c>
      <c r="Y266" s="21">
        <f>IF(A266="NA","",VLOOKUP(A266,TN_DOC!A$2:I$9999,9,FALSE))</f>
        <v>0</v>
      </c>
      <c r="Z266" s="3"/>
    </row>
    <row r="267" spans="1:26" x14ac:dyDescent="0.2">
      <c r="A267" s="3">
        <v>10713</v>
      </c>
      <c r="B267" s="10" t="str">
        <f>IF(A267="NA","",VLOOKUP(A267,'QAQC ID Reference Page'!A$2:G$10999,2,FALSE))</f>
        <v>OBS0621</v>
      </c>
      <c r="C267" s="20">
        <f>IF(A267="NA","",VLOOKUP(A267,'QAQC ID Reference Page'!A$2:G$10999,3,FALSE))</f>
        <v>44370</v>
      </c>
      <c r="D267" s="12">
        <f>IF(A267="NA","",VLOOKUP(A267,'QAQC ID Reference Page'!A$2:G$10999,4,FALSE))</f>
        <v>0.57777777777777772</v>
      </c>
      <c r="E267" s="3">
        <f>IF(A267="NA","",VLOOKUP(A267,'QAQC ID Reference Page'!A$2:G$10999,5,FALSE))</f>
        <v>1022</v>
      </c>
      <c r="F267" s="3" t="str">
        <f>IF(A267="NA","",VLOOKUP(A267,'QAQC ID Reference Page'!A$2:G$10999,6,FALSE))</f>
        <v>TR-up</v>
      </c>
      <c r="G267" s="3" t="str">
        <f>IF(A267="NA","",VLOOKUP(A267,'QAQC ID Reference Page'!A$2:G$10999,7,FALSE))</f>
        <v>S</v>
      </c>
      <c r="H267" s="21">
        <f>IF(A267="NA","",VLOOKUP(A267,'Water Data'!G$2:O$9999,2,FALSE))</f>
        <v>5.38</v>
      </c>
      <c r="I267" s="21">
        <f>IF(A267="NA","",VLOOKUP(A267,'Water Data'!G$2:O$9999,3,FALSE))</f>
        <v>26.5</v>
      </c>
      <c r="J267" s="3">
        <f>IF(A267="NA","",VLOOKUP(A267,'Water Data'!G$2:O$9999,4,FALSE))</f>
        <v>0.05</v>
      </c>
      <c r="K267" s="3">
        <f>IF(A267="NA","",VLOOKUP(A267,'Water Data'!G$2:O$9999,6,FALSE))</f>
        <v>8.23</v>
      </c>
      <c r="L267" s="26">
        <f>IF(A267="NA","",VLOOKUP(A267,'Water Data'!G$2:O$9999,9,FALSE))</f>
        <v>6.4109999999999996</v>
      </c>
      <c r="M267" s="22">
        <f>IF(A267="NA","",VLOOKUP(A267,Nutrients!A$2:L$9999,8,FALSE))</f>
        <v>10.37</v>
      </c>
      <c r="N267" s="22">
        <f>IF(A267="NA","",VLOOKUP(A267,Nutrients!A$2:L$9999,9,FALSE))</f>
        <v>0.47</v>
      </c>
      <c r="O267" s="23">
        <f>IF(A267="NA","",VLOOKUP(A267,Nutrients!A$2:L$9999,10,FALSE))</f>
        <v>0.10299999999999999</v>
      </c>
      <c r="P267" s="22">
        <f>IF(A267="NA","",VLOOKUP(A267,Nutrients!A$2:L$9999,11,FALSE))</f>
        <v>2.91</v>
      </c>
      <c r="Q267" s="24">
        <f>IF(A267="NA","",VLOOKUP(A267,Nutrients!A$2:L$9999,12,FALSE))</f>
        <v>39.5</v>
      </c>
      <c r="R267" s="26">
        <f>IF(A267="NA","",VLOOKUP(A267,Chla!A$2:O$9999,15,FALSE))</f>
        <v>3.2925466666666665</v>
      </c>
      <c r="S267" s="26">
        <f>IF(A267="NA","",VLOOKUP(A267,TSS!A$2:L$9999,12,FALSE))</f>
        <v>52.941176470588232</v>
      </c>
      <c r="T267" s="21">
        <f>IF(A267="NA","",VLOOKUP(A267,PCN!A$2:Q$9999,11,FALSE))</f>
        <v>33.002000000000002</v>
      </c>
      <c r="U267" s="21">
        <f>IF(A267="NA","",VLOOKUP(A267,PCN!A$2:Q$9999,12,FALSE))</f>
        <v>0.01</v>
      </c>
      <c r="V267" s="21">
        <f>IF(A267="NA","",VLOOKUP(A267,PCN!A$2:Q$9999,14,FALSE))</f>
        <v>166.66666666666669</v>
      </c>
      <c r="W267" s="21">
        <f>IF(A267="NA","",VLOOKUP(A267,PCN!A$2:Q$9999,15,FALSE))</f>
        <v>762.34299999999996</v>
      </c>
      <c r="X267" s="21">
        <f>IF(A267="NA","",VLOOKUP(A267,TN_DOC!A$2:I$9999,8,FALSE))</f>
        <v>0</v>
      </c>
      <c r="Y267" s="21">
        <f>IF(A267="NA","",VLOOKUP(A267,TN_DOC!A$2:I$9999,9,FALSE))</f>
        <v>0</v>
      </c>
      <c r="Z267" s="3"/>
    </row>
    <row r="268" spans="1:26" x14ac:dyDescent="0.2">
      <c r="A268" s="3">
        <v>10715</v>
      </c>
      <c r="B268" s="10" t="str">
        <f>IF(A268="NA","",VLOOKUP(A268,'QAQC ID Reference Page'!A$2:G$10999,2,FALSE))</f>
        <v>OBS0621</v>
      </c>
      <c r="C268" s="20">
        <f>IF(A268="NA","",VLOOKUP(A268,'QAQC ID Reference Page'!A$2:G$10999,3,FALSE))</f>
        <v>44370</v>
      </c>
      <c r="D268" s="12">
        <f>IF(A268="NA","",VLOOKUP(A268,'QAQC ID Reference Page'!A$2:G$10999,4,FALSE))</f>
        <v>0.57777777777777772</v>
      </c>
      <c r="E268" s="3">
        <f>IF(A268="NA","",VLOOKUP(A268,'QAQC ID Reference Page'!A$2:G$10999,5,FALSE))</f>
        <v>1041</v>
      </c>
      <c r="F268" s="3" t="str">
        <f>IF(A268="NA","",VLOOKUP(A268,'QAQC ID Reference Page'!A$2:G$10999,6,FALSE))</f>
        <v>TR-up</v>
      </c>
      <c r="G268" s="3" t="str">
        <f>IF(A268="NA","",VLOOKUP(A268,'QAQC ID Reference Page'!A$2:G$10999,7,FALSE))</f>
        <v>B</v>
      </c>
      <c r="H268" s="21">
        <f>IF(A268="NA","",VLOOKUP(A268,'Water Data'!G$2:O$9999,2,FALSE))</f>
        <v>5.43</v>
      </c>
      <c r="I268" s="21">
        <f>IF(A268="NA","",VLOOKUP(A268,'Water Data'!G$2:O$9999,3,FALSE))</f>
        <v>26.3</v>
      </c>
      <c r="J268" s="3">
        <f>IF(A268="NA","",VLOOKUP(A268,'Water Data'!G$2:O$9999,4,FALSE))</f>
        <v>0.05</v>
      </c>
      <c r="K268" s="3">
        <f>IF(A268="NA","",VLOOKUP(A268,'Water Data'!G$2:O$9999,6,FALSE))</f>
        <v>6.98</v>
      </c>
      <c r="L268" s="26">
        <f>IF(A268="NA","",VLOOKUP(A268,'Water Data'!G$2:O$9999,9,FALSE))</f>
        <v>8.0030000000000001</v>
      </c>
      <c r="M268" s="22">
        <f>IF(A268="NA","",VLOOKUP(A268,Nutrients!A$2:L$9999,8,FALSE))</f>
        <v>12.26</v>
      </c>
      <c r="N268" s="22">
        <f>IF(A268="NA","",VLOOKUP(A268,Nutrients!A$2:L$9999,9,FALSE))</f>
        <v>0.49</v>
      </c>
      <c r="O268" s="23">
        <f>IF(A268="NA","",VLOOKUP(A268,Nutrients!A$2:L$9999,10,FALSE))</f>
        <v>0.39400000000000002</v>
      </c>
      <c r="P268" s="22">
        <f>IF(A268="NA","",VLOOKUP(A268,Nutrients!A$2:L$9999,11,FALSE))</f>
        <v>2.21</v>
      </c>
      <c r="Q268" s="24">
        <f>IF(A268="NA","",VLOOKUP(A268,Nutrients!A$2:L$9999,12,FALSE))</f>
        <v>87.47</v>
      </c>
      <c r="R268" s="26">
        <f>IF(A268="NA","",VLOOKUP(A268,Chla!A$2:O$9999,15,FALSE))</f>
        <v>5.4846733333333333</v>
      </c>
      <c r="S268" s="26">
        <f>IF(A268="NA","",VLOOKUP(A268,TSS!A$2:L$9999,12,FALSE))</f>
        <v>82.35294117647058</v>
      </c>
      <c r="T268" s="21">
        <f>IF(A268="NA","",VLOOKUP(A268,PCN!A$2:Q$9999,11,FALSE))</f>
        <v>28.984999999999999</v>
      </c>
      <c r="U268" s="21">
        <f>IF(A268="NA","",VLOOKUP(A268,PCN!A$2:Q$9999,12,FALSE))</f>
        <v>8.9999999999999993E-3</v>
      </c>
      <c r="V268" s="21">
        <f>IF(A268="NA","",VLOOKUP(A268,PCN!A$2:Q$9999,14,FALSE))</f>
        <v>150</v>
      </c>
      <c r="W268" s="21">
        <f>IF(A268="NA","",VLOOKUP(A268,PCN!A$2:Q$9999,15,FALSE))</f>
        <v>996.625</v>
      </c>
      <c r="X268" s="21">
        <f>IF(A268="NA","",VLOOKUP(A268,TN_DOC!A$2:I$9999,8,FALSE))</f>
        <v>0</v>
      </c>
      <c r="Y268" s="21">
        <f>IF(A268="NA","",VLOOKUP(A268,TN_DOC!A$2:I$9999,9,FALSE))</f>
        <v>0</v>
      </c>
      <c r="Z268" s="3"/>
    </row>
    <row r="269" spans="1:26" x14ac:dyDescent="0.2">
      <c r="A269" s="3">
        <v>10716</v>
      </c>
      <c r="B269" s="10" t="str">
        <f>IF(A269="NA","",VLOOKUP(A269,'QAQC ID Reference Page'!A$2:G$10999,2,FALSE))</f>
        <v>OBS0621</v>
      </c>
      <c r="C269" s="20">
        <f>IF(A269="NA","",VLOOKUP(A269,'QAQC ID Reference Page'!A$2:G$10999,3,FALSE))</f>
        <v>44370</v>
      </c>
      <c r="D269" s="12">
        <f>IF(A269="NA","",VLOOKUP(A269,'QAQC ID Reference Page'!A$2:G$10999,4,FALSE))</f>
        <v>0.59097222222222223</v>
      </c>
      <c r="E269" s="3">
        <f>IF(A269="NA","",VLOOKUP(A269,'QAQC ID Reference Page'!A$2:G$10999,5,FALSE))</f>
        <v>1003</v>
      </c>
      <c r="F269" s="3" t="str">
        <f>IF(A269="NA","",VLOOKUP(A269,'QAQC ID Reference Page'!A$2:G$10999,6,FALSE))</f>
        <v>BR</v>
      </c>
      <c r="G269" s="3" t="str">
        <f>IF(A269="NA","",VLOOKUP(A269,'QAQC ID Reference Page'!A$2:G$10999,7,FALSE))</f>
        <v>S</v>
      </c>
      <c r="H269" s="21">
        <f>IF(A269="NA","",VLOOKUP(A269,'Water Data'!G$2:O$9999,2,FALSE))</f>
        <v>5.44</v>
      </c>
      <c r="I269" s="21">
        <f>IF(A269="NA","",VLOOKUP(A269,'Water Data'!G$2:O$9999,3,FALSE))</f>
        <v>26.3</v>
      </c>
      <c r="J269" s="3">
        <f>IF(A269="NA","",VLOOKUP(A269,'Water Data'!G$2:O$9999,4,FALSE))</f>
        <v>0.05</v>
      </c>
      <c r="K269" s="3">
        <f>IF(A269="NA","",VLOOKUP(A269,'Water Data'!G$2:O$9999,6,FALSE))</f>
        <v>8.1300000000000008</v>
      </c>
      <c r="L269" s="26">
        <f>IF(A269="NA","",VLOOKUP(A269,'Water Data'!G$2:O$9999,9,FALSE))</f>
        <v>7.484</v>
      </c>
      <c r="M269" s="22">
        <f>IF(A269="NA","",VLOOKUP(A269,Nutrients!A$2:L$9999,8,FALSE))</f>
        <v>11.9</v>
      </c>
      <c r="N269" s="22">
        <f>IF(A269="NA","",VLOOKUP(A269,Nutrients!A$2:L$9999,9,FALSE))</f>
        <v>0.49</v>
      </c>
      <c r="O269" s="23">
        <f>IF(A269="NA","",VLOOKUP(A269,Nutrients!A$2:L$9999,10,FALSE))</f>
        <v>0.371</v>
      </c>
      <c r="P269" s="22">
        <f>IF(A269="NA","",VLOOKUP(A269,Nutrients!A$2:L$9999,11,FALSE))</f>
        <v>1.8199999999999998</v>
      </c>
      <c r="Q269" s="24">
        <f>IF(A269="NA","",VLOOKUP(A269,Nutrients!A$2:L$9999,12,FALSE))</f>
        <v>89.7</v>
      </c>
      <c r="R269" s="26">
        <f>IF(A269="NA","",VLOOKUP(A269,Chla!A$2:O$9999,15,FALSE))</f>
        <v>5.383046666666667</v>
      </c>
      <c r="S269" s="26">
        <f>IF(A269="NA","",VLOOKUP(A269,TSS!A$2:L$9999,12,FALSE))</f>
        <v>47.058823529411761</v>
      </c>
      <c r="T269" s="21">
        <f>IF(A269="NA","",VLOOKUP(A269,PCN!A$2:Q$9999,11,FALSE))</f>
        <v>78.831000000000003</v>
      </c>
      <c r="U269" s="21">
        <f>IF(A269="NA","",VLOOKUP(A269,PCN!A$2:Q$9999,12,FALSE))</f>
        <v>2.1999999999999999E-2</v>
      </c>
      <c r="V269" s="21">
        <f>IF(A269="NA","",VLOOKUP(A269,PCN!A$2:Q$9999,14,FALSE))</f>
        <v>366.66666666666663</v>
      </c>
      <c r="W269" s="21">
        <f>IF(A269="NA","",VLOOKUP(A269,PCN!A$2:Q$9999,15,FALSE))</f>
        <v>860.351</v>
      </c>
      <c r="X269" s="21">
        <f>IF(A269="NA","",VLOOKUP(A269,TN_DOC!A$2:I$9999,8,FALSE))</f>
        <v>0</v>
      </c>
      <c r="Y269" s="21">
        <f>IF(A269="NA","",VLOOKUP(A269,TN_DOC!A$2:I$9999,9,FALSE))</f>
        <v>0</v>
      </c>
      <c r="Z269" s="3"/>
    </row>
    <row r="270" spans="1:26" x14ac:dyDescent="0.2">
      <c r="A270" s="3">
        <v>10714</v>
      </c>
      <c r="B270" s="10" t="str">
        <f>IF(A270="NA","",VLOOKUP(A270,'QAQC ID Reference Page'!A$2:G$10999,2,FALSE))</f>
        <v>OBS0621</v>
      </c>
      <c r="C270" s="20">
        <f>IF(A270="NA","",VLOOKUP(A270,'QAQC ID Reference Page'!A$2:G$10999,3,FALSE))</f>
        <v>44370</v>
      </c>
      <c r="D270" s="12">
        <f>IF(A270="NA","",VLOOKUP(A270,'QAQC ID Reference Page'!A$2:G$10999,4,FALSE))</f>
        <v>0.59097222222222223</v>
      </c>
      <c r="E270" s="3">
        <f>IF(A270="NA","",VLOOKUP(A270,'QAQC ID Reference Page'!A$2:G$10999,5,FALSE))</f>
        <v>1006</v>
      </c>
      <c r="F270" s="3" t="str">
        <f>IF(A270="NA","",VLOOKUP(A270,'QAQC ID Reference Page'!A$2:G$10999,6,FALSE))</f>
        <v>BR</v>
      </c>
      <c r="G270" s="3" t="str">
        <f>IF(A270="NA","",VLOOKUP(A270,'QAQC ID Reference Page'!A$2:G$10999,7,FALSE))</f>
        <v>B</v>
      </c>
      <c r="H270" s="21">
        <f>IF(A270="NA","",VLOOKUP(A270,'Water Data'!G$2:O$9999,2,FALSE))</f>
        <v>5.57</v>
      </c>
      <c r="I270" s="21">
        <f>IF(A270="NA","",VLOOKUP(A270,'Water Data'!G$2:O$9999,3,FALSE))</f>
        <v>26.2</v>
      </c>
      <c r="J270" s="3">
        <f>IF(A270="NA","",VLOOKUP(A270,'Water Data'!G$2:O$9999,4,FALSE))</f>
        <v>0.05</v>
      </c>
      <c r="K270" s="3">
        <f>IF(A270="NA","",VLOOKUP(A270,'Water Data'!G$2:O$9999,6,FALSE))</f>
        <v>6.96</v>
      </c>
      <c r="L270" s="26">
        <f>IF(A270="NA","",VLOOKUP(A270,'Water Data'!G$2:O$9999,9,FALSE))</f>
        <v>7.7080000000000002</v>
      </c>
      <c r="M270" s="22">
        <f>IF(A270="NA","",VLOOKUP(A270,Nutrients!A$2:L$9999,8,FALSE))</f>
        <v>12.15</v>
      </c>
      <c r="N270" s="22">
        <f>IF(A270="NA","",VLOOKUP(A270,Nutrients!A$2:L$9999,9,FALSE))</f>
        <v>0.46</v>
      </c>
      <c r="O270" s="23">
        <f>IF(A270="NA","",VLOOKUP(A270,Nutrients!A$2:L$9999,10,FALSE))</f>
        <v>0.34100000000000003</v>
      </c>
      <c r="P270" s="22">
        <f>IF(A270="NA","",VLOOKUP(A270,Nutrients!A$2:L$9999,11,FALSE))</f>
        <v>1.62</v>
      </c>
      <c r="Q270" s="24">
        <f>IF(A270="NA","",VLOOKUP(A270,Nutrients!A$2:L$9999,12,FALSE))</f>
        <v>81.05</v>
      </c>
      <c r="R270" s="26">
        <f>IF(A270="NA","",VLOOKUP(A270,Chla!A$2:O$9999,15,FALSE))</f>
        <v>6.1819999999999995</v>
      </c>
      <c r="S270" s="3">
        <f>IF(A270="NA","",VLOOKUP(A270,TSS!A$2:L$9999,12,FALSE))</f>
        <v>99.999999999999986</v>
      </c>
      <c r="T270" s="21">
        <f>IF(A270="NA","",VLOOKUP(A270,PCN!A$2:Q$9999,11,FALSE))</f>
        <v>100.61199999999999</v>
      </c>
      <c r="U270" s="21">
        <f>IF(A270="NA","",VLOOKUP(A270,PCN!A$2:Q$9999,12,FALSE))</f>
        <v>2.8000000000000001E-2</v>
      </c>
      <c r="V270" s="21">
        <f>IF(A270="NA","",VLOOKUP(A270,PCN!A$2:Q$9999,14,FALSE))</f>
        <v>466.66666666666669</v>
      </c>
      <c r="W270" s="21">
        <f>IF(A270="NA","",VLOOKUP(A270,PCN!A$2:Q$9999,15,FALSE))</f>
        <v>1789.8630000000001</v>
      </c>
      <c r="X270" s="21">
        <f>IF(A270="NA","",VLOOKUP(A270,TN_DOC!A$2:I$9999,8,FALSE))</f>
        <v>0</v>
      </c>
      <c r="Y270" s="21">
        <f>IF(A270="NA","",VLOOKUP(A270,TN_DOC!A$2:I$9999,9,FALSE))</f>
        <v>0</v>
      </c>
      <c r="Z270" s="3"/>
    </row>
    <row r="271" spans="1:26" x14ac:dyDescent="0.2">
      <c r="A271" s="3">
        <v>10703</v>
      </c>
      <c r="B271" s="10" t="str">
        <f>IF(A271="NA","",VLOOKUP(A271,'QAQC ID Reference Page'!A$2:G$10999,2,FALSE))</f>
        <v>OBS0621</v>
      </c>
      <c r="C271" s="20">
        <f>IF(A271="NA","",VLOOKUP(A271,'QAQC ID Reference Page'!A$2:G$10999,3,FALSE))</f>
        <v>44370</v>
      </c>
      <c r="D271" s="12">
        <f>IF(A271="NA","",VLOOKUP(A271,'QAQC ID Reference Page'!A$2:G$10999,4,FALSE))</f>
        <v>0.60486111111111107</v>
      </c>
      <c r="E271" s="3">
        <f>IF(A271="NA","",VLOOKUP(A271,'QAQC ID Reference Page'!A$2:G$10999,5,FALSE))</f>
        <v>1008</v>
      </c>
      <c r="F271" s="3" t="str">
        <f>IF(A271="NA","",VLOOKUP(A271,'QAQC ID Reference Page'!A$2:G$10999,6,FALSE))</f>
        <v>I9-1</v>
      </c>
      <c r="G271" s="3" t="str">
        <f>IF(A271="NA","",VLOOKUP(A271,'QAQC ID Reference Page'!A$2:G$10999,7,FALSE))</f>
        <v>S</v>
      </c>
      <c r="H271" s="21">
        <f>IF(A271="NA","",VLOOKUP(A271,'Water Data'!G$2:O$9999,2,FALSE))</f>
        <v>8.9499999999999993</v>
      </c>
      <c r="I271" s="21">
        <f>IF(A271="NA","",VLOOKUP(A271,'Water Data'!G$2:O$9999,3,FALSE))</f>
        <v>30.1</v>
      </c>
      <c r="J271" s="3">
        <f>IF(A271="NA","",VLOOKUP(A271,'Water Data'!G$2:O$9999,4,FALSE))</f>
        <v>0.04</v>
      </c>
      <c r="K271" s="3">
        <f>IF(A271="NA","",VLOOKUP(A271,'Water Data'!G$2:O$9999,6,FALSE))</f>
        <v>7.64</v>
      </c>
      <c r="L271" s="26">
        <f>IF(A271="NA","",VLOOKUP(A271,'Water Data'!G$2:O$9999,9,FALSE))</f>
        <v>5.5723333330000004</v>
      </c>
      <c r="M271" s="22">
        <f>IF(A271="NA","",VLOOKUP(A271,Nutrients!A$2:L$9999,8,FALSE))</f>
        <v>5.82</v>
      </c>
      <c r="N271" s="22">
        <f>IF(A271="NA","",VLOOKUP(A271,Nutrients!A$2:L$9999,9,FALSE))</f>
        <v>0.6</v>
      </c>
      <c r="O271" s="23">
        <f>IF(A271="NA","",VLOOKUP(A271,Nutrients!A$2:L$9999,10,FALSE))</f>
        <v>0.27200000000000002</v>
      </c>
      <c r="P271" s="22">
        <f>IF(A271="NA","",VLOOKUP(A271,Nutrients!A$2:L$9999,11,FALSE))</f>
        <v>3.81</v>
      </c>
      <c r="Q271" s="24">
        <f>IF(A271="NA","",VLOOKUP(A271,Nutrients!A$2:L$9999,12,FALSE))</f>
        <v>78.75</v>
      </c>
      <c r="R271" s="26">
        <f>IF(A271="NA","",VLOOKUP(A271,Chla!A$2:O$9999,15,FALSE))</f>
        <v>15.791613333333331</v>
      </c>
      <c r="S271" s="26">
        <f>IF(A271="NA","",VLOOKUP(A271,TSS!A$2:L$9999,12,FALSE))</f>
        <v>53.333333333333336</v>
      </c>
      <c r="T271" s="21">
        <f>IF(A271="NA","",VLOOKUP(A271,PCN!A$2:Q$9999,11,FALSE))</f>
        <v>38.244</v>
      </c>
      <c r="U271" s="21">
        <f>IF(A271="NA","",VLOOKUP(A271,PCN!A$2:Q$9999,12,FALSE))</f>
        <v>1.0999999999999999E-2</v>
      </c>
      <c r="V271" s="21">
        <f>IF(A271="NA","",VLOOKUP(A271,PCN!A$2:Q$9999,14,FALSE))</f>
        <v>183.33333333333331</v>
      </c>
      <c r="W271" s="21">
        <f>IF(A271="NA","",VLOOKUP(A271,PCN!A$2:Q$9999,15,FALSE))</f>
        <v>882.11199999999997</v>
      </c>
      <c r="X271" s="21">
        <f>IF(A271="NA","",VLOOKUP(A271,TN_DOC!A$2:I$9999,8,FALSE))</f>
        <v>0</v>
      </c>
      <c r="Y271" s="21">
        <f>IF(A271="NA","",VLOOKUP(A271,TN_DOC!A$2:I$9999,9,FALSE))</f>
        <v>0</v>
      </c>
      <c r="Z271" s="3"/>
    </row>
    <row r="272" spans="1:26" x14ac:dyDescent="0.2">
      <c r="A272" s="3">
        <v>10712</v>
      </c>
      <c r="B272" s="10" t="str">
        <f>IF(A272="NA","",VLOOKUP(A272,'QAQC ID Reference Page'!A$2:G$10999,2,FALSE))</f>
        <v>OBS0621</v>
      </c>
      <c r="C272" s="20">
        <f>IF(A272="NA","",VLOOKUP(A272,'QAQC ID Reference Page'!A$2:G$10999,3,FALSE))</f>
        <v>44370</v>
      </c>
      <c r="D272" s="12">
        <f>IF(A272="NA","",VLOOKUP(A272,'QAQC ID Reference Page'!A$2:G$10999,4,FALSE))</f>
        <v>0.60486111111111107</v>
      </c>
      <c r="E272" s="3">
        <f>IF(A272="NA","",VLOOKUP(A272,'QAQC ID Reference Page'!A$2:G$10999,5,FALSE))</f>
        <v>1029</v>
      </c>
      <c r="F272" s="3" t="str">
        <f>IF(A272="NA","",VLOOKUP(A272,'QAQC ID Reference Page'!A$2:G$10999,6,FALSE))</f>
        <v>I9-1</v>
      </c>
      <c r="G272" s="3" t="str">
        <f>IF(A272="NA","",VLOOKUP(A272,'QAQC ID Reference Page'!A$2:G$10999,7,FALSE))</f>
        <v>B</v>
      </c>
      <c r="H272" s="21">
        <f>IF(A272="NA","",VLOOKUP(A272,'Water Data'!G$2:O$9999,2,FALSE))</f>
        <v>8.4600000000000009</v>
      </c>
      <c r="I272" s="21">
        <f>IF(A272="NA","",VLOOKUP(A272,'Water Data'!G$2:O$9999,3,FALSE))</f>
        <v>29.3</v>
      </c>
      <c r="J272" s="3">
        <f>IF(A272="NA","",VLOOKUP(A272,'Water Data'!G$2:O$9999,4,FALSE))</f>
        <v>0.06</v>
      </c>
      <c r="K272" s="3">
        <f>IF(A272="NA","",VLOOKUP(A272,'Water Data'!G$2:O$9999,6,FALSE))</f>
        <v>7.52</v>
      </c>
      <c r="L272" s="26">
        <f>IF(A272="NA","",VLOOKUP(A272,'Water Data'!G$2:O$9999,9,FALSE))</f>
        <v>5.5019999999999998</v>
      </c>
      <c r="M272" s="22">
        <f>IF(A272="NA","",VLOOKUP(A272,Nutrients!A$2:L$9999,8,FALSE))</f>
        <v>6.52</v>
      </c>
      <c r="N272" s="22">
        <f>IF(A272="NA","",VLOOKUP(A272,Nutrients!A$2:L$9999,9,FALSE))</f>
        <v>0.33</v>
      </c>
      <c r="O272" s="23">
        <f>IF(A272="NA","",VLOOKUP(A272,Nutrients!A$2:L$9999,10,FALSE))</f>
        <v>0.29699999999999999</v>
      </c>
      <c r="P272" s="22">
        <f>IF(A272="NA","",VLOOKUP(A272,Nutrients!A$2:L$9999,11,FALSE))</f>
        <v>1.42</v>
      </c>
      <c r="Q272" s="24">
        <f>IF(A272="NA","",VLOOKUP(A272,Nutrients!A$2:L$9999,12,FALSE))</f>
        <v>74.459999999999994</v>
      </c>
      <c r="R272" s="26">
        <f>IF(A272="NA","",VLOOKUP(A272,Chla!A$2:O$9999,15,FALSE))</f>
        <v>13.311653333333329</v>
      </c>
      <c r="S272" s="26">
        <f>IF(A272="NA","",VLOOKUP(A272,TSS!A$2:L$9999,12,FALSE))</f>
        <v>58.823529411764703</v>
      </c>
      <c r="T272" s="21">
        <f>IF(A272="NA","",VLOOKUP(A272,PCN!A$2:Q$9999,11,FALSE))</f>
        <v>40.856999999999999</v>
      </c>
      <c r="U272" s="21">
        <f>IF(A272="NA","",VLOOKUP(A272,PCN!A$2:Q$9999,12,FALSE))</f>
        <v>1.2E-2</v>
      </c>
      <c r="V272" s="21">
        <f>IF(A272="NA","",VLOOKUP(A272,PCN!A$2:Q$9999,14,FALSE))</f>
        <v>200</v>
      </c>
      <c r="W272" s="21">
        <f>IF(A272="NA","",VLOOKUP(A272,PCN!A$2:Q$9999,15,FALSE))</f>
        <v>1027.2090000000001</v>
      </c>
      <c r="X272" s="21">
        <f>IF(A272="NA","",VLOOKUP(A272,TN_DOC!A$2:I$9999,8,FALSE))</f>
        <v>0</v>
      </c>
      <c r="Y272" s="21">
        <f>IF(A272="NA","",VLOOKUP(A272,TN_DOC!A$2:I$9999,9,FALSE))</f>
        <v>0</v>
      </c>
      <c r="Z272" s="3"/>
    </row>
    <row r="273" spans="1:26" x14ac:dyDescent="0.2">
      <c r="A273" s="3">
        <v>10717</v>
      </c>
      <c r="B273" s="10" t="str">
        <f>IF(A273="NA","",VLOOKUP(A273,'QAQC ID Reference Page'!A$2:G$10999,2,FALSE))</f>
        <v>OBS0621</v>
      </c>
      <c r="C273" s="20">
        <f>IF(A273="NA","",VLOOKUP(A273,'QAQC ID Reference Page'!A$2:G$10999,3,FALSE))</f>
        <v>44370</v>
      </c>
      <c r="D273" s="12">
        <f>IF(A273="NA","",VLOOKUP(A273,'QAQC ID Reference Page'!A$2:G$10999,4,FALSE))</f>
        <v>0.62986111111111109</v>
      </c>
      <c r="E273" s="3">
        <f>IF(A273="NA","",VLOOKUP(A273,'QAQC ID Reference Page'!A$2:G$10999,5,FALSE))</f>
        <v>1004</v>
      </c>
      <c r="F273" s="3" t="str">
        <f>IF(A273="NA","",VLOOKUP(A273,'QAQC ID Reference Page'!A$2:G$10999,6,FALSE))</f>
        <v>I7C</v>
      </c>
      <c r="G273" s="3" t="str">
        <f>IF(A273="NA","",VLOOKUP(A273,'QAQC ID Reference Page'!A$2:G$10999,7,FALSE))</f>
        <v>S</v>
      </c>
      <c r="H273" s="21">
        <f>IF(A273="NA","",VLOOKUP(A273,'Water Data'!G$2:O$9999,2,FALSE))</f>
        <v>5.18</v>
      </c>
      <c r="I273" s="21">
        <f>IF(A273="NA","",VLOOKUP(A273,'Water Data'!G$2:O$9999,3,FALSE))</f>
        <v>26.6</v>
      </c>
      <c r="J273" s="3">
        <f>IF(A273="NA","",VLOOKUP(A273,'Water Data'!G$2:O$9999,4,FALSE))</f>
        <v>1.07</v>
      </c>
      <c r="K273" s="3">
        <f>IF(A273="NA","",VLOOKUP(A273,'Water Data'!G$2:O$9999,6,FALSE))</f>
        <v>6.86</v>
      </c>
      <c r="L273" s="26">
        <f>IF(A273="NA","",VLOOKUP(A273,'Water Data'!G$2:O$9999,9,FALSE))</f>
        <v>7.8176666670000001</v>
      </c>
      <c r="M273" s="22">
        <f>IF(A273="NA","",VLOOKUP(A273,Nutrients!A$2:L$9999,8,FALSE))</f>
        <v>11.74</v>
      </c>
      <c r="N273" s="22">
        <f>IF(A273="NA","",VLOOKUP(A273,Nutrients!A$2:L$9999,9,FALSE))</f>
        <v>0.57999999999999996</v>
      </c>
      <c r="O273" s="23">
        <f>IF(A273="NA","",VLOOKUP(A273,Nutrients!A$2:L$9999,10,FALSE))</f>
        <v>0.02</v>
      </c>
      <c r="P273" s="22">
        <f>IF(A273="NA","",VLOOKUP(A273,Nutrients!A$2:L$9999,11,FALSE))</f>
        <v>4.18</v>
      </c>
      <c r="Q273" s="24">
        <f>IF(A273="NA","",VLOOKUP(A273,Nutrients!A$2:L$9999,12,FALSE))</f>
        <v>30.62</v>
      </c>
      <c r="R273" s="26">
        <f>IF(A273="NA","",VLOOKUP(A273,Chla!A$2:O$9999,15,FALSE))</f>
        <v>2.60114</v>
      </c>
      <c r="S273" s="3" t="str">
        <f>IF(A273="NA","",VLOOKUP(A273,TSS!A$2:L$9999,12,FALSE))</f>
        <v>NA</v>
      </c>
      <c r="T273" s="21">
        <f>IF(A273="NA","",VLOOKUP(A273,PCN!A$2:Q$9999,11,FALSE))</f>
        <v>40.478000000000002</v>
      </c>
      <c r="U273" s="21">
        <f>IF(A273="NA","",VLOOKUP(A273,PCN!A$2:Q$9999,12,FALSE))</f>
        <v>1.2E-2</v>
      </c>
      <c r="V273" s="21">
        <f>IF(A273="NA","",VLOOKUP(A273,PCN!A$2:Q$9999,14,FALSE))</f>
        <v>200</v>
      </c>
      <c r="W273" s="21">
        <f>IF(A273="NA","",VLOOKUP(A273,PCN!A$2:Q$9999,15,FALSE))</f>
        <v>1067.643</v>
      </c>
      <c r="X273" s="21">
        <f>IF(A273="NA","",VLOOKUP(A273,TN_DOC!A$2:I$9999,8,FALSE))</f>
        <v>0</v>
      </c>
      <c r="Y273" s="21">
        <f>IF(A273="NA","",VLOOKUP(A273,TN_DOC!A$2:I$9999,9,FALSE))</f>
        <v>0</v>
      </c>
      <c r="Z273" s="3"/>
    </row>
    <row r="274" spans="1:26" x14ac:dyDescent="0.2">
      <c r="A274" s="3">
        <v>10718</v>
      </c>
      <c r="B274" s="10" t="str">
        <f>IF(A274="NA","",VLOOKUP(A274,'QAQC ID Reference Page'!A$2:G$10999,2,FALSE))</f>
        <v>OBS0621</v>
      </c>
      <c r="C274" s="20">
        <f>IF(A274="NA","",VLOOKUP(A274,'QAQC ID Reference Page'!A$2:G$10999,3,FALSE))</f>
        <v>44370</v>
      </c>
      <c r="D274" s="12">
        <f>IF(A274="NA","",VLOOKUP(A274,'QAQC ID Reference Page'!A$2:G$10999,4,FALSE))</f>
        <v>0.62986111111111109</v>
      </c>
      <c r="E274" s="3">
        <f>IF(A274="NA","",VLOOKUP(A274,'QAQC ID Reference Page'!A$2:G$10999,5,FALSE))</f>
        <v>1027</v>
      </c>
      <c r="F274" s="3" t="str">
        <f>IF(A274="NA","",VLOOKUP(A274,'QAQC ID Reference Page'!A$2:G$10999,6,FALSE))</f>
        <v>I7C</v>
      </c>
      <c r="G274" s="3" t="str">
        <f>IF(A274="NA","",VLOOKUP(A274,'QAQC ID Reference Page'!A$2:G$10999,7,FALSE))</f>
        <v>B</v>
      </c>
      <c r="H274" s="21">
        <f>IF(A274="NA","",VLOOKUP(A274,'Water Data'!G$2:O$9999,2,FALSE))</f>
        <v>3.85</v>
      </c>
      <c r="I274" s="21">
        <f>IF(A274="NA","",VLOOKUP(A274,'Water Data'!G$2:O$9999,3,FALSE))</f>
        <v>26.2</v>
      </c>
      <c r="J274" s="3">
        <f>IF(A274="NA","",VLOOKUP(A274,'Water Data'!G$2:O$9999,4,FALSE))</f>
        <v>8.76</v>
      </c>
      <c r="K274" s="3">
        <f>IF(A274="NA","",VLOOKUP(A274,'Water Data'!G$2:O$9999,6,FALSE))</f>
        <v>7.18</v>
      </c>
      <c r="L274" s="26">
        <f>IF(A274="NA","",VLOOKUP(A274,'Water Data'!G$2:O$9999,9,FALSE))</f>
        <v>12.516666669999999</v>
      </c>
      <c r="M274" s="22">
        <f>IF(A274="NA","",VLOOKUP(A274,Nutrients!A$2:L$9999,8,FALSE))</f>
        <v>3.25</v>
      </c>
      <c r="N274" s="22">
        <f>IF(A274="NA","",VLOOKUP(A274,Nutrients!A$2:L$9999,9,FALSE))</f>
        <v>0.34</v>
      </c>
      <c r="O274" s="23">
        <f>IF(A274="NA","",VLOOKUP(A274,Nutrients!A$2:L$9999,10,FALSE))</f>
        <v>0.25600000000000001</v>
      </c>
      <c r="P274" s="22">
        <f>IF(A274="NA","",VLOOKUP(A274,Nutrients!A$2:L$9999,11,FALSE))</f>
        <v>4.92</v>
      </c>
      <c r="Q274" s="24">
        <f>IF(A274="NA","",VLOOKUP(A274,Nutrients!A$2:L$9999,12,FALSE))</f>
        <v>31.43</v>
      </c>
      <c r="R274" s="26">
        <f>IF(A274="NA","",VLOOKUP(A274,Chla!A$2:O$9999,15,FALSE))</f>
        <v>1.2059933333333333</v>
      </c>
      <c r="S274" s="3" t="str">
        <f>IF(A274="NA","",VLOOKUP(A274,TSS!A$2:L$9999,12,FALSE))</f>
        <v>NA</v>
      </c>
      <c r="T274" s="21">
        <f>IF(A274="NA","",VLOOKUP(A274,PCN!A$2:Q$9999,11,FALSE))</f>
        <v>20.701000000000001</v>
      </c>
      <c r="U274" s="21">
        <f>IF(A274="NA","",VLOOKUP(A274,PCN!A$2:Q$9999,12,FALSE))</f>
        <v>7.0000000000000001E-3</v>
      </c>
      <c r="V274" s="21">
        <f>IF(A274="NA","",VLOOKUP(A274,PCN!A$2:Q$9999,14,FALSE))</f>
        <v>116.66666666666667</v>
      </c>
      <c r="W274" s="21">
        <f>IF(A274="NA","",VLOOKUP(A274,PCN!A$2:Q$9999,15,FALSE))</f>
        <v>642.50099999999998</v>
      </c>
      <c r="X274" s="21">
        <f>IF(A274="NA","",VLOOKUP(A274,TN_DOC!A$2:I$9999,8,FALSE))</f>
        <v>0</v>
      </c>
      <c r="Y274" s="21">
        <f>IF(A274="NA","",VLOOKUP(A274,TN_DOC!A$2:I$9999,9,FALSE))</f>
        <v>0</v>
      </c>
      <c r="Z274" s="3"/>
    </row>
    <row r="275" spans="1:26" x14ac:dyDescent="0.2">
      <c r="A275" s="3">
        <v>10719</v>
      </c>
      <c r="B275" s="10" t="str">
        <f>IF(A275="NA","",VLOOKUP(A275,'QAQC ID Reference Page'!A$2:G$10999,2,FALSE))</f>
        <v>OBS0621</v>
      </c>
      <c r="C275" s="20">
        <f>IF(A275="NA","",VLOOKUP(A275,'QAQC ID Reference Page'!A$2:G$10999,3,FALSE))</f>
        <v>44372</v>
      </c>
      <c r="D275" s="12">
        <f>IF(A275="NA","",VLOOKUP(A275,'QAQC ID Reference Page'!A$2:G$10999,4,FALSE))</f>
        <v>0.28402777777777777</v>
      </c>
      <c r="E275" s="3">
        <f>IF(A275="NA","",VLOOKUP(A275,'QAQC ID Reference Page'!A$2:G$10999,5,FALSE))</f>
        <v>1011</v>
      </c>
      <c r="F275" s="3" t="str">
        <f>IF(A275="NA","",VLOOKUP(A275,'QAQC ID Reference Page'!A$2:G$10999,6,FALSE))</f>
        <v>B7C</v>
      </c>
      <c r="G275" s="3" t="str">
        <f>IF(A275="NA","",VLOOKUP(A275,'QAQC ID Reference Page'!A$2:G$10999,7,FALSE))</f>
        <v>S</v>
      </c>
      <c r="H275" s="21">
        <f>IF(A275="NA","",VLOOKUP(A275,'Water Data'!G$2:O$9999,2,FALSE))</f>
        <v>6.97</v>
      </c>
      <c r="I275" s="21">
        <f>IF(A275="NA","",VLOOKUP(A275,'Water Data'!G$2:O$9999,3,FALSE))</f>
        <v>27.8</v>
      </c>
      <c r="J275" s="3">
        <f>IF(A275="NA","",VLOOKUP(A275,'Water Data'!G$2:O$9999,4,FALSE))</f>
        <v>14.31</v>
      </c>
      <c r="K275" s="3">
        <f>IF(A275="NA","",VLOOKUP(A275,'Water Data'!G$2:O$9999,6,FALSE))</f>
        <v>8.14</v>
      </c>
      <c r="L275" s="26">
        <f>IF(A275="NA","",VLOOKUP(A275,'Water Data'!G$2:O$9999,9,FALSE))</f>
        <v>15.223333330000001</v>
      </c>
      <c r="M275" s="22">
        <f>IF(A275="NA","",VLOOKUP(A275,Nutrients!A$2:L$9999,8,FALSE))</f>
        <v>1.62</v>
      </c>
      <c r="N275" s="22">
        <f>IF(A275="NA","",VLOOKUP(A275,Nutrients!A$2:L$9999,9,FALSE))</f>
        <v>0.22</v>
      </c>
      <c r="O275" s="23">
        <f>IF(A275="NA","",VLOOKUP(A275,Nutrients!A$2:L$9999,10,FALSE))</f>
        <v>0.123</v>
      </c>
      <c r="P275" s="22">
        <f>IF(A275="NA","",VLOOKUP(A275,Nutrients!A$2:L$9999,11,FALSE))</f>
        <v>1.41</v>
      </c>
      <c r="Q275" s="24">
        <f>IF(A275="NA","",VLOOKUP(A275,Nutrients!A$2:L$9999,12,FALSE))</f>
        <v>60.03</v>
      </c>
      <c r="R275" s="26">
        <f>IF(A275="NA","",VLOOKUP(A275,Chla!A$2:O$9999,15,FALSE))</f>
        <v>7.4474399999999994</v>
      </c>
      <c r="S275" s="3">
        <f>IF(A275="NA","",VLOOKUP(A275,TSS!A$2:L$9999,12,FALSE))</f>
        <v>24</v>
      </c>
      <c r="T275" s="21">
        <f>IF(A275="NA","",VLOOKUP(A275,PCN!A$2:Q$9999,11,FALSE))</f>
        <v>41.607999999999997</v>
      </c>
      <c r="U275" s="21">
        <f>IF(A275="NA","",VLOOKUP(A275,PCN!A$2:Q$9999,12,FALSE))</f>
        <v>1.2E-2</v>
      </c>
      <c r="V275" s="21">
        <f>IF(A275="NA","",VLOOKUP(A275,PCN!A$2:Q$9999,14,FALSE))</f>
        <v>120</v>
      </c>
      <c r="W275" s="21">
        <f>IF(A275="NA","",VLOOKUP(A275,PCN!A$2:Q$9999,15,FALSE))</f>
        <v>1007.889</v>
      </c>
      <c r="X275" s="21">
        <f>IF(A275="NA","",VLOOKUP(A275,TN_DOC!A$2:I$9999,8,FALSE))</f>
        <v>0</v>
      </c>
      <c r="Y275" s="21">
        <f>IF(A275="NA","",VLOOKUP(A275,TN_DOC!A$2:I$9999,9,FALSE))</f>
        <v>0</v>
      </c>
      <c r="Z275" s="3"/>
    </row>
    <row r="276" spans="1:26" x14ac:dyDescent="0.2">
      <c r="A276" s="3">
        <v>10720</v>
      </c>
      <c r="B276" s="10" t="str">
        <f>IF(A276="NA","",VLOOKUP(A276,'QAQC ID Reference Page'!A$2:G$10999,2,FALSE))</f>
        <v>OBS0621</v>
      </c>
      <c r="C276" s="20">
        <f>IF(A276="NA","",VLOOKUP(A276,'QAQC ID Reference Page'!A$2:G$10999,3,FALSE))</f>
        <v>44372</v>
      </c>
      <c r="D276" s="12">
        <f>IF(A276="NA","",VLOOKUP(A276,'QAQC ID Reference Page'!A$2:G$10999,4,FALSE))</f>
        <v>0.28402777777777777</v>
      </c>
      <c r="E276" s="3">
        <f>IF(A276="NA","",VLOOKUP(A276,'QAQC ID Reference Page'!A$2:G$10999,5,FALSE))</f>
        <v>1012</v>
      </c>
      <c r="F276" s="3" t="str">
        <f>IF(A276="NA","",VLOOKUP(A276,'QAQC ID Reference Page'!A$2:G$10999,6,FALSE))</f>
        <v>B7C</v>
      </c>
      <c r="G276" s="3" t="str">
        <f>IF(A276="NA","",VLOOKUP(A276,'QAQC ID Reference Page'!A$2:G$10999,7,FALSE))</f>
        <v>B</v>
      </c>
      <c r="H276" s="21">
        <f>IF(A276="NA","",VLOOKUP(A276,'Water Data'!G$2:O$9999,2,FALSE))</f>
        <v>6.72</v>
      </c>
      <c r="I276" s="21">
        <f>IF(A276="NA","",VLOOKUP(A276,'Water Data'!G$2:O$9999,3,FALSE))</f>
        <v>27.3</v>
      </c>
      <c r="J276" s="3">
        <f>IF(A276="NA","",VLOOKUP(A276,'Water Data'!G$2:O$9999,4,FALSE))</f>
        <v>16.98</v>
      </c>
      <c r="K276" s="3">
        <f>IF(A276="NA","",VLOOKUP(A276,'Water Data'!G$2:O$9999,6,FALSE))</f>
        <v>8.15</v>
      </c>
      <c r="L276" s="26">
        <f>IF(A276="NA","",VLOOKUP(A276,'Water Data'!G$2:O$9999,9,FALSE))</f>
        <v>16.79666667</v>
      </c>
      <c r="M276" s="22">
        <f>IF(A276="NA","",VLOOKUP(A276,Nutrients!A$2:L$9999,8,FALSE))</f>
        <v>1.55</v>
      </c>
      <c r="N276" s="22">
        <f>IF(A276="NA","",VLOOKUP(A276,Nutrients!A$2:L$9999,9,FALSE))</f>
        <v>0.14000000000000001</v>
      </c>
      <c r="O276" s="23">
        <f>IF(A276="NA","",VLOOKUP(A276,Nutrients!A$2:L$9999,10,FALSE))</f>
        <v>0.16800000000000001</v>
      </c>
      <c r="P276" s="22">
        <f>IF(A276="NA","",VLOOKUP(A276,Nutrients!A$2:L$9999,11,FALSE))</f>
        <v>1.3</v>
      </c>
      <c r="Q276" s="24">
        <f>IF(A276="NA","",VLOOKUP(A276,Nutrients!A$2:L$9999,12,FALSE))</f>
        <v>52.6</v>
      </c>
      <c r="R276" s="26">
        <f>IF(A276="NA","",VLOOKUP(A276,Chla!A$2:O$9999,15,FALSE))</f>
        <v>6.3179040000000004</v>
      </c>
      <c r="S276" s="3">
        <f>IF(A276="NA","",VLOOKUP(A276,TSS!A$2:L$9999,12,FALSE))</f>
        <v>24</v>
      </c>
      <c r="T276" s="21">
        <f>IF(A276="NA","",VLOOKUP(A276,PCN!A$2:Q$9999,11,FALSE))</f>
        <v>37.826000000000001</v>
      </c>
      <c r="U276" s="21">
        <f>IF(A276="NA","",VLOOKUP(A276,PCN!A$2:Q$9999,12,FALSE))</f>
        <v>1.0999999999999999E-2</v>
      </c>
      <c r="V276" s="21">
        <f>IF(A276="NA","",VLOOKUP(A276,PCN!A$2:Q$9999,14,FALSE))</f>
        <v>109.99999999999999</v>
      </c>
      <c r="W276" s="21">
        <f>IF(A276="NA","",VLOOKUP(A276,PCN!A$2:Q$9999,15,FALSE))</f>
        <v>922.65599999999995</v>
      </c>
      <c r="X276" s="21">
        <f>IF(A276="NA","",VLOOKUP(A276,TN_DOC!A$2:I$9999,8,FALSE))</f>
        <v>0</v>
      </c>
      <c r="Y276" s="21">
        <f>IF(A276="NA","",VLOOKUP(A276,TN_DOC!A$2:I$9999,9,FALSE))</f>
        <v>0</v>
      </c>
      <c r="Z276" s="3"/>
    </row>
    <row r="277" spans="1:26" x14ac:dyDescent="0.2">
      <c r="A277" s="3">
        <v>10721</v>
      </c>
      <c r="B277" s="10" t="str">
        <f>IF(A277="NA","",VLOOKUP(A277,'QAQC ID Reference Page'!A$2:G$10999,2,FALSE))</f>
        <v>OBS0621</v>
      </c>
      <c r="C277" s="20">
        <f>IF(A277="NA","",VLOOKUP(A277,'QAQC ID Reference Page'!A$2:G$10999,3,FALSE))</f>
        <v>44372</v>
      </c>
      <c r="D277" s="12">
        <f>IF(A277="NA","",VLOOKUP(A277,'QAQC ID Reference Page'!A$2:G$10999,4,FALSE))</f>
        <v>0.32291666666666669</v>
      </c>
      <c r="E277" s="3">
        <f>IF(A277="NA","",VLOOKUP(A277,'QAQC ID Reference Page'!A$2:G$10999,5,FALSE))</f>
        <v>1013</v>
      </c>
      <c r="F277" s="3" t="str">
        <f>IF(A277="NA","",VLOOKUP(A277,'QAQC ID Reference Page'!A$2:G$10999,6,FALSE))</f>
        <v>B11</v>
      </c>
      <c r="G277" s="3" t="str">
        <f>IF(A277="NA","",VLOOKUP(A277,'QAQC ID Reference Page'!A$2:G$10999,7,FALSE))</f>
        <v>S</v>
      </c>
      <c r="H277" s="21">
        <f>IF(A277="NA","",VLOOKUP(A277,'Water Data'!G$2:O$9999,2,FALSE))</f>
        <v>5.76</v>
      </c>
      <c r="I277" s="21">
        <f>IF(A277="NA","",VLOOKUP(A277,'Water Data'!G$2:O$9999,3,FALSE))</f>
        <v>27.6</v>
      </c>
      <c r="J277" s="3">
        <f>IF(A277="NA","",VLOOKUP(A277,'Water Data'!G$2:O$9999,4,FALSE))</f>
        <v>7.2</v>
      </c>
      <c r="K277" s="3">
        <f>IF(A277="NA","",VLOOKUP(A277,'Water Data'!G$2:O$9999,6,FALSE))</f>
        <v>7.7</v>
      </c>
      <c r="L277" s="26">
        <f>IF(A277="NA","",VLOOKUP(A277,'Water Data'!G$2:O$9999,9,FALSE))</f>
        <v>13.07666667</v>
      </c>
      <c r="M277" s="22">
        <f>IF(A277="NA","",VLOOKUP(A277,Nutrients!A$2:L$9999,8,FALSE))</f>
        <v>0.08</v>
      </c>
      <c r="N277" s="22">
        <f>IF(A277="NA","",VLOOKUP(A277,Nutrients!A$2:L$9999,9,FALSE))</f>
        <v>0.34</v>
      </c>
      <c r="O277" s="23">
        <f>IF(A277="NA","",VLOOKUP(A277,Nutrients!A$2:L$9999,10,FALSE))</f>
        <v>5.0000000000000001E-3</v>
      </c>
      <c r="P277" s="22">
        <f>IF(A277="NA","",VLOOKUP(A277,Nutrients!A$2:L$9999,11,FALSE))</f>
        <v>0.57999999999999996</v>
      </c>
      <c r="Q277" s="24">
        <f>IF(A277="NA","",VLOOKUP(A277,Nutrients!A$2:L$9999,12,FALSE))</f>
        <v>62.66</v>
      </c>
      <c r="R277" s="26">
        <f>IF(A277="NA","",VLOOKUP(A277,Chla!A$2:O$9999,15,FALSE))</f>
        <v>20.580812000000002</v>
      </c>
      <c r="S277" s="3">
        <f>IF(A277="NA","",VLOOKUP(A277,TSS!A$2:L$9999,12,FALSE))</f>
        <v>24</v>
      </c>
      <c r="T277" s="21">
        <f>IF(A277="NA","",VLOOKUP(A277,PCN!A$2:Q$9999,11,FALSE))</f>
        <v>93.486000000000004</v>
      </c>
      <c r="U277" s="21">
        <f>IF(A277="NA","",VLOOKUP(A277,PCN!A$2:Q$9999,12,FALSE))</f>
        <v>2.5999999999999999E-2</v>
      </c>
      <c r="V277" s="21">
        <f>IF(A277="NA","",VLOOKUP(A277,PCN!A$2:Q$9999,14,FALSE))</f>
        <v>259.99999999999994</v>
      </c>
      <c r="W277" s="21">
        <f>IF(A277="NA","",VLOOKUP(A277,PCN!A$2:Q$9999,15,FALSE))</f>
        <v>1585.876</v>
      </c>
      <c r="X277" s="21">
        <f>IF(A277="NA","",VLOOKUP(A277,TN_DOC!A$2:I$9999,8,FALSE))</f>
        <v>0</v>
      </c>
      <c r="Y277" s="21">
        <f>IF(A277="NA","",VLOOKUP(A277,TN_DOC!A$2:I$9999,9,FALSE))</f>
        <v>0</v>
      </c>
      <c r="Z277" s="3"/>
    </row>
    <row r="278" spans="1:26" x14ac:dyDescent="0.2">
      <c r="A278" s="3">
        <v>10722</v>
      </c>
      <c r="B278" s="10" t="str">
        <f>IF(A278="NA","",VLOOKUP(A278,'QAQC ID Reference Page'!A$2:G$10999,2,FALSE))</f>
        <v>OBS0621</v>
      </c>
      <c r="C278" s="20">
        <f>IF(A278="NA","",VLOOKUP(A278,'QAQC ID Reference Page'!A$2:G$10999,3,FALSE))</f>
        <v>44372</v>
      </c>
      <c r="D278" s="12">
        <f>IF(A278="NA","",VLOOKUP(A278,'QAQC ID Reference Page'!A$2:G$10999,4,FALSE))</f>
        <v>0.34305555555555556</v>
      </c>
      <c r="E278" s="3">
        <f>IF(A278="NA","",VLOOKUP(A278,'QAQC ID Reference Page'!A$2:G$10999,5,FALSE))</f>
        <v>1015</v>
      </c>
      <c r="F278" s="3" t="str">
        <f>IF(A278="NA","",VLOOKUP(A278,'QAQC ID Reference Page'!A$2:G$10999,6,FALSE))</f>
        <v>BSR</v>
      </c>
      <c r="G278" s="3" t="str">
        <f>IF(A278="NA","",VLOOKUP(A278,'QAQC ID Reference Page'!A$2:G$10999,7,FALSE))</f>
        <v>S</v>
      </c>
      <c r="H278" s="21">
        <f>IF(A278="NA","",VLOOKUP(A278,'Water Data'!G$2:O$9999,2,FALSE))</f>
        <v>6.46</v>
      </c>
      <c r="I278" s="21">
        <f>IF(A278="NA","",VLOOKUP(A278,'Water Data'!G$2:O$9999,3,FALSE))</f>
        <v>28.6</v>
      </c>
      <c r="J278" s="3">
        <f>IF(A278="NA","",VLOOKUP(A278,'Water Data'!G$2:O$9999,4,FALSE))</f>
        <v>7.87</v>
      </c>
      <c r="K278" s="3">
        <f>IF(A278="NA","",VLOOKUP(A278,'Water Data'!G$2:O$9999,6,FALSE))</f>
        <v>7.82</v>
      </c>
      <c r="L278" s="26">
        <f>IF(A278="NA","",VLOOKUP(A278,'Water Data'!G$2:O$9999,9,FALSE))</f>
        <v>11.38</v>
      </c>
      <c r="M278" s="22">
        <f>IF(A278="NA","",VLOOKUP(A278,Nutrients!A$2:L$9999,8,FALSE))</f>
        <v>0.1</v>
      </c>
      <c r="N278" s="22">
        <f>IF(A278="NA","",VLOOKUP(A278,Nutrients!A$2:L$9999,9,FALSE))</f>
        <v>0.15</v>
      </c>
      <c r="O278" s="23">
        <f>IF(A278="NA","",VLOOKUP(A278,Nutrients!A$2:L$9999,10,FALSE))</f>
        <v>3.0000000000000001E-3</v>
      </c>
      <c r="P278" s="22">
        <f>IF(A278="NA","",VLOOKUP(A278,Nutrients!A$2:L$9999,11,FALSE))</f>
        <v>0.51</v>
      </c>
      <c r="Q278" s="24">
        <f>IF(A278="NA","",VLOOKUP(A278,Nutrients!A$2:L$9999,12,FALSE))</f>
        <v>27.32</v>
      </c>
      <c r="R278" s="26">
        <f>IF(A278="NA","",VLOOKUP(A278,Chla!A$2:O$9999,15,FALSE))</f>
        <v>14.631951999999998</v>
      </c>
      <c r="S278" s="3">
        <f>IF(A278="NA","",VLOOKUP(A278,TSS!A$2:L$9999,12,FALSE))</f>
        <v>28</v>
      </c>
      <c r="T278" s="21">
        <f>IF(A278="NA","",VLOOKUP(A278,PCN!A$2:Q$9999,11,FALSE))</f>
        <v>71.667000000000002</v>
      </c>
      <c r="U278" s="21">
        <f>IF(A278="NA","",VLOOKUP(A278,PCN!A$2:Q$9999,12,FALSE))</f>
        <v>0.02</v>
      </c>
      <c r="V278" s="21">
        <f>IF(A278="NA","",VLOOKUP(A278,PCN!A$2:Q$9999,14,FALSE))</f>
        <v>199.99999999999997</v>
      </c>
      <c r="W278" s="21">
        <f>IF(A278="NA","",VLOOKUP(A278,PCN!A$2:Q$9999,15,FALSE))</f>
        <v>1421.6420000000001</v>
      </c>
      <c r="X278" s="21">
        <f>IF(A278="NA","",VLOOKUP(A278,TN_DOC!A$2:I$9999,8,FALSE))</f>
        <v>0</v>
      </c>
      <c r="Y278" s="21">
        <f>IF(A278="NA","",VLOOKUP(A278,TN_DOC!A$2:I$9999,9,FALSE))</f>
        <v>0</v>
      </c>
      <c r="Z278" s="3"/>
    </row>
    <row r="279" spans="1:26" x14ac:dyDescent="0.2">
      <c r="A279" s="3">
        <v>10723</v>
      </c>
      <c r="B279" s="10" t="str">
        <f>IF(A279="NA","",VLOOKUP(A279,'QAQC ID Reference Page'!A$2:G$10999,2,FALSE))</f>
        <v>OBS0621</v>
      </c>
      <c r="C279" s="20">
        <f>IF(A279="NA","",VLOOKUP(A279,'QAQC ID Reference Page'!A$2:G$10999,3,FALSE))</f>
        <v>44372</v>
      </c>
      <c r="D279" s="12">
        <f>IF(A279="NA","",VLOOKUP(A279,'QAQC ID Reference Page'!A$2:G$10999,4,FALSE))</f>
        <v>0.37777777777777777</v>
      </c>
      <c r="E279" s="3">
        <f>IF(A279="NA","",VLOOKUP(A279,'QAQC ID Reference Page'!A$2:G$10999,5,FALSE))</f>
        <v>1016</v>
      </c>
      <c r="F279" s="3" t="str">
        <f>IF(A279="NA","",VLOOKUP(A279,'QAQC ID Reference Page'!A$2:G$10999,6,FALSE))</f>
        <v>E9</v>
      </c>
      <c r="G279" s="3" t="str">
        <f>IF(A279="NA","",VLOOKUP(A279,'QAQC ID Reference Page'!A$2:G$10999,7,FALSE))</f>
        <v>S</v>
      </c>
      <c r="H279" s="21">
        <f>IF(A279="NA","",VLOOKUP(A279,'Water Data'!G$2:O$9999,2,FALSE))</f>
        <v>7.12</v>
      </c>
      <c r="I279" s="21">
        <f>IF(A279="NA","",VLOOKUP(A279,'Water Data'!G$2:O$9999,3,FALSE))</f>
        <v>27.1</v>
      </c>
      <c r="J279" s="3">
        <f>IF(A279="NA","",VLOOKUP(A279,'Water Data'!G$2:O$9999,4,FALSE))</f>
        <v>1.17</v>
      </c>
      <c r="K279" s="3">
        <f>IF(A279="NA","",VLOOKUP(A279,'Water Data'!G$2:O$9999,6,FALSE))</f>
        <v>7.61</v>
      </c>
      <c r="L279" s="26">
        <f>IF(A279="NA","",VLOOKUP(A279,'Water Data'!G$2:O$9999,9,FALSE))</f>
        <v>8.3193333329999994</v>
      </c>
      <c r="M279" s="22">
        <f>IF(A279="NA","",VLOOKUP(A279,Nutrients!A$2:L$9999,8,FALSE))</f>
        <v>9.76</v>
      </c>
      <c r="N279" s="22">
        <f>IF(A279="NA","",VLOOKUP(A279,Nutrients!A$2:L$9999,9,FALSE))</f>
        <v>0.71</v>
      </c>
      <c r="O279" s="23">
        <f>IF(A279="NA","",VLOOKUP(A279,Nutrients!A$2:L$9999,10,FALSE))</f>
        <v>0.58799999999999997</v>
      </c>
      <c r="P279" s="22">
        <f>IF(A279="NA","",VLOOKUP(A279,Nutrients!A$2:L$9999,11,FALSE))</f>
        <v>2.19</v>
      </c>
      <c r="Q279" s="24">
        <f>IF(A279="NA","",VLOOKUP(A279,Nutrients!A$2:L$9999,12,FALSE))</f>
        <v>63.57</v>
      </c>
      <c r="R279" s="26">
        <f>IF(A279="NA","",VLOOKUP(A279,Chla!A$2:O$9999,15,FALSE))</f>
        <v>6.6405439999999984</v>
      </c>
      <c r="S279" s="3">
        <f>IF(A279="NA","",VLOOKUP(A279,TSS!A$2:L$9999,12,FALSE))</f>
        <v>32</v>
      </c>
      <c r="T279" s="21">
        <f>IF(A279="NA","",VLOOKUP(A279,PCN!A$2:Q$9999,11,FALSE))</f>
        <v>42.927</v>
      </c>
      <c r="U279" s="21">
        <f>IF(A279="NA","",VLOOKUP(A279,PCN!A$2:Q$9999,12,FALSE))</f>
        <v>1.2999999999999999E-2</v>
      </c>
      <c r="V279" s="21">
        <f>IF(A279="NA","",VLOOKUP(A279,PCN!A$2:Q$9999,14,FALSE))</f>
        <v>129.99999999999997</v>
      </c>
      <c r="W279" s="21">
        <f>IF(A279="NA","",VLOOKUP(A279,PCN!A$2:Q$9999,15,FALSE))</f>
        <v>1085.7929999999999</v>
      </c>
      <c r="X279" s="21">
        <f>IF(A279="NA","",VLOOKUP(A279,TN_DOC!A$2:I$9999,8,FALSE))</f>
        <v>0</v>
      </c>
      <c r="Y279" s="21">
        <f>IF(A279="NA","",VLOOKUP(A279,TN_DOC!A$2:I$9999,9,FALSE))</f>
        <v>0</v>
      </c>
      <c r="Z279" s="3"/>
    </row>
    <row r="280" spans="1:26" x14ac:dyDescent="0.2">
      <c r="A280" s="3">
        <v>10724</v>
      </c>
      <c r="B280" s="10" t="str">
        <f>IF(A280="NA","",VLOOKUP(A280,'QAQC ID Reference Page'!A$2:G$10999,2,FALSE))</f>
        <v>OBS0621</v>
      </c>
      <c r="C280" s="20">
        <f>IF(A280="NA","",VLOOKUP(A280,'QAQC ID Reference Page'!A$2:G$10999,3,FALSE))</f>
        <v>44372</v>
      </c>
      <c r="D280" s="12">
        <f>IF(A280="NA","",VLOOKUP(A280,'QAQC ID Reference Page'!A$2:G$10999,4,FALSE))</f>
        <v>0.39374999999999999</v>
      </c>
      <c r="E280" s="3">
        <f>IF(A280="NA","",VLOOKUP(A280,'QAQC ID Reference Page'!A$2:G$10999,5,FALSE))</f>
        <v>1024</v>
      </c>
      <c r="F280" s="3" t="str">
        <f>IF(A280="NA","",VLOOKUP(A280,'QAQC ID Reference Page'!A$2:G$10999,6,FALSE))</f>
        <v>E7C</v>
      </c>
      <c r="G280" s="3" t="str">
        <f>IF(A280="NA","",VLOOKUP(A280,'QAQC ID Reference Page'!A$2:G$10999,7,FALSE))</f>
        <v>S</v>
      </c>
      <c r="H280" s="21">
        <f>IF(A280="NA","",VLOOKUP(A280,'Water Data'!G$2:O$9999,2,FALSE))</f>
        <v>7.49</v>
      </c>
      <c r="I280" s="21">
        <f>IF(A280="NA","",VLOOKUP(A280,'Water Data'!G$2:O$9999,3,FALSE))</f>
        <v>27.3</v>
      </c>
      <c r="J280" s="3">
        <f>IF(A280="NA","",VLOOKUP(A280,'Water Data'!G$2:O$9999,4,FALSE))</f>
        <v>1.57</v>
      </c>
      <c r="K280" s="3">
        <f>IF(A280="NA","",VLOOKUP(A280,'Water Data'!G$2:O$9999,6,FALSE))</f>
        <v>7.76</v>
      </c>
      <c r="L280" s="26">
        <f>IF(A280="NA","",VLOOKUP(A280,'Water Data'!G$2:O$9999,9,FALSE))</f>
        <v>8.5403333329999995</v>
      </c>
      <c r="M280" s="22">
        <f>IF(A280="NA","",VLOOKUP(A280,Nutrients!A$2:L$9999,8,FALSE))</f>
        <v>6.07</v>
      </c>
      <c r="N280" s="22">
        <f>IF(A280="NA","",VLOOKUP(A280,Nutrients!A$2:L$9999,9,FALSE))</f>
        <v>0.45</v>
      </c>
      <c r="O280" s="23">
        <f>IF(A280="NA","",VLOOKUP(A280,Nutrients!A$2:L$9999,10,FALSE))</f>
        <v>0.33700000000000002</v>
      </c>
      <c r="P280" s="22">
        <f>IF(A280="NA","",VLOOKUP(A280,Nutrients!A$2:L$9999,11,FALSE))</f>
        <v>0.84</v>
      </c>
      <c r="Q280" s="24">
        <f>IF(A280="NA","",VLOOKUP(A280,Nutrients!A$2:L$9999,12,FALSE))</f>
        <v>67.2</v>
      </c>
      <c r="R280" s="26">
        <f>IF(A280="NA","",VLOOKUP(A280,Chla!A$2:O$9999,15,FALSE))</f>
        <v>9.3433199999999985</v>
      </c>
      <c r="S280" s="3">
        <f>IF(A280="NA","",VLOOKUP(A280,TSS!A$2:L$9999,12,FALSE))</f>
        <v>30</v>
      </c>
      <c r="T280" s="21">
        <f>IF(A280="NA","",VLOOKUP(A280,PCN!A$2:Q$9999,11,FALSE))</f>
        <v>45.234999999999999</v>
      </c>
      <c r="U280" s="21">
        <f>IF(A280="NA","",VLOOKUP(A280,PCN!A$2:Q$9999,12,FALSE))</f>
        <v>1.2999999999999999E-2</v>
      </c>
      <c r="V280" s="21">
        <f>IF(A280="NA","",VLOOKUP(A280,PCN!A$2:Q$9999,14,FALSE))</f>
        <v>129.99999999999997</v>
      </c>
      <c r="W280" s="21">
        <f>IF(A280="NA","",VLOOKUP(A280,PCN!A$2:Q$9999,15,FALSE))</f>
        <v>1079.0119999999999</v>
      </c>
      <c r="X280" s="21">
        <f>IF(A280="NA","",VLOOKUP(A280,TN_DOC!A$2:I$9999,8,FALSE))</f>
        <v>0</v>
      </c>
      <c r="Y280" s="21">
        <f>IF(A280="NA","",VLOOKUP(A280,TN_DOC!A$2:I$9999,9,FALSE))</f>
        <v>0</v>
      </c>
      <c r="Z280" s="3"/>
    </row>
    <row r="281" spans="1:26" x14ac:dyDescent="0.2">
      <c r="A281" s="3">
        <v>10727</v>
      </c>
      <c r="B281" s="10" t="str">
        <f>IF(A281="NA","",VLOOKUP(A281,'QAQC ID Reference Page'!A$2:G$10999,2,FALSE))</f>
        <v>OBS0621</v>
      </c>
      <c r="C281" s="20">
        <f>IF(A281="NA","",VLOOKUP(A281,'QAQC ID Reference Page'!A$2:G$10999,3,FALSE))</f>
        <v>44372</v>
      </c>
      <c r="D281" s="12">
        <f>IF(A281="NA","",VLOOKUP(A281,'QAQC ID Reference Page'!A$2:G$10999,4,FALSE))</f>
        <v>0.39374999999999999</v>
      </c>
      <c r="E281" s="3">
        <f>IF(A281="NA","",VLOOKUP(A281,'QAQC ID Reference Page'!A$2:G$10999,5,FALSE))</f>
        <v>1039</v>
      </c>
      <c r="F281" s="3" t="str">
        <f>IF(A281="NA","",VLOOKUP(A281,'QAQC ID Reference Page'!A$2:G$10999,6,FALSE))</f>
        <v>E7C</v>
      </c>
      <c r="G281" s="3" t="str">
        <f>IF(A281="NA","",VLOOKUP(A281,'QAQC ID Reference Page'!A$2:G$10999,7,FALSE))</f>
        <v>B</v>
      </c>
      <c r="H281" s="21">
        <f>IF(A281="NA","",VLOOKUP(A281,'Water Data'!G$2:O$9999,2,FALSE))</f>
        <v>6</v>
      </c>
      <c r="I281" s="21">
        <f>IF(A281="NA","",VLOOKUP(A281,'Water Data'!G$2:O$9999,3,FALSE))</f>
        <v>26.7</v>
      </c>
      <c r="J281" s="3">
        <f>IF(A281="NA","",VLOOKUP(A281,'Water Data'!G$2:O$9999,4,FALSE))</f>
        <v>15.58</v>
      </c>
      <c r="K281" s="3">
        <f>IF(A281="NA","",VLOOKUP(A281,'Water Data'!G$2:O$9999,6,FALSE))</f>
        <v>8.0500000000000007</v>
      </c>
      <c r="L281" s="26">
        <f>IF(A281="NA","",VLOOKUP(A281,'Water Data'!G$2:O$9999,9,FALSE))</f>
        <v>16.170000000000002</v>
      </c>
      <c r="M281" s="22">
        <f>IF(A281="NA","",VLOOKUP(A281,Nutrients!A$2:L$9999,8,FALSE))</f>
        <v>2.15</v>
      </c>
      <c r="N281" s="22">
        <f>IF(A281="NA","",VLOOKUP(A281,Nutrients!A$2:L$9999,9,FALSE))</f>
        <v>0.26</v>
      </c>
      <c r="O281" s="23">
        <f>IF(A281="NA","",VLOOKUP(A281,Nutrients!A$2:L$9999,10,FALSE))</f>
        <v>0.25700000000000001</v>
      </c>
      <c r="P281" s="22">
        <f>IF(A281="NA","",VLOOKUP(A281,Nutrients!A$2:L$9999,11,FALSE))</f>
        <v>1.46</v>
      </c>
      <c r="Q281" s="24">
        <f>IF(A281="NA","",VLOOKUP(A281,Nutrients!A$2:L$9999,12,FALSE))</f>
        <v>19.579999999999998</v>
      </c>
      <c r="R281" s="26">
        <f>IF(A281="NA","",VLOOKUP(A281,Chla!A$2:O$9999,15,FALSE))</f>
        <v>5.5791449999999996</v>
      </c>
      <c r="S281" s="3">
        <f>IF(A281="NA","",VLOOKUP(A281,TSS!A$2:L$9999,12,FALSE))</f>
        <v>25</v>
      </c>
      <c r="T281" s="21">
        <f>IF(A281="NA","",VLOOKUP(A281,PCN!A$2:Q$9999,11,FALSE))</f>
        <v>29.754999999999999</v>
      </c>
      <c r="U281" s="21">
        <f>IF(A281="NA","",VLOOKUP(A281,PCN!A$2:Q$9999,12,FALSE))</f>
        <v>8.9999999999999993E-3</v>
      </c>
      <c r="V281" s="21">
        <f>IF(A281="NA","",VLOOKUP(A281,PCN!A$2:Q$9999,14,FALSE))</f>
        <v>112.49999999999999</v>
      </c>
      <c r="W281" s="21">
        <f>IF(A281="NA","",VLOOKUP(A281,PCN!A$2:Q$9999,15,FALSE))</f>
        <v>867.23</v>
      </c>
      <c r="X281" s="21">
        <f>IF(A281="NA","",VLOOKUP(A281,TN_DOC!A$2:I$9999,8,FALSE))</f>
        <v>0</v>
      </c>
      <c r="Y281" s="21">
        <f>IF(A281="NA","",VLOOKUP(A281,TN_DOC!A$2:I$9999,9,FALSE))</f>
        <v>0</v>
      </c>
      <c r="Z281" s="3"/>
    </row>
    <row r="282" spans="1:26" x14ac:dyDescent="0.2">
      <c r="A282" s="3">
        <v>10725</v>
      </c>
      <c r="B282" s="10" t="str">
        <f>IF(A282="NA","",VLOOKUP(A282,'QAQC ID Reference Page'!A$2:G$10999,2,FALSE))</f>
        <v>OBS0621</v>
      </c>
      <c r="C282" s="20">
        <f>IF(A282="NA","",VLOOKUP(A282,'QAQC ID Reference Page'!A$2:G$10999,3,FALSE))</f>
        <v>44372</v>
      </c>
      <c r="D282" s="12">
        <f>IF(A282="NA","",VLOOKUP(A282,'QAQC ID Reference Page'!A$2:G$10999,4,FALSE))</f>
        <v>0.40972222222222221</v>
      </c>
      <c r="E282" s="3">
        <f>IF(A282="NA","",VLOOKUP(A282,'QAQC ID Reference Page'!A$2:G$10999,5,FALSE))</f>
        <v>1031</v>
      </c>
      <c r="F282" s="3" t="str">
        <f>IF(A282="NA","",VLOOKUP(A282,'QAQC ID Reference Page'!A$2:G$10999,6,FALSE))</f>
        <v>E6</v>
      </c>
      <c r="G282" s="3" t="str">
        <f>IF(A282="NA","",VLOOKUP(A282,'QAQC ID Reference Page'!A$2:G$10999,7,FALSE))</f>
        <v>S</v>
      </c>
      <c r="H282" s="21">
        <f>IF(A282="NA","",VLOOKUP(A282,'Water Data'!G$2:O$9999,2,FALSE))</f>
        <v>7.28</v>
      </c>
      <c r="I282" s="21">
        <f>IF(A282="NA","",VLOOKUP(A282,'Water Data'!G$2:O$9999,3,FALSE))</f>
        <v>28.2</v>
      </c>
      <c r="J282" s="3">
        <f>IF(A282="NA","",VLOOKUP(A282,'Water Data'!G$2:O$9999,4,FALSE))</f>
        <v>1.52</v>
      </c>
      <c r="K282" s="3">
        <f>IF(A282="NA","",VLOOKUP(A282,'Water Data'!G$2:O$9999,6,FALSE))</f>
        <v>7.86</v>
      </c>
      <c r="L282" s="26">
        <f>IF(A282="NA","",VLOOKUP(A282,'Water Data'!G$2:O$9999,9,FALSE))</f>
        <v>7.2456666670000001</v>
      </c>
      <c r="M282" s="22">
        <f>IF(A282="NA","",VLOOKUP(A282,Nutrients!A$2:L$9999,8,FALSE))</f>
        <v>0.12</v>
      </c>
      <c r="N282" s="22">
        <f>IF(A282="NA","",VLOOKUP(A282,Nutrients!A$2:L$9999,9,FALSE))</f>
        <v>0.18</v>
      </c>
      <c r="O282" s="23">
        <f>IF(A282="NA","",VLOOKUP(A282,Nutrients!A$2:L$9999,10,FALSE))</f>
        <v>8.9999999999999993E-3</v>
      </c>
      <c r="P282" s="22">
        <f>IF(A282="NA","",VLOOKUP(A282,Nutrients!A$2:L$9999,11,FALSE))</f>
        <v>0.65</v>
      </c>
      <c r="Q282" s="24">
        <f>IF(A282="NA","",VLOOKUP(A282,Nutrients!A$2:L$9999,12,FALSE))</f>
        <v>26.64</v>
      </c>
      <c r="R282" s="26">
        <f>IF(A282="NA","",VLOOKUP(A282,Chla!A$2:O$9999,15,FALSE))</f>
        <v>17.953811999999999</v>
      </c>
      <c r="S282" s="3">
        <f>IF(A282="NA","",VLOOKUP(A282,TSS!A$2:L$9999,12,FALSE))</f>
        <v>40</v>
      </c>
      <c r="T282" s="21">
        <f>IF(A282="NA","",VLOOKUP(A282,PCN!A$2:Q$9999,11,FALSE))</f>
        <v>74.700999999999993</v>
      </c>
      <c r="U282" s="21">
        <f>IF(A282="NA","",VLOOKUP(A282,PCN!A$2:Q$9999,12,FALSE))</f>
        <v>2.1000000000000001E-2</v>
      </c>
      <c r="V282" s="21">
        <f>IF(A282="NA","",VLOOKUP(A282,PCN!A$2:Q$9999,14,FALSE))</f>
        <v>210</v>
      </c>
      <c r="W282" s="21">
        <f>IF(A282="NA","",VLOOKUP(A282,PCN!A$2:Q$9999,15,FALSE))</f>
        <v>1621.867</v>
      </c>
      <c r="X282" s="21">
        <f>IF(A282="NA","",VLOOKUP(A282,TN_DOC!A$2:I$9999,8,FALSE))</f>
        <v>0</v>
      </c>
      <c r="Y282" s="21">
        <f>IF(A282="NA","",VLOOKUP(A282,TN_DOC!A$2:I$9999,9,FALSE))</f>
        <v>0</v>
      </c>
      <c r="Z282" s="3"/>
    </row>
    <row r="283" spans="1:26" x14ac:dyDescent="0.2">
      <c r="A283" s="3">
        <v>10726</v>
      </c>
      <c r="B283" s="10" t="str">
        <f>IF(A283="NA","",VLOOKUP(A283,'QAQC ID Reference Page'!A$2:G$10999,2,FALSE))</f>
        <v>OBS0621</v>
      </c>
      <c r="C283" s="20">
        <f>IF(A283="NA","",VLOOKUP(A283,'QAQC ID Reference Page'!A$2:G$10999,3,FALSE))</f>
        <v>44372</v>
      </c>
      <c r="D283" s="12">
        <f>IF(A283="NA","",VLOOKUP(A283,'QAQC ID Reference Page'!A$2:G$10999,4,FALSE))</f>
        <v>0.43125000000000002</v>
      </c>
      <c r="E283" s="3">
        <f>IF(A283="NA","",VLOOKUP(A283,'QAQC ID Reference Page'!A$2:G$10999,5,FALSE))</f>
        <v>1007</v>
      </c>
      <c r="F283" s="3" t="str">
        <f>IF(A283="NA","",VLOOKUP(A283,'QAQC ID Reference Page'!A$2:G$10999,6,FALSE))</f>
        <v>C5-1</v>
      </c>
      <c r="G283" s="3" t="str">
        <f>IF(A283="NA","",VLOOKUP(A283,'QAQC ID Reference Page'!A$2:G$10999,7,FALSE))</f>
        <v>S</v>
      </c>
      <c r="H283" s="21">
        <f>IF(A283="NA","",VLOOKUP(A283,'Water Data'!G$2:O$9999,2,FALSE))</f>
        <v>7.15</v>
      </c>
      <c r="I283" s="21">
        <f>IF(A283="NA","",VLOOKUP(A283,'Water Data'!G$2:O$9999,3,FALSE))</f>
        <v>27.3</v>
      </c>
      <c r="J283" s="3">
        <f>IF(A283="NA","",VLOOKUP(A283,'Water Data'!G$2:O$9999,4,FALSE))</f>
        <v>3.58</v>
      </c>
      <c r="K283" s="3">
        <f>IF(A283="NA","",VLOOKUP(A283,'Water Data'!G$2:O$9999,6,FALSE))</f>
        <v>7.86</v>
      </c>
      <c r="L283" s="26">
        <f>IF(A283="NA","",VLOOKUP(A283,'Water Data'!G$2:O$9999,9,FALSE))</f>
        <v>9.7393333329999994</v>
      </c>
      <c r="M283" s="22">
        <f>IF(A283="NA","",VLOOKUP(A283,Nutrients!A$2:L$9999,8,FALSE))</f>
        <v>3.4</v>
      </c>
      <c r="N283" s="22">
        <f>IF(A283="NA","",VLOOKUP(A283,Nutrients!A$2:L$9999,9,FALSE))</f>
        <v>0.14000000000000001</v>
      </c>
      <c r="O283" s="23">
        <f>IF(A283="NA","",VLOOKUP(A283,Nutrients!A$2:L$9999,10,FALSE))</f>
        <v>0.156</v>
      </c>
      <c r="P283" s="22">
        <f>IF(A283="NA","",VLOOKUP(A283,Nutrients!A$2:L$9999,11,FALSE))</f>
        <v>0.46</v>
      </c>
      <c r="Q283" s="24">
        <f>IF(A283="NA","",VLOOKUP(A283,Nutrients!A$2:L$9999,12,FALSE))</f>
        <v>38.880000000000003</v>
      </c>
      <c r="R283" s="26">
        <f>IF(A283="NA","",VLOOKUP(A283,Chla!A$2:O$9999,15,FALSE))</f>
        <v>24.230474999999998</v>
      </c>
      <c r="S283" s="3">
        <f>IF(A283="NA","",VLOOKUP(A283,TSS!A$2:L$9999,12,FALSE))</f>
        <v>50</v>
      </c>
      <c r="T283" s="21">
        <f>IF(A283="NA","",VLOOKUP(A283,PCN!A$2:Q$9999,11,FALSE))</f>
        <v>50.927</v>
      </c>
      <c r="U283" s="21">
        <f>IF(A283="NA","",VLOOKUP(A283,PCN!A$2:Q$9999,12,FALSE))</f>
        <v>1.4999999999999999E-2</v>
      </c>
      <c r="V283" s="21">
        <f>IF(A283="NA","",VLOOKUP(A283,PCN!A$2:Q$9999,14,FALSE))</f>
        <v>187.5</v>
      </c>
      <c r="W283" s="21">
        <f>IF(A283="NA","",VLOOKUP(A283,PCN!A$2:Q$9999,15,FALSE))</f>
        <v>1027.7940000000001</v>
      </c>
      <c r="X283" s="21">
        <f>IF(A283="NA","",VLOOKUP(A283,TN_DOC!A$2:I$9999,8,FALSE))</f>
        <v>0</v>
      </c>
      <c r="Y283" s="21">
        <f>IF(A283="NA","",VLOOKUP(A283,TN_DOC!A$2:I$9999,9,FALSE))</f>
        <v>0</v>
      </c>
      <c r="Z283" s="3"/>
    </row>
    <row r="284" spans="1:26" x14ac:dyDescent="0.2">
      <c r="A284" s="3">
        <v>10809</v>
      </c>
      <c r="B284" s="10" t="str">
        <f>IF(A284="NA","",VLOOKUP(A284,'QAQC ID Reference Page'!A$2:G$10999,2,FALSE))</f>
        <v>OBS0721</v>
      </c>
      <c r="C284" s="20">
        <f>IF(A284="NA","",VLOOKUP(A284,'QAQC ID Reference Page'!A$2:G$10999,3,FALSE))</f>
        <v>44404</v>
      </c>
      <c r="D284" s="12">
        <f>IF(A284="NA","",VLOOKUP(A284,'QAQC ID Reference Page'!A$2:G$10999,4,FALSE))</f>
        <v>0.31458333333333333</v>
      </c>
      <c r="E284" s="3">
        <f>IF(A284="NA","",VLOOKUP(A284,'QAQC ID Reference Page'!A$2:G$10999,5,FALSE))</f>
        <v>1007</v>
      </c>
      <c r="F284" s="3" t="str">
        <f>IF(A284="NA","",VLOOKUP(A284,'QAQC ID Reference Page'!A$2:G$10999,6,FALSE))</f>
        <v>E6</v>
      </c>
      <c r="G284" s="3" t="str">
        <f>IF(A284="NA","",VLOOKUP(A284,'QAQC ID Reference Page'!A$2:G$10999,7,FALSE))</f>
        <v>S</v>
      </c>
      <c r="H284" s="21">
        <f>IF(A284="NA","",VLOOKUP(A284,'Water Data'!G$2:O$9999,2,FALSE))</f>
        <v>6.55</v>
      </c>
      <c r="I284" s="21">
        <f>IF(A284="NA","",VLOOKUP(A284,'Water Data'!G$2:O$9999,3,FALSE))</f>
        <v>30.4</v>
      </c>
      <c r="J284" s="3">
        <f>IF(A284="NA","",VLOOKUP(A284,'Water Data'!G$2:O$9999,4,FALSE))</f>
        <v>2.62</v>
      </c>
      <c r="K284" s="3">
        <f>IF(A284="NA","",VLOOKUP(A284,'Water Data'!G$2:O$9999,6,FALSE))</f>
        <v>8.39</v>
      </c>
      <c r="L284" s="26">
        <f>IF(A284="NA","",VLOOKUP(A284,'Water Data'!G$2:O$9999,9,FALSE))</f>
        <v>10.23</v>
      </c>
      <c r="M284" s="22">
        <f>IF(A284="NA","",VLOOKUP(A284,Nutrients!A$2:L$9999,8,FALSE))</f>
        <v>0.12</v>
      </c>
      <c r="N284" s="22">
        <f>IF(A284="NA","",VLOOKUP(A284,Nutrients!A$2:L$9999,9,FALSE))</f>
        <v>0.06</v>
      </c>
      <c r="O284" s="23">
        <f>IF(A284="NA","",VLOOKUP(A284,Nutrients!A$2:L$9999,10,FALSE))</f>
        <v>7.0000000000000001E-3</v>
      </c>
      <c r="P284" s="22">
        <f>IF(A284="NA","",VLOOKUP(A284,Nutrients!A$2:L$9999,11,FALSE))</f>
        <v>0.79</v>
      </c>
      <c r="Q284" s="24">
        <f>IF(A284="NA","",VLOOKUP(A284,Nutrients!A$2:L$9999,12,FALSE))</f>
        <v>57.1</v>
      </c>
      <c r="R284" s="26">
        <f>IF(A284="NA","",VLOOKUP(A284,Chla!A$2:O$9999,15,FALSE))</f>
        <v>24.13458</v>
      </c>
      <c r="S284" s="3">
        <f>IF(A284="NA","",VLOOKUP(A284,TSS!A$2:L$9999,12,FALSE))</f>
        <v>8</v>
      </c>
      <c r="T284" s="21">
        <f>IF(A284="NA","",VLOOKUP(A284,PCN!A$2:Q$9999,11,FALSE))</f>
        <v>72.619</v>
      </c>
      <c r="U284" s="21">
        <f>IF(A284="NA","",VLOOKUP(A284,PCN!A$2:Q$9999,12,FALSE))</f>
        <v>1.9E-2</v>
      </c>
      <c r="V284" s="21">
        <f>IF(A284="NA","",VLOOKUP(A284,PCN!A$2:Q$9999,14,FALSE))</f>
        <v>189.99999999999997</v>
      </c>
      <c r="W284" s="21">
        <f>IF(A284="NA","",VLOOKUP(A284,PCN!A$2:Q$9999,15,FALSE))</f>
        <v>1883.721</v>
      </c>
      <c r="X284" s="21">
        <f>IF(A284="NA","",VLOOKUP(A284,TN_DOC!A$2:I$9999,8,FALSE))</f>
        <v>0</v>
      </c>
      <c r="Y284" s="21">
        <f>IF(A284="NA","",VLOOKUP(A284,TN_DOC!A$2:I$9999,9,FALSE))</f>
        <v>0</v>
      </c>
      <c r="Z284" s="3"/>
    </row>
    <row r="285" spans="1:26" x14ac:dyDescent="0.2">
      <c r="A285" s="3">
        <v>10818</v>
      </c>
      <c r="B285" s="10" t="str">
        <f>IF(A285="NA","",VLOOKUP(A285,'QAQC ID Reference Page'!A$2:G$10999,2,FALSE))</f>
        <v>OBS0721</v>
      </c>
      <c r="C285" s="20">
        <f>IF(A285="NA","",VLOOKUP(A285,'QAQC ID Reference Page'!A$2:G$10999,3,FALSE))</f>
        <v>44404</v>
      </c>
      <c r="D285" s="12">
        <f>IF(A285="NA","",VLOOKUP(A285,'QAQC ID Reference Page'!A$2:G$10999,4,FALSE))</f>
        <v>0.33055555555555555</v>
      </c>
      <c r="E285" s="3">
        <f>IF(A285="NA","",VLOOKUP(A285,'QAQC ID Reference Page'!A$2:G$10999,5,FALSE))</f>
        <v>1016</v>
      </c>
      <c r="F285" s="3" t="str">
        <f>IF(A285="NA","",VLOOKUP(A285,'QAQC ID Reference Page'!A$2:G$10999,6,FALSE))</f>
        <v>E7C</v>
      </c>
      <c r="G285" s="3" t="str">
        <f>IF(A285="NA","",VLOOKUP(A285,'QAQC ID Reference Page'!A$2:G$10999,7,FALSE))</f>
        <v>S</v>
      </c>
      <c r="H285" s="21">
        <f>IF(A285="NA","",VLOOKUP(A285,'Water Data'!G$2:O$9999,2,FALSE))</f>
        <v>7.65</v>
      </c>
      <c r="I285" s="21">
        <f>IF(A285="NA","",VLOOKUP(A285,'Water Data'!G$2:O$9999,3,FALSE))</f>
        <v>29.3</v>
      </c>
      <c r="J285" s="3">
        <f>IF(A285="NA","",VLOOKUP(A285,'Water Data'!G$2:O$9999,4,FALSE))</f>
        <v>1.41</v>
      </c>
      <c r="K285" s="3">
        <f>IF(A285="NA","",VLOOKUP(A285,'Water Data'!G$2:O$9999,6,FALSE))</f>
        <v>7.85</v>
      </c>
      <c r="L285" s="26">
        <f>IF(A285="NA","",VLOOKUP(A285,'Water Data'!G$2:O$9999,9,FALSE))</f>
        <v>9.4093333329999993</v>
      </c>
      <c r="M285" s="22">
        <f>IF(A285="NA","",VLOOKUP(A285,Nutrients!A$2:L$9999,8,FALSE))</f>
        <v>2.39</v>
      </c>
      <c r="N285" s="22">
        <f>IF(A285="NA","",VLOOKUP(A285,Nutrients!A$2:L$9999,9,FALSE))</f>
        <v>0.06</v>
      </c>
      <c r="O285" s="23">
        <f>IF(A285="NA","",VLOOKUP(A285,Nutrients!A$2:L$9999,10,FALSE))</f>
        <v>0.13900000000000001</v>
      </c>
      <c r="P285" s="22">
        <f>IF(A285="NA","",VLOOKUP(A285,Nutrients!A$2:L$9999,11,FALSE))</f>
        <v>1.81</v>
      </c>
      <c r="Q285" s="24">
        <f>IF(A285="NA","",VLOOKUP(A285,Nutrients!A$2:L$9999,12,FALSE))</f>
        <v>102.44</v>
      </c>
      <c r="R285" s="26">
        <f>IF(A285="NA","",VLOOKUP(A285,Chla!A$2:O$9999,15,FALSE))</f>
        <v>20.311</v>
      </c>
      <c r="S285" s="3">
        <f>IF(A285="NA","",VLOOKUP(A285,TSS!A$2:L$9999,12,FALSE))</f>
        <v>28</v>
      </c>
      <c r="T285" s="21">
        <f>IF(A285="NA","",VLOOKUP(A285,PCN!A$2:Q$9999,11,FALSE))</f>
        <v>54.917999999999999</v>
      </c>
      <c r="U285" s="21">
        <f>IF(A285="NA","",VLOOKUP(A285,PCN!A$2:Q$9999,12,FALSE))</f>
        <v>1.4E-2</v>
      </c>
      <c r="V285" s="21">
        <f>IF(A285="NA","",VLOOKUP(A285,PCN!A$2:Q$9999,14,FALSE))</f>
        <v>139.99999999999997</v>
      </c>
      <c r="W285" s="21">
        <f>IF(A285="NA","",VLOOKUP(A285,PCN!A$2:Q$9999,15,FALSE))</f>
        <v>1544.4949999999999</v>
      </c>
      <c r="X285" s="21">
        <f>IF(A285="NA","",VLOOKUP(A285,TN_DOC!A$2:I$9999,8,FALSE))</f>
        <v>0</v>
      </c>
      <c r="Y285" s="21">
        <f>IF(A285="NA","",VLOOKUP(A285,TN_DOC!A$2:I$9999,9,FALSE))</f>
        <v>0</v>
      </c>
      <c r="Z285" s="3"/>
    </row>
    <row r="286" spans="1:26" x14ac:dyDescent="0.2">
      <c r="A286" s="3">
        <v>10819</v>
      </c>
      <c r="B286" s="10" t="str">
        <f>IF(A286="NA","",VLOOKUP(A286,'QAQC ID Reference Page'!A$2:G$10999,2,FALSE))</f>
        <v>OBS0721</v>
      </c>
      <c r="C286" s="20">
        <f>IF(A286="NA","",VLOOKUP(A286,'QAQC ID Reference Page'!A$2:G$10999,3,FALSE))</f>
        <v>44404</v>
      </c>
      <c r="D286" s="12">
        <f>IF(A286="NA","",VLOOKUP(A286,'QAQC ID Reference Page'!A$2:G$10999,4,FALSE))</f>
        <v>0.33055555555555555</v>
      </c>
      <c r="E286" s="3">
        <f>IF(A286="NA","",VLOOKUP(A286,'QAQC ID Reference Page'!A$2:G$10999,5,FALSE))</f>
        <v>1031</v>
      </c>
      <c r="F286" s="3" t="str">
        <f>IF(A286="NA","",VLOOKUP(A286,'QAQC ID Reference Page'!A$2:G$10999,6,FALSE))</f>
        <v>E7C</v>
      </c>
      <c r="G286" s="3" t="str">
        <f>IF(A286="NA","",VLOOKUP(A286,'QAQC ID Reference Page'!A$2:G$10999,7,FALSE))</f>
        <v>B</v>
      </c>
      <c r="H286" s="21">
        <f>IF(A286="NA","",VLOOKUP(A286,'Water Data'!G$2:O$9999,2,FALSE))</f>
        <v>4.25</v>
      </c>
      <c r="I286" s="21">
        <f>IF(A286="NA","",VLOOKUP(A286,'Water Data'!G$2:O$9999,3,FALSE))</f>
        <v>28.6</v>
      </c>
      <c r="J286" s="3">
        <f>IF(A286="NA","",VLOOKUP(A286,'Water Data'!G$2:O$9999,4,FALSE))</f>
        <v>19.25</v>
      </c>
      <c r="K286" s="3">
        <f>IF(A286="NA","",VLOOKUP(A286,'Water Data'!G$2:O$9999,6,FALSE))</f>
        <v>7.96</v>
      </c>
      <c r="L286" s="26">
        <f>IF(A286="NA","",VLOOKUP(A286,'Water Data'!G$2:O$9999,9,FALSE))</f>
        <v>19.190000000000001</v>
      </c>
      <c r="M286" s="22">
        <f>IF(A286="NA","",VLOOKUP(A286,Nutrients!A$2:L$9999,8,FALSE))</f>
        <v>1.1000000000000001</v>
      </c>
      <c r="N286" s="22">
        <f>IF(A286="NA","",VLOOKUP(A286,Nutrients!A$2:L$9999,9,FALSE))</f>
        <v>0.25</v>
      </c>
      <c r="O286" s="23">
        <f>IF(A286="NA","",VLOOKUP(A286,Nutrients!A$2:L$9999,10,FALSE))</f>
        <v>0.40400000000000003</v>
      </c>
      <c r="P286" s="22">
        <f>IF(A286="NA","",VLOOKUP(A286,Nutrients!A$2:L$9999,11,FALSE))</f>
        <v>3.7199999999999998</v>
      </c>
      <c r="Q286" s="24">
        <f>IF(A286="NA","",VLOOKUP(A286,Nutrients!A$2:L$9999,12,FALSE))</f>
        <v>29.2</v>
      </c>
      <c r="R286" s="26">
        <f>IF(A286="NA","",VLOOKUP(A286,Chla!A$2:O$9999,15,FALSE))</f>
        <v>6.3025040000000008</v>
      </c>
      <c r="S286" s="3">
        <f>IF(A286="NA","",VLOOKUP(A286,TSS!A$2:L$9999,12,FALSE))</f>
        <v>48</v>
      </c>
      <c r="T286" s="21">
        <f>IF(A286="NA","",VLOOKUP(A286,PCN!A$2:Q$9999,11,FALSE))</f>
        <v>42.948999999999998</v>
      </c>
      <c r="U286" s="21">
        <f>IF(A286="NA","",VLOOKUP(A286,PCN!A$2:Q$9999,12,FALSE))</f>
        <v>1.0999999999999999E-2</v>
      </c>
      <c r="V286" s="21">
        <f>IF(A286="NA","",VLOOKUP(A286,PCN!A$2:Q$9999,14,FALSE))</f>
        <v>109.99999999999999</v>
      </c>
      <c r="W286" s="21">
        <f>IF(A286="NA","",VLOOKUP(A286,PCN!A$2:Q$9999,15,FALSE))</f>
        <v>1367.865</v>
      </c>
      <c r="X286" s="21">
        <f>IF(A286="NA","",VLOOKUP(A286,TN_DOC!A$2:I$9999,8,FALSE))</f>
        <v>0</v>
      </c>
      <c r="Y286" s="21">
        <f>IF(A286="NA","",VLOOKUP(A286,TN_DOC!A$2:I$9999,9,FALSE))</f>
        <v>0</v>
      </c>
      <c r="Z286" s="3"/>
    </row>
    <row r="287" spans="1:26" x14ac:dyDescent="0.2">
      <c r="A287" s="3">
        <v>10816</v>
      </c>
      <c r="B287" s="10" t="str">
        <f>IF(A287="NA","",VLOOKUP(A287,'QAQC ID Reference Page'!A$2:G$10999,2,FALSE))</f>
        <v>OBS0721</v>
      </c>
      <c r="C287" s="20">
        <f>IF(A287="NA","",VLOOKUP(A287,'QAQC ID Reference Page'!A$2:G$10999,3,FALSE))</f>
        <v>44404</v>
      </c>
      <c r="D287" s="12">
        <f>IF(A287="NA","",VLOOKUP(A287,'QAQC ID Reference Page'!A$2:G$10999,4,FALSE))</f>
        <v>0.34930555555555554</v>
      </c>
      <c r="E287" s="3">
        <f>IF(A287="NA","",VLOOKUP(A287,'QAQC ID Reference Page'!A$2:G$10999,5,FALSE))</f>
        <v>1021</v>
      </c>
      <c r="F287" s="3" t="str">
        <f>IF(A287="NA","",VLOOKUP(A287,'QAQC ID Reference Page'!A$2:G$10999,6,FALSE))</f>
        <v>E9</v>
      </c>
      <c r="G287" s="3" t="str">
        <f>IF(A287="NA","",VLOOKUP(A287,'QAQC ID Reference Page'!A$2:G$10999,7,FALSE))</f>
        <v>S</v>
      </c>
      <c r="H287" s="21">
        <f>IF(A287="NA","",VLOOKUP(A287,'Water Data'!G$2:O$9999,2,FALSE))</f>
        <v>7.37</v>
      </c>
      <c r="I287" s="21">
        <f>IF(A287="NA","",VLOOKUP(A287,'Water Data'!G$2:O$9999,3,FALSE))</f>
        <v>30.3</v>
      </c>
      <c r="J287" s="3">
        <f>IF(A287="NA","",VLOOKUP(A287,'Water Data'!G$2:O$9999,4,FALSE))</f>
        <v>2.95</v>
      </c>
      <c r="K287" s="3">
        <f>IF(A287="NA","",VLOOKUP(A287,'Water Data'!G$2:O$9999,6,FALSE))</f>
        <v>8</v>
      </c>
      <c r="L287" s="26">
        <f>IF(A287="NA","",VLOOKUP(A287,'Water Data'!G$2:O$9999,9,FALSE))</f>
        <v>11.143333330000001</v>
      </c>
      <c r="M287" s="22">
        <f>IF(A287="NA","",VLOOKUP(A287,Nutrients!A$2:L$9999,8,FALSE))</f>
        <v>0.14000000000000001</v>
      </c>
      <c r="N287" s="22">
        <f>IF(A287="NA","",VLOOKUP(A287,Nutrients!A$2:L$9999,9,FALSE))</f>
        <v>0.11</v>
      </c>
      <c r="O287" s="23">
        <f>IF(A287="NA","",VLOOKUP(A287,Nutrients!A$2:L$9999,10,FALSE))</f>
        <v>8.9999999999999993E-3</v>
      </c>
      <c r="P287" s="22">
        <f>IF(A287="NA","",VLOOKUP(A287,Nutrients!A$2:L$9999,11,FALSE))</f>
        <v>0.69</v>
      </c>
      <c r="Q287" s="24">
        <f>IF(A287="NA","",VLOOKUP(A287,Nutrients!A$2:L$9999,12,FALSE))</f>
        <v>77.430000000000007</v>
      </c>
      <c r="R287" s="26">
        <f>IF(A287="NA","",VLOOKUP(A287,Chla!A$2:O$9999,15,FALSE))</f>
        <v>18.318327999999998</v>
      </c>
      <c r="S287" s="3">
        <f>IF(A287="NA","",VLOOKUP(A287,TSS!A$2:L$9999,12,FALSE))</f>
        <v>8</v>
      </c>
      <c r="T287" s="21">
        <f>IF(A287="NA","",VLOOKUP(A287,PCN!A$2:Q$9999,11,FALSE))</f>
        <v>50.656999999999996</v>
      </c>
      <c r="U287" s="21">
        <f>IF(A287="NA","",VLOOKUP(A287,PCN!A$2:Q$9999,12,FALSE))</f>
        <v>1.2999999999999999E-2</v>
      </c>
      <c r="V287" s="21">
        <f>IF(A287="NA","",VLOOKUP(A287,PCN!A$2:Q$9999,14,FALSE))</f>
        <v>129.99999999999997</v>
      </c>
      <c r="W287" s="21">
        <f>IF(A287="NA","",VLOOKUP(A287,PCN!A$2:Q$9999,15,FALSE))</f>
        <v>1409.1610000000001</v>
      </c>
      <c r="X287" s="21">
        <f>IF(A287="NA","",VLOOKUP(A287,TN_DOC!A$2:I$9999,8,FALSE))</f>
        <v>0</v>
      </c>
      <c r="Y287" s="21">
        <f>IF(A287="NA","",VLOOKUP(A287,TN_DOC!A$2:I$9999,9,FALSE))</f>
        <v>0</v>
      </c>
      <c r="Z287" s="3"/>
    </row>
    <row r="288" spans="1:26" x14ac:dyDescent="0.2">
      <c r="A288" s="3">
        <v>10812</v>
      </c>
      <c r="B288" s="10" t="str">
        <f>IF(A288="NA","",VLOOKUP(A288,'QAQC ID Reference Page'!A$2:G$10999,2,FALSE))</f>
        <v>OBS0721</v>
      </c>
      <c r="C288" s="20">
        <f>IF(A288="NA","",VLOOKUP(A288,'QAQC ID Reference Page'!A$2:G$10999,3,FALSE))</f>
        <v>44404</v>
      </c>
      <c r="D288" s="12">
        <f>IF(A288="NA","",VLOOKUP(A288,'QAQC ID Reference Page'!A$2:G$10999,4,FALSE))</f>
        <v>0.34930555555555554</v>
      </c>
      <c r="E288" s="3">
        <f>IF(A288="NA","",VLOOKUP(A288,'QAQC ID Reference Page'!A$2:G$10999,5,FALSE))</f>
        <v>1026</v>
      </c>
      <c r="F288" s="3" t="str">
        <f>IF(A288="NA","",VLOOKUP(A288,'QAQC ID Reference Page'!A$2:G$10999,6,FALSE))</f>
        <v>E9</v>
      </c>
      <c r="G288" s="3" t="str">
        <f>IF(A288="NA","",VLOOKUP(A288,'QAQC ID Reference Page'!A$2:G$10999,7,FALSE))</f>
        <v>B</v>
      </c>
      <c r="H288" s="21">
        <f>IF(A288="NA","",VLOOKUP(A288,'Water Data'!G$2:O$9999,2,FALSE))</f>
        <v>3.9</v>
      </c>
      <c r="I288" s="21">
        <f>IF(A288="NA","",VLOOKUP(A288,'Water Data'!G$2:O$9999,3,FALSE))</f>
        <v>29.3</v>
      </c>
      <c r="J288" s="3">
        <f>IF(A288="NA","",VLOOKUP(A288,'Water Data'!G$2:O$9999,4,FALSE))</f>
        <v>8.18</v>
      </c>
      <c r="K288" s="3">
        <f>IF(A288="NA","",VLOOKUP(A288,'Water Data'!G$2:O$9999,6,FALSE))</f>
        <v>7.56</v>
      </c>
      <c r="L288" s="26">
        <f>IF(A288="NA","",VLOOKUP(A288,'Water Data'!G$2:O$9999,9,FALSE))</f>
        <v>14.94</v>
      </c>
      <c r="M288" s="22">
        <f>IF(A288="NA","",VLOOKUP(A288,Nutrients!A$2:L$9999,8,FALSE))</f>
        <v>0.55000000000000004</v>
      </c>
      <c r="N288" s="22">
        <f>IF(A288="NA","",VLOOKUP(A288,Nutrients!A$2:L$9999,9,FALSE))</f>
        <v>0.28999999999999998</v>
      </c>
      <c r="O288" s="23">
        <f>IF(A288="NA","",VLOOKUP(A288,Nutrients!A$2:L$9999,10,FALSE))</f>
        <v>0.16200000000000001</v>
      </c>
      <c r="P288" s="22">
        <f>IF(A288="NA","",VLOOKUP(A288,Nutrients!A$2:L$9999,11,FALSE))</f>
        <v>5.68</v>
      </c>
      <c r="Q288" s="24">
        <f>IF(A288="NA","",VLOOKUP(A288,Nutrients!A$2:L$9999,12,FALSE))</f>
        <v>42.99</v>
      </c>
      <c r="R288" s="26">
        <f>IF(A288="NA","",VLOOKUP(A288,Chla!A$2:O$9999,15,FALSE))</f>
        <v>12.641639999999999</v>
      </c>
      <c r="S288" s="3">
        <f>IF(A288="NA","",VLOOKUP(A288,TSS!A$2:L$9999,12,FALSE))</f>
        <v>24</v>
      </c>
      <c r="T288" s="21">
        <f>IF(A288="NA","",VLOOKUP(A288,PCN!A$2:Q$9999,11,FALSE))</f>
        <v>57.514000000000003</v>
      </c>
      <c r="U288" s="21">
        <f>IF(A288="NA","",VLOOKUP(A288,PCN!A$2:Q$9999,12,FALSE))</f>
        <v>1.4999999999999999E-2</v>
      </c>
      <c r="V288" s="21">
        <f>IF(A288="NA","",VLOOKUP(A288,PCN!A$2:Q$9999,14,FALSE))</f>
        <v>150</v>
      </c>
      <c r="W288" s="21">
        <f>IF(A288="NA","",VLOOKUP(A288,PCN!A$2:Q$9999,15,FALSE))</f>
        <v>1319.4549999999999</v>
      </c>
      <c r="X288" s="21">
        <f>IF(A288="NA","",VLOOKUP(A288,TN_DOC!A$2:I$9999,8,FALSE))</f>
        <v>0</v>
      </c>
      <c r="Y288" s="21">
        <f>IF(A288="NA","",VLOOKUP(A288,TN_DOC!A$2:I$9999,9,FALSE))</f>
        <v>0</v>
      </c>
      <c r="Z288" s="3"/>
    </row>
    <row r="289" spans="1:26" x14ac:dyDescent="0.2">
      <c r="A289" s="3">
        <v>10815</v>
      </c>
      <c r="B289" s="10" t="str">
        <f>IF(A289="NA","",VLOOKUP(A289,'QAQC ID Reference Page'!A$2:G$10999,2,FALSE))</f>
        <v>OBS0721</v>
      </c>
      <c r="C289" s="20">
        <f>IF(A289="NA","",VLOOKUP(A289,'QAQC ID Reference Page'!A$2:G$10999,3,FALSE))</f>
        <v>44404</v>
      </c>
      <c r="D289" s="12">
        <f>IF(A289="NA","",VLOOKUP(A289,'QAQC ID Reference Page'!A$2:G$10999,4,FALSE))</f>
        <v>0.40972222222222221</v>
      </c>
      <c r="E289" s="3">
        <f>IF(A289="NA","",VLOOKUP(A289,'QAQC ID Reference Page'!A$2:G$10999,5,FALSE))</f>
        <v>1039</v>
      </c>
      <c r="F289" s="3" t="str">
        <f>IF(A289="NA","",VLOOKUP(A289,'QAQC ID Reference Page'!A$2:G$10999,6,FALSE))</f>
        <v>G6</v>
      </c>
      <c r="G289" s="3" t="str">
        <f>IF(A289="NA","",VLOOKUP(A289,'QAQC ID Reference Page'!A$2:G$10999,7,FALSE))</f>
        <v>S</v>
      </c>
      <c r="H289" s="21">
        <f>IF(A289="NA","",VLOOKUP(A289,'Water Data'!G$2:O$9999,2,FALSE))</f>
        <v>7.55</v>
      </c>
      <c r="I289" s="21">
        <f>IF(A289="NA","",VLOOKUP(A289,'Water Data'!G$2:O$9999,3,FALSE))</f>
        <v>31.2</v>
      </c>
      <c r="J289" s="3">
        <f>IF(A289="NA","",VLOOKUP(A289,'Water Data'!G$2:O$9999,4,FALSE))</f>
        <v>2.36</v>
      </c>
      <c r="K289" s="3">
        <f>IF(A289="NA","",VLOOKUP(A289,'Water Data'!G$2:O$9999,6,FALSE))</f>
        <v>7.98</v>
      </c>
      <c r="L289" s="26">
        <f>IF(A289="NA","",VLOOKUP(A289,'Water Data'!G$2:O$9999,9,FALSE))</f>
        <v>9.8710000000000004</v>
      </c>
      <c r="M289" s="22">
        <f>IF(A289="NA","",VLOOKUP(A289,Nutrients!A$2:L$9999,8,FALSE))</f>
        <v>0.36</v>
      </c>
      <c r="N289" s="22">
        <f>IF(A289="NA","",VLOOKUP(A289,Nutrients!A$2:L$9999,9,FALSE))</f>
        <v>0.08</v>
      </c>
      <c r="O289" s="23">
        <f>IF(A289="NA","",VLOOKUP(A289,Nutrients!A$2:L$9999,10,FALSE))</f>
        <v>5.8999999999999997E-2</v>
      </c>
      <c r="P289" s="22">
        <f>IF(A289="NA","",VLOOKUP(A289,Nutrients!A$2:L$9999,11,FALSE))</f>
        <v>0.76</v>
      </c>
      <c r="Q289" s="24">
        <f>IF(A289="NA","",VLOOKUP(A289,Nutrients!A$2:L$9999,12,FALSE))</f>
        <v>92.19</v>
      </c>
      <c r="R289" s="26">
        <f>IF(A289="NA","",VLOOKUP(A289,Chla!A$2:O$9999,15,FALSE))</f>
        <v>10.604716</v>
      </c>
      <c r="S289" s="3">
        <f>IF(A289="NA","",VLOOKUP(A289,TSS!A$2:L$9999,12,FALSE))</f>
        <v>12</v>
      </c>
      <c r="T289" s="21">
        <f>IF(A289="NA","",VLOOKUP(A289,PCN!A$2:Q$9999,11,FALSE))</f>
        <v>73.759</v>
      </c>
      <c r="U289" s="21">
        <f>IF(A289="NA","",VLOOKUP(A289,PCN!A$2:Q$9999,12,FALSE))</f>
        <v>1.9E-2</v>
      </c>
      <c r="V289" s="21">
        <f>IF(A289="NA","",VLOOKUP(A289,PCN!A$2:Q$9999,14,FALSE))</f>
        <v>189.99999999999997</v>
      </c>
      <c r="W289" s="21">
        <f>IF(A289="NA","",VLOOKUP(A289,PCN!A$2:Q$9999,15,FALSE))</f>
        <v>1177.4849999999999</v>
      </c>
      <c r="X289" s="21">
        <f>IF(A289="NA","",VLOOKUP(A289,TN_DOC!A$2:I$9999,8,FALSE))</f>
        <v>0</v>
      </c>
      <c r="Y289" s="21">
        <f>IF(A289="NA","",VLOOKUP(A289,TN_DOC!A$2:I$9999,9,FALSE))</f>
        <v>0</v>
      </c>
      <c r="Z289" s="3"/>
    </row>
    <row r="290" spans="1:26" x14ac:dyDescent="0.2">
      <c r="A290" s="3">
        <v>10817</v>
      </c>
      <c r="B290" s="10" t="str">
        <f>IF(A290="NA","",VLOOKUP(A290,'QAQC ID Reference Page'!A$2:G$10999,2,FALSE))</f>
        <v>OBS0721</v>
      </c>
      <c r="C290" s="20">
        <f>IF(A290="NA","",VLOOKUP(A290,'QAQC ID Reference Page'!A$2:G$10999,3,FALSE))</f>
        <v>44404</v>
      </c>
      <c r="D290" s="12">
        <f>IF(A290="NA","",VLOOKUP(A290,'QAQC ID Reference Page'!A$2:G$10999,4,FALSE))</f>
        <v>0.43125000000000002</v>
      </c>
      <c r="E290" s="3">
        <f>IF(A290="NA","",VLOOKUP(A290,'QAQC ID Reference Page'!A$2:G$10999,5,FALSE))</f>
        <v>1011</v>
      </c>
      <c r="F290" s="3" t="str">
        <f>IF(A290="NA","",VLOOKUP(A290,'QAQC ID Reference Page'!A$2:G$10999,6,FALSE))</f>
        <v>DR</v>
      </c>
      <c r="G290" s="3" t="str">
        <f>IF(A290="NA","",VLOOKUP(A290,'QAQC ID Reference Page'!A$2:G$10999,7,FALSE))</f>
        <v>S</v>
      </c>
      <c r="H290" s="21">
        <f>IF(A290="NA","",VLOOKUP(A290,'Water Data'!G$2:O$9999,2,FALSE))</f>
        <v>8.82</v>
      </c>
      <c r="I290" s="21">
        <f>IF(A290="NA","",VLOOKUP(A290,'Water Data'!G$2:O$9999,3,FALSE))</f>
        <v>31.4</v>
      </c>
      <c r="J290" s="3">
        <f>IF(A290="NA","",VLOOKUP(A290,'Water Data'!G$2:O$9999,4,FALSE))</f>
        <v>1.84</v>
      </c>
      <c r="K290" s="3">
        <f>IF(A290="NA","",VLOOKUP(A290,'Water Data'!G$2:O$9999,6,FALSE))</f>
        <v>8.0299999999999994</v>
      </c>
      <c r="L290" s="26">
        <f>IF(A290="NA","",VLOOKUP(A290,'Water Data'!G$2:O$9999,9,FALSE))</f>
        <v>7.2326666670000002</v>
      </c>
      <c r="M290" s="22">
        <f>IF(A290="NA","",VLOOKUP(A290,Nutrients!A$2:L$9999,8,FALSE))</f>
        <v>0.38</v>
      </c>
      <c r="N290" s="22">
        <f>IF(A290="NA","",VLOOKUP(A290,Nutrients!A$2:L$9999,9,FALSE))</f>
        <v>0.09</v>
      </c>
      <c r="O290" s="23">
        <f>IF(A290="NA","",VLOOKUP(A290,Nutrients!A$2:L$9999,10,FALSE))</f>
        <v>1.9E-2</v>
      </c>
      <c r="P290" s="22">
        <f>IF(A290="NA","",VLOOKUP(A290,Nutrients!A$2:L$9999,11,FALSE))</f>
        <v>0.89</v>
      </c>
      <c r="Q290" s="24">
        <f>IF(A290="NA","",VLOOKUP(A290,Nutrients!A$2:L$9999,12,FALSE))</f>
        <v>91.48</v>
      </c>
      <c r="R290" s="26">
        <f>IF(A290="NA","",VLOOKUP(A290,Chla!A$2:O$9999,15,FALSE))</f>
        <v>23.510316000000003</v>
      </c>
      <c r="S290" s="3">
        <f>IF(A290="NA","",VLOOKUP(A290,TSS!A$2:L$9999,12,FALSE))</f>
        <v>24</v>
      </c>
      <c r="T290" s="21">
        <f>IF(A290="NA","",VLOOKUP(A290,PCN!A$2:Q$9999,11,FALSE))</f>
        <v>44.29</v>
      </c>
      <c r="U290" s="21">
        <f>IF(A290="NA","",VLOOKUP(A290,PCN!A$2:Q$9999,12,FALSE))</f>
        <v>1.0999999999999999E-2</v>
      </c>
      <c r="V290" s="21">
        <f>IF(A290="NA","",VLOOKUP(A290,PCN!A$2:Q$9999,14,FALSE))</f>
        <v>109.99999999999999</v>
      </c>
      <c r="W290" s="21">
        <f>IF(A290="NA","",VLOOKUP(A290,PCN!A$2:Q$9999,15,FALSE))</f>
        <v>1270.9880000000001</v>
      </c>
      <c r="X290" s="21">
        <f>IF(A290="NA","",VLOOKUP(A290,TN_DOC!A$2:I$9999,8,FALSE))</f>
        <v>0</v>
      </c>
      <c r="Y290" s="21">
        <f>IF(A290="NA","",VLOOKUP(A290,TN_DOC!A$2:I$9999,9,FALSE))</f>
        <v>0</v>
      </c>
      <c r="Z290" s="3"/>
    </row>
    <row r="291" spans="1:26" x14ac:dyDescent="0.2">
      <c r="A291" s="3">
        <v>10808</v>
      </c>
      <c r="B291" s="10" t="str">
        <f>IF(A291="NA","",VLOOKUP(A291,'QAQC ID Reference Page'!A$2:G$10999,2,FALSE))</f>
        <v>OBS0721</v>
      </c>
      <c r="C291" s="20">
        <f>IF(A291="NA","",VLOOKUP(A291,'QAQC ID Reference Page'!A$2:G$10999,3,FALSE))</f>
        <v>44404</v>
      </c>
      <c r="D291" s="12">
        <f>IF(A291="NA","",VLOOKUP(A291,'QAQC ID Reference Page'!A$2:G$10999,4,FALSE))</f>
        <v>0.45694444444444443</v>
      </c>
      <c r="E291" s="3">
        <f>IF(A291="NA","",VLOOKUP(A291,'QAQC ID Reference Page'!A$2:G$10999,5,FALSE))</f>
        <v>1002</v>
      </c>
      <c r="F291" s="3" t="str">
        <f>IF(A291="NA","",VLOOKUP(A291,'QAQC ID Reference Page'!A$2:G$10999,6,FALSE))</f>
        <v>MR</v>
      </c>
      <c r="G291" s="3" t="str">
        <f>IF(A291="NA","",VLOOKUP(A291,'QAQC ID Reference Page'!A$2:G$10999,7,FALSE))</f>
        <v>S</v>
      </c>
      <c r="H291" s="21">
        <f>IF(A291="NA","",VLOOKUP(A291,'Water Data'!G$2:O$9999,2,FALSE))</f>
        <v>6.34</v>
      </c>
      <c r="I291" s="21">
        <f>IF(A291="NA","",VLOOKUP(A291,'Water Data'!G$2:O$9999,3,FALSE))</f>
        <v>29</v>
      </c>
      <c r="J291" s="3">
        <f>IF(A291="NA","",VLOOKUP(A291,'Water Data'!G$2:O$9999,4,FALSE))</f>
        <v>0.21</v>
      </c>
      <c r="K291" s="3">
        <f>IF(A291="NA","",VLOOKUP(A291,'Water Data'!G$2:O$9999,6,FALSE))</f>
        <v>6.32</v>
      </c>
      <c r="L291" s="26">
        <f>IF(A291="NA","",VLOOKUP(A291,'Water Data'!G$2:O$9999,9,FALSE))</f>
        <v>4.9626666669999997</v>
      </c>
      <c r="M291" s="22">
        <f>IF(A291="NA","",VLOOKUP(A291,Nutrients!A$2:L$9999,8,FALSE))</f>
        <v>17.07</v>
      </c>
      <c r="N291" s="22">
        <f>IF(A291="NA","",VLOOKUP(A291,Nutrients!A$2:L$9999,9,FALSE))</f>
        <v>0.4</v>
      </c>
      <c r="O291" s="23">
        <f>IF(A291="NA","",VLOOKUP(A291,Nutrients!A$2:L$9999,10,FALSE))</f>
        <v>0.189</v>
      </c>
      <c r="P291" s="22">
        <f>IF(A291="NA","",VLOOKUP(A291,Nutrients!A$2:L$9999,11,FALSE))</f>
        <v>1.9300000000000002</v>
      </c>
      <c r="Q291" s="24">
        <f>IF(A291="NA","",VLOOKUP(A291,Nutrients!A$2:L$9999,12,FALSE))</f>
        <v>125.2</v>
      </c>
      <c r="R291" s="26">
        <f>IF(A291="NA","",VLOOKUP(A291,Chla!A$2:O$9999,15,FALSE))</f>
        <v>6.4543520000000001</v>
      </c>
      <c r="S291" s="3">
        <f>IF(A291="NA","",VLOOKUP(A291,TSS!A$2:L$9999,12,FALSE))</f>
        <v>28</v>
      </c>
      <c r="T291" s="21">
        <f>IF(A291="NA","",VLOOKUP(A291,PCN!A$2:Q$9999,11,FALSE))</f>
        <v>0</v>
      </c>
      <c r="U291" s="21">
        <f>IF(A291="NA","",VLOOKUP(A291,PCN!A$2:Q$9999,12,FALSE))</f>
        <v>0</v>
      </c>
      <c r="V291" s="21">
        <f>IF(A291="NA","",VLOOKUP(A291,PCN!A$2:Q$9999,14,FALSE))</f>
        <v>0</v>
      </c>
      <c r="W291" s="21">
        <f>IF(A291="NA","",VLOOKUP(A291,PCN!A$2:Q$9999,15,FALSE))</f>
        <v>0</v>
      </c>
      <c r="X291" s="21">
        <f>IF(A291="NA","",VLOOKUP(A291,TN_DOC!A$2:I$9999,8,FALSE))</f>
        <v>0</v>
      </c>
      <c r="Y291" s="21">
        <f>IF(A291="NA","",VLOOKUP(A291,TN_DOC!A$2:I$9999,9,FALSE))</f>
        <v>0</v>
      </c>
      <c r="Z291" s="3"/>
    </row>
    <row r="292" spans="1:26" x14ac:dyDescent="0.2">
      <c r="A292" s="3">
        <v>10807</v>
      </c>
      <c r="B292" s="10" t="str">
        <f>IF(A292="NA","",VLOOKUP(A292,'QAQC ID Reference Page'!A$2:G$10999,2,FALSE))</f>
        <v>OBS0721</v>
      </c>
      <c r="C292" s="20">
        <f>IF(A292="NA","",VLOOKUP(A292,'QAQC ID Reference Page'!A$2:G$10999,3,FALSE))</f>
        <v>44404</v>
      </c>
      <c r="D292" s="12">
        <f>IF(A292="NA","",VLOOKUP(A292,'QAQC ID Reference Page'!A$2:G$10999,4,FALSE))</f>
        <v>0.45694444444444443</v>
      </c>
      <c r="E292" s="3">
        <f>IF(A292="NA","",VLOOKUP(A292,'QAQC ID Reference Page'!A$2:G$10999,5,FALSE))</f>
        <v>1005</v>
      </c>
      <c r="F292" s="3" t="str">
        <f>IF(A292="NA","",VLOOKUP(A292,'QAQC ID Reference Page'!A$2:G$10999,6,FALSE))</f>
        <v>MR</v>
      </c>
      <c r="G292" s="3" t="str">
        <f>IF(A292="NA","",VLOOKUP(A292,'QAQC ID Reference Page'!A$2:G$10999,7,FALSE))</f>
        <v>B</v>
      </c>
      <c r="H292" s="21">
        <f>IF(A292="NA","",VLOOKUP(A292,'Water Data'!G$2:O$9999,2,FALSE))</f>
        <v>3</v>
      </c>
      <c r="I292" s="21">
        <f>IF(A292="NA","",VLOOKUP(A292,'Water Data'!G$2:O$9999,3,FALSE))</f>
        <v>28.2</v>
      </c>
      <c r="J292" s="3">
        <f>IF(A292="NA","",VLOOKUP(A292,'Water Data'!G$2:O$9999,4,FALSE))</f>
        <v>14.27</v>
      </c>
      <c r="K292" s="3">
        <f>IF(A292="NA","",VLOOKUP(A292,'Water Data'!G$2:O$9999,6,FALSE))</f>
        <v>7.42</v>
      </c>
      <c r="L292" s="26">
        <f>IF(A292="NA","",VLOOKUP(A292,'Water Data'!G$2:O$9999,9,FALSE))</f>
        <v>17.266666669999999</v>
      </c>
      <c r="M292" s="22">
        <f>IF(A292="NA","",VLOOKUP(A292,Nutrients!A$2:L$9999,8,FALSE))</f>
        <v>6.19</v>
      </c>
      <c r="N292" s="22">
        <f>IF(A292="NA","",VLOOKUP(A292,Nutrients!A$2:L$9999,9,FALSE))</f>
        <v>0.62</v>
      </c>
      <c r="O292" s="23">
        <f>IF(A292="NA","",VLOOKUP(A292,Nutrients!A$2:L$9999,10,FALSE))</f>
        <v>1.4769999999999999</v>
      </c>
      <c r="P292" s="22">
        <f>IF(A292="NA","",VLOOKUP(A292,Nutrients!A$2:L$9999,11,FALSE))</f>
        <v>8.23</v>
      </c>
      <c r="Q292" s="24">
        <f>IF(A292="NA","",VLOOKUP(A292,Nutrients!A$2:L$9999,12,FALSE))</f>
        <v>62.81</v>
      </c>
      <c r="R292" s="26">
        <f>IF(A292="NA","",VLOOKUP(A292,Chla!A$2:O$9999,15,FALSE))</f>
        <v>4.379243999999999</v>
      </c>
      <c r="S292" s="3">
        <f>IF(A292="NA","",VLOOKUP(A292,TSS!A$2:L$9999,12,FALSE))</f>
        <v>40</v>
      </c>
      <c r="T292" s="21">
        <f>IF(A292="NA","",VLOOKUP(A292,PCN!A$2:Q$9999,11,FALSE))</f>
        <v>39.951000000000001</v>
      </c>
      <c r="U292" s="21">
        <f>IF(A292="NA","",VLOOKUP(A292,PCN!A$2:Q$9999,12,FALSE))</f>
        <v>0.01</v>
      </c>
      <c r="V292" s="21">
        <f>IF(A292="NA","",VLOOKUP(A292,PCN!A$2:Q$9999,14,FALSE))</f>
        <v>99.999999999999986</v>
      </c>
      <c r="W292" s="21">
        <f>IF(A292="NA","",VLOOKUP(A292,PCN!A$2:Q$9999,15,FALSE))</f>
        <v>1380.893</v>
      </c>
      <c r="X292" s="21">
        <f>IF(A292="NA","",VLOOKUP(A292,TN_DOC!A$2:I$9999,8,FALSE))</f>
        <v>0</v>
      </c>
      <c r="Y292" s="21">
        <f>IF(A292="NA","",VLOOKUP(A292,TN_DOC!A$2:I$9999,9,FALSE))</f>
        <v>0</v>
      </c>
      <c r="Z292" s="3"/>
    </row>
    <row r="293" spans="1:26" x14ac:dyDescent="0.2">
      <c r="A293" s="3">
        <v>10811</v>
      </c>
      <c r="B293" s="10" t="str">
        <f>IF(A293="NA","",VLOOKUP(A293,'QAQC ID Reference Page'!A$2:G$10999,2,FALSE))</f>
        <v>OBS0721</v>
      </c>
      <c r="C293" s="20">
        <f>IF(A293="NA","",VLOOKUP(A293,'QAQC ID Reference Page'!A$2:G$10999,3,FALSE))</f>
        <v>44404</v>
      </c>
      <c r="D293" s="12">
        <f>IF(A293="NA","",VLOOKUP(A293,'QAQC ID Reference Page'!A$2:G$10999,4,FALSE))</f>
        <v>0.46736111111111112</v>
      </c>
      <c r="E293" s="3">
        <f>IF(A293="NA","",VLOOKUP(A293,'QAQC ID Reference Page'!A$2:G$10999,5,FALSE))</f>
        <v>1030</v>
      </c>
      <c r="F293" s="3" t="str">
        <f>IF(A293="NA","",VLOOKUP(A293,'QAQC ID Reference Page'!A$2:G$10999,6,FALSE))</f>
        <v>TR</v>
      </c>
      <c r="G293" s="3" t="str">
        <f>IF(A293="NA","",VLOOKUP(A293,'QAQC ID Reference Page'!A$2:G$10999,7,FALSE))</f>
        <v>S</v>
      </c>
      <c r="H293" s="21">
        <f>IF(A293="NA","",VLOOKUP(A293,'Water Data'!G$2:O$9999,2,FALSE))</f>
        <v>6.25</v>
      </c>
      <c r="I293" s="21">
        <f>IF(A293="NA","",VLOOKUP(A293,'Water Data'!G$2:O$9999,3,FALSE))</f>
        <v>29.5</v>
      </c>
      <c r="J293" s="3">
        <f>IF(A293="NA","",VLOOKUP(A293,'Water Data'!G$2:O$9999,4,FALSE))</f>
        <v>0.08</v>
      </c>
      <c r="K293" s="3">
        <f>IF(A293="NA","",VLOOKUP(A293,'Water Data'!G$2:O$9999,6,FALSE))</f>
        <v>7.31</v>
      </c>
      <c r="L293" s="26">
        <f>IF(A293="NA","",VLOOKUP(A293,'Water Data'!G$2:O$9999,9,FALSE))</f>
        <v>9.2246666669999993</v>
      </c>
      <c r="M293" s="22">
        <f>IF(A293="NA","",VLOOKUP(A293,Nutrients!A$2:L$9999,8,FALSE))</f>
        <v>14.71</v>
      </c>
      <c r="N293" s="22">
        <f>IF(A293="NA","",VLOOKUP(A293,Nutrients!A$2:L$9999,9,FALSE))</f>
        <v>0.43</v>
      </c>
      <c r="O293" s="23">
        <f>IF(A293="NA","",VLOOKUP(A293,Nutrients!A$2:L$9999,10,FALSE))</f>
        <v>0.13</v>
      </c>
      <c r="P293" s="22">
        <f>IF(A293="NA","",VLOOKUP(A293,Nutrients!A$2:L$9999,11,FALSE))</f>
        <v>0.61</v>
      </c>
      <c r="Q293" s="24">
        <f>IF(A293="NA","",VLOOKUP(A293,Nutrients!A$2:L$9999,12,FALSE))</f>
        <v>122.56</v>
      </c>
      <c r="R293" s="26">
        <f>IF(A293="NA","",VLOOKUP(A293,Chla!A$2:O$9999,15,FALSE))</f>
        <v>9.628952</v>
      </c>
      <c r="S293" s="3">
        <f>IF(A293="NA","",VLOOKUP(A293,TSS!A$2:L$9999,12,FALSE))</f>
        <v>24</v>
      </c>
      <c r="T293" s="21">
        <f>IF(A293="NA","",VLOOKUP(A293,PCN!A$2:Q$9999,11,FALSE))</f>
        <v>26.097999999999999</v>
      </c>
      <c r="U293" s="21">
        <f>IF(A293="NA","",VLOOKUP(A293,PCN!A$2:Q$9999,12,FALSE))</f>
        <v>7.0000000000000001E-3</v>
      </c>
      <c r="V293" s="21">
        <f>IF(A293="NA","",VLOOKUP(A293,PCN!A$2:Q$9999,14,FALSE))</f>
        <v>69.999999999999986</v>
      </c>
      <c r="W293" s="21">
        <f>IF(A293="NA","",VLOOKUP(A293,PCN!A$2:Q$9999,15,FALSE))</f>
        <v>930.17700000000002</v>
      </c>
      <c r="X293" s="21">
        <f>IF(A293="NA","",VLOOKUP(A293,TN_DOC!A$2:I$9999,8,FALSE))</f>
        <v>0</v>
      </c>
      <c r="Y293" s="21">
        <f>IF(A293="NA","",VLOOKUP(A293,TN_DOC!A$2:I$9999,9,FALSE))</f>
        <v>0</v>
      </c>
      <c r="Z293" s="3"/>
    </row>
    <row r="294" spans="1:26" x14ac:dyDescent="0.2">
      <c r="A294" s="3">
        <v>10805</v>
      </c>
      <c r="B294" s="10" t="str">
        <f>IF(A294="NA","",VLOOKUP(A294,'QAQC ID Reference Page'!A$2:G$10999,2,FALSE))</f>
        <v>OBS0721</v>
      </c>
      <c r="C294" s="20">
        <f>IF(A294="NA","",VLOOKUP(A294,'QAQC ID Reference Page'!A$2:G$10999,3,FALSE))</f>
        <v>44404</v>
      </c>
      <c r="D294" s="12">
        <f>IF(A294="NA","",VLOOKUP(A294,'QAQC ID Reference Page'!A$2:G$10999,4,FALSE))</f>
        <v>0.47847222222222224</v>
      </c>
      <c r="E294" s="3">
        <f>IF(A294="NA","",VLOOKUP(A294,'QAQC ID Reference Page'!A$2:G$10999,5,FALSE))</f>
        <v>1022</v>
      </c>
      <c r="F294" s="3" t="str">
        <f>IF(A294="NA","",VLOOKUP(A294,'QAQC ID Reference Page'!A$2:G$10999,6,FALSE))</f>
        <v>TR-UP</v>
      </c>
      <c r="G294" s="3" t="str">
        <f>IF(A294="NA","",VLOOKUP(A294,'QAQC ID Reference Page'!A$2:G$10999,7,FALSE))</f>
        <v>S</v>
      </c>
      <c r="H294" s="21">
        <f>IF(A294="NA","",VLOOKUP(A294,'Water Data'!G$2:O$9999,2,FALSE))</f>
        <v>6.17</v>
      </c>
      <c r="I294" s="21">
        <f>IF(A294="NA","",VLOOKUP(A294,'Water Data'!G$2:O$9999,3,FALSE))</f>
        <v>28.7</v>
      </c>
      <c r="J294" s="3">
        <f>IF(A294="NA","",VLOOKUP(A294,'Water Data'!G$2:O$9999,4,FALSE))</f>
        <v>0.06</v>
      </c>
      <c r="K294" s="3">
        <f>IF(A294="NA","",VLOOKUP(A294,'Water Data'!G$2:O$9999,6,FALSE))</f>
        <v>7.07</v>
      </c>
      <c r="L294" s="26">
        <f>IF(A294="NA","",VLOOKUP(A294,'Water Data'!G$2:O$9999,9,FALSE))</f>
        <v>9.1359999999999992</v>
      </c>
      <c r="M294" s="22">
        <f>IF(A294="NA","",VLOOKUP(A294,Nutrients!A$2:L$9999,8,FALSE))</f>
        <v>14.75</v>
      </c>
      <c r="N294" s="22">
        <f>IF(A294="NA","",VLOOKUP(A294,Nutrients!A$2:L$9999,9,FALSE))</f>
        <v>0.43</v>
      </c>
      <c r="O294" s="23">
        <f>IF(A294="NA","",VLOOKUP(A294,Nutrients!A$2:L$9999,10,FALSE))</f>
        <v>0.14399999999999999</v>
      </c>
      <c r="P294" s="22">
        <f>IF(A294="NA","",VLOOKUP(A294,Nutrients!A$2:L$9999,11,FALSE))</f>
        <v>1.25</v>
      </c>
      <c r="Q294" s="24">
        <f>IF(A294="NA","",VLOOKUP(A294,Nutrients!A$2:L$9999,12,FALSE))</f>
        <v>119.33</v>
      </c>
      <c r="R294" s="26">
        <f>IF(A294="NA","",VLOOKUP(A294,Chla!A$2:O$9999,15,FALSE))</f>
        <v>9.2946200000000001</v>
      </c>
      <c r="S294" s="3">
        <f>IF(A294="NA","",VLOOKUP(A294,TSS!A$2:L$9999,12,FALSE))</f>
        <v>40</v>
      </c>
      <c r="T294" s="21">
        <f>IF(A294="NA","",VLOOKUP(A294,PCN!A$2:Q$9999,11,FALSE))</f>
        <v>0</v>
      </c>
      <c r="U294" s="21">
        <f>IF(A294="NA","",VLOOKUP(A294,PCN!A$2:Q$9999,12,FALSE))</f>
        <v>0</v>
      </c>
      <c r="V294" s="21">
        <f>IF(A294="NA","",VLOOKUP(A294,PCN!A$2:Q$9999,14,FALSE))</f>
        <v>0</v>
      </c>
      <c r="W294" s="21">
        <f>IF(A294="NA","",VLOOKUP(A294,PCN!A$2:Q$9999,15,FALSE))</f>
        <v>0</v>
      </c>
      <c r="X294" s="21">
        <f>IF(A294="NA","",VLOOKUP(A294,TN_DOC!A$2:I$9999,8,FALSE))</f>
        <v>0</v>
      </c>
      <c r="Y294" s="21">
        <f>IF(A294="NA","",VLOOKUP(A294,TN_DOC!A$2:I$9999,9,FALSE))</f>
        <v>0</v>
      </c>
      <c r="Z294" s="3"/>
    </row>
    <row r="295" spans="1:26" x14ac:dyDescent="0.2">
      <c r="A295" s="3">
        <v>10813</v>
      </c>
      <c r="B295" s="10" t="str">
        <f>IF(A295="NA","",VLOOKUP(A295,'QAQC ID Reference Page'!A$2:G$10999,2,FALSE))</f>
        <v>OBS0721</v>
      </c>
      <c r="C295" s="20">
        <f>IF(A295="NA","",VLOOKUP(A295,'QAQC ID Reference Page'!A$2:G$10999,3,FALSE))</f>
        <v>44404</v>
      </c>
      <c r="D295" s="12">
        <f>IF(A295="NA","",VLOOKUP(A295,'QAQC ID Reference Page'!A$2:G$10999,4,FALSE))</f>
        <v>0.48888888888888887</v>
      </c>
      <c r="E295" s="3">
        <f>IF(A295="NA","",VLOOKUP(A295,'QAQC ID Reference Page'!A$2:G$10999,5,FALSE))</f>
        <v>1024</v>
      </c>
      <c r="F295" s="3" t="str">
        <f>IF(A295="NA","",VLOOKUP(A295,'QAQC ID Reference Page'!A$2:G$10999,6,FALSE))</f>
        <v>AR</v>
      </c>
      <c r="G295" s="3" t="str">
        <f>IF(A295="NA","",VLOOKUP(A295,'QAQC ID Reference Page'!A$2:G$10999,7,FALSE))</f>
        <v>S</v>
      </c>
      <c r="H295" s="21">
        <f>IF(A295="NA","",VLOOKUP(A295,'Water Data'!G$2:O$9999,2,FALSE))</f>
        <v>6.38</v>
      </c>
      <c r="I295" s="21">
        <f>IF(A295="NA","",VLOOKUP(A295,'Water Data'!G$2:O$9999,3,FALSE))</f>
        <v>29.1</v>
      </c>
      <c r="J295" s="3">
        <f>IF(A295="NA","",VLOOKUP(A295,'Water Data'!G$2:O$9999,4,FALSE))</f>
        <v>0.06</v>
      </c>
      <c r="K295" s="3">
        <f>IF(A295="NA","",VLOOKUP(A295,'Water Data'!G$2:O$9999,6,FALSE))</f>
        <v>7.23</v>
      </c>
      <c r="L295" s="26">
        <f>IF(A295="NA","",VLOOKUP(A295,'Water Data'!G$2:O$9999,9,FALSE))</f>
        <v>9.1969999999999992</v>
      </c>
      <c r="M295" s="22">
        <f>IF(A295="NA","",VLOOKUP(A295,Nutrients!A$2:L$9999,8,FALSE))</f>
        <v>14.87</v>
      </c>
      <c r="N295" s="22">
        <f>IF(A295="NA","",VLOOKUP(A295,Nutrients!A$2:L$9999,9,FALSE))</f>
        <v>0.37</v>
      </c>
      <c r="O295" s="23">
        <f>IF(A295="NA","",VLOOKUP(A295,Nutrients!A$2:L$9999,10,FALSE))</f>
        <v>0.157</v>
      </c>
      <c r="P295" s="22">
        <f>IF(A295="NA","",VLOOKUP(A295,Nutrients!A$2:L$9999,11,FALSE))</f>
        <v>0.45</v>
      </c>
      <c r="Q295" s="24">
        <f>IF(A295="NA","",VLOOKUP(A295,Nutrients!A$2:L$9999,12,FALSE))</f>
        <v>126.13</v>
      </c>
      <c r="R295" s="26">
        <f>IF(A295="NA","",VLOOKUP(A295,Chla!A$2:O$9999,15,FALSE))</f>
        <v>9.2815959999999986</v>
      </c>
      <c r="S295" s="3">
        <f>IF(A295="NA","",VLOOKUP(A295,TSS!A$2:L$9999,12,FALSE))</f>
        <v>24</v>
      </c>
      <c r="T295" s="21">
        <f>IF(A295="NA","",VLOOKUP(A295,PCN!A$2:Q$9999,11,FALSE))</f>
        <v>17.417999999999999</v>
      </c>
      <c r="U295" s="21">
        <f>IF(A295="NA","",VLOOKUP(A295,PCN!A$2:Q$9999,12,FALSE))</f>
        <v>4.0000000000000001E-3</v>
      </c>
      <c r="V295" s="21">
        <f>IF(A295="NA","",VLOOKUP(A295,PCN!A$2:Q$9999,14,FALSE))</f>
        <v>40</v>
      </c>
      <c r="W295" s="21">
        <f>IF(A295="NA","",VLOOKUP(A295,PCN!A$2:Q$9999,15,FALSE))</f>
        <v>583</v>
      </c>
      <c r="X295" s="21">
        <f>IF(A295="NA","",VLOOKUP(A295,TN_DOC!A$2:I$9999,8,FALSE))</f>
        <v>0</v>
      </c>
      <c r="Y295" s="21">
        <f>IF(A295="NA","",VLOOKUP(A295,TN_DOC!A$2:I$9999,9,FALSE))</f>
        <v>0</v>
      </c>
      <c r="Z295" s="3"/>
    </row>
    <row r="296" spans="1:26" x14ac:dyDescent="0.2">
      <c r="A296" s="3">
        <v>10810</v>
      </c>
      <c r="B296" s="10" t="str">
        <f>IF(A296="NA","",VLOOKUP(A296,'QAQC ID Reference Page'!A$2:G$10999,2,FALSE))</f>
        <v>OBS0721</v>
      </c>
      <c r="C296" s="20">
        <f>IF(A296="NA","",VLOOKUP(A296,'QAQC ID Reference Page'!A$2:G$10999,3,FALSE))</f>
        <v>44404</v>
      </c>
      <c r="D296" s="12">
        <f>IF(A296="NA","",VLOOKUP(A296,'QAQC ID Reference Page'!A$2:G$10999,4,FALSE))</f>
        <v>0.49861111111111112</v>
      </c>
      <c r="E296" s="3">
        <f>IF(A296="NA","",VLOOKUP(A296,'QAQC ID Reference Page'!A$2:G$10999,5,FALSE))</f>
        <v>1003</v>
      </c>
      <c r="F296" s="3" t="str">
        <f>IF(A296="NA","",VLOOKUP(A296,'QAQC ID Reference Page'!A$2:G$10999,6,FALSE))</f>
        <v>BR</v>
      </c>
      <c r="G296" s="3" t="str">
        <f>IF(A296="NA","",VLOOKUP(A296,'QAQC ID Reference Page'!A$2:G$10999,7,FALSE))</f>
        <v>S</v>
      </c>
      <c r="H296" s="21">
        <f>IF(A296="NA","",VLOOKUP(A296,'Water Data'!G$2:O$9999,2,FALSE))</f>
        <v>5.98</v>
      </c>
      <c r="I296" s="21">
        <f>IF(A296="NA","",VLOOKUP(A296,'Water Data'!G$2:O$9999,3,FALSE))</f>
        <v>28.9</v>
      </c>
      <c r="J296" s="3">
        <f>IF(A296="NA","",VLOOKUP(A296,'Water Data'!G$2:O$9999,4,FALSE))</f>
        <v>0.04</v>
      </c>
      <c r="K296" s="3">
        <f>IF(A296="NA","",VLOOKUP(A296,'Water Data'!G$2:O$9999,6,FALSE))</f>
        <v>7.15</v>
      </c>
      <c r="L296" s="26">
        <f>IF(A296="NA","",VLOOKUP(A296,'Water Data'!G$2:O$9999,9,FALSE))</f>
        <v>9.2520000000000007</v>
      </c>
      <c r="M296" s="22">
        <f>IF(A296="NA","",VLOOKUP(A296,Nutrients!A$2:L$9999,8,FALSE))</f>
        <v>15.05</v>
      </c>
      <c r="N296" s="22">
        <f>IF(A296="NA","",VLOOKUP(A296,Nutrients!A$2:L$9999,9,FALSE))</f>
        <v>0.39</v>
      </c>
      <c r="O296" s="23">
        <f>IF(A296="NA","",VLOOKUP(A296,Nutrients!A$2:L$9999,10,FALSE))</f>
        <v>0.14699999999999999</v>
      </c>
      <c r="P296" s="22">
        <f>IF(A296="NA","",VLOOKUP(A296,Nutrients!A$2:L$9999,11,FALSE))</f>
        <v>0.99</v>
      </c>
      <c r="Q296" s="24">
        <f>IF(A296="NA","",VLOOKUP(A296,Nutrients!A$2:L$9999,12,FALSE))</f>
        <v>119</v>
      </c>
      <c r="R296" s="26">
        <f>IF(A296="NA","",VLOOKUP(A296,Chla!A$2:O$9999,15,FALSE))</f>
        <v>10.30842</v>
      </c>
      <c r="S296" s="3">
        <f>IF(A296="NA","",VLOOKUP(A296,TSS!A$2:L$9999,12,FALSE))</f>
        <v>24</v>
      </c>
      <c r="T296" s="21">
        <f>IF(A296="NA","",VLOOKUP(A296,PCN!A$2:Q$9999,11,FALSE))</f>
        <v>32.985999999999997</v>
      </c>
      <c r="U296" s="21">
        <f>IF(A296="NA","",VLOOKUP(A296,PCN!A$2:Q$9999,12,FALSE))</f>
        <v>8.0000000000000002E-3</v>
      </c>
      <c r="V296" s="21">
        <f>IF(A296="NA","",VLOOKUP(A296,PCN!A$2:Q$9999,14,FALSE))</f>
        <v>80</v>
      </c>
      <c r="W296" s="21">
        <f>IF(A296="NA","",VLOOKUP(A296,PCN!A$2:Q$9999,15,FALSE))</f>
        <v>1090.068</v>
      </c>
      <c r="X296" s="21">
        <f>IF(A296="NA","",VLOOKUP(A296,TN_DOC!A$2:I$9999,8,FALSE))</f>
        <v>0</v>
      </c>
      <c r="Y296" s="21">
        <f>IF(A296="NA","",VLOOKUP(A296,TN_DOC!A$2:I$9999,9,FALSE))</f>
        <v>0</v>
      </c>
      <c r="Z296" s="3"/>
    </row>
    <row r="297" spans="1:26" x14ac:dyDescent="0.2">
      <c r="A297" s="3">
        <v>10802</v>
      </c>
      <c r="B297" s="10" t="str">
        <f>IF(A297="NA","",VLOOKUP(A297,'QAQC ID Reference Page'!A$2:G$10999,2,FALSE))</f>
        <v>OBS0721</v>
      </c>
      <c r="C297" s="20">
        <f>IF(A297="NA","",VLOOKUP(A297,'QAQC ID Reference Page'!A$2:G$10999,3,FALSE))</f>
        <v>44404</v>
      </c>
      <c r="D297" s="12">
        <f>IF(A297="NA","",VLOOKUP(A297,'QAQC ID Reference Page'!A$2:G$10999,4,FALSE))</f>
        <v>0.53333333333333333</v>
      </c>
      <c r="E297" s="3">
        <f>IF(A297="NA","",VLOOKUP(A297,'QAQC ID Reference Page'!A$2:G$10999,5,FALSE))</f>
        <v>1013</v>
      </c>
      <c r="F297" s="3" t="str">
        <f>IF(A297="NA","",VLOOKUP(A297,'QAQC ID Reference Page'!A$2:G$10999,6,FALSE))</f>
        <v>I9</v>
      </c>
      <c r="G297" s="3" t="str">
        <f>IF(A297="NA","",VLOOKUP(A297,'QAQC ID Reference Page'!A$2:G$10999,7,FALSE))</f>
        <v>S</v>
      </c>
      <c r="H297" s="21">
        <f>IF(A297="NA","",VLOOKUP(A297,'Water Data'!G$2:O$9999,2,FALSE))</f>
        <v>8.75</v>
      </c>
      <c r="I297" s="21">
        <f>IF(A297="NA","",VLOOKUP(A297,'Water Data'!G$2:O$9999,3,FALSE))</f>
        <v>31.4</v>
      </c>
      <c r="J297" s="3">
        <f>IF(A297="NA","",VLOOKUP(A297,'Water Data'!G$2:O$9999,4,FALSE))</f>
        <v>0.08</v>
      </c>
      <c r="K297" s="3">
        <f>IF(A297="NA","",VLOOKUP(A297,'Water Data'!G$2:O$9999,6,FALSE))</f>
        <v>7.59</v>
      </c>
      <c r="L297" s="26">
        <f>IF(A297="NA","",VLOOKUP(A297,'Water Data'!G$2:O$9999,9,FALSE))</f>
        <v>8.6449999999999996</v>
      </c>
      <c r="M297" s="22">
        <f>IF(A297="NA","",VLOOKUP(A297,Nutrients!A$2:L$9999,8,FALSE))</f>
        <v>11.1</v>
      </c>
      <c r="N297" s="22">
        <f>IF(A297="NA","",VLOOKUP(A297,Nutrients!A$2:L$9999,9,FALSE))</f>
        <v>0.32</v>
      </c>
      <c r="O297" s="23">
        <f>IF(A297="NA","",VLOOKUP(A297,Nutrients!A$2:L$9999,10,FALSE))</f>
        <v>0.16800000000000001</v>
      </c>
      <c r="P297" s="22">
        <f>IF(A297="NA","",VLOOKUP(A297,Nutrients!A$2:L$9999,11,FALSE))</f>
        <v>0.79</v>
      </c>
      <c r="Q297" s="24">
        <f>IF(A297="NA","",VLOOKUP(A297,Nutrients!A$2:L$9999,12,FALSE))</f>
        <v>108.94</v>
      </c>
      <c r="R297" s="26">
        <f>IF(A297="NA","",VLOOKUP(A297,Chla!A$2:O$9999,15,FALSE))</f>
        <v>17.726032</v>
      </c>
      <c r="S297" s="3">
        <f>IF(A297="NA","",VLOOKUP(A297,TSS!A$2:L$9999,12,FALSE))</f>
        <v>20</v>
      </c>
      <c r="T297" s="21">
        <f>IF(A297="NA","",VLOOKUP(A297,PCN!A$2:Q$9999,11,FALSE))</f>
        <v>51.433999999999997</v>
      </c>
      <c r="U297" s="21">
        <f>IF(A297="NA","",VLOOKUP(A297,PCN!A$2:Q$9999,12,FALSE))</f>
        <v>1.2999999999999999E-2</v>
      </c>
      <c r="V297" s="21">
        <f>IF(A297="NA","",VLOOKUP(A297,PCN!A$2:Q$9999,14,FALSE))</f>
        <v>129.99999999999997</v>
      </c>
      <c r="W297" s="21">
        <f>IF(A297="NA","",VLOOKUP(A297,PCN!A$2:Q$9999,15,FALSE))</f>
        <v>1119.912</v>
      </c>
      <c r="X297" s="21">
        <f>IF(A297="NA","",VLOOKUP(A297,TN_DOC!A$2:I$9999,8,FALSE))</f>
        <v>0</v>
      </c>
      <c r="Y297" s="21">
        <f>IF(A297="NA","",VLOOKUP(A297,TN_DOC!A$2:I$9999,9,FALSE))</f>
        <v>0</v>
      </c>
      <c r="Z297" s="3"/>
    </row>
    <row r="298" spans="1:26" x14ac:dyDescent="0.2">
      <c r="A298" s="3">
        <v>10801</v>
      </c>
      <c r="B298" s="10" t="str">
        <f>IF(A298="NA","",VLOOKUP(A298,'QAQC ID Reference Page'!A$2:G$10999,2,FALSE))</f>
        <v>OBS0721</v>
      </c>
      <c r="C298" s="20">
        <f>IF(A298="NA","",VLOOKUP(A298,'QAQC ID Reference Page'!A$2:G$10999,3,FALSE))</f>
        <v>44404</v>
      </c>
      <c r="D298" s="12">
        <f>IF(A298="NA","",VLOOKUP(A298,'QAQC ID Reference Page'!A$2:G$10999,4,FALSE))</f>
        <v>0.54374999999999996</v>
      </c>
      <c r="E298" s="3">
        <f>IF(A298="NA","",VLOOKUP(A298,'QAQC ID Reference Page'!A$2:G$10999,5,FALSE))</f>
        <v>1017</v>
      </c>
      <c r="F298" s="3" t="str">
        <f>IF(A298="NA","",VLOOKUP(A298,'QAQC ID Reference Page'!A$2:G$10999,6,FALSE))</f>
        <v>H9</v>
      </c>
      <c r="G298" s="3" t="str">
        <f>IF(A298="NA","",VLOOKUP(A298,'QAQC ID Reference Page'!A$2:G$10999,7,FALSE))</f>
        <v>S</v>
      </c>
      <c r="H298" s="21">
        <f>IF(A298="NA","",VLOOKUP(A298,'Water Data'!G$2:O$9999,2,FALSE))</f>
        <v>9.5399999999999991</v>
      </c>
      <c r="I298" s="21">
        <f>IF(A298="NA","",VLOOKUP(A298,'Water Data'!G$2:O$9999,3,FALSE))</f>
        <v>32.9</v>
      </c>
      <c r="J298" s="3">
        <f>IF(A298="NA","",VLOOKUP(A298,'Water Data'!G$2:O$9999,4,FALSE))</f>
        <v>0.47</v>
      </c>
      <c r="K298" s="3">
        <f>IF(A298="NA","",VLOOKUP(A298,'Water Data'!G$2:O$9999,6,FALSE))</f>
        <v>8.4700000000000006</v>
      </c>
      <c r="L298" s="26">
        <f>IF(A298="NA","",VLOOKUP(A298,'Water Data'!G$2:O$9999,9,FALSE))</f>
        <v>8.2753333330000007</v>
      </c>
      <c r="M298" s="22">
        <f>IF(A298="NA","",VLOOKUP(A298,Nutrients!A$2:L$9999,8,FALSE))</f>
        <v>5.32</v>
      </c>
      <c r="N298" s="22">
        <f>IF(A298="NA","",VLOOKUP(A298,Nutrients!A$2:L$9999,9,FALSE))</f>
        <v>0.12</v>
      </c>
      <c r="O298" s="23">
        <f>IF(A298="NA","",VLOOKUP(A298,Nutrients!A$2:L$9999,10,FALSE))</f>
        <v>0.02</v>
      </c>
      <c r="P298" s="22">
        <f>IF(A298="NA","",VLOOKUP(A298,Nutrients!A$2:L$9999,11,FALSE))</f>
        <v>28.18</v>
      </c>
      <c r="Q298" s="24">
        <f>IF(A298="NA","",VLOOKUP(A298,Nutrients!A$2:L$9999,12,FALSE))</f>
        <v>89.12</v>
      </c>
      <c r="R298" s="26">
        <f>IF(A298="NA","",VLOOKUP(A298,Chla!A$2:O$9999,15,FALSE))</f>
        <v>13.407688</v>
      </c>
      <c r="S298" s="3">
        <f>IF(A298="NA","",VLOOKUP(A298,TSS!A$2:L$9999,12,FALSE))</f>
        <v>16</v>
      </c>
      <c r="T298" s="21">
        <f>IF(A298="NA","",VLOOKUP(A298,PCN!A$2:Q$9999,11,FALSE))</f>
        <v>44.924999999999997</v>
      </c>
      <c r="U298" s="21">
        <f>IF(A298="NA","",VLOOKUP(A298,PCN!A$2:Q$9999,12,FALSE))</f>
        <v>1.0999999999999999E-2</v>
      </c>
      <c r="V298" s="21">
        <f>IF(A298="NA","",VLOOKUP(A298,PCN!A$2:Q$9999,14,FALSE))</f>
        <v>109.99999999999999</v>
      </c>
      <c r="W298" s="21">
        <f>IF(A298="NA","",VLOOKUP(A298,PCN!A$2:Q$9999,15,FALSE))</f>
        <v>1841.6379999999999</v>
      </c>
      <c r="X298" s="21">
        <f>IF(A298="NA","",VLOOKUP(A298,TN_DOC!A$2:I$9999,8,FALSE))</f>
        <v>0</v>
      </c>
      <c r="Y298" s="21">
        <f>IF(A298="NA","",VLOOKUP(A298,TN_DOC!A$2:I$9999,9,FALSE))</f>
        <v>0</v>
      </c>
      <c r="Z298" s="3"/>
    </row>
    <row r="299" spans="1:26" x14ac:dyDescent="0.2">
      <c r="A299" s="3">
        <v>10803</v>
      </c>
      <c r="B299" s="10" t="str">
        <f>IF(A299="NA","",VLOOKUP(A299,'QAQC ID Reference Page'!A$2:G$10999,2,FALSE))</f>
        <v>OBS0721</v>
      </c>
      <c r="C299" s="20">
        <f>IF(A299="NA","",VLOOKUP(A299,'QAQC ID Reference Page'!A$2:G$10999,3,FALSE))</f>
        <v>44404</v>
      </c>
      <c r="D299" s="12">
        <f>IF(A299="NA","",VLOOKUP(A299,'QAQC ID Reference Page'!A$2:G$10999,4,FALSE))</f>
        <v>0.54374999999999996</v>
      </c>
      <c r="E299" s="3">
        <f>IF(A299="NA","",VLOOKUP(A299,'QAQC ID Reference Page'!A$2:G$10999,5,FALSE))</f>
        <v>1028</v>
      </c>
      <c r="F299" s="3" t="str">
        <f>IF(A299="NA","",VLOOKUP(A299,'QAQC ID Reference Page'!A$2:G$10999,6,FALSE))</f>
        <v>H9</v>
      </c>
      <c r="G299" s="3" t="str">
        <f>IF(A299="NA","",VLOOKUP(A299,'QAQC ID Reference Page'!A$2:G$10999,7,FALSE))</f>
        <v>B</v>
      </c>
      <c r="H299" s="21">
        <f>IF(A299="NA","",VLOOKUP(A299,'Water Data'!G$2:O$9999,2,FALSE))</f>
        <v>6.5</v>
      </c>
      <c r="I299" s="21">
        <f>IF(A299="NA","",VLOOKUP(A299,'Water Data'!G$2:O$9999,3,FALSE))</f>
        <v>32.200000000000003</v>
      </c>
      <c r="J299" s="3">
        <f>IF(A299="NA","",VLOOKUP(A299,'Water Data'!G$2:O$9999,4,FALSE))</f>
        <v>2.97</v>
      </c>
      <c r="K299" s="3">
        <f>IF(A299="NA","",VLOOKUP(A299,'Water Data'!G$2:O$9999,6,FALSE))</f>
        <v>7.67</v>
      </c>
      <c r="L299" s="26">
        <f>IF(A299="NA","",VLOOKUP(A299,'Water Data'!G$2:O$9999,9,FALSE))</f>
        <v>11.04666667</v>
      </c>
      <c r="M299" s="22">
        <f>IF(A299="NA","",VLOOKUP(A299,Nutrients!A$2:L$9999,8,FALSE))</f>
        <v>0.63</v>
      </c>
      <c r="N299" s="22">
        <f>IF(A299="NA","",VLOOKUP(A299,Nutrients!A$2:L$9999,9,FALSE))</f>
        <v>0.2</v>
      </c>
      <c r="O299" s="23">
        <f>IF(A299="NA","",VLOOKUP(A299,Nutrients!A$2:L$9999,10,FALSE))</f>
        <v>9.6000000000000002E-2</v>
      </c>
      <c r="P299" s="22">
        <f>IF(A299="NA","",VLOOKUP(A299,Nutrients!A$2:L$9999,11,FALSE))</f>
        <v>3.58</v>
      </c>
      <c r="Q299" s="24">
        <f>IF(A299="NA","",VLOOKUP(A299,Nutrients!A$2:L$9999,12,FALSE))</f>
        <v>65.239999999999995</v>
      </c>
      <c r="R299" s="26">
        <f>IF(A299="NA","",VLOOKUP(A299,Chla!A$2:O$9999,15,FALSE))</f>
        <v>14.378864</v>
      </c>
      <c r="S299" s="3">
        <f>IF(A299="NA","",VLOOKUP(A299,TSS!A$2:L$9999,12,FALSE))</f>
        <v>8</v>
      </c>
      <c r="T299" s="21">
        <f>IF(A299="NA","",VLOOKUP(A299,PCN!A$2:Q$9999,11,FALSE))</f>
        <v>49.686999999999998</v>
      </c>
      <c r="U299" s="21">
        <f>IF(A299="NA","",VLOOKUP(A299,PCN!A$2:Q$9999,12,FALSE))</f>
        <v>1.2999999999999999E-2</v>
      </c>
      <c r="V299" s="21">
        <f>IF(A299="NA","",VLOOKUP(A299,PCN!A$2:Q$9999,14,FALSE))</f>
        <v>129.99999999999997</v>
      </c>
      <c r="W299" s="21">
        <f>IF(A299="NA","",VLOOKUP(A299,PCN!A$2:Q$9999,15,FALSE))</f>
        <v>1328.2260000000001</v>
      </c>
      <c r="X299" s="21">
        <f>IF(A299="NA","",VLOOKUP(A299,TN_DOC!A$2:I$9999,8,FALSE))</f>
        <v>0</v>
      </c>
      <c r="Y299" s="21">
        <f>IF(A299="NA","",VLOOKUP(A299,TN_DOC!A$2:I$9999,9,FALSE))</f>
        <v>0</v>
      </c>
      <c r="Z299" s="3"/>
    </row>
    <row r="300" spans="1:26" x14ac:dyDescent="0.2">
      <c r="A300" s="3">
        <v>10804</v>
      </c>
      <c r="B300" s="10" t="str">
        <f>IF(A300="NA","",VLOOKUP(A300,'QAQC ID Reference Page'!A$2:G$10999,2,FALSE))</f>
        <v>OBS0721</v>
      </c>
      <c r="C300" s="20">
        <f>IF(A300="NA","",VLOOKUP(A300,'QAQC ID Reference Page'!A$2:G$10999,3,FALSE))</f>
        <v>44404</v>
      </c>
      <c r="D300" s="12">
        <f>IF(A300="NA","",VLOOKUP(A300,'QAQC ID Reference Page'!A$2:G$10999,4,FALSE))</f>
        <v>0.56319444444444444</v>
      </c>
      <c r="E300" s="3">
        <f>IF(A300="NA","",VLOOKUP(A300,'QAQC ID Reference Page'!A$2:G$10999,5,FALSE))</f>
        <v>1027</v>
      </c>
      <c r="F300" s="3" t="str">
        <f>IF(A300="NA","",VLOOKUP(A300,'QAQC ID Reference Page'!A$2:G$10999,6,FALSE))</f>
        <v>G7C</v>
      </c>
      <c r="G300" s="3" t="str">
        <f>IF(A300="NA","",VLOOKUP(A300,'QAQC ID Reference Page'!A$2:G$10999,7,FALSE))</f>
        <v>S</v>
      </c>
      <c r="H300" s="21">
        <f>IF(A300="NA","",VLOOKUP(A300,'Water Data'!G$2:O$9999,2,FALSE))</f>
        <v>9.9600000000000009</v>
      </c>
      <c r="I300" s="21">
        <f>IF(A300="NA","",VLOOKUP(A300,'Water Data'!G$2:O$9999,3,FALSE))</f>
        <v>31.7</v>
      </c>
      <c r="J300" s="3">
        <f>IF(A300="NA","",VLOOKUP(A300,'Water Data'!G$2:O$9999,4,FALSE))</f>
        <v>0.78</v>
      </c>
      <c r="K300" s="3">
        <f>IF(A300="NA","",VLOOKUP(A300,'Water Data'!G$2:O$9999,6,FALSE))</f>
        <v>8.5299999999999994</v>
      </c>
      <c r="L300" s="26">
        <f>IF(A300="NA","",VLOOKUP(A300,'Water Data'!G$2:O$9999,9,FALSE))</f>
        <v>8.5026666669999997</v>
      </c>
      <c r="M300" s="22">
        <f>IF(A300="NA","",VLOOKUP(A300,Nutrients!A$2:L$9999,8,FALSE))</f>
        <v>0.4</v>
      </c>
      <c r="N300" s="22">
        <f>IF(A300="NA","",VLOOKUP(A300,Nutrients!A$2:L$9999,9,FALSE))</f>
        <v>0.09</v>
      </c>
      <c r="O300" s="23">
        <f>IF(A300="NA","",VLOOKUP(A300,Nutrients!A$2:L$9999,10,FALSE))</f>
        <v>2.1000000000000001E-2</v>
      </c>
      <c r="P300" s="22">
        <f>IF(A300="NA","",VLOOKUP(A300,Nutrients!A$2:L$9999,11,FALSE))</f>
        <v>0.38</v>
      </c>
      <c r="Q300" s="24">
        <f>IF(A300="NA","",VLOOKUP(A300,Nutrients!A$2:L$9999,12,FALSE))</f>
        <v>109.98</v>
      </c>
      <c r="R300" s="26">
        <f>IF(A300="NA","",VLOOKUP(A300,Chla!A$2:O$9999,15,FALSE))</f>
        <v>27.531475999999998</v>
      </c>
      <c r="S300" s="3" t="str">
        <f>IF(A300="NA","",VLOOKUP(A300,TSS!A$2:L$9999,12,FALSE))</f>
        <v>NA</v>
      </c>
      <c r="T300" s="21">
        <f>IF(A300="NA","",VLOOKUP(A300,PCN!A$2:Q$9999,11,FALSE))</f>
        <v>53.402999999999999</v>
      </c>
      <c r="U300" s="21">
        <f>IF(A300="NA","",VLOOKUP(A300,PCN!A$2:Q$9999,12,FALSE))</f>
        <v>1.4E-2</v>
      </c>
      <c r="V300" s="21">
        <f>IF(A300="NA","",VLOOKUP(A300,PCN!A$2:Q$9999,14,FALSE))</f>
        <v>139.99999999999997</v>
      </c>
      <c r="W300" s="21">
        <f>IF(A300="NA","",VLOOKUP(A300,PCN!A$2:Q$9999,15,FALSE))</f>
        <v>1311.0070000000001</v>
      </c>
      <c r="X300" s="21">
        <f>IF(A300="NA","",VLOOKUP(A300,TN_DOC!A$2:I$9999,8,FALSE))</f>
        <v>0</v>
      </c>
      <c r="Y300" s="21">
        <f>IF(A300="NA","",VLOOKUP(A300,TN_DOC!A$2:I$9999,9,FALSE))</f>
        <v>0</v>
      </c>
      <c r="Z300" s="3"/>
    </row>
    <row r="301" spans="1:26" x14ac:dyDescent="0.2">
      <c r="A301" s="3">
        <v>10806</v>
      </c>
      <c r="B301" s="10" t="str">
        <f>IF(A301="NA","",VLOOKUP(A301,'QAQC ID Reference Page'!A$2:G$10999,2,FALSE))</f>
        <v>OBS0721</v>
      </c>
      <c r="C301" s="20">
        <f>IF(A301="NA","",VLOOKUP(A301,'QAQC ID Reference Page'!A$2:G$10999,3,FALSE))</f>
        <v>44404</v>
      </c>
      <c r="D301" s="12">
        <f>IF(A301="NA","",VLOOKUP(A301,'QAQC ID Reference Page'!A$2:G$10999,4,FALSE))</f>
        <v>0.56319444444444444</v>
      </c>
      <c r="E301" s="3">
        <f>IF(A301="NA","",VLOOKUP(A301,'QAQC ID Reference Page'!A$2:G$10999,5,FALSE))</f>
        <v>1036</v>
      </c>
      <c r="F301" s="3" t="str">
        <f>IF(A301="NA","",VLOOKUP(A301,'QAQC ID Reference Page'!A$2:G$10999,6,FALSE))</f>
        <v>G7C</v>
      </c>
      <c r="G301" s="3" t="str">
        <f>IF(A301="NA","",VLOOKUP(A301,'QAQC ID Reference Page'!A$2:G$10999,7,FALSE))</f>
        <v>B</v>
      </c>
      <c r="H301" s="21">
        <f>IF(A301="NA","",VLOOKUP(A301,'Water Data'!G$2:O$9999,2,FALSE))</f>
        <v>4.0999999999999996</v>
      </c>
      <c r="I301" s="21">
        <f>IF(A301="NA","",VLOOKUP(A301,'Water Data'!G$2:O$9999,3,FALSE))</f>
        <v>29.5</v>
      </c>
      <c r="J301" s="3">
        <f>IF(A301="NA","",VLOOKUP(A301,'Water Data'!G$2:O$9999,4,FALSE))</f>
        <v>20.37</v>
      </c>
      <c r="K301" s="3">
        <f>IF(A301="NA","",VLOOKUP(A301,'Water Data'!G$2:O$9999,6,FALSE))</f>
        <v>7.9</v>
      </c>
      <c r="L301" s="26">
        <f>IF(A301="NA","",VLOOKUP(A301,'Water Data'!G$2:O$9999,9,FALSE))</f>
        <v>19.653333329999999</v>
      </c>
      <c r="M301" s="22">
        <f>IF(A301="NA","",VLOOKUP(A301,Nutrients!A$2:L$9999,8,FALSE))</f>
        <v>1.52</v>
      </c>
      <c r="N301" s="22">
        <f>IF(A301="NA","",VLOOKUP(A301,Nutrients!A$2:L$9999,9,FALSE))</f>
        <v>0.36</v>
      </c>
      <c r="O301" s="23">
        <f>IF(A301="NA","",VLOOKUP(A301,Nutrients!A$2:L$9999,10,FALSE))</f>
        <v>0.65600000000000003</v>
      </c>
      <c r="P301" s="22">
        <f>IF(A301="NA","",VLOOKUP(A301,Nutrients!A$2:L$9999,11,FALSE))</f>
        <v>4.9399999999999995</v>
      </c>
      <c r="Q301" s="24">
        <f>IF(A301="NA","",VLOOKUP(A301,Nutrients!A$2:L$9999,12,FALSE))</f>
        <v>69.489999999999995</v>
      </c>
      <c r="R301" s="26">
        <f>IF(A301="NA","",VLOOKUP(A301,Chla!A$2:O$9999,15,FALSE))</f>
        <v>5.3496800000000002</v>
      </c>
      <c r="S301" s="3">
        <f>IF(A301="NA","",VLOOKUP(A301,TSS!A$2:L$9999,12,FALSE))</f>
        <v>32</v>
      </c>
      <c r="T301" s="21">
        <f>IF(A301="NA","",VLOOKUP(A301,PCN!A$2:Q$9999,11,FALSE))</f>
        <v>50.212000000000003</v>
      </c>
      <c r="U301" s="21">
        <f>IF(A301="NA","",VLOOKUP(A301,PCN!A$2:Q$9999,12,FALSE))</f>
        <v>1.2999999999999999E-2</v>
      </c>
      <c r="V301" s="21">
        <f>IF(A301="NA","",VLOOKUP(A301,PCN!A$2:Q$9999,14,FALSE))</f>
        <v>129.99999999999997</v>
      </c>
      <c r="W301" s="21">
        <f>IF(A301="NA","",VLOOKUP(A301,PCN!A$2:Q$9999,15,FALSE))</f>
        <v>1535.7470000000001</v>
      </c>
      <c r="X301" s="21">
        <f>IF(A301="NA","",VLOOKUP(A301,TN_DOC!A$2:I$9999,8,FALSE))</f>
        <v>0</v>
      </c>
      <c r="Y301" s="21">
        <f>IF(A301="NA","",VLOOKUP(A301,TN_DOC!A$2:I$9999,9,FALSE))</f>
        <v>0</v>
      </c>
      <c r="Z301" s="3"/>
    </row>
    <row r="302" spans="1:26" x14ac:dyDescent="0.2">
      <c r="A302" s="3">
        <v>10814</v>
      </c>
      <c r="B302" s="10" t="str">
        <f>IF(A302="NA","",VLOOKUP(A302,'QAQC ID Reference Page'!A$2:G$10999,2,FALSE))</f>
        <v>OBS0721</v>
      </c>
      <c r="C302" s="20">
        <f>IF(A302="NA","",VLOOKUP(A302,'QAQC ID Reference Page'!A$2:G$10999,3,FALSE))</f>
        <v>44404</v>
      </c>
      <c r="D302" s="12">
        <f>IF(A302="NA","",VLOOKUP(A302,'QAQC ID Reference Page'!A$2:G$10999,4,FALSE))</f>
        <v>0.57361111111111107</v>
      </c>
      <c r="E302" s="3">
        <f>IF(A302="NA","",VLOOKUP(A302,'QAQC ID Reference Page'!A$2:G$10999,5,FALSE))</f>
        <v>1023</v>
      </c>
      <c r="F302" s="3" t="str">
        <f>IF(A302="NA","",VLOOKUP(A302,'QAQC ID Reference Page'!A$2:G$10999,6,FALSE))</f>
        <v>EFR</v>
      </c>
      <c r="G302" s="3" t="str">
        <f>IF(A302="NA","",VLOOKUP(A302,'QAQC ID Reference Page'!A$2:G$10999,7,FALSE))</f>
        <v>S</v>
      </c>
      <c r="H302" s="21">
        <f>IF(A302="NA","",VLOOKUP(A302,'Water Data'!G$2:O$9999,2,FALSE))</f>
        <v>8.6199999999999992</v>
      </c>
      <c r="I302" s="21">
        <f>IF(A302="NA","",VLOOKUP(A302,'Water Data'!G$2:O$9999,3,FALSE))</f>
        <v>32.700000000000003</v>
      </c>
      <c r="J302" s="3">
        <f>IF(A302="NA","",VLOOKUP(A302,'Water Data'!G$2:O$9999,4,FALSE))</f>
        <v>2.2799999999999998</v>
      </c>
      <c r="K302" s="3">
        <f>IF(A302="NA","",VLOOKUP(A302,'Water Data'!G$2:O$9999,6,FALSE))</f>
        <v>8.23</v>
      </c>
      <c r="L302" s="26">
        <f>IF(A302="NA","",VLOOKUP(A302,'Water Data'!G$2:O$9999,9,FALSE))</f>
        <v>9.2203333329999992</v>
      </c>
      <c r="M302" s="22">
        <f>IF(A302="NA","",VLOOKUP(A302,Nutrients!A$2:L$9999,8,FALSE))</f>
        <v>0.2</v>
      </c>
      <c r="N302" s="22">
        <f>IF(A302="NA","",VLOOKUP(A302,Nutrients!A$2:L$9999,9,FALSE))</f>
        <v>7.0000000000000007E-2</v>
      </c>
      <c r="O302" s="23">
        <f>IF(A302="NA","",VLOOKUP(A302,Nutrients!A$2:L$9999,10,FALSE))</f>
        <v>0.01</v>
      </c>
      <c r="P302" s="22">
        <f>IF(A302="NA","",VLOOKUP(A302,Nutrients!A$2:L$9999,11,FALSE))</f>
        <v>0.57999999999999996</v>
      </c>
      <c r="Q302" s="24">
        <f>IF(A302="NA","",VLOOKUP(A302,Nutrients!A$2:L$9999,12,FALSE))</f>
        <v>90.83</v>
      </c>
      <c r="R302" s="26">
        <f>IF(A302="NA","",VLOOKUP(A302,Chla!A$2:O$9999,15,FALSE))</f>
        <v>23.369420000000002</v>
      </c>
      <c r="S302" s="3">
        <f>IF(A302="NA","",VLOOKUP(A302,TSS!A$2:L$9999,12,FALSE))</f>
        <v>16</v>
      </c>
      <c r="T302" s="21">
        <f>IF(A302="NA","",VLOOKUP(A302,PCN!A$2:Q$9999,11,FALSE))</f>
        <v>62.598999999999997</v>
      </c>
      <c r="U302" s="21">
        <f>IF(A302="NA","",VLOOKUP(A302,PCN!A$2:Q$9999,12,FALSE))</f>
        <v>1.6E-2</v>
      </c>
      <c r="V302" s="21">
        <f>IF(A302="NA","",VLOOKUP(A302,PCN!A$2:Q$9999,14,FALSE))</f>
        <v>160</v>
      </c>
      <c r="W302" s="21">
        <f>IF(A302="NA","",VLOOKUP(A302,PCN!A$2:Q$9999,15,FALSE))</f>
        <v>1480.546</v>
      </c>
      <c r="X302" s="21">
        <f>IF(A302="NA","",VLOOKUP(A302,TN_DOC!A$2:I$9999,8,FALSE))</f>
        <v>0</v>
      </c>
      <c r="Y302" s="21">
        <f>IF(A302="NA","",VLOOKUP(A302,TN_DOC!A$2:I$9999,9,FALSE))</f>
        <v>0</v>
      </c>
      <c r="Z302" s="3"/>
    </row>
    <row r="303" spans="1:26" x14ac:dyDescent="0.2">
      <c r="A303" s="3">
        <v>10836</v>
      </c>
      <c r="B303" s="10" t="str">
        <f>IF(A303="NA","",VLOOKUP(A303,'QAQC ID Reference Page'!A$2:G$10999,2,FALSE))</f>
        <v>OBS0721</v>
      </c>
      <c r="C303" s="20">
        <f>IF(A303="NA","",VLOOKUP(A303,'QAQC ID Reference Page'!A$2:G$10999,3,FALSE))</f>
        <v>44406</v>
      </c>
      <c r="D303" s="12">
        <f>IF(A303="NA","",VLOOKUP(A303,'QAQC ID Reference Page'!A$2:G$10999,4,FALSE))</f>
        <v>0.31458333333333333</v>
      </c>
      <c r="E303" s="3">
        <f>IF(A303="NA","",VLOOKUP(A303,'QAQC ID Reference Page'!A$2:G$10999,5,FALSE))</f>
        <v>1041</v>
      </c>
      <c r="F303" s="3" t="str">
        <f>IF(A303="NA","",VLOOKUP(A303,'QAQC ID Reference Page'!A$2:G$10999,6,FALSE))</f>
        <v>B7C</v>
      </c>
      <c r="G303" s="3" t="str">
        <f>IF(A303="NA","",VLOOKUP(A303,'QAQC ID Reference Page'!A$2:G$10999,7,FALSE))</f>
        <v>S</v>
      </c>
      <c r="H303" s="21">
        <f>IF(A303="NA","",VLOOKUP(A303,'Water Data'!G$2:O$9999,2,FALSE))</f>
        <v>7.65</v>
      </c>
      <c r="I303" s="21">
        <f>IF(A303="NA","",VLOOKUP(A303,'Water Data'!G$2:O$9999,3,FALSE))</f>
        <v>30.3</v>
      </c>
      <c r="J303" s="3">
        <f>IF(A303="NA","",VLOOKUP(A303,'Water Data'!G$2:O$9999,4,FALSE))</f>
        <v>4.25</v>
      </c>
      <c r="K303" s="3">
        <f>IF(A303="NA","",VLOOKUP(A303,'Water Data'!G$2:O$9999,6,FALSE))</f>
        <v>8.1999999999999993</v>
      </c>
      <c r="L303" s="3">
        <f>IF(A303="NA","",VLOOKUP(A303,'Water Data'!G$2:O$9999,9,FALSE))</f>
        <v>10.69</v>
      </c>
      <c r="M303" s="22">
        <f>IF(A303="NA","",VLOOKUP(A303,Nutrients!A$2:L$9999,8,FALSE))</f>
        <v>0.56999999999999995</v>
      </c>
      <c r="N303" s="22">
        <f>IF(A303="NA","",VLOOKUP(A303,Nutrients!A$2:L$9999,9,FALSE))</f>
        <v>0.12</v>
      </c>
      <c r="O303" s="23">
        <f>IF(A303="NA","",VLOOKUP(A303,Nutrients!A$2:L$9999,10,FALSE))</f>
        <v>8.4000000000000005E-2</v>
      </c>
      <c r="P303" s="22">
        <f>IF(A303="NA","",VLOOKUP(A303,Nutrients!A$2:L$9999,11,FALSE))</f>
        <v>1.79</v>
      </c>
      <c r="Q303" s="24">
        <f>IF(A303="NA","",VLOOKUP(A303,Nutrients!A$2:L$9999,12,FALSE))</f>
        <v>93.75</v>
      </c>
      <c r="R303" s="26">
        <f>IF(A303="NA","",VLOOKUP(A303,Chla!A$2:O$9999,15,FALSE))</f>
        <v>7.6502759999999999</v>
      </c>
      <c r="S303" s="3">
        <f>IF(A303="NA","",VLOOKUP(A303,TSS!A$2:L$9999,12,FALSE))</f>
        <v>8</v>
      </c>
      <c r="T303" s="21">
        <f>IF(A303="NA","",VLOOKUP(A303,PCN!A$2:Q$9999,11,FALSE))</f>
        <v>0</v>
      </c>
      <c r="U303" s="21">
        <f>IF(A303="NA","",VLOOKUP(A303,PCN!A$2:Q$9999,12,FALSE))</f>
        <v>0</v>
      </c>
      <c r="V303" s="21" t="e">
        <f>IF(A303="NA","",VLOOKUP(A303,PCN!A$2:Q$9999,14,FALSE))</f>
        <v>#DIV/0!</v>
      </c>
      <c r="W303" s="21">
        <f>IF(A303="NA","",VLOOKUP(A303,PCN!A$2:Q$9999,15,FALSE))</f>
        <v>0</v>
      </c>
      <c r="X303" s="21">
        <f>IF(A303="NA","",VLOOKUP(A303,TN_DOC!A$2:I$9999,8,FALSE))</f>
        <v>0</v>
      </c>
      <c r="Y303" s="21">
        <f>IF(A303="NA","",VLOOKUP(A303,TN_DOC!A$2:I$9999,9,FALSE))</f>
        <v>0</v>
      </c>
      <c r="Z303" s="3"/>
    </row>
    <row r="304" spans="1:26" x14ac:dyDescent="0.2">
      <c r="A304" s="3">
        <v>10835</v>
      </c>
      <c r="B304" s="10" t="str">
        <f>IF(A304="NA","",VLOOKUP(A304,'QAQC ID Reference Page'!A$2:G$10999,2,FALSE))</f>
        <v>OBS0721</v>
      </c>
      <c r="C304" s="20">
        <f>IF(A304="NA","",VLOOKUP(A304,'QAQC ID Reference Page'!A$2:G$10999,3,FALSE))</f>
        <v>44406</v>
      </c>
      <c r="D304" s="12">
        <f>IF(A304="NA","",VLOOKUP(A304,'QAQC ID Reference Page'!A$2:G$10999,4,FALSE))</f>
        <v>0.31458333333333333</v>
      </c>
      <c r="E304" s="3">
        <f>IF(A304="NA","",VLOOKUP(A304,'QAQC ID Reference Page'!A$2:G$10999,5,FALSE))</f>
        <v>1034</v>
      </c>
      <c r="F304" s="3" t="str">
        <f>IF(A304="NA","",VLOOKUP(A304,'QAQC ID Reference Page'!A$2:G$10999,6,FALSE))</f>
        <v>B7C</v>
      </c>
      <c r="G304" s="3" t="str">
        <f>IF(A304="NA","",VLOOKUP(A304,'QAQC ID Reference Page'!A$2:G$10999,7,FALSE))</f>
        <v>B</v>
      </c>
      <c r="H304" s="21">
        <f>IF(A304="NA","",VLOOKUP(A304,'Water Data'!G$2:O$9999,2,FALSE))</f>
        <v>5.5</v>
      </c>
      <c r="I304" s="21">
        <f>IF(A304="NA","",VLOOKUP(A304,'Water Data'!G$2:O$9999,3,FALSE))</f>
        <v>28.4</v>
      </c>
      <c r="J304" s="3">
        <f>IF(A304="NA","",VLOOKUP(A304,'Water Data'!G$2:O$9999,4,FALSE))</f>
        <v>27.38</v>
      </c>
      <c r="K304" s="3">
        <f>IF(A304="NA","",VLOOKUP(A304,'Water Data'!G$2:O$9999,6,FALSE))</f>
        <v>8.11</v>
      </c>
      <c r="L304" s="3">
        <f>IF(A304="NA","",VLOOKUP(A304,'Water Data'!G$2:O$9999,9,FALSE))</f>
        <v>23.09</v>
      </c>
      <c r="M304" s="22">
        <f>IF(A304="NA","",VLOOKUP(A304,Nutrients!A$2:L$9999,8,FALSE))</f>
        <v>0.94</v>
      </c>
      <c r="N304" s="22">
        <f>IF(A304="NA","",VLOOKUP(A304,Nutrients!A$2:L$9999,9,FALSE))</f>
        <v>0.2</v>
      </c>
      <c r="O304" s="23">
        <f>IF(A304="NA","",VLOOKUP(A304,Nutrients!A$2:L$9999,10,FALSE))</f>
        <v>0.48099999999999998</v>
      </c>
      <c r="P304" s="22">
        <f>IF(A304="NA","",VLOOKUP(A304,Nutrients!A$2:L$9999,11,FALSE))</f>
        <v>1.85</v>
      </c>
      <c r="Q304" s="24">
        <f>IF(A304="NA","",VLOOKUP(A304,Nutrients!A$2:L$9999,12,FALSE))</f>
        <v>34.39</v>
      </c>
      <c r="R304" s="26">
        <f>IF(A304="NA","",VLOOKUP(A304,Chla!A$2:O$9999,15,FALSE))</f>
        <v>5.2269240000000003</v>
      </c>
      <c r="S304" s="3">
        <f>IF(A304="NA","",VLOOKUP(A304,TSS!A$2:L$9999,12,FALSE))</f>
        <v>32</v>
      </c>
      <c r="T304" s="21">
        <f>IF(A304="NA","",VLOOKUP(A304,PCN!A$2:Q$9999,11,FALSE))</f>
        <v>0</v>
      </c>
      <c r="U304" s="21">
        <f>IF(A304="NA","",VLOOKUP(A304,PCN!A$2:Q$9999,12,FALSE))</f>
        <v>0</v>
      </c>
      <c r="V304" s="21" t="e">
        <f>IF(A304="NA","",VLOOKUP(A304,PCN!A$2:Q$9999,14,FALSE))</f>
        <v>#DIV/0!</v>
      </c>
      <c r="W304" s="21">
        <f>IF(A304="NA","",VLOOKUP(A304,PCN!A$2:Q$9999,15,FALSE))</f>
        <v>0</v>
      </c>
      <c r="X304" s="21">
        <f>IF(A304="NA","",VLOOKUP(A304,TN_DOC!A$2:I$9999,8,FALSE))</f>
        <v>0</v>
      </c>
      <c r="Y304" s="21">
        <f>IF(A304="NA","",VLOOKUP(A304,TN_DOC!A$2:I$9999,9,FALSE))</f>
        <v>0</v>
      </c>
      <c r="Z304" s="3"/>
    </row>
    <row r="305" spans="1:26" x14ac:dyDescent="0.2">
      <c r="A305" s="3">
        <v>10834</v>
      </c>
      <c r="B305" s="10" t="str">
        <f>IF(A305="NA","",VLOOKUP(A305,'QAQC ID Reference Page'!A$2:G$10999,2,FALSE))</f>
        <v>OBS0721</v>
      </c>
      <c r="C305" s="20">
        <f>IF(A305="NA","",VLOOKUP(A305,'QAQC ID Reference Page'!A$2:G$10999,3,FALSE))</f>
        <v>44406</v>
      </c>
      <c r="D305" s="12">
        <f>IF(A305="NA","",VLOOKUP(A305,'QAQC ID Reference Page'!A$2:G$10999,4,FALSE))</f>
        <v>0.35138888888888886</v>
      </c>
      <c r="E305" s="3">
        <f>IF(A305="NA","",VLOOKUP(A305,'QAQC ID Reference Page'!A$2:G$10999,5,FALSE))</f>
        <v>1012</v>
      </c>
      <c r="F305" s="3" t="str">
        <f>IF(A305="NA","",VLOOKUP(A305,'QAQC ID Reference Page'!A$2:G$10999,6,FALSE))</f>
        <v>B11</v>
      </c>
      <c r="G305" s="3" t="str">
        <f>IF(A305="NA","",VLOOKUP(A305,'QAQC ID Reference Page'!A$2:G$10999,7,FALSE))</f>
        <v>S</v>
      </c>
      <c r="H305" s="21">
        <f>IF(A305="NA","",VLOOKUP(A305,'Water Data'!G$2:O$9999,2,FALSE))</f>
        <v>6.2</v>
      </c>
      <c r="I305" s="21">
        <f>IF(A305="NA","",VLOOKUP(A305,'Water Data'!G$2:O$9999,3,FALSE))</f>
        <v>31.1</v>
      </c>
      <c r="J305" s="3">
        <f>IF(A305="NA","",VLOOKUP(A305,'Water Data'!G$2:O$9999,4,FALSE))</f>
        <v>6.44</v>
      </c>
      <c r="K305" s="3">
        <f>IF(A305="NA","",VLOOKUP(A305,'Water Data'!G$2:O$9999,6,FALSE))</f>
        <v>8.0399999999999991</v>
      </c>
      <c r="L305" s="26">
        <f>IF(A305="NA","",VLOOKUP(A305,'Water Data'!G$2:O$9999,9,FALSE))</f>
        <v>14.41333333</v>
      </c>
      <c r="M305" s="22">
        <f>IF(A305="NA","",VLOOKUP(A305,Nutrients!A$2:L$9999,8,FALSE))</f>
        <v>0.15</v>
      </c>
      <c r="N305" s="22">
        <f>IF(A305="NA","",VLOOKUP(A305,Nutrients!A$2:L$9999,9,FALSE))</f>
        <v>0.1</v>
      </c>
      <c r="O305" s="23">
        <f>IF(A305="NA","",VLOOKUP(A305,Nutrients!A$2:L$9999,10,FALSE))</f>
        <v>-3.0000000000000001E-3</v>
      </c>
      <c r="P305" s="22">
        <f>IF(A305="NA","",VLOOKUP(A305,Nutrients!A$2:L$9999,11,FALSE))</f>
        <v>0.18</v>
      </c>
      <c r="Q305" s="24">
        <f>IF(A305="NA","",VLOOKUP(A305,Nutrients!A$2:L$9999,12,FALSE))</f>
        <v>72.73</v>
      </c>
      <c r="R305" s="26">
        <f>IF(A305="NA","",VLOOKUP(A305,Chla!A$2:O$9999,15,FALSE))</f>
        <v>10.073923999999998</v>
      </c>
      <c r="S305" s="3">
        <f>IF(A305="NA","",VLOOKUP(A305,TSS!A$2:L$9999,12,FALSE))</f>
        <v>8</v>
      </c>
      <c r="T305" s="21">
        <f>IF(A305="NA","",VLOOKUP(A305,PCN!A$2:Q$9999,11,FALSE))</f>
        <v>0</v>
      </c>
      <c r="U305" s="21">
        <f>IF(A305="NA","",VLOOKUP(A305,PCN!A$2:Q$9999,12,FALSE))</f>
        <v>0</v>
      </c>
      <c r="V305" s="21">
        <f>IF(A305="NA","",VLOOKUP(A305,PCN!A$2:Q$9999,14,FALSE))</f>
        <v>0</v>
      </c>
      <c r="W305" s="21">
        <f>IF(A305="NA","",VLOOKUP(A305,PCN!A$2:Q$9999,15,FALSE))</f>
        <v>0</v>
      </c>
      <c r="X305" s="21">
        <f>IF(A305="NA","",VLOOKUP(A305,TN_DOC!A$2:I$9999,8,FALSE))</f>
        <v>0</v>
      </c>
      <c r="Y305" s="21">
        <f>IF(A305="NA","",VLOOKUP(A305,TN_DOC!A$2:I$9999,9,FALSE))</f>
        <v>0</v>
      </c>
      <c r="Z305" s="3"/>
    </row>
    <row r="306" spans="1:26" x14ac:dyDescent="0.2">
      <c r="A306" s="3">
        <v>10830</v>
      </c>
      <c r="B306" s="10" t="str">
        <f>IF(A306="NA","",VLOOKUP(A306,'QAQC ID Reference Page'!A$2:G$10999,2,FALSE))</f>
        <v>OBS0721</v>
      </c>
      <c r="C306" s="20">
        <f>IF(A306="NA","",VLOOKUP(A306,'QAQC ID Reference Page'!A$2:G$10999,3,FALSE))</f>
        <v>44406</v>
      </c>
      <c r="D306" s="12">
        <f>IF(A306="NA","",VLOOKUP(A306,'QAQC ID Reference Page'!A$2:G$10999,4,FALSE))</f>
        <v>0.3659722222222222</v>
      </c>
      <c r="E306" s="3">
        <f>IF(A306="NA","",VLOOKUP(A306,'QAQC ID Reference Page'!A$2:G$10999,5,FALSE))</f>
        <v>1042</v>
      </c>
      <c r="F306" s="3" t="str">
        <f>IF(A306="NA","",VLOOKUP(A306,'QAQC ID Reference Page'!A$2:G$10999,6,FALSE))</f>
        <v>BSR</v>
      </c>
      <c r="G306" s="3" t="str">
        <f>IF(A306="NA","",VLOOKUP(A306,'QAQC ID Reference Page'!A$2:G$10999,7,FALSE))</f>
        <v>S</v>
      </c>
      <c r="H306" s="21">
        <f>IF(A306="NA","",VLOOKUP(A306,'Water Data'!G$2:O$9999,2,FALSE))</f>
        <v>7.07</v>
      </c>
      <c r="I306" s="21">
        <f>IF(A306="NA","",VLOOKUP(A306,'Water Data'!G$2:O$9999,3,FALSE))</f>
        <v>32</v>
      </c>
      <c r="J306" s="3">
        <f>IF(A306="NA","",VLOOKUP(A306,'Water Data'!G$2:O$9999,4,FALSE))</f>
        <v>4.76</v>
      </c>
      <c r="K306" s="3">
        <f>IF(A306="NA","",VLOOKUP(A306,'Water Data'!G$2:O$9999,6,FALSE))</f>
        <v>8.08</v>
      </c>
      <c r="L306" s="26">
        <f>IF(A306="NA","",VLOOKUP(A306,'Water Data'!G$2:O$9999,9,FALSE))</f>
        <v>11.72666667</v>
      </c>
      <c r="M306" s="22">
        <f>IF(A306="NA","",VLOOKUP(A306,Nutrients!A$2:L$9999,8,FALSE))</f>
        <v>0.06</v>
      </c>
      <c r="N306" s="22">
        <f>IF(A306="NA","",VLOOKUP(A306,Nutrients!A$2:L$9999,9,FALSE))</f>
        <v>0.14000000000000001</v>
      </c>
      <c r="O306" s="23">
        <f>IF(A306="NA","",VLOOKUP(A306,Nutrients!A$2:L$9999,10,FALSE))</f>
        <v>2E-3</v>
      </c>
      <c r="P306" s="22">
        <f>IF(A306="NA","",VLOOKUP(A306,Nutrients!A$2:L$9999,11,FALSE))</f>
        <v>0.19</v>
      </c>
      <c r="Q306" s="24">
        <f>IF(A306="NA","",VLOOKUP(A306,Nutrients!A$2:L$9999,12,FALSE))</f>
        <v>66.95</v>
      </c>
      <c r="R306" s="26">
        <f>IF(A306="NA","",VLOOKUP(A306,Chla!A$2:O$9999,15,FALSE))</f>
        <v>16.191208</v>
      </c>
      <c r="S306" s="3">
        <f>IF(A306="NA","",VLOOKUP(A306,TSS!A$2:L$9999,12,FALSE))</f>
        <v>16</v>
      </c>
      <c r="T306" s="21">
        <f>IF(A306="NA","",VLOOKUP(A306,PCN!A$2:Q$9999,11,FALSE))</f>
        <v>0</v>
      </c>
      <c r="U306" s="21">
        <f>IF(A306="NA","",VLOOKUP(A306,PCN!A$2:Q$9999,12,FALSE))</f>
        <v>0</v>
      </c>
      <c r="V306" s="21">
        <f>IF(A306="NA","",VLOOKUP(A306,PCN!A$2:Q$9999,14,FALSE))</f>
        <v>0</v>
      </c>
      <c r="W306" s="21">
        <f>IF(A306="NA","",VLOOKUP(A306,PCN!A$2:Q$9999,15,FALSE))</f>
        <v>0</v>
      </c>
      <c r="X306" s="21">
        <f>IF(A306="NA","",VLOOKUP(A306,TN_DOC!A$2:I$9999,8,FALSE))</f>
        <v>0</v>
      </c>
      <c r="Y306" s="21">
        <f>IF(A306="NA","",VLOOKUP(A306,TN_DOC!A$2:I$9999,9,FALSE))</f>
        <v>0</v>
      </c>
      <c r="Z306" s="3"/>
    </row>
    <row r="307" spans="1:26" x14ac:dyDescent="0.2">
      <c r="A307" s="3">
        <v>10831</v>
      </c>
      <c r="B307" s="10" t="str">
        <f>IF(A307="NA","",VLOOKUP(A307,'QAQC ID Reference Page'!A$2:G$10999,2,FALSE))</f>
        <v>OBS0721</v>
      </c>
      <c r="C307" s="20">
        <f>IF(A307="NA","",VLOOKUP(A307,'QAQC ID Reference Page'!A$2:G$10999,3,FALSE))</f>
        <v>44406</v>
      </c>
      <c r="D307" s="12">
        <f>IF(A307="NA","",VLOOKUP(A307,'QAQC ID Reference Page'!A$2:G$10999,4,FALSE))</f>
        <v>0.38680555555555557</v>
      </c>
      <c r="E307" s="3">
        <f>IF(A307="NA","",VLOOKUP(A307,'QAQC ID Reference Page'!A$2:G$10999,5,FALSE))</f>
        <v>1040</v>
      </c>
      <c r="F307" s="3" t="str">
        <f>IF(A307="NA","",VLOOKUP(A307,'QAQC ID Reference Page'!A$2:G$10999,6,FALSE))</f>
        <v>C9</v>
      </c>
      <c r="G307" s="3" t="str">
        <f>IF(A307="NA","",VLOOKUP(A307,'QAQC ID Reference Page'!A$2:G$10999,7,FALSE))</f>
        <v>S</v>
      </c>
      <c r="H307" s="21">
        <f>IF(A307="NA","",VLOOKUP(A307,'Water Data'!G$2:O$9999,2,FALSE))</f>
        <v>7.32</v>
      </c>
      <c r="I307" s="21">
        <f>IF(A307="NA","",VLOOKUP(A307,'Water Data'!G$2:O$9999,3,FALSE))</f>
        <v>30.6</v>
      </c>
      <c r="J307" s="3">
        <f>IF(A307="NA","",VLOOKUP(A307,'Water Data'!G$2:O$9999,4,FALSE))</f>
        <v>5.45</v>
      </c>
      <c r="K307" s="3">
        <f>IF(A307="NA","",VLOOKUP(A307,'Water Data'!G$2:O$9999,6,FALSE))</f>
        <v>8.17</v>
      </c>
      <c r="L307" s="26">
        <f>IF(A307="NA","",VLOOKUP(A307,'Water Data'!G$2:O$9999,9,FALSE))</f>
        <v>12.05</v>
      </c>
      <c r="M307" s="22">
        <f>IF(A307="NA","",VLOOKUP(A307,Nutrients!A$2:L$9999,8,FALSE))</f>
        <v>0.13</v>
      </c>
      <c r="N307" s="22">
        <f>IF(A307="NA","",VLOOKUP(A307,Nutrients!A$2:L$9999,9,FALSE))</f>
        <v>0.13</v>
      </c>
      <c r="O307" s="23">
        <f>IF(A307="NA","",VLOOKUP(A307,Nutrients!A$2:L$9999,10,FALSE))</f>
        <v>-2E-3</v>
      </c>
      <c r="P307" s="22">
        <f>IF(A307="NA","",VLOOKUP(A307,Nutrients!A$2:L$9999,11,FALSE))</f>
        <v>0.41</v>
      </c>
      <c r="Q307" s="24">
        <f>IF(A307="NA","",VLOOKUP(A307,Nutrients!A$2:L$9999,12,FALSE))</f>
        <v>37.71</v>
      </c>
      <c r="R307" s="26">
        <f>IF(A307="NA","",VLOOKUP(A307,Chla!A$2:O$9999,15,FALSE))</f>
        <v>6.0138400000000001</v>
      </c>
      <c r="S307" s="3">
        <f>IF(A307="NA","",VLOOKUP(A307,TSS!A$2:L$9999,12,FALSE))</f>
        <v>12</v>
      </c>
      <c r="T307" s="21">
        <f>IF(A307="NA","",VLOOKUP(A307,PCN!A$2:Q$9999,11,FALSE))</f>
        <v>0</v>
      </c>
      <c r="U307" s="21">
        <f>IF(A307="NA","",VLOOKUP(A307,PCN!A$2:Q$9999,12,FALSE))</f>
        <v>0</v>
      </c>
      <c r="V307" s="21">
        <f>IF(A307="NA","",VLOOKUP(A307,PCN!A$2:Q$9999,14,FALSE))</f>
        <v>0</v>
      </c>
      <c r="W307" s="21">
        <f>IF(A307="NA","",VLOOKUP(A307,PCN!A$2:Q$9999,15,FALSE))</f>
        <v>0</v>
      </c>
      <c r="X307" s="21">
        <f>IF(A307="NA","",VLOOKUP(A307,TN_DOC!A$2:I$9999,8,FALSE))</f>
        <v>0</v>
      </c>
      <c r="Y307" s="21">
        <f>IF(A307="NA","",VLOOKUP(A307,TN_DOC!A$2:I$9999,9,FALSE))</f>
        <v>0</v>
      </c>
      <c r="Z307" s="3"/>
    </row>
    <row r="308" spans="1:26" x14ac:dyDescent="0.2">
      <c r="A308" s="3">
        <v>10833</v>
      </c>
      <c r="B308" s="10" t="str">
        <f>IF(A308="NA","",VLOOKUP(A308,'QAQC ID Reference Page'!A$2:G$10999,2,FALSE))</f>
        <v>OBS0721</v>
      </c>
      <c r="C308" s="20">
        <f>IF(A308="NA","",VLOOKUP(A308,'QAQC ID Reference Page'!A$2:G$10999,3,FALSE))</f>
        <v>44406</v>
      </c>
      <c r="D308" s="12">
        <f>IF(A308="NA","",VLOOKUP(A308,'QAQC ID Reference Page'!A$2:G$10999,4,FALSE))</f>
        <v>0.40902777777777777</v>
      </c>
      <c r="E308" s="3">
        <f>IF(A308="NA","",VLOOKUP(A308,'QAQC ID Reference Page'!A$2:G$10999,5,FALSE))</f>
        <v>1010</v>
      </c>
      <c r="F308" s="3" t="str">
        <f>IF(A308="NA","",VLOOKUP(A308,'QAQC ID Reference Page'!A$2:G$10999,6,FALSE))</f>
        <v>WB</v>
      </c>
      <c r="G308" s="3" t="str">
        <f>IF(A308="NA","",VLOOKUP(A308,'QAQC ID Reference Page'!A$2:G$10999,7,FALSE))</f>
        <v>S</v>
      </c>
      <c r="H308" s="21">
        <f>IF(A308="NA","",VLOOKUP(A308,'Water Data'!G$2:O$9999,2,FALSE))</f>
        <v>5.84</v>
      </c>
      <c r="I308" s="21">
        <f>IF(A308="NA","",VLOOKUP(A308,'Water Data'!G$2:O$9999,3,FALSE))</f>
        <v>30.9</v>
      </c>
      <c r="J308" s="3">
        <f>IF(A308="NA","",VLOOKUP(A308,'Water Data'!G$2:O$9999,4,FALSE))</f>
        <v>2.42</v>
      </c>
      <c r="K308" s="3">
        <f>IF(A308="NA","",VLOOKUP(A308,'Water Data'!G$2:O$9999,6,FALSE))</f>
        <v>7.66</v>
      </c>
      <c r="L308" s="26">
        <f>IF(A308="NA","",VLOOKUP(A308,'Water Data'!G$2:O$9999,9,FALSE))</f>
        <v>8.1812500000000004</v>
      </c>
      <c r="M308" s="22">
        <f>IF(A308="NA","",VLOOKUP(A308,Nutrients!A$2:L$9999,8,FALSE))</f>
        <v>0.24</v>
      </c>
      <c r="N308" s="22">
        <f>IF(A308="NA","",VLOOKUP(A308,Nutrients!A$2:L$9999,9,FALSE))</f>
        <v>0.09</v>
      </c>
      <c r="O308" s="23">
        <f>IF(A308="NA","",VLOOKUP(A308,Nutrients!A$2:L$9999,10,FALSE))</f>
        <v>3.5000000000000003E-2</v>
      </c>
      <c r="P308" s="22">
        <f>IF(A308="NA","",VLOOKUP(A308,Nutrients!A$2:L$9999,11,FALSE))</f>
        <v>0.37</v>
      </c>
      <c r="Q308" s="24">
        <f>IF(A308="NA","",VLOOKUP(A308,Nutrients!A$2:L$9999,12,FALSE))</f>
        <v>53.69</v>
      </c>
      <c r="R308" s="26">
        <f>IF(A308="NA","",VLOOKUP(A308,Chla!A$2:O$9999,15,FALSE))</f>
        <v>21.661287999999999</v>
      </c>
      <c r="S308" s="3">
        <f>IF(A308="NA","",VLOOKUP(A308,TSS!A$2:L$9999,12,FALSE))</f>
        <v>28</v>
      </c>
      <c r="T308" s="21">
        <f>IF(A308="NA","",VLOOKUP(A308,PCN!A$2:Q$9999,11,FALSE))</f>
        <v>0</v>
      </c>
      <c r="U308" s="21">
        <f>IF(A308="NA","",VLOOKUP(A308,PCN!A$2:Q$9999,12,FALSE))</f>
        <v>0</v>
      </c>
      <c r="V308" s="21">
        <f>IF(A308="NA","",VLOOKUP(A308,PCN!A$2:Q$9999,14,FALSE))</f>
        <v>0</v>
      </c>
      <c r="W308" s="21">
        <f>IF(A308="NA","",VLOOKUP(A308,PCN!A$2:Q$9999,15,FALSE))</f>
        <v>0</v>
      </c>
      <c r="X308" s="21">
        <f>IF(A308="NA","",VLOOKUP(A308,TN_DOC!A$2:I$9999,8,FALSE))</f>
        <v>0</v>
      </c>
      <c r="Y308" s="21">
        <f>IF(A308="NA","",VLOOKUP(A308,TN_DOC!A$2:I$9999,9,FALSE))</f>
        <v>0</v>
      </c>
      <c r="Z308" s="3"/>
    </row>
    <row r="309" spans="1:26" x14ac:dyDescent="0.2">
      <c r="A309" s="3">
        <v>10828</v>
      </c>
      <c r="B309" s="10" t="str">
        <f>IF(A309="NA","",VLOOKUP(A309,'QAQC ID Reference Page'!A$2:G$10999,2,FALSE))</f>
        <v>OBS0721</v>
      </c>
      <c r="C309" s="20">
        <f>IF(A309="NA","",VLOOKUP(A309,'QAQC ID Reference Page'!A$2:G$10999,3,FALSE))</f>
        <v>44406</v>
      </c>
      <c r="D309" s="12">
        <f>IF(A309="NA","",VLOOKUP(A309,'QAQC ID Reference Page'!A$2:G$10999,4,FALSE))</f>
        <v>0.45208333333333334</v>
      </c>
      <c r="E309" s="3">
        <f>IF(A309="NA","",VLOOKUP(A309,'QAQC ID Reference Page'!A$2:G$10999,5,FALSE))</f>
        <v>1035</v>
      </c>
      <c r="F309" s="3" t="str">
        <f>IF(A309="NA","",VLOOKUP(A309,'QAQC ID Reference Page'!A$2:G$10999,6,FALSE))</f>
        <v>C7C</v>
      </c>
      <c r="G309" s="3" t="str">
        <f>IF(A309="NA","",VLOOKUP(A309,'QAQC ID Reference Page'!A$2:G$10999,7,FALSE))</f>
        <v>S</v>
      </c>
      <c r="H309" s="21">
        <f>IF(A309="NA","",VLOOKUP(A309,'Water Data'!G$2:O$9999,2,FALSE))</f>
        <v>8.4499999999999993</v>
      </c>
      <c r="I309" s="21">
        <f>IF(A309="NA","",VLOOKUP(A309,'Water Data'!G$2:O$9999,3,FALSE))</f>
        <v>31.2</v>
      </c>
      <c r="J309" s="3">
        <f>IF(A309="NA","",VLOOKUP(A309,'Water Data'!G$2:O$9999,4,FALSE))</f>
        <v>3.74</v>
      </c>
      <c r="K309" s="3">
        <f>IF(A309="NA","",VLOOKUP(A309,'Water Data'!G$2:O$9999,6,FALSE))</f>
        <v>8.2799999999999994</v>
      </c>
      <c r="L309" s="26">
        <f>IF(A309="NA","",VLOOKUP(A309,'Water Data'!G$2:O$9999,9,FALSE))</f>
        <v>10.31</v>
      </c>
      <c r="M309" s="22">
        <f>IF(A309="NA","",VLOOKUP(A309,Nutrients!A$2:L$9999,8,FALSE))</f>
        <v>0.26</v>
      </c>
      <c r="N309" s="22">
        <f>IF(A309="NA","",VLOOKUP(A309,Nutrients!A$2:L$9999,9,FALSE))</f>
        <v>7.0000000000000007E-2</v>
      </c>
      <c r="O309" s="23">
        <f>IF(A309="NA","",VLOOKUP(A309,Nutrients!A$2:L$9999,10,FALSE))</f>
        <v>3.7999999999999999E-2</v>
      </c>
      <c r="P309" s="22">
        <f>IF(A309="NA","",VLOOKUP(A309,Nutrients!A$2:L$9999,11,FALSE))</f>
        <v>2.59</v>
      </c>
      <c r="Q309" s="24">
        <f>IF(A309="NA","",VLOOKUP(A309,Nutrients!A$2:L$9999,12,FALSE))</f>
        <v>47.77</v>
      </c>
      <c r="R309" s="26">
        <f>IF(A309="NA","",VLOOKUP(A309,Chla!A$2:O$9999,15,FALSE))</f>
        <v>6.3956799999999996</v>
      </c>
      <c r="S309" s="3">
        <f>IF(A309="NA","",VLOOKUP(A309,TSS!A$2:L$9999,12,FALSE))</f>
        <v>8</v>
      </c>
      <c r="T309" s="21">
        <f>IF(A309="NA","",VLOOKUP(A309,PCN!A$2:Q$9999,11,FALSE))</f>
        <v>0</v>
      </c>
      <c r="U309" s="21">
        <f>IF(A309="NA","",VLOOKUP(A309,PCN!A$2:Q$9999,12,FALSE))</f>
        <v>0</v>
      </c>
      <c r="V309" s="21">
        <f>IF(A309="NA","",VLOOKUP(A309,PCN!A$2:Q$9999,14,FALSE))</f>
        <v>0</v>
      </c>
      <c r="W309" s="21">
        <f>IF(A309="NA","",VLOOKUP(A309,PCN!A$2:Q$9999,15,FALSE))</f>
        <v>0</v>
      </c>
      <c r="X309" s="21">
        <f>IF(A309="NA","",VLOOKUP(A309,TN_DOC!A$2:I$9999,8,FALSE))</f>
        <v>0</v>
      </c>
      <c r="Y309" s="21">
        <f>IF(A309="NA","",VLOOKUP(A309,TN_DOC!A$2:I$9999,9,FALSE))</f>
        <v>0</v>
      </c>
      <c r="Z309" s="3"/>
    </row>
    <row r="310" spans="1:26" x14ac:dyDescent="0.2">
      <c r="A310" s="3">
        <v>10832</v>
      </c>
      <c r="B310" s="10" t="str">
        <f>IF(A310="NA","",VLOOKUP(A310,'QAQC ID Reference Page'!A$2:G$10999,2,FALSE))</f>
        <v>OBS0721</v>
      </c>
      <c r="C310" s="20">
        <f>IF(A310="NA","",VLOOKUP(A310,'QAQC ID Reference Page'!A$2:G$10999,3,FALSE))</f>
        <v>44406</v>
      </c>
      <c r="D310" s="12">
        <f>IF(A310="NA","",VLOOKUP(A310,'QAQC ID Reference Page'!A$2:G$10999,4,FALSE))</f>
        <v>0.45208333333333334</v>
      </c>
      <c r="E310" s="3">
        <f>IF(A310="NA","",VLOOKUP(A310,'QAQC ID Reference Page'!A$2:G$10999,5,FALSE))</f>
        <v>1037</v>
      </c>
      <c r="F310" s="3" t="str">
        <f>IF(A310="NA","",VLOOKUP(A310,'QAQC ID Reference Page'!A$2:G$10999,6,FALSE))</f>
        <v>C7C</v>
      </c>
      <c r="G310" s="3" t="str">
        <f>IF(A310="NA","",VLOOKUP(A310,'QAQC ID Reference Page'!A$2:G$10999,7,FALSE))</f>
        <v>B</v>
      </c>
      <c r="H310" s="21">
        <f>IF(A310="NA","",VLOOKUP(A310,'Water Data'!G$2:O$9999,2,FALSE))</f>
        <v>5.41</v>
      </c>
      <c r="I310" s="21">
        <f>IF(A310="NA","",VLOOKUP(A310,'Water Data'!G$2:O$9999,3,FALSE))</f>
        <v>28.7</v>
      </c>
      <c r="J310" s="3">
        <f>IF(A310="NA","",VLOOKUP(A310,'Water Data'!G$2:O$9999,4,FALSE))</f>
        <v>30.75</v>
      </c>
      <c r="K310" s="3">
        <f>IF(A310="NA","",VLOOKUP(A310,'Water Data'!G$2:O$9999,6,FALSE))</f>
        <v>8.07</v>
      </c>
      <c r="L310" s="26">
        <f>IF(A310="NA","",VLOOKUP(A310,'Water Data'!G$2:O$9999,9,FALSE))</f>
        <v>24.86</v>
      </c>
      <c r="M310" s="22">
        <f>IF(A310="NA","",VLOOKUP(A310,Nutrients!A$2:L$9999,8,FALSE))</f>
        <v>0.94</v>
      </c>
      <c r="N310" s="22">
        <f>IF(A310="NA","",VLOOKUP(A310,Nutrients!A$2:L$9999,9,FALSE))</f>
        <v>0.4</v>
      </c>
      <c r="O310" s="23">
        <f>IF(A310="NA","",VLOOKUP(A310,Nutrients!A$2:L$9999,10,FALSE))</f>
        <v>0.45300000000000001</v>
      </c>
      <c r="P310" s="22">
        <f>IF(A310="NA","",VLOOKUP(A310,Nutrients!A$2:L$9999,11,FALSE))</f>
        <v>2.11</v>
      </c>
      <c r="Q310" s="24">
        <f>IF(A310="NA","",VLOOKUP(A310,Nutrients!A$2:L$9999,12,FALSE))</f>
        <v>31.54</v>
      </c>
      <c r="R310" s="26">
        <f>IF(A310="NA","",VLOOKUP(A310,Chla!A$2:O$9999,15,FALSE))</f>
        <v>2.5567080000000004</v>
      </c>
      <c r="S310" s="3">
        <f>IF(A310="NA","",VLOOKUP(A310,TSS!A$2:L$9999,12,FALSE))</f>
        <v>68</v>
      </c>
      <c r="T310" s="21">
        <f>IF(A310="NA","",VLOOKUP(A310,PCN!A$2:Q$9999,11,FALSE))</f>
        <v>0</v>
      </c>
      <c r="U310" s="21">
        <f>IF(A310="NA","",VLOOKUP(A310,PCN!A$2:Q$9999,12,FALSE))</f>
        <v>0</v>
      </c>
      <c r="V310" s="21">
        <f>IF(A310="NA","",VLOOKUP(A310,PCN!A$2:Q$9999,14,FALSE))</f>
        <v>0</v>
      </c>
      <c r="W310" s="21">
        <f>IF(A310="NA","",VLOOKUP(A310,PCN!A$2:Q$9999,15,FALSE))</f>
        <v>0</v>
      </c>
      <c r="X310" s="21">
        <f>IF(A310="NA","",VLOOKUP(A310,TN_DOC!A$2:I$9999,8,FALSE))</f>
        <v>0</v>
      </c>
      <c r="Y310" s="21">
        <f>IF(A310="NA","",VLOOKUP(A310,TN_DOC!A$2:I$9999,9,FALSE))</f>
        <v>0</v>
      </c>
      <c r="Z310" s="3"/>
    </row>
    <row r="311" spans="1:26" x14ac:dyDescent="0.2">
      <c r="A311" s="3">
        <v>10829</v>
      </c>
      <c r="B311" s="10" t="str">
        <f>IF(A311="NA","",VLOOKUP(A311,'QAQC ID Reference Page'!A$2:G$10999,2,FALSE))</f>
        <v>OBS0721</v>
      </c>
      <c r="C311" s="20">
        <f>IF(A311="NA","",VLOOKUP(A311,'QAQC ID Reference Page'!A$2:G$10999,3,FALSE))</f>
        <v>44406</v>
      </c>
      <c r="D311" s="12">
        <f>IF(A311="NA","",VLOOKUP(A311,'QAQC ID Reference Page'!A$2:G$10999,4,FALSE))</f>
        <v>0.47013888888888888</v>
      </c>
      <c r="E311" s="3">
        <f>IF(A311="NA","",VLOOKUP(A311,'QAQC ID Reference Page'!A$2:G$10999,5,FALSE))</f>
        <v>1009</v>
      </c>
      <c r="F311" s="3" t="str">
        <f>IF(A311="NA","",VLOOKUP(A311,'QAQC ID Reference Page'!A$2:G$10999,6,FALSE))</f>
        <v>C5-1</v>
      </c>
      <c r="G311" s="3" t="str">
        <f>IF(A311="NA","",VLOOKUP(A311,'QAQC ID Reference Page'!A$2:G$10999,7,FALSE))</f>
        <v>S</v>
      </c>
      <c r="H311" s="21">
        <f>IF(A311="NA","",VLOOKUP(A311,'Water Data'!G$2:O$9999,2,FALSE))</f>
        <v>8.36</v>
      </c>
      <c r="I311" s="21">
        <f>IF(A311="NA","",VLOOKUP(A311,'Water Data'!G$2:O$9999,3,FALSE))</f>
        <v>31.7</v>
      </c>
      <c r="J311" s="3">
        <f>IF(A311="NA","",VLOOKUP(A311,'Water Data'!G$2:O$9999,4,FALSE))</f>
        <v>3.51</v>
      </c>
      <c r="K311" s="3">
        <f>IF(A311="NA","",VLOOKUP(A311,'Water Data'!G$2:O$9999,6,FALSE))</f>
        <v>8.27</v>
      </c>
      <c r="L311" s="26">
        <f>IF(A311="NA","",VLOOKUP(A311,'Water Data'!G$2:O$9999,9,FALSE))</f>
        <v>10.373333329999999</v>
      </c>
      <c r="M311" s="22">
        <f>IF(A311="NA","",VLOOKUP(A311,Nutrients!A$2:L$9999,8,FALSE))</f>
        <v>0.54</v>
      </c>
      <c r="N311" s="22">
        <f>IF(A311="NA","",VLOOKUP(A311,Nutrients!A$2:L$9999,9,FALSE))</f>
        <v>0.33</v>
      </c>
      <c r="O311" s="23">
        <f>IF(A311="NA","",VLOOKUP(A311,Nutrients!A$2:L$9999,10,FALSE))</f>
        <v>6.2E-2</v>
      </c>
      <c r="P311" s="22">
        <f>IF(A311="NA","",VLOOKUP(A311,Nutrients!A$2:L$9999,11,FALSE))</f>
        <v>2.0299999999999998</v>
      </c>
      <c r="Q311" s="24">
        <f>IF(A311="NA","",VLOOKUP(A311,Nutrients!A$2:L$9999,12,FALSE))</f>
        <v>80.69</v>
      </c>
      <c r="R311" s="26">
        <f>IF(A311="NA","",VLOOKUP(A311,Chla!A$2:O$9999,15,FALSE))</f>
        <v>12.385092</v>
      </c>
      <c r="S311" s="3">
        <f>IF(A311="NA","",VLOOKUP(A311,TSS!A$2:L$9999,12,FALSE))</f>
        <v>8</v>
      </c>
      <c r="T311" s="21">
        <f>IF(A311="NA","",VLOOKUP(A311,PCN!A$2:Q$9999,11,FALSE))</f>
        <v>0</v>
      </c>
      <c r="U311" s="21">
        <f>IF(A311="NA","",VLOOKUP(A311,PCN!A$2:Q$9999,12,FALSE))</f>
        <v>0</v>
      </c>
      <c r="V311" s="21">
        <f>IF(A311="NA","",VLOOKUP(A311,PCN!A$2:Q$9999,14,FALSE))</f>
        <v>0</v>
      </c>
      <c r="W311" s="21">
        <f>IF(A311="NA","",VLOOKUP(A311,PCN!A$2:Q$9999,15,FALSE))</f>
        <v>0</v>
      </c>
      <c r="X311" s="21">
        <f>IF(A311="NA","",VLOOKUP(A311,TN_DOC!A$2:I$9999,8,FALSE))</f>
        <v>0</v>
      </c>
      <c r="Y311" s="21">
        <f>IF(A311="NA","",VLOOKUP(A311,TN_DOC!A$2:I$9999,9,FALSE))</f>
        <v>0</v>
      </c>
      <c r="Z311" s="3"/>
    </row>
    <row r="312" spans="1:26" x14ac:dyDescent="0.2">
      <c r="A312" s="3">
        <v>10826</v>
      </c>
      <c r="B312" s="10" t="str">
        <f>IF(A312="NA","",VLOOKUP(A312,'QAQC ID Reference Page'!A$2:G$10999,2,FALSE))</f>
        <v>OBS0721</v>
      </c>
      <c r="C312" s="20">
        <f>IF(A312="NA","",VLOOKUP(A312,'QAQC ID Reference Page'!A$2:G$10999,3,FALSE))</f>
        <v>44406</v>
      </c>
      <c r="D312" s="12">
        <f>IF(A312="NA","",VLOOKUP(A312,'QAQC ID Reference Page'!A$2:G$10999,4,FALSE))</f>
        <v>0.47986111111111113</v>
      </c>
      <c r="E312" s="3">
        <f>IF(A312="NA","",VLOOKUP(A312,'QAQC ID Reference Page'!A$2:G$10999,5,FALSE))</f>
        <v>1044</v>
      </c>
      <c r="F312" s="3" t="str">
        <f>IF(A312="NA","",VLOOKUP(A312,'QAQC ID Reference Page'!A$2:G$10999,6,FALSE))</f>
        <v>C4</v>
      </c>
      <c r="G312" s="3" t="str">
        <f>IF(A312="NA","",VLOOKUP(A312,'QAQC ID Reference Page'!A$2:G$10999,7,FALSE))</f>
        <v>S</v>
      </c>
      <c r="H312" s="21">
        <f>IF(A312="NA","",VLOOKUP(A312,'Water Data'!G$2:O$9999,2,FALSE))</f>
        <v>7.64</v>
      </c>
      <c r="I312" s="21">
        <f>IF(A312="NA","",VLOOKUP(A312,'Water Data'!G$2:O$9999,3,FALSE))</f>
        <v>32.200000000000003</v>
      </c>
      <c r="J312" s="3">
        <f>IF(A312="NA","",VLOOKUP(A312,'Water Data'!G$2:O$9999,4,FALSE))</f>
        <v>5.83</v>
      </c>
      <c r="K312" s="3">
        <f>IF(A312="NA","",VLOOKUP(A312,'Water Data'!G$2:O$9999,6,FALSE))</f>
        <v>8.39</v>
      </c>
      <c r="L312" s="26">
        <f>IF(A312="NA","",VLOOKUP(A312,'Water Data'!G$2:O$9999,9,FALSE))</f>
        <v>12.84</v>
      </c>
      <c r="M312" s="22">
        <f>IF(A312="NA","",VLOOKUP(A312,Nutrients!A$2:L$9999,8,FALSE))</f>
        <v>0.15</v>
      </c>
      <c r="N312" s="22">
        <f>IF(A312="NA","",VLOOKUP(A312,Nutrients!A$2:L$9999,9,FALSE))</f>
        <v>0.08</v>
      </c>
      <c r="O312" s="23">
        <f>IF(A312="NA","",VLOOKUP(A312,Nutrients!A$2:L$9999,10,FALSE))</f>
        <v>2E-3</v>
      </c>
      <c r="P312" s="22">
        <f>IF(A312="NA","",VLOOKUP(A312,Nutrients!A$2:L$9999,11,FALSE))</f>
        <v>0.54</v>
      </c>
      <c r="Q312" s="24">
        <f>IF(A312="NA","",VLOOKUP(A312,Nutrients!A$2:L$9999,12,FALSE))</f>
        <v>65.39</v>
      </c>
      <c r="R312" s="26">
        <f>IF(A312="NA","",VLOOKUP(A312,Chla!A$2:O$9999,15,FALSE))</f>
        <v>8.6729559999999992</v>
      </c>
      <c r="S312" s="3">
        <f>IF(A312="NA","",VLOOKUP(A312,TSS!A$2:L$9999,12,FALSE))</f>
        <v>16</v>
      </c>
      <c r="T312" s="21">
        <f>IF(A312="NA","",VLOOKUP(A312,PCN!A$2:Q$9999,11,FALSE))</f>
        <v>0</v>
      </c>
      <c r="U312" s="21">
        <f>IF(A312="NA","",VLOOKUP(A312,PCN!A$2:Q$9999,12,FALSE))</f>
        <v>0</v>
      </c>
      <c r="V312" s="21">
        <f>IF(A312="NA","",VLOOKUP(A312,PCN!A$2:Q$9999,14,FALSE))</f>
        <v>0</v>
      </c>
      <c r="W312" s="21">
        <f>IF(A312="NA","",VLOOKUP(A312,PCN!A$2:Q$9999,15,FALSE))</f>
        <v>0</v>
      </c>
      <c r="X312" s="21">
        <f>IF(A312="NA","",VLOOKUP(A312,TN_DOC!A$2:I$9999,8,FALSE))</f>
        <v>0</v>
      </c>
      <c r="Y312" s="21">
        <f>IF(A312="NA","",VLOOKUP(A312,TN_DOC!A$2:I$9999,9,FALSE))</f>
        <v>0</v>
      </c>
      <c r="Z312" s="3"/>
    </row>
    <row r="313" spans="1:26" x14ac:dyDescent="0.2">
      <c r="A313" s="3">
        <v>10822</v>
      </c>
      <c r="B313" s="10" t="str">
        <f>IF(A313="NA","",VLOOKUP(A313,'QAQC ID Reference Page'!A$2:G$10999,2,FALSE))</f>
        <v>OBS0721</v>
      </c>
      <c r="C313" s="20">
        <f>IF(A313="NA","",VLOOKUP(A313,'QAQC ID Reference Page'!A$2:G$10999,3,FALSE))</f>
        <v>44406</v>
      </c>
      <c r="D313" s="12">
        <f>IF(A313="NA","",VLOOKUP(A313,'QAQC ID Reference Page'!A$2:G$10999,4,FALSE))</f>
        <v>0.4909722222222222</v>
      </c>
      <c r="E313" s="3">
        <f>IF(A313="NA","",VLOOKUP(A313,'QAQC ID Reference Page'!A$2:G$10999,5,FALSE))</f>
        <v>1019</v>
      </c>
      <c r="F313" s="3" t="str">
        <f>IF(A313="NA","",VLOOKUP(A313,'QAQC ID Reference Page'!A$2:G$10999,6,FALSE))</f>
        <v>WFR</v>
      </c>
      <c r="G313" s="3" t="str">
        <f>IF(A313="NA","",VLOOKUP(A313,'QAQC ID Reference Page'!A$2:G$10999,7,FALSE))</f>
        <v>S</v>
      </c>
      <c r="H313" s="21">
        <f>IF(A313="NA","",VLOOKUP(A313,'Water Data'!G$2:O$9999,2,FALSE))</f>
        <v>7.3</v>
      </c>
      <c r="I313" s="21">
        <f>IF(A313="NA","",VLOOKUP(A313,'Water Data'!G$2:O$9999,3,FALSE))</f>
        <v>31.8</v>
      </c>
      <c r="J313" s="3">
        <f>IF(A313="NA","",VLOOKUP(A313,'Water Data'!G$2:O$9999,4,FALSE))</f>
        <v>7.94</v>
      </c>
      <c r="K313" s="3">
        <f>IF(A313="NA","",VLOOKUP(A313,'Water Data'!G$2:O$9999,6,FALSE))</f>
        <v>8.2200000000000006</v>
      </c>
      <c r="L313" s="26">
        <f>IF(A313="NA","",VLOOKUP(A313,'Water Data'!G$2:O$9999,9,FALSE))</f>
        <v>14.95333333</v>
      </c>
      <c r="M313" s="22">
        <f>IF(A313="NA","",VLOOKUP(A313,Nutrients!A$2:L$9999,8,FALSE))</f>
        <v>0.28999999999999998</v>
      </c>
      <c r="N313" s="22">
        <f>IF(A313="NA","",VLOOKUP(A313,Nutrients!A$2:L$9999,9,FALSE))</f>
        <v>0.14000000000000001</v>
      </c>
      <c r="O313" s="23">
        <f>IF(A313="NA","",VLOOKUP(A313,Nutrients!A$2:L$9999,10,FALSE))</f>
        <v>6.0000000000000001E-3</v>
      </c>
      <c r="P313" s="22">
        <f>IF(A313="NA","",VLOOKUP(A313,Nutrients!A$2:L$9999,11,FALSE))</f>
        <v>1.29</v>
      </c>
      <c r="Q313" s="24">
        <f>IF(A313="NA","",VLOOKUP(A313,Nutrients!A$2:L$9999,12,FALSE))</f>
        <v>92.43</v>
      </c>
      <c r="R313" s="26">
        <f>IF(A313="NA","",VLOOKUP(A313,Chla!A$2:O$9999,15,FALSE))</f>
        <v>17.568940000000001</v>
      </c>
      <c r="S313" s="3">
        <f>IF(A313="NA","",VLOOKUP(A313,TSS!A$2:L$9999,12,FALSE))</f>
        <v>24</v>
      </c>
      <c r="T313" s="21">
        <f>IF(A313="NA","",VLOOKUP(A313,PCN!A$2:Q$9999,11,FALSE))</f>
        <v>0</v>
      </c>
      <c r="U313" s="21">
        <f>IF(A313="NA","",VLOOKUP(A313,PCN!A$2:Q$9999,12,FALSE))</f>
        <v>0</v>
      </c>
      <c r="V313" s="21">
        <f>IF(A313="NA","",VLOOKUP(A313,PCN!A$2:Q$9999,14,FALSE))</f>
        <v>0</v>
      </c>
      <c r="W313" s="21">
        <f>IF(A313="NA","",VLOOKUP(A313,PCN!A$2:Q$9999,15,FALSE))</f>
        <v>0</v>
      </c>
      <c r="X313" s="21">
        <f>IF(A313="NA","",VLOOKUP(A313,TN_DOC!A$2:I$9999,8,FALSE))</f>
        <v>0</v>
      </c>
      <c r="Y313" s="21">
        <f>IF(A313="NA","",VLOOKUP(A313,TN_DOC!A$2:I$9999,9,FALSE))</f>
        <v>0</v>
      </c>
      <c r="Z313" s="3"/>
    </row>
    <row r="314" spans="1:26" x14ac:dyDescent="0.2">
      <c r="A314" s="3">
        <v>10825</v>
      </c>
      <c r="B314" s="10" t="str">
        <f>IF(A314="NA","",VLOOKUP(A314,'QAQC ID Reference Page'!A$2:G$10999,2,FALSE))</f>
        <v>OBS0721</v>
      </c>
      <c r="C314" s="20">
        <f>IF(A314="NA","",VLOOKUP(A314,'QAQC ID Reference Page'!A$2:G$10999,3,FALSE))</f>
        <v>44406</v>
      </c>
      <c r="D314" s="12">
        <f>IF(A314="NA","",VLOOKUP(A314,'QAQC ID Reference Page'!A$2:G$10999,4,FALSE))</f>
        <v>0.50486111111111109</v>
      </c>
      <c r="E314" s="3">
        <f>IF(A314="NA","",VLOOKUP(A314,'QAQC ID Reference Page'!A$2:G$10999,5,FALSE))</f>
        <v>1020</v>
      </c>
      <c r="F314" s="3" t="str">
        <f>IF(A314="NA","",VLOOKUP(A314,'QAQC ID Reference Page'!A$2:G$10999,6,FALSE))</f>
        <v>BLB</v>
      </c>
      <c r="G314" s="3" t="str">
        <f>IF(A314="NA","",VLOOKUP(A314,'QAQC ID Reference Page'!A$2:G$10999,7,FALSE))</f>
        <v>S</v>
      </c>
      <c r="H314" s="21">
        <f>IF(A314="NA","",VLOOKUP(A314,'Water Data'!G$2:O$9999,2,FALSE))</f>
        <v>7.67</v>
      </c>
      <c r="I314" s="21">
        <f>IF(A314="NA","",VLOOKUP(A314,'Water Data'!G$2:O$9999,3,FALSE))</f>
        <v>32.5</v>
      </c>
      <c r="J314" s="3">
        <f>IF(A314="NA","",VLOOKUP(A314,'Water Data'!G$2:O$9999,4,FALSE))</f>
        <v>12.18</v>
      </c>
      <c r="K314" s="3">
        <f>IF(A314="NA","",VLOOKUP(A314,'Water Data'!G$2:O$9999,6,FALSE))</f>
        <v>8.3800000000000008</v>
      </c>
      <c r="L314" s="26">
        <f>IF(A314="NA","",VLOOKUP(A314,'Water Data'!G$2:O$9999,9,FALSE))</f>
        <v>15.48</v>
      </c>
      <c r="M314" s="22">
        <f>IF(A314="NA","",VLOOKUP(A314,Nutrients!A$2:L$9999,8,FALSE))</f>
        <v>0.13</v>
      </c>
      <c r="N314" s="22">
        <f>IF(A314="NA","",VLOOKUP(A314,Nutrients!A$2:L$9999,9,FALSE))</f>
        <v>0.11</v>
      </c>
      <c r="O314" s="23">
        <f>IF(A314="NA","",VLOOKUP(A314,Nutrients!A$2:L$9999,10,FALSE))</f>
        <v>4.0000000000000001E-3</v>
      </c>
      <c r="P314" s="22">
        <f>IF(A314="NA","",VLOOKUP(A314,Nutrients!A$2:L$9999,11,FALSE))</f>
        <v>0.53</v>
      </c>
      <c r="Q314" s="24">
        <f>IF(A314="NA","",VLOOKUP(A314,Nutrients!A$2:L$9999,12,FALSE))</f>
        <v>59.63</v>
      </c>
      <c r="R314" s="26">
        <f>IF(A314="NA","",VLOOKUP(A314,Chla!A$2:O$9999,15,FALSE))</f>
        <v>15.463344000000001</v>
      </c>
      <c r="S314" s="3">
        <f>IF(A314="NA","",VLOOKUP(A314,TSS!A$2:L$9999,12,FALSE))</f>
        <v>20</v>
      </c>
      <c r="T314" s="21">
        <f>IF(A314="NA","",VLOOKUP(A314,PCN!A$2:Q$9999,11,FALSE))</f>
        <v>0</v>
      </c>
      <c r="U314" s="21">
        <f>IF(A314="NA","",VLOOKUP(A314,PCN!A$2:Q$9999,12,FALSE))</f>
        <v>0</v>
      </c>
      <c r="V314" s="21">
        <f>IF(A314="NA","",VLOOKUP(A314,PCN!A$2:Q$9999,14,FALSE))</f>
        <v>0</v>
      </c>
      <c r="W314" s="21">
        <f>IF(A314="NA","",VLOOKUP(A314,PCN!A$2:Q$9999,15,FALSE))</f>
        <v>0</v>
      </c>
      <c r="X314" s="21">
        <f>IF(A314="NA","",VLOOKUP(A314,TN_DOC!A$2:I$9999,8,FALSE))</f>
        <v>0</v>
      </c>
      <c r="Y314" s="21">
        <f>IF(A314="NA","",VLOOKUP(A314,TN_DOC!A$2:I$9999,9,FALSE))</f>
        <v>0</v>
      </c>
      <c r="Z314" s="3"/>
    </row>
    <row r="315" spans="1:26" x14ac:dyDescent="0.2">
      <c r="A315" s="3">
        <v>10827</v>
      </c>
      <c r="B315" s="10" t="str">
        <f>IF(A315="NA","",VLOOKUP(A315,'QAQC ID Reference Page'!A$2:G$10999,2,FALSE))</f>
        <v>OBS0721</v>
      </c>
      <c r="C315" s="20">
        <f>IF(A315="NA","",VLOOKUP(A315,'QAQC ID Reference Page'!A$2:G$10999,3,FALSE))</f>
        <v>44406</v>
      </c>
      <c r="D315" s="12">
        <f>IF(A315="NA","",VLOOKUP(A315,'QAQC ID Reference Page'!A$2:G$10999,4,FALSE))</f>
        <v>0.51875000000000004</v>
      </c>
      <c r="E315" s="3">
        <f>IF(A315="NA","",VLOOKUP(A315,'QAQC ID Reference Page'!A$2:G$10999,5,FALSE))</f>
        <v>1008</v>
      </c>
      <c r="F315" s="3" t="str">
        <f>IF(A315="NA","",VLOOKUP(A315,'QAQC ID Reference Page'!A$2:G$10999,6,FALSE))</f>
        <v>E1</v>
      </c>
      <c r="G315" s="3" t="str">
        <f>IF(A315="NA","",VLOOKUP(A315,'QAQC ID Reference Page'!A$2:G$10999,7,FALSE))</f>
        <v>S</v>
      </c>
      <c r="H315" s="21">
        <f>IF(A315="NA","",VLOOKUP(A315,'Water Data'!G$2:O$9999,2,FALSE))</f>
        <v>7.15</v>
      </c>
      <c r="I315" s="21">
        <f>IF(A315="NA","",VLOOKUP(A315,'Water Data'!G$2:O$9999,3,FALSE))</f>
        <v>32.700000000000003</v>
      </c>
      <c r="J315" s="3">
        <f>IF(A315="NA","",VLOOKUP(A315,'Water Data'!G$2:O$9999,4,FALSE))</f>
        <v>12.21</v>
      </c>
      <c r="K315" s="3">
        <f>IF(A315="NA","",VLOOKUP(A315,'Water Data'!G$2:O$9999,6,FALSE))</f>
        <v>8.23</v>
      </c>
      <c r="L315" s="26">
        <f>IF(A315="NA","",VLOOKUP(A315,'Water Data'!G$2:O$9999,9,FALSE))</f>
        <v>15.14</v>
      </c>
      <c r="M315" s="22">
        <f>IF(A315="NA","",VLOOKUP(A315,Nutrients!A$2:L$9999,8,FALSE))</f>
        <v>0.14000000000000001</v>
      </c>
      <c r="N315" s="22">
        <f>IF(A315="NA","",VLOOKUP(A315,Nutrients!A$2:L$9999,9,FALSE))</f>
        <v>0.1</v>
      </c>
      <c r="O315" s="23">
        <f>IF(A315="NA","",VLOOKUP(A315,Nutrients!A$2:L$9999,10,FALSE))</f>
        <v>0.01</v>
      </c>
      <c r="P315" s="22">
        <f>IF(A315="NA","",VLOOKUP(A315,Nutrients!A$2:L$9999,11,FALSE))</f>
        <v>0.77</v>
      </c>
      <c r="Q315" s="24">
        <f>IF(A315="NA","",VLOOKUP(A315,Nutrients!A$2:L$9999,12,FALSE))</f>
        <v>90.39</v>
      </c>
      <c r="R315" s="26">
        <f>IF(A315="NA","",VLOOKUP(A315,Chla!A$2:O$9999,15,FALSE))</f>
        <v>12.802600000000002</v>
      </c>
      <c r="S315" s="3">
        <f>IF(A315="NA","",VLOOKUP(A315,TSS!A$2:L$9999,12,FALSE))</f>
        <v>36</v>
      </c>
      <c r="T315" s="21">
        <f>IF(A315="NA","",VLOOKUP(A315,PCN!A$2:Q$9999,11,FALSE))</f>
        <v>0</v>
      </c>
      <c r="U315" s="21">
        <f>IF(A315="NA","",VLOOKUP(A315,PCN!A$2:Q$9999,12,FALSE))</f>
        <v>0</v>
      </c>
      <c r="V315" s="21">
        <f>IF(A315="NA","",VLOOKUP(A315,PCN!A$2:Q$9999,14,FALSE))</f>
        <v>0</v>
      </c>
      <c r="W315" s="21">
        <f>IF(A315="NA","",VLOOKUP(A315,PCN!A$2:Q$9999,15,FALSE))</f>
        <v>0</v>
      </c>
      <c r="X315" s="21">
        <f>IF(A315="NA","",VLOOKUP(A315,TN_DOC!A$2:I$9999,8,FALSE))</f>
        <v>0</v>
      </c>
      <c r="Y315" s="21">
        <f>IF(A315="NA","",VLOOKUP(A315,TN_DOC!A$2:I$9999,9,FALSE))</f>
        <v>0</v>
      </c>
      <c r="Z315" s="3"/>
    </row>
    <row r="316" spans="1:26" x14ac:dyDescent="0.2">
      <c r="A316" s="3">
        <v>10824</v>
      </c>
      <c r="B316" s="10" t="str">
        <f>IF(A316="NA","",VLOOKUP(A316,'QAQC ID Reference Page'!A$2:G$10999,2,FALSE))</f>
        <v>OBS0721</v>
      </c>
      <c r="C316" s="20">
        <f>IF(A316="NA","",VLOOKUP(A316,'QAQC ID Reference Page'!A$2:G$10999,3,FALSE))</f>
        <v>44406</v>
      </c>
      <c r="D316" s="12">
        <f>IF(A316="NA","",VLOOKUP(A316,'QAQC ID Reference Page'!A$2:G$10999,4,FALSE))</f>
        <v>0.52638888888888891</v>
      </c>
      <c r="E316" s="3">
        <f>IF(A316="NA","",VLOOKUP(A316,'QAQC ID Reference Page'!A$2:G$10999,5,FALSE))</f>
        <v>1031</v>
      </c>
      <c r="F316" s="3" t="str">
        <f>IF(A316="NA","",VLOOKUP(A316,'QAQC ID Reference Page'!A$2:G$10999,6,FALSE))</f>
        <v>D1</v>
      </c>
      <c r="G316" s="3" t="str">
        <f>IF(A316="NA","",VLOOKUP(A316,'QAQC ID Reference Page'!A$2:G$10999,7,FALSE))</f>
        <v>S</v>
      </c>
      <c r="H316" s="21">
        <f>IF(A316="NA","",VLOOKUP(A316,'Water Data'!G$2:O$9999,2,FALSE))</f>
        <v>8.25</v>
      </c>
      <c r="I316" s="21">
        <f>IF(A316="NA","",VLOOKUP(A316,'Water Data'!G$2:O$9999,3,FALSE))</f>
        <v>32.6</v>
      </c>
      <c r="J316" s="3">
        <f>IF(A316="NA","",VLOOKUP(A316,'Water Data'!G$2:O$9999,4,FALSE))</f>
        <v>14.05</v>
      </c>
      <c r="K316" s="3">
        <f>IF(A316="NA","",VLOOKUP(A316,'Water Data'!G$2:O$9999,6,FALSE))</f>
        <v>8.43</v>
      </c>
      <c r="L316" s="26">
        <f>IF(A316="NA","",VLOOKUP(A316,'Water Data'!G$2:O$9999,9,FALSE))</f>
        <v>15.43333333</v>
      </c>
      <c r="M316" s="22">
        <f>IF(A316="NA","",VLOOKUP(A316,Nutrients!A$2:L$9999,8,FALSE))</f>
        <v>0.11</v>
      </c>
      <c r="N316" s="22">
        <f>IF(A316="NA","",VLOOKUP(A316,Nutrients!A$2:L$9999,9,FALSE))</f>
        <v>0.08</v>
      </c>
      <c r="O316" s="23">
        <f>IF(A316="NA","",VLOOKUP(A316,Nutrients!A$2:L$9999,10,FALSE))</f>
        <v>2E-3</v>
      </c>
      <c r="P316" s="22">
        <f>IF(A316="NA","",VLOOKUP(A316,Nutrients!A$2:L$9999,11,FALSE))</f>
        <v>0.31</v>
      </c>
      <c r="Q316" s="24">
        <f>IF(A316="NA","",VLOOKUP(A316,Nutrients!A$2:L$9999,12,FALSE))</f>
        <v>25.13</v>
      </c>
      <c r="R316" s="26">
        <f>IF(A316="NA","",VLOOKUP(A316,Chla!A$2:O$9999,15,FALSE))</f>
        <v>6.6631159999999996</v>
      </c>
      <c r="S316" s="3">
        <f>IF(A316="NA","",VLOOKUP(A316,TSS!A$2:L$9999,12,FALSE))</f>
        <v>24</v>
      </c>
      <c r="T316" s="21">
        <f>IF(A316="NA","",VLOOKUP(A316,PCN!A$2:Q$9999,11,FALSE))</f>
        <v>0</v>
      </c>
      <c r="U316" s="21">
        <f>IF(A316="NA","",VLOOKUP(A316,PCN!A$2:Q$9999,12,FALSE))</f>
        <v>0</v>
      </c>
      <c r="V316" s="21">
        <f>IF(A316="NA","",VLOOKUP(A316,PCN!A$2:Q$9999,14,FALSE))</f>
        <v>0</v>
      </c>
      <c r="W316" s="21">
        <f>IF(A316="NA","",VLOOKUP(A316,PCN!A$2:Q$9999,15,FALSE))</f>
        <v>0</v>
      </c>
      <c r="X316" s="21">
        <f>IF(A316="NA","",VLOOKUP(A316,TN_DOC!A$2:I$9999,8,FALSE))</f>
        <v>0</v>
      </c>
      <c r="Y316" s="21">
        <f>IF(A316="NA","",VLOOKUP(A316,TN_DOC!A$2:I$9999,9,FALSE))</f>
        <v>0</v>
      </c>
      <c r="Z316" s="3"/>
    </row>
    <row r="317" spans="1:26" x14ac:dyDescent="0.2">
      <c r="A317" s="3">
        <v>10823</v>
      </c>
      <c r="B317" s="10" t="str">
        <f>IF(A317="NA","",VLOOKUP(A317,'QAQC ID Reference Page'!A$2:G$10999,2,FALSE))</f>
        <v>OBS0721</v>
      </c>
      <c r="C317" s="20">
        <f>IF(A317="NA","",VLOOKUP(A317,'QAQC ID Reference Page'!A$2:G$10999,3,FALSE))</f>
        <v>44406</v>
      </c>
      <c r="D317" s="12">
        <f>IF(A317="NA","",VLOOKUP(A317,'QAQC ID Reference Page'!A$2:G$10999,4,FALSE))</f>
        <v>0.53402777777777777</v>
      </c>
      <c r="E317" s="3">
        <f>IF(A317="NA","",VLOOKUP(A317,'QAQC ID Reference Page'!A$2:G$10999,5,FALSE))</f>
        <v>1023</v>
      </c>
      <c r="F317" s="3" t="str">
        <f>IF(A317="NA","",VLOOKUP(A317,'QAQC ID Reference Page'!A$2:G$10999,6,FALSE))</f>
        <v>C1</v>
      </c>
      <c r="G317" s="3" t="str">
        <f>IF(A317="NA","",VLOOKUP(A317,'QAQC ID Reference Page'!A$2:G$10999,7,FALSE))</f>
        <v>S</v>
      </c>
      <c r="H317" s="21">
        <f>IF(A317="NA","",VLOOKUP(A317,'Water Data'!G$2:O$9999,2,FALSE))</f>
        <v>7.65</v>
      </c>
      <c r="I317" s="21">
        <f>IF(A317="NA","",VLOOKUP(A317,'Water Data'!G$2:O$9999,3,FALSE))</f>
        <v>32.5</v>
      </c>
      <c r="J317" s="3">
        <f>IF(A317="NA","",VLOOKUP(A317,'Water Data'!G$2:O$9999,4,FALSE))</f>
        <v>15.06</v>
      </c>
      <c r="K317" s="3">
        <f>IF(A317="NA","",VLOOKUP(A317,'Water Data'!G$2:O$9999,6,FALSE))</f>
        <v>8.42</v>
      </c>
      <c r="L317" s="26">
        <f>IF(A317="NA","",VLOOKUP(A317,'Water Data'!G$2:O$9999,9,FALSE))</f>
        <v>15.903333330000001</v>
      </c>
      <c r="M317" s="22">
        <f>IF(A317="NA","",VLOOKUP(A317,Nutrients!A$2:L$9999,8,FALSE))</f>
        <v>0.13</v>
      </c>
      <c r="N317" s="22">
        <f>IF(A317="NA","",VLOOKUP(A317,Nutrients!A$2:L$9999,9,FALSE))</f>
        <v>0.11</v>
      </c>
      <c r="O317" s="23">
        <f>IF(A317="NA","",VLOOKUP(A317,Nutrients!A$2:L$9999,10,FALSE))</f>
        <v>4.0000000000000001E-3</v>
      </c>
      <c r="P317" s="22">
        <f>IF(A317="NA","",VLOOKUP(A317,Nutrients!A$2:L$9999,11,FALSE))</f>
        <v>0.23</v>
      </c>
      <c r="Q317" s="24">
        <f>IF(A317="NA","",VLOOKUP(A317,Nutrients!A$2:L$9999,12,FALSE))</f>
        <v>32.11</v>
      </c>
      <c r="R317" s="26">
        <f>IF(A317="NA","",VLOOKUP(A317,Chla!A$2:O$9999,15,FALSE))</f>
        <v>5.9550839999999994</v>
      </c>
      <c r="S317" s="3">
        <f>IF(A317="NA","",VLOOKUP(A317,TSS!A$2:L$9999,12,FALSE))</f>
        <v>20</v>
      </c>
      <c r="T317" s="21">
        <f>IF(A317="NA","",VLOOKUP(A317,PCN!A$2:Q$9999,11,FALSE))</f>
        <v>0</v>
      </c>
      <c r="U317" s="21">
        <f>IF(A317="NA","",VLOOKUP(A317,PCN!A$2:Q$9999,12,FALSE))</f>
        <v>0</v>
      </c>
      <c r="V317" s="21">
        <f>IF(A317="NA","",VLOOKUP(A317,PCN!A$2:Q$9999,14,FALSE))</f>
        <v>0</v>
      </c>
      <c r="W317" s="21">
        <f>IF(A317="NA","",VLOOKUP(A317,PCN!A$2:Q$9999,15,FALSE))</f>
        <v>0</v>
      </c>
      <c r="X317" s="21">
        <f>IF(A317="NA","",VLOOKUP(A317,TN_DOC!A$2:I$9999,8,FALSE))</f>
        <v>0</v>
      </c>
      <c r="Y317" s="21">
        <f>IF(A317="NA","",VLOOKUP(A317,TN_DOC!A$2:I$9999,9,FALSE))</f>
        <v>0</v>
      </c>
      <c r="Z317" s="3"/>
    </row>
    <row r="318" spans="1:26" x14ac:dyDescent="0.2">
      <c r="A318" s="3">
        <v>10821</v>
      </c>
      <c r="B318" s="10" t="str">
        <f>IF(A318="NA","",VLOOKUP(A318,'QAQC ID Reference Page'!A$2:G$10999,2,FALSE))</f>
        <v>OBS0721</v>
      </c>
      <c r="C318" s="20">
        <f>IF(A318="NA","",VLOOKUP(A318,'QAQC ID Reference Page'!A$2:G$10999,3,FALSE))</f>
        <v>44406</v>
      </c>
      <c r="D318" s="12">
        <f>IF(A318="NA","",VLOOKUP(A318,'QAQC ID Reference Page'!A$2:G$10999,4,FALSE))</f>
        <v>0.54236111111111107</v>
      </c>
      <c r="E318" s="3">
        <f>IF(A318="NA","",VLOOKUP(A318,'QAQC ID Reference Page'!A$2:G$10999,5,FALSE))</f>
        <v>1036</v>
      </c>
      <c r="F318" s="3" t="str">
        <f>IF(A318="NA","",VLOOKUP(A318,'QAQC ID Reference Page'!A$2:G$10999,6,FALSE))</f>
        <v>B1</v>
      </c>
      <c r="G318" s="3" t="str">
        <f>IF(A318="NA","",VLOOKUP(A318,'QAQC ID Reference Page'!A$2:G$10999,7,FALSE))</f>
        <v>S</v>
      </c>
      <c r="H318" s="21">
        <f>IF(A318="NA","",VLOOKUP(A318,'Water Data'!G$2:O$9999,2,FALSE))</f>
        <v>7.6</v>
      </c>
      <c r="I318" s="21">
        <f>IF(A318="NA","",VLOOKUP(A318,'Water Data'!G$2:O$9999,3,FALSE))</f>
        <v>32.6</v>
      </c>
      <c r="J318" s="3">
        <f>IF(A318="NA","",VLOOKUP(A318,'Water Data'!G$2:O$9999,4,FALSE))</f>
        <v>13.87</v>
      </c>
      <c r="K318" s="3">
        <f>IF(A318="NA","",VLOOKUP(A318,'Water Data'!G$2:O$9999,6,FALSE))</f>
        <v>8.4499999999999993</v>
      </c>
      <c r="L318" s="26">
        <f>IF(A318="NA","",VLOOKUP(A318,'Water Data'!G$2:O$9999,9,FALSE))</f>
        <v>16.146666669999998</v>
      </c>
      <c r="M318" s="22">
        <f>IF(A318="NA","",VLOOKUP(A318,Nutrients!A$2:L$9999,8,FALSE))</f>
        <v>0.34</v>
      </c>
      <c r="N318" s="22">
        <f>IF(A318="NA","",VLOOKUP(A318,Nutrients!A$2:L$9999,9,FALSE))</f>
        <v>0.1</v>
      </c>
      <c r="O318" s="23">
        <f>IF(A318="NA","",VLOOKUP(A318,Nutrients!A$2:L$9999,10,FALSE))</f>
        <v>3.0000000000000001E-3</v>
      </c>
      <c r="P318" s="22">
        <f>IF(A318="NA","",VLOOKUP(A318,Nutrients!A$2:L$9999,11,FALSE))</f>
        <v>0.54</v>
      </c>
      <c r="Q318" s="24">
        <f>IF(A318="NA","",VLOOKUP(A318,Nutrients!A$2:L$9999,12,FALSE))</f>
        <v>54.61</v>
      </c>
      <c r="R318" s="26">
        <f>IF(A318="NA","",VLOOKUP(A318,Chla!A$2:O$9999,15,FALSE))</f>
        <v>4.0075519999999996</v>
      </c>
      <c r="S318" s="3">
        <f>IF(A318="NA","",VLOOKUP(A318,TSS!A$2:L$9999,12,FALSE))</f>
        <v>20</v>
      </c>
      <c r="T318" s="21">
        <f>IF(A318="NA","",VLOOKUP(A318,PCN!A$2:Q$9999,11,FALSE))</f>
        <v>0</v>
      </c>
      <c r="U318" s="21">
        <f>IF(A318="NA","",VLOOKUP(A318,PCN!A$2:Q$9999,12,FALSE))</f>
        <v>0</v>
      </c>
      <c r="V318" s="21">
        <f>IF(A318="NA","",VLOOKUP(A318,PCN!A$2:Q$9999,14,FALSE))</f>
        <v>0</v>
      </c>
      <c r="W318" s="21">
        <f>IF(A318="NA","",VLOOKUP(A318,PCN!A$2:Q$9999,15,FALSE))</f>
        <v>0</v>
      </c>
      <c r="X318" s="21">
        <f>IF(A318="NA","",VLOOKUP(A318,TN_DOC!A$2:I$9999,8,FALSE))</f>
        <v>0</v>
      </c>
      <c r="Y318" s="21">
        <f>IF(A318="NA","",VLOOKUP(A318,TN_DOC!A$2:I$9999,9,FALSE))</f>
        <v>0</v>
      </c>
      <c r="Z318" s="3"/>
    </row>
    <row r="319" spans="1:26" x14ac:dyDescent="0.2">
      <c r="A319" s="3">
        <v>10820</v>
      </c>
      <c r="B319" s="10" t="str">
        <f>IF(A319="NA","",VLOOKUP(A319,'QAQC ID Reference Page'!A$2:G$10999,2,FALSE))</f>
        <v>OBS0721</v>
      </c>
      <c r="C319" s="20">
        <f>IF(A319="NA","",VLOOKUP(A319,'QAQC ID Reference Page'!A$2:G$10999,3,FALSE))</f>
        <v>44406</v>
      </c>
      <c r="D319" s="12">
        <f>IF(A319="NA","",VLOOKUP(A319,'QAQC ID Reference Page'!A$2:G$10999,4,FALSE))</f>
        <v>0.54236111111111107</v>
      </c>
      <c r="E319" s="3">
        <f>IF(A319="NA","",VLOOKUP(A319,'QAQC ID Reference Page'!A$2:G$10999,5,FALSE))</f>
        <v>1017</v>
      </c>
      <c r="F319" s="3" t="str">
        <f>IF(A319="NA","",VLOOKUP(A319,'QAQC ID Reference Page'!A$2:G$10999,6,FALSE))</f>
        <v>B1</v>
      </c>
      <c r="G319" s="3" t="str">
        <f>IF(A319="NA","",VLOOKUP(A319,'QAQC ID Reference Page'!A$2:G$10999,7,FALSE))</f>
        <v>B</v>
      </c>
      <c r="H319" s="21">
        <f>IF(A319="NA","",VLOOKUP(A319,'Water Data'!G$2:O$9999,2,FALSE))</f>
        <v>6.1</v>
      </c>
      <c r="I319" s="21">
        <f>IF(A319="NA","",VLOOKUP(A319,'Water Data'!G$2:O$9999,3,FALSE))</f>
        <v>31.4</v>
      </c>
      <c r="J319" s="3">
        <f>IF(A319="NA","",VLOOKUP(A319,'Water Data'!G$2:O$9999,4,FALSE))</f>
        <v>16.89</v>
      </c>
      <c r="K319" s="3">
        <f>IF(A319="NA","",VLOOKUP(A319,'Water Data'!G$2:O$9999,6,FALSE))</f>
        <v>8.32</v>
      </c>
      <c r="L319" s="26">
        <f>IF(A319="NA","",VLOOKUP(A319,'Water Data'!G$2:O$9999,9,FALSE))</f>
        <v>18.32</v>
      </c>
      <c r="M319" s="22">
        <f>IF(A319="NA","",VLOOKUP(A319,Nutrients!A$2:L$9999,8,FALSE))</f>
        <v>0.55000000000000004</v>
      </c>
      <c r="N319" s="22">
        <f>IF(A319="NA","",VLOOKUP(A319,Nutrients!A$2:L$9999,9,FALSE))</f>
        <v>0.26</v>
      </c>
      <c r="O319" s="23">
        <f>IF(A319="NA","",VLOOKUP(A319,Nutrients!A$2:L$9999,10,FALSE))</f>
        <v>5.7000000000000002E-2</v>
      </c>
      <c r="P319" s="22">
        <f>IF(A319="NA","",VLOOKUP(A319,Nutrients!A$2:L$9999,11,FALSE))</f>
        <v>1.04</v>
      </c>
      <c r="Q319" s="24">
        <f>IF(A319="NA","",VLOOKUP(A319,Nutrients!A$2:L$9999,12,FALSE))</f>
        <v>22.43</v>
      </c>
      <c r="R319" s="26">
        <f>IF(A319="NA","",VLOOKUP(A319,Chla!A$2:O$9999,15,FALSE))</f>
        <v>5.0786280000000001</v>
      </c>
      <c r="S319" s="3">
        <f>IF(A319="NA","",VLOOKUP(A319,TSS!A$2:L$9999,12,FALSE))</f>
        <v>24</v>
      </c>
      <c r="T319" s="21">
        <f>IF(A319="NA","",VLOOKUP(A319,PCN!A$2:Q$9999,11,FALSE))</f>
        <v>0</v>
      </c>
      <c r="U319" s="21">
        <f>IF(A319="NA","",VLOOKUP(A319,PCN!A$2:Q$9999,12,FALSE))</f>
        <v>0</v>
      </c>
      <c r="V319" s="21">
        <f>IF(A319="NA","",VLOOKUP(A319,PCN!A$2:Q$9999,14,FALSE))</f>
        <v>0</v>
      </c>
      <c r="W319" s="21">
        <f>IF(A319="NA","",VLOOKUP(A319,PCN!A$2:Q$9999,15,FALSE))</f>
        <v>0</v>
      </c>
      <c r="X319" s="21">
        <f>IF(A319="NA","",VLOOKUP(A319,TN_DOC!A$2:I$9999,8,FALSE))</f>
        <v>0</v>
      </c>
      <c r="Y319" s="21">
        <f>IF(A319="NA","",VLOOKUP(A319,TN_DOC!A$2:I$9999,9,FALSE))</f>
        <v>0</v>
      </c>
      <c r="Z319" s="3"/>
    </row>
    <row r="320" spans="1:26" x14ac:dyDescent="0.2">
      <c r="A320" s="3">
        <v>10904</v>
      </c>
      <c r="B320" s="10" t="str">
        <f>IF(A320="NA","",VLOOKUP(A320,'QAQC ID Reference Page'!A$2:G$10999,2,FALSE))</f>
        <v>OBS0821W1</v>
      </c>
      <c r="C320" s="20">
        <f>IF(A320="NA","",VLOOKUP(A320,'QAQC ID Reference Page'!A$2:G$10999,3,FALSE))</f>
        <v>44411</v>
      </c>
      <c r="D320" s="12">
        <f>IF(A320="NA","",VLOOKUP(A320,'QAQC ID Reference Page'!A$2:G$10999,4,FALSE))</f>
        <v>0.29236111111111113</v>
      </c>
      <c r="E320" s="3">
        <f>IF(A320="NA","",VLOOKUP(A320,'QAQC ID Reference Page'!A$2:G$10999,5,FALSE))</f>
        <v>1012</v>
      </c>
      <c r="F320" s="3" t="str">
        <f>IF(A320="NA","",VLOOKUP(A320,'QAQC ID Reference Page'!A$2:G$10999,6,FALSE))</f>
        <v>EFR</v>
      </c>
      <c r="G320" s="3" t="str">
        <f>IF(A320="NA","",VLOOKUP(A320,'QAQC ID Reference Page'!A$2:G$10999,7,FALSE))</f>
        <v>S</v>
      </c>
      <c r="H320" s="21">
        <f>IF(A320="NA","",VLOOKUP(A320,'Water Data'!G$2:O$9999,2,FALSE))</f>
        <v>5.71</v>
      </c>
      <c r="I320" s="21">
        <f>IF(A320="NA","",VLOOKUP(A320,'Water Data'!G$2:O$9999,3,FALSE))</f>
        <v>29.5</v>
      </c>
      <c r="J320" s="3">
        <f>IF(A320="NA","",VLOOKUP(A320,'Water Data'!G$2:O$9999,4,FALSE))</f>
        <v>3.88</v>
      </c>
      <c r="K320" s="3">
        <f>IF(A320="NA","",VLOOKUP(A320,'Water Data'!G$2:O$9999,6,FALSE))</f>
        <v>7.41</v>
      </c>
      <c r="L320" s="26">
        <f>IF(A320="NA","",VLOOKUP(A320,'Water Data'!G$2:O$9999,9,FALSE))</f>
        <v>11.85</v>
      </c>
      <c r="M320" s="22">
        <f>IF(A320="NA","",VLOOKUP(A320,Nutrients!A$2:L$9999,8,FALSE))</f>
        <v>0.65</v>
      </c>
      <c r="N320" s="22">
        <f>IF(A320="NA","",VLOOKUP(A320,Nutrients!A$2:L$9999,9,FALSE))</f>
        <v>0.14000000000000001</v>
      </c>
      <c r="O320" s="23">
        <f>IF(A320="NA","",VLOOKUP(A320,Nutrients!A$2:L$9999,10,FALSE))</f>
        <v>8.3000000000000004E-2</v>
      </c>
      <c r="P320" s="22">
        <f>IF(A320="NA","",VLOOKUP(A320,Nutrients!A$2:L$9999,11,FALSE))</f>
        <v>3.7800000000000002</v>
      </c>
      <c r="Q320" s="24">
        <f>IF(A320="NA","",VLOOKUP(A320,Nutrients!A$2:L$9999,12,FALSE))</f>
        <v>90.32</v>
      </c>
      <c r="R320" s="26">
        <f>IF(A320="NA","",VLOOKUP(A320,Chla!A$2:O$9999,15,FALSE))</f>
        <v>10.404024</v>
      </c>
      <c r="S320" s="3">
        <f>IF(A320="NA","",VLOOKUP(A320,TSS!A$2:L$9999,12,FALSE))</f>
        <v>20</v>
      </c>
      <c r="T320" s="21">
        <f>IF(A320="NA","",VLOOKUP(A320,PCN!A$2:Q$9999,11,FALSE))</f>
        <v>0</v>
      </c>
      <c r="U320" s="21">
        <f>IF(A320="NA","",VLOOKUP(A320,PCN!A$2:Q$9999,12,FALSE))</f>
        <v>0</v>
      </c>
      <c r="V320" s="21">
        <f>IF(A320="NA","",VLOOKUP(A320,PCN!A$2:Q$9999,14,FALSE))</f>
        <v>0</v>
      </c>
      <c r="W320" s="21">
        <f>IF(A320="NA","",VLOOKUP(A320,PCN!A$2:Q$9999,15,FALSE))</f>
        <v>0</v>
      </c>
      <c r="X320" s="21">
        <f>IF(A320="NA","",VLOOKUP(A320,TN_DOC!A$2:I$9999,8,FALSE))</f>
        <v>0</v>
      </c>
      <c r="Y320" s="21">
        <f>IF(A320="NA","",VLOOKUP(A320,TN_DOC!A$2:I$9999,9,FALSE))</f>
        <v>0</v>
      </c>
      <c r="Z320" s="3"/>
    </row>
    <row r="321" spans="1:26" x14ac:dyDescent="0.2">
      <c r="A321" s="3">
        <v>10914</v>
      </c>
      <c r="B321" s="10" t="str">
        <f>IF(A321="NA","",VLOOKUP(A321,'QAQC ID Reference Page'!A$2:G$10999,2,FALSE))</f>
        <v>OBS0821W1</v>
      </c>
      <c r="C321" s="20">
        <f>IF(A321="NA","",VLOOKUP(A321,'QAQC ID Reference Page'!A$2:G$10999,3,FALSE))</f>
        <v>44411</v>
      </c>
      <c r="D321" s="12">
        <f>IF(A321="NA","",VLOOKUP(A321,'QAQC ID Reference Page'!A$2:G$10999,4,FALSE))</f>
        <v>0.30694444444444446</v>
      </c>
      <c r="E321" s="3">
        <f>IF(A321="NA","",VLOOKUP(A321,'QAQC ID Reference Page'!A$2:G$10999,5,FALSE))</f>
        <v>1035</v>
      </c>
      <c r="F321" s="3" t="str">
        <f>IF(A321="NA","",VLOOKUP(A321,'QAQC ID Reference Page'!A$2:G$10999,6,FALSE))</f>
        <v>G6</v>
      </c>
      <c r="G321" s="3" t="str">
        <f>IF(A321="NA","",VLOOKUP(A321,'QAQC ID Reference Page'!A$2:G$10999,7,FALSE))</f>
        <v>S</v>
      </c>
      <c r="H321" s="21">
        <f>IF(A321="NA","",VLOOKUP(A321,'Water Data'!G$2:O$9999,2,FALSE))</f>
        <v>6.78</v>
      </c>
      <c r="I321" s="21">
        <f>IF(A321="NA","",VLOOKUP(A321,'Water Data'!G$2:O$9999,3,FALSE))</f>
        <v>29.5</v>
      </c>
      <c r="J321" s="3">
        <f>IF(A321="NA","",VLOOKUP(A321,'Water Data'!G$2:O$9999,4,FALSE))</f>
        <v>3.27</v>
      </c>
      <c r="K321" s="3">
        <f>IF(A321="NA","",VLOOKUP(A321,'Water Data'!G$2:O$9999,6,FALSE))</f>
        <v>6.9</v>
      </c>
      <c r="L321" s="26">
        <f>IF(A321="NA","",VLOOKUP(A321,'Water Data'!G$2:O$9999,9,FALSE))</f>
        <v>5.8203333329999998</v>
      </c>
      <c r="M321" s="22">
        <f>IF(A321="NA","",VLOOKUP(A321,Nutrients!A$2:L$9999,8,FALSE))</f>
        <v>0.46</v>
      </c>
      <c r="N321" s="22">
        <f>IF(A321="NA","",VLOOKUP(A321,Nutrients!A$2:L$9999,9,FALSE))</f>
        <v>0.08</v>
      </c>
      <c r="O321" s="23">
        <f>IF(A321="NA","",VLOOKUP(A321,Nutrients!A$2:L$9999,10,FALSE))</f>
        <v>3.5999999999999997E-2</v>
      </c>
      <c r="P321" s="22">
        <f>IF(A321="NA","",VLOOKUP(A321,Nutrients!A$2:L$9999,11,FALSE))</f>
        <v>1.24</v>
      </c>
      <c r="Q321" s="24">
        <f>IF(A321="NA","",VLOOKUP(A321,Nutrients!A$2:L$9999,12,FALSE))</f>
        <v>49.73</v>
      </c>
      <c r="R321" s="26">
        <f>IF(A321="NA","",VLOOKUP(A321,Chla!A$2:O$9999,15,FALSE))</f>
        <v>11.692743999999999</v>
      </c>
      <c r="S321" s="3">
        <f>IF(A321="NA","",VLOOKUP(A321,TSS!A$2:L$9999,12,FALSE))</f>
        <v>20</v>
      </c>
      <c r="T321" s="21">
        <f>IF(A321="NA","",VLOOKUP(A321,PCN!A$2:Q$9999,11,FALSE))</f>
        <v>0</v>
      </c>
      <c r="U321" s="21">
        <f>IF(A321="NA","",VLOOKUP(A321,PCN!A$2:Q$9999,12,FALSE))</f>
        <v>0</v>
      </c>
      <c r="V321" s="21">
        <f>IF(A321="NA","",VLOOKUP(A321,PCN!A$2:Q$9999,14,FALSE))</f>
        <v>0</v>
      </c>
      <c r="W321" s="21">
        <f>IF(A321="NA","",VLOOKUP(A321,PCN!A$2:Q$9999,15,FALSE))</f>
        <v>0</v>
      </c>
      <c r="X321" s="21">
        <f>IF(A321="NA","",VLOOKUP(A321,TN_DOC!A$2:I$9999,8,FALSE))</f>
        <v>0</v>
      </c>
      <c r="Y321" s="21">
        <f>IF(A321="NA","",VLOOKUP(A321,TN_DOC!A$2:I$9999,9,FALSE))</f>
        <v>0</v>
      </c>
      <c r="Z321" s="3"/>
    </row>
    <row r="322" spans="1:26" x14ac:dyDescent="0.2">
      <c r="A322" s="3">
        <v>10916</v>
      </c>
      <c r="B322" s="10" t="str">
        <f>IF(A322="NA","",VLOOKUP(A322,'QAQC ID Reference Page'!A$2:G$10999,2,FALSE))</f>
        <v>OBS0821W1</v>
      </c>
      <c r="C322" s="20">
        <f>IF(A322="NA","",VLOOKUP(A322,'QAQC ID Reference Page'!A$2:G$10999,3,FALSE))</f>
        <v>44411</v>
      </c>
      <c r="D322" s="12">
        <f>IF(A322="NA","",VLOOKUP(A322,'QAQC ID Reference Page'!A$2:G$10999,4,FALSE))</f>
        <v>0.31666666666666665</v>
      </c>
      <c r="E322" s="3">
        <f>IF(A322="NA","",VLOOKUP(A322,'QAQC ID Reference Page'!A$2:G$10999,5,FALSE))</f>
        <v>1002</v>
      </c>
      <c r="F322" s="3" t="str">
        <f>IF(A322="NA","",VLOOKUP(A322,'QAQC ID Reference Page'!A$2:G$10999,6,FALSE))</f>
        <v>DR</v>
      </c>
      <c r="G322" s="3" t="str">
        <f>IF(A322="NA","",VLOOKUP(A322,'QAQC ID Reference Page'!A$2:G$10999,7,FALSE))</f>
        <v>S</v>
      </c>
      <c r="H322" s="21">
        <f>IF(A322="NA","",VLOOKUP(A322,'Water Data'!G$2:O$9999,2,FALSE))</f>
        <v>6.4</v>
      </c>
      <c r="I322" s="21">
        <f>IF(A322="NA","",VLOOKUP(A322,'Water Data'!G$2:O$9999,3,FALSE))</f>
        <v>29.1</v>
      </c>
      <c r="J322" s="3">
        <f>IF(A322="NA","",VLOOKUP(A322,'Water Data'!G$2:O$9999,4,FALSE))</f>
        <v>2.58</v>
      </c>
      <c r="K322" s="3">
        <f>IF(A322="NA","",VLOOKUP(A322,'Water Data'!G$2:O$9999,6,FALSE))</f>
        <v>7.55</v>
      </c>
      <c r="L322" s="26">
        <f>IF(A322="NA","",VLOOKUP(A322,'Water Data'!G$2:O$9999,9,FALSE))</f>
        <v>4.8573333329999997</v>
      </c>
      <c r="M322" s="22">
        <f>IF(A322="NA","",VLOOKUP(A322,Nutrients!A$2:L$9999,8,FALSE))</f>
        <v>9.76</v>
      </c>
      <c r="N322" s="22">
        <f>IF(A322="NA","",VLOOKUP(A322,Nutrients!A$2:L$9999,9,FALSE))</f>
        <v>0.35</v>
      </c>
      <c r="O322" s="23">
        <f>IF(A322="NA","",VLOOKUP(A322,Nutrients!A$2:L$9999,10,FALSE))</f>
        <v>0.105</v>
      </c>
      <c r="P322" s="22">
        <f>IF(A322="NA","",VLOOKUP(A322,Nutrients!A$2:L$9999,11,FALSE))</f>
        <v>0.6</v>
      </c>
      <c r="Q322" s="24">
        <f>IF(A322="NA","",VLOOKUP(A322,Nutrients!A$2:L$9999,12,FALSE))</f>
        <v>68.42</v>
      </c>
      <c r="R322" s="26">
        <f>IF(A322="NA","",VLOOKUP(A322,Chla!A$2:O$9999,15,FALSE))</f>
        <v>15.407544</v>
      </c>
      <c r="S322" s="3">
        <f>IF(A322="NA","",VLOOKUP(A322,TSS!A$2:L$9999,12,FALSE))</f>
        <v>16</v>
      </c>
      <c r="T322" s="21">
        <f>IF(A322="NA","",VLOOKUP(A322,PCN!A$2:Q$9999,11,FALSE))</f>
        <v>0</v>
      </c>
      <c r="U322" s="21">
        <f>IF(A322="NA","",VLOOKUP(A322,PCN!A$2:Q$9999,12,FALSE))</f>
        <v>0</v>
      </c>
      <c r="V322" s="21">
        <f>IF(A322="NA","",VLOOKUP(A322,PCN!A$2:Q$9999,14,FALSE))</f>
        <v>0</v>
      </c>
      <c r="W322" s="21">
        <f>IF(A322="NA","",VLOOKUP(A322,PCN!A$2:Q$9999,15,FALSE))</f>
        <v>0</v>
      </c>
      <c r="X322" s="21">
        <f>IF(A322="NA","",VLOOKUP(A322,TN_DOC!A$2:I$9999,8,FALSE))</f>
        <v>0</v>
      </c>
      <c r="Y322" s="21">
        <f>IF(A322="NA","",VLOOKUP(A322,TN_DOC!A$2:I$9999,9,FALSE))</f>
        <v>0</v>
      </c>
      <c r="Z322" s="3"/>
    </row>
    <row r="323" spans="1:26" x14ac:dyDescent="0.2">
      <c r="A323" s="3">
        <v>10908</v>
      </c>
      <c r="B323" s="10" t="str">
        <f>IF(A323="NA","",VLOOKUP(A323,'QAQC ID Reference Page'!A$2:G$10999,2,FALSE))</f>
        <v>OBS0821W1</v>
      </c>
      <c r="C323" s="20">
        <f>IF(A323="NA","",VLOOKUP(A323,'QAQC ID Reference Page'!A$2:G$10999,3,FALSE))</f>
        <v>44411</v>
      </c>
      <c r="D323" s="12">
        <f>IF(A323="NA","",VLOOKUP(A323,'QAQC ID Reference Page'!A$2:G$10999,4,FALSE))</f>
        <v>0.34722222222222221</v>
      </c>
      <c r="E323" s="3">
        <f>IF(A323="NA","",VLOOKUP(A323,'QAQC ID Reference Page'!A$2:G$10999,5,FALSE))</f>
        <v>1007</v>
      </c>
      <c r="F323" s="3" t="str">
        <f>IF(A323="NA","",VLOOKUP(A323,'QAQC ID Reference Page'!A$2:G$10999,6,FALSE))</f>
        <v>MR</v>
      </c>
      <c r="G323" s="3" t="str">
        <f>IF(A323="NA","",VLOOKUP(A323,'QAQC ID Reference Page'!A$2:G$10999,7,FALSE))</f>
        <v>S</v>
      </c>
      <c r="H323" s="21">
        <f>IF(A323="NA","",VLOOKUP(A323,'Water Data'!G$2:O$9999,2,FALSE))</f>
        <v>6.07</v>
      </c>
      <c r="I323" s="21">
        <f>IF(A323="NA","",VLOOKUP(A323,'Water Data'!G$2:O$9999,3,FALSE))</f>
        <v>29.3</v>
      </c>
      <c r="J323" s="3">
        <f>IF(A323="NA","",VLOOKUP(A323,'Water Data'!G$2:O$9999,4,FALSE))</f>
        <v>2.5499999999999998</v>
      </c>
      <c r="K323" s="3">
        <f>IF(A323="NA","",VLOOKUP(A323,'Water Data'!G$2:O$9999,6,FALSE))</f>
        <v>7.23</v>
      </c>
      <c r="L323" s="26">
        <f>IF(A323="NA","",VLOOKUP(A323,'Water Data'!G$2:O$9999,9,FALSE))</f>
        <v>10.73</v>
      </c>
      <c r="M323" s="22">
        <f>IF(A323="NA","",VLOOKUP(A323,Nutrients!A$2:L$9999,8,FALSE))</f>
        <v>4.1500000000000004</v>
      </c>
      <c r="N323" s="22">
        <f>IF(A323="NA","",VLOOKUP(A323,Nutrients!A$2:L$9999,9,FALSE))</f>
        <v>0.33</v>
      </c>
      <c r="O323" s="23">
        <f>IF(A323="NA","",VLOOKUP(A323,Nutrients!A$2:L$9999,10,FALSE))</f>
        <v>0.124</v>
      </c>
      <c r="P323" s="22">
        <f>IF(A323="NA","",VLOOKUP(A323,Nutrients!A$2:L$9999,11,FALSE))</f>
        <v>2.7</v>
      </c>
      <c r="Q323" s="24">
        <f>IF(A323="NA","",VLOOKUP(A323,Nutrients!A$2:L$9999,12,FALSE))</f>
        <v>84.95</v>
      </c>
      <c r="R323" s="26">
        <f>IF(A323="NA","",VLOOKUP(A323,Chla!A$2:O$9999,15,FALSE))</f>
        <v>8.1304479999999995</v>
      </c>
      <c r="S323" s="3">
        <f>IF(A323="NA","",VLOOKUP(A323,TSS!A$2:L$9999,12,FALSE))</f>
        <v>16</v>
      </c>
      <c r="T323" s="21">
        <f>IF(A323="NA","",VLOOKUP(A323,PCN!A$2:Q$9999,11,FALSE))</f>
        <v>0</v>
      </c>
      <c r="U323" s="21">
        <f>IF(A323="NA","",VLOOKUP(A323,PCN!A$2:Q$9999,12,FALSE))</f>
        <v>0</v>
      </c>
      <c r="V323" s="21">
        <f>IF(A323="NA","",VLOOKUP(A323,PCN!A$2:Q$9999,14,FALSE))</f>
        <v>0</v>
      </c>
      <c r="W323" s="21">
        <f>IF(A323="NA","",VLOOKUP(A323,PCN!A$2:Q$9999,15,FALSE))</f>
        <v>0</v>
      </c>
      <c r="X323" s="21">
        <f>IF(A323="NA","",VLOOKUP(A323,TN_DOC!A$2:I$9999,8,FALSE))</f>
        <v>0</v>
      </c>
      <c r="Y323" s="21">
        <f>IF(A323="NA","",VLOOKUP(A323,TN_DOC!A$2:I$9999,9,FALSE))</f>
        <v>0</v>
      </c>
      <c r="Z323" s="3"/>
    </row>
    <row r="324" spans="1:26" x14ac:dyDescent="0.2">
      <c r="A324" s="3">
        <v>10912</v>
      </c>
      <c r="B324" s="10" t="str">
        <f>IF(A324="NA","",VLOOKUP(A324,'QAQC ID Reference Page'!A$2:G$10999,2,FALSE))</f>
        <v>OBS0821W1</v>
      </c>
      <c r="C324" s="20">
        <f>IF(A324="NA","",VLOOKUP(A324,'QAQC ID Reference Page'!A$2:G$10999,3,FALSE))</f>
        <v>44411</v>
      </c>
      <c r="D324" s="12">
        <f>IF(A324="NA","",VLOOKUP(A324,'QAQC ID Reference Page'!A$2:G$10999,4,FALSE))</f>
        <v>0.34722222222222221</v>
      </c>
      <c r="E324" s="3">
        <f>IF(A324="NA","",VLOOKUP(A324,'QAQC ID Reference Page'!A$2:G$10999,5,FALSE))</f>
        <v>1013</v>
      </c>
      <c r="F324" s="3" t="str">
        <f>IF(A324="NA","",VLOOKUP(A324,'QAQC ID Reference Page'!A$2:G$10999,6,FALSE))</f>
        <v>MR</v>
      </c>
      <c r="G324" s="3" t="str">
        <f>IF(A324="NA","",VLOOKUP(A324,'QAQC ID Reference Page'!A$2:G$10999,7,FALSE))</f>
        <v>B</v>
      </c>
      <c r="H324" s="21">
        <f>IF(A324="NA","",VLOOKUP(A324,'Water Data'!G$2:O$9999,2,FALSE))</f>
        <v>3.1</v>
      </c>
      <c r="I324" s="21">
        <f>IF(A324="NA","",VLOOKUP(A324,'Water Data'!G$2:O$9999,3,FALSE))</f>
        <v>28.6</v>
      </c>
      <c r="J324" s="3">
        <f>IF(A324="NA","",VLOOKUP(A324,'Water Data'!G$2:O$9999,4,FALSE))</f>
        <v>17.22</v>
      </c>
      <c r="K324" s="3">
        <f>IF(A324="NA","",VLOOKUP(A324,'Water Data'!G$2:O$9999,6,FALSE))</f>
        <v>7.36</v>
      </c>
      <c r="L324" s="26">
        <f>IF(A324="NA","",VLOOKUP(A324,'Water Data'!G$2:O$9999,9,FALSE))</f>
        <v>18.59</v>
      </c>
      <c r="M324" s="22">
        <f>IF(A324="NA","",VLOOKUP(A324,Nutrients!A$2:L$9999,8,FALSE))</f>
        <v>2.0299999999999998</v>
      </c>
      <c r="N324" s="22">
        <f>IF(A324="NA","",VLOOKUP(A324,Nutrients!A$2:L$9999,9,FALSE))</f>
        <v>0.28999999999999998</v>
      </c>
      <c r="O324" s="23">
        <f>IF(A324="NA","",VLOOKUP(A324,Nutrients!A$2:L$9999,10,FALSE))</f>
        <v>0.51800000000000002</v>
      </c>
      <c r="P324" s="22">
        <f>IF(A324="NA","",VLOOKUP(A324,Nutrients!A$2:L$9999,11,FALSE))</f>
        <v>6.44</v>
      </c>
      <c r="Q324" s="24">
        <f>IF(A324="NA","",VLOOKUP(A324,Nutrients!A$2:L$9999,12,FALSE))</f>
        <v>21.72</v>
      </c>
      <c r="R324" s="26">
        <f>IF(A324="NA","",VLOOKUP(A324,Chla!A$2:O$9999,15,FALSE))</f>
        <v>2.3717039999999998</v>
      </c>
      <c r="S324" s="3">
        <f>IF(A324="NA","",VLOOKUP(A324,TSS!A$2:L$9999,12,FALSE))</f>
        <v>20</v>
      </c>
      <c r="T324" s="21">
        <f>IF(A324="NA","",VLOOKUP(A324,PCN!A$2:Q$9999,11,FALSE))</f>
        <v>0</v>
      </c>
      <c r="U324" s="21">
        <f>IF(A324="NA","",VLOOKUP(A324,PCN!A$2:Q$9999,12,FALSE))</f>
        <v>0</v>
      </c>
      <c r="V324" s="21">
        <f>IF(A324="NA","",VLOOKUP(A324,PCN!A$2:Q$9999,14,FALSE))</f>
        <v>0</v>
      </c>
      <c r="W324" s="21">
        <f>IF(A324="NA","",VLOOKUP(A324,PCN!A$2:Q$9999,15,FALSE))</f>
        <v>0</v>
      </c>
      <c r="X324" s="21">
        <f>IF(A324="NA","",VLOOKUP(A324,TN_DOC!A$2:I$9999,8,FALSE))</f>
        <v>0</v>
      </c>
      <c r="Y324" s="21">
        <f>IF(A324="NA","",VLOOKUP(A324,TN_DOC!A$2:I$9999,9,FALSE))</f>
        <v>0</v>
      </c>
      <c r="Z324" s="3"/>
    </row>
    <row r="325" spans="1:26" x14ac:dyDescent="0.2">
      <c r="A325" s="3">
        <v>10915</v>
      </c>
      <c r="B325" s="10" t="str">
        <f>IF(A325="NA","",VLOOKUP(A325,'QAQC ID Reference Page'!A$2:G$10999,2,FALSE))</f>
        <v>OBS0821W1</v>
      </c>
      <c r="C325" s="20">
        <f>IF(A325="NA","",VLOOKUP(A325,'QAQC ID Reference Page'!A$2:G$10999,3,FALSE))</f>
        <v>44411</v>
      </c>
      <c r="D325" s="12">
        <f>IF(A325="NA","",VLOOKUP(A325,'QAQC ID Reference Page'!A$2:G$10999,4,FALSE))</f>
        <v>0.35694444444444445</v>
      </c>
      <c r="E325" s="3">
        <f>IF(A325="NA","",VLOOKUP(A325,'QAQC ID Reference Page'!A$2:G$10999,5,FALSE))</f>
        <v>1011</v>
      </c>
      <c r="F325" s="3" t="str">
        <f>IF(A325="NA","",VLOOKUP(A325,'QAQC ID Reference Page'!A$2:G$10999,6,FALSE))</f>
        <v>TR</v>
      </c>
      <c r="G325" s="3" t="str">
        <f>IF(A325="NA","",VLOOKUP(A325,'QAQC ID Reference Page'!A$2:G$10999,7,FALSE))</f>
        <v>S</v>
      </c>
      <c r="H325" s="21">
        <f>IF(A325="NA","",VLOOKUP(A325,'Water Data'!G$2:O$9999,2,FALSE))</f>
        <v>6.27</v>
      </c>
      <c r="I325" s="21">
        <f>IF(A325="NA","",VLOOKUP(A325,'Water Data'!G$2:O$9999,3,FALSE))</f>
        <v>29.4</v>
      </c>
      <c r="J325" s="3">
        <f>IF(A325="NA","",VLOOKUP(A325,'Water Data'!G$2:O$9999,4,FALSE))</f>
        <v>0.23</v>
      </c>
      <c r="K325" s="3">
        <f>IF(A325="NA","",VLOOKUP(A325,'Water Data'!G$2:O$9999,6,FALSE))</f>
        <v>7.35</v>
      </c>
      <c r="L325" s="26">
        <f>IF(A325="NA","",VLOOKUP(A325,'Water Data'!G$2:O$9999,9,FALSE))</f>
        <v>10.016666669999999</v>
      </c>
      <c r="M325" s="22">
        <f>IF(A325="NA","",VLOOKUP(A325,Nutrients!A$2:L$9999,8,FALSE))</f>
        <v>10</v>
      </c>
      <c r="N325" s="22">
        <f>IF(A325="NA","",VLOOKUP(A325,Nutrients!A$2:L$9999,9,FALSE))</f>
        <v>0.41</v>
      </c>
      <c r="O325" s="23">
        <f>IF(A325="NA","",VLOOKUP(A325,Nutrients!A$2:L$9999,10,FALSE))</f>
        <v>0.126</v>
      </c>
      <c r="P325" s="22">
        <f>IF(A325="NA","",VLOOKUP(A325,Nutrients!A$2:L$9999,11,FALSE))</f>
        <v>0.74</v>
      </c>
      <c r="Q325" s="24">
        <f>IF(A325="NA","",VLOOKUP(A325,Nutrients!A$2:L$9999,12,FALSE))</f>
        <v>99.24</v>
      </c>
      <c r="R325" s="26">
        <f>IF(A325="NA","",VLOOKUP(A325,Chla!A$2:O$9999,15,FALSE))</f>
        <v>12.803336</v>
      </c>
      <c r="S325" s="3">
        <f>IF(A325="NA","",VLOOKUP(A325,TSS!A$2:L$9999,12,FALSE))</f>
        <v>12</v>
      </c>
      <c r="T325" s="21">
        <f>IF(A325="NA","",VLOOKUP(A325,PCN!A$2:Q$9999,11,FALSE))</f>
        <v>0</v>
      </c>
      <c r="U325" s="21">
        <f>IF(A325="NA","",VLOOKUP(A325,PCN!A$2:Q$9999,12,FALSE))</f>
        <v>0</v>
      </c>
      <c r="V325" s="21">
        <f>IF(A325="NA","",VLOOKUP(A325,PCN!A$2:Q$9999,14,FALSE))</f>
        <v>0</v>
      </c>
      <c r="W325" s="21">
        <f>IF(A325="NA","",VLOOKUP(A325,PCN!A$2:Q$9999,15,FALSE))</f>
        <v>0</v>
      </c>
      <c r="X325" s="21">
        <f>IF(A325="NA","",VLOOKUP(A325,TN_DOC!A$2:I$9999,8,FALSE))</f>
        <v>0</v>
      </c>
      <c r="Y325" s="21">
        <f>IF(A325="NA","",VLOOKUP(A325,TN_DOC!A$2:I$9999,9,FALSE))</f>
        <v>0</v>
      </c>
      <c r="Z325" s="3"/>
    </row>
    <row r="326" spans="1:26" x14ac:dyDescent="0.2">
      <c r="A326" s="3">
        <v>10905</v>
      </c>
      <c r="B326" s="10" t="str">
        <f>IF(A326="NA","",VLOOKUP(A326,'QAQC ID Reference Page'!A$2:G$10999,2,FALSE))</f>
        <v>OBS0821W1</v>
      </c>
      <c r="C326" s="20">
        <f>IF(A326="NA","",VLOOKUP(A326,'QAQC ID Reference Page'!A$2:G$10999,3,FALSE))</f>
        <v>44411</v>
      </c>
      <c r="D326" s="12">
        <f>IF(A326="NA","",VLOOKUP(A326,'QAQC ID Reference Page'!A$2:G$10999,4,FALSE))</f>
        <v>0.36736111111111114</v>
      </c>
      <c r="E326" s="3">
        <f>IF(A326="NA","",VLOOKUP(A326,'QAQC ID Reference Page'!A$2:G$10999,5,FALSE))</f>
        <v>1027</v>
      </c>
      <c r="F326" s="3" t="str">
        <f>IF(A326="NA","",VLOOKUP(A326,'QAQC ID Reference Page'!A$2:G$10999,6,FALSE))</f>
        <v>TR-UP</v>
      </c>
      <c r="G326" s="3" t="str">
        <f>IF(A326="NA","",VLOOKUP(A326,'QAQC ID Reference Page'!A$2:G$10999,7,FALSE))</f>
        <v>S</v>
      </c>
      <c r="H326" s="21">
        <f>IF(A326="NA","",VLOOKUP(A326,'Water Data'!G$2:O$9999,2,FALSE))</f>
        <v>6</v>
      </c>
      <c r="I326" s="21">
        <f>IF(A326="NA","",VLOOKUP(A326,'Water Data'!G$2:O$9999,3,FALSE))</f>
        <v>29.7</v>
      </c>
      <c r="J326" s="3">
        <f>IF(A326="NA","",VLOOKUP(A326,'Water Data'!G$2:O$9999,4,FALSE))</f>
        <v>0.06</v>
      </c>
      <c r="K326" s="3">
        <f>IF(A326="NA","",VLOOKUP(A326,'Water Data'!G$2:O$9999,6,FALSE))</f>
        <v>7.25</v>
      </c>
      <c r="L326" s="26">
        <f>IF(A326="NA","",VLOOKUP(A326,'Water Data'!G$2:O$9999,9,FALSE))</f>
        <v>9.7603333330000002</v>
      </c>
      <c r="M326" s="22">
        <f>IF(A326="NA","",VLOOKUP(A326,Nutrients!A$2:L$9999,8,FALSE))</f>
        <v>9.83</v>
      </c>
      <c r="N326" s="22">
        <f>IF(A326="NA","",VLOOKUP(A326,Nutrients!A$2:L$9999,9,FALSE))</f>
        <v>0.36</v>
      </c>
      <c r="O326" s="23">
        <f>IF(A326="NA","",VLOOKUP(A326,Nutrients!A$2:L$9999,10,FALSE))</f>
        <v>0.11700000000000001</v>
      </c>
      <c r="P326" s="22">
        <f>IF(A326="NA","",VLOOKUP(A326,Nutrients!A$2:L$9999,11,FALSE))</f>
        <v>1.23</v>
      </c>
      <c r="Q326" s="24">
        <f>IF(A326="NA","",VLOOKUP(A326,Nutrients!A$2:L$9999,12,FALSE))</f>
        <v>111.6</v>
      </c>
      <c r="R326" s="26">
        <f>IF(A326="NA","",VLOOKUP(A326,Chla!A$2:O$9999,15,FALSE))</f>
        <v>12.45856</v>
      </c>
      <c r="S326" s="3">
        <f>IF(A326="NA","",VLOOKUP(A326,TSS!A$2:L$9999,12,FALSE))</f>
        <v>12</v>
      </c>
      <c r="T326" s="21">
        <f>IF(A326="NA","",VLOOKUP(A326,PCN!A$2:Q$9999,11,FALSE))</f>
        <v>0</v>
      </c>
      <c r="U326" s="21">
        <f>IF(A326="NA","",VLOOKUP(A326,PCN!A$2:Q$9999,12,FALSE))</f>
        <v>0</v>
      </c>
      <c r="V326" s="21">
        <f>IF(A326="NA","",VLOOKUP(A326,PCN!A$2:Q$9999,14,FALSE))</f>
        <v>0</v>
      </c>
      <c r="W326" s="21">
        <f>IF(A326="NA","",VLOOKUP(A326,PCN!A$2:Q$9999,15,FALSE))</f>
        <v>0</v>
      </c>
      <c r="X326" s="21">
        <f>IF(A326="NA","",VLOOKUP(A326,TN_DOC!A$2:I$9999,8,FALSE))</f>
        <v>0</v>
      </c>
      <c r="Y326" s="21">
        <f>IF(A326="NA","",VLOOKUP(A326,TN_DOC!A$2:I$9999,9,FALSE))</f>
        <v>0</v>
      </c>
      <c r="Z326" s="3"/>
    </row>
    <row r="327" spans="1:26" x14ac:dyDescent="0.2">
      <c r="A327" s="3">
        <v>10918</v>
      </c>
      <c r="B327" s="10" t="str">
        <f>IF(A327="NA","",VLOOKUP(A327,'QAQC ID Reference Page'!A$2:G$10999,2,FALSE))</f>
        <v>OBS0821W1</v>
      </c>
      <c r="C327" s="20">
        <f>IF(A327="NA","",VLOOKUP(A327,'QAQC ID Reference Page'!A$2:G$10999,3,FALSE))</f>
        <v>44411</v>
      </c>
      <c r="D327" s="12">
        <f>IF(A327="NA","",VLOOKUP(A327,'QAQC ID Reference Page'!A$2:G$10999,4,FALSE))</f>
        <v>0.37708333333333333</v>
      </c>
      <c r="E327" s="3">
        <f>IF(A327="NA","",VLOOKUP(A327,'QAQC ID Reference Page'!A$2:G$10999,5,FALSE))</f>
        <v>1031</v>
      </c>
      <c r="F327" s="3" t="str">
        <f>IF(A327="NA","",VLOOKUP(A327,'QAQC ID Reference Page'!A$2:G$10999,6,FALSE))</f>
        <v>AR</v>
      </c>
      <c r="G327" s="3" t="str">
        <f>IF(A327="NA","",VLOOKUP(A327,'QAQC ID Reference Page'!A$2:G$10999,7,FALSE))</f>
        <v>S</v>
      </c>
      <c r="H327" s="21">
        <f>IF(A327="NA","",VLOOKUP(A327,'Water Data'!G$2:O$9999,2,FALSE))</f>
        <v>6.08</v>
      </c>
      <c r="I327" s="21">
        <f>IF(A327="NA","",VLOOKUP(A327,'Water Data'!G$2:O$9999,3,FALSE))</f>
        <v>29.6</v>
      </c>
      <c r="J327" s="3">
        <f>IF(A327="NA","",VLOOKUP(A327,'Water Data'!G$2:O$9999,4,FALSE))</f>
        <v>7.0000000000000007E-2</v>
      </c>
      <c r="K327" s="3">
        <f>IF(A327="NA","",VLOOKUP(A327,'Water Data'!G$2:O$9999,6,FALSE))</f>
        <v>7.36</v>
      </c>
      <c r="L327" s="26">
        <f>IF(A327="NA","",VLOOKUP(A327,'Water Data'!G$2:O$9999,9,FALSE))</f>
        <v>9.5043333329999999</v>
      </c>
      <c r="M327" s="22">
        <f>IF(A327="NA","",VLOOKUP(A327,Nutrients!A$2:L$9999,8,FALSE))</f>
        <v>0.77</v>
      </c>
      <c r="N327" s="22">
        <f>IF(A327="NA","",VLOOKUP(A327,Nutrients!A$2:L$9999,9,FALSE))</f>
        <v>7.0000000000000007E-2</v>
      </c>
      <c r="O327" s="23">
        <f>IF(A327="NA","",VLOOKUP(A327,Nutrients!A$2:L$9999,10,FALSE))</f>
        <v>9.4E-2</v>
      </c>
      <c r="P327" s="22">
        <f>IF(A327="NA","",VLOOKUP(A327,Nutrients!A$2:L$9999,11,FALSE))</f>
        <v>0.27</v>
      </c>
      <c r="Q327" s="24">
        <f>IF(A327="NA","",VLOOKUP(A327,Nutrients!A$2:L$9999,12,FALSE))</f>
        <v>59.69</v>
      </c>
      <c r="R327" s="26">
        <f>IF(A327="NA","",VLOOKUP(A327,Chla!A$2:O$9999,15,FALSE))</f>
        <v>11.761415999999999</v>
      </c>
      <c r="S327" s="3">
        <f>IF(A327="NA","",VLOOKUP(A327,TSS!A$2:L$9999,12,FALSE))</f>
        <v>12</v>
      </c>
      <c r="T327" s="21">
        <f>IF(A327="NA","",VLOOKUP(A327,PCN!A$2:Q$9999,11,FALSE))</f>
        <v>0</v>
      </c>
      <c r="U327" s="21">
        <f>IF(A327="NA","",VLOOKUP(A327,PCN!A$2:Q$9999,12,FALSE))</f>
        <v>0</v>
      </c>
      <c r="V327" s="21">
        <f>IF(A327="NA","",VLOOKUP(A327,PCN!A$2:Q$9999,14,FALSE))</f>
        <v>0</v>
      </c>
      <c r="W327" s="21">
        <f>IF(A327="NA","",VLOOKUP(A327,PCN!A$2:Q$9999,15,FALSE))</f>
        <v>0</v>
      </c>
      <c r="X327" s="21">
        <f>IF(A327="NA","",VLOOKUP(A327,TN_DOC!A$2:I$9999,8,FALSE))</f>
        <v>0</v>
      </c>
      <c r="Y327" s="21">
        <f>IF(A327="NA","",VLOOKUP(A327,TN_DOC!A$2:I$9999,9,FALSE))</f>
        <v>0</v>
      </c>
      <c r="Z327" s="3"/>
    </row>
    <row r="328" spans="1:26" x14ac:dyDescent="0.2">
      <c r="A328" s="3">
        <v>10917</v>
      </c>
      <c r="B328" s="10" t="str">
        <f>IF(A328="NA","",VLOOKUP(A328,'QAQC ID Reference Page'!A$2:G$10999,2,FALSE))</f>
        <v>OBS0821W1</v>
      </c>
      <c r="C328" s="20">
        <f>IF(A328="NA","",VLOOKUP(A328,'QAQC ID Reference Page'!A$2:G$10999,3,FALSE))</f>
        <v>44411</v>
      </c>
      <c r="D328" s="12">
        <f>IF(A328="NA","",VLOOKUP(A328,'QAQC ID Reference Page'!A$2:G$10999,4,FALSE))</f>
        <v>0.38541666666666669</v>
      </c>
      <c r="E328" s="3">
        <f>IF(A328="NA","",VLOOKUP(A328,'QAQC ID Reference Page'!A$2:G$10999,5,FALSE))</f>
        <v>1034</v>
      </c>
      <c r="F328" s="3" t="str">
        <f>IF(A328="NA","",VLOOKUP(A328,'QAQC ID Reference Page'!A$2:G$10999,6,FALSE))</f>
        <v>BR</v>
      </c>
      <c r="G328" s="3" t="str">
        <f>IF(A328="NA","",VLOOKUP(A328,'QAQC ID Reference Page'!A$2:G$10999,7,FALSE))</f>
        <v>S</v>
      </c>
      <c r="H328" s="21">
        <f>IF(A328="NA","",VLOOKUP(A328,'Water Data'!G$2:O$9999,2,FALSE))</f>
        <v>6.08</v>
      </c>
      <c r="I328" s="21">
        <f>IF(A328="NA","",VLOOKUP(A328,'Water Data'!G$2:O$9999,3,FALSE))</f>
        <v>29.7</v>
      </c>
      <c r="J328" s="3">
        <f>IF(A328="NA","",VLOOKUP(A328,'Water Data'!G$2:O$9999,4,FALSE))</f>
        <v>7.0000000000000007E-2</v>
      </c>
      <c r="K328" s="3">
        <f>IF(A328="NA","",VLOOKUP(A328,'Water Data'!G$2:O$9999,6,FALSE))</f>
        <v>7.39</v>
      </c>
      <c r="L328" s="26">
        <f>IF(A328="NA","",VLOOKUP(A328,'Water Data'!G$2:O$9999,9,FALSE))</f>
        <v>9.5336666670000003</v>
      </c>
      <c r="M328" s="22">
        <f>IF(A328="NA","",VLOOKUP(A328,Nutrients!A$2:L$9999,8,FALSE))</f>
        <v>1.97</v>
      </c>
      <c r="N328" s="22">
        <f>IF(A328="NA","",VLOOKUP(A328,Nutrients!A$2:L$9999,9,FALSE))</f>
        <v>0.28000000000000003</v>
      </c>
      <c r="O328" s="23">
        <f>IF(A328="NA","",VLOOKUP(A328,Nutrients!A$2:L$9999,10,FALSE))</f>
        <v>0.10299999999999999</v>
      </c>
      <c r="P328" s="22">
        <f>IF(A328="NA","",VLOOKUP(A328,Nutrients!A$2:L$9999,11,FALSE))</f>
        <v>1.53</v>
      </c>
      <c r="Q328" s="24">
        <f>IF(A328="NA","",VLOOKUP(A328,Nutrients!A$2:L$9999,12,FALSE))</f>
        <v>110.04</v>
      </c>
      <c r="R328" s="26">
        <f>IF(A328="NA","",VLOOKUP(A328,Chla!A$2:O$9999,15,FALSE))</f>
        <v>13.403919999999999</v>
      </c>
      <c r="S328" s="3">
        <f>IF(A328="NA","",VLOOKUP(A328,TSS!A$2:L$9999,12,FALSE))</f>
        <v>12</v>
      </c>
      <c r="T328" s="21">
        <f>IF(A328="NA","",VLOOKUP(A328,PCN!A$2:Q$9999,11,FALSE))</f>
        <v>0</v>
      </c>
      <c r="U328" s="21">
        <f>IF(A328="NA","",VLOOKUP(A328,PCN!A$2:Q$9999,12,FALSE))</f>
        <v>0</v>
      </c>
      <c r="V328" s="21">
        <f>IF(A328="NA","",VLOOKUP(A328,PCN!A$2:Q$9999,14,FALSE))</f>
        <v>0</v>
      </c>
      <c r="W328" s="21">
        <f>IF(A328="NA","",VLOOKUP(A328,PCN!A$2:Q$9999,15,FALSE))</f>
        <v>0</v>
      </c>
      <c r="X328" s="21">
        <f>IF(A328="NA","",VLOOKUP(A328,TN_DOC!A$2:I$9999,8,FALSE))</f>
        <v>0</v>
      </c>
      <c r="Y328" s="21">
        <f>IF(A328="NA","",VLOOKUP(A328,TN_DOC!A$2:I$9999,9,FALSE))</f>
        <v>0</v>
      </c>
      <c r="Z328" s="3"/>
    </row>
    <row r="329" spans="1:26" x14ac:dyDescent="0.2">
      <c r="A329" s="3">
        <v>10919</v>
      </c>
      <c r="B329" s="10" t="str">
        <f>IF(A329="NA","",VLOOKUP(A329,'QAQC ID Reference Page'!A$2:G$10999,2,FALSE))</f>
        <v>OBS0821W1</v>
      </c>
      <c r="C329" s="20">
        <f>IF(A329="NA","",VLOOKUP(A329,'QAQC ID Reference Page'!A$2:G$10999,3,FALSE))</f>
        <v>44411</v>
      </c>
      <c r="D329" s="12">
        <f>IF(A329="NA","",VLOOKUP(A329,'QAQC ID Reference Page'!A$2:G$10999,4,FALSE))</f>
        <v>0.3972222222222222</v>
      </c>
      <c r="E329" s="3">
        <f>IF(A329="NA","",VLOOKUP(A329,'QAQC ID Reference Page'!A$2:G$10999,5,FALSE))</f>
        <v>1019</v>
      </c>
      <c r="F329" s="3" t="str">
        <f>IF(A329="NA","",VLOOKUP(A329,'QAQC ID Reference Page'!A$2:G$10999,6,FALSE))</f>
        <v>I9</v>
      </c>
      <c r="G329" s="3" t="str">
        <f>IF(A329="NA","",VLOOKUP(A329,'QAQC ID Reference Page'!A$2:G$10999,7,FALSE))</f>
        <v>S</v>
      </c>
      <c r="H329" s="21">
        <f>IF(A329="NA","",VLOOKUP(A329,'Water Data'!G$2:O$9999,2,FALSE))</f>
        <v>6.64</v>
      </c>
      <c r="I329" s="21">
        <f>IF(A329="NA","",VLOOKUP(A329,'Water Data'!G$2:O$9999,3,FALSE))</f>
        <v>29.7</v>
      </c>
      <c r="J329" s="3">
        <f>IF(A329="NA","",VLOOKUP(A329,'Water Data'!G$2:O$9999,4,FALSE))</f>
        <v>0.7</v>
      </c>
      <c r="K329" s="3">
        <f>IF(A329="NA","",VLOOKUP(A329,'Water Data'!G$2:O$9999,6,FALSE))</f>
        <v>7.59</v>
      </c>
      <c r="L329" s="26">
        <f>IF(A329="NA","",VLOOKUP(A329,'Water Data'!G$2:O$9999,9,FALSE))</f>
        <v>9.9336666670000007</v>
      </c>
      <c r="M329" s="22">
        <f>IF(A329="NA","",VLOOKUP(A329,Nutrients!A$2:L$9999,8,FALSE))</f>
        <v>0.27</v>
      </c>
      <c r="N329" s="22">
        <f>IF(A329="NA","",VLOOKUP(A329,Nutrients!A$2:L$9999,9,FALSE))</f>
        <v>0.06</v>
      </c>
      <c r="O329" s="23">
        <f>IF(A329="NA","",VLOOKUP(A329,Nutrients!A$2:L$9999,10,FALSE))</f>
        <v>3.7999999999999999E-2</v>
      </c>
      <c r="P329" s="22">
        <f>IF(A329="NA","",VLOOKUP(A329,Nutrients!A$2:L$9999,11,FALSE))</f>
        <v>1.1499999999999999</v>
      </c>
      <c r="Q329" s="24">
        <f>IF(A329="NA","",VLOOKUP(A329,Nutrients!A$2:L$9999,12,FALSE))</f>
        <v>107.42</v>
      </c>
      <c r="R329" s="26">
        <f>IF(A329="NA","",VLOOKUP(A329,Chla!A$2:O$9999,15,FALSE))</f>
        <v>13.697108</v>
      </c>
      <c r="S329" s="3">
        <f>IF(A329="NA","",VLOOKUP(A329,TSS!A$2:L$9999,12,FALSE))</f>
        <v>20</v>
      </c>
      <c r="T329" s="21">
        <f>IF(A329="NA","",VLOOKUP(A329,PCN!A$2:Q$9999,11,FALSE))</f>
        <v>0</v>
      </c>
      <c r="U329" s="21">
        <f>IF(A329="NA","",VLOOKUP(A329,PCN!A$2:Q$9999,12,FALSE))</f>
        <v>0</v>
      </c>
      <c r="V329" s="21">
        <f>IF(A329="NA","",VLOOKUP(A329,PCN!A$2:Q$9999,14,FALSE))</f>
        <v>0</v>
      </c>
      <c r="W329" s="21">
        <f>IF(A329="NA","",VLOOKUP(A329,PCN!A$2:Q$9999,15,FALSE))</f>
        <v>0</v>
      </c>
      <c r="X329" s="21">
        <f>IF(A329="NA","",VLOOKUP(A329,TN_DOC!A$2:I$9999,8,FALSE))</f>
        <v>0</v>
      </c>
      <c r="Y329" s="21">
        <f>IF(A329="NA","",VLOOKUP(A329,TN_DOC!A$2:I$9999,9,FALSE))</f>
        <v>0</v>
      </c>
      <c r="Z329" s="3"/>
    </row>
    <row r="330" spans="1:26" x14ac:dyDescent="0.2">
      <c r="A330" s="3">
        <v>10910</v>
      </c>
      <c r="B330" s="10" t="str">
        <f>IF(A330="NA","",VLOOKUP(A330,'QAQC ID Reference Page'!A$2:G$10999,2,FALSE))</f>
        <v>OBS0821W1</v>
      </c>
      <c r="C330" s="20">
        <f>IF(A330="NA","",VLOOKUP(A330,'QAQC ID Reference Page'!A$2:G$10999,3,FALSE))</f>
        <v>44411</v>
      </c>
      <c r="D330" s="12">
        <f>IF(A330="NA","",VLOOKUP(A330,'QAQC ID Reference Page'!A$2:G$10999,4,FALSE))</f>
        <v>0.41041666666666665</v>
      </c>
      <c r="E330" s="3">
        <f>IF(A330="NA","",VLOOKUP(A330,'QAQC ID Reference Page'!A$2:G$10999,5,FALSE))</f>
        <v>1036</v>
      </c>
      <c r="F330" s="3" t="str">
        <f>IF(A330="NA","",VLOOKUP(A330,'QAQC ID Reference Page'!A$2:G$10999,6,FALSE))</f>
        <v>I7C</v>
      </c>
      <c r="G330" s="3" t="str">
        <f>IF(A330="NA","",VLOOKUP(A330,'QAQC ID Reference Page'!A$2:G$10999,7,FALSE))</f>
        <v>S</v>
      </c>
      <c r="H330" s="21">
        <f>IF(A330="NA","",VLOOKUP(A330,'Water Data'!G$2:O$9999,2,FALSE))</f>
        <v>7.58</v>
      </c>
      <c r="I330" s="21">
        <f>IF(A330="NA","",VLOOKUP(A330,'Water Data'!G$2:O$9999,3,FALSE))</f>
        <v>29.3</v>
      </c>
      <c r="J330" s="3">
        <f>IF(A330="NA","",VLOOKUP(A330,'Water Data'!G$2:O$9999,4,FALSE))</f>
        <v>0.39</v>
      </c>
      <c r="K330" s="3">
        <f>IF(A330="NA","",VLOOKUP(A330,'Water Data'!G$2:O$9999,6,FALSE))</f>
        <v>7.91</v>
      </c>
      <c r="L330" s="26">
        <f>IF(A330="NA","",VLOOKUP(A330,'Water Data'!G$2:O$9999,9,FALSE))</f>
        <v>10.206666670000001</v>
      </c>
      <c r="M330" s="22">
        <f>IF(A330="NA","",VLOOKUP(A330,Nutrients!A$2:L$9999,8,FALSE))</f>
        <v>1.5699999999999998</v>
      </c>
      <c r="N330" s="22">
        <f>IF(A330="NA","",VLOOKUP(A330,Nutrients!A$2:L$9999,9,FALSE))</f>
        <v>0.14000000000000001</v>
      </c>
      <c r="O330" s="23">
        <f>IF(A330="NA","",VLOOKUP(A330,Nutrients!A$2:L$9999,10,FALSE))</f>
        <v>8.8999999999999996E-2</v>
      </c>
      <c r="P330" s="22">
        <f>IF(A330="NA","",VLOOKUP(A330,Nutrients!A$2:L$9999,11,FALSE))</f>
        <v>0.81</v>
      </c>
      <c r="Q330" s="24">
        <f>IF(A330="NA","",VLOOKUP(A330,Nutrients!A$2:L$9999,12,FALSE))</f>
        <v>101.23</v>
      </c>
      <c r="R330" s="26">
        <f>IF(A330="NA","",VLOOKUP(A330,Chla!A$2:O$9999,15,FALSE))</f>
        <v>16.758255999999999</v>
      </c>
      <c r="S330" s="3">
        <f>IF(A330="NA","",VLOOKUP(A330,TSS!A$2:L$9999,12,FALSE))</f>
        <v>12</v>
      </c>
      <c r="T330" s="21">
        <f>IF(A330="NA","",VLOOKUP(A330,PCN!A$2:Q$9999,11,FALSE))</f>
        <v>0</v>
      </c>
      <c r="U330" s="21">
        <f>IF(A330="NA","",VLOOKUP(A330,PCN!A$2:Q$9999,12,FALSE))</f>
        <v>0</v>
      </c>
      <c r="V330" s="21">
        <f>IF(A330="NA","",VLOOKUP(A330,PCN!A$2:Q$9999,14,FALSE))</f>
        <v>0</v>
      </c>
      <c r="W330" s="21">
        <f>IF(A330="NA","",VLOOKUP(A330,PCN!A$2:Q$9999,15,FALSE))</f>
        <v>0</v>
      </c>
      <c r="X330" s="21">
        <f>IF(A330="NA","",VLOOKUP(A330,TN_DOC!A$2:I$9999,8,FALSE))</f>
        <v>0</v>
      </c>
      <c r="Y330" s="21">
        <f>IF(A330="NA","",VLOOKUP(A330,TN_DOC!A$2:I$9999,9,FALSE))</f>
        <v>0</v>
      </c>
      <c r="Z330" s="3"/>
    </row>
    <row r="331" spans="1:26" x14ac:dyDescent="0.2">
      <c r="A331" s="3">
        <v>10906</v>
      </c>
      <c r="B331" s="10" t="str">
        <f>IF(A331="NA","",VLOOKUP(A331,'QAQC ID Reference Page'!A$2:G$10999,2,FALSE))</f>
        <v>OBS0821W1</v>
      </c>
      <c r="C331" s="20">
        <f>IF(A331="NA","",VLOOKUP(A331,'QAQC ID Reference Page'!A$2:G$10999,3,FALSE))</f>
        <v>44411</v>
      </c>
      <c r="D331" s="12">
        <f>IF(A331="NA","",VLOOKUP(A331,'QAQC ID Reference Page'!A$2:G$10999,4,FALSE))</f>
        <v>0.41041666666666665</v>
      </c>
      <c r="E331" s="3">
        <f>IF(A331="NA","",VLOOKUP(A331,'QAQC ID Reference Page'!A$2:G$10999,5,FALSE))</f>
        <v>1041</v>
      </c>
      <c r="F331" s="3" t="str">
        <f>IF(A331="NA","",VLOOKUP(A331,'QAQC ID Reference Page'!A$2:G$10999,6,FALSE))</f>
        <v>I7C</v>
      </c>
      <c r="G331" s="3" t="str">
        <f>IF(A331="NA","",VLOOKUP(A331,'QAQC ID Reference Page'!A$2:G$10999,7,FALSE))</f>
        <v>B</v>
      </c>
      <c r="H331" s="21">
        <f>IF(A331="NA","",VLOOKUP(A331,'Water Data'!G$2:O$9999,2,FALSE))</f>
        <v>2.4700000000000002</v>
      </c>
      <c r="I331" s="21">
        <f>IF(A331="NA","",VLOOKUP(A331,'Water Data'!G$2:O$9999,3,FALSE))</f>
        <v>28.5</v>
      </c>
      <c r="J331" s="3">
        <f>IF(A331="NA","",VLOOKUP(A331,'Water Data'!G$2:O$9999,4,FALSE))</f>
        <v>22.72</v>
      </c>
      <c r="K331" s="3">
        <f>IF(A331="NA","",VLOOKUP(A331,'Water Data'!G$2:O$9999,6,FALSE))</f>
        <v>7.68</v>
      </c>
      <c r="L331" s="26">
        <f>IF(A331="NA","",VLOOKUP(A331,'Water Data'!G$2:O$9999,9,FALSE))</f>
        <v>16.486666670000002</v>
      </c>
      <c r="M331" s="22">
        <f>IF(A331="NA","",VLOOKUP(A331,Nutrients!A$2:L$9999,8,FALSE))</f>
        <v>1.0900000000000001</v>
      </c>
      <c r="N331" s="22">
        <f>IF(A331="NA","",VLOOKUP(A331,Nutrients!A$2:L$9999,9,FALSE))</f>
        <v>0.28999999999999998</v>
      </c>
      <c r="O331" s="23">
        <f>IF(A331="NA","",VLOOKUP(A331,Nutrients!A$2:L$9999,10,FALSE))</f>
        <v>0.433</v>
      </c>
      <c r="P331" s="22">
        <f>IF(A331="NA","",VLOOKUP(A331,Nutrients!A$2:L$9999,11,FALSE))</f>
        <v>5.09</v>
      </c>
      <c r="Q331" s="24">
        <f>IF(A331="NA","",VLOOKUP(A331,Nutrients!A$2:L$9999,12,FALSE))</f>
        <v>63</v>
      </c>
      <c r="R331" s="26">
        <f>IF(A331="NA","",VLOOKUP(A331,Chla!A$2:O$9999,15,FALSE))</f>
        <v>3.7944920000000004</v>
      </c>
      <c r="S331" s="3">
        <f>IF(A331="NA","",VLOOKUP(A331,TSS!A$2:L$9999,12,FALSE))</f>
        <v>28</v>
      </c>
      <c r="T331" s="21">
        <f>IF(A331="NA","",VLOOKUP(A331,PCN!A$2:Q$9999,11,FALSE))</f>
        <v>0</v>
      </c>
      <c r="U331" s="21">
        <f>IF(A331="NA","",VLOOKUP(A331,PCN!A$2:Q$9999,12,FALSE))</f>
        <v>0</v>
      </c>
      <c r="V331" s="21">
        <f>IF(A331="NA","",VLOOKUP(A331,PCN!A$2:Q$9999,14,FALSE))</f>
        <v>0</v>
      </c>
      <c r="W331" s="21">
        <f>IF(A331="NA","",VLOOKUP(A331,PCN!A$2:Q$9999,15,FALSE))</f>
        <v>0</v>
      </c>
      <c r="X331" s="21">
        <f>IF(A331="NA","",VLOOKUP(A331,TN_DOC!A$2:I$9999,8,FALSE))</f>
        <v>0</v>
      </c>
      <c r="Y331" s="21">
        <f>IF(A331="NA","",VLOOKUP(A331,TN_DOC!A$2:I$9999,9,FALSE))</f>
        <v>0</v>
      </c>
      <c r="Z331" s="3"/>
    </row>
    <row r="332" spans="1:26" x14ac:dyDescent="0.2">
      <c r="A332" s="3">
        <v>10909</v>
      </c>
      <c r="B332" s="10" t="str">
        <f>IF(A332="NA","",VLOOKUP(A332,'QAQC ID Reference Page'!A$2:G$10999,2,FALSE))</f>
        <v>OBS0821W1</v>
      </c>
      <c r="C332" s="20">
        <f>IF(A332="NA","",VLOOKUP(A332,'QAQC ID Reference Page'!A$2:G$10999,3,FALSE))</f>
        <v>44411</v>
      </c>
      <c r="D332" s="12">
        <f>IF(A332="NA","",VLOOKUP(A332,'QAQC ID Reference Page'!A$2:G$10999,4,FALSE))</f>
        <v>0.44305555555555554</v>
      </c>
      <c r="E332" s="3">
        <f>IF(A332="NA","",VLOOKUP(A332,'QAQC ID Reference Page'!A$2:G$10999,5,FALSE))</f>
        <v>1016</v>
      </c>
      <c r="F332" s="3" t="str">
        <f>IF(A332="NA","",VLOOKUP(A332,'QAQC ID Reference Page'!A$2:G$10999,6,FALSE))</f>
        <v>G9</v>
      </c>
      <c r="G332" s="3" t="str">
        <f>IF(A332="NA","",VLOOKUP(A332,'QAQC ID Reference Page'!A$2:G$10999,7,FALSE))</f>
        <v>S</v>
      </c>
      <c r="H332" s="21">
        <f>IF(A332="NA","",VLOOKUP(A332,'Water Data'!G$2:O$9999,2,FALSE))</f>
        <v>6.91</v>
      </c>
      <c r="I332" s="21">
        <f>IF(A332="NA","",VLOOKUP(A332,'Water Data'!G$2:O$9999,3,FALSE))</f>
        <v>30.4</v>
      </c>
      <c r="J332" s="3">
        <f>IF(A332="NA","",VLOOKUP(A332,'Water Data'!G$2:O$9999,4,FALSE))</f>
        <v>3.17</v>
      </c>
      <c r="K332" s="3">
        <f>IF(A332="NA","",VLOOKUP(A332,'Water Data'!G$2:O$9999,6,FALSE))</f>
        <v>7.79</v>
      </c>
      <c r="L332" s="26">
        <f>IF(A332="NA","",VLOOKUP(A332,'Water Data'!G$2:O$9999,9,FALSE))</f>
        <v>11.14666667</v>
      </c>
      <c r="M332" s="22">
        <f>IF(A332="NA","",VLOOKUP(A332,Nutrients!A$2:L$9999,8,FALSE))</f>
        <v>0.52</v>
      </c>
      <c r="N332" s="22">
        <f>IF(A332="NA","",VLOOKUP(A332,Nutrients!A$2:L$9999,9,FALSE))</f>
        <v>0.39</v>
      </c>
      <c r="O332" s="23">
        <f>IF(A332="NA","",VLOOKUP(A332,Nutrients!A$2:L$9999,10,FALSE))</f>
        <v>2.5999999999999999E-2</v>
      </c>
      <c r="P332" s="22">
        <f>IF(A332="NA","",VLOOKUP(A332,Nutrients!A$2:L$9999,11,FALSE))</f>
        <v>0.62</v>
      </c>
      <c r="Q332" s="24">
        <f>IF(A332="NA","",VLOOKUP(A332,Nutrients!A$2:L$9999,12,FALSE))</f>
        <v>92.72</v>
      </c>
      <c r="R332" s="26">
        <f>IF(A332="NA","",VLOOKUP(A332,Chla!A$2:O$9999,15,FALSE))</f>
        <v>9.9011199999999988</v>
      </c>
      <c r="S332" s="3">
        <f>IF(A332="NA","",VLOOKUP(A332,TSS!A$2:L$9999,12,FALSE))</f>
        <v>12</v>
      </c>
      <c r="T332" s="21">
        <f>IF(A332="NA","",VLOOKUP(A332,PCN!A$2:Q$9999,11,FALSE))</f>
        <v>0</v>
      </c>
      <c r="U332" s="21">
        <f>IF(A332="NA","",VLOOKUP(A332,PCN!A$2:Q$9999,12,FALSE))</f>
        <v>0</v>
      </c>
      <c r="V332" s="21">
        <f>IF(A332="NA","",VLOOKUP(A332,PCN!A$2:Q$9999,14,FALSE))</f>
        <v>0</v>
      </c>
      <c r="W332" s="21">
        <f>IF(A332="NA","",VLOOKUP(A332,PCN!A$2:Q$9999,15,FALSE))</f>
        <v>0</v>
      </c>
      <c r="X332" s="21">
        <f>IF(A332="NA","",VLOOKUP(A332,TN_DOC!A$2:I$9999,8,FALSE))</f>
        <v>0</v>
      </c>
      <c r="Y332" s="21">
        <f>IF(A332="NA","",VLOOKUP(A332,TN_DOC!A$2:I$9999,9,FALSE))</f>
        <v>0</v>
      </c>
      <c r="Z332" s="3"/>
    </row>
    <row r="333" spans="1:26" x14ac:dyDescent="0.2">
      <c r="A333" s="3">
        <v>10913</v>
      </c>
      <c r="B333" s="10" t="str">
        <f>IF(A333="NA","",VLOOKUP(A333,'QAQC ID Reference Page'!A$2:G$10999,2,FALSE))</f>
        <v>OBS0821W1</v>
      </c>
      <c r="C333" s="20">
        <f>IF(A333="NA","",VLOOKUP(A333,'QAQC ID Reference Page'!A$2:G$10999,3,FALSE))</f>
        <v>44411</v>
      </c>
      <c r="D333" s="12">
        <f>IF(A333="NA","",VLOOKUP(A333,'QAQC ID Reference Page'!A$2:G$10999,4,FALSE))</f>
        <v>0.45277777777777778</v>
      </c>
      <c r="E333" s="3">
        <f>IF(A333="NA","",VLOOKUP(A333,'QAQC ID Reference Page'!A$2:G$10999,5,FALSE))</f>
        <v>1037</v>
      </c>
      <c r="F333" s="3" t="str">
        <f>IF(A333="NA","",VLOOKUP(A333,'QAQC ID Reference Page'!A$2:G$10999,6,FALSE))</f>
        <v>G7C</v>
      </c>
      <c r="G333" s="3" t="str">
        <f>IF(A333="NA","",VLOOKUP(A333,'QAQC ID Reference Page'!A$2:G$10999,7,FALSE))</f>
        <v>S</v>
      </c>
      <c r="H333" s="21">
        <f>IF(A333="NA","",VLOOKUP(A333,'Water Data'!G$2:O$9999,2,FALSE))</f>
        <v>8.35</v>
      </c>
      <c r="I333" s="21">
        <f>IF(A333="NA","",VLOOKUP(A333,'Water Data'!G$2:O$9999,3,FALSE))</f>
        <v>30</v>
      </c>
      <c r="J333" s="3">
        <f>IF(A333="NA","",VLOOKUP(A333,'Water Data'!G$2:O$9999,4,FALSE))</f>
        <v>2.39</v>
      </c>
      <c r="K333" s="3">
        <f>IF(A333="NA","",VLOOKUP(A333,'Water Data'!G$2:O$9999,6,FALSE))</f>
        <v>7.95</v>
      </c>
      <c r="L333" s="26">
        <f>IF(A333="NA","",VLOOKUP(A333,'Water Data'!G$2:O$9999,9,FALSE))</f>
        <v>10.05666667</v>
      </c>
      <c r="M333" s="22">
        <f>IF(A333="NA","",VLOOKUP(A333,Nutrients!A$2:L$9999,8,FALSE))</f>
        <v>8.06</v>
      </c>
      <c r="N333" s="22">
        <f>IF(A333="NA","",VLOOKUP(A333,Nutrients!A$2:L$9999,9,FALSE))</f>
        <v>0.64</v>
      </c>
      <c r="O333" s="23">
        <f>IF(A333="NA","",VLOOKUP(A333,Nutrients!A$2:L$9999,10,FALSE))</f>
        <v>0.11600000000000001</v>
      </c>
      <c r="P333" s="22">
        <f>IF(A333="NA","",VLOOKUP(A333,Nutrients!A$2:L$9999,11,FALSE))</f>
        <v>0.77</v>
      </c>
      <c r="Q333" s="24">
        <f>IF(A333="NA","",VLOOKUP(A333,Nutrients!A$2:L$9999,12,FALSE))</f>
        <v>92.41</v>
      </c>
      <c r="R333" s="26">
        <f>IF(A333="NA","",VLOOKUP(A333,Chla!A$2:O$9999,15,FALSE))</f>
        <v>16.744724000000001</v>
      </c>
      <c r="S333" s="3">
        <f>IF(A333="NA","",VLOOKUP(A333,TSS!A$2:L$9999,12,FALSE))</f>
        <v>16</v>
      </c>
      <c r="T333" s="21">
        <f>IF(A333="NA","",VLOOKUP(A333,PCN!A$2:Q$9999,11,FALSE))</f>
        <v>0</v>
      </c>
      <c r="U333" s="21">
        <f>IF(A333="NA","",VLOOKUP(A333,PCN!A$2:Q$9999,12,FALSE))</f>
        <v>0</v>
      </c>
      <c r="V333" s="21">
        <f>IF(A333="NA","",VLOOKUP(A333,PCN!A$2:Q$9999,14,FALSE))</f>
        <v>0</v>
      </c>
      <c r="W333" s="21">
        <f>IF(A333="NA","",VLOOKUP(A333,PCN!A$2:Q$9999,15,FALSE))</f>
        <v>0</v>
      </c>
      <c r="X333" s="21">
        <f>IF(A333="NA","",VLOOKUP(A333,TN_DOC!A$2:I$9999,8,FALSE))</f>
        <v>0</v>
      </c>
      <c r="Y333" s="21">
        <f>IF(A333="NA","",VLOOKUP(A333,TN_DOC!A$2:I$9999,9,FALSE))</f>
        <v>0</v>
      </c>
      <c r="Z333" s="3"/>
    </row>
    <row r="334" spans="1:26" x14ac:dyDescent="0.2">
      <c r="A334" s="3">
        <v>10901</v>
      </c>
      <c r="B334" s="10" t="str">
        <f>IF(A334="NA","",VLOOKUP(A334,'QAQC ID Reference Page'!A$2:G$10999,2,FALSE))</f>
        <v>OBS0821W1</v>
      </c>
      <c r="C334" s="20">
        <f>IF(A334="NA","",VLOOKUP(A334,'QAQC ID Reference Page'!A$2:G$10999,3,FALSE))</f>
        <v>44411</v>
      </c>
      <c r="D334" s="12">
        <f>IF(A334="NA","",VLOOKUP(A334,'QAQC ID Reference Page'!A$2:G$10999,4,FALSE))</f>
        <v>0.45277777777777778</v>
      </c>
      <c r="E334" s="3">
        <f>IF(A334="NA","",VLOOKUP(A334,'QAQC ID Reference Page'!A$2:G$10999,5,FALSE))</f>
        <v>1040</v>
      </c>
      <c r="F334" s="3" t="str">
        <f>IF(A334="NA","",VLOOKUP(A334,'QAQC ID Reference Page'!A$2:G$10999,6,FALSE))</f>
        <v>G7C</v>
      </c>
      <c r="G334" s="3" t="str">
        <f>IF(A334="NA","",VLOOKUP(A334,'QAQC ID Reference Page'!A$2:G$10999,7,FALSE))</f>
        <v>B</v>
      </c>
      <c r="H334" s="21">
        <f>IF(A334="NA","",VLOOKUP(A334,'Water Data'!G$2:O$9999,2,FALSE))</f>
        <v>4</v>
      </c>
      <c r="I334" s="21">
        <f>IF(A334="NA","",VLOOKUP(A334,'Water Data'!G$2:O$9999,3,FALSE))</f>
        <v>28.7</v>
      </c>
      <c r="J334" s="3">
        <f>IF(A334="NA","",VLOOKUP(A334,'Water Data'!G$2:O$9999,4,FALSE))</f>
        <v>20.41</v>
      </c>
      <c r="K334" s="3">
        <f>IF(A334="NA","",VLOOKUP(A334,'Water Data'!G$2:O$9999,6,FALSE))</f>
        <v>7.84</v>
      </c>
      <c r="L334" s="26">
        <f>IF(A334="NA","",VLOOKUP(A334,'Water Data'!G$2:O$9999,9,FALSE))</f>
        <v>19.943333330000002</v>
      </c>
      <c r="M334" s="22">
        <f>IF(A334="NA","",VLOOKUP(A334,Nutrients!A$2:L$9999,8,FALSE))</f>
        <v>0.88</v>
      </c>
      <c r="N334" s="22">
        <f>IF(A334="NA","",VLOOKUP(A334,Nutrients!A$2:L$9999,9,FALSE))</f>
        <v>0.26</v>
      </c>
      <c r="O334" s="23">
        <f>IF(A334="NA","",VLOOKUP(A334,Nutrients!A$2:L$9999,10,FALSE))</f>
        <v>0.33100000000000002</v>
      </c>
      <c r="P334" s="22">
        <f>IF(A334="NA","",VLOOKUP(A334,Nutrients!A$2:L$9999,11,FALSE))</f>
        <v>4.5</v>
      </c>
      <c r="Q334" s="24">
        <f>IF(A334="NA","",VLOOKUP(A334,Nutrients!A$2:L$9999,12,FALSE))</f>
        <v>61.55</v>
      </c>
      <c r="R334" s="26">
        <f>IF(A334="NA","",VLOOKUP(A334,Chla!A$2:O$9999,15,FALSE))</f>
        <v>7.6743120000000005</v>
      </c>
      <c r="S334" s="3">
        <f>IF(A334="NA","",VLOOKUP(A334,TSS!A$2:L$9999,12,FALSE))</f>
        <v>48</v>
      </c>
      <c r="T334" s="21">
        <f>IF(A334="NA","",VLOOKUP(A334,PCN!A$2:Q$9999,11,FALSE))</f>
        <v>0</v>
      </c>
      <c r="U334" s="21">
        <f>IF(A334="NA","",VLOOKUP(A334,PCN!A$2:Q$9999,12,FALSE))</f>
        <v>0</v>
      </c>
      <c r="V334" s="21">
        <f>IF(A334="NA","",VLOOKUP(A334,PCN!A$2:Q$9999,14,FALSE))</f>
        <v>0</v>
      </c>
      <c r="W334" s="21">
        <f>IF(A334="NA","",VLOOKUP(A334,PCN!A$2:Q$9999,15,FALSE))</f>
        <v>0</v>
      </c>
      <c r="X334" s="21">
        <f>IF(A334="NA","",VLOOKUP(A334,TN_DOC!A$2:I$9999,8,FALSE))</f>
        <v>0</v>
      </c>
      <c r="Y334" s="21">
        <f>IF(A334="NA","",VLOOKUP(A334,TN_DOC!A$2:I$9999,9,FALSE))</f>
        <v>0</v>
      </c>
      <c r="Z334" s="3"/>
    </row>
    <row r="335" spans="1:26" x14ac:dyDescent="0.2">
      <c r="A335" s="3">
        <v>10903</v>
      </c>
      <c r="B335" s="10" t="str">
        <f>IF(A335="NA","",VLOOKUP(A335,'QAQC ID Reference Page'!A$2:G$10999,2,FALSE))</f>
        <v>OBS0821W1</v>
      </c>
      <c r="C335" s="20">
        <f>IF(A335="NA","",VLOOKUP(A335,'QAQC ID Reference Page'!A$2:G$10999,3,FALSE))</f>
        <v>44411</v>
      </c>
      <c r="D335" s="12">
        <f>IF(A335="NA","",VLOOKUP(A335,'QAQC ID Reference Page'!A$2:G$10999,4,FALSE))</f>
        <v>0.49236111111111114</v>
      </c>
      <c r="E335" s="3">
        <f>IF(A335="NA","",VLOOKUP(A335,'QAQC ID Reference Page'!A$2:G$10999,5,FALSE))</f>
        <v>1018</v>
      </c>
      <c r="F335" s="3" t="str">
        <f>IF(A335="NA","",VLOOKUP(A335,'QAQC ID Reference Page'!A$2:G$10999,6,FALSE))</f>
        <v>E9</v>
      </c>
      <c r="G335" s="3" t="str">
        <f>IF(A335="NA","",VLOOKUP(A335,'QAQC ID Reference Page'!A$2:G$10999,7,FALSE))</f>
        <v>S</v>
      </c>
      <c r="H335" s="21">
        <f>IF(A335="NA","",VLOOKUP(A335,'Water Data'!G$2:O$9999,2,FALSE))</f>
        <v>8.75</v>
      </c>
      <c r="I335" s="21">
        <f>IF(A335="NA","",VLOOKUP(A335,'Water Data'!G$2:O$9999,3,FALSE))</f>
        <v>31.4</v>
      </c>
      <c r="J335" s="3">
        <f>IF(A335="NA","",VLOOKUP(A335,'Water Data'!G$2:O$9999,4,FALSE))</f>
        <v>5.51</v>
      </c>
      <c r="K335" s="3">
        <f>IF(A335="NA","",VLOOKUP(A335,'Water Data'!G$2:O$9999,6,FALSE))</f>
        <v>8.42</v>
      </c>
      <c r="L335" s="26">
        <f>IF(A335="NA","",VLOOKUP(A335,'Water Data'!G$2:O$9999,9,FALSE))</f>
        <v>12.14</v>
      </c>
      <c r="M335" s="22">
        <f>IF(A335="NA","",VLOOKUP(A335,Nutrients!A$2:L$9999,8,FALSE))</f>
        <v>0.08</v>
      </c>
      <c r="N335" s="22">
        <f>IF(A335="NA","",VLOOKUP(A335,Nutrients!A$2:L$9999,9,FALSE))</f>
        <v>0.12</v>
      </c>
      <c r="O335" s="23">
        <f>IF(A335="NA","",VLOOKUP(A335,Nutrients!A$2:L$9999,10,FALSE))</f>
        <v>-4.0000000000000001E-3</v>
      </c>
      <c r="P335" s="22">
        <f>IF(A335="NA","",VLOOKUP(A335,Nutrients!A$2:L$9999,11,FALSE))</f>
        <v>0.21</v>
      </c>
      <c r="Q335" s="24">
        <f>IF(A335="NA","",VLOOKUP(A335,Nutrients!A$2:L$9999,12,FALSE))</f>
        <v>72.36</v>
      </c>
      <c r="R335" s="26">
        <f>IF(A335="NA","",VLOOKUP(A335,Chla!A$2:O$9999,15,FALSE))</f>
        <v>24.457068</v>
      </c>
      <c r="S335" s="3">
        <f>IF(A335="NA","",VLOOKUP(A335,TSS!A$2:L$9999,12,FALSE))</f>
        <v>20</v>
      </c>
      <c r="T335" s="21">
        <f>IF(A335="NA","",VLOOKUP(A335,PCN!A$2:Q$9999,11,FALSE))</f>
        <v>0</v>
      </c>
      <c r="U335" s="21">
        <f>IF(A335="NA","",VLOOKUP(A335,PCN!A$2:Q$9999,12,FALSE))</f>
        <v>0</v>
      </c>
      <c r="V335" s="21">
        <f>IF(A335="NA","",VLOOKUP(A335,PCN!A$2:Q$9999,14,FALSE))</f>
        <v>0</v>
      </c>
      <c r="W335" s="21">
        <f>IF(A335="NA","",VLOOKUP(A335,PCN!A$2:Q$9999,15,FALSE))</f>
        <v>0</v>
      </c>
      <c r="X335" s="21">
        <f>IF(A335="NA","",VLOOKUP(A335,TN_DOC!A$2:I$9999,8,FALSE))</f>
        <v>0</v>
      </c>
      <c r="Y335" s="21">
        <f>IF(A335="NA","",VLOOKUP(A335,TN_DOC!A$2:I$9999,9,FALSE))</f>
        <v>0</v>
      </c>
      <c r="Z335" s="3"/>
    </row>
    <row r="336" spans="1:26" x14ac:dyDescent="0.2">
      <c r="A336" s="3">
        <v>10902</v>
      </c>
      <c r="B336" s="10" t="str">
        <f>IF(A336="NA","",VLOOKUP(A336,'QAQC ID Reference Page'!A$2:G$10999,2,FALSE))</f>
        <v>OBS0821W1</v>
      </c>
      <c r="C336" s="20">
        <f>IF(A336="NA","",VLOOKUP(A336,'QAQC ID Reference Page'!A$2:G$10999,3,FALSE))</f>
        <v>44411</v>
      </c>
      <c r="D336" s="12">
        <f>IF(A336="NA","",VLOOKUP(A336,'QAQC ID Reference Page'!A$2:G$10999,4,FALSE))</f>
        <v>0.50277777777777777</v>
      </c>
      <c r="E336" s="3">
        <f>IF(A336="NA","",VLOOKUP(A336,'QAQC ID Reference Page'!A$2:G$10999,5,FALSE))</f>
        <v>1042</v>
      </c>
      <c r="F336" s="3" t="str">
        <f>IF(A336="NA","",VLOOKUP(A336,'QAQC ID Reference Page'!A$2:G$10999,6,FALSE))</f>
        <v>E7C</v>
      </c>
      <c r="G336" s="3" t="str">
        <f>IF(A336="NA","",VLOOKUP(A336,'QAQC ID Reference Page'!A$2:G$10999,7,FALSE))</f>
        <v>S</v>
      </c>
      <c r="H336" s="21">
        <f>IF(A336="NA","",VLOOKUP(A336,'Water Data'!G$2:O$9999,2,FALSE))</f>
        <v>8.32</v>
      </c>
      <c r="I336" s="21">
        <f>IF(A336="NA","",VLOOKUP(A336,'Water Data'!G$2:O$9999,3,FALSE))</f>
        <v>30.6</v>
      </c>
      <c r="J336" s="3">
        <f>IF(A336="NA","",VLOOKUP(A336,'Water Data'!G$2:O$9999,4,FALSE))</f>
        <v>5.93</v>
      </c>
      <c r="K336" s="3">
        <f>IF(A336="NA","",VLOOKUP(A336,'Water Data'!G$2:O$9999,6,FALSE))</f>
        <v>8.23</v>
      </c>
      <c r="L336" s="26">
        <f>IF(A336="NA","",VLOOKUP(A336,'Water Data'!G$2:O$9999,9,FALSE))</f>
        <v>3.580333333</v>
      </c>
      <c r="M336" s="22">
        <f>IF(A336="NA","",VLOOKUP(A336,Nutrients!A$2:L$9999,8,FALSE))</f>
        <v>0.11</v>
      </c>
      <c r="N336" s="22">
        <f>IF(A336="NA","",VLOOKUP(A336,Nutrients!A$2:L$9999,9,FALSE))</f>
        <v>0.09</v>
      </c>
      <c r="O336" s="23">
        <f>IF(A336="NA","",VLOOKUP(A336,Nutrients!A$2:L$9999,10,FALSE))</f>
        <v>4.0000000000000001E-3</v>
      </c>
      <c r="P336" s="22">
        <f>IF(A336="NA","",VLOOKUP(A336,Nutrients!A$2:L$9999,11,FALSE))</f>
        <v>0.46</v>
      </c>
      <c r="Q336" s="24">
        <f>IF(A336="NA","",VLOOKUP(A336,Nutrients!A$2:L$9999,12,FALSE))</f>
        <v>54.61</v>
      </c>
      <c r="R336" s="26">
        <f>IF(A336="NA","",VLOOKUP(A336,Chla!A$2:O$9999,15,FALSE))</f>
        <v>12.144947999999999</v>
      </c>
      <c r="S336" s="3">
        <f>IF(A336="NA","",VLOOKUP(A336,TSS!A$2:L$9999,12,FALSE))</f>
        <v>16</v>
      </c>
      <c r="T336" s="21">
        <f>IF(A336="NA","",VLOOKUP(A336,PCN!A$2:Q$9999,11,FALSE))</f>
        <v>0</v>
      </c>
      <c r="U336" s="21">
        <f>IF(A336="NA","",VLOOKUP(A336,PCN!A$2:Q$9999,12,FALSE))</f>
        <v>0</v>
      </c>
      <c r="V336" s="21">
        <f>IF(A336="NA","",VLOOKUP(A336,PCN!A$2:Q$9999,14,FALSE))</f>
        <v>0</v>
      </c>
      <c r="W336" s="21">
        <f>IF(A336="NA","",VLOOKUP(A336,PCN!A$2:Q$9999,15,FALSE))</f>
        <v>0</v>
      </c>
      <c r="X336" s="21">
        <f>IF(A336="NA","",VLOOKUP(A336,TN_DOC!A$2:I$9999,8,FALSE))</f>
        <v>0</v>
      </c>
      <c r="Y336" s="21">
        <f>IF(A336="NA","",VLOOKUP(A336,TN_DOC!A$2:I$9999,9,FALSE))</f>
        <v>0</v>
      </c>
      <c r="Z336" s="3"/>
    </row>
    <row r="337" spans="1:26" x14ac:dyDescent="0.2">
      <c r="A337" s="3">
        <v>10907</v>
      </c>
      <c r="B337" s="10" t="str">
        <f>IF(A337="NA","",VLOOKUP(A337,'QAQC ID Reference Page'!A$2:G$10999,2,FALSE))</f>
        <v>OBS0821W1</v>
      </c>
      <c r="C337" s="20">
        <f>IF(A337="NA","",VLOOKUP(A337,'QAQC ID Reference Page'!A$2:G$10999,3,FALSE))</f>
        <v>44411</v>
      </c>
      <c r="D337" s="12">
        <f>IF(A337="NA","",VLOOKUP(A337,'QAQC ID Reference Page'!A$2:G$10999,4,FALSE))</f>
        <v>0.50277777777777777</v>
      </c>
      <c r="E337" s="3">
        <f>IF(A337="NA","",VLOOKUP(A337,'QAQC ID Reference Page'!A$2:G$10999,5,FALSE))</f>
        <v>1044</v>
      </c>
      <c r="F337" s="3" t="str">
        <f>IF(A337="NA","",VLOOKUP(A337,'QAQC ID Reference Page'!A$2:G$10999,6,FALSE))</f>
        <v>E7C</v>
      </c>
      <c r="G337" s="3" t="str">
        <f>IF(A337="NA","",VLOOKUP(A337,'QAQC ID Reference Page'!A$2:G$10999,7,FALSE))</f>
        <v>B</v>
      </c>
      <c r="H337" s="21">
        <f>IF(A337="NA","",VLOOKUP(A337,'Water Data'!G$2:O$9999,2,FALSE))</f>
        <v>4.26</v>
      </c>
      <c r="I337" s="21">
        <f>IF(A337="NA","",VLOOKUP(A337,'Water Data'!G$2:O$9999,3,FALSE))</f>
        <v>28.5</v>
      </c>
      <c r="J337" s="3">
        <f>IF(A337="NA","",VLOOKUP(A337,'Water Data'!G$2:O$9999,4,FALSE))</f>
        <v>26.24</v>
      </c>
      <c r="K337" s="3">
        <f>IF(A337="NA","",VLOOKUP(A337,'Water Data'!G$2:O$9999,6,FALSE))</f>
        <v>7.87</v>
      </c>
      <c r="L337" s="26">
        <f>IF(A337="NA","",VLOOKUP(A337,'Water Data'!G$2:O$9999,9,FALSE))</f>
        <v>22.28</v>
      </c>
      <c r="M337" s="22">
        <f>IF(A337="NA","",VLOOKUP(A337,Nutrients!A$2:L$9999,8,FALSE))</f>
        <v>0.81</v>
      </c>
      <c r="N337" s="22">
        <f>IF(A337="NA","",VLOOKUP(A337,Nutrients!A$2:L$9999,9,FALSE))</f>
        <v>0.2</v>
      </c>
      <c r="O337" s="23">
        <f>IF(A337="NA","",VLOOKUP(A337,Nutrients!A$2:L$9999,10,FALSE))</f>
        <v>0.34499999999999997</v>
      </c>
      <c r="P337" s="22">
        <f>IF(A337="NA","",VLOOKUP(A337,Nutrients!A$2:L$9999,11,FALSE))</f>
        <v>2.39</v>
      </c>
      <c r="Q337" s="24">
        <f>IF(A337="NA","",VLOOKUP(A337,Nutrients!A$2:L$9999,12,FALSE))</f>
        <v>53.61</v>
      </c>
      <c r="R337" s="26">
        <f>IF(A337="NA","",VLOOKUP(A337,Chla!A$2:O$9999,15,FALSE))</f>
        <v>5.3650680000000008</v>
      </c>
      <c r="S337" s="3">
        <f>IF(A337="NA","",VLOOKUP(A337,TSS!A$2:L$9999,12,FALSE))</f>
        <v>36</v>
      </c>
      <c r="T337" s="21">
        <f>IF(A337="NA","",VLOOKUP(A337,PCN!A$2:Q$9999,11,FALSE))</f>
        <v>0</v>
      </c>
      <c r="U337" s="21">
        <f>IF(A337="NA","",VLOOKUP(A337,PCN!A$2:Q$9999,12,FALSE))</f>
        <v>0</v>
      </c>
      <c r="V337" s="21">
        <f>IF(A337="NA","",VLOOKUP(A337,PCN!A$2:Q$9999,14,FALSE))</f>
        <v>0</v>
      </c>
      <c r="W337" s="21">
        <f>IF(A337="NA","",VLOOKUP(A337,PCN!A$2:Q$9999,15,FALSE))</f>
        <v>0</v>
      </c>
      <c r="X337" s="21">
        <f>IF(A337="NA","",VLOOKUP(A337,TN_DOC!A$2:I$9999,8,FALSE))</f>
        <v>0</v>
      </c>
      <c r="Y337" s="21">
        <f>IF(A337="NA","",VLOOKUP(A337,TN_DOC!A$2:I$9999,9,FALSE))</f>
        <v>0</v>
      </c>
      <c r="Z337" s="3"/>
    </row>
    <row r="338" spans="1:26" x14ac:dyDescent="0.2">
      <c r="A338" s="3">
        <v>10911</v>
      </c>
      <c r="B338" s="10" t="str">
        <f>IF(A338="NA","",VLOOKUP(A338,'QAQC ID Reference Page'!A$2:G$10999,2,FALSE))</f>
        <v>OBS0821W1</v>
      </c>
      <c r="C338" s="20">
        <f>IF(A338="NA","",VLOOKUP(A338,'QAQC ID Reference Page'!A$2:G$10999,3,FALSE))</f>
        <v>44411</v>
      </c>
      <c r="D338" s="12">
        <f>IF(A338="NA","",VLOOKUP(A338,'QAQC ID Reference Page'!A$2:G$10999,4,FALSE))</f>
        <v>0.51458333333333328</v>
      </c>
      <c r="E338" s="3">
        <f>IF(A338="NA","",VLOOKUP(A338,'QAQC ID Reference Page'!A$2:G$10999,5,FALSE))</f>
        <v>1023</v>
      </c>
      <c r="F338" s="3" t="str">
        <f>IF(A338="NA","",VLOOKUP(A338,'QAQC ID Reference Page'!A$2:G$10999,6,FALSE))</f>
        <v>E6</v>
      </c>
      <c r="G338" s="3" t="str">
        <f>IF(A338="NA","",VLOOKUP(A338,'QAQC ID Reference Page'!A$2:G$10999,7,FALSE))</f>
        <v>S</v>
      </c>
      <c r="H338" s="21">
        <f>IF(A338="NA","",VLOOKUP(A338,'Water Data'!G$2:O$9999,2,FALSE))</f>
        <v>7.12</v>
      </c>
      <c r="I338" s="21">
        <f>IF(A338="NA","",VLOOKUP(A338,'Water Data'!G$2:O$9999,3,FALSE))</f>
        <v>29.6</v>
      </c>
      <c r="J338" s="3">
        <f>IF(A338="NA","",VLOOKUP(A338,'Water Data'!G$2:O$9999,4,FALSE))</f>
        <v>4.1500000000000004</v>
      </c>
      <c r="K338" s="3">
        <f>IF(A338="NA","",VLOOKUP(A338,'Water Data'!G$2:O$9999,6,FALSE))</f>
        <v>7.78</v>
      </c>
      <c r="L338" s="26">
        <f>IF(A338="NA","",VLOOKUP(A338,'Water Data'!G$2:O$9999,9,FALSE))</f>
        <v>11.35333333</v>
      </c>
      <c r="M338" s="22">
        <f>IF(A338="NA","",VLOOKUP(A338,Nutrients!A$2:L$9999,8,FALSE))</f>
        <v>0.79</v>
      </c>
      <c r="N338" s="22">
        <f>IF(A338="NA","",VLOOKUP(A338,Nutrients!A$2:L$9999,9,FALSE))</f>
        <v>0.28999999999999998</v>
      </c>
      <c r="O338" s="23">
        <f>IF(A338="NA","",VLOOKUP(A338,Nutrients!A$2:L$9999,10,FALSE))</f>
        <v>9.0999999999999998E-2</v>
      </c>
      <c r="P338" s="22">
        <f>IF(A338="NA","",VLOOKUP(A338,Nutrients!A$2:L$9999,11,FALSE))</f>
        <v>0.63</v>
      </c>
      <c r="Q338" s="24">
        <f>IF(A338="NA","",VLOOKUP(A338,Nutrients!A$2:L$9999,12,FALSE))</f>
        <v>35.22</v>
      </c>
      <c r="R338" s="26">
        <f>IF(A338="NA","",VLOOKUP(A338,Chla!A$2:O$9999,15,FALSE))</f>
        <v>16.106991999999998</v>
      </c>
      <c r="S338" s="3">
        <f>IF(A338="NA","",VLOOKUP(A338,TSS!A$2:L$9999,12,FALSE))</f>
        <v>24</v>
      </c>
      <c r="T338" s="21">
        <f>IF(A338="NA","",VLOOKUP(A338,PCN!A$2:Q$9999,11,FALSE))</f>
        <v>0</v>
      </c>
      <c r="U338" s="21">
        <f>IF(A338="NA","",VLOOKUP(A338,PCN!A$2:Q$9999,12,FALSE))</f>
        <v>0</v>
      </c>
      <c r="V338" s="21">
        <f>IF(A338="NA","",VLOOKUP(A338,PCN!A$2:Q$9999,14,FALSE))</f>
        <v>0</v>
      </c>
      <c r="W338" s="21">
        <f>IF(A338="NA","",VLOOKUP(A338,PCN!A$2:Q$9999,15,FALSE))</f>
        <v>0</v>
      </c>
      <c r="X338" s="21">
        <f>IF(A338="NA","",VLOOKUP(A338,TN_DOC!A$2:I$9999,8,FALSE))</f>
        <v>0</v>
      </c>
      <c r="Y338" s="21">
        <f>IF(A338="NA","",VLOOKUP(A338,TN_DOC!A$2:I$9999,9,FALSE))</f>
        <v>0</v>
      </c>
      <c r="Z338" s="3"/>
    </row>
    <row r="339" spans="1:26" x14ac:dyDescent="0.2">
      <c r="A339" s="3">
        <v>10938</v>
      </c>
      <c r="B339" s="10" t="str">
        <f>IF(A339="NA","",VLOOKUP(A339,'QAQC ID Reference Page'!A$2:G$10999,2,FALSE))</f>
        <v>OBS0821W1</v>
      </c>
      <c r="C339" s="20">
        <f>IF(A339="NA","",VLOOKUP(A339,'QAQC ID Reference Page'!A$2:G$10999,3,FALSE))</f>
        <v>44412</v>
      </c>
      <c r="D339" s="12">
        <f>IF(A339="NA","",VLOOKUP(A339,'QAQC ID Reference Page'!A$2:G$10999,4,FALSE))</f>
        <v>0.27638888888888891</v>
      </c>
      <c r="E339" s="3">
        <f>IF(A339="NA","",VLOOKUP(A339,'QAQC ID Reference Page'!A$2:G$10999,5,FALSE))</f>
        <v>1020</v>
      </c>
      <c r="F339" s="3" t="str">
        <f>IF(A339="NA","",VLOOKUP(A339,'QAQC ID Reference Page'!A$2:G$10999,6,FALSE))</f>
        <v>B7C</v>
      </c>
      <c r="G339" s="3" t="str">
        <f>IF(A339="NA","",VLOOKUP(A339,'QAQC ID Reference Page'!A$2:G$10999,7,FALSE))</f>
        <v>S</v>
      </c>
      <c r="H339" s="21">
        <f>IF(A339="NA","",VLOOKUP(A339,'Water Data'!G$2:O$9999,2,FALSE))</f>
        <v>6.43</v>
      </c>
      <c r="I339" s="21">
        <f>IF(A339="NA","",VLOOKUP(A339,'Water Data'!G$2:O$9999,3,FALSE))</f>
        <v>28.8</v>
      </c>
      <c r="J339" s="3">
        <f>IF(A339="NA","",VLOOKUP(A339,'Water Data'!G$2:O$9999,4,FALSE))</f>
        <v>10.93</v>
      </c>
      <c r="K339" s="3">
        <f>IF(A339="NA","",VLOOKUP(A339,'Water Data'!G$2:O$9999,6,FALSE))</f>
        <v>7.82</v>
      </c>
      <c r="L339" s="26">
        <f>IF(A339="NA","",VLOOKUP(A339,'Water Data'!G$2:O$9999,9,FALSE))</f>
        <v>13.623333329999999</v>
      </c>
      <c r="M339" s="22">
        <f>IF(A339="NA","",VLOOKUP(A339,Nutrients!A$2:L$9999,8,FALSE))</f>
        <v>0.55000000000000004</v>
      </c>
      <c r="N339" s="22">
        <f>IF(A339="NA","",VLOOKUP(A339,Nutrients!A$2:L$9999,9,FALSE))</f>
        <v>0.05</v>
      </c>
      <c r="O339" s="23">
        <f>IF(A339="NA","",VLOOKUP(A339,Nutrients!A$2:L$9999,10,FALSE))</f>
        <v>0.115</v>
      </c>
      <c r="P339" s="22">
        <f>IF(A339="NA","",VLOOKUP(A339,Nutrients!A$2:L$9999,11,FALSE))</f>
        <v>1.25</v>
      </c>
      <c r="Q339" s="24">
        <f>IF(A339="NA","",VLOOKUP(A339,Nutrients!A$2:L$9999,12,FALSE))</f>
        <v>68.760000000000005</v>
      </c>
      <c r="R339" s="26">
        <f>IF(A339="NA","",VLOOKUP(A339,Chla!A$2:O$9999,15,FALSE))</f>
        <v>10.438972</v>
      </c>
      <c r="S339" s="3">
        <f>IF(A339="NA","",VLOOKUP(A339,TSS!A$2:L$9999,12,FALSE))</f>
        <v>28</v>
      </c>
      <c r="T339" s="21">
        <f>IF(A339="NA","",VLOOKUP(A339,PCN!A$2:Q$9999,11,FALSE))</f>
        <v>0</v>
      </c>
      <c r="U339" s="21">
        <f>IF(A339="NA","",VLOOKUP(A339,PCN!A$2:Q$9999,12,FALSE))</f>
        <v>0</v>
      </c>
      <c r="V339" s="21">
        <f>IF(A339="NA","",VLOOKUP(A339,PCN!A$2:Q$9999,14,FALSE))</f>
        <v>0</v>
      </c>
      <c r="W339" s="21">
        <f>IF(A339="NA","",VLOOKUP(A339,PCN!A$2:Q$9999,15,FALSE))</f>
        <v>0</v>
      </c>
      <c r="X339" s="21">
        <f>IF(A339="NA","",VLOOKUP(A339,TN_DOC!A$2:I$9999,8,FALSE))</f>
        <v>0</v>
      </c>
      <c r="Y339" s="21">
        <f>IF(A339="NA","",VLOOKUP(A339,TN_DOC!A$2:I$9999,9,FALSE))</f>
        <v>0</v>
      </c>
      <c r="Z339" s="3"/>
    </row>
    <row r="340" spans="1:26" x14ac:dyDescent="0.2">
      <c r="A340" s="3">
        <v>10927</v>
      </c>
      <c r="B340" s="10" t="str">
        <f>IF(A340="NA","",VLOOKUP(A340,'QAQC ID Reference Page'!A$2:G$10999,2,FALSE))</f>
        <v>OBS0821W1</v>
      </c>
      <c r="C340" s="20">
        <f>IF(A340="NA","",VLOOKUP(A340,'QAQC ID Reference Page'!A$2:G$10999,3,FALSE))</f>
        <v>44412</v>
      </c>
      <c r="D340" s="12">
        <f>IF(A340="NA","",VLOOKUP(A340,'QAQC ID Reference Page'!A$2:G$10999,4,FALSE))</f>
        <v>0.27638888888888891</v>
      </c>
      <c r="E340" s="3">
        <f>IF(A340="NA","",VLOOKUP(A340,'QAQC ID Reference Page'!A$2:G$10999,5,FALSE))</f>
        <v>1004</v>
      </c>
      <c r="F340" s="3" t="str">
        <f>IF(A340="NA","",VLOOKUP(A340,'QAQC ID Reference Page'!A$2:G$10999,6,FALSE))</f>
        <v>B7C</v>
      </c>
      <c r="G340" s="3" t="str">
        <f>IF(A340="NA","",VLOOKUP(A340,'QAQC ID Reference Page'!A$2:G$10999,7,FALSE))</f>
        <v>B</v>
      </c>
      <c r="H340" s="21">
        <f>IF(A340="NA","",VLOOKUP(A340,'Water Data'!G$2:O$9999,2,FALSE))</f>
        <v>4.7</v>
      </c>
      <c r="I340" s="21">
        <f>IF(A340="NA","",VLOOKUP(A340,'Water Data'!G$2:O$9999,3,FALSE))</f>
        <v>27.5</v>
      </c>
      <c r="J340" s="3">
        <f>IF(A340="NA","",VLOOKUP(A340,'Water Data'!G$2:O$9999,4,FALSE))</f>
        <v>26.19</v>
      </c>
      <c r="K340" s="3">
        <f>IF(A340="NA","",VLOOKUP(A340,'Water Data'!G$2:O$9999,6,FALSE))</f>
        <v>7.94</v>
      </c>
      <c r="L340" s="26">
        <f>IF(A340="NA","",VLOOKUP(A340,'Water Data'!G$2:O$9999,9,FALSE))</f>
        <v>22.31666667</v>
      </c>
      <c r="M340" s="22">
        <f>IF(A340="NA","",VLOOKUP(A340,Nutrients!A$2:L$9999,8,FALSE))</f>
        <v>3.06</v>
      </c>
      <c r="N340" s="22">
        <f>IF(A340="NA","",VLOOKUP(A340,Nutrients!A$2:L$9999,9,FALSE))</f>
        <v>0.33</v>
      </c>
      <c r="O340" s="23">
        <f>IF(A340="NA","",VLOOKUP(A340,Nutrients!A$2:L$9999,10,FALSE))</f>
        <v>1.3919999999999999</v>
      </c>
      <c r="P340" s="22">
        <f>IF(A340="NA","",VLOOKUP(A340,Nutrients!A$2:L$9999,11,FALSE))</f>
        <v>3.67</v>
      </c>
      <c r="Q340" s="24">
        <f>IF(A340="NA","",VLOOKUP(A340,Nutrients!A$2:L$9999,12,FALSE))</f>
        <v>55.74</v>
      </c>
      <c r="R340" s="26">
        <f>IF(A340="NA","",VLOOKUP(A340,Chla!A$2:O$9999,15,FALSE))</f>
        <v>7.6438439999999988</v>
      </c>
      <c r="S340" s="3">
        <f>IF(A340="NA","",VLOOKUP(A340,TSS!A$2:L$9999,12,FALSE))</f>
        <v>84</v>
      </c>
      <c r="T340" s="21">
        <f>IF(A340="NA","",VLOOKUP(A340,PCN!A$2:Q$9999,11,FALSE))</f>
        <v>0</v>
      </c>
      <c r="U340" s="21">
        <f>IF(A340="NA","",VLOOKUP(A340,PCN!A$2:Q$9999,12,FALSE))</f>
        <v>0</v>
      </c>
      <c r="V340" s="21">
        <f>IF(A340="NA","",VLOOKUP(A340,PCN!A$2:Q$9999,14,FALSE))</f>
        <v>0</v>
      </c>
      <c r="W340" s="21">
        <f>IF(A340="NA","",VLOOKUP(A340,PCN!A$2:Q$9999,15,FALSE))</f>
        <v>0</v>
      </c>
      <c r="X340" s="21">
        <f>IF(A340="NA","",VLOOKUP(A340,TN_DOC!A$2:I$9999,8,FALSE))</f>
        <v>0</v>
      </c>
      <c r="Y340" s="21">
        <f>IF(A340="NA","",VLOOKUP(A340,TN_DOC!A$2:I$9999,9,FALSE))</f>
        <v>0</v>
      </c>
      <c r="Z340" s="3"/>
    </row>
    <row r="341" spans="1:26" x14ac:dyDescent="0.2">
      <c r="A341" s="3">
        <v>10939</v>
      </c>
      <c r="B341" s="10" t="str">
        <f>IF(A341="NA","",VLOOKUP(A341,'QAQC ID Reference Page'!A$2:G$10999,2,FALSE))</f>
        <v>OBS0821W1</v>
      </c>
      <c r="C341" s="20">
        <f>IF(A341="NA","",VLOOKUP(A341,'QAQC ID Reference Page'!A$2:G$10999,3,FALSE))</f>
        <v>44412</v>
      </c>
      <c r="D341" s="12">
        <f>IF(A341="NA","",VLOOKUP(A341,'QAQC ID Reference Page'!A$2:G$10999,4,FALSE))</f>
        <v>0.30833333333333335</v>
      </c>
      <c r="E341" s="3">
        <f>IF(A341="NA","",VLOOKUP(A341,'QAQC ID Reference Page'!A$2:G$10999,5,FALSE))</f>
        <v>1002</v>
      </c>
      <c r="F341" s="3" t="str">
        <f>IF(A341="NA","",VLOOKUP(A341,'QAQC ID Reference Page'!A$2:G$10999,6,FALSE))</f>
        <v>B11</v>
      </c>
      <c r="G341" s="3" t="str">
        <f>IF(A341="NA","",VLOOKUP(A341,'QAQC ID Reference Page'!A$2:G$10999,7,FALSE))</f>
        <v>S</v>
      </c>
      <c r="H341" s="21">
        <f>IF(A341="NA","",VLOOKUP(A341,'Water Data'!G$2:O$9999,2,FALSE))</f>
        <v>6.05</v>
      </c>
      <c r="I341" s="21">
        <f>IF(A341="NA","",VLOOKUP(A341,'Water Data'!G$2:O$9999,3,FALSE))</f>
        <v>30.1</v>
      </c>
      <c r="J341" s="3">
        <f>IF(A341="NA","",VLOOKUP(A341,'Water Data'!G$2:O$9999,4,FALSE))</f>
        <v>7.38</v>
      </c>
      <c r="K341" s="3">
        <f>IF(A341="NA","",VLOOKUP(A341,'Water Data'!G$2:O$9999,6,FALSE))</f>
        <v>8.18</v>
      </c>
      <c r="L341" s="26">
        <f>IF(A341="NA","",VLOOKUP(A341,'Water Data'!G$2:O$9999,9,FALSE))</f>
        <v>14.616666670000001</v>
      </c>
      <c r="M341" s="22">
        <f>IF(A341="NA","",VLOOKUP(A341,Nutrients!A$2:L$9999,8,FALSE))</f>
        <v>0.09</v>
      </c>
      <c r="N341" s="22">
        <f>IF(A341="NA","",VLOOKUP(A341,Nutrients!A$2:L$9999,9,FALSE))</f>
        <v>0.54</v>
      </c>
      <c r="O341" s="23">
        <f>IF(A341="NA","",VLOOKUP(A341,Nutrients!A$2:L$9999,10,FALSE))</f>
        <v>1.9E-2</v>
      </c>
      <c r="P341" s="22">
        <f>IF(A341="NA","",VLOOKUP(A341,Nutrients!A$2:L$9999,11,FALSE))</f>
        <v>1.17</v>
      </c>
      <c r="Q341" s="24">
        <f>IF(A341="NA","",VLOOKUP(A341,Nutrients!A$2:L$9999,12,FALSE))</f>
        <v>100.27</v>
      </c>
      <c r="R341" s="26">
        <f>IF(A341="NA","",VLOOKUP(A341,Chla!A$2:O$9999,15,FALSE))</f>
        <v>12.56588</v>
      </c>
      <c r="S341" s="3">
        <f>IF(A341="NA","",VLOOKUP(A341,TSS!A$2:L$9999,12,FALSE))</f>
        <v>28</v>
      </c>
      <c r="T341" s="21">
        <f>IF(A341="NA","",VLOOKUP(A341,PCN!A$2:Q$9999,11,FALSE))</f>
        <v>0</v>
      </c>
      <c r="U341" s="21">
        <f>IF(A341="NA","",VLOOKUP(A341,PCN!A$2:Q$9999,12,FALSE))</f>
        <v>0</v>
      </c>
      <c r="V341" s="21">
        <f>IF(A341="NA","",VLOOKUP(A341,PCN!A$2:Q$9999,14,FALSE))</f>
        <v>0</v>
      </c>
      <c r="W341" s="21">
        <f>IF(A341="NA","",VLOOKUP(A341,PCN!A$2:Q$9999,15,FALSE))</f>
        <v>0</v>
      </c>
      <c r="X341" s="21">
        <f>IF(A341="NA","",VLOOKUP(A341,TN_DOC!A$2:I$9999,8,FALSE))</f>
        <v>0</v>
      </c>
      <c r="Y341" s="21">
        <f>IF(A341="NA","",VLOOKUP(A341,TN_DOC!A$2:I$9999,9,FALSE))</f>
        <v>0</v>
      </c>
      <c r="Z341" s="3"/>
    </row>
    <row r="342" spans="1:26" x14ac:dyDescent="0.2">
      <c r="A342" s="10">
        <v>10936</v>
      </c>
      <c r="B342" s="10" t="str">
        <f>IF(A342="NA","",VLOOKUP(A342,'QAQC ID Reference Page'!A$2:G$10999,2,FALSE))</f>
        <v>OBS0821W1</v>
      </c>
      <c r="C342" s="20">
        <f>IF(A342="NA","",VLOOKUP(A342,'QAQC ID Reference Page'!A$2:G$10999,3,FALSE))</f>
        <v>44412</v>
      </c>
      <c r="D342" s="12">
        <f>IF(A342="NA","",VLOOKUP(A342,'QAQC ID Reference Page'!A$2:G$10999,4,FALSE))</f>
        <v>0.32430555555555557</v>
      </c>
      <c r="E342" s="3">
        <f>IF(A342="NA","",VLOOKUP(A342,'QAQC ID Reference Page'!A$2:G$10999,5,FALSE))</f>
        <v>1037</v>
      </c>
      <c r="F342" s="3" t="str">
        <f>IF(A342="NA","",VLOOKUP(A342,'QAQC ID Reference Page'!A$2:G$10999,6,FALSE))</f>
        <v>BSR</v>
      </c>
      <c r="G342" s="3" t="str">
        <f>IF(A342="NA","",VLOOKUP(A342,'QAQC ID Reference Page'!A$2:G$10999,7,FALSE))</f>
        <v>S</v>
      </c>
      <c r="H342" s="21">
        <f>IF(A342="NA","",VLOOKUP(A342,'Water Data'!G$2:O$9999,2,FALSE))</f>
        <v>5.42</v>
      </c>
      <c r="I342" s="21">
        <f>IF(A342="NA","",VLOOKUP(A342,'Water Data'!G$2:O$9999,3,FALSE))</f>
        <v>29.6</v>
      </c>
      <c r="J342" s="3">
        <f>IF(A342="NA","",VLOOKUP(A342,'Water Data'!G$2:O$9999,4,FALSE))</f>
        <v>4.75</v>
      </c>
      <c r="K342" s="3">
        <f>IF(A342="NA","",VLOOKUP(A342,'Water Data'!G$2:O$9999,6,FALSE))</f>
        <v>7.57</v>
      </c>
      <c r="L342" s="26">
        <f>IF(A342="NA","",VLOOKUP(A342,'Water Data'!G$2:O$9999,9,FALSE))</f>
        <v>5.6826666670000003</v>
      </c>
      <c r="M342" s="22">
        <f>IF(A342="NA","",VLOOKUP(A342,Nutrients!A$2:L$9999,8,FALSE))</f>
        <v>0.08</v>
      </c>
      <c r="N342" s="22">
        <f>IF(A342="NA","",VLOOKUP(A342,Nutrients!A$2:L$9999,9,FALSE))</f>
        <v>0.15</v>
      </c>
      <c r="O342" s="23">
        <f>IF(A342="NA","",VLOOKUP(A342,Nutrients!A$2:L$9999,10,FALSE))</f>
        <v>1.4999999999999999E-2</v>
      </c>
      <c r="P342" s="22">
        <f>IF(A342="NA","",VLOOKUP(A342,Nutrients!A$2:L$9999,11,FALSE))</f>
        <v>0.56999999999999995</v>
      </c>
      <c r="Q342" s="24">
        <f>IF(A342="NA","",VLOOKUP(A342,Nutrients!A$2:L$9999,12,FALSE))</f>
        <v>40.93</v>
      </c>
      <c r="R342" s="26">
        <f>IF(A342="NA","",VLOOKUP(A342,Chla!A$2:O$9999,15,FALSE))</f>
        <v>18.326040000000003</v>
      </c>
      <c r="S342" s="3">
        <f>IF(A342="NA","",VLOOKUP(A342,TSS!A$2:L$9999,12,FALSE))</f>
        <v>32</v>
      </c>
      <c r="T342" s="21">
        <f>IF(A342="NA","",VLOOKUP(A342,PCN!A$2:Q$9999,11,FALSE))</f>
        <v>0</v>
      </c>
      <c r="U342" s="21">
        <f>IF(A342="NA","",VLOOKUP(A342,PCN!A$2:Q$9999,12,FALSE))</f>
        <v>0</v>
      </c>
      <c r="V342" s="21">
        <f>IF(A342="NA","",VLOOKUP(A342,PCN!A$2:Q$9999,14,FALSE))</f>
        <v>0</v>
      </c>
      <c r="W342" s="21">
        <f>IF(A342="NA","",VLOOKUP(A342,PCN!A$2:Q$9999,15,FALSE))</f>
        <v>0</v>
      </c>
      <c r="X342" s="21">
        <f>IF(A342="NA","",VLOOKUP(A342,TN_DOC!A$2:I$9999,8,FALSE))</f>
        <v>0</v>
      </c>
      <c r="Y342" s="21">
        <f>IF(A342="NA","",VLOOKUP(A342,TN_DOC!A$2:I$9999,9,FALSE))</f>
        <v>0</v>
      </c>
      <c r="Z342" s="3"/>
    </row>
    <row r="343" spans="1:26" x14ac:dyDescent="0.2">
      <c r="A343" s="10">
        <v>10920</v>
      </c>
      <c r="B343" s="10" t="str">
        <f>IF(A343="NA","",VLOOKUP(A343,'QAQC ID Reference Page'!A$2:G$10999,2,FALSE))</f>
        <v>OBS0821W1</v>
      </c>
      <c r="C343" s="20">
        <f>IF(A343="NA","",VLOOKUP(A343,'QAQC ID Reference Page'!A$2:G$10999,3,FALSE))</f>
        <v>44412</v>
      </c>
      <c r="D343" s="12">
        <f>IF(A343="NA","",VLOOKUP(A343,'QAQC ID Reference Page'!A$2:G$10999,4,FALSE))</f>
        <v>0.34861111111111109</v>
      </c>
      <c r="E343" s="3">
        <f>IF(A343="NA","",VLOOKUP(A343,'QAQC ID Reference Page'!A$2:G$10999,5,FALSE))</f>
        <v>1031</v>
      </c>
      <c r="F343" s="3" t="str">
        <f>IF(A343="NA","",VLOOKUP(A343,'QAQC ID Reference Page'!A$2:G$10999,6,FALSE))</f>
        <v>WB</v>
      </c>
      <c r="G343" s="3" t="str">
        <f>IF(A343="NA","",VLOOKUP(A343,'QAQC ID Reference Page'!A$2:G$10999,7,FALSE))</f>
        <v>S</v>
      </c>
      <c r="H343" s="21">
        <f>IF(A343="NA","",VLOOKUP(A343,'Water Data'!G$2:O$9999,2,FALSE))</f>
        <v>5.78</v>
      </c>
      <c r="I343" s="21">
        <f>IF(A343="NA","",VLOOKUP(A343,'Water Data'!G$2:O$9999,3,FALSE))</f>
        <v>29.7</v>
      </c>
      <c r="J343" s="3">
        <f>IF(A343="NA","",VLOOKUP(A343,'Water Data'!G$2:O$9999,4,FALSE))</f>
        <v>3.67</v>
      </c>
      <c r="K343" s="3">
        <f>IF(A343="NA","",VLOOKUP(A343,'Water Data'!G$2:O$9999,6,FALSE))</f>
        <v>7.76</v>
      </c>
      <c r="L343" s="26">
        <f>IF(A343="NA","",VLOOKUP(A343,'Water Data'!G$2:O$9999,9,FALSE))</f>
        <v>0.2102</v>
      </c>
      <c r="M343" s="22">
        <f>IF(A343="NA","",VLOOKUP(A343,Nutrients!A$2:L$9999,8,FALSE))</f>
        <v>0.2</v>
      </c>
      <c r="N343" s="22">
        <f>IF(A343="NA","",VLOOKUP(A343,Nutrients!A$2:L$9999,9,FALSE))</f>
        <v>0.2</v>
      </c>
      <c r="O343" s="23">
        <f>IF(A343="NA","",VLOOKUP(A343,Nutrients!A$2:L$9999,10,FALSE))</f>
        <v>5.0000000000000001E-3</v>
      </c>
      <c r="P343" s="22">
        <f>IF(A343="NA","",VLOOKUP(A343,Nutrients!A$2:L$9999,11,FALSE))</f>
        <v>1.21</v>
      </c>
      <c r="Q343" s="24">
        <f>IF(A343="NA","",VLOOKUP(A343,Nutrients!A$2:L$9999,12,FALSE))</f>
        <v>40.07</v>
      </c>
      <c r="R343" s="26">
        <f>IF(A343="NA","",VLOOKUP(A343,Chla!A$2:O$9999,15,FALSE))</f>
        <v>14.472415999999999</v>
      </c>
      <c r="S343" s="3">
        <f>IF(A343="NA","",VLOOKUP(A343,TSS!A$2:L$9999,12,FALSE))</f>
        <v>16</v>
      </c>
      <c r="T343" s="21">
        <f>IF(A343="NA","",VLOOKUP(A343,PCN!A$2:Q$9999,11,FALSE))</f>
        <v>0</v>
      </c>
      <c r="U343" s="21">
        <f>IF(A343="NA","",VLOOKUP(A343,PCN!A$2:Q$9999,12,FALSE))</f>
        <v>0</v>
      </c>
      <c r="V343" s="21">
        <f>IF(A343="NA","",VLOOKUP(A343,PCN!A$2:Q$9999,14,FALSE))</f>
        <v>0</v>
      </c>
      <c r="W343" s="21">
        <f>IF(A343="NA","",VLOOKUP(A343,PCN!A$2:Q$9999,15,FALSE))</f>
        <v>0</v>
      </c>
      <c r="X343" s="21">
        <f>IF(A343="NA","",VLOOKUP(A343,TN_DOC!A$2:I$9999,8,FALSE))</f>
        <v>0</v>
      </c>
      <c r="Y343" s="21">
        <f>IF(A343="NA","",VLOOKUP(A343,TN_DOC!A$2:I$9999,9,FALSE))</f>
        <v>0</v>
      </c>
      <c r="Z343" s="3"/>
    </row>
    <row r="344" spans="1:26" x14ac:dyDescent="0.2">
      <c r="A344" s="3">
        <v>10940</v>
      </c>
      <c r="B344" s="10" t="str">
        <f>IF(A344="NA","",VLOOKUP(A344,'QAQC ID Reference Page'!A$2:G$10999,2,FALSE))</f>
        <v>OBS0821W1</v>
      </c>
      <c r="C344" s="20">
        <f>IF(A344="NA","",VLOOKUP(A344,'QAQC ID Reference Page'!A$2:G$10999,3,FALSE))</f>
        <v>44412</v>
      </c>
      <c r="D344" s="12">
        <f>IF(A344="NA","",VLOOKUP(A344,'QAQC ID Reference Page'!A$2:G$10999,4,FALSE))</f>
        <v>0.37083333333333335</v>
      </c>
      <c r="E344" s="3">
        <f>IF(A344="NA","",VLOOKUP(A344,'QAQC ID Reference Page'!A$2:G$10999,5,FALSE))</f>
        <v>1009</v>
      </c>
      <c r="F344" s="3" t="str">
        <f>IF(A344="NA","",VLOOKUP(A344,'QAQC ID Reference Page'!A$2:G$10999,6,FALSE))</f>
        <v>C9</v>
      </c>
      <c r="G344" s="3" t="str">
        <f>IF(A344="NA","",VLOOKUP(A344,'QAQC ID Reference Page'!A$2:G$10999,7,FALSE))</f>
        <v>S</v>
      </c>
      <c r="H344" s="21">
        <f>IF(A344="NA","",VLOOKUP(A344,'Water Data'!G$2:O$9999,2,FALSE))</f>
        <v>7.98</v>
      </c>
      <c r="I344" s="21">
        <f>IF(A344="NA","",VLOOKUP(A344,'Water Data'!G$2:O$9999,3,FALSE))</f>
        <v>29.6</v>
      </c>
      <c r="J344" s="3">
        <f>IF(A344="NA","",VLOOKUP(A344,'Water Data'!G$2:O$9999,4,FALSE))</f>
        <v>5.89</v>
      </c>
      <c r="K344" s="3">
        <f>IF(A344="NA","",VLOOKUP(A344,'Water Data'!G$2:O$9999,6,FALSE))</f>
        <v>8.1999999999999993</v>
      </c>
      <c r="L344" s="26">
        <f>IF(A344="NA","",VLOOKUP(A344,'Water Data'!G$2:O$9999,9,FALSE))</f>
        <v>12.463333329999999</v>
      </c>
      <c r="M344" s="22">
        <f>IF(A344="NA","",VLOOKUP(A344,Nutrients!A$2:L$9999,8,FALSE))</f>
        <v>0.02</v>
      </c>
      <c r="N344" s="22">
        <f>IF(A344="NA","",VLOOKUP(A344,Nutrients!A$2:L$9999,9,FALSE))</f>
        <v>0.04</v>
      </c>
      <c r="O344" s="23">
        <f>IF(A344="NA","",VLOOKUP(A344,Nutrients!A$2:L$9999,10,FALSE))</f>
        <v>-2E-3</v>
      </c>
      <c r="P344" s="22">
        <f>IF(A344="NA","",VLOOKUP(A344,Nutrients!A$2:L$9999,11,FALSE))</f>
        <v>0.77</v>
      </c>
      <c r="Q344" s="24">
        <f>IF(A344="NA","",VLOOKUP(A344,Nutrients!A$2:L$9999,12,FALSE))</f>
        <v>31.28</v>
      </c>
      <c r="R344" s="26">
        <f>IF(A344="NA","",VLOOKUP(A344,Chla!A$2:O$9999,15,FALSE))</f>
        <v>9.9191959999999995</v>
      </c>
      <c r="S344" s="3">
        <f>IF(A344="NA","",VLOOKUP(A344,TSS!A$2:L$9999,12,FALSE))</f>
        <v>20</v>
      </c>
      <c r="T344" s="21">
        <f>IF(A344="NA","",VLOOKUP(A344,PCN!A$2:Q$9999,11,FALSE))</f>
        <v>0</v>
      </c>
      <c r="U344" s="21">
        <f>IF(A344="NA","",VLOOKUP(A344,PCN!A$2:Q$9999,12,FALSE))</f>
        <v>0</v>
      </c>
      <c r="V344" s="21">
        <f>IF(A344="NA","",VLOOKUP(A344,PCN!A$2:Q$9999,14,FALSE))</f>
        <v>0</v>
      </c>
      <c r="W344" s="21">
        <f>IF(A344="NA","",VLOOKUP(A344,PCN!A$2:Q$9999,15,FALSE))</f>
        <v>0</v>
      </c>
      <c r="X344" s="21">
        <f>IF(A344="NA","",VLOOKUP(A344,TN_DOC!A$2:I$9999,8,FALSE))</f>
        <v>0</v>
      </c>
      <c r="Y344" s="21">
        <f>IF(A344="NA","",VLOOKUP(A344,TN_DOC!A$2:I$9999,9,FALSE))</f>
        <v>0</v>
      </c>
      <c r="Z344" s="3"/>
    </row>
    <row r="345" spans="1:26" x14ac:dyDescent="0.2">
      <c r="A345" s="3">
        <v>10925</v>
      </c>
      <c r="B345" s="10" t="str">
        <f>IF(A345="NA","",VLOOKUP(A345,'QAQC ID Reference Page'!A$2:G$10999,2,FALSE))</f>
        <v>OBS0821W1</v>
      </c>
      <c r="C345" s="20">
        <f>IF(A345="NA","",VLOOKUP(A345,'QAQC ID Reference Page'!A$2:G$10999,3,FALSE))</f>
        <v>44412</v>
      </c>
      <c r="D345" s="12">
        <f>IF(A345="NA","",VLOOKUP(A345,'QAQC ID Reference Page'!A$2:G$10999,4,FALSE))</f>
        <v>0.40347222222222223</v>
      </c>
      <c r="E345" s="3">
        <f>IF(A345="NA","",VLOOKUP(A345,'QAQC ID Reference Page'!A$2:G$10999,5,FALSE))</f>
        <v>1011</v>
      </c>
      <c r="F345" s="3" t="str">
        <f>IF(A345="NA","",VLOOKUP(A345,'QAQC ID Reference Page'!A$2:G$10999,6,FALSE))</f>
        <v>C7C</v>
      </c>
      <c r="G345" s="3" t="str">
        <f>IF(A345="NA","",VLOOKUP(A345,'QAQC ID Reference Page'!A$2:G$10999,7,FALSE))</f>
        <v>S</v>
      </c>
      <c r="H345" s="21">
        <f>IF(A345="NA","",VLOOKUP(A345,'Water Data'!G$2:O$9999,2,FALSE))</f>
        <v>8.24</v>
      </c>
      <c r="I345" s="21">
        <f>IF(A345="NA","",VLOOKUP(A345,'Water Data'!G$2:O$9999,3,FALSE))</f>
        <v>29.6</v>
      </c>
      <c r="J345" s="3">
        <f>IF(A345="NA","",VLOOKUP(A345,'Water Data'!G$2:O$9999,4,FALSE))</f>
        <v>7.14</v>
      </c>
      <c r="K345" s="3">
        <f>IF(A345="NA","",VLOOKUP(A345,'Water Data'!G$2:O$9999,6,FALSE))</f>
        <v>8.2799999999999994</v>
      </c>
      <c r="L345" s="3">
        <f>IF(A345="NA","",VLOOKUP(A345,'Water Data'!G$2:O$9999,9,FALSE))</f>
        <v>10.87</v>
      </c>
      <c r="M345" s="22">
        <f>IF(A345="NA","",VLOOKUP(A345,Nutrients!A$2:L$9999,8,FALSE))</f>
        <v>0.09</v>
      </c>
      <c r="N345" s="22">
        <f>IF(A345="NA","",VLOOKUP(A345,Nutrients!A$2:L$9999,9,FALSE))</f>
        <v>0.06</v>
      </c>
      <c r="O345" s="23">
        <f>IF(A345="NA","",VLOOKUP(A345,Nutrients!A$2:L$9999,10,FALSE))</f>
        <v>7.0000000000000001E-3</v>
      </c>
      <c r="P345" s="22">
        <f>IF(A345="NA","",VLOOKUP(A345,Nutrients!A$2:L$9999,11,FALSE))</f>
        <v>0.43</v>
      </c>
      <c r="Q345" s="24">
        <f>IF(A345="NA","",VLOOKUP(A345,Nutrients!A$2:L$9999,12,FALSE))</f>
        <v>38.700000000000003</v>
      </c>
      <c r="R345" s="26">
        <f>IF(A345="NA","",VLOOKUP(A345,Chla!A$2:O$9999,15,FALSE))</f>
        <v>9.6613800000000012</v>
      </c>
      <c r="S345" s="3">
        <f>IF(A345="NA","",VLOOKUP(A345,TSS!A$2:L$9999,12,FALSE))</f>
        <v>20</v>
      </c>
      <c r="T345" s="21">
        <f>IF(A345="NA","",VLOOKUP(A345,PCN!A$2:Q$9999,11,FALSE))</f>
        <v>0</v>
      </c>
      <c r="U345" s="21">
        <f>IF(A345="NA","",VLOOKUP(A345,PCN!A$2:Q$9999,12,FALSE))</f>
        <v>0</v>
      </c>
      <c r="V345" s="21">
        <f>IF(A345="NA","",VLOOKUP(A345,PCN!A$2:Q$9999,14,FALSE))</f>
        <v>0</v>
      </c>
      <c r="W345" s="21">
        <f>IF(A345="NA","",VLOOKUP(A345,PCN!A$2:Q$9999,15,FALSE))</f>
        <v>0</v>
      </c>
      <c r="X345" s="21">
        <f>IF(A345="NA","",VLOOKUP(A345,TN_DOC!A$2:I$9999,8,FALSE))</f>
        <v>0</v>
      </c>
      <c r="Y345" s="21">
        <f>IF(A345="NA","",VLOOKUP(A345,TN_DOC!A$2:I$9999,9,FALSE))</f>
        <v>0</v>
      </c>
      <c r="Z345" s="3"/>
    </row>
    <row r="346" spans="1:26" x14ac:dyDescent="0.2">
      <c r="A346" s="3">
        <v>10935</v>
      </c>
      <c r="B346" s="10" t="str">
        <f>IF(A346="NA","",VLOOKUP(A346,'QAQC ID Reference Page'!A$2:G$10999,2,FALSE))</f>
        <v>OBS0821W1</v>
      </c>
      <c r="C346" s="20">
        <f>IF(A346="NA","",VLOOKUP(A346,'QAQC ID Reference Page'!A$2:G$10999,3,FALSE))</f>
        <v>44412</v>
      </c>
      <c r="D346" s="12">
        <f>IF(A346="NA","",VLOOKUP(A346,'QAQC ID Reference Page'!A$2:G$10999,4,FALSE))</f>
        <v>0.40347222222222223</v>
      </c>
      <c r="E346" s="3">
        <f>IF(A346="NA","",VLOOKUP(A346,'QAQC ID Reference Page'!A$2:G$10999,5,FALSE))</f>
        <v>1019</v>
      </c>
      <c r="F346" s="3" t="str">
        <f>IF(A346="NA","",VLOOKUP(A346,'QAQC ID Reference Page'!A$2:G$10999,6,FALSE))</f>
        <v>C7C</v>
      </c>
      <c r="G346" s="3" t="str">
        <f>IF(A346="NA","",VLOOKUP(A346,'QAQC ID Reference Page'!A$2:G$10999,7,FALSE))</f>
        <v>B</v>
      </c>
      <c r="H346" s="21">
        <f>IF(A346="NA","",VLOOKUP(A346,'Water Data'!G$2:O$9999,2,FALSE))</f>
        <v>4.92</v>
      </c>
      <c r="I346" s="21">
        <f>IF(A346="NA","",VLOOKUP(A346,'Water Data'!G$2:O$9999,3,FALSE))</f>
        <v>28</v>
      </c>
      <c r="J346" s="3">
        <f>IF(A346="NA","",VLOOKUP(A346,'Water Data'!G$2:O$9999,4,FALSE))</f>
        <v>28.04</v>
      </c>
      <c r="K346" s="3">
        <f>IF(A346="NA","",VLOOKUP(A346,'Water Data'!G$2:O$9999,6,FALSE))</f>
        <v>7.91</v>
      </c>
      <c r="L346" s="3">
        <f>IF(A346="NA","",VLOOKUP(A346,'Water Data'!G$2:O$9999,9,FALSE))</f>
        <v>23.3</v>
      </c>
      <c r="M346" s="22">
        <f>IF(A346="NA","",VLOOKUP(A346,Nutrients!A$2:L$9999,8,FALSE))</f>
        <v>1.96</v>
      </c>
      <c r="N346" s="22">
        <f>IF(A346="NA","",VLOOKUP(A346,Nutrients!A$2:L$9999,9,FALSE))</f>
        <v>0.28999999999999998</v>
      </c>
      <c r="O346" s="23">
        <f>IF(A346="NA","",VLOOKUP(A346,Nutrients!A$2:L$9999,10,FALSE))</f>
        <v>1.032</v>
      </c>
      <c r="P346" s="22">
        <f>IF(A346="NA","",VLOOKUP(A346,Nutrients!A$2:L$9999,11,FALSE))</f>
        <v>2.5</v>
      </c>
      <c r="Q346" s="24">
        <f>IF(A346="NA","",VLOOKUP(A346,Nutrients!A$2:L$9999,12,FALSE))</f>
        <v>58.68</v>
      </c>
      <c r="R346" s="26">
        <f>IF(A346="NA","",VLOOKUP(A346,Chla!A$2:O$9999,15,FALSE))</f>
        <v>3.3589480000000003</v>
      </c>
      <c r="S346" s="3">
        <f>IF(A346="NA","",VLOOKUP(A346,TSS!A$2:L$9999,12,FALSE))</f>
        <v>72</v>
      </c>
      <c r="T346" s="21">
        <f>IF(A346="NA","",VLOOKUP(A346,PCN!A$2:Q$9999,11,FALSE))</f>
        <v>0</v>
      </c>
      <c r="U346" s="21">
        <f>IF(A346="NA","",VLOOKUP(A346,PCN!A$2:Q$9999,12,FALSE))</f>
        <v>0</v>
      </c>
      <c r="V346" s="21">
        <f>IF(A346="NA","",VLOOKUP(A346,PCN!A$2:Q$9999,14,FALSE))</f>
        <v>0</v>
      </c>
      <c r="W346" s="21">
        <f>IF(A346="NA","",VLOOKUP(A346,PCN!A$2:Q$9999,15,FALSE))</f>
        <v>0</v>
      </c>
      <c r="X346" s="21">
        <f>IF(A346="NA","",VLOOKUP(A346,TN_DOC!A$2:I$9999,8,FALSE))</f>
        <v>0</v>
      </c>
      <c r="Y346" s="21">
        <f>IF(A346="NA","",VLOOKUP(A346,TN_DOC!A$2:I$9999,9,FALSE))</f>
        <v>0</v>
      </c>
      <c r="Z346" s="3"/>
    </row>
    <row r="347" spans="1:26" x14ac:dyDescent="0.2">
      <c r="A347" s="3">
        <v>10934</v>
      </c>
      <c r="B347" s="10" t="str">
        <f>IF(A347="NA","",VLOOKUP(A347,'QAQC ID Reference Page'!A$2:G$10999,2,FALSE))</f>
        <v>OBS0821W1</v>
      </c>
      <c r="C347" s="20">
        <f>IF(A347="NA","",VLOOKUP(A347,'QAQC ID Reference Page'!A$2:G$10999,3,FALSE))</f>
        <v>44412</v>
      </c>
      <c r="D347" s="12">
        <f>IF(A347="NA","",VLOOKUP(A347,'QAQC ID Reference Page'!A$2:G$10999,4,FALSE))</f>
        <v>0.43402777777777779</v>
      </c>
      <c r="E347" s="3">
        <f>IF(A347="NA","",VLOOKUP(A347,'QAQC ID Reference Page'!A$2:G$10999,5,FALSE))</f>
        <v>1035</v>
      </c>
      <c r="F347" s="3" t="str">
        <f>IF(A347="NA","",VLOOKUP(A347,'QAQC ID Reference Page'!A$2:G$10999,6,FALSE))</f>
        <v>C5-1</v>
      </c>
      <c r="G347" s="3" t="str">
        <f>IF(A347="NA","",VLOOKUP(A347,'QAQC ID Reference Page'!A$2:G$10999,7,FALSE))</f>
        <v>S</v>
      </c>
      <c r="H347" s="21">
        <f>IF(A347="NA","",VLOOKUP(A347,'Water Data'!G$2:O$9999,2,FALSE))</f>
        <v>6.68</v>
      </c>
      <c r="I347" s="21">
        <f>IF(A347="NA","",VLOOKUP(A347,'Water Data'!G$2:O$9999,3,FALSE))</f>
        <v>29</v>
      </c>
      <c r="J347" s="3">
        <f>IF(A347="NA","",VLOOKUP(A347,'Water Data'!G$2:O$9999,4,FALSE))</f>
        <v>6.32</v>
      </c>
      <c r="K347" s="3">
        <f>IF(A347="NA","",VLOOKUP(A347,'Water Data'!G$2:O$9999,6,FALSE))</f>
        <v>7.86</v>
      </c>
      <c r="L347" s="26">
        <f>IF(A347="NA","",VLOOKUP(A347,'Water Data'!G$2:O$9999,9,FALSE))</f>
        <v>12.72666667</v>
      </c>
      <c r="M347" s="22">
        <f>IF(A347="NA","",VLOOKUP(A347,Nutrients!A$2:L$9999,8,FALSE))</f>
        <v>0.76</v>
      </c>
      <c r="N347" s="22">
        <f>IF(A347="NA","",VLOOKUP(A347,Nutrients!A$2:L$9999,9,FALSE))</f>
        <v>0.04</v>
      </c>
      <c r="O347" s="23">
        <f>IF(A347="NA","",VLOOKUP(A347,Nutrients!A$2:L$9999,10,FALSE))</f>
        <v>0.13800000000000001</v>
      </c>
      <c r="P347" s="22">
        <f>IF(A347="NA","",VLOOKUP(A347,Nutrients!A$2:L$9999,11,FALSE))</f>
        <v>2.4300000000000002</v>
      </c>
      <c r="Q347" s="24">
        <f>IF(A347="NA","",VLOOKUP(A347,Nutrients!A$2:L$9999,12,FALSE))</f>
        <v>59.06</v>
      </c>
      <c r="R347" s="26">
        <f>IF(A347="NA","",VLOOKUP(A347,Chla!A$2:O$9999,15,FALSE))</f>
        <v>11.395496</v>
      </c>
      <c r="S347" s="3">
        <f>IF(A347="NA","",VLOOKUP(A347,TSS!A$2:L$9999,12,FALSE))</f>
        <v>24</v>
      </c>
      <c r="T347" s="21">
        <f>IF(A347="NA","",VLOOKUP(A347,PCN!A$2:Q$9999,11,FALSE))</f>
        <v>0</v>
      </c>
      <c r="U347" s="21">
        <f>IF(A347="NA","",VLOOKUP(A347,PCN!A$2:Q$9999,12,FALSE))</f>
        <v>0</v>
      </c>
      <c r="V347" s="21">
        <f>IF(A347="NA","",VLOOKUP(A347,PCN!A$2:Q$9999,14,FALSE))</f>
        <v>0</v>
      </c>
      <c r="W347" s="21">
        <f>IF(A347="NA","",VLOOKUP(A347,PCN!A$2:Q$9999,15,FALSE))</f>
        <v>0</v>
      </c>
      <c r="X347" s="21">
        <f>IF(A347="NA","",VLOOKUP(A347,TN_DOC!A$2:I$9999,8,FALSE))</f>
        <v>0</v>
      </c>
      <c r="Y347" s="21">
        <f>IF(A347="NA","",VLOOKUP(A347,TN_DOC!A$2:I$9999,9,FALSE))</f>
        <v>0</v>
      </c>
      <c r="Z347" s="3"/>
    </row>
    <row r="348" spans="1:26" x14ac:dyDescent="0.2">
      <c r="A348" s="3">
        <v>10930</v>
      </c>
      <c r="B348" s="10" t="str">
        <f>IF(A348="NA","",VLOOKUP(A348,'QAQC ID Reference Page'!A$2:G$10999,2,FALSE))</f>
        <v>OBS0821W1</v>
      </c>
      <c r="C348" s="20">
        <f>IF(A348="NA","",VLOOKUP(A348,'QAQC ID Reference Page'!A$2:G$10999,3,FALSE))</f>
        <v>44412</v>
      </c>
      <c r="D348" s="12">
        <f>IF(A348="NA","",VLOOKUP(A348,'QAQC ID Reference Page'!A$2:G$10999,4,FALSE))</f>
        <v>0.44374999999999998</v>
      </c>
      <c r="E348" s="3">
        <f>IF(A348="NA","",VLOOKUP(A348,'QAQC ID Reference Page'!A$2:G$10999,5,FALSE))</f>
        <v>1006</v>
      </c>
      <c r="F348" s="3" t="str">
        <f>IF(A348="NA","",VLOOKUP(A348,'QAQC ID Reference Page'!A$2:G$10999,6,FALSE))</f>
        <v>C4</v>
      </c>
      <c r="G348" s="3" t="str">
        <f>IF(A348="NA","",VLOOKUP(A348,'QAQC ID Reference Page'!A$2:G$10999,7,FALSE))</f>
        <v>S</v>
      </c>
      <c r="H348" s="21">
        <f>IF(A348="NA","",VLOOKUP(A348,'Water Data'!G$2:O$9999,2,FALSE))</f>
        <v>6.25</v>
      </c>
      <c r="I348" s="21">
        <f>IF(A348="NA","",VLOOKUP(A348,'Water Data'!G$2:O$9999,3,FALSE))</f>
        <v>30.2</v>
      </c>
      <c r="J348" s="3">
        <f>IF(A348="NA","",VLOOKUP(A348,'Water Data'!G$2:O$9999,4,FALSE))</f>
        <v>12.81</v>
      </c>
      <c r="K348" s="3">
        <f>IF(A348="NA","",VLOOKUP(A348,'Water Data'!G$2:O$9999,6,FALSE))</f>
        <v>8.07</v>
      </c>
      <c r="L348" s="26">
        <f>IF(A348="NA","",VLOOKUP(A348,'Water Data'!G$2:O$9999,9,FALSE))</f>
        <v>15.91</v>
      </c>
      <c r="M348" s="22">
        <f>IF(A348="NA","",VLOOKUP(A348,Nutrients!A$2:L$9999,8,FALSE))</f>
        <v>0.05</v>
      </c>
      <c r="N348" s="22">
        <f>IF(A348="NA","",VLOOKUP(A348,Nutrients!A$2:L$9999,9,FALSE))</f>
        <v>0.15</v>
      </c>
      <c r="O348" s="23">
        <f>IF(A348="NA","",VLOOKUP(A348,Nutrients!A$2:L$9999,10,FALSE))</f>
        <v>1E-3</v>
      </c>
      <c r="P348" s="22">
        <f>IF(A348="NA","",VLOOKUP(A348,Nutrients!A$2:L$9999,11,FALSE))</f>
        <v>0.7</v>
      </c>
      <c r="Q348" s="24">
        <f>IF(A348="NA","",VLOOKUP(A348,Nutrients!A$2:L$9999,12,FALSE))</f>
        <v>33.89</v>
      </c>
      <c r="R348" s="26">
        <f>IF(A348="NA","",VLOOKUP(A348,Chla!A$2:O$9999,15,FALSE))</f>
        <v>0.33397600000000005</v>
      </c>
      <c r="S348" s="3">
        <f>IF(A348="NA","",VLOOKUP(A348,TSS!A$2:L$9999,12,FALSE))</f>
        <v>52</v>
      </c>
      <c r="T348" s="21">
        <f>IF(A348="NA","",VLOOKUP(A348,PCN!A$2:Q$9999,11,FALSE))</f>
        <v>0</v>
      </c>
      <c r="U348" s="21">
        <f>IF(A348="NA","",VLOOKUP(A348,PCN!A$2:Q$9999,12,FALSE))</f>
        <v>0</v>
      </c>
      <c r="V348" s="21">
        <f>IF(A348="NA","",VLOOKUP(A348,PCN!A$2:Q$9999,14,FALSE))</f>
        <v>0</v>
      </c>
      <c r="W348" s="21">
        <f>IF(A348="NA","",VLOOKUP(A348,PCN!A$2:Q$9999,15,FALSE))</f>
        <v>0</v>
      </c>
      <c r="X348" s="21">
        <f>IF(A348="NA","",VLOOKUP(A348,TN_DOC!A$2:I$9999,8,FALSE))</f>
        <v>0</v>
      </c>
      <c r="Y348" s="21">
        <f>IF(A348="NA","",VLOOKUP(A348,TN_DOC!A$2:I$9999,9,FALSE))</f>
        <v>0</v>
      </c>
      <c r="Z348" s="3"/>
    </row>
    <row r="349" spans="1:26" x14ac:dyDescent="0.2">
      <c r="A349" s="3">
        <v>10928</v>
      </c>
      <c r="B349" s="10" t="str">
        <f>IF(A349="NA","",VLOOKUP(A349,'QAQC ID Reference Page'!A$2:G$10999,2,FALSE))</f>
        <v>OBS0821W1</v>
      </c>
      <c r="C349" s="20">
        <f>IF(A349="NA","",VLOOKUP(A349,'QAQC ID Reference Page'!A$2:G$10999,3,FALSE))</f>
        <v>44412</v>
      </c>
      <c r="D349" s="12">
        <f>IF(A349="NA","",VLOOKUP(A349,'QAQC ID Reference Page'!A$2:G$10999,4,FALSE))</f>
        <v>0.45833333333333331</v>
      </c>
      <c r="E349" s="3">
        <f>IF(A349="NA","",VLOOKUP(A349,'QAQC ID Reference Page'!A$2:G$10999,5,FALSE))</f>
        <v>1023</v>
      </c>
      <c r="F349" s="3" t="str">
        <f>IF(A349="NA","",VLOOKUP(A349,'QAQC ID Reference Page'!A$2:G$10999,6,FALSE))</f>
        <v>WFR</v>
      </c>
      <c r="G349" s="3" t="str">
        <f>IF(A349="NA","",VLOOKUP(A349,'QAQC ID Reference Page'!A$2:G$10999,7,FALSE))</f>
        <v>S</v>
      </c>
      <c r="H349" s="21">
        <f>IF(A349="NA","",VLOOKUP(A349,'Water Data'!G$2:O$9999,2,FALSE))</f>
        <v>6.95</v>
      </c>
      <c r="I349" s="21">
        <f>IF(A349="NA","",VLOOKUP(A349,'Water Data'!G$2:O$9999,3,FALSE))</f>
        <v>29.5</v>
      </c>
      <c r="J349" s="3">
        <f>IF(A349="NA","",VLOOKUP(A349,'Water Data'!G$2:O$9999,4,FALSE))</f>
        <v>9.42</v>
      </c>
      <c r="K349" s="3">
        <f>IF(A349="NA","",VLOOKUP(A349,'Water Data'!G$2:O$9999,6,FALSE))</f>
        <v>8.0399999999999991</v>
      </c>
      <c r="L349" s="26">
        <f>IF(A349="NA","",VLOOKUP(A349,'Water Data'!G$2:O$9999,9,FALSE))</f>
        <v>14.59</v>
      </c>
      <c r="M349" s="22">
        <f>IF(A349="NA","",VLOOKUP(A349,Nutrients!A$2:L$9999,8,FALSE))</f>
        <v>0.22</v>
      </c>
      <c r="N349" s="22">
        <f>IF(A349="NA","",VLOOKUP(A349,Nutrients!A$2:L$9999,9,FALSE))</f>
        <v>0.16</v>
      </c>
      <c r="O349" s="23">
        <f>IF(A349="NA","",VLOOKUP(A349,Nutrients!A$2:L$9999,10,FALSE))</f>
        <v>5.0999999999999997E-2</v>
      </c>
      <c r="P349" s="22">
        <f>IF(A349="NA","",VLOOKUP(A349,Nutrients!A$2:L$9999,11,FALSE))</f>
        <v>0.65</v>
      </c>
      <c r="Q349" s="24">
        <f>IF(A349="NA","",VLOOKUP(A349,Nutrients!A$2:L$9999,12,FALSE))</f>
        <v>84.38</v>
      </c>
      <c r="R349" s="26">
        <f>IF(A349="NA","",VLOOKUP(A349,Chla!A$2:O$9999,15,FALSE))</f>
        <v>14.371924000000002</v>
      </c>
      <c r="S349" s="3">
        <f>IF(A349="NA","",VLOOKUP(A349,TSS!A$2:L$9999,12,FALSE))</f>
        <v>52</v>
      </c>
      <c r="T349" s="21">
        <f>IF(A349="NA","",VLOOKUP(A349,PCN!A$2:Q$9999,11,FALSE))</f>
        <v>0</v>
      </c>
      <c r="U349" s="21">
        <f>IF(A349="NA","",VLOOKUP(A349,PCN!A$2:Q$9999,12,FALSE))</f>
        <v>0</v>
      </c>
      <c r="V349" s="21">
        <f>IF(A349="NA","",VLOOKUP(A349,PCN!A$2:Q$9999,14,FALSE))</f>
        <v>0</v>
      </c>
      <c r="W349" s="21">
        <f>IF(A349="NA","",VLOOKUP(A349,PCN!A$2:Q$9999,15,FALSE))</f>
        <v>0</v>
      </c>
      <c r="X349" s="21">
        <f>IF(A349="NA","",VLOOKUP(A349,TN_DOC!A$2:I$9999,8,FALSE))</f>
        <v>0</v>
      </c>
      <c r="Y349" s="21">
        <f>IF(A349="NA","",VLOOKUP(A349,TN_DOC!A$2:I$9999,9,FALSE))</f>
        <v>0</v>
      </c>
      <c r="Z349" s="3"/>
    </row>
    <row r="350" spans="1:26" x14ac:dyDescent="0.2">
      <c r="A350" s="3">
        <v>10931</v>
      </c>
      <c r="B350" s="10" t="str">
        <f>IF(A350="NA","",VLOOKUP(A350,'QAQC ID Reference Page'!A$2:G$10999,2,FALSE))</f>
        <v>OBS0821W1</v>
      </c>
      <c r="C350" s="20">
        <f>IF(A350="NA","",VLOOKUP(A350,'QAQC ID Reference Page'!A$2:G$10999,3,FALSE))</f>
        <v>44412</v>
      </c>
      <c r="D350" s="12">
        <f>IF(A350="NA","",VLOOKUP(A350,'QAQC ID Reference Page'!A$2:G$10999,4,FALSE))</f>
        <v>0.47291666666666665</v>
      </c>
      <c r="E350" s="3">
        <f>IF(A350="NA","",VLOOKUP(A350,'QAQC ID Reference Page'!A$2:G$10999,5,FALSE))</f>
        <v>1022</v>
      </c>
      <c r="F350" s="3" t="str">
        <f>IF(A350="NA","",VLOOKUP(A350,'QAQC ID Reference Page'!A$2:G$10999,6,FALSE))</f>
        <v>BLB</v>
      </c>
      <c r="G350" s="3" t="str">
        <f>IF(A350="NA","",VLOOKUP(A350,'QAQC ID Reference Page'!A$2:G$10999,7,FALSE))</f>
        <v>S</v>
      </c>
      <c r="H350" s="21">
        <f>IF(A350="NA","",VLOOKUP(A350,'Water Data'!G$2:O$9999,2,FALSE))</f>
        <v>6.01</v>
      </c>
      <c r="I350" s="21">
        <f>IF(A350="NA","",VLOOKUP(A350,'Water Data'!G$2:O$9999,3,FALSE))</f>
        <v>30.1</v>
      </c>
      <c r="J350" s="3">
        <f>IF(A350="NA","",VLOOKUP(A350,'Water Data'!G$2:O$9999,4,FALSE))</f>
        <v>13.88</v>
      </c>
      <c r="K350" s="3">
        <f>IF(A350="NA","",VLOOKUP(A350,'Water Data'!G$2:O$9999,6,FALSE))</f>
        <v>8.01</v>
      </c>
      <c r="L350" s="26">
        <f>IF(A350="NA","",VLOOKUP(A350,'Water Data'!G$2:O$9999,9,FALSE))</f>
        <v>16.11</v>
      </c>
      <c r="M350" s="22">
        <f>IF(A350="NA","",VLOOKUP(A350,Nutrients!A$2:L$9999,8,FALSE))</f>
        <v>7.0000000000000007E-2</v>
      </c>
      <c r="N350" s="22">
        <f>IF(A350="NA","",VLOOKUP(A350,Nutrients!A$2:L$9999,9,FALSE))</f>
        <v>0.16</v>
      </c>
      <c r="O350" s="23">
        <f>IF(A350="NA","",VLOOKUP(A350,Nutrients!A$2:L$9999,10,FALSE))</f>
        <v>6.0000000000000001E-3</v>
      </c>
      <c r="P350" s="22">
        <f>IF(A350="NA","",VLOOKUP(A350,Nutrients!A$2:L$9999,11,FALSE))</f>
        <v>0.56999999999999995</v>
      </c>
      <c r="Q350" s="24">
        <f>IF(A350="NA","",VLOOKUP(A350,Nutrients!A$2:L$9999,12,FALSE))</f>
        <v>73.12</v>
      </c>
      <c r="R350" s="26">
        <f>IF(A350="NA","",VLOOKUP(A350,Chla!A$2:O$9999,15,FALSE))</f>
        <v>3.6052000000000008E-2</v>
      </c>
      <c r="S350" s="3">
        <f>IF(A350="NA","",VLOOKUP(A350,TSS!A$2:L$9999,12,FALSE))</f>
        <v>48</v>
      </c>
      <c r="T350" s="21">
        <f>IF(A350="NA","",VLOOKUP(A350,PCN!A$2:Q$9999,11,FALSE))</f>
        <v>0</v>
      </c>
      <c r="U350" s="21">
        <f>IF(A350="NA","",VLOOKUP(A350,PCN!A$2:Q$9999,12,FALSE))</f>
        <v>0</v>
      </c>
      <c r="V350" s="21">
        <f>IF(A350="NA","",VLOOKUP(A350,PCN!A$2:Q$9999,14,FALSE))</f>
        <v>0</v>
      </c>
      <c r="W350" s="21">
        <f>IF(A350="NA","",VLOOKUP(A350,PCN!A$2:Q$9999,15,FALSE))</f>
        <v>0</v>
      </c>
      <c r="X350" s="21">
        <f>IF(A350="NA","",VLOOKUP(A350,TN_DOC!A$2:I$9999,8,FALSE))</f>
        <v>0</v>
      </c>
      <c r="Y350" s="21">
        <f>IF(A350="NA","",VLOOKUP(A350,TN_DOC!A$2:I$9999,9,FALSE))</f>
        <v>0</v>
      </c>
      <c r="Z350" s="3"/>
    </row>
    <row r="351" spans="1:26" x14ac:dyDescent="0.2">
      <c r="A351" s="3">
        <v>10924</v>
      </c>
      <c r="B351" s="10" t="str">
        <f>IF(A351="NA","",VLOOKUP(A351,'QAQC ID Reference Page'!A$2:G$10999,2,FALSE))</f>
        <v>OBS0821W1</v>
      </c>
      <c r="C351" s="20">
        <f>IF(A351="NA","",VLOOKUP(A351,'QAQC ID Reference Page'!A$2:G$10999,3,FALSE))</f>
        <v>44412</v>
      </c>
      <c r="D351" s="12">
        <f>IF(A351="NA","",VLOOKUP(A351,'QAQC ID Reference Page'!A$2:G$10999,4,FALSE))</f>
        <v>0.4909722222222222</v>
      </c>
      <c r="E351" s="3">
        <f>IF(A351="NA","",VLOOKUP(A351,'QAQC ID Reference Page'!A$2:G$10999,5,FALSE))</f>
        <v>1036</v>
      </c>
      <c r="F351" s="3" t="str">
        <f>IF(A351="NA","",VLOOKUP(A351,'QAQC ID Reference Page'!A$2:G$10999,6,FALSE))</f>
        <v>E1</v>
      </c>
      <c r="G351" s="3" t="str">
        <f>IF(A351="NA","",VLOOKUP(A351,'QAQC ID Reference Page'!A$2:G$10999,7,FALSE))</f>
        <v>S</v>
      </c>
      <c r="H351" s="21">
        <f>IF(A351="NA","",VLOOKUP(A351,'Water Data'!G$2:O$9999,2,FALSE))</f>
        <v>6.55</v>
      </c>
      <c r="I351" s="21">
        <f>IF(A351="NA","",VLOOKUP(A351,'Water Data'!G$2:O$9999,3,FALSE))</f>
        <v>30.4</v>
      </c>
      <c r="J351" s="3">
        <f>IF(A351="NA","",VLOOKUP(A351,'Water Data'!G$2:O$9999,4,FALSE))</f>
        <v>13.71</v>
      </c>
      <c r="K351" s="3">
        <f>IF(A351="NA","",VLOOKUP(A351,'Water Data'!G$2:O$9999,6,FALSE))</f>
        <v>7.98</v>
      </c>
      <c r="L351" s="26">
        <f>IF(A351="NA","",VLOOKUP(A351,'Water Data'!G$2:O$9999,9,FALSE))</f>
        <v>16.036666669999999</v>
      </c>
      <c r="M351" s="22">
        <f>IF(A351="NA","",VLOOKUP(A351,Nutrients!A$2:L$9999,8,FALSE))</f>
        <v>0.2</v>
      </c>
      <c r="N351" s="22">
        <f>IF(A351="NA","",VLOOKUP(A351,Nutrients!A$2:L$9999,9,FALSE))</f>
        <v>0.15</v>
      </c>
      <c r="O351" s="23">
        <f>IF(A351="NA","",VLOOKUP(A351,Nutrients!A$2:L$9999,10,FALSE))</f>
        <v>5.0000000000000001E-3</v>
      </c>
      <c r="P351" s="22">
        <f>IF(A351="NA","",VLOOKUP(A351,Nutrients!A$2:L$9999,11,FALSE))</f>
        <v>0.94</v>
      </c>
      <c r="Q351" s="24">
        <f>IF(A351="NA","",VLOOKUP(A351,Nutrients!A$2:L$9999,12,FALSE))</f>
        <v>39.200000000000003</v>
      </c>
      <c r="R351" s="26">
        <f>IF(A351="NA","",VLOOKUP(A351,Chla!A$2:O$9999,15,FALSE))</f>
        <v>22.159832000000002</v>
      </c>
      <c r="S351" s="3">
        <f>IF(A351="NA","",VLOOKUP(A351,TSS!A$2:L$9999,12,FALSE))</f>
        <v>52</v>
      </c>
      <c r="T351" s="21">
        <f>IF(A351="NA","",VLOOKUP(A351,PCN!A$2:Q$9999,11,FALSE))</f>
        <v>0</v>
      </c>
      <c r="U351" s="21">
        <f>IF(A351="NA","",VLOOKUP(A351,PCN!A$2:Q$9999,12,FALSE))</f>
        <v>0</v>
      </c>
      <c r="V351" s="21">
        <f>IF(A351="NA","",VLOOKUP(A351,PCN!A$2:Q$9999,14,FALSE))</f>
        <v>0</v>
      </c>
      <c r="W351" s="21">
        <f>IF(A351="NA","",VLOOKUP(A351,PCN!A$2:Q$9999,15,FALSE))</f>
        <v>0</v>
      </c>
      <c r="X351" s="21">
        <f>IF(A351="NA","",VLOOKUP(A351,TN_DOC!A$2:I$9999,8,FALSE))</f>
        <v>0</v>
      </c>
      <c r="Y351" s="21">
        <f>IF(A351="NA","",VLOOKUP(A351,TN_DOC!A$2:I$9999,9,FALSE))</f>
        <v>0</v>
      </c>
      <c r="Z351" s="3"/>
    </row>
    <row r="352" spans="1:26" x14ac:dyDescent="0.2">
      <c r="A352" s="10">
        <v>10923</v>
      </c>
      <c r="B352" s="10" t="str">
        <f>IF(A352="NA","",VLOOKUP(A352,'QAQC ID Reference Page'!A$2:G$10999,2,FALSE))</f>
        <v>OBS0821W1</v>
      </c>
      <c r="C352" s="20">
        <f>IF(A352="NA","",VLOOKUP(A352,'QAQC ID Reference Page'!A$2:G$10999,3,FALSE))</f>
        <v>44412</v>
      </c>
      <c r="D352" s="12">
        <f>IF(A352="NA","",VLOOKUP(A352,'QAQC ID Reference Page'!A$2:G$10999,4,FALSE))</f>
        <v>0.49861111111111112</v>
      </c>
      <c r="E352" s="3">
        <f>IF(A352="NA","",VLOOKUP(A352,'QAQC ID Reference Page'!A$2:G$10999,5,FALSE))</f>
        <v>1027</v>
      </c>
      <c r="F352" s="3" t="str">
        <f>IF(A352="NA","",VLOOKUP(A352,'QAQC ID Reference Page'!A$2:G$10999,6,FALSE))</f>
        <v>D1</v>
      </c>
      <c r="G352" s="3" t="str">
        <f>IF(A352="NA","",VLOOKUP(A352,'QAQC ID Reference Page'!A$2:G$10999,7,FALSE))</f>
        <v>S</v>
      </c>
      <c r="H352" s="21">
        <f>IF(A352="NA","",VLOOKUP(A352,'Water Data'!G$2:O$9999,2,FALSE))</f>
        <v>7.43</v>
      </c>
      <c r="I352" s="21">
        <f>IF(A352="NA","",VLOOKUP(A352,'Water Data'!G$2:O$9999,3,FALSE))</f>
        <v>30.6</v>
      </c>
      <c r="J352" s="3">
        <f>IF(A352="NA","",VLOOKUP(A352,'Water Data'!G$2:O$9999,4,FALSE))</f>
        <v>15.62</v>
      </c>
      <c r="K352" s="3">
        <f>IF(A352="NA","",VLOOKUP(A352,'Water Data'!G$2:O$9999,6,FALSE))</f>
        <v>8.1999999999999993</v>
      </c>
      <c r="L352" s="26">
        <f>IF(A352="NA","",VLOOKUP(A352,'Water Data'!G$2:O$9999,9,FALSE))</f>
        <v>9.572666667</v>
      </c>
      <c r="M352" s="22">
        <f>IF(A352="NA","",VLOOKUP(A352,Nutrients!A$2:L$9999,8,FALSE))</f>
        <v>0.15</v>
      </c>
      <c r="N352" s="22">
        <f>IF(A352="NA","",VLOOKUP(A352,Nutrients!A$2:L$9999,9,FALSE))</f>
        <v>0.08</v>
      </c>
      <c r="O352" s="23">
        <f>IF(A352="NA","",VLOOKUP(A352,Nutrients!A$2:L$9999,10,FALSE))</f>
        <v>2E-3</v>
      </c>
      <c r="P352" s="22">
        <f>IF(A352="NA","",VLOOKUP(A352,Nutrients!A$2:L$9999,11,FALSE))</f>
        <v>0.77</v>
      </c>
      <c r="Q352" s="24">
        <f>IF(A352="NA","",VLOOKUP(A352,Nutrients!A$2:L$9999,12,FALSE))</f>
        <v>39.83</v>
      </c>
      <c r="R352" s="26">
        <f>IF(A352="NA","",VLOOKUP(A352,Chla!A$2:O$9999,15,FALSE))</f>
        <v>16.706475999999999</v>
      </c>
      <c r="S352" s="3">
        <f>IF(A352="NA","",VLOOKUP(A352,TSS!A$2:L$9999,12,FALSE))</f>
        <v>44</v>
      </c>
      <c r="T352" s="21">
        <f>IF(A352="NA","",VLOOKUP(A352,PCN!A$2:Q$9999,11,FALSE))</f>
        <v>0</v>
      </c>
      <c r="U352" s="21">
        <f>IF(A352="NA","",VLOOKUP(A352,PCN!A$2:Q$9999,12,FALSE))</f>
        <v>0</v>
      </c>
      <c r="V352" s="21">
        <f>IF(A352="NA","",VLOOKUP(A352,PCN!A$2:Q$9999,14,FALSE))</f>
        <v>0</v>
      </c>
      <c r="W352" s="21">
        <f>IF(A352="NA","",VLOOKUP(A352,PCN!A$2:Q$9999,15,FALSE))</f>
        <v>0</v>
      </c>
      <c r="X352" s="21">
        <f>IF(A352="NA","",VLOOKUP(A352,TN_DOC!A$2:I$9999,8,FALSE))</f>
        <v>0</v>
      </c>
      <c r="Y352" s="21">
        <f>IF(A352="NA","",VLOOKUP(A352,TN_DOC!A$2:I$9999,9,FALSE))</f>
        <v>0</v>
      </c>
      <c r="Z352" s="3"/>
    </row>
    <row r="353" spans="1:26" x14ac:dyDescent="0.2">
      <c r="A353" s="3">
        <v>10926</v>
      </c>
      <c r="B353" s="10" t="str">
        <f>IF(A353="NA","",VLOOKUP(A353,'QAQC ID Reference Page'!A$2:G$10999,2,FALSE))</f>
        <v>OBS0821W1</v>
      </c>
      <c r="C353" s="20">
        <f>IF(A353="NA","",VLOOKUP(A353,'QAQC ID Reference Page'!A$2:G$10999,3,FALSE))</f>
        <v>44412</v>
      </c>
      <c r="D353" s="12">
        <f>IF(A353="NA","",VLOOKUP(A353,'QAQC ID Reference Page'!A$2:G$10999,4,FALSE))</f>
        <v>0.49861111111111112</v>
      </c>
      <c r="E353" s="3">
        <f>IF(A353="NA","",VLOOKUP(A353,'QAQC ID Reference Page'!A$2:G$10999,5,FALSE))</f>
        <v>1041</v>
      </c>
      <c r="F353" s="3" t="str">
        <f>IF(A353="NA","",VLOOKUP(A353,'QAQC ID Reference Page'!A$2:G$10999,6,FALSE))</f>
        <v>D1</v>
      </c>
      <c r="G353" s="3" t="str">
        <f>IF(A353="NA","",VLOOKUP(A353,'QAQC ID Reference Page'!A$2:G$10999,7,FALSE))</f>
        <v>B</v>
      </c>
      <c r="H353" s="21">
        <f>IF(A353="NA","",VLOOKUP(A353,'Water Data'!G$2:O$9999,2,FALSE))</f>
        <v>5.74</v>
      </c>
      <c r="I353" s="21">
        <f>IF(A353="NA","",VLOOKUP(A353,'Water Data'!G$2:O$9999,3,FALSE))</f>
        <v>30.3</v>
      </c>
      <c r="J353" s="3">
        <f>IF(A353="NA","",VLOOKUP(A353,'Water Data'!G$2:O$9999,4,FALSE))</f>
        <v>17.8</v>
      </c>
      <c r="K353" s="3">
        <f>IF(A353="NA","",VLOOKUP(A353,'Water Data'!G$2:O$9999,6,FALSE))</f>
        <v>8.0500000000000007</v>
      </c>
      <c r="L353" s="26">
        <f>IF(A353="NA","",VLOOKUP(A353,'Water Data'!G$2:O$9999,9,FALSE))</f>
        <v>7.6760000000000002</v>
      </c>
      <c r="M353" s="22">
        <f>IF(A353="NA","",VLOOKUP(A353,Nutrients!A$2:L$9999,8,FALSE))</f>
        <v>0.87</v>
      </c>
      <c r="N353" s="22">
        <f>IF(A353="NA","",VLOOKUP(A353,Nutrients!A$2:L$9999,9,FALSE))</f>
        <v>0.5</v>
      </c>
      <c r="O353" s="23">
        <f>IF(A353="NA","",VLOOKUP(A353,Nutrients!A$2:L$9999,10,FALSE))</f>
        <v>0.57399999999999995</v>
      </c>
      <c r="P353" s="22">
        <f>IF(A353="NA","",VLOOKUP(A353,Nutrients!A$2:L$9999,11,FALSE))</f>
        <v>2.33</v>
      </c>
      <c r="Q353" s="24">
        <f>IF(A353="NA","",VLOOKUP(A353,Nutrients!A$2:L$9999,12,FALSE))</f>
        <v>55.9</v>
      </c>
      <c r="R353" s="26">
        <f>IF(A353="NA","",VLOOKUP(A353,Chla!A$2:O$9999,15,FALSE))</f>
        <v>12.299776</v>
      </c>
      <c r="S353" s="3">
        <f>IF(A353="NA","",VLOOKUP(A353,TSS!A$2:L$9999,12,FALSE))</f>
        <v>52</v>
      </c>
      <c r="T353" s="21">
        <f>IF(A353="NA","",VLOOKUP(A353,PCN!A$2:Q$9999,11,FALSE))</f>
        <v>0</v>
      </c>
      <c r="U353" s="21">
        <f>IF(A353="NA","",VLOOKUP(A353,PCN!A$2:Q$9999,12,FALSE))</f>
        <v>0</v>
      </c>
      <c r="V353" s="21">
        <f>IF(A353="NA","",VLOOKUP(A353,PCN!A$2:Q$9999,14,FALSE))</f>
        <v>0</v>
      </c>
      <c r="W353" s="21">
        <f>IF(A353="NA","",VLOOKUP(A353,PCN!A$2:Q$9999,15,FALSE))</f>
        <v>0</v>
      </c>
      <c r="X353" s="21">
        <f>IF(A353="NA","",VLOOKUP(A353,TN_DOC!A$2:I$9999,8,FALSE))</f>
        <v>0</v>
      </c>
      <c r="Y353" s="21">
        <f>IF(A353="NA","",VLOOKUP(A353,TN_DOC!A$2:I$9999,9,FALSE))</f>
        <v>0</v>
      </c>
      <c r="Z353" s="3"/>
    </row>
    <row r="354" spans="1:26" x14ac:dyDescent="0.2">
      <c r="A354" s="3">
        <v>10932</v>
      </c>
      <c r="B354" s="10" t="str">
        <f>IF(A354="NA","",VLOOKUP(A354,'QAQC ID Reference Page'!A$2:G$10999,2,FALSE))</f>
        <v>OBS0821W1</v>
      </c>
      <c r="C354" s="20">
        <f>IF(A354="NA","",VLOOKUP(A354,'QAQC ID Reference Page'!A$2:G$10999,3,FALSE))</f>
        <v>44412</v>
      </c>
      <c r="D354" s="12">
        <f>IF(A354="NA","",VLOOKUP(A354,'QAQC ID Reference Page'!A$2:G$10999,4,FALSE))</f>
        <v>0.50694444444444442</v>
      </c>
      <c r="E354" s="3">
        <f>IF(A354="NA","",VLOOKUP(A354,'QAQC ID Reference Page'!A$2:G$10999,5,FALSE))</f>
        <v>1021</v>
      </c>
      <c r="F354" s="3" t="str">
        <f>IF(A354="NA","",VLOOKUP(A354,'QAQC ID Reference Page'!A$2:G$10999,6,FALSE))</f>
        <v>C1</v>
      </c>
      <c r="G354" s="3" t="str">
        <f>IF(A354="NA","",VLOOKUP(A354,'QAQC ID Reference Page'!A$2:G$10999,7,FALSE))</f>
        <v>S</v>
      </c>
      <c r="H354" s="21">
        <f>IF(A354="NA","",VLOOKUP(A354,'Water Data'!G$2:O$9999,2,FALSE))</f>
        <v>9.24</v>
      </c>
      <c r="I354" s="21">
        <f>IF(A354="NA","",VLOOKUP(A354,'Water Data'!G$2:O$9999,3,FALSE))</f>
        <v>30.1</v>
      </c>
      <c r="J354" s="3">
        <f>IF(A354="NA","",VLOOKUP(A354,'Water Data'!G$2:O$9999,4,FALSE))</f>
        <v>10.19</v>
      </c>
      <c r="K354" s="3">
        <f>IF(A354="NA","",VLOOKUP(A354,'Water Data'!G$2:O$9999,6,FALSE))</f>
        <v>8.39</v>
      </c>
      <c r="L354" s="26">
        <f>IF(A354="NA","",VLOOKUP(A354,'Water Data'!G$2:O$9999,9,FALSE))</f>
        <v>15.76333333</v>
      </c>
      <c r="M354" s="22">
        <f>IF(A354="NA","",VLOOKUP(A354,Nutrients!A$2:L$9999,8,FALSE))</f>
        <v>0.08</v>
      </c>
      <c r="N354" s="22">
        <f>IF(A354="NA","",VLOOKUP(A354,Nutrients!A$2:L$9999,9,FALSE))</f>
        <v>0.17</v>
      </c>
      <c r="O354" s="23">
        <f>IF(A354="NA","",VLOOKUP(A354,Nutrients!A$2:L$9999,10,FALSE))</f>
        <v>3.0000000000000001E-3</v>
      </c>
      <c r="P354" s="22">
        <f>IF(A354="NA","",VLOOKUP(A354,Nutrients!A$2:L$9999,11,FALSE))</f>
        <v>0.67</v>
      </c>
      <c r="Q354" s="24">
        <f>IF(A354="NA","",VLOOKUP(A354,Nutrients!A$2:L$9999,12,FALSE))</f>
        <v>38.950000000000003</v>
      </c>
      <c r="R354" s="26">
        <f>IF(A354="NA","",VLOOKUP(A354,Chla!A$2:O$9999,15,FALSE))</f>
        <v>21.592548000000001</v>
      </c>
      <c r="S354" s="3">
        <f>IF(A354="NA","",VLOOKUP(A354,TSS!A$2:L$9999,12,FALSE))</f>
        <v>52</v>
      </c>
      <c r="T354" s="21">
        <f>IF(A354="NA","",VLOOKUP(A354,PCN!A$2:Q$9999,11,FALSE))</f>
        <v>0</v>
      </c>
      <c r="U354" s="21">
        <f>IF(A354="NA","",VLOOKUP(A354,PCN!A$2:Q$9999,12,FALSE))</f>
        <v>0</v>
      </c>
      <c r="V354" s="21">
        <f>IF(A354="NA","",VLOOKUP(A354,PCN!A$2:Q$9999,14,FALSE))</f>
        <v>0</v>
      </c>
      <c r="W354" s="21">
        <f>IF(A354="NA","",VLOOKUP(A354,PCN!A$2:Q$9999,15,FALSE))</f>
        <v>0</v>
      </c>
      <c r="X354" s="21">
        <f>IF(A354="NA","",VLOOKUP(A354,TN_DOC!A$2:I$9999,8,FALSE))</f>
        <v>0</v>
      </c>
      <c r="Y354" s="21">
        <f>IF(A354="NA","",VLOOKUP(A354,TN_DOC!A$2:I$9999,9,FALSE))</f>
        <v>0</v>
      </c>
      <c r="Z354" s="3"/>
    </row>
    <row r="355" spans="1:26" x14ac:dyDescent="0.2">
      <c r="A355" s="3">
        <v>10933</v>
      </c>
      <c r="B355" s="10" t="str">
        <f>IF(A355="NA","",VLOOKUP(A355,'QAQC ID Reference Page'!A$2:G$10999,2,FALSE))</f>
        <v>OBS0821W1</v>
      </c>
      <c r="C355" s="20">
        <f>IF(A355="NA","",VLOOKUP(A355,'QAQC ID Reference Page'!A$2:G$10999,3,FALSE))</f>
        <v>44412</v>
      </c>
      <c r="D355" s="12">
        <f>IF(A355="NA","",VLOOKUP(A355,'QAQC ID Reference Page'!A$2:G$10999,4,FALSE))</f>
        <v>0.50694444444444442</v>
      </c>
      <c r="E355" s="3">
        <f>IF(A355="NA","",VLOOKUP(A355,'QAQC ID Reference Page'!A$2:G$10999,5,FALSE))</f>
        <v>1025</v>
      </c>
      <c r="F355" s="3" t="str">
        <f>IF(A355="NA","",VLOOKUP(A355,'QAQC ID Reference Page'!A$2:G$10999,6,FALSE))</f>
        <v>C1</v>
      </c>
      <c r="G355" s="3" t="str">
        <f>IF(A355="NA","",VLOOKUP(A355,'QAQC ID Reference Page'!A$2:G$10999,7,FALSE))</f>
        <v>B</v>
      </c>
      <c r="H355" s="21">
        <f>IF(A355="NA","",VLOOKUP(A355,'Water Data'!G$2:O$9999,2,FALSE))</f>
        <v>7.01</v>
      </c>
      <c r="I355" s="21">
        <f>IF(A355="NA","",VLOOKUP(A355,'Water Data'!G$2:O$9999,3,FALSE))</f>
        <v>30.1</v>
      </c>
      <c r="J355" s="3">
        <f>IF(A355="NA","",VLOOKUP(A355,'Water Data'!G$2:O$9999,4,FALSE))</f>
        <v>18.920000000000002</v>
      </c>
      <c r="K355" s="3">
        <f>IF(A355="NA","",VLOOKUP(A355,'Water Data'!G$2:O$9999,6,FALSE))</f>
        <v>8.2100000000000009</v>
      </c>
      <c r="L355" s="26">
        <f>IF(A355="NA","",VLOOKUP(A355,'Water Data'!G$2:O$9999,9,FALSE))</f>
        <v>18.010000000000002</v>
      </c>
      <c r="M355" s="22">
        <f>IF(A355="NA","",VLOOKUP(A355,Nutrients!A$2:L$9999,8,FALSE))</f>
        <v>0.1</v>
      </c>
      <c r="N355" s="22">
        <f>IF(A355="NA","",VLOOKUP(A355,Nutrients!A$2:L$9999,9,FALSE))</f>
        <v>0.21</v>
      </c>
      <c r="O355" s="23">
        <f>IF(A355="NA","",VLOOKUP(A355,Nutrients!A$2:L$9999,10,FALSE))</f>
        <v>0.02</v>
      </c>
      <c r="P355" s="22">
        <f>IF(A355="NA","",VLOOKUP(A355,Nutrients!A$2:L$9999,11,FALSE))</f>
        <v>0.82</v>
      </c>
      <c r="Q355" s="24">
        <f>IF(A355="NA","",VLOOKUP(A355,Nutrients!A$2:L$9999,12,FALSE))</f>
        <v>38.79</v>
      </c>
      <c r="R355" s="26">
        <f>IF(A355="NA","",VLOOKUP(A355,Chla!A$2:O$9999,15,FALSE))</f>
        <v>19.170083999999999</v>
      </c>
      <c r="S355" s="3">
        <f>IF(A355="NA","",VLOOKUP(A355,TSS!A$2:L$9999,12,FALSE))</f>
        <v>56</v>
      </c>
      <c r="T355" s="21">
        <f>IF(A355="NA","",VLOOKUP(A355,PCN!A$2:Q$9999,11,FALSE))</f>
        <v>0</v>
      </c>
      <c r="U355" s="21">
        <f>IF(A355="NA","",VLOOKUP(A355,PCN!A$2:Q$9999,12,FALSE))</f>
        <v>0</v>
      </c>
      <c r="V355" s="21">
        <f>IF(A355="NA","",VLOOKUP(A355,PCN!A$2:Q$9999,14,FALSE))</f>
        <v>0</v>
      </c>
      <c r="W355" s="21">
        <f>IF(A355="NA","",VLOOKUP(A355,PCN!A$2:Q$9999,15,FALSE))</f>
        <v>0</v>
      </c>
      <c r="X355" s="21">
        <f>IF(A355="NA","",VLOOKUP(A355,TN_DOC!A$2:I$9999,8,FALSE))</f>
        <v>0</v>
      </c>
      <c r="Y355" s="21">
        <f>IF(A355="NA","",VLOOKUP(A355,TN_DOC!A$2:I$9999,9,FALSE))</f>
        <v>0</v>
      </c>
      <c r="Z355" s="3"/>
    </row>
    <row r="356" spans="1:26" x14ac:dyDescent="0.2">
      <c r="A356" s="3">
        <v>10922</v>
      </c>
      <c r="B356" s="10" t="str">
        <f>IF(A356="NA","",VLOOKUP(A356,'QAQC ID Reference Page'!A$2:G$10999,2,FALSE))</f>
        <v>OBS0821W1</v>
      </c>
      <c r="C356" s="20">
        <f>IF(A356="NA","",VLOOKUP(A356,'QAQC ID Reference Page'!A$2:G$10999,3,FALSE))</f>
        <v>44412</v>
      </c>
      <c r="D356" s="12">
        <f>IF(A356="NA","",VLOOKUP(A356,'QAQC ID Reference Page'!A$2:G$10999,4,FALSE))</f>
        <v>0.51875000000000004</v>
      </c>
      <c r="E356" s="3">
        <f>IF(A356="NA","",VLOOKUP(A356,'QAQC ID Reference Page'!A$2:G$10999,5,FALSE))</f>
        <v>1007</v>
      </c>
      <c r="F356" s="3" t="str">
        <f>IF(A356="NA","",VLOOKUP(A356,'QAQC ID Reference Page'!A$2:G$10999,6,FALSE))</f>
        <v>B1</v>
      </c>
      <c r="G356" s="3" t="str">
        <f>IF(A356="NA","",VLOOKUP(A356,'QAQC ID Reference Page'!A$2:G$10999,7,FALSE))</f>
        <v>S</v>
      </c>
      <c r="H356" s="21">
        <f>IF(A356="NA","",VLOOKUP(A356,'Water Data'!G$2:O$9999,2,FALSE))</f>
        <v>7.71</v>
      </c>
      <c r="I356" s="21">
        <f>IF(A356="NA","",VLOOKUP(A356,'Water Data'!G$2:O$9999,3,FALSE))</f>
        <v>30</v>
      </c>
      <c r="J356" s="3">
        <f>IF(A356="NA","",VLOOKUP(A356,'Water Data'!G$2:O$9999,4,FALSE))</f>
        <v>16.05</v>
      </c>
      <c r="K356" s="3">
        <f>IF(A356="NA","",VLOOKUP(A356,'Water Data'!G$2:O$9999,6,FALSE))</f>
        <v>8.2899999999999991</v>
      </c>
      <c r="L356" s="26">
        <f>IF(A356="NA","",VLOOKUP(A356,'Water Data'!G$2:O$9999,9,FALSE))</f>
        <v>16.896666669999998</v>
      </c>
      <c r="M356" s="22">
        <f>IF(A356="NA","",VLOOKUP(A356,Nutrients!A$2:L$9999,8,FALSE))</f>
        <v>0.37</v>
      </c>
      <c r="N356" s="22">
        <f>IF(A356="NA","",VLOOKUP(A356,Nutrients!A$2:L$9999,9,FALSE))</f>
        <v>0.56000000000000005</v>
      </c>
      <c r="O356" s="23">
        <f>IF(A356="NA","",VLOOKUP(A356,Nutrients!A$2:L$9999,10,FALSE))</f>
        <v>-5.0000000000000001E-3</v>
      </c>
      <c r="P356" s="22">
        <f>IF(A356="NA","",VLOOKUP(A356,Nutrients!A$2:L$9999,11,FALSE))</f>
        <v>0.75</v>
      </c>
      <c r="Q356" s="24">
        <f>IF(A356="NA","",VLOOKUP(A356,Nutrients!A$2:L$9999,12,FALSE))</f>
        <v>34.520000000000003</v>
      </c>
      <c r="R356" s="26">
        <f>IF(A356="NA","",VLOOKUP(A356,Chla!A$2:O$9999,15,FALSE))</f>
        <v>13.809672000000001</v>
      </c>
      <c r="S356" s="3">
        <f>IF(A356="NA","",VLOOKUP(A356,TSS!A$2:L$9999,12,FALSE))</f>
        <v>24</v>
      </c>
      <c r="T356" s="21">
        <f>IF(A356="NA","",VLOOKUP(A356,PCN!A$2:Q$9999,11,FALSE))</f>
        <v>0</v>
      </c>
      <c r="U356" s="21">
        <f>IF(A356="NA","",VLOOKUP(A356,PCN!A$2:Q$9999,12,FALSE))</f>
        <v>0</v>
      </c>
      <c r="V356" s="21">
        <f>IF(A356="NA","",VLOOKUP(A356,PCN!A$2:Q$9999,14,FALSE))</f>
        <v>0</v>
      </c>
      <c r="W356" s="21">
        <f>IF(A356="NA","",VLOOKUP(A356,PCN!A$2:Q$9999,15,FALSE))</f>
        <v>0</v>
      </c>
      <c r="X356" s="21">
        <f>IF(A356="NA","",VLOOKUP(A356,TN_DOC!A$2:I$9999,8,FALSE))</f>
        <v>0</v>
      </c>
      <c r="Y356" s="21">
        <f>IF(A356="NA","",VLOOKUP(A356,TN_DOC!A$2:I$9999,9,FALSE))</f>
        <v>0</v>
      </c>
      <c r="Z356" s="3"/>
    </row>
    <row r="357" spans="1:26" x14ac:dyDescent="0.2">
      <c r="A357" s="3">
        <v>10929</v>
      </c>
      <c r="B357" s="10" t="str">
        <f>IF(A357="NA","",VLOOKUP(A357,'QAQC ID Reference Page'!A$2:G$10999,2,FALSE))</f>
        <v>OBS0821W1</v>
      </c>
      <c r="C357" s="20">
        <f>IF(A357="NA","",VLOOKUP(A357,'QAQC ID Reference Page'!A$2:G$10999,3,FALSE))</f>
        <v>44412</v>
      </c>
      <c r="D357" s="12">
        <f>IF(A357="NA","",VLOOKUP(A357,'QAQC ID Reference Page'!A$2:G$10999,4,FALSE))</f>
        <v>0.51875000000000004</v>
      </c>
      <c r="E357" s="3">
        <f>IF(A357="NA","",VLOOKUP(A357,'QAQC ID Reference Page'!A$2:G$10999,5,FALSE))</f>
        <v>1044</v>
      </c>
      <c r="F357" s="3" t="str">
        <f>IF(A357="NA","",VLOOKUP(A357,'QAQC ID Reference Page'!A$2:G$10999,6,FALSE))</f>
        <v>B1</v>
      </c>
      <c r="G357" s="3" t="str">
        <f>IF(A357="NA","",VLOOKUP(A357,'QAQC ID Reference Page'!A$2:G$10999,7,FALSE))</f>
        <v>B</v>
      </c>
      <c r="H357" s="21">
        <f>IF(A357="NA","",VLOOKUP(A357,'Water Data'!G$2:O$9999,2,FALSE))</f>
        <v>6.05</v>
      </c>
      <c r="I357" s="21">
        <f>IF(A357="NA","",VLOOKUP(A357,'Water Data'!G$2:O$9999,3,FALSE))</f>
        <v>29.2</v>
      </c>
      <c r="J357" s="3">
        <f>IF(A357="NA","",VLOOKUP(A357,'Water Data'!G$2:O$9999,4,FALSE))</f>
        <v>23.08</v>
      </c>
      <c r="K357" s="3">
        <f>IF(A357="NA","",VLOOKUP(A357,'Water Data'!G$2:O$9999,6,FALSE))</f>
        <v>8.0399999999999991</v>
      </c>
      <c r="L357" s="26">
        <f>IF(A357="NA","",VLOOKUP(A357,'Water Data'!G$2:O$9999,9,FALSE))</f>
        <v>19.75</v>
      </c>
      <c r="M357" s="22">
        <f>IF(A357="NA","",VLOOKUP(A357,Nutrients!A$2:L$9999,8,FALSE))</f>
        <v>0.53</v>
      </c>
      <c r="N357" s="22">
        <f>IF(A357="NA","",VLOOKUP(A357,Nutrients!A$2:L$9999,9,FALSE))</f>
        <v>0.28000000000000003</v>
      </c>
      <c r="O357" s="23">
        <f>IF(A357="NA","",VLOOKUP(A357,Nutrients!A$2:L$9999,10,FALSE))</f>
        <v>0.193</v>
      </c>
      <c r="P357" s="22">
        <f>IF(A357="NA","",VLOOKUP(A357,Nutrients!A$2:L$9999,11,FALSE))</f>
        <v>1.19</v>
      </c>
      <c r="Q357" s="24">
        <f>IF(A357="NA","",VLOOKUP(A357,Nutrients!A$2:L$9999,12,FALSE))</f>
        <v>26.27</v>
      </c>
      <c r="R357" s="26">
        <f>IF(A357="NA","",VLOOKUP(A357,Chla!A$2:O$9999,15,FALSE))</f>
        <v>6.7105560000000004</v>
      </c>
      <c r="S357" s="3">
        <f>IF(A357="NA","",VLOOKUP(A357,TSS!A$2:L$9999,12,FALSE))</f>
        <v>64</v>
      </c>
      <c r="T357" s="21">
        <f>IF(A357="NA","",VLOOKUP(A357,PCN!A$2:Q$9999,11,FALSE))</f>
        <v>0</v>
      </c>
      <c r="U357" s="21">
        <f>IF(A357="NA","",VLOOKUP(A357,PCN!A$2:Q$9999,12,FALSE))</f>
        <v>0</v>
      </c>
      <c r="V357" s="21">
        <f>IF(A357="NA","",VLOOKUP(A357,PCN!A$2:Q$9999,14,FALSE))</f>
        <v>0</v>
      </c>
      <c r="W357" s="21">
        <f>IF(A357="NA","",VLOOKUP(A357,PCN!A$2:Q$9999,15,FALSE))</f>
        <v>0</v>
      </c>
      <c r="X357" s="21">
        <f>IF(A357="NA","",VLOOKUP(A357,TN_DOC!A$2:I$9999,8,FALSE))</f>
        <v>0</v>
      </c>
      <c r="Y357" s="21">
        <f>IF(A357="NA","",VLOOKUP(A357,TN_DOC!A$2:I$9999,9,FALSE))</f>
        <v>0</v>
      </c>
      <c r="Z357" s="3"/>
    </row>
    <row r="358" spans="1:26" x14ac:dyDescent="0.2">
      <c r="A358" s="3">
        <v>10937</v>
      </c>
      <c r="B358" s="10" t="str">
        <f>IF(A358="NA","",VLOOKUP(A358,'QAQC ID Reference Page'!A$2:G$10999,2,FALSE))</f>
        <v>OBS0821W1</v>
      </c>
      <c r="C358" s="20">
        <f>IF(A358="NA","",VLOOKUP(A358,'QAQC ID Reference Page'!A$2:G$10999,3,FALSE))</f>
        <v>44412</v>
      </c>
      <c r="D358" s="12">
        <f>IF(A358="NA","",VLOOKUP(A358,'QAQC ID Reference Page'!A$2:G$10999,4,FALSE))</f>
        <v>0.5444444444444444</v>
      </c>
      <c r="E358" s="3">
        <f>IF(A358="NA","",VLOOKUP(A358,'QAQC ID Reference Page'!A$2:G$10999,5,FALSE))</f>
        <v>1017</v>
      </c>
      <c r="F358" s="3" t="str">
        <f>IF(A358="NA","",VLOOKUP(A358,'QAQC ID Reference Page'!A$2:G$10999,6,FALSE))</f>
        <v>B3</v>
      </c>
      <c r="G358" s="3" t="str">
        <f>IF(A358="NA","",VLOOKUP(A358,'QAQC ID Reference Page'!A$2:G$10999,7,FALSE))</f>
        <v>S</v>
      </c>
      <c r="H358" s="21">
        <f>IF(A358="NA","",VLOOKUP(A358,'Water Data'!G$2:O$9999,2,FALSE))</f>
        <v>8.39</v>
      </c>
      <c r="I358" s="21">
        <f>IF(A358="NA","",VLOOKUP(A358,'Water Data'!G$2:O$9999,3,FALSE))</f>
        <v>30.1</v>
      </c>
      <c r="J358" s="3">
        <f>IF(A358="NA","",VLOOKUP(A358,'Water Data'!G$2:O$9999,4,FALSE))</f>
        <v>9.23</v>
      </c>
      <c r="K358" s="3">
        <f>IF(A358="NA","",VLOOKUP(A358,'Water Data'!G$2:O$9999,6,FALSE))</f>
        <v>8.1</v>
      </c>
      <c r="L358" s="26">
        <f>IF(A358="NA","",VLOOKUP(A358,'Water Data'!G$2:O$9999,9,FALSE))</f>
        <v>11.89</v>
      </c>
      <c r="M358" s="22">
        <f>IF(A358="NA","",VLOOKUP(A358,Nutrients!A$2:L$9999,8,FALSE))</f>
        <v>0.03</v>
      </c>
      <c r="N358" s="22">
        <f>IF(A358="NA","",VLOOKUP(A358,Nutrients!A$2:L$9999,9,FALSE))</f>
        <v>0.04</v>
      </c>
      <c r="O358" s="23">
        <f>IF(A358="NA","",VLOOKUP(A358,Nutrients!A$2:L$9999,10,FALSE))</f>
        <v>-2E-3</v>
      </c>
      <c r="P358" s="22">
        <f>IF(A358="NA","",VLOOKUP(A358,Nutrients!A$2:L$9999,11,FALSE))</f>
        <v>0.4</v>
      </c>
      <c r="Q358" s="24">
        <f>IF(A358="NA","",VLOOKUP(A358,Nutrients!A$2:L$9999,12,FALSE))</f>
        <v>43.67</v>
      </c>
      <c r="R358" s="26">
        <f>IF(A358="NA","",VLOOKUP(A358,Chla!A$2:O$9999,15,FALSE))</f>
        <v>10.384063999999999</v>
      </c>
      <c r="S358" s="3">
        <f>IF(A358="NA","",VLOOKUP(A358,TSS!A$2:L$9999,12,FALSE))</f>
        <v>32</v>
      </c>
      <c r="T358" s="21">
        <f>IF(A358="NA","",VLOOKUP(A358,PCN!A$2:Q$9999,11,FALSE))</f>
        <v>0</v>
      </c>
      <c r="U358" s="21">
        <f>IF(A358="NA","",VLOOKUP(A358,PCN!A$2:Q$9999,12,FALSE))</f>
        <v>0</v>
      </c>
      <c r="V358" s="21">
        <f>IF(A358="NA","",VLOOKUP(A358,PCN!A$2:Q$9999,14,FALSE))</f>
        <v>0</v>
      </c>
      <c r="W358" s="21">
        <f>IF(A358="NA","",VLOOKUP(A358,PCN!A$2:Q$9999,15,FALSE))</f>
        <v>0</v>
      </c>
      <c r="X358" s="21">
        <f>IF(A358="NA","",VLOOKUP(A358,TN_DOC!A$2:I$9999,8,FALSE))</f>
        <v>0</v>
      </c>
      <c r="Y358" s="21">
        <f>IF(A358="NA","",VLOOKUP(A358,TN_DOC!A$2:I$9999,9,FALSE))</f>
        <v>0</v>
      </c>
      <c r="Z358" s="3"/>
    </row>
    <row r="359" spans="1:26" x14ac:dyDescent="0.2">
      <c r="A359" s="3">
        <v>10921</v>
      </c>
      <c r="B359" s="10" t="str">
        <f>IF(A359="NA","",VLOOKUP(A359,'QAQC ID Reference Page'!A$2:G$10999,2,FALSE))</f>
        <v>OBS0821W1</v>
      </c>
      <c r="C359" s="20">
        <f>IF(A359="NA","",VLOOKUP(A359,'QAQC ID Reference Page'!A$2:G$10999,3,FALSE))</f>
        <v>44412</v>
      </c>
      <c r="D359" s="12">
        <f>IF(A359="NA","",VLOOKUP(A359,'QAQC ID Reference Page'!A$2:G$10999,4,FALSE))</f>
        <v>0.5444444444444444</v>
      </c>
      <c r="E359" s="3">
        <f>IF(A359="NA","",VLOOKUP(A359,'QAQC ID Reference Page'!A$2:G$10999,5,FALSE))</f>
        <v>1040</v>
      </c>
      <c r="F359" s="3" t="str">
        <f>IF(A359="NA","",VLOOKUP(A359,'QAQC ID Reference Page'!A$2:G$10999,6,FALSE))</f>
        <v>B3</v>
      </c>
      <c r="G359" s="3" t="str">
        <f>IF(A359="NA","",VLOOKUP(A359,'QAQC ID Reference Page'!A$2:G$10999,7,FALSE))</f>
        <v>B</v>
      </c>
      <c r="H359" s="21">
        <f>IF(A359="NA","",VLOOKUP(A359,'Water Data'!G$2:O$9999,2,FALSE))</f>
        <v>7.42</v>
      </c>
      <c r="I359" s="21">
        <f>IF(A359="NA","",VLOOKUP(A359,'Water Data'!G$2:O$9999,3,FALSE))</f>
        <v>30</v>
      </c>
      <c r="J359" s="3">
        <f>IF(A359="NA","",VLOOKUP(A359,'Water Data'!G$2:O$9999,4,FALSE))</f>
        <v>11.89</v>
      </c>
      <c r="K359" s="3">
        <f>IF(A359="NA","",VLOOKUP(A359,'Water Data'!G$2:O$9999,6,FALSE))</f>
        <v>8.2200000000000006</v>
      </c>
      <c r="L359" s="26">
        <f>IF(A359="NA","",VLOOKUP(A359,'Water Data'!G$2:O$9999,9,FALSE))</f>
        <v>3.2519999999999998</v>
      </c>
      <c r="M359" s="22">
        <f>IF(A359="NA","",VLOOKUP(A359,Nutrients!A$2:L$9999,8,FALSE))</f>
        <v>0.38</v>
      </c>
      <c r="N359" s="22">
        <f>IF(A359="NA","",VLOOKUP(A359,Nutrients!A$2:L$9999,9,FALSE))</f>
        <v>0.12</v>
      </c>
      <c r="O359" s="23">
        <f>IF(A359="NA","",VLOOKUP(A359,Nutrients!A$2:L$9999,10,FALSE))</f>
        <v>1.2E-2</v>
      </c>
      <c r="P359" s="22">
        <f>IF(A359="NA","",VLOOKUP(A359,Nutrients!A$2:L$9999,11,FALSE))</f>
        <v>1.97</v>
      </c>
      <c r="Q359" s="24">
        <f>IF(A359="NA","",VLOOKUP(A359,Nutrients!A$2:L$9999,12,FALSE))</f>
        <v>32.65</v>
      </c>
      <c r="R359" s="26">
        <f>IF(A359="NA","",VLOOKUP(A359,Chla!A$2:O$9999,15,FALSE))</f>
        <v>13.477412000000001</v>
      </c>
      <c r="S359" s="3">
        <f>IF(A359="NA","",VLOOKUP(A359,TSS!A$2:L$9999,12,FALSE))</f>
        <v>20</v>
      </c>
      <c r="T359" s="21">
        <f>IF(A359="NA","",VLOOKUP(A359,PCN!A$2:Q$9999,11,FALSE))</f>
        <v>0</v>
      </c>
      <c r="U359" s="21">
        <f>IF(A359="NA","",VLOOKUP(A359,PCN!A$2:Q$9999,12,FALSE))</f>
        <v>0</v>
      </c>
      <c r="V359" s="21">
        <f>IF(A359="NA","",VLOOKUP(A359,PCN!A$2:Q$9999,14,FALSE))</f>
        <v>0</v>
      </c>
      <c r="W359" s="21">
        <f>IF(A359="NA","",VLOOKUP(A359,PCN!A$2:Q$9999,15,FALSE))</f>
        <v>0</v>
      </c>
      <c r="X359" s="21">
        <f>IF(A359="NA","",VLOOKUP(A359,TN_DOC!A$2:I$9999,8,FALSE))</f>
        <v>0</v>
      </c>
      <c r="Y359" s="21">
        <f>IF(A359="NA","",VLOOKUP(A359,TN_DOC!A$2:I$9999,9,FALSE))</f>
        <v>0</v>
      </c>
      <c r="Z359" s="3"/>
    </row>
    <row r="360" spans="1:26" x14ac:dyDescent="0.2">
      <c r="A360" s="3">
        <v>11007</v>
      </c>
      <c r="B360" s="10" t="str">
        <f>IF(A360="NA","",VLOOKUP(A360,'QAQC ID Reference Page'!A$2:G$10999,2,FALSE))</f>
        <v>OBS0821W2</v>
      </c>
      <c r="C360" s="20">
        <f>IF(A360="NA","",VLOOKUP(A360,'QAQC ID Reference Page'!A$2:G$10999,3,FALSE))</f>
        <v>44417</v>
      </c>
      <c r="D360" s="12">
        <f>IF(A360="NA","",VLOOKUP(A360,'QAQC ID Reference Page'!A$2:G$10999,4,FALSE))</f>
        <v>0.28680555555555554</v>
      </c>
      <c r="E360" s="3">
        <f>IF(A360="NA","",VLOOKUP(A360,'QAQC ID Reference Page'!A$2:G$10999,5,FALSE))</f>
        <v>1005</v>
      </c>
      <c r="F360" s="3" t="str">
        <f>IF(A360="NA","",VLOOKUP(A360,'QAQC ID Reference Page'!A$2:G$10999,6,FALSE))</f>
        <v>EFR</v>
      </c>
      <c r="G360" s="3" t="str">
        <f>IF(A360="NA","",VLOOKUP(A360,'QAQC ID Reference Page'!A$2:G$10999,7,FALSE))</f>
        <v>S</v>
      </c>
      <c r="H360" s="21">
        <f>IF(A360="NA","",VLOOKUP(A360,'Water Data'!G$2:O$9999,2,FALSE))</f>
        <v>3.56</v>
      </c>
      <c r="I360" s="21">
        <f>IF(A360="NA","",VLOOKUP(A360,'Water Data'!G$2:O$9999,3,FALSE))</f>
        <v>29.2</v>
      </c>
      <c r="J360" s="3">
        <f>IF(A360="NA","",VLOOKUP(A360,'Water Data'!G$2:O$9999,4,FALSE))</f>
        <v>7.72</v>
      </c>
      <c r="K360" s="3">
        <f>IF(A360="NA","",VLOOKUP(A360,'Water Data'!G$2:O$9999,6,FALSE))</f>
        <v>7.35</v>
      </c>
      <c r="L360" s="26">
        <f>IF(A360="NA","",VLOOKUP(A360,'Water Data'!G$2:O$9999,9,FALSE))</f>
        <v>14.68333333</v>
      </c>
      <c r="M360" s="22">
        <f>IF(A360="NA","",VLOOKUP(A360,Nutrients!A$2:L$9999,8,FALSE))</f>
        <v>0.19</v>
      </c>
      <c r="N360" s="22">
        <f>IF(A360="NA","",VLOOKUP(A360,Nutrients!A$2:L$9999,9,FALSE))</f>
        <v>0.1</v>
      </c>
      <c r="O360" s="23">
        <f>IF(A360="NA","",VLOOKUP(A360,Nutrients!A$2:L$9999,10,FALSE))</f>
        <v>8.6999999999999994E-2</v>
      </c>
      <c r="P360" s="22">
        <f>IF(A360="NA","",VLOOKUP(A360,Nutrients!A$2:L$9999,11,FALSE))</f>
        <v>0.97</v>
      </c>
      <c r="Q360" s="24">
        <f>IF(A360="NA","",VLOOKUP(A360,Nutrients!A$2:L$9999,12,FALSE))</f>
        <v>34.58</v>
      </c>
      <c r="R360" s="26">
        <f>IF(A360="NA","",VLOOKUP(A360,Chla!A$2:O$9999,15,FALSE))</f>
        <v>26.599239999999998</v>
      </c>
      <c r="S360" s="3" t="str">
        <f>IF(A360="NA","",VLOOKUP(A360,TSS!A$2:L$9999,12,FALSE))</f>
        <v>NA</v>
      </c>
      <c r="T360" s="21">
        <f>IF(A360="NA","",VLOOKUP(A360,PCN!A$2:Q$9999,11,FALSE))</f>
        <v>96.063999999999993</v>
      </c>
      <c r="U360" s="21">
        <f>IF(A360="NA","",VLOOKUP(A360,PCN!A$2:Q$9999,12,FALSE))</f>
        <v>2.5999999999999999E-2</v>
      </c>
      <c r="V360" s="21">
        <f>IF(A360="NA","",VLOOKUP(A360,PCN!A$2:Q$9999,14,FALSE))</f>
        <v>259.99999999999994</v>
      </c>
      <c r="W360" s="21">
        <f>IF(A360="NA","",VLOOKUP(A360,PCN!A$2:Q$9999,15,FALSE))</f>
        <v>1770.8869999999999</v>
      </c>
      <c r="X360" s="21">
        <f>IF(A360="NA","",VLOOKUP(A360,TN_DOC!A$2:I$9999,8,FALSE))</f>
        <v>0</v>
      </c>
      <c r="Y360" s="21">
        <f>IF(A360="NA","",VLOOKUP(A360,TN_DOC!A$2:I$9999,9,FALSE))</f>
        <v>0</v>
      </c>
      <c r="Z360" s="3"/>
    </row>
    <row r="361" spans="1:26" x14ac:dyDescent="0.2">
      <c r="A361" s="3">
        <v>11006</v>
      </c>
      <c r="B361" s="10" t="str">
        <f>IF(A361="NA","",VLOOKUP(A361,'QAQC ID Reference Page'!A$2:G$10999,2,FALSE))</f>
        <v>OBS0821W2</v>
      </c>
      <c r="C361" s="20">
        <f>IF(A361="NA","",VLOOKUP(A361,'QAQC ID Reference Page'!A$2:G$10999,3,FALSE))</f>
        <v>44417</v>
      </c>
      <c r="D361" s="12">
        <f>IF(A361="NA","",VLOOKUP(A361,'QAQC ID Reference Page'!A$2:G$10999,4,FALSE))</f>
        <v>0.2986111111111111</v>
      </c>
      <c r="E361" s="3">
        <f>IF(A361="NA","",VLOOKUP(A361,'QAQC ID Reference Page'!A$2:G$10999,5,FALSE))</f>
        <v>1011</v>
      </c>
      <c r="F361" s="3" t="str">
        <f>IF(A361="NA","",VLOOKUP(A361,'QAQC ID Reference Page'!A$2:G$10999,6,FALSE))</f>
        <v>G6</v>
      </c>
      <c r="G361" s="3" t="str">
        <f>IF(A361="NA","",VLOOKUP(A361,'QAQC ID Reference Page'!A$2:G$10999,7,FALSE))</f>
        <v>S</v>
      </c>
      <c r="H361" s="21">
        <f>IF(A361="NA","",VLOOKUP(A361,'Water Data'!G$2:O$9999,2,FALSE))</f>
        <v>2.84</v>
      </c>
      <c r="I361" s="21">
        <f>IF(A361="NA","",VLOOKUP(A361,'Water Data'!G$2:O$9999,3,FALSE))</f>
        <v>29.5</v>
      </c>
      <c r="J361" s="3">
        <f>IF(A361="NA","",VLOOKUP(A361,'Water Data'!G$2:O$9999,4,FALSE))</f>
        <v>6.53</v>
      </c>
      <c r="K361" s="3">
        <f>IF(A361="NA","",VLOOKUP(A361,'Water Data'!G$2:O$9999,6,FALSE))</f>
        <v>7.42</v>
      </c>
      <c r="L361" s="26">
        <f>IF(A361="NA","",VLOOKUP(A361,'Water Data'!G$2:O$9999,9,FALSE))</f>
        <v>11.50333333</v>
      </c>
      <c r="M361" s="22">
        <f>IF(A361="NA","",VLOOKUP(A361,Nutrients!A$2:L$9999,8,FALSE))</f>
        <v>0.13</v>
      </c>
      <c r="N361" s="22">
        <f>IF(A361="NA","",VLOOKUP(A361,Nutrients!A$2:L$9999,9,FALSE))</f>
        <v>0.47</v>
      </c>
      <c r="O361" s="23">
        <f>IF(A361="NA","",VLOOKUP(A361,Nutrients!A$2:L$9999,10,FALSE))</f>
        <v>-2E-3</v>
      </c>
      <c r="P361" s="22">
        <f>IF(A361="NA","",VLOOKUP(A361,Nutrients!A$2:L$9999,11,FALSE))</f>
        <v>0.5</v>
      </c>
      <c r="Q361" s="24">
        <f>IF(A361="NA","",VLOOKUP(A361,Nutrients!A$2:L$9999,12,FALSE))</f>
        <v>36</v>
      </c>
      <c r="R361" s="26">
        <f>IF(A361="NA","",VLOOKUP(A361,Chla!A$2:O$9999,15,FALSE))</f>
        <v>18.525396000000001</v>
      </c>
      <c r="S361" s="3" t="str">
        <f>IF(A361="NA","",VLOOKUP(A361,TSS!A$2:L$9999,12,FALSE))</f>
        <v>NA</v>
      </c>
      <c r="T361" s="21">
        <f>IF(A361="NA","",VLOOKUP(A361,PCN!A$2:Q$9999,11,FALSE))</f>
        <v>68.275000000000006</v>
      </c>
      <c r="U361" s="21">
        <f>IF(A361="NA","",VLOOKUP(A361,PCN!A$2:Q$9999,12,FALSE))</f>
        <v>1.9E-2</v>
      </c>
      <c r="V361" s="21">
        <f>IF(A361="NA","",VLOOKUP(A361,PCN!A$2:Q$9999,14,FALSE))</f>
        <v>189.99999999999997</v>
      </c>
      <c r="W361" s="21">
        <f>IF(A361="NA","",VLOOKUP(A361,PCN!A$2:Q$9999,15,FALSE))</f>
        <v>1605.7639999999999</v>
      </c>
      <c r="X361" s="21">
        <f>IF(A361="NA","",VLOOKUP(A361,TN_DOC!A$2:I$9999,8,FALSE))</f>
        <v>0</v>
      </c>
      <c r="Y361" s="21">
        <f>IF(A361="NA","",VLOOKUP(A361,TN_DOC!A$2:I$9999,9,FALSE))</f>
        <v>0</v>
      </c>
      <c r="Z361" s="3"/>
    </row>
    <row r="362" spans="1:26" x14ac:dyDescent="0.2">
      <c r="A362" s="3">
        <v>11011</v>
      </c>
      <c r="B362" s="10" t="str">
        <f>IF(A362="NA","",VLOOKUP(A362,'QAQC ID Reference Page'!A$2:G$10999,2,FALSE))</f>
        <v>OBS0821W2</v>
      </c>
      <c r="C362" s="20">
        <f>IF(A362="NA","",VLOOKUP(A362,'QAQC ID Reference Page'!A$2:G$10999,3,FALSE))</f>
        <v>44417</v>
      </c>
      <c r="D362" s="12">
        <f>IF(A362="NA","",VLOOKUP(A362,'QAQC ID Reference Page'!A$2:G$10999,4,FALSE))</f>
        <v>0.31041666666666667</v>
      </c>
      <c r="E362" s="3">
        <f>IF(A362="NA","",VLOOKUP(A362,'QAQC ID Reference Page'!A$2:G$10999,5,FALSE))</f>
        <v>1028</v>
      </c>
      <c r="F362" s="3" t="str">
        <f>IF(A362="NA","",VLOOKUP(A362,'QAQC ID Reference Page'!A$2:G$10999,6,FALSE))</f>
        <v>DR</v>
      </c>
      <c r="G362" s="3" t="str">
        <f>IF(A362="NA","",VLOOKUP(A362,'QAQC ID Reference Page'!A$2:G$10999,7,FALSE))</f>
        <v>S</v>
      </c>
      <c r="H362" s="21">
        <f>IF(A362="NA","",VLOOKUP(A362,'Water Data'!G$2:O$9999,2,FALSE))</f>
        <v>6.72</v>
      </c>
      <c r="I362" s="21">
        <f>IF(A362="NA","",VLOOKUP(A362,'Water Data'!G$2:O$9999,3,FALSE))</f>
        <v>30.2</v>
      </c>
      <c r="J362" s="3">
        <f>IF(A362="NA","",VLOOKUP(A362,'Water Data'!G$2:O$9999,4,FALSE))</f>
        <v>3.97</v>
      </c>
      <c r="K362" s="3">
        <f>IF(A362="NA","",VLOOKUP(A362,'Water Data'!G$2:O$9999,6,FALSE))</f>
        <v>7.96</v>
      </c>
      <c r="L362" s="26">
        <f>IF(A362="NA","",VLOOKUP(A362,'Water Data'!G$2:O$9999,9,FALSE))</f>
        <v>12.49666667</v>
      </c>
      <c r="M362" s="22">
        <f>IF(A362="NA","",VLOOKUP(A362,Nutrients!A$2:L$9999,8,FALSE))</f>
        <v>0.1</v>
      </c>
      <c r="N362" s="22">
        <f>IF(A362="NA","",VLOOKUP(A362,Nutrients!A$2:L$9999,9,FALSE))</f>
        <v>0.15</v>
      </c>
      <c r="O362" s="23">
        <f>IF(A362="NA","",VLOOKUP(A362,Nutrients!A$2:L$9999,10,FALSE))</f>
        <v>1.0999999999999999E-2</v>
      </c>
      <c r="P362" s="22">
        <f>IF(A362="NA","",VLOOKUP(A362,Nutrients!A$2:L$9999,11,FALSE))</f>
        <v>-0.03</v>
      </c>
      <c r="Q362" s="24">
        <f>IF(A362="NA","",VLOOKUP(A362,Nutrients!A$2:L$9999,12,FALSE))</f>
        <v>102.17</v>
      </c>
      <c r="R362" s="26">
        <f>IF(A362="NA","",VLOOKUP(A362,Chla!A$2:O$9999,15,FALSE))</f>
        <v>22.335524000000003</v>
      </c>
      <c r="S362" s="3" t="str">
        <f>IF(A362="NA","",VLOOKUP(A362,TSS!A$2:L$9999,12,FALSE))</f>
        <v>NA</v>
      </c>
      <c r="T362" s="21">
        <f>IF(A362="NA","",VLOOKUP(A362,PCN!A$2:Q$9999,11,FALSE))</f>
        <v>92.031999999999996</v>
      </c>
      <c r="U362" s="21">
        <f>IF(A362="NA","",VLOOKUP(A362,PCN!A$2:Q$9999,12,FALSE))</f>
        <v>2.5000000000000001E-2</v>
      </c>
      <c r="V362" s="21">
        <f>IF(A362="NA","",VLOOKUP(A362,PCN!A$2:Q$9999,14,FALSE))</f>
        <v>250</v>
      </c>
      <c r="W362" s="21">
        <f>IF(A362="NA","",VLOOKUP(A362,PCN!A$2:Q$9999,15,FALSE))</f>
        <v>1903.2660000000001</v>
      </c>
      <c r="X362" s="21">
        <f>IF(A362="NA","",VLOOKUP(A362,TN_DOC!A$2:I$9999,8,FALSE))</f>
        <v>0</v>
      </c>
      <c r="Y362" s="21">
        <f>IF(A362="NA","",VLOOKUP(A362,TN_DOC!A$2:I$9999,9,FALSE))</f>
        <v>0</v>
      </c>
      <c r="Z362" s="3"/>
    </row>
    <row r="363" spans="1:26" x14ac:dyDescent="0.2">
      <c r="A363" s="3">
        <v>11014</v>
      </c>
      <c r="B363" s="10" t="str">
        <f>IF(A363="NA","",VLOOKUP(A363,'QAQC ID Reference Page'!A$2:G$10999,2,FALSE))</f>
        <v>OBS0821W2</v>
      </c>
      <c r="C363" s="20">
        <f>IF(A363="NA","",VLOOKUP(A363,'QAQC ID Reference Page'!A$2:G$10999,3,FALSE))</f>
        <v>44417</v>
      </c>
      <c r="D363" s="12">
        <f>IF(A363="NA","",VLOOKUP(A363,'QAQC ID Reference Page'!A$2:G$10999,4,FALSE))</f>
        <v>0.3347222222222222</v>
      </c>
      <c r="E363" s="3">
        <f>IF(A363="NA","",VLOOKUP(A363,'QAQC ID Reference Page'!A$2:G$10999,5,FALSE))</f>
        <v>1026</v>
      </c>
      <c r="F363" s="3" t="str">
        <f>IF(A363="NA","",VLOOKUP(A363,'QAQC ID Reference Page'!A$2:G$10999,6,FALSE))</f>
        <v>MR</v>
      </c>
      <c r="G363" s="3" t="str">
        <f>IF(A363="NA","",VLOOKUP(A363,'QAQC ID Reference Page'!A$2:G$10999,7,FALSE))</f>
        <v>S</v>
      </c>
      <c r="H363" s="21">
        <f>IF(A363="NA","",VLOOKUP(A363,'Water Data'!G$2:O$9999,2,FALSE))</f>
        <v>7.16</v>
      </c>
      <c r="I363" s="21">
        <f>IF(A363="NA","",VLOOKUP(A363,'Water Data'!G$2:O$9999,3,FALSE))</f>
        <v>29.9</v>
      </c>
      <c r="J363" s="3">
        <f>IF(A363="NA","",VLOOKUP(A363,'Water Data'!G$2:O$9999,4,FALSE))</f>
        <v>2.04</v>
      </c>
      <c r="K363" s="3">
        <f>IF(A363="NA","",VLOOKUP(A363,'Water Data'!G$2:O$9999,6,FALSE))</f>
        <v>7.42</v>
      </c>
      <c r="L363" s="26">
        <f>IF(A363="NA","",VLOOKUP(A363,'Water Data'!G$2:O$9999,9,FALSE))</f>
        <v>12.09</v>
      </c>
      <c r="M363" s="22">
        <f>IF(A363="NA","",VLOOKUP(A363,Nutrients!A$2:L$9999,8,FALSE))</f>
        <v>6.32</v>
      </c>
      <c r="N363" s="22">
        <f>IF(A363="NA","",VLOOKUP(A363,Nutrients!A$2:L$9999,9,FALSE))</f>
        <v>0.16</v>
      </c>
      <c r="O363" s="23">
        <f>IF(A363="NA","",VLOOKUP(A363,Nutrients!A$2:L$9999,10,FALSE))</f>
        <v>0.33600000000000002</v>
      </c>
      <c r="P363" s="22">
        <f>IF(A363="NA","",VLOOKUP(A363,Nutrients!A$2:L$9999,11,FALSE))</f>
        <v>1.32</v>
      </c>
      <c r="Q363" s="24">
        <f>IF(A363="NA","",VLOOKUP(A363,Nutrients!A$2:L$9999,12,FALSE))</f>
        <v>106.86</v>
      </c>
      <c r="R363" s="26">
        <f>IF(A363="NA","",VLOOKUP(A363,Chla!A$2:O$9999,15,FALSE))</f>
        <v>15.041048000000002</v>
      </c>
      <c r="S363" s="3" t="str">
        <f>IF(A363="NA","",VLOOKUP(A363,TSS!A$2:L$9999,12,FALSE))</f>
        <v>NA</v>
      </c>
      <c r="T363" s="21">
        <f>IF(A363="NA","",VLOOKUP(A363,PCN!A$2:Q$9999,11,FALSE))</f>
        <v>61.731000000000002</v>
      </c>
      <c r="U363" s="21">
        <f>IF(A363="NA","",VLOOKUP(A363,PCN!A$2:Q$9999,12,FALSE))</f>
        <v>1.7999999999999999E-2</v>
      </c>
      <c r="V363" s="21">
        <f>IF(A363="NA","",VLOOKUP(A363,PCN!A$2:Q$9999,14,FALSE))</f>
        <v>179.99999999999997</v>
      </c>
      <c r="W363" s="21">
        <f>IF(A363="NA","",VLOOKUP(A363,PCN!A$2:Q$9999,15,FALSE))</f>
        <v>1413.825</v>
      </c>
      <c r="X363" s="21">
        <f>IF(A363="NA","",VLOOKUP(A363,TN_DOC!A$2:I$9999,8,FALSE))</f>
        <v>0</v>
      </c>
      <c r="Y363" s="21">
        <f>IF(A363="NA","",VLOOKUP(A363,TN_DOC!A$2:I$9999,9,FALSE))</f>
        <v>0</v>
      </c>
      <c r="Z363" s="3"/>
    </row>
    <row r="364" spans="1:26" x14ac:dyDescent="0.2">
      <c r="A364" s="3">
        <v>11009</v>
      </c>
      <c r="B364" s="10" t="str">
        <f>IF(A364="NA","",VLOOKUP(A364,'QAQC ID Reference Page'!A$2:G$10999,2,FALSE))</f>
        <v>OBS0821W2</v>
      </c>
      <c r="C364" s="20">
        <f>IF(A364="NA","",VLOOKUP(A364,'QAQC ID Reference Page'!A$2:G$10999,3,FALSE))</f>
        <v>44417</v>
      </c>
      <c r="D364" s="12">
        <f>IF(A364="NA","",VLOOKUP(A364,'QAQC ID Reference Page'!A$2:G$10999,4,FALSE))</f>
        <v>0.3347222222222222</v>
      </c>
      <c r="E364" s="3">
        <f>IF(A364="NA","",VLOOKUP(A364,'QAQC ID Reference Page'!A$2:G$10999,5,FALSE))</f>
        <v>1034</v>
      </c>
      <c r="F364" s="3" t="str">
        <f>IF(A364="NA","",VLOOKUP(A364,'QAQC ID Reference Page'!A$2:G$10999,6,FALSE))</f>
        <v>MR</v>
      </c>
      <c r="G364" s="3" t="str">
        <f>IF(A364="NA","",VLOOKUP(A364,'QAQC ID Reference Page'!A$2:G$10999,7,FALSE))</f>
        <v>B</v>
      </c>
      <c r="H364" s="21">
        <f>IF(A364="NA","",VLOOKUP(A364,'Water Data'!G$2:O$9999,2,FALSE))</f>
        <v>2.92</v>
      </c>
      <c r="I364" s="21">
        <f>IF(A364="NA","",VLOOKUP(A364,'Water Data'!G$2:O$9999,3,FALSE))</f>
        <v>29.2</v>
      </c>
      <c r="J364" s="3">
        <f>IF(A364="NA","",VLOOKUP(A364,'Water Data'!G$2:O$9999,4,FALSE))</f>
        <v>15.89</v>
      </c>
      <c r="K364" s="3">
        <f>IF(A364="NA","",VLOOKUP(A364,'Water Data'!G$2:O$9999,6,FALSE))</f>
        <v>7.32</v>
      </c>
      <c r="L364" s="26">
        <f>IF(A364="NA","",VLOOKUP(A364,'Water Data'!G$2:O$9999,9,FALSE))</f>
        <v>19.20333333</v>
      </c>
      <c r="M364" s="22">
        <f>IF(A364="NA","",VLOOKUP(A364,Nutrients!A$2:L$9999,8,FALSE))</f>
        <v>5.6</v>
      </c>
      <c r="N364" s="22">
        <f>IF(A364="NA","",VLOOKUP(A364,Nutrients!A$2:L$9999,9,FALSE))</f>
        <v>1.1200000000000001</v>
      </c>
      <c r="O364" s="23">
        <f>IF(A364="NA","",VLOOKUP(A364,Nutrients!A$2:L$9999,10,FALSE))</f>
        <v>1.58</v>
      </c>
      <c r="P364" s="22">
        <f>IF(A364="NA","",VLOOKUP(A364,Nutrients!A$2:L$9999,11,FALSE))</f>
        <v>12.63</v>
      </c>
      <c r="Q364" s="24">
        <f>IF(A364="NA","",VLOOKUP(A364,Nutrients!A$2:L$9999,12,FALSE))</f>
        <v>68.55</v>
      </c>
      <c r="R364" s="26">
        <f>IF(A364="NA","",VLOOKUP(A364,Chla!A$2:O$9999,15,FALSE))</f>
        <v>4.9132439999999997</v>
      </c>
      <c r="S364" s="3" t="str">
        <f>IF(A364="NA","",VLOOKUP(A364,TSS!A$2:L$9999,12,FALSE))</f>
        <v>NA</v>
      </c>
      <c r="T364" s="21">
        <f>IF(A364="NA","",VLOOKUP(A364,PCN!A$2:Q$9999,11,FALSE))</f>
        <v>55.756</v>
      </c>
      <c r="U364" s="21">
        <f>IF(A364="NA","",VLOOKUP(A364,PCN!A$2:Q$9999,12,FALSE))</f>
        <v>1.6E-2</v>
      </c>
      <c r="V364" s="21">
        <f>IF(A364="NA","",VLOOKUP(A364,PCN!A$2:Q$9999,14,FALSE))</f>
        <v>160</v>
      </c>
      <c r="W364" s="21">
        <f>IF(A364="NA","",VLOOKUP(A364,PCN!A$2:Q$9999,15,FALSE))</f>
        <v>1580.6659999999999</v>
      </c>
      <c r="X364" s="21">
        <f>IF(A364="NA","",VLOOKUP(A364,TN_DOC!A$2:I$9999,8,FALSE))</f>
        <v>0</v>
      </c>
      <c r="Y364" s="21">
        <f>IF(A364="NA","",VLOOKUP(A364,TN_DOC!A$2:I$9999,9,FALSE))</f>
        <v>0</v>
      </c>
      <c r="Z364" s="3"/>
    </row>
    <row r="365" spans="1:26" x14ac:dyDescent="0.2">
      <c r="A365" s="3">
        <v>11001</v>
      </c>
      <c r="B365" s="10" t="str">
        <f>IF(A365="NA","",VLOOKUP(A365,'QAQC ID Reference Page'!A$2:G$10999,2,FALSE))</f>
        <v>OBS0821W2</v>
      </c>
      <c r="C365" s="20">
        <f>IF(A365="NA","",VLOOKUP(A365,'QAQC ID Reference Page'!A$2:G$10999,3,FALSE))</f>
        <v>44417</v>
      </c>
      <c r="D365" s="12">
        <f>IF(A365="NA","",VLOOKUP(A365,'QAQC ID Reference Page'!A$2:G$10999,4,FALSE))</f>
        <v>0.34513888888888888</v>
      </c>
      <c r="E365" s="3">
        <f>IF(A365="NA","",VLOOKUP(A365,'QAQC ID Reference Page'!A$2:G$10999,5,FALSE))</f>
        <v>1013</v>
      </c>
      <c r="F365" s="3" t="str">
        <f>IF(A365="NA","",VLOOKUP(A365,'QAQC ID Reference Page'!A$2:G$10999,6,FALSE))</f>
        <v>TR</v>
      </c>
      <c r="G365" s="3" t="str">
        <f>IF(A365="NA","",VLOOKUP(A365,'QAQC ID Reference Page'!A$2:G$10999,7,FALSE))</f>
        <v>S</v>
      </c>
      <c r="H365" s="21">
        <f>IF(A365="NA","",VLOOKUP(A365,'Water Data'!G$2:O$9999,2,FALSE))</f>
        <v>7.35</v>
      </c>
      <c r="I365" s="21">
        <f>IF(A365="NA","",VLOOKUP(A365,'Water Data'!G$2:O$9999,3,FALSE))</f>
        <v>30.1</v>
      </c>
      <c r="J365" s="3">
        <f>IF(A365="NA","",VLOOKUP(A365,'Water Data'!G$2:O$9999,4,FALSE))</f>
        <v>0.16</v>
      </c>
      <c r="K365" s="3">
        <f>IF(A365="NA","",VLOOKUP(A365,'Water Data'!G$2:O$9999,6,FALSE))</f>
        <v>7.65</v>
      </c>
      <c r="L365" s="26">
        <f>IF(A365="NA","",VLOOKUP(A365,'Water Data'!G$2:O$9999,9,FALSE))</f>
        <v>11.15666667</v>
      </c>
      <c r="M365" s="22">
        <f>IF(A365="NA","",VLOOKUP(A365,Nutrients!A$2:L$9999,8,FALSE))</f>
        <v>3.93</v>
      </c>
      <c r="N365" s="22">
        <f>IF(A365="NA","",VLOOKUP(A365,Nutrients!A$2:L$9999,9,FALSE))</f>
        <v>0.12</v>
      </c>
      <c r="O365" s="23">
        <f>IF(A365="NA","",VLOOKUP(A365,Nutrients!A$2:L$9999,10,FALSE))</f>
        <v>0.20399999999999999</v>
      </c>
      <c r="P365" s="22">
        <f>IF(A365="NA","",VLOOKUP(A365,Nutrients!A$2:L$9999,11,FALSE))</f>
        <v>1.77</v>
      </c>
      <c r="Q365" s="24">
        <f>IF(A365="NA","",VLOOKUP(A365,Nutrients!A$2:L$9999,12,FALSE))</f>
        <v>116.04</v>
      </c>
      <c r="R365" s="26">
        <f>IF(A365="NA","",VLOOKUP(A365,Chla!A$2:O$9999,15,FALSE))</f>
        <v>21.108143999999999</v>
      </c>
      <c r="S365" s="3" t="str">
        <f>IF(A365="NA","",VLOOKUP(A365,TSS!A$2:L$9999,12,FALSE))</f>
        <v>NA</v>
      </c>
      <c r="T365" s="21">
        <f>IF(A365="NA","",VLOOKUP(A365,PCN!A$2:Q$9999,11,FALSE))</f>
        <v>52.19</v>
      </c>
      <c r="U365" s="21">
        <f>IF(A365="NA","",VLOOKUP(A365,PCN!A$2:Q$9999,12,FALSE))</f>
        <v>1.4999999999999999E-2</v>
      </c>
      <c r="V365" s="21">
        <f>IF(A365="NA","",VLOOKUP(A365,PCN!A$2:Q$9999,14,FALSE))</f>
        <v>150</v>
      </c>
      <c r="W365" s="21">
        <f>IF(A365="NA","",VLOOKUP(A365,PCN!A$2:Q$9999,15,FALSE))</f>
        <v>1204.703</v>
      </c>
      <c r="X365" s="21">
        <f>IF(A365="NA","",VLOOKUP(A365,TN_DOC!A$2:I$9999,8,FALSE))</f>
        <v>0</v>
      </c>
      <c r="Y365" s="21">
        <f>IF(A365="NA","",VLOOKUP(A365,TN_DOC!A$2:I$9999,9,FALSE))</f>
        <v>0</v>
      </c>
      <c r="Z365" s="3"/>
    </row>
    <row r="366" spans="1:26" x14ac:dyDescent="0.2">
      <c r="A366" s="3">
        <v>11005</v>
      </c>
      <c r="B366" s="10" t="str">
        <f>IF(A366="NA","",VLOOKUP(A366,'QAQC ID Reference Page'!A$2:G$10999,2,FALSE))</f>
        <v>OBS0821W2</v>
      </c>
      <c r="C366" s="20">
        <f>IF(A366="NA","",VLOOKUP(A366,'QAQC ID Reference Page'!A$2:G$10999,3,FALSE))</f>
        <v>44417</v>
      </c>
      <c r="D366" s="12">
        <f>IF(A366="NA","",VLOOKUP(A366,'QAQC ID Reference Page'!A$2:G$10999,4,FALSE))</f>
        <v>0.35833333333333334</v>
      </c>
      <c r="E366" s="3">
        <f>IF(A366="NA","",VLOOKUP(A366,'QAQC ID Reference Page'!A$2:G$10999,5,FALSE))</f>
        <v>1008</v>
      </c>
      <c r="F366" s="3" t="str">
        <f>IF(A366="NA","",VLOOKUP(A366,'QAQC ID Reference Page'!A$2:G$10999,6,FALSE))</f>
        <v>TR-UP</v>
      </c>
      <c r="G366" s="3" t="str">
        <f>IF(A366="NA","",VLOOKUP(A366,'QAQC ID Reference Page'!A$2:G$10999,7,FALSE))</f>
        <v>S</v>
      </c>
      <c r="H366" s="21">
        <f>IF(A366="NA","",VLOOKUP(A366,'Water Data'!G$2:O$9999,2,FALSE))</f>
        <v>8.1999999999999993</v>
      </c>
      <c r="I366" s="21">
        <f>IF(A366="NA","",VLOOKUP(A366,'Water Data'!G$2:O$9999,3,FALSE))</f>
        <v>30.3</v>
      </c>
      <c r="J366" s="3">
        <f>IF(A366="NA","",VLOOKUP(A366,'Water Data'!G$2:O$9999,4,FALSE))</f>
        <v>7.0000000000000007E-2</v>
      </c>
      <c r="K366" s="3">
        <f>IF(A366="NA","",VLOOKUP(A366,'Water Data'!G$2:O$9999,6,FALSE))</f>
        <v>7.7</v>
      </c>
      <c r="L366" s="26">
        <f>IF(A366="NA","",VLOOKUP(A366,'Water Data'!G$2:O$9999,9,FALSE))</f>
        <v>10.25333333</v>
      </c>
      <c r="M366" s="22">
        <f>IF(A366="NA","",VLOOKUP(A366,Nutrients!A$2:L$9999,8,FALSE))</f>
        <v>8.3000000000000007</v>
      </c>
      <c r="N366" s="22">
        <f>IF(A366="NA","",VLOOKUP(A366,Nutrients!A$2:L$9999,9,FALSE))</f>
        <v>0.1</v>
      </c>
      <c r="O366" s="23">
        <f>IF(A366="NA","",VLOOKUP(A366,Nutrients!A$2:L$9999,10,FALSE))</f>
        <v>0.28899999999999998</v>
      </c>
      <c r="P366" s="22">
        <f>IF(A366="NA","",VLOOKUP(A366,Nutrients!A$2:L$9999,11,FALSE))</f>
        <v>0.17</v>
      </c>
      <c r="Q366" s="24">
        <f>IF(A366="NA","",VLOOKUP(A366,Nutrients!A$2:L$9999,12,FALSE))</f>
        <v>123.73</v>
      </c>
      <c r="R366" s="26">
        <f>IF(A366="NA","",VLOOKUP(A366,Chla!A$2:O$9999,15,FALSE))</f>
        <v>39.340559999999996</v>
      </c>
      <c r="S366" s="3" t="str">
        <f>IF(A366="NA","",VLOOKUP(A366,TSS!A$2:L$9999,12,FALSE))</f>
        <v>NA</v>
      </c>
      <c r="T366" s="21">
        <f>IF(A366="NA","",VLOOKUP(A366,PCN!A$2:Q$9999,11,FALSE))</f>
        <v>92.397000000000006</v>
      </c>
      <c r="U366" s="21">
        <f>IF(A366="NA","",VLOOKUP(A366,PCN!A$2:Q$9999,12,FALSE))</f>
        <v>2.5000000000000001E-2</v>
      </c>
      <c r="V366" s="21">
        <f>IF(A366="NA","",VLOOKUP(A366,PCN!A$2:Q$9999,14,FALSE))</f>
        <v>250</v>
      </c>
      <c r="W366" s="21">
        <f>IF(A366="NA","",VLOOKUP(A366,PCN!A$2:Q$9999,15,FALSE))</f>
        <v>1658.712</v>
      </c>
      <c r="X366" s="21">
        <f>IF(A366="NA","",VLOOKUP(A366,TN_DOC!A$2:I$9999,8,FALSE))</f>
        <v>0</v>
      </c>
      <c r="Y366" s="21">
        <f>IF(A366="NA","",VLOOKUP(A366,TN_DOC!A$2:I$9999,9,FALSE))</f>
        <v>0</v>
      </c>
      <c r="Z366" s="3"/>
    </row>
    <row r="367" spans="1:26" x14ac:dyDescent="0.2">
      <c r="A367" s="3">
        <v>11017</v>
      </c>
      <c r="B367" s="10" t="str">
        <f>IF(A367="NA","",VLOOKUP(A367,'QAQC ID Reference Page'!A$2:G$10999,2,FALSE))</f>
        <v>OBS0821W2</v>
      </c>
      <c r="C367" s="20">
        <f>IF(A367="NA","",VLOOKUP(A367,'QAQC ID Reference Page'!A$2:G$10999,3,FALSE))</f>
        <v>44417</v>
      </c>
      <c r="D367" s="12">
        <f>IF(A367="NA","",VLOOKUP(A367,'QAQC ID Reference Page'!A$2:G$10999,4,FALSE))</f>
        <v>0.36944444444444446</v>
      </c>
      <c r="E367" s="3">
        <f>IF(A367="NA","",VLOOKUP(A367,'QAQC ID Reference Page'!A$2:G$10999,5,FALSE))</f>
        <v>1010</v>
      </c>
      <c r="F367" s="3" t="str">
        <f>IF(A367="NA","",VLOOKUP(A367,'QAQC ID Reference Page'!A$2:G$10999,6,FALSE))</f>
        <v>AR</v>
      </c>
      <c r="G367" s="3" t="str">
        <f>IF(A367="NA","",VLOOKUP(A367,'QAQC ID Reference Page'!A$2:G$10999,7,FALSE))</f>
        <v>S</v>
      </c>
      <c r="H367" s="21">
        <f>IF(A367="NA","",VLOOKUP(A367,'Water Data'!G$2:O$9999,2,FALSE))</f>
        <v>7.16</v>
      </c>
      <c r="I367" s="21">
        <f>IF(A367="NA","",VLOOKUP(A367,'Water Data'!G$2:O$9999,3,FALSE))</f>
        <v>30.1</v>
      </c>
      <c r="J367" s="3">
        <f>IF(A367="NA","",VLOOKUP(A367,'Water Data'!G$2:O$9999,4,FALSE))</f>
        <v>0.11</v>
      </c>
      <c r="K367" s="3">
        <f>IF(A367="NA","",VLOOKUP(A367,'Water Data'!G$2:O$9999,6,FALSE))</f>
        <v>7.54</v>
      </c>
      <c r="L367" s="26">
        <f>IF(A367="NA","",VLOOKUP(A367,'Water Data'!G$2:O$9999,9,FALSE))</f>
        <v>10.823333330000001</v>
      </c>
      <c r="M367" s="22">
        <f>IF(A367="NA","",VLOOKUP(A367,Nutrients!A$2:L$9999,8,FALSE))</f>
        <v>5.04</v>
      </c>
      <c r="N367" s="22">
        <f>IF(A367="NA","",VLOOKUP(A367,Nutrients!A$2:L$9999,9,FALSE))</f>
        <v>0.23</v>
      </c>
      <c r="O367" s="23">
        <f>IF(A367="NA","",VLOOKUP(A367,Nutrients!A$2:L$9999,10,FALSE))</f>
        <v>0.16300000000000001</v>
      </c>
      <c r="P367" s="22">
        <f>IF(A367="NA","",VLOOKUP(A367,Nutrients!A$2:L$9999,11,FALSE))</f>
        <v>0.9</v>
      </c>
      <c r="Q367" s="24">
        <f>IF(A367="NA","",VLOOKUP(A367,Nutrients!A$2:L$9999,12,FALSE))</f>
        <v>111.94</v>
      </c>
      <c r="R367" s="26">
        <f>IF(A367="NA","",VLOOKUP(A367,Chla!A$2:O$9999,15,FALSE))</f>
        <v>15.369016</v>
      </c>
      <c r="S367" s="3" t="str">
        <f>IF(A367="NA","",VLOOKUP(A367,TSS!A$2:L$9999,12,FALSE))</f>
        <v>NA</v>
      </c>
      <c r="T367" s="21">
        <f>IF(A367="NA","",VLOOKUP(A367,PCN!A$2:Q$9999,11,FALSE))</f>
        <v>88.760999999999996</v>
      </c>
      <c r="U367" s="21">
        <f>IF(A367="NA","",VLOOKUP(A367,PCN!A$2:Q$9999,12,FALSE))</f>
        <v>2.5000000000000001E-2</v>
      </c>
      <c r="V367" s="21">
        <f>IF(A367="NA","",VLOOKUP(A367,PCN!A$2:Q$9999,14,FALSE))</f>
        <v>250</v>
      </c>
      <c r="W367" s="21">
        <f>IF(A367="NA","",VLOOKUP(A367,PCN!A$2:Q$9999,15,FALSE))</f>
        <v>1326.8230000000001</v>
      </c>
      <c r="X367" s="21">
        <f>IF(A367="NA","",VLOOKUP(A367,TN_DOC!A$2:I$9999,8,FALSE))</f>
        <v>0</v>
      </c>
      <c r="Y367" s="21">
        <f>IF(A367="NA","",VLOOKUP(A367,TN_DOC!A$2:I$9999,9,FALSE))</f>
        <v>0</v>
      </c>
      <c r="Z367" s="3"/>
    </row>
    <row r="368" spans="1:26" x14ac:dyDescent="0.2">
      <c r="A368" s="3">
        <v>11010</v>
      </c>
      <c r="B368" s="10" t="str">
        <f>IF(A368="NA","",VLOOKUP(A368,'QAQC ID Reference Page'!A$2:G$10999,2,FALSE))</f>
        <v>OBS0821W2</v>
      </c>
      <c r="C368" s="20">
        <f>IF(A368="NA","",VLOOKUP(A368,'QAQC ID Reference Page'!A$2:G$10999,3,FALSE))</f>
        <v>44417</v>
      </c>
      <c r="D368" s="12">
        <f>IF(A368="NA","",VLOOKUP(A368,'QAQC ID Reference Page'!A$2:G$10999,4,FALSE))</f>
        <v>0.37847222222222221</v>
      </c>
      <c r="E368" s="3">
        <f>IF(A368="NA","",VLOOKUP(A368,'QAQC ID Reference Page'!A$2:G$10999,5,FALSE))</f>
        <v>1039</v>
      </c>
      <c r="F368" s="3" t="str">
        <f>IF(A368="NA","",VLOOKUP(A368,'QAQC ID Reference Page'!A$2:G$10999,6,FALSE))</f>
        <v>BR</v>
      </c>
      <c r="G368" s="3" t="str">
        <f>IF(A368="NA","",VLOOKUP(A368,'QAQC ID Reference Page'!A$2:G$10999,7,FALSE))</f>
        <v>S</v>
      </c>
      <c r="H368" s="21">
        <f>IF(A368="NA","",VLOOKUP(A368,'Water Data'!G$2:O$9999,2,FALSE))</f>
        <v>8.35</v>
      </c>
      <c r="I368" s="21">
        <f>IF(A368="NA","",VLOOKUP(A368,'Water Data'!G$2:O$9999,3,FALSE))</f>
        <v>30.6</v>
      </c>
      <c r="J368" s="3">
        <f>IF(A368="NA","",VLOOKUP(A368,'Water Data'!G$2:O$9999,4,FALSE))</f>
        <v>0.8</v>
      </c>
      <c r="K368" s="3">
        <f>IF(A368="NA","",VLOOKUP(A368,'Water Data'!G$2:O$9999,6,FALSE))</f>
        <v>7.7</v>
      </c>
      <c r="L368" s="26">
        <f>IF(A368="NA","",VLOOKUP(A368,'Water Data'!G$2:O$9999,9,FALSE))</f>
        <v>10.36</v>
      </c>
      <c r="M368" s="22">
        <f>IF(A368="NA","",VLOOKUP(A368,Nutrients!A$2:L$9999,8,FALSE))</f>
        <v>2.08</v>
      </c>
      <c r="N368" s="22">
        <f>IF(A368="NA","",VLOOKUP(A368,Nutrients!A$2:L$9999,9,FALSE))</f>
        <v>0.91</v>
      </c>
      <c r="O368" s="23">
        <f>IF(A368="NA","",VLOOKUP(A368,Nutrients!A$2:L$9999,10,FALSE))</f>
        <v>0.182</v>
      </c>
      <c r="P368" s="22">
        <f>IF(A368="NA","",VLOOKUP(A368,Nutrients!A$2:L$9999,11,FALSE))</f>
        <v>1.6</v>
      </c>
      <c r="Q368" s="24">
        <f>IF(A368="NA","",VLOOKUP(A368,Nutrients!A$2:L$9999,12,FALSE))</f>
        <v>109.91</v>
      </c>
      <c r="R368" s="26">
        <f>IF(A368="NA","",VLOOKUP(A368,Chla!A$2:O$9999,15,FALSE))</f>
        <v>31.528971999999996</v>
      </c>
      <c r="S368" s="3" t="str">
        <f>IF(A368="NA","",VLOOKUP(A368,TSS!A$2:L$9999,12,FALSE))</f>
        <v>NA</v>
      </c>
      <c r="T368" s="21">
        <f>IF(A368="NA","",VLOOKUP(A368,PCN!A$2:Q$9999,11,FALSE))</f>
        <v>84.748999999999995</v>
      </c>
      <c r="U368" s="21">
        <f>IF(A368="NA","",VLOOKUP(A368,PCN!A$2:Q$9999,12,FALSE))</f>
        <v>2.3E-2</v>
      </c>
      <c r="V368" s="21">
        <f>IF(A368="NA","",VLOOKUP(A368,PCN!A$2:Q$9999,14,FALSE))</f>
        <v>229.99999999999997</v>
      </c>
      <c r="W368" s="21">
        <f>IF(A368="NA","",VLOOKUP(A368,PCN!A$2:Q$9999,15,FALSE))</f>
        <v>1702.4839999999999</v>
      </c>
      <c r="X368" s="21">
        <f>IF(A368="NA","",VLOOKUP(A368,TN_DOC!A$2:I$9999,8,FALSE))</f>
        <v>0</v>
      </c>
      <c r="Y368" s="21">
        <f>IF(A368="NA","",VLOOKUP(A368,TN_DOC!A$2:I$9999,9,FALSE))</f>
        <v>0</v>
      </c>
      <c r="Z368" s="3"/>
    </row>
    <row r="369" spans="1:26" x14ac:dyDescent="0.2">
      <c r="A369" s="3">
        <v>11015</v>
      </c>
      <c r="B369" s="10" t="str">
        <f>IF(A369="NA","",VLOOKUP(A369,'QAQC ID Reference Page'!A$2:G$10999,2,FALSE))</f>
        <v>OBS0821W2</v>
      </c>
      <c r="C369" s="20">
        <f>IF(A369="NA","",VLOOKUP(A369,'QAQC ID Reference Page'!A$2:G$10999,3,FALSE))</f>
        <v>44417</v>
      </c>
      <c r="D369" s="12">
        <f>IF(A369="NA","",VLOOKUP(A369,'QAQC ID Reference Page'!A$2:G$10999,4,FALSE))</f>
        <v>0.39305555555555555</v>
      </c>
      <c r="E369" s="3">
        <f>IF(A369="NA","",VLOOKUP(A369,'QAQC ID Reference Page'!A$2:G$10999,5,FALSE))</f>
        <v>1003</v>
      </c>
      <c r="F369" s="3" t="str">
        <f>IF(A369="NA","",VLOOKUP(A369,'QAQC ID Reference Page'!A$2:G$10999,6,FALSE))</f>
        <v>I9</v>
      </c>
      <c r="G369" s="3" t="str">
        <f>IF(A369="NA","",VLOOKUP(A369,'QAQC ID Reference Page'!A$2:G$10999,7,FALSE))</f>
        <v>S</v>
      </c>
      <c r="H369" s="21">
        <f>IF(A369="NA","",VLOOKUP(A369,'Water Data'!G$2:O$9999,2,FALSE))</f>
        <v>7.95</v>
      </c>
      <c r="I369" s="21">
        <f>IF(A369="NA","",VLOOKUP(A369,'Water Data'!G$2:O$9999,3,FALSE))</f>
        <v>30.7</v>
      </c>
      <c r="J369" s="3">
        <f>IF(A369="NA","",VLOOKUP(A369,'Water Data'!G$2:O$9999,4,FALSE))</f>
        <v>1.41</v>
      </c>
      <c r="K369" s="3">
        <f>IF(A369="NA","",VLOOKUP(A369,'Water Data'!G$2:O$9999,6,FALSE))</f>
        <v>7.78</v>
      </c>
      <c r="L369" s="26">
        <f>IF(A369="NA","",VLOOKUP(A369,'Water Data'!G$2:O$9999,9,FALSE))</f>
        <v>11.026666669999999</v>
      </c>
      <c r="M369" s="22">
        <f>IF(A369="NA","",VLOOKUP(A369,Nutrients!A$2:L$9999,8,FALSE))</f>
        <v>0.35</v>
      </c>
      <c r="N369" s="22">
        <f>IF(A369="NA","",VLOOKUP(A369,Nutrients!A$2:L$9999,9,FALSE))</f>
        <v>0.49</v>
      </c>
      <c r="O369" s="23">
        <f>IF(A369="NA","",VLOOKUP(A369,Nutrients!A$2:L$9999,10,FALSE))</f>
        <v>2.5000000000000001E-2</v>
      </c>
      <c r="P369" s="22">
        <f>IF(A369="NA","",VLOOKUP(A369,Nutrients!A$2:L$9999,11,FALSE))</f>
        <v>1.72</v>
      </c>
      <c r="Q369" s="24">
        <f>IF(A369="NA","",VLOOKUP(A369,Nutrients!A$2:L$9999,12,FALSE))</f>
        <v>97.68</v>
      </c>
      <c r="R369" s="26">
        <f>IF(A369="NA","",VLOOKUP(A369,Chla!A$2:O$9999,15,FALSE))</f>
        <v>16.502696</v>
      </c>
      <c r="S369" s="3" t="str">
        <f>IF(A369="NA","",VLOOKUP(A369,TSS!A$2:L$9999,12,FALSE))</f>
        <v>NA</v>
      </c>
      <c r="T369" s="21">
        <f>IF(A369="NA","",VLOOKUP(A369,PCN!A$2:Q$9999,11,FALSE))</f>
        <v>56.220999999999997</v>
      </c>
      <c r="U369" s="21">
        <f>IF(A369="NA","",VLOOKUP(A369,PCN!A$2:Q$9999,12,FALSE))</f>
        <v>1.6E-2</v>
      </c>
      <c r="V369" s="21">
        <f>IF(A369="NA","",VLOOKUP(A369,PCN!A$2:Q$9999,14,FALSE))</f>
        <v>160</v>
      </c>
      <c r="W369" s="21">
        <f>IF(A369="NA","",VLOOKUP(A369,PCN!A$2:Q$9999,15,FALSE))</f>
        <v>1628.3489999999999</v>
      </c>
      <c r="X369" s="21">
        <f>IF(A369="NA","",VLOOKUP(A369,TN_DOC!A$2:I$9999,8,FALSE))</f>
        <v>0</v>
      </c>
      <c r="Y369" s="21">
        <f>IF(A369="NA","",VLOOKUP(A369,TN_DOC!A$2:I$9999,9,FALSE))</f>
        <v>0</v>
      </c>
      <c r="Z369" s="3"/>
    </row>
    <row r="370" spans="1:26" x14ac:dyDescent="0.2">
      <c r="A370" s="3">
        <v>11004</v>
      </c>
      <c r="B370" s="10" t="str">
        <f>IF(A370="NA","",VLOOKUP(A370,'QAQC ID Reference Page'!A$2:G$10999,2,FALSE))</f>
        <v>OBS0821W2</v>
      </c>
      <c r="C370" s="20">
        <f>IF(A370="NA","",VLOOKUP(A370,'QAQC ID Reference Page'!A$2:G$10999,3,FALSE))</f>
        <v>44417</v>
      </c>
      <c r="D370" s="12">
        <f>IF(A370="NA","",VLOOKUP(A370,'QAQC ID Reference Page'!A$2:G$10999,4,FALSE))</f>
        <v>0.40486111111111112</v>
      </c>
      <c r="E370" s="3">
        <f>IF(A370="NA","",VLOOKUP(A370,'QAQC ID Reference Page'!A$2:G$10999,5,FALSE))</f>
        <v>1024</v>
      </c>
      <c r="F370" s="3" t="str">
        <f>IF(A370="NA","",VLOOKUP(A370,'QAQC ID Reference Page'!A$2:G$10999,6,FALSE))</f>
        <v>I7C</v>
      </c>
      <c r="G370" s="3" t="str">
        <f>IF(A370="NA","",VLOOKUP(A370,'QAQC ID Reference Page'!A$2:G$10999,7,FALSE))</f>
        <v>S</v>
      </c>
      <c r="H370" s="21">
        <f>IF(A370="NA","",VLOOKUP(A370,'Water Data'!G$2:O$9999,2,FALSE))</f>
        <v>7.57</v>
      </c>
      <c r="I370" s="21">
        <f>IF(A370="NA","",VLOOKUP(A370,'Water Data'!G$2:O$9999,3,FALSE))</f>
        <v>30</v>
      </c>
      <c r="J370" s="3">
        <f>IF(A370="NA","",VLOOKUP(A370,'Water Data'!G$2:O$9999,4,FALSE))</f>
        <v>3.52</v>
      </c>
      <c r="K370" s="3">
        <f>IF(A370="NA","",VLOOKUP(A370,'Water Data'!G$2:O$9999,6,FALSE))</f>
        <v>7.71</v>
      </c>
      <c r="L370" s="26">
        <f>IF(A370="NA","",VLOOKUP(A370,'Water Data'!G$2:O$9999,9,FALSE))</f>
        <v>11.40666667</v>
      </c>
      <c r="M370" s="22">
        <f>IF(A370="NA","",VLOOKUP(A370,Nutrients!A$2:L$9999,8,FALSE))</f>
        <v>0.9</v>
      </c>
      <c r="N370" s="22">
        <f>IF(A370="NA","",VLOOKUP(A370,Nutrients!A$2:L$9999,9,FALSE))</f>
        <v>0.21</v>
      </c>
      <c r="O370" s="23">
        <f>IF(A370="NA","",VLOOKUP(A370,Nutrients!A$2:L$9999,10,FALSE))</f>
        <v>0.122</v>
      </c>
      <c r="P370" s="22">
        <f>IF(A370="NA","",VLOOKUP(A370,Nutrients!A$2:L$9999,11,FALSE))</f>
        <v>0.41</v>
      </c>
      <c r="Q370" s="24">
        <f>IF(A370="NA","",VLOOKUP(A370,Nutrients!A$2:L$9999,12,FALSE))</f>
        <v>56.88</v>
      </c>
      <c r="R370" s="26">
        <f>IF(A370="NA","",VLOOKUP(A370,Chla!A$2:O$9999,15,FALSE))</f>
        <v>14.682576000000001</v>
      </c>
      <c r="S370" s="3" t="str">
        <f>IF(A370="NA","",VLOOKUP(A370,TSS!A$2:L$9999,12,FALSE))</f>
        <v>NA</v>
      </c>
      <c r="T370" s="21">
        <f>IF(A370="NA","",VLOOKUP(A370,PCN!A$2:Q$9999,11,FALSE))</f>
        <v>61.43</v>
      </c>
      <c r="U370" s="21">
        <f>IF(A370="NA","",VLOOKUP(A370,PCN!A$2:Q$9999,12,FALSE))</f>
        <v>1.7000000000000001E-2</v>
      </c>
      <c r="V370" s="21">
        <f>IF(A370="NA","",VLOOKUP(A370,PCN!A$2:Q$9999,14,FALSE))</f>
        <v>170</v>
      </c>
      <c r="W370" s="21">
        <f>IF(A370="NA","",VLOOKUP(A370,PCN!A$2:Q$9999,15,FALSE))</f>
        <v>1577.3119999999999</v>
      </c>
      <c r="X370" s="21">
        <f>IF(A370="NA","",VLOOKUP(A370,TN_DOC!A$2:I$9999,8,FALSE))</f>
        <v>0</v>
      </c>
      <c r="Y370" s="21">
        <f>IF(A370="NA","",VLOOKUP(A370,TN_DOC!A$2:I$9999,9,FALSE))</f>
        <v>0</v>
      </c>
      <c r="Z370" s="3"/>
    </row>
    <row r="371" spans="1:26" x14ac:dyDescent="0.2">
      <c r="A371" s="3">
        <v>11020</v>
      </c>
      <c r="B371" s="10" t="str">
        <f>IF(A371="NA","",VLOOKUP(A371,'QAQC ID Reference Page'!A$2:G$10999,2,FALSE))</f>
        <v>OBS0821W2</v>
      </c>
      <c r="C371" s="20">
        <f>IF(A371="NA","",VLOOKUP(A371,'QAQC ID Reference Page'!A$2:G$10999,3,FALSE))</f>
        <v>44417</v>
      </c>
      <c r="D371" s="12">
        <f>IF(A371="NA","",VLOOKUP(A371,'QAQC ID Reference Page'!A$2:G$10999,4,FALSE))</f>
        <v>0.40486111111111112</v>
      </c>
      <c r="E371" s="3">
        <f>IF(A371="NA","",VLOOKUP(A371,'QAQC ID Reference Page'!A$2:G$10999,5,FALSE))</f>
        <v>1027</v>
      </c>
      <c r="F371" s="3" t="str">
        <f>IF(A371="NA","",VLOOKUP(A371,'QAQC ID Reference Page'!A$2:G$10999,6,FALSE))</f>
        <v>I7C</v>
      </c>
      <c r="G371" s="3" t="str">
        <f>IF(A371="NA","",VLOOKUP(A371,'QAQC ID Reference Page'!A$2:G$10999,7,FALSE))</f>
        <v>B</v>
      </c>
      <c r="H371" s="21">
        <f>IF(A371="NA","",VLOOKUP(A371,'Water Data'!G$2:O$9999,2,FALSE))</f>
        <v>2.4500000000000002</v>
      </c>
      <c r="I371" s="21">
        <f>IF(A371="NA","",VLOOKUP(A371,'Water Data'!G$2:O$9999,3,FALSE))</f>
        <v>29.2</v>
      </c>
      <c r="J371" s="3">
        <f>IF(A371="NA","",VLOOKUP(A371,'Water Data'!G$2:O$9999,4,FALSE))</f>
        <v>20.04</v>
      </c>
      <c r="K371" s="3">
        <f>IF(A371="NA","",VLOOKUP(A371,'Water Data'!G$2:O$9999,6,FALSE))</f>
        <v>7.48</v>
      </c>
      <c r="L371" s="26">
        <f>IF(A371="NA","",VLOOKUP(A371,'Water Data'!G$2:O$9999,9,FALSE))</f>
        <v>21.173333329999998</v>
      </c>
      <c r="M371" s="22">
        <f>IF(A371="NA","",VLOOKUP(A371,Nutrients!A$2:L$9999,8,FALSE))</f>
        <v>3.33</v>
      </c>
      <c r="N371" s="22">
        <f>IF(A371="NA","",VLOOKUP(A371,Nutrients!A$2:L$9999,9,FALSE))</f>
        <v>0.8</v>
      </c>
      <c r="O371" s="23">
        <f>IF(A371="NA","",VLOOKUP(A371,Nutrients!A$2:L$9999,10,FALSE))</f>
        <v>1.2789999999999999</v>
      </c>
      <c r="P371" s="22">
        <f>IF(A371="NA","",VLOOKUP(A371,Nutrients!A$2:L$9999,11,FALSE))</f>
        <v>11.92</v>
      </c>
      <c r="Q371" s="24">
        <f>IF(A371="NA","",VLOOKUP(A371,Nutrients!A$2:L$9999,12,FALSE))</f>
        <v>70.92</v>
      </c>
      <c r="R371" s="26">
        <f>IF(A371="NA","",VLOOKUP(A371,Chla!A$2:O$9999,15,FALSE))</f>
        <v>3.8789919999999998</v>
      </c>
      <c r="S371" s="3" t="str">
        <f>IF(A371="NA","",VLOOKUP(A371,TSS!A$2:L$9999,12,FALSE))</f>
        <v>NA</v>
      </c>
      <c r="T371" s="21">
        <f>IF(A371="NA","",VLOOKUP(A371,PCN!A$2:Q$9999,11,FALSE))</f>
        <v>39.331000000000003</v>
      </c>
      <c r="U371" s="21">
        <f>IF(A371="NA","",VLOOKUP(A371,PCN!A$2:Q$9999,12,FALSE))</f>
        <v>1.2E-2</v>
      </c>
      <c r="V371" s="21">
        <f>IF(A371="NA","",VLOOKUP(A371,PCN!A$2:Q$9999,14,FALSE))</f>
        <v>240</v>
      </c>
      <c r="W371" s="21">
        <f>IF(A371="NA","",VLOOKUP(A371,PCN!A$2:Q$9999,15,FALSE))</f>
        <v>1043.645</v>
      </c>
      <c r="X371" s="21">
        <f>IF(A371="NA","",VLOOKUP(A371,TN_DOC!A$2:I$9999,8,FALSE))</f>
        <v>0</v>
      </c>
      <c r="Y371" s="21">
        <f>IF(A371="NA","",VLOOKUP(A371,TN_DOC!A$2:I$9999,9,FALSE))</f>
        <v>0</v>
      </c>
      <c r="Z371" s="3"/>
    </row>
    <row r="372" spans="1:26" x14ac:dyDescent="0.2">
      <c r="A372" s="3">
        <v>11016</v>
      </c>
      <c r="B372" s="10" t="str">
        <f>IF(A372="NA","",VLOOKUP(A372,'QAQC ID Reference Page'!A$2:G$10999,2,FALSE))</f>
        <v>OBS0821W2</v>
      </c>
      <c r="C372" s="20">
        <f>IF(A372="NA","",VLOOKUP(A372,'QAQC ID Reference Page'!A$2:G$10999,3,FALSE))</f>
        <v>44417</v>
      </c>
      <c r="D372" s="12">
        <f>IF(A372="NA","",VLOOKUP(A372,'QAQC ID Reference Page'!A$2:G$10999,4,FALSE))</f>
        <v>0.43888888888888888</v>
      </c>
      <c r="E372" s="3">
        <f>IF(A372="NA","",VLOOKUP(A372,'QAQC ID Reference Page'!A$2:G$10999,5,FALSE))</f>
        <v>1002</v>
      </c>
      <c r="F372" s="3" t="str">
        <f>IF(A372="NA","",VLOOKUP(A372,'QAQC ID Reference Page'!A$2:G$10999,6,FALSE))</f>
        <v>G9</v>
      </c>
      <c r="G372" s="3" t="str">
        <f>IF(A372="NA","",VLOOKUP(A372,'QAQC ID Reference Page'!A$2:G$10999,7,FALSE))</f>
        <v>S</v>
      </c>
      <c r="H372" s="21">
        <f>IF(A372="NA","",VLOOKUP(A372,'Water Data'!G$2:O$9999,2,FALSE))</f>
        <v>8.2899999999999991</v>
      </c>
      <c r="I372" s="21">
        <f>IF(A372="NA","",VLOOKUP(A372,'Water Data'!G$2:O$9999,3,FALSE))</f>
        <v>30.9</v>
      </c>
      <c r="J372" s="26">
        <f>IF(A372="NA","",VLOOKUP(A372,'Water Data'!G$2:O$9999,4,FALSE))</f>
        <v>4.5999999999999996</v>
      </c>
      <c r="K372" s="3">
        <f>IF(A372="NA","",VLOOKUP(A372,'Water Data'!G$2:O$9999,6,FALSE))</f>
        <v>8.15</v>
      </c>
      <c r="L372" s="26">
        <f>IF(A372="NA","",VLOOKUP(A372,'Water Data'!G$2:O$9999,9,FALSE))</f>
        <v>12.52333333</v>
      </c>
      <c r="M372" s="22">
        <f>IF(A372="NA","",VLOOKUP(A372,Nutrients!A$2:L$9999,8,FALSE))</f>
        <v>0.03</v>
      </c>
      <c r="N372" s="22">
        <f>IF(A372="NA","",VLOOKUP(A372,Nutrients!A$2:L$9999,9,FALSE))</f>
        <v>0.04</v>
      </c>
      <c r="O372" s="23">
        <f>IF(A372="NA","",VLOOKUP(A372,Nutrients!A$2:L$9999,10,FALSE))</f>
        <v>5.0000000000000001E-3</v>
      </c>
      <c r="P372" s="22">
        <f>IF(A372="NA","",VLOOKUP(A372,Nutrients!A$2:L$9999,11,FALSE))</f>
        <v>0.09</v>
      </c>
      <c r="Q372" s="24">
        <f>IF(A372="NA","",VLOOKUP(A372,Nutrients!A$2:L$9999,12,FALSE))</f>
        <v>77.84</v>
      </c>
      <c r="R372" s="26">
        <f>IF(A372="NA","",VLOOKUP(A372,Chla!A$2:O$9999,15,FALSE))</f>
        <v>9.7207439999999998</v>
      </c>
      <c r="S372" s="3" t="str">
        <f>IF(A372="NA","",VLOOKUP(A372,TSS!A$2:L$9999,12,FALSE))</f>
        <v>NA</v>
      </c>
      <c r="T372" s="21">
        <f>IF(A372="NA","",VLOOKUP(A372,PCN!A$2:Q$9999,11,FALSE))</f>
        <v>117.774</v>
      </c>
      <c r="U372" s="21">
        <f>IF(A372="NA","",VLOOKUP(A372,PCN!A$2:Q$9999,12,FALSE))</f>
        <v>3.2000000000000001E-2</v>
      </c>
      <c r="V372" s="21">
        <f>IF(A372="NA","",VLOOKUP(A372,PCN!A$2:Q$9999,14,FALSE))</f>
        <v>320</v>
      </c>
      <c r="W372" s="21">
        <f>IF(A372="NA","",VLOOKUP(A372,PCN!A$2:Q$9999,15,FALSE))</f>
        <v>1573.566</v>
      </c>
      <c r="X372" s="21">
        <f>IF(A372="NA","",VLOOKUP(A372,TN_DOC!A$2:I$9999,8,FALSE))</f>
        <v>0</v>
      </c>
      <c r="Y372" s="21">
        <f>IF(A372="NA","",VLOOKUP(A372,TN_DOC!A$2:I$9999,9,FALSE))</f>
        <v>0</v>
      </c>
      <c r="Z372" s="3"/>
    </row>
    <row r="373" spans="1:26" x14ac:dyDescent="0.2">
      <c r="A373" s="3">
        <v>11013</v>
      </c>
      <c r="B373" s="10" t="str">
        <f>IF(A373="NA","",VLOOKUP(A373,'QAQC ID Reference Page'!A$2:G$10999,2,FALSE))</f>
        <v>OBS0821W2</v>
      </c>
      <c r="C373" s="20">
        <f>IF(A373="NA","",VLOOKUP(A373,'QAQC ID Reference Page'!A$2:G$10999,3,FALSE))</f>
        <v>44417</v>
      </c>
      <c r="D373" s="12">
        <f>IF(A373="NA","",VLOOKUP(A373,'QAQC ID Reference Page'!A$2:G$10999,4,FALSE))</f>
        <v>0.45</v>
      </c>
      <c r="E373" s="3">
        <f>IF(A373="NA","",VLOOKUP(A373,'QAQC ID Reference Page'!A$2:G$10999,5,FALSE))</f>
        <v>1009</v>
      </c>
      <c r="F373" s="3" t="str">
        <f>IF(A373="NA","",VLOOKUP(A373,'QAQC ID Reference Page'!A$2:G$10999,6,FALSE))</f>
        <v>G7C</v>
      </c>
      <c r="G373" s="3" t="str">
        <f>IF(A373="NA","",VLOOKUP(A373,'QAQC ID Reference Page'!A$2:G$10999,7,FALSE))</f>
        <v>S</v>
      </c>
      <c r="H373" s="21">
        <f>IF(A373="NA","",VLOOKUP(A373,'Water Data'!G$2:O$9999,2,FALSE))</f>
        <v>9.27</v>
      </c>
      <c r="I373" s="21">
        <f>IF(A373="NA","",VLOOKUP(A373,'Water Data'!G$2:O$9999,3,FALSE))</f>
        <v>30.2</v>
      </c>
      <c r="J373" s="3">
        <f>IF(A373="NA","",VLOOKUP(A373,'Water Data'!G$2:O$9999,4,FALSE))</f>
        <v>6.52</v>
      </c>
      <c r="K373" s="3">
        <f>IF(A373="NA","",VLOOKUP(A373,'Water Data'!G$2:O$9999,6,FALSE))</f>
        <v>8.2799999999999994</v>
      </c>
      <c r="L373" s="26">
        <f>IF(A373="NA","",VLOOKUP(A373,'Water Data'!G$2:O$9999,9,FALSE))</f>
        <v>12.936666669999999</v>
      </c>
      <c r="M373" s="22">
        <f>IF(A373="NA","",VLOOKUP(A373,Nutrients!A$2:L$9999,8,FALSE))</f>
        <v>0.15</v>
      </c>
      <c r="N373" s="22">
        <f>IF(A373="NA","",VLOOKUP(A373,Nutrients!A$2:L$9999,9,FALSE))</f>
        <v>1.02</v>
      </c>
      <c r="O373" s="23">
        <f>IF(A373="NA","",VLOOKUP(A373,Nutrients!A$2:L$9999,10,FALSE))</f>
        <v>1.2999999999999999E-2</v>
      </c>
      <c r="P373" s="22">
        <f>IF(A373="NA","",VLOOKUP(A373,Nutrients!A$2:L$9999,11,FALSE))</f>
        <v>0.26</v>
      </c>
      <c r="Q373" s="24">
        <f>IF(A373="NA","",VLOOKUP(A373,Nutrients!A$2:L$9999,12,FALSE))</f>
        <v>28.4</v>
      </c>
      <c r="R373" s="26">
        <f>IF(A373="NA","",VLOOKUP(A373,Chla!A$2:O$9999,15,FALSE))</f>
        <v>11.206812000000001</v>
      </c>
      <c r="S373" s="3" t="str">
        <f>IF(A373="NA","",VLOOKUP(A373,TSS!A$2:L$9999,12,FALSE))</f>
        <v>NA</v>
      </c>
      <c r="T373" s="21">
        <f>IF(A373="NA","",VLOOKUP(A373,PCN!A$2:Q$9999,11,FALSE))</f>
        <v>67.835999999999999</v>
      </c>
      <c r="U373" s="21">
        <f>IF(A373="NA","",VLOOKUP(A373,PCN!A$2:Q$9999,12,FALSE))</f>
        <v>1.9E-2</v>
      </c>
      <c r="V373" s="21">
        <f>IF(A373="NA","",VLOOKUP(A373,PCN!A$2:Q$9999,14,FALSE))</f>
        <v>189.99999999999997</v>
      </c>
      <c r="W373" s="21">
        <f>IF(A373="NA","",VLOOKUP(A373,PCN!A$2:Q$9999,15,FALSE))</f>
        <v>1881.7190000000001</v>
      </c>
      <c r="X373" s="21">
        <f>IF(A373="NA","",VLOOKUP(A373,TN_DOC!A$2:I$9999,8,FALSE))</f>
        <v>0</v>
      </c>
      <c r="Y373" s="21">
        <f>IF(A373="NA","",VLOOKUP(A373,TN_DOC!A$2:I$9999,9,FALSE))</f>
        <v>0</v>
      </c>
      <c r="Z373" s="3"/>
    </row>
    <row r="374" spans="1:26" x14ac:dyDescent="0.2">
      <c r="A374" s="3">
        <v>11008</v>
      </c>
      <c r="B374" s="10" t="str">
        <f>IF(A374="NA","",VLOOKUP(A374,'QAQC ID Reference Page'!A$2:G$10999,2,FALSE))</f>
        <v>OBS0821W2</v>
      </c>
      <c r="C374" s="20">
        <f>IF(A374="NA","",VLOOKUP(A374,'QAQC ID Reference Page'!A$2:G$10999,3,FALSE))</f>
        <v>44417</v>
      </c>
      <c r="D374" s="12">
        <f>IF(A374="NA","",VLOOKUP(A374,'QAQC ID Reference Page'!A$2:G$10999,4,FALSE))</f>
        <v>0.45</v>
      </c>
      <c r="E374" s="3">
        <f>IF(A374="NA","",VLOOKUP(A374,'QAQC ID Reference Page'!A$2:G$10999,5,FALSE))</f>
        <v>1040</v>
      </c>
      <c r="F374" s="3" t="str">
        <f>IF(A374="NA","",VLOOKUP(A374,'QAQC ID Reference Page'!A$2:G$10999,6,FALSE))</f>
        <v>G7C</v>
      </c>
      <c r="G374" s="3" t="str">
        <f>IF(A374="NA","",VLOOKUP(A374,'QAQC ID Reference Page'!A$2:G$10999,7,FALSE))</f>
        <v>B</v>
      </c>
      <c r="H374" s="21">
        <f>IF(A374="NA","",VLOOKUP(A374,'Water Data'!G$2:O$9999,2,FALSE))</f>
        <v>3.5</v>
      </c>
      <c r="I374" s="21">
        <f>IF(A374="NA","",VLOOKUP(A374,'Water Data'!G$2:O$9999,3,FALSE))</f>
        <v>29.8</v>
      </c>
      <c r="J374" s="3">
        <f>IF(A374="NA","",VLOOKUP(A374,'Water Data'!G$2:O$9999,4,FALSE))</f>
        <v>18.510000000000002</v>
      </c>
      <c r="K374" s="3">
        <f>IF(A374="NA","",VLOOKUP(A374,'Water Data'!G$2:O$9999,6,FALSE))</f>
        <v>7.71</v>
      </c>
      <c r="L374" s="26">
        <f>IF(A374="NA","",VLOOKUP(A374,'Water Data'!G$2:O$9999,9,FALSE))</f>
        <v>20.446666669999999</v>
      </c>
      <c r="M374" s="22">
        <f>IF(A374="NA","",VLOOKUP(A374,Nutrients!A$2:L$9999,8,FALSE))</f>
        <v>1.26</v>
      </c>
      <c r="N374" s="22">
        <f>IF(A374="NA","",VLOOKUP(A374,Nutrients!A$2:L$9999,9,FALSE))</f>
        <v>0.61</v>
      </c>
      <c r="O374" s="23">
        <f>IF(A374="NA","",VLOOKUP(A374,Nutrients!A$2:L$9999,10,FALSE))</f>
        <v>0.79400000000000004</v>
      </c>
      <c r="P374" s="22">
        <f>IF(A374="NA","",VLOOKUP(A374,Nutrients!A$2:L$9999,11,FALSE))</f>
        <v>9.14</v>
      </c>
      <c r="Q374" s="24">
        <f>IF(A374="NA","",VLOOKUP(A374,Nutrients!A$2:L$9999,12,FALSE))</f>
        <v>73.23</v>
      </c>
      <c r="R374" s="26">
        <f>IF(A374="NA","",VLOOKUP(A374,Chla!A$2:O$9999,15,FALSE))</f>
        <v>7.8492679999999995</v>
      </c>
      <c r="S374" s="3" t="str">
        <f>IF(A374="NA","",VLOOKUP(A374,TSS!A$2:L$9999,12,FALSE))</f>
        <v>NA</v>
      </c>
      <c r="T374" s="21">
        <f>IF(A374="NA","",VLOOKUP(A374,PCN!A$2:Q$9999,11,FALSE))</f>
        <v>62.100999999999999</v>
      </c>
      <c r="U374" s="21">
        <f>IF(A374="NA","",VLOOKUP(A374,PCN!A$2:Q$9999,12,FALSE))</f>
        <v>1.7999999999999999E-2</v>
      </c>
      <c r="V374" s="21">
        <f>IF(A374="NA","",VLOOKUP(A374,PCN!A$2:Q$9999,14,FALSE))</f>
        <v>179.99999999999997</v>
      </c>
      <c r="W374" s="21">
        <f>IF(A374="NA","",VLOOKUP(A374,PCN!A$2:Q$9999,15,FALSE))</f>
        <v>1464.4559999999999</v>
      </c>
      <c r="X374" s="21">
        <f>IF(A374="NA","",VLOOKUP(A374,TN_DOC!A$2:I$9999,8,FALSE))</f>
        <v>0</v>
      </c>
      <c r="Y374" s="21">
        <f>IF(A374="NA","",VLOOKUP(A374,TN_DOC!A$2:I$9999,9,FALSE))</f>
        <v>0</v>
      </c>
      <c r="Z374" s="3"/>
    </row>
    <row r="375" spans="1:26" x14ac:dyDescent="0.2">
      <c r="A375" s="3">
        <v>11012</v>
      </c>
      <c r="B375" s="10" t="str">
        <f>IF(A375="NA","",VLOOKUP(A375,'QAQC ID Reference Page'!A$2:G$10999,2,FALSE))</f>
        <v>OBS0821W2</v>
      </c>
      <c r="C375" s="20">
        <f>IF(A375="NA","",VLOOKUP(A375,'QAQC ID Reference Page'!A$2:G$10999,3,FALSE))</f>
        <v>44417</v>
      </c>
      <c r="D375" s="12">
        <f>IF(A375="NA","",VLOOKUP(A375,'QAQC ID Reference Page'!A$2:G$10999,4,FALSE))</f>
        <v>0.49236111111111114</v>
      </c>
      <c r="E375" s="3">
        <f>IF(A375="NA","",VLOOKUP(A375,'QAQC ID Reference Page'!A$2:G$10999,5,FALSE))</f>
        <v>1007</v>
      </c>
      <c r="F375" s="3" t="str">
        <f>IF(A375="NA","",VLOOKUP(A375,'QAQC ID Reference Page'!A$2:G$10999,6,FALSE))</f>
        <v>E9</v>
      </c>
      <c r="G375" s="3" t="str">
        <f>IF(A375="NA","",VLOOKUP(A375,'QAQC ID Reference Page'!A$2:G$10999,7,FALSE))</f>
        <v>S</v>
      </c>
      <c r="H375" s="21">
        <f>IF(A375="NA","",VLOOKUP(A375,'Water Data'!G$2:O$9999,2,FALSE))</f>
        <v>8.25</v>
      </c>
      <c r="I375" s="21">
        <f>IF(A375="NA","",VLOOKUP(A375,'Water Data'!G$2:O$9999,3,FALSE))</f>
        <v>31.9</v>
      </c>
      <c r="J375" s="3">
        <f>IF(A375="NA","",VLOOKUP(A375,'Water Data'!G$2:O$9999,4,FALSE))</f>
        <v>5.55</v>
      </c>
      <c r="K375" s="3">
        <f>IF(A375="NA","",VLOOKUP(A375,'Water Data'!G$2:O$9999,6,FALSE))</f>
        <v>8.34</v>
      </c>
      <c r="L375" s="26">
        <f>IF(A375="NA","",VLOOKUP(A375,'Water Data'!G$2:O$9999,9,FALSE))</f>
        <v>12.85333333</v>
      </c>
      <c r="M375" s="22">
        <f>IF(A375="NA","",VLOOKUP(A375,Nutrients!A$2:L$9999,8,FALSE))</f>
        <v>0.11</v>
      </c>
      <c r="N375" s="22">
        <f>IF(A375="NA","",VLOOKUP(A375,Nutrients!A$2:L$9999,9,FALSE))</f>
        <v>0.08</v>
      </c>
      <c r="O375" s="23">
        <f>IF(A375="NA","",VLOOKUP(A375,Nutrients!A$2:L$9999,10,FALSE))</f>
        <v>6.0000000000000001E-3</v>
      </c>
      <c r="P375" s="22">
        <f>IF(A375="NA","",VLOOKUP(A375,Nutrients!A$2:L$9999,11,FALSE))</f>
        <v>7.0000000000000007E-2</v>
      </c>
      <c r="Q375" s="24">
        <f>IF(A375="NA","",VLOOKUP(A375,Nutrients!A$2:L$9999,12,FALSE))</f>
        <v>86.4</v>
      </c>
      <c r="R375" s="26">
        <f>IF(A375="NA","",VLOOKUP(A375,Chla!A$2:O$9999,15,FALSE))</f>
        <v>7.8988639999999997</v>
      </c>
      <c r="S375" s="3" t="str">
        <f>IF(A375="NA","",VLOOKUP(A375,TSS!A$2:L$9999,12,FALSE))</f>
        <v>NA</v>
      </c>
      <c r="T375" s="21">
        <f>IF(A375="NA","",VLOOKUP(A375,PCN!A$2:Q$9999,11,FALSE))</f>
        <v>69.091999999999999</v>
      </c>
      <c r="U375" s="21">
        <f>IF(A375="NA","",VLOOKUP(A375,PCN!A$2:Q$9999,12,FALSE))</f>
        <v>1.9E-2</v>
      </c>
      <c r="V375" s="21">
        <f>IF(A375="NA","",VLOOKUP(A375,PCN!A$2:Q$9999,14,FALSE))</f>
        <v>189.99999999999997</v>
      </c>
      <c r="W375" s="21">
        <f>IF(A375="NA","",VLOOKUP(A375,PCN!A$2:Q$9999,15,FALSE))</f>
        <v>1785.357</v>
      </c>
      <c r="X375" s="21">
        <f>IF(A375="NA","",VLOOKUP(A375,TN_DOC!A$2:I$9999,8,FALSE))</f>
        <v>0</v>
      </c>
      <c r="Y375" s="21">
        <f>IF(A375="NA","",VLOOKUP(A375,TN_DOC!A$2:I$9999,9,FALSE))</f>
        <v>0</v>
      </c>
      <c r="Z375" s="3"/>
    </row>
    <row r="376" spans="1:26" x14ac:dyDescent="0.2">
      <c r="A376" s="3">
        <v>11003</v>
      </c>
      <c r="B376" s="10" t="str">
        <f>IF(A376="NA","",VLOOKUP(A376,'QAQC ID Reference Page'!A$2:G$10999,2,FALSE))</f>
        <v>OBS0821W2</v>
      </c>
      <c r="C376" s="20">
        <f>IF(A376="NA","",VLOOKUP(A376,'QAQC ID Reference Page'!A$2:G$10999,3,FALSE))</f>
        <v>44417</v>
      </c>
      <c r="D376" s="12">
        <f>IF(A376="NA","",VLOOKUP(A376,'QAQC ID Reference Page'!A$2:G$10999,4,FALSE))</f>
        <v>0.49236111111111114</v>
      </c>
      <c r="E376" s="3">
        <f>IF(A376="NA","",VLOOKUP(A376,'QAQC ID Reference Page'!A$2:G$10999,5,FALSE))</f>
        <v>1030</v>
      </c>
      <c r="F376" s="3" t="str">
        <f>IF(A376="NA","",VLOOKUP(A376,'QAQC ID Reference Page'!A$2:G$10999,6,FALSE))</f>
        <v>E9</v>
      </c>
      <c r="G376" s="3" t="str">
        <f>IF(A376="NA","",VLOOKUP(A376,'QAQC ID Reference Page'!A$2:G$10999,7,FALSE))</f>
        <v>B</v>
      </c>
      <c r="H376" s="21">
        <f>IF(A376="NA","",VLOOKUP(A376,'Water Data'!G$2:O$9999,2,FALSE))</f>
        <v>5.81</v>
      </c>
      <c r="I376" s="21">
        <f>IF(A376="NA","",VLOOKUP(A376,'Water Data'!G$2:O$9999,3,FALSE))</f>
        <v>30.9</v>
      </c>
      <c r="J376" s="3">
        <f>IF(A376="NA","",VLOOKUP(A376,'Water Data'!G$2:O$9999,4,FALSE))</f>
        <v>10.15</v>
      </c>
      <c r="K376" s="3">
        <f>IF(A376="NA","",VLOOKUP(A376,'Water Data'!G$2:O$9999,6,FALSE))</f>
        <v>7.84</v>
      </c>
      <c r="L376" s="26">
        <f>IF(A376="NA","",VLOOKUP(A376,'Water Data'!G$2:O$9999,9,FALSE))</f>
        <v>15.77</v>
      </c>
      <c r="M376" s="22">
        <f>IF(A376="NA","",VLOOKUP(A376,Nutrients!A$2:L$9999,8,FALSE))</f>
        <v>0.14000000000000001</v>
      </c>
      <c r="N376" s="22">
        <f>IF(A376="NA","",VLOOKUP(A376,Nutrients!A$2:L$9999,9,FALSE))</f>
        <v>0.32</v>
      </c>
      <c r="O376" s="23">
        <f>IF(A376="NA","",VLOOKUP(A376,Nutrients!A$2:L$9999,10,FALSE))</f>
        <v>2.7E-2</v>
      </c>
      <c r="P376" s="22">
        <f>IF(A376="NA","",VLOOKUP(A376,Nutrients!A$2:L$9999,11,FALSE))</f>
        <v>3.43</v>
      </c>
      <c r="Q376" s="24">
        <f>IF(A376="NA","",VLOOKUP(A376,Nutrients!A$2:L$9999,12,FALSE))</f>
        <v>103.94</v>
      </c>
      <c r="R376" s="26">
        <f>IF(A376="NA","",VLOOKUP(A376,Chla!A$2:O$9999,15,FALSE))</f>
        <v>9.1149639999999987</v>
      </c>
      <c r="S376" s="3" t="str">
        <f>IF(A376="NA","",VLOOKUP(A376,TSS!A$2:L$9999,12,FALSE))</f>
        <v>NA</v>
      </c>
      <c r="T376" s="21">
        <f>IF(A376="NA","",VLOOKUP(A376,PCN!A$2:Q$9999,11,FALSE))</f>
        <v>76.384</v>
      </c>
      <c r="U376" s="21">
        <f>IF(A376="NA","",VLOOKUP(A376,PCN!A$2:Q$9999,12,FALSE))</f>
        <v>2.1000000000000001E-2</v>
      </c>
      <c r="V376" s="21">
        <f>IF(A376="NA","",VLOOKUP(A376,PCN!A$2:Q$9999,14,FALSE))</f>
        <v>210</v>
      </c>
      <c r="W376" s="21">
        <f>IF(A376="NA","",VLOOKUP(A376,PCN!A$2:Q$9999,15,FALSE))</f>
        <v>1788.1120000000001</v>
      </c>
      <c r="X376" s="21">
        <f>IF(A376="NA","",VLOOKUP(A376,TN_DOC!A$2:I$9999,8,FALSE))</f>
        <v>0</v>
      </c>
      <c r="Y376" s="21">
        <f>IF(A376="NA","",VLOOKUP(A376,TN_DOC!A$2:I$9999,9,FALSE))</f>
        <v>0</v>
      </c>
      <c r="Z376" s="3"/>
    </row>
    <row r="377" spans="1:26" x14ac:dyDescent="0.2">
      <c r="A377" s="3">
        <v>11019</v>
      </c>
      <c r="B377" s="10" t="str">
        <f>IF(A377="NA","",VLOOKUP(A377,'QAQC ID Reference Page'!A$2:G$10999,2,FALSE))</f>
        <v>OBS0821W2</v>
      </c>
      <c r="C377" s="20">
        <f>IF(A377="NA","",VLOOKUP(A377,'QAQC ID Reference Page'!A$2:G$10999,3,FALSE))</f>
        <v>44417</v>
      </c>
      <c r="D377" s="12">
        <f>IF(A377="NA","",VLOOKUP(A377,'QAQC ID Reference Page'!A$2:G$10999,4,FALSE))</f>
        <v>0.50555555555555554</v>
      </c>
      <c r="E377" s="3">
        <f>IF(A377="NA","",VLOOKUP(A377,'QAQC ID Reference Page'!A$2:G$10999,5,FALSE))</f>
        <v>1006</v>
      </c>
      <c r="F377" s="3" t="str">
        <f>IF(A377="NA","",VLOOKUP(A377,'QAQC ID Reference Page'!A$2:G$10999,6,FALSE))</f>
        <v>E7C</v>
      </c>
      <c r="G377" s="3" t="str">
        <f>IF(A377="NA","",VLOOKUP(A377,'QAQC ID Reference Page'!A$2:G$10999,7,FALSE))</f>
        <v>S</v>
      </c>
      <c r="H377" s="21">
        <f>IF(A377="NA","",VLOOKUP(A377,'Water Data'!G$2:O$9999,2,FALSE))</f>
        <v>8.51</v>
      </c>
      <c r="I377" s="21">
        <f>IF(A377="NA","",VLOOKUP(A377,'Water Data'!G$2:O$9999,3,FALSE))</f>
        <v>32.299999999999997</v>
      </c>
      <c r="J377" s="3">
        <f>IF(A377="NA","",VLOOKUP(A377,'Water Data'!G$2:O$9999,4,FALSE))</f>
        <v>7.19</v>
      </c>
      <c r="K377" s="3">
        <f>IF(A377="NA","",VLOOKUP(A377,'Water Data'!G$2:O$9999,6,FALSE))</f>
        <v>8.42</v>
      </c>
      <c r="L377" s="26">
        <f>IF(A377="NA","",VLOOKUP(A377,'Water Data'!G$2:O$9999,9,FALSE))</f>
        <v>13.196666670000001</v>
      </c>
      <c r="M377" s="22">
        <f>IF(A377="NA","",VLOOKUP(A377,Nutrients!A$2:L$9999,8,FALSE))</f>
        <v>0.06</v>
      </c>
      <c r="N377" s="22">
        <f>IF(A377="NA","",VLOOKUP(A377,Nutrients!A$2:L$9999,9,FALSE))</f>
        <v>0.13</v>
      </c>
      <c r="O377" s="23">
        <f>IF(A377="NA","",VLOOKUP(A377,Nutrients!A$2:L$9999,10,FALSE))</f>
        <v>0.01</v>
      </c>
      <c r="P377" s="22">
        <f>IF(A377="NA","",VLOOKUP(A377,Nutrients!A$2:L$9999,11,FALSE))</f>
        <v>0.18</v>
      </c>
      <c r="Q377" s="24">
        <f>IF(A377="NA","",VLOOKUP(A377,Nutrients!A$2:L$9999,12,FALSE))</f>
        <v>63.34</v>
      </c>
      <c r="R377" s="26">
        <f>IF(A377="NA","",VLOOKUP(A377,Chla!A$2:O$9999,15,FALSE))</f>
        <v>7.5889520000000008</v>
      </c>
      <c r="S377" s="3" t="str">
        <f>IF(A377="NA","",VLOOKUP(A377,TSS!A$2:L$9999,12,FALSE))</f>
        <v>NA</v>
      </c>
      <c r="T377" s="21">
        <f>IF(A377="NA","",VLOOKUP(A377,PCN!A$2:Q$9999,11,FALSE))</f>
        <v>71.394000000000005</v>
      </c>
      <c r="U377" s="21">
        <f>IF(A377="NA","",VLOOKUP(A377,PCN!A$2:Q$9999,12,FALSE))</f>
        <v>0.02</v>
      </c>
      <c r="V377" s="21">
        <f>IF(A377="NA","",VLOOKUP(A377,PCN!A$2:Q$9999,14,FALSE))</f>
        <v>199.99999999999997</v>
      </c>
      <c r="W377" s="21">
        <f>IF(A377="NA","",VLOOKUP(A377,PCN!A$2:Q$9999,15,FALSE))</f>
        <v>1804.47</v>
      </c>
      <c r="X377" s="21">
        <f>IF(A377="NA","",VLOOKUP(A377,TN_DOC!A$2:I$9999,8,FALSE))</f>
        <v>0</v>
      </c>
      <c r="Y377" s="21">
        <f>IF(A377="NA","",VLOOKUP(A377,TN_DOC!A$2:I$9999,9,FALSE))</f>
        <v>0</v>
      </c>
      <c r="Z377" s="3"/>
    </row>
    <row r="378" spans="1:26" x14ac:dyDescent="0.2">
      <c r="A378" s="3">
        <v>11018</v>
      </c>
      <c r="B378" s="10" t="str">
        <f>IF(A378="NA","",VLOOKUP(A378,'QAQC ID Reference Page'!A$2:G$10999,2,FALSE))</f>
        <v>OBS0821W2</v>
      </c>
      <c r="C378" s="20">
        <f>IF(A378="NA","",VLOOKUP(A378,'QAQC ID Reference Page'!A$2:G$10999,3,FALSE))</f>
        <v>44417</v>
      </c>
      <c r="D378" s="12">
        <f>IF(A378="NA","",VLOOKUP(A378,'QAQC ID Reference Page'!A$2:G$10999,4,FALSE))</f>
        <v>0.50555555555555554</v>
      </c>
      <c r="E378" s="3">
        <f>IF(A378="NA","",VLOOKUP(A378,'QAQC ID Reference Page'!A$2:G$10999,5,FALSE))</f>
        <v>1025</v>
      </c>
      <c r="F378" s="3" t="str">
        <f>IF(A378="NA","",VLOOKUP(A378,'QAQC ID Reference Page'!A$2:G$10999,6,FALSE))</f>
        <v>E7C</v>
      </c>
      <c r="G378" s="3" t="str">
        <f>IF(A378="NA","",VLOOKUP(A378,'QAQC ID Reference Page'!A$2:G$10999,7,FALSE))</f>
        <v>B</v>
      </c>
      <c r="H378" s="21">
        <f>IF(A378="NA","",VLOOKUP(A378,'Water Data'!G$2:O$9999,2,FALSE))</f>
        <v>4.67</v>
      </c>
      <c r="I378" s="21">
        <f>IF(A378="NA","",VLOOKUP(A378,'Water Data'!G$2:O$9999,3,FALSE))</f>
        <v>29.7</v>
      </c>
      <c r="J378" s="3">
        <f>IF(A378="NA","",VLOOKUP(A378,'Water Data'!G$2:O$9999,4,FALSE))</f>
        <v>26.04</v>
      </c>
      <c r="K378" s="3">
        <f>IF(A378="NA","",VLOOKUP(A378,'Water Data'!G$2:O$9999,6,FALSE))</f>
        <v>7.92</v>
      </c>
      <c r="L378" s="26">
        <f>IF(A378="NA","",VLOOKUP(A378,'Water Data'!G$2:O$9999,9,FALSE))</f>
        <v>23.016666669999999</v>
      </c>
      <c r="M378" s="22">
        <f>IF(A378="NA","",VLOOKUP(A378,Nutrients!A$2:L$9999,8,FALSE))</f>
        <v>0.52</v>
      </c>
      <c r="N378" s="22">
        <f>IF(A378="NA","",VLOOKUP(A378,Nutrients!A$2:L$9999,9,FALSE))</f>
        <v>0.67</v>
      </c>
      <c r="O378" s="23">
        <f>IF(A378="NA","",VLOOKUP(A378,Nutrients!A$2:L$9999,10,FALSE))</f>
        <v>0.13800000000000001</v>
      </c>
      <c r="P378" s="22">
        <f>IF(A378="NA","",VLOOKUP(A378,Nutrients!A$2:L$9999,11,FALSE))</f>
        <v>1.92</v>
      </c>
      <c r="Q378" s="24">
        <f>IF(A378="NA","",VLOOKUP(A378,Nutrients!A$2:L$9999,12,FALSE))</f>
        <v>33.270000000000003</v>
      </c>
      <c r="R378" s="26">
        <f>IF(A378="NA","",VLOOKUP(A378,Chla!A$2:O$9999,15,FALSE))</f>
        <v>3.0937479999999997</v>
      </c>
      <c r="S378" s="3" t="str">
        <f>IF(A378="NA","",VLOOKUP(A378,TSS!A$2:L$9999,12,FALSE))</f>
        <v>NA</v>
      </c>
      <c r="T378" s="21">
        <f>IF(A378="NA","",VLOOKUP(A378,PCN!A$2:Q$9999,11,FALSE))</f>
        <v>63.683</v>
      </c>
      <c r="U378" s="21">
        <f>IF(A378="NA","",VLOOKUP(A378,PCN!A$2:Q$9999,12,FALSE))</f>
        <v>1.7999999999999999E-2</v>
      </c>
      <c r="V378" s="21">
        <f>IF(A378="NA","",VLOOKUP(A378,PCN!A$2:Q$9999,14,FALSE))</f>
        <v>179.99999999999997</v>
      </c>
      <c r="W378" s="21">
        <f>IF(A378="NA","",VLOOKUP(A378,PCN!A$2:Q$9999,15,FALSE))</f>
        <v>1438.0429999999999</v>
      </c>
      <c r="X378" s="21">
        <f>IF(A378="NA","",VLOOKUP(A378,TN_DOC!A$2:I$9999,8,FALSE))</f>
        <v>0</v>
      </c>
      <c r="Y378" s="21">
        <f>IF(A378="NA","",VLOOKUP(A378,TN_DOC!A$2:I$9999,9,FALSE))</f>
        <v>0</v>
      </c>
      <c r="Z378" s="3"/>
    </row>
    <row r="379" spans="1:26" x14ac:dyDescent="0.2">
      <c r="A379" s="3">
        <v>11002</v>
      </c>
      <c r="B379" s="10" t="str">
        <f>IF(A379="NA","",VLOOKUP(A379,'QAQC ID Reference Page'!A$2:G$10999,2,FALSE))</f>
        <v>OBS0821W2</v>
      </c>
      <c r="C379" s="20">
        <f>IF(A379="NA","",VLOOKUP(A379,'QAQC ID Reference Page'!A$2:G$10999,3,FALSE))</f>
        <v>44417</v>
      </c>
      <c r="D379" s="12">
        <f>IF(A379="NA","",VLOOKUP(A379,'QAQC ID Reference Page'!A$2:G$10999,4,FALSE))</f>
        <v>0.52013888888888893</v>
      </c>
      <c r="E379" s="3">
        <f>IF(A379="NA","",VLOOKUP(A379,'QAQC ID Reference Page'!A$2:G$10999,5,FALSE))</f>
        <v>1020</v>
      </c>
      <c r="F379" s="3" t="str">
        <f>IF(A379="NA","",VLOOKUP(A379,'QAQC ID Reference Page'!A$2:G$10999,6,FALSE))</f>
        <v>E6</v>
      </c>
      <c r="G379" s="3" t="str">
        <f>IF(A379="NA","",VLOOKUP(A379,'QAQC ID Reference Page'!A$2:G$10999,7,FALSE))</f>
        <v>S</v>
      </c>
      <c r="H379" s="21">
        <f>IF(A379="NA","",VLOOKUP(A379,'Water Data'!G$2:O$9999,2,FALSE))</f>
        <v>9.49</v>
      </c>
      <c r="I379" s="21">
        <f>IF(A379="NA","",VLOOKUP(A379,'Water Data'!G$2:O$9999,3,FALSE))</f>
        <v>30.9</v>
      </c>
      <c r="J379" s="3">
        <f>IF(A379="NA","",VLOOKUP(A379,'Water Data'!G$2:O$9999,4,FALSE))</f>
        <v>8.35</v>
      </c>
      <c r="K379" s="3">
        <f>IF(A379="NA","",VLOOKUP(A379,'Water Data'!G$2:O$9999,6,FALSE))</f>
        <v>8.43</v>
      </c>
      <c r="L379" s="26">
        <f>IF(A379="NA","",VLOOKUP(A379,'Water Data'!G$2:O$9999,9,FALSE))</f>
        <v>14.00666667</v>
      </c>
      <c r="M379" s="22">
        <f>IF(A379="NA","",VLOOKUP(A379,Nutrients!A$2:L$9999,8,FALSE))</f>
        <v>0.06</v>
      </c>
      <c r="N379" s="22">
        <f>IF(A379="NA","",VLOOKUP(A379,Nutrients!A$2:L$9999,9,FALSE))</f>
        <v>0.12</v>
      </c>
      <c r="O379" s="23">
        <f>IF(A379="NA","",VLOOKUP(A379,Nutrients!A$2:L$9999,10,FALSE))</f>
        <v>5.0000000000000001E-3</v>
      </c>
      <c r="P379" s="22">
        <f>IF(A379="NA","",VLOOKUP(A379,Nutrients!A$2:L$9999,11,FALSE))</f>
        <v>0.05</v>
      </c>
      <c r="Q379" s="24">
        <f>IF(A379="NA","",VLOOKUP(A379,Nutrients!A$2:L$9999,12,FALSE))</f>
        <v>107.2</v>
      </c>
      <c r="R379" s="26">
        <f>IF(A379="NA","",VLOOKUP(A379,Chla!A$2:O$9999,15,FALSE))</f>
        <v>19.347832</v>
      </c>
      <c r="S379" s="3" t="str">
        <f>IF(A379="NA","",VLOOKUP(A379,TSS!A$2:L$9999,12,FALSE))</f>
        <v>NA</v>
      </c>
      <c r="T379" s="21">
        <f>IF(A379="NA","",VLOOKUP(A379,PCN!A$2:Q$9999,11,FALSE))</f>
        <v>114.492</v>
      </c>
      <c r="U379" s="21">
        <f>IF(A379="NA","",VLOOKUP(A379,PCN!A$2:Q$9999,12,FALSE))</f>
        <v>3.1E-2</v>
      </c>
      <c r="V379" s="21">
        <f>IF(A379="NA","",VLOOKUP(A379,PCN!A$2:Q$9999,14,FALSE))</f>
        <v>310</v>
      </c>
      <c r="W379" s="21">
        <f>IF(A379="NA","",VLOOKUP(A379,PCN!A$2:Q$9999,15,FALSE))</f>
        <v>2259.6280000000002</v>
      </c>
      <c r="X379" s="21">
        <f>IF(A379="NA","",VLOOKUP(A379,TN_DOC!A$2:I$9999,8,FALSE))</f>
        <v>0</v>
      </c>
      <c r="Y379" s="21">
        <f>IF(A379="NA","",VLOOKUP(A379,TN_DOC!A$2:I$9999,9,FALSE))</f>
        <v>0</v>
      </c>
      <c r="Z379" s="3"/>
    </row>
    <row r="380" spans="1:26" x14ac:dyDescent="0.2">
      <c r="A380" s="3">
        <v>11023</v>
      </c>
      <c r="B380" s="10" t="str">
        <f>IF(A380="NA","",VLOOKUP(A380,'QAQC ID Reference Page'!A$2:G$10999,2,FALSE))</f>
        <v>OBS0821W2</v>
      </c>
      <c r="C380" s="20">
        <f>IF(A380="NA","",VLOOKUP(A380,'QAQC ID Reference Page'!A$2:G$10999,3,FALSE))</f>
        <v>44419</v>
      </c>
      <c r="D380" s="12">
        <f>IF(A380="NA","",VLOOKUP(A380,'QAQC ID Reference Page'!A$2:G$10999,4,FALSE))</f>
        <v>0.27500000000000002</v>
      </c>
      <c r="E380" s="3">
        <f>IF(A380="NA","",VLOOKUP(A380,'QAQC ID Reference Page'!A$2:G$10999,5,FALSE))</f>
        <v>1006</v>
      </c>
      <c r="F380" s="3" t="str">
        <f>IF(A380="NA","",VLOOKUP(A380,'QAQC ID Reference Page'!A$2:G$10999,6,FALSE))</f>
        <v>B7C</v>
      </c>
      <c r="G380" s="3" t="str">
        <f>IF(A380="NA","",VLOOKUP(A380,'QAQC ID Reference Page'!A$2:G$10999,7,FALSE))</f>
        <v>S</v>
      </c>
      <c r="H380" s="21">
        <f>IF(A380="NA","",VLOOKUP(A380,'Water Data'!G$2:O$9999,2,FALSE))</f>
        <v>6.18</v>
      </c>
      <c r="I380" s="21">
        <f>IF(A380="NA","",VLOOKUP(A380,'Water Data'!G$2:O$9999,3,FALSE))</f>
        <v>30.1</v>
      </c>
      <c r="J380" s="3">
        <f>IF(A380="NA","",VLOOKUP(A380,'Water Data'!G$2:O$9999,4,FALSE))</f>
        <v>16.52</v>
      </c>
      <c r="K380" s="3">
        <f>IF(A380="NA","",VLOOKUP(A380,'Water Data'!G$2:O$9999,6,FALSE))</f>
        <v>8.2200000000000006</v>
      </c>
      <c r="L380" s="26">
        <f>IF(A380="NA","",VLOOKUP(A380,'Water Data'!G$2:O$9999,9,FALSE))</f>
        <v>18.173333329999998</v>
      </c>
      <c r="M380" s="22">
        <f>IF(A380="NA","",VLOOKUP(A380,Nutrients!A$2:L$9999,8,FALSE))</f>
        <v>0.1</v>
      </c>
      <c r="N380" s="22">
        <f>IF(A380="NA","",VLOOKUP(A380,Nutrients!A$2:L$9999,9,FALSE))</f>
        <v>0.13</v>
      </c>
      <c r="O380" s="23">
        <f>IF(A380="NA","",VLOOKUP(A380,Nutrients!A$2:L$9999,10,FALSE))</f>
        <v>0.02</v>
      </c>
      <c r="P380" s="22">
        <f>IF(A380="NA","",VLOOKUP(A380,Nutrients!A$2:L$9999,11,FALSE))</f>
        <v>0.51</v>
      </c>
      <c r="Q380" s="24">
        <f>IF(A380="NA","",VLOOKUP(A380,Nutrients!A$2:L$9999,12,FALSE))</f>
        <v>20.66</v>
      </c>
      <c r="R380" s="26">
        <f>IF(A380="NA","",VLOOKUP(A380,Chla!A$2:O$9999,15,FALSE))</f>
        <v>8.558095999999999</v>
      </c>
      <c r="S380" s="3">
        <f>IF(A380="NA","",VLOOKUP(A380,TSS!A$2:L$9999,12,FALSE))</f>
        <v>40</v>
      </c>
      <c r="T380" s="21">
        <f>IF(A380="NA","",VLOOKUP(A380,PCN!A$2:Q$9999,11,FALSE))</f>
        <v>0</v>
      </c>
      <c r="U380" s="21">
        <f>IF(A380="NA","",VLOOKUP(A380,PCN!A$2:Q$9999,12,FALSE))</f>
        <v>0</v>
      </c>
      <c r="V380" s="21">
        <f>IF(A380="NA","",VLOOKUP(A380,PCN!A$2:Q$9999,14,FALSE))</f>
        <v>0</v>
      </c>
      <c r="W380" s="21">
        <f>IF(A380="NA","",VLOOKUP(A380,PCN!A$2:Q$9999,15,FALSE))</f>
        <v>0</v>
      </c>
      <c r="X380" s="21">
        <f>IF(A380="NA","",VLOOKUP(A380,TN_DOC!A$2:I$9999,8,FALSE))</f>
        <v>0</v>
      </c>
      <c r="Y380" s="21">
        <f>IF(A380="NA","",VLOOKUP(A380,TN_DOC!A$2:I$9999,9,FALSE))</f>
        <v>0</v>
      </c>
      <c r="Z380" s="3"/>
    </row>
    <row r="381" spans="1:26" x14ac:dyDescent="0.2">
      <c r="A381" s="3">
        <v>11024</v>
      </c>
      <c r="B381" s="10" t="str">
        <f>IF(A381="NA","",VLOOKUP(A381,'QAQC ID Reference Page'!A$2:G$10999,2,FALSE))</f>
        <v>OBS0821W2</v>
      </c>
      <c r="C381" s="20">
        <f>IF(A381="NA","",VLOOKUP(A381,'QAQC ID Reference Page'!A$2:G$10999,3,FALSE))</f>
        <v>44419</v>
      </c>
      <c r="D381" s="12">
        <f>IF(A381="NA","",VLOOKUP(A381,'QAQC ID Reference Page'!A$2:G$10999,4,FALSE))</f>
        <v>0.27500000000000002</v>
      </c>
      <c r="E381" s="3">
        <f>IF(A381="NA","",VLOOKUP(A381,'QAQC ID Reference Page'!A$2:G$10999,5,FALSE))</f>
        <v>1026</v>
      </c>
      <c r="F381" s="3" t="str">
        <f>IF(A381="NA","",VLOOKUP(A381,'QAQC ID Reference Page'!A$2:G$10999,6,FALSE))</f>
        <v>B7C</v>
      </c>
      <c r="G381" s="3" t="str">
        <f>IF(A381="NA","",VLOOKUP(A381,'QAQC ID Reference Page'!A$2:G$10999,7,FALSE))</f>
        <v>B</v>
      </c>
      <c r="H381" s="21">
        <f>IF(A381="NA","",VLOOKUP(A381,'Water Data'!G$2:O$9999,2,FALSE))</f>
        <v>5.69</v>
      </c>
      <c r="I381" s="21">
        <f>IF(A381="NA","",VLOOKUP(A381,'Water Data'!G$2:O$9999,3,FALSE))</f>
        <v>29.5</v>
      </c>
      <c r="J381" s="3">
        <f>IF(A381="NA","",VLOOKUP(A381,'Water Data'!G$2:O$9999,4,FALSE))</f>
        <v>27.46</v>
      </c>
      <c r="K381" s="3">
        <f>IF(A381="NA","",VLOOKUP(A381,'Water Data'!G$2:O$9999,6,FALSE))</f>
        <v>8.1</v>
      </c>
      <c r="L381" s="26">
        <f>IF(A381="NA","",VLOOKUP(A381,'Water Data'!G$2:O$9999,9,FALSE))</f>
        <v>23.56666667</v>
      </c>
      <c r="M381" s="22">
        <f>IF(A381="NA","",VLOOKUP(A381,Nutrients!A$2:L$9999,8,FALSE))</f>
        <v>0.36</v>
      </c>
      <c r="N381" s="22">
        <f>IF(A381="NA","",VLOOKUP(A381,Nutrients!A$2:L$9999,9,FALSE))</f>
        <v>0.26</v>
      </c>
      <c r="O381" s="23">
        <f>IF(A381="NA","",VLOOKUP(A381,Nutrients!A$2:L$9999,10,FALSE))</f>
        <v>9.5000000000000001E-2</v>
      </c>
      <c r="P381" s="22">
        <f>IF(A381="NA","",VLOOKUP(A381,Nutrients!A$2:L$9999,11,FALSE))</f>
        <v>0.39</v>
      </c>
      <c r="Q381" s="24">
        <f>IF(A381="NA","",VLOOKUP(A381,Nutrients!A$2:L$9999,12,FALSE))</f>
        <v>15.07</v>
      </c>
      <c r="R381" s="26">
        <f>IF(A381="NA","",VLOOKUP(A381,Chla!A$2:O$9999,15,FALSE))</f>
        <v>4.707530666666667</v>
      </c>
      <c r="S381" s="3">
        <f>IF(A381="NA","",VLOOKUP(A381,TSS!A$2:L$9999,12,FALSE))</f>
        <v>32</v>
      </c>
      <c r="T381" s="21">
        <f>IF(A381="NA","",VLOOKUP(A381,PCN!A$2:Q$9999,11,FALSE))</f>
        <v>0</v>
      </c>
      <c r="U381" s="21">
        <f>IF(A381="NA","",VLOOKUP(A381,PCN!A$2:Q$9999,12,FALSE))</f>
        <v>0</v>
      </c>
      <c r="V381" s="21">
        <f>IF(A381="NA","",VLOOKUP(A381,PCN!A$2:Q$9999,14,FALSE))</f>
        <v>0</v>
      </c>
      <c r="W381" s="21">
        <f>IF(A381="NA","",VLOOKUP(A381,PCN!A$2:Q$9999,15,FALSE))</f>
        <v>0</v>
      </c>
      <c r="X381" s="21">
        <f>IF(A381="NA","",VLOOKUP(A381,TN_DOC!A$2:I$9999,8,FALSE))</f>
        <v>0</v>
      </c>
      <c r="Y381" s="21">
        <f>IF(A381="NA","",VLOOKUP(A381,TN_DOC!A$2:I$9999,9,FALSE))</f>
        <v>0</v>
      </c>
      <c r="Z381" s="3"/>
    </row>
    <row r="382" spans="1:26" x14ac:dyDescent="0.2">
      <c r="A382" s="3">
        <v>11027</v>
      </c>
      <c r="B382" s="10" t="str">
        <f>IF(A382="NA","",VLOOKUP(A382,'QAQC ID Reference Page'!A$2:G$10999,2,FALSE))</f>
        <v>OBS0821W2</v>
      </c>
      <c r="C382" s="20">
        <f>IF(A382="NA","",VLOOKUP(A382,'QAQC ID Reference Page'!A$2:G$10999,3,FALSE))</f>
        <v>44419</v>
      </c>
      <c r="D382" s="12">
        <f>IF(A382="NA","",VLOOKUP(A382,'QAQC ID Reference Page'!A$2:G$10999,4,FALSE))</f>
        <v>0.2986111111111111</v>
      </c>
      <c r="E382" s="3">
        <f>IF(A382="NA","",VLOOKUP(A382,'QAQC ID Reference Page'!A$2:G$10999,5,FALSE))</f>
        <v>1025</v>
      </c>
      <c r="F382" s="3" t="str">
        <f>IF(A382="NA","",VLOOKUP(A382,'QAQC ID Reference Page'!A$2:G$10999,6,FALSE))</f>
        <v>B11</v>
      </c>
      <c r="G382" s="3" t="str">
        <f>IF(A382="NA","",VLOOKUP(A382,'QAQC ID Reference Page'!A$2:G$10999,7,FALSE))</f>
        <v>S</v>
      </c>
      <c r="H382" s="21">
        <f>IF(A382="NA","",VLOOKUP(A382,'Water Data'!G$2:O$9999,2,FALSE))</f>
        <v>3.23</v>
      </c>
      <c r="I382" s="21">
        <f>IF(A382="NA","",VLOOKUP(A382,'Water Data'!G$2:O$9999,3,FALSE))</f>
        <v>29.4</v>
      </c>
      <c r="J382" s="3">
        <f>IF(A382="NA","",VLOOKUP(A382,'Water Data'!G$2:O$9999,4,FALSE))</f>
        <v>12.55</v>
      </c>
      <c r="K382" s="3">
        <f>IF(A382="NA","",VLOOKUP(A382,'Water Data'!G$2:O$9999,6,FALSE))</f>
        <v>7.53</v>
      </c>
      <c r="L382" s="26">
        <f>IF(A382="NA","",VLOOKUP(A382,'Water Data'!G$2:O$9999,9,FALSE))</f>
        <v>16.403333329999999</v>
      </c>
      <c r="M382" s="22">
        <f>IF(A382="NA","",VLOOKUP(A382,Nutrients!A$2:L$9999,8,FALSE))</f>
        <v>0.06</v>
      </c>
      <c r="N382" s="22">
        <f>IF(A382="NA","",VLOOKUP(A382,Nutrients!A$2:L$9999,9,FALSE))</f>
        <v>0.71</v>
      </c>
      <c r="O382" s="23">
        <f>IF(A382="NA","",VLOOKUP(A382,Nutrients!A$2:L$9999,10,FALSE))</f>
        <v>6.0000000000000001E-3</v>
      </c>
      <c r="P382" s="22">
        <f>IF(A382="NA","",VLOOKUP(A382,Nutrients!A$2:L$9999,11,FALSE))</f>
        <v>0.36</v>
      </c>
      <c r="Q382" s="24">
        <f>IF(A382="NA","",VLOOKUP(A382,Nutrients!A$2:L$9999,12,FALSE))</f>
        <v>58.22</v>
      </c>
      <c r="R382" s="26">
        <f>IF(A382="NA","",VLOOKUP(A382,Chla!A$2:O$9999,15,FALSE))</f>
        <v>14.175386666666665</v>
      </c>
      <c r="S382" s="3">
        <f>IF(A382="NA","",VLOOKUP(A382,TSS!A$2:L$9999,12,FALSE))</f>
        <v>16</v>
      </c>
      <c r="T382" s="21">
        <f>IF(A382="NA","",VLOOKUP(A382,PCN!A$2:Q$9999,11,FALSE))</f>
        <v>0</v>
      </c>
      <c r="U382" s="21">
        <f>IF(A382="NA","",VLOOKUP(A382,PCN!A$2:Q$9999,12,FALSE))</f>
        <v>0</v>
      </c>
      <c r="V382" s="21">
        <f>IF(A382="NA","",VLOOKUP(A382,PCN!A$2:Q$9999,14,FALSE))</f>
        <v>0</v>
      </c>
      <c r="W382" s="21">
        <f>IF(A382="NA","",VLOOKUP(A382,PCN!A$2:Q$9999,15,FALSE))</f>
        <v>0</v>
      </c>
      <c r="X382" s="21">
        <f>IF(A382="NA","",VLOOKUP(A382,TN_DOC!A$2:I$9999,8,FALSE))</f>
        <v>0</v>
      </c>
      <c r="Y382" s="21">
        <f>IF(A382="NA","",VLOOKUP(A382,TN_DOC!A$2:I$9999,9,FALSE))</f>
        <v>0</v>
      </c>
      <c r="Z382" s="3"/>
    </row>
    <row r="383" spans="1:26" x14ac:dyDescent="0.2">
      <c r="A383" s="3">
        <v>11021</v>
      </c>
      <c r="B383" s="10" t="str">
        <f>IF(A383="NA","",VLOOKUP(A383,'QAQC ID Reference Page'!A$2:G$10999,2,FALSE))</f>
        <v>OBS0821W2</v>
      </c>
      <c r="C383" s="20">
        <f>IF(A383="NA","",VLOOKUP(A383,'QAQC ID Reference Page'!A$2:G$10999,3,FALSE))</f>
        <v>44419</v>
      </c>
      <c r="D383" s="12">
        <f>IF(A383="NA","",VLOOKUP(A383,'QAQC ID Reference Page'!A$2:G$10999,4,FALSE))</f>
        <v>0.31041666666666667</v>
      </c>
      <c r="E383" s="3">
        <f>IF(A383="NA","",VLOOKUP(A383,'QAQC ID Reference Page'!A$2:G$10999,5,FALSE))</f>
        <v>1024</v>
      </c>
      <c r="F383" s="3" t="str">
        <f>IF(A383="NA","",VLOOKUP(A383,'QAQC ID Reference Page'!A$2:G$10999,6,FALSE))</f>
        <v>BSR</v>
      </c>
      <c r="G383" s="3" t="str">
        <f>IF(A383="NA","",VLOOKUP(A383,'QAQC ID Reference Page'!A$2:G$10999,7,FALSE))</f>
        <v>S</v>
      </c>
      <c r="H383" s="21">
        <f>IF(A383="NA","",VLOOKUP(A383,'Water Data'!G$2:O$9999,2,FALSE))</f>
        <v>4.8600000000000003</v>
      </c>
      <c r="I383" s="21">
        <f>IF(A383="NA","",VLOOKUP(A383,'Water Data'!G$2:O$9999,3,FALSE))</f>
        <v>30.1</v>
      </c>
      <c r="J383" s="3">
        <f>IF(A383="NA","",VLOOKUP(A383,'Water Data'!G$2:O$9999,4,FALSE))</f>
        <v>9.14</v>
      </c>
      <c r="K383" s="3">
        <f>IF(A383="NA","",VLOOKUP(A383,'Water Data'!G$2:O$9999,6,FALSE))</f>
        <v>8.02</v>
      </c>
      <c r="L383" s="26">
        <f>IF(A383="NA","",VLOOKUP(A383,'Water Data'!G$2:O$9999,9,FALSE))</f>
        <v>15.76</v>
      </c>
      <c r="M383" s="22">
        <f>IF(A383="NA","",VLOOKUP(A383,Nutrients!A$2:L$9999,8,FALSE))</f>
        <v>0.13</v>
      </c>
      <c r="N383" s="22">
        <f>IF(A383="NA","",VLOOKUP(A383,Nutrients!A$2:L$9999,9,FALSE))</f>
        <v>0.35</v>
      </c>
      <c r="O383" s="23">
        <f>IF(A383="NA","",VLOOKUP(A383,Nutrients!A$2:L$9999,10,FALSE))</f>
        <v>2.8000000000000001E-2</v>
      </c>
      <c r="P383" s="22">
        <f>IF(A383="NA","",VLOOKUP(A383,Nutrients!A$2:L$9999,11,FALSE))</f>
        <v>0.3</v>
      </c>
      <c r="Q383" s="24">
        <f>IF(A383="NA","",VLOOKUP(A383,Nutrients!A$2:L$9999,12,FALSE))</f>
        <v>74.5</v>
      </c>
      <c r="R383" s="26">
        <f>IF(A383="NA","",VLOOKUP(A383,Chla!A$2:O$9999,15,FALSE))</f>
        <v>19.832995999999998</v>
      </c>
      <c r="S383" s="3">
        <f>IF(A383="NA","",VLOOKUP(A383,TSS!A$2:L$9999,12,FALSE))</f>
        <v>48</v>
      </c>
      <c r="T383" s="21">
        <f>IF(A383="NA","",VLOOKUP(A383,PCN!A$2:Q$9999,11,FALSE))</f>
        <v>0</v>
      </c>
      <c r="U383" s="21">
        <f>IF(A383="NA","",VLOOKUP(A383,PCN!A$2:Q$9999,12,FALSE))</f>
        <v>0</v>
      </c>
      <c r="V383" s="21">
        <f>IF(A383="NA","",VLOOKUP(A383,PCN!A$2:Q$9999,14,FALSE))</f>
        <v>0</v>
      </c>
      <c r="W383" s="21">
        <f>IF(A383="NA","",VLOOKUP(A383,PCN!A$2:Q$9999,15,FALSE))</f>
        <v>0</v>
      </c>
      <c r="X383" s="21">
        <f>IF(A383="NA","",VLOOKUP(A383,TN_DOC!A$2:I$9999,8,FALSE))</f>
        <v>0</v>
      </c>
      <c r="Y383" s="21">
        <f>IF(A383="NA","",VLOOKUP(A383,TN_DOC!A$2:I$9999,9,FALSE))</f>
        <v>0</v>
      </c>
      <c r="Z383" s="3"/>
    </row>
    <row r="384" spans="1:26" x14ac:dyDescent="0.2">
      <c r="A384" s="3">
        <v>11022</v>
      </c>
      <c r="B384" s="10" t="str">
        <f>IF(A384="NA","",VLOOKUP(A384,'QAQC ID Reference Page'!A$2:G$10999,2,FALSE))</f>
        <v>OBS0821W2</v>
      </c>
      <c r="C384" s="20">
        <f>IF(A384="NA","",VLOOKUP(A384,'QAQC ID Reference Page'!A$2:G$10999,3,FALSE))</f>
        <v>44419</v>
      </c>
      <c r="D384" s="12">
        <f>IF(A384="NA","",VLOOKUP(A384,'QAQC ID Reference Page'!A$2:G$10999,4,FALSE))</f>
        <v>0.33055555555555555</v>
      </c>
      <c r="E384" s="3">
        <f>IF(A384="NA","",VLOOKUP(A384,'QAQC ID Reference Page'!A$2:G$10999,5,FALSE))</f>
        <v>1002</v>
      </c>
      <c r="F384" s="3" t="str">
        <f>IF(A384="NA","",VLOOKUP(A384,'QAQC ID Reference Page'!A$2:G$10999,6,FALSE))</f>
        <v>WB</v>
      </c>
      <c r="G384" s="3" t="str">
        <f>IF(A384="NA","",VLOOKUP(A384,'QAQC ID Reference Page'!A$2:G$10999,7,FALSE))</f>
        <v>S</v>
      </c>
      <c r="H384" s="21">
        <f>IF(A384="NA","",VLOOKUP(A384,'Water Data'!G$2:O$9999,2,FALSE))</f>
        <v>5.7</v>
      </c>
      <c r="I384" s="21">
        <f>IF(A384="NA","",VLOOKUP(A384,'Water Data'!G$2:O$9999,3,FALSE))</f>
        <v>29.5</v>
      </c>
      <c r="J384" s="3">
        <f>IF(A384="NA","",VLOOKUP(A384,'Water Data'!G$2:O$9999,4,FALSE))</f>
        <v>5.68</v>
      </c>
      <c r="K384" s="3">
        <f>IF(A384="NA","",VLOOKUP(A384,'Water Data'!G$2:O$9999,6,FALSE))</f>
        <v>7.8</v>
      </c>
      <c r="L384" s="3">
        <f>IF(A384="NA","",VLOOKUP(A384,'Water Data'!G$2:O$9999,9,FALSE))</f>
        <v>11.57</v>
      </c>
      <c r="M384" s="22">
        <f>IF(A384="NA","",VLOOKUP(A384,Nutrients!A$2:L$9999,8,FALSE))</f>
        <v>0.23</v>
      </c>
      <c r="N384" s="22">
        <f>IF(A384="NA","",VLOOKUP(A384,Nutrients!A$2:L$9999,9,FALSE))</f>
        <v>0.31</v>
      </c>
      <c r="O384" s="23">
        <f>IF(A384="NA","",VLOOKUP(A384,Nutrients!A$2:L$9999,10,FALSE))</f>
        <v>2.3E-2</v>
      </c>
      <c r="P384" s="22">
        <f>IF(A384="NA","",VLOOKUP(A384,Nutrients!A$2:L$9999,11,FALSE))</f>
        <v>1.22</v>
      </c>
      <c r="Q384" s="24">
        <f>IF(A384="NA","",VLOOKUP(A384,Nutrients!A$2:L$9999,12,FALSE))</f>
        <v>94.48</v>
      </c>
      <c r="R384" s="26">
        <f>IF(A384="NA","",VLOOKUP(A384,Chla!A$2:O$9999,15,FALSE))</f>
        <v>23.650804000000001</v>
      </c>
      <c r="S384" s="3">
        <f>IF(A384="NA","",VLOOKUP(A384,TSS!A$2:L$9999,12,FALSE))</f>
        <v>60</v>
      </c>
      <c r="T384" s="21">
        <f>IF(A384="NA","",VLOOKUP(A384,PCN!A$2:Q$9999,11,FALSE))</f>
        <v>0</v>
      </c>
      <c r="U384" s="21">
        <f>IF(A384="NA","",VLOOKUP(A384,PCN!A$2:Q$9999,12,FALSE))</f>
        <v>0</v>
      </c>
      <c r="V384" s="21">
        <f>IF(A384="NA","",VLOOKUP(A384,PCN!A$2:Q$9999,14,FALSE))</f>
        <v>0</v>
      </c>
      <c r="W384" s="21">
        <f>IF(A384="NA","",VLOOKUP(A384,PCN!A$2:Q$9999,15,FALSE))</f>
        <v>0</v>
      </c>
      <c r="X384" s="21">
        <f>IF(A384="NA","",VLOOKUP(A384,TN_DOC!A$2:I$9999,8,FALSE))</f>
        <v>0</v>
      </c>
      <c r="Y384" s="21">
        <f>IF(A384="NA","",VLOOKUP(A384,TN_DOC!A$2:I$9999,9,FALSE))</f>
        <v>0</v>
      </c>
      <c r="Z384" s="3"/>
    </row>
    <row r="385" spans="1:26" x14ac:dyDescent="0.2">
      <c r="A385" s="3">
        <v>11036</v>
      </c>
      <c r="B385" s="10" t="str">
        <f>IF(A385="NA","",VLOOKUP(A385,'QAQC ID Reference Page'!A$2:G$10999,2,FALSE))</f>
        <v>OBS0821W2</v>
      </c>
      <c r="C385" s="20">
        <f>IF(A385="NA","",VLOOKUP(A385,'QAQC ID Reference Page'!A$2:G$10999,3,FALSE))</f>
        <v>44419</v>
      </c>
      <c r="D385" s="12">
        <f>IF(A385="NA","",VLOOKUP(A385,'QAQC ID Reference Page'!A$2:G$10999,4,FALSE))</f>
        <v>0.33055555555555555</v>
      </c>
      <c r="E385" s="3">
        <f>IF(A385="NA","",VLOOKUP(A385,'QAQC ID Reference Page'!A$2:G$10999,5,FALSE))</f>
        <v>1023</v>
      </c>
      <c r="F385" s="3" t="str">
        <f>IF(A385="NA","",VLOOKUP(A385,'QAQC ID Reference Page'!A$2:G$10999,6,FALSE))</f>
        <v>WB</v>
      </c>
      <c r="G385" s="3" t="str">
        <f>IF(A385="NA","",VLOOKUP(A385,'QAQC ID Reference Page'!A$2:G$10999,7,FALSE))</f>
        <v>B</v>
      </c>
      <c r="H385" s="21">
        <f>IF(A385="NA","",VLOOKUP(A385,'Water Data'!G$2:O$9999,2,FALSE))</f>
        <v>5.5</v>
      </c>
      <c r="I385" s="21">
        <f>IF(A385="NA","",VLOOKUP(A385,'Water Data'!G$2:O$9999,3,FALSE))</f>
        <v>29.5</v>
      </c>
      <c r="J385" s="3">
        <f>IF(A385="NA","",VLOOKUP(A385,'Water Data'!G$2:O$9999,4,FALSE))</f>
        <v>6.36</v>
      </c>
      <c r="K385" s="3">
        <f>IF(A385="NA","",VLOOKUP(A385,'Water Data'!G$2:O$9999,6,FALSE))</f>
        <v>7.85</v>
      </c>
      <c r="L385" s="3">
        <f>IF(A385="NA","",VLOOKUP(A385,'Water Data'!G$2:O$9999,9,FALSE))</f>
        <v>13.03</v>
      </c>
      <c r="M385" s="22">
        <f>IF(A385="NA","",VLOOKUP(A385,Nutrients!A$2:L$9999,8,FALSE))</f>
        <v>0.27</v>
      </c>
      <c r="N385" s="22">
        <f>IF(A385="NA","",VLOOKUP(A385,Nutrients!A$2:L$9999,9,FALSE))</f>
        <v>0.54</v>
      </c>
      <c r="O385" s="23">
        <f>IF(A385="NA","",VLOOKUP(A385,Nutrients!A$2:L$9999,10,FALSE))</f>
        <v>1.2E-2</v>
      </c>
      <c r="P385" s="22">
        <f>IF(A385="NA","",VLOOKUP(A385,Nutrients!A$2:L$9999,11,FALSE))</f>
        <v>0.14000000000000001</v>
      </c>
      <c r="Q385" s="24">
        <f>IF(A385="NA","",VLOOKUP(A385,Nutrients!A$2:L$9999,12,FALSE))</f>
        <v>28.27</v>
      </c>
      <c r="R385" s="26">
        <f>IF(A385="NA","",VLOOKUP(A385,Chla!A$2:O$9999,15,FALSE))</f>
        <v>5.4750293333333335</v>
      </c>
      <c r="S385" s="3">
        <f>IF(A385="NA","",VLOOKUP(A385,TSS!A$2:L$9999,12,FALSE))</f>
        <v>68</v>
      </c>
      <c r="T385" s="21">
        <f>IF(A385="NA","",VLOOKUP(A385,PCN!A$2:Q$9999,11,FALSE))</f>
        <v>0</v>
      </c>
      <c r="U385" s="21">
        <f>IF(A385="NA","",VLOOKUP(A385,PCN!A$2:Q$9999,12,FALSE))</f>
        <v>0</v>
      </c>
      <c r="V385" s="21">
        <f>IF(A385="NA","",VLOOKUP(A385,PCN!A$2:Q$9999,14,FALSE))</f>
        <v>0</v>
      </c>
      <c r="W385" s="21">
        <f>IF(A385="NA","",VLOOKUP(A385,PCN!A$2:Q$9999,15,FALSE))</f>
        <v>0</v>
      </c>
      <c r="X385" s="21">
        <f>IF(A385="NA","",VLOOKUP(A385,TN_DOC!A$2:I$9999,8,FALSE))</f>
        <v>0</v>
      </c>
      <c r="Y385" s="21">
        <f>IF(A385="NA","",VLOOKUP(A385,TN_DOC!A$2:I$9999,9,FALSE))</f>
        <v>0</v>
      </c>
      <c r="Z385" s="3"/>
    </row>
    <row r="386" spans="1:26" x14ac:dyDescent="0.2">
      <c r="A386" s="3">
        <v>11026</v>
      </c>
      <c r="B386" s="10" t="str">
        <f>IF(A386="NA","",VLOOKUP(A386,'QAQC ID Reference Page'!A$2:G$10999,2,FALSE))</f>
        <v>OBS0821W2</v>
      </c>
      <c r="C386" s="20">
        <f>IF(A386="NA","",VLOOKUP(A386,'QAQC ID Reference Page'!A$2:G$10999,3,FALSE))</f>
        <v>44419</v>
      </c>
      <c r="D386" s="12">
        <f>IF(A386="NA","",VLOOKUP(A386,'QAQC ID Reference Page'!A$2:G$10999,4,FALSE))</f>
        <v>0.34861111111111109</v>
      </c>
      <c r="E386" s="3">
        <f>IF(A386="NA","",VLOOKUP(A386,'QAQC ID Reference Page'!A$2:G$10999,5,FALSE))</f>
        <v>1040</v>
      </c>
      <c r="F386" s="3" t="str">
        <f>IF(A386="NA","",VLOOKUP(A386,'QAQC ID Reference Page'!A$2:G$10999,6,FALSE))</f>
        <v>C9</v>
      </c>
      <c r="G386" s="3" t="str">
        <f>IF(A386="NA","",VLOOKUP(A386,'QAQC ID Reference Page'!A$2:G$10999,7,FALSE))</f>
        <v>S</v>
      </c>
      <c r="H386" s="21">
        <f>IF(A386="NA","",VLOOKUP(A386,'Water Data'!G$2:O$9999,2,FALSE))</f>
        <v>5.16</v>
      </c>
      <c r="I386" s="21">
        <f>IF(A386="NA","",VLOOKUP(A386,'Water Data'!G$2:O$9999,3,FALSE))</f>
        <v>29.1</v>
      </c>
      <c r="J386" s="3">
        <f>IF(A386="NA","",VLOOKUP(A386,'Water Data'!G$2:O$9999,4,FALSE))</f>
        <v>13.53</v>
      </c>
      <c r="K386" s="3">
        <f>IF(A386="NA","",VLOOKUP(A386,'Water Data'!G$2:O$9999,6,FALSE))</f>
        <v>7.89</v>
      </c>
      <c r="L386" s="26">
        <f>IF(A386="NA","",VLOOKUP(A386,'Water Data'!G$2:O$9999,9,FALSE))</f>
        <v>17.533333330000001</v>
      </c>
      <c r="M386" s="22">
        <f>IF(A386="NA","",VLOOKUP(A386,Nutrients!A$2:L$9999,8,FALSE))</f>
        <v>0.2</v>
      </c>
      <c r="N386" s="22">
        <f>IF(A386="NA","",VLOOKUP(A386,Nutrients!A$2:L$9999,9,FALSE))</f>
        <v>0.34</v>
      </c>
      <c r="O386" s="23">
        <f>IF(A386="NA","",VLOOKUP(A386,Nutrients!A$2:L$9999,10,FALSE))</f>
        <v>7.0000000000000001E-3</v>
      </c>
      <c r="P386" s="22">
        <f>IF(A386="NA","",VLOOKUP(A386,Nutrients!A$2:L$9999,11,FALSE))</f>
        <v>0.47</v>
      </c>
      <c r="Q386" s="24">
        <f>IF(A386="NA","",VLOOKUP(A386,Nutrients!A$2:L$9999,12,FALSE))</f>
        <v>48.73</v>
      </c>
      <c r="R386" s="26">
        <f>IF(A386="NA","",VLOOKUP(A386,Chla!A$2:O$9999,15,FALSE))</f>
        <v>6.983968</v>
      </c>
      <c r="S386" s="3">
        <f>IF(A386="NA","",VLOOKUP(A386,TSS!A$2:L$9999,12,FALSE))</f>
        <v>20</v>
      </c>
      <c r="T386" s="21">
        <f>IF(A386="NA","",VLOOKUP(A386,PCN!A$2:Q$9999,11,FALSE))</f>
        <v>0</v>
      </c>
      <c r="U386" s="21">
        <f>IF(A386="NA","",VLOOKUP(A386,PCN!A$2:Q$9999,12,FALSE))</f>
        <v>0</v>
      </c>
      <c r="V386" s="21">
        <f>IF(A386="NA","",VLOOKUP(A386,PCN!A$2:Q$9999,14,FALSE))</f>
        <v>0</v>
      </c>
      <c r="W386" s="21">
        <f>IF(A386="NA","",VLOOKUP(A386,PCN!A$2:Q$9999,15,FALSE))</f>
        <v>0</v>
      </c>
      <c r="X386" s="21">
        <f>IF(A386="NA","",VLOOKUP(A386,TN_DOC!A$2:I$9999,8,FALSE))</f>
        <v>0</v>
      </c>
      <c r="Y386" s="21">
        <f>IF(A386="NA","",VLOOKUP(A386,TN_DOC!A$2:I$9999,9,FALSE))</f>
        <v>0</v>
      </c>
      <c r="Z386" s="3"/>
    </row>
    <row r="387" spans="1:26" x14ac:dyDescent="0.2">
      <c r="A387" s="3">
        <v>11029</v>
      </c>
      <c r="B387" s="10" t="str">
        <f>IF(A387="NA","",VLOOKUP(A387,'QAQC ID Reference Page'!A$2:G$10999,2,FALSE))</f>
        <v>OBS0821W2</v>
      </c>
      <c r="C387" s="20">
        <f>IF(A387="NA","",VLOOKUP(A387,'QAQC ID Reference Page'!A$2:G$10999,3,FALSE))</f>
        <v>44419</v>
      </c>
      <c r="D387" s="12">
        <f>IF(A387="NA","",VLOOKUP(A387,'QAQC ID Reference Page'!A$2:G$10999,4,FALSE))</f>
        <v>0.37222222222222223</v>
      </c>
      <c r="E387" s="3">
        <f>IF(A387="NA","",VLOOKUP(A387,'QAQC ID Reference Page'!A$2:G$10999,5,FALSE))</f>
        <v>1017</v>
      </c>
      <c r="F387" s="3" t="str">
        <f>IF(A387="NA","",VLOOKUP(A387,'QAQC ID Reference Page'!A$2:G$10999,6,FALSE))</f>
        <v>C7C</v>
      </c>
      <c r="G387" s="3" t="str">
        <f>IF(A387="NA","",VLOOKUP(A387,'QAQC ID Reference Page'!A$2:G$10999,7,FALSE))</f>
        <v>S</v>
      </c>
      <c r="H387" s="21">
        <f>IF(A387="NA","",VLOOKUP(A387,'Water Data'!G$2:O$9999,2,FALSE))</f>
        <v>7.29</v>
      </c>
      <c r="I387" s="21">
        <f>IF(A387="NA","",VLOOKUP(A387,'Water Data'!G$2:O$9999,3,FALSE))</f>
        <v>30.1</v>
      </c>
      <c r="J387" s="3">
        <f>IF(A387="NA","",VLOOKUP(A387,'Water Data'!G$2:O$9999,4,FALSE))</f>
        <v>12.35</v>
      </c>
      <c r="K387" s="3">
        <f>IF(A387="NA","",VLOOKUP(A387,'Water Data'!G$2:O$9999,6,FALSE))</f>
        <v>8.3800000000000008</v>
      </c>
      <c r="L387" s="26">
        <f>IF(A387="NA","",VLOOKUP(A387,'Water Data'!G$2:O$9999,9,FALSE))</f>
        <v>15.03</v>
      </c>
      <c r="M387" s="22">
        <f>IF(A387="NA","",VLOOKUP(A387,Nutrients!A$2:L$9999,8,FALSE))</f>
        <v>0</v>
      </c>
      <c r="N387" s="22">
        <f>IF(A387="NA","",VLOOKUP(A387,Nutrients!A$2:L$9999,9,FALSE))</f>
        <v>0.1</v>
      </c>
      <c r="O387" s="23">
        <f>IF(A387="NA","",VLOOKUP(A387,Nutrients!A$2:L$9999,10,FALSE))</f>
        <v>1E-3</v>
      </c>
      <c r="P387" s="22">
        <f>IF(A387="NA","",VLOOKUP(A387,Nutrients!A$2:L$9999,11,FALSE))</f>
        <v>0.06</v>
      </c>
      <c r="Q387" s="24">
        <f>IF(A387="NA","",VLOOKUP(A387,Nutrients!A$2:L$9999,12,FALSE))</f>
        <v>36.270000000000003</v>
      </c>
      <c r="R387" s="26">
        <f>IF(A387="NA","",VLOOKUP(A387,Chla!A$2:O$9999,15,FALSE))</f>
        <v>6.7276319999999998</v>
      </c>
      <c r="S387" s="3">
        <f>IF(A387="NA","",VLOOKUP(A387,TSS!A$2:L$9999,12,FALSE))</f>
        <v>20</v>
      </c>
      <c r="T387" s="21">
        <f>IF(A387="NA","",VLOOKUP(A387,PCN!A$2:Q$9999,11,FALSE))</f>
        <v>0</v>
      </c>
      <c r="U387" s="21">
        <f>IF(A387="NA","",VLOOKUP(A387,PCN!A$2:Q$9999,12,FALSE))</f>
        <v>0</v>
      </c>
      <c r="V387" s="21">
        <f>IF(A387="NA","",VLOOKUP(A387,PCN!A$2:Q$9999,14,FALSE))</f>
        <v>0</v>
      </c>
      <c r="W387" s="21">
        <f>IF(A387="NA","",VLOOKUP(A387,PCN!A$2:Q$9999,15,FALSE))</f>
        <v>0</v>
      </c>
      <c r="X387" s="21">
        <f>IF(A387="NA","",VLOOKUP(A387,TN_DOC!A$2:I$9999,8,FALSE))</f>
        <v>0</v>
      </c>
      <c r="Y387" s="21">
        <f>IF(A387="NA","",VLOOKUP(A387,TN_DOC!A$2:I$9999,9,FALSE))</f>
        <v>0</v>
      </c>
      <c r="Z387" s="3"/>
    </row>
    <row r="388" spans="1:26" x14ac:dyDescent="0.2">
      <c r="A388" s="3">
        <v>11030</v>
      </c>
      <c r="B388" s="10" t="str">
        <f>IF(A388="NA","",VLOOKUP(A388,'QAQC ID Reference Page'!A$2:G$10999,2,FALSE))</f>
        <v>OBS0821W2</v>
      </c>
      <c r="C388" s="20">
        <f>IF(A388="NA","",VLOOKUP(A388,'QAQC ID Reference Page'!A$2:G$10999,3,FALSE))</f>
        <v>44419</v>
      </c>
      <c r="D388" s="12">
        <f>IF(A388="NA","",VLOOKUP(A388,'QAQC ID Reference Page'!A$2:G$10999,4,FALSE))</f>
        <v>0.37222222222222223</v>
      </c>
      <c r="E388" s="3">
        <f>IF(A388="NA","",VLOOKUP(A388,'QAQC ID Reference Page'!A$2:G$10999,5,FALSE))</f>
        <v>1027</v>
      </c>
      <c r="F388" s="3" t="str">
        <f>IF(A388="NA","",VLOOKUP(A388,'QAQC ID Reference Page'!A$2:G$10999,6,FALSE))</f>
        <v>C7C</v>
      </c>
      <c r="G388" s="3" t="str">
        <f>IF(A388="NA","",VLOOKUP(A388,'QAQC ID Reference Page'!A$2:G$10999,7,FALSE))</f>
        <v>B</v>
      </c>
      <c r="H388" s="21">
        <f>IF(A388="NA","",VLOOKUP(A388,'Water Data'!G$2:O$9999,2,FALSE))</f>
        <v>5.9</v>
      </c>
      <c r="I388" s="21">
        <f>IF(A388="NA","",VLOOKUP(A388,'Water Data'!G$2:O$9999,3,FALSE))</f>
        <v>29.6</v>
      </c>
      <c r="J388" s="3">
        <f>IF(A388="NA","",VLOOKUP(A388,'Water Data'!G$2:O$9999,4,FALSE))</f>
        <v>23.02</v>
      </c>
      <c r="K388" s="3">
        <f>IF(A388="NA","",VLOOKUP(A388,'Water Data'!G$2:O$9999,6,FALSE))</f>
        <v>8.14</v>
      </c>
      <c r="L388" s="26">
        <f>IF(A388="NA","",VLOOKUP(A388,'Water Data'!G$2:O$9999,9,FALSE))</f>
        <v>20.74666667</v>
      </c>
      <c r="M388" s="22">
        <f>IF(A388="NA","",VLOOKUP(A388,Nutrients!A$2:L$9999,8,FALSE))</f>
        <v>0.42</v>
      </c>
      <c r="N388" s="22">
        <f>IF(A388="NA","",VLOOKUP(A388,Nutrients!A$2:L$9999,9,FALSE))</f>
        <v>0.51</v>
      </c>
      <c r="O388" s="23">
        <f>IF(A388="NA","",VLOOKUP(A388,Nutrients!A$2:L$9999,10,FALSE))</f>
        <v>7.9000000000000001E-2</v>
      </c>
      <c r="P388" s="22">
        <f>IF(A388="NA","",VLOOKUP(A388,Nutrients!A$2:L$9999,11,FALSE))</f>
        <v>0.41</v>
      </c>
      <c r="Q388" s="24">
        <f>IF(A388="NA","",VLOOKUP(A388,Nutrients!A$2:L$9999,12,FALSE))</f>
        <v>40.07</v>
      </c>
      <c r="R388" s="26">
        <f>IF(A388="NA","",VLOOKUP(A388,Chla!A$2:O$9999,15,FALSE))</f>
        <v>4.1133600000000001</v>
      </c>
      <c r="S388" s="3">
        <f>IF(A388="NA","",VLOOKUP(A388,TSS!A$2:L$9999,12,FALSE))</f>
        <v>28</v>
      </c>
      <c r="T388" s="21">
        <f>IF(A388="NA","",VLOOKUP(A388,PCN!A$2:Q$9999,11,FALSE))</f>
        <v>0</v>
      </c>
      <c r="U388" s="21">
        <f>IF(A388="NA","",VLOOKUP(A388,PCN!A$2:Q$9999,12,FALSE))</f>
        <v>0</v>
      </c>
      <c r="V388" s="21">
        <f>IF(A388="NA","",VLOOKUP(A388,PCN!A$2:Q$9999,14,FALSE))</f>
        <v>0</v>
      </c>
      <c r="W388" s="21">
        <f>IF(A388="NA","",VLOOKUP(A388,PCN!A$2:Q$9999,15,FALSE))</f>
        <v>0</v>
      </c>
      <c r="X388" s="21">
        <f>IF(A388="NA","",VLOOKUP(A388,TN_DOC!A$2:I$9999,8,FALSE))</f>
        <v>0</v>
      </c>
      <c r="Y388" s="21">
        <f>IF(A388="NA","",VLOOKUP(A388,TN_DOC!A$2:I$9999,9,FALSE))</f>
        <v>0</v>
      </c>
      <c r="Z388" s="3"/>
    </row>
    <row r="389" spans="1:26" x14ac:dyDescent="0.2">
      <c r="A389" s="3">
        <v>11025</v>
      </c>
      <c r="B389" s="10" t="str">
        <f>IF(A389="NA","",VLOOKUP(A389,'QAQC ID Reference Page'!A$2:G$10999,2,FALSE))</f>
        <v>OBS0821W2</v>
      </c>
      <c r="C389" s="20">
        <f>IF(A389="NA","",VLOOKUP(A389,'QAQC ID Reference Page'!A$2:G$10999,3,FALSE))</f>
        <v>44419</v>
      </c>
      <c r="D389" s="12">
        <f>IF(A389="NA","",VLOOKUP(A389,'QAQC ID Reference Page'!A$2:G$10999,4,FALSE))</f>
        <v>0.40069444444444446</v>
      </c>
      <c r="E389" s="3">
        <f>IF(A389="NA","",VLOOKUP(A389,'QAQC ID Reference Page'!A$2:G$10999,5,FALSE))</f>
        <v>1019</v>
      </c>
      <c r="F389" s="3" t="str">
        <f>IF(A389="NA","",VLOOKUP(A389,'QAQC ID Reference Page'!A$2:G$10999,6,FALSE))</f>
        <v>C5-1</v>
      </c>
      <c r="G389" s="3" t="str">
        <f>IF(A389="NA","",VLOOKUP(A389,'QAQC ID Reference Page'!A$2:G$10999,7,FALSE))</f>
        <v>S</v>
      </c>
      <c r="H389" s="21">
        <f>IF(A389="NA","",VLOOKUP(A389,'Water Data'!G$2:O$9999,2,FALSE))</f>
        <v>7.91</v>
      </c>
      <c r="I389" s="21">
        <f>IF(A389="NA","",VLOOKUP(A389,'Water Data'!G$2:O$9999,3,FALSE))</f>
        <v>31.1</v>
      </c>
      <c r="J389" s="3">
        <f>IF(A389="NA","",VLOOKUP(A389,'Water Data'!G$2:O$9999,4,FALSE))</f>
        <v>9.91</v>
      </c>
      <c r="K389" s="3">
        <f>IF(A389="NA","",VLOOKUP(A389,'Water Data'!G$2:O$9999,6,FALSE))</f>
        <v>8.56</v>
      </c>
      <c r="L389" s="26">
        <f>IF(A389="NA","",VLOOKUP(A389,'Water Data'!G$2:O$9999,9,FALSE))</f>
        <v>13.23</v>
      </c>
      <c r="M389" s="22">
        <f>IF(A389="NA","",VLOOKUP(A389,Nutrients!A$2:L$9999,8,FALSE))</f>
        <v>0.01</v>
      </c>
      <c r="N389" s="22">
        <f>IF(A389="NA","",VLOOKUP(A389,Nutrients!A$2:L$9999,9,FALSE))</f>
        <v>0.06</v>
      </c>
      <c r="O389" s="23">
        <f>IF(A389="NA","",VLOOKUP(A389,Nutrients!A$2:L$9999,10,FALSE))</f>
        <v>5.0000000000000001E-3</v>
      </c>
      <c r="P389" s="22">
        <f>IF(A389="NA","",VLOOKUP(A389,Nutrients!A$2:L$9999,11,FALSE))</f>
        <v>0.17</v>
      </c>
      <c r="Q389" s="24">
        <f>IF(A389="NA","",VLOOKUP(A389,Nutrients!A$2:L$9999,12,FALSE))</f>
        <v>57.41</v>
      </c>
      <c r="R389" s="26">
        <f>IF(A389="NA","",VLOOKUP(A389,Chla!A$2:O$9999,15,FALSE))</f>
        <v>5.3239999999999998</v>
      </c>
      <c r="S389" s="3">
        <f>IF(A389="NA","",VLOOKUP(A389,TSS!A$2:L$9999,12,FALSE))</f>
        <v>12</v>
      </c>
      <c r="T389" s="21">
        <f>IF(A389="NA","",VLOOKUP(A389,PCN!A$2:Q$9999,11,FALSE))</f>
        <v>0</v>
      </c>
      <c r="U389" s="21">
        <f>IF(A389="NA","",VLOOKUP(A389,PCN!A$2:Q$9999,12,FALSE))</f>
        <v>0</v>
      </c>
      <c r="V389" s="21">
        <f>IF(A389="NA","",VLOOKUP(A389,PCN!A$2:Q$9999,14,FALSE))</f>
        <v>0</v>
      </c>
      <c r="W389" s="21">
        <f>IF(A389="NA","",VLOOKUP(A389,PCN!A$2:Q$9999,15,FALSE))</f>
        <v>0</v>
      </c>
      <c r="X389" s="21">
        <f>IF(A389="NA","",VLOOKUP(A389,TN_DOC!A$2:I$9999,8,FALSE))</f>
        <v>0</v>
      </c>
      <c r="Y389" s="21">
        <f>IF(A389="NA","",VLOOKUP(A389,TN_DOC!A$2:I$9999,9,FALSE))</f>
        <v>0</v>
      </c>
      <c r="Z389" s="3"/>
    </row>
    <row r="390" spans="1:26" x14ac:dyDescent="0.2">
      <c r="A390" s="3">
        <v>11031</v>
      </c>
      <c r="B390" s="10" t="str">
        <f>IF(A390="NA","",VLOOKUP(A390,'QAQC ID Reference Page'!A$2:G$10999,2,FALSE))</f>
        <v>OBS0821W2</v>
      </c>
      <c r="C390" s="20">
        <f>IF(A390="NA","",VLOOKUP(A390,'QAQC ID Reference Page'!A$2:G$10999,3,FALSE))</f>
        <v>44419</v>
      </c>
      <c r="D390" s="12">
        <f>IF(A390="NA","",VLOOKUP(A390,'QAQC ID Reference Page'!A$2:G$10999,4,FALSE))</f>
        <v>0.40902777777777777</v>
      </c>
      <c r="E390" s="3">
        <f>IF(A390="NA","",VLOOKUP(A390,'QAQC ID Reference Page'!A$2:G$10999,5,FALSE))</f>
        <v>1033</v>
      </c>
      <c r="F390" s="3" t="str">
        <f>IF(A390="NA","",VLOOKUP(A390,'QAQC ID Reference Page'!A$2:G$10999,6,FALSE))</f>
        <v>C4</v>
      </c>
      <c r="G390" s="3" t="str">
        <f>IF(A390="NA","",VLOOKUP(A390,'QAQC ID Reference Page'!A$2:G$10999,7,FALSE))</f>
        <v>S</v>
      </c>
      <c r="H390" s="21">
        <f>IF(A390="NA","",VLOOKUP(A390,'Water Data'!G$2:O$9999,2,FALSE))</f>
        <v>6.23</v>
      </c>
      <c r="I390" s="21">
        <f>IF(A390="NA","",VLOOKUP(A390,'Water Data'!G$2:O$9999,3,FALSE))</f>
        <v>30.7</v>
      </c>
      <c r="J390" s="3">
        <f>IF(A390="NA","",VLOOKUP(A390,'Water Data'!G$2:O$9999,4,FALSE))</f>
        <v>14.9</v>
      </c>
      <c r="K390" s="3">
        <f>IF(A390="NA","",VLOOKUP(A390,'Water Data'!G$2:O$9999,6,FALSE))</f>
        <v>8.08</v>
      </c>
      <c r="L390" s="26">
        <f>IF(A390="NA","",VLOOKUP(A390,'Water Data'!G$2:O$9999,9,FALSE))</f>
        <v>17.190000000000001</v>
      </c>
      <c r="M390" s="22">
        <f>IF(A390="NA","",VLOOKUP(A390,Nutrients!A$2:L$9999,8,FALSE))</f>
        <v>0.28000000000000003</v>
      </c>
      <c r="N390" s="22">
        <f>IF(A390="NA","",VLOOKUP(A390,Nutrients!A$2:L$9999,9,FALSE))</f>
        <v>0.61</v>
      </c>
      <c r="O390" s="23">
        <f>IF(A390="NA","",VLOOKUP(A390,Nutrients!A$2:L$9999,10,FALSE))</f>
        <v>1E-3</v>
      </c>
      <c r="P390" s="22">
        <f>IF(A390="NA","",VLOOKUP(A390,Nutrients!A$2:L$9999,11,FALSE))</f>
        <v>0.57999999999999996</v>
      </c>
      <c r="Q390" s="24">
        <f>IF(A390="NA","",VLOOKUP(A390,Nutrients!A$2:L$9999,12,FALSE))</f>
        <v>66.31</v>
      </c>
      <c r="R390" s="26">
        <f>IF(A390="NA","",VLOOKUP(A390,Chla!A$2:O$9999,15,FALSE))</f>
        <v>11.689648</v>
      </c>
      <c r="S390" s="3">
        <f>IF(A390="NA","",VLOOKUP(A390,TSS!A$2:L$9999,12,FALSE))</f>
        <v>16</v>
      </c>
      <c r="T390" s="21">
        <f>IF(A390="NA","",VLOOKUP(A390,PCN!A$2:Q$9999,11,FALSE))</f>
        <v>0</v>
      </c>
      <c r="U390" s="21">
        <f>IF(A390="NA","",VLOOKUP(A390,PCN!A$2:Q$9999,12,FALSE))</f>
        <v>0</v>
      </c>
      <c r="V390" s="21">
        <f>IF(A390="NA","",VLOOKUP(A390,PCN!A$2:Q$9999,14,FALSE))</f>
        <v>0</v>
      </c>
      <c r="W390" s="21">
        <f>IF(A390="NA","",VLOOKUP(A390,PCN!A$2:Q$9999,15,FALSE))</f>
        <v>0</v>
      </c>
      <c r="X390" s="21">
        <f>IF(A390="NA","",VLOOKUP(A390,TN_DOC!A$2:I$9999,8,FALSE))</f>
        <v>0</v>
      </c>
      <c r="Y390" s="21">
        <f>IF(A390="NA","",VLOOKUP(A390,TN_DOC!A$2:I$9999,9,FALSE))</f>
        <v>0</v>
      </c>
      <c r="Z390" s="3"/>
    </row>
    <row r="391" spans="1:26" x14ac:dyDescent="0.2">
      <c r="A391" s="3">
        <v>11034</v>
      </c>
      <c r="B391" s="10" t="str">
        <f>IF(A391="NA","",VLOOKUP(A391,'QAQC ID Reference Page'!A$2:G$10999,2,FALSE))</f>
        <v>OBS0821W2</v>
      </c>
      <c r="C391" s="20">
        <f>IF(A391="NA","",VLOOKUP(A391,'QAQC ID Reference Page'!A$2:G$10999,3,FALSE))</f>
        <v>44419</v>
      </c>
      <c r="D391" s="12">
        <f>IF(A391="NA","",VLOOKUP(A391,'QAQC ID Reference Page'!A$2:G$10999,4,FALSE))</f>
        <v>0.41597222222222224</v>
      </c>
      <c r="E391" s="3">
        <f>IF(A391="NA","",VLOOKUP(A391,'QAQC ID Reference Page'!A$2:G$10999,5,FALSE))</f>
        <v>1036</v>
      </c>
      <c r="F391" s="3" t="str">
        <f>IF(A391="NA","",VLOOKUP(A391,'QAQC ID Reference Page'!A$2:G$10999,6,FALSE))</f>
        <v>WFR</v>
      </c>
      <c r="G391" s="3" t="str">
        <f>IF(A391="NA","",VLOOKUP(A391,'QAQC ID Reference Page'!A$2:G$10999,7,FALSE))</f>
        <v>S</v>
      </c>
      <c r="H391" s="21">
        <f>IF(A391="NA","",VLOOKUP(A391,'Water Data'!G$2:O$9999,2,FALSE))</f>
        <v>6.28</v>
      </c>
      <c r="I391" s="21">
        <f>IF(A391="NA","",VLOOKUP(A391,'Water Data'!G$2:O$9999,3,FALSE))</f>
        <v>30.8</v>
      </c>
      <c r="J391" s="3">
        <f>IF(A391="NA","",VLOOKUP(A391,'Water Data'!G$2:O$9999,4,FALSE))</f>
        <v>11.46</v>
      </c>
      <c r="K391" s="3">
        <f>IF(A391="NA","",VLOOKUP(A391,'Water Data'!G$2:O$9999,6,FALSE))</f>
        <v>8.09</v>
      </c>
      <c r="L391" s="26">
        <f>IF(A391="NA","",VLOOKUP(A391,'Water Data'!G$2:O$9999,9,FALSE))</f>
        <v>16.073333330000001</v>
      </c>
      <c r="M391" s="22">
        <f>IF(A391="NA","",VLOOKUP(A391,Nutrients!A$2:L$9999,8,FALSE))</f>
        <v>0.3</v>
      </c>
      <c r="N391" s="22">
        <f>IF(A391="NA","",VLOOKUP(A391,Nutrients!A$2:L$9999,9,FALSE))</f>
        <v>0.68</v>
      </c>
      <c r="O391" s="23">
        <f>IF(A391="NA","",VLOOKUP(A391,Nutrients!A$2:L$9999,10,FALSE))</f>
        <v>1.7999999999999999E-2</v>
      </c>
      <c r="P391" s="22">
        <f>IF(A391="NA","",VLOOKUP(A391,Nutrients!A$2:L$9999,11,FALSE))</f>
        <v>0.21</v>
      </c>
      <c r="Q391" s="24">
        <f>IF(A391="NA","",VLOOKUP(A391,Nutrients!A$2:L$9999,12,FALSE))</f>
        <v>54.76</v>
      </c>
      <c r="R391" s="26">
        <f>IF(A391="NA","",VLOOKUP(A391,Chla!A$2:O$9999,15,FALSE))</f>
        <v>16.031770666666667</v>
      </c>
      <c r="S391" s="3">
        <f>IF(A391="NA","",VLOOKUP(A391,TSS!A$2:L$9999,12,FALSE))</f>
        <v>56</v>
      </c>
      <c r="T391" s="21">
        <f>IF(A391="NA","",VLOOKUP(A391,PCN!A$2:Q$9999,11,FALSE))</f>
        <v>0</v>
      </c>
      <c r="U391" s="21">
        <f>IF(A391="NA","",VLOOKUP(A391,PCN!A$2:Q$9999,12,FALSE))</f>
        <v>0</v>
      </c>
      <c r="V391" s="21">
        <f>IF(A391="NA","",VLOOKUP(A391,PCN!A$2:Q$9999,14,FALSE))</f>
        <v>0</v>
      </c>
      <c r="W391" s="21">
        <f>IF(A391="NA","",VLOOKUP(A391,PCN!A$2:Q$9999,15,FALSE))</f>
        <v>0</v>
      </c>
      <c r="X391" s="21">
        <f>IF(A391="NA","",VLOOKUP(A391,TN_DOC!A$2:I$9999,8,FALSE))</f>
        <v>0</v>
      </c>
      <c r="Y391" s="21">
        <f>IF(A391="NA","",VLOOKUP(A391,TN_DOC!A$2:I$9999,9,FALSE))</f>
        <v>0</v>
      </c>
      <c r="Z391" s="3"/>
    </row>
    <row r="392" spans="1:26" x14ac:dyDescent="0.2">
      <c r="A392" s="3">
        <v>11028</v>
      </c>
      <c r="B392" s="10" t="str">
        <f>IF(A392="NA","",VLOOKUP(A392,'QAQC ID Reference Page'!A$2:G$10999,2,FALSE))</f>
        <v>OBS0821W2</v>
      </c>
      <c r="C392" s="20">
        <f>IF(A392="NA","",VLOOKUP(A392,'QAQC ID Reference Page'!A$2:G$10999,3,FALSE))</f>
        <v>44419</v>
      </c>
      <c r="D392" s="12">
        <f>IF(A392="NA","",VLOOKUP(A392,'QAQC ID Reference Page'!A$2:G$10999,4,FALSE))</f>
        <v>0.42499999999999999</v>
      </c>
      <c r="E392" s="3">
        <f>IF(A392="NA","",VLOOKUP(A392,'QAQC ID Reference Page'!A$2:G$10999,5,FALSE))</f>
        <v>1037</v>
      </c>
      <c r="F392" s="3" t="str">
        <f>IF(A392="NA","",VLOOKUP(A392,'QAQC ID Reference Page'!A$2:G$10999,6,FALSE))</f>
        <v>BLB</v>
      </c>
      <c r="G392" s="3" t="str">
        <f>IF(A392="NA","",VLOOKUP(A392,'QAQC ID Reference Page'!A$2:G$10999,7,FALSE))</f>
        <v>S</v>
      </c>
      <c r="H392" s="21">
        <f>IF(A392="NA","",VLOOKUP(A392,'Water Data'!G$2:O$9999,2,FALSE))</f>
        <v>6.49</v>
      </c>
      <c r="I392" s="21">
        <f>IF(A392="NA","",VLOOKUP(A392,'Water Data'!G$2:O$9999,3,FALSE))</f>
        <v>30.9</v>
      </c>
      <c r="J392" s="3">
        <f>IF(A392="NA","",VLOOKUP(A392,'Water Data'!G$2:O$9999,4,FALSE))</f>
        <v>14.93</v>
      </c>
      <c r="K392" s="3">
        <f>IF(A392="NA","",VLOOKUP(A392,'Water Data'!G$2:O$9999,6,FALSE))</f>
        <v>8.18</v>
      </c>
      <c r="L392" s="26">
        <f>IF(A392="NA","",VLOOKUP(A392,'Water Data'!G$2:O$9999,9,FALSE))</f>
        <v>17.083333329999999</v>
      </c>
      <c r="M392" s="22">
        <f>IF(A392="NA","",VLOOKUP(A392,Nutrients!A$2:L$9999,8,FALSE))</f>
        <v>0.25</v>
      </c>
      <c r="N392" s="22">
        <f>IF(A392="NA","",VLOOKUP(A392,Nutrients!A$2:L$9999,9,FALSE))</f>
        <v>0.24</v>
      </c>
      <c r="O392" s="23">
        <f>IF(A392="NA","",VLOOKUP(A392,Nutrients!A$2:L$9999,10,FALSE))</f>
        <v>4.0000000000000001E-3</v>
      </c>
      <c r="P392" s="22">
        <f>IF(A392="NA","",VLOOKUP(A392,Nutrients!A$2:L$9999,11,FALSE))</f>
        <v>0.56000000000000005</v>
      </c>
      <c r="Q392" s="24">
        <f>IF(A392="NA","",VLOOKUP(A392,Nutrients!A$2:L$9999,12,FALSE))</f>
        <v>55.82</v>
      </c>
      <c r="R392" s="26">
        <f>IF(A392="NA","",VLOOKUP(A392,Chla!A$2:O$9999,15,FALSE))</f>
        <v>14.670101333333331</v>
      </c>
      <c r="S392" s="3">
        <f>IF(A392="NA","",VLOOKUP(A392,TSS!A$2:L$9999,12,FALSE))</f>
        <v>28</v>
      </c>
      <c r="T392" s="21">
        <f>IF(A392="NA","",VLOOKUP(A392,PCN!A$2:Q$9999,11,FALSE))</f>
        <v>0</v>
      </c>
      <c r="U392" s="21">
        <f>IF(A392="NA","",VLOOKUP(A392,PCN!A$2:Q$9999,12,FALSE))</f>
        <v>0</v>
      </c>
      <c r="V392" s="21">
        <f>IF(A392="NA","",VLOOKUP(A392,PCN!A$2:Q$9999,14,FALSE))</f>
        <v>0</v>
      </c>
      <c r="W392" s="21">
        <f>IF(A392="NA","",VLOOKUP(A392,PCN!A$2:Q$9999,15,FALSE))</f>
        <v>0</v>
      </c>
      <c r="X392" s="21">
        <f>IF(A392="NA","",VLOOKUP(A392,TN_DOC!A$2:I$9999,8,FALSE))</f>
        <v>0</v>
      </c>
      <c r="Y392" s="21">
        <f>IF(A392="NA","",VLOOKUP(A392,TN_DOC!A$2:I$9999,9,FALSE))</f>
        <v>0</v>
      </c>
      <c r="Z392" s="3"/>
    </row>
    <row r="393" spans="1:26" x14ac:dyDescent="0.2">
      <c r="A393" s="3">
        <v>11035</v>
      </c>
      <c r="B393" s="10" t="str">
        <f>IF(A393="NA","",VLOOKUP(A393,'QAQC ID Reference Page'!A$2:G$10999,2,FALSE))</f>
        <v>OBS0821W2</v>
      </c>
      <c r="C393" s="20">
        <f>IF(A393="NA","",VLOOKUP(A393,'QAQC ID Reference Page'!A$2:G$10999,3,FALSE))</f>
        <v>44419</v>
      </c>
      <c r="D393" s="12">
        <f>IF(A393="NA","",VLOOKUP(A393,'QAQC ID Reference Page'!A$2:G$10999,4,FALSE))</f>
        <v>0.43680555555555556</v>
      </c>
      <c r="E393" s="3">
        <f>IF(A393="NA","",VLOOKUP(A393,'QAQC ID Reference Page'!A$2:G$10999,5,FALSE))</f>
        <v>1021</v>
      </c>
      <c r="F393" s="3" t="str">
        <f>IF(A393="NA","",VLOOKUP(A393,'QAQC ID Reference Page'!A$2:G$10999,6,FALSE))</f>
        <v>E1</v>
      </c>
      <c r="G393" s="3" t="str">
        <f>IF(A393="NA","",VLOOKUP(A393,'QAQC ID Reference Page'!A$2:G$10999,7,FALSE))</f>
        <v>S</v>
      </c>
      <c r="H393" s="21">
        <f>IF(A393="NA","",VLOOKUP(A393,'Water Data'!G$2:O$9999,2,FALSE))</f>
        <v>6.54</v>
      </c>
      <c r="I393" s="21">
        <f>IF(A393="NA","",VLOOKUP(A393,'Water Data'!G$2:O$9999,3,FALSE))</f>
        <v>30.6</v>
      </c>
      <c r="J393" s="3">
        <f>IF(A393="NA","",VLOOKUP(A393,'Water Data'!G$2:O$9999,4,FALSE))</f>
        <v>14.69</v>
      </c>
      <c r="K393" s="3">
        <f>IF(A393="NA","",VLOOKUP(A393,'Water Data'!G$2:O$9999,6,FALSE))</f>
        <v>8.14</v>
      </c>
      <c r="L393" s="26">
        <f>IF(A393="NA","",VLOOKUP(A393,'Water Data'!G$2:O$9999,9,FALSE))</f>
        <v>16.88666667</v>
      </c>
      <c r="M393" s="22">
        <f>IF(A393="NA","",VLOOKUP(A393,Nutrients!A$2:L$9999,8,FALSE))</f>
        <v>0.11</v>
      </c>
      <c r="N393" s="22">
        <f>IF(A393="NA","",VLOOKUP(A393,Nutrients!A$2:L$9999,9,FALSE))</f>
        <v>0.26</v>
      </c>
      <c r="O393" s="23">
        <f>IF(A393="NA","",VLOOKUP(A393,Nutrients!A$2:L$9999,10,FALSE))</f>
        <v>6.0000000000000001E-3</v>
      </c>
      <c r="P393" s="22">
        <f>IF(A393="NA","",VLOOKUP(A393,Nutrients!A$2:L$9999,11,FALSE))</f>
        <v>0.14000000000000001</v>
      </c>
      <c r="Q393" s="24">
        <f>IF(A393="NA","",VLOOKUP(A393,Nutrients!A$2:L$9999,12,FALSE))</f>
        <v>38.93</v>
      </c>
      <c r="R393" s="26">
        <f>IF(A393="NA","",VLOOKUP(A393,Chla!A$2:O$9999,15,FALSE))</f>
        <v>12.785242666666667</v>
      </c>
      <c r="S393" s="3">
        <f>IF(A393="NA","",VLOOKUP(A393,TSS!A$2:L$9999,12,FALSE))</f>
        <v>60</v>
      </c>
      <c r="T393" s="21">
        <f>IF(A393="NA","",VLOOKUP(A393,PCN!A$2:Q$9999,11,FALSE))</f>
        <v>0</v>
      </c>
      <c r="U393" s="21">
        <f>IF(A393="NA","",VLOOKUP(A393,PCN!A$2:Q$9999,12,FALSE))</f>
        <v>0</v>
      </c>
      <c r="V393" s="21">
        <f>IF(A393="NA","",VLOOKUP(A393,PCN!A$2:Q$9999,14,FALSE))</f>
        <v>0</v>
      </c>
      <c r="W393" s="21">
        <f>IF(A393="NA","",VLOOKUP(A393,PCN!A$2:Q$9999,15,FALSE))</f>
        <v>0</v>
      </c>
      <c r="X393" s="21">
        <f>IF(A393="NA","",VLOOKUP(A393,TN_DOC!A$2:I$9999,8,FALSE))</f>
        <v>0</v>
      </c>
      <c r="Y393" s="21">
        <f>IF(A393="NA","",VLOOKUP(A393,TN_DOC!A$2:I$9999,9,FALSE))</f>
        <v>0</v>
      </c>
      <c r="Z393" s="3"/>
    </row>
    <row r="394" spans="1:26" x14ac:dyDescent="0.2">
      <c r="A394" s="3">
        <v>11032</v>
      </c>
      <c r="B394" s="10" t="str">
        <f>IF(A394="NA","",VLOOKUP(A394,'QAQC ID Reference Page'!A$2:G$10999,2,FALSE))</f>
        <v>OBS0821W2</v>
      </c>
      <c r="C394" s="20">
        <f>IF(A394="NA","",VLOOKUP(A394,'QAQC ID Reference Page'!A$2:G$10999,3,FALSE))</f>
        <v>44419</v>
      </c>
      <c r="D394" s="12">
        <f>IF(A394="NA","",VLOOKUP(A394,'QAQC ID Reference Page'!A$2:G$10999,4,FALSE))</f>
        <v>0.44305555555555554</v>
      </c>
      <c r="E394" s="3">
        <f>IF(A394="NA","",VLOOKUP(A394,'QAQC ID Reference Page'!A$2:G$10999,5,FALSE))</f>
        <v>1004</v>
      </c>
      <c r="F394" s="3" t="str">
        <f>IF(A394="NA","",VLOOKUP(A394,'QAQC ID Reference Page'!A$2:G$10999,6,FALSE))</f>
        <v>D1</v>
      </c>
      <c r="G394" s="3" t="str">
        <f>IF(A394="NA","",VLOOKUP(A394,'QAQC ID Reference Page'!A$2:G$10999,7,FALSE))</f>
        <v>S</v>
      </c>
      <c r="H394" s="21">
        <f>IF(A394="NA","",VLOOKUP(A394,'Water Data'!G$2:O$9999,2,FALSE))</f>
        <v>7.07</v>
      </c>
      <c r="I394" s="21">
        <f>IF(A394="NA","",VLOOKUP(A394,'Water Data'!G$2:O$9999,3,FALSE))</f>
        <v>30.9</v>
      </c>
      <c r="J394" s="3">
        <f>IF(A394="NA","",VLOOKUP(A394,'Water Data'!G$2:O$9999,4,FALSE))</f>
        <v>17.84</v>
      </c>
      <c r="K394" s="3">
        <f>IF(A394="NA","",VLOOKUP(A394,'Water Data'!G$2:O$9999,6,FALSE))</f>
        <v>8.32</v>
      </c>
      <c r="L394" s="26">
        <f>IF(A394="NA","",VLOOKUP(A394,'Water Data'!G$2:O$9999,9,FALSE))</f>
        <v>18.00333333</v>
      </c>
      <c r="M394" s="22">
        <f>IF(A394="NA","",VLOOKUP(A394,Nutrients!A$2:L$9999,8,FALSE))</f>
        <v>0.08</v>
      </c>
      <c r="N394" s="22">
        <f>IF(A394="NA","",VLOOKUP(A394,Nutrients!A$2:L$9999,9,FALSE))</f>
        <v>0.18</v>
      </c>
      <c r="O394" s="23">
        <f>IF(A394="NA","",VLOOKUP(A394,Nutrients!A$2:L$9999,10,FALSE))</f>
        <v>3.0000000000000001E-3</v>
      </c>
      <c r="P394" s="22">
        <f>IF(A394="NA","",VLOOKUP(A394,Nutrients!A$2:L$9999,11,FALSE))</f>
        <v>-0.1</v>
      </c>
      <c r="Q394" s="24">
        <f>IF(A394="NA","",VLOOKUP(A394,Nutrients!A$2:L$9999,12,FALSE))</f>
        <v>33.79</v>
      </c>
      <c r="R394" s="26">
        <f>IF(A394="NA","",VLOOKUP(A394,Chla!A$2:O$9999,15,FALSE))</f>
        <v>6.3971679999999997</v>
      </c>
      <c r="S394" s="3">
        <f>IF(A394="NA","",VLOOKUP(A394,TSS!A$2:L$9999,12,FALSE))</f>
        <v>20</v>
      </c>
      <c r="T394" s="21">
        <f>IF(A394="NA","",VLOOKUP(A394,PCN!A$2:Q$9999,11,FALSE))</f>
        <v>0</v>
      </c>
      <c r="U394" s="21">
        <f>IF(A394="NA","",VLOOKUP(A394,PCN!A$2:Q$9999,12,FALSE))</f>
        <v>0</v>
      </c>
      <c r="V394" s="21">
        <f>IF(A394="NA","",VLOOKUP(A394,PCN!A$2:Q$9999,14,FALSE))</f>
        <v>0</v>
      </c>
      <c r="W394" s="21">
        <f>IF(A394="NA","",VLOOKUP(A394,PCN!A$2:Q$9999,15,FALSE))</f>
        <v>0</v>
      </c>
      <c r="X394" s="21">
        <f>IF(A394="NA","",VLOOKUP(A394,TN_DOC!A$2:I$9999,8,FALSE))</f>
        <v>0</v>
      </c>
      <c r="Y394" s="21">
        <f>IF(A394="NA","",VLOOKUP(A394,TN_DOC!A$2:I$9999,9,FALSE))</f>
        <v>0</v>
      </c>
      <c r="Z394" s="3"/>
    </row>
    <row r="395" spans="1:26" x14ac:dyDescent="0.2">
      <c r="A395" s="3">
        <v>11033</v>
      </c>
      <c r="B395" s="10" t="str">
        <f>IF(A395="NA","",VLOOKUP(A395,'QAQC ID Reference Page'!A$2:G$10999,2,FALSE))</f>
        <v>OBS0821W2</v>
      </c>
      <c r="C395" s="20">
        <f>IF(A395="NA","",VLOOKUP(A395,'QAQC ID Reference Page'!A$2:G$10999,3,FALSE))</f>
        <v>44419</v>
      </c>
      <c r="D395" s="12">
        <f>IF(A395="NA","",VLOOKUP(A395,'QAQC ID Reference Page'!A$2:G$10999,4,FALSE))</f>
        <v>0.45069444444444445</v>
      </c>
      <c r="E395" s="3">
        <f>IF(A395="NA","",VLOOKUP(A395,'QAQC ID Reference Page'!A$2:G$10999,5,FALSE))</f>
        <v>1022</v>
      </c>
      <c r="F395" s="3" t="str">
        <f>IF(A395="NA","",VLOOKUP(A395,'QAQC ID Reference Page'!A$2:G$10999,6,FALSE))</f>
        <v>C1</v>
      </c>
      <c r="G395" s="3" t="str">
        <f>IF(A395="NA","",VLOOKUP(A395,'QAQC ID Reference Page'!A$2:G$10999,7,FALSE))</f>
        <v>S</v>
      </c>
      <c r="H395" s="21">
        <f>IF(A395="NA","",VLOOKUP(A395,'Water Data'!G$2:O$9999,2,FALSE))</f>
        <v>7.65</v>
      </c>
      <c r="I395" s="21">
        <f>IF(A395="NA","",VLOOKUP(A395,'Water Data'!G$2:O$9999,3,FALSE))</f>
        <v>30.9</v>
      </c>
      <c r="J395" s="3">
        <f>IF(A395="NA","",VLOOKUP(A395,'Water Data'!G$2:O$9999,4,FALSE))</f>
        <v>0.24</v>
      </c>
      <c r="K395" s="3">
        <f>IF(A395="NA","",VLOOKUP(A395,'Water Data'!G$2:O$9999,6,FALSE))</f>
        <v>8.26</v>
      </c>
      <c r="L395" s="26">
        <f>IF(A395="NA","",VLOOKUP(A395,'Water Data'!G$2:O$9999,9,FALSE))</f>
        <v>18.47666667</v>
      </c>
      <c r="M395" s="22">
        <f>IF(A395="NA","",VLOOKUP(A395,Nutrients!A$2:L$9999,8,FALSE))</f>
        <v>0.08</v>
      </c>
      <c r="N395" s="22">
        <f>IF(A395="NA","",VLOOKUP(A395,Nutrients!A$2:L$9999,9,FALSE))</f>
        <v>0.15</v>
      </c>
      <c r="O395" s="23">
        <f>IF(A395="NA","",VLOOKUP(A395,Nutrients!A$2:L$9999,10,FALSE))</f>
        <v>6.0000000000000001E-3</v>
      </c>
      <c r="P395" s="22">
        <f>IF(A395="NA","",VLOOKUP(A395,Nutrients!A$2:L$9999,11,FALSE))</f>
        <v>-0.05</v>
      </c>
      <c r="Q395" s="24">
        <f>IF(A395="NA","",VLOOKUP(A395,Nutrients!A$2:L$9999,12,FALSE))</f>
        <v>31.53</v>
      </c>
      <c r="R395" s="26">
        <f>IF(A395="NA","",VLOOKUP(A395,Chla!A$2:O$9999,15,FALSE))</f>
        <v>4.5623626666666652</v>
      </c>
      <c r="S395" s="3">
        <f>IF(A395="NA","",VLOOKUP(A395,TSS!A$2:L$9999,12,FALSE))</f>
        <v>12</v>
      </c>
      <c r="T395" s="21">
        <f>IF(A395="NA","",VLOOKUP(A395,PCN!A$2:Q$9999,11,FALSE))</f>
        <v>0</v>
      </c>
      <c r="U395" s="21">
        <f>IF(A395="NA","",VLOOKUP(A395,PCN!A$2:Q$9999,12,FALSE))</f>
        <v>0</v>
      </c>
      <c r="V395" s="21">
        <f>IF(A395="NA","",VLOOKUP(A395,PCN!A$2:Q$9999,14,FALSE))</f>
        <v>0</v>
      </c>
      <c r="W395" s="21">
        <f>IF(A395="NA","",VLOOKUP(A395,PCN!A$2:Q$9999,15,FALSE))</f>
        <v>0</v>
      </c>
      <c r="X395" s="21">
        <f>IF(A395="NA","",VLOOKUP(A395,TN_DOC!A$2:I$9999,8,FALSE))</f>
        <v>0</v>
      </c>
      <c r="Y395" s="21">
        <f>IF(A395="NA","",VLOOKUP(A395,TN_DOC!A$2:I$9999,9,FALSE))</f>
        <v>0</v>
      </c>
      <c r="Z395" s="3"/>
    </row>
    <row r="396" spans="1:26" x14ac:dyDescent="0.2">
      <c r="A396" s="3">
        <v>11114</v>
      </c>
      <c r="B396" s="10" t="str">
        <f>IF(A396="NA","",VLOOKUP(A396,'QAQC ID Reference Page'!A$2:G$10999,2,FALSE))</f>
        <v>OBS0821W3</v>
      </c>
      <c r="C396" s="20">
        <f>IF(A396="NA","",VLOOKUP(A396,'QAQC ID Reference Page'!A$2:G$10999,3,FALSE))</f>
        <v>44426</v>
      </c>
      <c r="D396" s="12">
        <f>IF(A396="NA","",VLOOKUP(A396,'QAQC ID Reference Page'!A$2:G$10999,4,FALSE))</f>
        <v>0.29652777777777778</v>
      </c>
      <c r="E396" s="3">
        <f>IF(A396="NA","",VLOOKUP(A396,'QAQC ID Reference Page'!A$2:G$10999,5,FALSE))</f>
        <v>1013</v>
      </c>
      <c r="F396" s="3" t="str">
        <f>IF(A396="NA","",VLOOKUP(A396,'QAQC ID Reference Page'!A$2:G$10999,6,FALSE))</f>
        <v>EFR</v>
      </c>
      <c r="G396" s="3" t="str">
        <f>IF(A396="NA","",VLOOKUP(A396,'QAQC ID Reference Page'!A$2:G$10999,7,FALSE))</f>
        <v>S</v>
      </c>
      <c r="H396" s="21">
        <f>IF(A396="NA","",VLOOKUP(A396,'Water Data'!G$2:O$9999,2,FALSE))</f>
        <v>5.07</v>
      </c>
      <c r="I396" s="21">
        <f>IF(A396="NA","",VLOOKUP(A396,'Water Data'!G$2:O$9999,3,FALSE))</f>
        <v>30</v>
      </c>
      <c r="J396" s="3">
        <f>IF(A396="NA","",VLOOKUP(A396,'Water Data'!G$2:O$9999,4,FALSE))</f>
        <v>8.42</v>
      </c>
      <c r="K396" s="3">
        <f>IF(A396="NA","",VLOOKUP(A396,'Water Data'!G$2:O$9999,6,FALSE))</f>
        <v>8.0399999999999991</v>
      </c>
      <c r="L396" s="26">
        <f>IF(A396="NA","",VLOOKUP(A396,'Water Data'!G$2:O$9999,9,FALSE))</f>
        <v>14.05666667</v>
      </c>
      <c r="M396" s="22">
        <f>IF(A396="NA","",VLOOKUP(A396,Nutrients!A$2:L$9999,8,FALSE))</f>
        <v>0.02</v>
      </c>
      <c r="N396" s="22">
        <f>IF(A396="NA","",VLOOKUP(A396,Nutrients!A$2:L$9999,9,FALSE))</f>
        <v>0.17</v>
      </c>
      <c r="O396" s="23">
        <f>IF(A396="NA","",VLOOKUP(A396,Nutrients!A$2:L$9999,10,FALSE))</f>
        <v>-4.1000000000000002E-2</v>
      </c>
      <c r="P396" s="22">
        <f>IF(A396="NA","",VLOOKUP(A396,Nutrients!A$2:L$9999,11,FALSE))</f>
        <v>0.46</v>
      </c>
      <c r="Q396" s="24">
        <f>IF(A396="NA","",VLOOKUP(A396,Nutrients!A$2:L$9999,12,FALSE))</f>
        <v>71.06</v>
      </c>
      <c r="R396" s="26">
        <f>IF(A396="NA","",VLOOKUP(A396,Chla!A$2:O$9999,15,FALSE))</f>
        <v>23.375965714285712</v>
      </c>
      <c r="S396" s="3">
        <f>IF(A396="NA","",VLOOKUP(A396,TSS!A$2:L$9999,12,FALSE))</f>
        <v>20</v>
      </c>
      <c r="T396" s="21">
        <f>IF(A396="NA","",VLOOKUP(A396,PCN!A$2:Q$9999,11,FALSE))</f>
        <v>72.647000000000006</v>
      </c>
      <c r="U396" s="21">
        <f>IF(A396="NA","",VLOOKUP(A396,PCN!A$2:Q$9999,12,FALSE))</f>
        <v>2.1999999999999999E-2</v>
      </c>
      <c r="V396" s="21">
        <f>IF(A396="NA","",VLOOKUP(A396,PCN!A$2:Q$9999,14,FALSE))</f>
        <v>314.28571428571422</v>
      </c>
      <c r="W396" s="21">
        <f>IF(A396="NA","",VLOOKUP(A396,PCN!A$2:Q$9999,15,FALSE))</f>
        <v>1867.1590000000001</v>
      </c>
      <c r="X396" s="21">
        <f>IF(A396="NA","",VLOOKUP(A396,TN_DOC!A$2:I$9999,8,FALSE))</f>
        <v>0.23569999999999999</v>
      </c>
      <c r="Y396" s="21">
        <f>IF(A396="NA","",VLOOKUP(A396,TN_DOC!A$2:I$9999,9,FALSE))</f>
        <v>3.6469999999999998</v>
      </c>
      <c r="Z396" s="3"/>
    </row>
    <row r="397" spans="1:26" x14ac:dyDescent="0.2">
      <c r="A397" s="3">
        <v>11115</v>
      </c>
      <c r="B397" s="10" t="str">
        <f>IF(A397="NA","",VLOOKUP(A397,'QAQC ID Reference Page'!A$2:G$10999,2,FALSE))</f>
        <v>OBS0821W3</v>
      </c>
      <c r="C397" s="20">
        <f>IF(A397="NA","",VLOOKUP(A397,'QAQC ID Reference Page'!A$2:G$10999,3,FALSE))</f>
        <v>44426</v>
      </c>
      <c r="D397" s="12">
        <f>IF(A397="NA","",VLOOKUP(A397,'QAQC ID Reference Page'!A$2:G$10999,4,FALSE))</f>
        <v>0.30902777777777779</v>
      </c>
      <c r="E397" s="3">
        <f>IF(A397="NA","",VLOOKUP(A397,'QAQC ID Reference Page'!A$2:G$10999,5,FALSE))</f>
        <v>1028</v>
      </c>
      <c r="F397" s="3" t="str">
        <f>IF(A397="NA","",VLOOKUP(A397,'QAQC ID Reference Page'!A$2:G$10999,6,FALSE))</f>
        <v>G6</v>
      </c>
      <c r="G397" s="3" t="str">
        <f>IF(A397="NA","",VLOOKUP(A397,'QAQC ID Reference Page'!A$2:G$10999,7,FALSE))</f>
        <v>S</v>
      </c>
      <c r="H397" s="21">
        <f>IF(A397="NA","",VLOOKUP(A397,'Water Data'!G$2:O$9999,2,FALSE))</f>
        <v>5.62</v>
      </c>
      <c r="I397" s="21">
        <f>IF(A397="NA","",VLOOKUP(A397,'Water Data'!G$2:O$9999,3,FALSE))</f>
        <v>30</v>
      </c>
      <c r="J397" s="3">
        <f>IF(A397="NA","",VLOOKUP(A397,'Water Data'!G$2:O$9999,4,FALSE))</f>
        <v>7.74</v>
      </c>
      <c r="K397" s="3">
        <f>IF(A397="NA","",VLOOKUP(A397,'Water Data'!G$2:O$9999,6,FALSE))</f>
        <v>7.76</v>
      </c>
      <c r="L397" s="26">
        <f>IF(A397="NA","",VLOOKUP(A397,'Water Data'!G$2:O$9999,9,FALSE))</f>
        <v>13.96666667</v>
      </c>
      <c r="M397" s="22">
        <f>IF(A397="NA","",VLOOKUP(A397,Nutrients!A$2:L$9999,8,FALSE))</f>
        <v>-0.03</v>
      </c>
      <c r="N397" s="22">
        <f>IF(A397="NA","",VLOOKUP(A397,Nutrients!A$2:L$9999,9,FALSE))</f>
        <v>0.19</v>
      </c>
      <c r="O397" s="23">
        <f>IF(A397="NA","",VLOOKUP(A397,Nutrients!A$2:L$9999,10,FALSE))</f>
        <v>-5.8999999999999997E-2</v>
      </c>
      <c r="P397" s="22">
        <f>IF(A397="NA","",VLOOKUP(A397,Nutrients!A$2:L$9999,11,FALSE))</f>
        <v>0.64</v>
      </c>
      <c r="Q397" s="24">
        <f>IF(A397="NA","",VLOOKUP(A397,Nutrients!A$2:L$9999,12,FALSE))</f>
        <v>48.52</v>
      </c>
      <c r="R397" s="26">
        <f>IF(A397="NA","",VLOOKUP(A397,Chla!A$2:O$9999,15,FALSE))</f>
        <v>53.919994285714282</v>
      </c>
      <c r="S397" s="3">
        <f>IF(A397="NA","",VLOOKUP(A397,TSS!A$2:L$9999,12,FALSE))</f>
        <v>16</v>
      </c>
      <c r="T397" s="21">
        <f>IF(A397="NA","",VLOOKUP(A397,PCN!A$2:Q$9999,11,FALSE))</f>
        <v>105.255</v>
      </c>
      <c r="U397" s="21">
        <f>IF(A397="NA","",VLOOKUP(A397,PCN!A$2:Q$9999,12,FALSE))</f>
        <v>0.03</v>
      </c>
      <c r="V397" s="21">
        <f>IF(A397="NA","",VLOOKUP(A397,PCN!A$2:Q$9999,14,FALSE))</f>
        <v>428.5714285714285</v>
      </c>
      <c r="W397" s="21">
        <f>IF(A397="NA","",VLOOKUP(A397,PCN!A$2:Q$9999,15,FALSE))</f>
        <v>2494.0419999999999</v>
      </c>
      <c r="X397" s="21">
        <f>IF(A397="NA","",VLOOKUP(A397,TN_DOC!A$2:I$9999,8,FALSE))</f>
        <v>0.252</v>
      </c>
      <c r="Y397" s="21">
        <f>IF(A397="NA","",VLOOKUP(A397,TN_DOC!A$2:I$9999,9,FALSE))</f>
        <v>3.5720000000000001</v>
      </c>
      <c r="Z397" s="3"/>
    </row>
    <row r="398" spans="1:26" x14ac:dyDescent="0.2">
      <c r="A398" s="3">
        <v>11102</v>
      </c>
      <c r="B398" s="10" t="str">
        <f>IF(A398="NA","",VLOOKUP(A398,'QAQC ID Reference Page'!A$2:G$10999,2,FALSE))</f>
        <v>OBS0821W3</v>
      </c>
      <c r="C398" s="20">
        <f>IF(A398="NA","",VLOOKUP(A398,'QAQC ID Reference Page'!A$2:G$10999,3,FALSE))</f>
        <v>44426</v>
      </c>
      <c r="D398" s="12">
        <f>IF(A398="NA","",VLOOKUP(A398,'QAQC ID Reference Page'!A$2:G$10999,4,FALSE))</f>
        <v>0.32013888888888886</v>
      </c>
      <c r="E398" s="3">
        <f>IF(A398="NA","",VLOOKUP(A398,'QAQC ID Reference Page'!A$2:G$10999,5,FALSE))</f>
        <v>1007</v>
      </c>
      <c r="F398" s="3" t="str">
        <f>IF(A398="NA","",VLOOKUP(A398,'QAQC ID Reference Page'!A$2:G$10999,6,FALSE))</f>
        <v>DR</v>
      </c>
      <c r="G398" s="3" t="str">
        <f>IF(A398="NA","",VLOOKUP(A398,'QAQC ID Reference Page'!A$2:G$10999,7,FALSE))</f>
        <v>S</v>
      </c>
      <c r="H398" s="21">
        <f>IF(A398="NA","",VLOOKUP(A398,'Water Data'!G$2:O$9999,2,FALSE))</f>
        <v>6.46</v>
      </c>
      <c r="I398" s="21">
        <f>IF(A398="NA","",VLOOKUP(A398,'Water Data'!G$2:O$9999,3,FALSE))</f>
        <v>29.9</v>
      </c>
      <c r="J398" s="3">
        <f>IF(A398="NA","",VLOOKUP(A398,'Water Data'!G$2:O$9999,4,FALSE))</f>
        <v>5.39</v>
      </c>
      <c r="K398" s="3">
        <f>IF(A398="NA","",VLOOKUP(A398,'Water Data'!G$2:O$9999,6,FALSE))</f>
        <v>7.95</v>
      </c>
      <c r="L398" s="26">
        <f>IF(A398="NA","",VLOOKUP(A398,'Water Data'!G$2:O$9999,9,FALSE))</f>
        <v>12.92333333</v>
      </c>
      <c r="M398" s="22">
        <f>IF(A398="NA","",VLOOKUP(A398,Nutrients!A$2:L$9999,8,FALSE))</f>
        <v>0.12</v>
      </c>
      <c r="N398" s="22">
        <f>IF(A398="NA","",VLOOKUP(A398,Nutrients!A$2:L$9999,9,FALSE))</f>
        <v>0.14000000000000001</v>
      </c>
      <c r="O398" s="23">
        <f>IF(A398="NA","",VLOOKUP(A398,Nutrients!A$2:L$9999,10,FALSE))</f>
        <v>0</v>
      </c>
      <c r="P398" s="22">
        <f>IF(A398="NA","",VLOOKUP(A398,Nutrients!A$2:L$9999,11,FALSE))</f>
        <v>0.6</v>
      </c>
      <c r="Q398" s="24">
        <f>IF(A398="NA","",VLOOKUP(A398,Nutrients!A$2:L$9999,12,FALSE))</f>
        <v>84.89</v>
      </c>
      <c r="R398" s="26">
        <f>IF(A398="NA","",VLOOKUP(A398,Chla!A$2:O$9999,15,FALSE))</f>
        <v>36.349645714285714</v>
      </c>
      <c r="S398" s="3">
        <f>IF(A398="NA","",VLOOKUP(A398,TSS!A$2:L$9999,12,FALSE))</f>
        <v>24</v>
      </c>
      <c r="T398" s="21">
        <f>IF(A398="NA","",VLOOKUP(A398,PCN!A$2:Q$9999,11,FALSE))</f>
        <v>60.127000000000002</v>
      </c>
      <c r="U398" s="21">
        <f>IF(A398="NA","",VLOOKUP(A398,PCN!A$2:Q$9999,12,FALSE))</f>
        <v>1.7999999999999999E-2</v>
      </c>
      <c r="V398" s="21">
        <f>IF(A398="NA","",VLOOKUP(A398,PCN!A$2:Q$9999,14,FALSE))</f>
        <v>257.14285714285711</v>
      </c>
      <c r="W398" s="21">
        <f>IF(A398="NA","",VLOOKUP(A398,PCN!A$2:Q$9999,15,FALSE))</f>
        <v>1710.922</v>
      </c>
      <c r="X398" s="21">
        <f>IF(A398="NA","",VLOOKUP(A398,TN_DOC!A$2:I$9999,8,FALSE))</f>
        <v>0.2681</v>
      </c>
      <c r="Y398" s="21">
        <f>IF(A398="NA","",VLOOKUP(A398,TN_DOC!A$2:I$9999,9,FALSE))</f>
        <v>8.91</v>
      </c>
      <c r="Z398" s="3"/>
    </row>
    <row r="399" spans="1:26" x14ac:dyDescent="0.2">
      <c r="A399" s="3">
        <v>11116</v>
      </c>
      <c r="B399" s="10" t="str">
        <f>IF(A399="NA","",VLOOKUP(A399,'QAQC ID Reference Page'!A$2:G$10999,2,FALSE))</f>
        <v>OBS0821W3</v>
      </c>
      <c r="C399" s="20">
        <f>IF(A399="NA","",VLOOKUP(A399,'QAQC ID Reference Page'!A$2:G$10999,3,FALSE))</f>
        <v>44426</v>
      </c>
      <c r="D399" s="12">
        <f>IF(A399="NA","",VLOOKUP(A399,'QAQC ID Reference Page'!A$2:G$10999,4,FALSE))</f>
        <v>0.34583333333333333</v>
      </c>
      <c r="E399" s="3">
        <f>IF(A399="NA","",VLOOKUP(A399,'QAQC ID Reference Page'!A$2:G$10999,5,FALSE))</f>
        <v>1010</v>
      </c>
      <c r="F399" s="3" t="str">
        <f>IF(A399="NA","",VLOOKUP(A399,'QAQC ID Reference Page'!A$2:G$10999,6,FALSE))</f>
        <v>MR</v>
      </c>
      <c r="G399" s="3" t="str">
        <f>IF(A399="NA","",VLOOKUP(A399,'QAQC ID Reference Page'!A$2:G$10999,7,FALSE))</f>
        <v>S</v>
      </c>
      <c r="H399" s="21">
        <f>IF(A399="NA","",VLOOKUP(A399,'Water Data'!G$2:O$9999,2,FALSE))</f>
        <v>5.45</v>
      </c>
      <c r="I399" s="21">
        <f>IF(A399="NA","",VLOOKUP(A399,'Water Data'!G$2:O$9999,3,FALSE))</f>
        <v>30.2</v>
      </c>
      <c r="J399" s="3">
        <f>IF(A399="NA","",VLOOKUP(A399,'Water Data'!G$2:O$9999,4,FALSE))</f>
        <v>7.19</v>
      </c>
      <c r="K399" s="3">
        <f>IF(A399="NA","",VLOOKUP(A399,'Water Data'!G$2:O$9999,6,FALSE))</f>
        <v>7.39</v>
      </c>
      <c r="L399" s="26">
        <f>IF(A399="NA","",VLOOKUP(A399,'Water Data'!G$2:O$9999,9,FALSE))</f>
        <v>14.58</v>
      </c>
      <c r="M399" s="22">
        <f>IF(A399="NA","",VLOOKUP(A399,Nutrients!A$2:L$9999,8,FALSE))</f>
        <v>4.08</v>
      </c>
      <c r="N399" s="22">
        <f>IF(A399="NA","",VLOOKUP(A399,Nutrients!A$2:L$9999,9,FALSE))</f>
        <v>0.16</v>
      </c>
      <c r="O399" s="23">
        <f>IF(A399="NA","",VLOOKUP(A399,Nutrients!A$2:L$9999,10,FALSE))</f>
        <v>0.63</v>
      </c>
      <c r="P399" s="22">
        <f>IF(A399="NA","",VLOOKUP(A399,Nutrients!A$2:L$9999,11,FALSE))</f>
        <v>4.72</v>
      </c>
      <c r="Q399" s="24">
        <f>IF(A399="NA","",VLOOKUP(A399,Nutrients!A$2:L$9999,12,FALSE))</f>
        <v>68.77</v>
      </c>
      <c r="R399" s="26">
        <f>IF(A399="NA","",VLOOKUP(A399,Chla!A$2:O$9999,15,FALSE))</f>
        <v>11.543852000000001</v>
      </c>
      <c r="S399" s="3">
        <f>IF(A399="NA","",VLOOKUP(A399,TSS!A$2:L$9999,12,FALSE))</f>
        <v>16</v>
      </c>
      <c r="T399" s="21">
        <f>IF(A399="NA","",VLOOKUP(A399,PCN!A$2:Q$9999,11,FALSE))</f>
        <v>27.297999999999998</v>
      </c>
      <c r="U399" s="21">
        <f>IF(A399="NA","",VLOOKUP(A399,PCN!A$2:Q$9999,12,FALSE))</f>
        <v>0.01</v>
      </c>
      <c r="V399" s="21">
        <f>IF(A399="NA","",VLOOKUP(A399,PCN!A$2:Q$9999,14,FALSE))</f>
        <v>99.999999999999986</v>
      </c>
      <c r="W399" s="21">
        <f>IF(A399="NA","",VLOOKUP(A399,PCN!A$2:Q$9999,15,FALSE))</f>
        <v>1131.8989999999999</v>
      </c>
      <c r="X399" s="21">
        <f>IF(A399="NA","",VLOOKUP(A399,TN_DOC!A$2:I$9999,8,FALSE))</f>
        <v>0.32419999999999999</v>
      </c>
      <c r="Y399" s="21">
        <f>IF(A399="NA","",VLOOKUP(A399,TN_DOC!A$2:I$9999,9,FALSE))</f>
        <v>14.72</v>
      </c>
      <c r="Z399" s="3"/>
    </row>
    <row r="400" spans="1:26" x14ac:dyDescent="0.2">
      <c r="A400" s="3">
        <v>11117</v>
      </c>
      <c r="B400" s="10" t="str">
        <f>IF(A400="NA","",VLOOKUP(A400,'QAQC ID Reference Page'!A$2:G$10999,2,FALSE))</f>
        <v>OBS0821W3</v>
      </c>
      <c r="C400" s="20">
        <f>IF(A400="NA","",VLOOKUP(A400,'QAQC ID Reference Page'!A$2:G$10999,3,FALSE))</f>
        <v>44426</v>
      </c>
      <c r="D400" s="12">
        <f>IF(A400="NA","",VLOOKUP(A400,'QAQC ID Reference Page'!A$2:G$10999,4,FALSE))</f>
        <v>0.34583333333333333</v>
      </c>
      <c r="E400" s="3">
        <f>IF(A400="NA","",VLOOKUP(A400,'QAQC ID Reference Page'!A$2:G$10999,5,FALSE))</f>
        <v>1034</v>
      </c>
      <c r="F400" s="3" t="str">
        <f>IF(A400="NA","",VLOOKUP(A400,'QAQC ID Reference Page'!A$2:G$10999,6,FALSE))</f>
        <v>MR</v>
      </c>
      <c r="G400" s="3" t="str">
        <f>IF(A400="NA","",VLOOKUP(A400,'QAQC ID Reference Page'!A$2:G$10999,7,FALSE))</f>
        <v>B</v>
      </c>
      <c r="H400" s="21">
        <f>IF(A400="NA","",VLOOKUP(A400,'Water Data'!G$2:O$9999,2,FALSE))</f>
        <v>3.8</v>
      </c>
      <c r="I400" s="21">
        <f>IF(A400="NA","",VLOOKUP(A400,'Water Data'!G$2:O$9999,3,FALSE))</f>
        <v>30</v>
      </c>
      <c r="J400" s="3">
        <f>IF(A400="NA","",VLOOKUP(A400,'Water Data'!G$2:O$9999,4,FALSE))</f>
        <v>15.39</v>
      </c>
      <c r="K400" s="3">
        <f>IF(A400="NA","",VLOOKUP(A400,'Water Data'!G$2:O$9999,6,FALSE))</f>
        <v>7.64</v>
      </c>
      <c r="L400" s="26">
        <f>IF(A400="NA","",VLOOKUP(A400,'Water Data'!G$2:O$9999,9,FALSE))</f>
        <v>19.05</v>
      </c>
      <c r="M400" s="22">
        <f>IF(A400="NA","",VLOOKUP(A400,Nutrients!A$2:L$9999,8,FALSE))</f>
        <v>3.73</v>
      </c>
      <c r="N400" s="22">
        <f>IF(A400="NA","",VLOOKUP(A400,Nutrients!A$2:L$9999,9,FALSE))</f>
        <v>0.55000000000000004</v>
      </c>
      <c r="O400" s="23">
        <f>IF(A400="NA","",VLOOKUP(A400,Nutrients!A$2:L$9999,10,FALSE))</f>
        <v>0.83499999999999996</v>
      </c>
      <c r="P400" s="22">
        <f>IF(A400="NA","",VLOOKUP(A400,Nutrients!A$2:L$9999,11,FALSE))</f>
        <v>8.68</v>
      </c>
      <c r="Q400" s="24">
        <f>IF(A400="NA","",VLOOKUP(A400,Nutrients!A$2:L$9999,12,FALSE))</f>
        <v>81.430000000000007</v>
      </c>
      <c r="R400" s="26">
        <f>IF(A400="NA","",VLOOKUP(A400,Chla!A$2:O$9999,15,FALSE))</f>
        <v>6.3084999999999996</v>
      </c>
      <c r="S400" s="3">
        <f>IF(A400="NA","",VLOOKUP(A400,TSS!A$2:L$9999,12,FALSE))</f>
        <v>40</v>
      </c>
      <c r="T400" s="21">
        <f>IF(A400="NA","",VLOOKUP(A400,PCN!A$2:Q$9999,11,FALSE))</f>
        <v>36.935000000000002</v>
      </c>
      <c r="U400" s="21">
        <f>IF(A400="NA","",VLOOKUP(A400,PCN!A$2:Q$9999,12,FALSE))</f>
        <v>1.2E-2</v>
      </c>
      <c r="V400" s="21">
        <f>IF(A400="NA","",VLOOKUP(A400,PCN!A$2:Q$9999,14,FALSE))</f>
        <v>120</v>
      </c>
      <c r="W400" s="21">
        <f>IF(A400="NA","",VLOOKUP(A400,PCN!A$2:Q$9999,15,FALSE))</f>
        <v>1432.634</v>
      </c>
      <c r="X400" s="21">
        <f>IF(A400="NA","",VLOOKUP(A400,TN_DOC!A$2:I$9999,8,FALSE))</f>
        <v>0.23069999999999999</v>
      </c>
      <c r="Y400" s="21">
        <f>IF(A400="NA","",VLOOKUP(A400,TN_DOC!A$2:I$9999,9,FALSE))</f>
        <v>1.26</v>
      </c>
      <c r="Z400" s="3"/>
    </row>
    <row r="401" spans="1:26" x14ac:dyDescent="0.2">
      <c r="A401" s="3">
        <v>11113</v>
      </c>
      <c r="B401" s="10" t="str">
        <f>IF(A401="NA","",VLOOKUP(A401,'QAQC ID Reference Page'!A$2:G$10999,2,FALSE))</f>
        <v>OBS0821W3</v>
      </c>
      <c r="C401" s="20">
        <f>IF(A401="NA","",VLOOKUP(A401,'QAQC ID Reference Page'!A$2:G$10999,3,FALSE))</f>
        <v>44426</v>
      </c>
      <c r="D401" s="12">
        <f>IF(A401="NA","",VLOOKUP(A401,'QAQC ID Reference Page'!A$2:G$10999,4,FALSE))</f>
        <v>0.35833333333333334</v>
      </c>
      <c r="E401" s="3">
        <f>IF(A401="NA","",VLOOKUP(A401,'QAQC ID Reference Page'!A$2:G$10999,5,FALSE))</f>
        <v>1009</v>
      </c>
      <c r="F401" s="3" t="str">
        <f>IF(A401="NA","",VLOOKUP(A401,'QAQC ID Reference Page'!A$2:G$10999,6,FALSE))</f>
        <v>TR</v>
      </c>
      <c r="G401" s="3" t="str">
        <f>IF(A401="NA","",VLOOKUP(A401,'QAQC ID Reference Page'!A$2:G$10999,7,FALSE))</f>
        <v>S</v>
      </c>
      <c r="H401" s="21">
        <f>IF(A401="NA","",VLOOKUP(A401,'Water Data'!G$2:O$9999,2,FALSE))</f>
        <v>6.19</v>
      </c>
      <c r="I401" s="21">
        <f>IF(A401="NA","",VLOOKUP(A401,'Water Data'!G$2:O$9999,3,FALSE))</f>
        <v>29.6</v>
      </c>
      <c r="J401" s="3">
        <f>IF(A401="NA","",VLOOKUP(A401,'Water Data'!G$2:O$9999,4,FALSE))</f>
        <v>4.47</v>
      </c>
      <c r="K401" s="3">
        <f>IF(A401="NA","",VLOOKUP(A401,'Water Data'!G$2:O$9999,6,FALSE))</f>
        <v>7.37</v>
      </c>
      <c r="L401" s="26">
        <f>IF(A401="NA","",VLOOKUP(A401,'Water Data'!G$2:O$9999,9,FALSE))</f>
        <v>12.72666667</v>
      </c>
      <c r="M401" s="22">
        <f>IF(A401="NA","",VLOOKUP(A401,Nutrients!A$2:L$9999,8,FALSE))</f>
        <v>0.83</v>
      </c>
      <c r="N401" s="22">
        <f>IF(A401="NA","",VLOOKUP(A401,Nutrients!A$2:L$9999,9,FALSE))</f>
        <v>0.06</v>
      </c>
      <c r="O401" s="23">
        <f>IF(A401="NA","",VLOOKUP(A401,Nutrients!A$2:L$9999,10,FALSE))</f>
        <v>3.5000000000000003E-2</v>
      </c>
      <c r="P401" s="22">
        <f>IF(A401="NA","",VLOOKUP(A401,Nutrients!A$2:L$9999,11,FALSE))</f>
        <v>0.74</v>
      </c>
      <c r="Q401" s="24">
        <f>IF(A401="NA","",VLOOKUP(A401,Nutrients!A$2:L$9999,12,FALSE))</f>
        <v>49.46</v>
      </c>
      <c r="R401" s="26">
        <f>IF(A401="NA","",VLOOKUP(A401,Chla!A$2:O$9999,15,FALSE))</f>
        <v>19.128365714285714</v>
      </c>
      <c r="S401" s="3">
        <f>IF(A401="NA","",VLOOKUP(A401,TSS!A$2:L$9999,12,FALSE))</f>
        <v>16</v>
      </c>
      <c r="T401" s="21">
        <f>IF(A401="NA","",VLOOKUP(A401,PCN!A$2:Q$9999,11,FALSE))</f>
        <v>50.292000000000002</v>
      </c>
      <c r="U401" s="21">
        <f>IF(A401="NA","",VLOOKUP(A401,PCN!A$2:Q$9999,12,FALSE))</f>
        <v>1.6E-2</v>
      </c>
      <c r="V401" s="21">
        <f>IF(A401="NA","",VLOOKUP(A401,PCN!A$2:Q$9999,14,FALSE))</f>
        <v>228.57142857142856</v>
      </c>
      <c r="W401" s="21">
        <f>IF(A401="NA","",VLOOKUP(A401,PCN!A$2:Q$9999,15,FALSE))</f>
        <v>1279.616</v>
      </c>
      <c r="X401" s="21">
        <f>IF(A401="NA","",VLOOKUP(A401,TN_DOC!A$2:I$9999,8,FALSE))</f>
        <v>0.27100000000000002</v>
      </c>
      <c r="Y401" s="21">
        <f>IF(A401="NA","",VLOOKUP(A401,TN_DOC!A$2:I$9999,9,FALSE))</f>
        <v>3.2</v>
      </c>
      <c r="Z401" s="3"/>
    </row>
    <row r="402" spans="1:26" x14ac:dyDescent="0.2">
      <c r="A402" s="3">
        <v>11110</v>
      </c>
      <c r="B402" s="10" t="str">
        <f>IF(A402="NA","",VLOOKUP(A402,'QAQC ID Reference Page'!A$2:G$10999,2,FALSE))</f>
        <v>OBS0821W3</v>
      </c>
      <c r="C402" s="20">
        <f>IF(A402="NA","",VLOOKUP(A402,'QAQC ID Reference Page'!A$2:G$10999,3,FALSE))</f>
        <v>44426</v>
      </c>
      <c r="D402" s="12">
        <f>IF(A402="NA","",VLOOKUP(A402,'QAQC ID Reference Page'!A$2:G$10999,4,FALSE))</f>
        <v>0.36944444444444446</v>
      </c>
      <c r="E402" s="3">
        <f>IF(A402="NA","",VLOOKUP(A402,'QAQC ID Reference Page'!A$2:G$10999,5,FALSE))</f>
        <v>1035</v>
      </c>
      <c r="F402" s="3" t="str">
        <f>IF(A402="NA","",VLOOKUP(A402,'QAQC ID Reference Page'!A$2:G$10999,6,FALSE))</f>
        <v>TR-UP</v>
      </c>
      <c r="G402" s="3" t="str">
        <f>IF(A402="NA","",VLOOKUP(A402,'QAQC ID Reference Page'!A$2:G$10999,7,FALSE))</f>
        <v>S</v>
      </c>
      <c r="H402" s="21">
        <f>IF(A402="NA","",VLOOKUP(A402,'Water Data'!G$2:O$9999,2,FALSE))</f>
        <v>6.95</v>
      </c>
      <c r="I402" s="21">
        <f>IF(A402="NA","",VLOOKUP(A402,'Water Data'!G$2:O$9999,3,FALSE))</f>
        <v>30.3</v>
      </c>
      <c r="J402" s="3">
        <f>IF(A402="NA","",VLOOKUP(A402,'Water Data'!G$2:O$9999,4,FALSE))</f>
        <v>0.3</v>
      </c>
      <c r="K402" s="3">
        <f>IF(A402="NA","",VLOOKUP(A402,'Water Data'!G$2:O$9999,6,FALSE))</f>
        <v>7.43</v>
      </c>
      <c r="L402" s="26">
        <f>IF(A402="NA","",VLOOKUP(A402,'Water Data'!G$2:O$9999,9,FALSE))</f>
        <v>10.71</v>
      </c>
      <c r="M402" s="22">
        <f>IF(A402="NA","",VLOOKUP(A402,Nutrients!A$2:L$9999,8,FALSE))</f>
        <v>4.2699999999999996</v>
      </c>
      <c r="N402" s="22">
        <f>IF(A402="NA","",VLOOKUP(A402,Nutrients!A$2:L$9999,9,FALSE))</f>
        <v>0.08</v>
      </c>
      <c r="O402" s="23">
        <f>IF(A402="NA","",VLOOKUP(A402,Nutrients!A$2:L$9999,10,FALSE))</f>
        <v>0.19700000000000001</v>
      </c>
      <c r="P402" s="22">
        <f>IF(A402="NA","",VLOOKUP(A402,Nutrients!A$2:L$9999,11,FALSE))</f>
        <v>0.52</v>
      </c>
      <c r="Q402" s="24">
        <f>IF(A402="NA","",VLOOKUP(A402,Nutrients!A$2:L$9999,12,FALSE))</f>
        <v>112.27</v>
      </c>
      <c r="R402" s="26">
        <f>IF(A402="NA","",VLOOKUP(A402,Chla!A$2:O$9999,15,FALSE))</f>
        <v>31.803931428571428</v>
      </c>
      <c r="S402" s="3">
        <f>IF(A402="NA","",VLOOKUP(A402,TSS!A$2:L$9999,12,FALSE))</f>
        <v>28</v>
      </c>
      <c r="T402" s="21">
        <f>IF(A402="NA","",VLOOKUP(A402,PCN!A$2:Q$9999,11,FALSE))</f>
        <v>49.601999999999997</v>
      </c>
      <c r="U402" s="21">
        <f>IF(A402="NA","",VLOOKUP(A402,PCN!A$2:Q$9999,12,FALSE))</f>
        <v>1.6E-2</v>
      </c>
      <c r="V402" s="21">
        <f>IF(A402="NA","",VLOOKUP(A402,PCN!A$2:Q$9999,14,FALSE))</f>
        <v>228.57142857142856</v>
      </c>
      <c r="W402" s="21">
        <f>IF(A402="NA","",VLOOKUP(A402,PCN!A$2:Q$9999,15,FALSE))</f>
        <v>1353.9449999999999</v>
      </c>
      <c r="X402" s="21">
        <f>IF(A402="NA","",VLOOKUP(A402,TN_DOC!A$2:I$9999,8,FALSE))</f>
        <v>2.2349999999999999</v>
      </c>
      <c r="Y402" s="21">
        <f>IF(A402="NA","",VLOOKUP(A402,TN_DOC!A$2:I$9999,9,FALSE))</f>
        <v>4.8609999999999998</v>
      </c>
      <c r="Z402" s="3"/>
    </row>
    <row r="403" spans="1:26" x14ac:dyDescent="0.2">
      <c r="A403" s="3">
        <v>11111</v>
      </c>
      <c r="B403" s="10" t="str">
        <f>IF(A403="NA","",VLOOKUP(A403,'QAQC ID Reference Page'!A$2:G$10999,2,FALSE))</f>
        <v>OBS0821W3</v>
      </c>
      <c r="C403" s="20">
        <f>IF(A403="NA","",VLOOKUP(A403,'QAQC ID Reference Page'!A$2:G$10999,3,FALSE))</f>
        <v>44426</v>
      </c>
      <c r="D403" s="12">
        <f>IF(A403="NA","",VLOOKUP(A403,'QAQC ID Reference Page'!A$2:G$10999,4,FALSE))</f>
        <v>0.38055555555555554</v>
      </c>
      <c r="E403" s="3">
        <f>IF(A403="NA","",VLOOKUP(A403,'QAQC ID Reference Page'!A$2:G$10999,5,FALSE))</f>
        <v>1005</v>
      </c>
      <c r="F403" s="3" t="str">
        <f>IF(A403="NA","",VLOOKUP(A403,'QAQC ID Reference Page'!A$2:G$10999,6,FALSE))</f>
        <v>AR</v>
      </c>
      <c r="G403" s="3" t="str">
        <f>IF(A403="NA","",VLOOKUP(A403,'QAQC ID Reference Page'!A$2:G$10999,7,FALSE))</f>
        <v>S</v>
      </c>
      <c r="H403" s="21">
        <f>IF(A403="NA","",VLOOKUP(A403,'Water Data'!G$2:O$9999,2,FALSE))</f>
        <v>7.01</v>
      </c>
      <c r="I403" s="21">
        <f>IF(A403="NA","",VLOOKUP(A403,'Water Data'!G$2:O$9999,3,FALSE))</f>
        <v>29.6</v>
      </c>
      <c r="J403" s="3">
        <f>IF(A403="NA","",VLOOKUP(A403,'Water Data'!G$2:O$9999,4,FALSE))</f>
        <v>2.82</v>
      </c>
      <c r="K403" s="3">
        <f>IF(A403="NA","",VLOOKUP(A403,'Water Data'!G$2:O$9999,6,FALSE))</f>
        <v>7.64</v>
      </c>
      <c r="L403" s="26">
        <f>IF(A403="NA","",VLOOKUP(A403,'Water Data'!G$2:O$9999,9,FALSE))</f>
        <v>11.766666669999999</v>
      </c>
      <c r="M403" s="22">
        <f>IF(A403="NA","",VLOOKUP(A403,Nutrients!A$2:L$9999,8,FALSE))</f>
        <v>1.46</v>
      </c>
      <c r="N403" s="22">
        <f>IF(A403="NA","",VLOOKUP(A403,Nutrients!A$2:L$9999,9,FALSE))</f>
        <v>0.14000000000000001</v>
      </c>
      <c r="O403" s="23">
        <f>IF(A403="NA","",VLOOKUP(A403,Nutrients!A$2:L$9999,10,FALSE))</f>
        <v>0.30199999999999999</v>
      </c>
      <c r="P403" s="22">
        <f>IF(A403="NA","",VLOOKUP(A403,Nutrients!A$2:L$9999,11,FALSE))</f>
        <v>1.27</v>
      </c>
      <c r="Q403" s="24">
        <f>IF(A403="NA","",VLOOKUP(A403,Nutrients!A$2:L$9999,12,FALSE))</f>
        <v>94.2</v>
      </c>
      <c r="R403" s="26">
        <f>IF(A403="NA","",VLOOKUP(A403,Chla!A$2:O$9999,15,FALSE))</f>
        <v>31.69377714285714</v>
      </c>
      <c r="S403" s="3">
        <f>IF(A403="NA","",VLOOKUP(A403,TSS!A$2:L$9999,12,FALSE))</f>
        <v>4</v>
      </c>
      <c r="T403" s="21">
        <f>IF(A403="NA","",VLOOKUP(A403,PCN!A$2:Q$9999,11,FALSE))</f>
        <v>70.575000000000003</v>
      </c>
      <c r="U403" s="21">
        <f>IF(A403="NA","",VLOOKUP(A403,PCN!A$2:Q$9999,12,FALSE))</f>
        <v>2.1000000000000001E-2</v>
      </c>
      <c r="V403" s="21">
        <f>IF(A403="NA","",VLOOKUP(A403,PCN!A$2:Q$9999,14,FALSE))</f>
        <v>300</v>
      </c>
      <c r="W403" s="21">
        <f>IF(A403="NA","",VLOOKUP(A403,PCN!A$2:Q$9999,15,FALSE))</f>
        <v>1655.2570000000001</v>
      </c>
      <c r="X403" s="21">
        <f>IF(A403="NA","",VLOOKUP(A403,TN_DOC!A$2:I$9999,8,FALSE))</f>
        <v>0.50560000000000005</v>
      </c>
      <c r="Y403" s="21">
        <f>IF(A403="NA","",VLOOKUP(A403,TN_DOC!A$2:I$9999,9,FALSE))</f>
        <v>3.8490000000000002</v>
      </c>
      <c r="Z403" s="3"/>
    </row>
    <row r="404" spans="1:26" x14ac:dyDescent="0.2">
      <c r="A404" s="3">
        <v>11112</v>
      </c>
      <c r="B404" s="10" t="str">
        <f>IF(A404="NA","",VLOOKUP(A404,'QAQC ID Reference Page'!A$2:G$10999,2,FALSE))</f>
        <v>OBS0821W3</v>
      </c>
      <c r="C404" s="20">
        <f>IF(A404="NA","",VLOOKUP(A404,'QAQC ID Reference Page'!A$2:G$10999,3,FALSE))</f>
        <v>44426</v>
      </c>
      <c r="D404" s="12">
        <f>IF(A404="NA","",VLOOKUP(A404,'QAQC ID Reference Page'!A$2:G$10999,4,FALSE))</f>
        <v>0.39027777777777778</v>
      </c>
      <c r="E404" s="3">
        <f>IF(A404="NA","",VLOOKUP(A404,'QAQC ID Reference Page'!A$2:G$10999,5,FALSE))</f>
        <v>1030</v>
      </c>
      <c r="F404" s="3" t="str">
        <f>IF(A404="NA","",VLOOKUP(A404,'QAQC ID Reference Page'!A$2:G$10999,6,FALSE))</f>
        <v>BR</v>
      </c>
      <c r="G404" s="3" t="str">
        <f>IF(A404="NA","",VLOOKUP(A404,'QAQC ID Reference Page'!A$2:G$10999,7,FALSE))</f>
        <v>S</v>
      </c>
      <c r="H404" s="21">
        <f>IF(A404="NA","",VLOOKUP(A404,'Water Data'!G$2:O$9999,2,FALSE))</f>
        <v>6.78</v>
      </c>
      <c r="I404" s="21">
        <f>IF(A404="NA","",VLOOKUP(A404,'Water Data'!G$2:O$9999,3,FALSE))</f>
        <v>29.4</v>
      </c>
      <c r="J404" s="3">
        <f>IF(A404="NA","",VLOOKUP(A404,'Water Data'!G$2:O$9999,4,FALSE))</f>
        <v>2.95</v>
      </c>
      <c r="K404" s="3">
        <f>IF(A404="NA","",VLOOKUP(A404,'Water Data'!G$2:O$9999,6,FALSE))</f>
        <v>7.94</v>
      </c>
      <c r="L404" s="26">
        <f>IF(A404="NA","",VLOOKUP(A404,'Water Data'!G$2:O$9999,9,FALSE))</f>
        <v>11.28333333</v>
      </c>
      <c r="M404" s="22">
        <f>IF(A404="NA","",VLOOKUP(A404,Nutrients!A$2:L$9999,8,FALSE))</f>
        <v>0.06</v>
      </c>
      <c r="N404" s="22">
        <f>IF(A404="NA","",VLOOKUP(A404,Nutrients!A$2:L$9999,9,FALSE))</f>
        <v>0.1</v>
      </c>
      <c r="O404" s="23">
        <f>IF(A404="NA","",VLOOKUP(A404,Nutrients!A$2:L$9999,10,FALSE))</f>
        <v>0.247</v>
      </c>
      <c r="P404" s="22">
        <f>IF(A404="NA","",VLOOKUP(A404,Nutrients!A$2:L$9999,11,FALSE))</f>
        <v>0.22</v>
      </c>
      <c r="Q404" s="24">
        <f>IF(A404="NA","",VLOOKUP(A404,Nutrients!A$2:L$9999,12,FALSE))</f>
        <v>31.75</v>
      </c>
      <c r="R404" s="26">
        <f>IF(A404="NA","",VLOOKUP(A404,Chla!A$2:O$9999,15,FALSE))</f>
        <v>34.602611428571421</v>
      </c>
      <c r="S404" s="3">
        <f>IF(A404="NA","",VLOOKUP(A404,TSS!A$2:L$9999,12,FALSE))</f>
        <v>8</v>
      </c>
      <c r="T404" s="21">
        <f>IF(A404="NA","",VLOOKUP(A404,PCN!A$2:Q$9999,11,FALSE))</f>
        <v>69.207999999999998</v>
      </c>
      <c r="U404" s="21">
        <f>IF(A404="NA","",VLOOKUP(A404,PCN!A$2:Q$9999,12,FALSE))</f>
        <v>2.1000000000000001E-2</v>
      </c>
      <c r="V404" s="21">
        <f>IF(A404="NA","",VLOOKUP(A404,PCN!A$2:Q$9999,14,FALSE))</f>
        <v>300</v>
      </c>
      <c r="W404" s="21">
        <f>IF(A404="NA","",VLOOKUP(A404,PCN!A$2:Q$9999,15,FALSE))</f>
        <v>1688.6410000000001</v>
      </c>
      <c r="X404" s="21">
        <f>IF(A404="NA","",VLOOKUP(A404,TN_DOC!A$2:I$9999,8,FALSE))</f>
        <v>0.33589999999999998</v>
      </c>
      <c r="Y404" s="21">
        <f>IF(A404="NA","",VLOOKUP(A404,TN_DOC!A$2:I$9999,9,FALSE))</f>
        <v>2.952</v>
      </c>
      <c r="Z404" s="3"/>
    </row>
    <row r="405" spans="1:26" x14ac:dyDescent="0.2">
      <c r="A405" s="3">
        <v>11108</v>
      </c>
      <c r="B405" s="10" t="str">
        <f>IF(A405="NA","",VLOOKUP(A405,'QAQC ID Reference Page'!A$2:G$10999,2,FALSE))</f>
        <v>OBS0821W3</v>
      </c>
      <c r="C405" s="20">
        <f>IF(A405="NA","",VLOOKUP(A405,'QAQC ID Reference Page'!A$2:G$10999,3,FALSE))</f>
        <v>44426</v>
      </c>
      <c r="D405" s="12">
        <f>IF(A405="NA","",VLOOKUP(A405,'QAQC ID Reference Page'!A$2:G$10999,4,FALSE))</f>
        <v>0.40416666666666667</v>
      </c>
      <c r="E405" s="3">
        <f>IF(A405="NA","",VLOOKUP(A405,'QAQC ID Reference Page'!A$2:G$10999,5,FALSE))</f>
        <v>1039</v>
      </c>
      <c r="F405" s="3" t="str">
        <f>IF(A405="NA","",VLOOKUP(A405,'QAQC ID Reference Page'!A$2:G$10999,6,FALSE))</f>
        <v>I9</v>
      </c>
      <c r="G405" s="3" t="str">
        <f>IF(A405="NA","",VLOOKUP(A405,'QAQC ID Reference Page'!A$2:G$10999,7,FALSE))</f>
        <v>S</v>
      </c>
      <c r="H405" s="21">
        <f>IF(A405="NA","",VLOOKUP(A405,'Water Data'!G$2:O$9999,2,FALSE))</f>
        <v>8.4700000000000006</v>
      </c>
      <c r="I405" s="21">
        <f>IF(A405="NA","",VLOOKUP(A405,'Water Data'!G$2:O$9999,3,FALSE))</f>
        <v>30.2</v>
      </c>
      <c r="J405" s="3">
        <f>IF(A405="NA","",VLOOKUP(A405,'Water Data'!G$2:O$9999,4,FALSE))</f>
        <v>7.95</v>
      </c>
      <c r="K405" s="3">
        <f>IF(A405="NA","",VLOOKUP(A405,'Water Data'!G$2:O$9999,6,FALSE))</f>
        <v>8.11</v>
      </c>
      <c r="L405" s="26">
        <f>IF(A405="NA","",VLOOKUP(A405,'Water Data'!G$2:O$9999,9,FALSE))</f>
        <v>13.846666669999999</v>
      </c>
      <c r="M405" s="22">
        <f>IF(A405="NA","",VLOOKUP(A405,Nutrients!A$2:L$9999,8,FALSE))</f>
        <v>0.05</v>
      </c>
      <c r="N405" s="22">
        <f>IF(A405="NA","",VLOOKUP(A405,Nutrients!A$2:L$9999,9,FALSE))</f>
        <v>0.34</v>
      </c>
      <c r="O405" s="23">
        <f>IF(A405="NA","",VLOOKUP(A405,Nutrients!A$2:L$9999,10,FALSE))</f>
        <v>3.6999999999999998E-2</v>
      </c>
      <c r="P405" s="22">
        <f>IF(A405="NA","",VLOOKUP(A405,Nutrients!A$2:L$9999,11,FALSE))</f>
        <v>0.41</v>
      </c>
      <c r="Q405" s="24">
        <f>IF(A405="NA","",VLOOKUP(A405,Nutrients!A$2:L$9999,12,FALSE))</f>
        <v>35.35</v>
      </c>
      <c r="R405" s="26">
        <f>IF(A405="NA","",VLOOKUP(A405,Chla!A$2:O$9999,15,FALSE))</f>
        <v>12.37977714285714</v>
      </c>
      <c r="S405" s="3">
        <f>IF(A405="NA","",VLOOKUP(A405,TSS!A$2:L$9999,12,FALSE))</f>
        <v>20</v>
      </c>
      <c r="T405" s="21">
        <f>IF(A405="NA","",VLOOKUP(A405,PCN!A$2:Q$9999,11,FALSE))</f>
        <v>45.387999999999998</v>
      </c>
      <c r="U405" s="21">
        <f>IF(A405="NA","",VLOOKUP(A405,PCN!A$2:Q$9999,12,FALSE))</f>
        <v>1.4999999999999999E-2</v>
      </c>
      <c r="V405" s="21">
        <f>IF(A405="NA","",VLOOKUP(A405,PCN!A$2:Q$9999,14,FALSE))</f>
        <v>214.28571428571425</v>
      </c>
      <c r="W405" s="21">
        <f>IF(A405="NA","",VLOOKUP(A405,PCN!A$2:Q$9999,15,FALSE))</f>
        <v>1394.951</v>
      </c>
      <c r="X405" s="21">
        <f>IF(A405="NA","",VLOOKUP(A405,TN_DOC!A$2:I$9999,8,FALSE))</f>
        <v>0.223</v>
      </c>
      <c r="Y405" s="21">
        <f>IF(A405="NA","",VLOOKUP(A405,TN_DOC!A$2:I$9999,9,FALSE))</f>
        <v>-0.1226</v>
      </c>
      <c r="Z405" s="3"/>
    </row>
    <row r="406" spans="1:26" x14ac:dyDescent="0.2">
      <c r="A406" s="3">
        <v>11105</v>
      </c>
      <c r="B406" s="10" t="str">
        <f>IF(A406="NA","",VLOOKUP(A406,'QAQC ID Reference Page'!A$2:G$10999,2,FALSE))</f>
        <v>OBS0821W3</v>
      </c>
      <c r="C406" s="20">
        <f>IF(A406="NA","",VLOOKUP(A406,'QAQC ID Reference Page'!A$2:G$10999,3,FALSE))</f>
        <v>44426</v>
      </c>
      <c r="D406" s="12">
        <f>IF(A406="NA","",VLOOKUP(A406,'QAQC ID Reference Page'!A$2:G$10999,4,FALSE))</f>
        <v>0.41597222222222224</v>
      </c>
      <c r="E406" s="3">
        <f>IF(A406="NA","",VLOOKUP(A406,'QAQC ID Reference Page'!A$2:G$10999,5,FALSE))</f>
        <v>1003</v>
      </c>
      <c r="F406" s="3" t="str">
        <f>IF(A406="NA","",VLOOKUP(A406,'QAQC ID Reference Page'!A$2:G$10999,6,FALSE))</f>
        <v>I7C</v>
      </c>
      <c r="G406" s="3" t="str">
        <f>IF(A406="NA","",VLOOKUP(A406,'QAQC ID Reference Page'!A$2:G$10999,7,FALSE))</f>
        <v>S</v>
      </c>
      <c r="H406" s="21">
        <f>IF(A406="NA","",VLOOKUP(A406,'Water Data'!G$2:O$9999,2,FALSE))</f>
        <v>8.9499999999999993</v>
      </c>
      <c r="I406" s="21">
        <f>IF(A406="NA","",VLOOKUP(A406,'Water Data'!G$2:O$9999,3,FALSE))</f>
        <v>30.3</v>
      </c>
      <c r="J406" s="3">
        <f>IF(A406="NA","",VLOOKUP(A406,'Water Data'!G$2:O$9999,4,FALSE))</f>
        <v>6.98</v>
      </c>
      <c r="K406" s="3">
        <f>IF(A406="NA","",VLOOKUP(A406,'Water Data'!G$2:O$9999,6,FALSE))</f>
        <v>8.25</v>
      </c>
      <c r="L406" s="26">
        <f>IF(A406="NA","",VLOOKUP(A406,'Water Data'!G$2:O$9999,9,FALSE))</f>
        <v>13.14666667</v>
      </c>
      <c r="M406" s="22">
        <f>IF(A406="NA","",VLOOKUP(A406,Nutrients!A$2:L$9999,8,FALSE))</f>
        <v>0.05</v>
      </c>
      <c r="N406" s="22">
        <f>IF(A406="NA","",VLOOKUP(A406,Nutrients!A$2:L$9999,9,FALSE))</f>
        <v>0.13</v>
      </c>
      <c r="O406" s="23">
        <f>IF(A406="NA","",VLOOKUP(A406,Nutrients!A$2:L$9999,10,FALSE))</f>
        <v>1.7000000000000001E-2</v>
      </c>
      <c r="P406" s="22">
        <f>IF(A406="NA","",VLOOKUP(A406,Nutrients!A$2:L$9999,11,FALSE))</f>
        <v>-0.17</v>
      </c>
      <c r="Q406" s="24">
        <f>IF(A406="NA","",VLOOKUP(A406,Nutrients!A$2:L$9999,12,FALSE))</f>
        <v>112.91</v>
      </c>
      <c r="R406" s="26">
        <f>IF(A406="NA","",VLOOKUP(A406,Chla!A$2:O$9999,15,FALSE))</f>
        <v>37.909988571428563</v>
      </c>
      <c r="S406" s="3">
        <f>IF(A406="NA","",VLOOKUP(A406,TSS!A$2:L$9999,12,FALSE))</f>
        <v>12</v>
      </c>
      <c r="T406" s="21">
        <f>IF(A406="NA","",VLOOKUP(A406,PCN!A$2:Q$9999,11,FALSE))</f>
        <v>86.679000000000002</v>
      </c>
      <c r="U406" s="21">
        <f>IF(A406="NA","",VLOOKUP(A406,PCN!A$2:Q$9999,12,FALSE))</f>
        <v>2.5999999999999999E-2</v>
      </c>
      <c r="V406" s="21">
        <f>IF(A406="NA","",VLOOKUP(A406,PCN!A$2:Q$9999,14,FALSE))</f>
        <v>371.42857142857139</v>
      </c>
      <c r="W406" s="21">
        <f>IF(A406="NA","",VLOOKUP(A406,PCN!A$2:Q$9999,15,FALSE))</f>
        <v>1852.556</v>
      </c>
      <c r="X406" s="21">
        <f>IF(A406="NA","",VLOOKUP(A406,TN_DOC!A$2:I$9999,8,FALSE))</f>
        <v>0.22</v>
      </c>
      <c r="Y406" s="21">
        <f>IF(A406="NA","",VLOOKUP(A406,TN_DOC!A$2:I$9999,9,FALSE))</f>
        <v>3.125</v>
      </c>
      <c r="Z406" s="3"/>
    </row>
    <row r="407" spans="1:26" x14ac:dyDescent="0.2">
      <c r="A407" s="3">
        <v>11106</v>
      </c>
      <c r="B407" s="10" t="str">
        <f>IF(A407="NA","",VLOOKUP(A407,'QAQC ID Reference Page'!A$2:G$10999,2,FALSE))</f>
        <v>OBS0821W3</v>
      </c>
      <c r="C407" s="20">
        <f>IF(A407="NA","",VLOOKUP(A407,'QAQC ID Reference Page'!A$2:G$10999,3,FALSE))</f>
        <v>44426</v>
      </c>
      <c r="D407" s="12">
        <f>IF(A407="NA","",VLOOKUP(A407,'QAQC ID Reference Page'!A$2:G$10999,4,FALSE))</f>
        <v>0.41597222222222224</v>
      </c>
      <c r="E407" s="3">
        <f>IF(A407="NA","",VLOOKUP(A407,'QAQC ID Reference Page'!A$2:G$10999,5,FALSE))</f>
        <v>1011</v>
      </c>
      <c r="F407" s="3" t="str">
        <f>IF(A407="NA","",VLOOKUP(A407,'QAQC ID Reference Page'!A$2:G$10999,6,FALSE))</f>
        <v>I7C</v>
      </c>
      <c r="G407" s="3" t="str">
        <f>IF(A407="NA","",VLOOKUP(A407,'QAQC ID Reference Page'!A$2:G$10999,7,FALSE))</f>
        <v>B</v>
      </c>
      <c r="H407" s="21">
        <f>IF(A407="NA","",VLOOKUP(A407,'Water Data'!G$2:O$9999,2,FALSE))</f>
        <v>3.35</v>
      </c>
      <c r="I407" s="21">
        <f>IF(A407="NA","",VLOOKUP(A407,'Water Data'!G$2:O$9999,3,FALSE))</f>
        <v>29.9</v>
      </c>
      <c r="J407" s="3">
        <f>IF(A407="NA","",VLOOKUP(A407,'Water Data'!G$2:O$9999,4,FALSE))</f>
        <v>19.41</v>
      </c>
      <c r="K407" s="3">
        <f>IF(A407="NA","",VLOOKUP(A407,'Water Data'!G$2:O$9999,6,FALSE))</f>
        <v>7.81</v>
      </c>
      <c r="L407" s="26">
        <f>IF(A407="NA","",VLOOKUP(A407,'Water Data'!G$2:O$9999,9,FALSE))</f>
        <v>19.49666667</v>
      </c>
      <c r="M407" s="22">
        <f>IF(A407="NA","",VLOOKUP(A407,Nutrients!A$2:L$9999,8,FALSE))</f>
        <v>1.23</v>
      </c>
      <c r="N407" s="22">
        <f>IF(A407="NA","",VLOOKUP(A407,Nutrients!A$2:L$9999,9,FALSE))</f>
        <v>0.57999999999999996</v>
      </c>
      <c r="O407" s="23">
        <f>IF(A407="NA","",VLOOKUP(A407,Nutrients!A$2:L$9999,10,FALSE))</f>
        <v>0.439</v>
      </c>
      <c r="P407" s="22">
        <f>IF(A407="NA","",VLOOKUP(A407,Nutrients!A$2:L$9999,11,FALSE))</f>
        <v>2.58</v>
      </c>
      <c r="Q407" s="24">
        <f>IF(A407="NA","",VLOOKUP(A407,Nutrients!A$2:L$9999,12,FALSE))</f>
        <v>36.49</v>
      </c>
      <c r="R407" s="26">
        <f>IF(A407="NA","",VLOOKUP(A407,Chla!A$2:O$9999,15,FALSE))</f>
        <v>7.3061257142857139</v>
      </c>
      <c r="S407" s="3">
        <f>IF(A407="NA","",VLOOKUP(A407,TSS!A$2:L$9999,12,FALSE))</f>
        <v>56</v>
      </c>
      <c r="T407" s="21">
        <f>IF(A407="NA","",VLOOKUP(A407,PCN!A$2:Q$9999,11,FALSE))</f>
        <v>40.213999999999999</v>
      </c>
      <c r="U407" s="21">
        <f>IF(A407="NA","",VLOOKUP(A407,PCN!A$2:Q$9999,12,FALSE))</f>
        <v>1.2999999999999999E-2</v>
      </c>
      <c r="V407" s="21">
        <f>IF(A407="NA","",VLOOKUP(A407,PCN!A$2:Q$9999,14,FALSE))</f>
        <v>185.71428571428569</v>
      </c>
      <c r="W407" s="21">
        <f>IF(A407="NA","",VLOOKUP(A407,PCN!A$2:Q$9999,15,FALSE))</f>
        <v>1407.9280000000001</v>
      </c>
      <c r="X407" s="21">
        <f>IF(A407="NA","",VLOOKUP(A407,TN_DOC!A$2:I$9999,8,FALSE))</f>
        <v>0.36299999999999999</v>
      </c>
      <c r="Y407" s="21">
        <f>IF(A407="NA","",VLOOKUP(A407,TN_DOC!A$2:I$9999,9,FALSE))</f>
        <v>2.7549999999999999</v>
      </c>
      <c r="Z407" s="3"/>
    </row>
    <row r="408" spans="1:26" x14ac:dyDescent="0.2">
      <c r="A408" s="3">
        <v>11104</v>
      </c>
      <c r="B408" s="10" t="str">
        <f>IF(A408="NA","",VLOOKUP(A408,'QAQC ID Reference Page'!A$2:G$10999,2,FALSE))</f>
        <v>OBS0821W3</v>
      </c>
      <c r="C408" s="20">
        <f>IF(A408="NA","",VLOOKUP(A408,'QAQC ID Reference Page'!A$2:G$10999,3,FALSE))</f>
        <v>44426</v>
      </c>
      <c r="D408" s="12">
        <f>IF(A408="NA","",VLOOKUP(A408,'QAQC ID Reference Page'!A$2:G$10999,4,FALSE))</f>
        <v>0.45</v>
      </c>
      <c r="E408" s="3">
        <f>IF(A408="NA","",VLOOKUP(A408,'QAQC ID Reference Page'!A$2:G$10999,5,FALSE))</f>
        <v>1020</v>
      </c>
      <c r="F408" s="3" t="str">
        <f>IF(A408="NA","",VLOOKUP(A408,'QAQC ID Reference Page'!A$2:G$10999,6,FALSE))</f>
        <v>G9</v>
      </c>
      <c r="G408" s="3" t="str">
        <f>IF(A408="NA","",VLOOKUP(A408,'QAQC ID Reference Page'!A$2:G$10999,7,FALSE))</f>
        <v>S</v>
      </c>
      <c r="H408" s="21">
        <f>IF(A408="NA","",VLOOKUP(A408,'Water Data'!G$2:O$9999,2,FALSE))</f>
        <v>9.64</v>
      </c>
      <c r="I408" s="21">
        <f>IF(A408="NA","",VLOOKUP(A408,'Water Data'!G$2:O$9999,3,FALSE))</f>
        <v>30</v>
      </c>
      <c r="J408" s="3">
        <f>IF(A408="NA","",VLOOKUP(A408,'Water Data'!G$2:O$9999,4,FALSE))</f>
        <v>8.19</v>
      </c>
      <c r="K408" s="3">
        <f>IF(A408="NA","",VLOOKUP(A408,'Water Data'!G$2:O$9999,6,FALSE))</f>
        <v>8.4499999999999993</v>
      </c>
      <c r="L408" s="26">
        <f>IF(A408="NA","",VLOOKUP(A408,'Water Data'!G$2:O$9999,9,FALSE))</f>
        <v>13.49333333</v>
      </c>
      <c r="M408" s="22">
        <f>IF(A408="NA","",VLOOKUP(A408,Nutrients!A$2:L$9999,8,FALSE))</f>
        <v>-0.03</v>
      </c>
      <c r="N408" s="22">
        <f>IF(A408="NA","",VLOOKUP(A408,Nutrients!A$2:L$9999,9,FALSE))</f>
        <v>0.14000000000000001</v>
      </c>
      <c r="O408" s="23">
        <f>IF(A408="NA","",VLOOKUP(A408,Nutrients!A$2:L$9999,10,FALSE))</f>
        <v>4.0000000000000001E-3</v>
      </c>
      <c r="P408" s="22">
        <f>IF(A408="NA","",VLOOKUP(A408,Nutrients!A$2:L$9999,11,FALSE))</f>
        <v>0.12</v>
      </c>
      <c r="Q408" s="24">
        <f>IF(A408="NA","",VLOOKUP(A408,Nutrients!A$2:L$9999,12,FALSE))</f>
        <v>82.54</v>
      </c>
      <c r="R408" s="26">
        <f>IF(A408="NA","",VLOOKUP(A408,Chla!A$2:O$9999,15,FALSE))</f>
        <v>12.817011428571428</v>
      </c>
      <c r="S408" s="3">
        <f>IF(A408="NA","",VLOOKUP(A408,TSS!A$2:L$9999,12,FALSE))</f>
        <v>32</v>
      </c>
      <c r="T408" s="21">
        <f>IF(A408="NA","",VLOOKUP(A408,PCN!A$2:Q$9999,11,FALSE))</f>
        <v>54.956000000000003</v>
      </c>
      <c r="U408" s="21">
        <f>IF(A408="NA","",VLOOKUP(A408,PCN!A$2:Q$9999,12,FALSE))</f>
        <v>1.7000000000000001E-2</v>
      </c>
      <c r="V408" s="21">
        <f>IF(A408="NA","",VLOOKUP(A408,PCN!A$2:Q$9999,14,FALSE))</f>
        <v>242.85714285714286</v>
      </c>
      <c r="W408" s="21">
        <f>IF(A408="NA","",VLOOKUP(A408,PCN!A$2:Q$9999,15,FALSE))</f>
        <v>1732.2239999999999</v>
      </c>
      <c r="X408" s="21">
        <f>IF(A408="NA","",VLOOKUP(A408,TN_DOC!A$2:I$9999,8,FALSE))</f>
        <v>4.351</v>
      </c>
      <c r="Y408" s="21">
        <f>IF(A408="NA","",VLOOKUP(A408,TN_DOC!A$2:I$9999,9,FALSE))</f>
        <v>11.63</v>
      </c>
      <c r="Z408" s="3"/>
    </row>
    <row r="409" spans="1:26" x14ac:dyDescent="0.2">
      <c r="A409" s="3">
        <v>11109</v>
      </c>
      <c r="B409" s="10" t="str">
        <f>IF(A409="NA","",VLOOKUP(A409,'QAQC ID Reference Page'!A$2:G$10999,2,FALSE))</f>
        <v>OBS0821W3</v>
      </c>
      <c r="C409" s="20">
        <f>IF(A409="NA","",VLOOKUP(A409,'QAQC ID Reference Page'!A$2:G$10999,3,FALSE))</f>
        <v>44426</v>
      </c>
      <c r="D409" s="12">
        <f>IF(A409="NA","",VLOOKUP(A409,'QAQC ID Reference Page'!A$2:G$10999,4,FALSE))</f>
        <v>0.4777777777777778</v>
      </c>
      <c r="E409" s="3">
        <f>IF(A409="NA","",VLOOKUP(A409,'QAQC ID Reference Page'!A$2:G$10999,5,FALSE))</f>
        <v>1041</v>
      </c>
      <c r="F409" s="3" t="str">
        <f>IF(A409="NA","",VLOOKUP(A409,'QAQC ID Reference Page'!A$2:G$10999,6,FALSE))</f>
        <v>E9</v>
      </c>
      <c r="G409" s="3" t="str">
        <f>IF(A409="NA","",VLOOKUP(A409,'QAQC ID Reference Page'!A$2:G$10999,7,FALSE))</f>
        <v>S</v>
      </c>
      <c r="H409" s="21">
        <f>IF(A409="NA","",VLOOKUP(A409,'Water Data'!G$2:O$9999,2,FALSE))</f>
        <v>8.4</v>
      </c>
      <c r="I409" s="21">
        <f>IF(A409="NA","",VLOOKUP(A409,'Water Data'!G$2:O$9999,3,FALSE))</f>
        <v>30.3</v>
      </c>
      <c r="J409" s="3">
        <f>IF(A409="NA","",VLOOKUP(A409,'Water Data'!G$2:O$9999,4,FALSE))</f>
        <v>10.14</v>
      </c>
      <c r="K409" s="3">
        <f>IF(A409="NA","",VLOOKUP(A409,'Water Data'!G$2:O$9999,6,FALSE))</f>
        <v>8.15</v>
      </c>
      <c r="L409" s="26">
        <f>IF(A409="NA","",VLOOKUP(A409,'Water Data'!G$2:O$9999,9,FALSE))</f>
        <v>14.196666670000001</v>
      </c>
      <c r="M409" s="22">
        <f>IF(A409="NA","",VLOOKUP(A409,Nutrients!A$2:L$9999,8,FALSE))</f>
        <v>-0.05</v>
      </c>
      <c r="N409" s="22">
        <f>IF(A409="NA","",VLOOKUP(A409,Nutrients!A$2:L$9999,9,FALSE))</f>
        <v>0.09</v>
      </c>
      <c r="O409" s="23">
        <f>IF(A409="NA","",VLOOKUP(A409,Nutrients!A$2:L$9999,10,FALSE))</f>
        <v>4.2000000000000003E-2</v>
      </c>
      <c r="P409" s="22">
        <f>IF(A409="NA","",VLOOKUP(A409,Nutrients!A$2:L$9999,11,FALSE))</f>
        <v>0.15</v>
      </c>
      <c r="Q409" s="24">
        <f>IF(A409="NA","",VLOOKUP(A409,Nutrients!A$2:L$9999,12,FALSE))</f>
        <v>31.58</v>
      </c>
      <c r="R409" s="26">
        <f>IF(A409="NA","",VLOOKUP(A409,Chla!A$2:O$9999,15,FALSE))</f>
        <v>10.335051428571427</v>
      </c>
      <c r="S409" s="3">
        <f>IF(A409="NA","",VLOOKUP(A409,TSS!A$2:L$9999,12,FALSE))</f>
        <v>24</v>
      </c>
      <c r="T409" s="21">
        <f>IF(A409="NA","",VLOOKUP(A409,PCN!A$2:Q$9999,11,FALSE))</f>
        <v>43.822000000000003</v>
      </c>
      <c r="U409" s="21">
        <f>IF(A409="NA","",VLOOKUP(A409,PCN!A$2:Q$9999,12,FALSE))</f>
        <v>1.4E-2</v>
      </c>
      <c r="V409" s="21">
        <f>IF(A409="NA","",VLOOKUP(A409,PCN!A$2:Q$9999,14,FALSE))</f>
        <v>199.99999999999997</v>
      </c>
      <c r="W409" s="21">
        <f>IF(A409="NA","",VLOOKUP(A409,PCN!A$2:Q$9999,15,FALSE))</f>
        <v>1396.23</v>
      </c>
      <c r="X409" s="21">
        <f>IF(A409="NA","",VLOOKUP(A409,TN_DOC!A$2:I$9999,8,FALSE))</f>
        <v>0.22009999999999999</v>
      </c>
      <c r="Y409" s="21">
        <f>IF(A409="NA","",VLOOKUP(A409,TN_DOC!A$2:I$9999,9,FALSE))</f>
        <v>2.077</v>
      </c>
      <c r="Z409" s="3"/>
    </row>
    <row r="410" spans="1:26" x14ac:dyDescent="0.2">
      <c r="A410" s="3">
        <v>11107</v>
      </c>
      <c r="B410" s="10" t="str">
        <f>IF(A410="NA","",VLOOKUP(A410,'QAQC ID Reference Page'!A$2:G$10999,2,FALSE))</f>
        <v>OBS0821W3</v>
      </c>
      <c r="C410" s="20">
        <f>IF(A410="NA","",VLOOKUP(A410,'QAQC ID Reference Page'!A$2:G$10999,3,FALSE))</f>
        <v>44426</v>
      </c>
      <c r="D410" s="12">
        <f>IF(A410="NA","",VLOOKUP(A410,'QAQC ID Reference Page'!A$2:G$10999,4,FALSE))</f>
        <v>0.49305555555555558</v>
      </c>
      <c r="E410" s="3">
        <f>IF(A410="NA","",VLOOKUP(A410,'QAQC ID Reference Page'!A$2:G$10999,5,FALSE))</f>
        <v>1023</v>
      </c>
      <c r="F410" s="3" t="str">
        <f>IF(A410="NA","",VLOOKUP(A410,'QAQC ID Reference Page'!A$2:G$10999,6,FALSE))</f>
        <v>E7C</v>
      </c>
      <c r="G410" s="3" t="str">
        <f>IF(A410="NA","",VLOOKUP(A410,'QAQC ID Reference Page'!A$2:G$10999,7,FALSE))</f>
        <v>S</v>
      </c>
      <c r="H410" s="21">
        <f>IF(A410="NA","",VLOOKUP(A410,'Water Data'!G$2:O$9999,2,FALSE))</f>
        <v>7.56</v>
      </c>
      <c r="I410" s="21">
        <f>IF(A410="NA","",VLOOKUP(A410,'Water Data'!G$2:O$9999,3,FALSE))</f>
        <v>30.4</v>
      </c>
      <c r="J410" s="3">
        <f>IF(A410="NA","",VLOOKUP(A410,'Water Data'!G$2:O$9999,4,FALSE))</f>
        <v>11.51</v>
      </c>
      <c r="K410" s="3">
        <f>IF(A410="NA","",VLOOKUP(A410,'Water Data'!G$2:O$9999,6,FALSE))</f>
        <v>8.34</v>
      </c>
      <c r="L410" s="26">
        <f>IF(A410="NA","",VLOOKUP(A410,'Water Data'!G$2:O$9999,9,FALSE))</f>
        <v>15.143333330000001</v>
      </c>
      <c r="M410" s="22">
        <f>IF(A410="NA","",VLOOKUP(A410,Nutrients!A$2:L$9999,8,FALSE))</f>
        <v>0.11</v>
      </c>
      <c r="N410" s="22">
        <f>IF(A410="NA","",VLOOKUP(A410,Nutrients!A$2:L$9999,9,FALSE))</f>
        <v>0.12</v>
      </c>
      <c r="O410" s="23">
        <f>IF(A410="NA","",VLOOKUP(A410,Nutrients!A$2:L$9999,10,FALSE))</f>
        <v>3.5000000000000003E-2</v>
      </c>
      <c r="P410" s="22">
        <f>IF(A410="NA","",VLOOKUP(A410,Nutrients!A$2:L$9999,11,FALSE))</f>
        <v>0.12</v>
      </c>
      <c r="Q410" s="24">
        <f>IF(A410="NA","",VLOOKUP(A410,Nutrients!A$2:L$9999,12,FALSE))</f>
        <v>55.86</v>
      </c>
      <c r="R410" s="26">
        <f>IF(A410="NA","",VLOOKUP(A410,Chla!A$2:O$9999,15,FALSE))</f>
        <v>4.9119085714285706</v>
      </c>
      <c r="S410" s="3">
        <f>IF(A410="NA","",VLOOKUP(A410,TSS!A$2:L$9999,12,FALSE))</f>
        <v>32</v>
      </c>
      <c r="T410" s="21">
        <f>IF(A410="NA","",VLOOKUP(A410,PCN!A$2:Q$9999,11,FALSE))</f>
        <v>35.582000000000001</v>
      </c>
      <c r="U410" s="21">
        <f>IF(A410="NA","",VLOOKUP(A410,PCN!A$2:Q$9999,12,FALSE))</f>
        <v>1.2E-2</v>
      </c>
      <c r="V410" s="21">
        <f>IF(A410="NA","",VLOOKUP(A410,PCN!A$2:Q$9999,14,FALSE))</f>
        <v>171.42857142857142</v>
      </c>
      <c r="W410" s="21">
        <f>IF(A410="NA","",VLOOKUP(A410,PCN!A$2:Q$9999,15,FALSE))</f>
        <v>1309.9880000000001</v>
      </c>
      <c r="X410" s="21">
        <f>IF(A410="NA","",VLOOKUP(A410,TN_DOC!A$2:I$9999,8,FALSE))</f>
        <v>0.32479999999999998</v>
      </c>
      <c r="Y410" s="21">
        <f>IF(A410="NA","",VLOOKUP(A410,TN_DOC!A$2:I$9999,9,FALSE))</f>
        <v>2.6680000000000001</v>
      </c>
      <c r="Z410" s="3"/>
    </row>
    <row r="411" spans="1:26" x14ac:dyDescent="0.2">
      <c r="A411" s="3">
        <v>11101</v>
      </c>
      <c r="B411" s="10" t="str">
        <f>IF(A411="NA","",VLOOKUP(A411,'QAQC ID Reference Page'!A$2:G$10999,2,FALSE))</f>
        <v>OBS0821W3</v>
      </c>
      <c r="C411" s="20">
        <f>IF(A411="NA","",VLOOKUP(A411,'QAQC ID Reference Page'!A$2:G$10999,3,FALSE))</f>
        <v>44426</v>
      </c>
      <c r="D411" s="12">
        <f>IF(A411="NA","",VLOOKUP(A411,'QAQC ID Reference Page'!A$2:G$10999,4,FALSE))</f>
        <v>0.49305555555555558</v>
      </c>
      <c r="E411" s="3">
        <f>IF(A411="NA","",VLOOKUP(A411,'QAQC ID Reference Page'!A$2:G$10999,5,FALSE))</f>
        <v>1036</v>
      </c>
      <c r="F411" s="3" t="str">
        <f>IF(A411="NA","",VLOOKUP(A411,'QAQC ID Reference Page'!A$2:G$10999,6,FALSE))</f>
        <v>E7C</v>
      </c>
      <c r="G411" s="3" t="str">
        <f>IF(A411="NA","",VLOOKUP(A411,'QAQC ID Reference Page'!A$2:G$10999,7,FALSE))</f>
        <v>B</v>
      </c>
      <c r="H411" s="21">
        <f>IF(A411="NA","",VLOOKUP(A411,'Water Data'!G$2:O$9999,2,FALSE))</f>
        <v>5.2</v>
      </c>
      <c r="I411" s="21">
        <f>IF(A411="NA","",VLOOKUP(A411,'Water Data'!G$2:O$9999,3,FALSE))</f>
        <v>29.7</v>
      </c>
      <c r="J411" s="3">
        <f>IF(A411="NA","",VLOOKUP(A411,'Water Data'!G$2:O$9999,4,FALSE))</f>
        <v>23.03</v>
      </c>
      <c r="K411" s="3">
        <f>IF(A411="NA","",VLOOKUP(A411,'Water Data'!G$2:O$9999,6,FALSE))</f>
        <v>8.08</v>
      </c>
      <c r="L411" s="26">
        <f>IF(A411="NA","",VLOOKUP(A411,'Water Data'!G$2:O$9999,9,FALSE))</f>
        <v>20.99</v>
      </c>
      <c r="M411" s="22">
        <f>IF(A411="NA","",VLOOKUP(A411,Nutrients!A$2:L$9999,8,FALSE))</f>
        <v>0.48</v>
      </c>
      <c r="N411" s="22">
        <f>IF(A411="NA","",VLOOKUP(A411,Nutrients!A$2:L$9999,9,FALSE))</f>
        <v>0.52</v>
      </c>
      <c r="O411" s="23">
        <f>IF(A411="NA","",VLOOKUP(A411,Nutrients!A$2:L$9999,10,FALSE))</f>
        <v>8.6999999999999994E-2</v>
      </c>
      <c r="P411" s="22">
        <f>IF(A411="NA","",VLOOKUP(A411,Nutrients!A$2:L$9999,11,FALSE))</f>
        <v>2.12</v>
      </c>
      <c r="Q411" s="24">
        <f>IF(A411="NA","",VLOOKUP(A411,Nutrients!A$2:L$9999,12,FALSE))</f>
        <v>35.979999999999997</v>
      </c>
      <c r="R411" s="26">
        <f>IF(A411="NA","",VLOOKUP(A411,Chla!A$2:O$9999,15,FALSE))</f>
        <v>3.1365639999999999</v>
      </c>
      <c r="S411" s="3">
        <f>IF(A411="NA","",VLOOKUP(A411,TSS!A$2:L$9999,12,FALSE))</f>
        <v>44</v>
      </c>
      <c r="T411" s="21">
        <f>IF(A411="NA","",VLOOKUP(A411,PCN!A$2:Q$9999,11,FALSE))</f>
        <v>54.363999999999997</v>
      </c>
      <c r="U411" s="21">
        <f>IF(A411="NA","",VLOOKUP(A411,PCN!A$2:Q$9999,12,FALSE))</f>
        <v>1.7000000000000001E-2</v>
      </c>
      <c r="V411" s="21">
        <f>IF(A411="NA","",VLOOKUP(A411,PCN!A$2:Q$9999,14,FALSE))</f>
        <v>170</v>
      </c>
      <c r="W411" s="21">
        <f>IF(A411="NA","",VLOOKUP(A411,PCN!A$2:Q$9999,15,FALSE))</f>
        <v>1618.0219999999999</v>
      </c>
      <c r="X411" s="21">
        <f>IF(A411="NA","",VLOOKUP(A411,TN_DOC!A$2:I$9999,8,FALSE))</f>
        <v>0.57040000000000002</v>
      </c>
      <c r="Y411" s="21">
        <f>IF(A411="NA","",VLOOKUP(A411,TN_DOC!A$2:I$9999,9,FALSE))</f>
        <v>8.7219999999999995</v>
      </c>
      <c r="Z411" s="3"/>
    </row>
    <row r="412" spans="1:26" x14ac:dyDescent="0.2">
      <c r="A412" s="3">
        <v>11103</v>
      </c>
      <c r="B412" s="10" t="str">
        <f>IF(A412="NA","",VLOOKUP(A412,'QAQC ID Reference Page'!A$2:G$10999,2,FALSE))</f>
        <v>OBS0821W3</v>
      </c>
      <c r="C412" s="20">
        <f>IF(A412="NA","",VLOOKUP(A412,'QAQC ID Reference Page'!A$2:G$10999,3,FALSE))</f>
        <v>44426</v>
      </c>
      <c r="D412" s="12">
        <f>IF(A412="NA","",VLOOKUP(A412,'QAQC ID Reference Page'!A$2:G$10999,4,FALSE))</f>
        <v>0.51111111111111107</v>
      </c>
      <c r="E412" s="3">
        <f>IF(A412="NA","",VLOOKUP(A412,'QAQC ID Reference Page'!A$2:G$10999,5,FALSE))</f>
        <v>1037</v>
      </c>
      <c r="F412" s="3" t="str">
        <f>IF(A412="NA","",VLOOKUP(A412,'QAQC ID Reference Page'!A$2:G$10999,6,FALSE))</f>
        <v>E6</v>
      </c>
      <c r="G412" s="3" t="str">
        <f>IF(A412="NA","",VLOOKUP(A412,'QAQC ID Reference Page'!A$2:G$10999,7,FALSE))</f>
        <v>S</v>
      </c>
      <c r="H412" s="21">
        <f>IF(A412="NA","",VLOOKUP(A412,'Water Data'!G$2:O$9999,2,FALSE))</f>
        <v>8.4700000000000006</v>
      </c>
      <c r="I412" s="21">
        <f>IF(A412="NA","",VLOOKUP(A412,'Water Data'!G$2:O$9999,3,FALSE))</f>
        <v>31.2</v>
      </c>
      <c r="J412" s="3">
        <f>IF(A412="NA","",VLOOKUP(A412,'Water Data'!G$2:O$9999,4,FALSE))</f>
        <v>8.58</v>
      </c>
      <c r="K412" s="3">
        <f>IF(A412="NA","",VLOOKUP(A412,'Water Data'!G$2:O$9999,6,FALSE))</f>
        <v>8.44</v>
      </c>
      <c r="L412" s="26">
        <f>IF(A412="NA","",VLOOKUP(A412,'Water Data'!G$2:O$9999,9,FALSE))</f>
        <v>13.463333329999999</v>
      </c>
      <c r="M412" s="22">
        <f>IF(A412="NA","",VLOOKUP(A412,Nutrients!A$2:L$9999,8,FALSE))</f>
        <v>0.03</v>
      </c>
      <c r="N412" s="22">
        <f>IF(A412="NA","",VLOOKUP(A412,Nutrients!A$2:L$9999,9,FALSE))</f>
        <v>0.28999999999999998</v>
      </c>
      <c r="O412" s="23">
        <f>IF(A412="NA","",VLOOKUP(A412,Nutrients!A$2:L$9999,10,FALSE))</f>
        <v>1E-3</v>
      </c>
      <c r="P412" s="22">
        <f>IF(A412="NA","",VLOOKUP(A412,Nutrients!A$2:L$9999,11,FALSE))</f>
        <v>-0.23</v>
      </c>
      <c r="Q412" s="24">
        <f>IF(A412="NA","",VLOOKUP(A412,Nutrients!A$2:L$9999,12,FALSE))</f>
        <v>89.79</v>
      </c>
      <c r="R412" s="26">
        <f>IF(A412="NA","",VLOOKUP(A412,Chla!A$2:O$9999,15,FALSE))</f>
        <v>31.027829999999998</v>
      </c>
      <c r="S412" s="3">
        <f>IF(A412="NA","",VLOOKUP(A412,TSS!A$2:L$9999,12,FALSE))</f>
        <v>24</v>
      </c>
      <c r="T412" s="21">
        <f>IF(A412="NA","",VLOOKUP(A412,PCN!A$2:Q$9999,11,FALSE))</f>
        <v>82.424000000000007</v>
      </c>
      <c r="U412" s="21">
        <f>IF(A412="NA","",VLOOKUP(A412,PCN!A$2:Q$9999,12,FALSE))</f>
        <v>2.4E-2</v>
      </c>
      <c r="V412" s="21">
        <f>IF(A412="NA","",VLOOKUP(A412,PCN!A$2:Q$9999,14,FALSE))</f>
        <v>300</v>
      </c>
      <c r="W412" s="21">
        <f>IF(A412="NA","",VLOOKUP(A412,PCN!A$2:Q$9999,15,FALSE))</f>
        <v>2230.8359999999998</v>
      </c>
      <c r="X412" s="21">
        <f>IF(A412="NA","",VLOOKUP(A412,TN_DOC!A$2:I$9999,8,FALSE))</f>
        <v>0.2137</v>
      </c>
      <c r="Y412" s="21">
        <f>IF(A412="NA","",VLOOKUP(A412,TN_DOC!A$2:I$9999,9,FALSE))</f>
        <v>3.7669999999999999</v>
      </c>
      <c r="Z412" s="3"/>
    </row>
    <row r="413" spans="1:26" x14ac:dyDescent="0.2">
      <c r="A413" s="3">
        <v>11132</v>
      </c>
      <c r="B413" s="10" t="str">
        <f>IF(A413="NA","",VLOOKUP(A413,'QAQC ID Reference Page'!A$2:G$10999,2,FALSE))</f>
        <v>OBS0821W3</v>
      </c>
      <c r="C413" s="20">
        <f>IF(A413="NA","",VLOOKUP(A413,'QAQC ID Reference Page'!A$2:G$10999,3,FALSE))</f>
        <v>44427</v>
      </c>
      <c r="D413" s="12">
        <f>IF(A413="NA","",VLOOKUP(A413,'QAQC ID Reference Page'!A$2:G$10999,4,FALSE))</f>
        <v>0.28819444444444442</v>
      </c>
      <c r="E413" s="3">
        <f>IF(A413="NA","",VLOOKUP(A413,'QAQC ID Reference Page'!A$2:G$10999,5,FALSE))</f>
        <v>1028</v>
      </c>
      <c r="F413" s="3" t="str">
        <f>IF(A413="NA","",VLOOKUP(A413,'QAQC ID Reference Page'!A$2:G$10999,6,FALSE))</f>
        <v>B7C</v>
      </c>
      <c r="G413" s="3" t="str">
        <f>IF(A413="NA","",VLOOKUP(A413,'QAQC ID Reference Page'!A$2:G$10999,7,FALSE))</f>
        <v>S</v>
      </c>
      <c r="H413" s="21">
        <f>IF(A413="NA","",VLOOKUP(A413,'Water Data'!G$2:O$9999,2,FALSE))</f>
        <v>6.06</v>
      </c>
      <c r="I413" s="21">
        <f>IF(A413="NA","",VLOOKUP(A413,'Water Data'!G$2:O$9999,3,FALSE))</f>
        <v>30</v>
      </c>
      <c r="J413" s="3">
        <f>IF(A413="NA","",VLOOKUP(A413,'Water Data'!G$2:O$9999,4,FALSE))</f>
        <v>21.14</v>
      </c>
      <c r="K413" s="3">
        <f>IF(A413="NA","",VLOOKUP(A413,'Water Data'!G$2:O$9999,6,FALSE))</f>
        <v>8.1300000000000008</v>
      </c>
      <c r="L413" s="3">
        <f>IF(A413="NA","",VLOOKUP(A413,'Water Data'!G$2:O$9999,9,FALSE))</f>
        <v>19.86</v>
      </c>
      <c r="M413" s="22">
        <f>IF(A413="NA","",VLOOKUP(A413,Nutrients!A$2:L$9999,8,FALSE))</f>
        <v>0.16</v>
      </c>
      <c r="N413" s="22">
        <f>IF(A413="NA","",VLOOKUP(A413,Nutrients!A$2:L$9999,9,FALSE))</f>
        <v>0.23</v>
      </c>
      <c r="O413" s="23">
        <f>IF(A413="NA","",VLOOKUP(A413,Nutrients!A$2:L$9999,10,FALSE))</f>
        <v>3.3000000000000002E-2</v>
      </c>
      <c r="P413" s="22">
        <f>IF(A413="NA","",VLOOKUP(A413,Nutrients!A$2:L$9999,11,FALSE))</f>
        <v>-0.08</v>
      </c>
      <c r="Q413" s="24">
        <f>IF(A413="NA","",VLOOKUP(A413,Nutrients!A$2:L$9999,12,FALSE))</f>
        <v>25.86</v>
      </c>
      <c r="R413" s="26">
        <f>IF(A413="NA","",VLOOKUP(A413,Chla!A$2:O$9999,15,FALSE))</f>
        <v>3.9605299999999999</v>
      </c>
      <c r="S413" s="3">
        <f>IF(A413="NA","",VLOOKUP(A413,TSS!A$2:L$9999,12,FALSE))</f>
        <v>60</v>
      </c>
      <c r="T413" s="21">
        <f>IF(A413="NA","",VLOOKUP(A413,PCN!A$2:Q$9999,11,FALSE))</f>
        <v>0</v>
      </c>
      <c r="U413" s="21">
        <f>IF(A413="NA","",VLOOKUP(A413,PCN!A$2:Q$9999,12,FALSE))</f>
        <v>0</v>
      </c>
      <c r="V413" s="21">
        <f>IF(A413="NA","",VLOOKUP(A413,PCN!A$2:Q$9999,14,FALSE))</f>
        <v>0</v>
      </c>
      <c r="W413" s="21">
        <f>IF(A413="NA","",VLOOKUP(A413,PCN!A$2:Q$9999,15,FALSE))</f>
        <v>0</v>
      </c>
      <c r="X413" s="21">
        <f>IF(A413="NA","",VLOOKUP(A413,TN_DOC!A$2:I$9999,8,FALSE))</f>
        <v>0.32269999999999999</v>
      </c>
      <c r="Y413" s="21">
        <f>IF(A413="NA","",VLOOKUP(A413,TN_DOC!A$2:I$9999,9,FALSE))</f>
        <v>2.157</v>
      </c>
      <c r="Z413" s="3"/>
    </row>
    <row r="414" spans="1:26" x14ac:dyDescent="0.2">
      <c r="A414" s="3">
        <v>11133</v>
      </c>
      <c r="B414" s="10" t="str">
        <f>IF(A414="NA","",VLOOKUP(A414,'QAQC ID Reference Page'!A$2:G$10999,2,FALSE))</f>
        <v>OBS0821W3</v>
      </c>
      <c r="C414" s="20">
        <f>IF(A414="NA","",VLOOKUP(A414,'QAQC ID Reference Page'!A$2:G$10999,3,FALSE))</f>
        <v>44427</v>
      </c>
      <c r="D414" s="12">
        <f>IF(A414="NA","",VLOOKUP(A414,'QAQC ID Reference Page'!A$2:G$10999,4,FALSE))</f>
        <v>0.28819444444444442</v>
      </c>
      <c r="E414" s="3">
        <f>IF(A414="NA","",VLOOKUP(A414,'QAQC ID Reference Page'!A$2:G$10999,5,FALSE))</f>
        <v>1025</v>
      </c>
      <c r="F414" s="3" t="str">
        <f>IF(A414="NA","",VLOOKUP(A414,'QAQC ID Reference Page'!A$2:G$10999,6,FALSE))</f>
        <v>B7C</v>
      </c>
      <c r="G414" s="3" t="str">
        <f>IF(A414="NA","",VLOOKUP(A414,'QAQC ID Reference Page'!A$2:G$10999,7,FALSE))</f>
        <v>B</v>
      </c>
      <c r="H414" s="21">
        <f>IF(A414="NA","",VLOOKUP(A414,'Water Data'!G$2:O$9999,2,FALSE))</f>
        <v>6.18</v>
      </c>
      <c r="I414" s="21">
        <f>IF(A414="NA","",VLOOKUP(A414,'Water Data'!G$2:O$9999,3,FALSE))</f>
        <v>30</v>
      </c>
      <c r="J414" s="3">
        <f>IF(A414="NA","",VLOOKUP(A414,'Water Data'!G$2:O$9999,4,FALSE))</f>
        <v>24.95</v>
      </c>
      <c r="K414" s="3">
        <f>IF(A414="NA","",VLOOKUP(A414,'Water Data'!G$2:O$9999,6,FALSE))</f>
        <v>8.23</v>
      </c>
      <c r="L414" s="3">
        <f>IF(A414="NA","",VLOOKUP(A414,'Water Data'!G$2:O$9999,9,FALSE))</f>
        <v>21.54</v>
      </c>
      <c r="M414" s="22">
        <f>IF(A414="NA","",VLOOKUP(A414,Nutrients!A$2:L$9999,8,FALSE))</f>
        <v>0.13</v>
      </c>
      <c r="N414" s="22">
        <f>IF(A414="NA","",VLOOKUP(A414,Nutrients!A$2:L$9999,9,FALSE))</f>
        <v>0.2</v>
      </c>
      <c r="O414" s="23">
        <f>IF(A414="NA","",VLOOKUP(A414,Nutrients!A$2:L$9999,10,FALSE))</f>
        <v>-4.0000000000000001E-3</v>
      </c>
      <c r="P414" s="22">
        <f>IF(A414="NA","",VLOOKUP(A414,Nutrients!A$2:L$9999,11,FALSE))</f>
        <v>-0.11</v>
      </c>
      <c r="Q414" s="24">
        <f>IF(A414="NA","",VLOOKUP(A414,Nutrients!A$2:L$9999,12,FALSE))</f>
        <v>22.46</v>
      </c>
      <c r="R414" s="26">
        <f>IF(A414="NA","",VLOOKUP(A414,Chla!A$2:O$9999,15,FALSE))</f>
        <v>2.3269800000000003</v>
      </c>
      <c r="S414" s="3">
        <f>IF(A414="NA","",VLOOKUP(A414,TSS!A$2:L$9999,12,FALSE))</f>
        <v>76</v>
      </c>
      <c r="T414" s="21">
        <f>IF(A414="NA","",VLOOKUP(A414,PCN!A$2:Q$9999,11,FALSE))</f>
        <v>0</v>
      </c>
      <c r="U414" s="21">
        <f>IF(A414="NA","",VLOOKUP(A414,PCN!A$2:Q$9999,12,FALSE))</f>
        <v>0</v>
      </c>
      <c r="V414" s="21">
        <f>IF(A414="NA","",VLOOKUP(A414,PCN!A$2:Q$9999,14,FALSE))</f>
        <v>0</v>
      </c>
      <c r="W414" s="21">
        <f>IF(A414="NA","",VLOOKUP(A414,PCN!A$2:Q$9999,15,FALSE))</f>
        <v>0</v>
      </c>
      <c r="X414" s="21">
        <f>IF(A414="NA","",VLOOKUP(A414,TN_DOC!A$2:I$9999,8,FALSE))</f>
        <v>0.60119999999999996</v>
      </c>
      <c r="Y414" s="21">
        <f>IF(A414="NA","",VLOOKUP(A414,TN_DOC!A$2:I$9999,9,FALSE))</f>
        <v>4.0069999999999997</v>
      </c>
      <c r="Z414" s="3"/>
    </row>
    <row r="415" spans="1:26" x14ac:dyDescent="0.2">
      <c r="A415" s="3">
        <v>11121</v>
      </c>
      <c r="B415" s="10" t="str">
        <f>IF(A415="NA","",VLOOKUP(A415,'QAQC ID Reference Page'!A$2:G$10999,2,FALSE))</f>
        <v>OBS0821W3</v>
      </c>
      <c r="C415" s="20">
        <f>IF(A415="NA","",VLOOKUP(A415,'QAQC ID Reference Page'!A$2:G$10999,3,FALSE))</f>
        <v>44427</v>
      </c>
      <c r="D415" s="12">
        <f>IF(A415="NA","",VLOOKUP(A415,'QAQC ID Reference Page'!A$2:G$10999,4,FALSE))</f>
        <v>0.31666666666666665</v>
      </c>
      <c r="E415" s="3">
        <f>IF(A415="NA","",VLOOKUP(A415,'QAQC ID Reference Page'!A$2:G$10999,5,FALSE))</f>
        <v>1009</v>
      </c>
      <c r="F415" s="3" t="str">
        <f>IF(A415="NA","",VLOOKUP(A415,'QAQC ID Reference Page'!A$2:G$10999,6,FALSE))</f>
        <v>B11</v>
      </c>
      <c r="G415" s="3" t="str">
        <f>IF(A415="NA","",VLOOKUP(A415,'QAQC ID Reference Page'!A$2:G$10999,7,FALSE))</f>
        <v>S</v>
      </c>
      <c r="H415" s="21">
        <f>IF(A415="NA","",VLOOKUP(A415,'Water Data'!G$2:O$9999,2,FALSE))</f>
        <v>2.88</v>
      </c>
      <c r="I415" s="21">
        <f>IF(A415="NA","",VLOOKUP(A415,'Water Data'!G$2:O$9999,3,FALSE))</f>
        <v>29.2</v>
      </c>
      <c r="J415" s="3">
        <f>IF(A415="NA","",VLOOKUP(A415,'Water Data'!G$2:O$9999,4,FALSE))</f>
        <v>16.2</v>
      </c>
      <c r="K415" s="3">
        <f>IF(A415="NA","",VLOOKUP(A415,'Water Data'!G$2:O$9999,6,FALSE))</f>
        <v>7.53</v>
      </c>
      <c r="L415" s="3">
        <f>IF(A415="NA","",VLOOKUP(A415,'Water Data'!G$2:O$9999,9,FALSE))</f>
        <v>20.23</v>
      </c>
      <c r="M415" s="22">
        <f>IF(A415="NA","",VLOOKUP(A415,Nutrients!A$2:L$9999,8,FALSE))</f>
        <v>-0.02</v>
      </c>
      <c r="N415" s="22">
        <f>IF(A415="NA","",VLOOKUP(A415,Nutrients!A$2:L$9999,9,FALSE))</f>
        <v>1.01</v>
      </c>
      <c r="O415" s="23">
        <f>IF(A415="NA","",VLOOKUP(A415,Nutrients!A$2:L$9999,10,FALSE))</f>
        <v>-6.0000000000000001E-3</v>
      </c>
      <c r="P415" s="22">
        <f>IF(A415="NA","",VLOOKUP(A415,Nutrients!A$2:L$9999,11,FALSE))</f>
        <v>0.01</v>
      </c>
      <c r="Q415" s="24">
        <f>IF(A415="NA","",VLOOKUP(A415,Nutrients!A$2:L$9999,12,FALSE))</f>
        <v>80</v>
      </c>
      <c r="R415" s="26">
        <f>IF(A415="NA","",VLOOKUP(A415,Chla!A$2:O$9999,15,FALSE))</f>
        <v>27.838908000000004</v>
      </c>
      <c r="S415" s="3">
        <f>IF(A415="NA","",VLOOKUP(A415,TSS!A$2:L$9999,12,FALSE))</f>
        <v>56</v>
      </c>
      <c r="T415" s="21">
        <f>IF(A415="NA","",VLOOKUP(A415,PCN!A$2:Q$9999,11,FALSE))</f>
        <v>0</v>
      </c>
      <c r="U415" s="21">
        <f>IF(A415="NA","",VLOOKUP(A415,PCN!A$2:Q$9999,12,FALSE))</f>
        <v>0</v>
      </c>
      <c r="V415" s="21">
        <f>IF(A415="NA","",VLOOKUP(A415,PCN!A$2:Q$9999,14,FALSE))</f>
        <v>0</v>
      </c>
      <c r="W415" s="21">
        <f>IF(A415="NA","",VLOOKUP(A415,PCN!A$2:Q$9999,15,FALSE))</f>
        <v>0</v>
      </c>
      <c r="X415" s="21">
        <f>IF(A415="NA","",VLOOKUP(A415,TN_DOC!A$2:I$9999,8,FALSE))</f>
        <v>2.387</v>
      </c>
      <c r="Y415" s="21">
        <f>IF(A415="NA","",VLOOKUP(A415,TN_DOC!A$2:I$9999,9,FALSE))</f>
        <v>16.82</v>
      </c>
      <c r="Z415" s="3"/>
    </row>
    <row r="416" spans="1:26" x14ac:dyDescent="0.2">
      <c r="A416" s="3">
        <v>11118</v>
      </c>
      <c r="B416" s="10" t="str">
        <f>IF(A416="NA","",VLOOKUP(A416,'QAQC ID Reference Page'!A$2:G$10999,2,FALSE))</f>
        <v>OBS0821W3</v>
      </c>
      <c r="C416" s="20">
        <f>IF(A416="NA","",VLOOKUP(A416,'QAQC ID Reference Page'!A$2:G$10999,3,FALSE))</f>
        <v>44427</v>
      </c>
      <c r="D416" s="12">
        <f>IF(A416="NA","",VLOOKUP(A416,'QAQC ID Reference Page'!A$2:G$10999,4,FALSE))</f>
        <v>0.33263888888888887</v>
      </c>
      <c r="E416" s="3">
        <f>IF(A416="NA","",VLOOKUP(A416,'QAQC ID Reference Page'!A$2:G$10999,5,FALSE))</f>
        <v>1005</v>
      </c>
      <c r="F416" s="3" t="str">
        <f>IF(A416="NA","",VLOOKUP(A416,'QAQC ID Reference Page'!A$2:G$10999,6,FALSE))</f>
        <v>BSR</v>
      </c>
      <c r="G416" s="3" t="str">
        <f>IF(A416="NA","",VLOOKUP(A416,'QAQC ID Reference Page'!A$2:G$10999,7,FALSE))</f>
        <v>S</v>
      </c>
      <c r="H416" s="21">
        <f>IF(A416="NA","",VLOOKUP(A416,'Water Data'!G$2:O$9999,2,FALSE))</f>
        <v>4.83</v>
      </c>
      <c r="I416" s="21">
        <f>IF(A416="NA","",VLOOKUP(A416,'Water Data'!G$2:O$9999,3,FALSE))</f>
        <v>29.8</v>
      </c>
      <c r="J416" s="3">
        <f>IF(A416="NA","",VLOOKUP(A416,'Water Data'!G$2:O$9999,4,FALSE))</f>
        <v>13.87</v>
      </c>
      <c r="K416" s="3">
        <f>IF(A416="NA","",VLOOKUP(A416,'Water Data'!G$2:O$9999,6,FALSE))</f>
        <v>7.63</v>
      </c>
      <c r="L416" s="3">
        <f>IF(A416="NA","",VLOOKUP(A416,'Water Data'!G$2:O$9999,9,FALSE))</f>
        <v>17.489999999999998</v>
      </c>
      <c r="M416" s="22">
        <f>IF(A416="NA","",VLOOKUP(A416,Nutrients!A$2:L$9999,8,FALSE))</f>
        <v>0.09</v>
      </c>
      <c r="N416" s="22">
        <f>IF(A416="NA","",VLOOKUP(A416,Nutrients!A$2:L$9999,9,FALSE))</f>
        <v>2.34</v>
      </c>
      <c r="O416" s="23">
        <f>IF(A416="NA","",VLOOKUP(A416,Nutrients!A$2:L$9999,10,FALSE))</f>
        <v>8.0000000000000002E-3</v>
      </c>
      <c r="P416" s="22">
        <f>IF(A416="NA","",VLOOKUP(A416,Nutrients!A$2:L$9999,11,FALSE))</f>
        <v>2.82</v>
      </c>
      <c r="Q416" s="24">
        <f>IF(A416="NA","",VLOOKUP(A416,Nutrients!A$2:L$9999,12,FALSE))</f>
        <v>98.03</v>
      </c>
      <c r="R416" s="26">
        <f>IF(A416="NA","",VLOOKUP(A416,Chla!A$2:O$9999,15,FALSE))</f>
        <v>169.22066666666666</v>
      </c>
      <c r="S416" s="26">
        <f>IF(A416="NA","",VLOOKUP(A416,TSS!A$2:L$9999,12,FALSE))</f>
        <v>75.268817204301072</v>
      </c>
      <c r="T416" s="21">
        <f>IF(A416="NA","",VLOOKUP(A416,PCN!A$2:Q$9999,11,FALSE))</f>
        <v>0</v>
      </c>
      <c r="U416" s="21">
        <f>IF(A416="NA","",VLOOKUP(A416,PCN!A$2:Q$9999,12,FALSE))</f>
        <v>0</v>
      </c>
      <c r="V416" s="21">
        <f>IF(A416="NA","",VLOOKUP(A416,PCN!A$2:Q$9999,14,FALSE))</f>
        <v>0</v>
      </c>
      <c r="W416" s="21">
        <f>IF(A416="NA","",VLOOKUP(A416,PCN!A$2:Q$9999,15,FALSE))</f>
        <v>0</v>
      </c>
      <c r="X416" s="21">
        <f>IF(A416="NA","",VLOOKUP(A416,TN_DOC!A$2:I$9999,8,FALSE))</f>
        <v>0.96099999999999997</v>
      </c>
      <c r="Y416" s="21">
        <f>IF(A416="NA","",VLOOKUP(A416,TN_DOC!A$2:I$9999,9,FALSE))</f>
        <v>4.2320000000000002</v>
      </c>
      <c r="Z416" s="3"/>
    </row>
    <row r="417" spans="1:26" x14ac:dyDescent="0.2">
      <c r="A417" s="3">
        <v>11119</v>
      </c>
      <c r="B417" s="10" t="str">
        <f>IF(A417="NA","",VLOOKUP(A417,'QAQC ID Reference Page'!A$2:G$10999,2,FALSE))</f>
        <v>OBS0821W3</v>
      </c>
      <c r="C417" s="20">
        <f>IF(A417="NA","",VLOOKUP(A417,'QAQC ID Reference Page'!A$2:G$10999,3,FALSE))</f>
        <v>44427</v>
      </c>
      <c r="D417" s="12">
        <f>IF(A417="NA","",VLOOKUP(A417,'QAQC ID Reference Page'!A$2:G$10999,4,FALSE))</f>
        <v>0.34930555555555554</v>
      </c>
      <c r="E417" s="3">
        <f>IF(A417="NA","",VLOOKUP(A417,'QAQC ID Reference Page'!A$2:G$10999,5,FALSE))</f>
        <v>1040</v>
      </c>
      <c r="F417" s="3" t="str">
        <f>IF(A417="NA","",VLOOKUP(A417,'QAQC ID Reference Page'!A$2:G$10999,6,FALSE))</f>
        <v>D11</v>
      </c>
      <c r="G417" s="3" t="str">
        <f>IF(A417="NA","",VLOOKUP(A417,'QAQC ID Reference Page'!A$2:G$10999,7,FALSE))</f>
        <v>S</v>
      </c>
      <c r="H417" s="21">
        <f>IF(A417="NA","",VLOOKUP(A417,'Water Data'!G$2:O$9999,2,FALSE))</f>
        <v>6.38</v>
      </c>
      <c r="I417" s="21">
        <f>IF(A417="NA","",VLOOKUP(A417,'Water Data'!G$2:O$9999,3,FALSE))</f>
        <v>30</v>
      </c>
      <c r="J417" s="3">
        <f>IF(A417="NA","",VLOOKUP(A417,'Water Data'!G$2:O$9999,4,FALSE))</f>
        <v>13.98</v>
      </c>
      <c r="K417" s="3">
        <f>IF(A417="NA","",VLOOKUP(A417,'Water Data'!G$2:O$9999,6,FALSE))</f>
        <v>8.1300000000000008</v>
      </c>
      <c r="L417" s="3">
        <f>IF(A417="NA","",VLOOKUP(A417,'Water Data'!G$2:O$9999,9,FALSE))</f>
        <v>16.09</v>
      </c>
      <c r="M417" s="22">
        <f>IF(A417="NA","",VLOOKUP(A417,Nutrients!A$2:L$9999,8,FALSE))</f>
        <v>0</v>
      </c>
      <c r="N417" s="22">
        <f>IF(A417="NA","",VLOOKUP(A417,Nutrients!A$2:L$9999,9,FALSE))</f>
        <v>0.82</v>
      </c>
      <c r="O417" s="23">
        <f>IF(A417="NA","",VLOOKUP(A417,Nutrients!A$2:L$9999,10,FALSE))</f>
        <v>3.3000000000000002E-2</v>
      </c>
      <c r="P417" s="22">
        <f>IF(A417="NA","",VLOOKUP(A417,Nutrients!A$2:L$9999,11,FALSE))</f>
        <v>-0.26</v>
      </c>
      <c r="Q417" s="24">
        <f>IF(A417="NA","",VLOOKUP(A417,Nutrients!A$2:L$9999,12,FALSE))</f>
        <v>95.24</v>
      </c>
      <c r="R417" s="26">
        <f>IF(A417="NA","",VLOOKUP(A417,Chla!A$2:O$9999,15,FALSE))</f>
        <v>12.933236000000001</v>
      </c>
      <c r="S417" s="3">
        <f>IF(A417="NA","",VLOOKUP(A417,TSS!A$2:L$9999,12,FALSE))</f>
        <v>52</v>
      </c>
      <c r="T417" s="21">
        <f>IF(A417="NA","",VLOOKUP(A417,PCN!A$2:Q$9999,11,FALSE))</f>
        <v>0</v>
      </c>
      <c r="U417" s="21">
        <f>IF(A417="NA","",VLOOKUP(A417,PCN!A$2:Q$9999,12,FALSE))</f>
        <v>0</v>
      </c>
      <c r="V417" s="21">
        <f>IF(A417="NA","",VLOOKUP(A417,PCN!A$2:Q$9999,14,FALSE))</f>
        <v>0</v>
      </c>
      <c r="W417" s="21">
        <f>IF(A417="NA","",VLOOKUP(A417,PCN!A$2:Q$9999,15,FALSE))</f>
        <v>0</v>
      </c>
      <c r="X417" s="21">
        <f>IF(A417="NA","",VLOOKUP(A417,TN_DOC!A$2:I$9999,8,FALSE))</f>
        <v>0.3231</v>
      </c>
      <c r="Y417" s="21">
        <f>IF(A417="NA","",VLOOKUP(A417,TN_DOC!A$2:I$9999,9,FALSE))</f>
        <v>2.3210000000000002</v>
      </c>
      <c r="Z417" s="3"/>
    </row>
    <row r="418" spans="1:26" x14ac:dyDescent="0.2">
      <c r="A418" s="3">
        <v>11126</v>
      </c>
      <c r="B418" s="10" t="str">
        <f>IF(A418="NA","",VLOOKUP(A418,'QAQC ID Reference Page'!A$2:G$10999,2,FALSE))</f>
        <v>OBS0821W3</v>
      </c>
      <c r="C418" s="20">
        <f>IF(A418="NA","",VLOOKUP(A418,'QAQC ID Reference Page'!A$2:G$10999,3,FALSE))</f>
        <v>44427</v>
      </c>
      <c r="D418" s="12">
        <f>IF(A418="NA","",VLOOKUP(A418,'QAQC ID Reference Page'!A$2:G$10999,4,FALSE))</f>
        <v>0.37847222222222221</v>
      </c>
      <c r="E418" s="3">
        <f>IF(A418="NA","",VLOOKUP(A418,'QAQC ID Reference Page'!A$2:G$10999,5,FALSE))</f>
        <v>1008</v>
      </c>
      <c r="F418" s="3" t="str">
        <f>IF(A418="NA","",VLOOKUP(A418,'QAQC ID Reference Page'!A$2:G$10999,6,FALSE))</f>
        <v>C9</v>
      </c>
      <c r="G418" s="3" t="str">
        <f>IF(A418="NA","",VLOOKUP(A418,'QAQC ID Reference Page'!A$2:G$10999,7,FALSE))</f>
        <v>S</v>
      </c>
      <c r="H418" s="21">
        <f>IF(A418="NA","",VLOOKUP(A418,'Water Data'!G$2:O$9999,2,FALSE))</f>
        <v>5.04</v>
      </c>
      <c r="I418" s="21">
        <f>IF(A418="NA","",VLOOKUP(A418,'Water Data'!G$2:O$9999,3,FALSE))</f>
        <v>29.7</v>
      </c>
      <c r="J418" s="3">
        <f>IF(A418="NA","",VLOOKUP(A418,'Water Data'!G$2:O$9999,4,FALSE))</f>
        <v>20.9</v>
      </c>
      <c r="K418" s="3">
        <f>IF(A418="NA","",VLOOKUP(A418,'Water Data'!G$2:O$9999,6,FALSE))</f>
        <v>8.3800000000000008</v>
      </c>
      <c r="L418" s="3">
        <f>IF(A418="NA","",VLOOKUP(A418,'Water Data'!G$2:O$9999,9,FALSE))</f>
        <v>20.29</v>
      </c>
      <c r="M418" s="22">
        <f>IF(A418="NA","",VLOOKUP(A418,Nutrients!A$2:L$9999,8,FALSE))</f>
        <v>0.64</v>
      </c>
      <c r="N418" s="22">
        <f>IF(A418="NA","",VLOOKUP(A418,Nutrients!A$2:L$9999,9,FALSE))</f>
        <v>0.62</v>
      </c>
      <c r="O418" s="23">
        <f>IF(A418="NA","",VLOOKUP(A418,Nutrients!A$2:L$9999,10,FALSE))</f>
        <v>5.5E-2</v>
      </c>
      <c r="P418" s="22">
        <f>IF(A418="NA","",VLOOKUP(A418,Nutrients!A$2:L$9999,11,FALSE))</f>
        <v>0.98</v>
      </c>
      <c r="Q418" s="24">
        <f>IF(A418="NA","",VLOOKUP(A418,Nutrients!A$2:L$9999,12,FALSE))</f>
        <v>42.16</v>
      </c>
      <c r="R418" s="26">
        <f>IF(A418="NA","",VLOOKUP(A418,Chla!A$2:O$9999,15,FALSE))</f>
        <v>3.5704499999999997</v>
      </c>
      <c r="S418" s="3">
        <f>IF(A418="NA","",VLOOKUP(A418,TSS!A$2:L$9999,12,FALSE))</f>
        <v>64</v>
      </c>
      <c r="T418" s="21">
        <f>IF(A418="NA","",VLOOKUP(A418,PCN!A$2:Q$9999,11,FALSE))</f>
        <v>0</v>
      </c>
      <c r="U418" s="21">
        <f>IF(A418="NA","",VLOOKUP(A418,PCN!A$2:Q$9999,12,FALSE))</f>
        <v>0</v>
      </c>
      <c r="V418" s="21">
        <f>IF(A418="NA","",VLOOKUP(A418,PCN!A$2:Q$9999,14,FALSE))</f>
        <v>0</v>
      </c>
      <c r="W418" s="21">
        <f>IF(A418="NA","",VLOOKUP(A418,PCN!A$2:Q$9999,15,FALSE))</f>
        <v>0</v>
      </c>
      <c r="X418" s="21">
        <f>IF(A418="NA","",VLOOKUP(A418,TN_DOC!A$2:I$9999,8,FALSE))</f>
        <v>2.3159999999999998</v>
      </c>
      <c r="Y418" s="21">
        <f>IF(A418="NA","",VLOOKUP(A418,TN_DOC!A$2:I$9999,9,FALSE))</f>
        <v>5.6740000000000004</v>
      </c>
      <c r="Z418" s="3"/>
    </row>
    <row r="419" spans="1:26" x14ac:dyDescent="0.2">
      <c r="A419" s="3">
        <v>11120</v>
      </c>
      <c r="B419" s="10" t="str">
        <f>IF(A419="NA","",VLOOKUP(A419,'QAQC ID Reference Page'!A$2:G$10999,2,FALSE))</f>
        <v>OBS0821W3</v>
      </c>
      <c r="C419" s="20">
        <f>IF(A419="NA","",VLOOKUP(A419,'QAQC ID Reference Page'!A$2:G$10999,3,FALSE))</f>
        <v>44427</v>
      </c>
      <c r="D419" s="12">
        <f>IF(A419="NA","",VLOOKUP(A419,'QAQC ID Reference Page'!A$2:G$10999,4,FALSE))</f>
        <v>0.40416666666666667</v>
      </c>
      <c r="E419" s="3">
        <f>IF(A419="NA","",VLOOKUP(A419,'QAQC ID Reference Page'!A$2:G$10999,5,FALSE))</f>
        <v>1024</v>
      </c>
      <c r="F419" s="3" t="str">
        <f>IF(A419="NA","",VLOOKUP(A419,'QAQC ID Reference Page'!A$2:G$10999,6,FALSE))</f>
        <v>C7C</v>
      </c>
      <c r="G419" s="3" t="str">
        <f>IF(A419="NA","",VLOOKUP(A419,'QAQC ID Reference Page'!A$2:G$10999,7,FALSE))</f>
        <v>S</v>
      </c>
      <c r="H419" s="21">
        <f>IF(A419="NA","",VLOOKUP(A419,'Water Data'!G$2:O$9999,2,FALSE))</f>
        <v>7.07</v>
      </c>
      <c r="I419" s="21">
        <f>IF(A419="NA","",VLOOKUP(A419,'Water Data'!G$2:O$9999,3,FALSE))</f>
        <v>30.1</v>
      </c>
      <c r="J419" s="3">
        <f>IF(A419="NA","",VLOOKUP(A419,'Water Data'!G$2:O$9999,4,FALSE))</f>
        <v>15.37</v>
      </c>
      <c r="K419" s="3">
        <f>IF(A419="NA","",VLOOKUP(A419,'Water Data'!G$2:O$9999,6,FALSE))</f>
        <v>8.1999999999999993</v>
      </c>
      <c r="L419" s="3">
        <f>IF(A419="NA","",VLOOKUP(A419,'Water Data'!G$2:O$9999,9,FALSE))</f>
        <v>16.920000000000002</v>
      </c>
      <c r="M419" s="22">
        <f>IF(A419="NA","",VLOOKUP(A419,Nutrients!A$2:L$9999,8,FALSE))</f>
        <v>0.15</v>
      </c>
      <c r="N419" s="22">
        <f>IF(A419="NA","",VLOOKUP(A419,Nutrients!A$2:L$9999,9,FALSE))</f>
        <v>0.67</v>
      </c>
      <c r="O419" s="23">
        <f>IF(A419="NA","",VLOOKUP(A419,Nutrients!A$2:L$9999,10,FALSE))</f>
        <v>-8.3000000000000004E-2</v>
      </c>
      <c r="P419" s="22">
        <f>IF(A419="NA","",VLOOKUP(A419,Nutrients!A$2:L$9999,11,FALSE))</f>
        <v>0.28999999999999998</v>
      </c>
      <c r="Q419" s="24">
        <f>IF(A419="NA","",VLOOKUP(A419,Nutrients!A$2:L$9999,12,FALSE))</f>
        <v>32.08</v>
      </c>
      <c r="R419" s="26">
        <f>IF(A419="NA","",VLOOKUP(A419,Chla!A$2:O$9999,15,FALSE))</f>
        <v>7.4667079999999988</v>
      </c>
      <c r="S419" s="3">
        <f>IF(A419="NA","",VLOOKUP(A419,TSS!A$2:L$9999,12,FALSE))</f>
        <v>48</v>
      </c>
      <c r="T419" s="21">
        <f>IF(A419="NA","",VLOOKUP(A419,PCN!A$2:Q$9999,11,FALSE))</f>
        <v>0</v>
      </c>
      <c r="U419" s="21">
        <f>IF(A419="NA","",VLOOKUP(A419,PCN!A$2:Q$9999,12,FALSE))</f>
        <v>0</v>
      </c>
      <c r="V419" s="21">
        <f>IF(A419="NA","",VLOOKUP(A419,PCN!A$2:Q$9999,14,FALSE))</f>
        <v>0</v>
      </c>
      <c r="W419" s="21">
        <f>IF(A419="NA","",VLOOKUP(A419,PCN!A$2:Q$9999,15,FALSE))</f>
        <v>0</v>
      </c>
      <c r="X419" s="21">
        <f>IF(A419="NA","",VLOOKUP(A419,TN_DOC!A$2:I$9999,8,FALSE))</f>
        <v>7.8330000000000002</v>
      </c>
      <c r="Y419" s="21">
        <f>IF(A419="NA","",VLOOKUP(A419,TN_DOC!A$2:I$9999,9,FALSE))</f>
        <v>17.38</v>
      </c>
      <c r="Z419" s="3"/>
    </row>
    <row r="420" spans="1:26" x14ac:dyDescent="0.2">
      <c r="A420" s="3">
        <v>11136</v>
      </c>
      <c r="B420" s="10" t="str">
        <f>IF(A420="NA","",VLOOKUP(A420,'QAQC ID Reference Page'!A$2:G$10999,2,FALSE))</f>
        <v>OBS0821W3</v>
      </c>
      <c r="C420" s="20">
        <f>IF(A420="NA","",VLOOKUP(A420,'QAQC ID Reference Page'!A$2:G$10999,3,FALSE))</f>
        <v>44427</v>
      </c>
      <c r="D420" s="12">
        <f>IF(A420="NA","",VLOOKUP(A420,'QAQC ID Reference Page'!A$2:G$10999,4,FALSE))</f>
        <v>0.40416666666666667</v>
      </c>
      <c r="E420" s="3">
        <f>IF(A420="NA","",VLOOKUP(A420,'QAQC ID Reference Page'!A$2:G$10999,5,FALSE))</f>
        <v>1004</v>
      </c>
      <c r="F420" s="3" t="str">
        <f>IF(A420="NA","",VLOOKUP(A420,'QAQC ID Reference Page'!A$2:G$10999,6,FALSE))</f>
        <v>C7C</v>
      </c>
      <c r="G420" s="3" t="str">
        <f>IF(A420="NA","",VLOOKUP(A420,'QAQC ID Reference Page'!A$2:G$10999,7,FALSE))</f>
        <v>B</v>
      </c>
      <c r="H420" s="21">
        <f>IF(A420="NA","",VLOOKUP(A420,'Water Data'!G$2:O$9999,2,FALSE))</f>
        <v>6.34</v>
      </c>
      <c r="I420" s="21">
        <f>IF(A420="NA","",VLOOKUP(A420,'Water Data'!G$2:O$9999,3,FALSE))</f>
        <v>29.78</v>
      </c>
      <c r="J420" s="3">
        <f>IF(A420="NA","",VLOOKUP(A420,'Water Data'!G$2:O$9999,4,FALSE))</f>
        <v>20.99</v>
      </c>
      <c r="K420" s="3">
        <f>IF(A420="NA","",VLOOKUP(A420,'Water Data'!G$2:O$9999,6,FALSE))</f>
        <v>8.2100000000000009</v>
      </c>
      <c r="L420" s="3">
        <f>IF(A420="NA","",VLOOKUP(A420,'Water Data'!G$2:O$9999,9,FALSE))</f>
        <v>19.649999999999999</v>
      </c>
      <c r="M420" s="22">
        <f>IF(A420="NA","",VLOOKUP(A420,Nutrients!A$2:L$9999,8,FALSE))</f>
        <v>0.23</v>
      </c>
      <c r="N420" s="22">
        <f>IF(A420="NA","",VLOOKUP(A420,Nutrients!A$2:L$9999,9,FALSE))</f>
        <v>0.74</v>
      </c>
      <c r="O420" s="23">
        <f>IF(A420="NA","",VLOOKUP(A420,Nutrients!A$2:L$9999,10,FALSE))</f>
        <v>0.95799999999999996</v>
      </c>
      <c r="P420" s="22">
        <f>IF(A420="NA","",VLOOKUP(A420,Nutrients!A$2:L$9999,11,FALSE))</f>
        <v>0.35</v>
      </c>
      <c r="Q420" s="24">
        <f>IF(A420="NA","",VLOOKUP(A420,Nutrients!A$2:L$9999,12,FALSE))</f>
        <v>23.07</v>
      </c>
      <c r="R420" s="26">
        <f>IF(A420="NA","",VLOOKUP(A420,Chla!A$2:O$9999,15,FALSE))</f>
        <v>4.4372749999999996</v>
      </c>
      <c r="S420" s="3">
        <f>IF(A420="NA","",VLOOKUP(A420,TSS!A$2:L$9999,12,FALSE))</f>
        <v>64</v>
      </c>
      <c r="T420" s="21">
        <f>IF(A420="NA","",VLOOKUP(A420,PCN!A$2:Q$9999,11,FALSE))</f>
        <v>0</v>
      </c>
      <c r="U420" s="21">
        <f>IF(A420="NA","",VLOOKUP(A420,PCN!A$2:Q$9999,12,FALSE))</f>
        <v>0</v>
      </c>
      <c r="V420" s="21">
        <f>IF(A420="NA","",VLOOKUP(A420,PCN!A$2:Q$9999,14,FALSE))</f>
        <v>0</v>
      </c>
      <c r="W420" s="21">
        <f>IF(A420="NA","",VLOOKUP(A420,PCN!A$2:Q$9999,15,FALSE))</f>
        <v>0</v>
      </c>
      <c r="X420" s="21">
        <f>IF(A420="NA","",VLOOKUP(A420,TN_DOC!A$2:I$9999,8,FALSE))</f>
        <v>2.831</v>
      </c>
      <c r="Y420" s="21">
        <f>IF(A420="NA","",VLOOKUP(A420,TN_DOC!A$2:I$9999,9,FALSE))</f>
        <v>11.35</v>
      </c>
      <c r="Z420" s="3"/>
    </row>
    <row r="421" spans="1:26" x14ac:dyDescent="0.2">
      <c r="A421" s="3">
        <v>11127</v>
      </c>
      <c r="B421" s="10" t="str">
        <f>IF(A421="NA","",VLOOKUP(A421,'QAQC ID Reference Page'!A$2:G$10999,2,FALSE))</f>
        <v>OBS0821W3</v>
      </c>
      <c r="C421" s="20">
        <f>IF(A421="NA","",VLOOKUP(A421,'QAQC ID Reference Page'!A$2:G$10999,3,FALSE))</f>
        <v>44427</v>
      </c>
      <c r="D421" s="12">
        <f>IF(A421="NA","",VLOOKUP(A421,'QAQC ID Reference Page'!A$2:G$10999,4,FALSE))</f>
        <v>0.44097222222222221</v>
      </c>
      <c r="E421" s="3">
        <f>IF(A421="NA","",VLOOKUP(A421,'QAQC ID Reference Page'!A$2:G$10999,5,FALSE))</f>
        <v>1011</v>
      </c>
      <c r="F421" s="3" t="str">
        <f>IF(A421="NA","",VLOOKUP(A421,'QAQC ID Reference Page'!A$2:G$10999,6,FALSE))</f>
        <v>C5-1</v>
      </c>
      <c r="G421" s="3" t="str">
        <f>IF(A421="NA","",VLOOKUP(A421,'QAQC ID Reference Page'!A$2:G$10999,7,FALSE))</f>
        <v>S</v>
      </c>
      <c r="H421" s="21">
        <f>IF(A421="NA","",VLOOKUP(A421,'Water Data'!G$2:O$9999,2,FALSE))</f>
        <v>6.09</v>
      </c>
      <c r="I421" s="21">
        <f>IF(A421="NA","",VLOOKUP(A421,'Water Data'!G$2:O$9999,3,FALSE))</f>
        <v>30.4</v>
      </c>
      <c r="J421" s="3">
        <f>IF(A421="NA","",VLOOKUP(A421,'Water Data'!G$2:O$9999,4,FALSE))</f>
        <v>12.35</v>
      </c>
      <c r="K421" s="3">
        <f>IF(A421="NA","",VLOOKUP(A421,'Water Data'!G$2:O$9999,6,FALSE))</f>
        <v>8.26</v>
      </c>
      <c r="L421" s="3">
        <f>IF(A421="NA","",VLOOKUP(A421,'Water Data'!G$2:O$9999,9,FALSE))</f>
        <v>15.43</v>
      </c>
      <c r="M421" s="22">
        <f>IF(A421="NA","",VLOOKUP(A421,Nutrients!A$2:L$9999,8,FALSE))</f>
        <v>-0.06</v>
      </c>
      <c r="N421" s="22">
        <f>IF(A421="NA","",VLOOKUP(A421,Nutrients!A$2:L$9999,9,FALSE))</f>
        <v>0.16</v>
      </c>
      <c r="O421" s="23">
        <f>IF(A421="NA","",VLOOKUP(A421,Nutrients!A$2:L$9999,10,FALSE))</f>
        <v>-0.01</v>
      </c>
      <c r="P421" s="22">
        <f>IF(A421="NA","",VLOOKUP(A421,Nutrients!A$2:L$9999,11,FALSE))</f>
        <v>0.13</v>
      </c>
      <c r="Q421" s="24">
        <f>IF(A421="NA","",VLOOKUP(A421,Nutrients!A$2:L$9999,12,FALSE))</f>
        <v>41.64</v>
      </c>
      <c r="R421" s="26">
        <f>IF(A421="NA","",VLOOKUP(A421,Chla!A$2:O$9999,15,FALSE))</f>
        <v>10.38585</v>
      </c>
      <c r="S421" s="3">
        <f>IF(A421="NA","",VLOOKUP(A421,TSS!A$2:L$9999,12,FALSE))</f>
        <v>44</v>
      </c>
      <c r="T421" s="21">
        <f>IF(A421="NA","",VLOOKUP(A421,PCN!A$2:Q$9999,11,FALSE))</f>
        <v>0</v>
      </c>
      <c r="U421" s="21">
        <f>IF(A421="NA","",VLOOKUP(A421,PCN!A$2:Q$9999,12,FALSE))</f>
        <v>0</v>
      </c>
      <c r="V421" s="21">
        <f>IF(A421="NA","",VLOOKUP(A421,PCN!A$2:Q$9999,14,FALSE))</f>
        <v>0</v>
      </c>
      <c r="W421" s="21">
        <f>IF(A421="NA","",VLOOKUP(A421,PCN!A$2:Q$9999,15,FALSE))</f>
        <v>0</v>
      </c>
      <c r="X421" s="21">
        <f>IF(A421="NA","",VLOOKUP(A421,TN_DOC!A$2:I$9999,8,FALSE))</f>
        <v>0.27039999999999997</v>
      </c>
      <c r="Y421" s="21">
        <f>IF(A421="NA","",VLOOKUP(A421,TN_DOC!A$2:I$9999,9,FALSE))</f>
        <v>1.621</v>
      </c>
      <c r="Z421" s="3"/>
    </row>
    <row r="422" spans="1:26" x14ac:dyDescent="0.2">
      <c r="A422" s="3">
        <v>11129</v>
      </c>
      <c r="B422" s="10" t="str">
        <f>IF(A422="NA","",VLOOKUP(A422,'QAQC ID Reference Page'!A$2:G$10999,2,FALSE))</f>
        <v>OBS0821W3</v>
      </c>
      <c r="C422" s="20">
        <f>IF(A422="NA","",VLOOKUP(A422,'QAQC ID Reference Page'!A$2:G$10999,3,FALSE))</f>
        <v>44427</v>
      </c>
      <c r="D422" s="12">
        <f>IF(A422="NA","",VLOOKUP(A422,'QAQC ID Reference Page'!A$2:G$10999,4,FALSE))</f>
        <v>0.4513888888888889</v>
      </c>
      <c r="E422" s="3">
        <f>IF(A422="NA","",VLOOKUP(A422,'QAQC ID Reference Page'!A$2:G$10999,5,FALSE))</f>
        <v>1019</v>
      </c>
      <c r="F422" s="3" t="str">
        <f>IF(A422="NA","",VLOOKUP(A422,'QAQC ID Reference Page'!A$2:G$10999,6,FALSE))</f>
        <v>C4</v>
      </c>
      <c r="G422" s="3" t="str">
        <f>IF(A422="NA","",VLOOKUP(A422,'QAQC ID Reference Page'!A$2:G$10999,7,FALSE))</f>
        <v>S</v>
      </c>
      <c r="H422" s="21">
        <f>IF(A422="NA","",VLOOKUP(A422,'Water Data'!G$2:O$9999,2,FALSE))</f>
        <v>6.75</v>
      </c>
      <c r="I422" s="21">
        <f>IF(A422="NA","",VLOOKUP(A422,'Water Data'!G$2:O$9999,3,FALSE))</f>
        <v>30.6</v>
      </c>
      <c r="J422" s="3">
        <f>IF(A422="NA","",VLOOKUP(A422,'Water Data'!G$2:O$9999,4,FALSE))</f>
        <v>15.96</v>
      </c>
      <c r="K422" s="3">
        <f>IF(A422="NA","",VLOOKUP(A422,'Water Data'!G$2:O$9999,6,FALSE))</f>
        <v>8.15</v>
      </c>
      <c r="L422" s="3">
        <f>IF(A422="NA","",VLOOKUP(A422,'Water Data'!G$2:O$9999,9,FALSE))</f>
        <v>17.47</v>
      </c>
      <c r="M422" s="22">
        <f>IF(A422="NA","",VLOOKUP(A422,Nutrients!A$2:L$9999,8,FALSE))</f>
        <v>0.13</v>
      </c>
      <c r="N422" s="22">
        <f>IF(A422="NA","",VLOOKUP(A422,Nutrients!A$2:L$9999,9,FALSE))</f>
        <v>0.43</v>
      </c>
      <c r="O422" s="23">
        <f>IF(A422="NA","",VLOOKUP(A422,Nutrients!A$2:L$9999,10,FALSE))</f>
        <v>-8.0000000000000002E-3</v>
      </c>
      <c r="P422" s="22">
        <f>IF(A422="NA","",VLOOKUP(A422,Nutrients!A$2:L$9999,11,FALSE))</f>
        <v>0.17</v>
      </c>
      <c r="Q422" s="24">
        <f>IF(A422="NA","",VLOOKUP(A422,Nutrients!A$2:L$9999,12,FALSE))</f>
        <v>41.74</v>
      </c>
      <c r="R422" s="26">
        <f>IF(A422="NA","",VLOOKUP(A422,Chla!A$2:O$9999,15,FALSE))</f>
        <v>10.747069999999999</v>
      </c>
      <c r="S422" s="3">
        <f>IF(A422="NA","",VLOOKUP(A422,TSS!A$2:L$9999,12,FALSE))</f>
        <v>60</v>
      </c>
      <c r="T422" s="21">
        <f>IF(A422="NA","",VLOOKUP(A422,PCN!A$2:Q$9999,11,FALSE))</f>
        <v>0</v>
      </c>
      <c r="U422" s="21">
        <f>IF(A422="NA","",VLOOKUP(A422,PCN!A$2:Q$9999,12,FALSE))</f>
        <v>0</v>
      </c>
      <c r="V422" s="21">
        <f>IF(A422="NA","",VLOOKUP(A422,PCN!A$2:Q$9999,14,FALSE))</f>
        <v>0</v>
      </c>
      <c r="W422" s="21">
        <f>IF(A422="NA","",VLOOKUP(A422,PCN!A$2:Q$9999,15,FALSE))</f>
        <v>0</v>
      </c>
      <c r="X422" s="21">
        <f>IF(A422="NA","",VLOOKUP(A422,TN_DOC!A$2:I$9999,8,FALSE))</f>
        <v>5.351</v>
      </c>
      <c r="Y422" s="21">
        <f>IF(A422="NA","",VLOOKUP(A422,TN_DOC!A$2:I$9999,9,FALSE))</f>
        <v>23.9</v>
      </c>
      <c r="Z422" s="3"/>
    </row>
    <row r="423" spans="1:26" x14ac:dyDescent="0.2">
      <c r="A423" s="3">
        <v>11122</v>
      </c>
      <c r="B423" s="10" t="str">
        <f>IF(A423="NA","",VLOOKUP(A423,'QAQC ID Reference Page'!A$2:G$10999,2,FALSE))</f>
        <v>OBS0821W3</v>
      </c>
      <c r="C423" s="20">
        <f>IF(A423="NA","",VLOOKUP(A423,'QAQC ID Reference Page'!A$2:G$10999,3,FALSE))</f>
        <v>44427</v>
      </c>
      <c r="D423" s="12">
        <f>IF(A423="NA","",VLOOKUP(A423,'QAQC ID Reference Page'!A$2:G$10999,4,FALSE))</f>
        <v>0.4597222222222222</v>
      </c>
      <c r="E423" s="3">
        <f>IF(A423="NA","",VLOOKUP(A423,'QAQC ID Reference Page'!A$2:G$10999,5,FALSE))</f>
        <v>1006</v>
      </c>
      <c r="F423" s="3" t="str">
        <f>IF(A423="NA","",VLOOKUP(A423,'QAQC ID Reference Page'!A$2:G$10999,6,FALSE))</f>
        <v>WFR</v>
      </c>
      <c r="G423" s="3" t="str">
        <f>IF(A423="NA","",VLOOKUP(A423,'QAQC ID Reference Page'!A$2:G$10999,7,FALSE))</f>
        <v>S</v>
      </c>
      <c r="H423" s="21">
        <f>IF(A423="NA","",VLOOKUP(A423,'Water Data'!G$2:O$9999,2,FALSE))</f>
        <v>8.43</v>
      </c>
      <c r="I423" s="21">
        <f>IF(A423="NA","",VLOOKUP(A423,'Water Data'!G$2:O$9999,3,FALSE))</f>
        <v>31.2</v>
      </c>
      <c r="J423" s="3">
        <f>IF(A423="NA","",VLOOKUP(A423,'Water Data'!G$2:O$9999,4,FALSE))</f>
        <v>14.02</v>
      </c>
      <c r="K423" s="3">
        <f>IF(A423="NA","",VLOOKUP(A423,'Water Data'!G$2:O$9999,6,FALSE))</f>
        <v>8.3800000000000008</v>
      </c>
      <c r="L423" s="3">
        <f>IF(A423="NA","",VLOOKUP(A423,'Water Data'!G$2:O$9999,9,FALSE))</f>
        <v>15.84</v>
      </c>
      <c r="M423" s="22">
        <f>IF(A423="NA","",VLOOKUP(A423,Nutrients!A$2:L$9999,8,FALSE))</f>
        <v>0.04</v>
      </c>
      <c r="N423" s="22">
        <f>IF(A423="NA","",VLOOKUP(A423,Nutrients!A$2:L$9999,9,FALSE))</f>
        <v>0.47</v>
      </c>
      <c r="O423" s="23">
        <f>IF(A423="NA","",VLOOKUP(A423,Nutrients!A$2:L$9999,10,FALSE))</f>
        <v>-3.3000000000000002E-2</v>
      </c>
      <c r="P423" s="22">
        <f>IF(A423="NA","",VLOOKUP(A423,Nutrients!A$2:L$9999,11,FALSE))</f>
        <v>0.21</v>
      </c>
      <c r="Q423" s="24">
        <f>IF(A423="NA","",VLOOKUP(A423,Nutrients!A$2:L$9999,12,FALSE))</f>
        <v>36.9</v>
      </c>
      <c r="R423" s="26">
        <f>IF(A423="NA","",VLOOKUP(A423,Chla!A$2:O$9999,15,FALSE))</f>
        <v>20.784931999999998</v>
      </c>
      <c r="S423" s="3">
        <f>IF(A423="NA","",VLOOKUP(A423,TSS!A$2:L$9999,12,FALSE))</f>
        <v>56</v>
      </c>
      <c r="T423" s="21">
        <f>IF(A423="NA","",VLOOKUP(A423,PCN!A$2:Q$9999,11,FALSE))</f>
        <v>0</v>
      </c>
      <c r="U423" s="21">
        <f>IF(A423="NA","",VLOOKUP(A423,PCN!A$2:Q$9999,12,FALSE))</f>
        <v>0</v>
      </c>
      <c r="V423" s="21">
        <f>IF(A423="NA","",VLOOKUP(A423,PCN!A$2:Q$9999,14,FALSE))</f>
        <v>0</v>
      </c>
      <c r="W423" s="21">
        <f>IF(A423="NA","",VLOOKUP(A423,PCN!A$2:Q$9999,15,FALSE))</f>
        <v>0</v>
      </c>
      <c r="X423" s="21">
        <f>IF(A423="NA","",VLOOKUP(A423,TN_DOC!A$2:I$9999,8,FALSE))</f>
        <v>2.2069999999999999</v>
      </c>
      <c r="Y423" s="21">
        <f>IF(A423="NA","",VLOOKUP(A423,TN_DOC!A$2:I$9999,9,FALSE))</f>
        <v>10.62</v>
      </c>
      <c r="Z423" s="3"/>
    </row>
    <row r="424" spans="1:26" x14ac:dyDescent="0.2">
      <c r="A424" s="3">
        <v>11128</v>
      </c>
      <c r="B424" s="10" t="str">
        <f>IF(A424="NA","",VLOOKUP(A424,'QAQC ID Reference Page'!A$2:G$10999,2,FALSE))</f>
        <v>OBS0821W3</v>
      </c>
      <c r="C424" s="20">
        <f>IF(A424="NA","",VLOOKUP(A424,'QAQC ID Reference Page'!A$2:G$10999,3,FALSE))</f>
        <v>44427</v>
      </c>
      <c r="D424" s="12">
        <f>IF(A424="NA","",VLOOKUP(A424,'QAQC ID Reference Page'!A$2:G$10999,4,FALSE))</f>
        <v>0.47083333333333333</v>
      </c>
      <c r="E424" s="3">
        <f>IF(A424="NA","",VLOOKUP(A424,'QAQC ID Reference Page'!A$2:G$10999,5,FALSE))</f>
        <v>1022</v>
      </c>
      <c r="F424" s="3" t="str">
        <f>IF(A424="NA","",VLOOKUP(A424,'QAQC ID Reference Page'!A$2:G$10999,6,FALSE))</f>
        <v>BLB</v>
      </c>
      <c r="G424" s="3" t="str">
        <f>IF(A424="NA","",VLOOKUP(A424,'QAQC ID Reference Page'!A$2:G$10999,7,FALSE))</f>
        <v>S</v>
      </c>
      <c r="H424" s="21">
        <f>IF(A424="NA","",VLOOKUP(A424,'Water Data'!G$2:O$9999,2,FALSE))</f>
        <v>7.1</v>
      </c>
      <c r="I424" s="21">
        <f>IF(A424="NA","",VLOOKUP(A424,'Water Data'!G$2:O$9999,3,FALSE))</f>
        <v>31.4</v>
      </c>
      <c r="J424" s="3">
        <f>IF(A424="NA","",VLOOKUP(A424,'Water Data'!G$2:O$9999,4,FALSE))</f>
        <v>16.71</v>
      </c>
      <c r="K424" s="3">
        <f>IF(A424="NA","",VLOOKUP(A424,'Water Data'!G$2:O$9999,6,FALSE))</f>
        <v>8.25</v>
      </c>
      <c r="L424" s="3">
        <f>IF(A424="NA","",VLOOKUP(A424,'Water Data'!G$2:O$9999,9,FALSE))</f>
        <v>17.989999999999998</v>
      </c>
      <c r="M424" s="22">
        <f>IF(A424="NA","",VLOOKUP(A424,Nutrients!A$2:L$9999,8,FALSE))</f>
        <v>0.03</v>
      </c>
      <c r="N424" s="22">
        <f>IF(A424="NA","",VLOOKUP(A424,Nutrients!A$2:L$9999,9,FALSE))</f>
        <v>0.28999999999999998</v>
      </c>
      <c r="O424" s="23">
        <f>IF(A424="NA","",VLOOKUP(A424,Nutrients!A$2:L$9999,10,FALSE))</f>
        <v>-7.0000000000000001E-3</v>
      </c>
      <c r="P424" s="22">
        <f>IF(A424="NA","",VLOOKUP(A424,Nutrients!A$2:L$9999,11,FALSE))</f>
        <v>-0.32</v>
      </c>
      <c r="Q424" s="24">
        <f>IF(A424="NA","",VLOOKUP(A424,Nutrients!A$2:L$9999,12,FALSE))</f>
        <v>31.56</v>
      </c>
      <c r="R424" s="26">
        <f>IF(A424="NA","",VLOOKUP(A424,Chla!A$2:O$9999,15,FALSE))</f>
        <v>12.816295</v>
      </c>
      <c r="S424" s="3">
        <f>IF(A424="NA","",VLOOKUP(A424,TSS!A$2:L$9999,12,FALSE))</f>
        <v>60</v>
      </c>
      <c r="T424" s="21">
        <f>IF(A424="NA","",VLOOKUP(A424,PCN!A$2:Q$9999,11,FALSE))</f>
        <v>0</v>
      </c>
      <c r="U424" s="21">
        <f>IF(A424="NA","",VLOOKUP(A424,PCN!A$2:Q$9999,12,FALSE))</f>
        <v>0</v>
      </c>
      <c r="V424" s="21">
        <f>IF(A424="NA","",VLOOKUP(A424,PCN!A$2:Q$9999,14,FALSE))</f>
        <v>0</v>
      </c>
      <c r="W424" s="21">
        <f>IF(A424="NA","",VLOOKUP(A424,PCN!A$2:Q$9999,15,FALSE))</f>
        <v>0</v>
      </c>
      <c r="X424" s="21">
        <f>IF(A424="NA","",VLOOKUP(A424,TN_DOC!A$2:I$9999,8,FALSE))</f>
        <v>4.3860000000000001</v>
      </c>
      <c r="Y424" s="21">
        <f>IF(A424="NA","",VLOOKUP(A424,TN_DOC!A$2:I$9999,9,FALSE))</f>
        <v>18.36</v>
      </c>
      <c r="Z424" s="3"/>
    </row>
    <row r="425" spans="1:26" x14ac:dyDescent="0.2">
      <c r="A425" s="3">
        <v>11134</v>
      </c>
      <c r="B425" s="10" t="str">
        <f>IF(A425="NA","",VLOOKUP(A425,'QAQC ID Reference Page'!A$2:G$10999,2,FALSE))</f>
        <v>OBS0821W3</v>
      </c>
      <c r="C425" s="20">
        <f>IF(A425="NA","",VLOOKUP(A425,'QAQC ID Reference Page'!A$2:G$10999,3,FALSE))</f>
        <v>44427</v>
      </c>
      <c r="D425" s="12">
        <f>IF(A425="NA","",VLOOKUP(A425,'QAQC ID Reference Page'!A$2:G$10999,4,FALSE))</f>
        <v>0.48472222222222222</v>
      </c>
      <c r="E425" s="3">
        <f>IF(A425="NA","",VLOOKUP(A425,'QAQC ID Reference Page'!A$2:G$10999,5,FALSE))</f>
        <v>1021</v>
      </c>
      <c r="F425" s="3" t="str">
        <f>IF(A425="NA","",VLOOKUP(A425,'QAQC ID Reference Page'!A$2:G$10999,6,FALSE))</f>
        <v>E1</v>
      </c>
      <c r="G425" s="3" t="str">
        <f>IF(A425="NA","",VLOOKUP(A425,'QAQC ID Reference Page'!A$2:G$10999,7,FALSE))</f>
        <v>S</v>
      </c>
      <c r="H425" s="21">
        <f>IF(A425="NA","",VLOOKUP(A425,'Water Data'!G$2:O$9999,2,FALSE))</f>
        <v>7.25</v>
      </c>
      <c r="I425" s="21">
        <f>IF(A425="NA","",VLOOKUP(A425,'Water Data'!G$2:O$9999,3,FALSE))</f>
        <v>31.8</v>
      </c>
      <c r="J425" s="3">
        <f>IF(A425="NA","",VLOOKUP(A425,'Water Data'!G$2:O$9999,4,FALSE))</f>
        <v>15.01</v>
      </c>
      <c r="K425" s="3">
        <f>IF(A425="NA","",VLOOKUP(A425,'Water Data'!G$2:O$9999,6,FALSE))</f>
        <v>7.83</v>
      </c>
      <c r="L425" s="3">
        <f>IF(A425="NA","",VLOOKUP(A425,'Water Data'!G$2:O$9999,9,FALSE))</f>
        <v>17.47</v>
      </c>
      <c r="M425" s="22">
        <f>IF(A425="NA","",VLOOKUP(A425,Nutrients!A$2:L$9999,8,FALSE))</f>
        <v>0.14000000000000001</v>
      </c>
      <c r="N425" s="22">
        <f>IF(A425="NA","",VLOOKUP(A425,Nutrients!A$2:L$9999,9,FALSE))</f>
        <v>0.47</v>
      </c>
      <c r="O425" s="23">
        <f>IF(A425="NA","",VLOOKUP(A425,Nutrients!A$2:L$9999,10,FALSE))</f>
        <v>2.1000000000000001E-2</v>
      </c>
      <c r="P425" s="22">
        <f>IF(A425="NA","",VLOOKUP(A425,Nutrients!A$2:L$9999,11,FALSE))</f>
        <v>0.47</v>
      </c>
      <c r="Q425" s="24">
        <f>IF(A425="NA","",VLOOKUP(A425,Nutrients!A$2:L$9999,12,FALSE))</f>
        <v>30.41</v>
      </c>
      <c r="R425" s="26">
        <f>IF(A425="NA","",VLOOKUP(A425,Chla!A$2:O$9999,15,FALSE))</f>
        <v>10.053134999999999</v>
      </c>
      <c r="S425" s="3">
        <f>IF(A425="NA","",VLOOKUP(A425,TSS!A$2:L$9999,12,FALSE))</f>
        <v>56</v>
      </c>
      <c r="T425" s="21">
        <f>IF(A425="NA","",VLOOKUP(A425,PCN!A$2:Q$9999,11,FALSE))</f>
        <v>0</v>
      </c>
      <c r="U425" s="21">
        <f>IF(A425="NA","",VLOOKUP(A425,PCN!A$2:Q$9999,12,FALSE))</f>
        <v>0</v>
      </c>
      <c r="V425" s="21">
        <f>IF(A425="NA","",VLOOKUP(A425,PCN!A$2:Q$9999,14,FALSE))</f>
        <v>0</v>
      </c>
      <c r="W425" s="21">
        <f>IF(A425="NA","",VLOOKUP(A425,PCN!A$2:Q$9999,15,FALSE))</f>
        <v>0</v>
      </c>
      <c r="X425" s="21">
        <f>IF(A425="NA","",VLOOKUP(A425,TN_DOC!A$2:I$9999,8,FALSE))</f>
        <v>4.625</v>
      </c>
      <c r="Y425" s="21">
        <f>IF(A425="NA","",VLOOKUP(A425,TN_DOC!A$2:I$9999,9,FALSE))</f>
        <v>19.510000000000002</v>
      </c>
      <c r="Z425" s="3"/>
    </row>
    <row r="426" spans="1:26" x14ac:dyDescent="0.2">
      <c r="A426" s="3">
        <v>11125</v>
      </c>
      <c r="B426" s="10" t="str">
        <f>IF(A426="NA","",VLOOKUP(A426,'QAQC ID Reference Page'!A$2:G$10999,2,FALSE))</f>
        <v>OBS0821W3</v>
      </c>
      <c r="C426" s="20">
        <f>IF(A426="NA","",VLOOKUP(A426,'QAQC ID Reference Page'!A$2:G$10999,3,FALSE))</f>
        <v>44427</v>
      </c>
      <c r="D426" s="12">
        <f>IF(A426="NA","",VLOOKUP(A426,'QAQC ID Reference Page'!A$2:G$10999,4,FALSE))</f>
        <v>0.49236111111111114</v>
      </c>
      <c r="E426" s="3">
        <f>IF(A426="NA","",VLOOKUP(A426,'QAQC ID Reference Page'!A$2:G$10999,5,FALSE))</f>
        <v>1027</v>
      </c>
      <c r="F426" s="3" t="str">
        <f>IF(A426="NA","",VLOOKUP(A426,'QAQC ID Reference Page'!A$2:G$10999,6,FALSE))</f>
        <v>D1</v>
      </c>
      <c r="G426" s="3" t="str">
        <f>IF(A426="NA","",VLOOKUP(A426,'QAQC ID Reference Page'!A$2:G$10999,7,FALSE))</f>
        <v>S</v>
      </c>
      <c r="H426" s="21">
        <f>IF(A426="NA","",VLOOKUP(A426,'Water Data'!G$2:O$9999,2,FALSE))</f>
        <v>7.1</v>
      </c>
      <c r="I426" s="21">
        <f>IF(A426="NA","",VLOOKUP(A426,'Water Data'!G$2:O$9999,3,FALSE))</f>
        <v>31.5</v>
      </c>
      <c r="J426" s="3">
        <f>IF(A426="NA","",VLOOKUP(A426,'Water Data'!G$2:O$9999,4,FALSE))</f>
        <v>18.16</v>
      </c>
      <c r="K426" s="3">
        <f>IF(A426="NA","",VLOOKUP(A426,'Water Data'!G$2:O$9999,6,FALSE))</f>
        <v>8.3000000000000007</v>
      </c>
      <c r="L426" s="3">
        <f>IF(A426="NA","",VLOOKUP(A426,'Water Data'!G$2:O$9999,9,FALSE))</f>
        <v>18.309999999999999</v>
      </c>
      <c r="M426" s="22">
        <f>IF(A426="NA","",VLOOKUP(A426,Nutrients!A$2:L$9999,8,FALSE))</f>
        <v>0</v>
      </c>
      <c r="N426" s="22">
        <f>IF(A426="NA","",VLOOKUP(A426,Nutrients!A$2:L$9999,9,FALSE))</f>
        <v>0.33</v>
      </c>
      <c r="O426" s="23">
        <f>IF(A426="NA","",VLOOKUP(A426,Nutrients!A$2:L$9999,10,FALSE))</f>
        <v>5.2999999999999999E-2</v>
      </c>
      <c r="P426" s="22">
        <f>IF(A426="NA","",VLOOKUP(A426,Nutrients!A$2:L$9999,11,FALSE))</f>
        <v>0.28000000000000003</v>
      </c>
      <c r="Q426" s="24">
        <f>IF(A426="NA","",VLOOKUP(A426,Nutrients!A$2:L$9999,12,FALSE))</f>
        <v>33.18</v>
      </c>
      <c r="R426" s="26">
        <f>IF(A426="NA","",VLOOKUP(A426,Chla!A$2:O$9999,15,FALSE))</f>
        <v>5.8951599999999997</v>
      </c>
      <c r="S426" s="3">
        <f>IF(A426="NA","",VLOOKUP(A426,TSS!A$2:L$9999,12,FALSE))</f>
        <v>60</v>
      </c>
      <c r="T426" s="21">
        <f>IF(A426="NA","",VLOOKUP(A426,PCN!A$2:Q$9999,11,FALSE))</f>
        <v>0</v>
      </c>
      <c r="U426" s="21">
        <f>IF(A426="NA","",VLOOKUP(A426,PCN!A$2:Q$9999,12,FALSE))</f>
        <v>0</v>
      </c>
      <c r="V426" s="21">
        <f>IF(A426="NA","",VLOOKUP(A426,PCN!A$2:Q$9999,14,FALSE))</f>
        <v>0</v>
      </c>
      <c r="W426" s="21">
        <f>IF(A426="NA","",VLOOKUP(A426,PCN!A$2:Q$9999,15,FALSE))</f>
        <v>0</v>
      </c>
      <c r="X426" s="21">
        <f>IF(A426="NA","",VLOOKUP(A426,TN_DOC!A$2:I$9999,8,FALSE))</f>
        <v>2.73</v>
      </c>
      <c r="Y426" s="21">
        <f>IF(A426="NA","",VLOOKUP(A426,TN_DOC!A$2:I$9999,9,FALSE))</f>
        <v>7.1660000000000004</v>
      </c>
      <c r="Z426" s="3"/>
    </row>
    <row r="427" spans="1:26" x14ac:dyDescent="0.2">
      <c r="A427" s="3">
        <v>11124</v>
      </c>
      <c r="B427" s="10" t="str">
        <f>IF(A427="NA","",VLOOKUP(A427,'QAQC ID Reference Page'!A$2:G$10999,2,FALSE))</f>
        <v>OBS0821W3</v>
      </c>
      <c r="C427" s="20">
        <f>IF(A427="NA","",VLOOKUP(A427,'QAQC ID Reference Page'!A$2:G$10999,3,FALSE))</f>
        <v>44427</v>
      </c>
      <c r="D427" s="12">
        <f>IF(A427="NA","",VLOOKUP(A427,'QAQC ID Reference Page'!A$2:G$10999,4,FALSE))</f>
        <v>0.50069444444444444</v>
      </c>
      <c r="E427" s="3">
        <f>IF(A427="NA","",VLOOKUP(A427,'QAQC ID Reference Page'!A$2:G$10999,5,FALSE))</f>
        <v>1026</v>
      </c>
      <c r="F427" s="3" t="str">
        <f>IF(A427="NA","",VLOOKUP(A427,'QAQC ID Reference Page'!A$2:G$10999,6,FALSE))</f>
        <v>C1</v>
      </c>
      <c r="G427" s="3" t="str">
        <f>IF(A427="NA","",VLOOKUP(A427,'QAQC ID Reference Page'!A$2:G$10999,7,FALSE))</f>
        <v>S</v>
      </c>
      <c r="H427" s="21">
        <f>IF(A427="NA","",VLOOKUP(A427,'Water Data'!G$2:O$9999,2,FALSE))</f>
        <v>8.61</v>
      </c>
      <c r="I427" s="21">
        <f>IF(A427="NA","",VLOOKUP(A427,'Water Data'!G$2:O$9999,3,FALSE))</f>
        <v>31.4</v>
      </c>
      <c r="J427" s="3">
        <f>IF(A427="NA","",VLOOKUP(A427,'Water Data'!G$2:O$9999,4,FALSE))</f>
        <v>18.93</v>
      </c>
      <c r="K427" s="3">
        <f>IF(A427="NA","",VLOOKUP(A427,'Water Data'!G$2:O$9999,6,FALSE))</f>
        <v>8.06</v>
      </c>
      <c r="L427" s="3">
        <f>IF(A427="NA","",VLOOKUP(A427,'Water Data'!G$2:O$9999,9,FALSE))</f>
        <v>18.170000000000002</v>
      </c>
      <c r="M427" s="22">
        <f>IF(A427="NA","",VLOOKUP(A427,Nutrients!A$2:L$9999,8,FALSE))</f>
        <v>0.18</v>
      </c>
      <c r="N427" s="22">
        <f>IF(A427="NA","",VLOOKUP(A427,Nutrients!A$2:L$9999,9,FALSE))</f>
        <v>0.26</v>
      </c>
      <c r="O427" s="23">
        <f>IF(A427="NA","",VLOOKUP(A427,Nutrients!A$2:L$9999,10,FALSE))</f>
        <v>1.6E-2</v>
      </c>
      <c r="P427" s="22">
        <f>IF(A427="NA","",VLOOKUP(A427,Nutrients!A$2:L$9999,11,FALSE))</f>
        <v>0.01</v>
      </c>
      <c r="Q427" s="24">
        <f>IF(A427="NA","",VLOOKUP(A427,Nutrients!A$2:L$9999,12,FALSE))</f>
        <v>33.06</v>
      </c>
      <c r="R427" s="26">
        <f>IF(A427="NA","",VLOOKUP(A427,Chla!A$2:O$9999,15,FALSE))</f>
        <v>9.2680799999999994</v>
      </c>
      <c r="S427" s="3">
        <f>IF(A427="NA","",VLOOKUP(A427,TSS!A$2:L$9999,12,FALSE))</f>
        <v>60</v>
      </c>
      <c r="T427" s="21">
        <f>IF(A427="NA","",VLOOKUP(A427,PCN!A$2:Q$9999,11,FALSE))</f>
        <v>0</v>
      </c>
      <c r="U427" s="21">
        <f>IF(A427="NA","",VLOOKUP(A427,PCN!A$2:Q$9999,12,FALSE))</f>
        <v>0</v>
      </c>
      <c r="V427" s="21">
        <f>IF(A427="NA","",VLOOKUP(A427,PCN!A$2:Q$9999,14,FALSE))</f>
        <v>0</v>
      </c>
      <c r="W427" s="21">
        <f>IF(A427="NA","",VLOOKUP(A427,PCN!A$2:Q$9999,15,FALSE))</f>
        <v>0</v>
      </c>
      <c r="X427" s="21">
        <f>IF(A427="NA","",VLOOKUP(A427,TN_DOC!A$2:I$9999,8,FALSE))</f>
        <v>0.49259999999999998</v>
      </c>
      <c r="Y427" s="21">
        <f>IF(A427="NA","",VLOOKUP(A427,TN_DOC!A$2:I$9999,9,FALSE))</f>
        <v>7.1920000000000002</v>
      </c>
      <c r="Z427" s="3"/>
    </row>
    <row r="428" spans="1:26" x14ac:dyDescent="0.2">
      <c r="A428" s="3">
        <v>11123</v>
      </c>
      <c r="B428" s="10" t="str">
        <f>IF(A428="NA","",VLOOKUP(A428,'QAQC ID Reference Page'!A$2:G$10999,2,FALSE))</f>
        <v>OBS0821W3</v>
      </c>
      <c r="C428" s="20">
        <f>IF(A428="NA","",VLOOKUP(A428,'QAQC ID Reference Page'!A$2:G$10999,3,FALSE))</f>
        <v>44427</v>
      </c>
      <c r="D428" s="12">
        <f>IF(A428="NA","",VLOOKUP(A428,'QAQC ID Reference Page'!A$2:G$10999,4,FALSE))</f>
        <v>0.50069444444444444</v>
      </c>
      <c r="E428" s="3">
        <f>IF(A428="NA","",VLOOKUP(A428,'QAQC ID Reference Page'!A$2:G$10999,5,FALSE))</f>
        <v>1033</v>
      </c>
      <c r="F428" s="3" t="str">
        <f>IF(A428="NA","",VLOOKUP(A428,'QAQC ID Reference Page'!A$2:G$10999,6,FALSE))</f>
        <v>C1</v>
      </c>
      <c r="G428" s="3" t="str">
        <f>IF(A428="NA","",VLOOKUP(A428,'QAQC ID Reference Page'!A$2:G$10999,7,FALSE))</f>
        <v>B</v>
      </c>
      <c r="H428" s="21">
        <f>IF(A428="NA","",VLOOKUP(A428,'Water Data'!G$2:O$9999,2,FALSE))</f>
        <v>7.47</v>
      </c>
      <c r="I428" s="21">
        <f>IF(A428="NA","",VLOOKUP(A428,'Water Data'!G$2:O$9999,3,FALSE))</f>
        <v>30.9</v>
      </c>
      <c r="J428" s="3">
        <f>IF(A428="NA","",VLOOKUP(A428,'Water Data'!G$2:O$9999,4,FALSE))</f>
        <v>20.93</v>
      </c>
      <c r="K428" s="3">
        <f>IF(A428="NA","",VLOOKUP(A428,'Water Data'!G$2:O$9999,6,FALSE))</f>
        <v>8.32</v>
      </c>
      <c r="L428" s="3">
        <f>IF(A428="NA","",VLOOKUP(A428,'Water Data'!G$2:O$9999,9,FALSE))</f>
        <v>19.420000000000002</v>
      </c>
      <c r="M428" s="22">
        <f>IF(A428="NA","",VLOOKUP(A428,Nutrients!A$2:L$9999,8,FALSE))</f>
        <v>0.11</v>
      </c>
      <c r="N428" s="22">
        <f>IF(A428="NA","",VLOOKUP(A428,Nutrients!A$2:L$9999,9,FALSE))</f>
        <v>0.69</v>
      </c>
      <c r="O428" s="23">
        <f>IF(A428="NA","",VLOOKUP(A428,Nutrients!A$2:L$9999,10,FALSE))</f>
        <v>1.2999999999999999E-2</v>
      </c>
      <c r="P428" s="22">
        <f>IF(A428="NA","",VLOOKUP(A428,Nutrients!A$2:L$9999,11,FALSE))</f>
        <v>0.36</v>
      </c>
      <c r="Q428" s="24">
        <f>IF(A428="NA","",VLOOKUP(A428,Nutrients!A$2:L$9999,12,FALSE))</f>
        <v>8.86</v>
      </c>
      <c r="R428" s="26">
        <f>IF(A428="NA","",VLOOKUP(A428,Chla!A$2:O$9999,15,FALSE))</f>
        <v>9.8491649999999993</v>
      </c>
      <c r="S428" s="3">
        <f>IF(A428="NA","",VLOOKUP(A428,TSS!A$2:L$9999,12,FALSE))</f>
        <v>68</v>
      </c>
      <c r="T428" s="21">
        <f>IF(A428="NA","",VLOOKUP(A428,PCN!A$2:Q$9999,11,FALSE))</f>
        <v>0</v>
      </c>
      <c r="U428" s="21">
        <f>IF(A428="NA","",VLOOKUP(A428,PCN!A$2:Q$9999,12,FALSE))</f>
        <v>0</v>
      </c>
      <c r="V428" s="21">
        <f>IF(A428="NA","",VLOOKUP(A428,PCN!A$2:Q$9999,14,FALSE))</f>
        <v>0</v>
      </c>
      <c r="W428" s="21">
        <f>IF(A428="NA","",VLOOKUP(A428,PCN!A$2:Q$9999,15,FALSE))</f>
        <v>0</v>
      </c>
      <c r="X428" s="21">
        <f>IF(A428="NA","",VLOOKUP(A428,TN_DOC!A$2:I$9999,8,FALSE))</f>
        <v>1.5720000000000001</v>
      </c>
      <c r="Y428" s="21">
        <f>IF(A428="NA","",VLOOKUP(A428,TN_DOC!A$2:I$9999,9,FALSE))</f>
        <v>6.6559999999999997</v>
      </c>
      <c r="Z428" s="3"/>
    </row>
    <row r="429" spans="1:26" x14ac:dyDescent="0.2">
      <c r="A429" s="3">
        <v>11131</v>
      </c>
      <c r="B429" s="10" t="str">
        <f>IF(A429="NA","",VLOOKUP(A429,'QAQC ID Reference Page'!A$2:G$10999,2,FALSE))</f>
        <v>OBS0821W3</v>
      </c>
      <c r="C429" s="20">
        <f>IF(A429="NA","",VLOOKUP(A429,'QAQC ID Reference Page'!A$2:G$10999,3,FALSE))</f>
        <v>44427</v>
      </c>
      <c r="D429" s="12">
        <f>IF(A429="NA","",VLOOKUP(A429,'QAQC ID Reference Page'!A$2:G$10999,4,FALSE))</f>
        <v>0.51249999999999996</v>
      </c>
      <c r="E429" s="3">
        <f>IF(A429="NA","",VLOOKUP(A429,'QAQC ID Reference Page'!A$2:G$10999,5,FALSE))</f>
        <v>1002</v>
      </c>
      <c r="F429" s="3" t="str">
        <f>IF(A429="NA","",VLOOKUP(A429,'QAQC ID Reference Page'!A$2:G$10999,6,FALSE))</f>
        <v>B1</v>
      </c>
      <c r="G429" s="3" t="str">
        <f>IF(A429="NA","",VLOOKUP(A429,'QAQC ID Reference Page'!A$2:G$10999,7,FALSE))</f>
        <v>S</v>
      </c>
      <c r="H429" s="21">
        <f>IF(A429="NA","",VLOOKUP(A429,'Water Data'!G$2:O$9999,2,FALSE))</f>
        <v>7.11</v>
      </c>
      <c r="I429" s="21">
        <f>IF(A429="NA","",VLOOKUP(A429,'Water Data'!G$2:O$9999,3,FALSE))</f>
        <v>31.2</v>
      </c>
      <c r="J429" s="3">
        <f>IF(A429="NA","",VLOOKUP(A429,'Water Data'!G$2:O$9999,4,FALSE))</f>
        <v>19.89</v>
      </c>
      <c r="K429" s="3">
        <f>IF(A429="NA","",VLOOKUP(A429,'Water Data'!G$2:O$9999,6,FALSE))</f>
        <v>8.26</v>
      </c>
      <c r="L429" s="3">
        <f>IF(A429="NA","",VLOOKUP(A429,'Water Data'!G$2:O$9999,9,FALSE))</f>
        <v>19.57</v>
      </c>
      <c r="M429" s="22">
        <f>IF(A429="NA","",VLOOKUP(A429,Nutrients!A$2:L$9999,8,FALSE))</f>
        <v>-0.05</v>
      </c>
      <c r="N429" s="22">
        <f>IF(A429="NA","",VLOOKUP(A429,Nutrients!A$2:L$9999,9,FALSE))</f>
        <v>0.23</v>
      </c>
      <c r="O429" s="23">
        <f>IF(A429="NA","",VLOOKUP(A429,Nutrients!A$2:L$9999,10,FALSE))</f>
        <v>4.8000000000000001E-2</v>
      </c>
      <c r="P429" s="22">
        <f>IF(A429="NA","",VLOOKUP(A429,Nutrients!A$2:L$9999,11,FALSE))</f>
        <v>-7.0000000000000007E-2</v>
      </c>
      <c r="Q429" s="24">
        <f>IF(A429="NA","",VLOOKUP(A429,Nutrients!A$2:L$9999,12,FALSE))</f>
        <v>35.130000000000003</v>
      </c>
      <c r="R429" s="26">
        <f>IF(A429="NA","",VLOOKUP(A429,Chla!A$2:O$9999,15,FALSE))</f>
        <v>4.3604999999999992</v>
      </c>
      <c r="S429" s="3">
        <f>IF(A429="NA","",VLOOKUP(A429,TSS!A$2:L$9999,12,FALSE))</f>
        <v>52</v>
      </c>
      <c r="T429" s="21">
        <f>IF(A429="NA","",VLOOKUP(A429,PCN!A$2:Q$9999,11,FALSE))</f>
        <v>0</v>
      </c>
      <c r="U429" s="21">
        <f>IF(A429="NA","",VLOOKUP(A429,PCN!A$2:Q$9999,12,FALSE))</f>
        <v>0</v>
      </c>
      <c r="V429" s="21">
        <f>IF(A429="NA","",VLOOKUP(A429,PCN!A$2:Q$9999,14,FALSE))</f>
        <v>0</v>
      </c>
      <c r="W429" s="21">
        <f>IF(A429="NA","",VLOOKUP(A429,PCN!A$2:Q$9999,15,FALSE))</f>
        <v>0</v>
      </c>
      <c r="X429" s="21">
        <f>IF(A429="NA","",VLOOKUP(A429,TN_DOC!A$2:I$9999,8,FALSE))</f>
        <v>3.1269999999999998</v>
      </c>
      <c r="Y429" s="21">
        <f>IF(A429="NA","",VLOOKUP(A429,TN_DOC!A$2:I$9999,9,FALSE))</f>
        <v>15.66</v>
      </c>
      <c r="Z429" s="3"/>
    </row>
    <row r="430" spans="1:26" x14ac:dyDescent="0.2">
      <c r="A430" s="3">
        <v>11135</v>
      </c>
      <c r="B430" s="10" t="str">
        <f>IF(A430="NA","",VLOOKUP(A430,'QAQC ID Reference Page'!A$2:G$10999,2,FALSE))</f>
        <v>OBS0821W3</v>
      </c>
      <c r="C430" s="20">
        <f>IF(A430="NA","",VLOOKUP(A430,'QAQC ID Reference Page'!A$2:G$10999,3,FALSE))</f>
        <v>44427</v>
      </c>
      <c r="D430" s="12">
        <f>IF(A430="NA","",VLOOKUP(A430,'QAQC ID Reference Page'!A$2:G$10999,4,FALSE))</f>
        <v>0.51249999999999996</v>
      </c>
      <c r="E430" s="3">
        <f>IF(A430="NA","",VLOOKUP(A430,'QAQC ID Reference Page'!A$2:G$10999,5,FALSE))</f>
        <v>1007</v>
      </c>
      <c r="F430" s="3" t="str">
        <f>IF(A430="NA","",VLOOKUP(A430,'QAQC ID Reference Page'!A$2:G$10999,6,FALSE))</f>
        <v>B1</v>
      </c>
      <c r="G430" s="3" t="str">
        <f>IF(A430="NA","",VLOOKUP(A430,'QAQC ID Reference Page'!A$2:G$10999,7,FALSE))</f>
        <v>B</v>
      </c>
      <c r="H430" s="21">
        <f>IF(A430="NA","",VLOOKUP(A430,'Water Data'!G$2:O$9999,2,FALSE))</f>
        <v>6.85</v>
      </c>
      <c r="I430" s="21">
        <f>IF(A430="NA","",VLOOKUP(A430,'Water Data'!G$2:O$9999,3,FALSE))</f>
        <v>30.7</v>
      </c>
      <c r="J430" s="3">
        <f>IF(A430="NA","",VLOOKUP(A430,'Water Data'!G$2:O$9999,4,FALSE))</f>
        <v>22.13</v>
      </c>
      <c r="K430" s="3">
        <f>IF(A430="NA","",VLOOKUP(A430,'Water Data'!G$2:O$9999,6,FALSE))</f>
        <v>8.24</v>
      </c>
      <c r="L430" s="3">
        <f>IF(A430="NA","",VLOOKUP(A430,'Water Data'!G$2:O$9999,9,FALSE))</f>
        <v>20.29</v>
      </c>
      <c r="M430" s="22">
        <f>IF(A430="NA","",VLOOKUP(A430,Nutrients!A$2:L$9999,8,FALSE))</f>
        <v>0.14000000000000001</v>
      </c>
      <c r="N430" s="22">
        <f>IF(A430="NA","",VLOOKUP(A430,Nutrients!A$2:L$9999,9,FALSE))</f>
        <v>0.44</v>
      </c>
      <c r="O430" s="23">
        <f>IF(A430="NA","",VLOOKUP(A430,Nutrients!A$2:L$9999,10,FALSE))</f>
        <v>1.2E-2</v>
      </c>
      <c r="P430" s="22">
        <f>IF(A430="NA","",VLOOKUP(A430,Nutrients!A$2:L$9999,11,FALSE))</f>
        <v>0</v>
      </c>
      <c r="Q430" s="24">
        <f>IF(A430="NA","",VLOOKUP(A430,Nutrients!A$2:L$9999,12,FALSE))</f>
        <v>18.899999999999999</v>
      </c>
      <c r="R430" s="26">
        <f>IF(A430="NA","",VLOOKUP(A430,Chla!A$2:O$9999,15,FALSE))</f>
        <v>2.0898099999999999</v>
      </c>
      <c r="S430" s="3" t="str">
        <f>IF(A430="NA","",VLOOKUP(A430,TSS!A$2:L$9999,12,FALSE))</f>
        <v>NA</v>
      </c>
      <c r="T430" s="21">
        <f>IF(A430="NA","",VLOOKUP(A430,PCN!A$2:Q$9999,11,FALSE))</f>
        <v>0</v>
      </c>
      <c r="U430" s="21">
        <f>IF(A430="NA","",VLOOKUP(A430,PCN!A$2:Q$9999,12,FALSE))</f>
        <v>0</v>
      </c>
      <c r="V430" s="21">
        <f>IF(A430="NA","",VLOOKUP(A430,PCN!A$2:Q$9999,14,FALSE))</f>
        <v>0</v>
      </c>
      <c r="W430" s="21">
        <f>IF(A430="NA","",VLOOKUP(A430,PCN!A$2:Q$9999,15,FALSE))</f>
        <v>0</v>
      </c>
      <c r="X430" s="21">
        <f>IF(A430="NA","",VLOOKUP(A430,TN_DOC!A$2:I$9999,8,FALSE))</f>
        <v>1.024</v>
      </c>
      <c r="Y430" s="21">
        <f>IF(A430="NA","",VLOOKUP(A430,TN_DOC!A$2:I$9999,9,FALSE))</f>
        <v>3.605</v>
      </c>
      <c r="Z430" s="3"/>
    </row>
    <row r="431" spans="1:26" x14ac:dyDescent="0.2">
      <c r="A431" s="3">
        <v>11130</v>
      </c>
      <c r="B431" s="10" t="str">
        <f>IF(A431="NA","",VLOOKUP(A431,'QAQC ID Reference Page'!A$2:G$10999,2,FALSE))</f>
        <v>OBS0821W3</v>
      </c>
      <c r="C431" s="20">
        <f>IF(A431="NA","",VLOOKUP(A431,'QAQC ID Reference Page'!A$2:G$10999,3,FALSE))</f>
        <v>44427</v>
      </c>
      <c r="D431" s="12">
        <f>IF(A431="NA","",VLOOKUP(A431,'QAQC ID Reference Page'!A$2:G$10999,4,FALSE))</f>
        <v>0.54861111111111116</v>
      </c>
      <c r="E431" s="3">
        <f>IF(A431="NA","",VLOOKUP(A431,'QAQC ID Reference Page'!A$2:G$10999,5,FALSE))</f>
        <v>1035</v>
      </c>
      <c r="F431" s="3" t="str">
        <f>IF(A431="NA","",VLOOKUP(A431,'QAQC ID Reference Page'!A$2:G$10999,6,FALSE))</f>
        <v>B4</v>
      </c>
      <c r="G431" s="3" t="str">
        <f>IF(A431="NA","",VLOOKUP(A431,'QAQC ID Reference Page'!A$2:G$10999,7,FALSE))</f>
        <v>S</v>
      </c>
      <c r="H431" s="21">
        <f>IF(A431="NA","",VLOOKUP(A431,'Water Data'!G$2:O$9999,2,FALSE))</f>
        <v>7.49</v>
      </c>
      <c r="I431" s="21">
        <f>IF(A431="NA","",VLOOKUP(A431,'Water Data'!G$2:O$9999,3,FALSE))</f>
        <v>31.3</v>
      </c>
      <c r="J431" s="3">
        <f>IF(A431="NA","",VLOOKUP(A431,'Water Data'!G$2:O$9999,4,FALSE))</f>
        <v>20.100000000000001</v>
      </c>
      <c r="K431" s="3">
        <f>IF(A431="NA","",VLOOKUP(A431,'Water Data'!G$2:O$9999,6,FALSE))</f>
        <v>8.25</v>
      </c>
      <c r="L431" s="3">
        <f>IF(A431="NA","",VLOOKUP(A431,'Water Data'!G$2:O$9999,9,FALSE))</f>
        <v>20.079999999999998</v>
      </c>
      <c r="M431" s="22">
        <f>IF(A431="NA","",VLOOKUP(A431,Nutrients!A$2:L$9999,8,FALSE))</f>
        <v>-0.05</v>
      </c>
      <c r="N431" s="22">
        <f>IF(A431="NA","",VLOOKUP(A431,Nutrients!A$2:L$9999,9,FALSE))</f>
        <v>0.46</v>
      </c>
      <c r="O431" s="23">
        <f>IF(A431="NA","",VLOOKUP(A431,Nutrients!A$2:L$9999,10,FALSE))</f>
        <v>-7.0000000000000001E-3</v>
      </c>
      <c r="P431" s="22">
        <f>IF(A431="NA","",VLOOKUP(A431,Nutrients!A$2:L$9999,11,FALSE))</f>
        <v>-0.23</v>
      </c>
      <c r="Q431" s="24">
        <f>IF(A431="NA","",VLOOKUP(A431,Nutrients!A$2:L$9999,12,FALSE))</f>
        <v>43.1</v>
      </c>
      <c r="R431" s="26">
        <f>IF(A431="NA","",VLOOKUP(A431,Chla!A$2:O$9999,15,FALSE))</f>
        <v>8.0264600000000002</v>
      </c>
      <c r="S431" s="3">
        <f>IF(A431="NA","",VLOOKUP(A431,TSS!A$2:L$9999,12,FALSE))</f>
        <v>64</v>
      </c>
      <c r="T431" s="21">
        <f>IF(A431="NA","",VLOOKUP(A431,PCN!A$2:Q$9999,11,FALSE))</f>
        <v>0</v>
      </c>
      <c r="U431" s="21">
        <f>IF(A431="NA","",VLOOKUP(A431,PCN!A$2:Q$9999,12,FALSE))</f>
        <v>0</v>
      </c>
      <c r="V431" s="21">
        <f>IF(A431="NA","",VLOOKUP(A431,PCN!A$2:Q$9999,14,FALSE))</f>
        <v>0</v>
      </c>
      <c r="W431" s="21">
        <f>IF(A431="NA","",VLOOKUP(A431,PCN!A$2:Q$9999,15,FALSE))</f>
        <v>0</v>
      </c>
      <c r="X431" s="21">
        <f>IF(A431="NA","",VLOOKUP(A431,TN_DOC!A$2:I$9999,8,FALSE))</f>
        <v>1.492</v>
      </c>
      <c r="Y431" s="21">
        <f>IF(A431="NA","",VLOOKUP(A431,TN_DOC!A$2:I$9999,9,FALSE))</f>
        <v>7.8780000000000001</v>
      </c>
      <c r="Z431" s="3"/>
    </row>
    <row r="432" spans="1:26" x14ac:dyDescent="0.2">
      <c r="A432" s="3">
        <v>11215</v>
      </c>
      <c r="B432" s="10" t="str">
        <f>IF(A432="NA","",VLOOKUP(A432,'QAQC ID Reference Page'!A$2:G$10999,2,FALSE))</f>
        <v>OBS0821W4</v>
      </c>
      <c r="C432" s="20">
        <f>IF(A432="NA","",VLOOKUP(A432,'QAQC ID Reference Page'!A$2:G$10999,3,FALSE))</f>
        <v>44432</v>
      </c>
      <c r="D432" s="12">
        <f>IF(A432="NA","",VLOOKUP(A432,'QAQC ID Reference Page'!A$2:G$10999,4,FALSE))</f>
        <v>0.28819444444444442</v>
      </c>
      <c r="E432" s="3">
        <f>IF(A432="NA","",VLOOKUP(A432,'QAQC ID Reference Page'!A$2:G$10999,5,FALSE))</f>
        <v>1040</v>
      </c>
      <c r="F432" s="3" t="str">
        <f>IF(A432="NA","",VLOOKUP(A432,'QAQC ID Reference Page'!A$2:G$10999,6,FALSE))</f>
        <v>EFR</v>
      </c>
      <c r="G432" s="3" t="str">
        <f>IF(A432="NA","",VLOOKUP(A432,'QAQC ID Reference Page'!A$2:G$10999,7,FALSE))</f>
        <v>S</v>
      </c>
      <c r="H432" s="21">
        <f>IF(A432="NA","",VLOOKUP(A432,'Water Data'!G$2:O$9999,2,FALSE))</f>
        <v>1.99</v>
      </c>
      <c r="I432" s="21">
        <f>IF(A432="NA","",VLOOKUP(A432,'Water Data'!G$2:O$9999,3,FALSE))</f>
        <v>29.1</v>
      </c>
      <c r="J432" s="3">
        <f>IF(A432="NA","",VLOOKUP(A432,'Water Data'!G$2:O$9999,4,FALSE))</f>
        <v>8.69</v>
      </c>
      <c r="K432" s="3">
        <f>IF(A432="NA","",VLOOKUP(A432,'Water Data'!G$2:O$9999,6,FALSE))</f>
        <v>7.1</v>
      </c>
      <c r="L432" s="3">
        <f>IF(A432="NA","",VLOOKUP(A432,'Water Data'!G$2:O$9999,9,FALSE))</f>
        <v>14.21</v>
      </c>
      <c r="M432" s="22">
        <f>IF(A432="NA","",VLOOKUP(A432,Nutrients!A$2:L$9999,8,FALSE))</f>
        <v>0.23</v>
      </c>
      <c r="N432" s="22">
        <f>IF(A432="NA","",VLOOKUP(A432,Nutrients!A$2:L$9999,9,FALSE))</f>
        <v>0.51</v>
      </c>
      <c r="O432" s="23">
        <f>IF(A432="NA","",VLOOKUP(A432,Nutrients!A$2:L$9999,10,FALSE))</f>
        <v>1.7999999999999999E-2</v>
      </c>
      <c r="P432" s="22">
        <f>IF(A432="NA","",VLOOKUP(A432,Nutrients!A$2:L$9999,11,FALSE))</f>
        <v>0.94</v>
      </c>
      <c r="Q432" s="24">
        <f>IF(A432="NA","",VLOOKUP(A432,Nutrients!A$2:L$9999,12,FALSE))</f>
        <v>52.27</v>
      </c>
      <c r="R432" s="26">
        <f>IF(A432="NA","",VLOOKUP(A432,Chla!A$2:O$9999,15,FALSE))</f>
        <v>17.911225000000002</v>
      </c>
      <c r="S432" s="3">
        <f>IF(A432="NA","",VLOOKUP(A432,TSS!A$2:L$9999,12,FALSE))</f>
        <v>10</v>
      </c>
      <c r="T432" s="21">
        <f>IF(A432="NA","",VLOOKUP(A432,PCN!A$2:Q$9999,11,FALSE))</f>
        <v>0</v>
      </c>
      <c r="U432" s="21">
        <f>IF(A432="NA","",VLOOKUP(A432,PCN!A$2:Q$9999,12,FALSE))</f>
        <v>0</v>
      </c>
      <c r="V432" s="21">
        <f>IF(A432="NA","",VLOOKUP(A432,PCN!A$2:Q$9999,14,FALSE))</f>
        <v>0</v>
      </c>
      <c r="W432" s="21">
        <f>IF(A432="NA","",VLOOKUP(A432,PCN!A$2:Q$9999,15,FALSE))</f>
        <v>0</v>
      </c>
      <c r="X432" s="21">
        <f>IF(A432="NA","",VLOOKUP(A432,TN_DOC!A$2:I$9999,8,FALSE))</f>
        <v>0</v>
      </c>
      <c r="Y432" s="21">
        <f>IF(A432="NA","",VLOOKUP(A432,TN_DOC!A$2:I$9999,9,FALSE))</f>
        <v>0</v>
      </c>
      <c r="Z432" s="3"/>
    </row>
    <row r="433" spans="1:26" x14ac:dyDescent="0.2">
      <c r="A433" s="3">
        <v>11219</v>
      </c>
      <c r="B433" s="10" t="str">
        <f>IF(A433="NA","",VLOOKUP(A433,'QAQC ID Reference Page'!A$2:G$10999,2,FALSE))</f>
        <v>OBS0821W4</v>
      </c>
      <c r="C433" s="20">
        <f>IF(A433="NA","",VLOOKUP(A433,'QAQC ID Reference Page'!A$2:G$10999,3,FALSE))</f>
        <v>44432</v>
      </c>
      <c r="D433" s="12">
        <f>IF(A433="NA","",VLOOKUP(A433,'QAQC ID Reference Page'!A$2:G$10999,4,FALSE))</f>
        <v>0.29722222222222222</v>
      </c>
      <c r="E433" s="3">
        <f>IF(A433="NA","",VLOOKUP(A433,'QAQC ID Reference Page'!A$2:G$10999,5,FALSE))</f>
        <v>1026</v>
      </c>
      <c r="F433" s="3" t="str">
        <f>IF(A433="NA","",VLOOKUP(A433,'QAQC ID Reference Page'!A$2:G$10999,6,FALSE))</f>
        <v>G6</v>
      </c>
      <c r="G433" s="3" t="str">
        <f>IF(A433="NA","",VLOOKUP(A433,'QAQC ID Reference Page'!A$2:G$10999,7,FALSE))</f>
        <v>S</v>
      </c>
      <c r="H433" s="21">
        <f>IF(A433="NA","",VLOOKUP(A433,'Water Data'!G$2:O$9999,2,FALSE))</f>
        <v>5.36</v>
      </c>
      <c r="I433" s="21">
        <f>IF(A433="NA","",VLOOKUP(A433,'Water Data'!G$2:O$9999,3,FALSE))</f>
        <v>28.5</v>
      </c>
      <c r="J433" s="3">
        <f>IF(A433="NA","",VLOOKUP(A433,'Water Data'!G$2:O$9999,4,FALSE))</f>
        <v>6.68</v>
      </c>
      <c r="K433" s="3">
        <f>IF(A433="NA","",VLOOKUP(A433,'Water Data'!G$2:O$9999,6,FALSE))</f>
        <v>7.46</v>
      </c>
      <c r="L433" s="26">
        <f>IF(A433="NA","",VLOOKUP(A433,'Water Data'!G$2:O$9999,9,FALSE))</f>
        <v>13.866666670000001</v>
      </c>
      <c r="M433" s="22">
        <f>IF(A433="NA","",VLOOKUP(A433,Nutrients!A$2:L$9999,8,FALSE))</f>
        <v>0.84</v>
      </c>
      <c r="N433" s="22">
        <f>IF(A433="NA","",VLOOKUP(A433,Nutrients!A$2:L$9999,9,FALSE))</f>
        <v>0.12</v>
      </c>
      <c r="O433" s="23">
        <f>IF(A433="NA","",VLOOKUP(A433,Nutrients!A$2:L$9999,10,FALSE))</f>
        <v>1.7999999999999999E-2</v>
      </c>
      <c r="P433" s="22">
        <f>IF(A433="NA","",VLOOKUP(A433,Nutrients!A$2:L$9999,11,FALSE))</f>
        <v>2.54</v>
      </c>
      <c r="Q433" s="24">
        <f>IF(A433="NA","",VLOOKUP(A433,Nutrients!A$2:L$9999,12,FALSE))</f>
        <v>102.37</v>
      </c>
      <c r="R433" s="26">
        <f>IF(A433="NA","",VLOOKUP(A433,Chla!A$2:O$9999,15,FALSE))</f>
        <v>10.112734999999999</v>
      </c>
      <c r="S433" s="3">
        <f>IF(A433="NA","",VLOOKUP(A433,TSS!A$2:L$9999,12,FALSE))</f>
        <v>10</v>
      </c>
      <c r="T433" s="21">
        <f>IF(A433="NA","",VLOOKUP(A433,PCN!A$2:Q$9999,11,FALSE))</f>
        <v>0</v>
      </c>
      <c r="U433" s="21">
        <f>IF(A433="NA","",VLOOKUP(A433,PCN!A$2:Q$9999,12,FALSE))</f>
        <v>0</v>
      </c>
      <c r="V433" s="21">
        <f>IF(A433="NA","",VLOOKUP(A433,PCN!A$2:Q$9999,14,FALSE))</f>
        <v>0</v>
      </c>
      <c r="W433" s="21">
        <f>IF(A433="NA","",VLOOKUP(A433,PCN!A$2:Q$9999,15,FALSE))</f>
        <v>0</v>
      </c>
      <c r="X433" s="21">
        <f>IF(A433="NA","",VLOOKUP(A433,TN_DOC!A$2:I$9999,8,FALSE))</f>
        <v>0</v>
      </c>
      <c r="Y433" s="21">
        <f>IF(A433="NA","",VLOOKUP(A433,TN_DOC!A$2:I$9999,9,FALSE))</f>
        <v>0</v>
      </c>
      <c r="Z433" s="3"/>
    </row>
    <row r="434" spans="1:26" x14ac:dyDescent="0.2">
      <c r="A434" s="3">
        <v>11211</v>
      </c>
      <c r="B434" s="10" t="str">
        <f>IF(A434="NA","",VLOOKUP(A434,'QAQC ID Reference Page'!A$2:G$10999,2,FALSE))</f>
        <v>OBS0821W4</v>
      </c>
      <c r="C434" s="20">
        <f>IF(A434="NA","",VLOOKUP(A434,'QAQC ID Reference Page'!A$2:G$10999,3,FALSE))</f>
        <v>44432</v>
      </c>
      <c r="D434" s="12">
        <f>IF(A434="NA","",VLOOKUP(A434,'QAQC ID Reference Page'!A$2:G$10999,4,FALSE))</f>
        <v>0.30625000000000002</v>
      </c>
      <c r="E434" s="3">
        <f>IF(A434="NA","",VLOOKUP(A434,'QAQC ID Reference Page'!A$2:G$10999,5,FALSE))</f>
        <v>1022</v>
      </c>
      <c r="F434" s="3" t="str">
        <f>IF(A434="NA","",VLOOKUP(A434,'QAQC ID Reference Page'!A$2:G$10999,6,FALSE))</f>
        <v>DR</v>
      </c>
      <c r="G434" s="3" t="str">
        <f>IF(A434="NA","",VLOOKUP(A434,'QAQC ID Reference Page'!A$2:G$10999,7,FALSE))</f>
        <v>S</v>
      </c>
      <c r="H434" s="21">
        <f>IF(A434="NA","",VLOOKUP(A434,'Water Data'!G$2:O$9999,2,FALSE))</f>
        <v>5.1100000000000003</v>
      </c>
      <c r="I434" s="21">
        <f>IF(A434="NA","",VLOOKUP(A434,'Water Data'!G$2:O$9999,3,FALSE))</f>
        <v>29.1</v>
      </c>
      <c r="J434" s="3">
        <f>IF(A434="NA","",VLOOKUP(A434,'Water Data'!G$2:O$9999,4,FALSE))</f>
        <v>5.19</v>
      </c>
      <c r="K434" s="3">
        <f>IF(A434="NA","",VLOOKUP(A434,'Water Data'!G$2:O$9999,6,FALSE))</f>
        <v>7.24</v>
      </c>
      <c r="L434" s="26">
        <f>IF(A434="NA","",VLOOKUP(A434,'Water Data'!G$2:O$9999,9,FALSE))</f>
        <v>11.414999999999999</v>
      </c>
      <c r="M434" s="22">
        <f>IF(A434="NA","",VLOOKUP(A434,Nutrients!A$2:L$9999,8,FALSE))</f>
        <v>0.5</v>
      </c>
      <c r="N434" s="22">
        <f>IF(A434="NA","",VLOOKUP(A434,Nutrients!A$2:L$9999,9,FALSE))</f>
        <v>0.57999999999999996</v>
      </c>
      <c r="O434" s="23">
        <f>IF(A434="NA","",VLOOKUP(A434,Nutrients!A$2:L$9999,10,FALSE))</f>
        <v>0.87</v>
      </c>
      <c r="P434" s="22">
        <f>IF(A434="NA","",VLOOKUP(A434,Nutrients!A$2:L$9999,11,FALSE))</f>
        <v>1.17</v>
      </c>
      <c r="Q434" s="24">
        <f>IF(A434="NA","",VLOOKUP(A434,Nutrients!A$2:L$9999,12,FALSE))</f>
        <v>26.98</v>
      </c>
      <c r="R434" s="26">
        <f>IF(A434="NA","",VLOOKUP(A434,Chla!A$2:O$9999,15,FALSE))</f>
        <v>20.233530000000002</v>
      </c>
      <c r="S434" s="3">
        <f>IF(A434="NA","",VLOOKUP(A434,TSS!A$2:L$9999,12,FALSE))</f>
        <v>25</v>
      </c>
      <c r="T434" s="21">
        <f>IF(A434="NA","",VLOOKUP(A434,PCN!A$2:Q$9999,11,FALSE))</f>
        <v>0</v>
      </c>
      <c r="U434" s="21">
        <f>IF(A434="NA","",VLOOKUP(A434,PCN!A$2:Q$9999,12,FALSE))</f>
        <v>0</v>
      </c>
      <c r="V434" s="21">
        <f>IF(A434="NA","",VLOOKUP(A434,PCN!A$2:Q$9999,14,FALSE))</f>
        <v>0</v>
      </c>
      <c r="W434" s="21">
        <f>IF(A434="NA","",VLOOKUP(A434,PCN!A$2:Q$9999,15,FALSE))</f>
        <v>0</v>
      </c>
      <c r="X434" s="21">
        <f>IF(A434="NA","",VLOOKUP(A434,TN_DOC!A$2:I$9999,8,FALSE))</f>
        <v>0</v>
      </c>
      <c r="Y434" s="21">
        <f>IF(A434="NA","",VLOOKUP(A434,TN_DOC!A$2:I$9999,9,FALSE))</f>
        <v>0</v>
      </c>
      <c r="Z434" s="3"/>
    </row>
    <row r="435" spans="1:26" x14ac:dyDescent="0.2">
      <c r="A435" s="3">
        <v>11206</v>
      </c>
      <c r="B435" s="10" t="str">
        <f>IF(A435="NA","",VLOOKUP(A435,'QAQC ID Reference Page'!A$2:G$10999,2,FALSE))</f>
        <v>OBS0821W4</v>
      </c>
      <c r="C435" s="20">
        <f>IF(A435="NA","",VLOOKUP(A435,'QAQC ID Reference Page'!A$2:G$10999,3,FALSE))</f>
        <v>44432</v>
      </c>
      <c r="D435" s="12">
        <f>IF(A435="NA","",VLOOKUP(A435,'QAQC ID Reference Page'!A$2:G$10999,4,FALSE))</f>
        <v>0.32777777777777778</v>
      </c>
      <c r="E435" s="3">
        <f>IF(A435="NA","",VLOOKUP(A435,'QAQC ID Reference Page'!A$2:G$10999,5,FALSE))</f>
        <v>1027</v>
      </c>
      <c r="F435" s="3" t="str">
        <f>IF(A435="NA","",VLOOKUP(A435,'QAQC ID Reference Page'!A$2:G$10999,6,FALSE))</f>
        <v>MR</v>
      </c>
      <c r="G435" s="3" t="str">
        <f>IF(A435="NA","",VLOOKUP(A435,'QAQC ID Reference Page'!A$2:G$10999,7,FALSE))</f>
        <v>S</v>
      </c>
      <c r="H435" s="21">
        <f>IF(A435="NA","",VLOOKUP(A435,'Water Data'!G$2:O$9999,2,FALSE))</f>
        <v>5.46</v>
      </c>
      <c r="I435" s="21">
        <f>IF(A435="NA","",VLOOKUP(A435,'Water Data'!G$2:O$9999,3,FALSE))</f>
        <v>30</v>
      </c>
      <c r="J435" s="3">
        <f>IF(A435="NA","",VLOOKUP(A435,'Water Data'!G$2:O$9999,4,FALSE))</f>
        <v>0.33</v>
      </c>
      <c r="K435" s="3">
        <f>IF(A435="NA","",VLOOKUP(A435,'Water Data'!G$2:O$9999,6,FALSE))</f>
        <v>7.31</v>
      </c>
      <c r="L435" s="26">
        <f>IF(A435="NA","",VLOOKUP(A435,'Water Data'!G$2:O$9999,9,FALSE))</f>
        <v>10.18</v>
      </c>
      <c r="M435" s="22">
        <f>IF(A435="NA","",VLOOKUP(A435,Nutrients!A$2:L$9999,8,FALSE))</f>
        <v>8.59</v>
      </c>
      <c r="N435" s="22">
        <f>IF(A435="NA","",VLOOKUP(A435,Nutrients!A$2:L$9999,9,FALSE))</f>
        <v>0.38</v>
      </c>
      <c r="O435" s="23">
        <f>IF(A435="NA","",VLOOKUP(A435,Nutrients!A$2:L$9999,10,FALSE))</f>
        <v>3.048</v>
      </c>
      <c r="P435" s="22">
        <f>IF(A435="NA","",VLOOKUP(A435,Nutrients!A$2:L$9999,11,FALSE))</f>
        <v>4.54</v>
      </c>
      <c r="Q435" s="24">
        <f>IF(A435="NA","",VLOOKUP(A435,Nutrients!A$2:L$9999,12,FALSE))</f>
        <v>117.52</v>
      </c>
      <c r="R435" s="26">
        <f>IF(A435="NA","",VLOOKUP(A435,Chla!A$2:O$9999,15,FALSE))</f>
        <v>7.7583079999999995</v>
      </c>
      <c r="S435" s="3">
        <f>IF(A435="NA","",VLOOKUP(A435,TSS!A$2:L$9999,12,FALSE))</f>
        <v>24</v>
      </c>
      <c r="T435" s="21">
        <f>IF(A435="NA","",VLOOKUP(A435,PCN!A$2:Q$9999,11,FALSE))</f>
        <v>0</v>
      </c>
      <c r="U435" s="21">
        <f>IF(A435="NA","",VLOOKUP(A435,PCN!A$2:Q$9999,12,FALSE))</f>
        <v>0</v>
      </c>
      <c r="V435" s="21">
        <f>IF(A435="NA","",VLOOKUP(A435,PCN!A$2:Q$9999,14,FALSE))</f>
        <v>0</v>
      </c>
      <c r="W435" s="21">
        <f>IF(A435="NA","",VLOOKUP(A435,PCN!A$2:Q$9999,15,FALSE))</f>
        <v>0</v>
      </c>
      <c r="X435" s="21">
        <f>IF(A435="NA","",VLOOKUP(A435,TN_DOC!A$2:I$9999,8,FALSE))</f>
        <v>0</v>
      </c>
      <c r="Y435" s="21">
        <f>IF(A435="NA","",VLOOKUP(A435,TN_DOC!A$2:I$9999,9,FALSE))</f>
        <v>0</v>
      </c>
      <c r="Z435" s="3"/>
    </row>
    <row r="436" spans="1:26" x14ac:dyDescent="0.2">
      <c r="A436" s="3">
        <v>11216</v>
      </c>
      <c r="B436" s="10" t="str">
        <f>IF(A436="NA","",VLOOKUP(A436,'QAQC ID Reference Page'!A$2:G$10999,2,FALSE))</f>
        <v>OBS0821W4</v>
      </c>
      <c r="C436" s="20">
        <f>IF(A436="NA","",VLOOKUP(A436,'QAQC ID Reference Page'!A$2:G$10999,3,FALSE))</f>
        <v>44432</v>
      </c>
      <c r="D436" s="12">
        <f>IF(A436="NA","",VLOOKUP(A436,'QAQC ID Reference Page'!A$2:G$10999,4,FALSE))</f>
        <v>0.32777777777777778</v>
      </c>
      <c r="E436" s="3">
        <f>IF(A436="NA","",VLOOKUP(A436,'QAQC ID Reference Page'!A$2:G$10999,5,FALSE))</f>
        <v>1028</v>
      </c>
      <c r="F436" s="3" t="str">
        <f>IF(A436="NA","",VLOOKUP(A436,'QAQC ID Reference Page'!A$2:G$10999,6,FALSE))</f>
        <v>MR</v>
      </c>
      <c r="G436" s="3" t="str">
        <f>IF(A436="NA","",VLOOKUP(A436,'QAQC ID Reference Page'!A$2:G$10999,7,FALSE))</f>
        <v>B</v>
      </c>
      <c r="H436" s="21">
        <f>IF(A436="NA","",VLOOKUP(A436,'Water Data'!G$2:O$9999,2,FALSE))</f>
        <v>2.19</v>
      </c>
      <c r="I436" s="21">
        <f>IF(A436="NA","",VLOOKUP(A436,'Water Data'!G$2:O$9999,3,FALSE))</f>
        <v>29.9</v>
      </c>
      <c r="J436" s="3">
        <f>IF(A436="NA","",VLOOKUP(A436,'Water Data'!G$2:O$9999,4,FALSE))</f>
        <v>12.52</v>
      </c>
      <c r="K436" s="3">
        <f>IF(A436="NA","",VLOOKUP(A436,'Water Data'!G$2:O$9999,6,FALSE))</f>
        <v>7.25</v>
      </c>
      <c r="L436" s="26">
        <f>IF(A436="NA","",VLOOKUP(A436,'Water Data'!G$2:O$9999,9,FALSE))</f>
        <v>17.27</v>
      </c>
      <c r="M436" s="22">
        <f>IF(A436="NA","",VLOOKUP(A436,Nutrients!A$2:L$9999,8,FALSE))</f>
        <v>4.1900000000000004</v>
      </c>
      <c r="N436" s="22">
        <f>IF(A436="NA","",VLOOKUP(A436,Nutrients!A$2:L$9999,9,FALSE))</f>
        <v>0.67</v>
      </c>
      <c r="O436" s="23">
        <f>IF(A436="NA","",VLOOKUP(A436,Nutrients!A$2:L$9999,10,FALSE))</f>
        <v>0.46600000000000003</v>
      </c>
      <c r="P436" s="22">
        <f>IF(A436="NA","",VLOOKUP(A436,Nutrients!A$2:L$9999,11,FALSE))</f>
        <v>7.87</v>
      </c>
      <c r="Q436" s="24">
        <f>IF(A436="NA","",VLOOKUP(A436,Nutrients!A$2:L$9999,12,FALSE))</f>
        <v>53.55</v>
      </c>
      <c r="R436" s="26">
        <f>IF(A436="NA","",VLOOKUP(A436,Chla!A$2:O$9999,15,FALSE))</f>
        <v>2.1329449999999999</v>
      </c>
      <c r="S436" s="3">
        <f>IF(A436="NA","",VLOOKUP(A436,TSS!A$2:L$9999,12,FALSE))</f>
        <v>55</v>
      </c>
      <c r="T436" s="21">
        <f>IF(A436="NA","",VLOOKUP(A436,PCN!A$2:Q$9999,11,FALSE))</f>
        <v>0</v>
      </c>
      <c r="U436" s="21">
        <f>IF(A436="NA","",VLOOKUP(A436,PCN!A$2:Q$9999,12,FALSE))</f>
        <v>0</v>
      </c>
      <c r="V436" s="21">
        <f>IF(A436="NA","",VLOOKUP(A436,PCN!A$2:Q$9999,14,FALSE))</f>
        <v>0</v>
      </c>
      <c r="W436" s="21">
        <f>IF(A436="NA","",VLOOKUP(A436,PCN!A$2:Q$9999,15,FALSE))</f>
        <v>0</v>
      </c>
      <c r="X436" s="21">
        <f>IF(A436="NA","",VLOOKUP(A436,TN_DOC!A$2:I$9999,8,FALSE))</f>
        <v>0</v>
      </c>
      <c r="Y436" s="21">
        <f>IF(A436="NA","",VLOOKUP(A436,TN_DOC!A$2:I$9999,9,FALSE))</f>
        <v>0</v>
      </c>
      <c r="Z436" s="3"/>
    </row>
    <row r="437" spans="1:26" x14ac:dyDescent="0.2">
      <c r="A437" s="3">
        <v>11218</v>
      </c>
      <c r="B437" s="10" t="str">
        <f>IF(A437="NA","",VLOOKUP(A437,'QAQC ID Reference Page'!A$2:G$10999,2,FALSE))</f>
        <v>OBS0821W4</v>
      </c>
      <c r="C437" s="20">
        <f>IF(A437="NA","",VLOOKUP(A437,'QAQC ID Reference Page'!A$2:G$10999,3,FALSE))</f>
        <v>44432</v>
      </c>
      <c r="D437" s="12">
        <f>IF(A437="NA","",VLOOKUP(A437,'QAQC ID Reference Page'!A$2:G$10999,4,FALSE))</f>
        <v>0.33819444444444446</v>
      </c>
      <c r="E437" s="3">
        <f>IF(A437="NA","",VLOOKUP(A437,'QAQC ID Reference Page'!A$2:G$10999,5,FALSE))</f>
        <v>1025</v>
      </c>
      <c r="F437" s="3" t="str">
        <f>IF(A437="NA","",VLOOKUP(A437,'QAQC ID Reference Page'!A$2:G$10999,6,FALSE))</f>
        <v>TR</v>
      </c>
      <c r="G437" s="3" t="str">
        <f>IF(A437="NA","",VLOOKUP(A437,'QAQC ID Reference Page'!A$2:G$10999,7,FALSE))</f>
        <v>S</v>
      </c>
      <c r="H437" s="21">
        <f>IF(A437="NA","",VLOOKUP(A437,'Water Data'!G$2:O$9999,2,FALSE))</f>
        <v>5.61</v>
      </c>
      <c r="I437" s="21">
        <f>IF(A437="NA","",VLOOKUP(A437,'Water Data'!G$2:O$9999,3,FALSE))</f>
        <v>29.6</v>
      </c>
      <c r="J437" s="3">
        <f>IF(A437="NA","",VLOOKUP(A437,'Water Data'!G$2:O$9999,4,FALSE))</f>
        <v>0.08</v>
      </c>
      <c r="K437" s="3">
        <f>IF(A437="NA","",VLOOKUP(A437,'Water Data'!G$2:O$9999,6,FALSE))</f>
        <v>7.28</v>
      </c>
      <c r="L437" s="26">
        <f>IF(A437="NA","",VLOOKUP(A437,'Water Data'!G$2:O$9999,9,FALSE))</f>
        <v>10.706666670000001</v>
      </c>
      <c r="M437" s="22">
        <f>IF(A437="NA","",VLOOKUP(A437,Nutrients!A$2:L$9999,8,FALSE))</f>
        <v>11.46</v>
      </c>
      <c r="N437" s="22">
        <f>IF(A437="NA","",VLOOKUP(A437,Nutrients!A$2:L$9999,9,FALSE))</f>
        <v>0.28000000000000003</v>
      </c>
      <c r="O437" s="23">
        <f>IF(A437="NA","",VLOOKUP(A437,Nutrients!A$2:L$9999,10,FALSE))</f>
        <v>8.1000000000000003E-2</v>
      </c>
      <c r="P437" s="22">
        <f>IF(A437="NA","",VLOOKUP(A437,Nutrients!A$2:L$9999,11,FALSE))</f>
        <v>0.79</v>
      </c>
      <c r="Q437" s="24">
        <f>IF(A437="NA","",VLOOKUP(A437,Nutrients!A$2:L$9999,12,FALSE))</f>
        <v>134.69</v>
      </c>
      <c r="R437" s="26">
        <f>IF(A437="NA","",VLOOKUP(A437,Chla!A$2:O$9999,15,FALSE))</f>
        <v>10.389495</v>
      </c>
      <c r="S437" s="3">
        <f>IF(A437="NA","",VLOOKUP(A437,TSS!A$2:L$9999,12,FALSE))</f>
        <v>0</v>
      </c>
      <c r="T437" s="21">
        <f>IF(A437="NA","",VLOOKUP(A437,PCN!A$2:Q$9999,11,FALSE))</f>
        <v>0</v>
      </c>
      <c r="U437" s="21">
        <f>IF(A437="NA","",VLOOKUP(A437,PCN!A$2:Q$9999,12,FALSE))</f>
        <v>0</v>
      </c>
      <c r="V437" s="21">
        <f>IF(A437="NA","",VLOOKUP(A437,PCN!A$2:Q$9999,14,FALSE))</f>
        <v>0</v>
      </c>
      <c r="W437" s="21">
        <f>IF(A437="NA","",VLOOKUP(A437,PCN!A$2:Q$9999,15,FALSE))</f>
        <v>0</v>
      </c>
      <c r="X437" s="21">
        <f>IF(A437="NA","",VLOOKUP(A437,TN_DOC!A$2:I$9999,8,FALSE))</f>
        <v>0</v>
      </c>
      <c r="Y437" s="21">
        <f>IF(A437="NA","",VLOOKUP(A437,TN_DOC!A$2:I$9999,9,FALSE))</f>
        <v>0</v>
      </c>
      <c r="Z437" s="3"/>
    </row>
    <row r="438" spans="1:26" x14ac:dyDescent="0.2">
      <c r="A438" s="3">
        <v>11217</v>
      </c>
      <c r="B438" s="10" t="str">
        <f>IF(A438="NA","",VLOOKUP(A438,'QAQC ID Reference Page'!A$2:G$10999,2,FALSE))</f>
        <v>OBS0821W4</v>
      </c>
      <c r="C438" s="20">
        <f>IF(A438="NA","",VLOOKUP(A438,'QAQC ID Reference Page'!A$2:G$10999,3,FALSE))</f>
        <v>44432</v>
      </c>
      <c r="D438" s="12">
        <f>IF(A438="NA","",VLOOKUP(A438,'QAQC ID Reference Page'!A$2:G$10999,4,FALSE))</f>
        <v>0.34722222222222221</v>
      </c>
      <c r="E438" s="3">
        <f>IF(A438="NA","",VLOOKUP(A438,'QAQC ID Reference Page'!A$2:G$10999,5,FALSE))</f>
        <v>1024</v>
      </c>
      <c r="F438" s="3" t="str">
        <f>IF(A438="NA","",VLOOKUP(A438,'QAQC ID Reference Page'!A$2:G$10999,6,FALSE))</f>
        <v>TR-UP</v>
      </c>
      <c r="G438" s="3" t="str">
        <f>IF(A438="NA","",VLOOKUP(A438,'QAQC ID Reference Page'!A$2:G$10999,7,FALSE))</f>
        <v>S</v>
      </c>
      <c r="H438" s="21">
        <f>IF(A438="NA","",VLOOKUP(A438,'Water Data'!G$2:O$9999,2,FALSE))</f>
        <v>5.48</v>
      </c>
      <c r="I438" s="21">
        <f>IF(A438="NA","",VLOOKUP(A438,'Water Data'!G$2:O$9999,3,FALSE))</f>
        <v>29.8</v>
      </c>
      <c r="J438" s="3">
        <f>IF(A438="NA","",VLOOKUP(A438,'Water Data'!G$2:O$9999,4,FALSE))</f>
        <v>7.0000000000000007E-2</v>
      </c>
      <c r="K438" s="3">
        <f>IF(A438="NA","",VLOOKUP(A438,'Water Data'!G$2:O$9999,6,FALSE))</f>
        <v>7.32</v>
      </c>
      <c r="L438" s="26">
        <f>IF(A438="NA","",VLOOKUP(A438,'Water Data'!G$2:O$9999,9,FALSE))</f>
        <v>9.7370000000000001</v>
      </c>
      <c r="M438" s="22">
        <f>IF(A438="NA","",VLOOKUP(A438,Nutrients!A$2:L$9999,8,FALSE))</f>
        <v>12.79</v>
      </c>
      <c r="N438" s="22">
        <f>IF(A438="NA","",VLOOKUP(A438,Nutrients!A$2:L$9999,9,FALSE))</f>
        <v>0.36</v>
      </c>
      <c r="O438" s="23">
        <f>IF(A438="NA","",VLOOKUP(A438,Nutrients!A$2:L$9999,10,FALSE))</f>
        <v>0.104</v>
      </c>
      <c r="P438" s="22">
        <f>IF(A438="NA","",VLOOKUP(A438,Nutrients!A$2:L$9999,11,FALSE))</f>
        <v>0.93</v>
      </c>
      <c r="Q438" s="24">
        <f>IF(A438="NA","",VLOOKUP(A438,Nutrients!A$2:L$9999,12,FALSE))</f>
        <v>111.79</v>
      </c>
      <c r="R438" s="26">
        <f>IF(A438="NA","",VLOOKUP(A438,Chla!A$2:O$9999,15,FALSE))</f>
        <v>6.8504449999999997</v>
      </c>
      <c r="S438" s="3">
        <f>IF(A438="NA","",VLOOKUP(A438,TSS!A$2:L$9999,12,FALSE))</f>
        <v>15</v>
      </c>
      <c r="T438" s="21">
        <f>IF(A438="NA","",VLOOKUP(A438,PCN!A$2:Q$9999,11,FALSE))</f>
        <v>0</v>
      </c>
      <c r="U438" s="21">
        <f>IF(A438="NA","",VLOOKUP(A438,PCN!A$2:Q$9999,12,FALSE))</f>
        <v>0</v>
      </c>
      <c r="V438" s="21">
        <f>IF(A438="NA","",VLOOKUP(A438,PCN!A$2:Q$9999,14,FALSE))</f>
        <v>0</v>
      </c>
      <c r="W438" s="21">
        <f>IF(A438="NA","",VLOOKUP(A438,PCN!A$2:Q$9999,15,FALSE))</f>
        <v>0</v>
      </c>
      <c r="X438" s="21">
        <f>IF(A438="NA","",VLOOKUP(A438,TN_DOC!A$2:I$9999,8,FALSE))</f>
        <v>0</v>
      </c>
      <c r="Y438" s="21">
        <f>IF(A438="NA","",VLOOKUP(A438,TN_DOC!A$2:I$9999,9,FALSE))</f>
        <v>0</v>
      </c>
      <c r="Z438" s="3"/>
    </row>
    <row r="439" spans="1:26" x14ac:dyDescent="0.2">
      <c r="A439" s="3">
        <v>11212</v>
      </c>
      <c r="B439" s="10" t="str">
        <f>IF(A439="NA","",VLOOKUP(A439,'QAQC ID Reference Page'!A$2:G$10999,2,FALSE))</f>
        <v>OBS0821W4</v>
      </c>
      <c r="C439" s="20">
        <f>IF(A439="NA","",VLOOKUP(A439,'QAQC ID Reference Page'!A$2:G$10999,3,FALSE))</f>
        <v>44432</v>
      </c>
      <c r="D439" s="12">
        <f>IF(A439="NA","",VLOOKUP(A439,'QAQC ID Reference Page'!A$2:G$10999,4,FALSE))</f>
        <v>0.35625000000000001</v>
      </c>
      <c r="E439" s="3">
        <f>IF(A439="NA","",VLOOKUP(A439,'QAQC ID Reference Page'!A$2:G$10999,5,FALSE))</f>
        <v>1005</v>
      </c>
      <c r="F439" s="3" t="str">
        <f>IF(A439="NA","",VLOOKUP(A439,'QAQC ID Reference Page'!A$2:G$10999,6,FALSE))</f>
        <v>AR</v>
      </c>
      <c r="G439" s="3" t="str">
        <f>IF(A439="NA","",VLOOKUP(A439,'QAQC ID Reference Page'!A$2:G$10999,7,FALSE))</f>
        <v>S</v>
      </c>
      <c r="H439" s="21">
        <f>IF(A439="NA","",VLOOKUP(A439,'Water Data'!G$2:O$9999,2,FALSE))</f>
        <v>5.6</v>
      </c>
      <c r="I439" s="21">
        <f>IF(A439="NA","",VLOOKUP(A439,'Water Data'!G$2:O$9999,3,FALSE))</f>
        <v>29.8</v>
      </c>
      <c r="J439" s="3">
        <f>IF(A439="NA","",VLOOKUP(A439,'Water Data'!G$2:O$9999,4,FALSE))</f>
        <v>7.0000000000000007E-2</v>
      </c>
      <c r="K439" s="3">
        <f>IF(A439="NA","",VLOOKUP(A439,'Water Data'!G$2:O$9999,6,FALSE))</f>
        <v>7.29</v>
      </c>
      <c r="L439" s="3">
        <f>IF(A439="NA","",VLOOKUP(A439,'Water Data'!G$2:O$9999,9,FALSE))</f>
        <v>10.52</v>
      </c>
      <c r="M439" s="22">
        <f>IF(A439="NA","",VLOOKUP(A439,Nutrients!A$2:L$9999,8,FALSE))</f>
        <v>12.7</v>
      </c>
      <c r="N439" s="22">
        <f>IF(A439="NA","",VLOOKUP(A439,Nutrients!A$2:L$9999,9,FALSE))</f>
        <v>0.41</v>
      </c>
      <c r="O439" s="23">
        <f>IF(A439="NA","",VLOOKUP(A439,Nutrients!A$2:L$9999,10,FALSE))</f>
        <v>0.49299999999999999</v>
      </c>
      <c r="P439" s="22">
        <f>IF(A439="NA","",VLOOKUP(A439,Nutrients!A$2:L$9999,11,FALSE))</f>
        <v>0.44</v>
      </c>
      <c r="Q439" s="24">
        <f>IF(A439="NA","",VLOOKUP(A439,Nutrients!A$2:L$9999,12,FALSE))</f>
        <v>100.28</v>
      </c>
      <c r="R439" s="26">
        <f>IF(A439="NA","",VLOOKUP(A439,Chla!A$2:O$9999,15,FALSE))</f>
        <v>8.7814750000000004</v>
      </c>
      <c r="S439" s="3">
        <f>IF(A439="NA","",VLOOKUP(A439,TSS!A$2:L$9999,12,FALSE))</f>
        <v>10</v>
      </c>
      <c r="T439" s="21">
        <f>IF(A439="NA","",VLOOKUP(A439,PCN!A$2:Q$9999,11,FALSE))</f>
        <v>0</v>
      </c>
      <c r="U439" s="21">
        <f>IF(A439="NA","",VLOOKUP(A439,PCN!A$2:Q$9999,12,FALSE))</f>
        <v>0</v>
      </c>
      <c r="V439" s="21">
        <f>IF(A439="NA","",VLOOKUP(A439,PCN!A$2:Q$9999,14,FALSE))</f>
        <v>0</v>
      </c>
      <c r="W439" s="21">
        <f>IF(A439="NA","",VLOOKUP(A439,PCN!A$2:Q$9999,15,FALSE))</f>
        <v>0</v>
      </c>
      <c r="X439" s="21">
        <f>IF(A439="NA","",VLOOKUP(A439,TN_DOC!A$2:I$9999,8,FALSE))</f>
        <v>0</v>
      </c>
      <c r="Y439" s="21">
        <f>IF(A439="NA","",VLOOKUP(A439,TN_DOC!A$2:I$9999,9,FALSE))</f>
        <v>0</v>
      </c>
      <c r="Z439" s="3"/>
    </row>
    <row r="440" spans="1:26" x14ac:dyDescent="0.2">
      <c r="A440" s="3">
        <v>11213</v>
      </c>
      <c r="B440" s="10" t="str">
        <f>IF(A440="NA","",VLOOKUP(A440,'QAQC ID Reference Page'!A$2:G$10999,2,FALSE))</f>
        <v>OBS0821W4</v>
      </c>
      <c r="C440" s="20">
        <f>IF(A440="NA","",VLOOKUP(A440,'QAQC ID Reference Page'!A$2:G$10999,3,FALSE))</f>
        <v>44432</v>
      </c>
      <c r="D440" s="12">
        <f>IF(A440="NA","",VLOOKUP(A440,'QAQC ID Reference Page'!A$2:G$10999,4,FALSE))</f>
        <v>0.37916666666666665</v>
      </c>
      <c r="E440" s="3">
        <f>IF(A440="NA","",VLOOKUP(A440,'QAQC ID Reference Page'!A$2:G$10999,5,FALSE))</f>
        <v>1033</v>
      </c>
      <c r="F440" s="3" t="str">
        <f>IF(A440="NA","",VLOOKUP(A440,'QAQC ID Reference Page'!A$2:G$10999,6,FALSE))</f>
        <v>BR</v>
      </c>
      <c r="G440" s="3" t="str">
        <f>IF(A440="NA","",VLOOKUP(A440,'QAQC ID Reference Page'!A$2:G$10999,7,FALSE))</f>
        <v>S</v>
      </c>
      <c r="H440" s="21">
        <f>IF(A440="NA","",VLOOKUP(A440,'Water Data'!G$2:O$9999,2,FALSE))</f>
        <v>5.64</v>
      </c>
      <c r="I440" s="21">
        <f>IF(A440="NA","",VLOOKUP(A440,'Water Data'!G$2:O$9999,3,FALSE))</f>
        <v>30.4</v>
      </c>
      <c r="J440" s="3">
        <f>IF(A440="NA","",VLOOKUP(A440,'Water Data'!G$2:O$9999,4,FALSE))</f>
        <v>7.0000000000000007E-2</v>
      </c>
      <c r="K440" s="3">
        <f>IF(A440="NA","",VLOOKUP(A440,'Water Data'!G$2:O$9999,6,FALSE))</f>
        <v>7.33</v>
      </c>
      <c r="L440" s="26">
        <f>IF(A440="NA","",VLOOKUP(A440,'Water Data'!G$2:O$9999,9,FALSE))</f>
        <v>10.29</v>
      </c>
      <c r="M440" s="22">
        <f>IF(A440="NA","",VLOOKUP(A440,Nutrients!A$2:L$9999,8,FALSE))</f>
        <v>13.47</v>
      </c>
      <c r="N440" s="22">
        <f>IF(A440="NA","",VLOOKUP(A440,Nutrients!A$2:L$9999,9,FALSE))</f>
        <v>0.23</v>
      </c>
      <c r="O440" s="23">
        <f>IF(A440="NA","",VLOOKUP(A440,Nutrients!A$2:L$9999,10,FALSE))</f>
        <v>7.3999999999999996E-2</v>
      </c>
      <c r="P440" s="22">
        <f>IF(A440="NA","",VLOOKUP(A440,Nutrients!A$2:L$9999,11,FALSE))</f>
        <v>0.26</v>
      </c>
      <c r="Q440" s="24">
        <f>IF(A440="NA","",VLOOKUP(A440,Nutrients!A$2:L$9999,12,FALSE))</f>
        <v>103.16</v>
      </c>
      <c r="R440" s="26">
        <f>IF(A440="NA","",VLOOKUP(A440,Chla!A$2:O$9999,15,FALSE))</f>
        <v>8.7039600000000004</v>
      </c>
      <c r="S440" s="3">
        <f>IF(A440="NA","",VLOOKUP(A440,TSS!A$2:L$9999,12,FALSE))</f>
        <v>10</v>
      </c>
      <c r="T440" s="21">
        <f>IF(A440="NA","",VLOOKUP(A440,PCN!A$2:Q$9999,11,FALSE))</f>
        <v>0</v>
      </c>
      <c r="U440" s="21">
        <f>IF(A440="NA","",VLOOKUP(A440,PCN!A$2:Q$9999,12,FALSE))</f>
        <v>0</v>
      </c>
      <c r="V440" s="21">
        <f>IF(A440="NA","",VLOOKUP(A440,PCN!A$2:Q$9999,14,FALSE))</f>
        <v>0</v>
      </c>
      <c r="W440" s="21">
        <f>IF(A440="NA","",VLOOKUP(A440,PCN!A$2:Q$9999,15,FALSE))</f>
        <v>0</v>
      </c>
      <c r="X440" s="21">
        <f>IF(A440="NA","",VLOOKUP(A440,TN_DOC!A$2:I$9999,8,FALSE))</f>
        <v>0</v>
      </c>
      <c r="Y440" s="21">
        <f>IF(A440="NA","",VLOOKUP(A440,TN_DOC!A$2:I$9999,9,FALSE))</f>
        <v>0</v>
      </c>
      <c r="Z440" s="3"/>
    </row>
    <row r="441" spans="1:26" x14ac:dyDescent="0.2">
      <c r="A441" s="3">
        <v>11210</v>
      </c>
      <c r="B441" s="10" t="str">
        <f>IF(A441="NA","",VLOOKUP(A441,'QAQC ID Reference Page'!A$2:G$10999,2,FALSE))</f>
        <v>OBS0821W4</v>
      </c>
      <c r="C441" s="20">
        <f>IF(A441="NA","",VLOOKUP(A441,'QAQC ID Reference Page'!A$2:G$10999,3,FALSE))</f>
        <v>44432</v>
      </c>
      <c r="D441" s="12">
        <f>IF(A441="NA","",VLOOKUP(A441,'QAQC ID Reference Page'!A$2:G$10999,4,FALSE))</f>
        <v>0.39166666666666666</v>
      </c>
      <c r="E441" s="3">
        <f>IF(A441="NA","",VLOOKUP(A441,'QAQC ID Reference Page'!A$2:G$10999,5,FALSE))</f>
        <v>1002</v>
      </c>
      <c r="F441" s="3" t="str">
        <f>IF(A441="NA","",VLOOKUP(A441,'QAQC ID Reference Page'!A$2:G$10999,6,FALSE))</f>
        <v>I9</v>
      </c>
      <c r="G441" s="3" t="str">
        <f>IF(A441="NA","",VLOOKUP(A441,'QAQC ID Reference Page'!A$2:G$10999,7,FALSE))</f>
        <v>S</v>
      </c>
      <c r="H441" s="21">
        <f>IF(A441="NA","",VLOOKUP(A441,'Water Data'!G$2:O$9999,2,FALSE))</f>
        <v>5.99</v>
      </c>
      <c r="I441" s="21">
        <f>IF(A441="NA","",VLOOKUP(A441,'Water Data'!G$2:O$9999,3,FALSE))</f>
        <v>29.9</v>
      </c>
      <c r="J441" s="3">
        <f>IF(A441="NA","",VLOOKUP(A441,'Water Data'!G$2:O$9999,4,FALSE))</f>
        <v>0.91</v>
      </c>
      <c r="K441" s="3">
        <f>IF(A441="NA","",VLOOKUP(A441,'Water Data'!G$2:O$9999,6,FALSE))</f>
        <v>7.39</v>
      </c>
      <c r="L441" s="26">
        <f>IF(A441="NA","",VLOOKUP(A441,'Water Data'!G$2:O$9999,9,FALSE))</f>
        <v>11.25333333</v>
      </c>
      <c r="M441" s="22">
        <f>IF(A441="NA","",VLOOKUP(A441,Nutrients!A$2:L$9999,8,FALSE))</f>
        <v>4.3899999999999997</v>
      </c>
      <c r="N441" s="22">
        <f>IF(A441="NA","",VLOOKUP(A441,Nutrients!A$2:L$9999,9,FALSE))</f>
        <v>0.32</v>
      </c>
      <c r="O441" s="23">
        <f>IF(A441="NA","",VLOOKUP(A441,Nutrients!A$2:L$9999,10,FALSE))</f>
        <v>1.3240000000000001</v>
      </c>
      <c r="P441" s="22">
        <f>IF(A441="NA","",VLOOKUP(A441,Nutrients!A$2:L$9999,11,FALSE))</f>
        <v>1.42</v>
      </c>
      <c r="Q441" s="24">
        <f>IF(A441="NA","",VLOOKUP(A441,Nutrients!A$2:L$9999,12,FALSE))</f>
        <v>106.91</v>
      </c>
      <c r="R441" s="26">
        <f>IF(A441="NA","",VLOOKUP(A441,Chla!A$2:O$9999,15,FALSE))</f>
        <v>12.99929</v>
      </c>
      <c r="S441" s="3">
        <f>IF(A441="NA","",VLOOKUP(A441,TSS!A$2:L$9999,12,FALSE))</f>
        <v>5</v>
      </c>
      <c r="T441" s="21">
        <f>IF(A441="NA","",VLOOKUP(A441,PCN!A$2:Q$9999,11,FALSE))</f>
        <v>0</v>
      </c>
      <c r="U441" s="21">
        <f>IF(A441="NA","",VLOOKUP(A441,PCN!A$2:Q$9999,12,FALSE))</f>
        <v>0</v>
      </c>
      <c r="V441" s="21">
        <f>IF(A441="NA","",VLOOKUP(A441,PCN!A$2:Q$9999,14,FALSE))</f>
        <v>0</v>
      </c>
      <c r="W441" s="21">
        <f>IF(A441="NA","",VLOOKUP(A441,PCN!A$2:Q$9999,15,FALSE))</f>
        <v>0</v>
      </c>
      <c r="X441" s="21">
        <f>IF(A441="NA","",VLOOKUP(A441,TN_DOC!A$2:I$9999,8,FALSE))</f>
        <v>0</v>
      </c>
      <c r="Y441" s="21">
        <f>IF(A441="NA","",VLOOKUP(A441,TN_DOC!A$2:I$9999,9,FALSE))</f>
        <v>0</v>
      </c>
      <c r="Z441" s="3"/>
    </row>
    <row r="442" spans="1:26" x14ac:dyDescent="0.2">
      <c r="A442" s="3">
        <v>11209</v>
      </c>
      <c r="B442" s="10" t="str">
        <f>IF(A442="NA","",VLOOKUP(A442,'QAQC ID Reference Page'!A$2:G$10999,2,FALSE))</f>
        <v>OBS0821W4</v>
      </c>
      <c r="C442" s="20">
        <f>IF(A442="NA","",VLOOKUP(A442,'QAQC ID Reference Page'!A$2:G$10999,3,FALSE))</f>
        <v>44432</v>
      </c>
      <c r="D442" s="12">
        <f>IF(A442="NA","",VLOOKUP(A442,'QAQC ID Reference Page'!A$2:G$10999,4,FALSE))</f>
        <v>0.40763888888888888</v>
      </c>
      <c r="E442" s="3">
        <f>IF(A442="NA","",VLOOKUP(A442,'QAQC ID Reference Page'!A$2:G$10999,5,FALSE))</f>
        <v>1004</v>
      </c>
      <c r="F442" s="3" t="str">
        <f>IF(A442="NA","",VLOOKUP(A442,'QAQC ID Reference Page'!A$2:G$10999,6,FALSE))</f>
        <v>I7C</v>
      </c>
      <c r="G442" s="3" t="str">
        <f>IF(A442="NA","",VLOOKUP(A442,'QAQC ID Reference Page'!A$2:G$10999,7,FALSE))</f>
        <v>S</v>
      </c>
      <c r="H442" s="21">
        <f>IF(A442="NA","",VLOOKUP(A442,'Water Data'!G$2:O$9999,2,FALSE))</f>
        <v>6.71</v>
      </c>
      <c r="I442" s="21">
        <f>IF(A442="NA","",VLOOKUP(A442,'Water Data'!G$2:O$9999,3,FALSE))</f>
        <v>29.8</v>
      </c>
      <c r="J442" s="3">
        <f>IF(A442="NA","",VLOOKUP(A442,'Water Data'!G$2:O$9999,4,FALSE))</f>
        <v>1.22</v>
      </c>
      <c r="K442" s="3">
        <f>IF(A442="NA","",VLOOKUP(A442,'Water Data'!G$2:O$9999,6,FALSE))</f>
        <v>7.88</v>
      </c>
      <c r="L442" s="26">
        <f>IF(A442="NA","",VLOOKUP(A442,'Water Data'!G$2:O$9999,9,FALSE))</f>
        <v>11.57</v>
      </c>
      <c r="M442" s="22">
        <f>IF(A442="NA","",VLOOKUP(A442,Nutrients!A$2:L$9999,8,FALSE))</f>
        <v>4.53</v>
      </c>
      <c r="N442" s="22">
        <f>IF(A442="NA","",VLOOKUP(A442,Nutrients!A$2:L$9999,9,FALSE))</f>
        <v>0.24</v>
      </c>
      <c r="O442" s="23">
        <f>IF(A442="NA","",VLOOKUP(A442,Nutrients!A$2:L$9999,10,FALSE))</f>
        <v>1.8220000000000001</v>
      </c>
      <c r="P442" s="22">
        <f>IF(A442="NA","",VLOOKUP(A442,Nutrients!A$2:L$9999,11,FALSE))</f>
        <v>7.31</v>
      </c>
      <c r="Q442" s="24">
        <f>IF(A442="NA","",VLOOKUP(A442,Nutrients!A$2:L$9999,12,FALSE))</f>
        <v>68.42</v>
      </c>
      <c r="R442" s="26">
        <f>IF(A442="NA","",VLOOKUP(A442,Chla!A$2:O$9999,15,FALSE))</f>
        <v>13.762519999999999</v>
      </c>
      <c r="S442" s="3">
        <f>IF(A442="NA","",VLOOKUP(A442,TSS!A$2:L$9999,12,FALSE))</f>
        <v>10</v>
      </c>
      <c r="T442" s="21">
        <f>IF(A442="NA","",VLOOKUP(A442,PCN!A$2:Q$9999,11,FALSE))</f>
        <v>0</v>
      </c>
      <c r="U442" s="21">
        <f>IF(A442="NA","",VLOOKUP(A442,PCN!A$2:Q$9999,12,FALSE))</f>
        <v>0</v>
      </c>
      <c r="V442" s="21">
        <f>IF(A442="NA","",VLOOKUP(A442,PCN!A$2:Q$9999,14,FALSE))</f>
        <v>0</v>
      </c>
      <c r="W442" s="21">
        <f>IF(A442="NA","",VLOOKUP(A442,PCN!A$2:Q$9999,15,FALSE))</f>
        <v>0</v>
      </c>
      <c r="X442" s="21">
        <f>IF(A442="NA","",VLOOKUP(A442,TN_DOC!A$2:I$9999,8,FALSE))</f>
        <v>0</v>
      </c>
      <c r="Y442" s="21">
        <f>IF(A442="NA","",VLOOKUP(A442,TN_DOC!A$2:I$9999,9,FALSE))</f>
        <v>0</v>
      </c>
      <c r="Z442" s="3"/>
    </row>
    <row r="443" spans="1:26" x14ac:dyDescent="0.2">
      <c r="A443" s="3">
        <v>11205</v>
      </c>
      <c r="B443" s="10" t="str">
        <f>IF(A443="NA","",VLOOKUP(A443,'QAQC ID Reference Page'!A$2:G$10999,2,FALSE))</f>
        <v>OBS0821W4</v>
      </c>
      <c r="C443" s="20">
        <f>IF(A443="NA","",VLOOKUP(A443,'QAQC ID Reference Page'!A$2:G$10999,3,FALSE))</f>
        <v>44432</v>
      </c>
      <c r="D443" s="12">
        <f>IF(A443="NA","",VLOOKUP(A443,'QAQC ID Reference Page'!A$2:G$10999,4,FALSE))</f>
        <v>0.40763888888888888</v>
      </c>
      <c r="E443" s="3">
        <f>IF(A443="NA","",VLOOKUP(A443,'QAQC ID Reference Page'!A$2:G$10999,5,FALSE))</f>
        <v>1009</v>
      </c>
      <c r="F443" s="3" t="str">
        <f>IF(A443="NA","",VLOOKUP(A443,'QAQC ID Reference Page'!A$2:G$10999,6,FALSE))</f>
        <v>I7C</v>
      </c>
      <c r="G443" s="3" t="str">
        <f>IF(A443="NA","",VLOOKUP(A443,'QAQC ID Reference Page'!A$2:G$10999,7,FALSE))</f>
        <v>B</v>
      </c>
      <c r="H443" s="21">
        <f>IF(A443="NA","",VLOOKUP(A443,'Water Data'!G$2:O$9999,2,FALSE))</f>
        <v>2.52</v>
      </c>
      <c r="I443" s="21">
        <f>IF(A443="NA","",VLOOKUP(A443,'Water Data'!G$2:O$9999,3,FALSE))</f>
        <v>29.9</v>
      </c>
      <c r="J443" s="3">
        <f>IF(A443="NA","",VLOOKUP(A443,'Water Data'!G$2:O$9999,4,FALSE))</f>
        <v>14.96</v>
      </c>
      <c r="K443" s="3">
        <f>IF(A443="NA","",VLOOKUP(A443,'Water Data'!G$2:O$9999,6,FALSE))</f>
        <v>7.46</v>
      </c>
      <c r="L443" s="3">
        <f>IF(A443="NA","",VLOOKUP(A443,'Water Data'!G$2:O$9999,9,FALSE))</f>
        <v>17.78</v>
      </c>
      <c r="M443" s="22">
        <f>IF(A443="NA","",VLOOKUP(A443,Nutrients!A$2:L$9999,8,FALSE))</f>
        <v>1.46</v>
      </c>
      <c r="N443" s="22">
        <f>IF(A443="NA","",VLOOKUP(A443,Nutrients!A$2:L$9999,9,FALSE))</f>
        <v>0.46</v>
      </c>
      <c r="O443" s="23">
        <f>IF(A443="NA","",VLOOKUP(A443,Nutrients!A$2:L$9999,10,FALSE))</f>
        <v>3.532</v>
      </c>
      <c r="P443" s="22">
        <f>IF(A443="NA","",VLOOKUP(A443,Nutrients!A$2:L$9999,11,FALSE))</f>
        <v>6.22</v>
      </c>
      <c r="Q443" s="24">
        <f>IF(A443="NA","",VLOOKUP(A443,Nutrients!A$2:L$9999,12,FALSE))</f>
        <v>57.39</v>
      </c>
      <c r="R443" s="26">
        <f>IF(A443="NA","",VLOOKUP(A443,Chla!A$2:O$9999,15,FALSE))</f>
        <v>4.3531240000000002</v>
      </c>
      <c r="S443" s="3">
        <f>IF(A443="NA","",VLOOKUP(A443,TSS!A$2:L$9999,12,FALSE))</f>
        <v>24</v>
      </c>
      <c r="T443" s="21">
        <f>IF(A443="NA","",VLOOKUP(A443,PCN!A$2:Q$9999,11,FALSE))</f>
        <v>0</v>
      </c>
      <c r="U443" s="21">
        <f>IF(A443="NA","",VLOOKUP(A443,PCN!A$2:Q$9999,12,FALSE))</f>
        <v>0</v>
      </c>
      <c r="V443" s="21">
        <f>IF(A443="NA","",VLOOKUP(A443,PCN!A$2:Q$9999,14,FALSE))</f>
        <v>0</v>
      </c>
      <c r="W443" s="21">
        <f>IF(A443="NA","",VLOOKUP(A443,PCN!A$2:Q$9999,15,FALSE))</f>
        <v>0</v>
      </c>
      <c r="X443" s="21">
        <f>IF(A443="NA","",VLOOKUP(A443,TN_DOC!A$2:I$9999,8,FALSE))</f>
        <v>0</v>
      </c>
      <c r="Y443" s="21">
        <f>IF(A443="NA","",VLOOKUP(A443,TN_DOC!A$2:I$9999,9,FALSE))</f>
        <v>0</v>
      </c>
      <c r="Z443" s="3"/>
    </row>
    <row r="444" spans="1:26" x14ac:dyDescent="0.2">
      <c r="A444" s="3">
        <v>11202</v>
      </c>
      <c r="B444" s="10" t="str">
        <f>IF(A444="NA","",VLOOKUP(A444,'QAQC ID Reference Page'!A$2:G$10999,2,FALSE))</f>
        <v>OBS0821W4</v>
      </c>
      <c r="C444" s="20">
        <f>IF(A444="NA","",VLOOKUP(A444,'QAQC ID Reference Page'!A$2:G$10999,3,FALSE))</f>
        <v>44432</v>
      </c>
      <c r="D444" s="12">
        <f>IF(A444="NA","",VLOOKUP(A444,'QAQC ID Reference Page'!A$2:G$10999,4,FALSE))</f>
        <v>0.44305555555555554</v>
      </c>
      <c r="E444" s="3">
        <f>IF(A444="NA","",VLOOKUP(A444,'QAQC ID Reference Page'!A$2:G$10999,5,FALSE))</f>
        <v>1041</v>
      </c>
      <c r="F444" s="3" t="str">
        <f>IF(A444="NA","",VLOOKUP(A444,'QAQC ID Reference Page'!A$2:G$10999,6,FALSE))</f>
        <v>G9</v>
      </c>
      <c r="G444" s="3" t="str">
        <f>IF(A444="NA","",VLOOKUP(A444,'QAQC ID Reference Page'!A$2:G$10999,7,FALSE))</f>
        <v>S</v>
      </c>
      <c r="H444" s="21">
        <f>IF(A444="NA","",VLOOKUP(A444,'Water Data'!G$2:O$9999,2,FALSE))</f>
        <v>8.7200000000000006</v>
      </c>
      <c r="I444" s="21">
        <f>IF(A444="NA","",VLOOKUP(A444,'Water Data'!G$2:O$9999,3,FALSE))</f>
        <v>29.9</v>
      </c>
      <c r="J444" s="3">
        <f>IF(A444="NA","",VLOOKUP(A444,'Water Data'!G$2:O$9999,4,FALSE))</f>
        <v>4.54</v>
      </c>
      <c r="K444" s="3">
        <f>IF(A444="NA","",VLOOKUP(A444,'Water Data'!G$2:O$9999,6,FALSE))</f>
        <v>8.52</v>
      </c>
      <c r="L444" s="26">
        <f>IF(A444="NA","",VLOOKUP(A444,'Water Data'!G$2:O$9999,9,FALSE))</f>
        <v>11.85333333</v>
      </c>
      <c r="M444" s="22">
        <f>IF(A444="NA","",VLOOKUP(A444,Nutrients!A$2:L$9999,8,FALSE))</f>
        <v>0.28000000000000003</v>
      </c>
      <c r="N444" s="22">
        <f>IF(A444="NA","",VLOOKUP(A444,Nutrients!A$2:L$9999,9,FALSE))</f>
        <v>0.48</v>
      </c>
      <c r="O444" s="23">
        <f>IF(A444="NA","",VLOOKUP(A444,Nutrients!A$2:L$9999,10,FALSE))</f>
        <v>4.625</v>
      </c>
      <c r="P444" s="22">
        <f>IF(A444="NA","",VLOOKUP(A444,Nutrients!A$2:L$9999,11,FALSE))</f>
        <v>0.59</v>
      </c>
      <c r="Q444" s="24">
        <f>IF(A444="NA","",VLOOKUP(A444,Nutrients!A$2:L$9999,12,FALSE))</f>
        <v>22.84</v>
      </c>
      <c r="R444" s="26">
        <f>IF(A444="NA","",VLOOKUP(A444,Chla!A$2:O$9999,15,FALSE))</f>
        <v>16.849799999999998</v>
      </c>
      <c r="S444" s="3">
        <f>IF(A444="NA","",VLOOKUP(A444,TSS!A$2:L$9999,12,FALSE))</f>
        <v>8</v>
      </c>
      <c r="T444" s="21">
        <f>IF(A444="NA","",VLOOKUP(A444,PCN!A$2:Q$9999,11,FALSE))</f>
        <v>0</v>
      </c>
      <c r="U444" s="21">
        <f>IF(A444="NA","",VLOOKUP(A444,PCN!A$2:Q$9999,12,FALSE))</f>
        <v>0</v>
      </c>
      <c r="V444" s="21">
        <f>IF(A444="NA","",VLOOKUP(A444,PCN!A$2:Q$9999,14,FALSE))</f>
        <v>0</v>
      </c>
      <c r="W444" s="21">
        <f>IF(A444="NA","",VLOOKUP(A444,PCN!A$2:Q$9999,15,FALSE))</f>
        <v>0</v>
      </c>
      <c r="X444" s="21">
        <f>IF(A444="NA","",VLOOKUP(A444,TN_DOC!A$2:I$9999,8,FALSE))</f>
        <v>0</v>
      </c>
      <c r="Y444" s="21">
        <f>IF(A444="NA","",VLOOKUP(A444,TN_DOC!A$2:I$9999,9,FALSE))</f>
        <v>0</v>
      </c>
      <c r="Z444" s="3"/>
    </row>
    <row r="445" spans="1:26" x14ac:dyDescent="0.2">
      <c r="A445" s="3">
        <v>11207</v>
      </c>
      <c r="B445" s="10" t="str">
        <f>IF(A445="NA","",VLOOKUP(A445,'QAQC ID Reference Page'!A$2:G$10999,2,FALSE))</f>
        <v>OBS0821W4</v>
      </c>
      <c r="C445" s="20">
        <f>IF(A445="NA","",VLOOKUP(A445,'QAQC ID Reference Page'!A$2:G$10999,3,FALSE))</f>
        <v>44432</v>
      </c>
      <c r="D445" s="12">
        <f>IF(A445="NA","",VLOOKUP(A445,'QAQC ID Reference Page'!A$2:G$10999,4,FALSE))</f>
        <v>0.4548611111111111</v>
      </c>
      <c r="E445" s="3">
        <f>IF(A445="NA","",VLOOKUP(A445,'QAQC ID Reference Page'!A$2:G$10999,5,FALSE))</f>
        <v>1006</v>
      </c>
      <c r="F445" s="3" t="str">
        <f>IF(A445="NA","",VLOOKUP(A445,'QAQC ID Reference Page'!A$2:G$10999,6,FALSE))</f>
        <v>G7C</v>
      </c>
      <c r="G445" s="3" t="str">
        <f>IF(A445="NA","",VLOOKUP(A445,'QAQC ID Reference Page'!A$2:G$10999,7,FALSE))</f>
        <v>S</v>
      </c>
      <c r="H445" s="21">
        <f>IF(A445="NA","",VLOOKUP(A445,'Water Data'!G$2:O$9999,2,FALSE))</f>
        <v>8.81</v>
      </c>
      <c r="I445" s="21">
        <f>IF(A445="NA","",VLOOKUP(A445,'Water Data'!G$2:O$9999,3,FALSE))</f>
        <v>30.2</v>
      </c>
      <c r="J445" s="3">
        <f>IF(A445="NA","",VLOOKUP(A445,'Water Data'!G$2:O$9999,4,FALSE))</f>
        <v>1.75</v>
      </c>
      <c r="K445" s="3">
        <f>IF(A445="NA","",VLOOKUP(A445,'Water Data'!G$2:O$9999,6,FALSE))</f>
        <v>8.33</v>
      </c>
      <c r="L445" s="26">
        <f>IF(A445="NA","",VLOOKUP(A445,'Water Data'!G$2:O$9999,9,FALSE))</f>
        <v>11.653333330000001</v>
      </c>
      <c r="M445" s="22">
        <f>IF(A445="NA","",VLOOKUP(A445,Nutrients!A$2:L$9999,8,FALSE))</f>
        <v>1.06</v>
      </c>
      <c r="N445" s="22">
        <f>IF(A445="NA","",VLOOKUP(A445,Nutrients!A$2:L$9999,9,FALSE))</f>
        <v>0.57999999999999996</v>
      </c>
      <c r="O445" s="23">
        <f>IF(A445="NA","",VLOOKUP(A445,Nutrients!A$2:L$9999,10,FALSE))</f>
        <v>2.6219999999999999</v>
      </c>
      <c r="P445" s="22">
        <f>IF(A445="NA","",VLOOKUP(A445,Nutrients!A$2:L$9999,11,FALSE))</f>
        <v>0.85</v>
      </c>
      <c r="Q445" s="24">
        <f>IF(A445="NA","",VLOOKUP(A445,Nutrients!A$2:L$9999,12,FALSE))</f>
        <v>26.21</v>
      </c>
      <c r="R445" s="26">
        <f>IF(A445="NA","",VLOOKUP(A445,Chla!A$2:O$9999,15,FALSE))</f>
        <v>43.929915000000001</v>
      </c>
      <c r="S445" s="3">
        <f>IF(A445="NA","",VLOOKUP(A445,TSS!A$2:L$9999,12,FALSE))</f>
        <v>12</v>
      </c>
      <c r="T445" s="21">
        <f>IF(A445="NA","",VLOOKUP(A445,PCN!A$2:Q$9999,11,FALSE))</f>
        <v>0</v>
      </c>
      <c r="U445" s="21">
        <f>IF(A445="NA","",VLOOKUP(A445,PCN!A$2:Q$9999,12,FALSE))</f>
        <v>0</v>
      </c>
      <c r="V445" s="21">
        <f>IF(A445="NA","",VLOOKUP(A445,PCN!A$2:Q$9999,14,FALSE))</f>
        <v>0</v>
      </c>
      <c r="W445" s="21">
        <f>IF(A445="NA","",VLOOKUP(A445,PCN!A$2:Q$9999,15,FALSE))</f>
        <v>0</v>
      </c>
      <c r="X445" s="21">
        <f>IF(A445="NA","",VLOOKUP(A445,TN_DOC!A$2:I$9999,8,FALSE))</f>
        <v>0</v>
      </c>
      <c r="Y445" s="21">
        <f>IF(A445="NA","",VLOOKUP(A445,TN_DOC!A$2:I$9999,9,FALSE))</f>
        <v>0</v>
      </c>
      <c r="Z445" s="3"/>
    </row>
    <row r="446" spans="1:26" x14ac:dyDescent="0.2">
      <c r="A446" s="3">
        <v>11203</v>
      </c>
      <c r="B446" s="10" t="str">
        <f>IF(A446="NA","",VLOOKUP(A446,'QAQC ID Reference Page'!A$2:G$10999,2,FALSE))</f>
        <v>OBS0821W4</v>
      </c>
      <c r="C446" s="20">
        <f>IF(A446="NA","",VLOOKUP(A446,'QAQC ID Reference Page'!A$2:G$10999,3,FALSE))</f>
        <v>44432</v>
      </c>
      <c r="D446" s="12">
        <f>IF(A446="NA","",VLOOKUP(A446,'QAQC ID Reference Page'!A$2:G$10999,4,FALSE))</f>
        <v>0.4548611111111111</v>
      </c>
      <c r="E446" s="3">
        <f>IF(A446="NA","",VLOOKUP(A446,'QAQC ID Reference Page'!A$2:G$10999,5,FALSE))</f>
        <v>1008</v>
      </c>
      <c r="F446" s="3" t="str">
        <f>IF(A446="NA","",VLOOKUP(A446,'QAQC ID Reference Page'!A$2:G$10999,6,FALSE))</f>
        <v>G7C</v>
      </c>
      <c r="G446" s="3" t="str">
        <f>IF(A446="NA","",VLOOKUP(A446,'QAQC ID Reference Page'!A$2:G$10999,7,FALSE))</f>
        <v>B</v>
      </c>
      <c r="H446" s="21">
        <f>IF(A446="NA","",VLOOKUP(A446,'Water Data'!G$2:O$9999,2,FALSE))</f>
        <v>4.34</v>
      </c>
      <c r="I446" s="21">
        <f>IF(A446="NA","",VLOOKUP(A446,'Water Data'!G$2:O$9999,3,FALSE))</f>
        <v>29.9</v>
      </c>
      <c r="J446" s="3">
        <f>IF(A446="NA","",VLOOKUP(A446,'Water Data'!G$2:O$9999,4,FALSE))</f>
        <v>15.39</v>
      </c>
      <c r="K446" s="3">
        <f>IF(A446="NA","",VLOOKUP(A446,'Water Data'!G$2:O$9999,6,FALSE))</f>
        <v>7.92</v>
      </c>
      <c r="L446" s="26">
        <f>IF(A446="NA","",VLOOKUP(A446,'Water Data'!G$2:O$9999,9,FALSE))</f>
        <v>18.176666669999999</v>
      </c>
      <c r="M446" s="22">
        <f>IF(A446="NA","",VLOOKUP(A446,Nutrients!A$2:L$9999,8,FALSE))</f>
        <v>0.73</v>
      </c>
      <c r="N446" s="22">
        <f>IF(A446="NA","",VLOOKUP(A446,Nutrients!A$2:L$9999,9,FALSE))</f>
        <v>0.4</v>
      </c>
      <c r="O446" s="23">
        <f>IF(A446="NA","",VLOOKUP(A446,Nutrients!A$2:L$9999,10,FALSE))</f>
        <v>4.3970000000000002</v>
      </c>
      <c r="P446" s="22">
        <f>IF(A446="NA","",VLOOKUP(A446,Nutrients!A$2:L$9999,11,FALSE))</f>
        <v>3.79</v>
      </c>
      <c r="Q446" s="24">
        <f>IF(A446="NA","",VLOOKUP(A446,Nutrients!A$2:L$9999,12,FALSE))</f>
        <v>35.340000000000003</v>
      </c>
      <c r="R446" s="26">
        <f>IF(A446="NA","",VLOOKUP(A446,Chla!A$2:O$9999,15,FALSE))</f>
        <v>8.6773879999999988</v>
      </c>
      <c r="S446" s="3">
        <f>IF(A446="NA","",VLOOKUP(A446,TSS!A$2:L$9999,12,FALSE))</f>
        <v>16</v>
      </c>
      <c r="T446" s="21">
        <f>IF(A446="NA","",VLOOKUP(A446,PCN!A$2:Q$9999,11,FALSE))</f>
        <v>0</v>
      </c>
      <c r="U446" s="21">
        <f>IF(A446="NA","",VLOOKUP(A446,PCN!A$2:Q$9999,12,FALSE))</f>
        <v>0</v>
      </c>
      <c r="V446" s="21">
        <f>IF(A446="NA","",VLOOKUP(A446,PCN!A$2:Q$9999,14,FALSE))</f>
        <v>0</v>
      </c>
      <c r="W446" s="21">
        <f>IF(A446="NA","",VLOOKUP(A446,PCN!A$2:Q$9999,15,FALSE))</f>
        <v>0</v>
      </c>
      <c r="X446" s="21">
        <f>IF(A446="NA","",VLOOKUP(A446,TN_DOC!A$2:I$9999,8,FALSE))</f>
        <v>0</v>
      </c>
      <c r="Y446" s="21">
        <f>IF(A446="NA","",VLOOKUP(A446,TN_DOC!A$2:I$9999,9,FALSE))</f>
        <v>0</v>
      </c>
      <c r="Z446" s="3"/>
    </row>
    <row r="447" spans="1:26" x14ac:dyDescent="0.2">
      <c r="A447" s="3">
        <v>11214</v>
      </c>
      <c r="B447" s="10" t="str">
        <f>IF(A447="NA","",VLOOKUP(A447,'QAQC ID Reference Page'!A$2:G$10999,2,FALSE))</f>
        <v>OBS0821W4</v>
      </c>
      <c r="C447" s="20">
        <f>IF(A447="NA","",VLOOKUP(A447,'QAQC ID Reference Page'!A$2:G$10999,3,FALSE))</f>
        <v>44432</v>
      </c>
      <c r="D447" s="12">
        <f>IF(A447="NA","",VLOOKUP(A447,'QAQC ID Reference Page'!A$2:G$10999,4,FALSE))</f>
        <v>0.50138888888888888</v>
      </c>
      <c r="E447" s="3">
        <f>IF(A447="NA","",VLOOKUP(A447,'QAQC ID Reference Page'!A$2:G$10999,5,FALSE))</f>
        <v>1035</v>
      </c>
      <c r="F447" s="3" t="str">
        <f>IF(A447="NA","",VLOOKUP(A447,'QAQC ID Reference Page'!A$2:G$10999,6,FALSE))</f>
        <v>E9</v>
      </c>
      <c r="G447" s="3" t="str">
        <f>IF(A447="NA","",VLOOKUP(A447,'QAQC ID Reference Page'!A$2:G$10999,7,FALSE))</f>
        <v>S</v>
      </c>
      <c r="H447" s="21">
        <f>IF(A447="NA","",VLOOKUP(A447,'Water Data'!G$2:O$9999,2,FALSE))</f>
        <v>7.24</v>
      </c>
      <c r="I447" s="21">
        <f>IF(A447="NA","",VLOOKUP(A447,'Water Data'!G$2:O$9999,3,FALSE))</f>
        <v>30.1</v>
      </c>
      <c r="J447" s="3">
        <f>IF(A447="NA","",VLOOKUP(A447,'Water Data'!G$2:O$9999,4,FALSE))</f>
        <v>11.7</v>
      </c>
      <c r="K447" s="3">
        <f>IF(A447="NA","",VLOOKUP(A447,'Water Data'!G$2:O$9999,6,FALSE))</f>
        <v>8.23</v>
      </c>
      <c r="L447" s="26">
        <f>IF(A447="NA","",VLOOKUP(A447,'Water Data'!G$2:O$9999,9,FALSE))</f>
        <v>15.72666667</v>
      </c>
      <c r="M447" s="22">
        <f>IF(A447="NA","",VLOOKUP(A447,Nutrients!A$2:L$9999,8,FALSE))</f>
        <v>0.73</v>
      </c>
      <c r="N447" s="22">
        <f>IF(A447="NA","",VLOOKUP(A447,Nutrients!A$2:L$9999,9,FALSE))</f>
        <v>0.45</v>
      </c>
      <c r="O447" s="23">
        <f>IF(A447="NA","",VLOOKUP(A447,Nutrients!A$2:L$9999,10,FALSE))</f>
        <v>1.2E-2</v>
      </c>
      <c r="P447" s="22">
        <f>IF(A447="NA","",VLOOKUP(A447,Nutrients!A$2:L$9999,11,FALSE))</f>
        <v>0.61</v>
      </c>
      <c r="Q447" s="24">
        <f>IF(A447="NA","",VLOOKUP(A447,Nutrients!A$2:L$9999,12,FALSE))</f>
        <v>55.62</v>
      </c>
      <c r="R447" s="26">
        <f>IF(A447="NA","",VLOOKUP(A447,Chla!A$2:O$9999,15,FALSE))</f>
        <v>22.373239999999999</v>
      </c>
      <c r="S447" s="3">
        <f>IF(A447="NA","",VLOOKUP(A447,TSS!A$2:L$9999,12,FALSE))</f>
        <v>15</v>
      </c>
      <c r="T447" s="21">
        <f>IF(A447="NA","",VLOOKUP(A447,PCN!A$2:Q$9999,11,FALSE))</f>
        <v>0</v>
      </c>
      <c r="U447" s="21">
        <f>IF(A447="NA","",VLOOKUP(A447,PCN!A$2:Q$9999,12,FALSE))</f>
        <v>0</v>
      </c>
      <c r="V447" s="21">
        <f>IF(A447="NA","",VLOOKUP(A447,PCN!A$2:Q$9999,14,FALSE))</f>
        <v>0</v>
      </c>
      <c r="W447" s="21">
        <f>IF(A447="NA","",VLOOKUP(A447,PCN!A$2:Q$9999,15,FALSE))</f>
        <v>0</v>
      </c>
      <c r="X447" s="21">
        <f>IF(A447="NA","",VLOOKUP(A447,TN_DOC!A$2:I$9999,8,FALSE))</f>
        <v>0</v>
      </c>
      <c r="Y447" s="21">
        <f>IF(A447="NA","",VLOOKUP(A447,TN_DOC!A$2:I$9999,9,FALSE))</f>
        <v>0</v>
      </c>
      <c r="Z447" s="3"/>
    </row>
    <row r="448" spans="1:26" x14ac:dyDescent="0.2">
      <c r="A448" s="3">
        <v>11201</v>
      </c>
      <c r="B448" s="10" t="str">
        <f>IF(A448="NA","",VLOOKUP(A448,'QAQC ID Reference Page'!A$2:G$10999,2,FALSE))</f>
        <v>OBS0821W4</v>
      </c>
      <c r="C448" s="20">
        <f>IF(A448="NA","",VLOOKUP(A448,'QAQC ID Reference Page'!A$2:G$10999,3,FALSE))</f>
        <v>44432</v>
      </c>
      <c r="D448" s="12">
        <f>IF(A448="NA","",VLOOKUP(A448,'QAQC ID Reference Page'!A$2:G$10999,4,FALSE))</f>
        <v>0.5131944444444444</v>
      </c>
      <c r="E448" s="3">
        <f>IF(A448="NA","",VLOOKUP(A448,'QAQC ID Reference Page'!A$2:G$10999,5,FALSE))</f>
        <v>1007</v>
      </c>
      <c r="F448" s="3" t="str">
        <f>IF(A448="NA","",VLOOKUP(A448,'QAQC ID Reference Page'!A$2:G$10999,6,FALSE))</f>
        <v>E7C</v>
      </c>
      <c r="G448" s="3" t="str">
        <f>IF(A448="NA","",VLOOKUP(A448,'QAQC ID Reference Page'!A$2:G$10999,7,FALSE))</f>
        <v>S</v>
      </c>
      <c r="H448" s="21">
        <f>IF(A448="NA","",VLOOKUP(A448,'Water Data'!G$2:O$9999,2,FALSE))</f>
        <v>7.61</v>
      </c>
      <c r="I448" s="21">
        <f>IF(A448="NA","",VLOOKUP(A448,'Water Data'!G$2:O$9999,3,FALSE))</f>
        <v>30.2</v>
      </c>
      <c r="J448" s="3">
        <f>IF(A448="NA","",VLOOKUP(A448,'Water Data'!G$2:O$9999,4,FALSE))</f>
        <v>8.0500000000000007</v>
      </c>
      <c r="K448" s="3">
        <f>IF(A448="NA","",VLOOKUP(A448,'Water Data'!G$2:O$9999,6,FALSE))</f>
        <v>8.3800000000000008</v>
      </c>
      <c r="L448" s="26">
        <f>IF(A448="NA","",VLOOKUP(A448,'Water Data'!G$2:O$9999,9,FALSE))</f>
        <v>13.95333333</v>
      </c>
      <c r="M448" s="22">
        <f>IF(A448="NA","",VLOOKUP(A448,Nutrients!A$2:L$9999,8,FALSE))</f>
        <v>0.81</v>
      </c>
      <c r="N448" s="22">
        <f>IF(A448="NA","",VLOOKUP(A448,Nutrients!A$2:L$9999,9,FALSE))</f>
        <v>0.62</v>
      </c>
      <c r="O448" s="23">
        <f>IF(A448="NA","",VLOOKUP(A448,Nutrients!A$2:L$9999,10,FALSE))</f>
        <v>5.1109999999999998</v>
      </c>
      <c r="P448" s="22">
        <f>IF(A448="NA","",VLOOKUP(A448,Nutrients!A$2:L$9999,11,FALSE))</f>
        <v>2.4900000000000002</v>
      </c>
      <c r="Q448" s="24">
        <f>IF(A448="NA","",VLOOKUP(A448,Nutrients!A$2:L$9999,12,FALSE))</f>
        <v>23.26</v>
      </c>
      <c r="R448" s="26">
        <f>IF(A448="NA","",VLOOKUP(A448,Chla!A$2:O$9999,15,FALSE))</f>
        <v>8.5422639999999994</v>
      </c>
      <c r="S448" s="3">
        <f>IF(A448="NA","",VLOOKUP(A448,TSS!A$2:L$9999,12,FALSE))</f>
        <v>12</v>
      </c>
      <c r="T448" s="21">
        <f>IF(A448="NA","",VLOOKUP(A448,PCN!A$2:Q$9999,11,FALSE))</f>
        <v>0</v>
      </c>
      <c r="U448" s="21">
        <f>IF(A448="NA","",VLOOKUP(A448,PCN!A$2:Q$9999,12,FALSE))</f>
        <v>0</v>
      </c>
      <c r="V448" s="21">
        <f>IF(A448="NA","",VLOOKUP(A448,PCN!A$2:Q$9999,14,FALSE))</f>
        <v>0</v>
      </c>
      <c r="W448" s="21">
        <f>IF(A448="NA","",VLOOKUP(A448,PCN!A$2:Q$9999,15,FALSE))</f>
        <v>0</v>
      </c>
      <c r="X448" s="21">
        <f>IF(A448="NA","",VLOOKUP(A448,TN_DOC!A$2:I$9999,8,FALSE))</f>
        <v>0</v>
      </c>
      <c r="Y448" s="21">
        <f>IF(A448="NA","",VLOOKUP(A448,TN_DOC!A$2:I$9999,9,FALSE))</f>
        <v>0</v>
      </c>
      <c r="Z448" s="3"/>
    </row>
    <row r="449" spans="1:26" x14ac:dyDescent="0.2">
      <c r="A449" s="3">
        <v>11204</v>
      </c>
      <c r="B449" s="10" t="str">
        <f>IF(A449="NA","",VLOOKUP(A449,'QAQC ID Reference Page'!A$2:G$10999,2,FALSE))</f>
        <v>OBS0821W4</v>
      </c>
      <c r="C449" s="20">
        <f>IF(A449="NA","",VLOOKUP(A449,'QAQC ID Reference Page'!A$2:G$10999,3,FALSE))</f>
        <v>44432</v>
      </c>
      <c r="D449" s="12">
        <f>IF(A449="NA","",VLOOKUP(A449,'QAQC ID Reference Page'!A$2:G$10999,4,FALSE))</f>
        <v>0.5131944444444444</v>
      </c>
      <c r="E449" s="3">
        <f>IF(A449="NA","",VLOOKUP(A449,'QAQC ID Reference Page'!A$2:G$10999,5,FALSE))</f>
        <v>1019</v>
      </c>
      <c r="F449" s="3" t="str">
        <f>IF(A449="NA","",VLOOKUP(A449,'QAQC ID Reference Page'!A$2:G$10999,6,FALSE))</f>
        <v>E7C</v>
      </c>
      <c r="G449" s="3" t="str">
        <f>IF(A449="NA","",VLOOKUP(A449,'QAQC ID Reference Page'!A$2:G$10999,7,FALSE))</f>
        <v>B</v>
      </c>
      <c r="H449" s="21">
        <f>IF(A449="NA","",VLOOKUP(A449,'Water Data'!G$2:O$9999,2,FALSE))</f>
        <v>4.6500000000000004</v>
      </c>
      <c r="I449" s="21">
        <f>IF(A449="NA","",VLOOKUP(A449,'Water Data'!G$2:O$9999,3,FALSE))</f>
        <v>30</v>
      </c>
      <c r="J449" s="3">
        <f>IF(A449="NA","",VLOOKUP(A449,'Water Data'!G$2:O$9999,4,FALSE))</f>
        <v>18.79</v>
      </c>
      <c r="K449" s="3">
        <f>IF(A449="NA","",VLOOKUP(A449,'Water Data'!G$2:O$9999,6,FALSE))</f>
        <v>8.07</v>
      </c>
      <c r="L449" s="26">
        <f>IF(A449="NA","",VLOOKUP(A449,'Water Data'!G$2:O$9999,9,FALSE))</f>
        <v>19.036666669999999</v>
      </c>
      <c r="M449" s="22">
        <f>IF(A449="NA","",VLOOKUP(A449,Nutrients!A$2:L$9999,8,FALSE))</f>
        <v>0.63</v>
      </c>
      <c r="N449" s="22">
        <f>IF(A449="NA","",VLOOKUP(A449,Nutrients!A$2:L$9999,9,FALSE))</f>
        <v>0.62</v>
      </c>
      <c r="O449" s="23">
        <f>IF(A449="NA","",VLOOKUP(A449,Nutrients!A$2:L$9999,10,FALSE))</f>
        <v>3.8810000000000002</v>
      </c>
      <c r="P449" s="22">
        <f>IF(A449="NA","",VLOOKUP(A449,Nutrients!A$2:L$9999,11,FALSE))</f>
        <v>2</v>
      </c>
      <c r="Q449" s="24">
        <f>IF(A449="NA","",VLOOKUP(A449,Nutrients!A$2:L$9999,12,FALSE))</f>
        <v>38.119999999999997</v>
      </c>
      <c r="R449" s="26">
        <f>IF(A449="NA","",VLOOKUP(A449,Chla!A$2:O$9999,15,FALSE))</f>
        <v>6.7573839999999992</v>
      </c>
      <c r="S449" s="3">
        <f>IF(A449="NA","",VLOOKUP(A449,TSS!A$2:L$9999,12,FALSE))</f>
        <v>24</v>
      </c>
      <c r="T449" s="21">
        <f>IF(A449="NA","",VLOOKUP(A449,PCN!A$2:Q$9999,11,FALSE))</f>
        <v>0</v>
      </c>
      <c r="U449" s="21">
        <f>IF(A449="NA","",VLOOKUP(A449,PCN!A$2:Q$9999,12,FALSE))</f>
        <v>0</v>
      </c>
      <c r="V449" s="21">
        <f>IF(A449="NA","",VLOOKUP(A449,PCN!A$2:Q$9999,14,FALSE))</f>
        <v>0</v>
      </c>
      <c r="W449" s="21">
        <f>IF(A449="NA","",VLOOKUP(A449,PCN!A$2:Q$9999,15,FALSE))</f>
        <v>0</v>
      </c>
      <c r="X449" s="21">
        <f>IF(A449="NA","",VLOOKUP(A449,TN_DOC!A$2:I$9999,8,FALSE))</f>
        <v>0</v>
      </c>
      <c r="Y449" s="21">
        <f>IF(A449="NA","",VLOOKUP(A449,TN_DOC!A$2:I$9999,9,FALSE))</f>
        <v>0</v>
      </c>
      <c r="Z449" s="3"/>
    </row>
    <row r="450" spans="1:26" x14ac:dyDescent="0.2">
      <c r="A450" s="3">
        <v>11208</v>
      </c>
      <c r="B450" s="10" t="str">
        <f>IF(A450="NA","",VLOOKUP(A450,'QAQC ID Reference Page'!A$2:G$10999,2,FALSE))</f>
        <v>OBS0821W4</v>
      </c>
      <c r="C450" s="20">
        <f>IF(A450="NA","",VLOOKUP(A450,'QAQC ID Reference Page'!A$2:G$10999,3,FALSE))</f>
        <v>44432</v>
      </c>
      <c r="D450" s="12">
        <f>IF(A450="NA","",VLOOKUP(A450,'QAQC ID Reference Page'!A$2:G$10999,4,FALSE))</f>
        <v>0.52430555555555558</v>
      </c>
      <c r="E450" s="3">
        <f>IF(A450="NA","",VLOOKUP(A450,'QAQC ID Reference Page'!A$2:G$10999,5,FALSE))</f>
        <v>1021</v>
      </c>
      <c r="F450" s="3" t="str">
        <f>IF(A450="NA","",VLOOKUP(A450,'QAQC ID Reference Page'!A$2:G$10999,6,FALSE))</f>
        <v>E6</v>
      </c>
      <c r="G450" s="3" t="str">
        <f>IF(A450="NA","",VLOOKUP(A450,'QAQC ID Reference Page'!A$2:G$10999,7,FALSE))</f>
        <v>S</v>
      </c>
      <c r="H450" s="21">
        <f>IF(A450="NA","",VLOOKUP(A450,'Water Data'!G$2:O$9999,2,FALSE))</f>
        <v>8.94</v>
      </c>
      <c r="I450" s="21">
        <f>IF(A450="NA","",VLOOKUP(A450,'Water Data'!G$2:O$9999,3,FALSE))</f>
        <v>30.8</v>
      </c>
      <c r="J450" s="3">
        <f>IF(A450="NA","",VLOOKUP(A450,'Water Data'!G$2:O$9999,4,FALSE))</f>
        <v>8.36</v>
      </c>
      <c r="K450" s="3">
        <f>IF(A450="NA","",VLOOKUP(A450,'Water Data'!G$2:O$9999,6,FALSE))</f>
        <v>8.49</v>
      </c>
      <c r="L450" s="26">
        <f>IF(A450="NA","",VLOOKUP(A450,'Water Data'!G$2:O$9999,9,FALSE))</f>
        <v>13.8</v>
      </c>
      <c r="M450" s="22">
        <f>IF(A450="NA","",VLOOKUP(A450,Nutrients!A$2:L$9999,8,FALSE))</f>
        <v>0.05</v>
      </c>
      <c r="N450" s="22">
        <f>IF(A450="NA","",VLOOKUP(A450,Nutrients!A$2:L$9999,9,FALSE))</f>
        <v>0.1</v>
      </c>
      <c r="O450" s="23">
        <f>IF(A450="NA","",VLOOKUP(A450,Nutrients!A$2:L$9999,10,FALSE))</f>
        <v>2.13</v>
      </c>
      <c r="P450" s="22">
        <f>IF(A450="NA","",VLOOKUP(A450,Nutrients!A$2:L$9999,11,FALSE))</f>
        <v>0.56000000000000005</v>
      </c>
      <c r="Q450" s="24">
        <f>IF(A450="NA","",VLOOKUP(A450,Nutrients!A$2:L$9999,12,FALSE))</f>
        <v>39.1</v>
      </c>
      <c r="R450" s="26">
        <f>IF(A450="NA","",VLOOKUP(A450,Chla!A$2:O$9999,15,FALSE))</f>
        <v>6.8104050000000003</v>
      </c>
      <c r="S450" s="3">
        <f>IF(A450="NA","",VLOOKUP(A450,TSS!A$2:L$9999,12,FALSE))</f>
        <v>20</v>
      </c>
      <c r="T450" s="21">
        <f>IF(A450="NA","",VLOOKUP(A450,PCN!A$2:Q$9999,11,FALSE))</f>
        <v>0</v>
      </c>
      <c r="U450" s="21">
        <f>IF(A450="NA","",VLOOKUP(A450,PCN!A$2:Q$9999,12,FALSE))</f>
        <v>0</v>
      </c>
      <c r="V450" s="21">
        <f>IF(A450="NA","",VLOOKUP(A450,PCN!A$2:Q$9999,14,FALSE))</f>
        <v>0</v>
      </c>
      <c r="W450" s="21">
        <f>IF(A450="NA","",VLOOKUP(A450,PCN!A$2:Q$9999,15,FALSE))</f>
        <v>0</v>
      </c>
      <c r="X450" s="21">
        <f>IF(A450="NA","",VLOOKUP(A450,TN_DOC!A$2:I$9999,8,FALSE))</f>
        <v>0</v>
      </c>
      <c r="Y450" s="21">
        <f>IF(A450="NA","",VLOOKUP(A450,TN_DOC!A$2:I$9999,9,FALSE))</f>
        <v>0</v>
      </c>
      <c r="Z450" s="3"/>
    </row>
    <row r="451" spans="1:26" x14ac:dyDescent="0.2">
      <c r="A451" s="3">
        <v>11235</v>
      </c>
      <c r="B451" s="10" t="str">
        <f>IF(A451="NA","",VLOOKUP(A451,'QAQC ID Reference Page'!A$2:G$10999,2,FALSE))</f>
        <v>OBS0821W4</v>
      </c>
      <c r="C451" s="20">
        <f>IF(A451="NA","",VLOOKUP(A451,'QAQC ID Reference Page'!A$2:G$10999,3,FALSE))</f>
        <v>44433</v>
      </c>
      <c r="D451" s="12">
        <f>IF(A451="NA","",VLOOKUP(A451,'QAQC ID Reference Page'!A$2:G$10999,4,FALSE))</f>
        <v>0.28888888888888886</v>
      </c>
      <c r="E451" s="3">
        <f>IF(A451="NA","",VLOOKUP(A451,'QAQC ID Reference Page'!A$2:G$10999,5,FALSE))</f>
        <v>1028</v>
      </c>
      <c r="F451" s="3" t="str">
        <f>IF(A451="NA","",VLOOKUP(A451,'QAQC ID Reference Page'!A$2:G$10999,6,FALSE))</f>
        <v>B7C</v>
      </c>
      <c r="G451" s="3" t="str">
        <f>IF(A451="NA","",VLOOKUP(A451,'QAQC ID Reference Page'!A$2:G$10999,7,FALSE))</f>
        <v>S</v>
      </c>
      <c r="H451" s="21">
        <f>IF(A451="NA","",VLOOKUP(A451,'Water Data'!G$2:O$9999,2,FALSE))</f>
        <v>6.9</v>
      </c>
      <c r="I451" s="21">
        <f>IF(A451="NA","",VLOOKUP(A451,'Water Data'!G$2:O$9999,3,FALSE))</f>
        <v>29.6</v>
      </c>
      <c r="J451" s="3">
        <f>IF(A451="NA","",VLOOKUP(A451,'Water Data'!G$2:O$9999,4,FALSE))</f>
        <v>13.3</v>
      </c>
      <c r="K451" s="3">
        <f>IF(A451="NA","",VLOOKUP(A451,'Water Data'!G$2:O$9999,6,FALSE))</f>
        <v>8.23</v>
      </c>
      <c r="L451" s="26">
        <f>IF(A451="NA","",VLOOKUP(A451,'Water Data'!G$2:O$9999,9,FALSE))</f>
        <v>18.93</v>
      </c>
      <c r="M451" s="22">
        <f>IF(A451="NA","",VLOOKUP(A451,Nutrients!A$2:L$9999,8,FALSE))</f>
        <v>0</v>
      </c>
      <c r="N451" s="22">
        <f>IF(A451="NA","",VLOOKUP(A451,Nutrients!A$2:L$9999,9,FALSE))</f>
        <v>0.2</v>
      </c>
      <c r="O451" s="23">
        <f>IF(A451="NA","",VLOOKUP(A451,Nutrients!A$2:L$9999,10,FALSE))</f>
        <v>9.5000000000000001E-2</v>
      </c>
      <c r="P451" s="22">
        <f>IF(A451="NA","",VLOOKUP(A451,Nutrients!A$2:L$9999,11,FALSE))</f>
        <v>0.26</v>
      </c>
      <c r="Q451" s="24">
        <f>IF(A451="NA","",VLOOKUP(A451,Nutrients!A$2:L$9999,12,FALSE))</f>
        <v>92.56</v>
      </c>
      <c r="R451" s="26">
        <f>IF(A451="NA","",VLOOKUP(A451,Chla!A$2:O$9999,15,FALSE))</f>
        <v>9.9386519999999994</v>
      </c>
      <c r="S451" s="3">
        <f>IF(A451="NA","",VLOOKUP(A451,TSS!A$2:L$9999,12,FALSE))</f>
        <v>40</v>
      </c>
      <c r="T451" s="21">
        <f>IF(A451="NA","",VLOOKUP(A451,PCN!A$2:Q$9999,11,FALSE))</f>
        <v>0</v>
      </c>
      <c r="U451" s="21">
        <f>IF(A451="NA","",VLOOKUP(A451,PCN!A$2:Q$9999,12,FALSE))</f>
        <v>0</v>
      </c>
      <c r="V451" s="21">
        <f>IF(A451="NA","",VLOOKUP(A451,PCN!A$2:Q$9999,14,FALSE))</f>
        <v>0</v>
      </c>
      <c r="W451" s="21">
        <f>IF(A451="NA","",VLOOKUP(A451,PCN!A$2:Q$9999,15,FALSE))</f>
        <v>0</v>
      </c>
      <c r="X451" s="21">
        <f>IF(A451="NA","",VLOOKUP(A451,TN_DOC!A$2:I$9999,8,FALSE))</f>
        <v>0</v>
      </c>
      <c r="Y451" s="21">
        <f>IF(A451="NA","",VLOOKUP(A451,TN_DOC!A$2:I$9999,9,FALSE))</f>
        <v>0</v>
      </c>
      <c r="Z451" s="3"/>
    </row>
    <row r="452" spans="1:26" x14ac:dyDescent="0.2">
      <c r="A452" s="3">
        <v>11231</v>
      </c>
      <c r="B452" s="10" t="str">
        <f>IF(A452="NA","",VLOOKUP(A452,'QAQC ID Reference Page'!A$2:G$10999,2,FALSE))</f>
        <v>OBS0821W4</v>
      </c>
      <c r="C452" s="20">
        <f>IF(A452="NA","",VLOOKUP(A452,'QAQC ID Reference Page'!A$2:G$10999,3,FALSE))</f>
        <v>44433</v>
      </c>
      <c r="D452" s="12">
        <f>IF(A452="NA","",VLOOKUP(A452,'QAQC ID Reference Page'!A$2:G$10999,4,FALSE))</f>
        <v>0.28888888888888886</v>
      </c>
      <c r="E452" s="3">
        <f>IF(A452="NA","",VLOOKUP(A452,'QAQC ID Reference Page'!A$2:G$10999,5,FALSE))</f>
        <v>1005</v>
      </c>
      <c r="F452" s="3" t="str">
        <f>IF(A452="NA","",VLOOKUP(A452,'QAQC ID Reference Page'!A$2:G$10999,6,FALSE))</f>
        <v>B7C</v>
      </c>
      <c r="G452" s="3" t="str">
        <f>IF(A452="NA","",VLOOKUP(A452,'QAQC ID Reference Page'!A$2:G$10999,7,FALSE))</f>
        <v>B</v>
      </c>
      <c r="H452" s="21">
        <f>IF(A452="NA","",VLOOKUP(A452,'Water Data'!G$2:O$9999,2,FALSE))</f>
        <v>4.67</v>
      </c>
      <c r="I452" s="21">
        <f>IF(A452="NA","",VLOOKUP(A452,'Water Data'!G$2:O$9999,3,FALSE))</f>
        <v>29.1</v>
      </c>
      <c r="J452" s="3">
        <f>IF(A452="NA","",VLOOKUP(A452,'Water Data'!G$2:O$9999,4,FALSE))</f>
        <v>26.91</v>
      </c>
      <c r="K452" s="3">
        <f>IF(A452="NA","",VLOOKUP(A452,'Water Data'!G$2:O$9999,6,FALSE))</f>
        <v>8.02</v>
      </c>
      <c r="L452" s="26">
        <f>IF(A452="NA","",VLOOKUP(A452,'Water Data'!G$2:O$9999,9,FALSE))</f>
        <v>23.27</v>
      </c>
      <c r="M452" s="22">
        <f>IF(A452="NA","",VLOOKUP(A452,Nutrients!A$2:L$9999,8,FALSE))</f>
        <v>1.3</v>
      </c>
      <c r="N452" s="22">
        <f>IF(A452="NA","",VLOOKUP(A452,Nutrients!A$2:L$9999,9,FALSE))</f>
        <v>0.37</v>
      </c>
      <c r="O452" s="23">
        <f>IF(A452="NA","",VLOOKUP(A452,Nutrients!A$2:L$9999,10,FALSE))</f>
        <v>0.60299999999999998</v>
      </c>
      <c r="P452" s="22">
        <f>IF(A452="NA","",VLOOKUP(A452,Nutrients!A$2:L$9999,11,FALSE))</f>
        <v>0.19</v>
      </c>
      <c r="Q452" s="24">
        <f>IF(A452="NA","",VLOOKUP(A452,Nutrients!A$2:L$9999,12,FALSE))</f>
        <v>33.99</v>
      </c>
      <c r="R452" s="26">
        <f>IF(A452="NA","",VLOOKUP(A452,Chla!A$2:O$9999,15,FALSE))</f>
        <v>6.8547760000000002</v>
      </c>
      <c r="S452" s="3">
        <f>IF(A452="NA","",VLOOKUP(A452,TSS!A$2:L$9999,12,FALSE))</f>
        <v>76</v>
      </c>
      <c r="T452" s="21">
        <f>IF(A452="NA","",VLOOKUP(A452,PCN!A$2:Q$9999,11,FALSE))</f>
        <v>0</v>
      </c>
      <c r="U452" s="21">
        <f>IF(A452="NA","",VLOOKUP(A452,PCN!A$2:Q$9999,12,FALSE))</f>
        <v>0</v>
      </c>
      <c r="V452" s="21">
        <f>IF(A452="NA","",VLOOKUP(A452,PCN!A$2:Q$9999,14,FALSE))</f>
        <v>0</v>
      </c>
      <c r="W452" s="21">
        <f>IF(A452="NA","",VLOOKUP(A452,PCN!A$2:Q$9999,15,FALSE))</f>
        <v>0</v>
      </c>
      <c r="X452" s="21">
        <f>IF(A452="NA","",VLOOKUP(A452,TN_DOC!A$2:I$9999,8,FALSE))</f>
        <v>0</v>
      </c>
      <c r="Y452" s="21">
        <f>IF(A452="NA","",VLOOKUP(A452,TN_DOC!A$2:I$9999,9,FALSE))</f>
        <v>0</v>
      </c>
      <c r="Z452" s="3"/>
    </row>
    <row r="453" spans="1:26" x14ac:dyDescent="0.2">
      <c r="A453" s="3">
        <v>11233</v>
      </c>
      <c r="B453" s="10" t="str">
        <f>IF(A453="NA","",VLOOKUP(A453,'QAQC ID Reference Page'!A$2:G$10999,2,FALSE))</f>
        <v>OBS0821W4</v>
      </c>
      <c r="C453" s="20">
        <f>IF(A453="NA","",VLOOKUP(A453,'QAQC ID Reference Page'!A$2:G$10999,3,FALSE))</f>
        <v>44433</v>
      </c>
      <c r="D453" s="12">
        <f>IF(A453="NA","",VLOOKUP(A453,'QAQC ID Reference Page'!A$2:G$10999,4,FALSE))</f>
        <v>0.33402777777777776</v>
      </c>
      <c r="E453" s="3">
        <f>IF(A453="NA","",VLOOKUP(A453,'QAQC ID Reference Page'!A$2:G$10999,5,FALSE))</f>
        <v>1041</v>
      </c>
      <c r="F453" s="3" t="str">
        <f>IF(A453="NA","",VLOOKUP(A453,'QAQC ID Reference Page'!A$2:G$10999,6,FALSE))</f>
        <v>B11</v>
      </c>
      <c r="G453" s="3" t="str">
        <f>IF(A453="NA","",VLOOKUP(A453,'QAQC ID Reference Page'!A$2:G$10999,7,FALSE))</f>
        <v>S</v>
      </c>
      <c r="H453" s="21">
        <f>IF(A453="NA","",VLOOKUP(A453,'Water Data'!G$2:O$9999,2,FALSE))</f>
        <v>6.3</v>
      </c>
      <c r="I453" s="21">
        <f>IF(A453="NA","",VLOOKUP(A453,'Water Data'!G$2:O$9999,3,FALSE))</f>
        <v>30</v>
      </c>
      <c r="J453" s="3">
        <f>IF(A453="NA","",VLOOKUP(A453,'Water Data'!G$2:O$9999,4,FALSE))</f>
        <v>15.8</v>
      </c>
      <c r="K453" s="3">
        <f>IF(A453="NA","",VLOOKUP(A453,'Water Data'!G$2:O$9999,6,FALSE))</f>
        <v>8.02</v>
      </c>
      <c r="L453" s="3">
        <f>IF(A453="NA","",VLOOKUP(A453,'Water Data'!G$2:O$9999,9,FALSE))</f>
        <v>18.95</v>
      </c>
      <c r="M453" s="22">
        <f>IF(A453="NA","",VLOOKUP(A453,Nutrients!A$2:L$9999,8,FALSE))</f>
        <v>0.23</v>
      </c>
      <c r="N453" s="22">
        <f>IF(A453="NA","",VLOOKUP(A453,Nutrients!A$2:L$9999,9,FALSE))</f>
        <v>0.73</v>
      </c>
      <c r="O453" s="23">
        <f>IF(A453="NA","",VLOOKUP(A453,Nutrients!A$2:L$9999,10,FALSE))</f>
        <v>-0.08</v>
      </c>
      <c r="P453" s="22">
        <f>IF(A453="NA","",VLOOKUP(A453,Nutrients!A$2:L$9999,11,FALSE))</f>
        <v>0.57999999999999996</v>
      </c>
      <c r="Q453" s="24">
        <f>IF(A453="NA","",VLOOKUP(A453,Nutrients!A$2:L$9999,12,FALSE))</f>
        <v>72.58</v>
      </c>
      <c r="R453" s="26">
        <f>IF(A453="NA","",VLOOKUP(A453,Chla!A$2:O$9999,15,FALSE))</f>
        <v>20.149912</v>
      </c>
      <c r="S453" s="3">
        <f>IF(A453="NA","",VLOOKUP(A453,TSS!A$2:L$9999,12,FALSE))</f>
        <v>40</v>
      </c>
      <c r="T453" s="21">
        <f>IF(A453="NA","",VLOOKUP(A453,PCN!A$2:Q$9999,11,FALSE))</f>
        <v>0</v>
      </c>
      <c r="U453" s="21">
        <f>IF(A453="NA","",VLOOKUP(A453,PCN!A$2:Q$9999,12,FALSE))</f>
        <v>0</v>
      </c>
      <c r="V453" s="21">
        <f>IF(A453="NA","",VLOOKUP(A453,PCN!A$2:Q$9999,14,FALSE))</f>
        <v>0</v>
      </c>
      <c r="W453" s="21">
        <f>IF(A453="NA","",VLOOKUP(A453,PCN!A$2:Q$9999,15,FALSE))</f>
        <v>0</v>
      </c>
      <c r="X453" s="21">
        <f>IF(A453="NA","",VLOOKUP(A453,TN_DOC!A$2:I$9999,8,FALSE))</f>
        <v>0</v>
      </c>
      <c r="Y453" s="21">
        <f>IF(A453="NA","",VLOOKUP(A453,TN_DOC!A$2:I$9999,9,FALSE))</f>
        <v>0</v>
      </c>
      <c r="Z453" s="3"/>
    </row>
    <row r="454" spans="1:26" x14ac:dyDescent="0.2">
      <c r="A454" s="3">
        <v>11228</v>
      </c>
      <c r="B454" s="10" t="str">
        <f>IF(A454="NA","",VLOOKUP(A454,'QAQC ID Reference Page'!A$2:G$10999,2,FALSE))</f>
        <v>OBS0821W4</v>
      </c>
      <c r="C454" s="20">
        <f>IF(A454="NA","",VLOOKUP(A454,'QAQC ID Reference Page'!A$2:G$10999,3,FALSE))</f>
        <v>44433</v>
      </c>
      <c r="D454" s="12">
        <f>IF(A454="NA","",VLOOKUP(A454,'QAQC ID Reference Page'!A$2:G$10999,4,FALSE))</f>
        <v>0.34305555555555556</v>
      </c>
      <c r="E454" s="3">
        <f>IF(A454="NA","",VLOOKUP(A454,'QAQC ID Reference Page'!A$2:G$10999,5,FALSE))</f>
        <v>1017</v>
      </c>
      <c r="F454" s="3" t="str">
        <f>IF(A454="NA","",VLOOKUP(A454,'QAQC ID Reference Page'!A$2:G$10999,6,FALSE))</f>
        <v>B12</v>
      </c>
      <c r="G454" s="3" t="str">
        <f>IF(A454="NA","",VLOOKUP(A454,'QAQC ID Reference Page'!A$2:G$10999,7,FALSE))</f>
        <v>S</v>
      </c>
      <c r="H454" s="21">
        <f>IF(A454="NA","",VLOOKUP(A454,'Water Data'!G$2:O$9999,2,FALSE))</f>
        <v>2.94</v>
      </c>
      <c r="I454" s="21">
        <f>IF(A454="NA","",VLOOKUP(A454,'Water Data'!G$2:O$9999,3,FALSE))</f>
        <v>30.1</v>
      </c>
      <c r="J454" s="3">
        <f>IF(A454="NA","",VLOOKUP(A454,'Water Data'!G$2:O$9999,4,FALSE))</f>
        <v>13.98</v>
      </c>
      <c r="K454" s="3">
        <f>IF(A454="NA","",VLOOKUP(A454,'Water Data'!G$2:O$9999,6,FALSE))</f>
        <v>7.92</v>
      </c>
      <c r="L454" s="3">
        <f>IF(A454="NA","",VLOOKUP(A454,'Water Data'!G$2:O$9999,9,FALSE))</f>
        <v>17.3</v>
      </c>
      <c r="M454" s="22">
        <f>IF(A454="NA","",VLOOKUP(A454,Nutrients!A$2:L$9999,8,FALSE))</f>
        <v>0.05</v>
      </c>
      <c r="N454" s="22">
        <f>IF(A454="NA","",VLOOKUP(A454,Nutrients!A$2:L$9999,9,FALSE))</f>
        <v>0.41</v>
      </c>
      <c r="O454" s="23">
        <f>IF(A454="NA","",VLOOKUP(A454,Nutrients!A$2:L$9999,10,FALSE))</f>
        <v>-2.1999999999999999E-2</v>
      </c>
      <c r="P454" s="22">
        <f>IF(A454="NA","",VLOOKUP(A454,Nutrients!A$2:L$9999,11,FALSE))</f>
        <v>-0.11</v>
      </c>
      <c r="Q454" s="24">
        <f>IF(A454="NA","",VLOOKUP(A454,Nutrients!A$2:L$9999,12,FALSE))</f>
        <v>76.959999999999994</v>
      </c>
      <c r="R454" s="26">
        <f>IF(A454="NA","",VLOOKUP(A454,Chla!A$2:O$9999,15,FALSE))</f>
        <v>28.319215999999997</v>
      </c>
      <c r="S454" s="3">
        <f>IF(A454="NA","",VLOOKUP(A454,TSS!A$2:L$9999,12,FALSE))</f>
        <v>40</v>
      </c>
      <c r="T454" s="21">
        <f>IF(A454="NA","",VLOOKUP(A454,PCN!A$2:Q$9999,11,FALSE))</f>
        <v>0</v>
      </c>
      <c r="U454" s="21">
        <f>IF(A454="NA","",VLOOKUP(A454,PCN!A$2:Q$9999,12,FALSE))</f>
        <v>0</v>
      </c>
      <c r="V454" s="21">
        <f>IF(A454="NA","",VLOOKUP(A454,PCN!A$2:Q$9999,14,FALSE))</f>
        <v>0</v>
      </c>
      <c r="W454" s="21">
        <f>IF(A454="NA","",VLOOKUP(A454,PCN!A$2:Q$9999,15,FALSE))</f>
        <v>0</v>
      </c>
      <c r="X454" s="21">
        <f>IF(A454="NA","",VLOOKUP(A454,TN_DOC!A$2:I$9999,8,FALSE))</f>
        <v>0</v>
      </c>
      <c r="Y454" s="21">
        <f>IF(A454="NA","",VLOOKUP(A454,TN_DOC!A$2:I$9999,9,FALSE))</f>
        <v>0</v>
      </c>
      <c r="Z454" s="3"/>
    </row>
    <row r="455" spans="1:26" x14ac:dyDescent="0.2">
      <c r="A455" s="3">
        <v>11232</v>
      </c>
      <c r="B455" s="10" t="str">
        <f>IF(A455="NA","",VLOOKUP(A455,'QAQC ID Reference Page'!A$2:G$10999,2,FALSE))</f>
        <v>OBS0821W4</v>
      </c>
      <c r="C455" s="20">
        <f>IF(A455="NA","",VLOOKUP(A455,'QAQC ID Reference Page'!A$2:G$10999,3,FALSE))</f>
        <v>44433</v>
      </c>
      <c r="D455" s="12">
        <f>IF(A455="NA","",VLOOKUP(A455,'QAQC ID Reference Page'!A$2:G$10999,4,FALSE))</f>
        <v>0.36944444444444446</v>
      </c>
      <c r="E455" s="3">
        <f>IF(A455="NA","",VLOOKUP(A455,'QAQC ID Reference Page'!A$2:G$10999,5,FALSE))</f>
        <v>1011</v>
      </c>
      <c r="F455" s="3" t="str">
        <f>IF(A455="NA","",VLOOKUP(A455,'QAQC ID Reference Page'!A$2:G$10999,6,FALSE))</f>
        <v>WB</v>
      </c>
      <c r="G455" s="3" t="str">
        <f>IF(A455="NA","",VLOOKUP(A455,'QAQC ID Reference Page'!A$2:G$10999,7,FALSE))</f>
        <v>S</v>
      </c>
      <c r="H455" s="21">
        <f>IF(A455="NA","",VLOOKUP(A455,'Water Data'!G$2:O$9999,2,FALSE))</f>
        <v>3.34</v>
      </c>
      <c r="I455" s="21">
        <f>IF(A455="NA","",VLOOKUP(A455,'Water Data'!G$2:O$9999,3,FALSE))</f>
        <v>29.7</v>
      </c>
      <c r="J455" s="3">
        <f>IF(A455="NA","",VLOOKUP(A455,'Water Data'!G$2:O$9999,4,FALSE))</f>
        <v>11.29</v>
      </c>
      <c r="K455" s="3">
        <f>IF(A455="NA","",VLOOKUP(A455,'Water Data'!G$2:O$9999,6,FALSE))</f>
        <v>7.91</v>
      </c>
      <c r="L455" s="3">
        <f>IF(A455="NA","",VLOOKUP(A455,'Water Data'!G$2:O$9999,9,FALSE))</f>
        <v>13.02</v>
      </c>
      <c r="M455" s="22">
        <f>IF(A455="NA","",VLOOKUP(A455,Nutrients!A$2:L$9999,8,FALSE))</f>
        <v>0.53</v>
      </c>
      <c r="N455" s="22">
        <f>IF(A455="NA","",VLOOKUP(A455,Nutrients!A$2:L$9999,9,FALSE))</f>
        <v>0.26</v>
      </c>
      <c r="O455" s="23">
        <f>IF(A455="NA","",VLOOKUP(A455,Nutrients!A$2:L$9999,10,FALSE))</f>
        <v>-0.01</v>
      </c>
      <c r="P455" s="22">
        <f>IF(A455="NA","",VLOOKUP(A455,Nutrients!A$2:L$9999,11,FALSE))</f>
        <v>0.24</v>
      </c>
      <c r="Q455" s="24">
        <f>IF(A455="NA","",VLOOKUP(A455,Nutrients!A$2:L$9999,12,FALSE))</f>
        <v>86.42</v>
      </c>
      <c r="R455" s="26">
        <f>IF(A455="NA","",VLOOKUP(A455,Chla!A$2:O$9999,15,FALSE))</f>
        <v>49.840340000000005</v>
      </c>
      <c r="S455" s="3">
        <f>IF(A455="NA","",VLOOKUP(A455,TSS!A$2:L$9999,12,FALSE))</f>
        <v>32</v>
      </c>
      <c r="T455" s="21">
        <f>IF(A455="NA","",VLOOKUP(A455,PCN!A$2:Q$9999,11,FALSE))</f>
        <v>0</v>
      </c>
      <c r="U455" s="21">
        <f>IF(A455="NA","",VLOOKUP(A455,PCN!A$2:Q$9999,12,FALSE))</f>
        <v>0</v>
      </c>
      <c r="V455" s="21">
        <f>IF(A455="NA","",VLOOKUP(A455,PCN!A$2:Q$9999,14,FALSE))</f>
        <v>0</v>
      </c>
      <c r="W455" s="21">
        <f>IF(A455="NA","",VLOOKUP(A455,PCN!A$2:Q$9999,15,FALSE))</f>
        <v>0</v>
      </c>
      <c r="X455" s="21">
        <f>IF(A455="NA","",VLOOKUP(A455,TN_DOC!A$2:I$9999,8,FALSE))</f>
        <v>0</v>
      </c>
      <c r="Y455" s="21">
        <f>IF(A455="NA","",VLOOKUP(A455,TN_DOC!A$2:I$9999,9,FALSE))</f>
        <v>0</v>
      </c>
      <c r="Z455" s="3"/>
    </row>
    <row r="456" spans="1:26" x14ac:dyDescent="0.2">
      <c r="A456" s="3">
        <v>11236</v>
      </c>
      <c r="B456" s="10" t="str">
        <f>IF(A456="NA","",VLOOKUP(A456,'QAQC ID Reference Page'!A$2:G$10999,2,FALSE))</f>
        <v>OBS0821W4</v>
      </c>
      <c r="C456" s="20">
        <f>IF(A456="NA","",VLOOKUP(A456,'QAQC ID Reference Page'!A$2:G$10999,3,FALSE))</f>
        <v>44433</v>
      </c>
      <c r="D456" s="12">
        <f>IF(A456="NA","",VLOOKUP(A456,'QAQC ID Reference Page'!A$2:G$10999,4,FALSE))</f>
        <v>0.39652777777777776</v>
      </c>
      <c r="E456" s="3">
        <f>IF(A456="NA","",VLOOKUP(A456,'QAQC ID Reference Page'!A$2:G$10999,5,FALSE))</f>
        <v>1019</v>
      </c>
      <c r="F456" s="3" t="str">
        <f>IF(A456="NA","",VLOOKUP(A456,'QAQC ID Reference Page'!A$2:G$10999,6,FALSE))</f>
        <v>C9</v>
      </c>
      <c r="G456" s="3" t="str">
        <f>IF(A456="NA","",VLOOKUP(A456,'QAQC ID Reference Page'!A$2:G$10999,7,FALSE))</f>
        <v>S</v>
      </c>
      <c r="H456" s="21">
        <f>IF(A456="NA","",VLOOKUP(A456,'Water Data'!G$2:O$9999,2,FALSE))</f>
        <v>6.01</v>
      </c>
      <c r="I456" s="21">
        <f>IF(A456="NA","",VLOOKUP(A456,'Water Data'!G$2:O$9999,3,FALSE))</f>
        <v>29.7</v>
      </c>
      <c r="J456" s="3">
        <f>IF(A456="NA","",VLOOKUP(A456,'Water Data'!G$2:O$9999,4,FALSE))</f>
        <v>13.83</v>
      </c>
      <c r="K456" s="3">
        <f>IF(A456="NA","",VLOOKUP(A456,'Water Data'!G$2:O$9999,6,FALSE))</f>
        <v>7.96</v>
      </c>
      <c r="L456" s="3">
        <f>IF(A456="NA","",VLOOKUP(A456,'Water Data'!G$2:O$9999,9,FALSE))</f>
        <v>17.350000000000001</v>
      </c>
      <c r="M456" s="22">
        <f>IF(A456="NA","",VLOOKUP(A456,Nutrients!A$2:L$9999,8,FALSE))</f>
        <v>0.35</v>
      </c>
      <c r="N456" s="22">
        <f>IF(A456="NA","",VLOOKUP(A456,Nutrients!A$2:L$9999,9,FALSE))</f>
        <v>0.82</v>
      </c>
      <c r="O456" s="23">
        <f>IF(A456="NA","",VLOOKUP(A456,Nutrients!A$2:L$9999,10,FALSE))</f>
        <v>6.2E-2</v>
      </c>
      <c r="P456" s="22">
        <f>IF(A456="NA","",VLOOKUP(A456,Nutrients!A$2:L$9999,11,FALSE))</f>
        <v>0.98</v>
      </c>
      <c r="Q456" s="24">
        <f>IF(A456="NA","",VLOOKUP(A456,Nutrients!A$2:L$9999,12,FALSE))</f>
        <v>48.91</v>
      </c>
      <c r="R456" s="26">
        <f>IF(A456="NA","",VLOOKUP(A456,Chla!A$2:O$9999,15,FALSE))</f>
        <v>15.464231999999999</v>
      </c>
      <c r="S456" s="3">
        <f>IF(A456="NA","",VLOOKUP(A456,TSS!A$2:L$9999,12,FALSE))</f>
        <v>60</v>
      </c>
      <c r="T456" s="21">
        <f>IF(A456="NA","",VLOOKUP(A456,PCN!A$2:Q$9999,11,FALSE))</f>
        <v>0</v>
      </c>
      <c r="U456" s="21">
        <f>IF(A456="NA","",VLOOKUP(A456,PCN!A$2:Q$9999,12,FALSE))</f>
        <v>0</v>
      </c>
      <c r="V456" s="21">
        <f>IF(A456="NA","",VLOOKUP(A456,PCN!A$2:Q$9999,14,FALSE))</f>
        <v>0</v>
      </c>
      <c r="W456" s="21">
        <f>IF(A456="NA","",VLOOKUP(A456,PCN!A$2:Q$9999,15,FALSE))</f>
        <v>0</v>
      </c>
      <c r="X456" s="21">
        <f>IF(A456="NA","",VLOOKUP(A456,TN_DOC!A$2:I$9999,8,FALSE))</f>
        <v>0</v>
      </c>
      <c r="Y456" s="21">
        <f>IF(A456="NA","",VLOOKUP(A456,TN_DOC!A$2:I$9999,9,FALSE))</f>
        <v>0</v>
      </c>
      <c r="Z456" s="3"/>
    </row>
    <row r="457" spans="1:26" x14ac:dyDescent="0.2">
      <c r="A457" s="3">
        <v>11234</v>
      </c>
      <c r="B457" s="10" t="str">
        <f>IF(A457="NA","",VLOOKUP(A457,'QAQC ID Reference Page'!A$2:G$10999,2,FALSE))</f>
        <v>OBS0821W4</v>
      </c>
      <c r="C457" s="20">
        <f>IF(A457="NA","",VLOOKUP(A457,'QAQC ID Reference Page'!A$2:G$10999,3,FALSE))</f>
        <v>44433</v>
      </c>
      <c r="D457" s="12">
        <f>IF(A457="NA","",VLOOKUP(A457,'QAQC ID Reference Page'!A$2:G$10999,4,FALSE))</f>
        <v>0.4236111111111111</v>
      </c>
      <c r="E457" s="3">
        <f>IF(A457="NA","",VLOOKUP(A457,'QAQC ID Reference Page'!A$2:G$10999,5,FALSE))</f>
        <v>1009</v>
      </c>
      <c r="F457" s="3" t="str">
        <f>IF(A457="NA","",VLOOKUP(A457,'QAQC ID Reference Page'!A$2:G$10999,6,FALSE))</f>
        <v>C7C</v>
      </c>
      <c r="G457" s="3" t="str">
        <f>IF(A457="NA","",VLOOKUP(A457,'QAQC ID Reference Page'!A$2:G$10999,7,FALSE))</f>
        <v>S</v>
      </c>
      <c r="H457" s="21">
        <f>IF(A457="NA","",VLOOKUP(A457,'Water Data'!G$2:O$9999,2,FALSE))</f>
        <v>6.83</v>
      </c>
      <c r="I457" s="21">
        <f>IF(A457="NA","",VLOOKUP(A457,'Water Data'!G$2:O$9999,3,FALSE))</f>
        <v>30</v>
      </c>
      <c r="J457" s="3">
        <f>IF(A457="NA","",VLOOKUP(A457,'Water Data'!G$2:O$9999,4,FALSE))</f>
        <v>12.47</v>
      </c>
      <c r="K457" s="3">
        <f>IF(A457="NA","",VLOOKUP(A457,'Water Data'!G$2:O$9999,6,FALSE))</f>
        <v>8.23</v>
      </c>
      <c r="L457" s="3">
        <f>IF(A457="NA","",VLOOKUP(A457,'Water Data'!G$2:O$9999,9,FALSE))</f>
        <v>16.03</v>
      </c>
      <c r="M457" s="22">
        <f>IF(A457="NA","",VLOOKUP(A457,Nutrients!A$2:L$9999,8,FALSE))</f>
        <v>0.1</v>
      </c>
      <c r="N457" s="22">
        <f>IF(A457="NA","",VLOOKUP(A457,Nutrients!A$2:L$9999,9,FALSE))</f>
        <v>0.4</v>
      </c>
      <c r="O457" s="23">
        <f>IF(A457="NA","",VLOOKUP(A457,Nutrients!A$2:L$9999,10,FALSE))</f>
        <v>-3.6999999999999998E-2</v>
      </c>
      <c r="P457" s="22">
        <f>IF(A457="NA","",VLOOKUP(A457,Nutrients!A$2:L$9999,11,FALSE))</f>
        <v>-0.14000000000000001</v>
      </c>
      <c r="Q457" s="24">
        <f>IF(A457="NA","",VLOOKUP(A457,Nutrients!A$2:L$9999,12,FALSE))</f>
        <v>116.72</v>
      </c>
      <c r="R457" s="26">
        <f>IF(A457="NA","",VLOOKUP(A457,Chla!A$2:O$9999,15,FALSE))</f>
        <v>10.346687999999999</v>
      </c>
      <c r="S457" s="3">
        <f>IF(A457="NA","",VLOOKUP(A457,TSS!A$2:L$9999,12,FALSE))</f>
        <v>24</v>
      </c>
      <c r="T457" s="21">
        <f>IF(A457="NA","",VLOOKUP(A457,PCN!A$2:Q$9999,11,FALSE))</f>
        <v>0</v>
      </c>
      <c r="U457" s="21">
        <f>IF(A457="NA","",VLOOKUP(A457,PCN!A$2:Q$9999,12,FALSE))</f>
        <v>0</v>
      </c>
      <c r="V457" s="21">
        <f>IF(A457="NA","",VLOOKUP(A457,PCN!A$2:Q$9999,14,FALSE))</f>
        <v>0</v>
      </c>
      <c r="W457" s="21">
        <f>IF(A457="NA","",VLOOKUP(A457,PCN!A$2:Q$9999,15,FALSE))</f>
        <v>0</v>
      </c>
      <c r="X457" s="21">
        <f>IF(A457="NA","",VLOOKUP(A457,TN_DOC!A$2:I$9999,8,FALSE))</f>
        <v>0</v>
      </c>
      <c r="Y457" s="21">
        <f>IF(A457="NA","",VLOOKUP(A457,TN_DOC!A$2:I$9999,9,FALSE))</f>
        <v>0</v>
      </c>
      <c r="Z457" s="3"/>
    </row>
    <row r="458" spans="1:26" x14ac:dyDescent="0.2">
      <c r="A458" s="3">
        <v>11230</v>
      </c>
      <c r="B458" s="10" t="str">
        <f>IF(A458="NA","",VLOOKUP(A458,'QAQC ID Reference Page'!A$2:G$10999,2,FALSE))</f>
        <v>OBS0821W4</v>
      </c>
      <c r="C458" s="20">
        <f>IF(A458="NA","",VLOOKUP(A458,'QAQC ID Reference Page'!A$2:G$10999,3,FALSE))</f>
        <v>44433</v>
      </c>
      <c r="D458" s="12">
        <f>IF(A458="NA","",VLOOKUP(A458,'QAQC ID Reference Page'!A$2:G$10999,4,FALSE))</f>
        <v>0.4236111111111111</v>
      </c>
      <c r="E458" s="3">
        <f>IF(A458="NA","",VLOOKUP(A458,'QAQC ID Reference Page'!A$2:G$10999,5,FALSE))</f>
        <v>1034</v>
      </c>
      <c r="F458" s="3" t="str">
        <f>IF(A458="NA","",VLOOKUP(A458,'QAQC ID Reference Page'!A$2:G$10999,6,FALSE))</f>
        <v>C7C</v>
      </c>
      <c r="G458" s="3" t="str">
        <f>IF(A458="NA","",VLOOKUP(A458,'QAQC ID Reference Page'!A$2:G$10999,7,FALSE))</f>
        <v>B</v>
      </c>
      <c r="H458" s="21">
        <f>IF(A458="NA","",VLOOKUP(A458,'Water Data'!G$2:O$9999,2,FALSE))</f>
        <v>4.62</v>
      </c>
      <c r="I458" s="21">
        <f>IF(A458="NA","",VLOOKUP(A458,'Water Data'!G$2:O$9999,3,FALSE))</f>
        <v>29.6</v>
      </c>
      <c r="J458" s="3">
        <f>IF(A458="NA","",VLOOKUP(A458,'Water Data'!G$2:O$9999,4,FALSE))</f>
        <v>26</v>
      </c>
      <c r="K458" s="3">
        <f>IF(A458="NA","",VLOOKUP(A458,'Water Data'!G$2:O$9999,6,FALSE))</f>
        <v>7.98</v>
      </c>
      <c r="L458" s="3">
        <f>IF(A458="NA","",VLOOKUP(A458,'Water Data'!G$2:O$9999,9,FALSE))</f>
        <v>22.48</v>
      </c>
      <c r="M458" s="22">
        <f>IF(A458="NA","",VLOOKUP(A458,Nutrients!A$2:L$9999,8,FALSE))</f>
        <v>1.42</v>
      </c>
      <c r="N458" s="22">
        <f>IF(A458="NA","",VLOOKUP(A458,Nutrients!A$2:L$9999,9,FALSE))</f>
        <v>0.54</v>
      </c>
      <c r="O458" s="23">
        <f>IF(A458="NA","",VLOOKUP(A458,Nutrients!A$2:L$9999,10,FALSE))</f>
        <v>0.67500000000000004</v>
      </c>
      <c r="P458" s="22">
        <f>IF(A458="NA","",VLOOKUP(A458,Nutrients!A$2:L$9999,11,FALSE))</f>
        <v>0.55000000000000004</v>
      </c>
      <c r="Q458" s="24">
        <f>IF(A458="NA","",VLOOKUP(A458,Nutrients!A$2:L$9999,12,FALSE))</f>
        <v>24.69</v>
      </c>
      <c r="R458" s="26">
        <f>IF(A458="NA","",VLOOKUP(A458,Chla!A$2:O$9999,15,FALSE))</f>
        <v>5.523568</v>
      </c>
      <c r="S458" s="3">
        <f>IF(A458="NA","",VLOOKUP(A458,TSS!A$2:L$9999,12,FALSE))</f>
        <v>64</v>
      </c>
      <c r="T458" s="21">
        <f>IF(A458="NA","",VLOOKUP(A458,PCN!A$2:Q$9999,11,FALSE))</f>
        <v>0</v>
      </c>
      <c r="U458" s="21">
        <f>IF(A458="NA","",VLOOKUP(A458,PCN!A$2:Q$9999,12,FALSE))</f>
        <v>0</v>
      </c>
      <c r="V458" s="21">
        <f>IF(A458="NA","",VLOOKUP(A458,PCN!A$2:Q$9999,14,FALSE))</f>
        <v>0</v>
      </c>
      <c r="W458" s="21">
        <f>IF(A458="NA","",VLOOKUP(A458,PCN!A$2:Q$9999,15,FALSE))</f>
        <v>0</v>
      </c>
      <c r="X458" s="21">
        <f>IF(A458="NA","",VLOOKUP(A458,TN_DOC!A$2:I$9999,8,FALSE))</f>
        <v>0</v>
      </c>
      <c r="Y458" s="21">
        <f>IF(A458="NA","",VLOOKUP(A458,TN_DOC!A$2:I$9999,9,FALSE))</f>
        <v>0</v>
      </c>
      <c r="Z458" s="3"/>
    </row>
    <row r="459" spans="1:26" x14ac:dyDescent="0.2">
      <c r="A459" s="3">
        <v>11223</v>
      </c>
      <c r="B459" s="10" t="str">
        <f>IF(A459="NA","",VLOOKUP(A459,'QAQC ID Reference Page'!A$2:G$10999,2,FALSE))</f>
        <v>OBS0821W4</v>
      </c>
      <c r="C459" s="20">
        <f>IF(A459="NA","",VLOOKUP(A459,'QAQC ID Reference Page'!A$2:G$10999,3,FALSE))</f>
        <v>44433</v>
      </c>
      <c r="D459" s="12">
        <f>IF(A459="NA","",VLOOKUP(A459,'QAQC ID Reference Page'!A$2:G$10999,4,FALSE))</f>
        <v>0.46805555555555556</v>
      </c>
      <c r="E459" s="3">
        <f>IF(A459="NA","",VLOOKUP(A459,'QAQC ID Reference Page'!A$2:G$10999,5,FALSE))</f>
        <v>1001</v>
      </c>
      <c r="F459" s="3" t="str">
        <f>IF(A459="NA","",VLOOKUP(A459,'QAQC ID Reference Page'!A$2:G$10999,6,FALSE))</f>
        <v>C5-1</v>
      </c>
      <c r="G459" s="3" t="str">
        <f>IF(A459="NA","",VLOOKUP(A459,'QAQC ID Reference Page'!A$2:G$10999,7,FALSE))</f>
        <v>S</v>
      </c>
      <c r="H459" s="21">
        <f>IF(A459="NA","",VLOOKUP(A459,'Water Data'!G$2:O$9999,2,FALSE))</f>
        <v>7.96</v>
      </c>
      <c r="I459" s="21">
        <f>IF(A459="NA","",VLOOKUP(A459,'Water Data'!G$2:O$9999,3,FALSE))</f>
        <v>30.5</v>
      </c>
      <c r="J459" s="3">
        <f>IF(A459="NA","",VLOOKUP(A459,'Water Data'!G$2:O$9999,4,FALSE))</f>
        <v>8.26</v>
      </c>
      <c r="K459" s="3">
        <f>IF(A459="NA","",VLOOKUP(A459,'Water Data'!G$2:O$9999,6,FALSE))</f>
        <v>8.33</v>
      </c>
      <c r="L459" s="3">
        <f>IF(A459="NA","",VLOOKUP(A459,'Water Data'!G$2:O$9999,9,FALSE))</f>
        <v>13.88</v>
      </c>
      <c r="M459" s="22">
        <f>IF(A459="NA","",VLOOKUP(A459,Nutrients!A$2:L$9999,8,FALSE))</f>
        <v>-7.0000000000000007E-2</v>
      </c>
      <c r="N459" s="22">
        <f>IF(A459="NA","",VLOOKUP(A459,Nutrients!A$2:L$9999,9,FALSE))</f>
        <v>0.15</v>
      </c>
      <c r="O459" s="23">
        <f>IF(A459="NA","",VLOOKUP(A459,Nutrients!A$2:L$9999,10,FALSE))</f>
        <v>7.0000000000000001E-3</v>
      </c>
      <c r="P459" s="22">
        <f>IF(A459="NA","",VLOOKUP(A459,Nutrients!A$2:L$9999,11,FALSE))</f>
        <v>0.57999999999999996</v>
      </c>
      <c r="Q459" s="24">
        <f>IF(A459="NA","",VLOOKUP(A459,Nutrients!A$2:L$9999,12,FALSE))</f>
        <v>68.41</v>
      </c>
      <c r="R459" s="26">
        <f>IF(A459="NA","",VLOOKUP(A459,Chla!A$2:O$9999,15,FALSE))</f>
        <v>9.1555080000000011</v>
      </c>
      <c r="S459" s="3">
        <f>IF(A459="NA","",VLOOKUP(A459,TSS!A$2:L$9999,12,FALSE))</f>
        <v>24</v>
      </c>
      <c r="T459" s="21">
        <f>IF(A459="NA","",VLOOKUP(A459,PCN!A$2:Q$9999,11,FALSE))</f>
        <v>0</v>
      </c>
      <c r="U459" s="21">
        <f>IF(A459="NA","",VLOOKUP(A459,PCN!A$2:Q$9999,12,FALSE))</f>
        <v>0</v>
      </c>
      <c r="V459" s="21">
        <f>IF(A459="NA","",VLOOKUP(A459,PCN!A$2:Q$9999,14,FALSE))</f>
        <v>0</v>
      </c>
      <c r="W459" s="21">
        <f>IF(A459="NA","",VLOOKUP(A459,PCN!A$2:Q$9999,15,FALSE))</f>
        <v>0</v>
      </c>
      <c r="X459" s="21">
        <f>IF(A459="NA","",VLOOKUP(A459,TN_DOC!A$2:I$9999,8,FALSE))</f>
        <v>0</v>
      </c>
      <c r="Y459" s="21">
        <f>IF(A459="NA","",VLOOKUP(A459,TN_DOC!A$2:I$9999,9,FALSE))</f>
        <v>0</v>
      </c>
      <c r="Z459" s="3"/>
    </row>
    <row r="460" spans="1:26" x14ac:dyDescent="0.2">
      <c r="A460" s="3">
        <v>11222</v>
      </c>
      <c r="B460" s="10" t="str">
        <f>IF(A460="NA","",VLOOKUP(A460,'QAQC ID Reference Page'!A$2:G$10999,2,FALSE))</f>
        <v>OBS0821W4</v>
      </c>
      <c r="C460" s="20">
        <f>IF(A460="NA","",VLOOKUP(A460,'QAQC ID Reference Page'!A$2:G$10999,3,FALSE))</f>
        <v>44433</v>
      </c>
      <c r="D460" s="12">
        <f>IF(A460="NA","",VLOOKUP(A460,'QAQC ID Reference Page'!A$2:G$10999,4,FALSE))</f>
        <v>0.47916666666666669</v>
      </c>
      <c r="E460" s="3">
        <f>IF(A460="NA","",VLOOKUP(A460,'QAQC ID Reference Page'!A$2:G$10999,5,FALSE))</f>
        <v>1030</v>
      </c>
      <c r="F460" s="3" t="str">
        <f>IF(A460="NA","",VLOOKUP(A460,'QAQC ID Reference Page'!A$2:G$10999,6,FALSE))</f>
        <v>C4</v>
      </c>
      <c r="G460" s="3" t="str">
        <f>IF(A460="NA","",VLOOKUP(A460,'QAQC ID Reference Page'!A$2:G$10999,7,FALSE))</f>
        <v>S</v>
      </c>
      <c r="H460" s="21">
        <f>IF(A460="NA","",VLOOKUP(A460,'Water Data'!G$2:O$9999,2,FALSE))</f>
        <v>7.3</v>
      </c>
      <c r="I460" s="21">
        <f>IF(A460="NA","",VLOOKUP(A460,'Water Data'!G$2:O$9999,3,FALSE))</f>
        <v>31.3</v>
      </c>
      <c r="J460" s="3">
        <f>IF(A460="NA","",VLOOKUP(A460,'Water Data'!G$2:O$9999,4,FALSE))</f>
        <v>11.8</v>
      </c>
      <c r="K460" s="3">
        <f>IF(A460="NA","",VLOOKUP(A460,'Water Data'!G$2:O$9999,6,FALSE))</f>
        <v>8.1999999999999993</v>
      </c>
      <c r="L460" s="26">
        <f>IF(A460="NA","",VLOOKUP(A460,'Water Data'!G$2:O$9999,9,FALSE))</f>
        <v>15.58</v>
      </c>
      <c r="M460" s="22">
        <f>IF(A460="NA","",VLOOKUP(A460,Nutrients!A$2:L$9999,8,FALSE))</f>
        <v>0.17</v>
      </c>
      <c r="N460" s="22">
        <f>IF(A460="NA","",VLOOKUP(A460,Nutrients!A$2:L$9999,9,FALSE))</f>
        <v>0.55000000000000004</v>
      </c>
      <c r="O460" s="23">
        <f>IF(A460="NA","",VLOOKUP(A460,Nutrients!A$2:L$9999,10,FALSE))</f>
        <v>8.9999999999999993E-3</v>
      </c>
      <c r="P460" s="22">
        <f>IF(A460="NA","",VLOOKUP(A460,Nutrients!A$2:L$9999,11,FALSE))</f>
        <v>0.6</v>
      </c>
      <c r="Q460" s="24">
        <f>IF(A460="NA","",VLOOKUP(A460,Nutrients!A$2:L$9999,12,FALSE))</f>
        <v>35.97</v>
      </c>
      <c r="R460" s="26">
        <f>IF(A460="NA","",VLOOKUP(A460,Chla!A$2:O$9999,15,FALSE))</f>
        <v>8.4726360000000014</v>
      </c>
      <c r="S460" s="3">
        <f>IF(A460="NA","",VLOOKUP(A460,TSS!A$2:L$9999,12,FALSE))</f>
        <v>24</v>
      </c>
      <c r="T460" s="21">
        <f>IF(A460="NA","",VLOOKUP(A460,PCN!A$2:Q$9999,11,FALSE))</f>
        <v>0</v>
      </c>
      <c r="U460" s="21">
        <f>IF(A460="NA","",VLOOKUP(A460,PCN!A$2:Q$9999,12,FALSE))</f>
        <v>0</v>
      </c>
      <c r="V460" s="21">
        <f>IF(A460="NA","",VLOOKUP(A460,PCN!A$2:Q$9999,14,FALSE))</f>
        <v>0</v>
      </c>
      <c r="W460" s="21">
        <f>IF(A460="NA","",VLOOKUP(A460,PCN!A$2:Q$9999,15,FALSE))</f>
        <v>0</v>
      </c>
      <c r="X460" s="21">
        <f>IF(A460="NA","",VLOOKUP(A460,TN_DOC!A$2:I$9999,8,FALSE))</f>
        <v>0</v>
      </c>
      <c r="Y460" s="21">
        <f>IF(A460="NA","",VLOOKUP(A460,TN_DOC!A$2:I$9999,9,FALSE))</f>
        <v>0</v>
      </c>
      <c r="Z460" s="3"/>
    </row>
    <row r="461" spans="1:26" x14ac:dyDescent="0.2">
      <c r="A461" s="3">
        <v>11227</v>
      </c>
      <c r="B461" s="10" t="str">
        <f>IF(A461="NA","",VLOOKUP(A461,'QAQC ID Reference Page'!A$2:G$10999,2,FALSE))</f>
        <v>OBS0821W4</v>
      </c>
      <c r="C461" s="20">
        <f>IF(A461="NA","",VLOOKUP(A461,'QAQC ID Reference Page'!A$2:G$10999,3,FALSE))</f>
        <v>44433</v>
      </c>
      <c r="D461" s="12">
        <f>IF(A461="NA","",VLOOKUP(A461,'QAQC ID Reference Page'!A$2:G$10999,4,FALSE))</f>
        <v>0.48958333333333331</v>
      </c>
      <c r="E461" s="3">
        <f>IF(A461="NA","",VLOOKUP(A461,'QAQC ID Reference Page'!A$2:G$10999,5,FALSE))</f>
        <v>1007</v>
      </c>
      <c r="F461" s="3" t="str">
        <f>IF(A461="NA","",VLOOKUP(A461,'QAQC ID Reference Page'!A$2:G$10999,6,FALSE))</f>
        <v>WFR</v>
      </c>
      <c r="G461" s="3" t="str">
        <f>IF(A461="NA","",VLOOKUP(A461,'QAQC ID Reference Page'!A$2:G$10999,7,FALSE))</f>
        <v>S</v>
      </c>
      <c r="H461" s="21">
        <f>IF(A461="NA","",VLOOKUP(A461,'Water Data'!G$2:O$9999,2,FALSE))</f>
        <v>6.9</v>
      </c>
      <c r="I461" s="21">
        <f>IF(A461="NA","",VLOOKUP(A461,'Water Data'!G$2:O$9999,3,FALSE))</f>
        <v>31.2</v>
      </c>
      <c r="J461" s="3">
        <f>IF(A461="NA","",VLOOKUP(A461,'Water Data'!G$2:O$9999,4,FALSE))</f>
        <v>14.75</v>
      </c>
      <c r="K461" s="3">
        <f>IF(A461="NA","",VLOOKUP(A461,'Water Data'!G$2:O$9999,6,FALSE))</f>
        <v>8.1300000000000008</v>
      </c>
      <c r="L461" s="26">
        <f>IF(A461="NA","",VLOOKUP(A461,'Water Data'!G$2:O$9999,9,FALSE))</f>
        <v>17.526666670000001</v>
      </c>
      <c r="M461" s="22">
        <f>IF(A461="NA","",VLOOKUP(A461,Nutrients!A$2:L$9999,8,FALSE))</f>
        <v>0.1</v>
      </c>
      <c r="N461" s="22">
        <f>IF(A461="NA","",VLOOKUP(A461,Nutrients!A$2:L$9999,9,FALSE))</f>
        <v>0.11</v>
      </c>
      <c r="O461" s="23">
        <f>IF(A461="NA","",VLOOKUP(A461,Nutrients!A$2:L$9999,10,FALSE))</f>
        <v>-2.5999999999999999E-2</v>
      </c>
      <c r="P461" s="22">
        <f>IF(A461="NA","",VLOOKUP(A461,Nutrients!A$2:L$9999,11,FALSE))</f>
        <v>0.03</v>
      </c>
      <c r="Q461" s="24">
        <f>IF(A461="NA","",VLOOKUP(A461,Nutrients!A$2:L$9999,12,FALSE))</f>
        <v>61.39</v>
      </c>
      <c r="R461" s="26">
        <f>IF(A461="NA","",VLOOKUP(A461,Chla!A$2:O$9999,15,FALSE))</f>
        <v>16.311012000000002</v>
      </c>
      <c r="S461" s="3">
        <f>IF(A461="NA","",VLOOKUP(A461,TSS!A$2:L$9999,12,FALSE))</f>
        <v>44</v>
      </c>
      <c r="T461" s="21">
        <f>IF(A461="NA","",VLOOKUP(A461,PCN!A$2:Q$9999,11,FALSE))</f>
        <v>0</v>
      </c>
      <c r="U461" s="21">
        <f>IF(A461="NA","",VLOOKUP(A461,PCN!A$2:Q$9999,12,FALSE))</f>
        <v>0</v>
      </c>
      <c r="V461" s="21">
        <f>IF(A461="NA","",VLOOKUP(A461,PCN!A$2:Q$9999,14,FALSE))</f>
        <v>0</v>
      </c>
      <c r="W461" s="21">
        <f>IF(A461="NA","",VLOOKUP(A461,PCN!A$2:Q$9999,15,FALSE))</f>
        <v>0</v>
      </c>
      <c r="X461" s="21">
        <f>IF(A461="NA","",VLOOKUP(A461,TN_DOC!A$2:I$9999,8,FALSE))</f>
        <v>0</v>
      </c>
      <c r="Y461" s="21">
        <f>IF(A461="NA","",VLOOKUP(A461,TN_DOC!A$2:I$9999,9,FALSE))</f>
        <v>0</v>
      </c>
      <c r="Z461" s="3"/>
    </row>
    <row r="462" spans="1:26" x14ac:dyDescent="0.2">
      <c r="A462" s="3">
        <v>11225</v>
      </c>
      <c r="B462" s="10" t="str">
        <f>IF(A462="NA","",VLOOKUP(A462,'QAQC ID Reference Page'!A$2:G$10999,2,FALSE))</f>
        <v>OBS0821W4</v>
      </c>
      <c r="C462" s="20">
        <f>IF(A462="NA","",VLOOKUP(A462,'QAQC ID Reference Page'!A$2:G$10999,3,FALSE))</f>
        <v>44433</v>
      </c>
      <c r="D462" s="12">
        <f>IF(A462="NA","",VLOOKUP(A462,'QAQC ID Reference Page'!A$2:G$10999,4,FALSE))</f>
        <v>0.51597222222222228</v>
      </c>
      <c r="E462" s="3">
        <f>IF(A462="NA","",VLOOKUP(A462,'QAQC ID Reference Page'!A$2:G$10999,5,FALSE))</f>
        <v>1010</v>
      </c>
      <c r="F462" s="3" t="str">
        <f>IF(A462="NA","",VLOOKUP(A462,'QAQC ID Reference Page'!A$2:G$10999,6,FALSE))</f>
        <v>BLB</v>
      </c>
      <c r="G462" s="3" t="str">
        <f>IF(A462="NA","",VLOOKUP(A462,'QAQC ID Reference Page'!A$2:G$10999,7,FALSE))</f>
        <v>S</v>
      </c>
      <c r="H462" s="21">
        <f>IF(A462="NA","",VLOOKUP(A462,'Water Data'!G$2:O$9999,2,FALSE))</f>
        <v>6.97</v>
      </c>
      <c r="I462" s="21">
        <f>IF(A462="NA","",VLOOKUP(A462,'Water Data'!G$2:O$9999,3,FALSE))</f>
        <v>31.3</v>
      </c>
      <c r="J462" s="3">
        <f>IF(A462="NA","",VLOOKUP(A462,'Water Data'!G$2:O$9999,4,FALSE))</f>
        <v>17.95</v>
      </c>
      <c r="K462" s="3">
        <f>IF(A462="NA","",VLOOKUP(A462,'Water Data'!G$2:O$9999,6,FALSE))</f>
        <v>8.1</v>
      </c>
      <c r="L462" s="26">
        <f>IF(A462="NA","",VLOOKUP(A462,'Water Data'!G$2:O$9999,9,FALSE))</f>
        <v>18.55</v>
      </c>
      <c r="M462" s="22">
        <f>IF(A462="NA","",VLOOKUP(A462,Nutrients!A$2:L$9999,8,FALSE))</f>
        <v>0.04</v>
      </c>
      <c r="N462" s="22">
        <f>IF(A462="NA","",VLOOKUP(A462,Nutrients!A$2:L$9999,9,FALSE))</f>
        <v>0.19</v>
      </c>
      <c r="O462" s="23">
        <f>IF(A462="NA","",VLOOKUP(A462,Nutrients!A$2:L$9999,10,FALSE))</f>
        <v>2.1999999999999999E-2</v>
      </c>
      <c r="P462" s="22">
        <f>IF(A462="NA","",VLOOKUP(A462,Nutrients!A$2:L$9999,11,FALSE))</f>
        <v>-0.49</v>
      </c>
      <c r="Q462" s="24">
        <f>IF(A462="NA","",VLOOKUP(A462,Nutrients!A$2:L$9999,12,FALSE))</f>
        <v>42.96</v>
      </c>
      <c r="R462" s="26">
        <f>IF(A462="NA","",VLOOKUP(A462,Chla!A$2:O$9999,15,FALSE))</f>
        <v>21.890908</v>
      </c>
      <c r="S462" s="3">
        <f>IF(A462="NA","",VLOOKUP(A462,TSS!A$2:L$9999,12,FALSE))</f>
        <v>60</v>
      </c>
      <c r="T462" s="21">
        <f>IF(A462="NA","",VLOOKUP(A462,PCN!A$2:Q$9999,11,FALSE))</f>
        <v>0</v>
      </c>
      <c r="U462" s="21">
        <f>IF(A462="NA","",VLOOKUP(A462,PCN!A$2:Q$9999,12,FALSE))</f>
        <v>0</v>
      </c>
      <c r="V462" s="21">
        <f>IF(A462="NA","",VLOOKUP(A462,PCN!A$2:Q$9999,14,FALSE))</f>
        <v>0</v>
      </c>
      <c r="W462" s="21">
        <f>IF(A462="NA","",VLOOKUP(A462,PCN!A$2:Q$9999,15,FALSE))</f>
        <v>0</v>
      </c>
      <c r="X462" s="21">
        <f>IF(A462="NA","",VLOOKUP(A462,TN_DOC!A$2:I$9999,8,FALSE))</f>
        <v>0</v>
      </c>
      <c r="Y462" s="21">
        <f>IF(A462="NA","",VLOOKUP(A462,TN_DOC!A$2:I$9999,9,FALSE))</f>
        <v>0</v>
      </c>
      <c r="Z462" s="3"/>
    </row>
    <row r="463" spans="1:26" x14ac:dyDescent="0.2">
      <c r="A463" s="3">
        <v>11226</v>
      </c>
      <c r="B463" s="10" t="str">
        <f>IF(A463="NA","",VLOOKUP(A463,'QAQC ID Reference Page'!A$2:G$10999,2,FALSE))</f>
        <v>OBS0821W4</v>
      </c>
      <c r="C463" s="20">
        <f>IF(A463="NA","",VLOOKUP(A463,'QAQC ID Reference Page'!A$2:G$10999,3,FALSE))</f>
        <v>44433</v>
      </c>
      <c r="D463" s="12">
        <f>IF(A463="NA","",VLOOKUP(A463,'QAQC ID Reference Page'!A$2:G$10999,4,FALSE))</f>
        <v>0.53680555555555554</v>
      </c>
      <c r="E463" s="3">
        <f>IF(A463="NA","",VLOOKUP(A463,'QAQC ID Reference Page'!A$2:G$10999,5,FALSE))</f>
        <v>1013</v>
      </c>
      <c r="F463" s="3" t="str">
        <f>IF(A463="NA","",VLOOKUP(A463,'QAQC ID Reference Page'!A$2:G$10999,6,FALSE))</f>
        <v>E1</v>
      </c>
      <c r="G463" s="3" t="str">
        <f>IF(A463="NA","",VLOOKUP(A463,'QAQC ID Reference Page'!A$2:G$10999,7,FALSE))</f>
        <v>S</v>
      </c>
      <c r="H463" s="21">
        <f>IF(A463="NA","",VLOOKUP(A463,'Water Data'!G$2:O$9999,2,FALSE))</f>
        <v>6.81</v>
      </c>
      <c r="I463" s="21">
        <f>IF(A463="NA","",VLOOKUP(A463,'Water Data'!G$2:O$9999,3,FALSE))</f>
        <v>31</v>
      </c>
      <c r="J463" s="3">
        <f>IF(A463="NA","",VLOOKUP(A463,'Water Data'!G$2:O$9999,4,FALSE))</f>
        <v>17.12</v>
      </c>
      <c r="K463" s="3">
        <f>IF(A463="NA","",VLOOKUP(A463,'Water Data'!G$2:O$9999,6,FALSE))</f>
        <v>7.92</v>
      </c>
      <c r="L463" s="26">
        <f>IF(A463="NA","",VLOOKUP(A463,'Water Data'!G$2:O$9999,9,FALSE))</f>
        <v>18.34</v>
      </c>
      <c r="M463" s="22">
        <f>IF(A463="NA","",VLOOKUP(A463,Nutrients!A$2:L$9999,8,FALSE))</f>
        <v>0.05</v>
      </c>
      <c r="N463" s="22">
        <f>IF(A463="NA","",VLOOKUP(A463,Nutrients!A$2:L$9999,9,FALSE))</f>
        <v>0.14000000000000001</v>
      </c>
      <c r="O463" s="23">
        <f>IF(A463="NA","",VLOOKUP(A463,Nutrients!A$2:L$9999,10,FALSE))</f>
        <v>3.1E-2</v>
      </c>
      <c r="P463" s="22">
        <f>IF(A463="NA","",VLOOKUP(A463,Nutrients!A$2:L$9999,11,FALSE))</f>
        <v>-0.54</v>
      </c>
      <c r="Q463" s="24">
        <f>IF(A463="NA","",VLOOKUP(A463,Nutrients!A$2:L$9999,12,FALSE))</f>
        <v>47.23</v>
      </c>
      <c r="R463" s="26">
        <f>IF(A463="NA","",VLOOKUP(A463,Chla!A$2:O$9999,15,FALSE))</f>
        <v>11.630512000000001</v>
      </c>
      <c r="S463" s="3">
        <f>IF(A463="NA","",VLOOKUP(A463,TSS!A$2:L$9999,12,FALSE))</f>
        <v>40</v>
      </c>
      <c r="T463" s="21">
        <f>IF(A463="NA","",VLOOKUP(A463,PCN!A$2:Q$9999,11,FALSE))</f>
        <v>0</v>
      </c>
      <c r="U463" s="21">
        <f>IF(A463="NA","",VLOOKUP(A463,PCN!A$2:Q$9999,12,FALSE))</f>
        <v>0</v>
      </c>
      <c r="V463" s="21">
        <f>IF(A463="NA","",VLOOKUP(A463,PCN!A$2:Q$9999,14,FALSE))</f>
        <v>0</v>
      </c>
      <c r="W463" s="21">
        <f>IF(A463="NA","",VLOOKUP(A463,PCN!A$2:Q$9999,15,FALSE))</f>
        <v>0</v>
      </c>
      <c r="X463" s="21">
        <f>IF(A463="NA","",VLOOKUP(A463,TN_DOC!A$2:I$9999,8,FALSE))</f>
        <v>0</v>
      </c>
      <c r="Y463" s="21">
        <f>IF(A463="NA","",VLOOKUP(A463,TN_DOC!A$2:I$9999,9,FALSE))</f>
        <v>0</v>
      </c>
      <c r="Z463" s="3"/>
    </row>
    <row r="464" spans="1:26" x14ac:dyDescent="0.2">
      <c r="A464" s="3">
        <v>11220</v>
      </c>
      <c r="B464" s="10" t="str">
        <f>IF(A464="NA","",VLOOKUP(A464,'QAQC ID Reference Page'!A$2:G$10999,2,FALSE))</f>
        <v>OBS0821W4</v>
      </c>
      <c r="C464" s="20">
        <f>IF(A464="NA","",VLOOKUP(A464,'QAQC ID Reference Page'!A$2:G$10999,3,FALSE))</f>
        <v>44433</v>
      </c>
      <c r="D464" s="12">
        <f>IF(A464="NA","",VLOOKUP(A464,'QAQC ID Reference Page'!A$2:G$10999,4,FALSE))</f>
        <v>0.55625000000000002</v>
      </c>
      <c r="E464" s="3">
        <f>IF(A464="NA","",VLOOKUP(A464,'QAQC ID Reference Page'!A$2:G$10999,5,FALSE))</f>
        <v>1036</v>
      </c>
      <c r="F464" s="3" t="str">
        <f>IF(A464="NA","",VLOOKUP(A464,'QAQC ID Reference Page'!A$2:G$10999,6,FALSE))</f>
        <v>D1</v>
      </c>
      <c r="G464" s="3" t="str">
        <f>IF(A464="NA","",VLOOKUP(A464,'QAQC ID Reference Page'!A$2:G$10999,7,FALSE))</f>
        <v>S</v>
      </c>
      <c r="H464" s="21">
        <f>IF(A464="NA","",VLOOKUP(A464,'Water Data'!G$2:O$9999,2,FALSE))</f>
        <v>7.58</v>
      </c>
      <c r="I464" s="21">
        <f>IF(A464="NA","",VLOOKUP(A464,'Water Data'!G$2:O$9999,3,FALSE))</f>
        <v>31.8</v>
      </c>
      <c r="J464" s="3">
        <f>IF(A464="NA","",VLOOKUP(A464,'Water Data'!G$2:O$9999,4,FALSE))</f>
        <v>20.64</v>
      </c>
      <c r="K464" s="3">
        <f>IF(A464="NA","",VLOOKUP(A464,'Water Data'!G$2:O$9999,6,FALSE))</f>
        <v>8.31</v>
      </c>
      <c r="L464" s="26">
        <f>IF(A464="NA","",VLOOKUP(A464,'Water Data'!G$2:O$9999,9,FALSE))</f>
        <v>18.48</v>
      </c>
      <c r="M464" s="22">
        <f>IF(A464="NA","",VLOOKUP(A464,Nutrients!A$2:L$9999,8,FALSE))</f>
        <v>0.03</v>
      </c>
      <c r="N464" s="22">
        <f>IF(A464="NA","",VLOOKUP(A464,Nutrients!A$2:L$9999,9,FALSE))</f>
        <v>0.38</v>
      </c>
      <c r="O464" s="23">
        <f>IF(A464="NA","",VLOOKUP(A464,Nutrients!A$2:L$9999,10,FALSE))</f>
        <v>-3.0000000000000001E-3</v>
      </c>
      <c r="P464" s="22">
        <f>IF(A464="NA","",VLOOKUP(A464,Nutrients!A$2:L$9999,11,FALSE))</f>
        <v>-0.55000000000000004</v>
      </c>
      <c r="Q464" s="24">
        <f>IF(A464="NA","",VLOOKUP(A464,Nutrients!A$2:L$9999,12,FALSE))</f>
        <v>34.01</v>
      </c>
      <c r="R464" s="26">
        <f>IF(A464="NA","",VLOOKUP(A464,Chla!A$2:O$9999,15,FALSE))</f>
        <v>10.991300000000001</v>
      </c>
      <c r="S464" s="3">
        <f>IF(A464="NA","",VLOOKUP(A464,TSS!A$2:L$9999,12,FALSE))</f>
        <v>68</v>
      </c>
      <c r="T464" s="21">
        <f>IF(A464="NA","",VLOOKUP(A464,PCN!A$2:Q$9999,11,FALSE))</f>
        <v>0</v>
      </c>
      <c r="U464" s="21">
        <f>IF(A464="NA","",VLOOKUP(A464,PCN!A$2:Q$9999,12,FALSE))</f>
        <v>0</v>
      </c>
      <c r="V464" s="21">
        <f>IF(A464="NA","",VLOOKUP(A464,PCN!A$2:Q$9999,14,FALSE))</f>
        <v>0</v>
      </c>
      <c r="W464" s="21">
        <f>IF(A464="NA","",VLOOKUP(A464,PCN!A$2:Q$9999,15,FALSE))</f>
        <v>0</v>
      </c>
      <c r="X464" s="21">
        <f>IF(A464="NA","",VLOOKUP(A464,TN_DOC!A$2:I$9999,8,FALSE))</f>
        <v>0</v>
      </c>
      <c r="Y464" s="21">
        <f>IF(A464="NA","",VLOOKUP(A464,TN_DOC!A$2:I$9999,9,FALSE))</f>
        <v>0</v>
      </c>
      <c r="Z464" s="3"/>
    </row>
    <row r="465" spans="1:26" x14ac:dyDescent="0.2">
      <c r="A465" s="3">
        <v>11229</v>
      </c>
      <c r="B465" s="10" t="str">
        <f>IF(A465="NA","",VLOOKUP(A465,'QAQC ID Reference Page'!A$2:G$10999,2,FALSE))</f>
        <v>OBS0821W4</v>
      </c>
      <c r="C465" s="20">
        <f>IF(A465="NA","",VLOOKUP(A465,'QAQC ID Reference Page'!A$2:G$10999,3,FALSE))</f>
        <v>44433</v>
      </c>
      <c r="D465" s="12">
        <f>IF(A465="NA","",VLOOKUP(A465,'QAQC ID Reference Page'!A$2:G$10999,4,FALSE))</f>
        <v>0.5708333333333333</v>
      </c>
      <c r="E465" s="3">
        <f>IF(A465="NA","",VLOOKUP(A465,'QAQC ID Reference Page'!A$2:G$10999,5,FALSE))</f>
        <v>1023</v>
      </c>
      <c r="F465" s="3" t="str">
        <f>IF(A465="NA","",VLOOKUP(A465,'QAQC ID Reference Page'!A$2:G$10999,6,FALSE))</f>
        <v>C1</v>
      </c>
      <c r="G465" s="3" t="str">
        <f>IF(A465="NA","",VLOOKUP(A465,'QAQC ID Reference Page'!A$2:G$10999,7,FALSE))</f>
        <v>S</v>
      </c>
      <c r="H465" s="21">
        <f>IF(A465="NA","",VLOOKUP(A465,'Water Data'!G$2:O$9999,2,FALSE))</f>
        <v>7.04</v>
      </c>
      <c r="I465" s="21">
        <f>IF(A465="NA","",VLOOKUP(A465,'Water Data'!G$2:O$9999,3,FALSE))</f>
        <v>31.6</v>
      </c>
      <c r="J465" s="3">
        <f>IF(A465="NA","",VLOOKUP(A465,'Water Data'!G$2:O$9999,4,FALSE))</f>
        <v>21.14</v>
      </c>
      <c r="K465" s="3">
        <f>IF(A465="NA","",VLOOKUP(A465,'Water Data'!G$2:O$9999,6,FALSE))</f>
        <v>8.2799999999999994</v>
      </c>
      <c r="L465" s="26">
        <f>IF(A465="NA","",VLOOKUP(A465,'Water Data'!G$2:O$9999,9,FALSE))</f>
        <v>18.93</v>
      </c>
      <c r="M465" s="22">
        <f>IF(A465="NA","",VLOOKUP(A465,Nutrients!A$2:L$9999,8,FALSE))</f>
        <v>-0.02</v>
      </c>
      <c r="N465" s="22">
        <f>IF(A465="NA","",VLOOKUP(A465,Nutrients!A$2:L$9999,9,FALSE))</f>
        <v>0.44</v>
      </c>
      <c r="O465" s="23">
        <f>IF(A465="NA","",VLOOKUP(A465,Nutrients!A$2:L$9999,10,FALSE))</f>
        <v>-2.9000000000000001E-2</v>
      </c>
      <c r="P465" s="22">
        <f>IF(A465="NA","",VLOOKUP(A465,Nutrients!A$2:L$9999,11,FALSE))</f>
        <v>-0.34</v>
      </c>
      <c r="Q465" s="24">
        <f>IF(A465="NA","",VLOOKUP(A465,Nutrients!A$2:L$9999,12,FALSE))</f>
        <v>27.77</v>
      </c>
      <c r="R465" s="26">
        <f>IF(A465="NA","",VLOOKUP(A465,Chla!A$2:O$9999,15,FALSE))</f>
        <v>5.2191786666666653</v>
      </c>
      <c r="S465" s="3">
        <f>IF(A465="NA","",VLOOKUP(A465,TSS!A$2:L$9999,12,FALSE))</f>
        <v>28</v>
      </c>
      <c r="T465" s="21">
        <f>IF(A465="NA","",VLOOKUP(A465,PCN!A$2:Q$9999,11,FALSE))</f>
        <v>0</v>
      </c>
      <c r="U465" s="21">
        <f>IF(A465="NA","",VLOOKUP(A465,PCN!A$2:Q$9999,12,FALSE))</f>
        <v>0</v>
      </c>
      <c r="V465" s="21">
        <f>IF(A465="NA","",VLOOKUP(A465,PCN!A$2:Q$9999,14,FALSE))</f>
        <v>0</v>
      </c>
      <c r="W465" s="21">
        <f>IF(A465="NA","",VLOOKUP(A465,PCN!A$2:Q$9999,15,FALSE))</f>
        <v>0</v>
      </c>
      <c r="X465" s="21">
        <f>IF(A465="NA","",VLOOKUP(A465,TN_DOC!A$2:I$9999,8,FALSE))</f>
        <v>0</v>
      </c>
      <c r="Y465" s="21">
        <f>IF(A465="NA","",VLOOKUP(A465,TN_DOC!A$2:I$9999,9,FALSE))</f>
        <v>0</v>
      </c>
      <c r="Z465" s="3"/>
    </row>
    <row r="466" spans="1:26" x14ac:dyDescent="0.2">
      <c r="A466" s="3">
        <v>11221</v>
      </c>
      <c r="B466" s="10" t="str">
        <f>IF(A466="NA","",VLOOKUP(A466,'QAQC ID Reference Page'!A$2:G$10999,2,FALSE))</f>
        <v>OBS0821W4</v>
      </c>
      <c r="C466" s="20">
        <f>IF(A466="NA","",VLOOKUP(A466,'QAQC ID Reference Page'!A$2:G$10999,3,FALSE))</f>
        <v>44433</v>
      </c>
      <c r="D466" s="12">
        <f>IF(A466="NA","",VLOOKUP(A466,'QAQC ID Reference Page'!A$2:G$10999,4,FALSE))</f>
        <v>0.58125000000000004</v>
      </c>
      <c r="E466" s="3">
        <f>IF(A466="NA","",VLOOKUP(A466,'QAQC ID Reference Page'!A$2:G$10999,5,FALSE))</f>
        <v>1003</v>
      </c>
      <c r="F466" s="3" t="str">
        <f>IF(A466="NA","",VLOOKUP(A466,'QAQC ID Reference Page'!A$2:G$10999,6,FALSE))</f>
        <v>B1</v>
      </c>
      <c r="G466" s="3" t="str">
        <f>IF(A466="NA","",VLOOKUP(A466,'QAQC ID Reference Page'!A$2:G$10999,7,FALSE))</f>
        <v>S</v>
      </c>
      <c r="H466" s="21">
        <f>IF(A466="NA","",VLOOKUP(A466,'Water Data'!G$2:O$9999,2,FALSE))</f>
        <v>6.71</v>
      </c>
      <c r="I466" s="21">
        <f>IF(A466="NA","",VLOOKUP(A466,'Water Data'!G$2:O$9999,3,FALSE))</f>
        <v>31.6</v>
      </c>
      <c r="J466" s="3">
        <f>IF(A466="NA","",VLOOKUP(A466,'Water Data'!G$2:O$9999,4,FALSE))</f>
        <v>22.03</v>
      </c>
      <c r="K466" s="3">
        <f>IF(A466="NA","",VLOOKUP(A466,'Water Data'!G$2:O$9999,6,FALSE))</f>
        <v>8.27</v>
      </c>
      <c r="L466" s="26">
        <f>IF(A466="NA","",VLOOKUP(A466,'Water Data'!G$2:O$9999,9,FALSE))</f>
        <v>19.83666667</v>
      </c>
      <c r="M466" s="22">
        <f>IF(A466="NA","",VLOOKUP(A466,Nutrients!A$2:L$9999,8,FALSE))</f>
        <v>-0.01</v>
      </c>
      <c r="N466" s="22">
        <f>IF(A466="NA","",VLOOKUP(A466,Nutrients!A$2:L$9999,9,FALSE))</f>
        <v>0.33</v>
      </c>
      <c r="O466" s="23">
        <f>IF(A466="NA","",VLOOKUP(A466,Nutrients!A$2:L$9999,10,FALSE))</f>
        <v>-6.0000000000000001E-3</v>
      </c>
      <c r="P466" s="22">
        <f>IF(A466="NA","",VLOOKUP(A466,Nutrients!A$2:L$9999,11,FALSE))</f>
        <v>-0.26</v>
      </c>
      <c r="Q466" s="24">
        <f>IF(A466="NA","",VLOOKUP(A466,Nutrients!A$2:L$9999,12,FALSE))</f>
        <v>35.880000000000003</v>
      </c>
      <c r="R466" s="26">
        <f>IF(A466="NA","",VLOOKUP(A466,Chla!A$2:O$9999,15,FALSE))</f>
        <v>5.0483599999999997</v>
      </c>
      <c r="S466" s="3">
        <f>IF(A466="NA","",VLOOKUP(A466,TSS!A$2:L$9999,12,FALSE))</f>
        <v>68</v>
      </c>
      <c r="T466" s="21">
        <f>IF(A466="NA","",VLOOKUP(A466,PCN!A$2:Q$9999,11,FALSE))</f>
        <v>0</v>
      </c>
      <c r="U466" s="21">
        <f>IF(A466="NA","",VLOOKUP(A466,PCN!A$2:Q$9999,12,FALSE))</f>
        <v>0</v>
      </c>
      <c r="V466" s="21">
        <f>IF(A466="NA","",VLOOKUP(A466,PCN!A$2:Q$9999,14,FALSE))</f>
        <v>0</v>
      </c>
      <c r="W466" s="21">
        <f>IF(A466="NA","",VLOOKUP(A466,PCN!A$2:Q$9999,15,FALSE))</f>
        <v>0</v>
      </c>
      <c r="X466" s="21">
        <f>IF(A466="NA","",VLOOKUP(A466,TN_DOC!A$2:I$9999,8,FALSE))</f>
        <v>0</v>
      </c>
      <c r="Y466" s="21">
        <f>IF(A466="NA","",VLOOKUP(A466,TN_DOC!A$2:I$9999,9,FALSE))</f>
        <v>0</v>
      </c>
      <c r="Z466" s="3"/>
    </row>
    <row r="467" spans="1:26" x14ac:dyDescent="0.2">
      <c r="A467" s="3">
        <v>11224</v>
      </c>
      <c r="B467" s="10" t="str">
        <f>IF(A467="NA","",VLOOKUP(A467,'QAQC ID Reference Page'!A$2:G$10999,2,FALSE))</f>
        <v>OBS0821W4</v>
      </c>
      <c r="C467" s="20">
        <f>IF(A467="NA","",VLOOKUP(A467,'QAQC ID Reference Page'!A$2:G$10999,3,FALSE))</f>
        <v>44433</v>
      </c>
      <c r="D467" s="12">
        <f>IF(A467="NA","",VLOOKUP(A467,'QAQC ID Reference Page'!A$2:G$10999,4,FALSE))</f>
        <v>0.59930555555555554</v>
      </c>
      <c r="E467" s="3">
        <f>IF(A467="NA","",VLOOKUP(A467,'QAQC ID Reference Page'!A$2:G$10999,5,FALSE))</f>
        <v>1037</v>
      </c>
      <c r="F467" s="3" t="str">
        <f>IF(A467="NA","",VLOOKUP(A467,'QAQC ID Reference Page'!A$2:G$10999,6,FALSE))</f>
        <v>B4</v>
      </c>
      <c r="G467" s="3" t="str">
        <f>IF(A467="NA","",VLOOKUP(A467,'QAQC ID Reference Page'!A$2:G$10999,7,FALSE))</f>
        <v>S</v>
      </c>
      <c r="H467" s="21">
        <f>IF(A467="NA","",VLOOKUP(A467,'Water Data'!G$2:O$9999,2,FALSE))</f>
        <v>8.18</v>
      </c>
      <c r="I467" s="21">
        <f>IF(A467="NA","",VLOOKUP(A467,'Water Data'!G$2:O$9999,3,FALSE))</f>
        <v>31</v>
      </c>
      <c r="J467" s="3">
        <f>IF(A467="NA","",VLOOKUP(A467,'Water Data'!G$2:O$9999,4,FALSE))</f>
        <v>20.53</v>
      </c>
      <c r="K467" s="3">
        <f>IF(A467="NA","",VLOOKUP(A467,'Water Data'!G$2:O$9999,6,FALSE))</f>
        <v>8.3800000000000008</v>
      </c>
      <c r="L467" s="26">
        <f>IF(A467="NA","",VLOOKUP(A467,'Water Data'!G$2:O$9999,9,FALSE))</f>
        <v>18.86333333</v>
      </c>
      <c r="M467" s="22">
        <f>IF(A467="NA","",VLOOKUP(A467,Nutrients!A$2:L$9999,8,FALSE))</f>
        <v>0.01</v>
      </c>
      <c r="N467" s="22">
        <f>IF(A467="NA","",VLOOKUP(A467,Nutrients!A$2:L$9999,9,FALSE))</f>
        <v>0.37</v>
      </c>
      <c r="O467" s="23">
        <f>IF(A467="NA","",VLOOKUP(A467,Nutrients!A$2:L$9999,10,FALSE))</f>
        <v>6.0000000000000001E-3</v>
      </c>
      <c r="P467" s="22">
        <f>IF(A467="NA","",VLOOKUP(A467,Nutrients!A$2:L$9999,11,FALSE))</f>
        <v>-0.17</v>
      </c>
      <c r="Q467" s="24">
        <f>IF(A467="NA","",VLOOKUP(A467,Nutrients!A$2:L$9999,12,FALSE))</f>
        <v>28.91</v>
      </c>
      <c r="R467" s="26">
        <f>IF(A467="NA","",VLOOKUP(A467,Chla!A$2:O$9999,15,FALSE))</f>
        <v>21.715824000000001</v>
      </c>
      <c r="S467" s="3">
        <f>IF(A467="NA","",VLOOKUP(A467,TSS!A$2:L$9999,12,FALSE))</f>
        <v>52</v>
      </c>
      <c r="T467" s="21">
        <f>IF(A467="NA","",VLOOKUP(A467,PCN!A$2:Q$9999,11,FALSE))</f>
        <v>0</v>
      </c>
      <c r="U467" s="21">
        <f>IF(A467="NA","",VLOOKUP(A467,PCN!A$2:Q$9999,12,FALSE))</f>
        <v>0</v>
      </c>
      <c r="V467" s="21">
        <f>IF(A467="NA","",VLOOKUP(A467,PCN!A$2:Q$9999,14,FALSE))</f>
        <v>0</v>
      </c>
      <c r="W467" s="21">
        <f>IF(A467="NA","",VLOOKUP(A467,PCN!A$2:Q$9999,15,FALSE))</f>
        <v>0</v>
      </c>
      <c r="X467" s="21">
        <f>IF(A467="NA","",VLOOKUP(A467,TN_DOC!A$2:I$9999,8,FALSE))</f>
        <v>0</v>
      </c>
      <c r="Y467" s="21">
        <f>IF(A467="NA","",VLOOKUP(A467,TN_DOC!A$2:I$9999,9,FALSE))</f>
        <v>0</v>
      </c>
      <c r="Z467" s="3"/>
    </row>
    <row r="468" spans="1:26" x14ac:dyDescent="0.2">
      <c r="A468" s="3">
        <v>11301</v>
      </c>
      <c r="B468" s="10" t="str">
        <f>IF(A468="NA","",VLOOKUP(A468,'QAQC ID Reference Page'!A$2:G$10999,2,FALSE))</f>
        <v>OBS0921</v>
      </c>
      <c r="C468" s="20">
        <f>IF(A468="NA","",VLOOKUP(A468,'QAQC ID Reference Page'!A$2:G$10999,3,FALSE))</f>
        <v>44446</v>
      </c>
      <c r="D468" s="12">
        <f>IF(A468="NA","",VLOOKUP(A468,'QAQC ID Reference Page'!A$2:G$10999,4,FALSE))</f>
        <v>0.29166666666666669</v>
      </c>
      <c r="E468" s="3">
        <f>IF(A468="NA","",VLOOKUP(A468,'QAQC ID Reference Page'!A$2:G$10999,5,FALSE))</f>
        <v>1019</v>
      </c>
      <c r="F468" s="3" t="str">
        <f>IF(A468="NA","",VLOOKUP(A468,'QAQC ID Reference Page'!A$2:G$10999,6,FALSE))</f>
        <v>EFR</v>
      </c>
      <c r="G468" s="3" t="str">
        <f>IF(A468="NA","",VLOOKUP(A468,'QAQC ID Reference Page'!A$2:G$10999,7,FALSE))</f>
        <v>S</v>
      </c>
      <c r="H468" s="21">
        <f>IF(A468="NA","",VLOOKUP(A468,'Water Data'!G$2:O$9999,2,FALSE))</f>
        <v>5.14</v>
      </c>
      <c r="I468" s="21">
        <f>IF(A468="NA","",VLOOKUP(A468,'Water Data'!G$2:O$9999,3,FALSE))</f>
        <v>28.6</v>
      </c>
      <c r="J468" s="3">
        <f>IF(A468="NA","",VLOOKUP(A468,'Water Data'!G$2:O$9999,4,FALSE))</f>
        <v>3.01</v>
      </c>
      <c r="K468" s="3">
        <f>IF(A468="NA","",VLOOKUP(A468,'Water Data'!G$2:O$9999,6,FALSE))</f>
        <v>7.4</v>
      </c>
      <c r="L468" s="26">
        <f>IF(A468="NA","",VLOOKUP(A468,'Water Data'!G$2:O$9999,9,FALSE))</f>
        <v>10.196666670000001</v>
      </c>
      <c r="M468" s="22">
        <f>IF(A468="NA","",VLOOKUP(A468,Nutrients!A$2:L$9999,8,FALSE))</f>
        <v>0.13</v>
      </c>
      <c r="N468" s="22">
        <f>IF(A468="NA","",VLOOKUP(A468,Nutrients!A$2:L$9999,9,FALSE))</f>
        <v>0.05</v>
      </c>
      <c r="O468" s="23">
        <f>IF(A468="NA","",VLOOKUP(A468,Nutrients!A$2:L$9999,10,FALSE))</f>
        <v>0.16900000000000001</v>
      </c>
      <c r="P468" s="22">
        <f>IF(A468="NA","",VLOOKUP(A468,Nutrients!A$2:L$9999,11,FALSE))</f>
        <v>3.48</v>
      </c>
      <c r="Q468" s="24">
        <f>IF(A468="NA","",VLOOKUP(A468,Nutrients!A$2:L$9999,12,FALSE))</f>
        <v>16.93</v>
      </c>
      <c r="R468" s="26">
        <f>IF(A468="NA","",VLOOKUP(A468,Chla!A$2:O$9999,15,FALSE))</f>
        <v>13.740779999999999</v>
      </c>
      <c r="S468" s="3">
        <f>IF(A468="NA","",VLOOKUP(A468,TSS!A$2:L$9999,12,FALSE))</f>
        <v>12</v>
      </c>
      <c r="T468" s="21">
        <f>IF(A468="NA","",VLOOKUP(A468,PCN!A$2:Q$9999,11,FALSE))</f>
        <v>0</v>
      </c>
      <c r="U468" s="21">
        <f>IF(A468="NA","",VLOOKUP(A468,PCN!A$2:Q$9999,12,FALSE))</f>
        <v>0</v>
      </c>
      <c r="V468" s="21">
        <f>IF(A468="NA","",VLOOKUP(A468,PCN!A$2:Q$9999,14,FALSE))</f>
        <v>0</v>
      </c>
      <c r="W468" s="21">
        <f>IF(A468="NA","",VLOOKUP(A468,PCN!A$2:Q$9999,15,FALSE))</f>
        <v>0</v>
      </c>
      <c r="X468" s="21">
        <f>IF(A468="NA","",VLOOKUP(A468,TN_DOC!A$2:I$9999,8,FALSE))</f>
        <v>0.2336</v>
      </c>
      <c r="Y468" s="21">
        <f>IF(A468="NA","",VLOOKUP(A468,TN_DOC!A$2:I$9999,9,FALSE))</f>
        <v>2.2330000000000001</v>
      </c>
      <c r="Z468" s="3"/>
    </row>
    <row r="469" spans="1:26" x14ac:dyDescent="0.2">
      <c r="A469" s="3">
        <v>11302</v>
      </c>
      <c r="B469" s="10" t="str">
        <f>IF(A469="NA","",VLOOKUP(A469,'QAQC ID Reference Page'!A$2:G$10999,2,FALSE))</f>
        <v>OBS0921</v>
      </c>
      <c r="C469" s="20">
        <f>IF(A469="NA","",VLOOKUP(A469,'QAQC ID Reference Page'!A$2:G$10999,3,FALSE))</f>
        <v>44446</v>
      </c>
      <c r="D469" s="12">
        <f>IF(A469="NA","",VLOOKUP(A469,'QAQC ID Reference Page'!A$2:G$10999,4,FALSE))</f>
        <v>0.30972222222222223</v>
      </c>
      <c r="E469" s="3">
        <f>IF(A469="NA","",VLOOKUP(A469,'QAQC ID Reference Page'!A$2:G$10999,5,FALSE))</f>
        <v>1004</v>
      </c>
      <c r="F469" s="3" t="str">
        <f>IF(A469="NA","",VLOOKUP(A469,'QAQC ID Reference Page'!A$2:G$10999,6,FALSE))</f>
        <v>E6</v>
      </c>
      <c r="G469" s="3" t="str">
        <f>IF(A469="NA","",VLOOKUP(A469,'QAQC ID Reference Page'!A$2:G$10999,7,FALSE))</f>
        <v>S</v>
      </c>
      <c r="H469" s="21">
        <f>IF(A469="NA","",VLOOKUP(A469,'Water Data'!G$2:O$9999,2,FALSE))</f>
        <v>6.13</v>
      </c>
      <c r="I469" s="21">
        <f>IF(A469="NA","",VLOOKUP(A469,'Water Data'!G$2:O$9999,3,FALSE))</f>
        <v>29.2</v>
      </c>
      <c r="J469" s="3">
        <f>IF(A469="NA","",VLOOKUP(A469,'Water Data'!G$2:O$9999,4,FALSE))</f>
        <v>3.65</v>
      </c>
      <c r="K469" s="3">
        <f>IF(A469="NA","",VLOOKUP(A469,'Water Data'!G$2:O$9999,6,FALSE))</f>
        <v>7.86</v>
      </c>
      <c r="L469" s="26">
        <f>IF(A469="NA","",VLOOKUP(A469,'Water Data'!G$2:O$9999,9,FALSE))</f>
        <v>10.67</v>
      </c>
      <c r="M469" s="22">
        <f>IF(A469="NA","",VLOOKUP(A469,Nutrients!A$2:L$9999,8,FALSE))</f>
        <v>0.1</v>
      </c>
      <c r="N469" s="22">
        <f>IF(A469="NA","",VLOOKUP(A469,Nutrients!A$2:L$9999,9,FALSE))</f>
        <v>0.1</v>
      </c>
      <c r="O469" s="23">
        <f>IF(A469="NA","",VLOOKUP(A469,Nutrients!A$2:L$9999,10,FALSE))</f>
        <v>2.9000000000000001E-2</v>
      </c>
      <c r="P469" s="22">
        <f>IF(A469="NA","",VLOOKUP(A469,Nutrients!A$2:L$9999,11,FALSE))</f>
        <v>7.11</v>
      </c>
      <c r="Q469" s="24">
        <f>IF(A469="NA","",VLOOKUP(A469,Nutrients!A$2:L$9999,12,FALSE))</f>
        <v>72.27</v>
      </c>
      <c r="R469" s="26">
        <f>IF(A469="NA","",VLOOKUP(A469,Chla!A$2:O$9999,15,FALSE))</f>
        <v>19.311204</v>
      </c>
      <c r="S469" s="3">
        <f>IF(A469="NA","",VLOOKUP(A469,TSS!A$2:L$9999,12,FALSE))</f>
        <v>20</v>
      </c>
      <c r="T469" s="21">
        <f>IF(A469="NA","",VLOOKUP(A469,PCN!A$2:Q$9999,11,FALSE))</f>
        <v>0</v>
      </c>
      <c r="U469" s="21">
        <f>IF(A469="NA","",VLOOKUP(A469,PCN!A$2:Q$9999,12,FALSE))</f>
        <v>0</v>
      </c>
      <c r="V469" s="21">
        <f>IF(A469="NA","",VLOOKUP(A469,PCN!A$2:Q$9999,14,FALSE))</f>
        <v>0</v>
      </c>
      <c r="W469" s="21">
        <f>IF(A469="NA","",VLOOKUP(A469,PCN!A$2:Q$9999,15,FALSE))</f>
        <v>0</v>
      </c>
      <c r="X469" s="21">
        <f>IF(A469="NA","",VLOOKUP(A469,TN_DOC!A$2:I$9999,8,FALSE))</f>
        <v>0.43990000000000001</v>
      </c>
      <c r="Y469" s="21">
        <f>IF(A469="NA","",VLOOKUP(A469,TN_DOC!A$2:I$9999,9,FALSE))</f>
        <v>10.85</v>
      </c>
      <c r="Z469" s="3"/>
    </row>
    <row r="470" spans="1:26" x14ac:dyDescent="0.2">
      <c r="A470" s="3">
        <v>11305</v>
      </c>
      <c r="B470" s="10" t="str">
        <f>IF(A470="NA","",VLOOKUP(A470,'QAQC ID Reference Page'!A$2:G$10999,2,FALSE))</f>
        <v>OBS0921</v>
      </c>
      <c r="C470" s="20">
        <f>IF(A470="NA","",VLOOKUP(A470,'QAQC ID Reference Page'!A$2:G$10999,3,FALSE))</f>
        <v>44446</v>
      </c>
      <c r="D470" s="12">
        <f>IF(A470="NA","",VLOOKUP(A470,'QAQC ID Reference Page'!A$2:G$10999,4,FALSE))</f>
        <v>0.3263888888888889</v>
      </c>
      <c r="E470" s="3">
        <f>IF(A470="NA","",VLOOKUP(A470,'QAQC ID Reference Page'!A$2:G$10999,5,FALSE))</f>
        <v>1023</v>
      </c>
      <c r="F470" s="3" t="str">
        <f>IF(A470="NA","",VLOOKUP(A470,'QAQC ID Reference Page'!A$2:G$10999,6,FALSE))</f>
        <v>E7C</v>
      </c>
      <c r="G470" s="3" t="str">
        <f>IF(A470="NA","",VLOOKUP(A470,'QAQC ID Reference Page'!A$2:G$10999,7,FALSE))</f>
        <v>S</v>
      </c>
      <c r="H470" s="21">
        <f>IF(A470="NA","",VLOOKUP(A470,'Water Data'!G$2:O$9999,2,FALSE))</f>
        <v>6.88</v>
      </c>
      <c r="I470" s="21">
        <f>IF(A470="NA","",VLOOKUP(A470,'Water Data'!G$2:O$9999,3,FALSE))</f>
        <v>28.4</v>
      </c>
      <c r="J470" s="3">
        <f>IF(A470="NA","",VLOOKUP(A470,'Water Data'!G$2:O$9999,4,FALSE))</f>
        <v>1.28</v>
      </c>
      <c r="K470" s="3">
        <f>IF(A470="NA","",VLOOKUP(A470,'Water Data'!G$2:O$9999,6,FALSE))</f>
        <v>7.52</v>
      </c>
      <c r="L470" s="26">
        <f>IF(A470="NA","",VLOOKUP(A470,'Water Data'!G$2:O$9999,9,FALSE))</f>
        <v>8.5679999999999996</v>
      </c>
      <c r="M470" s="22">
        <f>IF(A470="NA","",VLOOKUP(A470,Nutrients!A$2:L$9999,8,FALSE))</f>
        <v>0.2</v>
      </c>
      <c r="N470" s="22">
        <f>IF(A470="NA","",VLOOKUP(A470,Nutrients!A$2:L$9999,9,FALSE))</f>
        <v>0.16</v>
      </c>
      <c r="O470" s="23">
        <f>IF(A470="NA","",VLOOKUP(A470,Nutrients!A$2:L$9999,10,FALSE))</f>
        <v>4.7E-2</v>
      </c>
      <c r="P470" s="22">
        <f>IF(A470="NA","",VLOOKUP(A470,Nutrients!A$2:L$9999,11,FALSE))</f>
        <v>1.81</v>
      </c>
      <c r="Q470" s="24">
        <f>IF(A470="NA","",VLOOKUP(A470,Nutrients!A$2:L$9999,12,FALSE))</f>
        <v>59.88</v>
      </c>
      <c r="R470" s="26">
        <f>IF(A470="NA","",VLOOKUP(A470,Chla!A$2:O$9999,15,FALSE))</f>
        <v>14.606727999999999</v>
      </c>
      <c r="S470" s="3">
        <f>IF(A470="NA","",VLOOKUP(A470,TSS!A$2:L$9999,12,FALSE))</f>
        <v>8</v>
      </c>
      <c r="T470" s="21">
        <f>IF(A470="NA","",VLOOKUP(A470,PCN!A$2:Q$9999,11,FALSE))</f>
        <v>0</v>
      </c>
      <c r="U470" s="21">
        <f>IF(A470="NA","",VLOOKUP(A470,PCN!A$2:Q$9999,12,FALSE))</f>
        <v>0</v>
      </c>
      <c r="V470" s="21">
        <f>IF(A470="NA","",VLOOKUP(A470,PCN!A$2:Q$9999,14,FALSE))</f>
        <v>0</v>
      </c>
      <c r="W470" s="21">
        <f>IF(A470="NA","",VLOOKUP(A470,PCN!A$2:Q$9999,15,FALSE))</f>
        <v>0</v>
      </c>
      <c r="X470" s="21">
        <f>IF(A470="NA","",VLOOKUP(A470,TN_DOC!A$2:I$9999,8,FALSE))</f>
        <v>0.14000000000000001</v>
      </c>
      <c r="Y470" s="21">
        <f>IF(A470="NA","",VLOOKUP(A470,TN_DOC!A$2:I$9999,9,FALSE))</f>
        <v>2.121</v>
      </c>
      <c r="Z470" s="3"/>
    </row>
    <row r="471" spans="1:26" x14ac:dyDescent="0.2">
      <c r="A471" s="3">
        <v>11303</v>
      </c>
      <c r="B471" s="10" t="str">
        <f>IF(A471="NA","",VLOOKUP(A471,'QAQC ID Reference Page'!A$2:G$10999,2,FALSE))</f>
        <v>OBS0921</v>
      </c>
      <c r="C471" s="20">
        <f>IF(A471="NA","",VLOOKUP(A471,'QAQC ID Reference Page'!A$2:G$10999,3,FALSE))</f>
        <v>44446</v>
      </c>
      <c r="D471" s="12">
        <f>IF(A471="NA","",VLOOKUP(A471,'QAQC ID Reference Page'!A$2:G$10999,4,FALSE))</f>
        <v>0.3263888888888889</v>
      </c>
      <c r="E471" s="3">
        <f>IF(A471="NA","",VLOOKUP(A471,'QAQC ID Reference Page'!A$2:G$10999,5,FALSE))</f>
        <v>1036</v>
      </c>
      <c r="F471" s="3" t="str">
        <f>IF(A471="NA","",VLOOKUP(A471,'QAQC ID Reference Page'!A$2:G$10999,6,FALSE))</f>
        <v>E7C</v>
      </c>
      <c r="G471" s="3" t="str">
        <f>IF(A471="NA","",VLOOKUP(A471,'QAQC ID Reference Page'!A$2:G$10999,7,FALSE))</f>
        <v>B</v>
      </c>
      <c r="H471" s="21">
        <f>IF(A471="NA","",VLOOKUP(A471,'Water Data'!G$2:O$9999,2,FALSE))</f>
        <v>4.28</v>
      </c>
      <c r="I471" s="21">
        <f>IF(A471="NA","",VLOOKUP(A471,'Water Data'!G$2:O$9999,3,FALSE))</f>
        <v>28.9</v>
      </c>
      <c r="J471" s="3">
        <f>IF(A471="NA","",VLOOKUP(A471,'Water Data'!G$2:O$9999,4,FALSE))</f>
        <v>20.7</v>
      </c>
      <c r="K471" s="3">
        <f>IF(A471="NA","",VLOOKUP(A471,'Water Data'!G$2:O$9999,6,FALSE))</f>
        <v>7.98</v>
      </c>
      <c r="L471" s="26">
        <f>IF(A471="NA","",VLOOKUP(A471,'Water Data'!G$2:O$9999,9,FALSE))</f>
        <v>19.676666669999999</v>
      </c>
      <c r="M471" s="22">
        <f>IF(A471="NA","",VLOOKUP(A471,Nutrients!A$2:L$9999,8,FALSE))</f>
        <v>1.3</v>
      </c>
      <c r="N471" s="22">
        <f>IF(A471="NA","",VLOOKUP(A471,Nutrients!A$2:L$9999,9,FALSE))</f>
        <v>0.51</v>
      </c>
      <c r="O471" s="23">
        <f>IF(A471="NA","",VLOOKUP(A471,Nutrients!A$2:L$9999,10,FALSE))</f>
        <v>0.46300000000000002</v>
      </c>
      <c r="P471" s="22">
        <f>IF(A471="NA","",VLOOKUP(A471,Nutrients!A$2:L$9999,11,FALSE))</f>
        <v>18.440000000000001</v>
      </c>
      <c r="Q471" s="24">
        <f>IF(A471="NA","",VLOOKUP(A471,Nutrients!A$2:L$9999,12,FALSE))</f>
        <v>31.38</v>
      </c>
      <c r="R471" s="26">
        <f>IF(A471="NA","",VLOOKUP(A471,Chla!A$2:O$9999,15,FALSE))</f>
        <v>3.3432879999999998</v>
      </c>
      <c r="S471" s="3">
        <f>IF(A471="NA","",VLOOKUP(A471,TSS!A$2:L$9999,12,FALSE))</f>
        <v>56</v>
      </c>
      <c r="T471" s="21">
        <f>IF(A471="NA","",VLOOKUP(A471,PCN!A$2:Q$9999,11,FALSE))</f>
        <v>0</v>
      </c>
      <c r="U471" s="21">
        <f>IF(A471="NA","",VLOOKUP(A471,PCN!A$2:Q$9999,12,FALSE))</f>
        <v>0</v>
      </c>
      <c r="V471" s="21">
        <f>IF(A471="NA","",VLOOKUP(A471,PCN!A$2:Q$9999,14,FALSE))</f>
        <v>0</v>
      </c>
      <c r="W471" s="21">
        <f>IF(A471="NA","",VLOOKUP(A471,PCN!A$2:Q$9999,15,FALSE))</f>
        <v>0</v>
      </c>
      <c r="X471" s="21">
        <f>IF(A471="NA","",VLOOKUP(A471,TN_DOC!A$2:I$9999,8,FALSE))</f>
        <v>0.78210000000000002</v>
      </c>
      <c r="Y471" s="21">
        <f>IF(A471="NA","",VLOOKUP(A471,TN_DOC!A$2:I$9999,9,FALSE))</f>
        <v>2.4729999999999999</v>
      </c>
      <c r="Z471" s="3"/>
    </row>
    <row r="472" spans="1:26" x14ac:dyDescent="0.2">
      <c r="A472" s="3">
        <v>11309</v>
      </c>
      <c r="B472" s="10" t="str">
        <f>IF(A472="NA","",VLOOKUP(A472,'QAQC ID Reference Page'!A$2:G$10999,2,FALSE))</f>
        <v>OBS0921</v>
      </c>
      <c r="C472" s="20">
        <f>IF(A472="NA","",VLOOKUP(A472,'QAQC ID Reference Page'!A$2:G$10999,3,FALSE))</f>
        <v>44446</v>
      </c>
      <c r="D472" s="12">
        <f>IF(A472="NA","",VLOOKUP(A472,'QAQC ID Reference Page'!A$2:G$10999,4,FALSE))</f>
        <v>0.33958333333333335</v>
      </c>
      <c r="E472" s="3">
        <f>IF(A472="NA","",VLOOKUP(A472,'QAQC ID Reference Page'!A$2:G$10999,5,FALSE))</f>
        <v>1022</v>
      </c>
      <c r="F472" s="3" t="str">
        <f>IF(A472="NA","",VLOOKUP(A472,'QAQC ID Reference Page'!A$2:G$10999,6,FALSE))</f>
        <v>E9</v>
      </c>
      <c r="G472" s="3" t="str">
        <f>IF(A472="NA","",VLOOKUP(A472,'QAQC ID Reference Page'!A$2:G$10999,7,FALSE))</f>
        <v>S</v>
      </c>
      <c r="H472" s="21">
        <f>IF(A472="NA","",VLOOKUP(A472,'Water Data'!G$2:O$9999,2,FALSE))</f>
        <v>6.49</v>
      </c>
      <c r="I472" s="21">
        <f>IF(A472="NA","",VLOOKUP(A472,'Water Data'!G$2:O$9999,3,FALSE))</f>
        <v>28.5</v>
      </c>
      <c r="J472" s="3">
        <f>IF(A472="NA","",VLOOKUP(A472,'Water Data'!G$2:O$9999,4,FALSE))</f>
        <v>4.88</v>
      </c>
      <c r="K472" s="3">
        <f>IF(A472="NA","",VLOOKUP(A472,'Water Data'!G$2:O$9999,6,FALSE))</f>
        <v>7.79</v>
      </c>
      <c r="L472" s="26">
        <f>IF(A472="NA","",VLOOKUP(A472,'Water Data'!G$2:O$9999,9,FALSE))</f>
        <v>11.186666669999999</v>
      </c>
      <c r="M472" s="22">
        <f>IF(A472="NA","",VLOOKUP(A472,Nutrients!A$2:L$9999,8,FALSE))</f>
        <v>8.44</v>
      </c>
      <c r="N472" s="22">
        <f>IF(A472="NA","",VLOOKUP(A472,Nutrients!A$2:L$9999,9,FALSE))</f>
        <v>0.44</v>
      </c>
      <c r="O472" s="23">
        <f>IF(A472="NA","",VLOOKUP(A472,Nutrients!A$2:L$9999,10,FALSE))</f>
        <v>3.5000000000000003E-2</v>
      </c>
      <c r="P472" s="22">
        <f>IF(A472="NA","",VLOOKUP(A472,Nutrients!A$2:L$9999,11,FALSE))</f>
        <v>1.81</v>
      </c>
      <c r="Q472" s="24">
        <f>IF(A472="NA","",VLOOKUP(A472,Nutrients!A$2:L$9999,12,FALSE))</f>
        <v>61.74</v>
      </c>
      <c r="R472" s="26">
        <f>IF(A472="NA","",VLOOKUP(A472,Chla!A$2:O$9999,15,FALSE))</f>
        <v>4.0803799999999999</v>
      </c>
      <c r="S472" s="3">
        <f>IF(A472="NA","",VLOOKUP(A472,TSS!A$2:L$9999,12,FALSE))</f>
        <v>16</v>
      </c>
      <c r="T472" s="21">
        <f>IF(A472="NA","",VLOOKUP(A472,PCN!A$2:Q$9999,11,FALSE))</f>
        <v>0</v>
      </c>
      <c r="U472" s="21">
        <f>IF(A472="NA","",VLOOKUP(A472,PCN!A$2:Q$9999,12,FALSE))</f>
        <v>0</v>
      </c>
      <c r="V472" s="21">
        <f>IF(A472="NA","",VLOOKUP(A472,PCN!A$2:Q$9999,14,FALSE))</f>
        <v>0</v>
      </c>
      <c r="W472" s="21">
        <f>IF(A472="NA","",VLOOKUP(A472,PCN!A$2:Q$9999,15,FALSE))</f>
        <v>0</v>
      </c>
      <c r="X472" s="21">
        <f>IF(A472="NA","",VLOOKUP(A472,TN_DOC!A$2:I$9999,8,FALSE))</f>
        <v>0.26119999999999999</v>
      </c>
      <c r="Y472" s="21">
        <f>IF(A472="NA","",VLOOKUP(A472,TN_DOC!A$2:I$9999,9,FALSE))</f>
        <v>3.82</v>
      </c>
      <c r="Z472" s="3"/>
    </row>
    <row r="473" spans="1:26" x14ac:dyDescent="0.2">
      <c r="A473" s="3">
        <v>11309</v>
      </c>
      <c r="B473" s="10" t="str">
        <f>IF(A473="NA","",VLOOKUP(A473,'QAQC ID Reference Page'!A$2:G$10999,2,FALSE))</f>
        <v>OBS0921</v>
      </c>
      <c r="C473" s="20">
        <f>IF(A473="NA","",VLOOKUP(A473,'QAQC ID Reference Page'!A$2:G$10999,3,FALSE))</f>
        <v>44446</v>
      </c>
      <c r="D473" s="12">
        <f>IF(A473="NA","",VLOOKUP(A473,'QAQC ID Reference Page'!A$2:G$10999,4,FALSE))</f>
        <v>0.33958333333333335</v>
      </c>
      <c r="E473" s="3">
        <f>IF(A473="NA","",VLOOKUP(A473,'QAQC ID Reference Page'!A$2:G$10999,5,FALSE))</f>
        <v>1022</v>
      </c>
      <c r="F473" s="3" t="str">
        <f>IF(A473="NA","",VLOOKUP(A473,'QAQC ID Reference Page'!A$2:G$10999,6,FALSE))</f>
        <v>E9</v>
      </c>
      <c r="G473" s="3" t="str">
        <f>IF(A473="NA","",VLOOKUP(A473,'QAQC ID Reference Page'!A$2:G$10999,7,FALSE))</f>
        <v>S</v>
      </c>
      <c r="H473" s="21">
        <f>IF(A473="NA","",VLOOKUP(A473,'Water Data'!G$2:O$9999,2,FALSE))</f>
        <v>6.49</v>
      </c>
      <c r="I473" s="21">
        <f>IF(A473="NA","",VLOOKUP(A473,'Water Data'!G$2:O$9999,3,FALSE))</f>
        <v>28.5</v>
      </c>
      <c r="J473" s="3">
        <f>IF(A473="NA","",VLOOKUP(A473,'Water Data'!G$2:O$9999,4,FALSE))</f>
        <v>4.88</v>
      </c>
      <c r="K473" s="3">
        <f>IF(A473="NA","",VLOOKUP(A473,'Water Data'!G$2:O$9999,6,FALSE))</f>
        <v>7.79</v>
      </c>
      <c r="L473" s="26">
        <f>IF(A473="NA","",VLOOKUP(A473,'Water Data'!G$2:O$9999,9,FALSE))</f>
        <v>11.186666669999999</v>
      </c>
      <c r="M473" s="22">
        <f>IF(A473="NA","",VLOOKUP(A473,Nutrients!A$2:L$9999,8,FALSE))</f>
        <v>8.44</v>
      </c>
      <c r="N473" s="22">
        <f>IF(A473="NA","",VLOOKUP(A473,Nutrients!A$2:L$9999,9,FALSE))</f>
        <v>0.44</v>
      </c>
      <c r="O473" s="23">
        <f>IF(A473="NA","",VLOOKUP(A473,Nutrients!A$2:L$9999,10,FALSE))</f>
        <v>3.5000000000000003E-2</v>
      </c>
      <c r="P473" s="22">
        <f>IF(A473="NA","",VLOOKUP(A473,Nutrients!A$2:L$9999,11,FALSE))</f>
        <v>1.81</v>
      </c>
      <c r="Q473" s="24">
        <f>IF(A473="NA","",VLOOKUP(A473,Nutrients!A$2:L$9999,12,FALSE))</f>
        <v>61.74</v>
      </c>
      <c r="R473" s="26">
        <f>IF(A473="NA","",VLOOKUP(A473,Chla!A$2:O$9999,15,FALSE))</f>
        <v>4.0803799999999999</v>
      </c>
      <c r="S473" s="3">
        <f>IF(A473="NA","",VLOOKUP(A473,TSS!A$2:L$9999,12,FALSE))</f>
        <v>16</v>
      </c>
      <c r="T473" s="21">
        <f>IF(A473="NA","",VLOOKUP(A473,PCN!A$2:Q$9999,11,FALSE))</f>
        <v>0</v>
      </c>
      <c r="U473" s="21">
        <f>IF(A473="NA","",VLOOKUP(A473,PCN!A$2:Q$9999,12,FALSE))</f>
        <v>0</v>
      </c>
      <c r="V473" s="21">
        <f>IF(A473="NA","",VLOOKUP(A473,PCN!A$2:Q$9999,14,FALSE))</f>
        <v>0</v>
      </c>
      <c r="W473" s="21">
        <f>IF(A473="NA","",VLOOKUP(A473,PCN!A$2:Q$9999,15,FALSE))</f>
        <v>0</v>
      </c>
      <c r="X473" s="21">
        <f>IF(A473="NA","",VLOOKUP(A473,TN_DOC!A$2:I$9999,8,FALSE))</f>
        <v>0.26119999999999999</v>
      </c>
      <c r="Y473" s="21">
        <f>IF(A473="NA","",VLOOKUP(A473,TN_DOC!A$2:I$9999,9,FALSE))</f>
        <v>3.82</v>
      </c>
      <c r="Z473" s="3"/>
    </row>
    <row r="474" spans="1:26" x14ac:dyDescent="0.2">
      <c r="A474" s="3">
        <v>11310</v>
      </c>
      <c r="B474" s="10" t="str">
        <f>IF(A474="NA","",VLOOKUP(A474,'QAQC ID Reference Page'!A$2:G$10999,2,FALSE))</f>
        <v>OBS0921</v>
      </c>
      <c r="C474" s="20">
        <f>IF(A474="NA","",VLOOKUP(A474,'QAQC ID Reference Page'!A$2:G$10999,3,FALSE))</f>
        <v>44446</v>
      </c>
      <c r="D474" s="12">
        <f>IF(A474="NA","",VLOOKUP(A474,'QAQC ID Reference Page'!A$2:G$10999,4,FALSE))</f>
        <v>0.36875000000000002</v>
      </c>
      <c r="E474" s="3">
        <f>IF(A474="NA","",VLOOKUP(A474,'QAQC ID Reference Page'!A$2:G$10999,5,FALSE))</f>
        <v>1030</v>
      </c>
      <c r="F474" s="3" t="str">
        <f>IF(A474="NA","",VLOOKUP(A474,'QAQC ID Reference Page'!A$2:G$10999,6,FALSE))</f>
        <v>G9</v>
      </c>
      <c r="G474" s="3" t="str">
        <f>IF(A474="NA","",VLOOKUP(A474,'QAQC ID Reference Page'!A$2:G$10999,7,FALSE))</f>
        <v>S</v>
      </c>
      <c r="H474" s="21">
        <f>IF(A474="NA","",VLOOKUP(A474,'Water Data'!G$2:O$9999,2,FALSE))</f>
        <v>6.49</v>
      </c>
      <c r="I474" s="21">
        <f>IF(A474="NA","",VLOOKUP(A474,'Water Data'!G$2:O$9999,3,FALSE))</f>
        <v>28.4</v>
      </c>
      <c r="J474" s="3">
        <f>IF(A474="NA","",VLOOKUP(A474,'Water Data'!G$2:O$9999,4,FALSE))</f>
        <v>0.62</v>
      </c>
      <c r="K474" s="3">
        <f>IF(A474="NA","",VLOOKUP(A474,'Water Data'!G$2:O$9999,6,FALSE))</f>
        <v>7.29</v>
      </c>
      <c r="L474" s="26">
        <f>IF(A474="NA","",VLOOKUP(A474,'Water Data'!G$2:O$9999,9,FALSE))</f>
        <v>8.8070000000000004</v>
      </c>
      <c r="M474" s="22">
        <f>IF(A474="NA","",VLOOKUP(A474,Nutrients!A$2:L$9999,8,FALSE))</f>
        <v>8.65</v>
      </c>
      <c r="N474" s="22">
        <f>IF(A474="NA","",VLOOKUP(A474,Nutrients!A$2:L$9999,9,FALSE))</f>
        <v>0.28999999999999998</v>
      </c>
      <c r="O474" s="23">
        <f>IF(A474="NA","",VLOOKUP(A474,Nutrients!A$2:L$9999,10,FALSE))</f>
        <v>0.14499999999999999</v>
      </c>
      <c r="P474" s="22">
        <f>IF(A474="NA","",VLOOKUP(A474,Nutrients!A$2:L$9999,11,FALSE))</f>
        <v>1.54</v>
      </c>
      <c r="Q474" s="24">
        <f>IF(A474="NA","",VLOOKUP(A474,Nutrients!A$2:L$9999,12,FALSE))</f>
        <v>63.93</v>
      </c>
      <c r="R474" s="26">
        <f>IF(A474="NA","",VLOOKUP(A474,Chla!A$2:O$9999,15,FALSE))</f>
        <v>12.456994999999999</v>
      </c>
      <c r="S474" s="3">
        <f>IF(A474="NA","",VLOOKUP(A474,TSS!A$2:L$9999,12,FALSE))</f>
        <v>28</v>
      </c>
      <c r="T474" s="21">
        <f>IF(A474="NA","",VLOOKUP(A474,PCN!A$2:Q$9999,11,FALSE))</f>
        <v>0</v>
      </c>
      <c r="U474" s="21">
        <f>IF(A474="NA","",VLOOKUP(A474,PCN!A$2:Q$9999,12,FALSE))</f>
        <v>0</v>
      </c>
      <c r="V474" s="21">
        <f>IF(A474="NA","",VLOOKUP(A474,PCN!A$2:Q$9999,14,FALSE))</f>
        <v>0</v>
      </c>
      <c r="W474" s="21">
        <f>IF(A474="NA","",VLOOKUP(A474,PCN!A$2:Q$9999,15,FALSE))</f>
        <v>0</v>
      </c>
      <c r="X474" s="21">
        <f>IF(A474="NA","",VLOOKUP(A474,TN_DOC!A$2:I$9999,8,FALSE))</f>
        <v>0.3357</v>
      </c>
      <c r="Y474" s="21">
        <f>IF(A474="NA","",VLOOKUP(A474,TN_DOC!A$2:I$9999,9,FALSE))</f>
        <v>3.6059999999999999</v>
      </c>
      <c r="Z474" s="3"/>
    </row>
    <row r="475" spans="1:26" x14ac:dyDescent="0.2">
      <c r="A475" s="3">
        <v>11306</v>
      </c>
      <c r="B475" s="10" t="str">
        <f>IF(A475="NA","",VLOOKUP(A475,'QAQC ID Reference Page'!A$2:G$10999,2,FALSE))</f>
        <v>OBS0921</v>
      </c>
      <c r="C475" s="20">
        <f>IF(A475="NA","",VLOOKUP(A475,'QAQC ID Reference Page'!A$2:G$10999,3,FALSE))</f>
        <v>44446</v>
      </c>
      <c r="D475" s="12">
        <f>IF(A475="NA","",VLOOKUP(A475,'QAQC ID Reference Page'!A$2:G$10999,4,FALSE))</f>
        <v>0.39166666666666666</v>
      </c>
      <c r="E475" s="3">
        <f>IF(A475="NA","",VLOOKUP(A475,'QAQC ID Reference Page'!A$2:G$10999,5,FALSE))</f>
        <v>1016</v>
      </c>
      <c r="F475" s="3" t="str">
        <f>IF(A475="NA","",VLOOKUP(A475,'QAQC ID Reference Page'!A$2:G$10999,6,FALSE))</f>
        <v>I9</v>
      </c>
      <c r="G475" s="3" t="str">
        <f>IF(A475="NA","",VLOOKUP(A475,'QAQC ID Reference Page'!A$2:G$10999,7,FALSE))</f>
        <v>S</v>
      </c>
      <c r="H475" s="21">
        <f>IF(A475="NA","",VLOOKUP(A475,'Water Data'!G$2:O$9999,2,FALSE))</f>
        <v>5.31</v>
      </c>
      <c r="I475" s="21">
        <f>IF(A475="NA","",VLOOKUP(A475,'Water Data'!G$2:O$9999,3,FALSE))</f>
        <v>27.9</v>
      </c>
      <c r="J475" s="3">
        <f>IF(A475="NA","",VLOOKUP(A475,'Water Data'!G$2:O$9999,4,FALSE))</f>
        <v>0.09</v>
      </c>
      <c r="K475" s="3">
        <f>IF(A475="NA","",VLOOKUP(A475,'Water Data'!G$2:O$9999,6,FALSE))</f>
        <v>7.06</v>
      </c>
      <c r="L475" s="26">
        <f>IF(A475="NA","",VLOOKUP(A475,'Water Data'!G$2:O$9999,9,FALSE))</f>
        <v>3.5449999999999999</v>
      </c>
      <c r="M475" s="22">
        <f>IF(A475="NA","",VLOOKUP(A475,Nutrients!A$2:L$9999,8,FALSE))</f>
        <v>0.7</v>
      </c>
      <c r="N475" s="22">
        <f>IF(A475="NA","",VLOOKUP(A475,Nutrients!A$2:L$9999,9,FALSE))</f>
        <v>0.22</v>
      </c>
      <c r="O475" s="23">
        <f>IF(A475="NA","",VLOOKUP(A475,Nutrients!A$2:L$9999,10,FALSE))</f>
        <v>5.1999999999999998E-2</v>
      </c>
      <c r="P475" s="22">
        <f>IF(A475="NA","",VLOOKUP(A475,Nutrients!A$2:L$9999,11,FALSE))</f>
        <v>1.79</v>
      </c>
      <c r="Q475" s="24">
        <f>IF(A475="NA","",VLOOKUP(A475,Nutrients!A$2:L$9999,12,FALSE))</f>
        <v>23.99</v>
      </c>
      <c r="R475" s="26">
        <f>IF(A475="NA","",VLOOKUP(A475,Chla!A$2:O$9999,15,FALSE))</f>
        <v>6.6126080000000007</v>
      </c>
      <c r="S475" s="3">
        <f>IF(A475="NA","",VLOOKUP(A475,TSS!A$2:L$9999,12,FALSE))</f>
        <v>24</v>
      </c>
      <c r="T475" s="21">
        <f>IF(A475="NA","",VLOOKUP(A475,PCN!A$2:Q$9999,11,FALSE))</f>
        <v>0</v>
      </c>
      <c r="U475" s="21">
        <f>IF(A475="NA","",VLOOKUP(A475,PCN!A$2:Q$9999,12,FALSE))</f>
        <v>0</v>
      </c>
      <c r="V475" s="21">
        <f>IF(A475="NA","",VLOOKUP(A475,PCN!A$2:Q$9999,14,FALSE))</f>
        <v>0</v>
      </c>
      <c r="W475" s="21">
        <f>IF(A475="NA","",VLOOKUP(A475,PCN!A$2:Q$9999,15,FALSE))</f>
        <v>0</v>
      </c>
      <c r="X475" s="21">
        <f>IF(A475="NA","",VLOOKUP(A475,TN_DOC!A$2:I$9999,8,FALSE))</f>
        <v>0.25269999999999998</v>
      </c>
      <c r="Y475" s="21">
        <f>IF(A475="NA","",VLOOKUP(A475,TN_DOC!A$2:I$9999,9,FALSE))</f>
        <v>3.0649999999999999</v>
      </c>
      <c r="Z475" s="3"/>
    </row>
    <row r="476" spans="1:26" x14ac:dyDescent="0.2">
      <c r="A476" s="3">
        <v>11307</v>
      </c>
      <c r="B476" s="10" t="str">
        <f>IF(A476="NA","",VLOOKUP(A476,'QAQC ID Reference Page'!A$2:G$10999,2,FALSE))</f>
        <v>OBS0921</v>
      </c>
      <c r="C476" s="20">
        <f>IF(A476="NA","",VLOOKUP(A476,'QAQC ID Reference Page'!A$2:G$10999,3,FALSE))</f>
        <v>44446</v>
      </c>
      <c r="D476" s="12">
        <f>IF(A476="NA","",VLOOKUP(A476,'QAQC ID Reference Page'!A$2:G$10999,4,FALSE))</f>
        <v>0.40416666666666667</v>
      </c>
      <c r="E476" s="3">
        <f>IF(A476="NA","",VLOOKUP(A476,'QAQC ID Reference Page'!A$2:G$10999,5,FALSE))</f>
        <v>1001</v>
      </c>
      <c r="F476" s="3" t="str">
        <f>IF(A476="NA","",VLOOKUP(A476,'QAQC ID Reference Page'!A$2:G$10999,6,FALSE))</f>
        <v>BR</v>
      </c>
      <c r="G476" s="3" t="str">
        <f>IF(A476="NA","",VLOOKUP(A476,'QAQC ID Reference Page'!A$2:G$10999,7,FALSE))</f>
        <v>S</v>
      </c>
      <c r="H476" s="21">
        <f>IF(A476="NA","",VLOOKUP(A476,'Water Data'!G$2:O$9999,2,FALSE))</f>
        <v>4.62</v>
      </c>
      <c r="I476" s="21">
        <f>IF(A476="NA","",VLOOKUP(A476,'Water Data'!G$2:O$9999,3,FALSE))</f>
        <v>27.2</v>
      </c>
      <c r="J476" s="3">
        <f>IF(A476="NA","",VLOOKUP(A476,'Water Data'!G$2:O$9999,4,FALSE))</f>
        <v>0.06</v>
      </c>
      <c r="K476" s="3">
        <f>IF(A476="NA","",VLOOKUP(A476,'Water Data'!G$2:O$9999,6,FALSE))</f>
        <v>6.93</v>
      </c>
      <c r="L476" s="26">
        <f>IF(A476="NA","",VLOOKUP(A476,'Water Data'!G$2:O$9999,9,FALSE))</f>
        <v>8.5583333330000002</v>
      </c>
      <c r="M476" s="22">
        <f>IF(A476="NA","",VLOOKUP(A476,Nutrients!A$2:L$9999,8,FALSE))</f>
        <v>7.67</v>
      </c>
      <c r="N476" s="22">
        <f>IF(A476="NA","",VLOOKUP(A476,Nutrients!A$2:L$9999,9,FALSE))</f>
        <v>0.25</v>
      </c>
      <c r="O476" s="23">
        <f>IF(A476="NA","",VLOOKUP(A476,Nutrients!A$2:L$9999,10,FALSE))</f>
        <v>0.30299999999999999</v>
      </c>
      <c r="P476" s="22">
        <f>IF(A476="NA","",VLOOKUP(A476,Nutrients!A$2:L$9999,11,FALSE))</f>
        <v>1.55</v>
      </c>
      <c r="Q476" s="24">
        <f>IF(A476="NA","",VLOOKUP(A476,Nutrients!A$2:L$9999,12,FALSE))</f>
        <v>65.48</v>
      </c>
      <c r="R476" s="26">
        <f>IF(A476="NA","",VLOOKUP(A476,Chla!A$2:O$9999,15,FALSE))</f>
        <v>4.4906499999999996</v>
      </c>
      <c r="S476" s="3">
        <f>IF(A476="NA","",VLOOKUP(A476,TSS!A$2:L$9999,12,FALSE))</f>
        <v>16</v>
      </c>
      <c r="T476" s="21">
        <f>IF(A476="NA","",VLOOKUP(A476,PCN!A$2:Q$9999,11,FALSE))</f>
        <v>0</v>
      </c>
      <c r="U476" s="21">
        <f>IF(A476="NA","",VLOOKUP(A476,PCN!A$2:Q$9999,12,FALSE))</f>
        <v>0</v>
      </c>
      <c r="V476" s="21">
        <f>IF(A476="NA","",VLOOKUP(A476,PCN!A$2:Q$9999,14,FALSE))</f>
        <v>0</v>
      </c>
      <c r="W476" s="21">
        <f>IF(A476="NA","",VLOOKUP(A476,PCN!A$2:Q$9999,15,FALSE))</f>
        <v>0</v>
      </c>
      <c r="X476" s="21">
        <f>IF(A476="NA","",VLOOKUP(A476,TN_DOC!A$2:I$9999,8,FALSE))</f>
        <v>0.2969</v>
      </c>
      <c r="Y476" s="21">
        <f>IF(A476="NA","",VLOOKUP(A476,TN_DOC!A$2:I$9999,9,FALSE))</f>
        <v>4.3920000000000003</v>
      </c>
      <c r="Z476" s="3"/>
    </row>
    <row r="477" spans="1:26" x14ac:dyDescent="0.2">
      <c r="A477" s="3">
        <v>11308</v>
      </c>
      <c r="B477" s="10" t="str">
        <f>IF(A477="NA","",VLOOKUP(A477,'QAQC ID Reference Page'!A$2:G$10999,2,FALSE))</f>
        <v>OBS0921</v>
      </c>
      <c r="C477" s="20">
        <f>IF(A477="NA","",VLOOKUP(A477,'QAQC ID Reference Page'!A$2:G$10999,3,FALSE))</f>
        <v>44446</v>
      </c>
      <c r="D477" s="12">
        <f>IF(A477="NA","",VLOOKUP(A477,'QAQC ID Reference Page'!A$2:G$10999,4,FALSE))</f>
        <v>0.4236111111111111</v>
      </c>
      <c r="E477" s="3">
        <f>IF(A477="NA","",VLOOKUP(A477,'QAQC ID Reference Page'!A$2:G$10999,5,FALSE))</f>
        <v>1015</v>
      </c>
      <c r="F477" s="3" t="str">
        <f>IF(A477="NA","",VLOOKUP(A477,'QAQC ID Reference Page'!A$2:G$10999,6,FALSE))</f>
        <v>TR-UP</v>
      </c>
      <c r="G477" s="3" t="str">
        <f>IF(A477="NA","",VLOOKUP(A477,'QAQC ID Reference Page'!A$2:G$10999,7,FALSE))</f>
        <v>S</v>
      </c>
      <c r="H477" s="21">
        <f>IF(A477="NA","",VLOOKUP(A477,'Water Data'!G$2:O$9999,2,FALSE))</f>
        <v>4.55</v>
      </c>
      <c r="I477" s="21">
        <f>IF(A477="NA","",VLOOKUP(A477,'Water Data'!G$2:O$9999,3,FALSE))</f>
        <v>27</v>
      </c>
      <c r="J477" s="3">
        <f>IF(A477="NA","",VLOOKUP(A477,'Water Data'!G$2:O$9999,4,FALSE))</f>
        <v>0.06</v>
      </c>
      <c r="K477" s="3">
        <f>IF(A477="NA","",VLOOKUP(A477,'Water Data'!G$2:O$9999,6,FALSE))</f>
        <v>6.95</v>
      </c>
      <c r="L477" s="26">
        <f>IF(A477="NA","",VLOOKUP(A477,'Water Data'!G$2:O$9999,9,FALSE))</f>
        <v>8.5383333330000006</v>
      </c>
      <c r="M477" s="22">
        <f>IF(A477="NA","",VLOOKUP(A477,Nutrients!A$2:L$9999,8,FALSE))</f>
        <v>12.14</v>
      </c>
      <c r="N477" s="22">
        <f>IF(A477="NA","",VLOOKUP(A477,Nutrients!A$2:L$9999,9,FALSE))</f>
        <v>0.28999999999999998</v>
      </c>
      <c r="O477" s="23">
        <f>IF(A477="NA","",VLOOKUP(A477,Nutrients!A$2:L$9999,10,FALSE))</f>
        <v>0.10299999999999999</v>
      </c>
      <c r="P477" s="22">
        <f>IF(A477="NA","",VLOOKUP(A477,Nutrients!A$2:L$9999,11,FALSE))</f>
        <v>1.1400000000000001</v>
      </c>
      <c r="Q477" s="24">
        <f>IF(A477="NA","",VLOOKUP(A477,Nutrients!A$2:L$9999,12,FALSE))</f>
        <v>97.03</v>
      </c>
      <c r="R477" s="26">
        <f>IF(A477="NA","",VLOOKUP(A477,Chla!A$2:O$9999,15,FALSE))</f>
        <v>3.956</v>
      </c>
      <c r="S477" s="3">
        <f>IF(A477="NA","",VLOOKUP(A477,TSS!A$2:L$9999,12,FALSE))</f>
        <v>16</v>
      </c>
      <c r="T477" s="21">
        <f>IF(A477="NA","",VLOOKUP(A477,PCN!A$2:Q$9999,11,FALSE))</f>
        <v>0</v>
      </c>
      <c r="U477" s="21">
        <f>IF(A477="NA","",VLOOKUP(A477,PCN!A$2:Q$9999,12,FALSE))</f>
        <v>0</v>
      </c>
      <c r="V477" s="21">
        <f>IF(A477="NA","",VLOOKUP(A477,PCN!A$2:Q$9999,14,FALSE))</f>
        <v>0</v>
      </c>
      <c r="W477" s="21">
        <f>IF(A477="NA","",VLOOKUP(A477,PCN!A$2:Q$9999,15,FALSE))</f>
        <v>0</v>
      </c>
      <c r="X477" s="21">
        <f>IF(A477="NA","",VLOOKUP(A477,TN_DOC!A$2:I$9999,8,FALSE))</f>
        <v>0.14949999999999999</v>
      </c>
      <c r="Y477" s="21">
        <f>IF(A477="NA","",VLOOKUP(A477,TN_DOC!A$2:I$9999,9,FALSE))</f>
        <v>2.9249999999999998</v>
      </c>
      <c r="Z477" s="3"/>
    </row>
    <row r="478" spans="1:26" x14ac:dyDescent="0.2">
      <c r="A478" s="3">
        <v>11311</v>
      </c>
      <c r="B478" s="10" t="str">
        <f>IF(A478="NA","",VLOOKUP(A478,'QAQC ID Reference Page'!A$2:G$10999,2,FALSE))</f>
        <v>OBS0921</v>
      </c>
      <c r="C478" s="20">
        <f>IF(A478="NA","",VLOOKUP(A478,'QAQC ID Reference Page'!A$2:G$10999,3,FALSE))</f>
        <v>44446</v>
      </c>
      <c r="D478" s="12">
        <f>IF(A478="NA","",VLOOKUP(A478,'QAQC ID Reference Page'!A$2:G$10999,4,FALSE))</f>
        <v>0.43611111111111112</v>
      </c>
      <c r="E478" s="3">
        <f>IF(A478="NA","",VLOOKUP(A478,'QAQC ID Reference Page'!A$2:G$10999,5,FALSE))</f>
        <v>1012</v>
      </c>
      <c r="F478" s="3" t="str">
        <f>IF(A478="NA","",VLOOKUP(A478,'QAQC ID Reference Page'!A$2:G$10999,6,FALSE))</f>
        <v>TR</v>
      </c>
      <c r="G478" s="3" t="str">
        <f>IF(A478="NA","",VLOOKUP(A478,'QAQC ID Reference Page'!A$2:G$10999,7,FALSE))</f>
        <v>S</v>
      </c>
      <c r="H478" s="21">
        <f>IF(A478="NA","",VLOOKUP(A478,'Water Data'!G$2:O$9999,2,FALSE))</f>
        <v>4.62</v>
      </c>
      <c r="I478" s="21">
        <f>IF(A478="NA","",VLOOKUP(A478,'Water Data'!G$2:O$9999,3,FALSE))</f>
        <v>27.2</v>
      </c>
      <c r="J478" s="3">
        <f>IF(A478="NA","",VLOOKUP(A478,'Water Data'!G$2:O$9999,4,FALSE))</f>
        <v>0.06</v>
      </c>
      <c r="K478" s="3">
        <f>IF(A478="NA","",VLOOKUP(A478,'Water Data'!G$2:O$9999,6,FALSE))</f>
        <v>6.91</v>
      </c>
      <c r="L478" s="26">
        <f>IF(A478="NA","",VLOOKUP(A478,'Water Data'!G$2:O$9999,9,FALSE))</f>
        <v>8.5056666669999998</v>
      </c>
      <c r="M478" s="22">
        <f>IF(A478="NA","",VLOOKUP(A478,Nutrients!A$2:L$9999,8,FALSE))</f>
        <v>12.47</v>
      </c>
      <c r="N478" s="22">
        <f>IF(A478="NA","",VLOOKUP(A478,Nutrients!A$2:L$9999,9,FALSE))</f>
        <v>0.32</v>
      </c>
      <c r="O478" s="23">
        <f>IF(A478="NA","",VLOOKUP(A478,Nutrients!A$2:L$9999,10,FALSE))</f>
        <v>0.13800000000000001</v>
      </c>
      <c r="P478" s="22">
        <f>IF(A478="NA","",VLOOKUP(A478,Nutrients!A$2:L$9999,11,FALSE))</f>
        <v>1.01</v>
      </c>
      <c r="Q478" s="24">
        <f>IF(A478="NA","",VLOOKUP(A478,Nutrients!A$2:L$9999,12,FALSE))</f>
        <v>66.52</v>
      </c>
      <c r="R478" s="26">
        <f>IF(A478="NA","",VLOOKUP(A478,Chla!A$2:O$9999,15,FALSE))</f>
        <v>4.3397499999999996</v>
      </c>
      <c r="S478" s="3">
        <f>IF(A478="NA","",VLOOKUP(A478,TSS!A$2:L$9999,12,FALSE))</f>
        <v>16</v>
      </c>
      <c r="T478" s="21">
        <f>IF(A478="NA","",VLOOKUP(A478,PCN!A$2:Q$9999,11,FALSE))</f>
        <v>0</v>
      </c>
      <c r="U478" s="21">
        <f>IF(A478="NA","",VLOOKUP(A478,PCN!A$2:Q$9999,12,FALSE))</f>
        <v>0</v>
      </c>
      <c r="V478" s="21">
        <f>IF(A478="NA","",VLOOKUP(A478,PCN!A$2:Q$9999,14,FALSE))</f>
        <v>0</v>
      </c>
      <c r="W478" s="21">
        <f>IF(A478="NA","",VLOOKUP(A478,PCN!A$2:Q$9999,15,FALSE))</f>
        <v>0</v>
      </c>
      <c r="X478" s="21">
        <f>IF(A478="NA","",VLOOKUP(A478,TN_DOC!A$2:I$9999,8,FALSE))</f>
        <v>0.435</v>
      </c>
      <c r="Y478" s="21">
        <f>IF(A478="NA","",VLOOKUP(A478,TN_DOC!A$2:I$9999,9,FALSE))</f>
        <v>4.9909999999999997</v>
      </c>
      <c r="Z478" s="3"/>
    </row>
    <row r="479" spans="1:26" x14ac:dyDescent="0.2">
      <c r="A479" s="3">
        <v>11317</v>
      </c>
      <c r="B479" s="10" t="str">
        <f>IF(A479="NA","",VLOOKUP(A479,'QAQC ID Reference Page'!A$2:G$10999,2,FALSE))</f>
        <v>OBS0921</v>
      </c>
      <c r="C479" s="20">
        <f>IF(A479="NA","",VLOOKUP(A479,'QAQC ID Reference Page'!A$2:G$10999,3,FALSE))</f>
        <v>44446</v>
      </c>
      <c r="D479" s="12">
        <f>IF(A479="NA","",VLOOKUP(A479,'QAQC ID Reference Page'!A$2:G$10999,4,FALSE))</f>
        <v>0.44930555555555557</v>
      </c>
      <c r="E479" s="3">
        <f>IF(A479="NA","",VLOOKUP(A479,'QAQC ID Reference Page'!A$2:G$10999,5,FALSE))</f>
        <v>1027</v>
      </c>
      <c r="F479" s="3" t="str">
        <f>IF(A479="NA","",VLOOKUP(A479,'QAQC ID Reference Page'!A$2:G$10999,6,FALSE))</f>
        <v>MR</v>
      </c>
      <c r="G479" s="3" t="str">
        <f>IF(A479="NA","",VLOOKUP(A479,'QAQC ID Reference Page'!A$2:G$10999,7,FALSE))</f>
        <v>S</v>
      </c>
      <c r="H479" s="21">
        <f>IF(A479="NA","",VLOOKUP(A479,'Water Data'!G$2:O$9999,2,FALSE))</f>
        <v>4.9400000000000004</v>
      </c>
      <c r="I479" s="21">
        <f>IF(A479="NA","",VLOOKUP(A479,'Water Data'!G$2:O$9999,3,FALSE))</f>
        <v>27.2</v>
      </c>
      <c r="J479" s="3">
        <f>IF(A479="NA","",VLOOKUP(A479,'Water Data'!G$2:O$9999,4,FALSE))</f>
        <v>0.24</v>
      </c>
      <c r="K479" s="3">
        <f>IF(A479="NA","",VLOOKUP(A479,'Water Data'!G$2:O$9999,6,FALSE))</f>
        <v>8.07</v>
      </c>
      <c r="L479" s="26">
        <f>IF(A479="NA","",VLOOKUP(A479,'Water Data'!G$2:O$9999,9,FALSE))</f>
        <v>8.197666667</v>
      </c>
      <c r="M479" s="22">
        <f>IF(A479="NA","",VLOOKUP(A479,Nutrients!A$2:L$9999,8,FALSE))</f>
        <v>2.14</v>
      </c>
      <c r="N479" s="22">
        <f>IF(A479="NA","",VLOOKUP(A479,Nutrients!A$2:L$9999,9,FALSE))</f>
        <v>0.49</v>
      </c>
      <c r="O479" s="23">
        <f>IF(A479="NA","",VLOOKUP(A479,Nutrients!A$2:L$9999,10,FALSE))</f>
        <v>-0.05</v>
      </c>
      <c r="P479" s="22">
        <f>IF(A479="NA","",VLOOKUP(A479,Nutrients!A$2:L$9999,11,FALSE))</f>
        <v>1.41</v>
      </c>
      <c r="Q479" s="24">
        <f>IF(A479="NA","",VLOOKUP(A479,Nutrients!A$2:L$9999,12,FALSE))</f>
        <v>38</v>
      </c>
      <c r="R479" s="26">
        <f>IF(A479="NA","",VLOOKUP(A479,Chla!A$2:O$9999,15,FALSE))</f>
        <v>4.5354799999999997</v>
      </c>
      <c r="S479" s="3">
        <f>IF(A479="NA","",VLOOKUP(A479,TSS!A$2:L$9999,12,FALSE))</f>
        <v>28</v>
      </c>
      <c r="T479" s="21">
        <f>IF(A479="NA","",VLOOKUP(A479,PCN!A$2:Q$9999,11,FALSE))</f>
        <v>0</v>
      </c>
      <c r="U479" s="21">
        <f>IF(A479="NA","",VLOOKUP(A479,PCN!A$2:Q$9999,12,FALSE))</f>
        <v>0</v>
      </c>
      <c r="V479" s="21">
        <f>IF(A479="NA","",VLOOKUP(A479,PCN!A$2:Q$9999,14,FALSE))</f>
        <v>0</v>
      </c>
      <c r="W479" s="21">
        <f>IF(A479="NA","",VLOOKUP(A479,PCN!A$2:Q$9999,15,FALSE))</f>
        <v>0</v>
      </c>
      <c r="X479" s="21">
        <f>IF(A479="NA","",VLOOKUP(A479,TN_DOC!A$2:I$9999,8,FALSE))</f>
        <v>0.41249999999999998</v>
      </c>
      <c r="Y479" s="21">
        <f>IF(A479="NA","",VLOOKUP(A479,TN_DOC!A$2:I$9999,9,FALSE))</f>
        <v>4.0389999999999997</v>
      </c>
      <c r="Z479" s="3"/>
    </row>
    <row r="480" spans="1:26" x14ac:dyDescent="0.2">
      <c r="A480" s="3">
        <v>11312</v>
      </c>
      <c r="B480" s="10" t="str">
        <f>IF(A480="NA","",VLOOKUP(A480,'QAQC ID Reference Page'!A$2:G$10999,2,FALSE))</f>
        <v>OBS0921</v>
      </c>
      <c r="C480" s="20">
        <f>IF(A480="NA","",VLOOKUP(A480,'QAQC ID Reference Page'!A$2:G$10999,3,FALSE))</f>
        <v>44446</v>
      </c>
      <c r="D480" s="12">
        <f>IF(A480="NA","",VLOOKUP(A480,'QAQC ID Reference Page'!A$2:G$10999,4,FALSE))</f>
        <v>0.44930555555555557</v>
      </c>
      <c r="E480" s="3">
        <f>IF(A480="NA","",VLOOKUP(A480,'QAQC ID Reference Page'!A$2:G$10999,5,FALSE))</f>
        <v>1041</v>
      </c>
      <c r="F480" s="3" t="str">
        <f>IF(A480="NA","",VLOOKUP(A480,'QAQC ID Reference Page'!A$2:G$10999,6,FALSE))</f>
        <v>MR</v>
      </c>
      <c r="G480" s="3" t="str">
        <f>IF(A480="NA","",VLOOKUP(A480,'QAQC ID Reference Page'!A$2:G$10999,7,FALSE))</f>
        <v>B</v>
      </c>
      <c r="H480" s="21">
        <f>IF(A480="NA","",VLOOKUP(A480,'Water Data'!G$2:O$9999,2,FALSE))</f>
        <v>4.6100000000000003</v>
      </c>
      <c r="I480" s="21">
        <f>IF(A480="NA","",VLOOKUP(A480,'Water Data'!G$2:O$9999,3,FALSE))</f>
        <v>27.2</v>
      </c>
      <c r="J480" s="3">
        <f>IF(A480="NA","",VLOOKUP(A480,'Water Data'!G$2:O$9999,4,FALSE))</f>
        <v>1.81</v>
      </c>
      <c r="K480" s="3">
        <f>IF(A480="NA","",VLOOKUP(A480,'Water Data'!G$2:O$9999,6,FALSE))</f>
        <v>6.95</v>
      </c>
      <c r="L480" s="26">
        <f>IF(A480="NA","",VLOOKUP(A480,'Water Data'!G$2:O$9999,9,FALSE))</f>
        <v>9.2149999999999999</v>
      </c>
      <c r="M480" s="22">
        <f>IF(A480="NA","",VLOOKUP(A480,Nutrients!A$2:L$9999,8,FALSE))</f>
        <v>5.3</v>
      </c>
      <c r="N480" s="22">
        <f>IF(A480="NA","",VLOOKUP(A480,Nutrients!A$2:L$9999,9,FALSE))</f>
        <v>0.23</v>
      </c>
      <c r="O480" s="23">
        <f>IF(A480="NA","",VLOOKUP(A480,Nutrients!A$2:L$9999,10,FALSE))</f>
        <v>0.159</v>
      </c>
      <c r="P480" s="22">
        <f>IF(A480="NA","",VLOOKUP(A480,Nutrients!A$2:L$9999,11,FALSE))</f>
        <v>2.4500000000000002</v>
      </c>
      <c r="Q480" s="24">
        <f>IF(A480="NA","",VLOOKUP(A480,Nutrients!A$2:L$9999,12,FALSE))</f>
        <v>60.61</v>
      </c>
      <c r="R480" s="26">
        <f>IF(A480="NA","",VLOOKUP(A480,Chla!A$2:O$9999,15,FALSE))</f>
        <v>2.5683150000000001</v>
      </c>
      <c r="S480" s="3">
        <f>IF(A480="NA","",VLOOKUP(A480,TSS!A$2:L$9999,12,FALSE))</f>
        <v>32</v>
      </c>
      <c r="T480" s="21">
        <f>IF(A480="NA","",VLOOKUP(A480,PCN!A$2:Q$9999,11,FALSE))</f>
        <v>0</v>
      </c>
      <c r="U480" s="21">
        <f>IF(A480="NA","",VLOOKUP(A480,PCN!A$2:Q$9999,12,FALSE))</f>
        <v>0</v>
      </c>
      <c r="V480" s="21">
        <f>IF(A480="NA","",VLOOKUP(A480,PCN!A$2:Q$9999,14,FALSE))</f>
        <v>0</v>
      </c>
      <c r="W480" s="21">
        <f>IF(A480="NA","",VLOOKUP(A480,PCN!A$2:Q$9999,15,FALSE))</f>
        <v>0</v>
      </c>
      <c r="X480" s="21">
        <f>IF(A480="NA","",VLOOKUP(A480,TN_DOC!A$2:I$9999,8,FALSE))</f>
        <v>0.28589999999999999</v>
      </c>
      <c r="Y480" s="21">
        <f>IF(A480="NA","",VLOOKUP(A480,TN_DOC!A$2:I$9999,9,FALSE))</f>
        <v>2.08</v>
      </c>
      <c r="Z480" s="3"/>
    </row>
    <row r="481" spans="1:26" x14ac:dyDescent="0.2">
      <c r="A481" s="3">
        <v>11315</v>
      </c>
      <c r="B481" s="10" t="str">
        <f>IF(A481="NA","",VLOOKUP(A481,'QAQC ID Reference Page'!A$2:G$10999,2,FALSE))</f>
        <v>OBS0921</v>
      </c>
      <c r="C481" s="20">
        <f>IF(A481="NA","",VLOOKUP(A481,'QAQC ID Reference Page'!A$2:G$10999,3,FALSE))</f>
        <v>44446</v>
      </c>
      <c r="D481" s="12">
        <f>IF(A481="NA","",VLOOKUP(A481,'QAQC ID Reference Page'!A$2:G$10999,4,FALSE))</f>
        <v>0.47569444444444442</v>
      </c>
      <c r="E481" s="3">
        <f>IF(A481="NA","",VLOOKUP(A481,'QAQC ID Reference Page'!A$2:G$10999,5,FALSE))</f>
        <v>1013</v>
      </c>
      <c r="F481" s="3" t="str">
        <f>IF(A481="NA","",VLOOKUP(A481,'QAQC ID Reference Page'!A$2:G$10999,6,FALSE))</f>
        <v>I7C</v>
      </c>
      <c r="G481" s="3" t="str">
        <f>IF(A481="NA","",VLOOKUP(A481,'QAQC ID Reference Page'!A$2:G$10999,7,FALSE))</f>
        <v>S</v>
      </c>
      <c r="H481" s="21">
        <f>IF(A481="NA","",VLOOKUP(A481,'Water Data'!G$2:O$9999,2,FALSE))</f>
        <v>5.28</v>
      </c>
      <c r="I481" s="21">
        <f>IF(A481="NA","",VLOOKUP(A481,'Water Data'!G$2:O$9999,3,FALSE))</f>
        <v>28.1</v>
      </c>
      <c r="J481" s="3">
        <f>IF(A481="NA","",VLOOKUP(A481,'Water Data'!G$2:O$9999,4,FALSE))</f>
        <v>0.96</v>
      </c>
      <c r="K481" s="3">
        <f>IF(A481="NA","",VLOOKUP(A481,'Water Data'!G$2:O$9999,6,FALSE))</f>
        <v>7.11</v>
      </c>
      <c r="L481" s="26">
        <f>IF(A481="NA","",VLOOKUP(A481,'Water Data'!G$2:O$9999,9,FALSE))</f>
        <v>8.7769999999999992</v>
      </c>
      <c r="M481" s="22">
        <f>IF(A481="NA","",VLOOKUP(A481,Nutrients!A$2:L$9999,8,FALSE))</f>
        <v>2.57</v>
      </c>
      <c r="N481" s="22">
        <f>IF(A481="NA","",VLOOKUP(A481,Nutrients!A$2:L$9999,9,FALSE))</f>
        <v>0.21</v>
      </c>
      <c r="O481" s="23">
        <f>IF(A481="NA","",VLOOKUP(A481,Nutrients!A$2:L$9999,10,FALSE))</f>
        <v>-3.6999999999999998E-2</v>
      </c>
      <c r="P481" s="22">
        <f>IF(A481="NA","",VLOOKUP(A481,Nutrients!A$2:L$9999,11,FALSE))</f>
        <v>1.52</v>
      </c>
      <c r="Q481" s="24">
        <f>IF(A481="NA","",VLOOKUP(A481,Nutrients!A$2:L$9999,12,FALSE))</f>
        <v>54.39</v>
      </c>
      <c r="R481" s="26">
        <f>IF(A481="NA","",VLOOKUP(A481,Chla!A$2:O$9999,15,FALSE))</f>
        <v>5.3196950000000003</v>
      </c>
      <c r="S481" s="3">
        <f>IF(A481="NA","",VLOOKUP(A481,TSS!A$2:L$9999,12,FALSE))</f>
        <v>24</v>
      </c>
      <c r="T481" s="21">
        <f>IF(A481="NA","",VLOOKUP(A481,PCN!A$2:Q$9999,11,FALSE))</f>
        <v>0</v>
      </c>
      <c r="U481" s="21">
        <f>IF(A481="NA","",VLOOKUP(A481,PCN!A$2:Q$9999,12,FALSE))</f>
        <v>0</v>
      </c>
      <c r="V481" s="21">
        <f>IF(A481="NA","",VLOOKUP(A481,PCN!A$2:Q$9999,14,FALSE))</f>
        <v>0</v>
      </c>
      <c r="W481" s="21">
        <f>IF(A481="NA","",VLOOKUP(A481,PCN!A$2:Q$9999,15,FALSE))</f>
        <v>0</v>
      </c>
      <c r="X481" s="21">
        <f>IF(A481="NA","",VLOOKUP(A481,TN_DOC!A$2:I$9999,8,FALSE))</f>
        <v>0.32879999999999998</v>
      </c>
      <c r="Y481" s="21">
        <f>IF(A481="NA","",VLOOKUP(A481,TN_DOC!A$2:I$9999,9,FALSE))</f>
        <v>2.532</v>
      </c>
      <c r="Z481" s="3"/>
    </row>
    <row r="482" spans="1:26" x14ac:dyDescent="0.2">
      <c r="A482" s="3">
        <v>11318</v>
      </c>
      <c r="B482" s="10" t="str">
        <f>IF(A482="NA","",VLOOKUP(A482,'QAQC ID Reference Page'!A$2:G$10999,2,FALSE))</f>
        <v>OBS0921</v>
      </c>
      <c r="C482" s="20">
        <f>IF(A482="NA","",VLOOKUP(A482,'QAQC ID Reference Page'!A$2:G$10999,3,FALSE))</f>
        <v>44446</v>
      </c>
      <c r="D482" s="12">
        <f>IF(A482="NA","",VLOOKUP(A482,'QAQC ID Reference Page'!A$2:G$10999,4,FALSE))</f>
        <v>0.47569444444444442</v>
      </c>
      <c r="E482" s="3">
        <f>IF(A482="NA","",VLOOKUP(A482,'QAQC ID Reference Page'!A$2:G$10999,5,FALSE))</f>
        <v>1037</v>
      </c>
      <c r="F482" s="3" t="str">
        <f>IF(A482="NA","",VLOOKUP(A482,'QAQC ID Reference Page'!A$2:G$10999,6,FALSE))</f>
        <v>I7C</v>
      </c>
      <c r="G482" s="3" t="str">
        <f>IF(A482="NA","",VLOOKUP(A482,'QAQC ID Reference Page'!A$2:G$10999,7,FALSE))</f>
        <v>B</v>
      </c>
      <c r="H482" s="21">
        <f>IF(A482="NA","",VLOOKUP(A482,'Water Data'!G$2:O$9999,2,FALSE))</f>
        <v>2.77</v>
      </c>
      <c r="I482" s="21">
        <f>IF(A482="NA","",VLOOKUP(A482,'Water Data'!G$2:O$9999,3,FALSE))</f>
        <v>28.8</v>
      </c>
      <c r="J482" s="3">
        <f>IF(A482="NA","",VLOOKUP(A482,'Water Data'!G$2:O$9999,4,FALSE))</f>
        <v>24.05</v>
      </c>
      <c r="K482" s="3">
        <f>IF(A482="NA","",VLOOKUP(A482,'Water Data'!G$2:O$9999,6,FALSE))</f>
        <v>7.89</v>
      </c>
      <c r="L482" s="26">
        <f>IF(A482="NA","",VLOOKUP(A482,'Water Data'!G$2:O$9999,9,FALSE))</f>
        <v>21.823333330000001</v>
      </c>
      <c r="M482" s="22">
        <f>IF(A482="NA","",VLOOKUP(A482,Nutrients!A$2:L$9999,8,FALSE))</f>
        <v>1.8199999999999998</v>
      </c>
      <c r="N482" s="22">
        <f>IF(A482="NA","",VLOOKUP(A482,Nutrients!A$2:L$9999,9,FALSE))</f>
        <v>0.76</v>
      </c>
      <c r="O482" s="23">
        <f>IF(A482="NA","",VLOOKUP(A482,Nutrients!A$2:L$9999,10,FALSE))</f>
        <v>0.86299999999999999</v>
      </c>
      <c r="P482" s="22">
        <f>IF(A482="NA","",VLOOKUP(A482,Nutrients!A$2:L$9999,11,FALSE))</f>
        <v>24.82</v>
      </c>
      <c r="Q482" s="24">
        <f>IF(A482="NA","",VLOOKUP(A482,Nutrients!A$2:L$9999,12,FALSE))</f>
        <v>17.75</v>
      </c>
      <c r="R482" s="26">
        <f>IF(A482="NA","",VLOOKUP(A482,Chla!A$2:O$9999,15,FALSE))</f>
        <v>2.0823199999999997</v>
      </c>
      <c r="S482" s="3">
        <f>IF(A482="NA","",VLOOKUP(A482,TSS!A$2:L$9999,12,FALSE))</f>
        <v>40</v>
      </c>
      <c r="T482" s="21">
        <f>IF(A482="NA","",VLOOKUP(A482,PCN!A$2:Q$9999,11,FALSE))</f>
        <v>0</v>
      </c>
      <c r="U482" s="21">
        <f>IF(A482="NA","",VLOOKUP(A482,PCN!A$2:Q$9999,12,FALSE))</f>
        <v>0</v>
      </c>
      <c r="V482" s="21">
        <f>IF(A482="NA","",VLOOKUP(A482,PCN!A$2:Q$9999,14,FALSE))</f>
        <v>0</v>
      </c>
      <c r="W482" s="21">
        <f>IF(A482="NA","",VLOOKUP(A482,PCN!A$2:Q$9999,15,FALSE))</f>
        <v>0</v>
      </c>
      <c r="X482" s="21">
        <f>IF(A482="NA","",VLOOKUP(A482,TN_DOC!A$2:I$9999,8,FALSE))</f>
        <v>0.37630000000000002</v>
      </c>
      <c r="Y482" s="21">
        <f>IF(A482="NA","",VLOOKUP(A482,TN_DOC!A$2:I$9999,9,FALSE))</f>
        <v>1.4770000000000001</v>
      </c>
      <c r="Z482" s="3"/>
    </row>
    <row r="483" spans="1:26" x14ac:dyDescent="0.2">
      <c r="A483" s="3">
        <v>11313</v>
      </c>
      <c r="B483" s="10" t="str">
        <f>IF(A483="NA","",VLOOKUP(A483,'QAQC ID Reference Page'!A$2:G$10999,2,FALSE))</f>
        <v>OBS0921</v>
      </c>
      <c r="C483" s="20">
        <f>IF(A483="NA","",VLOOKUP(A483,'QAQC ID Reference Page'!A$2:G$10999,3,FALSE))</f>
        <v>44446</v>
      </c>
      <c r="D483" s="12">
        <f>IF(A483="NA","",VLOOKUP(A483,'QAQC ID Reference Page'!A$2:G$10999,4,FALSE))</f>
        <v>0.50624999999999998</v>
      </c>
      <c r="E483" s="3">
        <f>IF(A483="NA","",VLOOKUP(A483,'QAQC ID Reference Page'!A$2:G$10999,5,FALSE))</f>
        <v>1035</v>
      </c>
      <c r="F483" s="3" t="str">
        <f>IF(A483="NA","",VLOOKUP(A483,'QAQC ID Reference Page'!A$2:G$10999,6,FALSE))</f>
        <v>DR</v>
      </c>
      <c r="G483" s="3" t="str">
        <f>IF(A483="NA","",VLOOKUP(A483,'QAQC ID Reference Page'!A$2:G$10999,7,FALSE))</f>
        <v>S</v>
      </c>
      <c r="H483" s="21">
        <f>IF(A483="NA","",VLOOKUP(A483,'Water Data'!G$2:O$9999,2,FALSE))</f>
        <v>8.06</v>
      </c>
      <c r="I483" s="21">
        <f>IF(A483="NA","",VLOOKUP(A483,'Water Data'!G$2:O$9999,3,FALSE))</f>
        <v>30.3</v>
      </c>
      <c r="J483" s="3">
        <f>IF(A483="NA","",VLOOKUP(A483,'Water Data'!G$2:O$9999,4,FALSE))</f>
        <v>1.85</v>
      </c>
      <c r="K483" s="3">
        <f>IF(A483="NA","",VLOOKUP(A483,'Water Data'!G$2:O$9999,6,FALSE))</f>
        <v>6.99</v>
      </c>
      <c r="L483" s="26">
        <f>IF(A483="NA","",VLOOKUP(A483,'Water Data'!G$2:O$9999,9,FALSE))</f>
        <v>8.5210000000000008</v>
      </c>
      <c r="M483" s="22">
        <f>IF(A483="NA","",VLOOKUP(A483,Nutrients!A$2:L$9999,8,FALSE))</f>
        <v>0.06</v>
      </c>
      <c r="N483" s="22">
        <f>IF(A483="NA","",VLOOKUP(A483,Nutrients!A$2:L$9999,9,FALSE))</f>
        <v>7.0000000000000007E-2</v>
      </c>
      <c r="O483" s="23">
        <f>IF(A483="NA","",VLOOKUP(A483,Nutrients!A$2:L$9999,10,FALSE))</f>
        <v>2.1999999999999999E-2</v>
      </c>
      <c r="P483" s="22">
        <f>IF(A483="NA","",VLOOKUP(A483,Nutrients!A$2:L$9999,11,FALSE))</f>
        <v>1.1200000000000001</v>
      </c>
      <c r="Q483" s="24">
        <f>IF(A483="NA","",VLOOKUP(A483,Nutrients!A$2:L$9999,12,FALSE))</f>
        <v>69.66</v>
      </c>
      <c r="R483" s="26">
        <f>IF(A483="NA","",VLOOKUP(A483,Chla!A$2:O$9999,15,FALSE))</f>
        <v>21.034645000000001</v>
      </c>
      <c r="S483" s="3">
        <f>IF(A483="NA","",VLOOKUP(A483,TSS!A$2:L$9999,12,FALSE))</f>
        <v>24</v>
      </c>
      <c r="T483" s="21">
        <f>IF(A483="NA","",VLOOKUP(A483,PCN!A$2:Q$9999,11,FALSE))</f>
        <v>0</v>
      </c>
      <c r="U483" s="21">
        <f>IF(A483="NA","",VLOOKUP(A483,PCN!A$2:Q$9999,12,FALSE))</f>
        <v>0</v>
      </c>
      <c r="V483" s="21">
        <f>IF(A483="NA","",VLOOKUP(A483,PCN!A$2:Q$9999,14,FALSE))</f>
        <v>0</v>
      </c>
      <c r="W483" s="21">
        <f>IF(A483="NA","",VLOOKUP(A483,PCN!A$2:Q$9999,15,FALSE))</f>
        <v>0</v>
      </c>
      <c r="X483" s="21">
        <f>IF(A483="NA","",VLOOKUP(A483,TN_DOC!A$2:I$9999,8,FALSE))</f>
        <v>0.40510000000000002</v>
      </c>
      <c r="Y483" s="21">
        <f>IF(A483="NA","",VLOOKUP(A483,TN_DOC!A$2:I$9999,9,FALSE))</f>
        <v>2.202</v>
      </c>
      <c r="Z483" s="3"/>
    </row>
    <row r="484" spans="1:26" x14ac:dyDescent="0.2">
      <c r="A484" s="3">
        <v>11316</v>
      </c>
      <c r="B484" s="10" t="str">
        <f>IF(A484="NA","",VLOOKUP(A484,'QAQC ID Reference Page'!A$2:G$10999,2,FALSE))</f>
        <v>OBS0921</v>
      </c>
      <c r="C484" s="20">
        <f>IF(A484="NA","",VLOOKUP(A484,'QAQC ID Reference Page'!A$2:G$10999,3,FALSE))</f>
        <v>44446</v>
      </c>
      <c r="D484" s="12">
        <f>IF(A484="NA","",VLOOKUP(A484,'QAQC ID Reference Page'!A$2:G$10999,4,FALSE))</f>
        <v>0.52013888888888893</v>
      </c>
      <c r="E484" s="3">
        <f>IF(A484="NA","",VLOOKUP(A484,'QAQC ID Reference Page'!A$2:G$10999,5,FALSE))</f>
        <v>1007</v>
      </c>
      <c r="F484" s="3" t="str">
        <f>IF(A484="NA","",VLOOKUP(A484,'QAQC ID Reference Page'!A$2:G$10999,6,FALSE))</f>
        <v>G7C</v>
      </c>
      <c r="G484" s="3" t="str">
        <f>IF(A484="NA","",VLOOKUP(A484,'QAQC ID Reference Page'!A$2:G$10999,7,FALSE))</f>
        <v>S</v>
      </c>
      <c r="H484" s="21">
        <f>IF(A484="NA","",VLOOKUP(A484,'Water Data'!G$2:O$9999,2,FALSE))</f>
        <v>7.8</v>
      </c>
      <c r="I484" s="21">
        <f>IF(A484="NA","",VLOOKUP(A484,'Water Data'!G$2:O$9999,3,FALSE))</f>
        <v>30.1</v>
      </c>
      <c r="J484" s="3">
        <f>IF(A484="NA","",VLOOKUP(A484,'Water Data'!G$2:O$9999,4,FALSE))</f>
        <v>1.04</v>
      </c>
      <c r="K484" s="3">
        <f>IF(A484="NA","",VLOOKUP(A484,'Water Data'!G$2:O$9999,6,FALSE))</f>
        <v>7.7</v>
      </c>
      <c r="L484" s="26">
        <f>IF(A484="NA","",VLOOKUP(A484,'Water Data'!G$2:O$9999,9,FALSE))</f>
        <v>8.7333333329999991</v>
      </c>
      <c r="M484" s="22">
        <f>IF(A484="NA","",VLOOKUP(A484,Nutrients!A$2:L$9999,8,FALSE))</f>
        <v>3.09</v>
      </c>
      <c r="N484" s="22">
        <f>IF(A484="NA","",VLOOKUP(A484,Nutrients!A$2:L$9999,9,FALSE))</f>
        <v>0.1</v>
      </c>
      <c r="O484" s="23">
        <f>IF(A484="NA","",VLOOKUP(A484,Nutrients!A$2:L$9999,10,FALSE))</f>
        <v>2.1000000000000001E-2</v>
      </c>
      <c r="P484" s="22">
        <f>IF(A484="NA","",VLOOKUP(A484,Nutrients!A$2:L$9999,11,FALSE))</f>
        <v>1.32</v>
      </c>
      <c r="Q484" s="24">
        <f>IF(A484="NA","",VLOOKUP(A484,Nutrients!A$2:L$9999,12,FALSE))</f>
        <v>67.59</v>
      </c>
      <c r="R484" s="26">
        <f>IF(A484="NA","",VLOOKUP(A484,Chla!A$2:O$9999,15,FALSE))</f>
        <v>14.885674999999999</v>
      </c>
      <c r="S484" s="3">
        <f>IF(A484="NA","",VLOOKUP(A484,TSS!A$2:L$9999,12,FALSE))</f>
        <v>24</v>
      </c>
      <c r="T484" s="21">
        <f>IF(A484="NA","",VLOOKUP(A484,PCN!A$2:Q$9999,11,FALSE))</f>
        <v>0</v>
      </c>
      <c r="U484" s="21">
        <f>IF(A484="NA","",VLOOKUP(A484,PCN!A$2:Q$9999,12,FALSE))</f>
        <v>0</v>
      </c>
      <c r="V484" s="21">
        <f>IF(A484="NA","",VLOOKUP(A484,PCN!A$2:Q$9999,14,FALSE))</f>
        <v>0</v>
      </c>
      <c r="W484" s="21">
        <f>IF(A484="NA","",VLOOKUP(A484,PCN!A$2:Q$9999,15,FALSE))</f>
        <v>0</v>
      </c>
      <c r="X484" s="21">
        <f>IF(A484="NA","",VLOOKUP(A484,TN_DOC!A$2:I$9999,8,FALSE))</f>
        <v>0.18720000000000001</v>
      </c>
      <c r="Y484" s="21">
        <f>IF(A484="NA","",VLOOKUP(A484,TN_DOC!A$2:I$9999,9,FALSE))</f>
        <v>4.3789999999999996</v>
      </c>
      <c r="Z484" s="3"/>
    </row>
    <row r="485" spans="1:26" x14ac:dyDescent="0.2">
      <c r="A485" s="3">
        <v>11314</v>
      </c>
      <c r="B485" s="10" t="str">
        <f>IF(A485="NA","",VLOOKUP(A485,'QAQC ID Reference Page'!A$2:G$10999,2,FALSE))</f>
        <v>OBS0921</v>
      </c>
      <c r="C485" s="20">
        <f>IF(A485="NA","",VLOOKUP(A485,'QAQC ID Reference Page'!A$2:G$10999,3,FALSE))</f>
        <v>44446</v>
      </c>
      <c r="D485" s="12">
        <f>IF(A485="NA","",VLOOKUP(A485,'QAQC ID Reference Page'!A$2:G$10999,4,FALSE))</f>
        <v>0.52013888888888893</v>
      </c>
      <c r="E485" s="3">
        <f>IF(A485="NA","",VLOOKUP(A485,'QAQC ID Reference Page'!A$2:G$10999,5,FALSE))</f>
        <v>1024</v>
      </c>
      <c r="F485" s="3" t="str">
        <f>IF(A485="NA","",VLOOKUP(A485,'QAQC ID Reference Page'!A$2:G$10999,6,FALSE))</f>
        <v>G7C</v>
      </c>
      <c r="G485" s="3" t="str">
        <f>IF(A485="NA","",VLOOKUP(A485,'QAQC ID Reference Page'!A$2:G$10999,7,FALSE))</f>
        <v>B</v>
      </c>
      <c r="H485" s="21">
        <f>IF(A485="NA","",VLOOKUP(A485,'Water Data'!G$2:O$9999,2,FALSE))</f>
        <v>4.37</v>
      </c>
      <c r="I485" s="21">
        <f>IF(A485="NA","",VLOOKUP(A485,'Water Data'!G$2:O$9999,3,FALSE))</f>
        <v>29.3</v>
      </c>
      <c r="J485" s="3">
        <f>IF(A485="NA","",VLOOKUP(A485,'Water Data'!G$2:O$9999,4,FALSE))</f>
        <v>18.690000000000001</v>
      </c>
      <c r="K485" s="3">
        <f>IF(A485="NA","",VLOOKUP(A485,'Water Data'!G$2:O$9999,6,FALSE))</f>
        <v>7.97</v>
      </c>
      <c r="L485" s="26">
        <f>IF(A485="NA","",VLOOKUP(A485,'Water Data'!G$2:O$9999,9,FALSE))</f>
        <v>18.62</v>
      </c>
      <c r="M485" s="22">
        <f>IF(A485="NA","",VLOOKUP(A485,Nutrients!A$2:L$9999,8,FALSE))</f>
        <v>2.11</v>
      </c>
      <c r="N485" s="22">
        <f>IF(A485="NA","",VLOOKUP(A485,Nutrients!A$2:L$9999,9,FALSE))</f>
        <v>0.54</v>
      </c>
      <c r="O485" s="23">
        <f>IF(A485="NA","",VLOOKUP(A485,Nutrients!A$2:L$9999,10,FALSE))</f>
        <v>0.42699999999999999</v>
      </c>
      <c r="P485" s="22">
        <f>IF(A485="NA","",VLOOKUP(A485,Nutrients!A$2:L$9999,11,FALSE))</f>
        <v>16.829999999999998</v>
      </c>
      <c r="Q485" s="24">
        <f>IF(A485="NA","",VLOOKUP(A485,Nutrients!A$2:L$9999,12,FALSE))</f>
        <v>23.53</v>
      </c>
      <c r="R485" s="26">
        <f>IF(A485="NA","",VLOOKUP(A485,Chla!A$2:O$9999,15,FALSE))</f>
        <v>3.8744749999999994</v>
      </c>
      <c r="S485" s="3">
        <f>IF(A485="NA","",VLOOKUP(A485,TSS!A$2:L$9999,12,FALSE))</f>
        <v>60</v>
      </c>
      <c r="T485" s="21">
        <f>IF(A485="NA","",VLOOKUP(A485,PCN!A$2:Q$9999,11,FALSE))</f>
        <v>0</v>
      </c>
      <c r="U485" s="21">
        <f>IF(A485="NA","",VLOOKUP(A485,PCN!A$2:Q$9999,12,FALSE))</f>
        <v>0</v>
      </c>
      <c r="V485" s="21">
        <f>IF(A485="NA","",VLOOKUP(A485,PCN!A$2:Q$9999,14,FALSE))</f>
        <v>0</v>
      </c>
      <c r="W485" s="21">
        <f>IF(A485="NA","",VLOOKUP(A485,PCN!A$2:Q$9999,15,FALSE))</f>
        <v>0</v>
      </c>
      <c r="X485" s="21">
        <f>IF(A485="NA","",VLOOKUP(A485,TN_DOC!A$2:I$9999,8,FALSE))</f>
        <v>0.219</v>
      </c>
      <c r="Y485" s="21">
        <f>IF(A485="NA","",VLOOKUP(A485,TN_DOC!A$2:I$9999,9,FALSE))</f>
        <v>1.546</v>
      </c>
      <c r="Z485" s="3"/>
    </row>
    <row r="486" spans="1:26" x14ac:dyDescent="0.2">
      <c r="A486" s="3">
        <v>11319</v>
      </c>
      <c r="B486" s="10" t="str">
        <f>IF(A486="NA","",VLOOKUP(A486,'QAQC ID Reference Page'!A$2:G$10999,2,FALSE))</f>
        <v>OBS0921</v>
      </c>
      <c r="C486" s="20">
        <f>IF(A486="NA","",VLOOKUP(A486,'QAQC ID Reference Page'!A$2:G$10999,3,FALSE))</f>
        <v>44446</v>
      </c>
      <c r="D486" s="12">
        <f>IF(A486="NA","",VLOOKUP(A486,'QAQC ID Reference Page'!A$2:G$10999,4,FALSE))</f>
        <v>0.53402777777777777</v>
      </c>
      <c r="E486" s="3">
        <f>IF(A486="NA","",VLOOKUP(A486,'QAQC ID Reference Page'!A$2:G$10999,5,FALSE))</f>
        <v>1021</v>
      </c>
      <c r="F486" s="3" t="str">
        <f>IF(A486="NA","",VLOOKUP(A486,'QAQC ID Reference Page'!A$2:G$10999,6,FALSE))</f>
        <v>G6</v>
      </c>
      <c r="G486" s="3" t="str">
        <f>IF(A486="NA","",VLOOKUP(A486,'QAQC ID Reference Page'!A$2:G$10999,7,FALSE))</f>
        <v>S</v>
      </c>
      <c r="H486" s="21">
        <f>IF(A486="NA","",VLOOKUP(A486,'Water Data'!G$2:O$9999,2,FALSE))</f>
        <v>8.41</v>
      </c>
      <c r="I486" s="21">
        <f>IF(A486="NA","",VLOOKUP(A486,'Water Data'!G$2:O$9999,3,FALSE))</f>
        <v>31</v>
      </c>
      <c r="J486" s="3">
        <f>IF(A486="NA","",VLOOKUP(A486,'Water Data'!G$2:O$9999,4,FALSE))</f>
        <v>2.42</v>
      </c>
      <c r="K486" s="3">
        <f>IF(A486="NA","",VLOOKUP(A486,'Water Data'!G$2:O$9999,6,FALSE))</f>
        <v>8.2799999999999994</v>
      </c>
      <c r="L486" s="26">
        <f>IF(A486="NA","",VLOOKUP(A486,'Water Data'!G$2:O$9999,9,FALSE))</f>
        <v>8.9486666669999995</v>
      </c>
      <c r="M486" s="22">
        <f>IF(A486="NA","",VLOOKUP(A486,Nutrients!A$2:L$9999,8,FALSE))</f>
        <v>0.28999999999999998</v>
      </c>
      <c r="N486" s="22">
        <f>IF(A486="NA","",VLOOKUP(A486,Nutrients!A$2:L$9999,9,FALSE))</f>
        <v>0.06</v>
      </c>
      <c r="O486" s="23">
        <f>IF(A486="NA","",VLOOKUP(A486,Nutrients!A$2:L$9999,10,FALSE))</f>
        <v>-4.2000000000000003E-2</v>
      </c>
      <c r="P486" s="22">
        <f>IF(A486="NA","",VLOOKUP(A486,Nutrients!A$2:L$9999,11,FALSE))</f>
        <v>1.3599999999999999</v>
      </c>
      <c r="Q486" s="24">
        <f>IF(A486="NA","",VLOOKUP(A486,Nutrients!A$2:L$9999,12,FALSE))</f>
        <v>54.58</v>
      </c>
      <c r="R486" s="26">
        <f>IF(A486="NA","",VLOOKUP(A486,Chla!A$2:O$9999,15,FALSE))</f>
        <v>18.389885</v>
      </c>
      <c r="S486" s="3">
        <f>IF(A486="NA","",VLOOKUP(A486,TSS!A$2:L$9999,12,FALSE))</f>
        <v>12</v>
      </c>
      <c r="T486" s="21">
        <f>IF(A486="NA","",VLOOKUP(A486,PCN!A$2:Q$9999,11,FALSE))</f>
        <v>0</v>
      </c>
      <c r="U486" s="21">
        <f>IF(A486="NA","",VLOOKUP(A486,PCN!A$2:Q$9999,12,FALSE))</f>
        <v>0</v>
      </c>
      <c r="V486" s="21" t="e">
        <f>IF(A486="NA","",VLOOKUP(A486,PCN!A$2:Q$9999,14,FALSE))</f>
        <v>#DIV/0!</v>
      </c>
      <c r="W486" s="21">
        <f>IF(A486="NA","",VLOOKUP(A486,PCN!A$2:Q$9999,15,FALSE))</f>
        <v>0</v>
      </c>
      <c r="X486" s="21">
        <f>IF(A486="NA","",VLOOKUP(A486,TN_DOC!A$2:I$9999,8,FALSE))</f>
        <v>0.14030000000000001</v>
      </c>
      <c r="Y486" s="21">
        <f>IF(A486="NA","",VLOOKUP(A486,TN_DOC!A$2:I$9999,9,FALSE))</f>
        <v>1.899</v>
      </c>
      <c r="Z486" s="3"/>
    </row>
    <row r="487" spans="1:26" x14ac:dyDescent="0.2">
      <c r="A487" s="3">
        <v>11334</v>
      </c>
      <c r="B487" s="10" t="str">
        <f>IF(A487="NA","",VLOOKUP(A487,'QAQC ID Reference Page'!A$2:G$10999,2,FALSE))</f>
        <v>OBS0921</v>
      </c>
      <c r="C487" s="20">
        <f>IF(A487="NA","",VLOOKUP(A487,'QAQC ID Reference Page'!A$2:G$10999,3,FALSE))</f>
        <v>44448</v>
      </c>
      <c r="D487" s="12">
        <f>IF(A487="NA","",VLOOKUP(A487,'QAQC ID Reference Page'!A$2:G$10999,4,FALSE))</f>
        <v>0.30625000000000002</v>
      </c>
      <c r="E487" s="3">
        <f>IF(A487="NA","",VLOOKUP(A487,'QAQC ID Reference Page'!A$2:G$10999,5,FALSE))</f>
        <v>1017</v>
      </c>
      <c r="F487" s="3" t="str">
        <f>IF(A487="NA","",VLOOKUP(A487,'QAQC ID Reference Page'!A$2:G$10999,6,FALSE))</f>
        <v>B7C</v>
      </c>
      <c r="G487" s="3" t="str">
        <f>IF(A487="NA","",VLOOKUP(A487,'QAQC ID Reference Page'!A$2:G$10999,7,FALSE))</f>
        <v>S</v>
      </c>
      <c r="H487" s="21">
        <f>IF(A487="NA","",VLOOKUP(A487,'Water Data'!G$2:O$9999,2,FALSE))</f>
        <v>6.54</v>
      </c>
      <c r="I487" s="21">
        <f>IF(A487="NA","",VLOOKUP(A487,'Water Data'!G$2:O$9999,3,FALSE))</f>
        <v>28.2</v>
      </c>
      <c r="J487" s="3">
        <f>IF(A487="NA","",VLOOKUP(A487,'Water Data'!G$2:O$9999,4,FALSE))</f>
        <v>3.94</v>
      </c>
      <c r="K487" s="3">
        <f>IF(A487="NA","",VLOOKUP(A487,'Water Data'!G$2:O$9999,6,FALSE))</f>
        <v>7.56</v>
      </c>
      <c r="L487" s="26">
        <f>IF(A487="NA","",VLOOKUP(A487,'Water Data'!G$2:O$9999,9,FALSE))</f>
        <v>10.223333330000001</v>
      </c>
      <c r="M487" s="22">
        <f>IF(A487="NA","",VLOOKUP(A487,Nutrients!A$2:L$9999,8,FALSE))</f>
        <v>0.82</v>
      </c>
      <c r="N487" s="22">
        <f>IF(A487="NA","",VLOOKUP(A487,Nutrients!A$2:L$9999,9,FALSE))</f>
        <v>0.05</v>
      </c>
      <c r="O487" s="23">
        <f>IF(A487="NA","",VLOOKUP(A487,Nutrients!A$2:L$9999,10,FALSE))</f>
        <v>0.1</v>
      </c>
      <c r="P487" s="22">
        <f>IF(A487="NA","",VLOOKUP(A487,Nutrients!A$2:L$9999,11,FALSE))</f>
        <v>2.4699999999999998</v>
      </c>
      <c r="Q487" s="24">
        <f>IF(A487="NA","",VLOOKUP(A487,Nutrients!A$2:L$9999,12,FALSE))</f>
        <v>74.33</v>
      </c>
      <c r="R487" s="26">
        <f>IF(A487="NA","",VLOOKUP(A487,Chla!A$2:O$9999,15,FALSE))</f>
        <v>12.925020000000002</v>
      </c>
      <c r="S487" s="3">
        <f>IF(A487="NA","",VLOOKUP(A487,TSS!A$2:L$9999,12,FALSE))</f>
        <v>16</v>
      </c>
      <c r="T487" s="21">
        <f>IF(A487="NA","",VLOOKUP(A487,PCN!A$2:Q$9999,11,FALSE))</f>
        <v>0</v>
      </c>
      <c r="U487" s="21">
        <f>IF(A487="NA","",VLOOKUP(A487,PCN!A$2:Q$9999,12,FALSE))</f>
        <v>0</v>
      </c>
      <c r="V487" s="21">
        <f>IF(A487="NA","",VLOOKUP(A487,PCN!A$2:Q$9999,14,FALSE))</f>
        <v>0</v>
      </c>
      <c r="W487" s="21">
        <f>IF(A487="NA","",VLOOKUP(A487,PCN!A$2:Q$9999,15,FALSE))</f>
        <v>0</v>
      </c>
      <c r="X487" s="21">
        <f>IF(A487="NA","",VLOOKUP(A487,TN_DOC!A$2:I$9999,8,FALSE))</f>
        <v>0.29370000000000002</v>
      </c>
      <c r="Y487" s="21">
        <f>IF(A487="NA","",VLOOKUP(A487,TN_DOC!A$2:I$9999,9,FALSE))</f>
        <v>3.2719999999999998</v>
      </c>
      <c r="Z487" s="3"/>
    </row>
    <row r="488" spans="1:26" x14ac:dyDescent="0.2">
      <c r="A488" s="3">
        <v>11323</v>
      </c>
      <c r="B488" s="10" t="str">
        <f>IF(A488="NA","",VLOOKUP(A488,'QAQC ID Reference Page'!A$2:G$10999,2,FALSE))</f>
        <v>OBS0921</v>
      </c>
      <c r="C488" s="20">
        <f>IF(A488="NA","",VLOOKUP(A488,'QAQC ID Reference Page'!A$2:G$10999,3,FALSE))</f>
        <v>44448</v>
      </c>
      <c r="D488" s="12">
        <f>IF(A488="NA","",VLOOKUP(A488,'QAQC ID Reference Page'!A$2:G$10999,4,FALSE))</f>
        <v>0.30625000000000002</v>
      </c>
      <c r="E488" s="3">
        <f>IF(A488="NA","",VLOOKUP(A488,'QAQC ID Reference Page'!A$2:G$10999,5,FALSE))</f>
        <v>1016</v>
      </c>
      <c r="F488" s="3" t="str">
        <f>IF(A488="NA","",VLOOKUP(A488,'QAQC ID Reference Page'!A$2:G$10999,6,FALSE))</f>
        <v>B7C</v>
      </c>
      <c r="G488" s="3" t="str">
        <f>IF(A488="NA","",VLOOKUP(A488,'QAQC ID Reference Page'!A$2:G$10999,7,FALSE))</f>
        <v>B</v>
      </c>
      <c r="H488" s="21">
        <f>IF(A488="NA","",VLOOKUP(A488,'Water Data'!G$2:O$9999,2,FALSE))</f>
        <v>4.54</v>
      </c>
      <c r="I488" s="21">
        <f>IF(A488="NA","",VLOOKUP(A488,'Water Data'!G$2:O$9999,3,FALSE))</f>
        <v>28.2</v>
      </c>
      <c r="J488" s="3">
        <f>IF(A488="NA","",VLOOKUP(A488,'Water Data'!G$2:O$9999,4,FALSE))</f>
        <v>12.15</v>
      </c>
      <c r="K488" s="3">
        <f>IF(A488="NA","",VLOOKUP(A488,'Water Data'!G$2:O$9999,6,FALSE))</f>
        <v>7.7</v>
      </c>
      <c r="L488" s="26">
        <f>IF(A488="NA","",VLOOKUP(A488,'Water Data'!G$2:O$9999,9,FALSE))</f>
        <v>2.6563333330000001</v>
      </c>
      <c r="M488" s="22">
        <f>IF(A488="NA","",VLOOKUP(A488,Nutrients!A$2:L$9999,8,FALSE))</f>
        <v>0.46</v>
      </c>
      <c r="N488" s="22">
        <f>IF(A488="NA","",VLOOKUP(A488,Nutrients!A$2:L$9999,9,FALSE))</f>
        <v>0.24</v>
      </c>
      <c r="O488" s="23">
        <f>IF(A488="NA","",VLOOKUP(A488,Nutrients!A$2:L$9999,10,FALSE))</f>
        <v>0.14699999999999999</v>
      </c>
      <c r="P488" s="22">
        <f>IF(A488="NA","",VLOOKUP(A488,Nutrients!A$2:L$9999,11,FALSE))</f>
        <v>6.39</v>
      </c>
      <c r="Q488" s="24">
        <f>IF(A488="NA","",VLOOKUP(A488,Nutrients!A$2:L$9999,12,FALSE))</f>
        <v>20.190000000000001</v>
      </c>
      <c r="R488" s="26">
        <f>IF(A488="NA","",VLOOKUP(A488,Chla!A$2:O$9999,15,FALSE))</f>
        <v>8.7516159999999985</v>
      </c>
      <c r="S488" s="3">
        <f>IF(A488="NA","",VLOOKUP(A488,TSS!A$2:L$9999,12,FALSE))</f>
        <v>40</v>
      </c>
      <c r="T488" s="21">
        <f>IF(A488="NA","",VLOOKUP(A488,PCN!A$2:Q$9999,11,FALSE))</f>
        <v>0</v>
      </c>
      <c r="U488" s="21">
        <f>IF(A488="NA","",VLOOKUP(A488,PCN!A$2:Q$9999,12,FALSE))</f>
        <v>0</v>
      </c>
      <c r="V488" s="21">
        <f>IF(A488="NA","",VLOOKUP(A488,PCN!A$2:Q$9999,14,FALSE))</f>
        <v>0</v>
      </c>
      <c r="W488" s="21">
        <f>IF(A488="NA","",VLOOKUP(A488,PCN!A$2:Q$9999,15,FALSE))</f>
        <v>0</v>
      </c>
      <c r="X488" s="21">
        <f>IF(A488="NA","",VLOOKUP(A488,TN_DOC!A$2:I$9999,8,FALSE))</f>
        <v>0.21329999999999999</v>
      </c>
      <c r="Y488" s="21">
        <f>IF(A488="NA","",VLOOKUP(A488,TN_DOC!A$2:I$9999,9,FALSE))</f>
        <v>2.234</v>
      </c>
      <c r="Z488" s="3"/>
    </row>
    <row r="489" spans="1:26" x14ac:dyDescent="0.2">
      <c r="A489" s="3">
        <v>11337</v>
      </c>
      <c r="B489" s="10" t="str">
        <f>IF(A489="NA","",VLOOKUP(A489,'QAQC ID Reference Page'!A$2:G$10999,2,FALSE))</f>
        <v>OBS0921</v>
      </c>
      <c r="C489" s="20">
        <f>IF(A489="NA","",VLOOKUP(A489,'QAQC ID Reference Page'!A$2:G$10999,3,FALSE))</f>
        <v>44448</v>
      </c>
      <c r="D489" s="12">
        <f>IF(A489="NA","",VLOOKUP(A489,'QAQC ID Reference Page'!A$2:G$10999,4,FALSE))</f>
        <v>0.34375</v>
      </c>
      <c r="E489" s="3">
        <f>IF(A489="NA","",VLOOKUP(A489,'QAQC ID Reference Page'!A$2:G$10999,5,FALSE))</f>
        <v>1033</v>
      </c>
      <c r="F489" s="3" t="str">
        <f>IF(A489="NA","",VLOOKUP(A489,'QAQC ID Reference Page'!A$2:G$10999,6,FALSE))</f>
        <v>B11</v>
      </c>
      <c r="G489" s="3" t="str">
        <f>IF(A489="NA","",VLOOKUP(A489,'QAQC ID Reference Page'!A$2:G$10999,7,FALSE))</f>
        <v>S</v>
      </c>
      <c r="H489" s="21">
        <f>IF(A489="NA","",VLOOKUP(A489,'Water Data'!G$2:O$9999,2,FALSE))</f>
        <v>7</v>
      </c>
      <c r="I489" s="21">
        <f>IF(A489="NA","",VLOOKUP(A489,'Water Data'!G$2:O$9999,3,FALSE))</f>
        <v>27.8</v>
      </c>
      <c r="J489" s="3">
        <f>IF(A489="NA","",VLOOKUP(A489,'Water Data'!G$2:O$9999,4,FALSE))</f>
        <v>7.05</v>
      </c>
      <c r="K489" s="3">
        <f>IF(A489="NA","",VLOOKUP(A489,'Water Data'!G$2:O$9999,6,FALSE))</f>
        <v>8.25</v>
      </c>
      <c r="L489" s="26">
        <f>IF(A489="NA","",VLOOKUP(A489,'Water Data'!G$2:O$9999,9,FALSE))</f>
        <v>12.346666669999999</v>
      </c>
      <c r="M489" s="22">
        <f>IF(A489="NA","",VLOOKUP(A489,Nutrients!A$2:L$9999,8,FALSE))</f>
        <v>-0.16</v>
      </c>
      <c r="N489" s="22">
        <f>IF(A489="NA","",VLOOKUP(A489,Nutrients!A$2:L$9999,9,FALSE))</f>
        <v>7.0000000000000007E-2</v>
      </c>
      <c r="O489" s="23">
        <f>IF(A489="NA","",VLOOKUP(A489,Nutrients!A$2:L$9999,10,FALSE))</f>
        <v>-2E-3</v>
      </c>
      <c r="P489" s="22">
        <f>IF(A489="NA","",VLOOKUP(A489,Nutrients!A$2:L$9999,11,FALSE))</f>
        <v>1.29</v>
      </c>
      <c r="Q489" s="24">
        <f>IF(A489="NA","",VLOOKUP(A489,Nutrients!A$2:L$9999,12,FALSE))</f>
        <v>36.119999999999997</v>
      </c>
      <c r="R489" s="26">
        <f>IF(A489="NA","",VLOOKUP(A489,Chla!A$2:O$9999,15,FALSE))</f>
        <v>13.438876000000002</v>
      </c>
      <c r="S489" s="3">
        <f>IF(A489="NA","",VLOOKUP(A489,TSS!A$2:L$9999,12,FALSE))</f>
        <v>24</v>
      </c>
      <c r="T489" s="21">
        <f>IF(A489="NA","",VLOOKUP(A489,PCN!A$2:Q$9999,11,FALSE))</f>
        <v>0</v>
      </c>
      <c r="U489" s="21">
        <f>IF(A489="NA","",VLOOKUP(A489,PCN!A$2:Q$9999,12,FALSE))</f>
        <v>0</v>
      </c>
      <c r="V489" s="21" t="e">
        <f>IF(A489="NA","",VLOOKUP(A489,PCN!A$2:Q$9999,14,FALSE))</f>
        <v>#DIV/0!</v>
      </c>
      <c r="W489" s="21">
        <f>IF(A489="NA","",VLOOKUP(A489,PCN!A$2:Q$9999,15,FALSE))</f>
        <v>0</v>
      </c>
      <c r="X489" s="21">
        <f>IF(A489="NA","",VLOOKUP(A489,TN_DOC!A$2:I$9999,8,FALSE))</f>
        <v>0.36209999999999998</v>
      </c>
      <c r="Y489" s="21">
        <f>IF(A489="NA","",VLOOKUP(A489,TN_DOC!A$2:I$9999,9,FALSE))</f>
        <v>3.4079999999999999</v>
      </c>
      <c r="Z489" s="3"/>
    </row>
    <row r="490" spans="1:26" x14ac:dyDescent="0.2">
      <c r="A490" s="3">
        <v>11331</v>
      </c>
      <c r="B490" s="10" t="str">
        <f>IF(A490="NA","",VLOOKUP(A490,'QAQC ID Reference Page'!A$2:G$10999,2,FALSE))</f>
        <v>OBS0921</v>
      </c>
      <c r="C490" s="20">
        <f>IF(A490="NA","",VLOOKUP(A490,'QAQC ID Reference Page'!A$2:G$10999,3,FALSE))</f>
        <v>44448</v>
      </c>
      <c r="D490" s="12">
        <f>IF(A490="NA","",VLOOKUP(A490,'QAQC ID Reference Page'!A$2:G$10999,4,FALSE))</f>
        <v>0.36249999999999999</v>
      </c>
      <c r="E490" s="3">
        <f>IF(A490="NA","",VLOOKUP(A490,'QAQC ID Reference Page'!A$2:G$10999,5,FALSE))</f>
        <v>1025</v>
      </c>
      <c r="F490" s="3" t="str">
        <f>IF(A490="NA","",VLOOKUP(A490,'QAQC ID Reference Page'!A$2:G$10999,6,FALSE))</f>
        <v>BSR</v>
      </c>
      <c r="G490" s="3" t="str">
        <f>IF(A490="NA","",VLOOKUP(A490,'QAQC ID Reference Page'!A$2:G$10999,7,FALSE))</f>
        <v>S</v>
      </c>
      <c r="H490" s="21">
        <f>IF(A490="NA","",VLOOKUP(A490,'Water Data'!G$2:O$9999,2,FALSE))</f>
        <v>5.81</v>
      </c>
      <c r="I490" s="21">
        <f>IF(A490="NA","",VLOOKUP(A490,'Water Data'!G$2:O$9999,3,FALSE))</f>
        <v>28.5</v>
      </c>
      <c r="J490" s="3">
        <f>IF(A490="NA","",VLOOKUP(A490,'Water Data'!G$2:O$9999,4,FALSE))</f>
        <v>10.01</v>
      </c>
      <c r="K490" s="3">
        <f>IF(A490="NA","",VLOOKUP(A490,'Water Data'!G$2:O$9999,6,FALSE))</f>
        <v>7.51</v>
      </c>
      <c r="L490" s="26">
        <f>IF(A490="NA","",VLOOKUP(A490,'Water Data'!G$2:O$9999,9,FALSE))</f>
        <v>12.66333333</v>
      </c>
      <c r="M490" s="22">
        <f>IF(A490="NA","",VLOOKUP(A490,Nutrients!A$2:L$9999,8,FALSE))</f>
        <v>0.13</v>
      </c>
      <c r="N490" s="22">
        <f>IF(A490="NA","",VLOOKUP(A490,Nutrients!A$2:L$9999,9,FALSE))</f>
        <v>0.16</v>
      </c>
      <c r="O490" s="23">
        <f>IF(A490="NA","",VLOOKUP(A490,Nutrients!A$2:L$9999,10,FALSE))</f>
        <v>-8.9999999999999993E-3</v>
      </c>
      <c r="P490" s="22">
        <f>IF(A490="NA","",VLOOKUP(A490,Nutrients!A$2:L$9999,11,FALSE))</f>
        <v>1.3599999999999999</v>
      </c>
      <c r="Q490" s="24">
        <f>IF(A490="NA","",VLOOKUP(A490,Nutrients!A$2:L$9999,12,FALSE))</f>
        <v>11.49</v>
      </c>
      <c r="R490" s="26">
        <f>IF(A490="NA","",VLOOKUP(A490,Chla!A$2:O$9999,15,FALSE))</f>
        <v>18.209212000000004</v>
      </c>
      <c r="S490" s="3">
        <f>IF(A490="NA","",VLOOKUP(A490,TSS!A$2:L$9999,12,FALSE))</f>
        <v>48</v>
      </c>
      <c r="T490" s="21">
        <f>IF(A490="NA","",VLOOKUP(A490,PCN!A$2:Q$9999,11,FALSE))</f>
        <v>0</v>
      </c>
      <c r="U490" s="21">
        <f>IF(A490="NA","",VLOOKUP(A490,PCN!A$2:Q$9999,12,FALSE))</f>
        <v>0</v>
      </c>
      <c r="V490" s="21">
        <f>IF(A490="NA","",VLOOKUP(A490,PCN!A$2:Q$9999,14,FALSE))</f>
        <v>0</v>
      </c>
      <c r="W490" s="21">
        <f>IF(A490="NA","",VLOOKUP(A490,PCN!A$2:Q$9999,15,FALSE))</f>
        <v>0</v>
      </c>
      <c r="X490" s="21">
        <f>IF(A490="NA","",VLOOKUP(A490,TN_DOC!A$2:I$9999,8,FALSE))</f>
        <v>0.22489999999999999</v>
      </c>
      <c r="Y490" s="21">
        <f>IF(A490="NA","",VLOOKUP(A490,TN_DOC!A$2:I$9999,9,FALSE))</f>
        <v>3.1309999999999998</v>
      </c>
      <c r="Z490" s="3"/>
    </row>
    <row r="491" spans="1:26" x14ac:dyDescent="0.2">
      <c r="A491" s="3">
        <v>11322</v>
      </c>
      <c r="B491" s="10" t="str">
        <f>IF(A491="NA","",VLOOKUP(A491,'QAQC ID Reference Page'!A$2:G$10999,2,FALSE))</f>
        <v>OBS0921</v>
      </c>
      <c r="C491" s="20">
        <f>IF(A491="NA","",VLOOKUP(A491,'QAQC ID Reference Page'!A$2:G$10999,3,FALSE))</f>
        <v>44448</v>
      </c>
      <c r="D491" s="12">
        <f>IF(A491="NA","",VLOOKUP(A491,'QAQC ID Reference Page'!A$2:G$10999,4,FALSE))</f>
        <v>0.39305555555555555</v>
      </c>
      <c r="E491" s="3">
        <f>IF(A491="NA","",VLOOKUP(A491,'QAQC ID Reference Page'!A$2:G$10999,5,FALSE))</f>
        <v>1035</v>
      </c>
      <c r="F491" s="3" t="str">
        <f>IF(A491="NA","",VLOOKUP(A491,'QAQC ID Reference Page'!A$2:G$10999,6,FALSE))</f>
        <v>WB</v>
      </c>
      <c r="G491" s="3" t="str">
        <f>IF(A491="NA","",VLOOKUP(A491,'QAQC ID Reference Page'!A$2:G$10999,7,FALSE))</f>
        <v>S</v>
      </c>
      <c r="H491" s="21">
        <f>IF(A491="NA","",VLOOKUP(A491,'Water Data'!G$2:O$9999,2,FALSE))</f>
        <v>6.97</v>
      </c>
      <c r="I491" s="21">
        <f>IF(A491="NA","",VLOOKUP(A491,'Water Data'!G$2:O$9999,3,FALSE))</f>
        <v>27.9</v>
      </c>
      <c r="J491" s="3">
        <f>IF(A491="NA","",VLOOKUP(A491,'Water Data'!G$2:O$9999,4,FALSE))</f>
        <v>3.62</v>
      </c>
      <c r="K491" s="3">
        <f>IF(A491="NA","",VLOOKUP(A491,'Water Data'!G$2:O$9999,6,FALSE))</f>
        <v>7.3</v>
      </c>
      <c r="L491" s="26">
        <f>IF(A491="NA","",VLOOKUP(A491,'Water Data'!G$2:O$9999,9,FALSE))</f>
        <v>6.5786666670000002</v>
      </c>
      <c r="M491" s="22">
        <f>IF(A491="NA","",VLOOKUP(A491,Nutrients!A$2:L$9999,8,FALSE))</f>
        <v>3.37</v>
      </c>
      <c r="N491" s="22">
        <f>IF(A491="NA","",VLOOKUP(A491,Nutrients!A$2:L$9999,9,FALSE))</f>
        <v>0.11</v>
      </c>
      <c r="O491" s="23">
        <f>IF(A491="NA","",VLOOKUP(A491,Nutrients!A$2:L$9999,10,FALSE))</f>
        <v>9.5000000000000001E-2</v>
      </c>
      <c r="P491" s="22">
        <f>IF(A491="NA","",VLOOKUP(A491,Nutrients!A$2:L$9999,11,FALSE))</f>
        <v>1.5699999999999998</v>
      </c>
      <c r="Q491" s="24">
        <f>IF(A491="NA","",VLOOKUP(A491,Nutrients!A$2:L$9999,12,FALSE))</f>
        <v>38.479999999999997</v>
      </c>
      <c r="R491" s="26">
        <f>IF(A491="NA","",VLOOKUP(A491,Chla!A$2:O$9999,15,FALSE))</f>
        <v>31.864924000000002</v>
      </c>
      <c r="S491" s="3">
        <f>IF(A491="NA","",VLOOKUP(A491,TSS!A$2:L$9999,12,FALSE))</f>
        <v>20</v>
      </c>
      <c r="T491" s="21">
        <f>IF(A491="NA","",VLOOKUP(A491,PCN!A$2:Q$9999,11,FALSE))</f>
        <v>0</v>
      </c>
      <c r="U491" s="21">
        <f>IF(A491="NA","",VLOOKUP(A491,PCN!A$2:Q$9999,12,FALSE))</f>
        <v>0</v>
      </c>
      <c r="V491" s="21">
        <f>IF(A491="NA","",VLOOKUP(A491,PCN!A$2:Q$9999,14,FALSE))</f>
        <v>0</v>
      </c>
      <c r="W491" s="21">
        <f>IF(A491="NA","",VLOOKUP(A491,PCN!A$2:Q$9999,15,FALSE))</f>
        <v>0</v>
      </c>
      <c r="X491" s="21">
        <f>IF(A491="NA","",VLOOKUP(A491,TN_DOC!A$2:I$9999,8,FALSE))</f>
        <v>0.55630000000000002</v>
      </c>
      <c r="Y491" s="21">
        <f>IF(A491="NA","",VLOOKUP(A491,TN_DOC!A$2:I$9999,9,FALSE))</f>
        <v>4.75</v>
      </c>
      <c r="Z491" s="3"/>
    </row>
    <row r="492" spans="1:26" x14ac:dyDescent="0.2">
      <c r="A492" s="3">
        <v>11321</v>
      </c>
      <c r="B492" s="10" t="str">
        <f>IF(A492="NA","",VLOOKUP(A492,'QAQC ID Reference Page'!A$2:G$10999,2,FALSE))</f>
        <v>OBS0921</v>
      </c>
      <c r="C492" s="20">
        <f>IF(A492="NA","",VLOOKUP(A492,'QAQC ID Reference Page'!A$2:G$10999,3,FALSE))</f>
        <v>44448</v>
      </c>
      <c r="D492" s="12">
        <f>IF(A492="NA","",VLOOKUP(A492,'QAQC ID Reference Page'!A$2:G$10999,4,FALSE))</f>
        <v>0.42916666666666664</v>
      </c>
      <c r="E492" s="3">
        <f>IF(A492="NA","",VLOOKUP(A492,'QAQC ID Reference Page'!A$2:G$10999,5,FALSE))</f>
        <v>1024</v>
      </c>
      <c r="F492" s="3" t="str">
        <f>IF(A492="NA","",VLOOKUP(A492,'QAQC ID Reference Page'!A$2:G$10999,6,FALSE))</f>
        <v>C9</v>
      </c>
      <c r="G492" s="3" t="str">
        <f>IF(A492="NA","",VLOOKUP(A492,'QAQC ID Reference Page'!A$2:G$10999,7,FALSE))</f>
        <v>S</v>
      </c>
      <c r="H492" s="21">
        <f>IF(A492="NA","",VLOOKUP(A492,'Water Data'!G$2:O$9999,2,FALSE))</f>
        <v>6.37</v>
      </c>
      <c r="I492" s="21">
        <f>IF(A492="NA","",VLOOKUP(A492,'Water Data'!G$2:O$9999,3,FALSE))</f>
        <v>28.1</v>
      </c>
      <c r="J492" s="3">
        <f>IF(A492="NA","",VLOOKUP(A492,'Water Data'!G$2:O$9999,4,FALSE))</f>
        <v>6.39</v>
      </c>
      <c r="K492" s="3">
        <f>IF(A492="NA","",VLOOKUP(A492,'Water Data'!G$2:O$9999,6,FALSE))</f>
        <v>7.71</v>
      </c>
      <c r="L492" s="26">
        <f>IF(A492="NA","",VLOOKUP(A492,'Water Data'!G$2:O$9999,9,FALSE))</f>
        <v>12.08666667</v>
      </c>
      <c r="M492" s="22">
        <f>IF(A492="NA","",VLOOKUP(A492,Nutrients!A$2:L$9999,8,FALSE))</f>
        <v>0.2</v>
      </c>
      <c r="N492" s="22">
        <f>IF(A492="NA","",VLOOKUP(A492,Nutrients!A$2:L$9999,9,FALSE))</f>
        <v>0.06</v>
      </c>
      <c r="O492" s="23">
        <f>IF(A492="NA","",VLOOKUP(A492,Nutrients!A$2:L$9999,10,FALSE))</f>
        <v>8.2000000000000003E-2</v>
      </c>
      <c r="P492" s="22">
        <f>IF(A492="NA","",VLOOKUP(A492,Nutrients!A$2:L$9999,11,FALSE))</f>
        <v>1.04</v>
      </c>
      <c r="Q492" s="24">
        <f>IF(A492="NA","",VLOOKUP(A492,Nutrients!A$2:L$9999,12,FALSE))</f>
        <v>21.57</v>
      </c>
      <c r="R492" s="26">
        <f>IF(A492="NA","",VLOOKUP(A492,Chla!A$2:O$9999,15,FALSE))</f>
        <v>13.526836000000001</v>
      </c>
      <c r="S492" s="3">
        <f>IF(A492="NA","",VLOOKUP(A492,TSS!A$2:L$9999,12,FALSE))</f>
        <v>20</v>
      </c>
      <c r="T492" s="21">
        <f>IF(A492="NA","",VLOOKUP(A492,PCN!A$2:Q$9999,11,FALSE))</f>
        <v>0</v>
      </c>
      <c r="U492" s="21">
        <f>IF(A492="NA","",VLOOKUP(A492,PCN!A$2:Q$9999,12,FALSE))</f>
        <v>0</v>
      </c>
      <c r="V492" s="21">
        <f>IF(A492="NA","",VLOOKUP(A492,PCN!A$2:Q$9999,14,FALSE))</f>
        <v>0</v>
      </c>
      <c r="W492" s="21">
        <f>IF(A492="NA","",VLOOKUP(A492,PCN!A$2:Q$9999,15,FALSE))</f>
        <v>0</v>
      </c>
      <c r="X492" s="21">
        <f>IF(A492="NA","",VLOOKUP(A492,TN_DOC!A$2:I$9999,8,FALSE))</f>
        <v>0.24840000000000001</v>
      </c>
      <c r="Y492" s="21">
        <f>IF(A492="NA","",VLOOKUP(A492,TN_DOC!A$2:I$9999,9,FALSE))</f>
        <v>3.0249999999999999</v>
      </c>
      <c r="Z492" s="3"/>
    </row>
    <row r="493" spans="1:26" x14ac:dyDescent="0.2">
      <c r="A493" s="3">
        <v>11320</v>
      </c>
      <c r="B493" s="10" t="str">
        <f>IF(A493="NA","",VLOOKUP(A493,'QAQC ID Reference Page'!A$2:G$10999,2,FALSE))</f>
        <v>OBS0921</v>
      </c>
      <c r="C493" s="20">
        <f>IF(A493="NA","",VLOOKUP(A493,'QAQC ID Reference Page'!A$2:G$10999,3,FALSE))</f>
        <v>44448</v>
      </c>
      <c r="D493" s="12">
        <f>IF(A493="NA","",VLOOKUP(A493,'QAQC ID Reference Page'!A$2:G$10999,4,FALSE))</f>
        <v>0.47222222222222221</v>
      </c>
      <c r="E493" s="3">
        <f>IF(A493="NA","",VLOOKUP(A493,'QAQC ID Reference Page'!A$2:G$10999,5,FALSE))</f>
        <v>1027</v>
      </c>
      <c r="F493" s="3" t="str">
        <f>IF(A493="NA","",VLOOKUP(A493,'QAQC ID Reference Page'!A$2:G$10999,6,FALSE))</f>
        <v>C7C</v>
      </c>
      <c r="G493" s="3" t="str">
        <f>IF(A493="NA","",VLOOKUP(A493,'QAQC ID Reference Page'!A$2:G$10999,7,FALSE))</f>
        <v>S</v>
      </c>
      <c r="H493" s="21">
        <f>IF(A493="NA","",VLOOKUP(A493,'Water Data'!G$2:O$9999,2,FALSE))</f>
        <v>7.07</v>
      </c>
      <c r="I493" s="21">
        <f>IF(A493="NA","",VLOOKUP(A493,'Water Data'!G$2:O$9999,3,FALSE))</f>
        <v>28.3</v>
      </c>
      <c r="J493" s="3">
        <f>IF(A493="NA","",VLOOKUP(A493,'Water Data'!G$2:O$9999,4,FALSE))</f>
        <v>3.73</v>
      </c>
      <c r="K493" s="3">
        <f>IF(A493="NA","",VLOOKUP(A493,'Water Data'!G$2:O$9999,6,FALSE))</f>
        <v>7.72</v>
      </c>
      <c r="L493" s="26">
        <f>IF(A493="NA","",VLOOKUP(A493,'Water Data'!G$2:O$9999,9,FALSE))</f>
        <v>10.83</v>
      </c>
      <c r="M493" s="22">
        <f>IF(A493="NA","",VLOOKUP(A493,Nutrients!A$2:L$9999,8,FALSE))</f>
        <v>0.91</v>
      </c>
      <c r="N493" s="22">
        <f>IF(A493="NA","",VLOOKUP(A493,Nutrients!A$2:L$9999,9,FALSE))</f>
        <v>7.0000000000000007E-2</v>
      </c>
      <c r="O493" s="23">
        <f>IF(A493="NA","",VLOOKUP(A493,Nutrients!A$2:L$9999,10,FALSE))</f>
        <v>1.4E-2</v>
      </c>
      <c r="P493" s="22">
        <f>IF(A493="NA","",VLOOKUP(A493,Nutrients!A$2:L$9999,11,FALSE))</f>
        <v>2.09</v>
      </c>
      <c r="Q493" s="24">
        <f>IF(A493="NA","",VLOOKUP(A493,Nutrients!A$2:L$9999,12,FALSE))</f>
        <v>38.39</v>
      </c>
      <c r="R493" s="26">
        <f>IF(A493="NA","",VLOOKUP(A493,Chla!A$2:O$9999,15,FALSE))</f>
        <v>10.943496</v>
      </c>
      <c r="S493" s="3">
        <f>IF(A493="NA","",VLOOKUP(A493,TSS!A$2:L$9999,12,FALSE))</f>
        <v>20</v>
      </c>
      <c r="T493" s="21">
        <f>IF(A493="NA","",VLOOKUP(A493,PCN!A$2:Q$9999,11,FALSE))</f>
        <v>0</v>
      </c>
      <c r="U493" s="21">
        <f>IF(A493="NA","",VLOOKUP(A493,PCN!A$2:Q$9999,12,FALSE))</f>
        <v>0</v>
      </c>
      <c r="V493" s="21">
        <f>IF(A493="NA","",VLOOKUP(A493,PCN!A$2:Q$9999,14,FALSE))</f>
        <v>0</v>
      </c>
      <c r="W493" s="21">
        <f>IF(A493="NA","",VLOOKUP(A493,PCN!A$2:Q$9999,15,FALSE))</f>
        <v>0</v>
      </c>
      <c r="X493" s="21">
        <f>IF(A493="NA","",VLOOKUP(A493,TN_DOC!A$2:I$9999,8,FALSE))</f>
        <v>0</v>
      </c>
      <c r="Y493" s="21">
        <f>IF(A493="NA","",VLOOKUP(A493,TN_DOC!A$2:I$9999,9,FALSE))</f>
        <v>0</v>
      </c>
      <c r="Z493" s="3"/>
    </row>
    <row r="494" spans="1:26" x14ac:dyDescent="0.2">
      <c r="A494" s="3">
        <v>11336</v>
      </c>
      <c r="B494" s="10" t="str">
        <f>IF(A494="NA","",VLOOKUP(A494,'QAQC ID Reference Page'!A$2:G$10999,2,FALSE))</f>
        <v>OBS0921</v>
      </c>
      <c r="C494" s="20">
        <f>IF(A494="NA","",VLOOKUP(A494,'QAQC ID Reference Page'!A$2:G$10999,3,FALSE))</f>
        <v>44448</v>
      </c>
      <c r="D494" s="12">
        <f>IF(A494="NA","",VLOOKUP(A494,'QAQC ID Reference Page'!A$2:G$10999,4,FALSE))</f>
        <v>0.47222222222222221</v>
      </c>
      <c r="E494" s="3">
        <f>IF(A494="NA","",VLOOKUP(A494,'QAQC ID Reference Page'!A$2:G$10999,5,FALSE))</f>
        <v>1006</v>
      </c>
      <c r="F494" s="3" t="str">
        <f>IF(A494="NA","",VLOOKUP(A494,'QAQC ID Reference Page'!A$2:G$10999,6,FALSE))</f>
        <v>C7C</v>
      </c>
      <c r="G494" s="3" t="str">
        <f>IF(A494="NA","",VLOOKUP(A494,'QAQC ID Reference Page'!A$2:G$10999,7,FALSE))</f>
        <v>B</v>
      </c>
      <c r="H494" s="21">
        <f>IF(A494="NA","",VLOOKUP(A494,'Water Data'!G$2:O$9999,2,FALSE))</f>
        <v>3.74</v>
      </c>
      <c r="I494" s="21">
        <f>IF(A494="NA","",VLOOKUP(A494,'Water Data'!G$2:O$9999,3,FALSE))</f>
        <v>28.7</v>
      </c>
      <c r="J494" s="3">
        <f>IF(A494="NA","",VLOOKUP(A494,'Water Data'!G$2:O$9999,4,FALSE))</f>
        <v>13.66</v>
      </c>
      <c r="K494" s="3">
        <f>IF(A494="NA","",VLOOKUP(A494,'Water Data'!G$2:O$9999,6,FALSE))</f>
        <v>7.68</v>
      </c>
      <c r="L494" s="26">
        <f>IF(A494="NA","",VLOOKUP(A494,'Water Data'!G$2:O$9999,9,FALSE))</f>
        <v>17.170000000000002</v>
      </c>
      <c r="M494" s="22">
        <f>IF(A494="NA","",VLOOKUP(A494,Nutrients!A$2:L$9999,8,FALSE))</f>
        <v>1.23</v>
      </c>
      <c r="N494" s="22">
        <f>IF(A494="NA","",VLOOKUP(A494,Nutrients!A$2:L$9999,9,FALSE))</f>
        <v>0.66</v>
      </c>
      <c r="O494" s="23">
        <f>IF(A494="NA","",VLOOKUP(A494,Nutrients!A$2:L$9999,10,FALSE))</f>
        <v>0.251</v>
      </c>
      <c r="P494" s="22">
        <f>IF(A494="NA","",VLOOKUP(A494,Nutrients!A$2:L$9999,11,FALSE))</f>
        <v>16.690000000000001</v>
      </c>
      <c r="Q494" s="24">
        <f>IF(A494="NA","",VLOOKUP(A494,Nutrients!A$2:L$9999,12,FALSE))</f>
        <v>38.630000000000003</v>
      </c>
      <c r="R494" s="26">
        <f>IF(A494="NA","",VLOOKUP(A494,Chla!A$2:O$9999,15,FALSE))</f>
        <v>7.9893679999999989</v>
      </c>
      <c r="S494" s="3">
        <f>IF(A494="NA","",VLOOKUP(A494,TSS!A$2:L$9999,12,FALSE))</f>
        <v>40</v>
      </c>
      <c r="T494" s="21">
        <f>IF(A494="NA","",VLOOKUP(A494,PCN!A$2:Q$9999,11,FALSE))</f>
        <v>0</v>
      </c>
      <c r="U494" s="21">
        <f>IF(A494="NA","",VLOOKUP(A494,PCN!A$2:Q$9999,12,FALSE))</f>
        <v>0</v>
      </c>
      <c r="V494" s="21" t="e">
        <f>IF(A494="NA","",VLOOKUP(A494,PCN!A$2:Q$9999,14,FALSE))</f>
        <v>#DIV/0!</v>
      </c>
      <c r="W494" s="21">
        <f>IF(A494="NA","",VLOOKUP(A494,PCN!A$2:Q$9999,15,FALSE))</f>
        <v>0</v>
      </c>
      <c r="X494" s="21">
        <f>IF(A494="NA","",VLOOKUP(A494,TN_DOC!A$2:I$9999,8,FALSE))</f>
        <v>0.26040000000000002</v>
      </c>
      <c r="Y494" s="21">
        <f>IF(A494="NA","",VLOOKUP(A494,TN_DOC!A$2:I$9999,9,FALSE))</f>
        <v>2.5289999999999999</v>
      </c>
      <c r="Z494" s="3"/>
    </row>
    <row r="495" spans="1:26" x14ac:dyDescent="0.2">
      <c r="A495" s="3">
        <v>11329</v>
      </c>
      <c r="B495" s="10" t="str">
        <f>IF(A495="NA","",VLOOKUP(A495,'QAQC ID Reference Page'!A$2:G$10999,2,FALSE))</f>
        <v>OBS0921</v>
      </c>
      <c r="C495" s="20">
        <f>IF(A495="NA","",VLOOKUP(A495,'QAQC ID Reference Page'!A$2:G$10999,3,FALSE))</f>
        <v>44448</v>
      </c>
      <c r="D495" s="12">
        <f>IF(A495="NA","",VLOOKUP(A495,'QAQC ID Reference Page'!A$2:G$10999,4,FALSE))</f>
        <v>0.50208333333333333</v>
      </c>
      <c r="E495" s="3">
        <f>IF(A495="NA","",VLOOKUP(A495,'QAQC ID Reference Page'!A$2:G$10999,5,FALSE))</f>
        <v>1011</v>
      </c>
      <c r="F495" s="3" t="str">
        <f>IF(A495="NA","",VLOOKUP(A495,'QAQC ID Reference Page'!A$2:G$10999,6,FALSE))</f>
        <v>C5-1</v>
      </c>
      <c r="G495" s="3" t="str">
        <f>IF(A495="NA","",VLOOKUP(A495,'QAQC ID Reference Page'!A$2:G$10999,7,FALSE))</f>
        <v>S</v>
      </c>
      <c r="H495" s="21">
        <f>IF(A495="NA","",VLOOKUP(A495,'Water Data'!G$2:O$9999,2,FALSE))</f>
        <v>8.5299999999999994</v>
      </c>
      <c r="I495" s="21">
        <f>IF(A495="NA","",VLOOKUP(A495,'Water Data'!G$2:O$9999,3,FALSE))</f>
        <v>29.2</v>
      </c>
      <c r="J495" s="3">
        <f>IF(A495="NA","",VLOOKUP(A495,'Water Data'!G$2:O$9999,4,FALSE))</f>
        <v>3.46</v>
      </c>
      <c r="K495" s="3">
        <f>IF(A495="NA","",VLOOKUP(A495,'Water Data'!G$2:O$9999,6,FALSE))</f>
        <v>8.2799999999999994</v>
      </c>
      <c r="L495" s="26">
        <f>IF(A495="NA","",VLOOKUP(A495,'Water Data'!G$2:O$9999,9,FALSE))</f>
        <v>9.7490000000000006</v>
      </c>
      <c r="M495" s="22">
        <f>IF(A495="NA","",VLOOKUP(A495,Nutrients!A$2:L$9999,8,FALSE))</f>
        <v>0.02</v>
      </c>
      <c r="N495" s="22">
        <f>IF(A495="NA","",VLOOKUP(A495,Nutrients!A$2:L$9999,9,FALSE))</f>
        <v>0.12</v>
      </c>
      <c r="O495" s="23">
        <f>IF(A495="NA","",VLOOKUP(A495,Nutrients!A$2:L$9999,10,FALSE))</f>
        <v>-5.0000000000000001E-3</v>
      </c>
      <c r="P495" s="22">
        <f>IF(A495="NA","",VLOOKUP(A495,Nutrients!A$2:L$9999,11,FALSE))</f>
        <v>1.17</v>
      </c>
      <c r="Q495" s="24">
        <f>IF(A495="NA","",VLOOKUP(A495,Nutrients!A$2:L$9999,12,FALSE))</f>
        <v>57.85</v>
      </c>
      <c r="R495" s="26">
        <f>IF(A495="NA","",VLOOKUP(A495,Chla!A$2:O$9999,15,FALSE))</f>
        <v>13.137447999999999</v>
      </c>
      <c r="S495" s="3">
        <f>IF(A495="NA","",VLOOKUP(A495,TSS!A$2:L$9999,12,FALSE))</f>
        <v>20</v>
      </c>
      <c r="T495" s="21">
        <f>IF(A495="NA","",VLOOKUP(A495,PCN!A$2:Q$9999,11,FALSE))</f>
        <v>0</v>
      </c>
      <c r="U495" s="21">
        <f>IF(A495="NA","",VLOOKUP(A495,PCN!A$2:Q$9999,12,FALSE))</f>
        <v>0</v>
      </c>
      <c r="V495" s="21">
        <f>IF(A495="NA","",VLOOKUP(A495,PCN!A$2:Q$9999,14,FALSE))</f>
        <v>0</v>
      </c>
      <c r="W495" s="21">
        <f>IF(A495="NA","",VLOOKUP(A495,PCN!A$2:Q$9999,15,FALSE))</f>
        <v>0</v>
      </c>
      <c r="X495" s="21">
        <f>IF(A495="NA","",VLOOKUP(A495,TN_DOC!A$2:I$9999,8,FALSE))</f>
        <v>0.3604</v>
      </c>
      <c r="Y495" s="21">
        <f>IF(A495="NA","",VLOOKUP(A495,TN_DOC!A$2:I$9999,9,FALSE))</f>
        <v>3.3359999999999999</v>
      </c>
      <c r="Z495" s="3"/>
    </row>
    <row r="496" spans="1:26" x14ac:dyDescent="0.2">
      <c r="A496" s="3">
        <v>11326</v>
      </c>
      <c r="B496" s="10" t="str">
        <f>IF(A496="NA","",VLOOKUP(A496,'QAQC ID Reference Page'!A$2:G$10999,2,FALSE))</f>
        <v>OBS0921</v>
      </c>
      <c r="C496" s="20">
        <f>IF(A496="NA","",VLOOKUP(A496,'QAQC ID Reference Page'!A$2:G$10999,3,FALSE))</f>
        <v>44448</v>
      </c>
      <c r="D496" s="12">
        <f>IF(A496="NA","",VLOOKUP(A496,'QAQC ID Reference Page'!A$2:G$10999,4,FALSE))</f>
        <v>0.51597222222222228</v>
      </c>
      <c r="E496" s="3">
        <f>IF(A496="NA","",VLOOKUP(A496,'QAQC ID Reference Page'!A$2:G$10999,5,FALSE))</f>
        <v>1026</v>
      </c>
      <c r="F496" s="3" t="str">
        <f>IF(A496="NA","",VLOOKUP(A496,'QAQC ID Reference Page'!A$2:G$10999,6,FALSE))</f>
        <v>C4</v>
      </c>
      <c r="G496" s="3" t="str">
        <f>IF(A496="NA","",VLOOKUP(A496,'QAQC ID Reference Page'!A$2:G$10999,7,FALSE))</f>
        <v>S</v>
      </c>
      <c r="H496" s="21">
        <f>IF(A496="NA","",VLOOKUP(A496,'Water Data'!G$2:O$9999,2,FALSE))</f>
        <v>8.0500000000000007</v>
      </c>
      <c r="I496" s="21">
        <f>IF(A496="NA","",VLOOKUP(A496,'Water Data'!G$2:O$9999,3,FALSE))</f>
        <v>28.9</v>
      </c>
      <c r="J496" s="3">
        <f>IF(A496="NA","",VLOOKUP(A496,'Water Data'!G$2:O$9999,4,FALSE))</f>
        <v>4.9000000000000004</v>
      </c>
      <c r="K496" s="3">
        <f>IF(A496="NA","",VLOOKUP(A496,'Water Data'!G$2:O$9999,6,FALSE))</f>
        <v>8.3699999999999992</v>
      </c>
      <c r="L496" s="26">
        <f>IF(A496="NA","",VLOOKUP(A496,'Water Data'!G$2:O$9999,9,FALSE))</f>
        <v>11.47</v>
      </c>
      <c r="M496" s="22">
        <f>IF(A496="NA","",VLOOKUP(A496,Nutrients!A$2:L$9999,8,FALSE))</f>
        <v>-0.05</v>
      </c>
      <c r="N496" s="22">
        <f>IF(A496="NA","",VLOOKUP(A496,Nutrients!A$2:L$9999,9,FALSE))</f>
        <v>0.19</v>
      </c>
      <c r="O496" s="23">
        <f>IF(A496="NA","",VLOOKUP(A496,Nutrients!A$2:L$9999,10,FALSE))</f>
        <v>-7.0000000000000001E-3</v>
      </c>
      <c r="P496" s="22">
        <f>IF(A496="NA","",VLOOKUP(A496,Nutrients!A$2:L$9999,11,FALSE))</f>
        <v>0.99</v>
      </c>
      <c r="Q496" s="24">
        <f>IF(A496="NA","",VLOOKUP(A496,Nutrients!A$2:L$9999,12,FALSE))</f>
        <v>39.119999999999997</v>
      </c>
      <c r="R496" s="26">
        <f>IF(A496="NA","",VLOOKUP(A496,Chla!A$2:O$9999,15,FALSE))</f>
        <v>17.511883999999998</v>
      </c>
      <c r="S496" s="3">
        <f>IF(A496="NA","",VLOOKUP(A496,TSS!A$2:L$9999,12,FALSE))</f>
        <v>16</v>
      </c>
      <c r="T496" s="21">
        <f>IF(A496="NA","",VLOOKUP(A496,PCN!A$2:Q$9999,11,FALSE))</f>
        <v>0</v>
      </c>
      <c r="U496" s="21">
        <f>IF(A496="NA","",VLOOKUP(A496,PCN!A$2:Q$9999,12,FALSE))</f>
        <v>0</v>
      </c>
      <c r="V496" s="21">
        <f>IF(A496="NA","",VLOOKUP(A496,PCN!A$2:Q$9999,14,FALSE))</f>
        <v>0</v>
      </c>
      <c r="W496" s="21">
        <f>IF(A496="NA","",VLOOKUP(A496,PCN!A$2:Q$9999,15,FALSE))</f>
        <v>0</v>
      </c>
      <c r="X496" s="21">
        <f>IF(A496="NA","",VLOOKUP(A496,TN_DOC!A$2:I$9999,8,FALSE))</f>
        <v>0.16439999999999999</v>
      </c>
      <c r="Y496" s="21">
        <f>IF(A496="NA","",VLOOKUP(A496,TN_DOC!A$2:I$9999,9,FALSE))</f>
        <v>3.9089999999999998</v>
      </c>
      <c r="Z496" s="3"/>
    </row>
    <row r="497" spans="1:26" x14ac:dyDescent="0.2">
      <c r="A497" s="3">
        <v>11324</v>
      </c>
      <c r="B497" s="10" t="str">
        <f>IF(A497="NA","",VLOOKUP(A497,'QAQC ID Reference Page'!A$2:G$10999,2,FALSE))</f>
        <v>OBS0921</v>
      </c>
      <c r="C497" s="20">
        <f>IF(A497="NA","",VLOOKUP(A497,'QAQC ID Reference Page'!A$2:G$10999,3,FALSE))</f>
        <v>44448</v>
      </c>
      <c r="D497" s="12">
        <f>IF(A497="NA","",VLOOKUP(A497,'QAQC ID Reference Page'!A$2:G$10999,4,FALSE))</f>
        <v>0.53749999999999998</v>
      </c>
      <c r="E497" s="3">
        <f>IF(A497="NA","",VLOOKUP(A497,'QAQC ID Reference Page'!A$2:G$10999,5,FALSE))</f>
        <v>1005</v>
      </c>
      <c r="F497" s="3" t="str">
        <f>IF(A497="NA","",VLOOKUP(A497,'QAQC ID Reference Page'!A$2:G$10999,6,FALSE))</f>
        <v>WFR</v>
      </c>
      <c r="G497" s="3" t="str">
        <f>IF(A497="NA","",VLOOKUP(A497,'QAQC ID Reference Page'!A$2:G$10999,7,FALSE))</f>
        <v>S</v>
      </c>
      <c r="H497" s="21">
        <f>IF(A497="NA","",VLOOKUP(A497,'Water Data'!G$2:O$9999,2,FALSE))</f>
        <v>7.2</v>
      </c>
      <c r="I497" s="21">
        <f>IF(A497="NA","",VLOOKUP(A497,'Water Data'!G$2:O$9999,3,FALSE))</f>
        <v>28.7</v>
      </c>
      <c r="J497" s="3">
        <f>IF(A497="NA","",VLOOKUP(A497,'Water Data'!G$2:O$9999,4,FALSE))</f>
        <v>7.94</v>
      </c>
      <c r="K497" s="3">
        <f>IF(A497="NA","",VLOOKUP(A497,'Water Data'!G$2:O$9999,6,FALSE))</f>
        <v>8.15</v>
      </c>
      <c r="L497" s="26">
        <f>IF(A497="NA","",VLOOKUP(A497,'Water Data'!G$2:O$9999,9,FALSE))</f>
        <v>12.876666670000001</v>
      </c>
      <c r="M497" s="22">
        <f>IF(A497="NA","",VLOOKUP(A497,Nutrients!A$2:L$9999,8,FALSE))</f>
        <v>0.03</v>
      </c>
      <c r="N497" s="22">
        <f>IF(A497="NA","",VLOOKUP(A497,Nutrients!A$2:L$9999,9,FALSE))</f>
        <v>0.45</v>
      </c>
      <c r="O497" s="23">
        <f>IF(A497="NA","",VLOOKUP(A497,Nutrients!A$2:L$9999,10,FALSE))</f>
        <v>-0.01</v>
      </c>
      <c r="P497" s="22">
        <f>IF(A497="NA","",VLOOKUP(A497,Nutrients!A$2:L$9999,11,FALSE))</f>
        <v>1.01</v>
      </c>
      <c r="Q497" s="24">
        <f>IF(A497="NA","",VLOOKUP(A497,Nutrients!A$2:L$9999,12,FALSE))</f>
        <v>3.81</v>
      </c>
      <c r="R497" s="26">
        <f>IF(A497="NA","",VLOOKUP(A497,Chla!A$2:O$9999,15,FALSE))</f>
        <v>20.341939999999997</v>
      </c>
      <c r="S497" s="3">
        <f>IF(A497="NA","",VLOOKUP(A497,TSS!A$2:L$9999,12,FALSE))</f>
        <v>44</v>
      </c>
      <c r="T497" s="21">
        <f>IF(A497="NA","",VLOOKUP(A497,PCN!A$2:Q$9999,11,FALSE))</f>
        <v>0</v>
      </c>
      <c r="U497" s="21">
        <f>IF(A497="NA","",VLOOKUP(A497,PCN!A$2:Q$9999,12,FALSE))</f>
        <v>0</v>
      </c>
      <c r="V497" s="21">
        <f>IF(A497="NA","",VLOOKUP(A497,PCN!A$2:Q$9999,14,FALSE))</f>
        <v>0</v>
      </c>
      <c r="W497" s="21">
        <f>IF(A497="NA","",VLOOKUP(A497,PCN!A$2:Q$9999,15,FALSE))</f>
        <v>0</v>
      </c>
      <c r="X497" s="21">
        <f>IF(A497="NA","",VLOOKUP(A497,TN_DOC!A$2:I$9999,8,FALSE))</f>
        <v>0.19070000000000001</v>
      </c>
      <c r="Y497" s="21">
        <f>IF(A497="NA","",VLOOKUP(A497,TN_DOC!A$2:I$9999,9,FALSE))</f>
        <v>3.5049999999999999</v>
      </c>
      <c r="Z497" s="3"/>
    </row>
    <row r="498" spans="1:26" x14ac:dyDescent="0.2">
      <c r="A498" s="3">
        <v>11328</v>
      </c>
      <c r="B498" s="10" t="str">
        <f>IF(A498="NA","",VLOOKUP(A498,'QAQC ID Reference Page'!A$2:G$10999,2,FALSE))</f>
        <v>OBS0921</v>
      </c>
      <c r="C498" s="20">
        <f>IF(A498="NA","",VLOOKUP(A498,'QAQC ID Reference Page'!A$2:G$10999,3,FALSE))</f>
        <v>44448</v>
      </c>
      <c r="D498" s="12">
        <f>IF(A498="NA","",VLOOKUP(A498,'QAQC ID Reference Page'!A$2:G$10999,4,FALSE))</f>
        <v>0.55138888888888893</v>
      </c>
      <c r="E498" s="3">
        <f>IF(A498="NA","",VLOOKUP(A498,'QAQC ID Reference Page'!A$2:G$10999,5,FALSE))</f>
        <v>1036</v>
      </c>
      <c r="F498" s="3" t="str">
        <f>IF(A498="NA","",VLOOKUP(A498,'QAQC ID Reference Page'!A$2:G$10999,6,FALSE))</f>
        <v>BLB</v>
      </c>
      <c r="G498" s="3" t="str">
        <f>IF(A498="NA","",VLOOKUP(A498,'QAQC ID Reference Page'!A$2:G$10999,7,FALSE))</f>
        <v>S</v>
      </c>
      <c r="H498" s="21">
        <f>IF(A498="NA","",VLOOKUP(A498,'Water Data'!G$2:O$9999,2,FALSE))</f>
        <v>7.11</v>
      </c>
      <c r="I498" s="21">
        <f>IF(A498="NA","",VLOOKUP(A498,'Water Data'!G$2:O$9999,3,FALSE))</f>
        <v>28.8</v>
      </c>
      <c r="J498" s="3">
        <f>IF(A498="NA","",VLOOKUP(A498,'Water Data'!G$2:O$9999,4,FALSE))</f>
        <v>9.82</v>
      </c>
      <c r="K498" s="3">
        <f>IF(A498="NA","",VLOOKUP(A498,'Water Data'!G$2:O$9999,6,FALSE))</f>
        <v>7.89</v>
      </c>
      <c r="L498" s="26">
        <f>IF(A498="NA","",VLOOKUP(A498,'Water Data'!G$2:O$9999,9,FALSE))</f>
        <v>12.71</v>
      </c>
      <c r="M498" s="22">
        <f>IF(A498="NA","",VLOOKUP(A498,Nutrients!A$2:L$9999,8,FALSE))</f>
        <v>0.19</v>
      </c>
      <c r="N498" s="22">
        <f>IF(A498="NA","",VLOOKUP(A498,Nutrients!A$2:L$9999,9,FALSE))</f>
        <v>0.14000000000000001</v>
      </c>
      <c r="O498" s="23">
        <f>IF(A498="NA","",VLOOKUP(A498,Nutrients!A$2:L$9999,10,FALSE))</f>
        <v>3.0000000000000001E-3</v>
      </c>
      <c r="P498" s="22">
        <f>IF(A498="NA","",VLOOKUP(A498,Nutrients!A$2:L$9999,11,FALSE))</f>
        <v>1.46</v>
      </c>
      <c r="Q498" s="24">
        <f>IF(A498="NA","",VLOOKUP(A498,Nutrients!A$2:L$9999,12,FALSE))</f>
        <v>6.85</v>
      </c>
      <c r="R498" s="26">
        <f>IF(A498="NA","",VLOOKUP(A498,Chla!A$2:O$9999,15,FALSE))</f>
        <v>16.27638</v>
      </c>
      <c r="S498" s="3">
        <f>IF(A498="NA","",VLOOKUP(A498,TSS!A$2:L$9999,12,FALSE))</f>
        <v>40</v>
      </c>
      <c r="T498" s="21">
        <f>IF(A498="NA","",VLOOKUP(A498,PCN!A$2:Q$9999,11,FALSE))</f>
        <v>0</v>
      </c>
      <c r="U498" s="21">
        <f>IF(A498="NA","",VLOOKUP(A498,PCN!A$2:Q$9999,12,FALSE))</f>
        <v>0</v>
      </c>
      <c r="V498" s="21">
        <f>IF(A498="NA","",VLOOKUP(A498,PCN!A$2:Q$9999,14,FALSE))</f>
        <v>0</v>
      </c>
      <c r="W498" s="21">
        <f>IF(A498="NA","",VLOOKUP(A498,PCN!A$2:Q$9999,15,FALSE))</f>
        <v>0</v>
      </c>
      <c r="X498" s="21">
        <f>IF(A498="NA","",VLOOKUP(A498,TN_DOC!A$2:I$9999,8,FALSE))</f>
        <v>0.15160000000000001</v>
      </c>
      <c r="Y498" s="21">
        <f>IF(A498="NA","",VLOOKUP(A498,TN_DOC!A$2:I$9999,9,FALSE))</f>
        <v>1.8819999999999999</v>
      </c>
      <c r="Z498" s="3"/>
    </row>
    <row r="499" spans="1:26" x14ac:dyDescent="0.2">
      <c r="A499" s="3">
        <v>11330</v>
      </c>
      <c r="B499" s="10" t="str">
        <f>IF(A499="NA","",VLOOKUP(A499,'QAQC ID Reference Page'!A$2:G$10999,2,FALSE))</f>
        <v>OBS0921</v>
      </c>
      <c r="C499" s="20">
        <f>IF(A499="NA","",VLOOKUP(A499,'QAQC ID Reference Page'!A$2:G$10999,3,FALSE))</f>
        <v>44448</v>
      </c>
      <c r="D499" s="12">
        <f>IF(A499="NA","",VLOOKUP(A499,'QAQC ID Reference Page'!A$2:G$10999,4,FALSE))</f>
        <v>0.56805555555555554</v>
      </c>
      <c r="E499" s="3">
        <f>IF(A499="NA","",VLOOKUP(A499,'QAQC ID Reference Page'!A$2:G$10999,5,FALSE))</f>
        <v>1030</v>
      </c>
      <c r="F499" s="3" t="str">
        <f>IF(A499="NA","",VLOOKUP(A499,'QAQC ID Reference Page'!A$2:G$10999,6,FALSE))</f>
        <v>E1</v>
      </c>
      <c r="G499" s="3" t="str">
        <f>IF(A499="NA","",VLOOKUP(A499,'QAQC ID Reference Page'!A$2:G$10999,7,FALSE))</f>
        <v>S</v>
      </c>
      <c r="H499" s="21">
        <f>IF(A499="NA","",VLOOKUP(A499,'Water Data'!G$2:O$9999,2,FALSE))</f>
        <v>7.7</v>
      </c>
      <c r="I499" s="21">
        <f>IF(A499="NA","",VLOOKUP(A499,'Water Data'!G$2:O$9999,3,FALSE))</f>
        <v>28.8</v>
      </c>
      <c r="J499" s="3">
        <f>IF(A499="NA","",VLOOKUP(A499,'Water Data'!G$2:O$9999,4,FALSE))</f>
        <v>13.56</v>
      </c>
      <c r="K499" s="3">
        <f>IF(A499="NA","",VLOOKUP(A499,'Water Data'!G$2:O$9999,6,FALSE))</f>
        <v>8.2799999999999994</v>
      </c>
      <c r="L499" s="26">
        <f>IF(A499="NA","",VLOOKUP(A499,'Water Data'!G$2:O$9999,9,FALSE))</f>
        <v>15.154999999999999</v>
      </c>
      <c r="M499" s="22">
        <f>IF(A499="NA","",VLOOKUP(A499,Nutrients!A$2:L$9999,8,FALSE))</f>
        <v>-0.02</v>
      </c>
      <c r="N499" s="22">
        <f>IF(A499="NA","",VLOOKUP(A499,Nutrients!A$2:L$9999,9,FALSE))</f>
        <v>0.06</v>
      </c>
      <c r="O499" s="23">
        <f>IF(A499="NA","",VLOOKUP(A499,Nutrients!A$2:L$9999,10,FALSE))</f>
        <v>-0.01</v>
      </c>
      <c r="P499" s="22">
        <f>IF(A499="NA","",VLOOKUP(A499,Nutrients!A$2:L$9999,11,FALSE))</f>
        <v>0.57999999999999996</v>
      </c>
      <c r="Q499" s="24">
        <f>IF(A499="NA","",VLOOKUP(A499,Nutrients!A$2:L$9999,12,FALSE))</f>
        <v>2.98</v>
      </c>
      <c r="R499" s="26">
        <f>IF(A499="NA","",VLOOKUP(A499,Chla!A$2:O$9999,15,FALSE))</f>
        <v>13.134440000000001</v>
      </c>
      <c r="S499" s="3">
        <f>IF(A499="NA","",VLOOKUP(A499,TSS!A$2:L$9999,12,FALSE))</f>
        <v>48</v>
      </c>
      <c r="T499" s="21">
        <f>IF(A499="NA","",VLOOKUP(A499,PCN!A$2:Q$9999,11,FALSE))</f>
        <v>0</v>
      </c>
      <c r="U499" s="21">
        <f>IF(A499="NA","",VLOOKUP(A499,PCN!A$2:Q$9999,12,FALSE))</f>
        <v>0</v>
      </c>
      <c r="V499" s="21">
        <f>IF(A499="NA","",VLOOKUP(A499,PCN!A$2:Q$9999,14,FALSE))</f>
        <v>0</v>
      </c>
      <c r="W499" s="21">
        <f>IF(A499="NA","",VLOOKUP(A499,PCN!A$2:Q$9999,15,FALSE))</f>
        <v>0</v>
      </c>
      <c r="X499" s="21">
        <f>IF(A499="NA","",VLOOKUP(A499,TN_DOC!A$2:I$9999,8,FALSE))</f>
        <v>0.1754</v>
      </c>
      <c r="Y499" s="21">
        <f>IF(A499="NA","",VLOOKUP(A499,TN_DOC!A$2:I$9999,9,FALSE))</f>
        <v>2.4289999999999998</v>
      </c>
      <c r="Z499" s="3"/>
    </row>
    <row r="500" spans="1:26" x14ac:dyDescent="0.2">
      <c r="A500" s="3">
        <v>11327</v>
      </c>
      <c r="B500" s="10" t="str">
        <f>IF(A500="NA","",VLOOKUP(A500,'QAQC ID Reference Page'!A$2:G$10999,2,FALSE))</f>
        <v>OBS0921</v>
      </c>
      <c r="C500" s="20">
        <f>IF(A500="NA","",VLOOKUP(A500,'QAQC ID Reference Page'!A$2:G$10999,3,FALSE))</f>
        <v>44448</v>
      </c>
      <c r="D500" s="12">
        <f>IF(A500="NA","",VLOOKUP(A500,'QAQC ID Reference Page'!A$2:G$10999,4,FALSE))</f>
        <v>0.57777777777777772</v>
      </c>
      <c r="E500" s="3">
        <f>IF(A500="NA","",VLOOKUP(A500,'QAQC ID Reference Page'!A$2:G$10999,5,FALSE))</f>
        <v>1010</v>
      </c>
      <c r="F500" s="3" t="str">
        <f>IF(A500="NA","",VLOOKUP(A500,'QAQC ID Reference Page'!A$2:G$10999,6,FALSE))</f>
        <v>D1</v>
      </c>
      <c r="G500" s="3" t="str">
        <f>IF(A500="NA","",VLOOKUP(A500,'QAQC ID Reference Page'!A$2:G$10999,7,FALSE))</f>
        <v>S</v>
      </c>
      <c r="H500" s="21">
        <f>IF(A500="NA","",VLOOKUP(A500,'Water Data'!G$2:O$9999,2,FALSE))</f>
        <v>9.9600000000000009</v>
      </c>
      <c r="I500" s="21">
        <f>IF(A500="NA","",VLOOKUP(A500,'Water Data'!G$2:O$9999,3,FALSE))</f>
        <v>29.3</v>
      </c>
      <c r="J500" s="3">
        <f>IF(A500="NA","",VLOOKUP(A500,'Water Data'!G$2:O$9999,4,FALSE))</f>
        <v>12.17</v>
      </c>
      <c r="K500" s="3">
        <f>IF(A500="NA","",VLOOKUP(A500,'Water Data'!G$2:O$9999,6,FALSE))</f>
        <v>8.49</v>
      </c>
      <c r="L500" s="26">
        <f>IF(A500="NA","",VLOOKUP(A500,'Water Data'!G$2:O$9999,9,FALSE))</f>
        <v>13.71666667</v>
      </c>
      <c r="M500" s="22">
        <f>IF(A500="NA","",VLOOKUP(A500,Nutrients!A$2:L$9999,8,FALSE))</f>
        <v>-0.1</v>
      </c>
      <c r="N500" s="22">
        <f>IF(A500="NA","",VLOOKUP(A500,Nutrients!A$2:L$9999,9,FALSE))</f>
        <v>0.12</v>
      </c>
      <c r="O500" s="23">
        <f>IF(A500="NA","",VLOOKUP(A500,Nutrients!A$2:L$9999,10,FALSE))</f>
        <v>-8.0000000000000002E-3</v>
      </c>
      <c r="P500" s="22">
        <f>IF(A500="NA","",VLOOKUP(A500,Nutrients!A$2:L$9999,11,FALSE))</f>
        <v>3.3</v>
      </c>
      <c r="Q500" s="24">
        <f>IF(A500="NA","",VLOOKUP(A500,Nutrients!A$2:L$9999,12,FALSE))</f>
        <v>13.12</v>
      </c>
      <c r="R500" s="26">
        <f>IF(A500="NA","",VLOOKUP(A500,Chla!A$2:O$9999,15,FALSE))</f>
        <v>24.731324000000001</v>
      </c>
      <c r="S500" s="3">
        <f>IF(A500="NA","",VLOOKUP(A500,TSS!A$2:L$9999,12,FALSE))</f>
        <v>48</v>
      </c>
      <c r="T500" s="21">
        <f>IF(A500="NA","",VLOOKUP(A500,PCN!A$2:Q$9999,11,FALSE))</f>
        <v>0</v>
      </c>
      <c r="U500" s="21">
        <f>IF(A500="NA","",VLOOKUP(A500,PCN!A$2:Q$9999,12,FALSE))</f>
        <v>0</v>
      </c>
      <c r="V500" s="21">
        <f>IF(A500="NA","",VLOOKUP(A500,PCN!A$2:Q$9999,14,FALSE))</f>
        <v>0</v>
      </c>
      <c r="W500" s="21">
        <f>IF(A500="NA","",VLOOKUP(A500,PCN!A$2:Q$9999,15,FALSE))</f>
        <v>0</v>
      </c>
      <c r="X500" s="21">
        <f>IF(A500="NA","",VLOOKUP(A500,TN_DOC!A$2:I$9999,8,FALSE))</f>
        <v>0.1673</v>
      </c>
      <c r="Y500" s="21">
        <f>IF(A500="NA","",VLOOKUP(A500,TN_DOC!A$2:I$9999,9,FALSE))</f>
        <v>2.6280000000000001</v>
      </c>
      <c r="Z500" s="3"/>
    </row>
    <row r="501" spans="1:26" x14ac:dyDescent="0.2">
      <c r="A501" s="3">
        <v>11332</v>
      </c>
      <c r="B501" s="10" t="str">
        <f>IF(A501="NA","",VLOOKUP(A501,'QAQC ID Reference Page'!A$2:G$10999,2,FALSE))</f>
        <v>OBS0921</v>
      </c>
      <c r="C501" s="20">
        <f>IF(A501="NA","",VLOOKUP(A501,'QAQC ID Reference Page'!A$2:G$10999,3,FALSE))</f>
        <v>44448</v>
      </c>
      <c r="D501" s="12">
        <f>IF(A501="NA","",VLOOKUP(A501,'QAQC ID Reference Page'!A$2:G$10999,4,FALSE))</f>
        <v>0.59791666666666665</v>
      </c>
      <c r="E501" s="3">
        <f>IF(A501="NA","",VLOOKUP(A501,'QAQC ID Reference Page'!A$2:G$10999,5,FALSE))</f>
        <v>1021</v>
      </c>
      <c r="F501" s="3" t="str">
        <f>IF(A501="NA","",VLOOKUP(A501,'QAQC ID Reference Page'!A$2:G$10999,6,FALSE))</f>
        <v>C1</v>
      </c>
      <c r="G501" s="3" t="str">
        <f>IF(A501="NA","",VLOOKUP(A501,'QAQC ID Reference Page'!A$2:G$10999,7,FALSE))</f>
        <v>S</v>
      </c>
      <c r="H501" s="21">
        <f>IF(A501="NA","",VLOOKUP(A501,'Water Data'!G$2:O$9999,2,FALSE))</f>
        <v>7.79</v>
      </c>
      <c r="I501" s="21">
        <f>IF(A501="NA","",VLOOKUP(A501,'Water Data'!G$2:O$9999,3,FALSE))</f>
        <v>29.3</v>
      </c>
      <c r="J501" s="3">
        <f>IF(A501="NA","",VLOOKUP(A501,'Water Data'!G$2:O$9999,4,FALSE))</f>
        <v>11.44</v>
      </c>
      <c r="K501" s="3">
        <f>IF(A501="NA","",VLOOKUP(A501,'Water Data'!G$2:O$9999,6,FALSE))</f>
        <v>8.3699999999999992</v>
      </c>
      <c r="L501" s="26">
        <f>IF(A501="NA","",VLOOKUP(A501,'Water Data'!G$2:O$9999,9,FALSE))</f>
        <v>13.936666669999999</v>
      </c>
      <c r="M501" s="22">
        <f>IF(A501="NA","",VLOOKUP(A501,Nutrients!A$2:L$9999,8,FALSE))</f>
        <v>0.02</v>
      </c>
      <c r="N501" s="22">
        <f>IF(A501="NA","",VLOOKUP(A501,Nutrients!A$2:L$9999,9,FALSE))</f>
        <v>7.0000000000000007E-2</v>
      </c>
      <c r="O501" s="23">
        <f>IF(A501="NA","",VLOOKUP(A501,Nutrients!A$2:L$9999,10,FALSE))</f>
        <v>-0.01</v>
      </c>
      <c r="P501" s="22">
        <f>IF(A501="NA","",VLOOKUP(A501,Nutrients!A$2:L$9999,11,FALSE))</f>
        <v>0.38</v>
      </c>
      <c r="Q501" s="24">
        <f>IF(A501="NA","",VLOOKUP(A501,Nutrients!A$2:L$9999,12,FALSE))</f>
        <v>11.12</v>
      </c>
      <c r="R501" s="26">
        <f>IF(A501="NA","",VLOOKUP(A501,Chla!A$2:O$9999,15,FALSE))</f>
        <v>9.9477040000000017</v>
      </c>
      <c r="S501" s="3">
        <f>IF(A501="NA","",VLOOKUP(A501,TSS!A$2:L$9999,12,FALSE))</f>
        <v>36</v>
      </c>
      <c r="T501" s="21">
        <f>IF(A501="NA","",VLOOKUP(A501,PCN!A$2:Q$9999,11,FALSE))</f>
        <v>0</v>
      </c>
      <c r="U501" s="21">
        <f>IF(A501="NA","",VLOOKUP(A501,PCN!A$2:Q$9999,12,FALSE))</f>
        <v>0</v>
      </c>
      <c r="V501" s="21">
        <f>IF(A501="NA","",VLOOKUP(A501,PCN!A$2:Q$9999,14,FALSE))</f>
        <v>0</v>
      </c>
      <c r="W501" s="21">
        <f>IF(A501="NA","",VLOOKUP(A501,PCN!A$2:Q$9999,15,FALSE))</f>
        <v>0</v>
      </c>
      <c r="X501" s="21">
        <f>IF(A501="NA","",VLOOKUP(A501,TN_DOC!A$2:I$9999,8,FALSE))</f>
        <v>0.2702</v>
      </c>
      <c r="Y501" s="21">
        <f>IF(A501="NA","",VLOOKUP(A501,TN_DOC!A$2:I$9999,9,FALSE))</f>
        <v>3.0369999999999999</v>
      </c>
      <c r="Z501" s="3"/>
    </row>
    <row r="502" spans="1:26" x14ac:dyDescent="0.2">
      <c r="A502" s="3">
        <v>11333</v>
      </c>
      <c r="B502" s="10" t="str">
        <f>IF(A502="NA","",VLOOKUP(A502,'QAQC ID Reference Page'!A$2:G$10999,2,FALSE))</f>
        <v>OBS0921</v>
      </c>
      <c r="C502" s="20">
        <f>IF(A502="NA","",VLOOKUP(A502,'QAQC ID Reference Page'!A$2:G$10999,3,FALSE))</f>
        <v>44448</v>
      </c>
      <c r="D502" s="12">
        <f>IF(A502="NA","",VLOOKUP(A502,'QAQC ID Reference Page'!A$2:G$10999,4,FALSE))</f>
        <v>0.59791666666666665</v>
      </c>
      <c r="E502" s="3">
        <f>IF(A502="NA","",VLOOKUP(A502,'QAQC ID Reference Page'!A$2:G$10999,5,FALSE))</f>
        <v>1001</v>
      </c>
      <c r="F502" s="3" t="str">
        <f>IF(A502="NA","",VLOOKUP(A502,'QAQC ID Reference Page'!A$2:G$10999,6,FALSE))</f>
        <v>C1</v>
      </c>
      <c r="G502" s="3" t="str">
        <f>IF(A502="NA","",VLOOKUP(A502,'QAQC ID Reference Page'!A$2:G$10999,7,FALSE))</f>
        <v>B</v>
      </c>
      <c r="H502" s="21">
        <f>IF(A502="NA","",VLOOKUP(A502,'Water Data'!G$2:O$9999,2,FALSE))</f>
        <v>7.39</v>
      </c>
      <c r="I502" s="21">
        <f>IF(A502="NA","",VLOOKUP(A502,'Water Data'!G$2:O$9999,3,FALSE))</f>
        <v>29.1</v>
      </c>
      <c r="J502" s="3">
        <f>IF(A502="NA","",VLOOKUP(A502,'Water Data'!G$2:O$9999,4,FALSE))</f>
        <v>13.81</v>
      </c>
      <c r="K502" s="3">
        <f>IF(A502="NA","",VLOOKUP(A502,'Water Data'!G$2:O$9999,6,FALSE))</f>
        <v>8.32</v>
      </c>
      <c r="L502" s="26">
        <f>IF(A502="NA","",VLOOKUP(A502,'Water Data'!G$2:O$9999,9,FALSE))</f>
        <v>15.18333333</v>
      </c>
      <c r="M502" s="22">
        <f>IF(A502="NA","",VLOOKUP(A502,Nutrients!A$2:L$9999,8,FALSE))</f>
        <v>-0.02</v>
      </c>
      <c r="N502" s="22">
        <f>IF(A502="NA","",VLOOKUP(A502,Nutrients!A$2:L$9999,9,FALSE))</f>
        <v>0.09</v>
      </c>
      <c r="O502" s="23">
        <f>IF(A502="NA","",VLOOKUP(A502,Nutrients!A$2:L$9999,10,FALSE))</f>
        <v>-8.0000000000000002E-3</v>
      </c>
      <c r="P502" s="22">
        <f>IF(A502="NA","",VLOOKUP(A502,Nutrients!A$2:L$9999,11,FALSE))</f>
        <v>4.76</v>
      </c>
      <c r="Q502" s="24">
        <f>IF(A502="NA","",VLOOKUP(A502,Nutrients!A$2:L$9999,12,FALSE))</f>
        <v>8.67</v>
      </c>
      <c r="R502" s="26">
        <f>IF(A502="NA","",VLOOKUP(A502,Chla!A$2:O$9999,15,FALSE))</f>
        <v>9.2583199999999994</v>
      </c>
      <c r="S502" s="3">
        <f>IF(A502="NA","",VLOOKUP(A502,TSS!A$2:L$9999,12,FALSE))</f>
        <v>40</v>
      </c>
      <c r="T502" s="21">
        <f>IF(A502="NA","",VLOOKUP(A502,PCN!A$2:Q$9999,11,FALSE))</f>
        <v>0</v>
      </c>
      <c r="U502" s="21">
        <f>IF(A502="NA","",VLOOKUP(A502,PCN!A$2:Q$9999,12,FALSE))</f>
        <v>0</v>
      </c>
      <c r="V502" s="21">
        <f>IF(A502="NA","",VLOOKUP(A502,PCN!A$2:Q$9999,14,FALSE))</f>
        <v>0</v>
      </c>
      <c r="W502" s="21">
        <f>IF(A502="NA","",VLOOKUP(A502,PCN!A$2:Q$9999,15,FALSE))</f>
        <v>0</v>
      </c>
      <c r="X502" s="21">
        <f>IF(A502="NA","",VLOOKUP(A502,TN_DOC!A$2:I$9999,8,FALSE))</f>
        <v>0.24560000000000001</v>
      </c>
      <c r="Y502" s="21">
        <f>IF(A502="NA","",VLOOKUP(A502,TN_DOC!A$2:I$9999,9,FALSE))</f>
        <v>2.738</v>
      </c>
      <c r="Z502" s="3"/>
    </row>
    <row r="503" spans="1:26" x14ac:dyDescent="0.2">
      <c r="A503" s="3">
        <v>11335</v>
      </c>
      <c r="B503" s="10" t="str">
        <f>IF(A503="NA","",VLOOKUP(A503,'QAQC ID Reference Page'!A$2:G$10999,2,FALSE))</f>
        <v>OBS0921</v>
      </c>
      <c r="C503" s="20">
        <f>IF(A503="NA","",VLOOKUP(A503,'QAQC ID Reference Page'!A$2:G$10999,3,FALSE))</f>
        <v>44448</v>
      </c>
      <c r="D503" s="12">
        <f>IF(A503="NA","",VLOOKUP(A503,'QAQC ID Reference Page'!A$2:G$10999,4,FALSE))</f>
        <v>0.60763888888888884</v>
      </c>
      <c r="E503" s="3">
        <f>IF(A503="NA","",VLOOKUP(A503,'QAQC ID Reference Page'!A$2:G$10999,5,FALSE))</f>
        <v>1015</v>
      </c>
      <c r="F503" s="3" t="str">
        <f>IF(A503="NA","",VLOOKUP(A503,'QAQC ID Reference Page'!A$2:G$10999,6,FALSE))</f>
        <v>B1</v>
      </c>
      <c r="G503" s="3" t="str">
        <f>IF(A503="NA","",VLOOKUP(A503,'QAQC ID Reference Page'!A$2:G$10999,7,FALSE))</f>
        <v>S</v>
      </c>
      <c r="H503" s="21">
        <f>IF(A503="NA","",VLOOKUP(A503,'Water Data'!G$2:O$9999,2,FALSE))</f>
        <v>7.57</v>
      </c>
      <c r="I503" s="21">
        <f>IF(A503="NA","",VLOOKUP(A503,'Water Data'!G$2:O$9999,3,FALSE))</f>
        <v>29.2</v>
      </c>
      <c r="J503" s="3">
        <f>IF(A503="NA","",VLOOKUP(A503,'Water Data'!G$2:O$9999,4,FALSE))</f>
        <v>12.59</v>
      </c>
      <c r="K503" s="3">
        <f>IF(A503="NA","",VLOOKUP(A503,'Water Data'!G$2:O$9999,6,FALSE))</f>
        <v>8.3000000000000007</v>
      </c>
      <c r="L503" s="26">
        <f>IF(A503="NA","",VLOOKUP(A503,'Water Data'!G$2:O$9999,9,FALSE))</f>
        <v>14.766666669999999</v>
      </c>
      <c r="M503" s="22">
        <f>IF(A503="NA","",VLOOKUP(A503,Nutrients!A$2:L$9999,8,FALSE))</f>
        <v>-0.02</v>
      </c>
      <c r="N503" s="22">
        <f>IF(A503="NA","",VLOOKUP(A503,Nutrients!A$2:L$9999,9,FALSE))</f>
        <v>7.0000000000000007E-2</v>
      </c>
      <c r="O503" s="23">
        <f>IF(A503="NA","",VLOOKUP(A503,Nutrients!A$2:L$9999,10,FALSE))</f>
        <v>-5.0000000000000001E-3</v>
      </c>
      <c r="P503" s="22">
        <f>IF(A503="NA","",VLOOKUP(A503,Nutrients!A$2:L$9999,11,FALSE))</f>
        <v>3.59</v>
      </c>
      <c r="Q503" s="24">
        <f>IF(A503="NA","",VLOOKUP(A503,Nutrients!A$2:L$9999,12,FALSE))</f>
        <v>19.5</v>
      </c>
      <c r="R503" s="26">
        <f>IF(A503="NA","",VLOOKUP(A503,Chla!A$2:O$9999,15,FALSE))</f>
        <v>8.2078159999999993</v>
      </c>
      <c r="S503" s="3">
        <f>IF(A503="NA","",VLOOKUP(A503,TSS!A$2:L$9999,12,FALSE))</f>
        <v>40</v>
      </c>
      <c r="T503" s="21">
        <f>IF(A503="NA","",VLOOKUP(A503,PCN!A$2:Q$9999,11,FALSE))</f>
        <v>0</v>
      </c>
      <c r="U503" s="21">
        <f>IF(A503="NA","",VLOOKUP(A503,PCN!A$2:Q$9999,12,FALSE))</f>
        <v>0</v>
      </c>
      <c r="V503" s="21">
        <f>IF(A503="NA","",VLOOKUP(A503,PCN!A$2:Q$9999,14,FALSE))</f>
        <v>0</v>
      </c>
      <c r="W503" s="21">
        <f>IF(A503="NA","",VLOOKUP(A503,PCN!A$2:Q$9999,15,FALSE))</f>
        <v>0</v>
      </c>
      <c r="X503" s="21">
        <f>IF(A503="NA","",VLOOKUP(A503,TN_DOC!A$2:I$9999,8,FALSE))</f>
        <v>0.1734</v>
      </c>
      <c r="Y503" s="21">
        <f>IF(A503="NA","",VLOOKUP(A503,TN_DOC!A$2:I$9999,9,FALSE))</f>
        <v>2.1349999999999998</v>
      </c>
      <c r="Z503" s="3"/>
    </row>
    <row r="504" spans="1:26" x14ac:dyDescent="0.2">
      <c r="A504" s="3">
        <v>11338</v>
      </c>
      <c r="B504" s="10" t="str">
        <f>IF(A504="NA","",VLOOKUP(A504,'QAQC ID Reference Page'!A$2:G$10999,2,FALSE))</f>
        <v>OBS0921</v>
      </c>
      <c r="C504" s="20">
        <f>IF(A504="NA","",VLOOKUP(A504,'QAQC ID Reference Page'!A$2:G$10999,3,FALSE))</f>
        <v>44448</v>
      </c>
      <c r="D504" s="12">
        <f>IF(A504="NA","",VLOOKUP(A504,'QAQC ID Reference Page'!A$2:G$10999,4,FALSE))</f>
        <v>0.60763888888888884</v>
      </c>
      <c r="E504" s="3">
        <f>IF(A504="NA","",VLOOKUP(A504,'QAQC ID Reference Page'!A$2:G$10999,5,FALSE))</f>
        <v>1034</v>
      </c>
      <c r="F504" s="3" t="str">
        <f>IF(A504="NA","",VLOOKUP(A504,'QAQC ID Reference Page'!A$2:G$10999,6,FALSE))</f>
        <v>B1</v>
      </c>
      <c r="G504" s="3" t="str">
        <f>IF(A504="NA","",VLOOKUP(A504,'QAQC ID Reference Page'!A$2:G$10999,7,FALSE))</f>
        <v>B</v>
      </c>
      <c r="H504" s="21">
        <f>IF(A504="NA","",VLOOKUP(A504,'Water Data'!G$2:O$9999,2,FALSE))</f>
        <v>5.67</v>
      </c>
      <c r="I504" s="21">
        <f>IF(A504="NA","",VLOOKUP(A504,'Water Data'!G$2:O$9999,3,FALSE))</f>
        <v>29</v>
      </c>
      <c r="J504" s="3">
        <f>IF(A504="NA","",VLOOKUP(A504,'Water Data'!G$2:O$9999,4,FALSE))</f>
        <v>19.55</v>
      </c>
      <c r="K504" s="3">
        <f>IF(A504="NA","",VLOOKUP(A504,'Water Data'!G$2:O$9999,6,FALSE))</f>
        <v>8.1</v>
      </c>
      <c r="L504" s="26">
        <f>IF(A504="NA","",VLOOKUP(A504,'Water Data'!G$2:O$9999,9,FALSE))</f>
        <v>18.99666667</v>
      </c>
      <c r="M504" s="22">
        <f>IF(A504="NA","",VLOOKUP(A504,Nutrients!A$2:L$9999,8,FALSE))</f>
        <v>0.64</v>
      </c>
      <c r="N504" s="22">
        <f>IF(A504="NA","",VLOOKUP(A504,Nutrients!A$2:L$9999,9,FALSE))</f>
        <v>0.24</v>
      </c>
      <c r="O504" s="23">
        <f>IF(A504="NA","",VLOOKUP(A504,Nutrients!A$2:L$9999,10,FALSE))</f>
        <v>0.223</v>
      </c>
      <c r="P504" s="22">
        <f>IF(A504="NA","",VLOOKUP(A504,Nutrients!A$2:L$9999,11,FALSE))</f>
        <v>10.38</v>
      </c>
      <c r="Q504" s="24">
        <f>IF(A504="NA","",VLOOKUP(A504,Nutrients!A$2:L$9999,12,FALSE))</f>
        <v>17.170000000000002</v>
      </c>
      <c r="R504" s="26">
        <f>IF(A504="NA","",VLOOKUP(A504,Chla!A$2:O$9999,15,FALSE))</f>
        <v>6.6758680000000004</v>
      </c>
      <c r="S504" s="3">
        <f>IF(A504="NA","",VLOOKUP(A504,TSS!A$2:L$9999,12,FALSE))</f>
        <v>72</v>
      </c>
      <c r="T504" s="21">
        <f>IF(A504="NA","",VLOOKUP(A504,PCN!A$2:Q$9999,11,FALSE))</f>
        <v>0</v>
      </c>
      <c r="U504" s="21">
        <f>IF(A504="NA","",VLOOKUP(A504,PCN!A$2:Q$9999,12,FALSE))</f>
        <v>0</v>
      </c>
      <c r="V504" s="21" t="e">
        <f>IF(A504="NA","",VLOOKUP(A504,PCN!A$2:Q$9999,14,FALSE))</f>
        <v>#DIV/0!</v>
      </c>
      <c r="W504" s="21">
        <f>IF(A504="NA","",VLOOKUP(A504,PCN!A$2:Q$9999,15,FALSE))</f>
        <v>0</v>
      </c>
      <c r="X504" s="21">
        <f>IF(A504="NA","",VLOOKUP(A504,TN_DOC!A$2:I$9999,8,FALSE))</f>
        <v>0.20369999999999999</v>
      </c>
      <c r="Y504" s="21">
        <f>IF(A504="NA","",VLOOKUP(A504,TN_DOC!A$2:I$9999,9,FALSE))</f>
        <v>1.9630000000000001</v>
      </c>
      <c r="Z504" s="3"/>
    </row>
    <row r="505" spans="1:26" x14ac:dyDescent="0.2">
      <c r="A505" s="3">
        <v>11325</v>
      </c>
      <c r="B505" s="10" t="str">
        <f>IF(A505="NA","",VLOOKUP(A505,'QAQC ID Reference Page'!A$2:G$10999,2,FALSE))</f>
        <v>OBS0921</v>
      </c>
      <c r="C505" s="20">
        <f>IF(A505="NA","",VLOOKUP(A505,'QAQC ID Reference Page'!A$2:G$10999,3,FALSE))</f>
        <v>44448</v>
      </c>
      <c r="D505" s="12">
        <f>IF(A505="NA","",VLOOKUP(A505,'QAQC ID Reference Page'!A$2:G$10999,4,FALSE))</f>
        <v>0.62986111111111109</v>
      </c>
      <c r="E505" s="3">
        <f>IF(A505="NA","",VLOOKUP(A505,'QAQC ID Reference Page'!A$2:G$10999,5,FALSE))</f>
        <v>1037</v>
      </c>
      <c r="F505" s="3" t="str">
        <f>IF(A505="NA","",VLOOKUP(A505,'QAQC ID Reference Page'!A$2:G$10999,6,FALSE))</f>
        <v>B4</v>
      </c>
      <c r="G505" s="3" t="str">
        <f>IF(A505="NA","",VLOOKUP(A505,'QAQC ID Reference Page'!A$2:G$10999,7,FALSE))</f>
        <v>S</v>
      </c>
      <c r="H505" s="21">
        <f>IF(A505="NA","",VLOOKUP(A505,'Water Data'!G$2:O$9999,2,FALSE))</f>
        <v>8.2100000000000009</v>
      </c>
      <c r="I505" s="21">
        <f>IF(A505="NA","",VLOOKUP(A505,'Water Data'!G$2:O$9999,3,FALSE))</f>
        <v>28.8</v>
      </c>
      <c r="J505" s="3">
        <f>IF(A505="NA","",VLOOKUP(A505,'Water Data'!G$2:O$9999,4,FALSE))</f>
        <v>7.76</v>
      </c>
      <c r="K505" s="3">
        <f>IF(A505="NA","",VLOOKUP(A505,'Water Data'!G$2:O$9999,6,FALSE))</f>
        <v>8.36</v>
      </c>
      <c r="L505" s="26">
        <f>IF(A505="NA","",VLOOKUP(A505,'Water Data'!G$2:O$9999,9,FALSE))</f>
        <v>12.2</v>
      </c>
      <c r="M505" s="22">
        <f>IF(A505="NA","",VLOOKUP(A505,Nutrients!A$2:L$9999,8,FALSE))</f>
        <v>-0.14000000000000001</v>
      </c>
      <c r="N505" s="22">
        <f>IF(A505="NA","",VLOOKUP(A505,Nutrients!A$2:L$9999,9,FALSE))</f>
        <v>0.05</v>
      </c>
      <c r="O505" s="23">
        <f>IF(A505="NA","",VLOOKUP(A505,Nutrients!A$2:L$9999,10,FALSE))</f>
        <v>-8.0000000000000002E-3</v>
      </c>
      <c r="P505" s="22">
        <f>IF(A505="NA","",VLOOKUP(A505,Nutrients!A$2:L$9999,11,FALSE))</f>
        <v>0.73</v>
      </c>
      <c r="Q505" s="24">
        <f>IF(A505="NA","",VLOOKUP(A505,Nutrients!A$2:L$9999,12,FALSE))</f>
        <v>23.22</v>
      </c>
      <c r="R505" s="26">
        <f>IF(A505="NA","",VLOOKUP(A505,Chla!A$2:O$9999,15,FALSE))</f>
        <v>14.056528</v>
      </c>
      <c r="S505" s="3">
        <f>IF(A505="NA","",VLOOKUP(A505,TSS!A$2:L$9999,12,FALSE))</f>
        <v>28</v>
      </c>
      <c r="T505" s="21">
        <f>IF(A505="NA","",VLOOKUP(A505,PCN!A$2:Q$9999,11,FALSE))</f>
        <v>0</v>
      </c>
      <c r="U505" s="21">
        <f>IF(A505="NA","",VLOOKUP(A505,PCN!A$2:Q$9999,12,FALSE))</f>
        <v>0</v>
      </c>
      <c r="V505" s="21">
        <f>IF(A505="NA","",VLOOKUP(A505,PCN!A$2:Q$9999,14,FALSE))</f>
        <v>0</v>
      </c>
      <c r="W505" s="21">
        <f>IF(A505="NA","",VLOOKUP(A505,PCN!A$2:Q$9999,15,FALSE))</f>
        <v>0</v>
      </c>
      <c r="X505" s="21">
        <f>IF(A505="NA","",VLOOKUP(A505,TN_DOC!A$2:I$9999,8,FALSE))</f>
        <v>0.31109999999999999</v>
      </c>
      <c r="Y505" s="21">
        <f>IF(A505="NA","",VLOOKUP(A505,TN_DOC!A$2:I$9999,9,FALSE))</f>
        <v>3.29</v>
      </c>
      <c r="Z505" s="3"/>
    </row>
    <row r="506" spans="1:26" x14ac:dyDescent="0.2">
      <c r="A506" s="3">
        <v>11408</v>
      </c>
      <c r="B506" s="10" t="str">
        <f>IF(A506="NA","",VLOOKUP(A506,'QAQC ID Reference Page'!A$2:G$10999,2,FALSE))</f>
        <v>OBS1021</v>
      </c>
      <c r="C506" s="20">
        <f>IF(A506="NA","",VLOOKUP(A506,'QAQC ID Reference Page'!A$2:G$10999,3,FALSE))</f>
        <v>44488</v>
      </c>
      <c r="D506" s="12">
        <f>IF(A506="NA","",VLOOKUP(A506,'QAQC ID Reference Page'!A$2:G$10999,4,FALSE))</f>
        <v>0.29722222222222222</v>
      </c>
      <c r="E506" s="3">
        <f>IF(A506="NA","",VLOOKUP(A506,'QAQC ID Reference Page'!A$2:G$10999,5,FALSE))</f>
        <v>1042</v>
      </c>
      <c r="F506" s="3" t="str">
        <f>IF(A506="NA","",VLOOKUP(A506,'QAQC ID Reference Page'!A$2:G$10999,6,FALSE))</f>
        <v>EFR</v>
      </c>
      <c r="G506" s="3" t="str">
        <f>IF(A506="NA","",VLOOKUP(A506,'QAQC ID Reference Page'!A$2:G$10999,7,FALSE))</f>
        <v>S</v>
      </c>
      <c r="H506" s="21">
        <f>IF(A506="NA","",VLOOKUP(A506,'Water Data'!G$2:O$9999,2,FALSE))</f>
        <v>7.49</v>
      </c>
      <c r="I506" s="21">
        <f>IF(A506="NA","",VLOOKUP(A506,'Water Data'!G$2:O$9999,3,FALSE))</f>
        <v>20.5</v>
      </c>
      <c r="J506" s="3">
        <f>IF(A506="NA","",VLOOKUP(A506,'Water Data'!G$2:O$9999,4,FALSE))</f>
        <v>4.17</v>
      </c>
      <c r="K506" s="3">
        <f>IF(A506="NA","",VLOOKUP(A506,'Water Data'!G$2:O$9999,6,FALSE))</f>
        <v>7.47</v>
      </c>
      <c r="L506" s="26">
        <f>IF(A506="NA","",VLOOKUP(A506,'Water Data'!G$2:O$9999,9,FALSE))</f>
        <v>8.2666666670000009</v>
      </c>
      <c r="M506" s="22">
        <f>IF(A506="NA","",VLOOKUP(A506,Nutrients!A$2:L$9999,8,FALSE))</f>
        <v>-0.04</v>
      </c>
      <c r="N506" s="22">
        <f>IF(A506="NA","",VLOOKUP(A506,Nutrients!A$2:L$9999,9,FALSE))</f>
        <v>7.0000000000000007E-2</v>
      </c>
      <c r="O506" s="23">
        <f>IF(A506="NA","",VLOOKUP(A506,Nutrients!A$2:L$9999,10,FALSE))</f>
        <v>-5.0000000000000001E-3</v>
      </c>
      <c r="P506" s="22">
        <f>IF(A506="NA","",VLOOKUP(A506,Nutrients!A$2:L$9999,11,FALSE))</f>
        <v>1.24</v>
      </c>
      <c r="Q506" s="24">
        <f>IF(A506="NA","",VLOOKUP(A506,Nutrients!A$2:L$9999,12,FALSE))</f>
        <v>84.27</v>
      </c>
      <c r="R506" s="26">
        <f>IF(A506="NA","",VLOOKUP(A506,Chla!A$2:O$9999,15,FALSE))</f>
        <v>10.463543999999999</v>
      </c>
      <c r="S506" s="3">
        <f>IF(A506="NA","",VLOOKUP(A506,TSS!A$2:L$9999,12,FALSE))</f>
        <v>16</v>
      </c>
      <c r="T506" s="21">
        <f>IF(A506="NA","",VLOOKUP(A506,PCN!A$2:Q$9999,11,FALSE))</f>
        <v>0</v>
      </c>
      <c r="U506" s="21">
        <f>IF(A506="NA","",VLOOKUP(A506,PCN!A$2:Q$9999,12,FALSE))</f>
        <v>0</v>
      </c>
      <c r="V506" s="21">
        <f>IF(A506="NA","",VLOOKUP(A506,PCN!A$2:Q$9999,14,FALSE))</f>
        <v>0</v>
      </c>
      <c r="W506" s="21">
        <f>IF(A506="NA","",VLOOKUP(A506,PCN!A$2:Q$9999,15,FALSE))</f>
        <v>0</v>
      </c>
      <c r="X506" s="21">
        <f>IF(A506="NA","",VLOOKUP(A506,TN_DOC!A$2:I$9999,8,FALSE))</f>
        <v>0</v>
      </c>
      <c r="Y506" s="21">
        <f>IF(A506="NA","",VLOOKUP(A506,TN_DOC!A$2:I$9999,9,FALSE))</f>
        <v>0</v>
      </c>
      <c r="Z506" s="3"/>
    </row>
    <row r="507" spans="1:26" x14ac:dyDescent="0.2">
      <c r="A507" s="3">
        <v>11408</v>
      </c>
      <c r="B507" s="10" t="str">
        <f>IF(A507="NA","",VLOOKUP(A507,'QAQC ID Reference Page'!A$2:G$10999,2,FALSE))</f>
        <v>OBS1021</v>
      </c>
      <c r="C507" s="20">
        <f>IF(A507="NA","",VLOOKUP(A507,'QAQC ID Reference Page'!A$2:G$10999,3,FALSE))</f>
        <v>44488</v>
      </c>
      <c r="D507" s="12">
        <f>IF(A507="NA","",VLOOKUP(A507,'QAQC ID Reference Page'!A$2:G$10999,4,FALSE))</f>
        <v>0.29722222222222222</v>
      </c>
      <c r="E507" s="3">
        <f>IF(A507="NA","",VLOOKUP(A507,'QAQC ID Reference Page'!A$2:G$10999,5,FALSE))</f>
        <v>1042</v>
      </c>
      <c r="F507" s="3" t="str">
        <f>IF(A507="NA","",VLOOKUP(A507,'QAQC ID Reference Page'!A$2:G$10999,6,FALSE))</f>
        <v>EFR</v>
      </c>
      <c r="G507" s="3" t="str">
        <f>IF(A507="NA","",VLOOKUP(A507,'QAQC ID Reference Page'!A$2:G$10999,7,FALSE))</f>
        <v>S</v>
      </c>
      <c r="H507" s="21">
        <f>IF(A507="NA","",VLOOKUP(A507,'Water Data'!G$2:O$9999,2,FALSE))</f>
        <v>7.49</v>
      </c>
      <c r="I507" s="21">
        <f>IF(A507="NA","",VLOOKUP(A507,'Water Data'!G$2:O$9999,3,FALSE))</f>
        <v>20.5</v>
      </c>
      <c r="J507" s="3">
        <f>IF(A507="NA","",VLOOKUP(A507,'Water Data'!G$2:O$9999,4,FALSE))</f>
        <v>4.17</v>
      </c>
      <c r="K507" s="3">
        <f>IF(A507="NA","",VLOOKUP(A507,'Water Data'!G$2:O$9999,6,FALSE))</f>
        <v>7.47</v>
      </c>
      <c r="L507" s="26">
        <f>IF(A507="NA","",VLOOKUP(A507,'Water Data'!G$2:O$9999,9,FALSE))</f>
        <v>8.2666666670000009</v>
      </c>
      <c r="M507" s="22">
        <f>IF(A507="NA","",VLOOKUP(A507,Nutrients!A$2:L$9999,8,FALSE))</f>
        <v>-0.04</v>
      </c>
      <c r="N507" s="22">
        <f>IF(A507="NA","",VLOOKUP(A507,Nutrients!A$2:L$9999,9,FALSE))</f>
        <v>7.0000000000000007E-2</v>
      </c>
      <c r="O507" s="23">
        <f>IF(A507="NA","",VLOOKUP(A507,Nutrients!A$2:L$9999,10,FALSE))</f>
        <v>-5.0000000000000001E-3</v>
      </c>
      <c r="P507" s="22">
        <f>IF(A507="NA","",VLOOKUP(A507,Nutrients!A$2:L$9999,11,FALSE))</f>
        <v>1.24</v>
      </c>
      <c r="Q507" s="24">
        <f>IF(A507="NA","",VLOOKUP(A507,Nutrients!A$2:L$9999,12,FALSE))</f>
        <v>84.27</v>
      </c>
      <c r="R507" s="26">
        <f>IF(A507="NA","",VLOOKUP(A507,Chla!A$2:O$9999,15,FALSE))</f>
        <v>10.463543999999999</v>
      </c>
      <c r="S507" s="3">
        <f>IF(A507="NA","",VLOOKUP(A507,TSS!A$2:L$9999,12,FALSE))</f>
        <v>16</v>
      </c>
      <c r="T507" s="21">
        <f>IF(A507="NA","",VLOOKUP(A507,PCN!A$2:Q$9999,11,FALSE))</f>
        <v>0</v>
      </c>
      <c r="U507" s="21">
        <f>IF(A507="NA","",VLOOKUP(A507,PCN!A$2:Q$9999,12,FALSE))</f>
        <v>0</v>
      </c>
      <c r="V507" s="21">
        <f>IF(A507="NA","",VLOOKUP(A507,PCN!A$2:Q$9999,14,FALSE))</f>
        <v>0</v>
      </c>
      <c r="W507" s="21">
        <f>IF(A507="NA","",VLOOKUP(A507,PCN!A$2:Q$9999,15,FALSE))</f>
        <v>0</v>
      </c>
      <c r="X507" s="21">
        <f>IF(A507="NA","",VLOOKUP(A507,TN_DOC!A$2:I$9999,8,FALSE))</f>
        <v>0</v>
      </c>
      <c r="Y507" s="21">
        <f>IF(A507="NA","",VLOOKUP(A507,TN_DOC!A$2:I$9999,9,FALSE))</f>
        <v>0</v>
      </c>
      <c r="Z507" s="3"/>
    </row>
    <row r="508" spans="1:26" x14ac:dyDescent="0.2">
      <c r="A508" s="3">
        <v>11414</v>
      </c>
      <c r="B508" s="10" t="str">
        <f>IF(A508="NA","",VLOOKUP(A508,'QAQC ID Reference Page'!A$2:G$10999,2,FALSE))</f>
        <v>OBS1021</v>
      </c>
      <c r="C508" s="20">
        <f>IF(A508="NA","",VLOOKUP(A508,'QAQC ID Reference Page'!A$2:G$10999,3,FALSE))</f>
        <v>44488</v>
      </c>
      <c r="D508" s="12">
        <f>IF(A508="NA","",VLOOKUP(A508,'QAQC ID Reference Page'!A$2:G$10999,4,FALSE))</f>
        <v>0.30833333333333335</v>
      </c>
      <c r="E508" s="3">
        <f>IF(A508="NA","",VLOOKUP(A508,'QAQC ID Reference Page'!A$2:G$10999,5,FALSE))</f>
        <v>1044</v>
      </c>
      <c r="F508" s="3" t="str">
        <f>IF(A508="NA","",VLOOKUP(A508,'QAQC ID Reference Page'!A$2:G$10999,6,FALSE))</f>
        <v>G6</v>
      </c>
      <c r="G508" s="3" t="str">
        <f>IF(A508="NA","",VLOOKUP(A508,'QAQC ID Reference Page'!A$2:G$10999,7,FALSE))</f>
        <v>S</v>
      </c>
      <c r="H508" s="21">
        <f>IF(A508="NA","",VLOOKUP(A508,'Water Data'!G$2:O$9999,2,FALSE))</f>
        <v>8.4600000000000009</v>
      </c>
      <c r="I508" s="21">
        <f>IF(A508="NA","",VLOOKUP(A508,'Water Data'!G$2:O$9999,3,FALSE))</f>
        <v>20.2</v>
      </c>
      <c r="J508" s="3">
        <f>IF(A508="NA","",VLOOKUP(A508,'Water Data'!G$2:O$9999,4,FALSE))</f>
        <v>6.04</v>
      </c>
      <c r="K508" s="3">
        <f>IF(A508="NA","",VLOOKUP(A508,'Water Data'!G$2:O$9999,6,FALSE))</f>
        <v>8.02</v>
      </c>
      <c r="L508" s="26">
        <f>IF(A508="NA","",VLOOKUP(A508,'Water Data'!G$2:O$9999,9,FALSE))</f>
        <v>13.08333333</v>
      </c>
      <c r="M508" s="22">
        <f>IF(A508="NA","",VLOOKUP(A508,Nutrients!A$2:L$9999,8,FALSE))</f>
        <v>0.43</v>
      </c>
      <c r="N508" s="22">
        <f>IF(A508="NA","",VLOOKUP(A508,Nutrients!A$2:L$9999,9,FALSE))</f>
        <v>0.38</v>
      </c>
      <c r="O508" s="23">
        <f>IF(A508="NA","",VLOOKUP(A508,Nutrients!A$2:L$9999,10,FALSE))</f>
        <v>8.9999999999999993E-3</v>
      </c>
      <c r="P508" s="22">
        <f>IF(A508="NA","",VLOOKUP(A508,Nutrients!A$2:L$9999,11,FALSE))</f>
        <v>0.77</v>
      </c>
      <c r="Q508" s="24">
        <f>IF(A508="NA","",VLOOKUP(A508,Nutrients!A$2:L$9999,12,FALSE))</f>
        <v>26</v>
      </c>
      <c r="R508" s="26">
        <f>IF(A508="NA","",VLOOKUP(A508,Chla!A$2:O$9999,15,FALSE))</f>
        <v>14.546420000000001</v>
      </c>
      <c r="S508" s="3">
        <f>IF(A508="NA","",VLOOKUP(A508,TSS!A$2:L$9999,12,FALSE))</f>
        <v>24</v>
      </c>
      <c r="T508" s="21">
        <f>IF(A508="NA","",VLOOKUP(A508,PCN!A$2:Q$9999,11,FALSE))</f>
        <v>0</v>
      </c>
      <c r="U508" s="21">
        <f>IF(A508="NA","",VLOOKUP(A508,PCN!A$2:Q$9999,12,FALSE))</f>
        <v>0</v>
      </c>
      <c r="V508" s="21">
        <f>IF(A508="NA","",VLOOKUP(A508,PCN!A$2:Q$9999,14,FALSE))</f>
        <v>0</v>
      </c>
      <c r="W508" s="21">
        <f>IF(A508="NA","",VLOOKUP(A508,PCN!A$2:Q$9999,15,FALSE))</f>
        <v>0</v>
      </c>
      <c r="X508" s="21">
        <f>IF(A508="NA","",VLOOKUP(A508,TN_DOC!A$2:I$9999,8,FALSE))</f>
        <v>0</v>
      </c>
      <c r="Y508" s="21">
        <f>IF(A508="NA","",VLOOKUP(A508,TN_DOC!A$2:I$9999,9,FALSE))</f>
        <v>0</v>
      </c>
      <c r="Z508" s="3"/>
    </row>
    <row r="509" spans="1:26" x14ac:dyDescent="0.2">
      <c r="A509" s="3">
        <v>11406</v>
      </c>
      <c r="B509" s="10" t="str">
        <f>IF(A509="NA","",VLOOKUP(A509,'QAQC ID Reference Page'!A$2:G$10999,2,FALSE))</f>
        <v>OBS1021</v>
      </c>
      <c r="C509" s="20">
        <f>IF(A509="NA","",VLOOKUP(A509,'QAQC ID Reference Page'!A$2:G$10999,3,FALSE))</f>
        <v>44488</v>
      </c>
      <c r="D509" s="12">
        <f>IF(A509="NA","",VLOOKUP(A509,'QAQC ID Reference Page'!A$2:G$10999,4,FALSE))</f>
        <v>0.3215277777777778</v>
      </c>
      <c r="E509" s="3">
        <f>IF(A509="NA","",VLOOKUP(A509,'QAQC ID Reference Page'!A$2:G$10999,5,FALSE))</f>
        <v>1003</v>
      </c>
      <c r="F509" s="3" t="str">
        <f>IF(A509="NA","",VLOOKUP(A509,'QAQC ID Reference Page'!A$2:G$10999,6,FALSE))</f>
        <v>DR</v>
      </c>
      <c r="G509" s="3" t="str">
        <f>IF(A509="NA","",VLOOKUP(A509,'QAQC ID Reference Page'!A$2:G$10999,7,FALSE))</f>
        <v>S</v>
      </c>
      <c r="H509" s="21">
        <f>IF(A509="NA","",VLOOKUP(A509,'Water Data'!G$2:O$9999,2,FALSE))</f>
        <v>8.59</v>
      </c>
      <c r="I509" s="21">
        <f>IF(A509="NA","",VLOOKUP(A509,'Water Data'!G$2:O$9999,3,FALSE))</f>
        <v>20.5</v>
      </c>
      <c r="J509" s="3">
        <f>IF(A509="NA","",VLOOKUP(A509,'Water Data'!G$2:O$9999,4,FALSE))</f>
        <v>2.77</v>
      </c>
      <c r="K509" s="3">
        <f>IF(A509="NA","",VLOOKUP(A509,'Water Data'!G$2:O$9999,6,FALSE))</f>
        <v>7.85</v>
      </c>
      <c r="L509" s="26">
        <f>IF(A509="NA","",VLOOKUP(A509,'Water Data'!G$2:O$9999,9,FALSE))</f>
        <v>10.62</v>
      </c>
      <c r="M509" s="22">
        <f>IF(A509="NA","",VLOOKUP(A509,Nutrients!A$2:L$9999,8,FALSE))</f>
        <v>0.01</v>
      </c>
      <c r="N509" s="22">
        <f>IF(A509="NA","",VLOOKUP(A509,Nutrients!A$2:L$9999,9,FALSE))</f>
        <v>0.05</v>
      </c>
      <c r="O509" s="23">
        <f>IF(A509="NA","",VLOOKUP(A509,Nutrients!A$2:L$9999,10,FALSE))</f>
        <v>-1.4999999999999999E-2</v>
      </c>
      <c r="P509" s="22">
        <f>IF(A509="NA","",VLOOKUP(A509,Nutrients!A$2:L$9999,11,FALSE))</f>
        <v>0.66</v>
      </c>
      <c r="Q509" s="24">
        <f>IF(A509="NA","",VLOOKUP(A509,Nutrients!A$2:L$9999,12,FALSE))</f>
        <v>82.87</v>
      </c>
      <c r="R509" s="26">
        <f>IF(A509="NA","",VLOOKUP(A509,Chla!A$2:O$9999,15,FALSE))</f>
        <v>17.975135999999999</v>
      </c>
      <c r="S509" s="3">
        <f>IF(A509="NA","",VLOOKUP(A509,TSS!A$2:L$9999,12,FALSE))</f>
        <v>12</v>
      </c>
      <c r="T509" s="21">
        <f>IF(A509="NA","",VLOOKUP(A509,PCN!A$2:Q$9999,11,FALSE))</f>
        <v>0</v>
      </c>
      <c r="U509" s="21">
        <f>IF(A509="NA","",VLOOKUP(A509,PCN!A$2:Q$9999,12,FALSE))</f>
        <v>0</v>
      </c>
      <c r="V509" s="21">
        <f>IF(A509="NA","",VLOOKUP(A509,PCN!A$2:Q$9999,14,FALSE))</f>
        <v>0</v>
      </c>
      <c r="W509" s="21">
        <f>IF(A509="NA","",VLOOKUP(A509,PCN!A$2:Q$9999,15,FALSE))</f>
        <v>0</v>
      </c>
      <c r="X509" s="21">
        <f>IF(A509="NA","",VLOOKUP(A509,TN_DOC!A$2:I$9999,8,FALSE))</f>
        <v>0</v>
      </c>
      <c r="Y509" s="21">
        <f>IF(A509="NA","",VLOOKUP(A509,TN_DOC!A$2:I$9999,9,FALSE))</f>
        <v>0</v>
      </c>
      <c r="Z509" s="3"/>
    </row>
    <row r="510" spans="1:26" x14ac:dyDescent="0.2">
      <c r="A510" s="3">
        <v>11411</v>
      </c>
      <c r="B510" s="10" t="str">
        <f>IF(A510="NA","",VLOOKUP(A510,'QAQC ID Reference Page'!A$2:G$10999,2,FALSE))</f>
        <v>OBS1021</v>
      </c>
      <c r="C510" s="20">
        <f>IF(A510="NA","",VLOOKUP(A510,'QAQC ID Reference Page'!A$2:G$10999,3,FALSE))</f>
        <v>44488</v>
      </c>
      <c r="D510" s="12">
        <f>IF(A510="NA","",VLOOKUP(A510,'QAQC ID Reference Page'!A$2:G$10999,4,FALSE))</f>
        <v>0.3215277777777778</v>
      </c>
      <c r="E510" s="3">
        <f>IF(A510="NA","",VLOOKUP(A510,'QAQC ID Reference Page'!A$2:G$10999,5,FALSE))</f>
        <v>1040</v>
      </c>
      <c r="F510" s="3" t="str">
        <f>IF(A510="NA","",VLOOKUP(A510,'QAQC ID Reference Page'!A$2:G$10999,6,FALSE))</f>
        <v>DR</v>
      </c>
      <c r="G510" s="3" t="str">
        <f>IF(A510="NA","",VLOOKUP(A510,'QAQC ID Reference Page'!A$2:G$10999,7,FALSE))</f>
        <v>B</v>
      </c>
      <c r="H510" s="21">
        <f>IF(A510="NA","",VLOOKUP(A510,'Water Data'!G$2:O$9999,2,FALSE))</f>
        <v>8.01</v>
      </c>
      <c r="I510" s="21">
        <f>IF(A510="NA","",VLOOKUP(A510,'Water Data'!G$2:O$9999,3,FALSE))</f>
        <v>20.6</v>
      </c>
      <c r="J510" s="3">
        <f>IF(A510="NA","",VLOOKUP(A510,'Water Data'!G$2:O$9999,4,FALSE))</f>
        <v>4.3099999999999996</v>
      </c>
      <c r="K510" s="3">
        <f>IF(A510="NA","",VLOOKUP(A510,'Water Data'!G$2:O$9999,6,FALSE))</f>
        <v>7.77</v>
      </c>
      <c r="L510" s="26">
        <f>IF(A510="NA","",VLOOKUP(A510,'Water Data'!G$2:O$9999,9,FALSE))</f>
        <v>12.17333333</v>
      </c>
      <c r="M510" s="22">
        <f>IF(A510="NA","",VLOOKUP(A510,Nutrients!A$2:L$9999,8,FALSE))</f>
        <v>1.65</v>
      </c>
      <c r="N510" s="22">
        <f>IF(A510="NA","",VLOOKUP(A510,Nutrients!A$2:L$9999,9,FALSE))</f>
        <v>0.11</v>
      </c>
      <c r="O510" s="23">
        <f>IF(A510="NA","",VLOOKUP(A510,Nutrients!A$2:L$9999,10,FALSE))</f>
        <v>4.7E-2</v>
      </c>
      <c r="P510" s="22">
        <f>IF(A510="NA","",VLOOKUP(A510,Nutrients!A$2:L$9999,11,FALSE))</f>
        <v>0.34</v>
      </c>
      <c r="Q510" s="24">
        <f>IF(A510="NA","",VLOOKUP(A510,Nutrients!A$2:L$9999,12,FALSE))</f>
        <v>80.08</v>
      </c>
      <c r="R510" s="26">
        <f>IF(A510="NA","",VLOOKUP(A510,Chla!A$2:O$9999,15,FALSE))</f>
        <v>12.614872</v>
      </c>
      <c r="S510" s="3">
        <f>IF(A510="NA","",VLOOKUP(A510,TSS!A$2:L$9999,12,FALSE))</f>
        <v>24</v>
      </c>
      <c r="T510" s="21">
        <f>IF(A510="NA","",VLOOKUP(A510,PCN!A$2:Q$9999,11,FALSE))</f>
        <v>0</v>
      </c>
      <c r="U510" s="21">
        <f>IF(A510="NA","",VLOOKUP(A510,PCN!A$2:Q$9999,12,FALSE))</f>
        <v>0</v>
      </c>
      <c r="V510" s="21">
        <f>IF(A510="NA","",VLOOKUP(A510,PCN!A$2:Q$9999,14,FALSE))</f>
        <v>0</v>
      </c>
      <c r="W510" s="21">
        <f>IF(A510="NA","",VLOOKUP(A510,PCN!A$2:Q$9999,15,FALSE))</f>
        <v>0</v>
      </c>
      <c r="X510" s="21">
        <f>IF(A510="NA","",VLOOKUP(A510,TN_DOC!A$2:I$9999,8,FALSE))</f>
        <v>0</v>
      </c>
      <c r="Y510" s="21">
        <f>IF(A510="NA","",VLOOKUP(A510,TN_DOC!A$2:I$9999,9,FALSE))</f>
        <v>0</v>
      </c>
      <c r="Z510" s="3"/>
    </row>
    <row r="511" spans="1:26" x14ac:dyDescent="0.2">
      <c r="A511" s="3">
        <v>11404</v>
      </c>
      <c r="B511" s="10" t="str">
        <f>IF(A511="NA","",VLOOKUP(A511,'QAQC ID Reference Page'!A$2:G$10999,2,FALSE))</f>
        <v>OBS1021</v>
      </c>
      <c r="C511" s="20">
        <f>IF(A511="NA","",VLOOKUP(A511,'QAQC ID Reference Page'!A$2:G$10999,3,FALSE))</f>
        <v>44488</v>
      </c>
      <c r="D511" s="12">
        <f>IF(A511="NA","",VLOOKUP(A511,'QAQC ID Reference Page'!A$2:G$10999,4,FALSE))</f>
        <v>0.34930555555555554</v>
      </c>
      <c r="E511" s="3">
        <f>IF(A511="NA","",VLOOKUP(A511,'QAQC ID Reference Page'!A$2:G$10999,5,FALSE))</f>
        <v>1026</v>
      </c>
      <c r="F511" s="3" t="str">
        <f>IF(A511="NA","",VLOOKUP(A511,'QAQC ID Reference Page'!A$2:G$10999,6,FALSE))</f>
        <v>MR</v>
      </c>
      <c r="G511" s="3" t="str">
        <f>IF(A511="NA","",VLOOKUP(A511,'QAQC ID Reference Page'!A$2:G$10999,7,FALSE))</f>
        <v>S</v>
      </c>
      <c r="H511" s="21">
        <f>IF(A511="NA","",VLOOKUP(A511,'Water Data'!G$2:O$9999,2,FALSE))</f>
        <v>6.52</v>
      </c>
      <c r="I511" s="21">
        <f>IF(A511="NA","",VLOOKUP(A511,'Water Data'!G$2:O$9999,3,FALSE))</f>
        <v>23.3</v>
      </c>
      <c r="J511" s="3">
        <f>IF(A511="NA","",VLOOKUP(A511,'Water Data'!G$2:O$9999,4,FALSE))</f>
        <v>2.56</v>
      </c>
      <c r="K511" s="3">
        <f>IF(A511="NA","",VLOOKUP(A511,'Water Data'!G$2:O$9999,6,FALSE))</f>
        <v>7.39</v>
      </c>
      <c r="L511" s="26">
        <f>IF(A511="NA","",VLOOKUP(A511,'Water Data'!G$2:O$9999,9,FALSE))</f>
        <v>11.494999999999999</v>
      </c>
      <c r="M511" s="22">
        <f>IF(A511="NA","",VLOOKUP(A511,Nutrients!A$2:L$9999,8,FALSE))</f>
        <v>14.9</v>
      </c>
      <c r="N511" s="22">
        <f>IF(A511="NA","",VLOOKUP(A511,Nutrients!A$2:L$9999,9,FALSE))</f>
        <v>0.37</v>
      </c>
      <c r="O511" s="23">
        <f>IF(A511="NA","",VLOOKUP(A511,Nutrients!A$2:L$9999,10,FALSE))</f>
        <v>0.20599999999999999</v>
      </c>
      <c r="P511" s="22">
        <f>IF(A511="NA","",VLOOKUP(A511,Nutrients!A$2:L$9999,11,FALSE))</f>
        <v>2.1800000000000002</v>
      </c>
      <c r="Q511" s="24">
        <f>IF(A511="NA","",VLOOKUP(A511,Nutrients!A$2:L$9999,12,FALSE))</f>
        <v>105.41</v>
      </c>
      <c r="R511" s="26">
        <f>IF(A511="NA","",VLOOKUP(A511,Chla!A$2:O$9999,15,FALSE))</f>
        <v>4.7917399999999999</v>
      </c>
      <c r="S511" s="3">
        <f>IF(A511="NA","",VLOOKUP(A511,TSS!A$2:L$9999,12,FALSE))</f>
        <v>24</v>
      </c>
      <c r="T511" s="21">
        <f>IF(A511="NA","",VLOOKUP(A511,PCN!A$2:Q$9999,11,FALSE))</f>
        <v>0</v>
      </c>
      <c r="U511" s="21">
        <f>IF(A511="NA","",VLOOKUP(A511,PCN!A$2:Q$9999,12,FALSE))</f>
        <v>0</v>
      </c>
      <c r="V511" s="21">
        <f>IF(A511="NA","",VLOOKUP(A511,PCN!A$2:Q$9999,14,FALSE))</f>
        <v>0</v>
      </c>
      <c r="W511" s="21">
        <f>IF(A511="NA","",VLOOKUP(A511,PCN!A$2:Q$9999,15,FALSE))</f>
        <v>0</v>
      </c>
      <c r="X511" s="21">
        <f>IF(A511="NA","",VLOOKUP(A511,TN_DOC!A$2:I$9999,8,FALSE))</f>
        <v>0</v>
      </c>
      <c r="Y511" s="21">
        <f>IF(A511="NA","",VLOOKUP(A511,TN_DOC!A$2:I$9999,9,FALSE))</f>
        <v>0</v>
      </c>
      <c r="Z511" s="3"/>
    </row>
    <row r="512" spans="1:26" x14ac:dyDescent="0.2">
      <c r="A512" s="3">
        <v>11402</v>
      </c>
      <c r="B512" s="10" t="str">
        <f>IF(A512="NA","",VLOOKUP(A512,'QAQC ID Reference Page'!A$2:G$10999,2,FALSE))</f>
        <v>OBS1021</v>
      </c>
      <c r="C512" s="20">
        <f>IF(A512="NA","",VLOOKUP(A512,'QAQC ID Reference Page'!A$2:G$10999,3,FALSE))</f>
        <v>44488</v>
      </c>
      <c r="D512" s="12">
        <f>IF(A512="NA","",VLOOKUP(A512,'QAQC ID Reference Page'!A$2:G$10999,4,FALSE))</f>
        <v>0.34930555555555554</v>
      </c>
      <c r="E512" s="3">
        <f>IF(A512="NA","",VLOOKUP(A512,'QAQC ID Reference Page'!A$2:G$10999,5,FALSE))</f>
        <v>1035</v>
      </c>
      <c r="F512" s="3" t="str">
        <f>IF(A512="NA","",VLOOKUP(A512,'QAQC ID Reference Page'!A$2:G$10999,6,FALSE))</f>
        <v>MR</v>
      </c>
      <c r="G512" s="3" t="str">
        <f>IF(A512="NA","",VLOOKUP(A512,'QAQC ID Reference Page'!A$2:G$10999,7,FALSE))</f>
        <v>B</v>
      </c>
      <c r="H512" s="21">
        <f>IF(A512="NA","",VLOOKUP(A512,'Water Data'!G$2:O$9999,2,FALSE))</f>
        <v>4.13</v>
      </c>
      <c r="I512" s="21">
        <f>IF(A512="NA","",VLOOKUP(A512,'Water Data'!G$2:O$9999,3,FALSE))</f>
        <v>24.7</v>
      </c>
      <c r="J512" s="3">
        <f>IF(A512="NA","",VLOOKUP(A512,'Water Data'!G$2:O$9999,4,FALSE))</f>
        <v>21.58</v>
      </c>
      <c r="K512" s="3">
        <f>IF(A512="NA","",VLOOKUP(A512,'Water Data'!G$2:O$9999,6,FALSE))</f>
        <v>7.8</v>
      </c>
      <c r="L512" s="26">
        <f>IF(A512="NA","",VLOOKUP(A512,'Water Data'!G$2:O$9999,9,FALSE))</f>
        <v>20.58666667</v>
      </c>
      <c r="M512" s="22">
        <f>IF(A512="NA","",VLOOKUP(A512,Nutrients!A$2:L$9999,8,FALSE))</f>
        <v>4.05</v>
      </c>
      <c r="N512" s="22">
        <f>IF(A512="NA","",VLOOKUP(A512,Nutrients!A$2:L$9999,9,FALSE))</f>
        <v>0.54</v>
      </c>
      <c r="O512" s="23">
        <f>IF(A512="NA","",VLOOKUP(A512,Nutrients!A$2:L$9999,10,FALSE))</f>
        <v>1.028</v>
      </c>
      <c r="P512" s="22">
        <f>IF(A512="NA","",VLOOKUP(A512,Nutrients!A$2:L$9999,11,FALSE))</f>
        <v>11.3</v>
      </c>
      <c r="Q512" s="24">
        <f>IF(A512="NA","",VLOOKUP(A512,Nutrients!A$2:L$9999,12,FALSE))</f>
        <v>38.090000000000003</v>
      </c>
      <c r="R512" s="26">
        <f>IF(A512="NA","",VLOOKUP(A512,Chla!A$2:O$9999,15,FALSE))</f>
        <v>2.0701679999999998</v>
      </c>
      <c r="S512" s="3">
        <f>IF(A512="NA","",VLOOKUP(A512,TSS!A$2:L$9999,12,FALSE))</f>
        <v>28</v>
      </c>
      <c r="T512" s="21">
        <f>IF(A512="NA","",VLOOKUP(A512,PCN!A$2:Q$9999,11,FALSE))</f>
        <v>0</v>
      </c>
      <c r="U512" s="21">
        <f>IF(A512="NA","",VLOOKUP(A512,PCN!A$2:Q$9999,12,FALSE))</f>
        <v>0</v>
      </c>
      <c r="V512" s="21">
        <f>IF(A512="NA","",VLOOKUP(A512,PCN!A$2:Q$9999,14,FALSE))</f>
        <v>0</v>
      </c>
      <c r="W512" s="21">
        <f>IF(A512="NA","",VLOOKUP(A512,PCN!A$2:Q$9999,15,FALSE))</f>
        <v>0</v>
      </c>
      <c r="X512" s="21">
        <f>IF(A512="NA","",VLOOKUP(A512,TN_DOC!A$2:I$9999,8,FALSE))</f>
        <v>0</v>
      </c>
      <c r="Y512" s="21">
        <f>IF(A512="NA","",VLOOKUP(A512,TN_DOC!A$2:I$9999,9,FALSE))</f>
        <v>0</v>
      </c>
      <c r="Z512" s="3"/>
    </row>
    <row r="513" spans="1:26" x14ac:dyDescent="0.2">
      <c r="A513" s="3">
        <v>11415</v>
      </c>
      <c r="B513" s="10" t="str">
        <f>IF(A513="NA","",VLOOKUP(A513,'QAQC ID Reference Page'!A$2:G$10999,2,FALSE))</f>
        <v>OBS1021</v>
      </c>
      <c r="C513" s="20">
        <f>IF(A513="NA","",VLOOKUP(A513,'QAQC ID Reference Page'!A$2:G$10999,3,FALSE))</f>
        <v>44488</v>
      </c>
      <c r="D513" s="12">
        <f>IF(A513="NA","",VLOOKUP(A513,'QAQC ID Reference Page'!A$2:G$10999,4,FALSE))</f>
        <v>0.35833333333333334</v>
      </c>
      <c r="E513" s="3">
        <f>IF(A513="NA","",VLOOKUP(A513,'QAQC ID Reference Page'!A$2:G$10999,5,FALSE))</f>
        <v>1032</v>
      </c>
      <c r="F513" s="3" t="str">
        <f>IF(A513="NA","",VLOOKUP(A513,'QAQC ID Reference Page'!A$2:G$10999,6,FALSE))</f>
        <v>TR</v>
      </c>
      <c r="G513" s="3" t="str">
        <f>IF(A513="NA","",VLOOKUP(A513,'QAQC ID Reference Page'!A$2:G$10999,7,FALSE))</f>
        <v>S</v>
      </c>
      <c r="H513" s="21">
        <f>IF(A513="NA","",VLOOKUP(A513,'Water Data'!G$2:O$9999,2,FALSE))</f>
        <v>6.49</v>
      </c>
      <c r="I513" s="21">
        <f>IF(A513="NA","",VLOOKUP(A513,'Water Data'!G$2:O$9999,3,FALSE))</f>
        <v>22.8</v>
      </c>
      <c r="J513" s="3">
        <f>IF(A513="NA","",VLOOKUP(A513,'Water Data'!G$2:O$9999,4,FALSE))</f>
        <v>0.03</v>
      </c>
      <c r="K513" s="3">
        <f>IF(A513="NA","",VLOOKUP(A513,'Water Data'!G$2:O$9999,6,FALSE))</f>
        <v>7.26</v>
      </c>
      <c r="L513" s="26">
        <f>IF(A513="NA","",VLOOKUP(A513,'Water Data'!G$2:O$9999,9,FALSE))</f>
        <v>11.30666667</v>
      </c>
      <c r="M513" s="22">
        <f>IF(A513="NA","",VLOOKUP(A513,Nutrients!A$2:L$9999,8,FALSE))</f>
        <v>14.31</v>
      </c>
      <c r="N513" s="22">
        <f>IF(A513="NA","",VLOOKUP(A513,Nutrients!A$2:L$9999,9,FALSE))</f>
        <v>0.35</v>
      </c>
      <c r="O513" s="23">
        <f>IF(A513="NA","",VLOOKUP(A513,Nutrients!A$2:L$9999,10,FALSE))</f>
        <v>0.13400000000000001</v>
      </c>
      <c r="P513" s="22">
        <f>IF(A513="NA","",VLOOKUP(A513,Nutrients!A$2:L$9999,11,FALSE))</f>
        <v>2.0299999999999998</v>
      </c>
      <c r="Q513" s="24">
        <f>IF(A513="NA","",VLOOKUP(A513,Nutrients!A$2:L$9999,12,FALSE))</f>
        <v>104.24</v>
      </c>
      <c r="R513" s="26">
        <f>IF(A513="NA","",VLOOKUP(A513,Chla!A$2:O$9999,15,FALSE))</f>
        <v>8.3678639999999991</v>
      </c>
      <c r="S513" s="3">
        <f>IF(A513="NA","",VLOOKUP(A513,TSS!A$2:L$9999,12,FALSE))</f>
        <v>12</v>
      </c>
      <c r="T513" s="21">
        <f>IF(A513="NA","",VLOOKUP(A513,PCN!A$2:Q$9999,11,FALSE))</f>
        <v>0</v>
      </c>
      <c r="U513" s="21">
        <f>IF(A513="NA","",VLOOKUP(A513,PCN!A$2:Q$9999,12,FALSE))</f>
        <v>0</v>
      </c>
      <c r="V513" s="21">
        <f>IF(A513="NA","",VLOOKUP(A513,PCN!A$2:Q$9999,14,FALSE))</f>
        <v>0</v>
      </c>
      <c r="W513" s="21">
        <f>IF(A513="NA","",VLOOKUP(A513,PCN!A$2:Q$9999,15,FALSE))</f>
        <v>0</v>
      </c>
      <c r="X513" s="21">
        <f>IF(A513="NA","",VLOOKUP(A513,TN_DOC!A$2:I$9999,8,FALSE))</f>
        <v>0</v>
      </c>
      <c r="Y513" s="21">
        <f>IF(A513="NA","",VLOOKUP(A513,TN_DOC!A$2:I$9999,9,FALSE))</f>
        <v>0</v>
      </c>
      <c r="Z513" s="3"/>
    </row>
    <row r="514" spans="1:26" x14ac:dyDescent="0.2">
      <c r="A514" s="3">
        <v>11403</v>
      </c>
      <c r="B514" s="10" t="str">
        <f>IF(A514="NA","",VLOOKUP(A514,'QAQC ID Reference Page'!A$2:G$10999,2,FALSE))</f>
        <v>OBS1021</v>
      </c>
      <c r="C514" s="20">
        <f>IF(A514="NA","",VLOOKUP(A514,'QAQC ID Reference Page'!A$2:G$10999,3,FALSE))</f>
        <v>44488</v>
      </c>
      <c r="D514" s="12">
        <f>IF(A514="NA","",VLOOKUP(A514,'QAQC ID Reference Page'!A$2:G$10999,4,FALSE))</f>
        <v>0.37847222222222221</v>
      </c>
      <c r="E514" s="3">
        <f>IF(A514="NA","",VLOOKUP(A514,'QAQC ID Reference Page'!A$2:G$10999,5,FALSE))</f>
        <v>1021</v>
      </c>
      <c r="F514" s="3" t="str">
        <f>IF(A514="NA","",VLOOKUP(A514,'QAQC ID Reference Page'!A$2:G$10999,6,FALSE))</f>
        <v>AR</v>
      </c>
      <c r="G514" s="3" t="str">
        <f>IF(A514="NA","",VLOOKUP(A514,'QAQC ID Reference Page'!A$2:G$10999,7,FALSE))</f>
        <v>S</v>
      </c>
      <c r="H514" s="21">
        <f>IF(A514="NA","",VLOOKUP(A514,'Water Data'!G$2:O$9999,2,FALSE))</f>
        <v>6.61</v>
      </c>
      <c r="I514" s="21">
        <f>IF(A514="NA","",VLOOKUP(A514,'Water Data'!G$2:O$9999,3,FALSE))</f>
        <v>23.1</v>
      </c>
      <c r="J514" s="3">
        <f>IF(A514="NA","",VLOOKUP(A514,'Water Data'!G$2:O$9999,4,FALSE))</f>
        <v>0.08</v>
      </c>
      <c r="K514" s="3">
        <f>IF(A514="NA","",VLOOKUP(A514,'Water Data'!G$2:O$9999,6,FALSE))</f>
        <v>7.31</v>
      </c>
      <c r="L514" s="26">
        <f>IF(A514="NA","",VLOOKUP(A514,'Water Data'!G$2:O$9999,9,FALSE))</f>
        <v>9.7460000000000004</v>
      </c>
      <c r="M514" s="22">
        <f>IF(A514="NA","",VLOOKUP(A514,Nutrients!A$2:L$9999,8,FALSE))</f>
        <v>16.87</v>
      </c>
      <c r="N514" s="22">
        <f>IF(A514="NA","",VLOOKUP(A514,Nutrients!A$2:L$9999,9,FALSE))</f>
        <v>0.37</v>
      </c>
      <c r="O514" s="23">
        <f>IF(A514="NA","",VLOOKUP(A514,Nutrients!A$2:L$9999,10,FALSE))</f>
        <v>9.2999999999999999E-2</v>
      </c>
      <c r="P514" s="22">
        <f>IF(A514="NA","",VLOOKUP(A514,Nutrients!A$2:L$9999,11,FALSE))</f>
        <v>1.1000000000000001</v>
      </c>
      <c r="Q514" s="24">
        <f>IF(A514="NA","",VLOOKUP(A514,Nutrients!A$2:L$9999,12,FALSE))</f>
        <v>106.33</v>
      </c>
      <c r="R514" s="26">
        <f>IF(A514="NA","",VLOOKUP(A514,Chla!A$2:O$9999,15,FALSE))</f>
        <v>8.9860600000000002</v>
      </c>
      <c r="S514" s="3">
        <f>IF(A514="NA","",VLOOKUP(A514,TSS!A$2:L$9999,12,FALSE))</f>
        <v>16</v>
      </c>
      <c r="T514" s="21">
        <f>IF(A514="NA","",VLOOKUP(A514,PCN!A$2:Q$9999,11,FALSE))</f>
        <v>0</v>
      </c>
      <c r="U514" s="21">
        <f>IF(A514="NA","",VLOOKUP(A514,PCN!A$2:Q$9999,12,FALSE))</f>
        <v>0</v>
      </c>
      <c r="V514" s="21">
        <f>IF(A514="NA","",VLOOKUP(A514,PCN!A$2:Q$9999,14,FALSE))</f>
        <v>0</v>
      </c>
      <c r="W514" s="21">
        <f>IF(A514="NA","",VLOOKUP(A514,PCN!A$2:Q$9999,15,FALSE))</f>
        <v>0</v>
      </c>
      <c r="X514" s="21">
        <f>IF(A514="NA","",VLOOKUP(A514,TN_DOC!A$2:I$9999,8,FALSE))</f>
        <v>0</v>
      </c>
      <c r="Y514" s="21">
        <f>IF(A514="NA","",VLOOKUP(A514,TN_DOC!A$2:I$9999,9,FALSE))</f>
        <v>0</v>
      </c>
      <c r="Z514" s="3"/>
    </row>
    <row r="515" spans="1:26" x14ac:dyDescent="0.2">
      <c r="A515" s="3">
        <v>11416</v>
      </c>
      <c r="B515" s="10" t="str">
        <f>IF(A515="NA","",VLOOKUP(A515,'QAQC ID Reference Page'!A$2:G$10999,2,FALSE))</f>
        <v>OBS1021</v>
      </c>
      <c r="C515" s="20">
        <f>IF(A515="NA","",VLOOKUP(A515,'QAQC ID Reference Page'!A$2:G$10999,3,FALSE))</f>
        <v>44488</v>
      </c>
      <c r="D515" s="12">
        <f>IF(A515="NA","",VLOOKUP(A515,'QAQC ID Reference Page'!A$2:G$10999,4,FALSE))</f>
        <v>0.38680555555555557</v>
      </c>
      <c r="E515" s="3">
        <f>IF(A515="NA","",VLOOKUP(A515,'QAQC ID Reference Page'!A$2:G$10999,5,FALSE))</f>
        <v>1002</v>
      </c>
      <c r="F515" s="3" t="str">
        <f>IF(A515="NA","",VLOOKUP(A515,'QAQC ID Reference Page'!A$2:G$10999,6,FALSE))</f>
        <v>BR</v>
      </c>
      <c r="G515" s="3" t="str">
        <f>IF(A515="NA","",VLOOKUP(A515,'QAQC ID Reference Page'!A$2:G$10999,7,FALSE))</f>
        <v>S</v>
      </c>
      <c r="H515" s="21">
        <f>IF(A515="NA","",VLOOKUP(A515,'Water Data'!G$2:O$9999,2,FALSE))</f>
        <v>6.74</v>
      </c>
      <c r="I515" s="21">
        <f>IF(A515="NA","",VLOOKUP(A515,'Water Data'!G$2:O$9999,3,FALSE))</f>
        <v>23</v>
      </c>
      <c r="J515" s="3">
        <f>IF(A515="NA","",VLOOKUP(A515,'Water Data'!G$2:O$9999,4,FALSE))</f>
        <v>0.08</v>
      </c>
      <c r="K515" s="3">
        <f>IF(A515="NA","",VLOOKUP(A515,'Water Data'!G$2:O$9999,6,FALSE))</f>
        <v>7.3</v>
      </c>
      <c r="L515" s="26">
        <f>IF(A515="NA","",VLOOKUP(A515,'Water Data'!G$2:O$9999,9,FALSE))</f>
        <v>15.213333329999999</v>
      </c>
      <c r="M515" s="22">
        <f>IF(A515="NA","",VLOOKUP(A515,Nutrients!A$2:L$9999,8,FALSE))</f>
        <v>16.71</v>
      </c>
      <c r="N515" s="22">
        <f>IF(A515="NA","",VLOOKUP(A515,Nutrients!A$2:L$9999,9,FALSE))</f>
        <v>0.55000000000000004</v>
      </c>
      <c r="O515" s="23">
        <f>IF(A515="NA","",VLOOKUP(A515,Nutrients!A$2:L$9999,10,FALSE))</f>
        <v>7.9000000000000001E-2</v>
      </c>
      <c r="P515" s="22">
        <f>IF(A515="NA","",VLOOKUP(A515,Nutrients!A$2:L$9999,11,FALSE))</f>
        <v>1.29</v>
      </c>
      <c r="Q515" s="24">
        <f>IF(A515="NA","",VLOOKUP(A515,Nutrients!A$2:L$9999,12,FALSE))</f>
        <v>95.42</v>
      </c>
      <c r="R515" s="26">
        <f>IF(A515="NA","",VLOOKUP(A515,Chla!A$2:O$9999,15,FALSE))</f>
        <v>9.3570960000000003</v>
      </c>
      <c r="S515" s="3">
        <f>IF(A515="NA","",VLOOKUP(A515,TSS!A$2:L$9999,12,FALSE))</f>
        <v>44</v>
      </c>
      <c r="T515" s="21">
        <f>IF(A515="NA","",VLOOKUP(A515,PCN!A$2:Q$9999,11,FALSE))</f>
        <v>0</v>
      </c>
      <c r="U515" s="21">
        <f>IF(A515="NA","",VLOOKUP(A515,PCN!A$2:Q$9999,12,FALSE))</f>
        <v>0</v>
      </c>
      <c r="V515" s="21">
        <f>IF(A515="NA","",VLOOKUP(A515,PCN!A$2:Q$9999,14,FALSE))</f>
        <v>0</v>
      </c>
      <c r="W515" s="21">
        <f>IF(A515="NA","",VLOOKUP(A515,PCN!A$2:Q$9999,15,FALSE))</f>
        <v>0</v>
      </c>
      <c r="X515" s="21">
        <f>IF(A515="NA","",VLOOKUP(A515,TN_DOC!A$2:I$9999,8,FALSE))</f>
        <v>0</v>
      </c>
      <c r="Y515" s="21">
        <f>IF(A515="NA","",VLOOKUP(A515,TN_DOC!A$2:I$9999,9,FALSE))</f>
        <v>0</v>
      </c>
      <c r="Z515" s="3"/>
    </row>
    <row r="516" spans="1:26" x14ac:dyDescent="0.2">
      <c r="A516" s="3">
        <v>11401</v>
      </c>
      <c r="B516" s="10" t="str">
        <f>IF(A516="NA","",VLOOKUP(A516,'QAQC ID Reference Page'!A$2:G$10999,2,FALSE))</f>
        <v>OBS1021</v>
      </c>
      <c r="C516" s="20">
        <f>IF(A516="NA","",VLOOKUP(A516,'QAQC ID Reference Page'!A$2:G$10999,3,FALSE))</f>
        <v>44488</v>
      </c>
      <c r="D516" s="12">
        <f>IF(A516="NA","",VLOOKUP(A516,'QAQC ID Reference Page'!A$2:G$10999,4,FALSE))</f>
        <v>0.43819444444444444</v>
      </c>
      <c r="E516" s="3">
        <f>IF(A516="NA","",VLOOKUP(A516,'QAQC ID Reference Page'!A$2:G$10999,5,FALSE))</f>
        <v>1015</v>
      </c>
      <c r="F516" s="3" t="str">
        <f>IF(A516="NA","",VLOOKUP(A516,'QAQC ID Reference Page'!A$2:G$10999,6,FALSE))</f>
        <v>G7C</v>
      </c>
      <c r="G516" s="3" t="str">
        <f>IF(A516="NA","",VLOOKUP(A516,'QAQC ID Reference Page'!A$2:G$10999,7,FALSE))</f>
        <v>S</v>
      </c>
      <c r="H516" s="21">
        <f>IF(A516="NA","",VLOOKUP(A516,'Water Data'!G$2:O$9999,2,FALSE))</f>
        <v>8.67</v>
      </c>
      <c r="I516" s="21">
        <f>IF(A516="NA","",VLOOKUP(A516,'Water Data'!G$2:O$9999,3,FALSE))</f>
        <v>20.7</v>
      </c>
      <c r="J516" s="3">
        <f>IF(A516="NA","",VLOOKUP(A516,'Water Data'!G$2:O$9999,4,FALSE))</f>
        <v>4.8600000000000003</v>
      </c>
      <c r="K516" s="3">
        <f>IF(A516="NA","",VLOOKUP(A516,'Water Data'!G$2:O$9999,6,FALSE))</f>
        <v>8.01</v>
      </c>
      <c r="L516" s="26">
        <f>IF(A516="NA","",VLOOKUP(A516,'Water Data'!G$2:O$9999,9,FALSE))</f>
        <v>9.709333333</v>
      </c>
      <c r="M516" s="22">
        <f>IF(A516="NA","",VLOOKUP(A516,Nutrients!A$2:L$9999,8,FALSE))</f>
        <v>3.54</v>
      </c>
      <c r="N516" s="22">
        <f>IF(A516="NA","",VLOOKUP(A516,Nutrients!A$2:L$9999,9,FALSE))</f>
        <v>0.38</v>
      </c>
      <c r="O516" s="23">
        <f>IF(A516="NA","",VLOOKUP(A516,Nutrients!A$2:L$9999,10,FALSE))</f>
        <v>8.3000000000000004E-2</v>
      </c>
      <c r="P516" s="22">
        <f>IF(A516="NA","",VLOOKUP(A516,Nutrients!A$2:L$9999,11,FALSE))</f>
        <v>0.7</v>
      </c>
      <c r="Q516" s="24">
        <f>IF(A516="NA","",VLOOKUP(A516,Nutrients!A$2:L$9999,12,FALSE))</f>
        <v>95.56</v>
      </c>
      <c r="R516" s="26">
        <f>IF(A516="NA","",VLOOKUP(A516,Chla!A$2:O$9999,15,FALSE))</f>
        <v>8.6270120000000006</v>
      </c>
      <c r="S516" s="3">
        <f>IF(A516="NA","",VLOOKUP(A516,TSS!A$2:L$9999,12,FALSE))</f>
        <v>8</v>
      </c>
      <c r="T516" s="21">
        <f>IF(A516="NA","",VLOOKUP(A516,PCN!A$2:Q$9999,11,FALSE))</f>
        <v>0</v>
      </c>
      <c r="U516" s="21">
        <f>IF(A516="NA","",VLOOKUP(A516,PCN!A$2:Q$9999,12,FALSE))</f>
        <v>0</v>
      </c>
      <c r="V516" s="21">
        <f>IF(A516="NA","",VLOOKUP(A516,PCN!A$2:Q$9999,14,FALSE))</f>
        <v>0</v>
      </c>
      <c r="W516" s="21">
        <f>IF(A516="NA","",VLOOKUP(A516,PCN!A$2:Q$9999,15,FALSE))</f>
        <v>0</v>
      </c>
      <c r="X516" s="21">
        <f>IF(A516="NA","",VLOOKUP(A516,TN_DOC!A$2:I$9999,8,FALSE))</f>
        <v>0</v>
      </c>
      <c r="Y516" s="21">
        <f>IF(A516="NA","",VLOOKUP(A516,TN_DOC!A$2:I$9999,9,FALSE))</f>
        <v>0</v>
      </c>
      <c r="Z516" s="3"/>
    </row>
    <row r="517" spans="1:26" x14ac:dyDescent="0.2">
      <c r="A517" s="3">
        <v>11418</v>
      </c>
      <c r="B517" s="10" t="str">
        <f>IF(A517="NA","",VLOOKUP(A517,'QAQC ID Reference Page'!A$2:G$10999,2,FALSE))</f>
        <v>OBS1021</v>
      </c>
      <c r="C517" s="20">
        <f>IF(A517="NA","",VLOOKUP(A517,'QAQC ID Reference Page'!A$2:G$10999,3,FALSE))</f>
        <v>44488</v>
      </c>
      <c r="D517" s="12">
        <f>IF(A517="NA","",VLOOKUP(A517,'QAQC ID Reference Page'!A$2:G$10999,4,FALSE))</f>
        <v>0.43819444444444444</v>
      </c>
      <c r="E517" s="3">
        <f>IF(A517="NA","",VLOOKUP(A517,'QAQC ID Reference Page'!A$2:G$10999,5,FALSE))</f>
        <v>1030</v>
      </c>
      <c r="F517" s="3" t="str">
        <f>IF(A517="NA","",VLOOKUP(A517,'QAQC ID Reference Page'!A$2:G$10999,6,FALSE))</f>
        <v>G7C</v>
      </c>
      <c r="G517" s="3" t="str">
        <f>IF(A517="NA","",VLOOKUP(A517,'QAQC ID Reference Page'!A$2:G$10999,7,FALSE))</f>
        <v>B</v>
      </c>
      <c r="H517" s="21">
        <f>IF(A517="NA","",VLOOKUP(A517,'Water Data'!G$2:O$9999,2,FALSE))</f>
        <v>6.23</v>
      </c>
      <c r="I517" s="21">
        <f>IF(A517="NA","",VLOOKUP(A517,'Water Data'!G$2:O$9999,3,FALSE))</f>
        <v>22.9</v>
      </c>
      <c r="J517" s="3">
        <f>IF(A517="NA","",VLOOKUP(A517,'Water Data'!G$2:O$9999,4,FALSE))</f>
        <v>23.31</v>
      </c>
      <c r="K517" s="3">
        <f>IF(A517="NA","",VLOOKUP(A517,'Water Data'!G$2:O$9999,6,FALSE))</f>
        <v>8.11</v>
      </c>
      <c r="L517" s="26">
        <f>IF(A517="NA","",VLOOKUP(A517,'Water Data'!G$2:O$9999,9,FALSE))</f>
        <v>9.6226666670000007</v>
      </c>
      <c r="M517" s="22">
        <f>IF(A517="NA","",VLOOKUP(A517,Nutrients!A$2:L$9999,8,FALSE))</f>
        <v>1.34</v>
      </c>
      <c r="N517" s="22">
        <f>IF(A517="NA","",VLOOKUP(A517,Nutrients!A$2:L$9999,9,FALSE))</f>
        <v>0.61</v>
      </c>
      <c r="O517" s="23">
        <f>IF(A517="NA","",VLOOKUP(A517,Nutrients!A$2:L$9999,10,FALSE))</f>
        <v>0.24</v>
      </c>
      <c r="P517" s="22">
        <f>IF(A517="NA","",VLOOKUP(A517,Nutrients!A$2:L$9999,11,FALSE))</f>
        <v>7</v>
      </c>
      <c r="Q517" s="24">
        <f>IF(A517="NA","",VLOOKUP(A517,Nutrients!A$2:L$9999,12,FALSE))</f>
        <v>15.14</v>
      </c>
      <c r="R517" s="26">
        <f>IF(A517="NA","",VLOOKUP(A517,Chla!A$2:O$9999,15,FALSE))</f>
        <v>3.8004359999999999</v>
      </c>
      <c r="S517" s="3">
        <f>IF(A517="NA","",VLOOKUP(A517,TSS!A$2:L$9999,12,FALSE))</f>
        <v>40</v>
      </c>
      <c r="T517" s="21">
        <f>IF(A517="NA","",VLOOKUP(A517,PCN!A$2:Q$9999,11,FALSE))</f>
        <v>0</v>
      </c>
      <c r="U517" s="21">
        <f>IF(A517="NA","",VLOOKUP(A517,PCN!A$2:Q$9999,12,FALSE))</f>
        <v>0</v>
      </c>
      <c r="V517" s="21">
        <f>IF(A517="NA","",VLOOKUP(A517,PCN!A$2:Q$9999,14,FALSE))</f>
        <v>0</v>
      </c>
      <c r="W517" s="21">
        <f>IF(A517="NA","",VLOOKUP(A517,PCN!A$2:Q$9999,15,FALSE))</f>
        <v>0</v>
      </c>
      <c r="X517" s="21">
        <f>IF(A517="NA","",VLOOKUP(A517,TN_DOC!A$2:I$9999,8,FALSE))</f>
        <v>0</v>
      </c>
      <c r="Y517" s="21">
        <f>IF(A517="NA","",VLOOKUP(A517,TN_DOC!A$2:I$9999,9,FALSE))</f>
        <v>0</v>
      </c>
      <c r="Z517" s="3"/>
    </row>
    <row r="518" spans="1:26" x14ac:dyDescent="0.2">
      <c r="A518" s="3">
        <v>11409</v>
      </c>
      <c r="B518" s="10" t="str">
        <f>IF(A518="NA","",VLOOKUP(A518,'QAQC ID Reference Page'!A$2:G$10999,2,FALSE))</f>
        <v>OBS1021</v>
      </c>
      <c r="C518" s="20">
        <f>IF(A518="NA","",VLOOKUP(A518,'QAQC ID Reference Page'!A$2:G$10999,3,FALSE))</f>
        <v>44488</v>
      </c>
      <c r="D518" s="12">
        <f>IF(A518="NA","",VLOOKUP(A518,'QAQC ID Reference Page'!A$2:G$10999,4,FALSE))</f>
        <v>0.45208333333333334</v>
      </c>
      <c r="E518" s="3">
        <f>IF(A518="NA","",VLOOKUP(A518,'QAQC ID Reference Page'!A$2:G$10999,5,FALSE))</f>
        <v>1013</v>
      </c>
      <c r="F518" s="3" t="str">
        <f>IF(A518="NA","",VLOOKUP(A518,'QAQC ID Reference Page'!A$2:G$10999,6,FALSE))</f>
        <v>G9</v>
      </c>
      <c r="G518" s="3" t="str">
        <f>IF(A518="NA","",VLOOKUP(A518,'QAQC ID Reference Page'!A$2:G$10999,7,FALSE))</f>
        <v>S</v>
      </c>
      <c r="H518" s="21">
        <f>IF(A518="NA","",VLOOKUP(A518,'Water Data'!G$2:O$9999,2,FALSE))</f>
        <v>6.62</v>
      </c>
      <c r="I518" s="21">
        <f>IF(A518="NA","",VLOOKUP(A518,'Water Data'!G$2:O$9999,3,FALSE))</f>
        <v>22</v>
      </c>
      <c r="J518" s="3">
        <f>IF(A518="NA","",VLOOKUP(A518,'Water Data'!G$2:O$9999,4,FALSE))</f>
        <v>9.3699999999999992</v>
      </c>
      <c r="K518" s="3">
        <f>IF(A518="NA","",VLOOKUP(A518,'Water Data'!G$2:O$9999,6,FALSE))</f>
        <v>7.69</v>
      </c>
      <c r="L518" s="26">
        <f>IF(A518="NA","",VLOOKUP(A518,'Water Data'!G$2:O$9999,9,FALSE))</f>
        <v>12.723333330000001</v>
      </c>
      <c r="M518" s="22">
        <f>IF(A518="NA","",VLOOKUP(A518,Nutrients!A$2:L$9999,8,FALSE))</f>
        <v>2.0699999999999998</v>
      </c>
      <c r="N518" s="22">
        <f>IF(A518="NA","",VLOOKUP(A518,Nutrients!A$2:L$9999,9,FALSE))</f>
        <v>0.3</v>
      </c>
      <c r="O518" s="23">
        <f>IF(A518="NA","",VLOOKUP(A518,Nutrients!A$2:L$9999,10,FALSE))</f>
        <v>0.15</v>
      </c>
      <c r="P518" s="22">
        <f>IF(A518="NA","",VLOOKUP(A518,Nutrients!A$2:L$9999,11,FALSE))</f>
        <v>2.23</v>
      </c>
      <c r="Q518" s="24">
        <f>IF(A518="NA","",VLOOKUP(A518,Nutrients!A$2:L$9999,12,FALSE))</f>
        <v>66.19</v>
      </c>
      <c r="R518" s="26">
        <f>IF(A518="NA","",VLOOKUP(A518,Chla!A$2:O$9999,15,FALSE))</f>
        <v>8.1476400000000009</v>
      </c>
      <c r="S518" s="3">
        <f>IF(A518="NA","",VLOOKUP(A518,TSS!A$2:L$9999,12,FALSE))</f>
        <v>16</v>
      </c>
      <c r="T518" s="21">
        <f>IF(A518="NA","",VLOOKUP(A518,PCN!A$2:Q$9999,11,FALSE))</f>
        <v>0</v>
      </c>
      <c r="U518" s="21">
        <f>IF(A518="NA","",VLOOKUP(A518,PCN!A$2:Q$9999,12,FALSE))</f>
        <v>0</v>
      </c>
      <c r="V518" s="21">
        <f>IF(A518="NA","",VLOOKUP(A518,PCN!A$2:Q$9999,14,FALSE))</f>
        <v>0</v>
      </c>
      <c r="W518" s="21">
        <f>IF(A518="NA","",VLOOKUP(A518,PCN!A$2:Q$9999,15,FALSE))</f>
        <v>0</v>
      </c>
      <c r="X518" s="21">
        <f>IF(A518="NA","",VLOOKUP(A518,TN_DOC!A$2:I$9999,8,FALSE))</f>
        <v>0</v>
      </c>
      <c r="Y518" s="21">
        <f>IF(A518="NA","",VLOOKUP(A518,TN_DOC!A$2:I$9999,9,FALSE))</f>
        <v>0</v>
      </c>
      <c r="Z518" s="3"/>
    </row>
    <row r="519" spans="1:26" x14ac:dyDescent="0.2">
      <c r="A519" s="3">
        <v>11412</v>
      </c>
      <c r="B519" s="10" t="str">
        <f>IF(A519="NA","",VLOOKUP(A519,'QAQC ID Reference Page'!A$2:G$10999,2,FALSE))</f>
        <v>OBS1021</v>
      </c>
      <c r="C519" s="20">
        <f>IF(A519="NA","",VLOOKUP(A519,'QAQC ID Reference Page'!A$2:G$10999,3,FALSE))</f>
        <v>44488</v>
      </c>
      <c r="D519" s="12">
        <f>IF(A519="NA","",VLOOKUP(A519,'QAQC ID Reference Page'!A$2:G$10999,4,FALSE))</f>
        <v>0.47499999999999998</v>
      </c>
      <c r="E519" s="3">
        <f>IF(A519="NA","",VLOOKUP(A519,'QAQC ID Reference Page'!A$2:G$10999,5,FALSE))</f>
        <v>1016</v>
      </c>
      <c r="F519" s="3" t="str">
        <f>IF(A519="NA","",VLOOKUP(A519,'QAQC ID Reference Page'!A$2:G$10999,6,FALSE))</f>
        <v>E9</v>
      </c>
      <c r="G519" s="3" t="str">
        <f>IF(A519="NA","",VLOOKUP(A519,'QAQC ID Reference Page'!A$2:G$10999,7,FALSE))</f>
        <v>S</v>
      </c>
      <c r="H519" s="21">
        <f>IF(A519="NA","",VLOOKUP(A519,'Water Data'!G$2:O$9999,2,FALSE))</f>
        <v>8.0299999999999994</v>
      </c>
      <c r="I519" s="21">
        <f>IF(A519="NA","",VLOOKUP(A519,'Water Data'!G$2:O$9999,3,FALSE))</f>
        <v>21.5</v>
      </c>
      <c r="J519" s="3">
        <f>IF(A519="NA","",VLOOKUP(A519,'Water Data'!G$2:O$9999,4,FALSE))</f>
        <v>8.48</v>
      </c>
      <c r="K519" s="3">
        <f>IF(A519="NA","",VLOOKUP(A519,'Water Data'!G$2:O$9999,6,FALSE))</f>
        <v>7.99</v>
      </c>
      <c r="L519" s="26">
        <f>IF(A519="NA","",VLOOKUP(A519,'Water Data'!G$2:O$9999,9,FALSE))</f>
        <v>14.43333333</v>
      </c>
      <c r="M519" s="22">
        <f>IF(A519="NA","",VLOOKUP(A519,Nutrients!A$2:L$9999,8,FALSE))</f>
        <v>2.85</v>
      </c>
      <c r="N519" s="22">
        <f>IF(A519="NA","",VLOOKUP(A519,Nutrients!A$2:L$9999,9,FALSE))</f>
        <v>0.31</v>
      </c>
      <c r="O519" s="23">
        <f>IF(A519="NA","",VLOOKUP(A519,Nutrients!A$2:L$9999,10,FALSE))</f>
        <v>0.16400000000000001</v>
      </c>
      <c r="P519" s="22">
        <f>IF(A519="NA","",VLOOKUP(A519,Nutrients!A$2:L$9999,11,FALSE))</f>
        <v>3.82</v>
      </c>
      <c r="Q519" s="24">
        <f>IF(A519="NA","",VLOOKUP(A519,Nutrients!A$2:L$9999,12,FALSE))</f>
        <v>66.760000000000005</v>
      </c>
      <c r="R519" s="26">
        <f>IF(A519="NA","",VLOOKUP(A519,Chla!A$2:O$9999,15,FALSE))</f>
        <v>8.6145800000000019</v>
      </c>
      <c r="S519" s="3">
        <f>IF(A519="NA","",VLOOKUP(A519,TSS!A$2:L$9999,12,FALSE))</f>
        <v>20</v>
      </c>
      <c r="T519" s="21">
        <f>IF(A519="NA","",VLOOKUP(A519,PCN!A$2:Q$9999,11,FALSE))</f>
        <v>0</v>
      </c>
      <c r="U519" s="21">
        <f>IF(A519="NA","",VLOOKUP(A519,PCN!A$2:Q$9999,12,FALSE))</f>
        <v>0</v>
      </c>
      <c r="V519" s="21">
        <f>IF(A519="NA","",VLOOKUP(A519,PCN!A$2:Q$9999,14,FALSE))</f>
        <v>0</v>
      </c>
      <c r="W519" s="21">
        <f>IF(A519="NA","",VLOOKUP(A519,PCN!A$2:Q$9999,15,FALSE))</f>
        <v>0</v>
      </c>
      <c r="X519" s="21">
        <f>IF(A519="NA","",VLOOKUP(A519,TN_DOC!A$2:I$9999,8,FALSE))</f>
        <v>0</v>
      </c>
      <c r="Y519" s="21">
        <f>IF(A519="NA","",VLOOKUP(A519,TN_DOC!A$2:I$9999,9,FALSE))</f>
        <v>0</v>
      </c>
      <c r="Z519" s="3"/>
    </row>
    <row r="520" spans="1:26" x14ac:dyDescent="0.2">
      <c r="A520" s="3">
        <v>11410</v>
      </c>
      <c r="B520" s="10" t="str">
        <f>IF(A520="NA","",VLOOKUP(A520,'QAQC ID Reference Page'!A$2:G$10999,2,FALSE))</f>
        <v>OBS1021</v>
      </c>
      <c r="C520" s="20">
        <f>IF(A520="NA","",VLOOKUP(A520,'QAQC ID Reference Page'!A$2:G$10999,3,FALSE))</f>
        <v>44488</v>
      </c>
      <c r="D520" s="12">
        <f>IF(A520="NA","",VLOOKUP(A520,'QAQC ID Reference Page'!A$2:G$10999,4,FALSE))</f>
        <v>0.47499999999999998</v>
      </c>
      <c r="E520" s="3">
        <f>IF(A520="NA","",VLOOKUP(A520,'QAQC ID Reference Page'!A$2:G$10999,5,FALSE))</f>
        <v>1037</v>
      </c>
      <c r="F520" s="3" t="str">
        <f>IF(A520="NA","",VLOOKUP(A520,'QAQC ID Reference Page'!A$2:G$10999,6,FALSE))</f>
        <v>E9</v>
      </c>
      <c r="G520" s="3" t="str">
        <f>IF(A520="NA","",VLOOKUP(A520,'QAQC ID Reference Page'!A$2:G$10999,7,FALSE))</f>
        <v>B</v>
      </c>
      <c r="H520" s="21">
        <f>IF(A520="NA","",VLOOKUP(A520,'Water Data'!G$2:O$9999,2,FALSE))</f>
        <v>7.43</v>
      </c>
      <c r="I520" s="21">
        <f>IF(A520="NA","",VLOOKUP(A520,'Water Data'!G$2:O$9999,3,FALSE))</f>
        <v>21.4</v>
      </c>
      <c r="J520" s="3">
        <f>IF(A520="NA","",VLOOKUP(A520,'Water Data'!G$2:O$9999,4,FALSE))</f>
        <v>10.06</v>
      </c>
      <c r="K520" s="3">
        <f>IF(A520="NA","",VLOOKUP(A520,'Water Data'!G$2:O$9999,6,FALSE))</f>
        <v>7.98</v>
      </c>
      <c r="L520" s="26">
        <f>IF(A520="NA","",VLOOKUP(A520,'Water Data'!G$2:O$9999,9,FALSE))</f>
        <v>15.063333330000001</v>
      </c>
      <c r="M520" s="22">
        <f>IF(A520="NA","",VLOOKUP(A520,Nutrients!A$2:L$9999,8,FALSE))</f>
        <v>1.65</v>
      </c>
      <c r="N520" s="22">
        <f>IF(A520="NA","",VLOOKUP(A520,Nutrients!A$2:L$9999,9,FALSE))</f>
        <v>0.32</v>
      </c>
      <c r="O520" s="23">
        <f>IF(A520="NA","",VLOOKUP(A520,Nutrients!A$2:L$9999,10,FALSE))</f>
        <v>0.11</v>
      </c>
      <c r="P520" s="22">
        <f>IF(A520="NA","",VLOOKUP(A520,Nutrients!A$2:L$9999,11,FALSE))</f>
        <v>3.19</v>
      </c>
      <c r="Q520" s="24">
        <f>IF(A520="NA","",VLOOKUP(A520,Nutrients!A$2:L$9999,12,FALSE))</f>
        <v>48.69</v>
      </c>
      <c r="R520" s="26">
        <f>IF(A520="NA","",VLOOKUP(A520,Chla!A$2:O$9999,15,FALSE))</f>
        <v>9.2928266666666666</v>
      </c>
      <c r="S520" s="3">
        <f>IF(A520="NA","",VLOOKUP(A520,TSS!A$2:L$9999,12,FALSE))</f>
        <v>20</v>
      </c>
      <c r="T520" s="21">
        <f>IF(A520="NA","",VLOOKUP(A520,PCN!A$2:Q$9999,11,FALSE))</f>
        <v>0</v>
      </c>
      <c r="U520" s="21">
        <f>IF(A520="NA","",VLOOKUP(A520,PCN!A$2:Q$9999,12,FALSE))</f>
        <v>0</v>
      </c>
      <c r="V520" s="21">
        <f>IF(A520="NA","",VLOOKUP(A520,PCN!A$2:Q$9999,14,FALSE))</f>
        <v>0</v>
      </c>
      <c r="W520" s="21">
        <f>IF(A520="NA","",VLOOKUP(A520,PCN!A$2:Q$9999,15,FALSE))</f>
        <v>0</v>
      </c>
      <c r="X520" s="21">
        <f>IF(A520="NA","",VLOOKUP(A520,TN_DOC!A$2:I$9999,8,FALSE))</f>
        <v>0</v>
      </c>
      <c r="Y520" s="21">
        <f>IF(A520="NA","",VLOOKUP(A520,TN_DOC!A$2:I$9999,9,FALSE))</f>
        <v>0</v>
      </c>
      <c r="Z520" s="3"/>
    </row>
    <row r="521" spans="1:26" x14ac:dyDescent="0.2">
      <c r="A521" s="3">
        <v>11413</v>
      </c>
      <c r="B521" s="10" t="str">
        <f>IF(A521="NA","",VLOOKUP(A521,'QAQC ID Reference Page'!A$2:G$10999,2,FALSE))</f>
        <v>OBS1021</v>
      </c>
      <c r="C521" s="20">
        <f>IF(A521="NA","",VLOOKUP(A521,'QAQC ID Reference Page'!A$2:G$10999,3,FALSE))</f>
        <v>44488</v>
      </c>
      <c r="D521" s="12">
        <f>IF(A521="NA","",VLOOKUP(A521,'QAQC ID Reference Page'!A$2:G$10999,4,FALSE))</f>
        <v>0.49583333333333335</v>
      </c>
      <c r="E521" s="3">
        <f>IF(A521="NA","",VLOOKUP(A521,'QAQC ID Reference Page'!A$2:G$10999,5,FALSE))</f>
        <v>1004</v>
      </c>
      <c r="F521" s="3" t="str">
        <f>IF(A521="NA","",VLOOKUP(A521,'QAQC ID Reference Page'!A$2:G$10999,6,FALSE))</f>
        <v>E7C</v>
      </c>
      <c r="G521" s="3" t="str">
        <f>IF(A521="NA","",VLOOKUP(A521,'QAQC ID Reference Page'!A$2:G$10999,7,FALSE))</f>
        <v>S</v>
      </c>
      <c r="H521" s="21">
        <f>IF(A521="NA","",VLOOKUP(A521,'Water Data'!G$2:O$9999,2,FALSE))</f>
        <v>8.51</v>
      </c>
      <c r="I521" s="21">
        <f>IF(A521="NA","",VLOOKUP(A521,'Water Data'!G$2:O$9999,3,FALSE))</f>
        <v>21.6</v>
      </c>
      <c r="J521" s="3">
        <f>IF(A521="NA","",VLOOKUP(A521,'Water Data'!G$2:O$9999,4,FALSE))</f>
        <v>9.7799999999999994</v>
      </c>
      <c r="K521" s="3">
        <f>IF(A521="NA","",VLOOKUP(A521,'Water Data'!G$2:O$9999,6,FALSE))</f>
        <v>8.19</v>
      </c>
      <c r="L521" s="26">
        <f>IF(A521="NA","",VLOOKUP(A521,'Water Data'!G$2:O$9999,9,FALSE))</f>
        <v>14.803333329999999</v>
      </c>
      <c r="M521" s="22">
        <f>IF(A521="NA","",VLOOKUP(A521,Nutrients!A$2:L$9999,8,FALSE))</f>
        <v>1.0900000000000001</v>
      </c>
      <c r="N521" s="22">
        <f>IF(A521="NA","",VLOOKUP(A521,Nutrients!A$2:L$9999,9,FALSE))</f>
        <v>0.31</v>
      </c>
      <c r="O521" s="23">
        <f>IF(A521="NA","",VLOOKUP(A521,Nutrients!A$2:L$9999,10,FALSE))</f>
        <v>8.5999999999999993E-2</v>
      </c>
      <c r="P521" s="22">
        <f>IF(A521="NA","",VLOOKUP(A521,Nutrients!A$2:L$9999,11,FALSE))</f>
        <v>2.64</v>
      </c>
      <c r="Q521" s="24">
        <f>IF(A521="NA","",VLOOKUP(A521,Nutrients!A$2:L$9999,12,FALSE))</f>
        <v>64.38</v>
      </c>
      <c r="R521" s="26">
        <f>IF(A521="NA","",VLOOKUP(A521,Chla!A$2:O$9999,15,FALSE))</f>
        <v>9.0699760000000005</v>
      </c>
      <c r="S521" s="3">
        <f>IF(A521="NA","",VLOOKUP(A521,TSS!A$2:L$9999,12,FALSE))</f>
        <v>12</v>
      </c>
      <c r="T521" s="21">
        <f>IF(A521="NA","",VLOOKUP(A521,PCN!A$2:Q$9999,11,FALSE))</f>
        <v>0</v>
      </c>
      <c r="U521" s="21">
        <f>IF(A521="NA","",VLOOKUP(A521,PCN!A$2:Q$9999,12,FALSE))</f>
        <v>0</v>
      </c>
      <c r="V521" s="21">
        <f>IF(A521="NA","",VLOOKUP(A521,PCN!A$2:Q$9999,14,FALSE))</f>
        <v>0</v>
      </c>
      <c r="W521" s="21">
        <f>IF(A521="NA","",VLOOKUP(A521,PCN!A$2:Q$9999,15,FALSE))</f>
        <v>0</v>
      </c>
      <c r="X521" s="21">
        <f>IF(A521="NA","",VLOOKUP(A521,TN_DOC!A$2:I$9999,8,FALSE))</f>
        <v>0</v>
      </c>
      <c r="Y521" s="21">
        <f>IF(A521="NA","",VLOOKUP(A521,TN_DOC!A$2:I$9999,9,FALSE))</f>
        <v>0</v>
      </c>
      <c r="Z521" s="3"/>
    </row>
    <row r="522" spans="1:26" x14ac:dyDescent="0.2">
      <c r="A522" s="3">
        <v>11417</v>
      </c>
      <c r="B522" s="10" t="str">
        <f>IF(A522="NA","",VLOOKUP(A522,'QAQC ID Reference Page'!A$2:G$10999,2,FALSE))</f>
        <v>OBS1021</v>
      </c>
      <c r="C522" s="20">
        <f>IF(A522="NA","",VLOOKUP(A522,'QAQC ID Reference Page'!A$2:G$10999,3,FALSE))</f>
        <v>44488</v>
      </c>
      <c r="D522" s="12">
        <f>IF(A522="NA","",VLOOKUP(A522,'QAQC ID Reference Page'!A$2:G$10999,4,FALSE))</f>
        <v>0.49583333333333335</v>
      </c>
      <c r="E522" s="3">
        <f>IF(A522="NA","",VLOOKUP(A522,'QAQC ID Reference Page'!A$2:G$10999,5,FALSE))</f>
        <v>1009</v>
      </c>
      <c r="F522" s="3" t="str">
        <f>IF(A522="NA","",VLOOKUP(A522,'QAQC ID Reference Page'!A$2:G$10999,6,FALSE))</f>
        <v>E7C</v>
      </c>
      <c r="G522" s="3" t="str">
        <f>IF(A522="NA","",VLOOKUP(A522,'QAQC ID Reference Page'!A$2:G$10999,7,FALSE))</f>
        <v>B</v>
      </c>
      <c r="H522" s="21">
        <f>IF(A522="NA","",VLOOKUP(A522,'Water Data'!G$2:O$9999,2,FALSE))</f>
        <v>5.82</v>
      </c>
      <c r="I522" s="21">
        <f>IF(A522="NA","",VLOOKUP(A522,'Water Data'!G$2:O$9999,3,FALSE))</f>
        <v>23.9</v>
      </c>
      <c r="J522" s="3">
        <f>IF(A522="NA","",VLOOKUP(A522,'Water Data'!G$2:O$9999,4,FALSE))</f>
        <v>27.11</v>
      </c>
      <c r="K522" s="3">
        <f>IF(A522="NA","",VLOOKUP(A522,'Water Data'!G$2:O$9999,6,FALSE))</f>
        <v>8.1300000000000008</v>
      </c>
      <c r="L522" s="26">
        <f>IF(A522="NA","",VLOOKUP(A522,'Water Data'!G$2:O$9999,9,FALSE))</f>
        <v>22.846666670000001</v>
      </c>
      <c r="M522" s="22">
        <f>IF(A522="NA","",VLOOKUP(A522,Nutrients!A$2:L$9999,8,FALSE))</f>
        <v>1.49</v>
      </c>
      <c r="N522" s="22">
        <f>IF(A522="NA","",VLOOKUP(A522,Nutrients!A$2:L$9999,9,FALSE))</f>
        <v>0.49</v>
      </c>
      <c r="O522" s="23">
        <f>IF(A522="NA","",VLOOKUP(A522,Nutrients!A$2:L$9999,10,FALSE))</f>
        <v>0.47499999999999998</v>
      </c>
      <c r="P522" s="22">
        <f>IF(A522="NA","",VLOOKUP(A522,Nutrients!A$2:L$9999,11,FALSE))</f>
        <v>13.71</v>
      </c>
      <c r="Q522" s="24">
        <f>IF(A522="NA","",VLOOKUP(A522,Nutrients!A$2:L$9999,12,FALSE))</f>
        <v>19.8</v>
      </c>
      <c r="R522" s="26">
        <f>IF(A522="NA","",VLOOKUP(A522,Chla!A$2:O$9999,15,FALSE))</f>
        <v>4.4159680000000003</v>
      </c>
      <c r="S522" s="3">
        <f>IF(A522="NA","",VLOOKUP(A522,TSS!A$2:L$9999,12,FALSE))</f>
        <v>32</v>
      </c>
      <c r="T522" s="21">
        <f>IF(A522="NA","",VLOOKUP(A522,PCN!A$2:Q$9999,11,FALSE))</f>
        <v>0</v>
      </c>
      <c r="U522" s="21">
        <f>IF(A522="NA","",VLOOKUP(A522,PCN!A$2:Q$9999,12,FALSE))</f>
        <v>0</v>
      </c>
      <c r="V522" s="21">
        <f>IF(A522="NA","",VLOOKUP(A522,PCN!A$2:Q$9999,14,FALSE))</f>
        <v>0</v>
      </c>
      <c r="W522" s="21">
        <f>IF(A522="NA","",VLOOKUP(A522,PCN!A$2:Q$9999,15,FALSE))</f>
        <v>0</v>
      </c>
      <c r="X522" s="21">
        <f>IF(A522="NA","",VLOOKUP(A522,TN_DOC!A$2:I$9999,8,FALSE))</f>
        <v>0</v>
      </c>
      <c r="Y522" s="21">
        <f>IF(A522="NA","",VLOOKUP(A522,TN_DOC!A$2:I$9999,9,FALSE))</f>
        <v>0</v>
      </c>
      <c r="Z522" s="3"/>
    </row>
    <row r="523" spans="1:26" x14ac:dyDescent="0.2">
      <c r="A523" s="3">
        <v>11405</v>
      </c>
      <c r="B523" s="10" t="str">
        <f>IF(A523="NA","",VLOOKUP(A523,'QAQC ID Reference Page'!A$2:G$10999,2,FALSE))</f>
        <v>OBS1021</v>
      </c>
      <c r="C523" s="20">
        <f>IF(A523="NA","",VLOOKUP(A523,'QAQC ID Reference Page'!A$2:G$10999,3,FALSE))</f>
        <v>44488</v>
      </c>
      <c r="D523" s="12">
        <f>IF(A523="NA","",VLOOKUP(A523,'QAQC ID Reference Page'!A$2:G$10999,4,FALSE))</f>
        <v>0.51180555555555551</v>
      </c>
      <c r="E523" s="3">
        <f>IF(A523="NA","",VLOOKUP(A523,'QAQC ID Reference Page'!A$2:G$10999,5,FALSE))</f>
        <v>1001</v>
      </c>
      <c r="F523" s="3" t="str">
        <f>IF(A523="NA","",VLOOKUP(A523,'QAQC ID Reference Page'!A$2:G$10999,6,FALSE))</f>
        <v>E6</v>
      </c>
      <c r="G523" s="3" t="str">
        <f>IF(A523="NA","",VLOOKUP(A523,'QAQC ID Reference Page'!A$2:G$10999,7,FALSE))</f>
        <v>S</v>
      </c>
      <c r="H523" s="21">
        <f>IF(A523="NA","",VLOOKUP(A523,'Water Data'!G$2:O$9999,2,FALSE))</f>
        <v>8.58</v>
      </c>
      <c r="I523" s="21">
        <f>IF(A523="NA","",VLOOKUP(A523,'Water Data'!G$2:O$9999,3,FALSE))</f>
        <v>20.8</v>
      </c>
      <c r="J523" s="3">
        <f>IF(A523="NA","",VLOOKUP(A523,'Water Data'!G$2:O$9999,4,FALSE))</f>
        <v>7.34</v>
      </c>
      <c r="K523" s="3">
        <f>IF(A523="NA","",VLOOKUP(A523,'Water Data'!G$2:O$9999,6,FALSE))</f>
        <v>7.98</v>
      </c>
      <c r="L523" s="26">
        <f>IF(A523="NA","",VLOOKUP(A523,'Water Data'!G$2:O$9999,9,FALSE))</f>
        <v>13.50333333</v>
      </c>
      <c r="M523" s="22">
        <f>IF(A523="NA","",VLOOKUP(A523,Nutrients!A$2:L$9999,8,FALSE))</f>
        <v>0.04</v>
      </c>
      <c r="N523" s="22">
        <f>IF(A523="NA","",VLOOKUP(A523,Nutrients!A$2:L$9999,9,FALSE))</f>
        <v>0.06</v>
      </c>
      <c r="O523" s="23">
        <f>IF(A523="NA","",VLOOKUP(A523,Nutrients!A$2:L$9999,10,FALSE))</f>
        <v>-0.02</v>
      </c>
      <c r="P523" s="22">
        <f>IF(A523="NA","",VLOOKUP(A523,Nutrients!A$2:L$9999,11,FALSE))</f>
        <v>1.05</v>
      </c>
      <c r="Q523" s="24">
        <f>IF(A523="NA","",VLOOKUP(A523,Nutrients!A$2:L$9999,12,FALSE))</f>
        <v>66.540000000000006</v>
      </c>
      <c r="R523" s="26">
        <f>IF(A523="NA","",VLOOKUP(A523,Chla!A$2:O$9999,15,FALSE))</f>
        <v>12.063128000000001</v>
      </c>
      <c r="S523" s="3">
        <f>IF(A523="NA","",VLOOKUP(A523,TSS!A$2:L$9999,12,FALSE))</f>
        <v>24</v>
      </c>
      <c r="T523" s="21">
        <f>IF(A523="NA","",VLOOKUP(A523,PCN!A$2:Q$9999,11,FALSE))</f>
        <v>0</v>
      </c>
      <c r="U523" s="21">
        <f>IF(A523="NA","",VLOOKUP(A523,PCN!A$2:Q$9999,12,FALSE))</f>
        <v>0</v>
      </c>
      <c r="V523" s="21">
        <f>IF(A523="NA","",VLOOKUP(A523,PCN!A$2:Q$9999,14,FALSE))</f>
        <v>0</v>
      </c>
      <c r="W523" s="21">
        <f>IF(A523="NA","",VLOOKUP(A523,PCN!A$2:Q$9999,15,FALSE))</f>
        <v>0</v>
      </c>
      <c r="X523" s="21">
        <f>IF(A523="NA","",VLOOKUP(A523,TN_DOC!A$2:I$9999,8,FALSE))</f>
        <v>0</v>
      </c>
      <c r="Y523" s="21">
        <f>IF(A523="NA","",VLOOKUP(A523,TN_DOC!A$2:I$9999,9,FALSE))</f>
        <v>0</v>
      </c>
      <c r="Z523" s="3"/>
    </row>
    <row r="524" spans="1:26" x14ac:dyDescent="0.2">
      <c r="A524" s="3">
        <v>11434</v>
      </c>
      <c r="B524" s="10" t="str">
        <f>IF(A524="NA","",VLOOKUP(A524,'QAQC ID Reference Page'!A$2:G$10999,2,FALSE))</f>
        <v>OBS1021</v>
      </c>
      <c r="C524" s="20">
        <f>IF(A524="NA","",VLOOKUP(A524,'QAQC ID Reference Page'!A$2:G$10999,3,FALSE))</f>
        <v>44490</v>
      </c>
      <c r="D524" s="12">
        <f>IF(A524="NA","",VLOOKUP(A524,'QAQC ID Reference Page'!A$2:G$10999,4,FALSE))</f>
        <v>0.29722222222222222</v>
      </c>
      <c r="E524" s="3">
        <f>IF(A524="NA","",VLOOKUP(A524,'QAQC ID Reference Page'!A$2:G$10999,5,FALSE))</f>
        <v>1011</v>
      </c>
      <c r="F524" s="3" t="str">
        <f>IF(A524="NA","",VLOOKUP(A524,'QAQC ID Reference Page'!A$2:G$10999,6,FALSE))</f>
        <v>B7C</v>
      </c>
      <c r="G524" s="3" t="str">
        <f>IF(A524="NA","",VLOOKUP(A524,'QAQC ID Reference Page'!A$2:G$10999,7,FALSE))</f>
        <v>S</v>
      </c>
      <c r="H524" s="21">
        <f>IF(A524="NA","",VLOOKUP(A524,'Water Data'!G$2:O$9999,2,FALSE))</f>
        <v>7.42</v>
      </c>
      <c r="I524" s="21">
        <f>IF(A524="NA","",VLOOKUP(A524,'Water Data'!G$2:O$9999,3,FALSE))</f>
        <v>23.2</v>
      </c>
      <c r="J524" s="3">
        <f>IF(A524="NA","",VLOOKUP(A524,'Water Data'!G$2:O$9999,4,FALSE))</f>
        <v>15.02</v>
      </c>
      <c r="K524" s="3">
        <f>IF(A524="NA","",VLOOKUP(A524,'Water Data'!G$2:O$9999,6,FALSE))</f>
        <v>8.0399999999999991</v>
      </c>
      <c r="L524" s="26">
        <f>IF(A524="NA","",VLOOKUP(A524,'Water Data'!G$2:O$9999,9,FALSE))</f>
        <v>16.903333329999999</v>
      </c>
      <c r="M524" s="22">
        <f>IF(A524="NA","",VLOOKUP(A524,Nutrients!A$2:L$9999,8,FALSE))</f>
        <v>0.4</v>
      </c>
      <c r="N524" s="22">
        <f>IF(A524="NA","",VLOOKUP(A524,Nutrients!A$2:L$9999,9,FALSE))</f>
        <v>0.23</v>
      </c>
      <c r="O524" s="23">
        <f>IF(A524="NA","",VLOOKUP(A524,Nutrients!A$2:L$9999,10,FALSE))</f>
        <v>0.08</v>
      </c>
      <c r="P524" s="22">
        <f>IF(A524="NA","",VLOOKUP(A524,Nutrients!A$2:L$9999,11,FALSE))</f>
        <v>9.2899999999999991</v>
      </c>
      <c r="Q524" s="24">
        <f>IF(A524="NA","",VLOOKUP(A524,Nutrients!A$2:L$9999,12,FALSE))</f>
        <v>69.72</v>
      </c>
      <c r="R524" s="26">
        <f>IF(A524="NA","",VLOOKUP(A524,Chla!A$2:O$9999,15,FALSE))</f>
        <v>8.0404879999999999</v>
      </c>
      <c r="S524" s="3">
        <f>IF(A524="NA","",VLOOKUP(A524,TSS!A$2:L$9999,12,FALSE))</f>
        <v>48</v>
      </c>
      <c r="T524" s="21">
        <f>IF(A524="NA","",VLOOKUP(A524,PCN!A$2:Q$9999,11,FALSE))</f>
        <v>0</v>
      </c>
      <c r="U524" s="21">
        <f>IF(A524="NA","",VLOOKUP(A524,PCN!A$2:Q$9999,12,FALSE))</f>
        <v>0</v>
      </c>
      <c r="V524" s="21">
        <f>IF(A524="NA","",VLOOKUP(A524,PCN!A$2:Q$9999,14,FALSE))</f>
        <v>0</v>
      </c>
      <c r="W524" s="21">
        <f>IF(A524="NA","",VLOOKUP(A524,PCN!A$2:Q$9999,15,FALSE))</f>
        <v>0</v>
      </c>
      <c r="X524" s="21">
        <f>IF(A524="NA","",VLOOKUP(A524,TN_DOC!A$2:I$9999,8,FALSE))</f>
        <v>0</v>
      </c>
      <c r="Y524" s="21">
        <f>IF(A524="NA","",VLOOKUP(A524,TN_DOC!A$2:I$9999,9,FALSE))</f>
        <v>0</v>
      </c>
      <c r="Z524" s="3"/>
    </row>
    <row r="525" spans="1:26" x14ac:dyDescent="0.2">
      <c r="A525" s="3">
        <v>11432</v>
      </c>
      <c r="B525" s="10" t="str">
        <f>IF(A525="NA","",VLOOKUP(A525,'QAQC ID Reference Page'!A$2:G$10999,2,FALSE))</f>
        <v>OBS1021</v>
      </c>
      <c r="C525" s="20">
        <f>IF(A525="NA","",VLOOKUP(A525,'QAQC ID Reference Page'!A$2:G$10999,3,FALSE))</f>
        <v>44490</v>
      </c>
      <c r="D525" s="12">
        <f>IF(A525="NA","",VLOOKUP(A525,'QAQC ID Reference Page'!A$2:G$10999,4,FALSE))</f>
        <v>0.29722222222222222</v>
      </c>
      <c r="E525" s="3">
        <f>IF(A525="NA","",VLOOKUP(A525,'QAQC ID Reference Page'!A$2:G$10999,5,FALSE))</f>
        <v>1024</v>
      </c>
      <c r="F525" s="3" t="str">
        <f>IF(A525="NA","",VLOOKUP(A525,'QAQC ID Reference Page'!A$2:G$10999,6,FALSE))</f>
        <v>B7C</v>
      </c>
      <c r="G525" s="3" t="str">
        <f>IF(A525="NA","",VLOOKUP(A525,'QAQC ID Reference Page'!A$2:G$10999,7,FALSE))</f>
        <v>B</v>
      </c>
      <c r="H525" s="21">
        <f>IF(A525="NA","",VLOOKUP(A525,'Water Data'!G$2:O$9999,2,FALSE))</f>
        <v>7.45</v>
      </c>
      <c r="I525" s="21">
        <f>IF(A525="NA","",VLOOKUP(A525,'Water Data'!G$2:O$9999,3,FALSE))</f>
        <v>23.4</v>
      </c>
      <c r="J525" s="3">
        <f>IF(A525="NA","",VLOOKUP(A525,'Water Data'!G$2:O$9999,4,FALSE))</f>
        <v>17.440000000000001</v>
      </c>
      <c r="K525" s="3">
        <f>IF(A525="NA","",VLOOKUP(A525,'Water Data'!G$2:O$9999,6,FALSE))</f>
        <v>8.15</v>
      </c>
      <c r="L525" s="26">
        <f>IF(A525="NA","",VLOOKUP(A525,'Water Data'!G$2:O$9999,9,FALSE))</f>
        <v>18.206666670000001</v>
      </c>
      <c r="M525" s="22">
        <f>IF(A525="NA","",VLOOKUP(A525,Nutrients!A$2:L$9999,8,FALSE))</f>
        <v>0.11</v>
      </c>
      <c r="N525" s="22">
        <f>IF(A525="NA","",VLOOKUP(A525,Nutrients!A$2:L$9999,9,FALSE))</f>
        <v>0.14000000000000001</v>
      </c>
      <c r="O525" s="23">
        <f>IF(A525="NA","",VLOOKUP(A525,Nutrients!A$2:L$9999,10,FALSE))</f>
        <v>4.0000000000000001E-3</v>
      </c>
      <c r="P525" s="22">
        <f>IF(A525="NA","",VLOOKUP(A525,Nutrients!A$2:L$9999,11,FALSE))</f>
        <v>4.8899999999999997</v>
      </c>
      <c r="Q525" s="24">
        <f>IF(A525="NA","",VLOOKUP(A525,Nutrients!A$2:L$9999,12,FALSE))</f>
        <v>38.33</v>
      </c>
      <c r="R525" s="26">
        <f>IF(A525="NA","",VLOOKUP(A525,Chla!A$2:O$9999,15,FALSE))</f>
        <v>10.055212000000001</v>
      </c>
      <c r="S525" s="3">
        <f>IF(A525="NA","",VLOOKUP(A525,TSS!A$2:L$9999,12,FALSE))</f>
        <v>44</v>
      </c>
      <c r="T525" s="21">
        <f>IF(A525="NA","",VLOOKUP(A525,PCN!A$2:Q$9999,11,FALSE))</f>
        <v>0</v>
      </c>
      <c r="U525" s="21">
        <f>IF(A525="NA","",VLOOKUP(A525,PCN!A$2:Q$9999,12,FALSE))</f>
        <v>0</v>
      </c>
      <c r="V525" s="21">
        <f>IF(A525="NA","",VLOOKUP(A525,PCN!A$2:Q$9999,14,FALSE))</f>
        <v>0</v>
      </c>
      <c r="W525" s="21">
        <f>IF(A525="NA","",VLOOKUP(A525,PCN!A$2:Q$9999,15,FALSE))</f>
        <v>0</v>
      </c>
      <c r="X525" s="21">
        <f>IF(A525="NA","",VLOOKUP(A525,TN_DOC!A$2:I$9999,8,FALSE))</f>
        <v>0</v>
      </c>
      <c r="Y525" s="21">
        <f>IF(A525="NA","",VLOOKUP(A525,TN_DOC!A$2:I$9999,9,FALSE))</f>
        <v>0</v>
      </c>
      <c r="Z525" s="3"/>
    </row>
    <row r="526" spans="1:26" x14ac:dyDescent="0.2">
      <c r="A526" s="3">
        <v>11436</v>
      </c>
      <c r="B526" s="10" t="str">
        <f>IF(A526="NA","",VLOOKUP(A526,'QAQC ID Reference Page'!A$2:G$10999,2,FALSE))</f>
        <v>OBS1021</v>
      </c>
      <c r="C526" s="20">
        <f>IF(A526="NA","",VLOOKUP(A526,'QAQC ID Reference Page'!A$2:G$10999,3,FALSE))</f>
        <v>44490</v>
      </c>
      <c r="D526" s="12">
        <f>IF(A526="NA","",VLOOKUP(A526,'QAQC ID Reference Page'!A$2:G$10999,4,FALSE))</f>
        <v>0.3263888888888889</v>
      </c>
      <c r="E526" s="3">
        <f>IF(A526="NA","",VLOOKUP(A526,'QAQC ID Reference Page'!A$2:G$10999,5,FALSE))</f>
        <v>1027</v>
      </c>
      <c r="F526" s="3" t="str">
        <f>IF(A526="NA","",VLOOKUP(A526,'QAQC ID Reference Page'!A$2:G$10999,6,FALSE))</f>
        <v>B11</v>
      </c>
      <c r="G526" s="3" t="str">
        <f>IF(A526="NA","",VLOOKUP(A526,'QAQC ID Reference Page'!A$2:G$10999,7,FALSE))</f>
        <v>S</v>
      </c>
      <c r="H526" s="21">
        <f>IF(A526="NA","",VLOOKUP(A526,'Water Data'!G$2:O$9999,2,FALSE))</f>
        <v>5.34</v>
      </c>
      <c r="I526" s="21">
        <f>IF(A526="NA","",VLOOKUP(A526,'Water Data'!G$2:O$9999,3,FALSE))</f>
        <v>23.4</v>
      </c>
      <c r="J526" s="3">
        <f>IF(A526="NA","",VLOOKUP(A526,'Water Data'!G$2:O$9999,4,FALSE))</f>
        <v>18.010000000000002</v>
      </c>
      <c r="K526" s="3">
        <f>IF(A526="NA","",VLOOKUP(A526,'Water Data'!G$2:O$9999,6,FALSE))</f>
        <v>7.8</v>
      </c>
      <c r="L526" s="26">
        <f>IF(A526="NA","",VLOOKUP(A526,'Water Data'!G$2:O$9999,9,FALSE))</f>
        <v>18.760000000000002</v>
      </c>
      <c r="M526" s="22">
        <f>IF(A526="NA","",VLOOKUP(A526,Nutrients!A$2:L$9999,8,FALSE))</f>
        <v>0.14000000000000001</v>
      </c>
      <c r="N526" s="22">
        <f>IF(A526="NA","",VLOOKUP(A526,Nutrients!A$2:L$9999,9,FALSE))</f>
        <v>0.2</v>
      </c>
      <c r="O526" s="23">
        <f>IF(A526="NA","",VLOOKUP(A526,Nutrients!A$2:L$9999,10,FALSE))</f>
        <v>-1.2E-2</v>
      </c>
      <c r="P526" s="22">
        <f>IF(A526="NA","",VLOOKUP(A526,Nutrients!A$2:L$9999,11,FALSE))</f>
        <v>14.33</v>
      </c>
      <c r="Q526" s="24">
        <f>IF(A526="NA","",VLOOKUP(A526,Nutrients!A$2:L$9999,12,FALSE))</f>
        <v>48.63</v>
      </c>
      <c r="R526" s="26">
        <f>IF(A526="NA","",VLOOKUP(A526,Chla!A$2:O$9999,15,FALSE))</f>
        <v>24.797196</v>
      </c>
      <c r="S526" s="3">
        <f>IF(A526="NA","",VLOOKUP(A526,TSS!A$2:L$9999,12,FALSE))</f>
        <v>48</v>
      </c>
      <c r="T526" s="21">
        <f>IF(A526="NA","",VLOOKUP(A526,PCN!A$2:Q$9999,11,FALSE))</f>
        <v>0</v>
      </c>
      <c r="U526" s="21">
        <f>IF(A526="NA","",VLOOKUP(A526,PCN!A$2:Q$9999,12,FALSE))</f>
        <v>0</v>
      </c>
      <c r="V526" s="21">
        <f>IF(A526="NA","",VLOOKUP(A526,PCN!A$2:Q$9999,14,FALSE))</f>
        <v>0</v>
      </c>
      <c r="W526" s="21">
        <f>IF(A526="NA","",VLOOKUP(A526,PCN!A$2:Q$9999,15,FALSE))</f>
        <v>0</v>
      </c>
      <c r="X526" s="21">
        <f>IF(A526="NA","",VLOOKUP(A526,TN_DOC!A$2:I$9999,8,FALSE))</f>
        <v>0</v>
      </c>
      <c r="Y526" s="21">
        <f>IF(A526="NA","",VLOOKUP(A526,TN_DOC!A$2:I$9999,9,FALSE))</f>
        <v>0</v>
      </c>
      <c r="Z526" s="3"/>
    </row>
    <row r="527" spans="1:26" x14ac:dyDescent="0.2">
      <c r="A527" s="3">
        <v>11435</v>
      </c>
      <c r="B527" s="10" t="str">
        <f>IF(A527="NA","",VLOOKUP(A527,'QAQC ID Reference Page'!A$2:G$10999,2,FALSE))</f>
        <v>OBS1021</v>
      </c>
      <c r="C527" s="20">
        <f>IF(A527="NA","",VLOOKUP(A527,'QAQC ID Reference Page'!A$2:G$10999,3,FALSE))</f>
        <v>44490</v>
      </c>
      <c r="D527" s="12">
        <f>IF(A527="NA","",VLOOKUP(A527,'QAQC ID Reference Page'!A$2:G$10999,4,FALSE))</f>
        <v>0.34027777777777779</v>
      </c>
      <c r="E527" s="3">
        <f>IF(A527="NA","",VLOOKUP(A527,'QAQC ID Reference Page'!A$2:G$10999,5,FALSE))</f>
        <v>1004</v>
      </c>
      <c r="F527" s="3" t="str">
        <f>IF(A527="NA","",VLOOKUP(A527,'QAQC ID Reference Page'!A$2:G$10999,6,FALSE))</f>
        <v>BSR</v>
      </c>
      <c r="G527" s="3" t="str">
        <f>IF(A527="NA","",VLOOKUP(A527,'QAQC ID Reference Page'!A$2:G$10999,7,FALSE))</f>
        <v>S</v>
      </c>
      <c r="H527" s="21">
        <f>IF(A527="NA","",VLOOKUP(A527,'Water Data'!G$2:O$9999,2,FALSE))</f>
        <v>5.45</v>
      </c>
      <c r="I527" s="21">
        <f>IF(A527="NA","",VLOOKUP(A527,'Water Data'!G$2:O$9999,3,FALSE))</f>
        <v>23.5</v>
      </c>
      <c r="J527" s="3">
        <f>IF(A527="NA","",VLOOKUP(A527,'Water Data'!G$2:O$9999,4,FALSE))</f>
        <v>11.91</v>
      </c>
      <c r="K527" s="3">
        <f>IF(A527="NA","",VLOOKUP(A527,'Water Data'!G$2:O$9999,6,FALSE))</f>
        <v>7.63</v>
      </c>
      <c r="L527" s="26">
        <f>IF(A527="NA","",VLOOKUP(A527,'Water Data'!G$2:O$9999,9,FALSE))</f>
        <v>12.84</v>
      </c>
      <c r="M527" s="22">
        <f>IF(A527="NA","",VLOOKUP(A527,Nutrients!A$2:L$9999,8,FALSE))</f>
        <v>0.05</v>
      </c>
      <c r="N527" s="22">
        <f>IF(A527="NA","",VLOOKUP(A527,Nutrients!A$2:L$9999,9,FALSE))</f>
        <v>0.31</v>
      </c>
      <c r="O527" s="23">
        <f>IF(A527="NA","",VLOOKUP(A527,Nutrients!A$2:L$9999,10,FALSE))</f>
        <v>-1.4999999999999999E-2</v>
      </c>
      <c r="P527" s="22">
        <f>IF(A527="NA","",VLOOKUP(A527,Nutrients!A$2:L$9999,11,FALSE))</f>
        <v>3.24</v>
      </c>
      <c r="Q527" s="24">
        <f>IF(A527="NA","",VLOOKUP(A527,Nutrients!A$2:L$9999,12,FALSE))</f>
        <v>48.14</v>
      </c>
      <c r="R527" s="26">
        <f>IF(A527="NA","",VLOOKUP(A527,Chla!A$2:O$9999,15,FALSE))</f>
        <v>27.699327999999998</v>
      </c>
      <c r="S527" s="3">
        <f>IF(A527="NA","",VLOOKUP(A527,TSS!A$2:L$9999,12,FALSE))</f>
        <v>44</v>
      </c>
      <c r="T527" s="21">
        <f>IF(A527="NA","",VLOOKUP(A527,PCN!A$2:Q$9999,11,FALSE))</f>
        <v>0</v>
      </c>
      <c r="U527" s="21">
        <f>IF(A527="NA","",VLOOKUP(A527,PCN!A$2:Q$9999,12,FALSE))</f>
        <v>0</v>
      </c>
      <c r="V527" s="21">
        <f>IF(A527="NA","",VLOOKUP(A527,PCN!A$2:Q$9999,14,FALSE))</f>
        <v>0</v>
      </c>
      <c r="W527" s="21">
        <f>IF(A527="NA","",VLOOKUP(A527,PCN!A$2:Q$9999,15,FALSE))</f>
        <v>0</v>
      </c>
      <c r="X527" s="21">
        <f>IF(A527="NA","",VLOOKUP(A527,TN_DOC!A$2:I$9999,8,FALSE))</f>
        <v>0</v>
      </c>
      <c r="Y527" s="21">
        <f>IF(A527="NA","",VLOOKUP(A527,TN_DOC!A$2:I$9999,9,FALSE))</f>
        <v>0</v>
      </c>
      <c r="Z527" s="3"/>
    </row>
    <row r="528" spans="1:26" x14ac:dyDescent="0.2">
      <c r="A528" s="3">
        <v>11430</v>
      </c>
      <c r="B528" s="10" t="str">
        <f>IF(A528="NA","",VLOOKUP(A528,'QAQC ID Reference Page'!A$2:G$10999,2,FALSE))</f>
        <v>OBS1021</v>
      </c>
      <c r="C528" s="20">
        <f>IF(A528="NA","",VLOOKUP(A528,'QAQC ID Reference Page'!A$2:G$10999,3,FALSE))</f>
        <v>44490</v>
      </c>
      <c r="D528" s="12">
        <f>IF(A528="NA","",VLOOKUP(A528,'QAQC ID Reference Page'!A$2:G$10999,4,FALSE))</f>
        <v>0.36319444444444443</v>
      </c>
      <c r="E528" s="3">
        <f>IF(A528="NA","",VLOOKUP(A528,'QAQC ID Reference Page'!A$2:G$10999,5,FALSE))</f>
        <v>1032</v>
      </c>
      <c r="F528" s="3" t="str">
        <f>IF(A528="NA","",VLOOKUP(A528,'QAQC ID Reference Page'!A$2:G$10999,6,FALSE))</f>
        <v>WB</v>
      </c>
      <c r="G528" s="3" t="str">
        <f>IF(A528="NA","",VLOOKUP(A528,'QAQC ID Reference Page'!A$2:G$10999,7,FALSE))</f>
        <v>S</v>
      </c>
      <c r="H528" s="21">
        <f>IF(A528="NA","",VLOOKUP(A528,'Water Data'!G$2:O$9999,2,FALSE))</f>
        <v>7.64</v>
      </c>
      <c r="I528" s="21">
        <f>IF(A528="NA","",VLOOKUP(A528,'Water Data'!G$2:O$9999,3,FALSE))</f>
        <v>23.9</v>
      </c>
      <c r="J528" s="3">
        <f>IF(A528="NA","",VLOOKUP(A528,'Water Data'!G$2:O$9999,4,FALSE))</f>
        <v>6.42</v>
      </c>
      <c r="K528" s="3">
        <f>IF(A528="NA","",VLOOKUP(A528,'Water Data'!G$2:O$9999,6,FALSE))</f>
        <v>7.57</v>
      </c>
      <c r="L528" s="26">
        <f>IF(A528="NA","",VLOOKUP(A528,'Water Data'!G$2:O$9999,9,FALSE))</f>
        <v>12.143333330000001</v>
      </c>
      <c r="M528" s="22">
        <f>IF(A528="NA","",VLOOKUP(A528,Nutrients!A$2:L$9999,8,FALSE))</f>
        <v>10.49</v>
      </c>
      <c r="N528" s="22">
        <f>IF(A528="NA","",VLOOKUP(A528,Nutrients!A$2:L$9999,9,FALSE))</f>
        <v>0.15</v>
      </c>
      <c r="O528" s="23">
        <f>IF(A528="NA","",VLOOKUP(A528,Nutrients!A$2:L$9999,10,FALSE))</f>
        <v>0.13300000000000001</v>
      </c>
      <c r="P528" s="22">
        <f>IF(A528="NA","",VLOOKUP(A528,Nutrients!A$2:L$9999,11,FALSE))</f>
        <v>3.8</v>
      </c>
      <c r="Q528" s="24">
        <f>IF(A528="NA","",VLOOKUP(A528,Nutrients!A$2:L$9999,12,FALSE))</f>
        <v>59.54</v>
      </c>
      <c r="R528" s="26">
        <f>IF(A528="NA","",VLOOKUP(A528,Chla!A$2:O$9999,15,FALSE))</f>
        <v>33.707092000000003</v>
      </c>
      <c r="S528" s="3">
        <f>IF(A528="NA","",VLOOKUP(A528,TSS!A$2:L$9999,12,FALSE))</f>
        <v>32</v>
      </c>
      <c r="T528" s="21">
        <f>IF(A528="NA","",VLOOKUP(A528,PCN!A$2:Q$9999,11,FALSE))</f>
        <v>0</v>
      </c>
      <c r="U528" s="21">
        <f>IF(A528="NA","",VLOOKUP(A528,PCN!A$2:Q$9999,12,FALSE))</f>
        <v>0</v>
      </c>
      <c r="V528" s="21">
        <f>IF(A528="NA","",VLOOKUP(A528,PCN!A$2:Q$9999,14,FALSE))</f>
        <v>0</v>
      </c>
      <c r="W528" s="21">
        <f>IF(A528="NA","",VLOOKUP(A528,PCN!A$2:Q$9999,15,FALSE))</f>
        <v>0</v>
      </c>
      <c r="X528" s="21">
        <f>IF(A528="NA","",VLOOKUP(A528,TN_DOC!A$2:I$9999,8,FALSE))</f>
        <v>0</v>
      </c>
      <c r="Y528" s="21">
        <f>IF(A528="NA","",VLOOKUP(A528,TN_DOC!A$2:I$9999,9,FALSE))</f>
        <v>0</v>
      </c>
      <c r="Z528" s="3"/>
    </row>
    <row r="529" spans="1:26" x14ac:dyDescent="0.2">
      <c r="A529" s="3">
        <v>11419</v>
      </c>
      <c r="B529" s="10" t="str">
        <f>IF(A529="NA","",VLOOKUP(A529,'QAQC ID Reference Page'!A$2:G$10999,2,FALSE))</f>
        <v>OBS1021</v>
      </c>
      <c r="C529" s="20">
        <f>IF(A529="NA","",VLOOKUP(A529,'QAQC ID Reference Page'!A$2:G$10999,3,FALSE))</f>
        <v>44490</v>
      </c>
      <c r="D529" s="12">
        <f>IF(A529="NA","",VLOOKUP(A529,'QAQC ID Reference Page'!A$2:G$10999,4,FALSE))</f>
        <v>0.36319444444444443</v>
      </c>
      <c r="E529" s="3">
        <f>IF(A529="NA","",VLOOKUP(A529,'QAQC ID Reference Page'!A$2:G$10999,5,FALSE))</f>
        <v>1009</v>
      </c>
      <c r="F529" s="3" t="str">
        <f>IF(A529="NA","",VLOOKUP(A529,'QAQC ID Reference Page'!A$2:G$10999,6,FALSE))</f>
        <v>WB</v>
      </c>
      <c r="G529" s="3" t="str">
        <f>IF(A529="NA","",VLOOKUP(A529,'QAQC ID Reference Page'!A$2:G$10999,7,FALSE))</f>
        <v>B</v>
      </c>
      <c r="H529" s="21">
        <f>IF(A529="NA","",VLOOKUP(A529,'Water Data'!G$2:O$9999,2,FALSE))</f>
        <v>7.27</v>
      </c>
      <c r="I529" s="21">
        <f>IF(A529="NA","",VLOOKUP(A529,'Water Data'!G$2:O$9999,3,FALSE))</f>
        <v>23.8</v>
      </c>
      <c r="J529" s="3">
        <f>IF(A529="NA","",VLOOKUP(A529,'Water Data'!G$2:O$9999,4,FALSE))</f>
        <v>9.4499999999999993</v>
      </c>
      <c r="K529" s="3">
        <f>IF(A529="NA","",VLOOKUP(A529,'Water Data'!G$2:O$9999,6,FALSE))</f>
        <v>7.57</v>
      </c>
      <c r="L529" s="26">
        <f>IF(A529="NA","",VLOOKUP(A529,'Water Data'!G$2:O$9999,9,FALSE))</f>
        <v>12.803333329999999</v>
      </c>
      <c r="M529" s="22">
        <f>IF(A529="NA","",VLOOKUP(A529,Nutrients!A$2:L$9999,8,FALSE))</f>
        <v>9.36</v>
      </c>
      <c r="N529" s="22">
        <f>IF(A529="NA","",VLOOKUP(A529,Nutrients!A$2:L$9999,9,FALSE))</f>
        <v>0.17</v>
      </c>
      <c r="O529" s="23">
        <f>IF(A529="NA","",VLOOKUP(A529,Nutrients!A$2:L$9999,10,FALSE))</f>
        <v>0.13200000000000001</v>
      </c>
      <c r="P529" s="22">
        <f>IF(A529="NA","",VLOOKUP(A529,Nutrients!A$2:L$9999,11,FALSE))</f>
        <v>5.6</v>
      </c>
      <c r="Q529" s="24">
        <f>IF(A529="NA","",VLOOKUP(A529,Nutrients!A$2:L$9999,12,FALSE))</f>
        <v>55.36</v>
      </c>
      <c r="R529" s="26">
        <f>IF(A529="NA","",VLOOKUP(A529,Chla!A$2:O$9999,15,FALSE))</f>
        <v>34.404763999999993</v>
      </c>
      <c r="S529" s="3">
        <f>IF(A529="NA","",VLOOKUP(A529,TSS!A$2:L$9999,12,FALSE))</f>
        <v>32</v>
      </c>
      <c r="T529" s="21">
        <f>IF(A529="NA","",VLOOKUP(A529,PCN!A$2:Q$9999,11,FALSE))</f>
        <v>0</v>
      </c>
      <c r="U529" s="21">
        <f>IF(A529="NA","",VLOOKUP(A529,PCN!A$2:Q$9999,12,FALSE))</f>
        <v>0</v>
      </c>
      <c r="V529" s="21">
        <f>IF(A529="NA","",VLOOKUP(A529,PCN!A$2:Q$9999,14,FALSE))</f>
        <v>0</v>
      </c>
      <c r="W529" s="21">
        <f>IF(A529="NA","",VLOOKUP(A529,PCN!A$2:Q$9999,15,FALSE))</f>
        <v>0</v>
      </c>
      <c r="X529" s="21">
        <f>IF(A529="NA","",VLOOKUP(A529,TN_DOC!A$2:I$9999,8,FALSE))</f>
        <v>0</v>
      </c>
      <c r="Y529" s="21">
        <f>IF(A529="NA","",VLOOKUP(A529,TN_DOC!A$2:I$9999,9,FALSE))</f>
        <v>0</v>
      </c>
      <c r="Z529" s="3"/>
    </row>
    <row r="530" spans="1:26" x14ac:dyDescent="0.2">
      <c r="A530" s="3">
        <v>11423</v>
      </c>
      <c r="B530" s="10" t="str">
        <f>IF(A530="NA","",VLOOKUP(A530,'QAQC ID Reference Page'!A$2:G$10999,2,FALSE))</f>
        <v>OBS1021</v>
      </c>
      <c r="C530" s="20">
        <f>IF(A530="NA","",VLOOKUP(A530,'QAQC ID Reference Page'!A$2:G$10999,3,FALSE))</f>
        <v>44490</v>
      </c>
      <c r="D530" s="12">
        <f>IF(A530="NA","",VLOOKUP(A530,'QAQC ID Reference Page'!A$2:G$10999,4,FALSE))</f>
        <v>0.39027777777777778</v>
      </c>
      <c r="E530" s="3">
        <f>IF(A530="NA","",VLOOKUP(A530,'QAQC ID Reference Page'!A$2:G$10999,5,FALSE))</f>
        <v>1019</v>
      </c>
      <c r="F530" s="3" t="str">
        <f>IF(A530="NA","",VLOOKUP(A530,'QAQC ID Reference Page'!A$2:G$10999,6,FALSE))</f>
        <v>C9</v>
      </c>
      <c r="G530" s="3" t="str">
        <f>IF(A530="NA","",VLOOKUP(A530,'QAQC ID Reference Page'!A$2:G$10999,7,FALSE))</f>
        <v>S</v>
      </c>
      <c r="H530" s="21">
        <f>IF(A530="NA","",VLOOKUP(A530,'Water Data'!G$2:O$9999,2,FALSE))</f>
        <v>8.25</v>
      </c>
      <c r="I530" s="21">
        <f>IF(A530="NA","",VLOOKUP(A530,'Water Data'!G$2:O$9999,3,FALSE))</f>
        <v>22.9</v>
      </c>
      <c r="J530" s="3">
        <f>IF(A530="NA","",VLOOKUP(A530,'Water Data'!G$2:O$9999,4,FALSE))</f>
        <v>11.04</v>
      </c>
      <c r="K530" s="3">
        <f>IF(A530="NA","",VLOOKUP(A530,'Water Data'!G$2:O$9999,6,FALSE))</f>
        <v>8.17</v>
      </c>
      <c r="L530" s="26">
        <f>IF(A530="NA","",VLOOKUP(A530,'Water Data'!G$2:O$9999,9,FALSE))</f>
        <v>15.54666667</v>
      </c>
      <c r="M530" s="22">
        <f>IF(A530="NA","",VLOOKUP(A530,Nutrients!A$2:L$9999,8,FALSE))</f>
        <v>0.15</v>
      </c>
      <c r="N530" s="22">
        <f>IF(A530="NA","",VLOOKUP(A530,Nutrients!A$2:L$9999,9,FALSE))</f>
        <v>0.35</v>
      </c>
      <c r="O530" s="23">
        <f>IF(A530="NA","",VLOOKUP(A530,Nutrients!A$2:L$9999,10,FALSE))</f>
        <v>-1.2999999999999999E-2</v>
      </c>
      <c r="P530" s="22">
        <f>IF(A530="NA","",VLOOKUP(A530,Nutrients!A$2:L$9999,11,FALSE))</f>
        <v>3.03</v>
      </c>
      <c r="Q530" s="24">
        <f>IF(A530="NA","",VLOOKUP(A530,Nutrients!A$2:L$9999,12,FALSE))</f>
        <v>42.4</v>
      </c>
      <c r="R530" s="3" t="e">
        <f>IF(A530="NA","",VLOOKUP(A530,Chla!A$2:O$9999,15,FALSE))</f>
        <v>#N/A</v>
      </c>
      <c r="S530" s="3">
        <f>IF(A530="NA","",VLOOKUP(A530,TSS!A$2:L$9999,12,FALSE))</f>
        <v>40</v>
      </c>
      <c r="T530" s="21">
        <f>IF(A530="NA","",VLOOKUP(A530,PCN!A$2:Q$9999,11,FALSE))</f>
        <v>0</v>
      </c>
      <c r="U530" s="21">
        <f>IF(A530="NA","",VLOOKUP(A530,PCN!A$2:Q$9999,12,FALSE))</f>
        <v>0</v>
      </c>
      <c r="V530" s="21">
        <f>IF(A530="NA","",VLOOKUP(A530,PCN!A$2:Q$9999,14,FALSE))</f>
        <v>0</v>
      </c>
      <c r="W530" s="21">
        <f>IF(A530="NA","",VLOOKUP(A530,PCN!A$2:Q$9999,15,FALSE))</f>
        <v>0</v>
      </c>
      <c r="X530" s="21">
        <f>IF(A530="NA","",VLOOKUP(A530,TN_DOC!A$2:I$9999,8,FALSE))</f>
        <v>0</v>
      </c>
      <c r="Y530" s="21">
        <f>IF(A530="NA","",VLOOKUP(A530,TN_DOC!A$2:I$9999,9,FALSE))</f>
        <v>0</v>
      </c>
      <c r="Z530" s="3"/>
    </row>
    <row r="531" spans="1:26" x14ac:dyDescent="0.2">
      <c r="A531" s="3">
        <v>11425</v>
      </c>
      <c r="B531" s="10" t="str">
        <f>IF(A531="NA","",VLOOKUP(A531,'QAQC ID Reference Page'!A$2:G$10999,2,FALSE))</f>
        <v>OBS1021</v>
      </c>
      <c r="C531" s="20">
        <f>IF(A531="NA","",VLOOKUP(A531,'QAQC ID Reference Page'!A$2:G$10999,3,FALSE))</f>
        <v>44490</v>
      </c>
      <c r="D531" s="12">
        <f>IF(A531="NA","",VLOOKUP(A531,'QAQC ID Reference Page'!A$2:G$10999,4,FALSE))</f>
        <v>0.40416666666666667</v>
      </c>
      <c r="E531" s="3">
        <f>IF(A531="NA","",VLOOKUP(A531,'QAQC ID Reference Page'!A$2:G$10999,5,FALSE))</f>
        <v>1034</v>
      </c>
      <c r="F531" s="3" t="str">
        <f>IF(A531="NA","",VLOOKUP(A531,'QAQC ID Reference Page'!A$2:G$10999,6,FALSE))</f>
        <v>C9</v>
      </c>
      <c r="G531" s="3" t="str">
        <f>IF(A531="NA","",VLOOKUP(A531,'QAQC ID Reference Page'!A$2:G$10999,7,FALSE))</f>
        <v>S</v>
      </c>
      <c r="H531" s="21">
        <f>IF(A531="NA","",VLOOKUP(A531,'Water Data'!G$2:O$9999,2,FALSE))</f>
        <v>8.35</v>
      </c>
      <c r="I531" s="21">
        <f>IF(A531="NA","",VLOOKUP(A531,'Water Data'!G$2:O$9999,3,FALSE))</f>
        <v>23</v>
      </c>
      <c r="J531" s="3">
        <f>IF(A531="NA","",VLOOKUP(A531,'Water Data'!G$2:O$9999,4,FALSE))</f>
        <v>11.03</v>
      </c>
      <c r="K531" s="3">
        <f>IF(A531="NA","",VLOOKUP(A531,'Water Data'!G$2:O$9999,6,FALSE))</f>
        <v>8.19</v>
      </c>
      <c r="L531" s="26">
        <f>IF(A531="NA","",VLOOKUP(A531,'Water Data'!G$2:O$9999,9,FALSE))</f>
        <v>15.483333330000001</v>
      </c>
      <c r="M531" s="22">
        <f>IF(A531="NA","",VLOOKUP(A531,Nutrients!A$2:L$9999,8,FALSE))</f>
        <v>0.02</v>
      </c>
      <c r="N531" s="22">
        <f>IF(A531="NA","",VLOOKUP(A531,Nutrients!A$2:L$9999,9,FALSE))</f>
        <v>0.17</v>
      </c>
      <c r="O531" s="23">
        <f>IF(A531="NA","",VLOOKUP(A531,Nutrients!A$2:L$9999,10,FALSE))</f>
        <v>-1.4999999999999999E-2</v>
      </c>
      <c r="P531" s="22">
        <f>IF(A531="NA","",VLOOKUP(A531,Nutrients!A$2:L$9999,11,FALSE))</f>
        <v>1.55</v>
      </c>
      <c r="Q531" s="24">
        <f>IF(A531="NA","",VLOOKUP(A531,Nutrients!A$2:L$9999,12,FALSE))</f>
        <v>64.84</v>
      </c>
      <c r="R531" s="26">
        <f>IF(A531="NA","",VLOOKUP(A531,Chla!A$2:O$9999,15,FALSE))</f>
        <v>6.2017360000000004</v>
      </c>
      <c r="S531" s="3">
        <f>IF(A531="NA","",VLOOKUP(A531,TSS!A$2:L$9999,12,FALSE))</f>
        <v>44</v>
      </c>
      <c r="T531" s="21">
        <f>IF(A531="NA","",VLOOKUP(A531,PCN!A$2:Q$9999,11,FALSE))</f>
        <v>0</v>
      </c>
      <c r="U531" s="21">
        <f>IF(A531="NA","",VLOOKUP(A531,PCN!A$2:Q$9999,12,FALSE))</f>
        <v>0</v>
      </c>
      <c r="V531" s="21">
        <f>IF(A531="NA","",VLOOKUP(A531,PCN!A$2:Q$9999,14,FALSE))</f>
        <v>0</v>
      </c>
      <c r="W531" s="21">
        <f>IF(A531="NA","",VLOOKUP(A531,PCN!A$2:Q$9999,15,FALSE))</f>
        <v>0</v>
      </c>
      <c r="X531" s="21">
        <f>IF(A531="NA","",VLOOKUP(A531,TN_DOC!A$2:I$9999,8,FALSE))</f>
        <v>0</v>
      </c>
      <c r="Y531" s="21">
        <f>IF(A531="NA","",VLOOKUP(A531,TN_DOC!A$2:I$9999,9,FALSE))</f>
        <v>0</v>
      </c>
      <c r="Z531" s="3"/>
    </row>
    <row r="532" spans="1:26" x14ac:dyDescent="0.2">
      <c r="A532" s="3">
        <v>11431</v>
      </c>
      <c r="B532" s="10" t="str">
        <f>IF(A532="NA","",VLOOKUP(A532,'QAQC ID Reference Page'!A$2:G$10999,2,FALSE))</f>
        <v>OBS1021</v>
      </c>
      <c r="C532" s="20">
        <f>IF(A532="NA","",VLOOKUP(A532,'QAQC ID Reference Page'!A$2:G$10999,3,FALSE))</f>
        <v>44490</v>
      </c>
      <c r="D532" s="12">
        <f>IF(A532="NA","",VLOOKUP(A532,'QAQC ID Reference Page'!A$2:G$10999,4,FALSE))</f>
        <v>0.40416666666666667</v>
      </c>
      <c r="E532" s="3">
        <f>IF(A532="NA","",VLOOKUP(A532,'QAQC ID Reference Page'!A$2:G$10999,5,FALSE))</f>
        <v>1041</v>
      </c>
      <c r="F532" s="3" t="str">
        <f>IF(A532="NA","",VLOOKUP(A532,'QAQC ID Reference Page'!A$2:G$10999,6,FALSE))</f>
        <v>C9</v>
      </c>
      <c r="G532" s="3" t="str">
        <f>IF(A532="NA","",VLOOKUP(A532,'QAQC ID Reference Page'!A$2:G$10999,7,FALSE))</f>
        <v>B</v>
      </c>
      <c r="H532" s="21">
        <f>IF(A532="NA","",VLOOKUP(A532,'Water Data'!G$2:O$9999,2,FALSE))</f>
        <v>6.48</v>
      </c>
      <c r="I532" s="21">
        <f>IF(A532="NA","",VLOOKUP(A532,'Water Data'!G$2:O$9999,3,FALSE))</f>
        <v>23.2</v>
      </c>
      <c r="J532" s="3">
        <f>IF(A532="NA","",VLOOKUP(A532,'Water Data'!G$2:O$9999,4,FALSE))</f>
        <v>15</v>
      </c>
      <c r="K532" s="3">
        <f>IF(A532="NA","",VLOOKUP(A532,'Water Data'!G$2:O$9999,6,FALSE))</f>
        <v>8</v>
      </c>
      <c r="L532" s="26">
        <f>IF(A532="NA","",VLOOKUP(A532,'Water Data'!G$2:O$9999,9,FALSE))</f>
        <v>17.79</v>
      </c>
      <c r="M532" s="22">
        <f>IF(A532="NA","",VLOOKUP(A532,Nutrients!A$2:L$9999,8,FALSE))</f>
        <v>0.39</v>
      </c>
      <c r="N532" s="22">
        <f>IF(A532="NA","",VLOOKUP(A532,Nutrients!A$2:L$9999,9,FALSE))</f>
        <v>0.26</v>
      </c>
      <c r="O532" s="23">
        <f>IF(A532="NA","",VLOOKUP(A532,Nutrients!A$2:L$9999,10,FALSE))</f>
        <v>6.5000000000000002E-2</v>
      </c>
      <c r="P532" s="22">
        <f>IF(A532="NA","",VLOOKUP(A532,Nutrients!A$2:L$9999,11,FALSE))</f>
        <v>3.41</v>
      </c>
      <c r="Q532" s="24">
        <f>IF(A532="NA","",VLOOKUP(A532,Nutrients!A$2:L$9999,12,FALSE))</f>
        <v>49.03</v>
      </c>
      <c r="R532" s="26">
        <f>IF(A532="NA","",VLOOKUP(A532,Chla!A$2:O$9999,15,FALSE))</f>
        <v>9.3251279999999994</v>
      </c>
      <c r="S532" s="3">
        <f>IF(A532="NA","",VLOOKUP(A532,TSS!A$2:L$9999,12,FALSE))</f>
        <v>52</v>
      </c>
      <c r="T532" s="21">
        <f>IF(A532="NA","",VLOOKUP(A532,PCN!A$2:Q$9999,11,FALSE))</f>
        <v>0</v>
      </c>
      <c r="U532" s="21">
        <f>IF(A532="NA","",VLOOKUP(A532,PCN!A$2:Q$9999,12,FALSE))</f>
        <v>0</v>
      </c>
      <c r="V532" s="21">
        <f>IF(A532="NA","",VLOOKUP(A532,PCN!A$2:Q$9999,14,FALSE))</f>
        <v>0</v>
      </c>
      <c r="W532" s="21">
        <f>IF(A532="NA","",VLOOKUP(A532,PCN!A$2:Q$9999,15,FALSE))</f>
        <v>0</v>
      </c>
      <c r="X532" s="21">
        <f>IF(A532="NA","",VLOOKUP(A532,TN_DOC!A$2:I$9999,8,FALSE))</f>
        <v>0</v>
      </c>
      <c r="Y532" s="21">
        <f>IF(A532="NA","",VLOOKUP(A532,TN_DOC!A$2:I$9999,9,FALSE))</f>
        <v>0</v>
      </c>
      <c r="Z532" s="3"/>
    </row>
    <row r="533" spans="1:26" x14ac:dyDescent="0.2">
      <c r="A533" s="3">
        <v>11428</v>
      </c>
      <c r="B533" s="10" t="str">
        <f>IF(A533="NA","",VLOOKUP(A533,'QAQC ID Reference Page'!A$2:G$10999,2,FALSE))</f>
        <v>OBS1021</v>
      </c>
      <c r="C533" s="20">
        <f>IF(A533="NA","",VLOOKUP(A533,'QAQC ID Reference Page'!A$2:G$10999,3,FALSE))</f>
        <v>44490</v>
      </c>
      <c r="D533" s="12">
        <f>IF(A533="NA","",VLOOKUP(A533,'QAQC ID Reference Page'!A$2:G$10999,4,FALSE))</f>
        <v>0.41805555555555557</v>
      </c>
      <c r="E533" s="3">
        <f>IF(A533="NA","",VLOOKUP(A533,'QAQC ID Reference Page'!A$2:G$10999,5,FALSE))</f>
        <v>1007</v>
      </c>
      <c r="F533" s="3" t="str">
        <f>IF(A533="NA","",VLOOKUP(A533,'QAQC ID Reference Page'!A$2:G$10999,6,FALSE))</f>
        <v>C7C</v>
      </c>
      <c r="G533" s="3" t="str">
        <f>IF(A533="NA","",VLOOKUP(A533,'QAQC ID Reference Page'!A$2:G$10999,7,FALSE))</f>
        <v>S</v>
      </c>
      <c r="H533" s="21">
        <f>IF(A533="NA","",VLOOKUP(A533,'Water Data'!G$2:O$9999,2,FALSE))</f>
        <v>8.3000000000000007</v>
      </c>
      <c r="I533" s="21">
        <f>IF(A533="NA","",VLOOKUP(A533,'Water Data'!G$2:O$9999,3,FALSE))</f>
        <v>23</v>
      </c>
      <c r="J533" s="3">
        <f>IF(A533="NA","",VLOOKUP(A533,'Water Data'!G$2:O$9999,4,FALSE))</f>
        <v>11.84</v>
      </c>
      <c r="K533" s="3">
        <f>IF(A533="NA","",VLOOKUP(A533,'Water Data'!G$2:O$9999,6,FALSE))</f>
        <v>8.18</v>
      </c>
      <c r="L533" s="26">
        <f>IF(A533="NA","",VLOOKUP(A533,'Water Data'!G$2:O$9999,9,FALSE))</f>
        <v>15.71666667</v>
      </c>
      <c r="M533" s="22">
        <f>IF(A533="NA","",VLOOKUP(A533,Nutrients!A$2:L$9999,8,FALSE))</f>
        <v>0.12</v>
      </c>
      <c r="N533" s="22">
        <f>IF(A533="NA","",VLOOKUP(A533,Nutrients!A$2:L$9999,9,FALSE))</f>
        <v>0.26</v>
      </c>
      <c r="O533" s="23">
        <f>IF(A533="NA","",VLOOKUP(A533,Nutrients!A$2:L$9999,10,FALSE))</f>
        <v>-1.2E-2</v>
      </c>
      <c r="P533" s="22">
        <f>IF(A533="NA","",VLOOKUP(A533,Nutrients!A$2:L$9999,11,FALSE))</f>
        <v>14</v>
      </c>
      <c r="Q533" s="24">
        <f>IF(A533="NA","",VLOOKUP(A533,Nutrients!A$2:L$9999,12,FALSE))</f>
        <v>67.069999999999993</v>
      </c>
      <c r="R533" s="26">
        <f>IF(A533="NA","",VLOOKUP(A533,Chla!A$2:O$9999,15,FALSE))</f>
        <v>5.2218280000000004</v>
      </c>
      <c r="S533" s="3">
        <f>IF(A533="NA","",VLOOKUP(A533,TSS!A$2:L$9999,12,FALSE))</f>
        <v>44</v>
      </c>
      <c r="T533" s="21">
        <f>IF(A533="NA","",VLOOKUP(A533,PCN!A$2:Q$9999,11,FALSE))</f>
        <v>0</v>
      </c>
      <c r="U533" s="21">
        <f>IF(A533="NA","",VLOOKUP(A533,PCN!A$2:Q$9999,12,FALSE))</f>
        <v>0</v>
      </c>
      <c r="V533" s="21">
        <f>IF(A533="NA","",VLOOKUP(A533,PCN!A$2:Q$9999,14,FALSE))</f>
        <v>0</v>
      </c>
      <c r="W533" s="21">
        <f>IF(A533="NA","",VLOOKUP(A533,PCN!A$2:Q$9999,15,FALSE))</f>
        <v>0</v>
      </c>
      <c r="X533" s="21">
        <f>IF(A533="NA","",VLOOKUP(A533,TN_DOC!A$2:I$9999,8,FALSE))</f>
        <v>0</v>
      </c>
      <c r="Y533" s="21">
        <f>IF(A533="NA","",VLOOKUP(A533,TN_DOC!A$2:I$9999,9,FALSE))</f>
        <v>0</v>
      </c>
      <c r="Z533" s="3"/>
    </row>
    <row r="534" spans="1:26" x14ac:dyDescent="0.2">
      <c r="A534" s="3">
        <v>11429</v>
      </c>
      <c r="B534" s="10" t="str">
        <f>IF(A534="NA","",VLOOKUP(A534,'QAQC ID Reference Page'!A$2:G$10999,2,FALSE))</f>
        <v>OBS1021</v>
      </c>
      <c r="C534" s="20">
        <f>IF(A534="NA","",VLOOKUP(A534,'QAQC ID Reference Page'!A$2:G$10999,3,FALSE))</f>
        <v>44490</v>
      </c>
      <c r="D534" s="12">
        <f>IF(A534="NA","",VLOOKUP(A534,'QAQC ID Reference Page'!A$2:G$10999,4,FALSE))</f>
        <v>0.41805555555555557</v>
      </c>
      <c r="E534" s="3">
        <f>IF(A534="NA","",VLOOKUP(A534,'QAQC ID Reference Page'!A$2:G$10999,5,FALSE))</f>
        <v>1026</v>
      </c>
      <c r="F534" s="3" t="str">
        <f>IF(A534="NA","",VLOOKUP(A534,'QAQC ID Reference Page'!A$2:G$10999,6,FALSE))</f>
        <v>C7C</v>
      </c>
      <c r="G534" s="3" t="str">
        <f>IF(A534="NA","",VLOOKUP(A534,'QAQC ID Reference Page'!A$2:G$10999,7,FALSE))</f>
        <v>B</v>
      </c>
      <c r="H534" s="21">
        <f>IF(A534="NA","",VLOOKUP(A534,'Water Data'!G$2:O$9999,2,FALSE))</f>
        <v>6.61</v>
      </c>
      <c r="I534" s="21">
        <f>IF(A534="NA","",VLOOKUP(A534,'Water Data'!G$2:O$9999,3,FALSE))</f>
        <v>24.2</v>
      </c>
      <c r="J534" s="3">
        <f>IF(A534="NA","",VLOOKUP(A534,'Water Data'!G$2:O$9999,4,FALSE))</f>
        <v>25.08</v>
      </c>
      <c r="K534" s="3">
        <f>IF(A534="NA","",VLOOKUP(A534,'Water Data'!G$2:O$9999,6,FALSE))</f>
        <v>8.16</v>
      </c>
      <c r="L534" s="26">
        <f>IF(A534="NA","",VLOOKUP(A534,'Water Data'!G$2:O$9999,9,FALSE))</f>
        <v>21.573333330000001</v>
      </c>
      <c r="M534" s="22">
        <f>IF(A534="NA","",VLOOKUP(A534,Nutrients!A$2:L$9999,8,FALSE))</f>
        <v>0.31</v>
      </c>
      <c r="N534" s="22">
        <f>IF(A534="NA","",VLOOKUP(A534,Nutrients!A$2:L$9999,9,FALSE))</f>
        <v>0.33</v>
      </c>
      <c r="O534" s="23">
        <f>IF(A534="NA","",VLOOKUP(A534,Nutrients!A$2:L$9999,10,FALSE))</f>
        <v>0.06</v>
      </c>
      <c r="P534" s="22">
        <f>IF(A534="NA","",VLOOKUP(A534,Nutrients!A$2:L$9999,11,FALSE))</f>
        <v>13.83</v>
      </c>
      <c r="Q534" s="24">
        <f>IF(A534="NA","",VLOOKUP(A534,Nutrients!A$2:L$9999,12,FALSE))</f>
        <v>30.33</v>
      </c>
      <c r="R534" s="26">
        <f>IF(A534="NA","",VLOOKUP(A534,Chla!A$2:O$9999,15,FALSE))</f>
        <v>5.8724360000000004</v>
      </c>
      <c r="S534" s="3">
        <f>IF(A534="NA","",VLOOKUP(A534,TSS!A$2:L$9999,12,FALSE))</f>
        <v>84</v>
      </c>
      <c r="T534" s="21">
        <f>IF(A534="NA","",VLOOKUP(A534,PCN!A$2:Q$9999,11,FALSE))</f>
        <v>0</v>
      </c>
      <c r="U534" s="21">
        <f>IF(A534="NA","",VLOOKUP(A534,PCN!A$2:Q$9999,12,FALSE))</f>
        <v>0</v>
      </c>
      <c r="V534" s="21">
        <f>IF(A534="NA","",VLOOKUP(A534,PCN!A$2:Q$9999,14,FALSE))</f>
        <v>0</v>
      </c>
      <c r="W534" s="21">
        <f>IF(A534="NA","",VLOOKUP(A534,PCN!A$2:Q$9999,15,FALSE))</f>
        <v>0</v>
      </c>
      <c r="X534" s="21">
        <f>IF(A534="NA","",VLOOKUP(A534,TN_DOC!A$2:I$9999,8,FALSE))</f>
        <v>0</v>
      </c>
      <c r="Y534" s="21">
        <f>IF(A534="NA","",VLOOKUP(A534,TN_DOC!A$2:I$9999,9,FALSE))</f>
        <v>0</v>
      </c>
      <c r="Z534" s="3"/>
    </row>
    <row r="535" spans="1:26" x14ac:dyDescent="0.2">
      <c r="A535" s="3">
        <v>11427</v>
      </c>
      <c r="B535" s="10" t="str">
        <f>IF(A535="NA","",VLOOKUP(A535,'QAQC ID Reference Page'!A$2:G$10999,2,FALSE))</f>
        <v>OBS1021</v>
      </c>
      <c r="C535" s="20">
        <f>IF(A535="NA","",VLOOKUP(A535,'QAQC ID Reference Page'!A$2:G$10999,3,FALSE))</f>
        <v>44490</v>
      </c>
      <c r="D535" s="12">
        <f>IF(A535="NA","",VLOOKUP(A535,'QAQC ID Reference Page'!A$2:G$10999,4,FALSE))</f>
        <v>0.45763888888888887</v>
      </c>
      <c r="E535" s="3">
        <f>IF(A535="NA","",VLOOKUP(A535,'QAQC ID Reference Page'!A$2:G$10999,5,FALSE))</f>
        <v>1005</v>
      </c>
      <c r="F535" s="3" t="str">
        <f>IF(A535="NA","",VLOOKUP(A535,'QAQC ID Reference Page'!A$2:G$10999,6,FALSE))</f>
        <v>C5-1</v>
      </c>
      <c r="G535" s="3" t="str">
        <f>IF(A535="NA","",VLOOKUP(A535,'QAQC ID Reference Page'!A$2:G$10999,7,FALSE))</f>
        <v>S</v>
      </c>
      <c r="H535" s="21">
        <f>IF(A535="NA","",VLOOKUP(A535,'Water Data'!G$2:O$9999,2,FALSE))</f>
        <v>8.15</v>
      </c>
      <c r="I535" s="21">
        <f>IF(A535="NA","",VLOOKUP(A535,'Water Data'!G$2:O$9999,3,FALSE))</f>
        <v>23.9</v>
      </c>
      <c r="J535" s="3">
        <f>IF(A535="NA","",VLOOKUP(A535,'Water Data'!G$2:O$9999,4,FALSE))</f>
        <v>14.73</v>
      </c>
      <c r="K535" s="3">
        <f>IF(A535="NA","",VLOOKUP(A535,'Water Data'!G$2:O$9999,6,FALSE))</f>
        <v>8.2200000000000006</v>
      </c>
      <c r="L535" s="26">
        <f>IF(A535="NA","",VLOOKUP(A535,'Water Data'!G$2:O$9999,9,FALSE))</f>
        <v>17.02333333</v>
      </c>
      <c r="M535" s="22">
        <f>IF(A535="NA","",VLOOKUP(A535,Nutrients!A$2:L$9999,8,FALSE))</f>
        <v>0.06</v>
      </c>
      <c r="N535" s="22">
        <f>IF(A535="NA","",VLOOKUP(A535,Nutrients!A$2:L$9999,9,FALSE))</f>
        <v>0.15</v>
      </c>
      <c r="O535" s="23">
        <f>IF(A535="NA","",VLOOKUP(A535,Nutrients!A$2:L$9999,10,FALSE))</f>
        <v>-1.4999999999999999E-2</v>
      </c>
      <c r="P535" s="22">
        <f>IF(A535="NA","",VLOOKUP(A535,Nutrients!A$2:L$9999,11,FALSE))</f>
        <v>4.58</v>
      </c>
      <c r="Q535" s="24">
        <f>IF(A535="NA","",VLOOKUP(A535,Nutrients!A$2:L$9999,12,FALSE))</f>
        <v>47.28</v>
      </c>
      <c r="R535" s="26">
        <f>IF(A535="NA","",VLOOKUP(A535,Chla!A$2:O$9999,15,FALSE))</f>
        <v>5.5107239999999997</v>
      </c>
      <c r="S535" s="3">
        <f>IF(A535="NA","",VLOOKUP(A535,TSS!A$2:L$9999,12,FALSE))</f>
        <v>56</v>
      </c>
      <c r="T535" s="21">
        <f>IF(A535="NA","",VLOOKUP(A535,PCN!A$2:Q$9999,11,FALSE))</f>
        <v>0</v>
      </c>
      <c r="U535" s="21">
        <f>IF(A535="NA","",VLOOKUP(A535,PCN!A$2:Q$9999,12,FALSE))</f>
        <v>0</v>
      </c>
      <c r="V535" s="21">
        <f>IF(A535="NA","",VLOOKUP(A535,PCN!A$2:Q$9999,14,FALSE))</f>
        <v>0</v>
      </c>
      <c r="W535" s="21">
        <f>IF(A535="NA","",VLOOKUP(A535,PCN!A$2:Q$9999,15,FALSE))</f>
        <v>0</v>
      </c>
      <c r="X535" s="21">
        <f>IF(A535="NA","",VLOOKUP(A535,TN_DOC!A$2:I$9999,8,FALSE))</f>
        <v>0</v>
      </c>
      <c r="Y535" s="21">
        <f>IF(A535="NA","",VLOOKUP(A535,TN_DOC!A$2:I$9999,9,FALSE))</f>
        <v>0</v>
      </c>
      <c r="Z535" s="3"/>
    </row>
    <row r="536" spans="1:26" x14ac:dyDescent="0.2">
      <c r="A536" s="3">
        <v>11426</v>
      </c>
      <c r="B536" s="10" t="str">
        <f>IF(A536="NA","",VLOOKUP(A536,'QAQC ID Reference Page'!A$2:G$10999,2,FALSE))</f>
        <v>OBS1021</v>
      </c>
      <c r="C536" s="20">
        <f>IF(A536="NA","",VLOOKUP(A536,'QAQC ID Reference Page'!A$2:G$10999,3,FALSE))</f>
        <v>44490</v>
      </c>
      <c r="D536" s="12">
        <f>IF(A536="NA","",VLOOKUP(A536,'QAQC ID Reference Page'!A$2:G$10999,4,FALSE))</f>
        <v>0.45763888888888887</v>
      </c>
      <c r="E536" s="3">
        <f>IF(A536="NA","",VLOOKUP(A536,'QAQC ID Reference Page'!A$2:G$10999,5,FALSE))</f>
        <v>1039</v>
      </c>
      <c r="F536" s="3" t="str">
        <f>IF(A536="NA","",VLOOKUP(A536,'QAQC ID Reference Page'!A$2:G$10999,6,FALSE))</f>
        <v>C5-1</v>
      </c>
      <c r="G536" s="3" t="str">
        <f>IF(A536="NA","",VLOOKUP(A536,'QAQC ID Reference Page'!A$2:G$10999,7,FALSE))</f>
        <v>B</v>
      </c>
      <c r="H536" s="21">
        <f>IF(A536="NA","",VLOOKUP(A536,'Water Data'!G$2:O$9999,2,FALSE))</f>
        <v>8.1199999999999992</v>
      </c>
      <c r="I536" s="21">
        <f>IF(A536="NA","",VLOOKUP(A536,'Water Data'!G$2:O$9999,3,FALSE))</f>
        <v>23.8</v>
      </c>
      <c r="J536" s="3">
        <f>IF(A536="NA","",VLOOKUP(A536,'Water Data'!G$2:O$9999,4,FALSE))</f>
        <v>16.82</v>
      </c>
      <c r="K536" s="3">
        <f>IF(A536="NA","",VLOOKUP(A536,'Water Data'!G$2:O$9999,6,FALSE))</f>
        <v>8.24</v>
      </c>
      <c r="L536" s="26">
        <f>IF(A536="NA","",VLOOKUP(A536,'Water Data'!G$2:O$9999,9,FALSE))</f>
        <v>17.696666669999999</v>
      </c>
      <c r="M536" s="22">
        <f>IF(A536="NA","",VLOOKUP(A536,Nutrients!A$2:L$9999,8,FALSE))</f>
        <v>-0.01</v>
      </c>
      <c r="N536" s="22">
        <f>IF(A536="NA","",VLOOKUP(A536,Nutrients!A$2:L$9999,9,FALSE))</f>
        <v>0.13</v>
      </c>
      <c r="O536" s="23">
        <f>IF(A536="NA","",VLOOKUP(A536,Nutrients!A$2:L$9999,10,FALSE))</f>
        <v>0.186</v>
      </c>
      <c r="P536" s="22">
        <f>IF(A536="NA","",VLOOKUP(A536,Nutrients!A$2:L$9999,11,FALSE))</f>
        <v>3.11</v>
      </c>
      <c r="Q536" s="24">
        <f>IF(A536="NA","",VLOOKUP(A536,Nutrients!A$2:L$9999,12,FALSE))</f>
        <v>31.81</v>
      </c>
      <c r="R536" s="26">
        <f>IF(A536="NA","",VLOOKUP(A536,Chla!A$2:O$9999,15,FALSE))</f>
        <v>8.9502439999999996</v>
      </c>
      <c r="S536" s="3">
        <f>IF(A536="NA","",VLOOKUP(A536,TSS!A$2:L$9999,12,FALSE))</f>
        <v>60</v>
      </c>
      <c r="T536" s="21">
        <f>IF(A536="NA","",VLOOKUP(A536,PCN!A$2:Q$9999,11,FALSE))</f>
        <v>0</v>
      </c>
      <c r="U536" s="21">
        <f>IF(A536="NA","",VLOOKUP(A536,PCN!A$2:Q$9999,12,FALSE))</f>
        <v>0</v>
      </c>
      <c r="V536" s="21">
        <f>IF(A536="NA","",VLOOKUP(A536,PCN!A$2:Q$9999,14,FALSE))</f>
        <v>0</v>
      </c>
      <c r="W536" s="21">
        <f>IF(A536="NA","",VLOOKUP(A536,PCN!A$2:Q$9999,15,FALSE))</f>
        <v>0</v>
      </c>
      <c r="X536" s="21">
        <f>IF(A536="NA","",VLOOKUP(A536,TN_DOC!A$2:I$9999,8,FALSE))</f>
        <v>0</v>
      </c>
      <c r="Y536" s="21">
        <f>IF(A536="NA","",VLOOKUP(A536,TN_DOC!A$2:I$9999,9,FALSE))</f>
        <v>0</v>
      </c>
      <c r="Z536" s="3"/>
    </row>
    <row r="537" spans="1:26" x14ac:dyDescent="0.2">
      <c r="A537" s="3">
        <v>11424</v>
      </c>
      <c r="B537" s="10" t="str">
        <f>IF(A537="NA","",VLOOKUP(A537,'QAQC ID Reference Page'!A$2:G$10999,2,FALSE))</f>
        <v>OBS1021</v>
      </c>
      <c r="C537" s="20">
        <f>IF(A537="NA","",VLOOKUP(A537,'QAQC ID Reference Page'!A$2:G$10999,3,FALSE))</f>
        <v>44490</v>
      </c>
      <c r="D537" s="12">
        <f>IF(A537="NA","",VLOOKUP(A537,'QAQC ID Reference Page'!A$2:G$10999,4,FALSE))</f>
        <v>0.47013888888888888</v>
      </c>
      <c r="E537" s="3">
        <f>IF(A537="NA","",VLOOKUP(A537,'QAQC ID Reference Page'!A$2:G$10999,5,FALSE))</f>
        <v>1022</v>
      </c>
      <c r="F537" s="3" t="str">
        <f>IF(A537="NA","",VLOOKUP(A537,'QAQC ID Reference Page'!A$2:G$10999,6,FALSE))</f>
        <v>C4</v>
      </c>
      <c r="G537" s="3" t="str">
        <f>IF(A537="NA","",VLOOKUP(A537,'QAQC ID Reference Page'!A$2:G$10999,7,FALSE))</f>
        <v>S</v>
      </c>
      <c r="H537" s="21">
        <f>IF(A537="NA","",VLOOKUP(A537,'Water Data'!G$2:O$9999,2,FALSE))</f>
        <v>6.74</v>
      </c>
      <c r="I537" s="21">
        <f>IF(A537="NA","",VLOOKUP(A537,'Water Data'!G$2:O$9999,3,FALSE))</f>
        <v>23.8</v>
      </c>
      <c r="J537" s="3">
        <f>IF(A537="NA","",VLOOKUP(A537,'Water Data'!G$2:O$9999,4,FALSE))</f>
        <v>9.5399999999999991</v>
      </c>
      <c r="K537" s="3">
        <f>IF(A537="NA","",VLOOKUP(A537,'Water Data'!G$2:O$9999,6,FALSE))</f>
        <v>7.79</v>
      </c>
      <c r="L537" s="26">
        <f>IF(A537="NA","",VLOOKUP(A537,'Water Data'!G$2:O$9999,9,FALSE))</f>
        <v>15.14666667</v>
      </c>
      <c r="M537" s="22">
        <f>IF(A537="NA","",VLOOKUP(A537,Nutrients!A$2:L$9999,8,FALSE))</f>
        <v>0.13</v>
      </c>
      <c r="N537" s="22">
        <f>IF(A537="NA","",VLOOKUP(A537,Nutrients!A$2:L$9999,9,FALSE))</f>
        <v>0.08</v>
      </c>
      <c r="O537" s="23">
        <f>IF(A537="NA","",VLOOKUP(A537,Nutrients!A$2:L$9999,10,FALSE))</f>
        <v>-0.159</v>
      </c>
      <c r="P537" s="22">
        <f>IF(A537="NA","",VLOOKUP(A537,Nutrients!A$2:L$9999,11,FALSE))</f>
        <v>1.54</v>
      </c>
      <c r="Q537" s="24">
        <f>IF(A537="NA","",VLOOKUP(A537,Nutrients!A$2:L$9999,12,FALSE))</f>
        <v>58.99</v>
      </c>
      <c r="R537" s="26">
        <f>IF(A537="NA","",VLOOKUP(A537,Chla!A$2:O$9999,15,FALSE))</f>
        <v>13.263556000000001</v>
      </c>
      <c r="S537" s="3">
        <f>IF(A537="NA","",VLOOKUP(A537,TSS!A$2:L$9999,12,FALSE))</f>
        <v>40</v>
      </c>
      <c r="T537" s="21">
        <f>IF(A537="NA","",VLOOKUP(A537,PCN!A$2:Q$9999,11,FALSE))</f>
        <v>0</v>
      </c>
      <c r="U537" s="21">
        <f>IF(A537="NA","",VLOOKUP(A537,PCN!A$2:Q$9999,12,FALSE))</f>
        <v>0</v>
      </c>
      <c r="V537" s="21">
        <f>IF(A537="NA","",VLOOKUP(A537,PCN!A$2:Q$9999,14,FALSE))</f>
        <v>0</v>
      </c>
      <c r="W537" s="21">
        <f>IF(A537="NA","",VLOOKUP(A537,PCN!A$2:Q$9999,15,FALSE))</f>
        <v>0</v>
      </c>
      <c r="X537" s="21">
        <f>IF(A537="NA","",VLOOKUP(A537,TN_DOC!A$2:I$9999,8,FALSE))</f>
        <v>0</v>
      </c>
      <c r="Y537" s="21">
        <f>IF(A537="NA","",VLOOKUP(A537,TN_DOC!A$2:I$9999,9,FALSE))</f>
        <v>0</v>
      </c>
      <c r="Z537" s="3"/>
    </row>
    <row r="538" spans="1:26" x14ac:dyDescent="0.2">
      <c r="A538" s="3">
        <v>11433</v>
      </c>
      <c r="B538" s="10" t="str">
        <f>IF(A538="NA","",VLOOKUP(A538,'QAQC ID Reference Page'!A$2:G$10999,2,FALSE))</f>
        <v>OBS1021</v>
      </c>
      <c r="C538" s="20">
        <f>IF(A538="NA","",VLOOKUP(A538,'QAQC ID Reference Page'!A$2:G$10999,3,FALSE))</f>
        <v>44490</v>
      </c>
      <c r="D538" s="12">
        <f>IF(A538="NA","",VLOOKUP(A538,'QAQC ID Reference Page'!A$2:G$10999,4,FALSE))</f>
        <v>0.47013888888888888</v>
      </c>
      <c r="E538" s="3">
        <f>IF(A538="NA","",VLOOKUP(A538,'QAQC ID Reference Page'!A$2:G$10999,5,FALSE))</f>
        <v>1033</v>
      </c>
      <c r="F538" s="3" t="str">
        <f>IF(A538="NA","",VLOOKUP(A538,'QAQC ID Reference Page'!A$2:G$10999,6,FALSE))</f>
        <v>C4</v>
      </c>
      <c r="G538" s="3" t="str">
        <f>IF(A538="NA","",VLOOKUP(A538,'QAQC ID Reference Page'!A$2:G$10999,7,FALSE))</f>
        <v>B</v>
      </c>
      <c r="H538" s="21">
        <f>IF(A538="NA","",VLOOKUP(A538,'Water Data'!G$2:O$9999,2,FALSE))</f>
        <v>6.77</v>
      </c>
      <c r="I538" s="21">
        <f>IF(A538="NA","",VLOOKUP(A538,'Water Data'!G$2:O$9999,3,FALSE))</f>
        <v>24</v>
      </c>
      <c r="J538" s="3">
        <f>IF(A538="NA","",VLOOKUP(A538,'Water Data'!G$2:O$9999,4,FALSE))</f>
        <v>13.39</v>
      </c>
      <c r="K538" s="3">
        <f>IF(A538="NA","",VLOOKUP(A538,'Water Data'!G$2:O$9999,6,FALSE))</f>
        <v>7.9</v>
      </c>
      <c r="L538" s="26">
        <f>IF(A538="NA","",VLOOKUP(A538,'Water Data'!G$2:O$9999,9,FALSE))</f>
        <v>17.056666669999998</v>
      </c>
      <c r="M538" s="22">
        <f>IF(A538="NA","",VLOOKUP(A538,Nutrients!A$2:L$9999,8,FALSE))</f>
        <v>0.4</v>
      </c>
      <c r="N538" s="22">
        <f>IF(A538="NA","",VLOOKUP(A538,Nutrients!A$2:L$9999,9,FALSE))</f>
        <v>0.7</v>
      </c>
      <c r="O538" s="23">
        <f>IF(A538="NA","",VLOOKUP(A538,Nutrients!A$2:L$9999,10,FALSE))</f>
        <v>1.2E-2</v>
      </c>
      <c r="P538" s="22">
        <f>IF(A538="NA","",VLOOKUP(A538,Nutrients!A$2:L$9999,11,FALSE))</f>
        <v>2.21</v>
      </c>
      <c r="Q538" s="24">
        <f>IF(A538="NA","",VLOOKUP(A538,Nutrients!A$2:L$9999,12,FALSE))</f>
        <v>15.05</v>
      </c>
      <c r="R538" s="26">
        <f>IF(A538="NA","",VLOOKUP(A538,Chla!A$2:O$9999,15,FALSE))</f>
        <v>12.245760000000001</v>
      </c>
      <c r="S538" s="3">
        <f>IF(A538="NA","",VLOOKUP(A538,TSS!A$2:L$9999,12,FALSE))</f>
        <v>40</v>
      </c>
      <c r="T538" s="21">
        <f>IF(A538="NA","",VLOOKUP(A538,PCN!A$2:Q$9999,11,FALSE))</f>
        <v>0</v>
      </c>
      <c r="U538" s="21">
        <f>IF(A538="NA","",VLOOKUP(A538,PCN!A$2:Q$9999,12,FALSE))</f>
        <v>0</v>
      </c>
      <c r="V538" s="21">
        <f>IF(A538="NA","",VLOOKUP(A538,PCN!A$2:Q$9999,14,FALSE))</f>
        <v>0</v>
      </c>
      <c r="W538" s="21">
        <f>IF(A538="NA","",VLOOKUP(A538,PCN!A$2:Q$9999,15,FALSE))</f>
        <v>0</v>
      </c>
      <c r="X538" s="21">
        <f>IF(A538="NA","",VLOOKUP(A538,TN_DOC!A$2:I$9999,8,FALSE))</f>
        <v>0</v>
      </c>
      <c r="Y538" s="21">
        <f>IF(A538="NA","",VLOOKUP(A538,TN_DOC!A$2:I$9999,9,FALSE))</f>
        <v>0</v>
      </c>
      <c r="Z538" s="3"/>
    </row>
    <row r="539" spans="1:26" x14ac:dyDescent="0.2">
      <c r="A539" s="3">
        <v>11420</v>
      </c>
      <c r="B539" s="10" t="str">
        <f>IF(A539="NA","",VLOOKUP(A539,'QAQC ID Reference Page'!A$2:G$10999,2,FALSE))</f>
        <v>OBS1021</v>
      </c>
      <c r="C539" s="20">
        <f>IF(A539="NA","",VLOOKUP(A539,'QAQC ID Reference Page'!A$2:G$10999,3,FALSE))</f>
        <v>44490</v>
      </c>
      <c r="D539" s="12">
        <f>IF(A539="NA","",VLOOKUP(A539,'QAQC ID Reference Page'!A$2:G$10999,4,FALSE))</f>
        <v>0.48819444444444443</v>
      </c>
      <c r="E539" s="3">
        <f>IF(A539="NA","",VLOOKUP(A539,'QAQC ID Reference Page'!A$2:G$10999,5,FALSE))</f>
        <v>1001</v>
      </c>
      <c r="F539" s="3" t="str">
        <f>IF(A539="NA","",VLOOKUP(A539,'QAQC ID Reference Page'!A$2:G$10999,6,FALSE))</f>
        <v>WFR</v>
      </c>
      <c r="G539" s="3" t="str">
        <f>IF(A539="NA","",VLOOKUP(A539,'QAQC ID Reference Page'!A$2:G$10999,7,FALSE))</f>
        <v>S</v>
      </c>
      <c r="H539" s="21">
        <f>IF(A539="NA","",VLOOKUP(A539,'Water Data'!G$2:O$9999,2,FALSE))</f>
        <v>8.11</v>
      </c>
      <c r="I539" s="21">
        <f>IF(A539="NA","",VLOOKUP(A539,'Water Data'!G$2:O$9999,3,FALSE))</f>
        <v>24.2</v>
      </c>
      <c r="J539" s="3">
        <f>IF(A539="NA","",VLOOKUP(A539,'Water Data'!G$2:O$9999,4,FALSE))</f>
        <v>11.14</v>
      </c>
      <c r="K539" s="3">
        <f>IF(A539="NA","",VLOOKUP(A539,'Water Data'!G$2:O$9999,6,FALSE))</f>
        <v>7.99</v>
      </c>
      <c r="L539" s="26">
        <f>IF(A539="NA","",VLOOKUP(A539,'Water Data'!G$2:O$9999,9,FALSE))</f>
        <v>15.61333333</v>
      </c>
      <c r="M539" s="22">
        <f>IF(A539="NA","",VLOOKUP(A539,Nutrients!A$2:L$9999,8,FALSE))</f>
        <v>0.13</v>
      </c>
      <c r="N539" s="22">
        <f>IF(A539="NA","",VLOOKUP(A539,Nutrients!A$2:L$9999,9,FALSE))</f>
        <v>0.08</v>
      </c>
      <c r="O539" s="23">
        <f>IF(A539="NA","",VLOOKUP(A539,Nutrients!A$2:L$9999,10,FALSE))</f>
        <v>-0.01</v>
      </c>
      <c r="P539" s="22">
        <f>IF(A539="NA","",VLOOKUP(A539,Nutrients!A$2:L$9999,11,FALSE))</f>
        <v>4.4800000000000004</v>
      </c>
      <c r="Q539" s="24">
        <f>IF(A539="NA","",VLOOKUP(A539,Nutrients!A$2:L$9999,12,FALSE))</f>
        <v>62.42</v>
      </c>
      <c r="R539" s="26">
        <f>IF(A539="NA","",VLOOKUP(A539,Chla!A$2:O$9999,15,FALSE))</f>
        <v>22.109515999999999</v>
      </c>
      <c r="S539" s="3">
        <f>IF(A539="NA","",VLOOKUP(A539,TSS!A$2:L$9999,12,FALSE))</f>
        <v>44</v>
      </c>
      <c r="T539" s="21">
        <f>IF(A539="NA","",VLOOKUP(A539,PCN!A$2:Q$9999,11,FALSE))</f>
        <v>0</v>
      </c>
      <c r="U539" s="21">
        <f>IF(A539="NA","",VLOOKUP(A539,PCN!A$2:Q$9999,12,FALSE))</f>
        <v>0</v>
      </c>
      <c r="V539" s="21">
        <f>IF(A539="NA","",VLOOKUP(A539,PCN!A$2:Q$9999,14,FALSE))</f>
        <v>0</v>
      </c>
      <c r="W539" s="21">
        <f>IF(A539="NA","",VLOOKUP(A539,PCN!A$2:Q$9999,15,FALSE))</f>
        <v>0</v>
      </c>
      <c r="X539" s="21">
        <f>IF(A539="NA","",VLOOKUP(A539,TN_DOC!A$2:I$9999,8,FALSE))</f>
        <v>0</v>
      </c>
      <c r="Y539" s="21">
        <f>IF(A539="NA","",VLOOKUP(A539,TN_DOC!A$2:I$9999,9,FALSE))</f>
        <v>0</v>
      </c>
      <c r="Z539" s="3"/>
    </row>
    <row r="540" spans="1:26" x14ac:dyDescent="0.2">
      <c r="A540" s="3">
        <v>11422</v>
      </c>
      <c r="B540" s="10" t="str">
        <f>IF(A540="NA","",VLOOKUP(A540,'QAQC ID Reference Page'!A$2:G$10999,2,FALSE))</f>
        <v>OBS1021</v>
      </c>
      <c r="C540" s="20">
        <f>IF(A540="NA","",VLOOKUP(A540,'QAQC ID Reference Page'!A$2:G$10999,3,FALSE))</f>
        <v>44490</v>
      </c>
      <c r="D540" s="12">
        <f>IF(A540="NA","",VLOOKUP(A540,'QAQC ID Reference Page'!A$2:G$10999,4,FALSE))</f>
        <v>0.48819444444444443</v>
      </c>
      <c r="E540" s="3">
        <f>IF(A540="NA","",VLOOKUP(A540,'QAQC ID Reference Page'!A$2:G$10999,5,FALSE))</f>
        <v>1030</v>
      </c>
      <c r="F540" s="3" t="str">
        <f>IF(A540="NA","",VLOOKUP(A540,'QAQC ID Reference Page'!A$2:G$10999,6,FALSE))</f>
        <v>WFR</v>
      </c>
      <c r="G540" s="3" t="str">
        <f>IF(A540="NA","",VLOOKUP(A540,'QAQC ID Reference Page'!A$2:G$10999,7,FALSE))</f>
        <v>B</v>
      </c>
      <c r="H540" s="21">
        <f>IF(A540="NA","",VLOOKUP(A540,'Water Data'!G$2:O$9999,2,FALSE))</f>
        <v>7.65</v>
      </c>
      <c r="I540" s="21">
        <f>IF(A540="NA","",VLOOKUP(A540,'Water Data'!G$2:O$9999,3,FALSE))</f>
        <v>24</v>
      </c>
      <c r="J540" s="3">
        <f>IF(A540="NA","",VLOOKUP(A540,'Water Data'!G$2:O$9999,4,FALSE))</f>
        <v>13.36</v>
      </c>
      <c r="K540" s="3">
        <f>IF(A540="NA","",VLOOKUP(A540,'Water Data'!G$2:O$9999,6,FALSE))</f>
        <v>7.9</v>
      </c>
      <c r="L540" s="26">
        <f>IF(A540="NA","",VLOOKUP(A540,'Water Data'!G$2:O$9999,9,FALSE))</f>
        <v>16.926666669999999</v>
      </c>
      <c r="M540" s="22">
        <f>IF(A540="NA","",VLOOKUP(A540,Nutrients!A$2:L$9999,8,FALSE))</f>
        <v>0.03</v>
      </c>
      <c r="N540" s="22">
        <f>IF(A540="NA","",VLOOKUP(A540,Nutrients!A$2:L$9999,9,FALSE))</f>
        <v>0.12</v>
      </c>
      <c r="O540" s="23">
        <f>IF(A540="NA","",VLOOKUP(A540,Nutrients!A$2:L$9999,10,FALSE))</f>
        <v>-1.7999999999999999E-2</v>
      </c>
      <c r="P540" s="22">
        <f>IF(A540="NA","",VLOOKUP(A540,Nutrients!A$2:L$9999,11,FALSE))</f>
        <v>5.67</v>
      </c>
      <c r="Q540" s="24">
        <f>IF(A540="NA","",VLOOKUP(A540,Nutrients!A$2:L$9999,12,FALSE))</f>
        <v>54.85</v>
      </c>
      <c r="R540" s="26">
        <f>IF(A540="NA","",VLOOKUP(A540,Chla!A$2:O$9999,15,FALSE))</f>
        <v>27.405991999999998</v>
      </c>
      <c r="S540" s="3">
        <f>IF(A540="NA","",VLOOKUP(A540,TSS!A$2:L$9999,12,FALSE))</f>
        <v>44</v>
      </c>
      <c r="T540" s="21">
        <f>IF(A540="NA","",VLOOKUP(A540,PCN!A$2:Q$9999,11,FALSE))</f>
        <v>0</v>
      </c>
      <c r="U540" s="21">
        <f>IF(A540="NA","",VLOOKUP(A540,PCN!A$2:Q$9999,12,FALSE))</f>
        <v>0</v>
      </c>
      <c r="V540" s="21">
        <f>IF(A540="NA","",VLOOKUP(A540,PCN!A$2:Q$9999,14,FALSE))</f>
        <v>0</v>
      </c>
      <c r="W540" s="21">
        <f>IF(A540="NA","",VLOOKUP(A540,PCN!A$2:Q$9999,15,FALSE))</f>
        <v>0</v>
      </c>
      <c r="X540" s="21">
        <f>IF(A540="NA","",VLOOKUP(A540,TN_DOC!A$2:I$9999,8,FALSE))</f>
        <v>0</v>
      </c>
      <c r="Y540" s="21">
        <f>IF(A540="NA","",VLOOKUP(A540,TN_DOC!A$2:I$9999,9,FALSE))</f>
        <v>0</v>
      </c>
      <c r="Z540" s="3"/>
    </row>
    <row r="541" spans="1:26" x14ac:dyDescent="0.2">
      <c r="A541" s="3">
        <v>11421</v>
      </c>
      <c r="B541" s="10" t="str">
        <f>IF(A541="NA","",VLOOKUP(A541,'QAQC ID Reference Page'!A$2:G$10999,2,FALSE))</f>
        <v>OBS1021</v>
      </c>
      <c r="C541" s="20">
        <f>IF(A541="NA","",VLOOKUP(A541,'QAQC ID Reference Page'!A$2:G$10999,3,FALSE))</f>
        <v>44490</v>
      </c>
      <c r="D541" s="12">
        <f>IF(A541="NA","",VLOOKUP(A541,'QAQC ID Reference Page'!A$2:G$10999,4,FALSE))</f>
        <v>0.50694444444444442</v>
      </c>
      <c r="E541" s="3">
        <f>IF(A541="NA","",VLOOKUP(A541,'QAQC ID Reference Page'!A$2:G$10999,5,FALSE))</f>
        <v>1013</v>
      </c>
      <c r="F541" s="3" t="str">
        <f>IF(A541="NA","",VLOOKUP(A541,'QAQC ID Reference Page'!A$2:G$10999,6,FALSE))</f>
        <v>BLB</v>
      </c>
      <c r="G541" s="3" t="str">
        <f>IF(A541="NA","",VLOOKUP(A541,'QAQC ID Reference Page'!A$2:G$10999,7,FALSE))</f>
        <v>S</v>
      </c>
      <c r="H541" s="21">
        <f>IF(A541="NA","",VLOOKUP(A541,'Water Data'!G$2:O$9999,2,FALSE))</f>
        <v>7.8</v>
      </c>
      <c r="I541" s="21">
        <f>IF(A541="NA","",VLOOKUP(A541,'Water Data'!G$2:O$9999,3,FALSE))</f>
        <v>24.1</v>
      </c>
      <c r="J541" s="3">
        <f>IF(A541="NA","",VLOOKUP(A541,'Water Data'!G$2:O$9999,4,FALSE))</f>
        <v>15.45</v>
      </c>
      <c r="K541" s="3">
        <f>IF(A541="NA","",VLOOKUP(A541,'Water Data'!G$2:O$9999,6,FALSE))</f>
        <v>8.17</v>
      </c>
      <c r="L541" s="26">
        <f>IF(A541="NA","",VLOOKUP(A541,'Water Data'!G$2:O$9999,9,FALSE))</f>
        <v>17.463333330000001</v>
      </c>
      <c r="M541" s="22">
        <f>IF(A541="NA","",VLOOKUP(A541,Nutrients!A$2:L$9999,8,FALSE))</f>
        <v>0.03</v>
      </c>
      <c r="N541" s="22">
        <f>IF(A541="NA","",VLOOKUP(A541,Nutrients!A$2:L$9999,9,FALSE))</f>
        <v>0.1</v>
      </c>
      <c r="O541" s="23">
        <f>IF(A541="NA","",VLOOKUP(A541,Nutrients!A$2:L$9999,10,FALSE))</f>
        <v>-1.7000000000000001E-2</v>
      </c>
      <c r="P541" s="22">
        <f>IF(A541="NA","",VLOOKUP(A541,Nutrients!A$2:L$9999,11,FALSE))</f>
        <v>7.75</v>
      </c>
      <c r="Q541" s="24">
        <f>IF(A541="NA","",VLOOKUP(A541,Nutrients!A$2:L$9999,12,FALSE))</f>
        <v>39.42</v>
      </c>
      <c r="R541" s="26">
        <f>IF(A541="NA","",VLOOKUP(A541,Chla!A$2:O$9999,15,FALSE))</f>
        <v>14.555300000000001</v>
      </c>
      <c r="S541" s="3">
        <f>IF(A541="NA","",VLOOKUP(A541,TSS!A$2:L$9999,12,FALSE))</f>
        <v>40</v>
      </c>
      <c r="T541" s="21">
        <f>IF(A541="NA","",VLOOKUP(A541,PCN!A$2:Q$9999,11,FALSE))</f>
        <v>0</v>
      </c>
      <c r="U541" s="21">
        <f>IF(A541="NA","",VLOOKUP(A541,PCN!A$2:Q$9999,12,FALSE))</f>
        <v>0</v>
      </c>
      <c r="V541" s="21">
        <f>IF(A541="NA","",VLOOKUP(A541,PCN!A$2:Q$9999,14,FALSE))</f>
        <v>0</v>
      </c>
      <c r="W541" s="21">
        <f>IF(A541="NA","",VLOOKUP(A541,PCN!A$2:Q$9999,15,FALSE))</f>
        <v>0</v>
      </c>
      <c r="X541" s="21">
        <f>IF(A541="NA","",VLOOKUP(A541,TN_DOC!A$2:I$9999,8,FALSE))</f>
        <v>0</v>
      </c>
      <c r="Y541" s="21">
        <f>IF(A541="NA","",VLOOKUP(A541,TN_DOC!A$2:I$9999,9,FALSE))</f>
        <v>0</v>
      </c>
      <c r="Z541" s="3"/>
    </row>
    <row r="542" spans="1:26" x14ac:dyDescent="0.2">
      <c r="A542" s="3">
        <v>11518</v>
      </c>
      <c r="B542" s="10" t="str">
        <f>IF(A542="NA","",VLOOKUP(A542,'QAQC ID Reference Page'!A$2:G$10999,2,FALSE))</f>
        <v>OBS1121</v>
      </c>
      <c r="C542" s="20">
        <f>IF(A542="NA","",VLOOKUP(A542,'QAQC ID Reference Page'!A$2:G$10999,3,FALSE))</f>
        <v>44516</v>
      </c>
      <c r="D542" s="12">
        <f>IF(A542="NA","",VLOOKUP(A542,'QAQC ID Reference Page'!A$2:G$10999,4,FALSE))</f>
        <v>0.28749999999999998</v>
      </c>
      <c r="E542" s="3">
        <f>IF(A542="NA","",VLOOKUP(A542,'QAQC ID Reference Page'!A$2:G$10999,5,FALSE))</f>
        <v>1006</v>
      </c>
      <c r="F542" s="3" t="str">
        <f>IF(A542="NA","",VLOOKUP(A542,'QAQC ID Reference Page'!A$2:G$10999,6,FALSE))</f>
        <v>EFR</v>
      </c>
      <c r="G542" s="3" t="str">
        <f>IF(A542="NA","",VLOOKUP(A542,'QAQC ID Reference Page'!A$2:G$10999,7,FALSE))</f>
        <v>S</v>
      </c>
      <c r="H542" s="21">
        <f>IF(A542="NA","",VLOOKUP(A542,'Water Data'!G$2:O$9999,2,FALSE))</f>
        <v>7.9</v>
      </c>
      <c r="I542" s="21">
        <f>IF(A542="NA","",VLOOKUP(A542,'Water Data'!G$2:O$9999,3,FALSE))</f>
        <v>17.399999999999999</v>
      </c>
      <c r="J542" s="3">
        <f>IF(A542="NA","",VLOOKUP(A542,'Water Data'!G$2:O$9999,4,FALSE))</f>
        <v>9.36</v>
      </c>
      <c r="K542" s="3">
        <f>IF(A542="NA","",VLOOKUP(A542,'Water Data'!G$2:O$9999,6,FALSE))</f>
        <v>7.31</v>
      </c>
      <c r="L542" s="26">
        <f>IF(A542="NA","",VLOOKUP(A542,'Water Data'!G$2:O$9999,9,FALSE))</f>
        <v>11.08333333</v>
      </c>
      <c r="M542" s="22">
        <f>IF(A542="NA","",VLOOKUP(A542,Nutrients!A$2:L$9999,8,FALSE))</f>
        <v>0.97</v>
      </c>
      <c r="N542" s="22">
        <f>IF(A542="NA","",VLOOKUP(A542,Nutrients!A$2:L$9999,9,FALSE))</f>
        <v>0.6</v>
      </c>
      <c r="O542" s="23">
        <f>IF(A542="NA","",VLOOKUP(A542,Nutrients!A$2:L$9999,10,FALSE))</f>
        <v>0.05</v>
      </c>
      <c r="P542" s="22">
        <f>IF(A542="NA","",VLOOKUP(A542,Nutrients!A$2:L$9999,11,FALSE))</f>
        <v>0.25</v>
      </c>
      <c r="Q542" s="24">
        <f>IF(A542="NA","",VLOOKUP(A542,Nutrients!A$2:L$9999,12,FALSE))</f>
        <v>57.93</v>
      </c>
      <c r="R542" s="26">
        <f>IF(A542="NA","",VLOOKUP(A542,Chla!A$2:O$9999,15,FALSE))</f>
        <v>6.9410640000000008</v>
      </c>
      <c r="S542" s="3">
        <f>IF(A542="NA","",VLOOKUP(A542,TSS!A$2:L$9999,12,FALSE))</f>
        <v>24</v>
      </c>
      <c r="T542" s="21">
        <f>IF(A542="NA","",VLOOKUP(A542,PCN!A$2:Q$9999,11,FALSE))</f>
        <v>0</v>
      </c>
      <c r="U542" s="21">
        <f>IF(A542="NA","",VLOOKUP(A542,PCN!A$2:Q$9999,12,FALSE))</f>
        <v>0</v>
      </c>
      <c r="V542" s="21">
        <f>IF(A542="NA","",VLOOKUP(A542,PCN!A$2:Q$9999,14,FALSE))</f>
        <v>0</v>
      </c>
      <c r="W542" s="21">
        <f>IF(A542="NA","",VLOOKUP(A542,PCN!A$2:Q$9999,15,FALSE))</f>
        <v>0</v>
      </c>
      <c r="X542" s="21">
        <f>IF(A542="NA","",VLOOKUP(A542,TN_DOC!A$2:I$9999,8,FALSE))</f>
        <v>0.25340000000000001</v>
      </c>
      <c r="Y542" s="21">
        <f>IF(A542="NA","",VLOOKUP(A542,TN_DOC!A$2:I$9999,9,FALSE))</f>
        <v>4.7560000000000002</v>
      </c>
      <c r="Z542" s="3"/>
    </row>
    <row r="543" spans="1:26" x14ac:dyDescent="0.2">
      <c r="A543" s="3">
        <v>11521</v>
      </c>
      <c r="B543" s="10" t="str">
        <f>IF(A543="NA","",VLOOKUP(A543,'QAQC ID Reference Page'!A$2:G$10999,2,FALSE))</f>
        <v>OBS1121</v>
      </c>
      <c r="C543" s="20">
        <f>IF(A543="NA","",VLOOKUP(A543,'QAQC ID Reference Page'!A$2:G$10999,3,FALSE))</f>
        <v>44516</v>
      </c>
      <c r="D543" s="12">
        <f>IF(A543="NA","",VLOOKUP(A543,'QAQC ID Reference Page'!A$2:G$10999,4,FALSE))</f>
        <v>0.28749999999999998</v>
      </c>
      <c r="E543" s="3">
        <f>IF(A543="NA","",VLOOKUP(A543,'QAQC ID Reference Page'!A$2:G$10999,5,FALSE))</f>
        <v>1027</v>
      </c>
      <c r="F543" s="3" t="str">
        <f>IF(A543="NA","",VLOOKUP(A543,'QAQC ID Reference Page'!A$2:G$10999,6,FALSE))</f>
        <v>EFR</v>
      </c>
      <c r="G543" s="3" t="str">
        <f>IF(A543="NA","",VLOOKUP(A543,'QAQC ID Reference Page'!A$2:G$10999,7,FALSE))</f>
        <v>B</v>
      </c>
      <c r="H543" s="21">
        <f>IF(A543="NA","",VLOOKUP(A543,'Water Data'!G$2:O$9999,2,FALSE))</f>
        <v>7.84</v>
      </c>
      <c r="I543" s="21">
        <f>IF(A543="NA","",VLOOKUP(A543,'Water Data'!G$2:O$9999,3,FALSE))</f>
        <v>17.3</v>
      </c>
      <c r="J543" s="3">
        <f>IF(A543="NA","",VLOOKUP(A543,'Water Data'!G$2:O$9999,4,FALSE))</f>
        <v>11.39</v>
      </c>
      <c r="K543" s="3">
        <f>IF(A543="NA","",VLOOKUP(A543,'Water Data'!G$2:O$9999,6,FALSE))</f>
        <v>7.64</v>
      </c>
      <c r="L543" s="26">
        <f>IF(A543="NA","",VLOOKUP(A543,'Water Data'!G$2:O$9999,9,FALSE))</f>
        <v>13.18</v>
      </c>
      <c r="M543" s="22">
        <f>IF(A543="NA","",VLOOKUP(A543,Nutrients!A$2:L$9999,8,FALSE))</f>
        <v>3.65</v>
      </c>
      <c r="N543" s="22">
        <f>IF(A543="NA","",VLOOKUP(A543,Nutrients!A$2:L$9999,9,FALSE))</f>
        <v>0.51</v>
      </c>
      <c r="O543" s="23">
        <f>IF(A543="NA","",VLOOKUP(A543,Nutrients!A$2:L$9999,10,FALSE))</f>
        <v>5.7000000000000002E-2</v>
      </c>
      <c r="P543" s="22">
        <f>IF(A543="NA","",VLOOKUP(A543,Nutrients!A$2:L$9999,11,FALSE))</f>
        <v>1.35</v>
      </c>
      <c r="Q543" s="24">
        <f>IF(A543="NA","",VLOOKUP(A543,Nutrients!A$2:L$9999,12,FALSE))</f>
        <v>102.73</v>
      </c>
      <c r="R543" s="26">
        <f>IF(A543="NA","",VLOOKUP(A543,Chla!A$2:O$9999,15,FALSE))</f>
        <v>8.7713799999999988</v>
      </c>
      <c r="S543" s="3">
        <f>IF(A543="NA","",VLOOKUP(A543,TSS!A$2:L$9999,12,FALSE))</f>
        <v>20</v>
      </c>
      <c r="T543" s="21">
        <f>IF(A543="NA","",VLOOKUP(A543,PCN!A$2:Q$9999,11,FALSE))</f>
        <v>0</v>
      </c>
      <c r="U543" s="21">
        <f>IF(A543="NA","",VLOOKUP(A543,PCN!A$2:Q$9999,12,FALSE))</f>
        <v>0</v>
      </c>
      <c r="V543" s="21">
        <f>IF(A543="NA","",VLOOKUP(A543,PCN!A$2:Q$9999,14,FALSE))</f>
        <v>0</v>
      </c>
      <c r="W543" s="21">
        <f>IF(A543="NA","",VLOOKUP(A543,PCN!A$2:Q$9999,15,FALSE))</f>
        <v>0</v>
      </c>
      <c r="X543" s="21">
        <f>IF(A543="NA","",VLOOKUP(A543,TN_DOC!A$2:I$9999,8,FALSE))</f>
        <v>0.23449999999999999</v>
      </c>
      <c r="Y543" s="21">
        <f>IF(A543="NA","",VLOOKUP(A543,TN_DOC!A$2:I$9999,9,FALSE))</f>
        <v>1.244</v>
      </c>
      <c r="Z543" s="3"/>
    </row>
    <row r="544" spans="1:26" x14ac:dyDescent="0.2">
      <c r="A544" s="3">
        <v>11513</v>
      </c>
      <c r="B544" s="10" t="str">
        <f>IF(A544="NA","",VLOOKUP(A544,'QAQC ID Reference Page'!A$2:G$10999,2,FALSE))</f>
        <v>OBS1121</v>
      </c>
      <c r="C544" s="20">
        <f>IF(A544="NA","",VLOOKUP(A544,'QAQC ID Reference Page'!A$2:G$10999,3,FALSE))</f>
        <v>44516</v>
      </c>
      <c r="D544" s="12">
        <f>IF(A544="NA","",VLOOKUP(A544,'QAQC ID Reference Page'!A$2:G$10999,4,FALSE))</f>
        <v>0.3034722222222222</v>
      </c>
      <c r="E544" s="3">
        <f>IF(A544="NA","",VLOOKUP(A544,'QAQC ID Reference Page'!A$2:G$10999,5,FALSE))</f>
        <v>1042</v>
      </c>
      <c r="F544" s="3" t="str">
        <f>IF(A544="NA","",VLOOKUP(A544,'QAQC ID Reference Page'!A$2:G$10999,6,FALSE))</f>
        <v>G6</v>
      </c>
      <c r="G544" s="3" t="str">
        <f>IF(A544="NA","",VLOOKUP(A544,'QAQC ID Reference Page'!A$2:G$10999,7,FALSE))</f>
        <v>S</v>
      </c>
      <c r="H544" s="21">
        <f>IF(A544="NA","",VLOOKUP(A544,'Water Data'!G$2:O$9999,2,FALSE))</f>
        <v>8.9499999999999993</v>
      </c>
      <c r="I544" s="21">
        <f>IF(A544="NA","",VLOOKUP(A544,'Water Data'!G$2:O$9999,3,FALSE))</f>
        <v>17.2</v>
      </c>
      <c r="J544" s="3">
        <f>IF(A544="NA","",VLOOKUP(A544,'Water Data'!G$2:O$9999,4,FALSE))</f>
        <v>12.54</v>
      </c>
      <c r="K544" s="3">
        <f>IF(A544="NA","",VLOOKUP(A544,'Water Data'!G$2:O$9999,6,FALSE))</f>
        <v>8.08</v>
      </c>
      <c r="L544" s="26">
        <f>IF(A544="NA","",VLOOKUP(A544,'Water Data'!G$2:O$9999,9,FALSE))</f>
        <v>15.83</v>
      </c>
      <c r="M544" s="22">
        <f>IF(A544="NA","",VLOOKUP(A544,Nutrients!A$2:L$9999,8,FALSE))</f>
        <v>1.67</v>
      </c>
      <c r="N544" s="22">
        <f>IF(A544="NA","",VLOOKUP(A544,Nutrients!A$2:L$9999,9,FALSE))</f>
        <v>0.16</v>
      </c>
      <c r="O544" s="23">
        <f>IF(A544="NA","",VLOOKUP(A544,Nutrients!A$2:L$9999,10,FALSE))</f>
        <v>7.2999999999999995E-2</v>
      </c>
      <c r="P544" s="22">
        <f>IF(A544="NA","",VLOOKUP(A544,Nutrients!A$2:L$9999,11,FALSE))</f>
        <v>-0.31</v>
      </c>
      <c r="Q544" s="24">
        <f>IF(A544="NA","",VLOOKUP(A544,Nutrients!A$2:L$9999,12,FALSE))</f>
        <v>103.36</v>
      </c>
      <c r="R544" s="26">
        <f>IF(A544="NA","",VLOOKUP(A544,Chla!A$2:O$9999,15,FALSE))</f>
        <v>7.0186160000000006</v>
      </c>
      <c r="S544" s="3">
        <f>IF(A544="NA","",VLOOKUP(A544,TSS!A$2:L$9999,12,FALSE))</f>
        <v>16</v>
      </c>
      <c r="T544" s="21">
        <f>IF(A544="NA","",VLOOKUP(A544,PCN!A$2:Q$9999,11,FALSE))</f>
        <v>0</v>
      </c>
      <c r="U544" s="21">
        <f>IF(A544="NA","",VLOOKUP(A544,PCN!A$2:Q$9999,12,FALSE))</f>
        <v>0</v>
      </c>
      <c r="V544" s="21">
        <f>IF(A544="NA","",VLOOKUP(A544,PCN!A$2:Q$9999,14,FALSE))</f>
        <v>0</v>
      </c>
      <c r="W544" s="21">
        <f>IF(A544="NA","",VLOOKUP(A544,PCN!A$2:Q$9999,15,FALSE))</f>
        <v>0</v>
      </c>
      <c r="X544" s="21">
        <f>IF(A544="NA","",VLOOKUP(A544,TN_DOC!A$2:I$9999,8,FALSE))</f>
        <v>0.13789999999999999</v>
      </c>
      <c r="Y544" s="21">
        <f>IF(A544="NA","",VLOOKUP(A544,TN_DOC!A$2:I$9999,9,FALSE))</f>
        <v>2.0139999999999998</v>
      </c>
      <c r="Z544" s="3"/>
    </row>
    <row r="545" spans="1:26" x14ac:dyDescent="0.2">
      <c r="A545" s="3">
        <v>11512</v>
      </c>
      <c r="B545" s="10" t="str">
        <f>IF(A545="NA","",VLOOKUP(A545,'QAQC ID Reference Page'!A$2:G$10999,2,FALSE))</f>
        <v>OBS1121</v>
      </c>
      <c r="C545" s="20">
        <f>IF(A545="NA","",VLOOKUP(A545,'QAQC ID Reference Page'!A$2:G$10999,3,FALSE))</f>
        <v>44516</v>
      </c>
      <c r="D545" s="12">
        <f>IF(A545="NA","",VLOOKUP(A545,'QAQC ID Reference Page'!A$2:G$10999,4,FALSE))</f>
        <v>0.31666666666666665</v>
      </c>
      <c r="E545" s="3">
        <f>IF(A545="NA","",VLOOKUP(A545,'QAQC ID Reference Page'!A$2:G$10999,5,FALSE))</f>
        <v>1038</v>
      </c>
      <c r="F545" s="3" t="str">
        <f>IF(A545="NA","",VLOOKUP(A545,'QAQC ID Reference Page'!A$2:G$10999,6,FALSE))</f>
        <v>DR</v>
      </c>
      <c r="G545" s="3" t="str">
        <f>IF(A545="NA","",VLOOKUP(A545,'QAQC ID Reference Page'!A$2:G$10999,7,FALSE))</f>
        <v>S</v>
      </c>
      <c r="H545" s="21">
        <f>IF(A545="NA","",VLOOKUP(A545,'Water Data'!G$2:O$9999,2,FALSE))</f>
        <v>8.61</v>
      </c>
      <c r="I545" s="21">
        <f>IF(A545="NA","",VLOOKUP(A545,'Water Data'!G$2:O$9999,3,FALSE))</f>
        <v>17.2</v>
      </c>
      <c r="J545" s="3">
        <f>IF(A545="NA","",VLOOKUP(A545,'Water Data'!G$2:O$9999,4,FALSE))</f>
        <v>9.85</v>
      </c>
      <c r="K545" s="3">
        <f>IF(A545="NA","",VLOOKUP(A545,'Water Data'!G$2:O$9999,6,FALSE))</f>
        <v>7.75</v>
      </c>
      <c r="L545" s="26">
        <f>IF(A545="NA","",VLOOKUP(A545,'Water Data'!G$2:O$9999,9,FALSE))</f>
        <v>14.39666667</v>
      </c>
      <c r="M545" s="22">
        <f>IF(A545="NA","",VLOOKUP(A545,Nutrients!A$2:L$9999,8,FALSE))</f>
        <v>22.28</v>
      </c>
      <c r="N545" s="22">
        <f>IF(A545="NA","",VLOOKUP(A545,Nutrients!A$2:L$9999,9,FALSE))</f>
        <v>0.28999999999999998</v>
      </c>
      <c r="O545" s="23">
        <f>IF(A545="NA","",VLOOKUP(A545,Nutrients!A$2:L$9999,10,FALSE))</f>
        <v>0.16700000000000001</v>
      </c>
      <c r="P545" s="22">
        <f>IF(A545="NA","",VLOOKUP(A545,Nutrients!A$2:L$9999,11,FALSE))</f>
        <v>0.95</v>
      </c>
      <c r="Q545" s="24">
        <f>IF(A545="NA","",VLOOKUP(A545,Nutrients!A$2:L$9999,12,FALSE))</f>
        <v>123.94</v>
      </c>
      <c r="R545" s="26">
        <f>IF(A545="NA","",VLOOKUP(A545,Chla!A$2:O$9999,15,FALSE))</f>
        <v>13.844819999999999</v>
      </c>
      <c r="S545" s="3">
        <f>IF(A545="NA","",VLOOKUP(A545,TSS!A$2:L$9999,12,FALSE))</f>
        <v>20</v>
      </c>
      <c r="T545" s="21">
        <f>IF(A545="NA","",VLOOKUP(A545,PCN!A$2:Q$9999,11,FALSE))</f>
        <v>0</v>
      </c>
      <c r="U545" s="21">
        <f>IF(A545="NA","",VLOOKUP(A545,PCN!A$2:Q$9999,12,FALSE))</f>
        <v>0</v>
      </c>
      <c r="V545" s="21">
        <f>IF(A545="NA","",VLOOKUP(A545,PCN!A$2:Q$9999,14,FALSE))</f>
        <v>0</v>
      </c>
      <c r="W545" s="21">
        <f>IF(A545="NA","",VLOOKUP(A545,PCN!A$2:Q$9999,15,FALSE))</f>
        <v>0</v>
      </c>
      <c r="X545" s="21">
        <f>IF(A545="NA","",VLOOKUP(A545,TN_DOC!A$2:I$9999,8,FALSE))</f>
        <v>0.253</v>
      </c>
      <c r="Y545" s="21">
        <f>IF(A545="NA","",VLOOKUP(A545,TN_DOC!A$2:I$9999,9,FALSE))</f>
        <v>1.984</v>
      </c>
      <c r="Z545" s="3"/>
    </row>
    <row r="546" spans="1:26" x14ac:dyDescent="0.2">
      <c r="A546" s="3">
        <v>11517</v>
      </c>
      <c r="B546" s="10" t="str">
        <f>IF(A546="NA","",VLOOKUP(A546,'QAQC ID Reference Page'!A$2:G$10999,2,FALSE))</f>
        <v>OBS1121</v>
      </c>
      <c r="C546" s="20">
        <f>IF(A546="NA","",VLOOKUP(A546,'QAQC ID Reference Page'!A$2:G$10999,3,FALSE))</f>
        <v>44516</v>
      </c>
      <c r="D546" s="12">
        <f>IF(A546="NA","",VLOOKUP(A546,'QAQC ID Reference Page'!A$2:G$10999,4,FALSE))</f>
        <v>0.31666666666666665</v>
      </c>
      <c r="E546" s="3">
        <f>IF(A546="NA","",VLOOKUP(A546,'QAQC ID Reference Page'!A$2:G$10999,5,FALSE))</f>
        <v>1044</v>
      </c>
      <c r="F546" s="3" t="str">
        <f>IF(A546="NA","",VLOOKUP(A546,'QAQC ID Reference Page'!A$2:G$10999,6,FALSE))</f>
        <v>DR</v>
      </c>
      <c r="G546" s="3" t="str">
        <f>IF(A546="NA","",VLOOKUP(A546,'QAQC ID Reference Page'!A$2:G$10999,7,FALSE))</f>
        <v>B</v>
      </c>
      <c r="H546" s="21">
        <f>IF(A546="NA","",VLOOKUP(A546,'Water Data'!G$2:O$9999,2,FALSE))</f>
        <v>8.51</v>
      </c>
      <c r="I546" s="21">
        <f>IF(A546="NA","",VLOOKUP(A546,'Water Data'!G$2:O$9999,3,FALSE))</f>
        <v>17.3</v>
      </c>
      <c r="J546" s="3">
        <f>IF(A546="NA","",VLOOKUP(A546,'Water Data'!G$2:O$9999,4,FALSE))</f>
        <v>11.15</v>
      </c>
      <c r="K546" s="3">
        <f>IF(A546="NA","",VLOOKUP(A546,'Water Data'!G$2:O$9999,6,FALSE))</f>
        <v>7.76</v>
      </c>
      <c r="L546" s="26">
        <f>IF(A546="NA","",VLOOKUP(A546,'Water Data'!G$2:O$9999,9,FALSE))</f>
        <v>15.06</v>
      </c>
      <c r="M546" s="22">
        <f>IF(A546="NA","",VLOOKUP(A546,Nutrients!A$2:L$9999,8,FALSE))</f>
        <v>2.54</v>
      </c>
      <c r="N546" s="22">
        <f>IF(A546="NA","",VLOOKUP(A546,Nutrients!A$2:L$9999,9,FALSE))</f>
        <v>0.91</v>
      </c>
      <c r="O546" s="23">
        <f>IF(A546="NA","",VLOOKUP(A546,Nutrients!A$2:L$9999,10,FALSE))</f>
        <v>0.25900000000000001</v>
      </c>
      <c r="P546" s="22">
        <f>IF(A546="NA","",VLOOKUP(A546,Nutrients!A$2:L$9999,11,FALSE))</f>
        <v>7.29</v>
      </c>
      <c r="Q546" s="24">
        <f>IF(A546="NA","",VLOOKUP(A546,Nutrients!A$2:L$9999,12,FALSE))</f>
        <v>49.91</v>
      </c>
      <c r="R546" s="26">
        <f>IF(A546="NA","",VLOOKUP(A546,Chla!A$2:O$9999,15,FALSE))</f>
        <v>13.316015999999999</v>
      </c>
      <c r="S546" s="3">
        <f>IF(A546="NA","",VLOOKUP(A546,TSS!A$2:L$9999,12,FALSE))</f>
        <v>24</v>
      </c>
      <c r="T546" s="21">
        <f>IF(A546="NA","",VLOOKUP(A546,PCN!A$2:Q$9999,11,FALSE))</f>
        <v>0</v>
      </c>
      <c r="U546" s="21">
        <f>IF(A546="NA","",VLOOKUP(A546,PCN!A$2:Q$9999,12,FALSE))</f>
        <v>0</v>
      </c>
      <c r="V546" s="21">
        <f>IF(A546="NA","",VLOOKUP(A546,PCN!A$2:Q$9999,14,FALSE))</f>
        <v>0</v>
      </c>
      <c r="W546" s="21">
        <f>IF(A546="NA","",VLOOKUP(A546,PCN!A$2:Q$9999,15,FALSE))</f>
        <v>0</v>
      </c>
      <c r="X546" s="21">
        <f>IF(A546="NA","",VLOOKUP(A546,TN_DOC!A$2:I$9999,8,FALSE))</f>
        <v>0.1467</v>
      </c>
      <c r="Y546" s="21">
        <f>IF(A546="NA","",VLOOKUP(A546,TN_DOC!A$2:I$9999,9,FALSE))</f>
        <v>0.97019999999999995</v>
      </c>
      <c r="Z546" s="3"/>
    </row>
    <row r="547" spans="1:26" x14ac:dyDescent="0.2">
      <c r="A547" s="3">
        <v>11515</v>
      </c>
      <c r="B547" s="10" t="str">
        <f>IF(A547="NA","",VLOOKUP(A547,'QAQC ID Reference Page'!A$2:G$10999,2,FALSE))</f>
        <v>OBS1121</v>
      </c>
      <c r="C547" s="20">
        <f>IF(A547="NA","",VLOOKUP(A547,'QAQC ID Reference Page'!A$2:G$10999,3,FALSE))</f>
        <v>44516</v>
      </c>
      <c r="D547" s="12">
        <f>IF(A547="NA","",VLOOKUP(A547,'QAQC ID Reference Page'!A$2:G$10999,4,FALSE))</f>
        <v>0.34513888888888888</v>
      </c>
      <c r="E547" s="3">
        <f>IF(A547="NA","",VLOOKUP(A547,'QAQC ID Reference Page'!A$2:G$10999,5,FALSE))</f>
        <v>1013</v>
      </c>
      <c r="F547" s="3" t="str">
        <f>IF(A547="NA","",VLOOKUP(A547,'QAQC ID Reference Page'!A$2:G$10999,6,FALSE))</f>
        <v>MR</v>
      </c>
      <c r="G547" s="3" t="str">
        <f>IF(A547="NA","",VLOOKUP(A547,'QAQC ID Reference Page'!A$2:G$10999,7,FALSE))</f>
        <v>S</v>
      </c>
      <c r="H547" s="21">
        <f>IF(A547="NA","",VLOOKUP(A547,'Water Data'!G$2:O$9999,2,FALSE))</f>
        <v>7.86</v>
      </c>
      <c r="I547" s="21">
        <f>IF(A547="NA","",VLOOKUP(A547,'Water Data'!G$2:O$9999,3,FALSE))</f>
        <v>18.2</v>
      </c>
      <c r="J547" s="3">
        <f>IF(A547="NA","",VLOOKUP(A547,'Water Data'!G$2:O$9999,4,FALSE))</f>
        <v>3.5</v>
      </c>
      <c r="K547" s="3">
        <f>IF(A547="NA","",VLOOKUP(A547,'Water Data'!G$2:O$9999,6,FALSE))</f>
        <v>7.34</v>
      </c>
      <c r="L547" s="26">
        <f>IF(A547="NA","",VLOOKUP(A547,'Water Data'!G$2:O$9999,9,FALSE))</f>
        <v>12.276666669999999</v>
      </c>
      <c r="M547" s="22">
        <f>IF(A547="NA","",VLOOKUP(A547,Nutrients!A$2:L$9999,8,FALSE))</f>
        <v>18.989999999999998</v>
      </c>
      <c r="N547" s="22">
        <f>IF(A547="NA","",VLOOKUP(A547,Nutrients!A$2:L$9999,9,FALSE))</f>
        <v>0.43</v>
      </c>
      <c r="O547" s="23">
        <f>IF(A547="NA","",VLOOKUP(A547,Nutrients!A$2:L$9999,10,FALSE))</f>
        <v>0.127</v>
      </c>
      <c r="P547" s="22">
        <f>IF(A547="NA","",VLOOKUP(A547,Nutrients!A$2:L$9999,11,FALSE))</f>
        <v>7.0000000000000007E-2</v>
      </c>
      <c r="Q547" s="24">
        <f>IF(A547="NA","",VLOOKUP(A547,Nutrients!A$2:L$9999,12,FALSE))</f>
        <v>116.74</v>
      </c>
      <c r="R547" s="26">
        <f>IF(A547="NA","",VLOOKUP(A547,Chla!A$2:O$9999,15,FALSE))</f>
        <v>4.1360199999999994</v>
      </c>
      <c r="S547" s="3">
        <f>IF(A547="NA","",VLOOKUP(A547,TSS!A$2:L$9999,12,FALSE))</f>
        <v>4</v>
      </c>
      <c r="T547" s="21">
        <f>IF(A547="NA","",VLOOKUP(A547,PCN!A$2:Q$9999,11,FALSE))</f>
        <v>0</v>
      </c>
      <c r="U547" s="21">
        <f>IF(A547="NA","",VLOOKUP(A547,PCN!A$2:Q$9999,12,FALSE))</f>
        <v>0</v>
      </c>
      <c r="V547" s="21">
        <f>IF(A547="NA","",VLOOKUP(A547,PCN!A$2:Q$9999,14,FALSE))</f>
        <v>0</v>
      </c>
      <c r="W547" s="21">
        <f>IF(A547="NA","",VLOOKUP(A547,PCN!A$2:Q$9999,15,FALSE))</f>
        <v>0</v>
      </c>
      <c r="X547" s="21">
        <f>IF(A547="NA","",VLOOKUP(A547,TN_DOC!A$2:I$9999,8,FALSE))</f>
        <v>0.34870000000000001</v>
      </c>
      <c r="Y547" s="21">
        <f>IF(A547="NA","",VLOOKUP(A547,TN_DOC!A$2:I$9999,9,FALSE))</f>
        <v>2.4780000000000002</v>
      </c>
      <c r="Z547" s="3"/>
    </row>
    <row r="548" spans="1:26" x14ac:dyDescent="0.2">
      <c r="A548" s="3">
        <v>11516</v>
      </c>
      <c r="B548" s="10" t="str">
        <f>IF(A548="NA","",VLOOKUP(A548,'QAQC ID Reference Page'!A$2:G$10999,2,FALSE))</f>
        <v>OBS1121</v>
      </c>
      <c r="C548" s="20">
        <f>IF(A548="NA","",VLOOKUP(A548,'QAQC ID Reference Page'!A$2:G$10999,3,FALSE))</f>
        <v>44516</v>
      </c>
      <c r="D548" s="12">
        <f>IF(A548="NA","",VLOOKUP(A548,'QAQC ID Reference Page'!A$2:G$10999,4,FALSE))</f>
        <v>0.34513888888888888</v>
      </c>
      <c r="E548" s="3">
        <f>IF(A548="NA","",VLOOKUP(A548,'QAQC ID Reference Page'!A$2:G$10999,5,FALSE))</f>
        <v>1037</v>
      </c>
      <c r="F548" s="3" t="str">
        <f>IF(A548="NA","",VLOOKUP(A548,'QAQC ID Reference Page'!A$2:G$10999,6,FALSE))</f>
        <v>MR</v>
      </c>
      <c r="G548" s="3" t="str">
        <f>IF(A548="NA","",VLOOKUP(A548,'QAQC ID Reference Page'!A$2:G$10999,7,FALSE))</f>
        <v>B</v>
      </c>
      <c r="H548" s="21">
        <f>IF(A548="NA","",VLOOKUP(A548,'Water Data'!G$2:O$9999,2,FALSE))</f>
        <v>5.54</v>
      </c>
      <c r="I548" s="21">
        <f>IF(A548="NA","",VLOOKUP(A548,'Water Data'!G$2:O$9999,3,FALSE))</f>
        <v>19.5</v>
      </c>
      <c r="J548" s="3">
        <f>IF(A548="NA","",VLOOKUP(A548,'Water Data'!G$2:O$9999,4,FALSE))</f>
        <v>23.3</v>
      </c>
      <c r="K548" s="3">
        <f>IF(A548="NA","",VLOOKUP(A548,'Water Data'!G$2:O$9999,6,FALSE))</f>
        <v>7.93</v>
      </c>
      <c r="L548" s="26">
        <f>IF(A548="NA","",VLOOKUP(A548,'Water Data'!G$2:O$9999,9,FALSE))</f>
        <v>21.29</v>
      </c>
      <c r="M548" s="22">
        <f>IF(A548="NA","",VLOOKUP(A548,Nutrients!A$2:L$9999,8,FALSE))</f>
        <v>12.14</v>
      </c>
      <c r="N548" s="22">
        <f>IF(A548="NA","",VLOOKUP(A548,Nutrients!A$2:L$9999,9,FALSE))</f>
        <v>0.47</v>
      </c>
      <c r="O548" s="23">
        <f>IF(A548="NA","",VLOOKUP(A548,Nutrients!A$2:L$9999,10,FALSE))</f>
        <v>0.121</v>
      </c>
      <c r="P548" s="22">
        <f>IF(A548="NA","",VLOOKUP(A548,Nutrients!A$2:L$9999,11,FALSE))</f>
        <v>0.36</v>
      </c>
      <c r="Q548" s="24">
        <f>IF(A548="NA","",VLOOKUP(A548,Nutrients!A$2:L$9999,12,FALSE))</f>
        <v>124.84</v>
      </c>
      <c r="R548" s="26">
        <f>IF(A548="NA","",VLOOKUP(A548,Chla!A$2:O$9999,15,FALSE))</f>
        <v>1.7541079999999998</v>
      </c>
      <c r="S548" s="3">
        <f>IF(A548="NA","",VLOOKUP(A548,TSS!A$2:L$9999,12,FALSE))</f>
        <v>20</v>
      </c>
      <c r="T548" s="21">
        <f>IF(A548="NA","",VLOOKUP(A548,PCN!A$2:Q$9999,11,FALSE))</f>
        <v>0</v>
      </c>
      <c r="U548" s="21">
        <f>IF(A548="NA","",VLOOKUP(A548,PCN!A$2:Q$9999,12,FALSE))</f>
        <v>0</v>
      </c>
      <c r="V548" s="21">
        <f>IF(A548="NA","",VLOOKUP(A548,PCN!A$2:Q$9999,14,FALSE))</f>
        <v>0</v>
      </c>
      <c r="W548" s="21">
        <f>IF(A548="NA","",VLOOKUP(A548,PCN!A$2:Q$9999,15,FALSE))</f>
        <v>0</v>
      </c>
      <c r="X548" s="21">
        <f>IF(A548="NA","",VLOOKUP(A548,TN_DOC!A$2:I$9999,8,FALSE))</f>
        <v>0.378</v>
      </c>
      <c r="Y548" s="21">
        <f>IF(A548="NA","",VLOOKUP(A548,TN_DOC!A$2:I$9999,9,FALSE))</f>
        <v>4.29</v>
      </c>
      <c r="Z548" s="3"/>
    </row>
    <row r="549" spans="1:26" x14ac:dyDescent="0.2">
      <c r="A549" s="3">
        <v>11514</v>
      </c>
      <c r="B549" s="10" t="str">
        <f>IF(A549="NA","",VLOOKUP(A549,'QAQC ID Reference Page'!A$2:G$10999,2,FALSE))</f>
        <v>OBS1121</v>
      </c>
      <c r="C549" s="20">
        <f>IF(A549="NA","",VLOOKUP(A549,'QAQC ID Reference Page'!A$2:G$10999,3,FALSE))</f>
        <v>44516</v>
      </c>
      <c r="D549" s="12">
        <f>IF(A549="NA","",VLOOKUP(A549,'QAQC ID Reference Page'!A$2:G$10999,4,FALSE))</f>
        <v>0.3527777777777778</v>
      </c>
      <c r="E549" s="3">
        <f>IF(A549="NA","",VLOOKUP(A549,'QAQC ID Reference Page'!A$2:G$10999,5,FALSE))</f>
        <v>1028</v>
      </c>
      <c r="F549" s="3" t="str">
        <f>IF(A549="NA","",VLOOKUP(A549,'QAQC ID Reference Page'!A$2:G$10999,6,FALSE))</f>
        <v>TR</v>
      </c>
      <c r="G549" s="3" t="str">
        <f>IF(A549="NA","",VLOOKUP(A549,'QAQC ID Reference Page'!A$2:G$10999,7,FALSE))</f>
        <v>S</v>
      </c>
      <c r="H549" s="21">
        <f>IF(A549="NA","",VLOOKUP(A549,'Water Data'!G$2:O$9999,2,FALSE))</f>
        <v>8.1999999999999993</v>
      </c>
      <c r="I549" s="21">
        <f>IF(A549="NA","",VLOOKUP(A549,'Water Data'!G$2:O$9999,3,FALSE))</f>
        <v>17.8</v>
      </c>
      <c r="J549" s="3">
        <f>IF(A549="NA","",VLOOKUP(A549,'Water Data'!G$2:O$9999,4,FALSE))</f>
        <v>1.35</v>
      </c>
      <c r="K549" s="3">
        <f>IF(A549="NA","",VLOOKUP(A549,'Water Data'!G$2:O$9999,6,FALSE))</f>
        <v>7.43</v>
      </c>
      <c r="L549" s="26">
        <f>IF(A549="NA","",VLOOKUP(A549,'Water Data'!G$2:O$9999,9,FALSE))</f>
        <v>11.68</v>
      </c>
      <c r="M549" s="22">
        <f>IF(A549="NA","",VLOOKUP(A549,Nutrients!A$2:L$9999,8,FALSE))</f>
        <v>3.32</v>
      </c>
      <c r="N549" s="22">
        <f>IF(A549="NA","",VLOOKUP(A549,Nutrients!A$2:L$9999,9,FALSE))</f>
        <v>0.78</v>
      </c>
      <c r="O549" s="23">
        <f>IF(A549="NA","",VLOOKUP(A549,Nutrients!A$2:L$9999,10,FALSE))</f>
        <v>0.185</v>
      </c>
      <c r="P549" s="22">
        <f>IF(A549="NA","",VLOOKUP(A549,Nutrients!A$2:L$9999,11,FALSE))</f>
        <v>1.34</v>
      </c>
      <c r="Q549" s="24">
        <f>IF(A549="NA","",VLOOKUP(A549,Nutrients!A$2:L$9999,12,FALSE))</f>
        <v>229.01</v>
      </c>
      <c r="R549" s="26">
        <f>IF(A549="NA","",VLOOKUP(A549,Chla!A$2:O$9999,15,FALSE))</f>
        <v>5.8522280000000002</v>
      </c>
      <c r="S549" s="3">
        <f>IF(A549="NA","",VLOOKUP(A549,TSS!A$2:L$9999,12,FALSE))</f>
        <v>12</v>
      </c>
      <c r="T549" s="21">
        <f>IF(A549="NA","",VLOOKUP(A549,PCN!A$2:Q$9999,11,FALSE))</f>
        <v>0</v>
      </c>
      <c r="U549" s="21">
        <f>IF(A549="NA","",VLOOKUP(A549,PCN!A$2:Q$9999,12,FALSE))</f>
        <v>0</v>
      </c>
      <c r="V549" s="21">
        <f>IF(A549="NA","",VLOOKUP(A549,PCN!A$2:Q$9999,14,FALSE))</f>
        <v>0</v>
      </c>
      <c r="W549" s="21">
        <f>IF(A549="NA","",VLOOKUP(A549,PCN!A$2:Q$9999,15,FALSE))</f>
        <v>0</v>
      </c>
      <c r="X549" s="21">
        <f>IF(A549="NA","",VLOOKUP(A549,TN_DOC!A$2:I$9999,8,FALSE))</f>
        <v>8.5519999999999999E-2</v>
      </c>
      <c r="Y549" s="21">
        <f>IF(A549="NA","",VLOOKUP(A549,TN_DOC!A$2:I$9999,9,FALSE))</f>
        <v>1.0980000000000001</v>
      </c>
      <c r="Z549" s="3"/>
    </row>
    <row r="550" spans="1:26" x14ac:dyDescent="0.2">
      <c r="A550" s="3">
        <v>11509</v>
      </c>
      <c r="B550" s="10" t="str">
        <f>IF(A550="NA","",VLOOKUP(A550,'QAQC ID Reference Page'!A$2:G$10999,2,FALSE))</f>
        <v>OBS1121</v>
      </c>
      <c r="C550" s="20">
        <f>IF(A550="NA","",VLOOKUP(A550,'QAQC ID Reference Page'!A$2:G$10999,3,FALSE))</f>
        <v>44516</v>
      </c>
      <c r="D550" s="12">
        <f>IF(A550="NA","",VLOOKUP(A550,'QAQC ID Reference Page'!A$2:G$10999,4,FALSE))</f>
        <v>0.3527777777777778</v>
      </c>
      <c r="E550" s="3">
        <f>IF(A550="NA","",VLOOKUP(A550,'QAQC ID Reference Page'!A$2:G$10999,5,FALSE))</f>
        <v>1041</v>
      </c>
      <c r="F550" s="3" t="str">
        <f>IF(A550="NA","",VLOOKUP(A550,'QAQC ID Reference Page'!A$2:G$10999,6,FALSE))</f>
        <v>TR</v>
      </c>
      <c r="G550" s="3" t="str">
        <f>IF(A550="NA","",VLOOKUP(A550,'QAQC ID Reference Page'!A$2:G$10999,7,FALSE))</f>
        <v>B</v>
      </c>
      <c r="H550" s="21">
        <f>IF(A550="NA","",VLOOKUP(A550,'Water Data'!G$2:O$9999,2,FALSE))</f>
        <v>8.16</v>
      </c>
      <c r="I550" s="21">
        <f>IF(A550="NA","",VLOOKUP(A550,'Water Data'!G$2:O$9999,3,FALSE))</f>
        <v>17.8</v>
      </c>
      <c r="J550" s="3">
        <f>IF(A550="NA","",VLOOKUP(A550,'Water Data'!G$2:O$9999,4,FALSE))</f>
        <v>2.92</v>
      </c>
      <c r="K550" s="3">
        <f>IF(A550="NA","",VLOOKUP(A550,'Water Data'!G$2:O$9999,6,FALSE))</f>
        <v>7.47</v>
      </c>
      <c r="L550" s="26">
        <f>IF(A550="NA","",VLOOKUP(A550,'Water Data'!G$2:O$9999,9,FALSE))</f>
        <v>12.1</v>
      </c>
      <c r="M550" s="22">
        <f>IF(A550="NA","",VLOOKUP(A550,Nutrients!A$2:L$9999,8,FALSE))</f>
        <v>20.94</v>
      </c>
      <c r="N550" s="22">
        <f>IF(A550="NA","",VLOOKUP(A550,Nutrients!A$2:L$9999,9,FALSE))</f>
        <v>0.3</v>
      </c>
      <c r="O550" s="23">
        <f>IF(A550="NA","",VLOOKUP(A550,Nutrients!A$2:L$9999,10,FALSE))</f>
        <v>0.155</v>
      </c>
      <c r="P550" s="22">
        <f>IF(A550="NA","",VLOOKUP(A550,Nutrients!A$2:L$9999,11,FALSE))</f>
        <v>0.62</v>
      </c>
      <c r="Q550" s="24">
        <f>IF(A550="NA","",VLOOKUP(A550,Nutrients!A$2:L$9999,12,FALSE))</f>
        <v>103.7</v>
      </c>
      <c r="R550" s="26">
        <f>IF(A550="NA","",VLOOKUP(A550,Chla!A$2:O$9999,15,FALSE))</f>
        <v>6.3801440000000005</v>
      </c>
      <c r="S550" s="3">
        <f>IF(A550="NA","",VLOOKUP(A550,TSS!A$2:L$9999,12,FALSE))</f>
        <v>20</v>
      </c>
      <c r="T550" s="21">
        <f>IF(A550="NA","",VLOOKUP(A550,PCN!A$2:Q$9999,11,FALSE))</f>
        <v>0</v>
      </c>
      <c r="U550" s="21">
        <f>IF(A550="NA","",VLOOKUP(A550,PCN!A$2:Q$9999,12,FALSE))</f>
        <v>0</v>
      </c>
      <c r="V550" s="21">
        <f>IF(A550="NA","",VLOOKUP(A550,PCN!A$2:Q$9999,14,FALSE))</f>
        <v>0</v>
      </c>
      <c r="W550" s="21">
        <f>IF(A550="NA","",VLOOKUP(A550,PCN!A$2:Q$9999,15,FALSE))</f>
        <v>0</v>
      </c>
      <c r="X550" s="21">
        <f>IF(A550="NA","",VLOOKUP(A550,TN_DOC!A$2:I$9999,8,FALSE))</f>
        <v>0.35560000000000003</v>
      </c>
      <c r="Y550" s="21">
        <f>IF(A550="NA","",VLOOKUP(A550,TN_DOC!A$2:I$9999,9,FALSE))</f>
        <v>3.1240000000000001</v>
      </c>
      <c r="Z550" s="3"/>
    </row>
    <row r="551" spans="1:26" x14ac:dyDescent="0.2">
      <c r="A551" s="3">
        <v>11510</v>
      </c>
      <c r="B551" s="10" t="str">
        <f>IF(A551="NA","",VLOOKUP(A551,'QAQC ID Reference Page'!A$2:G$10999,2,FALSE))</f>
        <v>OBS1121</v>
      </c>
      <c r="C551" s="20">
        <f>IF(A551="NA","",VLOOKUP(A551,'QAQC ID Reference Page'!A$2:G$10999,3,FALSE))</f>
        <v>44516</v>
      </c>
      <c r="D551" s="12">
        <f>IF(A551="NA","",VLOOKUP(A551,'QAQC ID Reference Page'!A$2:G$10999,4,FALSE))</f>
        <v>0.36805555555555558</v>
      </c>
      <c r="E551" s="3">
        <f>IF(A551="NA","",VLOOKUP(A551,'QAQC ID Reference Page'!A$2:G$10999,5,FALSE))</f>
        <v>1003</v>
      </c>
      <c r="F551" s="3" t="str">
        <f>IF(A551="NA","",VLOOKUP(A551,'QAQC ID Reference Page'!A$2:G$10999,6,FALSE))</f>
        <v>TR-UP</v>
      </c>
      <c r="G551" s="3" t="str">
        <f>IF(A551="NA","",VLOOKUP(A551,'QAQC ID Reference Page'!A$2:G$10999,7,FALSE))</f>
        <v>S</v>
      </c>
      <c r="H551" s="21">
        <f>IF(A551="NA","",VLOOKUP(A551,'Water Data'!G$2:O$9999,2,FALSE))</f>
        <v>8.31</v>
      </c>
      <c r="I551" s="21">
        <f>IF(A551="NA","",VLOOKUP(A551,'Water Data'!G$2:O$9999,3,FALSE))</f>
        <v>17.8</v>
      </c>
      <c r="J551" s="3">
        <f>IF(A551="NA","",VLOOKUP(A551,'Water Data'!G$2:O$9999,4,FALSE))</f>
        <v>0.21</v>
      </c>
      <c r="K551" s="3">
        <f>IF(A551="NA","",VLOOKUP(A551,'Water Data'!G$2:O$9999,6,FALSE))</f>
        <v>7.41</v>
      </c>
      <c r="L551" s="26">
        <f>IF(A551="NA","",VLOOKUP(A551,'Water Data'!G$2:O$9999,9,FALSE))</f>
        <v>10.85</v>
      </c>
      <c r="M551" s="22">
        <f>IF(A551="NA","",VLOOKUP(A551,Nutrients!A$2:L$9999,8,FALSE))</f>
        <v>9.49</v>
      </c>
      <c r="N551" s="22">
        <f>IF(A551="NA","",VLOOKUP(A551,Nutrients!A$2:L$9999,9,FALSE))</f>
        <v>0.25</v>
      </c>
      <c r="O551" s="23">
        <f>IF(A551="NA","",VLOOKUP(A551,Nutrients!A$2:L$9999,10,FALSE))</f>
        <v>8.5999999999999993E-2</v>
      </c>
      <c r="P551" s="22">
        <f>IF(A551="NA","",VLOOKUP(A551,Nutrients!A$2:L$9999,11,FALSE))</f>
        <v>0.84</v>
      </c>
      <c r="Q551" s="24">
        <f>IF(A551="NA","",VLOOKUP(A551,Nutrients!A$2:L$9999,12,FALSE))</f>
        <v>109.06</v>
      </c>
      <c r="R551" s="26">
        <f>IF(A551="NA","",VLOOKUP(A551,Chla!A$2:O$9999,15,FALSE))</f>
        <v>8.3648240000000005</v>
      </c>
      <c r="S551" s="3">
        <f>IF(A551="NA","",VLOOKUP(A551,TSS!A$2:L$9999,12,FALSE))</f>
        <v>12</v>
      </c>
      <c r="T551" s="21">
        <f>IF(A551="NA","",VLOOKUP(A551,PCN!A$2:Q$9999,11,FALSE))</f>
        <v>0</v>
      </c>
      <c r="U551" s="21">
        <f>IF(A551="NA","",VLOOKUP(A551,PCN!A$2:Q$9999,12,FALSE))</f>
        <v>0</v>
      </c>
      <c r="V551" s="21">
        <f>IF(A551="NA","",VLOOKUP(A551,PCN!A$2:Q$9999,14,FALSE))</f>
        <v>0</v>
      </c>
      <c r="W551" s="21">
        <f>IF(A551="NA","",VLOOKUP(A551,PCN!A$2:Q$9999,15,FALSE))</f>
        <v>0</v>
      </c>
      <c r="X551" s="21">
        <f>IF(A551="NA","",VLOOKUP(A551,TN_DOC!A$2:I$9999,8,FALSE))</f>
        <v>0.28179999999999999</v>
      </c>
      <c r="Y551" s="21">
        <f>IF(A551="NA","",VLOOKUP(A551,TN_DOC!A$2:I$9999,9,FALSE))</f>
        <v>3.169</v>
      </c>
      <c r="Z551" s="3"/>
    </row>
    <row r="552" spans="1:26" x14ac:dyDescent="0.2">
      <c r="A552" s="3">
        <v>11511</v>
      </c>
      <c r="B552" s="10" t="str">
        <f>IF(A552="NA","",VLOOKUP(A552,'QAQC ID Reference Page'!A$2:G$10999,2,FALSE))</f>
        <v>OBS1121</v>
      </c>
      <c r="C552" s="20">
        <f>IF(A552="NA","",VLOOKUP(A552,'QAQC ID Reference Page'!A$2:G$10999,3,FALSE))</f>
        <v>44516</v>
      </c>
      <c r="D552" s="12">
        <f>IF(A552="NA","",VLOOKUP(A552,'QAQC ID Reference Page'!A$2:G$10999,4,FALSE))</f>
        <v>0.36805555555555558</v>
      </c>
      <c r="E552" s="3">
        <f>IF(A552="NA","",VLOOKUP(A552,'QAQC ID Reference Page'!A$2:G$10999,5,FALSE))</f>
        <v>1020</v>
      </c>
      <c r="F552" s="3" t="str">
        <f>IF(A552="NA","",VLOOKUP(A552,'QAQC ID Reference Page'!A$2:G$10999,6,FALSE))</f>
        <v>TR-UP</v>
      </c>
      <c r="G552" s="3" t="str">
        <f>IF(A552="NA","",VLOOKUP(A552,'QAQC ID Reference Page'!A$2:G$10999,7,FALSE))</f>
        <v>B</v>
      </c>
      <c r="H552" s="21">
        <f>IF(A552="NA","",VLOOKUP(A552,'Water Data'!G$2:O$9999,2,FALSE))</f>
        <v>7.98</v>
      </c>
      <c r="I552" s="21">
        <f>IF(A552="NA","",VLOOKUP(A552,'Water Data'!G$2:O$9999,3,FALSE))</f>
        <v>18.100000000000001</v>
      </c>
      <c r="J552" s="3">
        <f>IF(A552="NA","",VLOOKUP(A552,'Water Data'!G$2:O$9999,4,FALSE))</f>
        <v>1.24</v>
      </c>
      <c r="K552" s="3">
        <f>IF(A552="NA","",VLOOKUP(A552,'Water Data'!G$2:O$9999,6,FALSE))</f>
        <v>7.33</v>
      </c>
      <c r="L552" s="26">
        <f>IF(A552="NA","",VLOOKUP(A552,'Water Data'!G$2:O$9999,9,FALSE))</f>
        <v>11.356666669999999</v>
      </c>
      <c r="M552" s="22">
        <f>IF(A552="NA","",VLOOKUP(A552,Nutrients!A$2:L$9999,8,FALSE))</f>
        <v>20.420000000000002</v>
      </c>
      <c r="N552" s="22">
        <f>IF(A552="NA","",VLOOKUP(A552,Nutrients!A$2:L$9999,9,FALSE))</f>
        <v>0.21</v>
      </c>
      <c r="O552" s="23">
        <f>IF(A552="NA","",VLOOKUP(A552,Nutrients!A$2:L$9999,10,FALSE))</f>
        <v>8.8999999999999996E-2</v>
      </c>
      <c r="P552" s="22">
        <f>IF(A552="NA","",VLOOKUP(A552,Nutrients!A$2:L$9999,11,FALSE))</f>
        <v>-0.37</v>
      </c>
      <c r="Q552" s="24">
        <f>IF(A552="NA","",VLOOKUP(A552,Nutrients!A$2:L$9999,12,FALSE))</f>
        <v>173.94</v>
      </c>
      <c r="R552" s="26">
        <f>IF(A552="NA","",VLOOKUP(A552,Chla!A$2:O$9999,15,FALSE))</f>
        <v>5.9985999999999997</v>
      </c>
      <c r="S552" s="3">
        <f>IF(A552="NA","",VLOOKUP(A552,TSS!A$2:L$9999,12,FALSE))</f>
        <v>16</v>
      </c>
      <c r="T552" s="21">
        <f>IF(A552="NA","",VLOOKUP(A552,PCN!A$2:Q$9999,11,FALSE))</f>
        <v>0</v>
      </c>
      <c r="U552" s="21">
        <f>IF(A552="NA","",VLOOKUP(A552,PCN!A$2:Q$9999,12,FALSE))</f>
        <v>0</v>
      </c>
      <c r="V552" s="21">
        <f>IF(A552="NA","",VLOOKUP(A552,PCN!A$2:Q$9999,14,FALSE))</f>
        <v>0</v>
      </c>
      <c r="W552" s="21">
        <f>IF(A552="NA","",VLOOKUP(A552,PCN!A$2:Q$9999,15,FALSE))</f>
        <v>0</v>
      </c>
      <c r="X552" s="21">
        <f>IF(A552="NA","",VLOOKUP(A552,TN_DOC!A$2:I$9999,8,FALSE))</f>
        <v>0.52280000000000004</v>
      </c>
      <c r="Y552" s="21">
        <f>IF(A552="NA","",VLOOKUP(A552,TN_DOC!A$2:I$9999,9,FALSE))</f>
        <v>3.2170000000000001</v>
      </c>
      <c r="Z552" s="3"/>
    </row>
    <row r="553" spans="1:26" x14ac:dyDescent="0.2">
      <c r="A553" s="3">
        <v>11508</v>
      </c>
      <c r="B553" s="10" t="str">
        <f>IF(A553="NA","",VLOOKUP(A553,'QAQC ID Reference Page'!A$2:G$10999,2,FALSE))</f>
        <v>OBS1121</v>
      </c>
      <c r="C553" s="20">
        <f>IF(A553="NA","",VLOOKUP(A553,'QAQC ID Reference Page'!A$2:G$10999,3,FALSE))</f>
        <v>44516</v>
      </c>
      <c r="D553" s="12">
        <f>IF(A553="NA","",VLOOKUP(A553,'QAQC ID Reference Page'!A$2:G$10999,4,FALSE))</f>
        <v>0.37916666666666665</v>
      </c>
      <c r="E553" s="3">
        <f>IF(A553="NA","",VLOOKUP(A553,'QAQC ID Reference Page'!A$2:G$10999,5,FALSE))</f>
        <v>1017</v>
      </c>
      <c r="F553" s="3" t="str">
        <f>IF(A553="NA","",VLOOKUP(A553,'QAQC ID Reference Page'!A$2:G$10999,6,FALSE))</f>
        <v>AR</v>
      </c>
      <c r="G553" s="3" t="str">
        <f>IF(A553="NA","",VLOOKUP(A553,'QAQC ID Reference Page'!A$2:G$10999,7,FALSE))</f>
        <v>S</v>
      </c>
      <c r="H553" s="21">
        <f>IF(A553="NA","",VLOOKUP(A553,'Water Data'!G$2:O$9999,2,FALSE))</f>
        <v>8</v>
      </c>
      <c r="I553" s="21">
        <f>IF(A553="NA","",VLOOKUP(A553,'Water Data'!G$2:O$9999,3,FALSE))</f>
        <v>18.100000000000001</v>
      </c>
      <c r="J553" s="3">
        <f>IF(A553="NA","",VLOOKUP(A553,'Water Data'!G$2:O$9999,4,FALSE))</f>
        <v>1.3</v>
      </c>
      <c r="K553" s="3">
        <f>IF(A553="NA","",VLOOKUP(A553,'Water Data'!G$2:O$9999,6,FALSE))</f>
        <v>7.31</v>
      </c>
      <c r="L553" s="26">
        <f>IF(A553="NA","",VLOOKUP(A553,'Water Data'!G$2:O$9999,9,FALSE))</f>
        <v>11.56666667</v>
      </c>
      <c r="M553" s="22">
        <f>IF(A553="NA","",VLOOKUP(A553,Nutrients!A$2:L$9999,8,FALSE))</f>
        <v>1.04</v>
      </c>
      <c r="N553" s="22">
        <f>IF(A553="NA","",VLOOKUP(A553,Nutrients!A$2:L$9999,9,FALSE))</f>
        <v>0.34</v>
      </c>
      <c r="O553" s="23">
        <f>IF(A553="NA","",VLOOKUP(A553,Nutrients!A$2:L$9999,10,FALSE))</f>
        <v>0.14299999999999999</v>
      </c>
      <c r="P553" s="22">
        <f>IF(A553="NA","",VLOOKUP(A553,Nutrients!A$2:L$9999,11,FALSE))</f>
        <v>2.56</v>
      </c>
      <c r="Q553" s="24">
        <f>IF(A553="NA","",VLOOKUP(A553,Nutrients!A$2:L$9999,12,FALSE))</f>
        <v>63.1</v>
      </c>
      <c r="R553" s="26">
        <f>IF(A553="NA","",VLOOKUP(A553,Chla!A$2:O$9999,15,FALSE))</f>
        <v>5.9840960000000001</v>
      </c>
      <c r="S553" s="3">
        <f>IF(A553="NA","",VLOOKUP(A553,TSS!A$2:L$9999,12,FALSE))</f>
        <v>20</v>
      </c>
      <c r="T553" s="21">
        <f>IF(A553="NA","",VLOOKUP(A553,PCN!A$2:Q$9999,11,FALSE))</f>
        <v>0</v>
      </c>
      <c r="U553" s="21">
        <f>IF(A553="NA","",VLOOKUP(A553,PCN!A$2:Q$9999,12,FALSE))</f>
        <v>0</v>
      </c>
      <c r="V553" s="21">
        <f>IF(A553="NA","",VLOOKUP(A553,PCN!A$2:Q$9999,14,FALSE))</f>
        <v>0</v>
      </c>
      <c r="W553" s="21">
        <f>IF(A553="NA","",VLOOKUP(A553,PCN!A$2:Q$9999,15,FALSE))</f>
        <v>0</v>
      </c>
      <c r="X553" s="21">
        <f>IF(A553="NA","",VLOOKUP(A553,TN_DOC!A$2:I$9999,8,FALSE))</f>
        <v>0.11840000000000001</v>
      </c>
      <c r="Y553" s="21">
        <f>IF(A553="NA","",VLOOKUP(A553,TN_DOC!A$2:I$9999,9,FALSE))</f>
        <v>2.6240000000000001</v>
      </c>
      <c r="Z553" s="3"/>
    </row>
    <row r="554" spans="1:26" x14ac:dyDescent="0.2">
      <c r="A554" s="3">
        <v>11523</v>
      </c>
      <c r="B554" s="10" t="str">
        <f>IF(A554="NA","",VLOOKUP(A554,'QAQC ID Reference Page'!A$2:G$10999,2,FALSE))</f>
        <v>OBS1121</v>
      </c>
      <c r="C554" s="20">
        <f>IF(A554="NA","",VLOOKUP(A554,'QAQC ID Reference Page'!A$2:G$10999,3,FALSE))</f>
        <v>44516</v>
      </c>
      <c r="D554" s="12">
        <f>IF(A554="NA","",VLOOKUP(A554,'QAQC ID Reference Page'!A$2:G$10999,4,FALSE))</f>
        <v>0.38958333333333334</v>
      </c>
      <c r="E554" s="3">
        <f>IF(A554="NA","",VLOOKUP(A554,'QAQC ID Reference Page'!A$2:G$10999,5,FALSE))</f>
        <v>1005</v>
      </c>
      <c r="F554" s="3" t="str">
        <f>IF(A554="NA","",VLOOKUP(A554,'QAQC ID Reference Page'!A$2:G$10999,6,FALSE))</f>
        <v>BR</v>
      </c>
      <c r="G554" s="3" t="str">
        <f>IF(A554="NA","",VLOOKUP(A554,'QAQC ID Reference Page'!A$2:G$10999,7,FALSE))</f>
        <v>S</v>
      </c>
      <c r="H554" s="21">
        <f>IF(A554="NA","",VLOOKUP(A554,'Water Data'!G$2:O$9999,2,FALSE))</f>
        <v>7.9</v>
      </c>
      <c r="I554" s="21">
        <f>IF(A554="NA","",VLOOKUP(A554,'Water Data'!G$2:O$9999,3,FALSE))</f>
        <v>18.100000000000001</v>
      </c>
      <c r="J554" s="3">
        <f>IF(A554="NA","",VLOOKUP(A554,'Water Data'!G$2:O$9999,4,FALSE))</f>
        <v>0.98</v>
      </c>
      <c r="K554" s="3">
        <f>IF(A554="NA","",VLOOKUP(A554,'Water Data'!G$2:O$9999,6,FALSE))</f>
        <v>7.29</v>
      </c>
      <c r="L554" s="26">
        <f>IF(A554="NA","",VLOOKUP(A554,'Water Data'!G$2:O$9999,9,FALSE))</f>
        <v>11.28333333</v>
      </c>
      <c r="M554" s="22">
        <f>IF(A554="NA","",VLOOKUP(A554,Nutrients!A$2:L$9999,8,FALSE))</f>
        <v>17.489999999999998</v>
      </c>
      <c r="N554" s="22">
        <f>IF(A554="NA","",VLOOKUP(A554,Nutrients!A$2:L$9999,9,FALSE))</f>
        <v>0.67</v>
      </c>
      <c r="O554" s="23">
        <f>IF(A554="NA","",VLOOKUP(A554,Nutrients!A$2:L$9999,10,FALSE))</f>
        <v>0.113</v>
      </c>
      <c r="P554" s="22">
        <f>IF(A554="NA","",VLOOKUP(A554,Nutrients!A$2:L$9999,11,FALSE))</f>
        <v>0.18</v>
      </c>
      <c r="Q554" s="24">
        <f>IF(A554="NA","",VLOOKUP(A554,Nutrients!A$2:L$9999,12,FALSE))</f>
        <v>118.8</v>
      </c>
      <c r="R554" s="26">
        <f>IF(A554="NA","",VLOOKUP(A554,Chla!A$2:O$9999,15,FALSE))</f>
        <v>4.9584560000000009</v>
      </c>
      <c r="S554" s="3">
        <f>IF(A554="NA","",VLOOKUP(A554,TSS!A$2:L$9999,12,FALSE))</f>
        <v>12</v>
      </c>
      <c r="T554" s="21">
        <f>IF(A554="NA","",VLOOKUP(A554,PCN!A$2:Q$9999,11,FALSE))</f>
        <v>0</v>
      </c>
      <c r="U554" s="21">
        <f>IF(A554="NA","",VLOOKUP(A554,PCN!A$2:Q$9999,12,FALSE))</f>
        <v>0</v>
      </c>
      <c r="V554" s="21">
        <f>IF(A554="NA","",VLOOKUP(A554,PCN!A$2:Q$9999,14,FALSE))</f>
        <v>0</v>
      </c>
      <c r="W554" s="21">
        <f>IF(A554="NA","",VLOOKUP(A554,PCN!A$2:Q$9999,15,FALSE))</f>
        <v>0</v>
      </c>
      <c r="X554" s="21">
        <f>IF(A554="NA","",VLOOKUP(A554,TN_DOC!A$2:I$9999,8,FALSE))</f>
        <v>0.38040000000000002</v>
      </c>
      <c r="Y554" s="21">
        <f>IF(A554="NA","",VLOOKUP(A554,TN_DOC!A$2:I$9999,9,FALSE))</f>
        <v>3.149</v>
      </c>
      <c r="Z554" s="3"/>
    </row>
    <row r="555" spans="1:26" x14ac:dyDescent="0.2">
      <c r="A555" s="3">
        <v>11522</v>
      </c>
      <c r="B555" s="10" t="str">
        <f>IF(A555="NA","",VLOOKUP(A555,'QAQC ID Reference Page'!A$2:G$10999,2,FALSE))</f>
        <v>OBS1121</v>
      </c>
      <c r="C555" s="20">
        <f>IF(A555="NA","",VLOOKUP(A555,'QAQC ID Reference Page'!A$2:G$10999,3,FALSE))</f>
        <v>44516</v>
      </c>
      <c r="D555" s="12">
        <f>IF(A555="NA","",VLOOKUP(A555,'QAQC ID Reference Page'!A$2:G$10999,4,FALSE))</f>
        <v>0.40416666666666667</v>
      </c>
      <c r="E555" s="3">
        <f>IF(A555="NA","",VLOOKUP(A555,'QAQC ID Reference Page'!A$2:G$10999,5,FALSE))</f>
        <v>1035</v>
      </c>
      <c r="F555" s="3" t="str">
        <f>IF(A555="NA","",VLOOKUP(A555,'QAQC ID Reference Page'!A$2:G$10999,6,FALSE))</f>
        <v>I9</v>
      </c>
      <c r="G555" s="3" t="str">
        <f>IF(A555="NA","",VLOOKUP(A555,'QAQC ID Reference Page'!A$2:G$10999,7,FALSE))</f>
        <v>S</v>
      </c>
      <c r="H555" s="21">
        <f>IF(A555="NA","",VLOOKUP(A555,'Water Data'!G$2:O$9999,2,FALSE))</f>
        <v>11.09</v>
      </c>
      <c r="I555" s="21">
        <f>IF(A555="NA","",VLOOKUP(A555,'Water Data'!G$2:O$9999,3,FALSE))</f>
        <v>18.3</v>
      </c>
      <c r="J555" s="3">
        <f>IF(A555="NA","",VLOOKUP(A555,'Water Data'!G$2:O$9999,4,FALSE))</f>
        <v>7.87</v>
      </c>
      <c r="K555" s="3">
        <f>IF(A555="NA","",VLOOKUP(A555,'Water Data'!G$2:O$9999,6,FALSE))</f>
        <v>7.56</v>
      </c>
      <c r="L555" s="26">
        <f>IF(A555="NA","",VLOOKUP(A555,'Water Data'!G$2:O$9999,9,FALSE))</f>
        <v>12.016666669999999</v>
      </c>
      <c r="M555" s="22">
        <f>IF(A555="NA","",VLOOKUP(A555,Nutrients!A$2:L$9999,8,FALSE))</f>
        <v>8.4499999999999993</v>
      </c>
      <c r="N555" s="22">
        <f>IF(A555="NA","",VLOOKUP(A555,Nutrients!A$2:L$9999,9,FALSE))</f>
        <v>0.2</v>
      </c>
      <c r="O555" s="23">
        <f>IF(A555="NA","",VLOOKUP(A555,Nutrients!A$2:L$9999,10,FALSE))</f>
        <v>9.6000000000000002E-2</v>
      </c>
      <c r="P555" s="22">
        <f>IF(A555="NA","",VLOOKUP(A555,Nutrients!A$2:L$9999,11,FALSE))</f>
        <v>2.0299999999999998</v>
      </c>
      <c r="Q555" s="24">
        <f>IF(A555="NA","",VLOOKUP(A555,Nutrients!A$2:L$9999,12,FALSE))</f>
        <v>119.7</v>
      </c>
      <c r="R555" s="26">
        <f>IF(A555="NA","",VLOOKUP(A555,Chla!A$2:O$9999,15,FALSE))</f>
        <v>8.6210120000000003</v>
      </c>
      <c r="S555" s="3">
        <f>IF(A555="NA","",VLOOKUP(A555,TSS!A$2:L$9999,12,FALSE))</f>
        <v>20</v>
      </c>
      <c r="T555" s="21">
        <f>IF(A555="NA","",VLOOKUP(A555,PCN!A$2:Q$9999,11,FALSE))</f>
        <v>0</v>
      </c>
      <c r="U555" s="21">
        <f>IF(A555="NA","",VLOOKUP(A555,PCN!A$2:Q$9999,12,FALSE))</f>
        <v>0</v>
      </c>
      <c r="V555" s="21">
        <f>IF(A555="NA","",VLOOKUP(A555,PCN!A$2:Q$9999,14,FALSE))</f>
        <v>0</v>
      </c>
      <c r="W555" s="21">
        <f>IF(A555="NA","",VLOOKUP(A555,PCN!A$2:Q$9999,15,FALSE))</f>
        <v>0</v>
      </c>
      <c r="X555" s="21">
        <f>IF(A555="NA","",VLOOKUP(A555,TN_DOC!A$2:I$9999,8,FALSE))</f>
        <v>0.21479999999999999</v>
      </c>
      <c r="Y555" s="21">
        <f>IF(A555="NA","",VLOOKUP(A555,TN_DOC!A$2:I$9999,9,FALSE))</f>
        <v>2.004</v>
      </c>
      <c r="Z555" s="3"/>
    </row>
    <row r="556" spans="1:26" x14ac:dyDescent="0.2">
      <c r="A556" s="3">
        <v>11519</v>
      </c>
      <c r="B556" s="10" t="str">
        <f>IF(A556="NA","",VLOOKUP(A556,'QAQC ID Reference Page'!A$2:G$10999,2,FALSE))</f>
        <v>OBS1121</v>
      </c>
      <c r="C556" s="20">
        <f>IF(A556="NA","",VLOOKUP(A556,'QAQC ID Reference Page'!A$2:G$10999,3,FALSE))</f>
        <v>44516</v>
      </c>
      <c r="D556" s="12">
        <f>IF(A556="NA","",VLOOKUP(A556,'QAQC ID Reference Page'!A$2:G$10999,4,FALSE))</f>
        <v>0.41666666666666669</v>
      </c>
      <c r="E556" s="3">
        <f>IF(A556="NA","",VLOOKUP(A556,'QAQC ID Reference Page'!A$2:G$10999,5,FALSE))</f>
        <v>1004</v>
      </c>
      <c r="F556" s="3" t="str">
        <f>IF(A556="NA","",VLOOKUP(A556,'QAQC ID Reference Page'!A$2:G$10999,6,FALSE))</f>
        <v>I7C</v>
      </c>
      <c r="G556" s="3" t="str">
        <f>IF(A556="NA","",VLOOKUP(A556,'QAQC ID Reference Page'!A$2:G$10999,7,FALSE))</f>
        <v>S</v>
      </c>
      <c r="H556" s="21">
        <f>IF(A556="NA","",VLOOKUP(A556,'Water Data'!G$2:O$9999,2,FALSE))</f>
        <v>11.03</v>
      </c>
      <c r="I556" s="21">
        <f>IF(A556="NA","",VLOOKUP(A556,'Water Data'!G$2:O$9999,3,FALSE))</f>
        <v>17.600000000000001</v>
      </c>
      <c r="J556" s="3">
        <f>IF(A556="NA","",VLOOKUP(A556,'Water Data'!G$2:O$9999,4,FALSE))</f>
        <v>6.5</v>
      </c>
      <c r="K556" s="3">
        <f>IF(A556="NA","",VLOOKUP(A556,'Water Data'!G$2:O$9999,6,FALSE))</f>
        <v>8.3699999999999992</v>
      </c>
      <c r="L556" s="26">
        <f>IF(A556="NA","",VLOOKUP(A556,'Water Data'!G$2:O$9999,9,FALSE))</f>
        <v>12.973333330000001</v>
      </c>
      <c r="M556" s="22">
        <f>IF(A556="NA","",VLOOKUP(A556,Nutrients!A$2:L$9999,8,FALSE))</f>
        <v>3.15</v>
      </c>
      <c r="N556" s="22">
        <f>IF(A556="NA","",VLOOKUP(A556,Nutrients!A$2:L$9999,9,FALSE))</f>
        <v>0.09</v>
      </c>
      <c r="O556" s="23">
        <f>IF(A556="NA","",VLOOKUP(A556,Nutrients!A$2:L$9999,10,FALSE))</f>
        <v>4.5999999999999999E-2</v>
      </c>
      <c r="P556" s="22">
        <f>IF(A556="NA","",VLOOKUP(A556,Nutrients!A$2:L$9999,11,FALSE))</f>
        <v>1.58</v>
      </c>
      <c r="Q556" s="24">
        <f>IF(A556="NA","",VLOOKUP(A556,Nutrients!A$2:L$9999,12,FALSE))</f>
        <v>83.14</v>
      </c>
      <c r="R556" s="26">
        <f>IF(A556="NA","",VLOOKUP(A556,Chla!A$2:O$9999,15,FALSE))</f>
        <v>9.7845879999999994</v>
      </c>
      <c r="S556" s="3">
        <f>IF(A556="NA","",VLOOKUP(A556,TSS!A$2:L$9999,12,FALSE))</f>
        <v>20</v>
      </c>
      <c r="T556" s="21">
        <f>IF(A556="NA","",VLOOKUP(A556,PCN!A$2:Q$9999,11,FALSE))</f>
        <v>0</v>
      </c>
      <c r="U556" s="21">
        <f>IF(A556="NA","",VLOOKUP(A556,PCN!A$2:Q$9999,12,FALSE))</f>
        <v>0</v>
      </c>
      <c r="V556" s="21">
        <f>IF(A556="NA","",VLOOKUP(A556,PCN!A$2:Q$9999,14,FALSE))</f>
        <v>0</v>
      </c>
      <c r="W556" s="21">
        <f>IF(A556="NA","",VLOOKUP(A556,PCN!A$2:Q$9999,15,FALSE))</f>
        <v>0</v>
      </c>
      <c r="X556" s="21">
        <f>IF(A556="NA","",VLOOKUP(A556,TN_DOC!A$2:I$9999,8,FALSE))</f>
        <v>0.36609999999999998</v>
      </c>
      <c r="Y556" s="21">
        <f>IF(A556="NA","",VLOOKUP(A556,TN_DOC!A$2:I$9999,9,FALSE))</f>
        <v>2.1440000000000001</v>
      </c>
      <c r="Z556" s="3"/>
    </row>
    <row r="557" spans="1:26" x14ac:dyDescent="0.2">
      <c r="A557" s="3">
        <v>11519</v>
      </c>
      <c r="B557" s="10" t="str">
        <f>IF(A557="NA","",VLOOKUP(A557,'QAQC ID Reference Page'!A$2:G$10999,2,FALSE))</f>
        <v>OBS1121</v>
      </c>
      <c r="C557" s="20">
        <f>IF(A557="NA","",VLOOKUP(A557,'QAQC ID Reference Page'!A$2:G$10999,3,FALSE))</f>
        <v>44516</v>
      </c>
      <c r="D557" s="12">
        <f>IF(A557="NA","",VLOOKUP(A557,'QAQC ID Reference Page'!A$2:G$10999,4,FALSE))</f>
        <v>0.41666666666666669</v>
      </c>
      <c r="E557" s="3">
        <f>IF(A557="NA","",VLOOKUP(A557,'QAQC ID Reference Page'!A$2:G$10999,5,FALSE))</f>
        <v>1004</v>
      </c>
      <c r="F557" s="3" t="str">
        <f>IF(A557="NA","",VLOOKUP(A557,'QAQC ID Reference Page'!A$2:G$10999,6,FALSE))</f>
        <v>I7C</v>
      </c>
      <c r="G557" s="3" t="str">
        <f>IF(A557="NA","",VLOOKUP(A557,'QAQC ID Reference Page'!A$2:G$10999,7,FALSE))</f>
        <v>S</v>
      </c>
      <c r="H557" s="21">
        <f>IF(A557="NA","",VLOOKUP(A557,'Water Data'!G$2:O$9999,2,FALSE))</f>
        <v>11.03</v>
      </c>
      <c r="I557" s="21">
        <f>IF(A557="NA","",VLOOKUP(A557,'Water Data'!G$2:O$9999,3,FALSE))</f>
        <v>17.600000000000001</v>
      </c>
      <c r="J557" s="3">
        <f>IF(A557="NA","",VLOOKUP(A557,'Water Data'!G$2:O$9999,4,FALSE))</f>
        <v>6.5</v>
      </c>
      <c r="K557" s="3">
        <f>IF(A557="NA","",VLOOKUP(A557,'Water Data'!G$2:O$9999,6,FALSE))</f>
        <v>8.3699999999999992</v>
      </c>
      <c r="L557" s="26">
        <f>IF(A557="NA","",VLOOKUP(A557,'Water Data'!G$2:O$9999,9,FALSE))</f>
        <v>12.973333330000001</v>
      </c>
      <c r="M557" s="22">
        <f>IF(A557="NA","",VLOOKUP(A557,Nutrients!A$2:L$9999,8,FALSE))</f>
        <v>3.15</v>
      </c>
      <c r="N557" s="22">
        <f>IF(A557="NA","",VLOOKUP(A557,Nutrients!A$2:L$9999,9,FALSE))</f>
        <v>0.09</v>
      </c>
      <c r="O557" s="23">
        <f>IF(A557="NA","",VLOOKUP(A557,Nutrients!A$2:L$9999,10,FALSE))</f>
        <v>4.5999999999999999E-2</v>
      </c>
      <c r="P557" s="22">
        <f>IF(A557="NA","",VLOOKUP(A557,Nutrients!A$2:L$9999,11,FALSE))</f>
        <v>1.58</v>
      </c>
      <c r="Q557" s="24">
        <f>IF(A557="NA","",VLOOKUP(A557,Nutrients!A$2:L$9999,12,FALSE))</f>
        <v>83.14</v>
      </c>
      <c r="R557" s="26">
        <f>IF(A557="NA","",VLOOKUP(A557,Chla!A$2:O$9999,15,FALSE))</f>
        <v>9.7845879999999994</v>
      </c>
      <c r="S557" s="3">
        <f>IF(A557="NA","",VLOOKUP(A557,TSS!A$2:L$9999,12,FALSE))</f>
        <v>20</v>
      </c>
      <c r="T557" s="21">
        <f>IF(A557="NA","",VLOOKUP(A557,PCN!A$2:Q$9999,11,FALSE))</f>
        <v>0</v>
      </c>
      <c r="U557" s="21">
        <f>IF(A557="NA","",VLOOKUP(A557,PCN!A$2:Q$9999,12,FALSE))</f>
        <v>0</v>
      </c>
      <c r="V557" s="21">
        <f>IF(A557="NA","",VLOOKUP(A557,PCN!A$2:Q$9999,14,FALSE))</f>
        <v>0</v>
      </c>
      <c r="W557" s="21">
        <f>IF(A557="NA","",VLOOKUP(A557,PCN!A$2:Q$9999,15,FALSE))</f>
        <v>0</v>
      </c>
      <c r="X557" s="21">
        <f>IF(A557="NA","",VLOOKUP(A557,TN_DOC!A$2:I$9999,8,FALSE))</f>
        <v>0.36609999999999998</v>
      </c>
      <c r="Y557" s="21">
        <f>IF(A557="NA","",VLOOKUP(A557,TN_DOC!A$2:I$9999,9,FALSE))</f>
        <v>2.1440000000000001</v>
      </c>
      <c r="Z557" s="3"/>
    </row>
    <row r="558" spans="1:26" x14ac:dyDescent="0.2">
      <c r="A558" s="3">
        <v>11503</v>
      </c>
      <c r="B558" s="10" t="str">
        <f>IF(A558="NA","",VLOOKUP(A558,'QAQC ID Reference Page'!A$2:G$10999,2,FALSE))</f>
        <v>OBS1121</v>
      </c>
      <c r="C558" s="20">
        <f>IF(A558="NA","",VLOOKUP(A558,'QAQC ID Reference Page'!A$2:G$10999,3,FALSE))</f>
        <v>44516</v>
      </c>
      <c r="D558" s="12">
        <f>IF(A558="NA","",VLOOKUP(A558,'QAQC ID Reference Page'!A$2:G$10999,4,FALSE))</f>
        <v>0.41666666666666669</v>
      </c>
      <c r="E558" s="3">
        <f>IF(A558="NA","",VLOOKUP(A558,'QAQC ID Reference Page'!A$2:G$10999,5,FALSE))</f>
        <v>1011</v>
      </c>
      <c r="F558" s="3" t="str">
        <f>IF(A558="NA","",VLOOKUP(A558,'QAQC ID Reference Page'!A$2:G$10999,6,FALSE))</f>
        <v>I7C</v>
      </c>
      <c r="G558" s="3" t="str">
        <f>IF(A558="NA","",VLOOKUP(A558,'QAQC ID Reference Page'!A$2:G$10999,7,FALSE))</f>
        <v>B</v>
      </c>
      <c r="H558" s="21">
        <f>IF(A558="NA","",VLOOKUP(A558,'Water Data'!G$2:O$9999,2,FALSE))</f>
        <v>6.12</v>
      </c>
      <c r="I558" s="21">
        <f>IF(A558="NA","",VLOOKUP(A558,'Water Data'!G$2:O$9999,3,FALSE))</f>
        <v>19</v>
      </c>
      <c r="J558" s="3">
        <f>IF(A558="NA","",VLOOKUP(A558,'Water Data'!G$2:O$9999,4,FALSE))</f>
        <v>25.87</v>
      </c>
      <c r="K558" s="3">
        <f>IF(A558="NA","",VLOOKUP(A558,'Water Data'!G$2:O$9999,6,FALSE))</f>
        <v>8.01</v>
      </c>
      <c r="L558" s="26">
        <f>IF(A558="NA","",VLOOKUP(A558,'Water Data'!G$2:O$9999,9,FALSE))</f>
        <v>21.793333329999999</v>
      </c>
      <c r="M558" s="22">
        <f>IF(A558="NA","",VLOOKUP(A558,Nutrients!A$2:L$9999,8,FALSE))</f>
        <v>0.67</v>
      </c>
      <c r="N558" s="22">
        <f>IF(A558="NA","",VLOOKUP(A558,Nutrients!A$2:L$9999,9,FALSE))</f>
        <v>0.47</v>
      </c>
      <c r="O558" s="23">
        <f>IF(A558="NA","",VLOOKUP(A558,Nutrients!A$2:L$9999,10,FALSE))</f>
        <v>0.13600000000000001</v>
      </c>
      <c r="P558" s="22">
        <f>IF(A558="NA","",VLOOKUP(A558,Nutrients!A$2:L$9999,11,FALSE))</f>
        <v>2.98</v>
      </c>
      <c r="Q558" s="24">
        <f>IF(A558="NA","",VLOOKUP(A558,Nutrients!A$2:L$9999,12,FALSE))</f>
        <v>64.38</v>
      </c>
      <c r="R558" s="26">
        <f>IF(A558="NA","",VLOOKUP(A558,Chla!A$2:O$9999,15,FALSE))</f>
        <v>3.1710599999999998</v>
      </c>
      <c r="S558" s="3">
        <f>IF(A558="NA","",VLOOKUP(A558,TSS!A$2:L$9999,12,FALSE))</f>
        <v>112</v>
      </c>
      <c r="T558" s="21">
        <f>IF(A558="NA","",VLOOKUP(A558,PCN!A$2:Q$9999,11,FALSE))</f>
        <v>0</v>
      </c>
      <c r="U558" s="21">
        <f>IF(A558="NA","",VLOOKUP(A558,PCN!A$2:Q$9999,12,FALSE))</f>
        <v>0</v>
      </c>
      <c r="V558" s="21">
        <f>IF(A558="NA","",VLOOKUP(A558,PCN!A$2:Q$9999,14,FALSE))</f>
        <v>0</v>
      </c>
      <c r="W558" s="21">
        <f>IF(A558="NA","",VLOOKUP(A558,PCN!A$2:Q$9999,15,FALSE))</f>
        <v>0</v>
      </c>
      <c r="X558" s="21">
        <f>IF(A558="NA","",VLOOKUP(A558,TN_DOC!A$2:I$9999,8,FALSE))</f>
        <v>0.17860000000000001</v>
      </c>
      <c r="Y558" s="21">
        <f>IF(A558="NA","",VLOOKUP(A558,TN_DOC!A$2:I$9999,9,FALSE))</f>
        <v>1.1859999999999999</v>
      </c>
      <c r="Z558" s="3"/>
    </row>
    <row r="559" spans="1:26" x14ac:dyDescent="0.2">
      <c r="A559" s="3">
        <v>11520</v>
      </c>
      <c r="B559" s="10" t="str">
        <f>IF(A559="NA","",VLOOKUP(A559,'QAQC ID Reference Page'!A$2:G$10999,2,FALSE))</f>
        <v>OBS1121</v>
      </c>
      <c r="C559" s="20">
        <f>IF(A559="NA","",VLOOKUP(A559,'QAQC ID Reference Page'!A$2:G$10999,3,FALSE))</f>
        <v>44516</v>
      </c>
      <c r="D559" s="12">
        <f>IF(A559="NA","",VLOOKUP(A559,'QAQC ID Reference Page'!A$2:G$10999,4,FALSE))</f>
        <v>0.46180555555555558</v>
      </c>
      <c r="E559" s="3">
        <f>IF(A559="NA","",VLOOKUP(A559,'QAQC ID Reference Page'!A$2:G$10999,5,FALSE))</f>
        <v>1019</v>
      </c>
      <c r="F559" s="3" t="str">
        <f>IF(A559="NA","",VLOOKUP(A559,'QAQC ID Reference Page'!A$2:G$10999,6,FALSE))</f>
        <v>G9</v>
      </c>
      <c r="G559" s="3" t="str">
        <f>IF(A559="NA","",VLOOKUP(A559,'QAQC ID Reference Page'!A$2:G$10999,7,FALSE))</f>
        <v>S</v>
      </c>
      <c r="H559" s="21">
        <f>IF(A559="NA","",VLOOKUP(A559,'Water Data'!G$2:O$9999,2,FALSE))</f>
        <v>8.4600000000000009</v>
      </c>
      <c r="I559" s="21">
        <f>IF(A559="NA","",VLOOKUP(A559,'Water Data'!G$2:O$9999,3,FALSE))</f>
        <v>18.100000000000001</v>
      </c>
      <c r="J559" s="3">
        <f>IF(A559="NA","",VLOOKUP(A559,'Water Data'!G$2:O$9999,4,FALSE))</f>
        <v>13.96</v>
      </c>
      <c r="K559" s="3">
        <f>IF(A559="NA","",VLOOKUP(A559,'Water Data'!G$2:O$9999,6,FALSE))</f>
        <v>8.07</v>
      </c>
      <c r="L559" s="26">
        <f>IF(A559="NA","",VLOOKUP(A559,'Water Data'!G$2:O$9999,9,FALSE))</f>
        <v>16.670000000000002</v>
      </c>
      <c r="M559" s="22">
        <f>IF(A559="NA","",VLOOKUP(A559,Nutrients!A$2:L$9999,8,FALSE))</f>
        <v>-0.15</v>
      </c>
      <c r="N559" s="22">
        <f>IF(A559="NA","",VLOOKUP(A559,Nutrients!A$2:L$9999,9,FALSE))</f>
        <v>0.09</v>
      </c>
      <c r="O559" s="23">
        <f>IF(A559="NA","",VLOOKUP(A559,Nutrients!A$2:L$9999,10,FALSE))</f>
        <v>4.0000000000000001E-3</v>
      </c>
      <c r="P559" s="22">
        <f>IF(A559="NA","",VLOOKUP(A559,Nutrients!A$2:L$9999,11,FALSE))</f>
        <v>0.59</v>
      </c>
      <c r="Q559" s="24">
        <f>IF(A559="NA","",VLOOKUP(A559,Nutrients!A$2:L$9999,12,FALSE))</f>
        <v>104.71</v>
      </c>
      <c r="R559" s="26">
        <f>IF(A559="NA","",VLOOKUP(A559,Chla!A$2:O$9999,15,FALSE))</f>
        <v>6.4938080000000005</v>
      </c>
      <c r="S559" s="3">
        <f>IF(A559="NA","",VLOOKUP(A559,TSS!A$2:L$9999,12,FALSE))</f>
        <v>32</v>
      </c>
      <c r="T559" s="21">
        <f>IF(A559="NA","",VLOOKUP(A559,PCN!A$2:Q$9999,11,FALSE))</f>
        <v>0</v>
      </c>
      <c r="U559" s="21">
        <f>IF(A559="NA","",VLOOKUP(A559,PCN!A$2:Q$9999,12,FALSE))</f>
        <v>0</v>
      </c>
      <c r="V559" s="21">
        <f>IF(A559="NA","",VLOOKUP(A559,PCN!A$2:Q$9999,14,FALSE))</f>
        <v>0</v>
      </c>
      <c r="W559" s="21">
        <f>IF(A559="NA","",VLOOKUP(A559,PCN!A$2:Q$9999,15,FALSE))</f>
        <v>0</v>
      </c>
      <c r="X559" s="21">
        <f>IF(A559="NA","",VLOOKUP(A559,TN_DOC!A$2:I$9999,8,FALSE))</f>
        <v>4.7820000000000001E-2</v>
      </c>
      <c r="Y559" s="21">
        <f>IF(A559="NA","",VLOOKUP(A559,TN_DOC!A$2:I$9999,9,FALSE))</f>
        <v>0.84650000000000003</v>
      </c>
      <c r="Z559" s="3"/>
    </row>
    <row r="560" spans="1:26" x14ac:dyDescent="0.2">
      <c r="A560" s="3">
        <v>11505</v>
      </c>
      <c r="B560" s="10" t="str">
        <f>IF(A560="NA","",VLOOKUP(A560,'QAQC ID Reference Page'!A$2:G$10999,2,FALSE))</f>
        <v>OBS1121</v>
      </c>
      <c r="C560" s="20">
        <f>IF(A560="NA","",VLOOKUP(A560,'QAQC ID Reference Page'!A$2:G$10999,3,FALSE))</f>
        <v>44516</v>
      </c>
      <c r="D560" s="12">
        <f>IF(A560="NA","",VLOOKUP(A560,'QAQC ID Reference Page'!A$2:G$10999,4,FALSE))</f>
        <v>0.47291666666666665</v>
      </c>
      <c r="E560" s="3">
        <f>IF(A560="NA","",VLOOKUP(A560,'QAQC ID Reference Page'!A$2:G$10999,5,FALSE))</f>
        <v>1001</v>
      </c>
      <c r="F560" s="3" t="str">
        <f>IF(A560="NA","",VLOOKUP(A560,'QAQC ID Reference Page'!A$2:G$10999,6,FALSE))</f>
        <v>G7C</v>
      </c>
      <c r="G560" s="3" t="str">
        <f>IF(A560="NA","",VLOOKUP(A560,'QAQC ID Reference Page'!A$2:G$10999,7,FALSE))</f>
        <v>S</v>
      </c>
      <c r="H560" s="21">
        <f>IF(A560="NA","",VLOOKUP(A560,'Water Data'!G$2:O$9999,2,FALSE))</f>
        <v>9.6</v>
      </c>
      <c r="I560" s="21">
        <f>IF(A560="NA","",VLOOKUP(A560,'Water Data'!G$2:O$9999,3,FALSE))</f>
        <v>17.7</v>
      </c>
      <c r="J560" s="3">
        <f>IF(A560="NA","",VLOOKUP(A560,'Water Data'!G$2:O$9999,4,FALSE))</f>
        <v>12.29</v>
      </c>
      <c r="K560" s="3">
        <f>IF(A560="NA","",VLOOKUP(A560,'Water Data'!G$2:O$9999,6,FALSE))</f>
        <v>8.19</v>
      </c>
      <c r="L560" s="26">
        <f>IF(A560="NA","",VLOOKUP(A560,'Water Data'!G$2:O$9999,9,FALSE))</f>
        <v>11.95</v>
      </c>
      <c r="M560" s="22">
        <f>IF(A560="NA","",VLOOKUP(A560,Nutrients!A$2:L$9999,8,FALSE))</f>
        <v>-0.06</v>
      </c>
      <c r="N560" s="22">
        <f>IF(A560="NA","",VLOOKUP(A560,Nutrients!A$2:L$9999,9,FALSE))</f>
        <v>0.28000000000000003</v>
      </c>
      <c r="O560" s="23">
        <f>IF(A560="NA","",VLOOKUP(A560,Nutrients!A$2:L$9999,10,FALSE))</f>
        <v>-1.4E-2</v>
      </c>
      <c r="P560" s="22">
        <f>IF(A560="NA","",VLOOKUP(A560,Nutrients!A$2:L$9999,11,FALSE))</f>
        <v>0.18</v>
      </c>
      <c r="Q560" s="24">
        <f>IF(A560="NA","",VLOOKUP(A560,Nutrients!A$2:L$9999,12,FALSE))</f>
        <v>52.86</v>
      </c>
      <c r="R560" s="26">
        <f>IF(A560="NA","",VLOOKUP(A560,Chla!A$2:O$9999,15,FALSE))</f>
        <v>5.7129599999999998</v>
      </c>
      <c r="S560" s="3">
        <f>IF(A560="NA","",VLOOKUP(A560,TSS!A$2:L$9999,12,FALSE))</f>
        <v>52</v>
      </c>
      <c r="T560" s="21">
        <f>IF(A560="NA","",VLOOKUP(A560,PCN!A$2:Q$9999,11,FALSE))</f>
        <v>0</v>
      </c>
      <c r="U560" s="21">
        <f>IF(A560="NA","",VLOOKUP(A560,PCN!A$2:Q$9999,12,FALSE))</f>
        <v>0</v>
      </c>
      <c r="V560" s="21">
        <f>IF(A560="NA","",VLOOKUP(A560,PCN!A$2:Q$9999,14,FALSE))</f>
        <v>0</v>
      </c>
      <c r="W560" s="21">
        <f>IF(A560="NA","",VLOOKUP(A560,PCN!A$2:Q$9999,15,FALSE))</f>
        <v>0</v>
      </c>
      <c r="X560" s="21">
        <f>IF(A560="NA","",VLOOKUP(A560,TN_DOC!A$2:I$9999,8,FALSE))</f>
        <v>0.27150000000000002</v>
      </c>
      <c r="Y560" s="21">
        <f>IF(A560="NA","",VLOOKUP(A560,TN_DOC!A$2:I$9999,9,FALSE))</f>
        <v>1.591</v>
      </c>
      <c r="Z560" s="3"/>
    </row>
    <row r="561" spans="1:26" x14ac:dyDescent="0.2">
      <c r="A561" s="3">
        <v>11507</v>
      </c>
      <c r="B561" s="10" t="str">
        <f>IF(A561="NA","",VLOOKUP(A561,'QAQC ID Reference Page'!A$2:G$10999,2,FALSE))</f>
        <v>OBS1121</v>
      </c>
      <c r="C561" s="20">
        <f>IF(A561="NA","",VLOOKUP(A561,'QAQC ID Reference Page'!A$2:G$10999,3,FALSE))</f>
        <v>44516</v>
      </c>
      <c r="D561" s="12">
        <f>IF(A561="NA","",VLOOKUP(A561,'QAQC ID Reference Page'!A$2:G$10999,4,FALSE))</f>
        <v>0.47291666666666665</v>
      </c>
      <c r="E561" s="3">
        <f>IF(A561="NA","",VLOOKUP(A561,'QAQC ID Reference Page'!A$2:G$10999,5,FALSE))</f>
        <v>1034</v>
      </c>
      <c r="F561" s="3" t="str">
        <f>IF(A561="NA","",VLOOKUP(A561,'QAQC ID Reference Page'!A$2:G$10999,6,FALSE))</f>
        <v>G7C</v>
      </c>
      <c r="G561" s="3" t="str">
        <f>IF(A561="NA","",VLOOKUP(A561,'QAQC ID Reference Page'!A$2:G$10999,7,FALSE))</f>
        <v>B</v>
      </c>
      <c r="H561" s="21">
        <f>IF(A561="NA","",VLOOKUP(A561,'Water Data'!G$2:O$9999,2,FALSE))</f>
        <v>6.84</v>
      </c>
      <c r="I561" s="21">
        <f>IF(A561="NA","",VLOOKUP(A561,'Water Data'!G$2:O$9999,3,FALSE))</f>
        <v>18.7</v>
      </c>
      <c r="J561" s="3">
        <f>IF(A561="NA","",VLOOKUP(A561,'Water Data'!G$2:O$9999,4,FALSE))</f>
        <v>24.46</v>
      </c>
      <c r="K561" s="3">
        <f>IF(A561="NA","",VLOOKUP(A561,'Water Data'!G$2:O$9999,6,FALSE))</f>
        <v>8.07</v>
      </c>
      <c r="L561" s="26">
        <f>IF(A561="NA","",VLOOKUP(A561,'Water Data'!G$2:O$9999,9,FALSE))</f>
        <v>21.396666669999998</v>
      </c>
      <c r="M561" s="22">
        <f>IF(A561="NA","",VLOOKUP(A561,Nutrients!A$2:L$9999,8,FALSE))</f>
        <v>-0.04</v>
      </c>
      <c r="N561" s="22">
        <f>IF(A561="NA","",VLOOKUP(A561,Nutrients!A$2:L$9999,9,FALSE))</f>
        <v>0.11</v>
      </c>
      <c r="O561" s="23">
        <f>IF(A561="NA","",VLOOKUP(A561,Nutrients!A$2:L$9999,10,FALSE))</f>
        <v>-8.0000000000000002E-3</v>
      </c>
      <c r="P561" s="22">
        <f>IF(A561="NA","",VLOOKUP(A561,Nutrients!A$2:L$9999,11,FALSE))</f>
        <v>0.36</v>
      </c>
      <c r="Q561" s="24">
        <f>IF(A561="NA","",VLOOKUP(A561,Nutrients!A$2:L$9999,12,FALSE))</f>
        <v>131.69999999999999</v>
      </c>
      <c r="R561" s="26">
        <f>IF(A561="NA","",VLOOKUP(A561,Chla!A$2:O$9999,15,FALSE))</f>
        <v>4.7441519999999997</v>
      </c>
      <c r="S561" s="3">
        <f>IF(A561="NA","",VLOOKUP(A561,TSS!A$2:L$9999,12,FALSE))</f>
        <v>60</v>
      </c>
      <c r="T561" s="21">
        <f>IF(A561="NA","",VLOOKUP(A561,PCN!A$2:Q$9999,11,FALSE))</f>
        <v>0</v>
      </c>
      <c r="U561" s="21">
        <f>IF(A561="NA","",VLOOKUP(A561,PCN!A$2:Q$9999,12,FALSE))</f>
        <v>0</v>
      </c>
      <c r="V561" s="21">
        <f>IF(A561="NA","",VLOOKUP(A561,PCN!A$2:Q$9999,14,FALSE))</f>
        <v>0</v>
      </c>
      <c r="W561" s="21">
        <f>IF(A561="NA","",VLOOKUP(A561,PCN!A$2:Q$9999,15,FALSE))</f>
        <v>0</v>
      </c>
      <c r="X561" s="21">
        <f>IF(A561="NA","",VLOOKUP(A561,TN_DOC!A$2:I$9999,8,FALSE))</f>
        <v>0.4592</v>
      </c>
      <c r="Y561" s="21">
        <f>IF(A561="NA","",VLOOKUP(A561,TN_DOC!A$2:I$9999,9,FALSE))</f>
        <v>2.6349999999999998</v>
      </c>
      <c r="Z561" s="3"/>
    </row>
    <row r="562" spans="1:26" x14ac:dyDescent="0.2">
      <c r="A562" s="3">
        <v>11501</v>
      </c>
      <c r="B562" s="10" t="str">
        <f>IF(A562="NA","",VLOOKUP(A562,'QAQC ID Reference Page'!A$2:G$10999,2,FALSE))</f>
        <v>OBS1121</v>
      </c>
      <c r="C562" s="20">
        <f>IF(A562="NA","",VLOOKUP(A562,'QAQC ID Reference Page'!A$2:G$10999,3,FALSE))</f>
        <v>44516</v>
      </c>
      <c r="D562" s="12">
        <f>IF(A562="NA","",VLOOKUP(A562,'QAQC ID Reference Page'!A$2:G$10999,4,FALSE))</f>
        <v>0.51736111111111116</v>
      </c>
      <c r="E562" s="3">
        <f>IF(A562="NA","",VLOOKUP(A562,'QAQC ID Reference Page'!A$2:G$10999,5,FALSE))</f>
        <v>1016</v>
      </c>
      <c r="F562" s="3" t="str">
        <f>IF(A562="NA","",VLOOKUP(A562,'QAQC ID Reference Page'!A$2:G$10999,6,FALSE))</f>
        <v>E9</v>
      </c>
      <c r="G562" s="3" t="str">
        <f>IF(A562="NA","",VLOOKUP(A562,'QAQC ID Reference Page'!A$2:G$10999,7,FALSE))</f>
        <v>S</v>
      </c>
      <c r="H562" s="21">
        <f>IF(A562="NA","",VLOOKUP(A562,'Water Data'!G$2:O$9999,2,FALSE))</f>
        <v>9.7100000000000009</v>
      </c>
      <c r="I562" s="21">
        <f>IF(A562="NA","",VLOOKUP(A562,'Water Data'!G$2:O$9999,3,FALSE))</f>
        <v>18.399999999999999</v>
      </c>
      <c r="J562" s="3">
        <f>IF(A562="NA","",VLOOKUP(A562,'Water Data'!G$2:O$9999,4,FALSE))</f>
        <v>15.79</v>
      </c>
      <c r="K562" s="3">
        <f>IF(A562="NA","",VLOOKUP(A562,'Water Data'!G$2:O$9999,6,FALSE))</f>
        <v>8.25</v>
      </c>
      <c r="L562" s="26">
        <f>IF(A562="NA","",VLOOKUP(A562,'Water Data'!G$2:O$9999,9,FALSE))</f>
        <v>17.073333330000001</v>
      </c>
      <c r="M562" s="22">
        <f>IF(A562="NA","",VLOOKUP(A562,Nutrients!A$2:L$9999,8,FALSE))</f>
        <v>-0.09</v>
      </c>
      <c r="N562" s="22">
        <f>IF(A562="NA","",VLOOKUP(A562,Nutrients!A$2:L$9999,9,FALSE))</f>
        <v>0.16</v>
      </c>
      <c r="O562" s="23">
        <f>IF(A562="NA","",VLOOKUP(A562,Nutrients!A$2:L$9999,10,FALSE))</f>
        <v>-8.9999999999999993E-3</v>
      </c>
      <c r="P562" s="22">
        <f>IF(A562="NA","",VLOOKUP(A562,Nutrients!A$2:L$9999,11,FALSE))</f>
        <v>0.44</v>
      </c>
      <c r="Q562" s="24">
        <f>IF(A562="NA","",VLOOKUP(A562,Nutrients!A$2:L$9999,12,FALSE))</f>
        <v>30.44</v>
      </c>
      <c r="R562" s="26">
        <f>IF(A562="NA","",VLOOKUP(A562,Chla!A$2:O$9999,15,FALSE))</f>
        <v>3.0867</v>
      </c>
      <c r="S562" s="3">
        <f>IF(A562="NA","",VLOOKUP(A562,TSS!A$2:L$9999,12,FALSE))</f>
        <v>52</v>
      </c>
      <c r="T562" s="21">
        <f>IF(A562="NA","",VLOOKUP(A562,PCN!A$2:Q$9999,11,FALSE))</f>
        <v>0</v>
      </c>
      <c r="U562" s="21">
        <f>IF(A562="NA","",VLOOKUP(A562,PCN!A$2:Q$9999,12,FALSE))</f>
        <v>0</v>
      </c>
      <c r="V562" s="21">
        <f>IF(A562="NA","",VLOOKUP(A562,PCN!A$2:Q$9999,14,FALSE))</f>
        <v>0</v>
      </c>
      <c r="W562" s="21">
        <f>IF(A562="NA","",VLOOKUP(A562,PCN!A$2:Q$9999,15,FALSE))</f>
        <v>0</v>
      </c>
      <c r="X562" s="21">
        <f>IF(A562="NA","",VLOOKUP(A562,TN_DOC!A$2:I$9999,8,FALSE))</f>
        <v>0.4703</v>
      </c>
      <c r="Y562" s="21">
        <f>IF(A562="NA","",VLOOKUP(A562,TN_DOC!A$2:I$9999,9,FALSE))</f>
        <v>3.3919999999999999</v>
      </c>
      <c r="Z562" s="3"/>
    </row>
    <row r="563" spans="1:26" x14ac:dyDescent="0.2">
      <c r="A563" s="3">
        <v>11502</v>
      </c>
      <c r="B563" s="10" t="str">
        <f>IF(A563="NA","",VLOOKUP(A563,'QAQC ID Reference Page'!A$2:G$10999,2,FALSE))</f>
        <v>OBS1121</v>
      </c>
      <c r="C563" s="20">
        <f>IF(A563="NA","",VLOOKUP(A563,'QAQC ID Reference Page'!A$2:G$10999,3,FALSE))</f>
        <v>44516</v>
      </c>
      <c r="D563" s="12">
        <f>IF(A563="NA","",VLOOKUP(A563,'QAQC ID Reference Page'!A$2:G$10999,4,FALSE))</f>
        <v>0.52708333333333335</v>
      </c>
      <c r="E563" s="3">
        <f>IF(A563="NA","",VLOOKUP(A563,'QAQC ID Reference Page'!A$2:G$10999,5,FALSE))</f>
        <v>1015</v>
      </c>
      <c r="F563" s="3" t="str">
        <f>IF(A563="NA","",VLOOKUP(A563,'QAQC ID Reference Page'!A$2:G$10999,6,FALSE))</f>
        <v>E7C</v>
      </c>
      <c r="G563" s="3" t="str">
        <f>IF(A563="NA","",VLOOKUP(A563,'QAQC ID Reference Page'!A$2:G$10999,7,FALSE))</f>
        <v>B</v>
      </c>
      <c r="H563" s="21">
        <f>IF(A563="NA","",VLOOKUP(A563,'Water Data'!G$2:O$9999,2,FALSE))</f>
        <v>8.4</v>
      </c>
      <c r="I563" s="21">
        <f>IF(A563="NA","",VLOOKUP(A563,'Water Data'!G$2:O$9999,3,FALSE))</f>
        <v>18.8</v>
      </c>
      <c r="J563" s="3">
        <f>IF(A563="NA","",VLOOKUP(A563,'Water Data'!G$2:O$9999,4,FALSE))</f>
        <v>23.35</v>
      </c>
      <c r="K563" s="3">
        <f>IF(A563="NA","",VLOOKUP(A563,'Water Data'!G$2:O$9999,6,FALSE))</f>
        <v>8.11</v>
      </c>
      <c r="L563" s="26">
        <f>IF(A563="NA","",VLOOKUP(A563,'Water Data'!G$2:O$9999,9,FALSE))</f>
        <v>20.91</v>
      </c>
      <c r="M563" s="22">
        <f>IF(A563="NA","",VLOOKUP(A563,Nutrients!A$2:L$9999,8,FALSE))</f>
        <v>0.39</v>
      </c>
      <c r="N563" s="22">
        <f>IF(A563="NA","",VLOOKUP(A563,Nutrients!A$2:L$9999,9,FALSE))</f>
        <v>0.82</v>
      </c>
      <c r="O563" s="23">
        <f>IF(A563="NA","",VLOOKUP(A563,Nutrients!A$2:L$9999,10,FALSE))</f>
        <v>1.2999999999999999E-2</v>
      </c>
      <c r="P563" s="22">
        <f>IF(A563="NA","",VLOOKUP(A563,Nutrients!A$2:L$9999,11,FALSE))</f>
        <v>5.05</v>
      </c>
      <c r="Q563" s="24">
        <f>IF(A563="NA","",VLOOKUP(A563,Nutrients!A$2:L$9999,12,FALSE))</f>
        <v>119.87</v>
      </c>
      <c r="R563" s="26">
        <f>IF(A563="NA","",VLOOKUP(A563,Chla!A$2:O$9999,15,FALSE))</f>
        <v>2.9397359999999999</v>
      </c>
      <c r="S563" s="3">
        <f>IF(A563="NA","",VLOOKUP(A563,TSS!A$2:L$9999,12,FALSE))</f>
        <v>88</v>
      </c>
      <c r="T563" s="21">
        <f>IF(A563="NA","",VLOOKUP(A563,PCN!A$2:Q$9999,11,FALSE))</f>
        <v>0</v>
      </c>
      <c r="U563" s="21">
        <f>IF(A563="NA","",VLOOKUP(A563,PCN!A$2:Q$9999,12,FALSE))</f>
        <v>0</v>
      </c>
      <c r="V563" s="21">
        <f>IF(A563="NA","",VLOOKUP(A563,PCN!A$2:Q$9999,14,FALSE))</f>
        <v>0</v>
      </c>
      <c r="W563" s="21">
        <f>IF(A563="NA","",VLOOKUP(A563,PCN!A$2:Q$9999,15,FALSE))</f>
        <v>0</v>
      </c>
      <c r="X563" s="21">
        <f>IF(A563="NA","",VLOOKUP(A563,TN_DOC!A$2:I$9999,8,FALSE))</f>
        <v>0.25219999999999998</v>
      </c>
      <c r="Y563" s="21">
        <f>IF(A563="NA","",VLOOKUP(A563,TN_DOC!A$2:I$9999,9,FALSE))</f>
        <v>1.345</v>
      </c>
      <c r="Z563" s="3"/>
    </row>
    <row r="564" spans="1:26" x14ac:dyDescent="0.2">
      <c r="A564" s="3">
        <v>11506</v>
      </c>
      <c r="B564" s="10" t="str">
        <f>IF(A564="NA","",VLOOKUP(A564,'QAQC ID Reference Page'!A$2:G$10999,2,FALSE))</f>
        <v>OBS1121</v>
      </c>
      <c r="C564" s="20">
        <f>IF(A564="NA","",VLOOKUP(A564,'QAQC ID Reference Page'!A$2:G$10999,3,FALSE))</f>
        <v>44516</v>
      </c>
      <c r="D564" s="12">
        <f>IF(A564="NA","",VLOOKUP(A564,'QAQC ID Reference Page'!A$2:G$10999,4,FALSE))</f>
        <v>0.54305555555555551</v>
      </c>
      <c r="E564" s="3">
        <f>IF(A564="NA","",VLOOKUP(A564,'QAQC ID Reference Page'!A$2:G$10999,5,FALSE))</f>
        <v>1032</v>
      </c>
      <c r="F564" s="3" t="str">
        <f>IF(A564="NA","",VLOOKUP(A564,'QAQC ID Reference Page'!A$2:G$10999,6,FALSE))</f>
        <v>E6</v>
      </c>
      <c r="G564" s="3" t="str">
        <f>IF(A564="NA","",VLOOKUP(A564,'QAQC ID Reference Page'!A$2:G$10999,7,FALSE))</f>
        <v>S</v>
      </c>
      <c r="H564" s="21">
        <f>IF(A564="NA","",VLOOKUP(A564,'Water Data'!G$2:O$9999,2,FALSE))</f>
        <v>8.61</v>
      </c>
      <c r="I564" s="21">
        <f>IF(A564="NA","",VLOOKUP(A564,'Water Data'!G$2:O$9999,3,FALSE))</f>
        <v>19.3</v>
      </c>
      <c r="J564" s="3">
        <f>IF(A564="NA","",VLOOKUP(A564,'Water Data'!G$2:O$9999,4,FALSE))</f>
        <v>17.7</v>
      </c>
      <c r="K564" s="3">
        <f>IF(A564="NA","",VLOOKUP(A564,'Water Data'!G$2:O$9999,6,FALSE))</f>
        <v>8.11</v>
      </c>
      <c r="L564" s="26">
        <f>IF(A564="NA","",VLOOKUP(A564,'Water Data'!G$2:O$9999,9,FALSE))</f>
        <v>17.63666667</v>
      </c>
      <c r="M564" s="22">
        <f>IF(A564="NA","",VLOOKUP(A564,Nutrients!A$2:L$9999,8,FALSE))</f>
        <v>3.22</v>
      </c>
      <c r="N564" s="22">
        <f>IF(A564="NA","",VLOOKUP(A564,Nutrients!A$2:L$9999,9,FALSE))</f>
        <v>0.09</v>
      </c>
      <c r="O564" s="23">
        <f>IF(A564="NA","",VLOOKUP(A564,Nutrients!A$2:L$9999,10,FALSE))</f>
        <v>0.17199999999999999</v>
      </c>
      <c r="P564" s="22">
        <f>IF(A564="NA","",VLOOKUP(A564,Nutrients!A$2:L$9999,11,FALSE))</f>
        <v>0.4</v>
      </c>
      <c r="Q564" s="24">
        <f>IF(A564="NA","",VLOOKUP(A564,Nutrients!A$2:L$9999,12,FALSE))</f>
        <v>79.19</v>
      </c>
      <c r="R564" s="26">
        <f>IF(A564="NA","",VLOOKUP(A564,Chla!A$2:O$9999,15,FALSE))</f>
        <v>3.8044999999999995</v>
      </c>
      <c r="S564" s="3">
        <f>IF(A564="NA","",VLOOKUP(A564,TSS!A$2:L$9999,12,FALSE))</f>
        <v>64</v>
      </c>
      <c r="T564" s="21">
        <f>IF(A564="NA","",VLOOKUP(A564,PCN!A$2:Q$9999,11,FALSE))</f>
        <v>0</v>
      </c>
      <c r="U564" s="21">
        <f>IF(A564="NA","",VLOOKUP(A564,PCN!A$2:Q$9999,12,FALSE))</f>
        <v>0</v>
      </c>
      <c r="V564" s="21">
        <f>IF(A564="NA","",VLOOKUP(A564,PCN!A$2:Q$9999,14,FALSE))</f>
        <v>0</v>
      </c>
      <c r="W564" s="21">
        <f>IF(A564="NA","",VLOOKUP(A564,PCN!A$2:Q$9999,15,FALSE))</f>
        <v>0</v>
      </c>
      <c r="X564" s="21">
        <f>IF(A564="NA","",VLOOKUP(A564,TN_DOC!A$2:I$9999,8,FALSE))</f>
        <v>0.1968</v>
      </c>
      <c r="Y564" s="21">
        <f>IF(A564="NA","",VLOOKUP(A564,TN_DOC!A$2:I$9999,9,FALSE))</f>
        <v>2.7669999999999999</v>
      </c>
      <c r="Z564" s="3"/>
    </row>
    <row r="565" spans="1:26" x14ac:dyDescent="0.2">
      <c r="A565" s="3">
        <v>11539</v>
      </c>
      <c r="B565" s="10" t="str">
        <f>IF(A565="NA","",VLOOKUP(A565,'QAQC ID Reference Page'!A$2:G$10999,2,FALSE))</f>
        <v>OBS1121</v>
      </c>
      <c r="C565" s="20">
        <f>IF(A565="NA","",VLOOKUP(A565,'QAQC ID Reference Page'!A$2:G$10999,3,FALSE))</f>
        <v>44518</v>
      </c>
      <c r="D565" s="12">
        <f>IF(A565="NA","",VLOOKUP(A565,'QAQC ID Reference Page'!A$2:G$10999,4,FALSE))</f>
        <v>0.27152777777777776</v>
      </c>
      <c r="E565" s="3">
        <f>IF(A565="NA","",VLOOKUP(A565,'QAQC ID Reference Page'!A$2:G$10999,5,FALSE))</f>
        <v>1001</v>
      </c>
      <c r="F565" s="3" t="str">
        <f>IF(A565="NA","",VLOOKUP(A565,'QAQC ID Reference Page'!A$2:G$10999,6,FALSE))</f>
        <v>B7C</v>
      </c>
      <c r="G565" s="3" t="str">
        <f>IF(A565="NA","",VLOOKUP(A565,'QAQC ID Reference Page'!A$2:G$10999,7,FALSE))</f>
        <v>S</v>
      </c>
      <c r="H565" s="21">
        <f>IF(A565="NA","",VLOOKUP(A565,'Water Data'!G$2:O$9999,2,FALSE))</f>
        <v>7.91</v>
      </c>
      <c r="I565" s="21">
        <f>IF(A565="NA","",VLOOKUP(A565,'Water Data'!G$2:O$9999,3,FALSE))</f>
        <v>18.600000000000001</v>
      </c>
      <c r="J565" s="3">
        <f>IF(A565="NA","",VLOOKUP(A565,'Water Data'!G$2:O$9999,4,FALSE))</f>
        <v>21.58</v>
      </c>
      <c r="K565" s="3">
        <f>IF(A565="NA","",VLOOKUP(A565,'Water Data'!G$2:O$9999,6,FALSE))</f>
        <v>8.11</v>
      </c>
      <c r="L565" s="26">
        <f>IF(A565="NA","",VLOOKUP(A565,'Water Data'!G$2:O$9999,9,FALSE))</f>
        <v>20.206666670000001</v>
      </c>
      <c r="M565" s="22">
        <f>IF(A565="NA","",VLOOKUP(A565,Nutrients!A$2:L$9999,8,FALSE))</f>
        <v>0.18</v>
      </c>
      <c r="N565" s="22">
        <f>IF(A565="NA","",VLOOKUP(A565,Nutrients!A$2:L$9999,9,FALSE))</f>
        <v>0.36</v>
      </c>
      <c r="O565" s="23">
        <f>IF(A565="NA","",VLOOKUP(A565,Nutrients!A$2:L$9999,10,FALSE))</f>
        <v>-7.0000000000000001E-3</v>
      </c>
      <c r="P565" s="22">
        <f>IF(A565="NA","",VLOOKUP(A565,Nutrients!A$2:L$9999,11,FALSE))</f>
        <v>0.04</v>
      </c>
      <c r="Q565" s="24">
        <f>IF(A565="NA","",VLOOKUP(A565,Nutrients!A$2:L$9999,12,FALSE))</f>
        <v>55.63</v>
      </c>
      <c r="R565" s="26">
        <f>IF(A565="NA","",VLOOKUP(A565,Chla!A$2:O$9999,15,FALSE))</f>
        <v>2.9061280000000003</v>
      </c>
      <c r="S565" s="3">
        <f>IF(A565="NA","",VLOOKUP(A565,TSS!A$2:L$9999,12,FALSE))</f>
        <v>76</v>
      </c>
      <c r="T565" s="21">
        <f>IF(A565="NA","",VLOOKUP(A565,PCN!A$2:Q$9999,11,FALSE))</f>
        <v>0</v>
      </c>
      <c r="U565" s="21">
        <f>IF(A565="NA","",VLOOKUP(A565,PCN!A$2:Q$9999,12,FALSE))</f>
        <v>0</v>
      </c>
      <c r="V565" s="21">
        <f>IF(A565="NA","",VLOOKUP(A565,PCN!A$2:Q$9999,14,FALSE))</f>
        <v>0</v>
      </c>
      <c r="W565" s="21">
        <f>IF(A565="NA","",VLOOKUP(A565,PCN!A$2:Q$9999,15,FALSE))</f>
        <v>0</v>
      </c>
      <c r="X565" s="21">
        <f>IF(A565="NA","",VLOOKUP(A565,TN_DOC!A$2:I$9999,8,FALSE))</f>
        <v>0.2009</v>
      </c>
      <c r="Y565" s="21">
        <f>IF(A565="NA","",VLOOKUP(A565,TN_DOC!A$2:I$9999,9,FALSE))</f>
        <v>4.3719999999999999</v>
      </c>
      <c r="Z565" s="3"/>
    </row>
    <row r="566" spans="1:26" x14ac:dyDescent="0.2">
      <c r="A566" s="3">
        <v>11542</v>
      </c>
      <c r="B566" s="10" t="str">
        <f>IF(A566="NA","",VLOOKUP(A566,'QAQC ID Reference Page'!A$2:G$10999,2,FALSE))</f>
        <v>OBS1121</v>
      </c>
      <c r="C566" s="20">
        <f>IF(A566="NA","",VLOOKUP(A566,'QAQC ID Reference Page'!A$2:G$10999,3,FALSE))</f>
        <v>44518</v>
      </c>
      <c r="D566" s="12">
        <f>IF(A566="NA","",VLOOKUP(A566,'QAQC ID Reference Page'!A$2:G$10999,4,FALSE))</f>
        <v>0.27152777777777776</v>
      </c>
      <c r="E566" s="3">
        <f>IF(A566="NA","",VLOOKUP(A566,'QAQC ID Reference Page'!A$2:G$10999,5,FALSE))</f>
        <v>1004</v>
      </c>
      <c r="F566" s="3" t="str">
        <f>IF(A566="NA","",VLOOKUP(A566,'QAQC ID Reference Page'!A$2:G$10999,6,FALSE))</f>
        <v>B7C</v>
      </c>
      <c r="G566" s="3" t="str">
        <f>IF(A566="NA","",VLOOKUP(A566,'QAQC ID Reference Page'!A$2:G$10999,7,FALSE))</f>
        <v>B</v>
      </c>
      <c r="H566" s="21">
        <f>IF(A566="NA","",VLOOKUP(A566,'Water Data'!G$2:O$9999,2,FALSE))</f>
        <v>7.49</v>
      </c>
      <c r="I566" s="21">
        <f>IF(A566="NA","",VLOOKUP(A566,'Water Data'!G$2:O$9999,3,FALSE))</f>
        <v>19.600000000000001</v>
      </c>
      <c r="J566" s="3">
        <f>IF(A566="NA","",VLOOKUP(A566,'Water Data'!G$2:O$9999,4,FALSE))</f>
        <v>25.84</v>
      </c>
      <c r="K566" s="3">
        <f>IF(A566="NA","",VLOOKUP(A566,'Water Data'!G$2:O$9999,6,FALSE))</f>
        <v>8.15</v>
      </c>
      <c r="L566" s="26">
        <f>IF(A566="NA","",VLOOKUP(A566,'Water Data'!G$2:O$9999,9,FALSE))</f>
        <v>21.18</v>
      </c>
      <c r="M566" s="22">
        <f>IF(A566="NA","",VLOOKUP(A566,Nutrients!A$2:L$9999,8,FALSE))</f>
        <v>0.34</v>
      </c>
      <c r="N566" s="22">
        <f>IF(A566="NA","",VLOOKUP(A566,Nutrients!A$2:L$9999,9,FALSE))</f>
        <v>0.5</v>
      </c>
      <c r="O566" s="23">
        <f>IF(A566="NA","",VLOOKUP(A566,Nutrients!A$2:L$9999,10,FALSE))</f>
        <v>1E-3</v>
      </c>
      <c r="P566" s="22">
        <f>IF(A566="NA","",VLOOKUP(A566,Nutrients!A$2:L$9999,11,FALSE))</f>
        <v>0.57999999999999996</v>
      </c>
      <c r="Q566" s="24">
        <f>IF(A566="NA","",VLOOKUP(A566,Nutrients!A$2:L$9999,12,FALSE))</f>
        <v>25.54</v>
      </c>
      <c r="R566" s="3" t="e">
        <f>IF(A566="NA","",VLOOKUP(A566,Chla!A$2:O$9999,15,FALSE))</f>
        <v>#N/A</v>
      </c>
      <c r="S566" s="3">
        <f>IF(A566="NA","",VLOOKUP(A566,TSS!A$2:L$9999,12,FALSE))</f>
        <v>80</v>
      </c>
      <c r="T566" s="21">
        <f>IF(A566="NA","",VLOOKUP(A566,PCN!A$2:Q$9999,11,FALSE))</f>
        <v>0</v>
      </c>
      <c r="U566" s="21">
        <f>IF(A566="NA","",VLOOKUP(A566,PCN!A$2:Q$9999,12,FALSE))</f>
        <v>0</v>
      </c>
      <c r="V566" s="21" t="e">
        <f>IF(A566="NA","",VLOOKUP(A566,PCN!A$2:Q$9999,14,FALSE))</f>
        <v>#VALUE!</v>
      </c>
      <c r="W566" s="21">
        <f>IF(A566="NA","",VLOOKUP(A566,PCN!A$2:Q$9999,15,FALSE))</f>
        <v>0</v>
      </c>
      <c r="X566" s="21">
        <f>IF(A566="NA","",VLOOKUP(A566,TN_DOC!A$2:I$9999,8,FALSE))</f>
        <v>0.45329999999999998</v>
      </c>
      <c r="Y566" s="21">
        <f>IF(A566="NA","",VLOOKUP(A566,TN_DOC!A$2:I$9999,9,FALSE))</f>
        <v>7.3940000000000001</v>
      </c>
      <c r="Z566" s="3"/>
    </row>
    <row r="567" spans="1:26" x14ac:dyDescent="0.2">
      <c r="A567" s="3">
        <v>11537</v>
      </c>
      <c r="B567" s="10" t="str">
        <f>IF(A567="NA","",VLOOKUP(A567,'QAQC ID Reference Page'!A$2:G$10999,2,FALSE))</f>
        <v>OBS1121</v>
      </c>
      <c r="C567" s="20">
        <f>IF(A567="NA","",VLOOKUP(A567,'QAQC ID Reference Page'!A$2:G$10999,3,FALSE))</f>
        <v>44518</v>
      </c>
      <c r="D567" s="12">
        <f>IF(A567="NA","",VLOOKUP(A567,'QAQC ID Reference Page'!A$2:G$10999,4,FALSE))</f>
        <v>0.31388888888888888</v>
      </c>
      <c r="E567" s="3">
        <f>IF(A567="NA","",VLOOKUP(A567,'QAQC ID Reference Page'!A$2:G$10999,5,FALSE))</f>
        <v>1011</v>
      </c>
      <c r="F567" s="3" t="str">
        <f>IF(A567="NA","",VLOOKUP(A567,'QAQC ID Reference Page'!A$2:G$10999,6,FALSE))</f>
        <v>B11</v>
      </c>
      <c r="G567" s="3" t="str">
        <f>IF(A567="NA","",VLOOKUP(A567,'QAQC ID Reference Page'!A$2:G$10999,7,FALSE))</f>
        <v>S</v>
      </c>
      <c r="H567" s="21">
        <f>IF(A567="NA","",VLOOKUP(A567,'Water Data'!G$2:O$9999,2,FALSE))</f>
        <v>8.2200000000000006</v>
      </c>
      <c r="I567" s="21">
        <f>IF(A567="NA","",VLOOKUP(A567,'Water Data'!G$2:O$9999,3,FALSE))</f>
        <v>18.600000000000001</v>
      </c>
      <c r="J567" s="3">
        <f>IF(A567="NA","",VLOOKUP(A567,'Water Data'!G$2:O$9999,4,FALSE))</f>
        <v>21.69</v>
      </c>
      <c r="K567" s="3">
        <f>IF(A567="NA","",VLOOKUP(A567,'Water Data'!G$2:O$9999,6,FALSE))</f>
        <v>8.07</v>
      </c>
      <c r="L567" s="26">
        <f>IF(A567="NA","",VLOOKUP(A567,'Water Data'!G$2:O$9999,9,FALSE))</f>
        <v>19.553333330000001</v>
      </c>
      <c r="M567" s="22">
        <f>IF(A567="NA","",VLOOKUP(A567,Nutrients!A$2:L$9999,8,FALSE))</f>
        <v>0.27</v>
      </c>
      <c r="N567" s="22">
        <f>IF(A567="NA","",VLOOKUP(A567,Nutrients!A$2:L$9999,9,FALSE))</f>
        <v>0.17</v>
      </c>
      <c r="O567" s="23">
        <f>IF(A567="NA","",VLOOKUP(A567,Nutrients!A$2:L$9999,10,FALSE))</f>
        <v>-7.0000000000000001E-3</v>
      </c>
      <c r="P567" s="22">
        <f>IF(A567="NA","",VLOOKUP(A567,Nutrients!A$2:L$9999,11,FALSE))</f>
        <v>0.35</v>
      </c>
      <c r="Q567" s="24">
        <f>IF(A567="NA","",VLOOKUP(A567,Nutrients!A$2:L$9999,12,FALSE))</f>
        <v>38.86</v>
      </c>
      <c r="R567" s="26">
        <f>IF(A567="NA","",VLOOKUP(A567,Chla!A$2:O$9999,15,FALSE))</f>
        <v>5.5935120000000005</v>
      </c>
      <c r="S567" s="3">
        <f>IF(A567="NA","",VLOOKUP(A567,TSS!A$2:L$9999,12,FALSE))</f>
        <v>72</v>
      </c>
      <c r="T567" s="21">
        <f>IF(A567="NA","",VLOOKUP(A567,PCN!A$2:Q$9999,11,FALSE))</f>
        <v>0</v>
      </c>
      <c r="U567" s="21">
        <f>IF(A567="NA","",VLOOKUP(A567,PCN!A$2:Q$9999,12,FALSE))</f>
        <v>0</v>
      </c>
      <c r="V567" s="21">
        <f>IF(A567="NA","",VLOOKUP(A567,PCN!A$2:Q$9999,14,FALSE))</f>
        <v>0</v>
      </c>
      <c r="W567" s="21">
        <f>IF(A567="NA","",VLOOKUP(A567,PCN!A$2:Q$9999,15,FALSE))</f>
        <v>0</v>
      </c>
      <c r="X567" s="21">
        <f>IF(A567="NA","",VLOOKUP(A567,TN_DOC!A$2:I$9999,8,FALSE))</f>
        <v>0.1762</v>
      </c>
      <c r="Y567" s="21">
        <f>IF(A567="NA","",VLOOKUP(A567,TN_DOC!A$2:I$9999,9,FALSE))</f>
        <v>2.6110000000000002</v>
      </c>
      <c r="Z567" s="3"/>
    </row>
    <row r="568" spans="1:26" x14ac:dyDescent="0.2">
      <c r="A568" s="3">
        <v>11538</v>
      </c>
      <c r="B568" s="10" t="str">
        <f>IF(A568="NA","",VLOOKUP(A568,'QAQC ID Reference Page'!A$2:G$10999,2,FALSE))</f>
        <v>OBS1121</v>
      </c>
      <c r="C568" s="20">
        <f>IF(A568="NA","",VLOOKUP(A568,'QAQC ID Reference Page'!A$2:G$10999,3,FALSE))</f>
        <v>44518</v>
      </c>
      <c r="D568" s="12">
        <f>IF(A568="NA","",VLOOKUP(A568,'QAQC ID Reference Page'!A$2:G$10999,4,FALSE))</f>
        <v>0.3298611111111111</v>
      </c>
      <c r="E568" s="3">
        <f>IF(A568="NA","",VLOOKUP(A568,'QAQC ID Reference Page'!A$2:G$10999,5,FALSE))</f>
        <v>1016</v>
      </c>
      <c r="F568" s="3" t="str">
        <f>IF(A568="NA","",VLOOKUP(A568,'QAQC ID Reference Page'!A$2:G$10999,6,FALSE))</f>
        <v>BSR</v>
      </c>
      <c r="G568" s="3" t="str">
        <f>IF(A568="NA","",VLOOKUP(A568,'QAQC ID Reference Page'!A$2:G$10999,7,FALSE))</f>
        <v>S</v>
      </c>
      <c r="H568" s="21">
        <f>IF(A568="NA","",VLOOKUP(A568,'Water Data'!G$2:O$9999,2,FALSE))</f>
        <v>7.92</v>
      </c>
      <c r="I568" s="21">
        <f>IF(A568="NA","",VLOOKUP(A568,'Water Data'!G$2:O$9999,3,FALSE))</f>
        <v>19.100000000000001</v>
      </c>
      <c r="J568" s="3">
        <f>IF(A568="NA","",VLOOKUP(A568,'Water Data'!G$2:O$9999,4,FALSE))</f>
        <v>18.420000000000002</v>
      </c>
      <c r="K568" s="3">
        <f>IF(A568="NA","",VLOOKUP(A568,'Water Data'!G$2:O$9999,6,FALSE))</f>
        <v>8.15</v>
      </c>
      <c r="L568" s="26">
        <f>IF(A568="NA","",VLOOKUP(A568,'Water Data'!G$2:O$9999,9,FALSE))</f>
        <v>18.34</v>
      </c>
      <c r="M568" s="22">
        <f>IF(A568="NA","",VLOOKUP(A568,Nutrients!A$2:L$9999,8,FALSE))</f>
        <v>0.83</v>
      </c>
      <c r="N568" s="22">
        <f>IF(A568="NA","",VLOOKUP(A568,Nutrients!A$2:L$9999,9,FALSE))</f>
        <v>0.15</v>
      </c>
      <c r="O568" s="23">
        <f>IF(A568="NA","",VLOOKUP(A568,Nutrients!A$2:L$9999,10,FALSE))</f>
        <v>1.7000000000000001E-2</v>
      </c>
      <c r="P568" s="22">
        <f>IF(A568="NA","",VLOOKUP(A568,Nutrients!A$2:L$9999,11,FALSE))</f>
        <v>1.02</v>
      </c>
      <c r="Q568" s="24">
        <f>IF(A568="NA","",VLOOKUP(A568,Nutrients!A$2:L$9999,12,FALSE))</f>
        <v>35.15</v>
      </c>
      <c r="R568" s="26">
        <f>IF(A568="NA","",VLOOKUP(A568,Chla!A$2:O$9999,15,FALSE))</f>
        <v>13.65522</v>
      </c>
      <c r="S568" s="3">
        <f>IF(A568="NA","",VLOOKUP(A568,TSS!A$2:L$9999,12,FALSE))</f>
        <v>56</v>
      </c>
      <c r="T568" s="21">
        <f>IF(A568="NA","",VLOOKUP(A568,PCN!A$2:Q$9999,11,FALSE))</f>
        <v>0</v>
      </c>
      <c r="U568" s="21">
        <f>IF(A568="NA","",VLOOKUP(A568,PCN!A$2:Q$9999,12,FALSE))</f>
        <v>0</v>
      </c>
      <c r="V568" s="21">
        <f>IF(A568="NA","",VLOOKUP(A568,PCN!A$2:Q$9999,14,FALSE))</f>
        <v>0</v>
      </c>
      <c r="W568" s="21">
        <f>IF(A568="NA","",VLOOKUP(A568,PCN!A$2:Q$9999,15,FALSE))</f>
        <v>0</v>
      </c>
      <c r="X568" s="21">
        <f>IF(A568="NA","",VLOOKUP(A568,TN_DOC!A$2:I$9999,8,FALSE))</f>
        <v>0.72770000000000001</v>
      </c>
      <c r="Y568" s="21">
        <f>IF(A568="NA","",VLOOKUP(A568,TN_DOC!A$2:I$9999,9,FALSE))</f>
        <v>24.29</v>
      </c>
      <c r="Z568" s="3"/>
    </row>
    <row r="569" spans="1:26" x14ac:dyDescent="0.2">
      <c r="A569" s="3">
        <v>11530</v>
      </c>
      <c r="B569" s="10" t="str">
        <f>IF(A569="NA","",VLOOKUP(A569,'QAQC ID Reference Page'!A$2:G$10999,2,FALSE))</f>
        <v>OBS1121</v>
      </c>
      <c r="C569" s="20">
        <f>IF(A569="NA","",VLOOKUP(A569,'QAQC ID Reference Page'!A$2:G$10999,3,FALSE))</f>
        <v>44518</v>
      </c>
      <c r="D569" s="12">
        <f>IF(A569="NA","",VLOOKUP(A569,'QAQC ID Reference Page'!A$2:G$10999,4,FALSE))</f>
        <v>0.35416666666666669</v>
      </c>
      <c r="E569" s="3">
        <f>IF(A569="NA","",VLOOKUP(A569,'QAQC ID Reference Page'!A$2:G$10999,5,FALSE))</f>
        <v>1009</v>
      </c>
      <c r="F569" s="3" t="str">
        <f>IF(A569="NA","",VLOOKUP(A569,'QAQC ID Reference Page'!A$2:G$10999,6,FALSE))</f>
        <v>WB</v>
      </c>
      <c r="G569" s="3" t="str">
        <f>IF(A569="NA","",VLOOKUP(A569,'QAQC ID Reference Page'!A$2:G$10999,7,FALSE))</f>
        <v>S</v>
      </c>
      <c r="H569" s="21">
        <f>IF(A569="NA","",VLOOKUP(A569,'Water Data'!G$2:O$9999,2,FALSE))</f>
        <v>8.43</v>
      </c>
      <c r="I569" s="21">
        <f>IF(A569="NA","",VLOOKUP(A569,'Water Data'!G$2:O$9999,3,FALSE))</f>
        <v>19.8</v>
      </c>
      <c r="J569" s="3">
        <f>IF(A569="NA","",VLOOKUP(A569,'Water Data'!G$2:O$9999,4,FALSE))</f>
        <v>12.34</v>
      </c>
      <c r="K569" s="3">
        <f>IF(A569="NA","",VLOOKUP(A569,'Water Data'!G$2:O$9999,6,FALSE))</f>
        <v>7.85</v>
      </c>
      <c r="L569" s="26">
        <f>IF(A569="NA","",VLOOKUP(A569,'Water Data'!G$2:O$9999,9,FALSE))</f>
        <v>11.856666669999999</v>
      </c>
      <c r="M569" s="22">
        <f>IF(A569="NA","",VLOOKUP(A569,Nutrients!A$2:L$9999,8,FALSE))</f>
        <v>9.07</v>
      </c>
      <c r="N569" s="22">
        <f>IF(A569="NA","",VLOOKUP(A569,Nutrients!A$2:L$9999,9,FALSE))</f>
        <v>0.1</v>
      </c>
      <c r="O569" s="23">
        <f>IF(A569="NA","",VLOOKUP(A569,Nutrients!A$2:L$9999,10,FALSE))</f>
        <v>0.1</v>
      </c>
      <c r="P569" s="22">
        <f>IF(A569="NA","",VLOOKUP(A569,Nutrients!A$2:L$9999,11,FALSE))</f>
        <v>-0.18</v>
      </c>
      <c r="Q569" s="24">
        <f>IF(A569="NA","",VLOOKUP(A569,Nutrients!A$2:L$9999,12,FALSE))</f>
        <v>77.55</v>
      </c>
      <c r="R569" s="26">
        <f>IF(A569="NA","",VLOOKUP(A569,Chla!A$2:O$9999,15,FALSE))</f>
        <v>15.585139999999999</v>
      </c>
      <c r="S569" s="3">
        <f>IF(A569="NA","",VLOOKUP(A569,TSS!A$2:L$9999,12,FALSE))</f>
        <v>44</v>
      </c>
      <c r="T569" s="21">
        <f>IF(A569="NA","",VLOOKUP(A569,PCN!A$2:Q$9999,11,FALSE))</f>
        <v>0</v>
      </c>
      <c r="U569" s="21">
        <f>IF(A569="NA","",VLOOKUP(A569,PCN!A$2:Q$9999,12,FALSE))</f>
        <v>0</v>
      </c>
      <c r="V569" s="21">
        <f>IF(A569="NA","",VLOOKUP(A569,PCN!A$2:Q$9999,14,FALSE))</f>
        <v>0</v>
      </c>
      <c r="W569" s="21">
        <f>IF(A569="NA","",VLOOKUP(A569,PCN!A$2:Q$9999,15,FALSE))</f>
        <v>0</v>
      </c>
      <c r="X569" s="21">
        <f>IF(A569="NA","",VLOOKUP(A569,TN_DOC!A$2:I$9999,8,FALSE))</f>
        <v>0.38219999999999998</v>
      </c>
      <c r="Y569" s="21">
        <f>IF(A569="NA","",VLOOKUP(A569,TN_DOC!A$2:I$9999,9,FALSE))</f>
        <v>3.3029999999999999</v>
      </c>
      <c r="Z569" s="3"/>
    </row>
    <row r="570" spans="1:26" x14ac:dyDescent="0.2">
      <c r="A570" s="3">
        <v>11536</v>
      </c>
      <c r="B570" s="10" t="str">
        <f>IF(A570="NA","",VLOOKUP(A570,'QAQC ID Reference Page'!A$2:G$10999,2,FALSE))</f>
        <v>OBS1121</v>
      </c>
      <c r="C570" s="20">
        <f>IF(A570="NA","",VLOOKUP(A570,'QAQC ID Reference Page'!A$2:G$10999,3,FALSE))</f>
        <v>44518</v>
      </c>
      <c r="D570" s="12">
        <f>IF(A570="NA","",VLOOKUP(A570,'QAQC ID Reference Page'!A$2:G$10999,4,FALSE))</f>
        <v>0.35416666666666669</v>
      </c>
      <c r="E570" s="3">
        <f>IF(A570="NA","",VLOOKUP(A570,'QAQC ID Reference Page'!A$2:G$10999,5,FALSE))</f>
        <v>1034</v>
      </c>
      <c r="F570" s="3" t="str">
        <f>IF(A570="NA","",VLOOKUP(A570,'QAQC ID Reference Page'!A$2:G$10999,6,FALSE))</f>
        <v>WB</v>
      </c>
      <c r="G570" s="3" t="str">
        <f>IF(A570="NA","",VLOOKUP(A570,'QAQC ID Reference Page'!A$2:G$10999,7,FALSE))</f>
        <v>B</v>
      </c>
      <c r="H570" s="21">
        <f>IF(A570="NA","",VLOOKUP(A570,'Water Data'!G$2:O$9999,2,FALSE))</f>
        <v>8.25</v>
      </c>
      <c r="I570" s="21">
        <f>IF(A570="NA","",VLOOKUP(A570,'Water Data'!G$2:O$9999,3,FALSE))</f>
        <v>19.8</v>
      </c>
      <c r="J570" s="3">
        <f>IF(A570="NA","",VLOOKUP(A570,'Water Data'!G$2:O$9999,4,FALSE))</f>
        <v>14.91</v>
      </c>
      <c r="K570" s="3">
        <f>IF(A570="NA","",VLOOKUP(A570,'Water Data'!G$2:O$9999,6,FALSE))</f>
        <v>7.94</v>
      </c>
      <c r="L570" s="26">
        <f>IF(A570="NA","",VLOOKUP(A570,'Water Data'!G$2:O$9999,9,FALSE))</f>
        <v>14.59</v>
      </c>
      <c r="M570" s="22">
        <f>IF(A570="NA","",VLOOKUP(A570,Nutrients!A$2:L$9999,8,FALSE))</f>
        <v>11.85</v>
      </c>
      <c r="N570" s="22">
        <f>IF(A570="NA","",VLOOKUP(A570,Nutrients!A$2:L$9999,9,FALSE))</f>
        <v>0.24</v>
      </c>
      <c r="O570" s="23">
        <f>IF(A570="NA","",VLOOKUP(A570,Nutrients!A$2:L$9999,10,FALSE))</f>
        <v>0.155</v>
      </c>
      <c r="P570" s="22">
        <f>IF(A570="NA","",VLOOKUP(A570,Nutrients!A$2:L$9999,11,FALSE))</f>
        <v>0.71</v>
      </c>
      <c r="Q570" s="24">
        <f>IF(A570="NA","",VLOOKUP(A570,Nutrients!A$2:L$9999,12,FALSE))</f>
        <v>103.12</v>
      </c>
      <c r="R570" s="26">
        <f>IF(A570="NA","",VLOOKUP(A570,Chla!A$2:O$9999,15,FALSE))</f>
        <v>23.029836</v>
      </c>
      <c r="S570" s="3">
        <f>IF(A570="NA","",VLOOKUP(A570,TSS!A$2:L$9999,12,FALSE))</f>
        <v>56</v>
      </c>
      <c r="T570" s="21">
        <f>IF(A570="NA","",VLOOKUP(A570,PCN!A$2:Q$9999,11,FALSE))</f>
        <v>0</v>
      </c>
      <c r="U570" s="21">
        <f>IF(A570="NA","",VLOOKUP(A570,PCN!A$2:Q$9999,12,FALSE))</f>
        <v>0</v>
      </c>
      <c r="V570" s="21">
        <f>IF(A570="NA","",VLOOKUP(A570,PCN!A$2:Q$9999,14,FALSE))</f>
        <v>0</v>
      </c>
      <c r="W570" s="21">
        <f>IF(A570="NA","",VLOOKUP(A570,PCN!A$2:Q$9999,15,FALSE))</f>
        <v>0</v>
      </c>
      <c r="X570" s="21">
        <f>IF(A570="NA","",VLOOKUP(A570,TN_DOC!A$2:I$9999,8,FALSE))</f>
        <v>0.17080000000000001</v>
      </c>
      <c r="Y570" s="21">
        <f>IF(A570="NA","",VLOOKUP(A570,TN_DOC!A$2:I$9999,9,FALSE))</f>
        <v>1.31</v>
      </c>
      <c r="Z570" s="3"/>
    </row>
    <row r="571" spans="1:26" x14ac:dyDescent="0.2">
      <c r="A571" s="3">
        <v>11533</v>
      </c>
      <c r="B571" s="10" t="str">
        <f>IF(A571="NA","",VLOOKUP(A571,'QAQC ID Reference Page'!A$2:G$10999,2,FALSE))</f>
        <v>OBS1121</v>
      </c>
      <c r="C571" s="20">
        <f>IF(A571="NA","",VLOOKUP(A571,'QAQC ID Reference Page'!A$2:G$10999,3,FALSE))</f>
        <v>44518</v>
      </c>
      <c r="D571" s="12">
        <f>IF(A571="NA","",VLOOKUP(A571,'QAQC ID Reference Page'!A$2:G$10999,4,FALSE))</f>
        <v>0.37638888888888888</v>
      </c>
      <c r="E571" s="3">
        <f>IF(A571="NA","",VLOOKUP(A571,'QAQC ID Reference Page'!A$2:G$10999,5,FALSE))</f>
        <v>1005</v>
      </c>
      <c r="F571" s="3" t="str">
        <f>IF(A571="NA","",VLOOKUP(A571,'QAQC ID Reference Page'!A$2:G$10999,6,FALSE))</f>
        <v>C9</v>
      </c>
      <c r="G571" s="3" t="str">
        <f>IF(A571="NA","",VLOOKUP(A571,'QAQC ID Reference Page'!A$2:G$10999,7,FALSE))</f>
        <v>S</v>
      </c>
      <c r="H571" s="21">
        <f>IF(A571="NA","",VLOOKUP(A571,'Water Data'!G$2:O$9999,2,FALSE))</f>
        <v>8.25</v>
      </c>
      <c r="I571" s="21">
        <f>IF(A571="NA","",VLOOKUP(A571,'Water Data'!G$2:O$9999,3,FALSE))</f>
        <v>18.5</v>
      </c>
      <c r="J571" s="3">
        <f>IF(A571="NA","",VLOOKUP(A571,'Water Data'!G$2:O$9999,4,FALSE))</f>
        <v>18.79</v>
      </c>
      <c r="K571" s="3">
        <f>IF(A571="NA","",VLOOKUP(A571,'Water Data'!G$2:O$9999,6,FALSE))</f>
        <v>8.15</v>
      </c>
      <c r="L571" s="26">
        <f>IF(A571="NA","",VLOOKUP(A571,'Water Data'!G$2:O$9999,9,FALSE))</f>
        <v>18.43333333</v>
      </c>
      <c r="M571" s="22">
        <f>IF(A571="NA","",VLOOKUP(A571,Nutrients!A$2:L$9999,8,FALSE))</f>
        <v>-0.04</v>
      </c>
      <c r="N571" s="22">
        <f>IF(A571="NA","",VLOOKUP(A571,Nutrients!A$2:L$9999,9,FALSE))</f>
        <v>0.13</v>
      </c>
      <c r="O571" s="23">
        <f>IF(A571="NA","",VLOOKUP(A571,Nutrients!A$2:L$9999,10,FALSE))</f>
        <v>-4.0000000000000001E-3</v>
      </c>
      <c r="P571" s="22">
        <f>IF(A571="NA","",VLOOKUP(A571,Nutrients!A$2:L$9999,11,FALSE))</f>
        <v>0.82</v>
      </c>
      <c r="Q571" s="24">
        <f>IF(A571="NA","",VLOOKUP(A571,Nutrients!A$2:L$9999,12,FALSE))</f>
        <v>72.489999999999995</v>
      </c>
      <c r="R571" s="26">
        <f>IF(A571="NA","",VLOOKUP(A571,Chla!A$2:O$9999,15,FALSE))</f>
        <v>10.303612000000001</v>
      </c>
      <c r="S571" s="3">
        <f>IF(A571="NA","",VLOOKUP(A571,TSS!A$2:L$9999,12,FALSE))</f>
        <v>60</v>
      </c>
      <c r="T571" s="21">
        <f>IF(A571="NA","",VLOOKUP(A571,PCN!A$2:Q$9999,11,FALSE))</f>
        <v>0</v>
      </c>
      <c r="U571" s="21">
        <f>IF(A571="NA","",VLOOKUP(A571,PCN!A$2:Q$9999,12,FALSE))</f>
        <v>0</v>
      </c>
      <c r="V571" s="21">
        <f>IF(A571="NA","",VLOOKUP(A571,PCN!A$2:Q$9999,14,FALSE))</f>
        <v>0</v>
      </c>
      <c r="W571" s="21">
        <f>IF(A571="NA","",VLOOKUP(A571,PCN!A$2:Q$9999,15,FALSE))</f>
        <v>0</v>
      </c>
      <c r="X571" s="21">
        <f>IF(A571="NA","",VLOOKUP(A571,TN_DOC!A$2:I$9999,8,FALSE))</f>
        <v>0.2054</v>
      </c>
      <c r="Y571" s="21">
        <f>IF(A571="NA","",VLOOKUP(A571,TN_DOC!A$2:I$9999,9,FALSE))</f>
        <v>3.5830000000000002</v>
      </c>
      <c r="Z571" s="3"/>
    </row>
    <row r="572" spans="1:26" x14ac:dyDescent="0.2">
      <c r="A572" s="3">
        <v>11540</v>
      </c>
      <c r="B572" s="10" t="str">
        <f>IF(A572="NA","",VLOOKUP(A572,'QAQC ID Reference Page'!A$2:G$10999,2,FALSE))</f>
        <v>OBS1121</v>
      </c>
      <c r="C572" s="20">
        <f>IF(A572="NA","",VLOOKUP(A572,'QAQC ID Reference Page'!A$2:G$10999,3,FALSE))</f>
        <v>44518</v>
      </c>
      <c r="D572" s="12">
        <f>IF(A572="NA","",VLOOKUP(A572,'QAQC ID Reference Page'!A$2:G$10999,4,FALSE))</f>
        <v>0.4152777777777778</v>
      </c>
      <c r="E572" s="3">
        <f>IF(A572="NA","",VLOOKUP(A572,'QAQC ID Reference Page'!A$2:G$10999,5,FALSE))</f>
        <v>1032</v>
      </c>
      <c r="F572" s="3" t="str">
        <f>IF(A572="NA","",VLOOKUP(A572,'QAQC ID Reference Page'!A$2:G$10999,6,FALSE))</f>
        <v>C7C</v>
      </c>
      <c r="G572" s="3" t="str">
        <f>IF(A572="NA","",VLOOKUP(A572,'QAQC ID Reference Page'!A$2:G$10999,7,FALSE))</f>
        <v>S</v>
      </c>
      <c r="H572" s="21">
        <f>IF(A572="NA","",VLOOKUP(A572,'Water Data'!G$2:O$9999,2,FALSE))</f>
        <v>8.61</v>
      </c>
      <c r="I572" s="21">
        <f>IF(A572="NA","",VLOOKUP(A572,'Water Data'!G$2:O$9999,3,FALSE))</f>
        <v>18.7</v>
      </c>
      <c r="J572" s="3">
        <f>IF(A572="NA","",VLOOKUP(A572,'Water Data'!G$2:O$9999,4,FALSE))</f>
        <v>18.79</v>
      </c>
      <c r="K572" s="3">
        <f>IF(A572="NA","",VLOOKUP(A572,'Water Data'!G$2:O$9999,6,FALSE))</f>
        <v>8.19</v>
      </c>
      <c r="L572" s="26">
        <f>IF(A572="NA","",VLOOKUP(A572,'Water Data'!G$2:O$9999,9,FALSE))</f>
        <v>18.526666670000001</v>
      </c>
      <c r="M572" s="22">
        <f>IF(A572="NA","",VLOOKUP(A572,Nutrients!A$2:L$9999,8,FALSE))</f>
        <v>0.19</v>
      </c>
      <c r="N572" s="22">
        <f>IF(A572="NA","",VLOOKUP(A572,Nutrients!A$2:L$9999,9,FALSE))</f>
        <v>0.42</v>
      </c>
      <c r="O572" s="23">
        <f>IF(A572="NA","",VLOOKUP(A572,Nutrients!A$2:L$9999,10,FALSE))</f>
        <v>-6.0000000000000001E-3</v>
      </c>
      <c r="P572" s="22">
        <f>IF(A572="NA","",VLOOKUP(A572,Nutrients!A$2:L$9999,11,FALSE))</f>
        <v>-0.08</v>
      </c>
      <c r="Q572" s="24">
        <f>IF(A572="NA","",VLOOKUP(A572,Nutrients!A$2:L$9999,12,FALSE))</f>
        <v>77.63</v>
      </c>
      <c r="R572" s="26">
        <f>IF(A572="NA","",VLOOKUP(A572,Chla!A$2:O$9999,15,FALSE))</f>
        <v>3.0749960000000005</v>
      </c>
      <c r="S572" s="3">
        <f>IF(A572="NA","",VLOOKUP(A572,TSS!A$2:L$9999,12,FALSE))</f>
        <v>56</v>
      </c>
      <c r="T572" s="21">
        <f>IF(A572="NA","",VLOOKUP(A572,PCN!A$2:Q$9999,11,FALSE))</f>
        <v>0</v>
      </c>
      <c r="U572" s="21">
        <f>IF(A572="NA","",VLOOKUP(A572,PCN!A$2:Q$9999,12,FALSE))</f>
        <v>0</v>
      </c>
      <c r="V572" s="21">
        <f>IF(A572="NA","",VLOOKUP(A572,PCN!A$2:Q$9999,14,FALSE))</f>
        <v>0</v>
      </c>
      <c r="W572" s="21">
        <f>IF(A572="NA","",VLOOKUP(A572,PCN!A$2:Q$9999,15,FALSE))</f>
        <v>0</v>
      </c>
      <c r="X572" s="21">
        <f>IF(A572="NA","",VLOOKUP(A572,TN_DOC!A$2:I$9999,8,FALSE))</f>
        <v>2.767E-2</v>
      </c>
      <c r="Y572" s="21">
        <f>IF(A572="NA","",VLOOKUP(A572,TN_DOC!A$2:I$9999,9,FALSE))</f>
        <v>0.9748</v>
      </c>
      <c r="Z572" s="3"/>
    </row>
    <row r="573" spans="1:26" x14ac:dyDescent="0.2">
      <c r="A573" s="3">
        <v>11541</v>
      </c>
      <c r="B573" s="10" t="str">
        <f>IF(A573="NA","",VLOOKUP(A573,'QAQC ID Reference Page'!A$2:G$10999,2,FALSE))</f>
        <v>OBS1121</v>
      </c>
      <c r="C573" s="20">
        <f>IF(A573="NA","",VLOOKUP(A573,'QAQC ID Reference Page'!A$2:G$10999,3,FALSE))</f>
        <v>44518</v>
      </c>
      <c r="D573" s="12">
        <f>IF(A573="NA","",VLOOKUP(A573,'QAQC ID Reference Page'!A$2:G$10999,4,FALSE))</f>
        <v>0.4152777777777778</v>
      </c>
      <c r="E573" s="3">
        <f>IF(A573="NA","",VLOOKUP(A573,'QAQC ID Reference Page'!A$2:G$10999,5,FALSE))</f>
        <v>1015</v>
      </c>
      <c r="F573" s="3" t="str">
        <f>IF(A573="NA","",VLOOKUP(A573,'QAQC ID Reference Page'!A$2:G$10999,6,FALSE))</f>
        <v>C7C</v>
      </c>
      <c r="G573" s="3" t="str">
        <f>IF(A573="NA","",VLOOKUP(A573,'QAQC ID Reference Page'!A$2:G$10999,7,FALSE))</f>
        <v>B</v>
      </c>
      <c r="H573" s="21">
        <f>IF(A573="NA","",VLOOKUP(A573,'Water Data'!G$2:O$9999,2,FALSE))</f>
        <v>7.4</v>
      </c>
      <c r="I573" s="21">
        <f>IF(A573="NA","",VLOOKUP(A573,'Water Data'!G$2:O$9999,3,FALSE))</f>
        <v>19.600000000000001</v>
      </c>
      <c r="J573" s="3">
        <f>IF(A573="NA","",VLOOKUP(A573,'Water Data'!G$2:O$9999,4,FALSE))</f>
        <v>25.75</v>
      </c>
      <c r="K573" s="3">
        <f>IF(A573="NA","",VLOOKUP(A573,'Water Data'!G$2:O$9999,6,FALSE))</f>
        <v>8.15</v>
      </c>
      <c r="L573" s="26">
        <f>IF(A573="NA","",VLOOKUP(A573,'Water Data'!G$2:O$9999,9,FALSE))</f>
        <v>21.78</v>
      </c>
      <c r="M573" s="22">
        <f>IF(A573="NA","",VLOOKUP(A573,Nutrients!A$2:L$9999,8,FALSE))</f>
        <v>0.54</v>
      </c>
      <c r="N573" s="22">
        <f>IF(A573="NA","",VLOOKUP(A573,Nutrients!A$2:L$9999,9,FALSE))</f>
        <v>0.55000000000000004</v>
      </c>
      <c r="O573" s="23">
        <f>IF(A573="NA","",VLOOKUP(A573,Nutrients!A$2:L$9999,10,FALSE))</f>
        <v>1E-3</v>
      </c>
      <c r="P573" s="22">
        <f>IF(A573="NA","",VLOOKUP(A573,Nutrients!A$2:L$9999,11,FALSE))</f>
        <v>-0.48</v>
      </c>
      <c r="Q573" s="24">
        <f>IF(A573="NA","",VLOOKUP(A573,Nutrients!A$2:L$9999,12,FALSE))</f>
        <v>51.45</v>
      </c>
      <c r="R573" s="26">
        <f>IF(A573="NA","",VLOOKUP(A573,Chla!A$2:O$9999,15,FALSE))</f>
        <v>9.6376120000000007</v>
      </c>
      <c r="S573" s="3">
        <f>IF(A573="NA","",VLOOKUP(A573,TSS!A$2:L$9999,12,FALSE))</f>
        <v>88</v>
      </c>
      <c r="T573" s="21">
        <f>IF(A573="NA","",VLOOKUP(A573,PCN!A$2:Q$9999,11,FALSE))</f>
        <v>0</v>
      </c>
      <c r="U573" s="21">
        <f>IF(A573="NA","",VLOOKUP(A573,PCN!A$2:Q$9999,12,FALSE))</f>
        <v>0</v>
      </c>
      <c r="V573" s="21">
        <f>IF(A573="NA","",VLOOKUP(A573,PCN!A$2:Q$9999,14,FALSE))</f>
        <v>0</v>
      </c>
      <c r="W573" s="21">
        <f>IF(A573="NA","",VLOOKUP(A573,PCN!A$2:Q$9999,15,FALSE))</f>
        <v>0</v>
      </c>
      <c r="X573" s="21">
        <f>IF(A573="NA","",VLOOKUP(A573,TN_DOC!A$2:I$9999,8,FALSE))</f>
        <v>6.7070000000000005E-2</v>
      </c>
      <c r="Y573" s="21">
        <f>IF(A573="NA","",VLOOKUP(A573,TN_DOC!A$2:I$9999,9,FALSE))</f>
        <v>1.8320000000000001</v>
      </c>
      <c r="Z573" s="3"/>
    </row>
    <row r="574" spans="1:26" x14ac:dyDescent="0.2">
      <c r="A574" s="3">
        <v>11534</v>
      </c>
      <c r="B574" s="10" t="str">
        <f>IF(A574="NA","",VLOOKUP(A574,'QAQC ID Reference Page'!A$2:G$10999,2,FALSE))</f>
        <v>OBS1121</v>
      </c>
      <c r="C574" s="20">
        <f>IF(A574="NA","",VLOOKUP(A574,'QAQC ID Reference Page'!A$2:G$10999,3,FALSE))</f>
        <v>44518</v>
      </c>
      <c r="D574" s="12">
        <f>IF(A574="NA","",VLOOKUP(A574,'QAQC ID Reference Page'!A$2:G$10999,4,FALSE))</f>
        <v>0.44444444444444442</v>
      </c>
      <c r="E574" s="3">
        <f>IF(A574="NA","",VLOOKUP(A574,'QAQC ID Reference Page'!A$2:G$10999,5,FALSE))</f>
        <v>1013</v>
      </c>
      <c r="F574" s="3" t="str">
        <f>IF(A574="NA","",VLOOKUP(A574,'QAQC ID Reference Page'!A$2:G$10999,6,FALSE))</f>
        <v>C5-1</v>
      </c>
      <c r="G574" s="3" t="str">
        <f>IF(A574="NA","",VLOOKUP(A574,'QAQC ID Reference Page'!A$2:G$10999,7,FALSE))</f>
        <v>S</v>
      </c>
      <c r="H574" s="21">
        <f>IF(A574="NA","",VLOOKUP(A574,'Water Data'!G$2:O$9999,2,FALSE))</f>
        <v>8.51</v>
      </c>
      <c r="I574" s="21">
        <f>IF(A574="NA","",VLOOKUP(A574,'Water Data'!G$2:O$9999,3,FALSE))</f>
        <v>19.2</v>
      </c>
      <c r="J574" s="3">
        <f>IF(A574="NA","",VLOOKUP(A574,'Water Data'!G$2:O$9999,4,FALSE))</f>
        <v>17.53</v>
      </c>
      <c r="K574" s="3">
        <f>IF(A574="NA","",VLOOKUP(A574,'Water Data'!G$2:O$9999,6,FALSE))</f>
        <v>7.94</v>
      </c>
      <c r="L574" s="26">
        <f>IF(A574="NA","",VLOOKUP(A574,'Water Data'!G$2:O$9999,9,FALSE))</f>
        <v>18.39</v>
      </c>
      <c r="M574" s="22">
        <f>IF(A574="NA","",VLOOKUP(A574,Nutrients!A$2:L$9999,8,FALSE))</f>
        <v>0.3</v>
      </c>
      <c r="N574" s="22">
        <f>IF(A574="NA","",VLOOKUP(A574,Nutrients!A$2:L$9999,9,FALSE))</f>
        <v>0.1</v>
      </c>
      <c r="O574" s="23">
        <f>IF(A574="NA","",VLOOKUP(A574,Nutrients!A$2:L$9999,10,FALSE))</f>
        <v>1E-3</v>
      </c>
      <c r="P574" s="22">
        <f>IF(A574="NA","",VLOOKUP(A574,Nutrients!A$2:L$9999,11,FALSE))</f>
        <v>4.01</v>
      </c>
      <c r="Q574" s="24">
        <f>IF(A574="NA","",VLOOKUP(A574,Nutrients!A$2:L$9999,12,FALSE))</f>
        <v>62.85</v>
      </c>
      <c r="R574" s="26">
        <f>IF(A574="NA","",VLOOKUP(A574,Chla!A$2:O$9999,15,FALSE))</f>
        <v>4.4391120000000006</v>
      </c>
      <c r="S574" s="3">
        <f>IF(A574="NA","",VLOOKUP(A574,TSS!A$2:L$9999,12,FALSE))</f>
        <v>60</v>
      </c>
      <c r="T574" s="21">
        <f>IF(A574="NA","",VLOOKUP(A574,PCN!A$2:Q$9999,11,FALSE))</f>
        <v>0</v>
      </c>
      <c r="U574" s="21">
        <f>IF(A574="NA","",VLOOKUP(A574,PCN!A$2:Q$9999,12,FALSE))</f>
        <v>0</v>
      </c>
      <c r="V574" s="21">
        <f>IF(A574="NA","",VLOOKUP(A574,PCN!A$2:Q$9999,14,FALSE))</f>
        <v>0</v>
      </c>
      <c r="W574" s="21">
        <f>IF(A574="NA","",VLOOKUP(A574,PCN!A$2:Q$9999,15,FALSE))</f>
        <v>0</v>
      </c>
      <c r="X574" s="21">
        <f>IF(A574="NA","",VLOOKUP(A574,TN_DOC!A$2:I$9999,8,FALSE))</f>
        <v>1.1759999999999999</v>
      </c>
      <c r="Y574" s="21">
        <f>IF(A574="NA","",VLOOKUP(A574,TN_DOC!A$2:I$9999,9,FALSE))</f>
        <v>22.39</v>
      </c>
      <c r="Z574" s="3"/>
    </row>
    <row r="575" spans="1:26" x14ac:dyDescent="0.2">
      <c r="A575" s="3">
        <v>11532</v>
      </c>
      <c r="B575" s="10" t="str">
        <f>IF(A575="NA","",VLOOKUP(A575,'QAQC ID Reference Page'!A$2:G$10999,2,FALSE))</f>
        <v>OBS1121</v>
      </c>
      <c r="C575" s="20">
        <f>IF(A575="NA","",VLOOKUP(A575,'QAQC ID Reference Page'!A$2:G$10999,3,FALSE))</f>
        <v>44518</v>
      </c>
      <c r="D575" s="12">
        <f>IF(A575="NA","",VLOOKUP(A575,'QAQC ID Reference Page'!A$2:G$10999,4,FALSE))</f>
        <v>0.4548611111111111</v>
      </c>
      <c r="E575" s="3">
        <f>IF(A575="NA","",VLOOKUP(A575,'QAQC ID Reference Page'!A$2:G$10999,5,FALSE))</f>
        <v>1033</v>
      </c>
      <c r="F575" s="3" t="str">
        <f>IF(A575="NA","",VLOOKUP(A575,'QAQC ID Reference Page'!A$2:G$10999,6,FALSE))</f>
        <v>C4</v>
      </c>
      <c r="G575" s="3" t="str">
        <f>IF(A575="NA","",VLOOKUP(A575,'QAQC ID Reference Page'!A$2:G$10999,7,FALSE))</f>
        <v>S</v>
      </c>
      <c r="H575" s="21">
        <f>IF(A575="NA","",VLOOKUP(A575,'Water Data'!G$2:O$9999,2,FALSE))</f>
        <v>8.14</v>
      </c>
      <c r="I575" s="21">
        <f>IF(A575="NA","",VLOOKUP(A575,'Water Data'!G$2:O$9999,3,FALSE))</f>
        <v>20.100000000000001</v>
      </c>
      <c r="J575" s="3">
        <f>IF(A575="NA","",VLOOKUP(A575,'Water Data'!G$2:O$9999,4,FALSE))</f>
        <v>19.010000000000002</v>
      </c>
      <c r="K575" s="3">
        <f>IF(A575="NA","",VLOOKUP(A575,'Water Data'!G$2:O$9999,6,FALSE))</f>
        <v>8.1300000000000008</v>
      </c>
      <c r="L575" s="26">
        <f>IF(A575="NA","",VLOOKUP(A575,'Water Data'!G$2:O$9999,9,FALSE))</f>
        <v>18.516666669999999</v>
      </c>
      <c r="M575" s="22">
        <f>IF(A575="NA","",VLOOKUP(A575,Nutrients!A$2:L$9999,8,FALSE))</f>
        <v>0.39</v>
      </c>
      <c r="N575" s="22">
        <f>IF(A575="NA","",VLOOKUP(A575,Nutrients!A$2:L$9999,9,FALSE))</f>
        <v>0.25</v>
      </c>
      <c r="O575" s="23">
        <f>IF(A575="NA","",VLOOKUP(A575,Nutrients!A$2:L$9999,10,FALSE))</f>
        <v>1E-3</v>
      </c>
      <c r="P575" s="22">
        <f>IF(A575="NA","",VLOOKUP(A575,Nutrients!A$2:L$9999,11,FALSE))</f>
        <v>1.08</v>
      </c>
      <c r="Q575" s="24">
        <f>IF(A575="NA","",VLOOKUP(A575,Nutrients!A$2:L$9999,12,FALSE))</f>
        <v>134.52000000000001</v>
      </c>
      <c r="R575" s="26">
        <f>IF(A575="NA","",VLOOKUP(A575,Chla!A$2:O$9999,15,FALSE))</f>
        <v>6.7920160000000003</v>
      </c>
      <c r="S575" s="3">
        <f>IF(A575="NA","",VLOOKUP(A575,TSS!A$2:L$9999,12,FALSE))</f>
        <v>72</v>
      </c>
      <c r="T575" s="21">
        <f>IF(A575="NA","",VLOOKUP(A575,PCN!A$2:Q$9999,11,FALSE))</f>
        <v>0</v>
      </c>
      <c r="U575" s="21">
        <f>IF(A575="NA","",VLOOKUP(A575,PCN!A$2:Q$9999,12,FALSE))</f>
        <v>0</v>
      </c>
      <c r="V575" s="21">
        <f>IF(A575="NA","",VLOOKUP(A575,PCN!A$2:Q$9999,14,FALSE))</f>
        <v>0</v>
      </c>
      <c r="W575" s="21">
        <f>IF(A575="NA","",VLOOKUP(A575,PCN!A$2:Q$9999,15,FALSE))</f>
        <v>0</v>
      </c>
      <c r="X575" s="21">
        <f>IF(A575="NA","",VLOOKUP(A575,TN_DOC!A$2:I$9999,8,FALSE))</f>
        <v>0.1764</v>
      </c>
      <c r="Y575" s="21">
        <f>IF(A575="NA","",VLOOKUP(A575,TN_DOC!A$2:I$9999,9,FALSE))</f>
        <v>5.008</v>
      </c>
      <c r="Z575" s="3"/>
    </row>
    <row r="576" spans="1:26" x14ac:dyDescent="0.2">
      <c r="A576" s="3">
        <v>11535</v>
      </c>
      <c r="B576" s="10" t="str">
        <f>IF(A576="NA","",VLOOKUP(A576,'QAQC ID Reference Page'!A$2:G$10999,2,FALSE))</f>
        <v>OBS1121</v>
      </c>
      <c r="C576" s="20">
        <f>IF(A576="NA","",VLOOKUP(A576,'QAQC ID Reference Page'!A$2:G$10999,3,FALSE))</f>
        <v>44518</v>
      </c>
      <c r="D576" s="12">
        <f>IF(A576="NA","",VLOOKUP(A576,'QAQC ID Reference Page'!A$2:G$10999,4,FALSE))</f>
        <v>0.47083333333333333</v>
      </c>
      <c r="E576" s="3">
        <f>IF(A576="NA","",VLOOKUP(A576,'QAQC ID Reference Page'!A$2:G$10999,5,FALSE))</f>
        <v>1021</v>
      </c>
      <c r="F576" s="3" t="str">
        <f>IF(A576="NA","",VLOOKUP(A576,'QAQC ID Reference Page'!A$2:G$10999,6,FALSE))</f>
        <v>WFR</v>
      </c>
      <c r="G576" s="3" t="str">
        <f>IF(A576="NA","",VLOOKUP(A576,'QAQC ID Reference Page'!A$2:G$10999,7,FALSE))</f>
        <v>S</v>
      </c>
      <c r="H576" s="21">
        <f>IF(A576="NA","",VLOOKUP(A576,'Water Data'!G$2:O$9999,2,FALSE))</f>
        <v>7.52</v>
      </c>
      <c r="I576" s="21">
        <f>IF(A576="NA","",VLOOKUP(A576,'Water Data'!G$2:O$9999,3,FALSE))</f>
        <v>20</v>
      </c>
      <c r="J576" s="3">
        <f>IF(A576="NA","",VLOOKUP(A576,'Water Data'!G$2:O$9999,4,FALSE))</f>
        <v>22.95</v>
      </c>
      <c r="K576" s="3">
        <f>IF(A576="NA","",VLOOKUP(A576,'Water Data'!G$2:O$9999,6,FALSE))</f>
        <v>7.75</v>
      </c>
      <c r="L576" s="26">
        <f>IF(A576="NA","",VLOOKUP(A576,'Water Data'!G$2:O$9999,9,FALSE))</f>
        <v>21.143333330000001</v>
      </c>
      <c r="M576" s="22">
        <f>IF(A576="NA","",VLOOKUP(A576,Nutrients!A$2:L$9999,8,FALSE))</f>
        <v>0.51</v>
      </c>
      <c r="N576" s="22">
        <f>IF(A576="NA","",VLOOKUP(A576,Nutrients!A$2:L$9999,9,FALSE))</f>
        <v>0.32</v>
      </c>
      <c r="O576" s="23">
        <f>IF(A576="NA","",VLOOKUP(A576,Nutrients!A$2:L$9999,10,FALSE))</f>
        <v>2E-3</v>
      </c>
      <c r="P576" s="22">
        <f>IF(A576="NA","",VLOOKUP(A576,Nutrients!A$2:L$9999,11,FALSE))</f>
        <v>0.33</v>
      </c>
      <c r="Q576" s="24">
        <f>IF(A576="NA","",VLOOKUP(A576,Nutrients!A$2:L$9999,12,FALSE))</f>
        <v>38.19</v>
      </c>
      <c r="R576" s="26">
        <f>IF(A576="NA","",VLOOKUP(A576,Chla!A$2:O$9999,15,FALSE))</f>
        <v>3.7392199999999995</v>
      </c>
      <c r="S576" s="3">
        <f>IF(A576="NA","",VLOOKUP(A576,TSS!A$2:L$9999,12,FALSE))</f>
        <v>72</v>
      </c>
      <c r="T576" s="21">
        <f>IF(A576="NA","",VLOOKUP(A576,PCN!A$2:Q$9999,11,FALSE))</f>
        <v>0</v>
      </c>
      <c r="U576" s="21">
        <f>IF(A576="NA","",VLOOKUP(A576,PCN!A$2:Q$9999,12,FALSE))</f>
        <v>0</v>
      </c>
      <c r="V576" s="21">
        <f>IF(A576="NA","",VLOOKUP(A576,PCN!A$2:Q$9999,14,FALSE))</f>
        <v>0</v>
      </c>
      <c r="W576" s="21">
        <f>IF(A576="NA","",VLOOKUP(A576,PCN!A$2:Q$9999,15,FALSE))</f>
        <v>0</v>
      </c>
      <c r="X576" s="21">
        <f>IF(A576="NA","",VLOOKUP(A576,TN_DOC!A$2:I$9999,8,FALSE))</f>
        <v>0.15090000000000001</v>
      </c>
      <c r="Y576" s="21">
        <f>IF(A576="NA","",VLOOKUP(A576,TN_DOC!A$2:I$9999,9,FALSE))</f>
        <v>2.944</v>
      </c>
      <c r="Z576" s="3"/>
    </row>
    <row r="577" spans="1:26" x14ac:dyDescent="0.2">
      <c r="A577" s="3">
        <v>11531</v>
      </c>
      <c r="B577" s="10" t="str">
        <f>IF(A577="NA","",VLOOKUP(A577,'QAQC ID Reference Page'!A$2:G$10999,2,FALSE))</f>
        <v>OBS1121</v>
      </c>
      <c r="C577" s="20">
        <f>IF(A577="NA","",VLOOKUP(A577,'QAQC ID Reference Page'!A$2:G$10999,3,FALSE))</f>
        <v>44518</v>
      </c>
      <c r="D577" s="12">
        <f>IF(A577="NA","",VLOOKUP(A577,'QAQC ID Reference Page'!A$2:G$10999,4,FALSE))</f>
        <v>0.48194444444444445</v>
      </c>
      <c r="E577" s="3">
        <f>IF(A577="NA","",VLOOKUP(A577,'QAQC ID Reference Page'!A$2:G$10999,5,FALSE))</f>
        <v>1006</v>
      </c>
      <c r="F577" s="3" t="str">
        <f>IF(A577="NA","",VLOOKUP(A577,'QAQC ID Reference Page'!A$2:G$10999,6,FALSE))</f>
        <v>BLB</v>
      </c>
      <c r="G577" s="3" t="str">
        <f>IF(A577="NA","",VLOOKUP(A577,'QAQC ID Reference Page'!A$2:G$10999,7,FALSE))</f>
        <v>S</v>
      </c>
      <c r="H577" s="21">
        <f>IF(A577="NA","",VLOOKUP(A577,'Water Data'!G$2:O$9999,2,FALSE))</f>
        <v>8.17</v>
      </c>
      <c r="I577" s="21">
        <f>IF(A577="NA","",VLOOKUP(A577,'Water Data'!G$2:O$9999,3,FALSE))</f>
        <v>19.899999999999999</v>
      </c>
      <c r="J577" s="26">
        <f>IF(A577="NA","",VLOOKUP(A577,'Water Data'!G$2:O$9999,4,FALSE))</f>
        <v>23.6</v>
      </c>
      <c r="K577" s="3">
        <f>IF(A577="NA","",VLOOKUP(A577,'Water Data'!G$2:O$9999,6,FALSE))</f>
        <v>8.1999999999999993</v>
      </c>
      <c r="L577" s="26">
        <f>IF(A577="NA","",VLOOKUP(A577,'Water Data'!G$2:O$9999,9,FALSE))</f>
        <v>20.766666669999999</v>
      </c>
      <c r="M577" s="22">
        <f>IF(A577="NA","",VLOOKUP(A577,Nutrients!A$2:L$9999,8,FALSE))</f>
        <v>-7.0000000000000007E-2</v>
      </c>
      <c r="N577" s="22">
        <f>IF(A577="NA","",VLOOKUP(A577,Nutrients!A$2:L$9999,9,FALSE))</f>
        <v>0.15</v>
      </c>
      <c r="O577" s="23">
        <f>IF(A577="NA","",VLOOKUP(A577,Nutrients!A$2:L$9999,10,FALSE))</f>
        <v>-6.0000000000000001E-3</v>
      </c>
      <c r="P577" s="22">
        <f>IF(A577="NA","",VLOOKUP(A577,Nutrients!A$2:L$9999,11,FALSE))</f>
        <v>0.53</v>
      </c>
      <c r="Q577" s="24">
        <f>IF(A577="NA","",VLOOKUP(A577,Nutrients!A$2:L$9999,12,FALSE))</f>
        <v>48.81</v>
      </c>
      <c r="R577" s="26">
        <f>IF(A577="NA","",VLOOKUP(A577,Chla!A$2:O$9999,15,FALSE))</f>
        <v>2.5083039999999999</v>
      </c>
      <c r="S577" s="3">
        <f>IF(A577="NA","",VLOOKUP(A577,TSS!A$2:L$9999,12,FALSE))</f>
        <v>68</v>
      </c>
      <c r="T577" s="21">
        <f>IF(A577="NA","",VLOOKUP(A577,PCN!A$2:Q$9999,11,FALSE))</f>
        <v>0</v>
      </c>
      <c r="U577" s="21">
        <f>IF(A577="NA","",VLOOKUP(A577,PCN!A$2:Q$9999,12,FALSE))</f>
        <v>0</v>
      </c>
      <c r="V577" s="21">
        <f>IF(A577="NA","",VLOOKUP(A577,PCN!A$2:Q$9999,14,FALSE))</f>
        <v>0</v>
      </c>
      <c r="W577" s="21">
        <f>IF(A577="NA","",VLOOKUP(A577,PCN!A$2:Q$9999,15,FALSE))</f>
        <v>0</v>
      </c>
      <c r="X577" s="21">
        <f>IF(A577="NA","",VLOOKUP(A577,TN_DOC!A$2:I$9999,8,FALSE))</f>
        <v>0.17369999999999999</v>
      </c>
      <c r="Y577" s="21">
        <f>IF(A577="NA","",VLOOKUP(A577,TN_DOC!A$2:I$9999,9,FALSE))</f>
        <v>2.9969999999999999</v>
      </c>
      <c r="Z577" s="3"/>
    </row>
    <row r="578" spans="1:26" x14ac:dyDescent="0.2">
      <c r="A578" s="3">
        <v>11525</v>
      </c>
      <c r="B578" s="10" t="str">
        <f>IF(A578="NA","",VLOOKUP(A578,'QAQC ID Reference Page'!A$2:G$10999,2,FALSE))</f>
        <v>OBS1121</v>
      </c>
      <c r="C578" s="20">
        <f>IF(A578="NA","",VLOOKUP(A578,'QAQC ID Reference Page'!A$2:G$10999,3,FALSE))</f>
        <v>44518</v>
      </c>
      <c r="D578" s="12">
        <f>IF(A578="NA","",VLOOKUP(A578,'QAQC ID Reference Page'!A$2:G$10999,4,FALSE))</f>
        <v>0.49652777777777779</v>
      </c>
      <c r="E578" s="3">
        <f>IF(A578="NA","",VLOOKUP(A578,'QAQC ID Reference Page'!A$2:G$10999,5,FALSE))</f>
        <v>1041</v>
      </c>
      <c r="F578" s="3" t="str">
        <f>IF(A578="NA","",VLOOKUP(A578,'QAQC ID Reference Page'!A$2:G$10999,6,FALSE))</f>
        <v>E1</v>
      </c>
      <c r="G578" s="3" t="str">
        <f>IF(A578="NA","",VLOOKUP(A578,'QAQC ID Reference Page'!A$2:G$10999,7,FALSE))</f>
        <v>S</v>
      </c>
      <c r="H578" s="21">
        <f>IF(A578="NA","",VLOOKUP(A578,'Water Data'!G$2:O$9999,2,FALSE))</f>
        <v>8.33</v>
      </c>
      <c r="I578" s="21">
        <f>IF(A578="NA","",VLOOKUP(A578,'Water Data'!G$2:O$9999,3,FALSE))</f>
        <v>20.2</v>
      </c>
      <c r="J578" s="3">
        <f>IF(A578="NA","",VLOOKUP(A578,'Water Data'!G$2:O$9999,4,FALSE))</f>
        <v>25.62</v>
      </c>
      <c r="K578" s="3">
        <f>IF(A578="NA","",VLOOKUP(A578,'Water Data'!G$2:O$9999,6,FALSE))</f>
        <v>8.34</v>
      </c>
      <c r="L578" s="26">
        <f>IF(A578="NA","",VLOOKUP(A578,'Water Data'!G$2:O$9999,9,FALSE))</f>
        <v>21.1</v>
      </c>
      <c r="M578" s="22">
        <f>IF(A578="NA","",VLOOKUP(A578,Nutrients!A$2:L$9999,8,FALSE))</f>
        <v>-0.11</v>
      </c>
      <c r="N578" s="22">
        <f>IF(A578="NA","",VLOOKUP(A578,Nutrients!A$2:L$9999,9,FALSE))</f>
        <v>0.42</v>
      </c>
      <c r="O578" s="23">
        <f>IF(A578="NA","",VLOOKUP(A578,Nutrients!A$2:L$9999,10,FALSE))</f>
        <v>-8.0000000000000002E-3</v>
      </c>
      <c r="P578" s="22">
        <f>IF(A578="NA","",VLOOKUP(A578,Nutrients!A$2:L$9999,11,FALSE))</f>
        <v>0.04</v>
      </c>
      <c r="Q578" s="24">
        <f>IF(A578="NA","",VLOOKUP(A578,Nutrients!A$2:L$9999,12,FALSE))</f>
        <v>21.08</v>
      </c>
      <c r="R578" s="26">
        <f>IF(A578="NA","",VLOOKUP(A578,Chla!A$2:O$9999,15,FALSE))</f>
        <v>2.1038200000000002</v>
      </c>
      <c r="S578" s="3">
        <f>IF(A578="NA","",VLOOKUP(A578,TSS!A$2:L$9999,12,FALSE))</f>
        <v>76</v>
      </c>
      <c r="T578" s="21">
        <f>IF(A578="NA","",VLOOKUP(A578,PCN!A$2:Q$9999,11,FALSE))</f>
        <v>0</v>
      </c>
      <c r="U578" s="21">
        <f>IF(A578="NA","",VLOOKUP(A578,PCN!A$2:Q$9999,12,FALSE))</f>
        <v>0</v>
      </c>
      <c r="V578" s="21">
        <f>IF(A578="NA","",VLOOKUP(A578,PCN!A$2:Q$9999,14,FALSE))</f>
        <v>0</v>
      </c>
      <c r="W578" s="21">
        <f>IF(A578="NA","",VLOOKUP(A578,PCN!A$2:Q$9999,15,FALSE))</f>
        <v>0</v>
      </c>
      <c r="X578" s="21">
        <f>IF(A578="NA","",VLOOKUP(A578,TN_DOC!A$2:I$9999,8,FALSE))</f>
        <v>1.3819999999999999</v>
      </c>
      <c r="Y578" s="21">
        <f>IF(A578="NA","",VLOOKUP(A578,TN_DOC!A$2:I$9999,9,FALSE))</f>
        <v>32.619999999999997</v>
      </c>
      <c r="Z578" s="3"/>
    </row>
    <row r="579" spans="1:26" x14ac:dyDescent="0.2">
      <c r="A579" s="3">
        <v>11526</v>
      </c>
      <c r="B579" s="10" t="str">
        <f>IF(A579="NA","",VLOOKUP(A579,'QAQC ID Reference Page'!A$2:G$10999,2,FALSE))</f>
        <v>OBS1121</v>
      </c>
      <c r="C579" s="20">
        <f>IF(A579="NA","",VLOOKUP(A579,'QAQC ID Reference Page'!A$2:G$10999,3,FALSE))</f>
        <v>44518</v>
      </c>
      <c r="D579" s="12">
        <f>IF(A579="NA","",VLOOKUP(A579,'QAQC ID Reference Page'!A$2:G$10999,4,FALSE))</f>
        <v>0.50763888888888886</v>
      </c>
      <c r="E579" s="3">
        <f>IF(A579="NA","",VLOOKUP(A579,'QAQC ID Reference Page'!A$2:G$10999,5,FALSE))</f>
        <v>1028</v>
      </c>
      <c r="F579" s="3" t="str">
        <f>IF(A579="NA","",VLOOKUP(A579,'QAQC ID Reference Page'!A$2:G$10999,6,FALSE))</f>
        <v>D1</v>
      </c>
      <c r="G579" s="3" t="str">
        <f>IF(A579="NA","",VLOOKUP(A579,'QAQC ID Reference Page'!A$2:G$10999,7,FALSE))</f>
        <v>S</v>
      </c>
      <c r="H579" s="21">
        <f>IF(A579="NA","",VLOOKUP(A579,'Water Data'!G$2:O$9999,2,FALSE))</f>
        <v>8.07</v>
      </c>
      <c r="I579" s="21">
        <f>IF(A579="NA","",VLOOKUP(A579,'Water Data'!G$2:O$9999,3,FALSE))</f>
        <v>20</v>
      </c>
      <c r="J579" s="3">
        <f>IF(A579="NA","",VLOOKUP(A579,'Water Data'!G$2:O$9999,4,FALSE))</f>
        <v>25.54</v>
      </c>
      <c r="K579" s="3">
        <f>IF(A579="NA","",VLOOKUP(A579,'Water Data'!G$2:O$9999,6,FALSE))</f>
        <v>8.19</v>
      </c>
      <c r="L579" s="26">
        <f>IF(A579="NA","",VLOOKUP(A579,'Water Data'!G$2:O$9999,9,FALSE))</f>
        <v>21.053333330000001</v>
      </c>
      <c r="M579" s="22">
        <f>IF(A579="NA","",VLOOKUP(A579,Nutrients!A$2:L$9999,8,FALSE))</f>
        <v>-0.21</v>
      </c>
      <c r="N579" s="22">
        <f>IF(A579="NA","",VLOOKUP(A579,Nutrients!A$2:L$9999,9,FALSE))</f>
        <v>0.25</v>
      </c>
      <c r="O579" s="23">
        <f>IF(A579="NA","",VLOOKUP(A579,Nutrients!A$2:L$9999,10,FALSE))</f>
        <v>-8.0000000000000002E-3</v>
      </c>
      <c r="P579" s="22">
        <f>IF(A579="NA","",VLOOKUP(A579,Nutrients!A$2:L$9999,11,FALSE))</f>
        <v>0</v>
      </c>
      <c r="Q579" s="24">
        <f>IF(A579="NA","",VLOOKUP(A579,Nutrients!A$2:L$9999,12,FALSE))</f>
        <v>50.44</v>
      </c>
      <c r="R579" s="26">
        <f>IF(A579="NA","",VLOOKUP(A579,Chla!A$2:O$9999,15,FALSE))</f>
        <v>1.7132480000000001</v>
      </c>
      <c r="S579" s="3">
        <f>IF(A579="NA","",VLOOKUP(A579,TSS!A$2:L$9999,12,FALSE))</f>
        <v>68</v>
      </c>
      <c r="T579" s="21">
        <f>IF(A579="NA","",VLOOKUP(A579,PCN!A$2:Q$9999,11,FALSE))</f>
        <v>0</v>
      </c>
      <c r="U579" s="21">
        <f>IF(A579="NA","",VLOOKUP(A579,PCN!A$2:Q$9999,12,FALSE))</f>
        <v>0</v>
      </c>
      <c r="V579" s="21">
        <f>IF(A579="NA","",VLOOKUP(A579,PCN!A$2:Q$9999,14,FALSE))</f>
        <v>0</v>
      </c>
      <c r="W579" s="21">
        <f>IF(A579="NA","",VLOOKUP(A579,PCN!A$2:Q$9999,15,FALSE))</f>
        <v>0</v>
      </c>
      <c r="X579" s="21">
        <f>IF(A579="NA","",VLOOKUP(A579,TN_DOC!A$2:I$9999,8,FALSE))</f>
        <v>0.12039999999999999</v>
      </c>
      <c r="Y579" s="21">
        <f>IF(A579="NA","",VLOOKUP(A579,TN_DOC!A$2:I$9999,9,FALSE))</f>
        <v>2.1469999999999998</v>
      </c>
      <c r="Z579" s="3"/>
    </row>
    <row r="580" spans="1:26" x14ac:dyDescent="0.2">
      <c r="A580" s="3">
        <v>11528</v>
      </c>
      <c r="B580" s="10" t="str">
        <f>IF(A580="NA","",VLOOKUP(A580,'QAQC ID Reference Page'!A$2:G$10999,2,FALSE))</f>
        <v>OBS1121</v>
      </c>
      <c r="C580" s="20">
        <f>IF(A580="NA","",VLOOKUP(A580,'QAQC ID Reference Page'!A$2:G$10999,3,FALSE))</f>
        <v>44518</v>
      </c>
      <c r="D580" s="12">
        <f>IF(A580="NA","",VLOOKUP(A580,'QAQC ID Reference Page'!A$2:G$10999,4,FALSE))</f>
        <v>0.52152777777777781</v>
      </c>
      <c r="E580" s="3">
        <f>IF(A580="NA","",VLOOKUP(A580,'QAQC ID Reference Page'!A$2:G$10999,5,FALSE))</f>
        <v>1042</v>
      </c>
      <c r="F580" s="3" t="str">
        <f>IF(A580="NA","",VLOOKUP(A580,'QAQC ID Reference Page'!A$2:G$10999,6,FALSE))</f>
        <v>C1</v>
      </c>
      <c r="G580" s="3" t="str">
        <f>IF(A580="NA","",VLOOKUP(A580,'QAQC ID Reference Page'!A$2:G$10999,7,FALSE))</f>
        <v>S</v>
      </c>
      <c r="H580" s="21">
        <f>IF(A580="NA","",VLOOKUP(A580,'Water Data'!G$2:O$9999,2,FALSE))</f>
        <v>7.97</v>
      </c>
      <c r="I580" s="21">
        <f>IF(A580="NA","",VLOOKUP(A580,'Water Data'!G$2:O$9999,3,FALSE))</f>
        <v>20</v>
      </c>
      <c r="J580" s="3">
        <f>IF(A580="NA","",VLOOKUP(A580,'Water Data'!G$2:O$9999,4,FALSE))</f>
        <v>27.01</v>
      </c>
      <c r="K580" s="3">
        <f>IF(A580="NA","",VLOOKUP(A580,'Water Data'!G$2:O$9999,6,FALSE))</f>
        <v>8.2200000000000006</v>
      </c>
      <c r="L580" s="26">
        <f>IF(A580="NA","",VLOOKUP(A580,'Water Data'!G$2:O$9999,9,FALSE))</f>
        <v>22.256666670000001</v>
      </c>
      <c r="M580" s="22">
        <f>IF(A580="NA","",VLOOKUP(A580,Nutrients!A$2:L$9999,8,FALSE))</f>
        <v>-0.18</v>
      </c>
      <c r="N580" s="22">
        <f>IF(A580="NA","",VLOOKUP(A580,Nutrients!A$2:L$9999,9,FALSE))</f>
        <v>0.2</v>
      </c>
      <c r="O580" s="23">
        <f>IF(A580="NA","",VLOOKUP(A580,Nutrients!A$2:L$9999,10,FALSE))</f>
        <v>-1.0999999999999999E-2</v>
      </c>
      <c r="P580" s="22">
        <f>IF(A580="NA","",VLOOKUP(A580,Nutrients!A$2:L$9999,11,FALSE))</f>
        <v>1.31</v>
      </c>
      <c r="Q580" s="24">
        <f>IF(A580="NA","",VLOOKUP(A580,Nutrients!A$2:L$9999,12,FALSE))</f>
        <v>19.86</v>
      </c>
      <c r="R580" s="26">
        <f>IF(A580="NA","",VLOOKUP(A580,Chla!A$2:O$9999,15,FALSE))</f>
        <v>1.6596719999999998</v>
      </c>
      <c r="S580" s="3">
        <f>IF(A580="NA","",VLOOKUP(A580,TSS!A$2:L$9999,12,FALSE))</f>
        <v>84</v>
      </c>
      <c r="T580" s="21">
        <f>IF(A580="NA","",VLOOKUP(A580,PCN!A$2:Q$9999,11,FALSE))</f>
        <v>0</v>
      </c>
      <c r="U580" s="21">
        <f>IF(A580="NA","",VLOOKUP(A580,PCN!A$2:Q$9999,12,FALSE))</f>
        <v>0</v>
      </c>
      <c r="V580" s="21">
        <f>IF(A580="NA","",VLOOKUP(A580,PCN!A$2:Q$9999,14,FALSE))</f>
        <v>0</v>
      </c>
      <c r="W580" s="21">
        <f>IF(A580="NA","",VLOOKUP(A580,PCN!A$2:Q$9999,15,FALSE))</f>
        <v>0</v>
      </c>
      <c r="X580" s="21">
        <f>IF(A580="NA","",VLOOKUP(A580,TN_DOC!A$2:I$9999,8,FALSE))</f>
        <v>0.16470000000000001</v>
      </c>
      <c r="Y580" s="21">
        <f>IF(A580="NA","",VLOOKUP(A580,TN_DOC!A$2:I$9999,9,FALSE))</f>
        <v>1.609</v>
      </c>
      <c r="Z580" s="3"/>
    </row>
    <row r="581" spans="1:26" x14ac:dyDescent="0.2">
      <c r="A581" s="3">
        <v>11524</v>
      </c>
      <c r="B581" s="10" t="str">
        <f>IF(A581="NA","",VLOOKUP(A581,'QAQC ID Reference Page'!A$2:G$10999,2,FALSE))</f>
        <v>OBS1121</v>
      </c>
      <c r="C581" s="20">
        <f>IF(A581="NA","",VLOOKUP(A581,'QAQC ID Reference Page'!A$2:G$10999,3,FALSE))</f>
        <v>44518</v>
      </c>
      <c r="D581" s="12">
        <f>IF(A581="NA","",VLOOKUP(A581,'QAQC ID Reference Page'!A$2:G$10999,4,FALSE))</f>
        <v>0.53055555555555556</v>
      </c>
      <c r="E581" s="3">
        <f>IF(A581="NA","",VLOOKUP(A581,'QAQC ID Reference Page'!A$2:G$10999,5,FALSE))</f>
        <v>1020</v>
      </c>
      <c r="F581" s="3" t="str">
        <f>IF(A581="NA","",VLOOKUP(A581,'QAQC ID Reference Page'!A$2:G$10999,6,FALSE))</f>
        <v>B1</v>
      </c>
      <c r="G581" s="3" t="str">
        <f>IF(A581="NA","",VLOOKUP(A581,'QAQC ID Reference Page'!A$2:G$10999,7,FALSE))</f>
        <v>S</v>
      </c>
      <c r="H581" s="21">
        <f>IF(A581="NA","",VLOOKUP(A581,'Water Data'!G$2:O$9999,2,FALSE))</f>
        <v>7.46</v>
      </c>
      <c r="I581" s="21">
        <f>IF(A581="NA","",VLOOKUP(A581,'Water Data'!G$2:O$9999,3,FALSE))</f>
        <v>21</v>
      </c>
      <c r="J581" s="3">
        <f>IF(A581="NA","",VLOOKUP(A581,'Water Data'!G$2:O$9999,4,FALSE))</f>
        <v>28.67</v>
      </c>
      <c r="K581" s="3">
        <f>IF(A581="NA","",VLOOKUP(A581,'Water Data'!G$2:O$9999,6,FALSE))</f>
        <v>8.17</v>
      </c>
      <c r="L581" s="26">
        <f>IF(A581="NA","",VLOOKUP(A581,'Water Data'!G$2:O$9999,9,FALSE))</f>
        <v>22.946666669999999</v>
      </c>
      <c r="M581" s="22">
        <f>IF(A581="NA","",VLOOKUP(A581,Nutrients!A$2:L$9999,8,FALSE))</f>
        <v>-0.14000000000000001</v>
      </c>
      <c r="N581" s="22">
        <f>IF(A581="NA","",VLOOKUP(A581,Nutrients!A$2:L$9999,9,FALSE))</f>
        <v>0.15</v>
      </c>
      <c r="O581" s="23">
        <f>IF(A581="NA","",VLOOKUP(A581,Nutrients!A$2:L$9999,10,FALSE))</f>
        <v>-8.9999999999999993E-3</v>
      </c>
      <c r="P581" s="22">
        <f>IF(A581="NA","",VLOOKUP(A581,Nutrients!A$2:L$9999,11,FALSE))</f>
        <v>0.06</v>
      </c>
      <c r="Q581" s="24">
        <f>IF(A581="NA","",VLOOKUP(A581,Nutrients!A$2:L$9999,12,FALSE))</f>
        <v>19.05</v>
      </c>
      <c r="R581" s="26">
        <f>IF(A581="NA","",VLOOKUP(A581,Chla!A$2:O$9999,15,FALSE))</f>
        <v>3.8641319999999997</v>
      </c>
      <c r="S581" s="3">
        <f>IF(A581="NA","",VLOOKUP(A581,TSS!A$2:L$9999,12,FALSE))</f>
        <v>92</v>
      </c>
      <c r="T581" s="21">
        <f>IF(A581="NA","",VLOOKUP(A581,PCN!A$2:Q$9999,11,FALSE))</f>
        <v>0</v>
      </c>
      <c r="U581" s="21">
        <f>IF(A581="NA","",VLOOKUP(A581,PCN!A$2:Q$9999,12,FALSE))</f>
        <v>0</v>
      </c>
      <c r="V581" s="21">
        <f>IF(A581="NA","",VLOOKUP(A581,PCN!A$2:Q$9999,14,FALSE))</f>
        <v>0</v>
      </c>
      <c r="W581" s="21">
        <f>IF(A581="NA","",VLOOKUP(A581,PCN!A$2:Q$9999,15,FALSE))</f>
        <v>0</v>
      </c>
      <c r="X581" s="21">
        <f>IF(A581="NA","",VLOOKUP(A581,TN_DOC!A$2:I$9999,8,FALSE))</f>
        <v>1.117</v>
      </c>
      <c r="Y581" s="21">
        <f>IF(A581="NA","",VLOOKUP(A581,TN_DOC!A$2:I$9999,9,FALSE))</f>
        <v>38.65</v>
      </c>
      <c r="Z581" s="3"/>
    </row>
    <row r="582" spans="1:26" x14ac:dyDescent="0.2">
      <c r="A582" s="3">
        <v>11529</v>
      </c>
      <c r="B582" s="10" t="str">
        <f>IF(A582="NA","",VLOOKUP(A582,'QAQC ID Reference Page'!A$2:G$10999,2,FALSE))</f>
        <v>OBS1121</v>
      </c>
      <c r="C582" s="20">
        <f>IF(A582="NA","",VLOOKUP(A582,'QAQC ID Reference Page'!A$2:G$10999,3,FALSE))</f>
        <v>44518</v>
      </c>
      <c r="D582" s="12">
        <f>IF(A582="NA","",VLOOKUP(A582,'QAQC ID Reference Page'!A$2:G$10999,4,FALSE))</f>
        <v>0.54791666666666672</v>
      </c>
      <c r="E582" s="3">
        <f>IF(A582="NA","",VLOOKUP(A582,'QAQC ID Reference Page'!A$2:G$10999,5,FALSE))</f>
        <v>1003</v>
      </c>
      <c r="F582" s="3" t="str">
        <f>IF(A582="NA","",VLOOKUP(A582,'QAQC ID Reference Page'!A$2:G$10999,6,FALSE))</f>
        <v>B4</v>
      </c>
      <c r="G582" s="3" t="str">
        <f>IF(A582="NA","",VLOOKUP(A582,'QAQC ID Reference Page'!A$2:G$10999,7,FALSE))</f>
        <v>S</v>
      </c>
      <c r="H582" s="21">
        <f>IF(A582="NA","",VLOOKUP(A582,'Water Data'!G$2:O$9999,2,FALSE))</f>
        <v>8.27</v>
      </c>
      <c r="I582" s="21">
        <f>IF(A582="NA","",VLOOKUP(A582,'Water Data'!G$2:O$9999,3,FALSE))</f>
        <v>20</v>
      </c>
      <c r="J582" s="3">
        <f>IF(A582="NA","",VLOOKUP(A582,'Water Data'!G$2:O$9999,4,FALSE))</f>
        <v>20.78</v>
      </c>
      <c r="K582" s="3">
        <f>IF(A582="NA","",VLOOKUP(A582,'Water Data'!G$2:O$9999,6,FALSE))</f>
        <v>8.18</v>
      </c>
      <c r="L582" s="26">
        <f>IF(A582="NA","",VLOOKUP(A582,'Water Data'!G$2:O$9999,9,FALSE))</f>
        <v>20.5</v>
      </c>
      <c r="M582" s="22">
        <f>IF(A582="NA","",VLOOKUP(A582,Nutrients!A$2:L$9999,8,FALSE))</f>
        <v>-0.15</v>
      </c>
      <c r="N582" s="22">
        <f>IF(A582="NA","",VLOOKUP(A582,Nutrients!A$2:L$9999,9,FALSE))</f>
        <v>0.12</v>
      </c>
      <c r="O582" s="23">
        <f>IF(A582="NA","",VLOOKUP(A582,Nutrients!A$2:L$9999,10,FALSE))</f>
        <v>-6.0000000000000001E-3</v>
      </c>
      <c r="P582" s="22">
        <f>IF(A582="NA","",VLOOKUP(A582,Nutrients!A$2:L$9999,11,FALSE))</f>
        <v>1.04</v>
      </c>
      <c r="Q582" s="24">
        <f>IF(A582="NA","",VLOOKUP(A582,Nutrients!A$2:L$9999,12,FALSE))</f>
        <v>93.6</v>
      </c>
      <c r="R582" s="26">
        <f>IF(A582="NA","",VLOOKUP(A582,Chla!A$2:O$9999,15,FALSE))</f>
        <v>3.2548159999999999</v>
      </c>
      <c r="S582" s="3">
        <f>IF(A582="NA","",VLOOKUP(A582,TSS!A$2:L$9999,12,FALSE))</f>
        <v>68</v>
      </c>
      <c r="T582" s="21">
        <f>IF(A582="NA","",VLOOKUP(A582,PCN!A$2:Q$9999,11,FALSE))</f>
        <v>0</v>
      </c>
      <c r="U582" s="21">
        <f>IF(A582="NA","",VLOOKUP(A582,PCN!A$2:Q$9999,12,FALSE))</f>
        <v>0</v>
      </c>
      <c r="V582" s="21">
        <f>IF(A582="NA","",VLOOKUP(A582,PCN!A$2:Q$9999,14,FALSE))</f>
        <v>0</v>
      </c>
      <c r="W582" s="21">
        <f>IF(A582="NA","",VLOOKUP(A582,PCN!A$2:Q$9999,15,FALSE))</f>
        <v>0</v>
      </c>
      <c r="X582" s="21">
        <f>IF(A582="NA","",VLOOKUP(A582,TN_DOC!A$2:I$9999,8,FALSE))</f>
        <v>0.2266</v>
      </c>
      <c r="Y582" s="21">
        <f>IF(A582="NA","",VLOOKUP(A582,TN_DOC!A$2:I$9999,9,FALSE))</f>
        <v>4.5940000000000003</v>
      </c>
      <c r="Z582" s="3"/>
    </row>
    <row r="583" spans="1:26" x14ac:dyDescent="0.2">
      <c r="A583" s="3">
        <v>11527</v>
      </c>
      <c r="B583" s="10" t="str">
        <f>IF(A583="NA","",VLOOKUP(A583,'QAQC ID Reference Page'!A$2:G$10999,2,FALSE))</f>
        <v>OBS1121</v>
      </c>
      <c r="C583" s="20">
        <f>IF(A583="NA","",VLOOKUP(A583,'QAQC ID Reference Page'!A$2:G$10999,3,FALSE))</f>
        <v>44518</v>
      </c>
      <c r="D583" s="12">
        <f>IF(A583="NA","",VLOOKUP(A583,'QAQC ID Reference Page'!A$2:G$10999,4,FALSE))</f>
        <v>0.54791666666666672</v>
      </c>
      <c r="E583" s="3">
        <f>IF(A583="NA","",VLOOKUP(A583,'QAQC ID Reference Page'!A$2:G$10999,5,FALSE))</f>
        <v>1017</v>
      </c>
      <c r="F583" s="3" t="str">
        <f>IF(A583="NA","",VLOOKUP(A583,'QAQC ID Reference Page'!A$2:G$10999,6,FALSE))</f>
        <v>B4</v>
      </c>
      <c r="G583" s="3" t="str">
        <f>IF(A583="NA","",VLOOKUP(A583,'QAQC ID Reference Page'!A$2:G$10999,7,FALSE))</f>
        <v>B</v>
      </c>
      <c r="H583" s="21">
        <f>IF(A583="NA","",VLOOKUP(A583,'Water Data'!G$2:O$9999,2,FALSE))</f>
        <v>8.1</v>
      </c>
      <c r="I583" s="21">
        <f>IF(A583="NA","",VLOOKUP(A583,'Water Data'!G$2:O$9999,3,FALSE))</f>
        <v>19.600000000000001</v>
      </c>
      <c r="J583" s="3">
        <f>IF(A583="NA","",VLOOKUP(A583,'Water Data'!G$2:O$9999,4,FALSE))</f>
        <v>23.1</v>
      </c>
      <c r="K583" s="3">
        <f>IF(A583="NA","",VLOOKUP(A583,'Water Data'!G$2:O$9999,6,FALSE))</f>
        <v>8.2100000000000009</v>
      </c>
      <c r="L583" s="26">
        <f>IF(A583="NA","",VLOOKUP(A583,'Water Data'!G$2:O$9999,9,FALSE))</f>
        <v>16.126666669999999</v>
      </c>
      <c r="M583" s="22">
        <f>IF(A583="NA","",VLOOKUP(A583,Nutrients!A$2:L$9999,8,FALSE))</f>
        <v>-0.02</v>
      </c>
      <c r="N583" s="22">
        <f>IF(A583="NA","",VLOOKUP(A583,Nutrients!A$2:L$9999,9,FALSE))</f>
        <v>0.84</v>
      </c>
      <c r="O583" s="23">
        <f>IF(A583="NA","",VLOOKUP(A583,Nutrients!A$2:L$9999,10,FALSE))</f>
        <v>-3.0000000000000001E-3</v>
      </c>
      <c r="P583" s="22">
        <f>IF(A583="NA","",VLOOKUP(A583,Nutrients!A$2:L$9999,11,FALSE))</f>
        <v>0.02</v>
      </c>
      <c r="Q583" s="24">
        <f>IF(A583="NA","",VLOOKUP(A583,Nutrients!A$2:L$9999,12,FALSE))</f>
        <v>57.48</v>
      </c>
      <c r="R583" s="26">
        <f>IF(A583="NA","",VLOOKUP(A583,Chla!A$2:O$9999,15,FALSE))</f>
        <v>4.0560879999999999</v>
      </c>
      <c r="S583" s="3">
        <f>IF(A583="NA","",VLOOKUP(A583,TSS!A$2:L$9999,12,FALSE))</f>
        <v>68</v>
      </c>
      <c r="T583" s="21">
        <f>IF(A583="NA","",VLOOKUP(A583,PCN!A$2:Q$9999,11,FALSE))</f>
        <v>0</v>
      </c>
      <c r="U583" s="21">
        <f>IF(A583="NA","",VLOOKUP(A583,PCN!A$2:Q$9999,12,FALSE))</f>
        <v>0</v>
      </c>
      <c r="V583" s="21">
        <f>IF(A583="NA","",VLOOKUP(A583,PCN!A$2:Q$9999,14,FALSE))</f>
        <v>0</v>
      </c>
      <c r="W583" s="21">
        <f>IF(A583="NA","",VLOOKUP(A583,PCN!A$2:Q$9999,15,FALSE))</f>
        <v>0</v>
      </c>
      <c r="X583" s="21">
        <f>IF(A583="NA","",VLOOKUP(A583,TN_DOC!A$2:I$9999,8,FALSE))</f>
        <v>0.22</v>
      </c>
      <c r="Y583" s="21">
        <f>IF(A583="NA","",VLOOKUP(A583,TN_DOC!A$2:I$9999,9,FALSE))</f>
        <v>3.6760000000000002</v>
      </c>
      <c r="Z583" s="3"/>
    </row>
    <row r="584" spans="1:26" x14ac:dyDescent="0.2">
      <c r="A584" s="3">
        <v>11605</v>
      </c>
      <c r="B584" s="10" t="str">
        <f>IF(A584="NA","",VLOOKUP(A584,'QAQC ID Reference Page'!A$2:G$10999,2,FALSE))</f>
        <v>OBS0322</v>
      </c>
      <c r="C584" s="20">
        <f>IF(A584="NA","",VLOOKUP(A584,'QAQC ID Reference Page'!A$2:G$10999,3,FALSE))</f>
        <v>44636</v>
      </c>
      <c r="D584" s="12">
        <f>IF(A584="NA","",VLOOKUP(A584,'QAQC ID Reference Page'!A$2:G$10999,4,FALSE))</f>
        <v>0.28680555555555554</v>
      </c>
      <c r="E584" s="3">
        <f>IF(A584="NA","",VLOOKUP(A584,'QAQC ID Reference Page'!A$2:G$10999,5,FALSE))</f>
        <v>1020</v>
      </c>
      <c r="F584" s="3" t="str">
        <f>IF(A584="NA","",VLOOKUP(A584,'QAQC ID Reference Page'!A$2:G$10999,6,FALSE))</f>
        <v>EFR</v>
      </c>
      <c r="G584" s="3" t="str">
        <f>IF(A584="NA","",VLOOKUP(A584,'QAQC ID Reference Page'!A$2:G$10999,7,FALSE))</f>
        <v>S</v>
      </c>
      <c r="H584" s="21">
        <f>IF(A584="NA","",VLOOKUP(A584,'Water Data'!G$2:O$9999,2,FALSE))</f>
        <v>10.01</v>
      </c>
      <c r="I584" s="21">
        <f>IF(A584="NA","",VLOOKUP(A584,'Water Data'!G$2:O$9999,3,FALSE))</f>
        <v>16.7</v>
      </c>
      <c r="J584" s="3">
        <f>IF(A584="NA","",VLOOKUP(A584,'Water Data'!G$2:O$9999,4,FALSE))</f>
        <v>3.82</v>
      </c>
      <c r="K584" s="3">
        <f>IF(A584="NA","",VLOOKUP(A584,'Water Data'!G$2:O$9999,6,FALSE))</f>
        <v>7.68</v>
      </c>
      <c r="L584" s="26">
        <f>IF(A584="NA","",VLOOKUP(A584,'Water Data'!G$2:O$9999,9,FALSE))</f>
        <v>9.1166666670000005</v>
      </c>
      <c r="M584" s="22">
        <f>IF(A584="NA","",VLOOKUP(A584,Nutrients!A$2:L$9999,8,FALSE))</f>
        <v>0.95</v>
      </c>
      <c r="N584" s="22">
        <f>IF(A584="NA","",VLOOKUP(A584,Nutrients!A$2:L$9999,9,FALSE))</f>
        <v>7.0000000000000007E-2</v>
      </c>
      <c r="O584" s="23">
        <f>IF(A584="NA","",VLOOKUP(A584,Nutrients!A$2:L$9999,10,FALSE))</f>
        <v>0.16200000000000001</v>
      </c>
      <c r="P584" s="22">
        <f>IF(A584="NA","",VLOOKUP(A584,Nutrients!A$2:L$9999,11,FALSE))</f>
        <v>0.89</v>
      </c>
      <c r="Q584" s="24">
        <f>IF(A584="NA","",VLOOKUP(A584,Nutrients!A$2:L$9999,12,FALSE))</f>
        <v>65.84</v>
      </c>
      <c r="R584" s="26">
        <f>IF(A584="NA","",VLOOKUP(A584,Chla!A$2:O$9999,15,FALSE))</f>
        <v>20.596800000000002</v>
      </c>
      <c r="S584" s="3">
        <f>IF(A584="NA","",VLOOKUP(A584,TSS!A$2:L$9999,12,FALSE))</f>
        <v>472</v>
      </c>
      <c r="T584" s="21">
        <f>IF(A584="NA","",VLOOKUP(A584,PCN!A$2:Q$9999,11,FALSE))</f>
        <v>0</v>
      </c>
      <c r="U584" s="21">
        <f>IF(A584="NA","",VLOOKUP(A584,PCN!A$2:Q$9999,12,FALSE))</f>
        <v>0</v>
      </c>
      <c r="V584" s="21">
        <f>IF(A584="NA","",VLOOKUP(A584,PCN!A$2:Q$9999,14,FALSE))</f>
        <v>0</v>
      </c>
      <c r="W584" s="21">
        <f>IF(A584="NA","",VLOOKUP(A584,PCN!A$2:Q$9999,15,FALSE))</f>
        <v>0</v>
      </c>
      <c r="X584" s="21" t="e">
        <f>IF(A584="NA","",VLOOKUP(A584,TN_DOC!A$2:I$9999,8,FALSE))</f>
        <v>#N/A</v>
      </c>
      <c r="Y584" s="21" t="e">
        <f>IF(A584="NA","",VLOOKUP(A584,TN_DOC!A$2:I$9999,9,FALSE))</f>
        <v>#N/A</v>
      </c>
      <c r="Z584" s="3"/>
    </row>
    <row r="585" spans="1:26" x14ac:dyDescent="0.2">
      <c r="A585" s="3">
        <v>11606</v>
      </c>
      <c r="B585" s="10" t="str">
        <f>IF(A585="NA","",VLOOKUP(A585,'QAQC ID Reference Page'!A$2:G$10999,2,FALSE))</f>
        <v>OBS0322</v>
      </c>
      <c r="C585" s="20">
        <f>IF(A585="NA","",VLOOKUP(A585,'QAQC ID Reference Page'!A$2:G$10999,3,FALSE))</f>
        <v>44636</v>
      </c>
      <c r="D585" s="12">
        <f>IF(A585="NA","",VLOOKUP(A585,'QAQC ID Reference Page'!A$2:G$10999,4,FALSE))</f>
        <v>0.30138888888888887</v>
      </c>
      <c r="E585" s="3">
        <f>IF(A585="NA","",VLOOKUP(A585,'QAQC ID Reference Page'!A$2:G$10999,5,FALSE))</f>
        <v>1029</v>
      </c>
      <c r="F585" s="3" t="str">
        <f>IF(A585="NA","",VLOOKUP(A585,'QAQC ID Reference Page'!A$2:G$10999,6,FALSE))</f>
        <v>G6</v>
      </c>
      <c r="G585" s="3" t="str">
        <f>IF(A585="NA","",VLOOKUP(A585,'QAQC ID Reference Page'!A$2:G$10999,7,FALSE))</f>
        <v>S</v>
      </c>
      <c r="H585" s="21">
        <f>IF(A585="NA","",VLOOKUP(A585,'Water Data'!G$2:O$9999,2,FALSE))</f>
        <v>9.42</v>
      </c>
      <c r="I585" s="21">
        <f>IF(A585="NA","",VLOOKUP(A585,'Water Data'!G$2:O$9999,3,FALSE))</f>
        <v>16.2</v>
      </c>
      <c r="J585" s="3">
        <f>IF(A585="NA","",VLOOKUP(A585,'Water Data'!G$2:O$9999,4,FALSE))</f>
        <v>2.1800000000000002</v>
      </c>
      <c r="K585" s="3">
        <f>IF(A585="NA","",VLOOKUP(A585,'Water Data'!G$2:O$9999,6,FALSE))</f>
        <v>7.49</v>
      </c>
      <c r="L585" s="26">
        <f>IF(A585="NA","",VLOOKUP(A585,'Water Data'!G$2:O$9999,9,FALSE))</f>
        <v>9.0906666670000007</v>
      </c>
      <c r="M585" s="22">
        <f>IF(A585="NA","",VLOOKUP(A585,Nutrients!A$2:L$9999,8,FALSE))</f>
        <v>12.91</v>
      </c>
      <c r="N585" s="22">
        <f>IF(A585="NA","",VLOOKUP(A585,Nutrients!A$2:L$9999,9,FALSE))</f>
        <v>0.13</v>
      </c>
      <c r="O585" s="23">
        <f>IF(A585="NA","",VLOOKUP(A585,Nutrients!A$2:L$9999,10,FALSE))</f>
        <v>0.215</v>
      </c>
      <c r="P585" s="22">
        <f>IF(A585="NA","",VLOOKUP(A585,Nutrients!A$2:L$9999,11,FALSE))</f>
        <v>0.89</v>
      </c>
      <c r="Q585" s="24">
        <f>IF(A585="NA","",VLOOKUP(A585,Nutrients!A$2:L$9999,12,FALSE))</f>
        <v>58.8</v>
      </c>
      <c r="R585" s="26">
        <f>IF(A585="NA","",VLOOKUP(A585,Chla!A$2:O$9999,15,FALSE))</f>
        <v>8.9087960000000006</v>
      </c>
      <c r="S585" s="3">
        <f>IF(A585="NA","",VLOOKUP(A585,TSS!A$2:L$9999,12,FALSE))</f>
        <v>192</v>
      </c>
      <c r="T585" s="21">
        <f>IF(A585="NA","",VLOOKUP(A585,PCN!A$2:Q$9999,11,FALSE))</f>
        <v>0</v>
      </c>
      <c r="U585" s="21">
        <f>IF(A585="NA","",VLOOKUP(A585,PCN!A$2:Q$9999,12,FALSE))</f>
        <v>0</v>
      </c>
      <c r="V585" s="21">
        <f>IF(A585="NA","",VLOOKUP(A585,PCN!A$2:Q$9999,14,FALSE))</f>
        <v>0</v>
      </c>
      <c r="W585" s="21">
        <f>IF(A585="NA","",VLOOKUP(A585,PCN!A$2:Q$9999,15,FALSE))</f>
        <v>0</v>
      </c>
      <c r="X585" s="21" t="e">
        <f>IF(A585="NA","",VLOOKUP(A585,TN_DOC!A$2:I$9999,8,FALSE))</f>
        <v>#N/A</v>
      </c>
      <c r="Y585" s="21" t="e">
        <f>IF(A585="NA","",VLOOKUP(A585,TN_DOC!A$2:I$9999,9,FALSE))</f>
        <v>#N/A</v>
      </c>
      <c r="Z585" s="3"/>
    </row>
    <row r="586" spans="1:26" x14ac:dyDescent="0.2">
      <c r="A586" s="3">
        <v>11608</v>
      </c>
      <c r="B586" s="10" t="str">
        <f>IF(A586="NA","",VLOOKUP(A586,'QAQC ID Reference Page'!A$2:G$10999,2,FALSE))</f>
        <v>OBS0322</v>
      </c>
      <c r="C586" s="20">
        <f>IF(A586="NA","",VLOOKUP(A586,'QAQC ID Reference Page'!A$2:G$10999,3,FALSE))</f>
        <v>44636</v>
      </c>
      <c r="D586" s="12">
        <f>IF(A586="NA","",VLOOKUP(A586,'QAQC ID Reference Page'!A$2:G$10999,4,FALSE))</f>
        <v>0.3125</v>
      </c>
      <c r="E586" s="3">
        <f>IF(A586="NA","",VLOOKUP(A586,'QAQC ID Reference Page'!A$2:G$10999,5,FALSE))</f>
        <v>1012</v>
      </c>
      <c r="F586" s="3" t="str">
        <f>IF(A586="NA","",VLOOKUP(A586,'QAQC ID Reference Page'!A$2:G$10999,6,FALSE))</f>
        <v>DR</v>
      </c>
      <c r="G586" s="3" t="str">
        <f>IF(A586="NA","",VLOOKUP(A586,'QAQC ID Reference Page'!A$2:G$10999,7,FALSE))</f>
        <v>S</v>
      </c>
      <c r="H586" s="21">
        <f>IF(A586="NA","",VLOOKUP(A586,'Water Data'!G$2:O$9999,2,FALSE))</f>
        <v>9.5500000000000007</v>
      </c>
      <c r="I586" s="21">
        <f>IF(A586="NA","",VLOOKUP(A586,'Water Data'!G$2:O$9999,3,FALSE))</f>
        <v>16.7</v>
      </c>
      <c r="J586" s="3">
        <f>IF(A586="NA","",VLOOKUP(A586,'Water Data'!G$2:O$9999,4,FALSE))</f>
        <v>2.06</v>
      </c>
      <c r="K586" s="3">
        <f>IF(A586="NA","",VLOOKUP(A586,'Water Data'!G$2:O$9999,6,FALSE))</f>
        <v>7.48</v>
      </c>
      <c r="L586" s="26">
        <f>IF(A586="NA","",VLOOKUP(A586,'Water Data'!G$2:O$9999,9,FALSE))</f>
        <v>8.1543333330000003</v>
      </c>
      <c r="M586" s="22">
        <f>IF(A586="NA","",VLOOKUP(A586,Nutrients!A$2:L$9999,8,FALSE))</f>
        <v>4.2300000000000004</v>
      </c>
      <c r="N586" s="22">
        <f>IF(A586="NA","",VLOOKUP(A586,Nutrients!A$2:L$9999,9,FALSE))</f>
        <v>0.21</v>
      </c>
      <c r="O586" s="23">
        <f>IF(A586="NA","",VLOOKUP(A586,Nutrients!A$2:L$9999,10,FALSE))</f>
        <v>0.17499999999999999</v>
      </c>
      <c r="P586" s="22">
        <f>IF(A586="NA","",VLOOKUP(A586,Nutrients!A$2:L$9999,11,FALSE))</f>
        <v>2.2400000000000002</v>
      </c>
      <c r="Q586" s="24">
        <f>IF(A586="NA","",VLOOKUP(A586,Nutrients!A$2:L$9999,12,FALSE))</f>
        <v>36.68</v>
      </c>
      <c r="R586" s="26">
        <f>IF(A586="NA","",VLOOKUP(A586,Chla!A$2:O$9999,15,FALSE))</f>
        <v>22.173887999999998</v>
      </c>
      <c r="S586" s="3">
        <f>IF(A586="NA","",VLOOKUP(A586,TSS!A$2:L$9999,12,FALSE))</f>
        <v>4</v>
      </c>
      <c r="T586" s="21">
        <f>IF(A586="NA","",VLOOKUP(A586,PCN!A$2:Q$9999,11,FALSE))</f>
        <v>0</v>
      </c>
      <c r="U586" s="21">
        <f>IF(A586="NA","",VLOOKUP(A586,PCN!A$2:Q$9999,12,FALSE))</f>
        <v>0</v>
      </c>
      <c r="V586" s="21">
        <f>IF(A586="NA","",VLOOKUP(A586,PCN!A$2:Q$9999,14,FALSE))</f>
        <v>0</v>
      </c>
      <c r="W586" s="21">
        <f>IF(A586="NA","",VLOOKUP(A586,PCN!A$2:Q$9999,15,FALSE))</f>
        <v>0</v>
      </c>
      <c r="X586" s="21" t="e">
        <f>IF(A586="NA","",VLOOKUP(A586,TN_DOC!A$2:I$9999,8,FALSE))</f>
        <v>#N/A</v>
      </c>
      <c r="Y586" s="21" t="e">
        <f>IF(A586="NA","",VLOOKUP(A586,TN_DOC!A$2:I$9999,9,FALSE))</f>
        <v>#N/A</v>
      </c>
      <c r="Z586" s="3"/>
    </row>
    <row r="587" spans="1:26" x14ac:dyDescent="0.2">
      <c r="A587" s="3">
        <v>11602</v>
      </c>
      <c r="B587" s="10" t="str">
        <f>IF(A587="NA","",VLOOKUP(A587,'QAQC ID Reference Page'!A$2:G$10999,2,FALSE))</f>
        <v>OBS0322</v>
      </c>
      <c r="C587" s="20">
        <f>IF(A587="NA","",VLOOKUP(A587,'QAQC ID Reference Page'!A$2:G$10999,3,FALSE))</f>
        <v>44636</v>
      </c>
      <c r="D587" s="12">
        <f>IF(A587="NA","",VLOOKUP(A587,'QAQC ID Reference Page'!A$2:G$10999,4,FALSE))</f>
        <v>0.34027777777777779</v>
      </c>
      <c r="E587" s="3">
        <f>IF(A587="NA","",VLOOKUP(A587,'QAQC ID Reference Page'!A$2:G$10999,5,FALSE))</f>
        <v>1024</v>
      </c>
      <c r="F587" s="3" t="str">
        <f>IF(A587="NA","",VLOOKUP(A587,'QAQC ID Reference Page'!A$2:G$10999,6,FALSE))</f>
        <v>MR</v>
      </c>
      <c r="G587" s="3" t="str">
        <f>IF(A587="NA","",VLOOKUP(A587,'QAQC ID Reference Page'!A$2:G$10999,7,FALSE))</f>
        <v>S</v>
      </c>
      <c r="H587" s="21">
        <f>IF(A587="NA","",VLOOKUP(A587,'Water Data'!G$2:O$9999,2,FALSE))</f>
        <v>9.34</v>
      </c>
      <c r="I587" s="21">
        <f>IF(A587="NA","",VLOOKUP(A587,'Water Data'!G$2:O$9999,3,FALSE))</f>
        <v>14.3</v>
      </c>
      <c r="J587" s="3">
        <f>IF(A587="NA","",VLOOKUP(A587,'Water Data'!G$2:O$9999,4,FALSE))</f>
        <v>0.4</v>
      </c>
      <c r="K587" s="3">
        <f>IF(A587="NA","",VLOOKUP(A587,'Water Data'!G$2:O$9999,6,FALSE))</f>
        <v>7.2</v>
      </c>
      <c r="L587" s="26">
        <f>IF(A587="NA","",VLOOKUP(A587,'Water Data'!G$2:O$9999,9,FALSE))</f>
        <v>8.1703333330000003</v>
      </c>
      <c r="M587" s="22">
        <f>IF(A587="NA","",VLOOKUP(A587,Nutrients!A$2:L$9999,8,FALSE))</f>
        <v>21.31</v>
      </c>
      <c r="N587" s="22">
        <f>IF(A587="NA","",VLOOKUP(A587,Nutrients!A$2:L$9999,9,FALSE))</f>
        <v>0.44</v>
      </c>
      <c r="O587" s="23">
        <f>IF(A587="NA","",VLOOKUP(A587,Nutrients!A$2:L$9999,10,FALSE))</f>
        <v>0.26600000000000001</v>
      </c>
      <c r="P587" s="22">
        <f>IF(A587="NA","",VLOOKUP(A587,Nutrients!A$2:L$9999,11,FALSE))</f>
        <v>2.4699999999999998</v>
      </c>
      <c r="Q587" s="24">
        <f>IF(A587="NA","",VLOOKUP(A587,Nutrients!A$2:L$9999,12,FALSE))</f>
        <v>84.46</v>
      </c>
      <c r="R587" s="26">
        <f>IF(A587="NA","",VLOOKUP(A587,Chla!A$2:O$9999,15,FALSE))</f>
        <v>6.1558479999999998</v>
      </c>
      <c r="S587" s="3">
        <f>IF(A587="NA","",VLOOKUP(A587,TSS!A$2:L$9999,12,FALSE))</f>
        <v>40</v>
      </c>
      <c r="T587" s="21">
        <f>IF(A587="NA","",VLOOKUP(A587,PCN!A$2:Q$9999,11,FALSE))</f>
        <v>0</v>
      </c>
      <c r="U587" s="21">
        <f>IF(A587="NA","",VLOOKUP(A587,PCN!A$2:Q$9999,12,FALSE))</f>
        <v>0</v>
      </c>
      <c r="V587" s="21">
        <f>IF(A587="NA","",VLOOKUP(A587,PCN!A$2:Q$9999,14,FALSE))</f>
        <v>0</v>
      </c>
      <c r="W587" s="21">
        <f>IF(A587="NA","",VLOOKUP(A587,PCN!A$2:Q$9999,15,FALSE))</f>
        <v>0</v>
      </c>
      <c r="X587" s="21" t="e">
        <f>IF(A587="NA","",VLOOKUP(A587,TN_DOC!A$2:I$9999,8,FALSE))</f>
        <v>#N/A</v>
      </c>
      <c r="Y587" s="21" t="e">
        <f>IF(A587="NA","",VLOOKUP(A587,TN_DOC!A$2:I$9999,9,FALSE))</f>
        <v>#N/A</v>
      </c>
      <c r="Z587" s="3"/>
    </row>
    <row r="588" spans="1:26" x14ac:dyDescent="0.2">
      <c r="A588" s="3">
        <v>11604</v>
      </c>
      <c r="B588" s="10" t="str">
        <f>IF(A588="NA","",VLOOKUP(A588,'QAQC ID Reference Page'!A$2:G$10999,2,FALSE))</f>
        <v>OBS0322</v>
      </c>
      <c r="C588" s="20">
        <f>IF(A588="NA","",VLOOKUP(A588,'QAQC ID Reference Page'!A$2:G$10999,3,FALSE))</f>
        <v>44636</v>
      </c>
      <c r="D588" s="12">
        <f>IF(A588="NA","",VLOOKUP(A588,'QAQC ID Reference Page'!A$2:G$10999,4,FALSE))</f>
        <v>0.34027777777777779</v>
      </c>
      <c r="E588" s="3">
        <f>IF(A588="NA","",VLOOKUP(A588,'QAQC ID Reference Page'!A$2:G$10999,5,FALSE))</f>
        <v>1033</v>
      </c>
      <c r="F588" s="3" t="str">
        <f>IF(A588="NA","",VLOOKUP(A588,'QAQC ID Reference Page'!A$2:G$10999,6,FALSE))</f>
        <v>MR</v>
      </c>
      <c r="G588" s="3" t="str">
        <f>IF(A588="NA","",VLOOKUP(A588,'QAQC ID Reference Page'!A$2:G$10999,7,FALSE))</f>
        <v>B</v>
      </c>
      <c r="H588" s="21">
        <f>IF(A588="NA","",VLOOKUP(A588,'Water Data'!G$2:O$9999,2,FALSE))</f>
        <v>7.7</v>
      </c>
      <c r="I588" s="21">
        <f>IF(A588="NA","",VLOOKUP(A588,'Water Data'!G$2:O$9999,3,FALSE))</f>
        <v>15.4</v>
      </c>
      <c r="J588" s="3">
        <f>IF(A588="NA","",VLOOKUP(A588,'Water Data'!G$2:O$9999,4,FALSE))</f>
        <v>10.050000000000001</v>
      </c>
      <c r="K588" s="3">
        <f>IF(A588="NA","",VLOOKUP(A588,'Water Data'!G$2:O$9999,6,FALSE))</f>
        <v>7.46</v>
      </c>
      <c r="L588" s="26">
        <f>IF(A588="NA","",VLOOKUP(A588,'Water Data'!G$2:O$9999,9,FALSE))</f>
        <v>13.47666667</v>
      </c>
      <c r="M588" s="22">
        <f>IF(A588="NA","",VLOOKUP(A588,Nutrients!A$2:L$9999,8,FALSE))</f>
        <v>6.63</v>
      </c>
      <c r="N588" s="22">
        <f>IF(A588="NA","",VLOOKUP(A588,Nutrients!A$2:L$9999,9,FALSE))</f>
        <v>0.3</v>
      </c>
      <c r="O588" s="23">
        <f>IF(A588="NA","",VLOOKUP(A588,Nutrients!A$2:L$9999,10,FALSE))</f>
        <v>0.20100000000000001</v>
      </c>
      <c r="P588" s="22">
        <f>IF(A588="NA","",VLOOKUP(A588,Nutrients!A$2:L$9999,11,FALSE))</f>
        <v>2.59</v>
      </c>
      <c r="Q588" s="24">
        <f>IF(A588="NA","",VLOOKUP(A588,Nutrients!A$2:L$9999,12,FALSE))</f>
        <v>34.58</v>
      </c>
      <c r="R588" s="26">
        <f>IF(A588="NA","",VLOOKUP(A588,Chla!A$2:O$9999,15,FALSE))</f>
        <v>5.3356899999999996</v>
      </c>
      <c r="S588" s="3">
        <f>IF(A588="NA","",VLOOKUP(A588,TSS!A$2:L$9999,12,FALSE))</f>
        <v>188</v>
      </c>
      <c r="T588" s="21">
        <f>IF(A588="NA","",VLOOKUP(A588,PCN!A$2:Q$9999,11,FALSE))</f>
        <v>0</v>
      </c>
      <c r="U588" s="21">
        <f>IF(A588="NA","",VLOOKUP(A588,PCN!A$2:Q$9999,12,FALSE))</f>
        <v>0</v>
      </c>
      <c r="V588" s="21">
        <f>IF(A588="NA","",VLOOKUP(A588,PCN!A$2:Q$9999,14,FALSE))</f>
        <v>0</v>
      </c>
      <c r="W588" s="21">
        <f>IF(A588="NA","",VLOOKUP(A588,PCN!A$2:Q$9999,15,FALSE))</f>
        <v>0</v>
      </c>
      <c r="X588" s="21" t="e">
        <f>IF(A588="NA","",VLOOKUP(A588,TN_DOC!A$2:I$9999,8,FALSE))</f>
        <v>#N/A</v>
      </c>
      <c r="Y588" s="21" t="e">
        <f>IF(A588="NA","",VLOOKUP(A588,TN_DOC!A$2:I$9999,9,FALSE))</f>
        <v>#N/A</v>
      </c>
      <c r="Z588" s="3"/>
    </row>
    <row r="589" spans="1:26" x14ac:dyDescent="0.2">
      <c r="A589" s="3">
        <v>11603</v>
      </c>
      <c r="B589" s="10" t="str">
        <f>IF(A589="NA","",VLOOKUP(A589,'QAQC ID Reference Page'!A$2:G$10999,2,FALSE))</f>
        <v>OBS0322</v>
      </c>
      <c r="C589" s="20">
        <f>IF(A589="NA","",VLOOKUP(A589,'QAQC ID Reference Page'!A$2:G$10999,3,FALSE))</f>
        <v>44636</v>
      </c>
      <c r="D589" s="12">
        <f>IF(A589="NA","",VLOOKUP(A589,'QAQC ID Reference Page'!A$2:G$10999,4,FALSE))</f>
        <v>0.35</v>
      </c>
      <c r="E589" s="3">
        <f>IF(A589="NA","",VLOOKUP(A589,'QAQC ID Reference Page'!A$2:G$10999,5,FALSE))</f>
        <v>1041</v>
      </c>
      <c r="F589" s="3" t="str">
        <f>IF(A589="NA","",VLOOKUP(A589,'QAQC ID Reference Page'!A$2:G$10999,6,FALSE))</f>
        <v>TR</v>
      </c>
      <c r="G589" s="3" t="str">
        <f>IF(A589="NA","",VLOOKUP(A589,'QAQC ID Reference Page'!A$2:G$10999,7,FALSE))</f>
        <v>S</v>
      </c>
      <c r="H589" s="21">
        <f>IF(A589="NA","",VLOOKUP(A589,'Water Data'!G$2:O$9999,2,FALSE))</f>
        <v>9.42</v>
      </c>
      <c r="I589" s="21">
        <f>IF(A589="NA","",VLOOKUP(A589,'Water Data'!G$2:O$9999,3,FALSE))</f>
        <v>14.6</v>
      </c>
      <c r="J589" s="3">
        <f>IF(A589="NA","",VLOOKUP(A589,'Water Data'!G$2:O$9999,4,FALSE))</f>
        <v>0.06</v>
      </c>
      <c r="K589" s="3">
        <f>IF(A589="NA","",VLOOKUP(A589,'Water Data'!G$2:O$9999,6,FALSE))</f>
        <v>7.26</v>
      </c>
      <c r="L589" s="26">
        <f>IF(A589="NA","",VLOOKUP(A589,'Water Data'!G$2:O$9999,9,FALSE))</f>
        <v>8.7456666670000001</v>
      </c>
      <c r="M589" s="22">
        <f>IF(A589="NA","",VLOOKUP(A589,Nutrients!A$2:L$9999,8,FALSE))</f>
        <v>19.16</v>
      </c>
      <c r="N589" s="22">
        <f>IF(A589="NA","",VLOOKUP(A589,Nutrients!A$2:L$9999,9,FALSE))</f>
        <v>0.31</v>
      </c>
      <c r="O589" s="23">
        <f>IF(A589="NA","",VLOOKUP(A589,Nutrients!A$2:L$9999,10,FALSE))</f>
        <v>0.16900000000000001</v>
      </c>
      <c r="P589" s="22">
        <f>IF(A589="NA","",VLOOKUP(A589,Nutrients!A$2:L$9999,11,FALSE))</f>
        <v>1.31</v>
      </c>
      <c r="Q589" s="24">
        <f>IF(A589="NA","",VLOOKUP(A589,Nutrients!A$2:L$9999,12,FALSE))</f>
        <v>84.86</v>
      </c>
      <c r="R589" s="26">
        <f>IF(A589="NA","",VLOOKUP(A589,Chla!A$2:O$9999,15,FALSE))</f>
        <v>10.83611</v>
      </c>
      <c r="S589" s="3">
        <f>IF(A589="NA","",VLOOKUP(A589,TSS!A$2:L$9999,12,FALSE))</f>
        <v>64</v>
      </c>
      <c r="T589" s="21">
        <f>IF(A589="NA","",VLOOKUP(A589,PCN!A$2:Q$9999,11,FALSE))</f>
        <v>0</v>
      </c>
      <c r="U589" s="21">
        <f>IF(A589="NA","",VLOOKUP(A589,PCN!A$2:Q$9999,12,FALSE))</f>
        <v>0</v>
      </c>
      <c r="V589" s="21">
        <f>IF(A589="NA","",VLOOKUP(A589,PCN!A$2:Q$9999,14,FALSE))</f>
        <v>0</v>
      </c>
      <c r="W589" s="21">
        <f>IF(A589="NA","",VLOOKUP(A589,PCN!A$2:Q$9999,15,FALSE))</f>
        <v>0</v>
      </c>
      <c r="X589" s="21" t="e">
        <f>IF(A589="NA","",VLOOKUP(A589,TN_DOC!A$2:I$9999,8,FALSE))</f>
        <v>#N/A</v>
      </c>
      <c r="Y589" s="21" t="e">
        <f>IF(A589="NA","",VLOOKUP(A589,TN_DOC!A$2:I$9999,9,FALSE))</f>
        <v>#N/A</v>
      </c>
      <c r="Z589" s="3"/>
    </row>
    <row r="590" spans="1:26" x14ac:dyDescent="0.2">
      <c r="A590" s="3">
        <v>11609</v>
      </c>
      <c r="B590" s="10" t="str">
        <f>IF(A590="NA","",VLOOKUP(A590,'QAQC ID Reference Page'!A$2:G$10999,2,FALSE))</f>
        <v>OBS0322</v>
      </c>
      <c r="C590" s="20">
        <f>IF(A590="NA","",VLOOKUP(A590,'QAQC ID Reference Page'!A$2:G$10999,3,FALSE))</f>
        <v>44636</v>
      </c>
      <c r="D590" s="12">
        <f>IF(A590="NA","",VLOOKUP(A590,'QAQC ID Reference Page'!A$2:G$10999,4,FALSE))</f>
        <v>0.36041666666666666</v>
      </c>
      <c r="E590" s="3">
        <f>IF(A590="NA","",VLOOKUP(A590,'QAQC ID Reference Page'!A$2:G$10999,5,FALSE))</f>
        <v>1037</v>
      </c>
      <c r="F590" s="3" t="str">
        <f>IF(A590="NA","",VLOOKUP(A590,'QAQC ID Reference Page'!A$2:G$10999,6,FALSE))</f>
        <v>TR-UP</v>
      </c>
      <c r="G590" s="3" t="str">
        <f>IF(A590="NA","",VLOOKUP(A590,'QAQC ID Reference Page'!A$2:G$10999,7,FALSE))</f>
        <v>S</v>
      </c>
      <c r="H590" s="21">
        <f>IF(A590="NA","",VLOOKUP(A590,'Water Data'!G$2:O$9999,2,FALSE))</f>
        <v>9.1999999999999993</v>
      </c>
      <c r="I590" s="21">
        <f>IF(A590="NA","",VLOOKUP(A590,'Water Data'!G$2:O$9999,3,FALSE))</f>
        <v>14.6</v>
      </c>
      <c r="J590" s="3">
        <f>IF(A590="NA","",VLOOKUP(A590,'Water Data'!G$2:O$9999,4,FALSE))</f>
        <v>0.05</v>
      </c>
      <c r="K590" s="3">
        <f>IF(A590="NA","",VLOOKUP(A590,'Water Data'!G$2:O$9999,6,FALSE))</f>
        <v>7.24</v>
      </c>
      <c r="L590" s="26">
        <f>IF(A590="NA","",VLOOKUP(A590,'Water Data'!G$2:O$9999,9,FALSE))</f>
        <v>8.7883333330000006</v>
      </c>
      <c r="M590" s="22">
        <f>IF(A590="NA","",VLOOKUP(A590,Nutrients!A$2:L$9999,8,FALSE))</f>
        <v>18.16</v>
      </c>
      <c r="N590" s="22">
        <f>IF(A590="NA","",VLOOKUP(A590,Nutrients!A$2:L$9999,9,FALSE))</f>
        <v>0.28000000000000003</v>
      </c>
      <c r="O590" s="23">
        <f>IF(A590="NA","",VLOOKUP(A590,Nutrients!A$2:L$9999,10,FALSE))</f>
        <v>0.151</v>
      </c>
      <c r="P590" s="22">
        <f>IF(A590="NA","",VLOOKUP(A590,Nutrients!A$2:L$9999,11,FALSE))</f>
        <v>1.6400000000000001</v>
      </c>
      <c r="Q590" s="24">
        <f>IF(A590="NA","",VLOOKUP(A590,Nutrients!A$2:L$9999,12,FALSE))</f>
        <v>78.02</v>
      </c>
      <c r="R590" s="26">
        <f>IF(A590="NA","",VLOOKUP(A590,Chla!A$2:O$9999,15,FALSE))</f>
        <v>10.493728000000001</v>
      </c>
      <c r="S590" s="3">
        <f>IF(A590="NA","",VLOOKUP(A590,TSS!A$2:L$9999,12,FALSE))</f>
        <v>40</v>
      </c>
      <c r="T590" s="21">
        <f>IF(A590="NA","",VLOOKUP(A590,PCN!A$2:Q$9999,11,FALSE))</f>
        <v>0</v>
      </c>
      <c r="U590" s="21">
        <f>IF(A590="NA","",VLOOKUP(A590,PCN!A$2:Q$9999,12,FALSE))</f>
        <v>0</v>
      </c>
      <c r="V590" s="21">
        <f>IF(A590="NA","",VLOOKUP(A590,PCN!A$2:Q$9999,14,FALSE))</f>
        <v>0</v>
      </c>
      <c r="W590" s="21">
        <f>IF(A590="NA","",VLOOKUP(A590,PCN!A$2:Q$9999,15,FALSE))</f>
        <v>0</v>
      </c>
      <c r="X590" s="21" t="e">
        <f>IF(A590="NA","",VLOOKUP(A590,TN_DOC!A$2:I$9999,8,FALSE))</f>
        <v>#N/A</v>
      </c>
      <c r="Y590" s="21" t="e">
        <f>IF(A590="NA","",VLOOKUP(A590,TN_DOC!A$2:I$9999,9,FALSE))</f>
        <v>#N/A</v>
      </c>
      <c r="Z590" s="3"/>
    </row>
    <row r="591" spans="1:26" x14ac:dyDescent="0.2">
      <c r="A591" s="3">
        <v>11607</v>
      </c>
      <c r="B591" s="10" t="str">
        <f>IF(A591="NA","",VLOOKUP(A591,'QAQC ID Reference Page'!A$2:G$10999,2,FALSE))</f>
        <v>OBS0322</v>
      </c>
      <c r="C591" s="20">
        <f>IF(A591="NA","",VLOOKUP(A591,'QAQC ID Reference Page'!A$2:G$10999,3,FALSE))</f>
        <v>44636</v>
      </c>
      <c r="D591" s="12">
        <f>IF(A591="NA","",VLOOKUP(A591,'QAQC ID Reference Page'!A$2:G$10999,4,FALSE))</f>
        <v>0.36944444444444446</v>
      </c>
      <c r="E591" s="3">
        <f>IF(A591="NA","",VLOOKUP(A591,'QAQC ID Reference Page'!A$2:G$10999,5,FALSE))</f>
        <v>1009</v>
      </c>
      <c r="F591" s="3" t="str">
        <f>IF(A591="NA","",VLOOKUP(A591,'QAQC ID Reference Page'!A$2:G$10999,6,FALSE))</f>
        <v>AR</v>
      </c>
      <c r="G591" s="3" t="str">
        <f>IF(A591="NA","",VLOOKUP(A591,'QAQC ID Reference Page'!A$2:G$10999,7,FALSE))</f>
        <v>S</v>
      </c>
      <c r="H591" s="21">
        <f>IF(A591="NA","",VLOOKUP(A591,'Water Data'!G$2:O$9999,2,FALSE))</f>
        <v>9.31</v>
      </c>
      <c r="I591" s="21">
        <f>IF(A591="NA","",VLOOKUP(A591,'Water Data'!G$2:O$9999,3,FALSE))</f>
        <v>14.6</v>
      </c>
      <c r="J591" s="3">
        <f>IF(A591="NA","",VLOOKUP(A591,'Water Data'!G$2:O$9999,4,FALSE))</f>
        <v>0.05</v>
      </c>
      <c r="K591" s="3">
        <f>IF(A591="NA","",VLOOKUP(A591,'Water Data'!G$2:O$9999,6,FALSE))</f>
        <v>7.27</v>
      </c>
      <c r="L591" s="26">
        <f>IF(A591="NA","",VLOOKUP(A591,'Water Data'!G$2:O$9999,9,FALSE))</f>
        <v>8.8906666669999996</v>
      </c>
      <c r="M591" s="22">
        <f>IF(A591="NA","",VLOOKUP(A591,Nutrients!A$2:L$9999,8,FALSE))</f>
        <v>18.170000000000002</v>
      </c>
      <c r="N591" s="22">
        <f>IF(A591="NA","",VLOOKUP(A591,Nutrients!A$2:L$9999,9,FALSE))</f>
        <v>0.25</v>
      </c>
      <c r="O591" s="23">
        <f>IF(A591="NA","",VLOOKUP(A591,Nutrients!A$2:L$9999,10,FALSE))</f>
        <v>0.153</v>
      </c>
      <c r="P591" s="22">
        <f>IF(A591="NA","",VLOOKUP(A591,Nutrients!A$2:L$9999,11,FALSE))</f>
        <v>1.44</v>
      </c>
      <c r="Q591" s="24">
        <f>IF(A591="NA","",VLOOKUP(A591,Nutrients!A$2:L$9999,12,FALSE))</f>
        <v>66.099999999999994</v>
      </c>
      <c r="R591" s="26">
        <f>IF(A591="NA","",VLOOKUP(A591,Chla!A$2:O$9999,15,FALSE))</f>
        <v>10.61124</v>
      </c>
      <c r="S591" s="3">
        <f>IF(A591="NA","",VLOOKUP(A591,TSS!A$2:L$9999,12,FALSE))</f>
        <v>48</v>
      </c>
      <c r="T591" s="21">
        <f>IF(A591="NA","",VLOOKUP(A591,PCN!A$2:Q$9999,11,FALSE))</f>
        <v>0</v>
      </c>
      <c r="U591" s="21">
        <f>IF(A591="NA","",VLOOKUP(A591,PCN!A$2:Q$9999,12,FALSE))</f>
        <v>0</v>
      </c>
      <c r="V591" s="21">
        <f>IF(A591="NA","",VLOOKUP(A591,PCN!A$2:Q$9999,14,FALSE))</f>
        <v>0</v>
      </c>
      <c r="W591" s="21">
        <f>IF(A591="NA","",VLOOKUP(A591,PCN!A$2:Q$9999,15,FALSE))</f>
        <v>0</v>
      </c>
      <c r="X591" s="21" t="e">
        <f>IF(A591="NA","",VLOOKUP(A591,TN_DOC!A$2:I$9999,8,FALSE))</f>
        <v>#N/A</v>
      </c>
      <c r="Y591" s="21" t="e">
        <f>IF(A591="NA","",VLOOKUP(A591,TN_DOC!A$2:I$9999,9,FALSE))</f>
        <v>#N/A</v>
      </c>
      <c r="Z591" s="3"/>
    </row>
    <row r="592" spans="1:26" x14ac:dyDescent="0.2">
      <c r="A592" s="3">
        <v>11610</v>
      </c>
      <c r="B592" s="10" t="str">
        <f>IF(A592="NA","",VLOOKUP(A592,'QAQC ID Reference Page'!A$2:G$10999,2,FALSE))</f>
        <v>OBS0322</v>
      </c>
      <c r="C592" s="20">
        <f>IF(A592="NA","",VLOOKUP(A592,'QAQC ID Reference Page'!A$2:G$10999,3,FALSE))</f>
        <v>44636</v>
      </c>
      <c r="D592" s="12">
        <f>IF(A592="NA","",VLOOKUP(A592,'QAQC ID Reference Page'!A$2:G$10999,4,FALSE))</f>
        <v>0.37777777777777777</v>
      </c>
      <c r="E592" s="3">
        <f>IF(A592="NA","",VLOOKUP(A592,'QAQC ID Reference Page'!A$2:G$10999,5,FALSE))</f>
        <v>1034</v>
      </c>
      <c r="F592" s="3" t="str">
        <f>IF(A592="NA","",VLOOKUP(A592,'QAQC ID Reference Page'!A$2:G$10999,6,FALSE))</f>
        <v>BR</v>
      </c>
      <c r="G592" s="3" t="str">
        <f>IF(A592="NA","",VLOOKUP(A592,'QAQC ID Reference Page'!A$2:G$10999,7,FALSE))</f>
        <v>S</v>
      </c>
      <c r="H592" s="21">
        <f>IF(A592="NA","",VLOOKUP(A592,'Water Data'!G$2:O$9999,2,FALSE))</f>
        <v>9.3000000000000007</v>
      </c>
      <c r="I592" s="21">
        <f>IF(A592="NA","",VLOOKUP(A592,'Water Data'!G$2:O$9999,3,FALSE))</f>
        <v>14.6</v>
      </c>
      <c r="J592" s="3">
        <f>IF(A592="NA","",VLOOKUP(A592,'Water Data'!G$2:O$9999,4,FALSE))</f>
        <v>0</v>
      </c>
      <c r="K592" s="3">
        <f>IF(A592="NA","",VLOOKUP(A592,'Water Data'!G$2:O$9999,6,FALSE))</f>
        <v>7.24</v>
      </c>
      <c r="L592" s="26">
        <f>IF(A592="NA","",VLOOKUP(A592,'Water Data'!G$2:O$9999,9,FALSE))</f>
        <v>8.6543333330000003</v>
      </c>
      <c r="M592" s="22">
        <f>IF(A592="NA","",VLOOKUP(A592,Nutrients!A$2:L$9999,8,FALSE))</f>
        <v>18.84</v>
      </c>
      <c r="N592" s="22">
        <f>IF(A592="NA","",VLOOKUP(A592,Nutrients!A$2:L$9999,9,FALSE))</f>
        <v>0.34</v>
      </c>
      <c r="O592" s="23">
        <f>IF(A592="NA","",VLOOKUP(A592,Nutrients!A$2:L$9999,10,FALSE))</f>
        <v>0.16700000000000001</v>
      </c>
      <c r="P592" s="22">
        <f>IF(A592="NA","",VLOOKUP(A592,Nutrients!A$2:L$9999,11,FALSE))</f>
        <v>1.3599999999999999</v>
      </c>
      <c r="Q592" s="24">
        <f>IF(A592="NA","",VLOOKUP(A592,Nutrients!A$2:L$9999,12,FALSE))</f>
        <v>72.59</v>
      </c>
      <c r="R592" s="26">
        <f>IF(A592="NA","",VLOOKUP(A592,Chla!A$2:O$9999,15,FALSE))</f>
        <v>11.22165</v>
      </c>
      <c r="S592" s="3">
        <f>IF(A592="NA","",VLOOKUP(A592,TSS!A$2:L$9999,12,FALSE))</f>
        <v>40</v>
      </c>
      <c r="T592" s="21">
        <f>IF(A592="NA","",VLOOKUP(A592,PCN!A$2:Q$9999,11,FALSE))</f>
        <v>0</v>
      </c>
      <c r="U592" s="21">
        <f>IF(A592="NA","",VLOOKUP(A592,PCN!A$2:Q$9999,12,FALSE))</f>
        <v>0</v>
      </c>
      <c r="V592" s="21">
        <f>IF(A592="NA","",VLOOKUP(A592,PCN!A$2:Q$9999,14,FALSE))</f>
        <v>0</v>
      </c>
      <c r="W592" s="21">
        <f>IF(A592="NA","",VLOOKUP(A592,PCN!A$2:Q$9999,15,FALSE))</f>
        <v>0</v>
      </c>
      <c r="X592" s="21" t="e">
        <f>IF(A592="NA","",VLOOKUP(A592,TN_DOC!A$2:I$9999,8,FALSE))</f>
        <v>#N/A</v>
      </c>
      <c r="Y592" s="21" t="e">
        <f>IF(A592="NA","",VLOOKUP(A592,TN_DOC!A$2:I$9999,9,FALSE))</f>
        <v>#N/A</v>
      </c>
      <c r="Z592" s="3"/>
    </row>
    <row r="593" spans="1:26" x14ac:dyDescent="0.2">
      <c r="A593" s="3">
        <v>11615</v>
      </c>
      <c r="B593" s="10" t="str">
        <f>IF(A593="NA","",VLOOKUP(A593,'QAQC ID Reference Page'!A$2:G$10999,2,FALSE))</f>
        <v>OBS0322</v>
      </c>
      <c r="C593" s="20">
        <f>IF(A593="NA","",VLOOKUP(A593,'QAQC ID Reference Page'!A$2:G$10999,3,FALSE))</f>
        <v>44636</v>
      </c>
      <c r="D593" s="12">
        <f>IF(A593="NA","",VLOOKUP(A593,'QAQC ID Reference Page'!A$2:G$10999,4,FALSE))</f>
        <v>0.38958333333333334</v>
      </c>
      <c r="E593" s="3">
        <f>IF(A593="NA","",VLOOKUP(A593,'QAQC ID Reference Page'!A$2:G$10999,5,FALSE))</f>
        <v>1035</v>
      </c>
      <c r="F593" s="3" t="str">
        <f>IF(A593="NA","",VLOOKUP(A593,'QAQC ID Reference Page'!A$2:G$10999,6,FALSE))</f>
        <v>I9</v>
      </c>
      <c r="G593" s="3" t="str">
        <f>IF(A593="NA","",VLOOKUP(A593,'QAQC ID Reference Page'!A$2:G$10999,7,FALSE))</f>
        <v>S</v>
      </c>
      <c r="H593" s="21">
        <f>IF(A593="NA","",VLOOKUP(A593,'Water Data'!G$2:O$9999,2,FALSE))</f>
        <v>9.39</v>
      </c>
      <c r="I593" s="21">
        <f>IF(A593="NA","",VLOOKUP(A593,'Water Data'!G$2:O$9999,3,FALSE))</f>
        <v>14.5</v>
      </c>
      <c r="J593" s="3">
        <f>IF(A593="NA","",VLOOKUP(A593,'Water Data'!G$2:O$9999,4,FALSE))</f>
        <v>0</v>
      </c>
      <c r="K593" s="3">
        <f>IF(A593="NA","",VLOOKUP(A593,'Water Data'!G$2:O$9999,6,FALSE))</f>
        <v>7.31</v>
      </c>
      <c r="L593" s="26">
        <f>IF(A593="NA","",VLOOKUP(A593,'Water Data'!G$2:O$9999,9,FALSE))</f>
        <v>8.5</v>
      </c>
      <c r="M593" s="22">
        <f>IF(A593="NA","",VLOOKUP(A593,Nutrients!A$2:L$9999,8,FALSE))</f>
        <v>19.22</v>
      </c>
      <c r="N593" s="22">
        <f>IF(A593="NA","",VLOOKUP(A593,Nutrients!A$2:L$9999,9,FALSE))</f>
        <v>0.28000000000000003</v>
      </c>
      <c r="O593" s="23">
        <f>IF(A593="NA","",VLOOKUP(A593,Nutrients!A$2:L$9999,10,FALSE))</f>
        <v>0.17499999999999999</v>
      </c>
      <c r="P593" s="22">
        <f>IF(A593="NA","",VLOOKUP(A593,Nutrients!A$2:L$9999,11,FALSE))</f>
        <v>1.79</v>
      </c>
      <c r="Q593" s="24">
        <f>IF(A593="NA","",VLOOKUP(A593,Nutrients!A$2:L$9999,12,FALSE))</f>
        <v>71.400000000000006</v>
      </c>
      <c r="R593" s="26">
        <f>IF(A593="NA","",VLOOKUP(A593,Chla!A$2:O$9999,15,FALSE))</f>
        <v>10.325071999999999</v>
      </c>
      <c r="S593" s="3">
        <f>IF(A593="NA","",VLOOKUP(A593,TSS!A$2:L$9999,12,FALSE))</f>
        <v>20</v>
      </c>
      <c r="T593" s="21">
        <f>IF(A593="NA","",VLOOKUP(A593,PCN!A$2:Q$9999,11,FALSE))</f>
        <v>0</v>
      </c>
      <c r="U593" s="21">
        <f>IF(A593="NA","",VLOOKUP(A593,PCN!A$2:Q$9999,12,FALSE))</f>
        <v>0</v>
      </c>
      <c r="V593" s="21">
        <f>IF(A593="NA","",VLOOKUP(A593,PCN!A$2:Q$9999,14,FALSE))</f>
        <v>0</v>
      </c>
      <c r="W593" s="21">
        <f>IF(A593="NA","",VLOOKUP(A593,PCN!A$2:Q$9999,15,FALSE))</f>
        <v>0</v>
      </c>
      <c r="X593" s="21" t="e">
        <f>IF(A593="NA","",VLOOKUP(A593,TN_DOC!A$2:I$9999,8,FALSE))</f>
        <v>#N/A</v>
      </c>
      <c r="Y593" s="21" t="e">
        <f>IF(A593="NA","",VLOOKUP(A593,TN_DOC!A$2:I$9999,9,FALSE))</f>
        <v>#N/A</v>
      </c>
      <c r="Z593" s="3"/>
    </row>
    <row r="594" spans="1:26" x14ac:dyDescent="0.2">
      <c r="A594" s="3">
        <v>11611</v>
      </c>
      <c r="B594" s="10" t="str">
        <f>IF(A594="NA","",VLOOKUP(A594,'QAQC ID Reference Page'!A$2:G$10999,2,FALSE))</f>
        <v>OBS0322</v>
      </c>
      <c r="C594" s="20">
        <f>IF(A594="NA","",VLOOKUP(A594,'QAQC ID Reference Page'!A$2:G$10999,3,FALSE))</f>
        <v>44636</v>
      </c>
      <c r="D594" s="12">
        <f>IF(A594="NA","",VLOOKUP(A594,'QAQC ID Reference Page'!A$2:G$10999,4,FALSE))</f>
        <v>0.40069444444444446</v>
      </c>
      <c r="E594" s="3">
        <f>IF(A594="NA","",VLOOKUP(A594,'QAQC ID Reference Page'!A$2:G$10999,5,FALSE))</f>
        <v>1002</v>
      </c>
      <c r="F594" s="3" t="str">
        <f>IF(A594="NA","",VLOOKUP(A594,'QAQC ID Reference Page'!A$2:G$10999,6,FALSE))</f>
        <v>I7C</v>
      </c>
      <c r="G594" s="3" t="str">
        <f>IF(A594="NA","",VLOOKUP(A594,'QAQC ID Reference Page'!A$2:G$10999,7,FALSE))</f>
        <v>S</v>
      </c>
      <c r="H594" s="21">
        <f>IF(A594="NA","",VLOOKUP(A594,'Water Data'!G$2:O$9999,2,FALSE))</f>
        <v>8.9499999999999993</v>
      </c>
      <c r="I594" s="21">
        <f>IF(A594="NA","",VLOOKUP(A594,'Water Data'!G$2:O$9999,3,FALSE))</f>
        <v>14.9</v>
      </c>
      <c r="J594" s="3">
        <f>IF(A594="NA","",VLOOKUP(A594,'Water Data'!G$2:O$9999,4,FALSE))</f>
        <v>2.97</v>
      </c>
      <c r="K594" s="3">
        <f>IF(A594="NA","",VLOOKUP(A594,'Water Data'!G$2:O$9999,6,FALSE))</f>
        <v>7.31</v>
      </c>
      <c r="L594" s="26">
        <f>IF(A594="NA","",VLOOKUP(A594,'Water Data'!G$2:O$9999,9,FALSE))</f>
        <v>9.4879999999999995</v>
      </c>
      <c r="M594" s="22">
        <f>IF(A594="NA","",VLOOKUP(A594,Nutrients!A$2:L$9999,8,FALSE))</f>
        <v>18.27</v>
      </c>
      <c r="N594" s="22">
        <f>IF(A594="NA","",VLOOKUP(A594,Nutrients!A$2:L$9999,9,FALSE))</f>
        <v>0.44</v>
      </c>
      <c r="O594" s="23">
        <f>IF(A594="NA","",VLOOKUP(A594,Nutrients!A$2:L$9999,10,FALSE))</f>
        <v>0.32</v>
      </c>
      <c r="P594" s="22">
        <f>IF(A594="NA","",VLOOKUP(A594,Nutrients!A$2:L$9999,11,FALSE))</f>
        <v>2.82</v>
      </c>
      <c r="Q594" s="24">
        <f>IF(A594="NA","",VLOOKUP(A594,Nutrients!A$2:L$9999,12,FALSE))</f>
        <v>70.95</v>
      </c>
      <c r="R594" s="26">
        <f>IF(A594="NA","",VLOOKUP(A594,Chla!A$2:O$9999,15,FALSE))</f>
        <v>5.387792000000001</v>
      </c>
      <c r="S594" s="3">
        <f>IF(A594="NA","",VLOOKUP(A594,TSS!A$2:L$9999,12,FALSE))</f>
        <v>64</v>
      </c>
      <c r="T594" s="21">
        <f>IF(A594="NA","",VLOOKUP(A594,PCN!A$2:Q$9999,11,FALSE))</f>
        <v>0</v>
      </c>
      <c r="U594" s="21">
        <f>IF(A594="NA","",VLOOKUP(A594,PCN!A$2:Q$9999,12,FALSE))</f>
        <v>0</v>
      </c>
      <c r="V594" s="21">
        <f>IF(A594="NA","",VLOOKUP(A594,PCN!A$2:Q$9999,14,FALSE))</f>
        <v>0</v>
      </c>
      <c r="W594" s="21">
        <f>IF(A594="NA","",VLOOKUP(A594,PCN!A$2:Q$9999,15,FALSE))</f>
        <v>0</v>
      </c>
      <c r="X594" s="21" t="e">
        <f>IF(A594="NA","",VLOOKUP(A594,TN_DOC!A$2:I$9999,8,FALSE))</f>
        <v>#N/A</v>
      </c>
      <c r="Y594" s="21" t="e">
        <f>IF(A594="NA","",VLOOKUP(A594,TN_DOC!A$2:I$9999,9,FALSE))</f>
        <v>#N/A</v>
      </c>
      <c r="Z594" s="3"/>
    </row>
    <row r="595" spans="1:26" x14ac:dyDescent="0.2">
      <c r="A595" s="3">
        <v>11612</v>
      </c>
      <c r="B595" s="10" t="str">
        <f>IF(A595="NA","",VLOOKUP(A595,'QAQC ID Reference Page'!A$2:G$10999,2,FALSE))</f>
        <v>OBS0322</v>
      </c>
      <c r="C595" s="20">
        <f>IF(A595="NA","",VLOOKUP(A595,'QAQC ID Reference Page'!A$2:G$10999,3,FALSE))</f>
        <v>44636</v>
      </c>
      <c r="D595" s="12">
        <f>IF(A595="NA","",VLOOKUP(A595,'QAQC ID Reference Page'!A$2:G$10999,4,FALSE))</f>
        <v>0.40069444444444446</v>
      </c>
      <c r="E595" s="3">
        <f>IF(A595="NA","",VLOOKUP(A595,'QAQC ID Reference Page'!A$2:G$10999,5,FALSE))</f>
        <v>1013</v>
      </c>
      <c r="F595" s="3" t="str">
        <f>IF(A595="NA","",VLOOKUP(A595,'QAQC ID Reference Page'!A$2:G$10999,6,FALSE))</f>
        <v>I7C</v>
      </c>
      <c r="G595" s="3" t="str">
        <f>IF(A595="NA","",VLOOKUP(A595,'QAQC ID Reference Page'!A$2:G$10999,7,FALSE))</f>
        <v>B</v>
      </c>
      <c r="H595" s="21">
        <f>IF(A595="NA","",VLOOKUP(A595,'Water Data'!G$2:O$9999,2,FALSE))</f>
        <v>7.32</v>
      </c>
      <c r="I595" s="21">
        <f>IF(A595="NA","",VLOOKUP(A595,'Water Data'!G$2:O$9999,3,FALSE))</f>
        <v>15.9</v>
      </c>
      <c r="J595" s="3">
        <f>IF(A595="NA","",VLOOKUP(A595,'Water Data'!G$2:O$9999,4,FALSE))</f>
        <v>16.5</v>
      </c>
      <c r="K595" s="3">
        <f>IF(A595="NA","",VLOOKUP(A595,'Water Data'!G$2:O$9999,6,FALSE))</f>
        <v>7.86</v>
      </c>
      <c r="L595" s="26">
        <f>IF(A595="NA","",VLOOKUP(A595,'Water Data'!G$2:O$9999,9,FALSE))</f>
        <v>17.18</v>
      </c>
      <c r="M595" s="22">
        <f>IF(A595="NA","",VLOOKUP(A595,Nutrients!A$2:L$9999,8,FALSE))</f>
        <v>10.210000000000001</v>
      </c>
      <c r="N595" s="22">
        <f>IF(A595="NA","",VLOOKUP(A595,Nutrients!A$2:L$9999,9,FALSE))</f>
        <v>0.54</v>
      </c>
      <c r="O595" s="23">
        <f>IF(A595="NA","",VLOOKUP(A595,Nutrients!A$2:L$9999,10,FALSE))</f>
        <v>0.504</v>
      </c>
      <c r="P595" s="22">
        <f>IF(A595="NA","",VLOOKUP(A595,Nutrients!A$2:L$9999,11,FALSE))</f>
        <v>3.05</v>
      </c>
      <c r="Q595" s="24">
        <f>IF(A595="NA","",VLOOKUP(A595,Nutrients!A$2:L$9999,12,FALSE))</f>
        <v>88.83</v>
      </c>
      <c r="R595" s="26">
        <f>IF(A595="NA","",VLOOKUP(A595,Chla!A$2:O$9999,15,FALSE))</f>
        <v>6.6145640000000006</v>
      </c>
      <c r="S595" s="3">
        <f>IF(A595="NA","",VLOOKUP(A595,TSS!A$2:L$9999,12,FALSE))</f>
        <v>64</v>
      </c>
      <c r="T595" s="21">
        <f>IF(A595="NA","",VLOOKUP(A595,PCN!A$2:Q$9999,11,FALSE))</f>
        <v>0</v>
      </c>
      <c r="U595" s="21">
        <f>IF(A595="NA","",VLOOKUP(A595,PCN!A$2:Q$9999,12,FALSE))</f>
        <v>0</v>
      </c>
      <c r="V595" s="21">
        <f>IF(A595="NA","",VLOOKUP(A595,PCN!A$2:Q$9999,14,FALSE))</f>
        <v>0</v>
      </c>
      <c r="W595" s="21">
        <f>IF(A595="NA","",VLOOKUP(A595,PCN!A$2:Q$9999,15,FALSE))</f>
        <v>0</v>
      </c>
      <c r="X595" s="21" t="e">
        <f>IF(A595="NA","",VLOOKUP(A595,TN_DOC!A$2:I$9999,8,FALSE))</f>
        <v>#N/A</v>
      </c>
      <c r="Y595" s="21" t="e">
        <f>IF(A595="NA","",VLOOKUP(A595,TN_DOC!A$2:I$9999,9,FALSE))</f>
        <v>#N/A</v>
      </c>
      <c r="Z595" s="3"/>
    </row>
    <row r="596" spans="1:26" x14ac:dyDescent="0.2">
      <c r="A596" s="3">
        <v>11618</v>
      </c>
      <c r="B596" s="10" t="str">
        <f>IF(A596="NA","",VLOOKUP(A596,'QAQC ID Reference Page'!A$2:G$10999,2,FALSE))</f>
        <v>OBS0322</v>
      </c>
      <c r="C596" s="20">
        <f>IF(A596="NA","",VLOOKUP(A596,'QAQC ID Reference Page'!A$2:G$10999,3,FALSE))</f>
        <v>44636</v>
      </c>
      <c r="D596" s="12">
        <f>IF(A596="NA","",VLOOKUP(A596,'QAQC ID Reference Page'!A$2:G$10999,4,FALSE))</f>
        <v>0.43541666666666667</v>
      </c>
      <c r="E596" s="3">
        <f>IF(A596="NA","",VLOOKUP(A596,'QAQC ID Reference Page'!A$2:G$10999,5,FALSE))</f>
        <v>1025</v>
      </c>
      <c r="F596" s="3" t="str">
        <f>IF(A596="NA","",VLOOKUP(A596,'QAQC ID Reference Page'!A$2:G$10999,6,FALSE))</f>
        <v>G9</v>
      </c>
      <c r="G596" s="3" t="str">
        <f>IF(A596="NA","",VLOOKUP(A596,'QAQC ID Reference Page'!A$2:G$10999,7,FALSE))</f>
        <v>S</v>
      </c>
      <c r="H596" s="21">
        <f>IF(A596="NA","",VLOOKUP(A596,'Water Data'!G$2:O$9999,2,FALSE))</f>
        <v>9.8800000000000008</v>
      </c>
      <c r="I596" s="21">
        <f>IF(A596="NA","",VLOOKUP(A596,'Water Data'!G$2:O$9999,3,FALSE))</f>
        <v>15.8</v>
      </c>
      <c r="J596" s="3">
        <f>IF(A596="NA","",VLOOKUP(A596,'Water Data'!G$2:O$9999,4,FALSE))</f>
        <v>1.27</v>
      </c>
      <c r="K596" s="3">
        <f>IF(A596="NA","",VLOOKUP(A596,'Water Data'!G$2:O$9999,6,FALSE))</f>
        <v>7.73</v>
      </c>
      <c r="L596" s="26">
        <f>IF(A596="NA","",VLOOKUP(A596,'Water Data'!G$2:O$9999,9,FALSE))</f>
        <v>8.6906666670000003</v>
      </c>
      <c r="M596" s="22">
        <f>IF(A596="NA","",VLOOKUP(A596,Nutrients!A$2:L$9999,8,FALSE))</f>
        <v>15.18</v>
      </c>
      <c r="N596" s="22">
        <f>IF(A596="NA","",VLOOKUP(A596,Nutrients!A$2:L$9999,9,FALSE))</f>
        <v>0.19</v>
      </c>
      <c r="O596" s="23">
        <f>IF(A596="NA","",VLOOKUP(A596,Nutrients!A$2:L$9999,10,FALSE))</f>
        <v>0.22600000000000001</v>
      </c>
      <c r="P596" s="22">
        <f>IF(A596="NA","",VLOOKUP(A596,Nutrients!A$2:L$9999,11,FALSE))</f>
        <v>0.76</v>
      </c>
      <c r="Q596" s="24">
        <f>IF(A596="NA","",VLOOKUP(A596,Nutrients!A$2:L$9999,12,FALSE))</f>
        <v>64.27</v>
      </c>
      <c r="R596" s="26">
        <f>IF(A596="NA","",VLOOKUP(A596,Chla!A$2:O$9999,15,FALSE))</f>
        <v>15.292396</v>
      </c>
      <c r="S596" s="3">
        <f>IF(A596="NA","",VLOOKUP(A596,TSS!A$2:L$9999,12,FALSE))</f>
        <v>20</v>
      </c>
      <c r="T596" s="21">
        <f>IF(A596="NA","",VLOOKUP(A596,PCN!A$2:Q$9999,11,FALSE))</f>
        <v>0</v>
      </c>
      <c r="U596" s="21">
        <f>IF(A596="NA","",VLOOKUP(A596,PCN!A$2:Q$9999,12,FALSE))</f>
        <v>0</v>
      </c>
      <c r="V596" s="21">
        <f>IF(A596="NA","",VLOOKUP(A596,PCN!A$2:Q$9999,14,FALSE))</f>
        <v>0</v>
      </c>
      <c r="W596" s="21">
        <f>IF(A596="NA","",VLOOKUP(A596,PCN!A$2:Q$9999,15,FALSE))</f>
        <v>0</v>
      </c>
      <c r="X596" s="21" t="e">
        <f>IF(A596="NA","",VLOOKUP(A596,TN_DOC!A$2:I$9999,8,FALSE))</f>
        <v>#N/A</v>
      </c>
      <c r="Y596" s="21" t="e">
        <f>IF(A596="NA","",VLOOKUP(A596,TN_DOC!A$2:I$9999,9,FALSE))</f>
        <v>#N/A</v>
      </c>
      <c r="Z596" s="3"/>
    </row>
    <row r="597" spans="1:26" x14ac:dyDescent="0.2">
      <c r="A597" s="3">
        <v>11614</v>
      </c>
      <c r="B597" s="10" t="str">
        <f>IF(A597="NA","",VLOOKUP(A597,'QAQC ID Reference Page'!A$2:G$10999,2,FALSE))</f>
        <v>OBS0322</v>
      </c>
      <c r="C597" s="20">
        <f>IF(A597="NA","",VLOOKUP(A597,'QAQC ID Reference Page'!A$2:G$10999,3,FALSE))</f>
        <v>44636</v>
      </c>
      <c r="D597" s="12">
        <f>IF(A597="NA","",VLOOKUP(A597,'QAQC ID Reference Page'!A$2:G$10999,4,FALSE))</f>
        <v>0.44861111111111113</v>
      </c>
      <c r="E597" s="3">
        <f>IF(A597="NA","",VLOOKUP(A597,'QAQC ID Reference Page'!A$2:G$10999,5,FALSE))</f>
        <v>1005</v>
      </c>
      <c r="F597" s="3" t="str">
        <f>IF(A597="NA","",VLOOKUP(A597,'QAQC ID Reference Page'!A$2:G$10999,6,FALSE))</f>
        <v>G7C</v>
      </c>
      <c r="G597" s="3" t="str">
        <f>IF(A597="NA","",VLOOKUP(A597,'QAQC ID Reference Page'!A$2:G$10999,7,FALSE))</f>
        <v>S</v>
      </c>
      <c r="H597" s="21">
        <f>IF(A597="NA","",VLOOKUP(A597,'Water Data'!G$2:O$9999,2,FALSE))</f>
        <v>9.43</v>
      </c>
      <c r="I597" s="21">
        <f>IF(A597="NA","",VLOOKUP(A597,'Water Data'!G$2:O$9999,3,FALSE))</f>
        <v>15.4</v>
      </c>
      <c r="J597" s="3">
        <f>IF(A597="NA","",VLOOKUP(A597,'Water Data'!G$2:O$9999,4,FALSE))</f>
        <v>1.28</v>
      </c>
      <c r="K597" s="3">
        <f>IF(A597="NA","",VLOOKUP(A597,'Water Data'!G$2:O$9999,6,FALSE))</f>
        <v>7.56</v>
      </c>
      <c r="L597" s="26">
        <f>IF(A597="NA","",VLOOKUP(A597,'Water Data'!G$2:O$9999,9,FALSE))</f>
        <v>20.59333333</v>
      </c>
      <c r="M597" s="22">
        <f>IF(A597="NA","",VLOOKUP(A597,Nutrients!A$2:L$9999,8,FALSE))</f>
        <v>18.16</v>
      </c>
      <c r="N597" s="22">
        <f>IF(A597="NA","",VLOOKUP(A597,Nutrients!A$2:L$9999,9,FALSE))</f>
        <v>0.37</v>
      </c>
      <c r="O597" s="23">
        <f>IF(A597="NA","",VLOOKUP(A597,Nutrients!A$2:L$9999,10,FALSE))</f>
        <v>0.245</v>
      </c>
      <c r="P597" s="22">
        <f>IF(A597="NA","",VLOOKUP(A597,Nutrients!A$2:L$9999,11,FALSE))</f>
        <v>2.04</v>
      </c>
      <c r="Q597" s="24">
        <f>IF(A597="NA","",VLOOKUP(A597,Nutrients!A$2:L$9999,12,FALSE))</f>
        <v>81.53</v>
      </c>
      <c r="R597" s="26">
        <f>IF(A597="NA","",VLOOKUP(A597,Chla!A$2:O$9999,15,FALSE))</f>
        <v>8.5641679999999987</v>
      </c>
      <c r="S597" s="3">
        <f>IF(A597="NA","",VLOOKUP(A597,TSS!A$2:L$9999,12,FALSE))</f>
        <v>20</v>
      </c>
      <c r="T597" s="21">
        <f>IF(A597="NA","",VLOOKUP(A597,PCN!A$2:Q$9999,11,FALSE))</f>
        <v>0</v>
      </c>
      <c r="U597" s="21">
        <f>IF(A597="NA","",VLOOKUP(A597,PCN!A$2:Q$9999,12,FALSE))</f>
        <v>0</v>
      </c>
      <c r="V597" s="21">
        <f>IF(A597="NA","",VLOOKUP(A597,PCN!A$2:Q$9999,14,FALSE))</f>
        <v>0</v>
      </c>
      <c r="W597" s="21">
        <f>IF(A597="NA","",VLOOKUP(A597,PCN!A$2:Q$9999,15,FALSE))</f>
        <v>0</v>
      </c>
      <c r="X597" s="21" t="e">
        <f>IF(A597="NA","",VLOOKUP(A597,TN_DOC!A$2:I$9999,8,FALSE))</f>
        <v>#N/A</v>
      </c>
      <c r="Y597" s="21" t="e">
        <f>IF(A597="NA","",VLOOKUP(A597,TN_DOC!A$2:I$9999,9,FALSE))</f>
        <v>#N/A</v>
      </c>
      <c r="Z597" s="3"/>
    </row>
    <row r="598" spans="1:26" x14ac:dyDescent="0.2">
      <c r="A598" s="3">
        <v>11619</v>
      </c>
      <c r="B598" s="10" t="str">
        <f>IF(A598="NA","",VLOOKUP(A598,'QAQC ID Reference Page'!A$2:G$10999,2,FALSE))</f>
        <v>OBS0322</v>
      </c>
      <c r="C598" s="20">
        <f>IF(A598="NA","",VLOOKUP(A598,'QAQC ID Reference Page'!A$2:G$10999,3,FALSE))</f>
        <v>44636</v>
      </c>
      <c r="D598" s="12">
        <f>IF(A598="NA","",VLOOKUP(A598,'QAQC ID Reference Page'!A$2:G$10999,4,FALSE))</f>
        <v>0.44861111111111113</v>
      </c>
      <c r="E598" s="3">
        <f>IF(A598="NA","",VLOOKUP(A598,'QAQC ID Reference Page'!A$2:G$10999,5,FALSE))</f>
        <v>1011</v>
      </c>
      <c r="F598" s="3" t="str">
        <f>IF(A598="NA","",VLOOKUP(A598,'QAQC ID Reference Page'!A$2:G$10999,6,FALSE))</f>
        <v>G7C</v>
      </c>
      <c r="G598" s="3" t="str">
        <f>IF(A598="NA","",VLOOKUP(A598,'QAQC ID Reference Page'!A$2:G$10999,7,FALSE))</f>
        <v>B</v>
      </c>
      <c r="H598" s="21">
        <f>IF(A598="NA","",VLOOKUP(A598,'Water Data'!G$2:O$9999,2,FALSE))</f>
        <v>7.37</v>
      </c>
      <c r="I598" s="21">
        <f>IF(A598="NA","",VLOOKUP(A598,'Water Data'!G$2:O$9999,3,FALSE))</f>
        <v>16.8</v>
      </c>
      <c r="J598" s="3">
        <f>IF(A598="NA","",VLOOKUP(A598,'Water Data'!G$2:O$9999,4,FALSE))</f>
        <v>23.91</v>
      </c>
      <c r="K598" s="3">
        <f>IF(A598="NA","",VLOOKUP(A598,'Water Data'!G$2:O$9999,6,FALSE))</f>
        <v>8.02</v>
      </c>
      <c r="L598" s="26">
        <f>IF(A598="NA","",VLOOKUP(A598,'Water Data'!G$2:O$9999,9,FALSE))</f>
        <v>8.7796666670000008</v>
      </c>
      <c r="M598" s="22">
        <f>IF(A598="NA","",VLOOKUP(A598,Nutrients!A$2:L$9999,8,FALSE))</f>
        <v>3.98</v>
      </c>
      <c r="N598" s="22">
        <f>IF(A598="NA","",VLOOKUP(A598,Nutrients!A$2:L$9999,9,FALSE))</f>
        <v>0.31</v>
      </c>
      <c r="O598" s="23">
        <f>IF(A598="NA","",VLOOKUP(A598,Nutrients!A$2:L$9999,10,FALSE))</f>
        <v>0.28599999999999998</v>
      </c>
      <c r="P598" s="22">
        <f>IF(A598="NA","",VLOOKUP(A598,Nutrients!A$2:L$9999,11,FALSE))</f>
        <v>2.42</v>
      </c>
      <c r="Q598" s="24">
        <f>IF(A598="NA","",VLOOKUP(A598,Nutrients!A$2:L$9999,12,FALSE))</f>
        <v>49.13</v>
      </c>
      <c r="R598" s="26">
        <f>IF(A598="NA","",VLOOKUP(A598,Chla!A$2:O$9999,15,FALSE))</f>
        <v>6.8037079999999994</v>
      </c>
      <c r="S598" s="3">
        <f>IF(A598="NA","",VLOOKUP(A598,TSS!A$2:L$9999,12,FALSE))</f>
        <v>16</v>
      </c>
      <c r="T598" s="21">
        <f>IF(A598="NA","",VLOOKUP(A598,PCN!A$2:Q$9999,11,FALSE))</f>
        <v>0</v>
      </c>
      <c r="U598" s="21">
        <f>IF(A598="NA","",VLOOKUP(A598,PCN!A$2:Q$9999,12,FALSE))</f>
        <v>0</v>
      </c>
      <c r="V598" s="21">
        <f>IF(A598="NA","",VLOOKUP(A598,PCN!A$2:Q$9999,14,FALSE))</f>
        <v>0</v>
      </c>
      <c r="W598" s="21">
        <f>IF(A598="NA","",VLOOKUP(A598,PCN!A$2:Q$9999,15,FALSE))</f>
        <v>0</v>
      </c>
      <c r="X598" s="21" t="e">
        <f>IF(A598="NA","",VLOOKUP(A598,TN_DOC!A$2:I$9999,8,FALSE))</f>
        <v>#N/A</v>
      </c>
      <c r="Y598" s="21" t="e">
        <f>IF(A598="NA","",VLOOKUP(A598,TN_DOC!A$2:I$9999,9,FALSE))</f>
        <v>#N/A</v>
      </c>
      <c r="Z598" s="3"/>
    </row>
    <row r="599" spans="1:26" x14ac:dyDescent="0.2">
      <c r="A599" s="3">
        <v>11616</v>
      </c>
      <c r="B599" s="10" t="str">
        <f>IF(A599="NA","",VLOOKUP(A599,'QAQC ID Reference Page'!A$2:G$10999,2,FALSE))</f>
        <v>OBS0322</v>
      </c>
      <c r="C599" s="20">
        <f>IF(A599="NA","",VLOOKUP(A599,'QAQC ID Reference Page'!A$2:G$10999,3,FALSE))</f>
        <v>44636</v>
      </c>
      <c r="D599" s="12">
        <f>IF(A599="NA","",VLOOKUP(A599,'QAQC ID Reference Page'!A$2:G$10999,4,FALSE))</f>
        <v>0.49513888888888891</v>
      </c>
      <c r="E599" s="3">
        <f>IF(A599="NA","",VLOOKUP(A599,'QAQC ID Reference Page'!A$2:G$10999,5,FALSE))</f>
        <v>1038</v>
      </c>
      <c r="F599" s="3" t="str">
        <f>IF(A599="NA","",VLOOKUP(A599,'QAQC ID Reference Page'!A$2:G$10999,6,FALSE))</f>
        <v>E9</v>
      </c>
      <c r="G599" s="3" t="str">
        <f>IF(A599="NA","",VLOOKUP(A599,'QAQC ID Reference Page'!A$2:G$10999,7,FALSE))</f>
        <v>S</v>
      </c>
      <c r="H599" s="21">
        <f>IF(A599="NA","",VLOOKUP(A599,'Water Data'!G$2:O$9999,2,FALSE))</f>
        <v>10.199999999999999</v>
      </c>
      <c r="I599" s="21">
        <f>IF(A599="NA","",VLOOKUP(A599,'Water Data'!G$2:O$9999,3,FALSE))</f>
        <v>16.3</v>
      </c>
      <c r="J599" s="3">
        <f>IF(A599="NA","",VLOOKUP(A599,'Water Data'!G$2:O$9999,4,FALSE))</f>
        <v>4.2300000000000004</v>
      </c>
      <c r="K599" s="3">
        <f>IF(A599="NA","",VLOOKUP(A599,'Water Data'!G$2:O$9999,6,FALSE))</f>
        <v>7.9</v>
      </c>
      <c r="L599" s="26">
        <f>IF(A599="NA","",VLOOKUP(A599,'Water Data'!G$2:O$9999,9,FALSE))</f>
        <v>10.15</v>
      </c>
      <c r="M599" s="22">
        <f>IF(A599="NA","",VLOOKUP(A599,Nutrients!A$2:L$9999,8,FALSE))</f>
        <v>10.91</v>
      </c>
      <c r="N599" s="22">
        <f>IF(A599="NA","",VLOOKUP(A599,Nutrients!A$2:L$9999,9,FALSE))</f>
        <v>0.15</v>
      </c>
      <c r="O599" s="23">
        <f>IF(A599="NA","",VLOOKUP(A599,Nutrients!A$2:L$9999,10,FALSE))</f>
        <v>0.25700000000000001</v>
      </c>
      <c r="P599" s="22">
        <f>IF(A599="NA","",VLOOKUP(A599,Nutrients!A$2:L$9999,11,FALSE))</f>
        <v>2.41</v>
      </c>
      <c r="Q599" s="24">
        <f>IF(A599="NA","",VLOOKUP(A599,Nutrients!A$2:L$9999,12,FALSE))</f>
        <v>59.48</v>
      </c>
      <c r="R599" s="26">
        <f>IF(A599="NA","",VLOOKUP(A599,Chla!A$2:O$9999,15,FALSE))</f>
        <v>23.146163999999999</v>
      </c>
      <c r="S599" s="3">
        <f>IF(A599="NA","",VLOOKUP(A599,TSS!A$2:L$9999,12,FALSE))</f>
        <v>16</v>
      </c>
      <c r="T599" s="21">
        <f>IF(A599="NA","",VLOOKUP(A599,PCN!A$2:Q$9999,11,FALSE))</f>
        <v>0</v>
      </c>
      <c r="U599" s="21">
        <f>IF(A599="NA","",VLOOKUP(A599,PCN!A$2:Q$9999,12,FALSE))</f>
        <v>0</v>
      </c>
      <c r="V599" s="21">
        <f>IF(A599="NA","",VLOOKUP(A599,PCN!A$2:Q$9999,14,FALSE))</f>
        <v>0</v>
      </c>
      <c r="W599" s="21">
        <f>IF(A599="NA","",VLOOKUP(A599,PCN!A$2:Q$9999,15,FALSE))</f>
        <v>0</v>
      </c>
      <c r="X599" s="21" t="e">
        <f>IF(A599="NA","",VLOOKUP(A599,TN_DOC!A$2:I$9999,8,FALSE))</f>
        <v>#N/A</v>
      </c>
      <c r="Y599" s="21" t="e">
        <f>IF(A599="NA","",VLOOKUP(A599,TN_DOC!A$2:I$9999,9,FALSE))</f>
        <v>#N/A</v>
      </c>
      <c r="Z599" s="3"/>
    </row>
    <row r="600" spans="1:26" x14ac:dyDescent="0.2">
      <c r="A600" s="3">
        <v>11617</v>
      </c>
      <c r="B600" s="10" t="str">
        <f>IF(A600="NA","",VLOOKUP(A600,'QAQC ID Reference Page'!A$2:G$10999,2,FALSE))</f>
        <v>OBS0322</v>
      </c>
      <c r="C600" s="20">
        <f>IF(A600="NA","",VLOOKUP(A600,'QAQC ID Reference Page'!A$2:G$10999,3,FALSE))</f>
        <v>44636</v>
      </c>
      <c r="D600" s="12">
        <f>IF(A600="NA","",VLOOKUP(A600,'QAQC ID Reference Page'!A$2:G$10999,4,FALSE))</f>
        <v>0.51597222222222228</v>
      </c>
      <c r="E600" s="3">
        <f>IF(A600="NA","",VLOOKUP(A600,'QAQC ID Reference Page'!A$2:G$10999,5,FALSE))</f>
        <v>1017</v>
      </c>
      <c r="F600" s="3" t="str">
        <f>IF(A600="NA","",VLOOKUP(A600,'QAQC ID Reference Page'!A$2:G$10999,6,FALSE))</f>
        <v>E7C</v>
      </c>
      <c r="G600" s="3" t="str">
        <f>IF(A600="NA","",VLOOKUP(A600,'QAQC ID Reference Page'!A$2:G$10999,7,FALSE))</f>
        <v>S</v>
      </c>
      <c r="H600" s="21">
        <f>IF(A600="NA","",VLOOKUP(A600,'Water Data'!G$2:O$9999,2,FALSE))</f>
        <v>10.130000000000001</v>
      </c>
      <c r="I600" s="21">
        <f>IF(A600="NA","",VLOOKUP(A600,'Water Data'!G$2:O$9999,3,FALSE))</f>
        <v>16.399999999999999</v>
      </c>
      <c r="J600" s="3">
        <f>IF(A600="NA","",VLOOKUP(A600,'Water Data'!G$2:O$9999,4,FALSE))</f>
        <v>1.74</v>
      </c>
      <c r="K600" s="3">
        <f>IF(A600="NA","",VLOOKUP(A600,'Water Data'!G$2:O$9999,6,FALSE))</f>
        <v>7.79</v>
      </c>
      <c r="L600" s="26">
        <f>IF(A600="NA","",VLOOKUP(A600,'Water Data'!G$2:O$9999,9,FALSE))</f>
        <v>8.9260000000000002</v>
      </c>
      <c r="M600" s="22">
        <f>IF(A600="NA","",VLOOKUP(A600,Nutrients!A$2:L$9999,8,FALSE))</f>
        <v>10.220000000000001</v>
      </c>
      <c r="N600" s="22">
        <f>IF(A600="NA","",VLOOKUP(A600,Nutrients!A$2:L$9999,9,FALSE))</f>
        <v>0.13</v>
      </c>
      <c r="O600" s="23">
        <f>IF(A600="NA","",VLOOKUP(A600,Nutrients!A$2:L$9999,10,FALSE))</f>
        <v>0.17499999999999999</v>
      </c>
      <c r="P600" s="22">
        <f>IF(A600="NA","",VLOOKUP(A600,Nutrients!A$2:L$9999,11,FALSE))</f>
        <v>0.71</v>
      </c>
      <c r="Q600" s="24">
        <f>IF(A600="NA","",VLOOKUP(A600,Nutrients!A$2:L$9999,12,FALSE))</f>
        <v>54.14</v>
      </c>
      <c r="R600" s="26">
        <f>IF(A600="NA","",VLOOKUP(A600,Chla!A$2:O$9999,15,FALSE))</f>
        <v>14.834484000000002</v>
      </c>
      <c r="S600" s="3">
        <f>IF(A600="NA","",VLOOKUP(A600,TSS!A$2:L$9999,12,FALSE))</f>
        <v>16</v>
      </c>
      <c r="T600" s="21">
        <f>IF(A600="NA","",VLOOKUP(A600,PCN!A$2:Q$9999,11,FALSE))</f>
        <v>0</v>
      </c>
      <c r="U600" s="21">
        <f>IF(A600="NA","",VLOOKUP(A600,PCN!A$2:Q$9999,12,FALSE))</f>
        <v>0</v>
      </c>
      <c r="V600" s="21">
        <f>IF(A600="NA","",VLOOKUP(A600,PCN!A$2:Q$9999,14,FALSE))</f>
        <v>0</v>
      </c>
      <c r="W600" s="21">
        <f>IF(A600="NA","",VLOOKUP(A600,PCN!A$2:Q$9999,15,FALSE))</f>
        <v>0</v>
      </c>
      <c r="X600" s="21" t="e">
        <f>IF(A600="NA","",VLOOKUP(A600,TN_DOC!A$2:I$9999,8,FALSE))</f>
        <v>#N/A</v>
      </c>
      <c r="Y600" s="21" t="e">
        <f>IF(A600="NA","",VLOOKUP(A600,TN_DOC!A$2:I$9999,9,FALSE))</f>
        <v>#N/A</v>
      </c>
      <c r="Z600" s="3"/>
    </row>
    <row r="601" spans="1:26" x14ac:dyDescent="0.2">
      <c r="A601" s="3">
        <v>11613</v>
      </c>
      <c r="B601" s="10" t="str">
        <f>IF(A601="NA","",VLOOKUP(A601,'QAQC ID Reference Page'!A$2:G$10999,2,FALSE))</f>
        <v>OBS0322</v>
      </c>
      <c r="C601" s="20">
        <f>IF(A601="NA","",VLOOKUP(A601,'QAQC ID Reference Page'!A$2:G$10999,3,FALSE))</f>
        <v>44636</v>
      </c>
      <c r="D601" s="12">
        <f>IF(A601="NA","",VLOOKUP(A601,'QAQC ID Reference Page'!A$2:G$10999,4,FALSE))</f>
        <v>0.51597222222222228</v>
      </c>
      <c r="E601" s="3">
        <f>IF(A601="NA","",VLOOKUP(A601,'QAQC ID Reference Page'!A$2:G$10999,5,FALSE))</f>
        <v>1019</v>
      </c>
      <c r="F601" s="3" t="str">
        <f>IF(A601="NA","",VLOOKUP(A601,'QAQC ID Reference Page'!A$2:G$10999,6,FALSE))</f>
        <v>E7C</v>
      </c>
      <c r="G601" s="3" t="str">
        <f>IF(A601="NA","",VLOOKUP(A601,'QAQC ID Reference Page'!A$2:G$10999,7,FALSE))</f>
        <v>B</v>
      </c>
      <c r="H601" s="21">
        <f>IF(A601="NA","",VLOOKUP(A601,'Water Data'!G$2:O$9999,2,FALSE))</f>
        <v>7.63</v>
      </c>
      <c r="I601" s="21">
        <f>IF(A601="NA","",VLOOKUP(A601,'Water Data'!G$2:O$9999,3,FALSE))</f>
        <v>17.2</v>
      </c>
      <c r="J601" s="3">
        <f>IF(A601="NA","",VLOOKUP(A601,'Water Data'!G$2:O$9999,4,FALSE))</f>
        <v>24.25</v>
      </c>
      <c r="K601" s="3">
        <f>IF(A601="NA","",VLOOKUP(A601,'Water Data'!G$2:O$9999,6,FALSE))</f>
        <v>8.02</v>
      </c>
      <c r="L601" s="26">
        <f>IF(A601="NA","",VLOOKUP(A601,'Water Data'!G$2:O$9999,9,FALSE))</f>
        <v>20.53</v>
      </c>
      <c r="M601" s="22">
        <f>IF(A601="NA","",VLOOKUP(A601,Nutrients!A$2:L$9999,8,FALSE))</f>
        <v>3.25</v>
      </c>
      <c r="N601" s="22">
        <f>IF(A601="NA","",VLOOKUP(A601,Nutrients!A$2:L$9999,9,FALSE))</f>
        <v>0.25</v>
      </c>
      <c r="O601" s="23">
        <f>IF(A601="NA","",VLOOKUP(A601,Nutrients!A$2:L$9999,10,FALSE))</f>
        <v>0.25600000000000001</v>
      </c>
      <c r="P601" s="22">
        <f>IF(A601="NA","",VLOOKUP(A601,Nutrients!A$2:L$9999,11,FALSE))</f>
        <v>3.14</v>
      </c>
      <c r="Q601" s="24">
        <f>IF(A601="NA","",VLOOKUP(A601,Nutrients!A$2:L$9999,12,FALSE))</f>
        <v>51.09</v>
      </c>
      <c r="R601" s="26">
        <f>IF(A601="NA","",VLOOKUP(A601,Chla!A$2:O$9999,15,FALSE))</f>
        <v>10.0122</v>
      </c>
      <c r="S601" s="3">
        <f>IF(A601="NA","",VLOOKUP(A601,TSS!A$2:L$9999,12,FALSE))</f>
        <v>28</v>
      </c>
      <c r="T601" s="21">
        <f>IF(A601="NA","",VLOOKUP(A601,PCN!A$2:Q$9999,11,FALSE))</f>
        <v>0</v>
      </c>
      <c r="U601" s="21">
        <f>IF(A601="NA","",VLOOKUP(A601,PCN!A$2:Q$9999,12,FALSE))</f>
        <v>0</v>
      </c>
      <c r="V601" s="21">
        <f>IF(A601="NA","",VLOOKUP(A601,PCN!A$2:Q$9999,14,FALSE))</f>
        <v>0</v>
      </c>
      <c r="W601" s="21">
        <f>IF(A601="NA","",VLOOKUP(A601,PCN!A$2:Q$9999,15,FALSE))</f>
        <v>0</v>
      </c>
      <c r="X601" s="21" t="e">
        <f>IF(A601="NA","",VLOOKUP(A601,TN_DOC!A$2:I$9999,8,FALSE))</f>
        <v>#N/A</v>
      </c>
      <c r="Y601" s="21" t="e">
        <f>IF(A601="NA","",VLOOKUP(A601,TN_DOC!A$2:I$9999,9,FALSE))</f>
        <v>#N/A</v>
      </c>
      <c r="Z601" s="3"/>
    </row>
    <row r="602" spans="1:26" x14ac:dyDescent="0.2">
      <c r="A602" s="3">
        <v>11601</v>
      </c>
      <c r="B602" s="10" t="str">
        <f>IF(A602="NA","",VLOOKUP(A602,'QAQC ID Reference Page'!A$2:G$10999,2,FALSE))</f>
        <v>OBS0322</v>
      </c>
      <c r="C602" s="20">
        <f>IF(A602="NA","",VLOOKUP(A602,'QAQC ID Reference Page'!A$2:G$10999,3,FALSE))</f>
        <v>44636</v>
      </c>
      <c r="D602" s="12">
        <f>IF(A602="NA","",VLOOKUP(A602,'QAQC ID Reference Page'!A$2:G$10999,4,FALSE))</f>
        <v>0.52638888888888891</v>
      </c>
      <c r="E602" s="3">
        <f>IF(A602="NA","",VLOOKUP(A602,'QAQC ID Reference Page'!A$2:G$10999,5,FALSE))</f>
        <v>1018</v>
      </c>
      <c r="F602" s="3" t="str">
        <f>IF(A602="NA","",VLOOKUP(A602,'QAQC ID Reference Page'!A$2:G$10999,6,FALSE))</f>
        <v>E6</v>
      </c>
      <c r="G602" s="3" t="str">
        <f>IF(A602="NA","",VLOOKUP(A602,'QAQC ID Reference Page'!A$2:G$10999,7,FALSE))</f>
        <v>S</v>
      </c>
      <c r="H602" s="21">
        <f>IF(A602="NA","",VLOOKUP(A602,'Water Data'!G$2:O$9999,2,FALSE))</f>
        <v>9.66</v>
      </c>
      <c r="I602" s="21">
        <f>IF(A602="NA","",VLOOKUP(A602,'Water Data'!G$2:O$9999,3,FALSE))</f>
        <v>16.7</v>
      </c>
      <c r="J602" s="3">
        <f>IF(A602="NA","",VLOOKUP(A602,'Water Data'!G$2:O$9999,4,FALSE))</f>
        <v>4.42</v>
      </c>
      <c r="K602" s="3">
        <f>IF(A602="NA","",VLOOKUP(A602,'Water Data'!G$2:O$9999,6,FALSE))</f>
        <v>7.84</v>
      </c>
      <c r="L602" s="26">
        <f>IF(A602="NA","",VLOOKUP(A602,'Water Data'!G$2:O$9999,9,FALSE))</f>
        <v>9.8633333329999999</v>
      </c>
      <c r="M602" s="22">
        <f>IF(A602="NA","",VLOOKUP(A602,Nutrients!A$2:L$9999,8,FALSE))</f>
        <v>5.6</v>
      </c>
      <c r="N602" s="22">
        <f>IF(A602="NA","",VLOOKUP(A602,Nutrients!A$2:L$9999,9,FALSE))</f>
        <v>0.1</v>
      </c>
      <c r="O602" s="23">
        <f>IF(A602="NA","",VLOOKUP(A602,Nutrients!A$2:L$9999,10,FALSE))</f>
        <v>0.122</v>
      </c>
      <c r="P602" s="22">
        <f>IF(A602="NA","",VLOOKUP(A602,Nutrients!A$2:L$9999,11,FALSE))</f>
        <v>3.13</v>
      </c>
      <c r="Q602" s="24">
        <f>IF(A602="NA","",VLOOKUP(A602,Nutrients!A$2:L$9999,12,FALSE))</f>
        <v>64.33</v>
      </c>
      <c r="R602" s="26">
        <f>IF(A602="NA","",VLOOKUP(A602,Chla!A$2:O$9999,15,FALSE))</f>
        <v>10.46546</v>
      </c>
      <c r="S602" s="3">
        <f>IF(A602="NA","",VLOOKUP(A602,TSS!A$2:L$9999,12,FALSE))</f>
        <v>24</v>
      </c>
      <c r="T602" s="21">
        <f>IF(A602="NA","",VLOOKUP(A602,PCN!A$2:Q$9999,11,FALSE))</f>
        <v>0</v>
      </c>
      <c r="U602" s="21">
        <f>IF(A602="NA","",VLOOKUP(A602,PCN!A$2:Q$9999,12,FALSE))</f>
        <v>0</v>
      </c>
      <c r="V602" s="21">
        <f>IF(A602="NA","",VLOOKUP(A602,PCN!A$2:Q$9999,14,FALSE))</f>
        <v>0</v>
      </c>
      <c r="W602" s="21">
        <f>IF(A602="NA","",VLOOKUP(A602,PCN!A$2:Q$9999,15,FALSE))</f>
        <v>0</v>
      </c>
      <c r="X602" s="21" t="e">
        <f>IF(A602="NA","",VLOOKUP(A602,TN_DOC!A$2:I$9999,8,FALSE))</f>
        <v>#N/A</v>
      </c>
      <c r="Y602" s="21" t="e">
        <f>IF(A602="NA","",VLOOKUP(A602,TN_DOC!A$2:I$9999,9,FALSE))</f>
        <v>#N/A</v>
      </c>
      <c r="Z602" s="3"/>
    </row>
    <row r="603" spans="1:26" x14ac:dyDescent="0.2">
      <c r="A603" s="3">
        <v>11625</v>
      </c>
      <c r="B603" s="10" t="str">
        <f>IF(A603="NA","",VLOOKUP(A603,'QAQC ID Reference Page'!A$2:G$10999,2,FALSE))</f>
        <v>OBS0322</v>
      </c>
      <c r="C603" s="20">
        <f>IF(A603="NA","",VLOOKUP(A603,'QAQC ID Reference Page'!A$2:G$10999,3,FALSE))</f>
        <v>44637</v>
      </c>
      <c r="D603" s="12">
        <f>IF(A603="NA","",VLOOKUP(A603,'QAQC ID Reference Page'!A$2:G$10999,4,FALSE))</f>
        <v>0.30833333333333335</v>
      </c>
      <c r="E603" s="3">
        <f>IF(A603="NA","",VLOOKUP(A603,'QAQC ID Reference Page'!A$2:G$10999,5,FALSE))</f>
        <v>1012</v>
      </c>
      <c r="F603" s="3" t="str">
        <f>IF(A603="NA","",VLOOKUP(A603,'QAQC ID Reference Page'!A$2:G$10999,6,FALSE))</f>
        <v>B7C</v>
      </c>
      <c r="G603" s="3" t="str">
        <f>IF(A603="NA","",VLOOKUP(A603,'QAQC ID Reference Page'!A$2:G$10999,7,FALSE))</f>
        <v>S</v>
      </c>
      <c r="H603" s="21">
        <f>IF(A603="NA","",VLOOKUP(A603,'Water Data'!G$2:O$9999,2,FALSE))</f>
        <v>10.01</v>
      </c>
      <c r="I603" s="21">
        <f>IF(A603="NA","",VLOOKUP(A603,'Water Data'!G$2:O$9999,3,FALSE))</f>
        <v>15.9</v>
      </c>
      <c r="J603" s="3">
        <f>IF(A603="NA","",VLOOKUP(A603,'Water Data'!G$2:O$9999,4,FALSE))</f>
        <v>6.26</v>
      </c>
      <c r="K603" s="3">
        <f>IF(A603="NA","",VLOOKUP(A603,'Water Data'!G$2:O$9999,6,FALSE))</f>
        <v>8.07</v>
      </c>
      <c r="L603" s="26">
        <f>IF(A603="NA","",VLOOKUP(A603,'Water Data'!G$2:O$9999,9,FALSE))</f>
        <v>10.85</v>
      </c>
      <c r="M603" s="22">
        <f>IF(A603="NA","",VLOOKUP(A603,Nutrients!A$2:L$9999,8,FALSE))</f>
        <v>5.92</v>
      </c>
      <c r="N603" s="22">
        <f>IF(A603="NA","",VLOOKUP(A603,Nutrients!A$2:L$9999,9,FALSE))</f>
        <v>0.26</v>
      </c>
      <c r="O603" s="23">
        <f>IF(A603="NA","",VLOOKUP(A603,Nutrients!A$2:L$9999,10,FALSE))</f>
        <v>0.20599999999999999</v>
      </c>
      <c r="P603" s="22">
        <f>IF(A603="NA","",VLOOKUP(A603,Nutrients!A$2:L$9999,11,FALSE))</f>
        <v>0.56000000000000005</v>
      </c>
      <c r="Q603" s="24">
        <f>IF(A603="NA","",VLOOKUP(A603,Nutrients!A$2:L$9999,12,FALSE))</f>
        <v>56.05</v>
      </c>
      <c r="R603" s="26">
        <f>IF(A603="NA","",VLOOKUP(A603,Chla!A$2:O$9999,15,FALSE))</f>
        <v>5.567143999999999</v>
      </c>
      <c r="S603" s="3">
        <f>IF(A603="NA","",VLOOKUP(A603,TSS!A$2:L$9999,12,FALSE))</f>
        <v>20</v>
      </c>
      <c r="T603" s="21">
        <f>IF(A603="NA","",VLOOKUP(A603,PCN!A$2:Q$9999,11,FALSE))</f>
        <v>0</v>
      </c>
      <c r="U603" s="21">
        <f>IF(A603="NA","",VLOOKUP(A603,PCN!A$2:Q$9999,12,FALSE))</f>
        <v>0</v>
      </c>
      <c r="V603" s="21">
        <f>IF(A603="NA","",VLOOKUP(A603,PCN!A$2:Q$9999,14,FALSE))</f>
        <v>0</v>
      </c>
      <c r="W603" s="21">
        <f>IF(A603="NA","",VLOOKUP(A603,PCN!A$2:Q$9999,15,FALSE))</f>
        <v>0</v>
      </c>
      <c r="X603" s="21" t="e">
        <f>IF(A603="NA","",VLOOKUP(A603,TN_DOC!A$2:I$9999,8,FALSE))</f>
        <v>#N/A</v>
      </c>
      <c r="Y603" s="21" t="e">
        <f>IF(A603="NA","",VLOOKUP(A603,TN_DOC!A$2:I$9999,9,FALSE))</f>
        <v>#N/A</v>
      </c>
      <c r="Z603" s="3"/>
    </row>
    <row r="604" spans="1:26" x14ac:dyDescent="0.2">
      <c r="A604" s="3">
        <v>11631</v>
      </c>
      <c r="B604" s="10" t="str">
        <f>IF(A604="NA","",VLOOKUP(A604,'QAQC ID Reference Page'!A$2:G$10999,2,FALSE))</f>
        <v>OBS0322</v>
      </c>
      <c r="C604" s="20">
        <f>IF(A604="NA","",VLOOKUP(A604,'QAQC ID Reference Page'!A$2:G$10999,3,FALSE))</f>
        <v>44637</v>
      </c>
      <c r="D604" s="12">
        <f>IF(A604="NA","",VLOOKUP(A604,'QAQC ID Reference Page'!A$2:G$10999,4,FALSE))</f>
        <v>0.30833333333333335</v>
      </c>
      <c r="E604" s="3">
        <f>IF(A604="NA","",VLOOKUP(A604,'QAQC ID Reference Page'!A$2:G$10999,5,FALSE))</f>
        <v>1018</v>
      </c>
      <c r="F604" s="3" t="str">
        <f>IF(A604="NA","",VLOOKUP(A604,'QAQC ID Reference Page'!A$2:G$10999,6,FALSE))</f>
        <v>B7C</v>
      </c>
      <c r="G604" s="3" t="str">
        <f>IF(A604="NA","",VLOOKUP(A604,'QAQC ID Reference Page'!A$2:G$10999,7,FALSE))</f>
        <v>B</v>
      </c>
      <c r="H604" s="21">
        <f>IF(A604="NA","",VLOOKUP(A604,'Water Data'!G$2:O$9999,2,FALSE))</f>
        <v>9.36</v>
      </c>
      <c r="I604" s="21">
        <f>IF(A604="NA","",VLOOKUP(A604,'Water Data'!G$2:O$9999,3,FALSE))</f>
        <v>16.2</v>
      </c>
      <c r="J604" s="3">
        <f>IF(A604="NA","",VLOOKUP(A604,'Water Data'!G$2:O$9999,4,FALSE))</f>
        <v>9.32</v>
      </c>
      <c r="K604" s="3">
        <f>IF(A604="NA","",VLOOKUP(A604,'Water Data'!G$2:O$9999,6,FALSE))</f>
        <v>8.01</v>
      </c>
      <c r="L604" s="26">
        <f>IF(A604="NA","",VLOOKUP(A604,'Water Data'!G$2:O$9999,9,FALSE))</f>
        <v>12.6</v>
      </c>
      <c r="M604" s="22">
        <f>IF(A604="NA","",VLOOKUP(A604,Nutrients!A$2:L$9999,8,FALSE))</f>
        <v>3.22</v>
      </c>
      <c r="N604" s="22">
        <f>IF(A604="NA","",VLOOKUP(A604,Nutrients!A$2:L$9999,9,FALSE))</f>
        <v>0.09</v>
      </c>
      <c r="O604" s="23">
        <f>IF(A604="NA","",VLOOKUP(A604,Nutrients!A$2:L$9999,10,FALSE))</f>
        <v>0.126</v>
      </c>
      <c r="P604" s="22">
        <f>IF(A604="NA","",VLOOKUP(A604,Nutrients!A$2:L$9999,11,FALSE))</f>
        <v>0.75</v>
      </c>
      <c r="Q604" s="24">
        <f>IF(A604="NA","",VLOOKUP(A604,Nutrients!A$2:L$9999,12,FALSE))</f>
        <v>28.89</v>
      </c>
      <c r="R604" s="26">
        <f>IF(A604="NA","",VLOOKUP(A604,Chla!A$2:O$9999,15,FALSE))</f>
        <v>8.6268879999999992</v>
      </c>
      <c r="S604" s="3">
        <f>IF(A604="NA","",VLOOKUP(A604,TSS!A$2:L$9999,12,FALSE))</f>
        <v>24</v>
      </c>
      <c r="T604" s="21">
        <f>IF(A604="NA","",VLOOKUP(A604,PCN!A$2:Q$9999,11,FALSE))</f>
        <v>0</v>
      </c>
      <c r="U604" s="21">
        <f>IF(A604="NA","",VLOOKUP(A604,PCN!A$2:Q$9999,12,FALSE))</f>
        <v>0</v>
      </c>
      <c r="V604" s="21">
        <f>IF(A604="NA","",VLOOKUP(A604,PCN!A$2:Q$9999,14,FALSE))</f>
        <v>0</v>
      </c>
      <c r="W604" s="21">
        <f>IF(A604="NA","",VLOOKUP(A604,PCN!A$2:Q$9999,15,FALSE))</f>
        <v>0</v>
      </c>
      <c r="X604" s="21" t="e">
        <f>IF(A604="NA","",VLOOKUP(A604,TN_DOC!A$2:I$9999,8,FALSE))</f>
        <v>#N/A</v>
      </c>
      <c r="Y604" s="21" t="e">
        <f>IF(A604="NA","",VLOOKUP(A604,TN_DOC!A$2:I$9999,9,FALSE))</f>
        <v>#N/A</v>
      </c>
      <c r="Z604" s="3"/>
    </row>
    <row r="605" spans="1:26" x14ac:dyDescent="0.2">
      <c r="A605" s="3">
        <v>11626</v>
      </c>
      <c r="B605" s="10" t="str">
        <f>IF(A605="NA","",VLOOKUP(A605,'QAQC ID Reference Page'!A$2:G$10999,2,FALSE))</f>
        <v>OBS0322</v>
      </c>
      <c r="C605" s="20">
        <f>IF(A605="NA","",VLOOKUP(A605,'QAQC ID Reference Page'!A$2:G$10999,3,FALSE))</f>
        <v>44637</v>
      </c>
      <c r="D605" s="12">
        <f>IF(A605="NA","",VLOOKUP(A605,'QAQC ID Reference Page'!A$2:G$10999,4,FALSE))</f>
        <v>0.33958333333333335</v>
      </c>
      <c r="E605" s="3">
        <f>IF(A605="NA","",VLOOKUP(A605,'QAQC ID Reference Page'!A$2:G$10999,5,FALSE))</f>
        <v>1037</v>
      </c>
      <c r="F605" s="3" t="str">
        <f>IF(A605="NA","",VLOOKUP(A605,'QAQC ID Reference Page'!A$2:G$10999,6,FALSE))</f>
        <v>B11</v>
      </c>
      <c r="G605" s="3" t="str">
        <f>IF(A605="NA","",VLOOKUP(A605,'QAQC ID Reference Page'!A$2:G$10999,7,FALSE))</f>
        <v>S</v>
      </c>
      <c r="H605" s="21">
        <f>IF(A605="NA","",VLOOKUP(A605,'Water Data'!G$2:O$9999,2,FALSE))</f>
        <v>9.93</v>
      </c>
      <c r="I605" s="21">
        <f>IF(A605="NA","",VLOOKUP(A605,'Water Data'!G$2:O$9999,3,FALSE))</f>
        <v>16.7</v>
      </c>
      <c r="J605" s="3">
        <f>IF(A605="NA","",VLOOKUP(A605,'Water Data'!G$2:O$9999,4,FALSE))</f>
        <v>8.5299999999999994</v>
      </c>
      <c r="K605" s="3">
        <f>IF(A605="NA","",VLOOKUP(A605,'Water Data'!G$2:O$9999,6,FALSE))</f>
        <v>8.09</v>
      </c>
      <c r="L605" s="3">
        <f>IF(A605="NA","",VLOOKUP(A605,'Water Data'!G$2:O$9999,9,FALSE))</f>
        <v>11.81</v>
      </c>
      <c r="M605" s="22">
        <f>IF(A605="NA","",VLOOKUP(A605,Nutrients!A$2:L$9999,8,FALSE))</f>
        <v>4.5199999999999996</v>
      </c>
      <c r="N605" s="22">
        <f>IF(A605="NA","",VLOOKUP(A605,Nutrients!A$2:L$9999,9,FALSE))</f>
        <v>0.12</v>
      </c>
      <c r="O605" s="23">
        <f>IF(A605="NA","",VLOOKUP(A605,Nutrients!A$2:L$9999,10,FALSE))</f>
        <v>0.23699999999999999</v>
      </c>
      <c r="P605" s="22">
        <f>IF(A605="NA","",VLOOKUP(A605,Nutrients!A$2:L$9999,11,FALSE))</f>
        <v>0.31</v>
      </c>
      <c r="Q605" s="24">
        <f>IF(A605="NA","",VLOOKUP(A605,Nutrients!A$2:L$9999,12,FALSE))</f>
        <v>65.66</v>
      </c>
      <c r="R605" s="26">
        <f>IF(A605="NA","",VLOOKUP(A605,Chla!A$2:O$9999,15,FALSE))</f>
        <v>19.45872</v>
      </c>
      <c r="S605" s="3">
        <f>IF(A605="NA","",VLOOKUP(A605,TSS!A$2:L$9999,12,FALSE))</f>
        <v>28</v>
      </c>
      <c r="T605" s="21">
        <f>IF(A605="NA","",VLOOKUP(A605,PCN!A$2:Q$9999,11,FALSE))</f>
        <v>0</v>
      </c>
      <c r="U605" s="21">
        <f>IF(A605="NA","",VLOOKUP(A605,PCN!A$2:Q$9999,12,FALSE))</f>
        <v>0</v>
      </c>
      <c r="V605" s="21">
        <f>IF(A605="NA","",VLOOKUP(A605,PCN!A$2:Q$9999,14,FALSE))</f>
        <v>0</v>
      </c>
      <c r="W605" s="21">
        <f>IF(A605="NA","",VLOOKUP(A605,PCN!A$2:Q$9999,15,FALSE))</f>
        <v>0</v>
      </c>
      <c r="X605" s="21" t="e">
        <f>IF(A605="NA","",VLOOKUP(A605,TN_DOC!A$2:I$9999,8,FALSE))</f>
        <v>#N/A</v>
      </c>
      <c r="Y605" s="21" t="e">
        <f>IF(A605="NA","",VLOOKUP(A605,TN_DOC!A$2:I$9999,9,FALSE))</f>
        <v>#N/A</v>
      </c>
      <c r="Z605" s="3"/>
    </row>
    <row r="606" spans="1:26" x14ac:dyDescent="0.2">
      <c r="A606" s="3">
        <v>11632</v>
      </c>
      <c r="B606" s="10" t="str">
        <f>IF(A606="NA","",VLOOKUP(A606,'QAQC ID Reference Page'!A$2:G$10999,2,FALSE))</f>
        <v>OBS0322</v>
      </c>
      <c r="C606" s="20">
        <f>IF(A606="NA","",VLOOKUP(A606,'QAQC ID Reference Page'!A$2:G$10999,3,FALSE))</f>
        <v>44637</v>
      </c>
      <c r="D606" s="12">
        <f>IF(A606="NA","",VLOOKUP(A606,'QAQC ID Reference Page'!A$2:G$10999,4,FALSE))</f>
        <v>0.35625000000000001</v>
      </c>
      <c r="E606" s="3">
        <f>IF(A606="NA","",VLOOKUP(A606,'QAQC ID Reference Page'!A$2:G$10999,5,FALSE))</f>
        <v>1009</v>
      </c>
      <c r="F606" s="3" t="str">
        <f>IF(A606="NA","",VLOOKUP(A606,'QAQC ID Reference Page'!A$2:G$10999,6,FALSE))</f>
        <v>BSR</v>
      </c>
      <c r="G606" s="3" t="str">
        <f>IF(A606="NA","",VLOOKUP(A606,'QAQC ID Reference Page'!A$2:G$10999,7,FALSE))</f>
        <v>S</v>
      </c>
      <c r="H606" s="21">
        <f>IF(A606="NA","",VLOOKUP(A606,'Water Data'!G$2:O$9999,2,FALSE))</f>
        <v>8.58</v>
      </c>
      <c r="I606" s="21">
        <f>IF(A606="NA","",VLOOKUP(A606,'Water Data'!G$2:O$9999,3,FALSE))</f>
        <v>17.5</v>
      </c>
      <c r="J606" s="3">
        <f>IF(A606="NA","",VLOOKUP(A606,'Water Data'!G$2:O$9999,4,FALSE))</f>
        <v>12.05</v>
      </c>
      <c r="K606" s="3">
        <f>IF(A606="NA","",VLOOKUP(A606,'Water Data'!G$2:O$9999,6,FALSE))</f>
        <v>8.0500000000000007</v>
      </c>
      <c r="L606" s="3">
        <f>IF(A606="NA","",VLOOKUP(A606,'Water Data'!G$2:O$9999,9,FALSE))</f>
        <v>13.94</v>
      </c>
      <c r="M606" s="22">
        <f>IF(A606="NA","",VLOOKUP(A606,Nutrients!A$2:L$9999,8,FALSE))</f>
        <v>-0.11</v>
      </c>
      <c r="N606" s="22">
        <f>IF(A606="NA","",VLOOKUP(A606,Nutrients!A$2:L$9999,9,FALSE))</f>
        <v>0.15</v>
      </c>
      <c r="O606" s="23">
        <f>IF(A606="NA","",VLOOKUP(A606,Nutrients!A$2:L$9999,10,FALSE))</f>
        <v>-6.0000000000000001E-3</v>
      </c>
      <c r="P606" s="22">
        <f>IF(A606="NA","",VLOOKUP(A606,Nutrients!A$2:L$9999,11,FALSE))</f>
        <v>0.28000000000000003</v>
      </c>
      <c r="Q606" s="24">
        <f>IF(A606="NA","",VLOOKUP(A606,Nutrients!A$2:L$9999,12,FALSE))</f>
        <v>27.68</v>
      </c>
      <c r="R606" s="26">
        <f>IF(A606="NA","",VLOOKUP(A606,Chla!A$2:O$9999,15,FALSE))</f>
        <v>8.9288080000000019</v>
      </c>
      <c r="S606" s="3">
        <f>IF(A606="NA","",VLOOKUP(A606,TSS!A$2:L$9999,12,FALSE))</f>
        <v>36</v>
      </c>
      <c r="T606" s="21">
        <f>IF(A606="NA","",VLOOKUP(A606,PCN!A$2:Q$9999,11,FALSE))</f>
        <v>0</v>
      </c>
      <c r="U606" s="21">
        <f>IF(A606="NA","",VLOOKUP(A606,PCN!A$2:Q$9999,12,FALSE))</f>
        <v>0</v>
      </c>
      <c r="V606" s="21">
        <f>IF(A606="NA","",VLOOKUP(A606,PCN!A$2:Q$9999,14,FALSE))</f>
        <v>0</v>
      </c>
      <c r="W606" s="21">
        <f>IF(A606="NA","",VLOOKUP(A606,PCN!A$2:Q$9999,15,FALSE))</f>
        <v>0</v>
      </c>
      <c r="X606" s="21" t="e">
        <f>IF(A606="NA","",VLOOKUP(A606,TN_DOC!A$2:I$9999,8,FALSE))</f>
        <v>#N/A</v>
      </c>
      <c r="Y606" s="21" t="e">
        <f>IF(A606="NA","",VLOOKUP(A606,TN_DOC!A$2:I$9999,9,FALSE))</f>
        <v>#N/A</v>
      </c>
      <c r="Z606" s="3"/>
    </row>
    <row r="607" spans="1:26" x14ac:dyDescent="0.2">
      <c r="A607" s="3">
        <v>11635</v>
      </c>
      <c r="B607" s="10" t="str">
        <f>IF(A607="NA","",VLOOKUP(A607,'QAQC ID Reference Page'!A$2:G$10999,2,FALSE))</f>
        <v>OBS0322</v>
      </c>
      <c r="C607" s="20">
        <f>IF(A607="NA","",VLOOKUP(A607,'QAQC ID Reference Page'!A$2:G$10999,3,FALSE))</f>
        <v>44637</v>
      </c>
      <c r="D607" s="12">
        <f>IF(A607="NA","",VLOOKUP(A607,'QAQC ID Reference Page'!A$2:G$10999,4,FALSE))</f>
        <v>0.38055555555555554</v>
      </c>
      <c r="E607" s="3">
        <f>IF(A607="NA","",VLOOKUP(A607,'QAQC ID Reference Page'!A$2:G$10999,5,FALSE))</f>
        <v>1013</v>
      </c>
      <c r="F607" s="3" t="str">
        <f>IF(A607="NA","",VLOOKUP(A607,'QAQC ID Reference Page'!A$2:G$10999,6,FALSE))</f>
        <v>WB</v>
      </c>
      <c r="G607" s="3" t="str">
        <f>IF(A607="NA","",VLOOKUP(A607,'QAQC ID Reference Page'!A$2:G$10999,7,FALSE))</f>
        <v>S</v>
      </c>
      <c r="H607" s="21">
        <f>IF(A607="NA","",VLOOKUP(A607,'Water Data'!G$2:O$9999,2,FALSE))</f>
        <v>9.98</v>
      </c>
      <c r="I607" s="21">
        <f>IF(A607="NA","",VLOOKUP(A607,'Water Data'!G$2:O$9999,3,FALSE))</f>
        <v>17.5</v>
      </c>
      <c r="J607" s="3">
        <f>IF(A607="NA","",VLOOKUP(A607,'Water Data'!G$2:O$9999,4,FALSE))</f>
        <v>7.25</v>
      </c>
      <c r="K607" s="3">
        <f>IF(A607="NA","",VLOOKUP(A607,'Water Data'!G$2:O$9999,6,FALSE))</f>
        <v>8.18</v>
      </c>
      <c r="L607" s="3">
        <f>IF(A607="NA","",VLOOKUP(A607,'Water Data'!G$2:O$9999,9,FALSE))</f>
        <v>11.02</v>
      </c>
      <c r="M607" s="22">
        <f>IF(A607="NA","",VLOOKUP(A607,Nutrients!A$2:L$9999,8,FALSE))</f>
        <v>-0.04</v>
      </c>
      <c r="N607" s="22">
        <f>IF(A607="NA","",VLOOKUP(A607,Nutrients!A$2:L$9999,9,FALSE))</f>
        <v>0.21</v>
      </c>
      <c r="O607" s="23">
        <f>IF(A607="NA","",VLOOKUP(A607,Nutrients!A$2:L$9999,10,FALSE))</f>
        <v>-5.0000000000000001E-3</v>
      </c>
      <c r="P607" s="22">
        <f>IF(A607="NA","",VLOOKUP(A607,Nutrients!A$2:L$9999,11,FALSE))</f>
        <v>0.42</v>
      </c>
      <c r="Q607" s="24">
        <f>IF(A607="NA","",VLOOKUP(A607,Nutrients!A$2:L$9999,12,FALSE))</f>
        <v>31.85</v>
      </c>
      <c r="R607" s="26">
        <f>IF(A607="NA","",VLOOKUP(A607,Chla!A$2:O$9999,15,FALSE))</f>
        <v>23.52516</v>
      </c>
      <c r="S607" s="3">
        <f>IF(A607="NA","",VLOOKUP(A607,TSS!A$2:L$9999,12,FALSE))</f>
        <v>32</v>
      </c>
      <c r="T607" s="21">
        <f>IF(A607="NA","",VLOOKUP(A607,PCN!A$2:Q$9999,11,FALSE))</f>
        <v>0</v>
      </c>
      <c r="U607" s="21">
        <f>IF(A607="NA","",VLOOKUP(A607,PCN!A$2:Q$9999,12,FALSE))</f>
        <v>0</v>
      </c>
      <c r="V607" s="21">
        <f>IF(A607="NA","",VLOOKUP(A607,PCN!A$2:Q$9999,14,FALSE))</f>
        <v>0</v>
      </c>
      <c r="W607" s="21">
        <f>IF(A607="NA","",VLOOKUP(A607,PCN!A$2:Q$9999,15,FALSE))</f>
        <v>0</v>
      </c>
      <c r="X607" s="21" t="e">
        <f>IF(A607="NA","",VLOOKUP(A607,TN_DOC!A$2:I$9999,8,FALSE))</f>
        <v>#N/A</v>
      </c>
      <c r="Y607" s="21" t="e">
        <f>IF(A607="NA","",VLOOKUP(A607,TN_DOC!A$2:I$9999,9,FALSE))</f>
        <v>#N/A</v>
      </c>
      <c r="Z607" s="3"/>
    </row>
    <row r="608" spans="1:26" x14ac:dyDescent="0.2">
      <c r="A608" s="3">
        <v>11639</v>
      </c>
      <c r="B608" s="10" t="str">
        <f>IF(A608="NA","",VLOOKUP(A608,'QAQC ID Reference Page'!A$2:G$10999,2,FALSE))</f>
        <v>OBS0322</v>
      </c>
      <c r="C608" s="20">
        <f>IF(A608="NA","",VLOOKUP(A608,'QAQC ID Reference Page'!A$2:G$10999,3,FALSE))</f>
        <v>44637</v>
      </c>
      <c r="D608" s="12">
        <f>IF(A608="NA","",VLOOKUP(A608,'QAQC ID Reference Page'!A$2:G$10999,4,FALSE))</f>
        <v>0.40208333333333335</v>
      </c>
      <c r="E608" s="3">
        <f>IF(A608="NA","",VLOOKUP(A608,'QAQC ID Reference Page'!A$2:G$10999,5,FALSE))</f>
        <v>1038</v>
      </c>
      <c r="F608" s="3" t="str">
        <f>IF(A608="NA","",VLOOKUP(A608,'QAQC ID Reference Page'!A$2:G$10999,6,FALSE))</f>
        <v>C9</v>
      </c>
      <c r="G608" s="3" t="str">
        <f>IF(A608="NA","",VLOOKUP(A608,'QAQC ID Reference Page'!A$2:G$10999,7,FALSE))</f>
        <v>S</v>
      </c>
      <c r="H608" s="21">
        <f>IF(A608="NA","",VLOOKUP(A608,'Water Data'!G$2:O$9999,2,FALSE))</f>
        <v>9.82</v>
      </c>
      <c r="I608" s="21">
        <f>IF(A608="NA","",VLOOKUP(A608,'Water Data'!G$2:O$9999,3,FALSE))</f>
        <v>16.3</v>
      </c>
      <c r="J608" s="3">
        <f>IF(A608="NA","",VLOOKUP(A608,'Water Data'!G$2:O$9999,4,FALSE))</f>
        <v>6.79</v>
      </c>
      <c r="K608" s="3">
        <f>IF(A608="NA","",VLOOKUP(A608,'Water Data'!G$2:O$9999,6,FALSE))</f>
        <v>7.98</v>
      </c>
      <c r="L608" s="3">
        <f>IF(A608="NA","",VLOOKUP(A608,'Water Data'!G$2:O$9999,9,FALSE))</f>
        <v>11.38</v>
      </c>
      <c r="M608" s="22">
        <f>IF(A608="NA","",VLOOKUP(A608,Nutrients!A$2:L$9999,8,FALSE))</f>
        <v>5.34</v>
      </c>
      <c r="N608" s="22">
        <f>IF(A608="NA","",VLOOKUP(A608,Nutrients!A$2:L$9999,9,FALSE))</f>
        <v>0.14000000000000001</v>
      </c>
      <c r="O608" s="23">
        <f>IF(A608="NA","",VLOOKUP(A608,Nutrients!A$2:L$9999,10,FALSE))</f>
        <v>0.21099999999999999</v>
      </c>
      <c r="P608" s="22">
        <f>IF(A608="NA","",VLOOKUP(A608,Nutrients!A$2:L$9999,11,FALSE))</f>
        <v>0.53</v>
      </c>
      <c r="Q608" s="24">
        <f>IF(A608="NA","",VLOOKUP(A608,Nutrients!A$2:L$9999,12,FALSE))</f>
        <v>72.290000000000006</v>
      </c>
      <c r="R608" s="26">
        <f>IF(A608="NA","",VLOOKUP(A608,Chla!A$2:O$9999,15,FALSE))</f>
        <v>8.6391720000000003</v>
      </c>
      <c r="S608" s="3">
        <f>IF(A608="NA","",VLOOKUP(A608,TSS!A$2:L$9999,12,FALSE))</f>
        <v>24</v>
      </c>
      <c r="T608" s="21">
        <f>IF(A608="NA","",VLOOKUP(A608,PCN!A$2:Q$9999,11,FALSE))</f>
        <v>0</v>
      </c>
      <c r="U608" s="21">
        <f>IF(A608="NA","",VLOOKUP(A608,PCN!A$2:Q$9999,12,FALSE))</f>
        <v>0</v>
      </c>
      <c r="V608" s="21">
        <f>IF(A608="NA","",VLOOKUP(A608,PCN!A$2:Q$9999,14,FALSE))</f>
        <v>0</v>
      </c>
      <c r="W608" s="21">
        <f>IF(A608="NA","",VLOOKUP(A608,PCN!A$2:Q$9999,15,FALSE))</f>
        <v>0</v>
      </c>
      <c r="X608" s="21" t="e">
        <f>IF(A608="NA","",VLOOKUP(A608,TN_DOC!A$2:I$9999,8,FALSE))</f>
        <v>#N/A</v>
      </c>
      <c r="Y608" s="21" t="e">
        <f>IF(A608="NA","",VLOOKUP(A608,TN_DOC!A$2:I$9999,9,FALSE))</f>
        <v>#N/A</v>
      </c>
      <c r="Z608" s="3"/>
    </row>
    <row r="609" spans="1:26" x14ac:dyDescent="0.2">
      <c r="A609" s="3">
        <v>11637</v>
      </c>
      <c r="B609" s="10" t="str">
        <f>IF(A609="NA","",VLOOKUP(A609,'QAQC ID Reference Page'!A$2:G$10999,2,FALSE))</f>
        <v>OBS0322</v>
      </c>
      <c r="C609" s="20">
        <f>IF(A609="NA","",VLOOKUP(A609,'QAQC ID Reference Page'!A$2:G$10999,3,FALSE))</f>
        <v>44637</v>
      </c>
      <c r="D609" s="12">
        <f>IF(A609="NA","",VLOOKUP(A609,'QAQC ID Reference Page'!A$2:G$10999,4,FALSE))</f>
        <v>0.43541666666666667</v>
      </c>
      <c r="E609" s="3">
        <f>IF(A609="NA","",VLOOKUP(A609,'QAQC ID Reference Page'!A$2:G$10999,5,FALSE))</f>
        <v>1005</v>
      </c>
      <c r="F609" s="3" t="str">
        <f>IF(A609="NA","",VLOOKUP(A609,'QAQC ID Reference Page'!A$2:G$10999,6,FALSE))</f>
        <v>C7C</v>
      </c>
      <c r="G609" s="3" t="str">
        <f>IF(A609="NA","",VLOOKUP(A609,'QAQC ID Reference Page'!A$2:G$10999,7,FALSE))</f>
        <v>S</v>
      </c>
      <c r="H609" s="21">
        <f>IF(A609="NA","",VLOOKUP(A609,'Water Data'!G$2:O$9999,2,FALSE))</f>
        <v>9.82</v>
      </c>
      <c r="I609" s="21">
        <f>IF(A609="NA","",VLOOKUP(A609,'Water Data'!G$2:O$9999,3,FALSE))</f>
        <v>16.399999999999999</v>
      </c>
      <c r="J609" s="3">
        <f>IF(A609="NA","",VLOOKUP(A609,'Water Data'!G$2:O$9999,4,FALSE))</f>
        <v>5.74</v>
      </c>
      <c r="K609" s="3">
        <f>IF(A609="NA","",VLOOKUP(A609,'Water Data'!G$2:O$9999,6,FALSE))</f>
        <v>7.89</v>
      </c>
      <c r="L609" s="3">
        <f>IF(A609="NA","",VLOOKUP(A609,'Water Data'!G$2:O$9999,9,FALSE))</f>
        <v>10.71</v>
      </c>
      <c r="M609" s="22">
        <f>IF(A609="NA","",VLOOKUP(A609,Nutrients!A$2:L$9999,8,FALSE))</f>
        <v>5.0199999999999996</v>
      </c>
      <c r="N609" s="22">
        <f>IF(A609="NA","",VLOOKUP(A609,Nutrients!A$2:L$9999,9,FALSE))</f>
        <v>0.33</v>
      </c>
      <c r="O609" s="23">
        <f>IF(A609="NA","",VLOOKUP(A609,Nutrients!A$2:L$9999,10,FALSE))</f>
        <v>0.157</v>
      </c>
      <c r="P609" s="22">
        <f>IF(A609="NA","",VLOOKUP(A609,Nutrients!A$2:L$9999,11,FALSE))</f>
        <v>1.21</v>
      </c>
      <c r="Q609" s="24">
        <f>IF(A609="NA","",VLOOKUP(A609,Nutrients!A$2:L$9999,12,FALSE))</f>
        <v>44.99</v>
      </c>
      <c r="R609" s="26">
        <f>IF(A609="NA","",VLOOKUP(A609,Chla!A$2:O$9999,15,FALSE))</f>
        <v>7.4169880000000008</v>
      </c>
      <c r="S609" s="3">
        <f>IF(A609="NA","",VLOOKUP(A609,TSS!A$2:L$9999,12,FALSE))</f>
        <v>24</v>
      </c>
      <c r="T609" s="21">
        <f>IF(A609="NA","",VLOOKUP(A609,PCN!A$2:Q$9999,11,FALSE))</f>
        <v>0</v>
      </c>
      <c r="U609" s="21">
        <f>IF(A609="NA","",VLOOKUP(A609,PCN!A$2:Q$9999,12,FALSE))</f>
        <v>0</v>
      </c>
      <c r="V609" s="21">
        <f>IF(A609="NA","",VLOOKUP(A609,PCN!A$2:Q$9999,14,FALSE))</f>
        <v>0</v>
      </c>
      <c r="W609" s="21">
        <f>IF(A609="NA","",VLOOKUP(A609,PCN!A$2:Q$9999,15,FALSE))</f>
        <v>0</v>
      </c>
      <c r="X609" s="21" t="e">
        <f>IF(A609="NA","",VLOOKUP(A609,TN_DOC!A$2:I$9999,8,FALSE))</f>
        <v>#N/A</v>
      </c>
      <c r="Y609" s="21" t="e">
        <f>IF(A609="NA","",VLOOKUP(A609,TN_DOC!A$2:I$9999,9,FALSE))</f>
        <v>#N/A</v>
      </c>
      <c r="Z609" s="3"/>
    </row>
    <row r="610" spans="1:26" x14ac:dyDescent="0.2">
      <c r="A610" s="3">
        <v>11627</v>
      </c>
      <c r="B610" s="10" t="str">
        <f>IF(A610="NA","",VLOOKUP(A610,'QAQC ID Reference Page'!A$2:G$10999,2,FALSE))</f>
        <v>OBS0322</v>
      </c>
      <c r="C610" s="20">
        <f>IF(A610="NA","",VLOOKUP(A610,'QAQC ID Reference Page'!A$2:G$10999,3,FALSE))</f>
        <v>44637</v>
      </c>
      <c r="D610" s="12">
        <f>IF(A610="NA","",VLOOKUP(A610,'QAQC ID Reference Page'!A$2:G$10999,4,FALSE))</f>
        <v>0.43541666666666667</v>
      </c>
      <c r="E610" s="3">
        <f>IF(A610="NA","",VLOOKUP(A610,'QAQC ID Reference Page'!A$2:G$10999,5,FALSE))</f>
        <v>1029</v>
      </c>
      <c r="F610" s="3" t="str">
        <f>IF(A610="NA","",VLOOKUP(A610,'QAQC ID Reference Page'!A$2:G$10999,6,FALSE))</f>
        <v>C7C</v>
      </c>
      <c r="G610" s="3" t="str">
        <f>IF(A610="NA","",VLOOKUP(A610,'QAQC ID Reference Page'!A$2:G$10999,7,FALSE))</f>
        <v>B</v>
      </c>
      <c r="H610" s="21">
        <f>IF(A610="NA","",VLOOKUP(A610,'Water Data'!G$2:O$9999,2,FALSE))</f>
        <v>8.02</v>
      </c>
      <c r="I610" s="21">
        <f>IF(A610="NA","",VLOOKUP(A610,'Water Data'!G$2:O$9999,3,FALSE))</f>
        <v>17</v>
      </c>
      <c r="J610" s="3">
        <f>IF(A610="NA","",VLOOKUP(A610,'Water Data'!G$2:O$9999,4,FALSE))</f>
        <v>19.27</v>
      </c>
      <c r="K610" s="3">
        <f>IF(A610="NA","",VLOOKUP(A610,'Water Data'!G$2:O$9999,6,FALSE))</f>
        <v>8</v>
      </c>
      <c r="L610" s="3">
        <f>IF(A610="NA","",VLOOKUP(A610,'Water Data'!G$2:O$9999,9,FALSE))</f>
        <v>18.079999999999998</v>
      </c>
      <c r="M610" s="22">
        <f>IF(A610="NA","",VLOOKUP(A610,Nutrients!A$2:L$9999,8,FALSE))</f>
        <v>3.04</v>
      </c>
      <c r="N610" s="22">
        <f>IF(A610="NA","",VLOOKUP(A610,Nutrients!A$2:L$9999,9,FALSE))</f>
        <v>0.18</v>
      </c>
      <c r="O610" s="23">
        <f>IF(A610="NA","",VLOOKUP(A610,Nutrients!A$2:L$9999,10,FALSE))</f>
        <v>0.193</v>
      </c>
      <c r="P610" s="22">
        <f>IF(A610="NA","",VLOOKUP(A610,Nutrients!A$2:L$9999,11,FALSE))</f>
        <v>0.65</v>
      </c>
      <c r="Q610" s="24">
        <f>IF(A610="NA","",VLOOKUP(A610,Nutrients!A$2:L$9999,12,FALSE))</f>
        <v>59.42</v>
      </c>
      <c r="R610" s="26">
        <f>IF(A610="NA","",VLOOKUP(A610,Chla!A$2:O$9999,15,FALSE))</f>
        <v>11.312504000000001</v>
      </c>
      <c r="S610" s="3">
        <f>IF(A610="NA","",VLOOKUP(A610,TSS!A$2:L$9999,12,FALSE))</f>
        <v>68</v>
      </c>
      <c r="T610" s="21">
        <f>IF(A610="NA","",VLOOKUP(A610,PCN!A$2:Q$9999,11,FALSE))</f>
        <v>0</v>
      </c>
      <c r="U610" s="21">
        <f>IF(A610="NA","",VLOOKUP(A610,PCN!A$2:Q$9999,12,FALSE))</f>
        <v>0</v>
      </c>
      <c r="V610" s="21">
        <f>IF(A610="NA","",VLOOKUP(A610,PCN!A$2:Q$9999,14,FALSE))</f>
        <v>0</v>
      </c>
      <c r="W610" s="21">
        <f>IF(A610="NA","",VLOOKUP(A610,PCN!A$2:Q$9999,15,FALSE))</f>
        <v>0</v>
      </c>
      <c r="X610" s="21" t="e">
        <f>IF(A610="NA","",VLOOKUP(A610,TN_DOC!A$2:I$9999,8,FALSE))</f>
        <v>#N/A</v>
      </c>
      <c r="Y610" s="21" t="e">
        <f>IF(A610="NA","",VLOOKUP(A610,TN_DOC!A$2:I$9999,9,FALSE))</f>
        <v>#N/A</v>
      </c>
      <c r="Z610" s="3"/>
    </row>
    <row r="611" spans="1:26" x14ac:dyDescent="0.2">
      <c r="A611" s="3">
        <v>11629</v>
      </c>
      <c r="B611" s="10" t="str">
        <f>IF(A611="NA","",VLOOKUP(A611,'QAQC ID Reference Page'!A$2:G$10999,2,FALSE))</f>
        <v>OBS0322</v>
      </c>
      <c r="C611" s="20">
        <f>IF(A611="NA","",VLOOKUP(A611,'QAQC ID Reference Page'!A$2:G$10999,3,FALSE))</f>
        <v>44637</v>
      </c>
      <c r="D611" s="12">
        <f>IF(A611="NA","",VLOOKUP(A611,'QAQC ID Reference Page'!A$2:G$10999,4,FALSE))</f>
        <v>0.46041666666666664</v>
      </c>
      <c r="E611" s="3">
        <f>IF(A611="NA","",VLOOKUP(A611,'QAQC ID Reference Page'!A$2:G$10999,5,FALSE))</f>
        <v>1033</v>
      </c>
      <c r="F611" s="3" t="str">
        <f>IF(A611="NA","",VLOOKUP(A611,'QAQC ID Reference Page'!A$2:G$10999,6,FALSE))</f>
        <v>C5-1</v>
      </c>
      <c r="G611" s="3" t="str">
        <f>IF(A611="NA","",VLOOKUP(A611,'QAQC ID Reference Page'!A$2:G$10999,7,FALSE))</f>
        <v>S</v>
      </c>
      <c r="H611" s="21">
        <f>IF(A611="NA","",VLOOKUP(A611,'Water Data'!G$2:O$9999,2,FALSE))</f>
        <v>9.7100000000000009</v>
      </c>
      <c r="I611" s="21">
        <f>IF(A611="NA","",VLOOKUP(A611,'Water Data'!G$2:O$9999,3,FALSE))</f>
        <v>16.600000000000001</v>
      </c>
      <c r="J611" s="3">
        <f>IF(A611="NA","",VLOOKUP(A611,'Water Data'!G$2:O$9999,4,FALSE))</f>
        <v>3.45</v>
      </c>
      <c r="K611" s="3">
        <f>IF(A611="NA","",VLOOKUP(A611,'Water Data'!G$2:O$9999,6,FALSE))</f>
        <v>7.77</v>
      </c>
      <c r="L611" s="3">
        <f>IF(A611="NA","",VLOOKUP(A611,'Water Data'!G$2:O$9999,9,FALSE))</f>
        <v>9.74</v>
      </c>
      <c r="M611" s="22">
        <f>IF(A611="NA","",VLOOKUP(A611,Nutrients!A$2:L$9999,8,FALSE))</f>
        <v>9.68</v>
      </c>
      <c r="N611" s="22">
        <f>IF(A611="NA","",VLOOKUP(A611,Nutrients!A$2:L$9999,9,FALSE))</f>
        <v>0.3</v>
      </c>
      <c r="O611" s="23">
        <f>IF(A611="NA","",VLOOKUP(A611,Nutrients!A$2:L$9999,10,FALSE))</f>
        <v>0.20399999999999999</v>
      </c>
      <c r="P611" s="22">
        <f>IF(A611="NA","",VLOOKUP(A611,Nutrients!A$2:L$9999,11,FALSE))</f>
        <v>0.56999999999999995</v>
      </c>
      <c r="Q611" s="24">
        <f>IF(A611="NA","",VLOOKUP(A611,Nutrients!A$2:L$9999,12,FALSE))</f>
        <v>56.39</v>
      </c>
      <c r="R611" s="26">
        <f>IF(A611="NA","",VLOOKUP(A611,Chla!A$2:O$9999,15,FALSE))</f>
        <v>8.7485520000000019</v>
      </c>
      <c r="S611" s="3">
        <f>IF(A611="NA","",VLOOKUP(A611,TSS!A$2:L$9999,12,FALSE))</f>
        <v>24</v>
      </c>
      <c r="T611" s="21">
        <f>IF(A611="NA","",VLOOKUP(A611,PCN!A$2:Q$9999,11,FALSE))</f>
        <v>0</v>
      </c>
      <c r="U611" s="21">
        <f>IF(A611="NA","",VLOOKUP(A611,PCN!A$2:Q$9999,12,FALSE))</f>
        <v>0</v>
      </c>
      <c r="V611" s="21">
        <f>IF(A611="NA","",VLOOKUP(A611,PCN!A$2:Q$9999,14,FALSE))</f>
        <v>0</v>
      </c>
      <c r="W611" s="21">
        <f>IF(A611="NA","",VLOOKUP(A611,PCN!A$2:Q$9999,15,FALSE))</f>
        <v>0</v>
      </c>
      <c r="X611" s="21" t="e">
        <f>IF(A611="NA","",VLOOKUP(A611,TN_DOC!A$2:I$9999,8,FALSE))</f>
        <v>#N/A</v>
      </c>
      <c r="Y611" s="21" t="e">
        <f>IF(A611="NA","",VLOOKUP(A611,TN_DOC!A$2:I$9999,9,FALSE))</f>
        <v>#N/A</v>
      </c>
      <c r="Z611" s="3"/>
    </row>
    <row r="612" spans="1:26" x14ac:dyDescent="0.2">
      <c r="A612" s="3">
        <v>11620</v>
      </c>
      <c r="B612" s="10" t="str">
        <f>IF(A612="NA","",VLOOKUP(A612,'QAQC ID Reference Page'!A$2:G$10999,2,FALSE))</f>
        <v>OBS0322</v>
      </c>
      <c r="C612" s="20">
        <f>IF(A612="NA","",VLOOKUP(A612,'QAQC ID Reference Page'!A$2:G$10999,3,FALSE))</f>
        <v>44637</v>
      </c>
      <c r="D612" s="12">
        <f>IF(A612="NA","",VLOOKUP(A612,'QAQC ID Reference Page'!A$2:G$10999,4,FALSE))</f>
        <v>0.47083333333333333</v>
      </c>
      <c r="E612" s="3">
        <f>IF(A612="NA","",VLOOKUP(A612,'QAQC ID Reference Page'!A$2:G$10999,5,FALSE))</f>
        <v>1019</v>
      </c>
      <c r="F612" s="3" t="str">
        <f>IF(A612="NA","",VLOOKUP(A612,'QAQC ID Reference Page'!A$2:G$10999,6,FALSE))</f>
        <v>C4</v>
      </c>
      <c r="G612" s="3" t="str">
        <f>IF(A612="NA","",VLOOKUP(A612,'QAQC ID Reference Page'!A$2:G$10999,7,FALSE))</f>
        <v>S</v>
      </c>
      <c r="H612" s="21">
        <f>IF(A612="NA","",VLOOKUP(A612,'Water Data'!G$2:O$9999,2,FALSE))</f>
        <v>9.7899999999999991</v>
      </c>
      <c r="I612" s="21">
        <f>IF(A612="NA","",VLOOKUP(A612,'Water Data'!G$2:O$9999,3,FALSE))</f>
        <v>17.3</v>
      </c>
      <c r="J612" s="3">
        <f>IF(A612="NA","",VLOOKUP(A612,'Water Data'!G$2:O$9999,4,FALSE))</f>
        <v>6.42</v>
      </c>
      <c r="K612" s="3">
        <f>IF(A612="NA","",VLOOKUP(A612,'Water Data'!G$2:O$9999,6,FALSE))</f>
        <v>7.96</v>
      </c>
      <c r="L612" s="3">
        <f>IF(A612="NA","",VLOOKUP(A612,'Water Data'!G$2:O$9999,9,FALSE))</f>
        <v>11.08</v>
      </c>
      <c r="M612" s="22">
        <f>IF(A612="NA","",VLOOKUP(A612,Nutrients!A$2:L$9999,8,FALSE))</f>
        <v>6.59</v>
      </c>
      <c r="N612" s="22">
        <f>IF(A612="NA","",VLOOKUP(A612,Nutrients!A$2:L$9999,9,FALSE))</f>
        <v>0.34</v>
      </c>
      <c r="O612" s="23">
        <f>IF(A612="NA","",VLOOKUP(A612,Nutrients!A$2:L$9999,10,FALSE))</f>
        <v>0.2</v>
      </c>
      <c r="P612" s="22">
        <f>IF(A612="NA","",VLOOKUP(A612,Nutrients!A$2:L$9999,11,FALSE))</f>
        <v>0.89</v>
      </c>
      <c r="Q612" s="24">
        <f>IF(A612="NA","",VLOOKUP(A612,Nutrients!A$2:L$9999,12,FALSE))</f>
        <v>64.319999999999993</v>
      </c>
      <c r="R612" s="26">
        <f>IF(A612="NA","",VLOOKUP(A612,Chla!A$2:O$9999,15,FALSE))</f>
        <v>8.9594520000000006</v>
      </c>
      <c r="S612" s="3">
        <f>IF(A612="NA","",VLOOKUP(A612,TSS!A$2:L$9999,12,FALSE))</f>
        <v>4</v>
      </c>
      <c r="T612" s="21">
        <f>IF(A612="NA","",VLOOKUP(A612,PCN!A$2:Q$9999,11,FALSE))</f>
        <v>0</v>
      </c>
      <c r="U612" s="21">
        <f>IF(A612="NA","",VLOOKUP(A612,PCN!A$2:Q$9999,12,FALSE))</f>
        <v>0</v>
      </c>
      <c r="V612" s="21">
        <f>IF(A612="NA","",VLOOKUP(A612,PCN!A$2:Q$9999,14,FALSE))</f>
        <v>0</v>
      </c>
      <c r="W612" s="21">
        <f>IF(A612="NA","",VLOOKUP(A612,PCN!A$2:Q$9999,15,FALSE))</f>
        <v>0</v>
      </c>
      <c r="X612" s="21" t="e">
        <f>IF(A612="NA","",VLOOKUP(A612,TN_DOC!A$2:I$9999,8,FALSE))</f>
        <v>#N/A</v>
      </c>
      <c r="Y612" s="21" t="e">
        <f>IF(A612="NA","",VLOOKUP(A612,TN_DOC!A$2:I$9999,9,FALSE))</f>
        <v>#N/A</v>
      </c>
      <c r="Z612" s="3"/>
    </row>
    <row r="613" spans="1:26" x14ac:dyDescent="0.2">
      <c r="A613" s="3">
        <v>11634</v>
      </c>
      <c r="B613" s="10" t="str">
        <f>IF(A613="NA","",VLOOKUP(A613,'QAQC ID Reference Page'!A$2:G$10999,2,FALSE))</f>
        <v>OBS0322</v>
      </c>
      <c r="C613" s="20">
        <f>IF(A613="NA","",VLOOKUP(A613,'QAQC ID Reference Page'!A$2:G$10999,3,FALSE))</f>
        <v>44637</v>
      </c>
      <c r="D613" s="12">
        <f>IF(A613="NA","",VLOOKUP(A613,'QAQC ID Reference Page'!A$2:G$10999,4,FALSE))</f>
        <v>0.47083333333333333</v>
      </c>
      <c r="E613" s="3">
        <f>IF(A613="NA","",VLOOKUP(A613,'QAQC ID Reference Page'!A$2:G$10999,5,FALSE))</f>
        <v>1020</v>
      </c>
      <c r="F613" s="3" t="str">
        <f>IF(A613="NA","",VLOOKUP(A613,'QAQC ID Reference Page'!A$2:G$10999,6,FALSE))</f>
        <v>C4</v>
      </c>
      <c r="G613" s="3" t="str">
        <f>IF(A613="NA","",VLOOKUP(A613,'QAQC ID Reference Page'!A$2:G$10999,7,FALSE))</f>
        <v>B</v>
      </c>
      <c r="H613" s="21">
        <f>IF(A613="NA","",VLOOKUP(A613,'Water Data'!G$2:O$9999,2,FALSE))</f>
        <v>8.92</v>
      </c>
      <c r="I613" s="21">
        <f>IF(A613="NA","",VLOOKUP(A613,'Water Data'!G$2:O$9999,3,FALSE))</f>
        <v>17.2</v>
      </c>
      <c r="J613" s="3">
        <f>IF(A613="NA","",VLOOKUP(A613,'Water Data'!G$2:O$9999,4,FALSE))</f>
        <v>11.72</v>
      </c>
      <c r="K613" s="3">
        <f>IF(A613="NA","",VLOOKUP(A613,'Water Data'!G$2:O$9999,6,FALSE))</f>
        <v>8.01</v>
      </c>
      <c r="L613" s="3">
        <f>IF(A613="NA","",VLOOKUP(A613,'Water Data'!G$2:O$9999,9,FALSE))</f>
        <v>14.4</v>
      </c>
      <c r="M613" s="22">
        <f>IF(A613="NA","",VLOOKUP(A613,Nutrients!A$2:L$9999,8,FALSE))</f>
        <v>1.56</v>
      </c>
      <c r="N613" s="22">
        <f>IF(A613="NA","",VLOOKUP(A613,Nutrients!A$2:L$9999,9,FALSE))</f>
        <v>7.0000000000000007E-2</v>
      </c>
      <c r="O613" s="23">
        <f>IF(A613="NA","",VLOOKUP(A613,Nutrients!A$2:L$9999,10,FALSE))</f>
        <v>7.4999999999999997E-2</v>
      </c>
      <c r="P613" s="22">
        <f>IF(A613="NA","",VLOOKUP(A613,Nutrients!A$2:L$9999,11,FALSE))</f>
        <v>0.62</v>
      </c>
      <c r="Q613" s="24">
        <f>IF(A613="NA","",VLOOKUP(A613,Nutrients!A$2:L$9999,12,FALSE))</f>
        <v>70.41</v>
      </c>
      <c r="R613" s="26">
        <f>IF(A613="NA","",VLOOKUP(A613,Chla!A$2:O$9999,15,FALSE))</f>
        <v>17.810731999999998</v>
      </c>
      <c r="S613" s="3">
        <f>IF(A613="NA","",VLOOKUP(A613,TSS!A$2:L$9999,12,FALSE))</f>
        <v>44</v>
      </c>
      <c r="T613" s="21">
        <f>IF(A613="NA","",VLOOKUP(A613,PCN!A$2:Q$9999,11,FALSE))</f>
        <v>0</v>
      </c>
      <c r="U613" s="21">
        <f>IF(A613="NA","",VLOOKUP(A613,PCN!A$2:Q$9999,12,FALSE))</f>
        <v>0</v>
      </c>
      <c r="V613" s="21">
        <f>IF(A613="NA","",VLOOKUP(A613,PCN!A$2:Q$9999,14,FALSE))</f>
        <v>0</v>
      </c>
      <c r="W613" s="21">
        <f>IF(A613="NA","",VLOOKUP(A613,PCN!A$2:Q$9999,15,FALSE))</f>
        <v>0</v>
      </c>
      <c r="X613" s="21" t="e">
        <f>IF(A613="NA","",VLOOKUP(A613,TN_DOC!A$2:I$9999,8,FALSE))</f>
        <v>#N/A</v>
      </c>
      <c r="Y613" s="21" t="e">
        <f>IF(A613="NA","",VLOOKUP(A613,TN_DOC!A$2:I$9999,9,FALSE))</f>
        <v>#N/A</v>
      </c>
      <c r="Z613" s="3"/>
    </row>
    <row r="614" spans="1:26" x14ac:dyDescent="0.2">
      <c r="A614" s="3">
        <v>11638</v>
      </c>
      <c r="B614" s="10" t="str">
        <f>IF(A614="NA","",VLOOKUP(A614,'QAQC ID Reference Page'!A$2:G$10999,2,FALSE))</f>
        <v>OBS0322</v>
      </c>
      <c r="C614" s="20">
        <f>IF(A614="NA","",VLOOKUP(A614,'QAQC ID Reference Page'!A$2:G$10999,3,FALSE))</f>
        <v>44637</v>
      </c>
      <c r="D614" s="12">
        <f>IF(A614="NA","",VLOOKUP(A614,'QAQC ID Reference Page'!A$2:G$10999,4,FALSE))</f>
        <v>0.49027777777777776</v>
      </c>
      <c r="E614" s="3">
        <f>IF(A614="NA","",VLOOKUP(A614,'QAQC ID Reference Page'!A$2:G$10999,5,FALSE))</f>
        <v>1011</v>
      </c>
      <c r="F614" s="3" t="str">
        <f>IF(A614="NA","",VLOOKUP(A614,'QAQC ID Reference Page'!A$2:G$10999,6,FALSE))</f>
        <v>WFR</v>
      </c>
      <c r="G614" s="3" t="str">
        <f>IF(A614="NA","",VLOOKUP(A614,'QAQC ID Reference Page'!A$2:G$10999,7,FALSE))</f>
        <v>S</v>
      </c>
      <c r="H614" s="21">
        <f>IF(A614="NA","",VLOOKUP(A614,'Water Data'!G$2:O$9999,2,FALSE))</f>
        <v>9.2799999999999994</v>
      </c>
      <c r="I614" s="21">
        <f>IF(A614="NA","",VLOOKUP(A614,'Water Data'!G$2:O$9999,3,FALSE))</f>
        <v>19.2</v>
      </c>
      <c r="J614" s="3">
        <f>IF(A614="NA","",VLOOKUP(A614,'Water Data'!G$2:O$9999,4,FALSE))</f>
        <v>8.07</v>
      </c>
      <c r="K614" s="3">
        <f>IF(A614="NA","",VLOOKUP(A614,'Water Data'!G$2:O$9999,6,FALSE))</f>
        <v>8.08</v>
      </c>
      <c r="L614" s="3">
        <f>IF(A614="NA","",VLOOKUP(A614,'Water Data'!G$2:O$9999,9,FALSE))</f>
        <v>11.8</v>
      </c>
      <c r="M614" s="22">
        <f>IF(A614="NA","",VLOOKUP(A614,Nutrients!A$2:L$9999,8,FALSE))</f>
        <v>-0.12</v>
      </c>
      <c r="N614" s="22">
        <f>IF(A614="NA","",VLOOKUP(A614,Nutrients!A$2:L$9999,9,FALSE))</f>
        <v>0.08</v>
      </c>
      <c r="O614" s="23">
        <f>IF(A614="NA","",VLOOKUP(A614,Nutrients!A$2:L$9999,10,FALSE))</f>
        <v>-7.0000000000000001E-3</v>
      </c>
      <c r="P614" s="22">
        <f>IF(A614="NA","",VLOOKUP(A614,Nutrients!A$2:L$9999,11,FALSE))</f>
        <v>0.57999999999999996</v>
      </c>
      <c r="Q614" s="24">
        <f>IF(A614="NA","",VLOOKUP(A614,Nutrients!A$2:L$9999,12,FALSE))</f>
        <v>37.82</v>
      </c>
      <c r="R614" s="26">
        <f>IF(A614="NA","",VLOOKUP(A614,Chla!A$2:O$9999,15,FALSE))</f>
        <v>15.788756000000001</v>
      </c>
      <c r="S614" s="3">
        <f>IF(A614="NA","",VLOOKUP(A614,TSS!A$2:L$9999,12,FALSE))</f>
        <v>40</v>
      </c>
      <c r="T614" s="21">
        <f>IF(A614="NA","",VLOOKUP(A614,PCN!A$2:Q$9999,11,FALSE))</f>
        <v>0</v>
      </c>
      <c r="U614" s="21">
        <f>IF(A614="NA","",VLOOKUP(A614,PCN!A$2:Q$9999,12,FALSE))</f>
        <v>0</v>
      </c>
      <c r="V614" s="21">
        <f>IF(A614="NA","",VLOOKUP(A614,PCN!A$2:Q$9999,14,FALSE))</f>
        <v>0</v>
      </c>
      <c r="W614" s="21">
        <f>IF(A614="NA","",VLOOKUP(A614,PCN!A$2:Q$9999,15,FALSE))</f>
        <v>0</v>
      </c>
      <c r="X614" s="21" t="e">
        <f>IF(A614="NA","",VLOOKUP(A614,TN_DOC!A$2:I$9999,8,FALSE))</f>
        <v>#N/A</v>
      </c>
      <c r="Y614" s="21" t="e">
        <f>IF(A614="NA","",VLOOKUP(A614,TN_DOC!A$2:I$9999,9,FALSE))</f>
        <v>#N/A</v>
      </c>
      <c r="Z614" s="3"/>
    </row>
    <row r="615" spans="1:26" x14ac:dyDescent="0.2">
      <c r="A615" s="3">
        <v>11633</v>
      </c>
      <c r="B615" s="10" t="str">
        <f>IF(A615="NA","",VLOOKUP(A615,'QAQC ID Reference Page'!A$2:G$10999,2,FALSE))</f>
        <v>OBS0322</v>
      </c>
      <c r="C615" s="20">
        <f>IF(A615="NA","",VLOOKUP(A615,'QAQC ID Reference Page'!A$2:G$10999,3,FALSE))</f>
        <v>44637</v>
      </c>
      <c r="D615" s="12">
        <f>IF(A615="NA","",VLOOKUP(A615,'QAQC ID Reference Page'!A$2:G$10999,4,FALSE))</f>
        <v>0.5</v>
      </c>
      <c r="E615" s="3">
        <f>IF(A615="NA","",VLOOKUP(A615,'QAQC ID Reference Page'!A$2:G$10999,5,FALSE))</f>
        <v>1041</v>
      </c>
      <c r="F615" s="3" t="str">
        <f>IF(A615="NA","",VLOOKUP(A615,'QAQC ID Reference Page'!A$2:G$10999,6,FALSE))</f>
        <v>BLB</v>
      </c>
      <c r="G615" s="3" t="str">
        <f>IF(A615="NA","",VLOOKUP(A615,'QAQC ID Reference Page'!A$2:G$10999,7,FALSE))</f>
        <v>S</v>
      </c>
      <c r="H615" s="21">
        <f>IF(A615="NA","",VLOOKUP(A615,'Water Data'!G$2:O$9999,2,FALSE))</f>
        <v>9.0500000000000007</v>
      </c>
      <c r="I615" s="21">
        <f>IF(A615="NA","",VLOOKUP(A615,'Water Data'!G$2:O$9999,3,FALSE))</f>
        <v>18.399999999999999</v>
      </c>
      <c r="J615" s="3">
        <f>IF(A615="NA","",VLOOKUP(A615,'Water Data'!G$2:O$9999,4,FALSE))</f>
        <v>12.75</v>
      </c>
      <c r="K615" s="3">
        <f>IF(A615="NA","",VLOOKUP(A615,'Water Data'!G$2:O$9999,6,FALSE))</f>
        <v>8.15</v>
      </c>
      <c r="L615" s="3">
        <f>IF(A615="NA","",VLOOKUP(A615,'Water Data'!G$2:O$9999,9,FALSE))</f>
        <v>14.35</v>
      </c>
      <c r="M615" s="22">
        <f>IF(A615="NA","",VLOOKUP(A615,Nutrients!A$2:L$9999,8,FALSE))</f>
        <v>-0.11</v>
      </c>
      <c r="N615" s="22">
        <f>IF(A615="NA","",VLOOKUP(A615,Nutrients!A$2:L$9999,9,FALSE))</f>
        <v>0.1</v>
      </c>
      <c r="O615" s="23">
        <f>IF(A615="NA","",VLOOKUP(A615,Nutrients!A$2:L$9999,10,FALSE))</f>
        <v>-7.0000000000000001E-3</v>
      </c>
      <c r="P615" s="22">
        <f>IF(A615="NA","",VLOOKUP(A615,Nutrients!A$2:L$9999,11,FALSE))</f>
        <v>0.71</v>
      </c>
      <c r="Q615" s="24">
        <f>IF(A615="NA","",VLOOKUP(A615,Nutrients!A$2:L$9999,12,FALSE))</f>
        <v>46.87</v>
      </c>
      <c r="R615" s="26">
        <f>IF(A615="NA","",VLOOKUP(A615,Chla!A$2:O$9999,15,FALSE))</f>
        <v>10.003732000000001</v>
      </c>
      <c r="S615" s="3">
        <f>IF(A615="NA","",VLOOKUP(A615,TSS!A$2:L$9999,12,FALSE))</f>
        <v>36</v>
      </c>
      <c r="T615" s="21">
        <f>IF(A615="NA","",VLOOKUP(A615,PCN!A$2:Q$9999,11,FALSE))</f>
        <v>0</v>
      </c>
      <c r="U615" s="21">
        <f>IF(A615="NA","",VLOOKUP(A615,PCN!A$2:Q$9999,12,FALSE))</f>
        <v>0</v>
      </c>
      <c r="V615" s="21">
        <f>IF(A615="NA","",VLOOKUP(A615,PCN!A$2:Q$9999,14,FALSE))</f>
        <v>0</v>
      </c>
      <c r="W615" s="21">
        <f>IF(A615="NA","",VLOOKUP(A615,PCN!A$2:Q$9999,15,FALSE))</f>
        <v>0</v>
      </c>
      <c r="X615" s="21" t="e">
        <f>IF(A615="NA","",VLOOKUP(A615,TN_DOC!A$2:I$9999,8,FALSE))</f>
        <v>#N/A</v>
      </c>
      <c r="Y615" s="21" t="e">
        <f>IF(A615="NA","",VLOOKUP(A615,TN_DOC!A$2:I$9999,9,FALSE))</f>
        <v>#N/A</v>
      </c>
      <c r="Z615" s="3"/>
    </row>
    <row r="616" spans="1:26" x14ac:dyDescent="0.2">
      <c r="A616" s="3">
        <v>11636</v>
      </c>
      <c r="B616" s="10" t="str">
        <f>IF(A616="NA","",VLOOKUP(A616,'QAQC ID Reference Page'!A$2:G$10999,2,FALSE))</f>
        <v>OBS0322</v>
      </c>
      <c r="C616" s="20">
        <f>IF(A616="NA","",VLOOKUP(A616,'QAQC ID Reference Page'!A$2:G$10999,3,FALSE))</f>
        <v>44637</v>
      </c>
      <c r="D616" s="12">
        <f>IF(A616="NA","",VLOOKUP(A616,'QAQC ID Reference Page'!A$2:G$10999,4,FALSE))</f>
        <v>0.5</v>
      </c>
      <c r="E616" s="3">
        <f>IF(A616="NA","",VLOOKUP(A616,'QAQC ID Reference Page'!A$2:G$10999,5,FALSE))</f>
        <v>1025</v>
      </c>
      <c r="F616" s="3" t="str">
        <f>IF(A616="NA","",VLOOKUP(A616,'QAQC ID Reference Page'!A$2:G$10999,6,FALSE))</f>
        <v>BLB</v>
      </c>
      <c r="G616" s="3" t="str">
        <f>IF(A616="NA","",VLOOKUP(A616,'QAQC ID Reference Page'!A$2:G$10999,7,FALSE))</f>
        <v>B</v>
      </c>
      <c r="H616" s="21">
        <f>IF(A616="NA","",VLOOKUP(A616,'Water Data'!G$2:O$9999,2,FALSE))</f>
        <v>8.74</v>
      </c>
      <c r="I616" s="21">
        <f>IF(A616="NA","",VLOOKUP(A616,'Water Data'!G$2:O$9999,3,FALSE))</f>
        <v>18.100000000000001</v>
      </c>
      <c r="J616" s="3">
        <f>IF(A616="NA","",VLOOKUP(A616,'Water Data'!G$2:O$9999,4,FALSE))</f>
        <v>15.09</v>
      </c>
      <c r="K616" s="3">
        <f>IF(A616="NA","",VLOOKUP(A616,'Water Data'!G$2:O$9999,6,FALSE))</f>
        <v>8.1300000000000008</v>
      </c>
      <c r="L616" s="3">
        <f>IF(A616="NA","",VLOOKUP(A616,'Water Data'!G$2:O$9999,9,FALSE))</f>
        <v>15.67</v>
      </c>
      <c r="M616" s="22">
        <f>IF(A616="NA","",VLOOKUP(A616,Nutrients!A$2:L$9999,8,FALSE))</f>
        <v>-0.1</v>
      </c>
      <c r="N616" s="22">
        <f>IF(A616="NA","",VLOOKUP(A616,Nutrients!A$2:L$9999,9,FALSE))</f>
        <v>0.17</v>
      </c>
      <c r="O616" s="23">
        <f>IF(A616="NA","",VLOOKUP(A616,Nutrients!A$2:L$9999,10,FALSE))</f>
        <v>-8.9999999999999993E-3</v>
      </c>
      <c r="P616" s="22">
        <f>IF(A616="NA","",VLOOKUP(A616,Nutrients!A$2:L$9999,11,FALSE))</f>
        <v>0.46</v>
      </c>
      <c r="Q616" s="24">
        <f>IF(A616="NA","",VLOOKUP(A616,Nutrients!A$2:L$9999,12,FALSE))</f>
        <v>53.29</v>
      </c>
      <c r="R616" s="26">
        <f>IF(A616="NA","",VLOOKUP(A616,Chla!A$2:O$9999,15,FALSE))</f>
        <v>13.783652000000002</v>
      </c>
      <c r="S616" s="3">
        <f>IF(A616="NA","",VLOOKUP(A616,TSS!A$2:L$9999,12,FALSE))</f>
        <v>56</v>
      </c>
      <c r="T616" s="21">
        <f>IF(A616="NA","",VLOOKUP(A616,PCN!A$2:Q$9999,11,FALSE))</f>
        <v>0</v>
      </c>
      <c r="U616" s="21">
        <f>IF(A616="NA","",VLOOKUP(A616,PCN!A$2:Q$9999,12,FALSE))</f>
        <v>0</v>
      </c>
      <c r="V616" s="21">
        <f>IF(A616="NA","",VLOOKUP(A616,PCN!A$2:Q$9999,14,FALSE))</f>
        <v>0</v>
      </c>
      <c r="W616" s="21">
        <f>IF(A616="NA","",VLOOKUP(A616,PCN!A$2:Q$9999,15,FALSE))</f>
        <v>0</v>
      </c>
      <c r="X616" s="21" t="e">
        <f>IF(A616="NA","",VLOOKUP(A616,TN_DOC!A$2:I$9999,8,FALSE))</f>
        <v>#N/A</v>
      </c>
      <c r="Y616" s="21" t="e">
        <f>IF(A616="NA","",VLOOKUP(A616,TN_DOC!A$2:I$9999,9,FALSE))</f>
        <v>#N/A</v>
      </c>
      <c r="Z616" s="3"/>
    </row>
    <row r="617" spans="1:26" x14ac:dyDescent="0.2">
      <c r="A617" s="3">
        <v>11624</v>
      </c>
      <c r="B617" s="10" t="str">
        <f>IF(A617="NA","",VLOOKUP(A617,'QAQC ID Reference Page'!A$2:G$10999,2,FALSE))</f>
        <v>OBS0322</v>
      </c>
      <c r="C617" s="20">
        <f>IF(A617="NA","",VLOOKUP(A617,'QAQC ID Reference Page'!A$2:G$10999,3,FALSE))</f>
        <v>44637</v>
      </c>
      <c r="D617" s="12">
        <f>IF(A617="NA","",VLOOKUP(A617,'QAQC ID Reference Page'!A$2:G$10999,4,FALSE))</f>
        <v>0.51527777777777772</v>
      </c>
      <c r="E617" s="3">
        <f>IF(A617="NA","",VLOOKUP(A617,'QAQC ID Reference Page'!A$2:G$10999,5,FALSE))</f>
        <v>1035</v>
      </c>
      <c r="F617" s="3" t="str">
        <f>IF(A617="NA","",VLOOKUP(A617,'QAQC ID Reference Page'!A$2:G$10999,6,FALSE))</f>
        <v>E1</v>
      </c>
      <c r="G617" s="3" t="str">
        <f>IF(A617="NA","",VLOOKUP(A617,'QAQC ID Reference Page'!A$2:G$10999,7,FALSE))</f>
        <v>S</v>
      </c>
      <c r="H617" s="21">
        <f>IF(A617="NA","",VLOOKUP(A617,'Water Data'!G$2:O$9999,2,FALSE))</f>
        <v>8.11</v>
      </c>
      <c r="I617" s="21">
        <f>IF(A617="NA","",VLOOKUP(A617,'Water Data'!G$2:O$9999,3,FALSE))</f>
        <v>18.899999999999999</v>
      </c>
      <c r="J617" s="3">
        <f>IF(A617="NA","",VLOOKUP(A617,'Water Data'!G$2:O$9999,4,FALSE))</f>
        <v>16.239999999999998</v>
      </c>
      <c r="K617" s="3">
        <f>IF(A617="NA","",VLOOKUP(A617,'Water Data'!G$2:O$9999,6,FALSE))</f>
        <v>8.0500000000000007</v>
      </c>
      <c r="L617" s="3">
        <f>IF(A617="NA","",VLOOKUP(A617,'Water Data'!G$2:O$9999,9,FALSE))</f>
        <v>16.5</v>
      </c>
      <c r="M617" s="22">
        <f>IF(A617="NA","",VLOOKUP(A617,Nutrients!A$2:L$9999,8,FALSE))</f>
        <v>-0.13</v>
      </c>
      <c r="N617" s="22">
        <f>IF(A617="NA","",VLOOKUP(A617,Nutrients!A$2:L$9999,9,FALSE))</f>
        <v>0.11</v>
      </c>
      <c r="O617" s="23">
        <f>IF(A617="NA","",VLOOKUP(A617,Nutrients!A$2:L$9999,10,FALSE))</f>
        <v>-6.0000000000000001E-3</v>
      </c>
      <c r="P617" s="22">
        <f>IF(A617="NA","",VLOOKUP(A617,Nutrients!A$2:L$9999,11,FALSE))</f>
        <v>0.37</v>
      </c>
      <c r="Q617" s="24">
        <f>IF(A617="NA","",VLOOKUP(A617,Nutrients!A$2:L$9999,12,FALSE))</f>
        <v>34.299999999999997</v>
      </c>
      <c r="R617" s="26">
        <f>IF(A617="NA","",VLOOKUP(A617,Chla!A$2:O$9999,15,FALSE))</f>
        <v>5.3281239999999999</v>
      </c>
      <c r="S617" s="3">
        <f>IF(A617="NA","",VLOOKUP(A617,TSS!A$2:L$9999,12,FALSE))</f>
        <v>52</v>
      </c>
      <c r="T617" s="21">
        <f>IF(A617="NA","",VLOOKUP(A617,PCN!A$2:Q$9999,11,FALSE))</f>
        <v>0</v>
      </c>
      <c r="U617" s="21">
        <f>IF(A617="NA","",VLOOKUP(A617,PCN!A$2:Q$9999,12,FALSE))</f>
        <v>0</v>
      </c>
      <c r="V617" s="21">
        <f>IF(A617="NA","",VLOOKUP(A617,PCN!A$2:Q$9999,14,FALSE))</f>
        <v>0</v>
      </c>
      <c r="W617" s="21">
        <f>IF(A617="NA","",VLOOKUP(A617,PCN!A$2:Q$9999,15,FALSE))</f>
        <v>0</v>
      </c>
      <c r="X617" s="21" t="e">
        <f>IF(A617="NA","",VLOOKUP(A617,TN_DOC!A$2:I$9999,8,FALSE))</f>
        <v>#N/A</v>
      </c>
      <c r="Y617" s="21" t="e">
        <f>IF(A617="NA","",VLOOKUP(A617,TN_DOC!A$2:I$9999,9,FALSE))</f>
        <v>#N/A</v>
      </c>
      <c r="Z617" s="3"/>
    </row>
    <row r="618" spans="1:26" x14ac:dyDescent="0.2">
      <c r="A618" s="3">
        <v>11623</v>
      </c>
      <c r="B618" s="10" t="str">
        <f>IF(A618="NA","",VLOOKUP(A618,'QAQC ID Reference Page'!A$2:G$10999,2,FALSE))</f>
        <v>OBS0322</v>
      </c>
      <c r="C618" s="20">
        <f>IF(A618="NA","",VLOOKUP(A618,'QAQC ID Reference Page'!A$2:G$10999,3,FALSE))</f>
        <v>44637</v>
      </c>
      <c r="D618" s="12">
        <f>IF(A618="NA","",VLOOKUP(A618,'QAQC ID Reference Page'!A$2:G$10999,4,FALSE))</f>
        <v>0.52361111111111114</v>
      </c>
      <c r="E618" s="3">
        <f>IF(A618="NA","",VLOOKUP(A618,'QAQC ID Reference Page'!A$2:G$10999,5,FALSE))</f>
        <v>1024</v>
      </c>
      <c r="F618" s="3" t="str">
        <f>IF(A618="NA","",VLOOKUP(A618,'QAQC ID Reference Page'!A$2:G$10999,6,FALSE))</f>
        <v>D1</v>
      </c>
      <c r="G618" s="3" t="str">
        <f>IF(A618="NA","",VLOOKUP(A618,'QAQC ID Reference Page'!A$2:G$10999,7,FALSE))</f>
        <v>S</v>
      </c>
      <c r="H618" s="21">
        <f>IF(A618="NA","",VLOOKUP(A618,'Water Data'!G$2:O$9999,2,FALSE))</f>
        <v>9.2100000000000009</v>
      </c>
      <c r="I618" s="21">
        <f>IF(A618="NA","",VLOOKUP(A618,'Water Data'!G$2:O$9999,3,FALSE))</f>
        <v>17.8</v>
      </c>
      <c r="J618" s="3">
        <f>IF(A618="NA","",VLOOKUP(A618,'Water Data'!G$2:O$9999,4,FALSE))</f>
        <v>17.309999999999999</v>
      </c>
      <c r="K618" s="3">
        <f>IF(A618="NA","",VLOOKUP(A618,'Water Data'!G$2:O$9999,6,FALSE))</f>
        <v>8.2100000000000009</v>
      </c>
      <c r="L618" s="3">
        <f>IF(A618="NA","",VLOOKUP(A618,'Water Data'!G$2:O$9999,9,FALSE))</f>
        <v>16.63</v>
      </c>
      <c r="M618" s="22">
        <f>IF(A618="NA","",VLOOKUP(A618,Nutrients!A$2:L$9999,8,FALSE))</f>
        <v>-0.02</v>
      </c>
      <c r="N618" s="22">
        <f>IF(A618="NA","",VLOOKUP(A618,Nutrients!A$2:L$9999,9,FALSE))</f>
        <v>0.11</v>
      </c>
      <c r="O618" s="23">
        <f>IF(A618="NA","",VLOOKUP(A618,Nutrients!A$2:L$9999,10,FALSE))</f>
        <v>-8.0000000000000002E-3</v>
      </c>
      <c r="P618" s="22">
        <f>IF(A618="NA","",VLOOKUP(A618,Nutrients!A$2:L$9999,11,FALSE))</f>
        <v>1.21</v>
      </c>
      <c r="Q618" s="24">
        <f>IF(A618="NA","",VLOOKUP(A618,Nutrients!A$2:L$9999,12,FALSE))</f>
        <v>24.98</v>
      </c>
      <c r="R618" s="26">
        <f>IF(A618="NA","",VLOOKUP(A618,Chla!A$2:O$9999,15,FALSE))</f>
        <v>5.0368599999999999</v>
      </c>
      <c r="S618" s="3">
        <f>IF(A618="NA","",VLOOKUP(A618,TSS!A$2:L$9999,12,FALSE))</f>
        <v>60</v>
      </c>
      <c r="T618" s="21">
        <f>IF(A618="NA","",VLOOKUP(A618,PCN!A$2:Q$9999,11,FALSE))</f>
        <v>0</v>
      </c>
      <c r="U618" s="21">
        <f>IF(A618="NA","",VLOOKUP(A618,PCN!A$2:Q$9999,12,FALSE))</f>
        <v>0</v>
      </c>
      <c r="V618" s="21">
        <f>IF(A618="NA","",VLOOKUP(A618,PCN!A$2:Q$9999,14,FALSE))</f>
        <v>0</v>
      </c>
      <c r="W618" s="21">
        <f>IF(A618="NA","",VLOOKUP(A618,PCN!A$2:Q$9999,15,FALSE))</f>
        <v>0</v>
      </c>
      <c r="X618" s="21" t="e">
        <f>IF(A618="NA","",VLOOKUP(A618,TN_DOC!A$2:I$9999,8,FALSE))</f>
        <v>#N/A</v>
      </c>
      <c r="Y618" s="21" t="e">
        <f>IF(A618="NA","",VLOOKUP(A618,TN_DOC!A$2:I$9999,9,FALSE))</f>
        <v>#N/A</v>
      </c>
      <c r="Z618" s="3"/>
    </row>
    <row r="619" spans="1:26" x14ac:dyDescent="0.2">
      <c r="A619" s="3">
        <v>11621</v>
      </c>
      <c r="B619" s="10" t="str">
        <f>IF(A619="NA","",VLOOKUP(A619,'QAQC ID Reference Page'!A$2:G$10999,2,FALSE))</f>
        <v>OBS0322</v>
      </c>
      <c r="C619" s="20">
        <f>IF(A619="NA","",VLOOKUP(A619,'QAQC ID Reference Page'!A$2:G$10999,3,FALSE))</f>
        <v>44637</v>
      </c>
      <c r="D619" s="12">
        <f>IF(A619="NA","",VLOOKUP(A619,'QAQC ID Reference Page'!A$2:G$10999,4,FALSE))</f>
        <v>0.53888888888888886</v>
      </c>
      <c r="E619" s="3">
        <f>IF(A619="NA","",VLOOKUP(A619,'QAQC ID Reference Page'!A$2:G$10999,5,FALSE))</f>
        <v>1017</v>
      </c>
      <c r="F619" s="3" t="str">
        <f>IF(A619="NA","",VLOOKUP(A619,'QAQC ID Reference Page'!A$2:G$10999,6,FALSE))</f>
        <v>C1</v>
      </c>
      <c r="G619" s="3" t="str">
        <f>IF(A619="NA","",VLOOKUP(A619,'QAQC ID Reference Page'!A$2:G$10999,7,FALSE))</f>
        <v>S</v>
      </c>
      <c r="H619" s="21">
        <f>IF(A619="NA","",VLOOKUP(A619,'Water Data'!G$2:O$9999,2,FALSE))</f>
        <v>9.25</v>
      </c>
      <c r="I619" s="21">
        <f>IF(A619="NA","",VLOOKUP(A619,'Water Data'!G$2:O$9999,3,FALSE))</f>
        <v>17.899999999999999</v>
      </c>
      <c r="J619" s="3">
        <f>IF(A619="NA","",VLOOKUP(A619,'Water Data'!G$2:O$9999,4,FALSE))</f>
        <v>19.350000000000001</v>
      </c>
      <c r="K619" s="3">
        <f>IF(A619="NA","",VLOOKUP(A619,'Water Data'!G$2:O$9999,6,FALSE))</f>
        <v>7.98</v>
      </c>
      <c r="L619" s="3">
        <f>IF(A619="NA","",VLOOKUP(A619,'Water Data'!G$2:O$9999,9,FALSE))</f>
        <v>17.739999999999998</v>
      </c>
      <c r="M619" s="22">
        <f>IF(A619="NA","",VLOOKUP(A619,Nutrients!A$2:L$9999,8,FALSE))</f>
        <v>0.02</v>
      </c>
      <c r="N619" s="22">
        <f>IF(A619="NA","",VLOOKUP(A619,Nutrients!A$2:L$9999,9,FALSE))</f>
        <v>0.15</v>
      </c>
      <c r="O619" s="23">
        <f>IF(A619="NA","",VLOOKUP(A619,Nutrients!A$2:L$9999,10,FALSE))</f>
        <v>-8.0000000000000002E-3</v>
      </c>
      <c r="P619" s="22">
        <f>IF(A619="NA","",VLOOKUP(A619,Nutrients!A$2:L$9999,11,FALSE))</f>
        <v>0.65</v>
      </c>
      <c r="Q619" s="24">
        <f>IF(A619="NA","",VLOOKUP(A619,Nutrients!A$2:L$9999,12,FALSE))</f>
        <v>18.510000000000002</v>
      </c>
      <c r="R619" s="26">
        <f>IF(A619="NA","",VLOOKUP(A619,Chla!A$2:O$9999,15,FALSE))</f>
        <v>4.8536359999999998</v>
      </c>
      <c r="S619" s="3">
        <f>IF(A619="NA","",VLOOKUP(A619,TSS!A$2:L$9999,12,FALSE))</f>
        <v>20</v>
      </c>
      <c r="T619" s="21">
        <f>IF(A619="NA","",VLOOKUP(A619,PCN!A$2:Q$9999,11,FALSE))</f>
        <v>0</v>
      </c>
      <c r="U619" s="21">
        <f>IF(A619="NA","",VLOOKUP(A619,PCN!A$2:Q$9999,12,FALSE))</f>
        <v>0</v>
      </c>
      <c r="V619" s="21">
        <f>IF(A619="NA","",VLOOKUP(A619,PCN!A$2:Q$9999,14,FALSE))</f>
        <v>0</v>
      </c>
      <c r="W619" s="21">
        <f>IF(A619="NA","",VLOOKUP(A619,PCN!A$2:Q$9999,15,FALSE))</f>
        <v>0</v>
      </c>
      <c r="X619" s="21" t="e">
        <f>IF(A619="NA","",VLOOKUP(A619,TN_DOC!A$2:I$9999,8,FALSE))</f>
        <v>#N/A</v>
      </c>
      <c r="Y619" s="21" t="e">
        <f>IF(A619="NA","",VLOOKUP(A619,TN_DOC!A$2:I$9999,9,FALSE))</f>
        <v>#N/A</v>
      </c>
      <c r="Z619" s="3"/>
    </row>
    <row r="620" spans="1:26" x14ac:dyDescent="0.2">
      <c r="A620" s="3">
        <v>11622</v>
      </c>
      <c r="B620" s="10" t="str">
        <f>IF(A620="NA","",VLOOKUP(A620,'QAQC ID Reference Page'!A$2:G$10999,2,FALSE))</f>
        <v>OBS0322</v>
      </c>
      <c r="C620" s="20">
        <f>IF(A620="NA","",VLOOKUP(A620,'QAQC ID Reference Page'!A$2:G$10999,3,FALSE))</f>
        <v>44637</v>
      </c>
      <c r="D620" s="12">
        <f>IF(A620="NA","",VLOOKUP(A620,'QAQC ID Reference Page'!A$2:G$10999,4,FALSE))</f>
        <v>0.54791666666666672</v>
      </c>
      <c r="E620" s="3">
        <f>IF(A620="NA","",VLOOKUP(A620,'QAQC ID Reference Page'!A$2:G$10999,5,FALSE))</f>
        <v>1002</v>
      </c>
      <c r="F620" s="3" t="str">
        <f>IF(A620="NA","",VLOOKUP(A620,'QAQC ID Reference Page'!A$2:G$10999,6,FALSE))</f>
        <v>B1</v>
      </c>
      <c r="G620" s="3" t="str">
        <f>IF(A620="NA","",VLOOKUP(A620,'QAQC ID Reference Page'!A$2:G$10999,7,FALSE))</f>
        <v>S</v>
      </c>
      <c r="H620" s="21">
        <f>IF(A620="NA","",VLOOKUP(A620,'Water Data'!G$2:O$9999,2,FALSE))</f>
        <v>8.7100000000000009</v>
      </c>
      <c r="I620" s="21">
        <f>IF(A620="NA","",VLOOKUP(A620,'Water Data'!G$2:O$9999,3,FALSE))</f>
        <v>18.8</v>
      </c>
      <c r="J620" s="3">
        <f>IF(A620="NA","",VLOOKUP(A620,'Water Data'!G$2:O$9999,4,FALSE))</f>
        <v>22.1</v>
      </c>
      <c r="K620" s="3">
        <f>IF(A620="NA","",VLOOKUP(A620,'Water Data'!G$2:O$9999,6,FALSE))</f>
        <v>8.18</v>
      </c>
      <c r="L620" s="3">
        <f>IF(A620="NA","",VLOOKUP(A620,'Water Data'!G$2:O$9999,9,FALSE))</f>
        <v>19.100000000000001</v>
      </c>
      <c r="M620" s="22">
        <f>IF(A620="NA","",VLOOKUP(A620,Nutrients!A$2:L$9999,8,FALSE))</f>
        <v>7.0000000000000007E-2</v>
      </c>
      <c r="N620" s="22">
        <f>IF(A620="NA","",VLOOKUP(A620,Nutrients!A$2:L$9999,9,FALSE))</f>
        <v>0.09</v>
      </c>
      <c r="O620" s="23">
        <f>IF(A620="NA","",VLOOKUP(A620,Nutrients!A$2:L$9999,10,FALSE))</f>
        <v>-1.0999999999999999E-2</v>
      </c>
      <c r="P620" s="22">
        <f>IF(A620="NA","",VLOOKUP(A620,Nutrients!A$2:L$9999,11,FALSE))</f>
        <v>0.7</v>
      </c>
      <c r="Q620" s="24">
        <f>IF(A620="NA","",VLOOKUP(A620,Nutrients!A$2:L$9999,12,FALSE))</f>
        <v>40.76</v>
      </c>
      <c r="R620" s="26">
        <f>IF(A620="NA","",VLOOKUP(A620,Chla!A$2:O$9999,15,FALSE))</f>
        <v>5.6053280000000001</v>
      </c>
      <c r="S620" s="3">
        <f>IF(A620="NA","",VLOOKUP(A620,TSS!A$2:L$9999,12,FALSE))</f>
        <v>36</v>
      </c>
      <c r="T620" s="21">
        <f>IF(A620="NA","",VLOOKUP(A620,PCN!A$2:Q$9999,11,FALSE))</f>
        <v>0</v>
      </c>
      <c r="U620" s="21">
        <f>IF(A620="NA","",VLOOKUP(A620,PCN!A$2:Q$9999,12,FALSE))</f>
        <v>0</v>
      </c>
      <c r="V620" s="21">
        <f>IF(A620="NA","",VLOOKUP(A620,PCN!A$2:Q$9999,14,FALSE))</f>
        <v>0</v>
      </c>
      <c r="W620" s="21">
        <f>IF(A620="NA","",VLOOKUP(A620,PCN!A$2:Q$9999,15,FALSE))</f>
        <v>0</v>
      </c>
      <c r="X620" s="21" t="e">
        <f>IF(A620="NA","",VLOOKUP(A620,TN_DOC!A$2:I$9999,8,FALSE))</f>
        <v>#N/A</v>
      </c>
      <c r="Y620" s="21" t="e">
        <f>IF(A620="NA","",VLOOKUP(A620,TN_DOC!A$2:I$9999,9,FALSE))</f>
        <v>#N/A</v>
      </c>
      <c r="Z620" s="3"/>
    </row>
    <row r="621" spans="1:26" x14ac:dyDescent="0.2">
      <c r="A621" s="3">
        <v>11630</v>
      </c>
      <c r="B621" s="10" t="str">
        <f>IF(A621="NA","",VLOOKUP(A621,'QAQC ID Reference Page'!A$2:G$10999,2,FALSE))</f>
        <v>OBS0322</v>
      </c>
      <c r="C621" s="20">
        <f>IF(A621="NA","",VLOOKUP(A621,'QAQC ID Reference Page'!A$2:G$10999,3,FALSE))</f>
        <v>44637</v>
      </c>
      <c r="D621" s="12">
        <f>IF(A621="NA","",VLOOKUP(A621,'QAQC ID Reference Page'!A$2:G$10999,4,FALSE))</f>
        <v>0.56944444444444442</v>
      </c>
      <c r="E621" s="3">
        <f>IF(A621="NA","",VLOOKUP(A621,'QAQC ID Reference Page'!A$2:G$10999,5,FALSE))</f>
        <v>1034</v>
      </c>
      <c r="F621" s="3" t="str">
        <f>IF(A621="NA","",VLOOKUP(A621,'QAQC ID Reference Page'!A$2:G$10999,6,FALSE))</f>
        <v>B4</v>
      </c>
      <c r="G621" s="3" t="str">
        <f>IF(A621="NA","",VLOOKUP(A621,'QAQC ID Reference Page'!A$2:G$10999,7,FALSE))</f>
        <v>S</v>
      </c>
      <c r="H621" s="21">
        <f>IF(A621="NA","",VLOOKUP(A621,'Water Data'!G$2:O$9999,2,FALSE))</f>
        <v>10.7</v>
      </c>
      <c r="I621" s="21">
        <f>IF(A621="NA","",VLOOKUP(A621,'Water Data'!G$2:O$9999,3,FALSE))</f>
        <v>18.600000000000001</v>
      </c>
      <c r="J621" s="3">
        <f>IF(A621="NA","",VLOOKUP(A621,'Water Data'!G$2:O$9999,4,FALSE))</f>
        <v>14.41</v>
      </c>
      <c r="K621" s="3">
        <f>IF(A621="NA","",VLOOKUP(A621,'Water Data'!G$2:O$9999,6,FALSE))</f>
        <v>8.33</v>
      </c>
      <c r="L621" s="3">
        <f>IF(A621="NA","",VLOOKUP(A621,'Water Data'!G$2:O$9999,9,FALSE))</f>
        <v>14.7</v>
      </c>
      <c r="M621" s="22">
        <f>IF(A621="NA","",VLOOKUP(A621,Nutrients!A$2:L$9999,8,FALSE))</f>
        <v>0</v>
      </c>
      <c r="N621" s="22">
        <f>IF(A621="NA","",VLOOKUP(A621,Nutrients!A$2:L$9999,9,FALSE))</f>
        <v>0.12</v>
      </c>
      <c r="O621" s="23">
        <f>IF(A621="NA","",VLOOKUP(A621,Nutrients!A$2:L$9999,10,FALSE))</f>
        <v>2E-3</v>
      </c>
      <c r="P621" s="22">
        <f>IF(A621="NA","",VLOOKUP(A621,Nutrients!A$2:L$9999,11,FALSE))</f>
        <v>1.65</v>
      </c>
      <c r="Q621" s="24">
        <f>IF(A621="NA","",VLOOKUP(A621,Nutrients!A$2:L$9999,12,FALSE))</f>
        <v>48.45</v>
      </c>
      <c r="R621" s="26">
        <f>IF(A621="NA","",VLOOKUP(A621,Chla!A$2:O$9999,15,FALSE))</f>
        <v>12.473112</v>
      </c>
      <c r="S621" s="3">
        <f>IF(A621="NA","",VLOOKUP(A621,TSS!A$2:L$9999,12,FALSE))</f>
        <v>48</v>
      </c>
      <c r="T621" s="21">
        <f>IF(A621="NA","",VLOOKUP(A621,PCN!A$2:Q$9999,11,FALSE))</f>
        <v>0</v>
      </c>
      <c r="U621" s="21">
        <f>IF(A621="NA","",VLOOKUP(A621,PCN!A$2:Q$9999,12,FALSE))</f>
        <v>0</v>
      </c>
      <c r="V621" s="21">
        <f>IF(A621="NA","",VLOOKUP(A621,PCN!A$2:Q$9999,14,FALSE))</f>
        <v>0</v>
      </c>
      <c r="W621" s="21">
        <f>IF(A621="NA","",VLOOKUP(A621,PCN!A$2:Q$9999,15,FALSE))</f>
        <v>0</v>
      </c>
      <c r="X621" s="21" t="e">
        <f>IF(A621="NA","",VLOOKUP(A621,TN_DOC!A$2:I$9999,8,FALSE))</f>
        <v>#N/A</v>
      </c>
      <c r="Y621" s="21" t="e">
        <f>IF(A621="NA","",VLOOKUP(A621,TN_DOC!A$2:I$9999,9,FALSE))</f>
        <v>#N/A</v>
      </c>
      <c r="Z621" s="3"/>
    </row>
    <row r="622" spans="1:26" x14ac:dyDescent="0.2">
      <c r="A622" s="3">
        <v>11628</v>
      </c>
      <c r="B622" s="10" t="str">
        <f>IF(A622="NA","",VLOOKUP(A622,'QAQC ID Reference Page'!A$2:G$10999,2,FALSE))</f>
        <v>OBS0322</v>
      </c>
      <c r="C622" s="20">
        <f>IF(A622="NA","",VLOOKUP(A622,'QAQC ID Reference Page'!A$2:G$10999,3,FALSE))</f>
        <v>44637</v>
      </c>
      <c r="D622" s="12">
        <f>IF(A622="NA","",VLOOKUP(A622,'QAQC ID Reference Page'!A$2:G$10999,4,FALSE))</f>
        <v>0.56944444444444442</v>
      </c>
      <c r="E622" s="3">
        <f>IF(A622="NA","",VLOOKUP(A622,'QAQC ID Reference Page'!A$2:G$10999,5,FALSE))</f>
        <v>1010</v>
      </c>
      <c r="F622" s="3" t="str">
        <f>IF(A622="NA","",VLOOKUP(A622,'QAQC ID Reference Page'!A$2:G$10999,6,FALSE))</f>
        <v>B4</v>
      </c>
      <c r="G622" s="3" t="str">
        <f>IF(A622="NA","",VLOOKUP(A622,'QAQC ID Reference Page'!A$2:G$10999,7,FALSE))</f>
        <v>B</v>
      </c>
      <c r="H622" s="21">
        <f>IF(A622="NA","",VLOOKUP(A622,'Water Data'!G$2:O$9999,2,FALSE))</f>
        <v>8.68</v>
      </c>
      <c r="I622" s="21">
        <f>IF(A622="NA","",VLOOKUP(A622,'Water Data'!G$2:O$9999,3,FALSE))</f>
        <v>17.18</v>
      </c>
      <c r="J622" s="3">
        <f>IF(A622="NA","",VLOOKUP(A622,'Water Data'!G$2:O$9999,4,FALSE))</f>
        <v>18.739999999999998</v>
      </c>
      <c r="K622" s="3">
        <f>IF(A622="NA","",VLOOKUP(A622,'Water Data'!G$2:O$9999,6,FALSE))</f>
        <v>8.16</v>
      </c>
      <c r="L622" s="3">
        <f>IF(A622="NA","",VLOOKUP(A622,'Water Data'!G$2:O$9999,9,FALSE))</f>
        <v>17.739999999999998</v>
      </c>
      <c r="M622" s="22">
        <f>IF(A622="NA","",VLOOKUP(A622,Nutrients!A$2:L$9999,8,FALSE))</f>
        <v>-0.15</v>
      </c>
      <c r="N622" s="22">
        <f>IF(A622="NA","",VLOOKUP(A622,Nutrients!A$2:L$9999,9,FALSE))</f>
        <v>0.1</v>
      </c>
      <c r="O622" s="23">
        <f>IF(A622="NA","",VLOOKUP(A622,Nutrients!A$2:L$9999,10,FALSE))</f>
        <v>-5.0000000000000001E-3</v>
      </c>
      <c r="P622" s="22">
        <f>IF(A622="NA","",VLOOKUP(A622,Nutrients!A$2:L$9999,11,FALSE))</f>
        <v>0.28999999999999998</v>
      </c>
      <c r="Q622" s="24">
        <f>IF(A622="NA","",VLOOKUP(A622,Nutrients!A$2:L$9999,12,FALSE))</f>
        <v>41.33</v>
      </c>
      <c r="R622" s="26">
        <f>IF(A622="NA","",VLOOKUP(A622,Chla!A$2:O$9999,15,FALSE))</f>
        <v>14.862580000000001</v>
      </c>
      <c r="S622" s="3">
        <f>IF(A622="NA","",VLOOKUP(A622,TSS!A$2:L$9999,12,FALSE))</f>
        <v>56</v>
      </c>
      <c r="T622" s="21">
        <f>IF(A622="NA","",VLOOKUP(A622,PCN!A$2:Q$9999,11,FALSE))</f>
        <v>0</v>
      </c>
      <c r="U622" s="21">
        <f>IF(A622="NA","",VLOOKUP(A622,PCN!A$2:Q$9999,12,FALSE))</f>
        <v>0</v>
      </c>
      <c r="V622" s="21">
        <f>IF(A622="NA","",VLOOKUP(A622,PCN!A$2:Q$9999,14,FALSE))</f>
        <v>0</v>
      </c>
      <c r="W622" s="21">
        <f>IF(A622="NA","",VLOOKUP(A622,PCN!A$2:Q$9999,15,FALSE))</f>
        <v>0</v>
      </c>
      <c r="X622" s="21" t="e">
        <f>IF(A622="NA","",VLOOKUP(A622,TN_DOC!A$2:I$9999,8,FALSE))</f>
        <v>#N/A</v>
      </c>
      <c r="Y622" s="21" t="e">
        <f>IF(A622="NA","",VLOOKUP(A622,TN_DOC!A$2:I$9999,9,FALSE))</f>
        <v>#N/A</v>
      </c>
      <c r="Z622" s="3"/>
    </row>
    <row r="623" spans="1:26" x14ac:dyDescent="0.2">
      <c r="A623" s="3">
        <v>11715</v>
      </c>
      <c r="B623" s="10" t="str">
        <f>IF(A623="NA","",VLOOKUP(A623,'QAQC ID Reference Page'!A$2:G$10999,2,FALSE))</f>
        <v>OBS0522</v>
      </c>
      <c r="C623" s="20">
        <f>IF(A623="NA","",VLOOKUP(A623,'QAQC ID Reference Page'!A$2:G$10999,3,FALSE))</f>
        <v>44685</v>
      </c>
      <c r="D623" s="12">
        <f>IF(A623="NA","",VLOOKUP(A623,'QAQC ID Reference Page'!A$2:G$10999,4,FALSE))</f>
        <v>0.29930555555555555</v>
      </c>
      <c r="E623" s="3">
        <f>IF(A623="NA","",VLOOKUP(A623,'QAQC ID Reference Page'!A$2:G$10999,5,FALSE))</f>
        <v>1028</v>
      </c>
      <c r="F623" s="3" t="str">
        <f>IF(A623="NA","",VLOOKUP(A623,'QAQC ID Reference Page'!A$2:G$10999,6,FALSE))</f>
        <v>EFR</v>
      </c>
      <c r="G623" s="3" t="str">
        <f>IF(A623="NA","",VLOOKUP(A623,'QAQC ID Reference Page'!A$2:G$10999,7,FALSE))</f>
        <v>S</v>
      </c>
      <c r="H623" s="21">
        <f>IF(A623="NA","",VLOOKUP(A623,'Water Data'!G$2:O$9999,2,FALSE))</f>
        <v>6.63</v>
      </c>
      <c r="I623" s="21">
        <f>IF(A623="NA","",VLOOKUP(A623,'Water Data'!G$2:O$9999,3,FALSE))</f>
        <v>25.7</v>
      </c>
      <c r="J623" s="3">
        <f>IF(A623="NA","",VLOOKUP(A623,'Water Data'!G$2:O$9999,4,FALSE))</f>
        <v>5.0999999999999996</v>
      </c>
      <c r="K623" s="3">
        <f>IF(A623="NA","",VLOOKUP(A623,'Water Data'!G$2:O$9999,6,FALSE))</f>
        <v>7.56</v>
      </c>
      <c r="L623" s="3">
        <f>IF(A623="NA","",VLOOKUP(A623,'Water Data'!G$2:O$9999,9,FALSE))</f>
        <v>10.92</v>
      </c>
      <c r="M623" s="22">
        <f>IF(A623="NA","",VLOOKUP(A623,Nutrients!A$2:L$9999,8,FALSE))</f>
        <v>0</v>
      </c>
      <c r="N623" s="22">
        <f>IF(A623="NA","",VLOOKUP(A623,Nutrients!A$2:L$9999,9,FALSE))</f>
        <v>0.06</v>
      </c>
      <c r="O623" s="23">
        <f>IF(A623="NA","",VLOOKUP(A623,Nutrients!A$2:L$9999,10,FALSE))</f>
        <v>-6.0000000000000001E-3</v>
      </c>
      <c r="P623" s="22">
        <f>IF(A623="NA","",VLOOKUP(A623,Nutrients!A$2:L$9999,11,FALSE))</f>
        <v>0.56999999999999995</v>
      </c>
      <c r="Q623" s="24">
        <f>IF(A623="NA","",VLOOKUP(A623,Nutrients!A$2:L$9999,12,FALSE))</f>
        <v>78.33</v>
      </c>
      <c r="R623" s="26">
        <f>IF(A623="NA","",VLOOKUP(A623,Chla!A$2:O$9999,15,FALSE))</f>
        <v>10.647196000000001</v>
      </c>
      <c r="S623" s="3">
        <f>IF(A623="NA","",VLOOKUP(A623,TSS!A$2:L$9999,12,FALSE))</f>
        <v>32</v>
      </c>
      <c r="T623" s="21">
        <f>IF(A623="NA","",VLOOKUP(A623,PCN!A$2:Q$9999,11,FALSE))</f>
        <v>0</v>
      </c>
      <c r="U623" s="21">
        <f>IF(A623="NA","",VLOOKUP(A623,PCN!A$2:Q$9999,12,FALSE))</f>
        <v>0</v>
      </c>
      <c r="V623" s="21">
        <f>IF(A623="NA","",VLOOKUP(A623,PCN!A$2:Q$9999,14,FALSE))</f>
        <v>0</v>
      </c>
      <c r="W623" s="21">
        <f>IF(A623="NA","",VLOOKUP(A623,PCN!A$2:Q$9999,15,FALSE))</f>
        <v>0</v>
      </c>
      <c r="X623" s="21" t="e">
        <f>IF(A623="NA","",VLOOKUP(A623,TN_DOC!A$2:I$9999,8,FALSE))</f>
        <v>#N/A</v>
      </c>
      <c r="Y623" s="21" t="e">
        <f>IF(A623="NA","",VLOOKUP(A623,TN_DOC!A$2:I$9999,9,FALSE))</f>
        <v>#N/A</v>
      </c>
      <c r="Z623" s="3"/>
    </row>
    <row r="624" spans="1:26" x14ac:dyDescent="0.2">
      <c r="A624" s="3">
        <v>11712</v>
      </c>
      <c r="B624" s="10" t="str">
        <f>IF(A624="NA","",VLOOKUP(A624,'QAQC ID Reference Page'!A$2:G$10999,2,FALSE))</f>
        <v>OBS0522</v>
      </c>
      <c r="C624" s="20">
        <f>IF(A624="NA","",VLOOKUP(A624,'QAQC ID Reference Page'!A$2:G$10999,3,FALSE))</f>
        <v>44685</v>
      </c>
      <c r="D624" s="12">
        <f>IF(A624="NA","",VLOOKUP(A624,'QAQC ID Reference Page'!A$2:G$10999,4,FALSE))</f>
        <v>0.31666666666666665</v>
      </c>
      <c r="E624" s="3">
        <f>IF(A624="NA","",VLOOKUP(A624,'QAQC ID Reference Page'!A$2:G$10999,5,FALSE))</f>
        <v>1025</v>
      </c>
      <c r="F624" s="3" t="str">
        <f>IF(A624="NA","",VLOOKUP(A624,'QAQC ID Reference Page'!A$2:G$10999,6,FALSE))</f>
        <v>G6</v>
      </c>
      <c r="G624" s="3" t="str">
        <f>IF(A624="NA","",VLOOKUP(A624,'QAQC ID Reference Page'!A$2:G$10999,7,FALSE))</f>
        <v>S</v>
      </c>
      <c r="H624" s="21">
        <f>IF(A624="NA","",VLOOKUP(A624,'Water Data'!G$2:O$9999,2,FALSE))</f>
        <v>6.72</v>
      </c>
      <c r="I624" s="21">
        <f>IF(A624="NA","",VLOOKUP(A624,'Water Data'!G$2:O$9999,3,FALSE))</f>
        <v>25.6</v>
      </c>
      <c r="J624" s="3">
        <f>IF(A624="NA","",VLOOKUP(A624,'Water Data'!G$2:O$9999,4,FALSE))</f>
        <v>3.31</v>
      </c>
      <c r="K624" s="3">
        <f>IF(A624="NA","",VLOOKUP(A624,'Water Data'!G$2:O$9999,6,FALSE))</f>
        <v>7.53</v>
      </c>
      <c r="L624" s="3">
        <f>IF(A624="NA","",VLOOKUP(A624,'Water Data'!G$2:O$9999,9,FALSE))</f>
        <v>9.8699999999999992</v>
      </c>
      <c r="M624" s="22">
        <f>IF(A624="NA","",VLOOKUP(A624,Nutrients!A$2:L$9999,8,FALSE))</f>
        <v>0.02</v>
      </c>
      <c r="N624" s="22">
        <f>IF(A624="NA","",VLOOKUP(A624,Nutrients!A$2:L$9999,9,FALSE))</f>
        <v>0.05</v>
      </c>
      <c r="O624" s="23">
        <f>IF(A624="NA","",VLOOKUP(A624,Nutrients!A$2:L$9999,10,FALSE))</f>
        <v>1.4999999999999999E-2</v>
      </c>
      <c r="P624" s="22">
        <f>IF(A624="NA","",VLOOKUP(A624,Nutrients!A$2:L$9999,11,FALSE))</f>
        <v>0.36</v>
      </c>
      <c r="Q624" s="24">
        <f>IF(A624="NA","",VLOOKUP(A624,Nutrients!A$2:L$9999,12,FALSE))</f>
        <v>60.65</v>
      </c>
      <c r="R624" s="26">
        <f>IF(A624="NA","",VLOOKUP(A624,Chla!A$2:O$9999,15,FALSE))</f>
        <v>9.7149440000000009</v>
      </c>
      <c r="S624" s="3">
        <f>IF(A624="NA","",VLOOKUP(A624,TSS!A$2:L$9999,12,FALSE))</f>
        <v>28</v>
      </c>
      <c r="T624" s="21">
        <f>IF(A624="NA","",VLOOKUP(A624,PCN!A$2:Q$9999,11,FALSE))</f>
        <v>0</v>
      </c>
      <c r="U624" s="21">
        <f>IF(A624="NA","",VLOOKUP(A624,PCN!A$2:Q$9999,12,FALSE))</f>
        <v>0</v>
      </c>
      <c r="V624" s="21">
        <f>IF(A624="NA","",VLOOKUP(A624,PCN!A$2:Q$9999,14,FALSE))</f>
        <v>0</v>
      </c>
      <c r="W624" s="21">
        <f>IF(A624="NA","",VLOOKUP(A624,PCN!A$2:Q$9999,15,FALSE))</f>
        <v>0</v>
      </c>
      <c r="X624" s="21" t="e">
        <f>IF(A624="NA","",VLOOKUP(A624,TN_DOC!A$2:I$9999,8,FALSE))</f>
        <v>#N/A</v>
      </c>
      <c r="Y624" s="21" t="e">
        <f>IF(A624="NA","",VLOOKUP(A624,TN_DOC!A$2:I$9999,9,FALSE))</f>
        <v>#N/A</v>
      </c>
      <c r="Z624" s="3"/>
    </row>
    <row r="625" spans="1:26" x14ac:dyDescent="0.2">
      <c r="A625" s="3">
        <v>11706</v>
      </c>
      <c r="B625" s="10" t="str">
        <f>IF(A625="NA","",VLOOKUP(A625,'QAQC ID Reference Page'!A$2:G$10999,2,FALSE))</f>
        <v>OBS0522</v>
      </c>
      <c r="C625" s="20">
        <f>IF(A625="NA","",VLOOKUP(A625,'QAQC ID Reference Page'!A$2:G$10999,3,FALSE))</f>
        <v>44685</v>
      </c>
      <c r="D625" s="12">
        <f>IF(A625="NA","",VLOOKUP(A625,'QAQC ID Reference Page'!A$2:G$10999,4,FALSE))</f>
        <v>0.33124999999999999</v>
      </c>
      <c r="E625" s="3">
        <f>IF(A625="NA","",VLOOKUP(A625,'QAQC ID Reference Page'!A$2:G$10999,5,FALSE))</f>
        <v>1040</v>
      </c>
      <c r="F625" s="3" t="str">
        <f>IF(A625="NA","",VLOOKUP(A625,'QAQC ID Reference Page'!A$2:G$10999,6,FALSE))</f>
        <v>DR</v>
      </c>
      <c r="G625" s="3" t="str">
        <f>IF(A625="NA","",VLOOKUP(A625,'QAQC ID Reference Page'!A$2:G$10999,7,FALSE))</f>
        <v>S</v>
      </c>
      <c r="H625" s="21">
        <f>IF(A625="NA","",VLOOKUP(A625,'Water Data'!G$2:O$9999,2,FALSE))</f>
        <v>7.05</v>
      </c>
      <c r="I625" s="21">
        <f>IF(A625="NA","",VLOOKUP(A625,'Water Data'!G$2:O$9999,3,FALSE))</f>
        <v>26</v>
      </c>
      <c r="J625" s="3">
        <f>IF(A625="NA","",VLOOKUP(A625,'Water Data'!G$2:O$9999,4,FALSE))</f>
        <v>2.59</v>
      </c>
      <c r="K625" s="3">
        <f>IF(A625="NA","",VLOOKUP(A625,'Water Data'!G$2:O$9999,6,FALSE))</f>
        <v>7.59</v>
      </c>
      <c r="L625" s="3">
        <f>IF(A625="NA","",VLOOKUP(A625,'Water Data'!G$2:O$9999,9,FALSE))</f>
        <v>9.59</v>
      </c>
      <c r="M625" s="22">
        <f>IF(A625="NA","",VLOOKUP(A625,Nutrients!A$2:L$9999,8,FALSE))</f>
        <v>0.15</v>
      </c>
      <c r="N625" s="22">
        <f>IF(A625="NA","",VLOOKUP(A625,Nutrients!A$2:L$9999,9,FALSE))</f>
        <v>0.15</v>
      </c>
      <c r="O625" s="23">
        <f>IF(A625="NA","",VLOOKUP(A625,Nutrients!A$2:L$9999,10,FALSE))</f>
        <v>6.0000000000000001E-3</v>
      </c>
      <c r="P625" s="22">
        <f>IF(A625="NA","",VLOOKUP(A625,Nutrients!A$2:L$9999,11,FALSE))</f>
        <v>1.1499999999999999</v>
      </c>
      <c r="Q625" s="24">
        <f>IF(A625="NA","",VLOOKUP(A625,Nutrients!A$2:L$9999,12,FALSE))</f>
        <v>66.16</v>
      </c>
      <c r="R625" s="26">
        <f>IF(A625="NA","",VLOOKUP(A625,Chla!A$2:O$9999,15,FALSE))</f>
        <v>6.36646</v>
      </c>
      <c r="S625" s="3">
        <f>IF(A625="NA","",VLOOKUP(A625,TSS!A$2:L$9999,12,FALSE))</f>
        <v>16</v>
      </c>
      <c r="T625" s="21">
        <f>IF(A625="NA","",VLOOKUP(A625,PCN!A$2:Q$9999,11,FALSE))</f>
        <v>0</v>
      </c>
      <c r="U625" s="21">
        <f>IF(A625="NA","",VLOOKUP(A625,PCN!A$2:Q$9999,12,FALSE))</f>
        <v>0</v>
      </c>
      <c r="V625" s="21">
        <f>IF(A625="NA","",VLOOKUP(A625,PCN!A$2:Q$9999,14,FALSE))</f>
        <v>0</v>
      </c>
      <c r="W625" s="21">
        <f>IF(A625="NA","",VLOOKUP(A625,PCN!A$2:Q$9999,15,FALSE))</f>
        <v>0</v>
      </c>
      <c r="X625" s="21" t="e">
        <f>IF(A625="NA","",VLOOKUP(A625,TN_DOC!A$2:I$9999,8,FALSE))</f>
        <v>#N/A</v>
      </c>
      <c r="Y625" s="21" t="e">
        <f>IF(A625="NA","",VLOOKUP(A625,TN_DOC!A$2:I$9999,9,FALSE))</f>
        <v>#N/A</v>
      </c>
      <c r="Z625" s="3"/>
    </row>
    <row r="626" spans="1:26" x14ac:dyDescent="0.2">
      <c r="A626" s="3">
        <v>11714</v>
      </c>
      <c r="B626" s="10" t="str">
        <f>IF(A626="NA","",VLOOKUP(A626,'QAQC ID Reference Page'!A$2:G$10999,2,FALSE))</f>
        <v>OBS0522</v>
      </c>
      <c r="C626" s="20">
        <f>IF(A626="NA","",VLOOKUP(A626,'QAQC ID Reference Page'!A$2:G$10999,3,FALSE))</f>
        <v>44685</v>
      </c>
      <c r="D626" s="12">
        <f>IF(A626="NA","",VLOOKUP(A626,'QAQC ID Reference Page'!A$2:G$10999,4,FALSE))</f>
        <v>0.36527777777777776</v>
      </c>
      <c r="E626" s="3">
        <f>IF(A626="NA","",VLOOKUP(A626,'QAQC ID Reference Page'!A$2:G$10999,5,FALSE))</f>
        <v>1029</v>
      </c>
      <c r="F626" s="3" t="str">
        <f>IF(A626="NA","",VLOOKUP(A626,'QAQC ID Reference Page'!A$2:G$10999,6,FALSE))</f>
        <v>MR</v>
      </c>
      <c r="G626" s="3" t="str">
        <f>IF(A626="NA","",VLOOKUP(A626,'QAQC ID Reference Page'!A$2:G$10999,7,FALSE))</f>
        <v>S</v>
      </c>
      <c r="H626" s="21">
        <f>IF(A626="NA","",VLOOKUP(A626,'Water Data'!G$2:O$9999,2,FALSE))</f>
        <v>6.96</v>
      </c>
      <c r="I626" s="21">
        <f>IF(A626="NA","",VLOOKUP(A626,'Water Data'!G$2:O$9999,3,FALSE))</f>
        <v>23.2</v>
      </c>
      <c r="J626" s="3">
        <f>IF(A626="NA","",VLOOKUP(A626,'Water Data'!G$2:O$9999,4,FALSE))</f>
        <v>0.34</v>
      </c>
      <c r="K626" s="3">
        <f>IF(A626="NA","",VLOOKUP(A626,'Water Data'!G$2:O$9999,6,FALSE))</f>
        <v>7.05</v>
      </c>
      <c r="L626" s="3">
        <f>IF(A626="NA","",VLOOKUP(A626,'Water Data'!G$2:O$9999,9,FALSE))</f>
        <v>9.6999999999999993</v>
      </c>
      <c r="M626" s="22">
        <f>IF(A626="NA","",VLOOKUP(A626,Nutrients!A$2:L$9999,8,FALSE))</f>
        <v>11.98</v>
      </c>
      <c r="N626" s="22">
        <f>IF(A626="NA","",VLOOKUP(A626,Nutrients!A$2:L$9999,9,FALSE))</f>
        <v>0.32</v>
      </c>
      <c r="O626" s="23">
        <f>IF(A626="NA","",VLOOKUP(A626,Nutrients!A$2:L$9999,10,FALSE))</f>
        <v>0.24099999999999999</v>
      </c>
      <c r="P626" s="22">
        <f>IF(A626="NA","",VLOOKUP(A626,Nutrients!A$2:L$9999,11,FALSE))</f>
        <v>0.75</v>
      </c>
      <c r="Q626" s="24">
        <f>IF(A626="NA","",VLOOKUP(A626,Nutrients!A$2:L$9999,12,FALSE))</f>
        <v>77.08</v>
      </c>
      <c r="R626" s="26">
        <f>IF(A626="NA","",VLOOKUP(A626,Chla!A$2:O$9999,15,FALSE))</f>
        <v>8.371696</v>
      </c>
      <c r="S626" s="3">
        <f>IF(A626="NA","",VLOOKUP(A626,TSS!A$2:L$9999,12,FALSE))</f>
        <v>-8</v>
      </c>
      <c r="T626" s="21">
        <f>IF(A626="NA","",VLOOKUP(A626,PCN!A$2:Q$9999,11,FALSE))</f>
        <v>0</v>
      </c>
      <c r="U626" s="21">
        <f>IF(A626="NA","",VLOOKUP(A626,PCN!A$2:Q$9999,12,FALSE))</f>
        <v>0</v>
      </c>
      <c r="V626" s="21">
        <f>IF(A626="NA","",VLOOKUP(A626,PCN!A$2:Q$9999,14,FALSE))</f>
        <v>0</v>
      </c>
      <c r="W626" s="21">
        <f>IF(A626="NA","",VLOOKUP(A626,PCN!A$2:Q$9999,15,FALSE))</f>
        <v>0</v>
      </c>
      <c r="X626" s="21" t="e">
        <f>IF(A626="NA","",VLOOKUP(A626,TN_DOC!A$2:I$9999,8,FALSE))</f>
        <v>#N/A</v>
      </c>
      <c r="Y626" s="21" t="e">
        <f>IF(A626="NA","",VLOOKUP(A626,TN_DOC!A$2:I$9999,9,FALSE))</f>
        <v>#N/A</v>
      </c>
      <c r="Z626" s="3"/>
    </row>
    <row r="627" spans="1:26" x14ac:dyDescent="0.2">
      <c r="A627" s="3">
        <v>11713</v>
      </c>
      <c r="B627" s="10" t="str">
        <f>IF(A627="NA","",VLOOKUP(A627,'QAQC ID Reference Page'!A$2:G$10999,2,FALSE))</f>
        <v>OBS0522</v>
      </c>
      <c r="C627" s="20">
        <f>IF(A627="NA","",VLOOKUP(A627,'QAQC ID Reference Page'!A$2:G$10999,3,FALSE))</f>
        <v>44685</v>
      </c>
      <c r="D627" s="12">
        <f>IF(A627="NA","",VLOOKUP(A627,'QAQC ID Reference Page'!A$2:G$10999,4,FALSE))</f>
        <v>0.38333333333333336</v>
      </c>
      <c r="E627" s="3">
        <f>IF(A627="NA","",VLOOKUP(A627,'QAQC ID Reference Page'!A$2:G$10999,5,FALSE))</f>
        <v>1035</v>
      </c>
      <c r="F627" s="3" t="str">
        <f>IF(A627="NA","",VLOOKUP(A627,'QAQC ID Reference Page'!A$2:G$10999,6,FALSE))</f>
        <v>TR</v>
      </c>
      <c r="G627" s="3" t="str">
        <f>IF(A627="NA","",VLOOKUP(A627,'QAQC ID Reference Page'!A$2:G$10999,7,FALSE))</f>
        <v>S</v>
      </c>
      <c r="H627" s="21">
        <f>IF(A627="NA","",VLOOKUP(A627,'Water Data'!G$2:O$9999,2,FALSE))</f>
        <v>7.44</v>
      </c>
      <c r="I627" s="21">
        <f>IF(A627="NA","",VLOOKUP(A627,'Water Data'!G$2:O$9999,3,FALSE))</f>
        <v>24.4</v>
      </c>
      <c r="J627" s="3">
        <f>IF(A627="NA","",VLOOKUP(A627,'Water Data'!G$2:O$9999,4,FALSE))</f>
        <v>0.13</v>
      </c>
      <c r="K627" s="3">
        <f>IF(A627="NA","",VLOOKUP(A627,'Water Data'!G$2:O$9999,6,FALSE))</f>
        <v>7.48</v>
      </c>
      <c r="L627" s="3">
        <f>IF(A627="NA","",VLOOKUP(A627,'Water Data'!G$2:O$9999,9,FALSE))</f>
        <v>8.94</v>
      </c>
      <c r="M627" s="22">
        <f>IF(A627="NA","",VLOOKUP(A627,Nutrients!A$2:L$9999,8,FALSE))</f>
        <v>6.68</v>
      </c>
      <c r="N627" s="22">
        <f>IF(A627="NA","",VLOOKUP(A627,Nutrients!A$2:L$9999,9,FALSE))</f>
        <v>0.35</v>
      </c>
      <c r="O627" s="23">
        <f>IF(A627="NA","",VLOOKUP(A627,Nutrients!A$2:L$9999,10,FALSE))</f>
        <v>0.2</v>
      </c>
      <c r="P627" s="22">
        <f>IF(A627="NA","",VLOOKUP(A627,Nutrients!A$2:L$9999,11,FALSE))</f>
        <v>1.63</v>
      </c>
      <c r="Q627" s="24">
        <f>IF(A627="NA","",VLOOKUP(A627,Nutrients!A$2:L$9999,12,FALSE))</f>
        <v>90.8</v>
      </c>
      <c r="R627" s="26">
        <f>IF(A627="NA","",VLOOKUP(A627,Chla!A$2:O$9999,15,FALSE))</f>
        <v>12.722748000000001</v>
      </c>
      <c r="S627" s="3">
        <f>IF(A627="NA","",VLOOKUP(A627,TSS!A$2:L$9999,12,FALSE))</f>
        <v>4</v>
      </c>
      <c r="T627" s="21">
        <f>IF(A627="NA","",VLOOKUP(A627,PCN!A$2:Q$9999,11,FALSE))</f>
        <v>0</v>
      </c>
      <c r="U627" s="21">
        <f>IF(A627="NA","",VLOOKUP(A627,PCN!A$2:Q$9999,12,FALSE))</f>
        <v>0</v>
      </c>
      <c r="V627" s="21">
        <f>IF(A627="NA","",VLOOKUP(A627,PCN!A$2:Q$9999,14,FALSE))</f>
        <v>0</v>
      </c>
      <c r="W627" s="21">
        <f>IF(A627="NA","",VLOOKUP(A627,PCN!A$2:Q$9999,15,FALSE))</f>
        <v>0</v>
      </c>
      <c r="X627" s="21" t="e">
        <f>IF(A627="NA","",VLOOKUP(A627,TN_DOC!A$2:I$9999,8,FALSE))</f>
        <v>#N/A</v>
      </c>
      <c r="Y627" s="21" t="e">
        <f>IF(A627="NA","",VLOOKUP(A627,TN_DOC!A$2:I$9999,9,FALSE))</f>
        <v>#N/A</v>
      </c>
      <c r="Z627" s="3"/>
    </row>
    <row r="628" spans="1:26" x14ac:dyDescent="0.2">
      <c r="A628" s="3">
        <v>11717</v>
      </c>
      <c r="B628" s="10" t="str">
        <f>IF(A628="NA","",VLOOKUP(A628,'QAQC ID Reference Page'!A$2:G$10999,2,FALSE))</f>
        <v>OBS0522</v>
      </c>
      <c r="C628" s="20">
        <f>IF(A628="NA","",VLOOKUP(A628,'QAQC ID Reference Page'!A$2:G$10999,3,FALSE))</f>
        <v>44685</v>
      </c>
      <c r="D628" s="12">
        <f>IF(A628="NA","",VLOOKUP(A628,'QAQC ID Reference Page'!A$2:G$10999,4,FALSE))</f>
        <v>0.39652777777777776</v>
      </c>
      <c r="E628" s="3">
        <f>IF(A628="NA","",VLOOKUP(A628,'QAQC ID Reference Page'!A$2:G$10999,5,FALSE))</f>
        <v>1014</v>
      </c>
      <c r="F628" s="3" t="str">
        <f>IF(A628="NA","",VLOOKUP(A628,'QAQC ID Reference Page'!A$2:G$10999,6,FALSE))</f>
        <v>TR-UP</v>
      </c>
      <c r="G628" s="3" t="str">
        <f>IF(A628="NA","",VLOOKUP(A628,'QAQC ID Reference Page'!A$2:G$10999,7,FALSE))</f>
        <v>S</v>
      </c>
      <c r="H628" s="21">
        <f>IF(A628="NA","",VLOOKUP(A628,'Water Data'!G$2:O$9999,2,FALSE))</f>
        <v>7.37</v>
      </c>
      <c r="I628" s="21">
        <f>IF(A628="NA","",VLOOKUP(A628,'Water Data'!G$2:O$9999,3,FALSE))</f>
        <v>23.1</v>
      </c>
      <c r="J628" s="3">
        <f>IF(A628="NA","",VLOOKUP(A628,'Water Data'!G$2:O$9999,4,FALSE))</f>
        <v>0.06</v>
      </c>
      <c r="K628" s="3">
        <f>IF(A628="NA","",VLOOKUP(A628,'Water Data'!G$2:O$9999,6,FALSE))</f>
        <v>7.16</v>
      </c>
      <c r="L628" s="3">
        <f>IF(A628="NA","",VLOOKUP(A628,'Water Data'!G$2:O$9999,9,FALSE))</f>
        <v>9.39</v>
      </c>
      <c r="M628" s="22">
        <f>IF(A628="NA","",VLOOKUP(A628,Nutrients!A$2:L$9999,8,FALSE))</f>
        <v>12.65</v>
      </c>
      <c r="N628" s="22">
        <f>IF(A628="NA","",VLOOKUP(A628,Nutrients!A$2:L$9999,9,FALSE))</f>
        <v>0.27</v>
      </c>
      <c r="O628" s="23">
        <f>IF(A628="NA","",VLOOKUP(A628,Nutrients!A$2:L$9999,10,FALSE))</f>
        <v>0.23200000000000001</v>
      </c>
      <c r="P628" s="22">
        <f>IF(A628="NA","",VLOOKUP(A628,Nutrients!A$2:L$9999,11,FALSE))</f>
        <v>0.61</v>
      </c>
      <c r="Q628" s="24">
        <f>IF(A628="NA","",VLOOKUP(A628,Nutrients!A$2:L$9999,12,FALSE))</f>
        <v>92.85</v>
      </c>
      <c r="R628" s="26">
        <f>IF(A628="NA","",VLOOKUP(A628,Chla!A$2:O$9999,15,FALSE))</f>
        <v>11.516548</v>
      </c>
      <c r="S628" s="3">
        <f>IF(A628="NA","",VLOOKUP(A628,TSS!A$2:L$9999,12,FALSE))</f>
        <v>8</v>
      </c>
      <c r="T628" s="21">
        <f>IF(A628="NA","",VLOOKUP(A628,PCN!A$2:Q$9999,11,FALSE))</f>
        <v>0</v>
      </c>
      <c r="U628" s="21">
        <f>IF(A628="NA","",VLOOKUP(A628,PCN!A$2:Q$9999,12,FALSE))</f>
        <v>0</v>
      </c>
      <c r="V628" s="21">
        <f>IF(A628="NA","",VLOOKUP(A628,PCN!A$2:Q$9999,14,FALSE))</f>
        <v>0</v>
      </c>
      <c r="W628" s="21">
        <f>IF(A628="NA","",VLOOKUP(A628,PCN!A$2:Q$9999,15,FALSE))</f>
        <v>0</v>
      </c>
      <c r="X628" s="21" t="e">
        <f>IF(A628="NA","",VLOOKUP(A628,TN_DOC!A$2:I$9999,8,FALSE))</f>
        <v>#N/A</v>
      </c>
      <c r="Y628" s="21" t="e">
        <f>IF(A628="NA","",VLOOKUP(A628,TN_DOC!A$2:I$9999,9,FALSE))</f>
        <v>#N/A</v>
      </c>
      <c r="Z628" s="3"/>
    </row>
    <row r="629" spans="1:26" x14ac:dyDescent="0.2">
      <c r="A629" s="3">
        <v>11718</v>
      </c>
      <c r="B629" s="10" t="str">
        <f>IF(A629="NA","",VLOOKUP(A629,'QAQC ID Reference Page'!A$2:G$10999,2,FALSE))</f>
        <v>OBS0522</v>
      </c>
      <c r="C629" s="20">
        <f>IF(A629="NA","",VLOOKUP(A629,'QAQC ID Reference Page'!A$2:G$10999,3,FALSE))</f>
        <v>44685</v>
      </c>
      <c r="D629" s="12">
        <f>IF(A629="NA","",VLOOKUP(A629,'QAQC ID Reference Page'!A$2:G$10999,4,FALSE))</f>
        <v>0.41041666666666665</v>
      </c>
      <c r="E629" s="3">
        <f>IF(A629="NA","",VLOOKUP(A629,'QAQC ID Reference Page'!A$2:G$10999,5,FALSE))</f>
        <v>1018</v>
      </c>
      <c r="F629" s="3" t="str">
        <f>IF(A629="NA","",VLOOKUP(A629,'QAQC ID Reference Page'!A$2:G$10999,6,FALSE))</f>
        <v>AR</v>
      </c>
      <c r="G629" s="3" t="str">
        <f>IF(A629="NA","",VLOOKUP(A629,'QAQC ID Reference Page'!A$2:G$10999,7,FALSE))</f>
        <v>S</v>
      </c>
      <c r="H629" s="21">
        <f>IF(A629="NA","",VLOOKUP(A629,'Water Data'!G$2:O$9999,2,FALSE))</f>
        <v>7.77</v>
      </c>
      <c r="I629" s="21">
        <f>IF(A629="NA","",VLOOKUP(A629,'Water Data'!G$2:O$9999,3,FALSE))</f>
        <v>24.4</v>
      </c>
      <c r="J629" s="3">
        <f>IF(A629="NA","",VLOOKUP(A629,'Water Data'!G$2:O$9999,4,FALSE))</f>
        <v>0.06</v>
      </c>
      <c r="K629" s="3">
        <f>IF(A629="NA","",VLOOKUP(A629,'Water Data'!G$2:O$9999,6,FALSE))</f>
        <v>7.19</v>
      </c>
      <c r="L629" s="3">
        <f>IF(A629="NA","",VLOOKUP(A629,'Water Data'!G$2:O$9999,9,FALSE))</f>
        <v>9.2200000000000006</v>
      </c>
      <c r="M629" s="22">
        <f>IF(A629="NA","",VLOOKUP(A629,Nutrients!A$2:L$9999,8,FALSE))</f>
        <v>11.18</v>
      </c>
      <c r="N629" s="22">
        <f>IF(A629="NA","",VLOOKUP(A629,Nutrients!A$2:L$9999,9,FALSE))</f>
        <v>0.25</v>
      </c>
      <c r="O629" s="23">
        <f>IF(A629="NA","",VLOOKUP(A629,Nutrients!A$2:L$9999,10,FALSE))</f>
        <v>0.251</v>
      </c>
      <c r="P629" s="22">
        <f>IF(A629="NA","",VLOOKUP(A629,Nutrients!A$2:L$9999,11,FALSE))</f>
        <v>0.78</v>
      </c>
      <c r="Q629" s="24">
        <f>IF(A629="NA","",VLOOKUP(A629,Nutrients!A$2:L$9999,12,FALSE))</f>
        <v>102.54</v>
      </c>
      <c r="R629" s="26">
        <f>IF(A629="NA","",VLOOKUP(A629,Chla!A$2:O$9999,15,FALSE))</f>
        <v>11.485616</v>
      </c>
      <c r="S629" s="3">
        <f>IF(A629="NA","",VLOOKUP(A629,TSS!A$2:L$9999,12,FALSE))</f>
        <v>12</v>
      </c>
      <c r="T629" s="21">
        <f>IF(A629="NA","",VLOOKUP(A629,PCN!A$2:Q$9999,11,FALSE))</f>
        <v>0</v>
      </c>
      <c r="U629" s="21">
        <f>IF(A629="NA","",VLOOKUP(A629,PCN!A$2:Q$9999,12,FALSE))</f>
        <v>0</v>
      </c>
      <c r="V629" s="21">
        <f>IF(A629="NA","",VLOOKUP(A629,PCN!A$2:Q$9999,14,FALSE))</f>
        <v>0</v>
      </c>
      <c r="W629" s="21">
        <f>IF(A629="NA","",VLOOKUP(A629,PCN!A$2:Q$9999,15,FALSE))</f>
        <v>0</v>
      </c>
      <c r="X629" s="21" t="e">
        <f>IF(A629="NA","",VLOOKUP(A629,TN_DOC!A$2:I$9999,8,FALSE))</f>
        <v>#N/A</v>
      </c>
      <c r="Y629" s="21" t="e">
        <f>IF(A629="NA","",VLOOKUP(A629,TN_DOC!A$2:I$9999,9,FALSE))</f>
        <v>#N/A</v>
      </c>
      <c r="Z629" s="3"/>
    </row>
    <row r="630" spans="1:26" x14ac:dyDescent="0.2">
      <c r="A630" s="3">
        <v>11710</v>
      </c>
      <c r="B630" s="10" t="str">
        <f>IF(A630="NA","",VLOOKUP(A630,'QAQC ID Reference Page'!A$2:G$10999,2,FALSE))</f>
        <v>OBS0522</v>
      </c>
      <c r="C630" s="20">
        <f>IF(A630="NA","",VLOOKUP(A630,'QAQC ID Reference Page'!A$2:G$10999,3,FALSE))</f>
        <v>44685</v>
      </c>
      <c r="D630" s="12">
        <f>IF(A630="NA","",VLOOKUP(A630,'QAQC ID Reference Page'!A$2:G$10999,4,FALSE))</f>
        <v>0.42291666666666666</v>
      </c>
      <c r="E630" s="3">
        <f>IF(A630="NA","",VLOOKUP(A630,'QAQC ID Reference Page'!A$2:G$10999,5,FALSE))</f>
        <v>1019</v>
      </c>
      <c r="F630" s="3" t="str">
        <f>IF(A630="NA","",VLOOKUP(A630,'QAQC ID Reference Page'!A$2:G$10999,6,FALSE))</f>
        <v>BR</v>
      </c>
      <c r="G630" s="3" t="str">
        <f>IF(A630="NA","",VLOOKUP(A630,'QAQC ID Reference Page'!A$2:G$10999,7,FALSE))</f>
        <v>S</v>
      </c>
      <c r="H630" s="21">
        <f>IF(A630="NA","",VLOOKUP(A630,'Water Data'!G$2:O$9999,2,FALSE))</f>
        <v>7.99</v>
      </c>
      <c r="I630" s="21">
        <f>IF(A630="NA","",VLOOKUP(A630,'Water Data'!G$2:O$9999,3,FALSE))</f>
        <v>24.2</v>
      </c>
      <c r="J630" s="3">
        <f>IF(A630="NA","",VLOOKUP(A630,'Water Data'!G$2:O$9999,4,FALSE))</f>
        <v>0.06</v>
      </c>
      <c r="K630" s="3">
        <f>IF(A630="NA","",VLOOKUP(A630,'Water Data'!G$2:O$9999,6,FALSE))</f>
        <v>7.23</v>
      </c>
      <c r="L630" s="3">
        <f>IF(A630="NA","",VLOOKUP(A630,'Water Data'!G$2:O$9999,9,FALSE))</f>
        <v>9.0500000000000007</v>
      </c>
      <c r="M630" s="22">
        <f>IF(A630="NA","",VLOOKUP(A630,Nutrients!A$2:L$9999,8,FALSE))</f>
        <v>10.27</v>
      </c>
      <c r="N630" s="22">
        <f>IF(A630="NA","",VLOOKUP(A630,Nutrients!A$2:L$9999,9,FALSE))</f>
        <v>0.28000000000000003</v>
      </c>
      <c r="O630" s="23">
        <f>IF(A630="NA","",VLOOKUP(A630,Nutrients!A$2:L$9999,10,FALSE))</f>
        <v>0.27200000000000002</v>
      </c>
      <c r="P630" s="22">
        <f>IF(A630="NA","",VLOOKUP(A630,Nutrients!A$2:L$9999,11,FALSE))</f>
        <v>1.1499999999999999</v>
      </c>
      <c r="Q630" s="24">
        <f>IF(A630="NA","",VLOOKUP(A630,Nutrients!A$2:L$9999,12,FALSE))</f>
        <v>84.3</v>
      </c>
      <c r="R630" s="26">
        <f>IF(A630="NA","",VLOOKUP(A630,Chla!A$2:O$9999,15,FALSE))</f>
        <v>12.787292000000001</v>
      </c>
      <c r="S630" s="3">
        <f>IF(A630="NA","",VLOOKUP(A630,TSS!A$2:L$9999,12,FALSE))</f>
        <v>20</v>
      </c>
      <c r="T630" s="21">
        <f>IF(A630="NA","",VLOOKUP(A630,PCN!A$2:Q$9999,11,FALSE))</f>
        <v>0</v>
      </c>
      <c r="U630" s="21">
        <f>IF(A630="NA","",VLOOKUP(A630,PCN!A$2:Q$9999,12,FALSE))</f>
        <v>0</v>
      </c>
      <c r="V630" s="21">
        <f>IF(A630="NA","",VLOOKUP(A630,PCN!A$2:Q$9999,14,FALSE))</f>
        <v>0</v>
      </c>
      <c r="W630" s="21">
        <f>IF(A630="NA","",VLOOKUP(A630,PCN!A$2:Q$9999,15,FALSE))</f>
        <v>0</v>
      </c>
      <c r="X630" s="21" t="e">
        <f>IF(A630="NA","",VLOOKUP(A630,TN_DOC!A$2:I$9999,8,FALSE))</f>
        <v>#N/A</v>
      </c>
      <c r="Y630" s="21" t="e">
        <f>IF(A630="NA","",VLOOKUP(A630,TN_DOC!A$2:I$9999,9,FALSE))</f>
        <v>#N/A</v>
      </c>
      <c r="Z630" s="3"/>
    </row>
    <row r="631" spans="1:26" x14ac:dyDescent="0.2">
      <c r="A631" s="3">
        <v>11711</v>
      </c>
      <c r="B631" s="10" t="str">
        <f>IF(A631="NA","",VLOOKUP(A631,'QAQC ID Reference Page'!A$2:G$10999,2,FALSE))</f>
        <v>OBS0522</v>
      </c>
      <c r="C631" s="20">
        <f>IF(A631="NA","",VLOOKUP(A631,'QAQC ID Reference Page'!A$2:G$10999,3,FALSE))</f>
        <v>44685</v>
      </c>
      <c r="D631" s="12">
        <f>IF(A631="NA","",VLOOKUP(A631,'QAQC ID Reference Page'!A$2:G$10999,4,FALSE))</f>
        <v>0.44027777777777777</v>
      </c>
      <c r="E631" s="3">
        <f>IF(A631="NA","",VLOOKUP(A631,'QAQC ID Reference Page'!A$2:G$10999,5,FALSE))</f>
        <v>1026</v>
      </c>
      <c r="F631" s="3" t="str">
        <f>IF(A631="NA","",VLOOKUP(A631,'QAQC ID Reference Page'!A$2:G$10999,6,FALSE))</f>
        <v>I9</v>
      </c>
      <c r="G631" s="3" t="str">
        <f>IF(A631="NA","",VLOOKUP(A631,'QAQC ID Reference Page'!A$2:G$10999,7,FALSE))</f>
        <v>S</v>
      </c>
      <c r="H631" s="21">
        <f>IF(A631="NA","",VLOOKUP(A631,'Water Data'!G$2:O$9999,2,FALSE))</f>
        <v>8.5299999999999994</v>
      </c>
      <c r="I631" s="21">
        <f>IF(A631="NA","",VLOOKUP(A631,'Water Data'!G$2:O$9999,3,FALSE))</f>
        <v>24.9</v>
      </c>
      <c r="J631" s="3">
        <f>IF(A631="NA","",VLOOKUP(A631,'Water Data'!G$2:O$9999,4,FALSE))</f>
        <v>0.09</v>
      </c>
      <c r="K631" s="3">
        <f>IF(A631="NA","",VLOOKUP(A631,'Water Data'!G$2:O$9999,6,FALSE))</f>
        <v>8.17</v>
      </c>
      <c r="L631" s="3">
        <f>IF(A631="NA","",VLOOKUP(A631,'Water Data'!G$2:O$9999,9,FALSE))</f>
        <v>7.68</v>
      </c>
      <c r="M631" s="22">
        <f>IF(A631="NA","",VLOOKUP(A631,Nutrients!A$2:L$9999,8,FALSE))</f>
        <v>0.56999999999999995</v>
      </c>
      <c r="N631" s="22">
        <f>IF(A631="NA","",VLOOKUP(A631,Nutrients!A$2:L$9999,9,FALSE))</f>
        <v>0.19</v>
      </c>
      <c r="O631" s="23">
        <f>IF(A631="NA","",VLOOKUP(A631,Nutrients!A$2:L$9999,10,FALSE))</f>
        <v>0.13700000000000001</v>
      </c>
      <c r="P631" s="22">
        <f>IF(A631="NA","",VLOOKUP(A631,Nutrients!A$2:L$9999,11,FALSE))</f>
        <v>0.72</v>
      </c>
      <c r="Q631" s="24">
        <f>IF(A631="NA","",VLOOKUP(A631,Nutrients!A$2:L$9999,12,FALSE))</f>
        <v>80.81</v>
      </c>
      <c r="R631" s="26">
        <f>IF(A631="NA","",VLOOKUP(A631,Chla!A$2:O$9999,15,FALSE))</f>
        <v>20.574296</v>
      </c>
      <c r="S631" s="3">
        <f>IF(A631="NA","",VLOOKUP(A631,TSS!A$2:L$9999,12,FALSE))</f>
        <v>28</v>
      </c>
      <c r="T631" s="21">
        <f>IF(A631="NA","",VLOOKUP(A631,PCN!A$2:Q$9999,11,FALSE))</f>
        <v>0</v>
      </c>
      <c r="U631" s="21">
        <f>IF(A631="NA","",VLOOKUP(A631,PCN!A$2:Q$9999,12,FALSE))</f>
        <v>0</v>
      </c>
      <c r="V631" s="21">
        <f>IF(A631="NA","",VLOOKUP(A631,PCN!A$2:Q$9999,14,FALSE))</f>
        <v>0</v>
      </c>
      <c r="W631" s="21">
        <f>IF(A631="NA","",VLOOKUP(A631,PCN!A$2:Q$9999,15,FALSE))</f>
        <v>0</v>
      </c>
      <c r="X631" s="21" t="e">
        <f>IF(A631="NA","",VLOOKUP(A631,TN_DOC!A$2:I$9999,8,FALSE))</f>
        <v>#N/A</v>
      </c>
      <c r="Y631" s="21" t="e">
        <f>IF(A631="NA","",VLOOKUP(A631,TN_DOC!A$2:I$9999,9,FALSE))</f>
        <v>#N/A</v>
      </c>
      <c r="Z631" s="3"/>
    </row>
    <row r="632" spans="1:26" x14ac:dyDescent="0.2">
      <c r="A632" s="3">
        <v>11701</v>
      </c>
      <c r="B632" s="10" t="str">
        <f>IF(A632="NA","",VLOOKUP(A632,'QAQC ID Reference Page'!A$2:G$10999,2,FALSE))</f>
        <v>OBS0522</v>
      </c>
      <c r="C632" s="20">
        <f>IF(A632="NA","",VLOOKUP(A632,'QAQC ID Reference Page'!A$2:G$10999,3,FALSE))</f>
        <v>44685</v>
      </c>
      <c r="D632" s="12">
        <f>IF(A632="NA","",VLOOKUP(A632,'QAQC ID Reference Page'!A$2:G$10999,4,FALSE))</f>
        <v>0.45416666666666666</v>
      </c>
      <c r="E632" s="3">
        <f>IF(A632="NA","",VLOOKUP(A632,'QAQC ID Reference Page'!A$2:G$10999,5,FALSE))</f>
        <v>1007</v>
      </c>
      <c r="F632" s="3" t="str">
        <f>IF(A632="NA","",VLOOKUP(A632,'QAQC ID Reference Page'!A$2:G$10999,6,FALSE))</f>
        <v>I7C</v>
      </c>
      <c r="G632" s="3" t="str">
        <f>IF(A632="NA","",VLOOKUP(A632,'QAQC ID Reference Page'!A$2:G$10999,7,FALSE))</f>
        <v>S</v>
      </c>
      <c r="H632" s="21">
        <f>IF(A632="NA","",VLOOKUP(A632,'Water Data'!G$2:O$9999,2,FALSE))</f>
        <v>8.0399999999999991</v>
      </c>
      <c r="I632" s="21">
        <f>IF(A632="NA","",VLOOKUP(A632,'Water Data'!G$2:O$9999,3,FALSE))</f>
        <v>25.4</v>
      </c>
      <c r="J632" s="3">
        <f>IF(A632="NA","",VLOOKUP(A632,'Water Data'!G$2:O$9999,4,FALSE))</f>
        <v>1.33</v>
      </c>
      <c r="K632" s="3">
        <f>IF(A632="NA","",VLOOKUP(A632,'Water Data'!G$2:O$9999,6,FALSE))</f>
        <v>7.41</v>
      </c>
      <c r="L632" s="3">
        <f>IF(A632="NA","",VLOOKUP(A632,'Water Data'!G$2:O$9999,9,FALSE))</f>
        <v>9.1199999999999992</v>
      </c>
      <c r="M632" s="22">
        <f>IF(A632="NA","",VLOOKUP(A632,Nutrients!A$2:L$9999,8,FALSE))</f>
        <v>6.42</v>
      </c>
      <c r="N632" s="22">
        <f>IF(A632="NA","",VLOOKUP(A632,Nutrients!A$2:L$9999,9,FALSE))</f>
        <v>0.24</v>
      </c>
      <c r="O632" s="23">
        <f>IF(A632="NA","",VLOOKUP(A632,Nutrients!A$2:L$9999,10,FALSE))</f>
        <v>0.28999999999999998</v>
      </c>
      <c r="P632" s="22">
        <f>IF(A632="NA","",VLOOKUP(A632,Nutrients!A$2:L$9999,11,FALSE))</f>
        <v>2.76</v>
      </c>
      <c r="Q632" s="24">
        <f>IF(A632="NA","",VLOOKUP(A632,Nutrients!A$2:L$9999,12,FALSE))</f>
        <v>88.3</v>
      </c>
      <c r="R632" s="26">
        <f>IF(A632="NA","",VLOOKUP(A632,Chla!A$2:O$9999,15,FALSE))</f>
        <v>10.762060000000002</v>
      </c>
      <c r="S632" s="3">
        <f>IF(A632="NA","",VLOOKUP(A632,TSS!A$2:L$9999,12,FALSE))</f>
        <v>24</v>
      </c>
      <c r="T632" s="21">
        <f>IF(A632="NA","",VLOOKUP(A632,PCN!A$2:Q$9999,11,FALSE))</f>
        <v>0</v>
      </c>
      <c r="U632" s="21">
        <f>IF(A632="NA","",VLOOKUP(A632,PCN!A$2:Q$9999,12,FALSE))</f>
        <v>0</v>
      </c>
      <c r="V632" s="21">
        <f>IF(A632="NA","",VLOOKUP(A632,PCN!A$2:Q$9999,14,FALSE))</f>
        <v>0</v>
      </c>
      <c r="W632" s="21">
        <f>IF(A632="NA","",VLOOKUP(A632,PCN!A$2:Q$9999,15,FALSE))</f>
        <v>0</v>
      </c>
      <c r="X632" s="21" t="e">
        <f>IF(A632="NA","",VLOOKUP(A632,TN_DOC!A$2:I$9999,8,FALSE))</f>
        <v>#N/A</v>
      </c>
      <c r="Y632" s="21" t="e">
        <f>IF(A632="NA","",VLOOKUP(A632,TN_DOC!A$2:I$9999,9,FALSE))</f>
        <v>#N/A</v>
      </c>
      <c r="Z632" s="3"/>
    </row>
    <row r="633" spans="1:26" x14ac:dyDescent="0.2">
      <c r="A633" s="3">
        <v>11708</v>
      </c>
      <c r="B633" s="10" t="str">
        <f>IF(A633="NA","",VLOOKUP(A633,'QAQC ID Reference Page'!A$2:G$10999,2,FALSE))</f>
        <v>OBS0522</v>
      </c>
      <c r="C633" s="20">
        <f>IF(A633="NA","",VLOOKUP(A633,'QAQC ID Reference Page'!A$2:G$10999,3,FALSE))</f>
        <v>44685</v>
      </c>
      <c r="D633" s="12">
        <f>IF(A633="NA","",VLOOKUP(A633,'QAQC ID Reference Page'!A$2:G$10999,4,FALSE))</f>
        <v>0.45416666666666666</v>
      </c>
      <c r="E633" s="3">
        <f>IF(A633="NA","",VLOOKUP(A633,'QAQC ID Reference Page'!A$2:G$10999,5,FALSE))</f>
        <v>1036</v>
      </c>
      <c r="F633" s="3" t="str">
        <f>IF(A633="NA","",VLOOKUP(A633,'QAQC ID Reference Page'!A$2:G$10999,6,FALSE))</f>
        <v>I7C</v>
      </c>
      <c r="G633" s="3" t="str">
        <f>IF(A633="NA","",VLOOKUP(A633,'QAQC ID Reference Page'!A$2:G$10999,7,FALSE))</f>
        <v>B</v>
      </c>
      <c r="H633" s="21">
        <f>IF(A633="NA","",VLOOKUP(A633,'Water Data'!G$2:O$9999,2,FALSE))</f>
        <v>5.28</v>
      </c>
      <c r="I633" s="21">
        <f>IF(A633="NA","",VLOOKUP(A633,'Water Data'!G$2:O$9999,3,FALSE))</f>
        <v>23.9</v>
      </c>
      <c r="J633" s="3">
        <f>IF(A633="NA","",VLOOKUP(A633,'Water Data'!G$2:O$9999,4,FALSE))</f>
        <v>22.18</v>
      </c>
      <c r="K633" s="3">
        <f>IF(A633="NA","",VLOOKUP(A633,'Water Data'!G$2:O$9999,6,FALSE))</f>
        <v>7.86</v>
      </c>
      <c r="L633" s="3">
        <f>IF(A633="NA","",VLOOKUP(A633,'Water Data'!G$2:O$9999,9,FALSE))</f>
        <v>19.98</v>
      </c>
      <c r="M633" s="22">
        <f>IF(A633="NA","",VLOOKUP(A633,Nutrients!A$2:L$9999,8,FALSE))</f>
        <v>2.61</v>
      </c>
      <c r="N633" s="22">
        <f>IF(A633="NA","",VLOOKUP(A633,Nutrients!A$2:L$9999,9,FALSE))</f>
        <v>0.5</v>
      </c>
      <c r="O633" s="23">
        <f>IF(A633="NA","",VLOOKUP(A633,Nutrients!A$2:L$9999,10,FALSE))</f>
        <v>0.36899999999999999</v>
      </c>
      <c r="P633" s="22">
        <f>IF(A633="NA","",VLOOKUP(A633,Nutrients!A$2:L$9999,11,FALSE))</f>
        <v>3.82</v>
      </c>
      <c r="Q633" s="24">
        <f>IF(A633="NA","",VLOOKUP(A633,Nutrients!A$2:L$9999,12,FALSE))</f>
        <v>48.58</v>
      </c>
      <c r="R633" s="26">
        <f>IF(A633="NA","",VLOOKUP(A633,Chla!A$2:O$9999,15,FALSE))</f>
        <v>2.2943879999999996</v>
      </c>
      <c r="S633" s="3">
        <f>IF(A633="NA","",VLOOKUP(A633,TSS!A$2:L$9999,12,FALSE))</f>
        <v>48</v>
      </c>
      <c r="T633" s="21">
        <f>IF(A633="NA","",VLOOKUP(A633,PCN!A$2:Q$9999,11,FALSE))</f>
        <v>0</v>
      </c>
      <c r="U633" s="21">
        <f>IF(A633="NA","",VLOOKUP(A633,PCN!A$2:Q$9999,12,FALSE))</f>
        <v>0</v>
      </c>
      <c r="V633" s="21">
        <f>IF(A633="NA","",VLOOKUP(A633,PCN!A$2:Q$9999,14,FALSE))</f>
        <v>0</v>
      </c>
      <c r="W633" s="21">
        <f>IF(A633="NA","",VLOOKUP(A633,PCN!A$2:Q$9999,15,FALSE))</f>
        <v>0</v>
      </c>
      <c r="X633" s="21" t="e">
        <f>IF(A633="NA","",VLOOKUP(A633,TN_DOC!A$2:I$9999,8,FALSE))</f>
        <v>#N/A</v>
      </c>
      <c r="Y633" s="21" t="e">
        <f>IF(A633="NA","",VLOOKUP(A633,TN_DOC!A$2:I$9999,9,FALSE))</f>
        <v>#N/A</v>
      </c>
      <c r="Z633" s="3"/>
    </row>
    <row r="634" spans="1:26" x14ac:dyDescent="0.2">
      <c r="A634" s="3">
        <v>11703</v>
      </c>
      <c r="B634" s="10" t="str">
        <f>IF(A634="NA","",VLOOKUP(A634,'QAQC ID Reference Page'!A$2:G$10999,2,FALSE))</f>
        <v>OBS0522</v>
      </c>
      <c r="C634" s="20">
        <f>IF(A634="NA","",VLOOKUP(A634,'QAQC ID Reference Page'!A$2:G$10999,3,FALSE))</f>
        <v>44685</v>
      </c>
      <c r="D634" s="12">
        <f>IF(A634="NA","",VLOOKUP(A634,'QAQC ID Reference Page'!A$2:G$10999,4,FALSE))</f>
        <v>0.5083333333333333</v>
      </c>
      <c r="E634" s="3">
        <f>IF(A634="NA","",VLOOKUP(A634,'QAQC ID Reference Page'!A$2:G$10999,5,FALSE))</f>
        <v>1006</v>
      </c>
      <c r="F634" s="3" t="str">
        <f>IF(A634="NA","",VLOOKUP(A634,'QAQC ID Reference Page'!A$2:G$10999,6,FALSE))</f>
        <v>G9</v>
      </c>
      <c r="G634" s="3" t="str">
        <f>IF(A634="NA","",VLOOKUP(A634,'QAQC ID Reference Page'!A$2:G$10999,7,FALSE))</f>
        <v>S</v>
      </c>
      <c r="H634" s="21">
        <f>IF(A634="NA","",VLOOKUP(A634,'Water Data'!G$2:O$9999,2,FALSE))</f>
        <v>9.8800000000000008</v>
      </c>
      <c r="I634" s="21">
        <f>IF(A634="NA","",VLOOKUP(A634,'Water Data'!G$2:O$9999,3,FALSE))</f>
        <v>26.5</v>
      </c>
      <c r="J634" s="3">
        <f>IF(A634="NA","",VLOOKUP(A634,'Water Data'!G$2:O$9999,4,FALSE))</f>
        <v>1.69</v>
      </c>
      <c r="K634" s="3">
        <f>IF(A634="NA","",VLOOKUP(A634,'Water Data'!G$2:O$9999,6,FALSE))</f>
        <v>8.4600000000000009</v>
      </c>
      <c r="L634" s="3">
        <f>IF(A634="NA","",VLOOKUP(A634,'Water Data'!G$2:O$9999,9,FALSE))</f>
        <v>8.17</v>
      </c>
      <c r="M634" s="22">
        <f>IF(A634="NA","",VLOOKUP(A634,Nutrients!A$2:L$9999,8,FALSE))</f>
        <v>-0.11</v>
      </c>
      <c r="N634" s="22">
        <f>IF(A634="NA","",VLOOKUP(A634,Nutrients!A$2:L$9999,9,FALSE))</f>
        <v>0.09</v>
      </c>
      <c r="O634" s="23">
        <f>IF(A634="NA","",VLOOKUP(A634,Nutrients!A$2:L$9999,10,FALSE))</f>
        <v>5.0000000000000001E-3</v>
      </c>
      <c r="P634" s="22">
        <f>IF(A634="NA","",VLOOKUP(A634,Nutrients!A$2:L$9999,11,FALSE))</f>
        <v>0.23</v>
      </c>
      <c r="Q634" s="24">
        <f>IF(A634="NA","",VLOOKUP(A634,Nutrients!A$2:L$9999,12,FALSE))</f>
        <v>79.38</v>
      </c>
      <c r="R634" s="26">
        <f>IF(A634="NA","",VLOOKUP(A634,Chla!A$2:O$9999,15,FALSE))</f>
        <v>31.055375999999995</v>
      </c>
      <c r="S634" s="3">
        <f>IF(A634="NA","",VLOOKUP(A634,TSS!A$2:L$9999,12,FALSE))</f>
        <v>28</v>
      </c>
      <c r="T634" s="21">
        <f>IF(A634="NA","",VLOOKUP(A634,PCN!A$2:Q$9999,11,FALSE))</f>
        <v>0</v>
      </c>
      <c r="U634" s="21">
        <f>IF(A634="NA","",VLOOKUP(A634,PCN!A$2:Q$9999,12,FALSE))</f>
        <v>0</v>
      </c>
      <c r="V634" s="21">
        <f>IF(A634="NA","",VLOOKUP(A634,PCN!A$2:Q$9999,14,FALSE))</f>
        <v>0</v>
      </c>
      <c r="W634" s="21">
        <f>IF(A634="NA","",VLOOKUP(A634,PCN!A$2:Q$9999,15,FALSE))</f>
        <v>0</v>
      </c>
      <c r="X634" s="21" t="e">
        <f>IF(A634="NA","",VLOOKUP(A634,TN_DOC!A$2:I$9999,8,FALSE))</f>
        <v>#N/A</v>
      </c>
      <c r="Y634" s="21" t="e">
        <f>IF(A634="NA","",VLOOKUP(A634,TN_DOC!A$2:I$9999,9,FALSE))</f>
        <v>#N/A</v>
      </c>
      <c r="Z634" s="3"/>
    </row>
    <row r="635" spans="1:26" x14ac:dyDescent="0.2">
      <c r="A635" s="3">
        <v>11705</v>
      </c>
      <c r="B635" s="10" t="str">
        <f>IF(A635="NA","",VLOOKUP(A635,'QAQC ID Reference Page'!A$2:G$10999,2,FALSE))</f>
        <v>OBS0522</v>
      </c>
      <c r="C635" s="20">
        <f>IF(A635="NA","",VLOOKUP(A635,'QAQC ID Reference Page'!A$2:G$10999,3,FALSE))</f>
        <v>44685</v>
      </c>
      <c r="D635" s="12">
        <f>IF(A635="NA","",VLOOKUP(A635,'QAQC ID Reference Page'!A$2:G$10999,4,FALSE))</f>
        <v>0.52847222222222223</v>
      </c>
      <c r="E635" s="3">
        <f>IF(A635="NA","",VLOOKUP(A635,'QAQC ID Reference Page'!A$2:G$10999,5,FALSE))</f>
        <v>1011</v>
      </c>
      <c r="F635" s="3" t="str">
        <f>IF(A635="NA","",VLOOKUP(A635,'QAQC ID Reference Page'!A$2:G$10999,6,FALSE))</f>
        <v>G7C</v>
      </c>
      <c r="G635" s="3" t="str">
        <f>IF(A635="NA","",VLOOKUP(A635,'QAQC ID Reference Page'!A$2:G$10999,7,FALSE))</f>
        <v>S</v>
      </c>
      <c r="H635" s="21">
        <f>IF(A635="NA","",VLOOKUP(A635,'Water Data'!G$2:O$9999,2,FALSE))</f>
        <v>8.5299999999999994</v>
      </c>
      <c r="I635" s="21">
        <f>IF(A635="NA","",VLOOKUP(A635,'Water Data'!G$2:O$9999,3,FALSE))</f>
        <v>25.8</v>
      </c>
      <c r="J635" s="3">
        <f>IF(A635="NA","",VLOOKUP(A635,'Water Data'!G$2:O$9999,4,FALSE))</f>
        <v>3.83</v>
      </c>
      <c r="K635" s="3">
        <f>IF(A635="NA","",VLOOKUP(A635,'Water Data'!G$2:O$9999,6,FALSE))</f>
        <v>8.17</v>
      </c>
      <c r="L635" s="3">
        <f>IF(A635="NA","",VLOOKUP(A635,'Water Data'!G$2:O$9999,9,FALSE))</f>
        <v>9.1999999999999993</v>
      </c>
      <c r="M635" s="22">
        <f>IF(A635="NA","",VLOOKUP(A635,Nutrients!A$2:L$9999,8,FALSE))</f>
        <v>0.03</v>
      </c>
      <c r="N635" s="22">
        <f>IF(A635="NA","",VLOOKUP(A635,Nutrients!A$2:L$9999,9,FALSE))</f>
        <v>0.08</v>
      </c>
      <c r="O635" s="23">
        <f>IF(A635="NA","",VLOOKUP(A635,Nutrients!A$2:L$9999,10,FALSE))</f>
        <v>3.9E-2</v>
      </c>
      <c r="P635" s="22">
        <f>IF(A635="NA","",VLOOKUP(A635,Nutrients!A$2:L$9999,11,FALSE))</f>
        <v>0.19</v>
      </c>
      <c r="Q635" s="24">
        <f>IF(A635="NA","",VLOOKUP(A635,Nutrients!A$2:L$9999,12,FALSE))</f>
        <v>63.83</v>
      </c>
      <c r="R635" s="26">
        <f>IF(A635="NA","",VLOOKUP(A635,Chla!A$2:O$9999,15,FALSE))</f>
        <v>14.231624</v>
      </c>
      <c r="S635" s="3">
        <f>IF(A635="NA","",VLOOKUP(A635,TSS!A$2:L$9999,12,FALSE))</f>
        <v>20</v>
      </c>
      <c r="T635" s="21">
        <f>IF(A635="NA","",VLOOKUP(A635,PCN!A$2:Q$9999,11,FALSE))</f>
        <v>0</v>
      </c>
      <c r="U635" s="21">
        <f>IF(A635="NA","",VLOOKUP(A635,PCN!A$2:Q$9999,12,FALSE))</f>
        <v>0</v>
      </c>
      <c r="V635" s="21">
        <f>IF(A635="NA","",VLOOKUP(A635,PCN!A$2:Q$9999,14,FALSE))</f>
        <v>0</v>
      </c>
      <c r="W635" s="21">
        <f>IF(A635="NA","",VLOOKUP(A635,PCN!A$2:Q$9999,15,FALSE))</f>
        <v>0</v>
      </c>
      <c r="X635" s="21" t="e">
        <f>IF(A635="NA","",VLOOKUP(A635,TN_DOC!A$2:I$9999,8,FALSE))</f>
        <v>#N/A</v>
      </c>
      <c r="Y635" s="21" t="e">
        <f>IF(A635="NA","",VLOOKUP(A635,TN_DOC!A$2:I$9999,9,FALSE))</f>
        <v>#N/A</v>
      </c>
      <c r="Z635" s="3"/>
    </row>
    <row r="636" spans="1:26" x14ac:dyDescent="0.2">
      <c r="A636" s="3">
        <v>11702</v>
      </c>
      <c r="B636" s="10" t="str">
        <f>IF(A636="NA","",VLOOKUP(A636,'QAQC ID Reference Page'!A$2:G$10999,2,FALSE))</f>
        <v>OBS0522</v>
      </c>
      <c r="C636" s="20">
        <f>IF(A636="NA","",VLOOKUP(A636,'QAQC ID Reference Page'!A$2:G$10999,3,FALSE))</f>
        <v>44685</v>
      </c>
      <c r="D636" s="12">
        <f>IF(A636="NA","",VLOOKUP(A636,'QAQC ID Reference Page'!A$2:G$10999,4,FALSE))</f>
        <v>0.52847222222222223</v>
      </c>
      <c r="E636" s="3">
        <f>IF(A636="NA","",VLOOKUP(A636,'QAQC ID Reference Page'!A$2:G$10999,5,FALSE))</f>
        <v>1013</v>
      </c>
      <c r="F636" s="3" t="str">
        <f>IF(A636="NA","",VLOOKUP(A636,'QAQC ID Reference Page'!A$2:G$10999,6,FALSE))</f>
        <v>G7C</v>
      </c>
      <c r="G636" s="3" t="str">
        <f>IF(A636="NA","",VLOOKUP(A636,'QAQC ID Reference Page'!A$2:G$10999,7,FALSE))</f>
        <v>B</v>
      </c>
      <c r="H636" s="21">
        <f>IF(A636="NA","",VLOOKUP(A636,'Water Data'!G$2:O$9999,2,FALSE))</f>
        <v>6.16</v>
      </c>
      <c r="I636" s="21">
        <f>IF(A636="NA","",VLOOKUP(A636,'Water Data'!G$2:O$9999,3,FALSE))</f>
        <v>24.8</v>
      </c>
      <c r="J636" s="3">
        <f>IF(A636="NA","",VLOOKUP(A636,'Water Data'!G$2:O$9999,4,FALSE))</f>
        <v>22.5</v>
      </c>
      <c r="K636" s="3">
        <f>IF(A636="NA","",VLOOKUP(A636,'Water Data'!G$2:O$9999,6,FALSE))</f>
        <v>7.93</v>
      </c>
      <c r="L636" s="3">
        <f>IF(A636="NA","",VLOOKUP(A636,'Water Data'!G$2:O$9999,9,FALSE))</f>
        <v>19.55</v>
      </c>
      <c r="M636" s="22">
        <f>IF(A636="NA","",VLOOKUP(A636,Nutrients!A$2:L$9999,8,FALSE))</f>
        <v>0.86</v>
      </c>
      <c r="N636" s="22">
        <f>IF(A636="NA","",VLOOKUP(A636,Nutrients!A$2:L$9999,9,FALSE))</f>
        <v>0.25</v>
      </c>
      <c r="O636" s="23">
        <f>IF(A636="NA","",VLOOKUP(A636,Nutrients!A$2:L$9999,10,FALSE))</f>
        <v>0.17299999999999999</v>
      </c>
      <c r="P636" s="22">
        <f>IF(A636="NA","",VLOOKUP(A636,Nutrients!A$2:L$9999,11,FALSE))</f>
        <v>2.23</v>
      </c>
      <c r="Q636" s="24">
        <f>IF(A636="NA","",VLOOKUP(A636,Nutrients!A$2:L$9999,12,FALSE))</f>
        <v>43.83</v>
      </c>
      <c r="R636" s="26">
        <f>IF(A636="NA","",VLOOKUP(A636,Chla!A$2:O$9999,15,FALSE))</f>
        <v>4.014888</v>
      </c>
      <c r="S636" s="3">
        <f>IF(A636="NA","",VLOOKUP(A636,TSS!A$2:L$9999,12,FALSE))</f>
        <v>52</v>
      </c>
      <c r="T636" s="21">
        <f>IF(A636="NA","",VLOOKUP(A636,PCN!A$2:Q$9999,11,FALSE))</f>
        <v>0</v>
      </c>
      <c r="U636" s="21">
        <f>IF(A636="NA","",VLOOKUP(A636,PCN!A$2:Q$9999,12,FALSE))</f>
        <v>0</v>
      </c>
      <c r="V636" s="21">
        <f>IF(A636="NA","",VLOOKUP(A636,PCN!A$2:Q$9999,14,FALSE))</f>
        <v>0</v>
      </c>
      <c r="W636" s="21">
        <f>IF(A636="NA","",VLOOKUP(A636,PCN!A$2:Q$9999,15,FALSE))</f>
        <v>0</v>
      </c>
      <c r="X636" s="21" t="e">
        <f>IF(A636="NA","",VLOOKUP(A636,TN_DOC!A$2:I$9999,8,FALSE))</f>
        <v>#N/A</v>
      </c>
      <c r="Y636" s="21" t="e">
        <f>IF(A636="NA","",VLOOKUP(A636,TN_DOC!A$2:I$9999,9,FALSE))</f>
        <v>#N/A</v>
      </c>
      <c r="Z636" s="3"/>
    </row>
    <row r="637" spans="1:26" x14ac:dyDescent="0.2">
      <c r="A637" s="3">
        <v>11704</v>
      </c>
      <c r="B637" s="10" t="str">
        <f>IF(A637="NA","",VLOOKUP(A637,'QAQC ID Reference Page'!A$2:G$10999,2,FALSE))</f>
        <v>OBS0522</v>
      </c>
      <c r="C637" s="20">
        <f>IF(A637="NA","",VLOOKUP(A637,'QAQC ID Reference Page'!A$2:G$10999,3,FALSE))</f>
        <v>44685</v>
      </c>
      <c r="D637" s="12">
        <f>IF(A637="NA","",VLOOKUP(A637,'QAQC ID Reference Page'!A$2:G$10999,4,FALSE))</f>
        <v>0.57777777777777772</v>
      </c>
      <c r="E637" s="3">
        <f>IF(A637="NA","",VLOOKUP(A637,'QAQC ID Reference Page'!A$2:G$10999,5,FALSE))</f>
        <v>1003</v>
      </c>
      <c r="F637" s="3" t="str">
        <f>IF(A637="NA","",VLOOKUP(A637,'QAQC ID Reference Page'!A$2:G$10999,6,FALSE))</f>
        <v>E9</v>
      </c>
      <c r="G637" s="3" t="str">
        <f>IF(A637="NA","",VLOOKUP(A637,'QAQC ID Reference Page'!A$2:G$10999,7,FALSE))</f>
        <v>S</v>
      </c>
      <c r="H637" s="21">
        <f>IF(A637="NA","",VLOOKUP(A637,'Water Data'!G$2:O$9999,2,FALSE))</f>
        <v>11.18</v>
      </c>
      <c r="I637" s="21">
        <f>IF(A637="NA","",VLOOKUP(A637,'Water Data'!G$2:O$9999,3,FALSE))</f>
        <v>27.1</v>
      </c>
      <c r="J637" s="3">
        <f>IF(A637="NA","",VLOOKUP(A637,'Water Data'!G$2:O$9999,4,FALSE))</f>
        <v>2.64</v>
      </c>
      <c r="K637" s="3">
        <f>IF(A637="NA","",VLOOKUP(A637,'Water Data'!G$2:O$9999,6,FALSE))</f>
        <v>8.68</v>
      </c>
      <c r="L637" s="3">
        <f>IF(A637="NA","",VLOOKUP(A637,'Water Data'!G$2:O$9999,9,FALSE))</f>
        <v>7.79</v>
      </c>
      <c r="M637" s="22">
        <f>IF(A637="NA","",VLOOKUP(A637,Nutrients!A$2:L$9999,8,FALSE))</f>
        <v>-0.12</v>
      </c>
      <c r="N637" s="22">
        <f>IF(A637="NA","",VLOOKUP(A637,Nutrients!A$2:L$9999,9,FALSE))</f>
        <v>0.14000000000000001</v>
      </c>
      <c r="O637" s="23">
        <f>IF(A637="NA","",VLOOKUP(A637,Nutrients!A$2:L$9999,10,FALSE))</f>
        <v>6.0000000000000001E-3</v>
      </c>
      <c r="P637" s="22">
        <f>IF(A637="NA","",VLOOKUP(A637,Nutrients!A$2:L$9999,11,FALSE))</f>
        <v>0.43</v>
      </c>
      <c r="Q637" s="24">
        <f>IF(A637="NA","",VLOOKUP(A637,Nutrients!A$2:L$9999,12,FALSE))</f>
        <v>80.05</v>
      </c>
      <c r="R637" s="26">
        <f>IF(A637="NA","",VLOOKUP(A637,Chla!A$2:O$9999,15,FALSE))</f>
        <v>18.645427999999999</v>
      </c>
      <c r="S637" s="3">
        <f>IF(A637="NA","",VLOOKUP(A637,TSS!A$2:L$9999,12,FALSE))</f>
        <v>24</v>
      </c>
      <c r="T637" s="21">
        <f>IF(A637="NA","",VLOOKUP(A637,PCN!A$2:Q$9999,11,FALSE))</f>
        <v>0</v>
      </c>
      <c r="U637" s="21">
        <f>IF(A637="NA","",VLOOKUP(A637,PCN!A$2:Q$9999,12,FALSE))</f>
        <v>0</v>
      </c>
      <c r="V637" s="21">
        <f>IF(A637="NA","",VLOOKUP(A637,PCN!A$2:Q$9999,14,FALSE))</f>
        <v>0</v>
      </c>
      <c r="W637" s="21">
        <f>IF(A637="NA","",VLOOKUP(A637,PCN!A$2:Q$9999,15,FALSE))</f>
        <v>0</v>
      </c>
      <c r="X637" s="21" t="e">
        <f>IF(A637="NA","",VLOOKUP(A637,TN_DOC!A$2:I$9999,8,FALSE))</f>
        <v>#N/A</v>
      </c>
      <c r="Y637" s="21" t="e">
        <f>IF(A637="NA","",VLOOKUP(A637,TN_DOC!A$2:I$9999,9,FALSE))</f>
        <v>#N/A</v>
      </c>
      <c r="Z637" s="3"/>
    </row>
    <row r="638" spans="1:26" x14ac:dyDescent="0.2">
      <c r="A638" s="3">
        <v>11716</v>
      </c>
      <c r="B638" s="10" t="str">
        <f>IF(A638="NA","",VLOOKUP(A638,'QAQC ID Reference Page'!A$2:G$10999,2,FALSE))</f>
        <v>OBS0522</v>
      </c>
      <c r="C638" s="20">
        <f>IF(A638="NA","",VLOOKUP(A638,'QAQC ID Reference Page'!A$2:G$10999,3,FALSE))</f>
        <v>44685</v>
      </c>
      <c r="D638" s="12">
        <f>IF(A638="NA","",VLOOKUP(A638,'QAQC ID Reference Page'!A$2:G$10999,4,FALSE))</f>
        <v>0.59305555555555556</v>
      </c>
      <c r="E638" s="3">
        <f>IF(A638="NA","",VLOOKUP(A638,'QAQC ID Reference Page'!A$2:G$10999,5,FALSE))</f>
        <v>1024</v>
      </c>
      <c r="F638" s="3" t="str">
        <f>IF(A638="NA","",VLOOKUP(A638,'QAQC ID Reference Page'!A$2:G$10999,6,FALSE))</f>
        <v>E7C</v>
      </c>
      <c r="G638" s="3" t="str">
        <f>IF(A638="NA","",VLOOKUP(A638,'QAQC ID Reference Page'!A$2:G$10999,7,FALSE))</f>
        <v>S</v>
      </c>
      <c r="H638" s="21">
        <f>IF(A638="NA","",VLOOKUP(A638,'Water Data'!G$2:O$9999,2,FALSE))</f>
        <v>10.5</v>
      </c>
      <c r="I638" s="21">
        <f>IF(A638="NA","",VLOOKUP(A638,'Water Data'!G$2:O$9999,3,FALSE))</f>
        <v>26.6</v>
      </c>
      <c r="J638" s="3">
        <f>IF(A638="NA","",VLOOKUP(A638,'Water Data'!G$2:O$9999,4,FALSE))</f>
        <v>3.72</v>
      </c>
      <c r="K638" s="3">
        <f>IF(A638="NA","",VLOOKUP(A638,'Water Data'!G$2:O$9999,6,FALSE))</f>
        <v>8.6</v>
      </c>
      <c r="L638" s="3">
        <f>IF(A638="NA","",VLOOKUP(A638,'Water Data'!G$2:O$9999,9,FALSE))</f>
        <v>8.85</v>
      </c>
      <c r="M638" s="22">
        <f>IF(A638="NA","",VLOOKUP(A638,Nutrients!A$2:L$9999,8,FALSE))</f>
        <v>-0.02</v>
      </c>
      <c r="N638" s="22">
        <f>IF(A638="NA","",VLOOKUP(A638,Nutrients!A$2:L$9999,9,FALSE))</f>
        <v>0.09</v>
      </c>
      <c r="O638" s="23">
        <f>IF(A638="NA","",VLOOKUP(A638,Nutrients!A$2:L$9999,10,FALSE))</f>
        <v>-7.0000000000000001E-3</v>
      </c>
      <c r="P638" s="22">
        <f>IF(A638="NA","",VLOOKUP(A638,Nutrients!A$2:L$9999,11,FALSE))</f>
        <v>0.32</v>
      </c>
      <c r="Q638" s="24">
        <f>IF(A638="NA","",VLOOKUP(A638,Nutrients!A$2:L$9999,12,FALSE))</f>
        <v>85.73</v>
      </c>
      <c r="R638" s="26">
        <f>IF(A638="NA","",VLOOKUP(A638,Chla!A$2:O$9999,15,FALSE))</f>
        <v>15.705244</v>
      </c>
      <c r="S638" s="3">
        <f>IF(A638="NA","",VLOOKUP(A638,TSS!A$2:L$9999,12,FALSE))</f>
        <v>12</v>
      </c>
      <c r="T638" s="21">
        <f>IF(A638="NA","",VLOOKUP(A638,PCN!A$2:Q$9999,11,FALSE))</f>
        <v>0</v>
      </c>
      <c r="U638" s="21">
        <f>IF(A638="NA","",VLOOKUP(A638,PCN!A$2:Q$9999,12,FALSE))</f>
        <v>0</v>
      </c>
      <c r="V638" s="21">
        <f>IF(A638="NA","",VLOOKUP(A638,PCN!A$2:Q$9999,14,FALSE))</f>
        <v>0</v>
      </c>
      <c r="W638" s="21">
        <f>IF(A638="NA","",VLOOKUP(A638,PCN!A$2:Q$9999,15,FALSE))</f>
        <v>0</v>
      </c>
      <c r="X638" s="21" t="e">
        <f>IF(A638="NA","",VLOOKUP(A638,TN_DOC!A$2:I$9999,8,FALSE))</f>
        <v>#N/A</v>
      </c>
      <c r="Y638" s="21" t="e">
        <f>IF(A638="NA","",VLOOKUP(A638,TN_DOC!A$2:I$9999,9,FALSE))</f>
        <v>#N/A</v>
      </c>
      <c r="Z638" s="3"/>
    </row>
    <row r="639" spans="1:26" x14ac:dyDescent="0.2">
      <c r="A639" s="3">
        <v>11709</v>
      </c>
      <c r="B639" s="10" t="str">
        <f>IF(A639="NA","",VLOOKUP(A639,'QAQC ID Reference Page'!A$2:G$10999,2,FALSE))</f>
        <v>OBS0522</v>
      </c>
      <c r="C639" s="20">
        <f>IF(A639="NA","",VLOOKUP(A639,'QAQC ID Reference Page'!A$2:G$10999,3,FALSE))</f>
        <v>44685</v>
      </c>
      <c r="D639" s="12">
        <f>IF(A639="NA","",VLOOKUP(A639,'QAQC ID Reference Page'!A$2:G$10999,4,FALSE))</f>
        <v>0.59305555555555556</v>
      </c>
      <c r="E639" s="3">
        <f>IF(A639="NA","",VLOOKUP(A639,'QAQC ID Reference Page'!A$2:G$10999,5,FALSE))</f>
        <v>1038</v>
      </c>
      <c r="F639" s="3" t="str">
        <f>IF(A639="NA","",VLOOKUP(A639,'QAQC ID Reference Page'!A$2:G$10999,6,FALSE))</f>
        <v>E7C</v>
      </c>
      <c r="G639" s="3" t="str">
        <f>IF(A639="NA","",VLOOKUP(A639,'QAQC ID Reference Page'!A$2:G$10999,7,FALSE))</f>
        <v>B</v>
      </c>
      <c r="H639" s="21">
        <f>IF(A639="NA","",VLOOKUP(A639,'Water Data'!G$2:O$9999,2,FALSE))</f>
        <v>5.65</v>
      </c>
      <c r="I639" s="21">
        <f>IF(A639="NA","",VLOOKUP(A639,'Water Data'!G$2:O$9999,3,FALSE))</f>
        <v>23.3</v>
      </c>
      <c r="J639" s="3">
        <f>IF(A639="NA","",VLOOKUP(A639,'Water Data'!G$2:O$9999,4,FALSE))</f>
        <v>8.99</v>
      </c>
      <c r="K639" s="3">
        <f>IF(A639="NA","",VLOOKUP(A639,'Water Data'!G$2:O$9999,6,FALSE))</f>
        <v>7.28</v>
      </c>
      <c r="L639" s="3">
        <f>IF(A639="NA","",VLOOKUP(A639,'Water Data'!G$2:O$9999,9,FALSE))</f>
        <v>14.26</v>
      </c>
      <c r="M639" s="22">
        <f>IF(A639="NA","",VLOOKUP(A639,Nutrients!A$2:L$9999,8,FALSE))</f>
        <v>0.04</v>
      </c>
      <c r="N639" s="22">
        <f>IF(A639="NA","",VLOOKUP(A639,Nutrients!A$2:L$9999,9,FALSE))</f>
        <v>0.24</v>
      </c>
      <c r="O639" s="23">
        <f>IF(A639="NA","",VLOOKUP(A639,Nutrients!A$2:L$9999,10,FALSE))</f>
        <v>3.2000000000000001E-2</v>
      </c>
      <c r="P639" s="22">
        <f>IF(A639="NA","",VLOOKUP(A639,Nutrients!A$2:L$9999,11,FALSE))</f>
        <v>0.86</v>
      </c>
      <c r="Q639" s="24">
        <f>IF(A639="NA","",VLOOKUP(A639,Nutrients!A$2:L$9999,12,FALSE))</f>
        <v>17.27</v>
      </c>
      <c r="R639" s="26">
        <f>IF(A639="NA","",VLOOKUP(A639,Chla!A$2:O$9999,15,FALSE))</f>
        <v>5.472836</v>
      </c>
      <c r="S639" s="3">
        <f>IF(A639="NA","",VLOOKUP(A639,TSS!A$2:L$9999,12,FALSE))</f>
        <v>60</v>
      </c>
      <c r="T639" s="21">
        <f>IF(A639="NA","",VLOOKUP(A639,PCN!A$2:Q$9999,11,FALSE))</f>
        <v>0</v>
      </c>
      <c r="U639" s="21">
        <f>IF(A639="NA","",VLOOKUP(A639,PCN!A$2:Q$9999,12,FALSE))</f>
        <v>0</v>
      </c>
      <c r="V639" s="21">
        <f>IF(A639="NA","",VLOOKUP(A639,PCN!A$2:Q$9999,14,FALSE))</f>
        <v>0</v>
      </c>
      <c r="W639" s="21">
        <f>IF(A639="NA","",VLOOKUP(A639,PCN!A$2:Q$9999,15,FALSE))</f>
        <v>0</v>
      </c>
      <c r="X639" s="21" t="e">
        <f>IF(A639="NA","",VLOOKUP(A639,TN_DOC!A$2:I$9999,8,FALSE))</f>
        <v>#N/A</v>
      </c>
      <c r="Y639" s="21" t="e">
        <f>IF(A639="NA","",VLOOKUP(A639,TN_DOC!A$2:I$9999,9,FALSE))</f>
        <v>#N/A</v>
      </c>
      <c r="Z639" s="3"/>
    </row>
    <row r="640" spans="1:26" x14ac:dyDescent="0.2">
      <c r="A640" s="3">
        <v>11709</v>
      </c>
      <c r="B640" s="10" t="str">
        <f>IF(A640="NA","",VLOOKUP(A640,'QAQC ID Reference Page'!A$2:G$10999,2,FALSE))</f>
        <v>OBS0522</v>
      </c>
      <c r="C640" s="20">
        <f>IF(A640="NA","",VLOOKUP(A640,'QAQC ID Reference Page'!A$2:G$10999,3,FALSE))</f>
        <v>44685</v>
      </c>
      <c r="D640" s="12">
        <f>IF(A640="NA","",VLOOKUP(A640,'QAQC ID Reference Page'!A$2:G$10999,4,FALSE))</f>
        <v>0.59305555555555556</v>
      </c>
      <c r="E640" s="3">
        <f>IF(A640="NA","",VLOOKUP(A640,'QAQC ID Reference Page'!A$2:G$10999,5,FALSE))</f>
        <v>1038</v>
      </c>
      <c r="F640" s="3" t="str">
        <f>IF(A640="NA","",VLOOKUP(A640,'QAQC ID Reference Page'!A$2:G$10999,6,FALSE))</f>
        <v>E7C</v>
      </c>
      <c r="G640" s="3" t="str">
        <f>IF(A640="NA","",VLOOKUP(A640,'QAQC ID Reference Page'!A$2:G$10999,7,FALSE))</f>
        <v>B</v>
      </c>
      <c r="H640" s="21">
        <f>IF(A640="NA","",VLOOKUP(A640,'Water Data'!G$2:O$9999,2,FALSE))</f>
        <v>5.65</v>
      </c>
      <c r="I640" s="21">
        <f>IF(A640="NA","",VLOOKUP(A640,'Water Data'!G$2:O$9999,3,FALSE))</f>
        <v>23.3</v>
      </c>
      <c r="J640" s="3">
        <f>IF(A640="NA","",VLOOKUP(A640,'Water Data'!G$2:O$9999,4,FALSE))</f>
        <v>8.99</v>
      </c>
      <c r="K640" s="3">
        <f>IF(A640="NA","",VLOOKUP(A640,'Water Data'!G$2:O$9999,6,FALSE))</f>
        <v>7.28</v>
      </c>
      <c r="L640" s="3">
        <f>IF(A640="NA","",VLOOKUP(A640,'Water Data'!G$2:O$9999,9,FALSE))</f>
        <v>14.26</v>
      </c>
      <c r="M640" s="22">
        <f>IF(A640="NA","",VLOOKUP(A640,Nutrients!A$2:L$9999,8,FALSE))</f>
        <v>0.04</v>
      </c>
      <c r="N640" s="22">
        <f>IF(A640="NA","",VLOOKUP(A640,Nutrients!A$2:L$9999,9,FALSE))</f>
        <v>0.24</v>
      </c>
      <c r="O640" s="23">
        <f>IF(A640="NA","",VLOOKUP(A640,Nutrients!A$2:L$9999,10,FALSE))</f>
        <v>3.2000000000000001E-2</v>
      </c>
      <c r="P640" s="22">
        <f>IF(A640="NA","",VLOOKUP(A640,Nutrients!A$2:L$9999,11,FALSE))</f>
        <v>0.86</v>
      </c>
      <c r="Q640" s="24">
        <f>IF(A640="NA","",VLOOKUP(A640,Nutrients!A$2:L$9999,12,FALSE))</f>
        <v>17.27</v>
      </c>
      <c r="R640" s="26">
        <f>IF(A640="NA","",VLOOKUP(A640,Chla!A$2:O$9999,15,FALSE))</f>
        <v>5.472836</v>
      </c>
      <c r="S640" s="3">
        <f>IF(A640="NA","",VLOOKUP(A640,TSS!A$2:L$9999,12,FALSE))</f>
        <v>60</v>
      </c>
      <c r="T640" s="21">
        <f>IF(A640="NA","",VLOOKUP(A640,PCN!A$2:Q$9999,11,FALSE))</f>
        <v>0</v>
      </c>
      <c r="U640" s="21">
        <f>IF(A640="NA","",VLOOKUP(A640,PCN!A$2:Q$9999,12,FALSE))</f>
        <v>0</v>
      </c>
      <c r="V640" s="21">
        <f>IF(A640="NA","",VLOOKUP(A640,PCN!A$2:Q$9999,14,FALSE))</f>
        <v>0</v>
      </c>
      <c r="W640" s="21">
        <f>IF(A640="NA","",VLOOKUP(A640,PCN!A$2:Q$9999,15,FALSE))</f>
        <v>0</v>
      </c>
      <c r="X640" s="21" t="e">
        <f>IF(A640="NA","",VLOOKUP(A640,TN_DOC!A$2:I$9999,8,FALSE))</f>
        <v>#N/A</v>
      </c>
      <c r="Y640" s="21" t="e">
        <f>IF(A640="NA","",VLOOKUP(A640,TN_DOC!A$2:I$9999,9,FALSE))</f>
        <v>#N/A</v>
      </c>
      <c r="Z640" s="3"/>
    </row>
    <row r="641" spans="1:26" x14ac:dyDescent="0.2">
      <c r="A641" s="3">
        <v>11719</v>
      </c>
      <c r="B641" s="10" t="str">
        <f>IF(A641="NA","",VLOOKUP(A641,'QAQC ID Reference Page'!A$2:G$10999,2,FALSE))</f>
        <v>OBS0522</v>
      </c>
      <c r="C641" s="20">
        <f>IF(A641="NA","",VLOOKUP(A641,'QAQC ID Reference Page'!A$2:G$10999,3,FALSE))</f>
        <v>44685</v>
      </c>
      <c r="D641" s="12">
        <f>IF(A641="NA","",VLOOKUP(A641,'QAQC ID Reference Page'!A$2:G$10999,4,FALSE))</f>
        <v>0.61111111111111116</v>
      </c>
      <c r="E641" s="3">
        <f>IF(A641="NA","",VLOOKUP(A641,'QAQC ID Reference Page'!A$2:G$10999,5,FALSE))</f>
        <v>1021</v>
      </c>
      <c r="F641" s="3" t="str">
        <f>IF(A641="NA","",VLOOKUP(A641,'QAQC ID Reference Page'!A$2:G$10999,6,FALSE))</f>
        <v>E6</v>
      </c>
      <c r="G641" s="3" t="str">
        <f>IF(A641="NA","",VLOOKUP(A641,'QAQC ID Reference Page'!A$2:G$10999,7,FALSE))</f>
        <v>S</v>
      </c>
      <c r="H641" s="21">
        <f>IF(A641="NA","",VLOOKUP(A641,'Water Data'!G$2:O$9999,2,FALSE))</f>
        <v>8.61</v>
      </c>
      <c r="I641" s="21">
        <f>IF(A641="NA","",VLOOKUP(A641,'Water Data'!G$2:O$9999,3,FALSE))</f>
        <v>28</v>
      </c>
      <c r="J641" s="3">
        <f>IF(A641="NA","",VLOOKUP(A641,'Water Data'!G$2:O$9999,4,FALSE))</f>
        <v>5.7</v>
      </c>
      <c r="K641" s="3">
        <f>IF(A641="NA","",VLOOKUP(A641,'Water Data'!G$2:O$9999,6,FALSE))</f>
        <v>8.33</v>
      </c>
      <c r="L641" s="3">
        <f>IF(A641="NA","",VLOOKUP(A641,'Water Data'!G$2:O$9999,9,FALSE))</f>
        <v>10.31</v>
      </c>
      <c r="M641" s="22">
        <f>IF(A641="NA","",VLOOKUP(A641,Nutrients!A$2:L$9999,8,FALSE))</f>
        <v>-0.04</v>
      </c>
      <c r="N641" s="22">
        <f>IF(A641="NA","",VLOOKUP(A641,Nutrients!A$2:L$9999,9,FALSE))</f>
        <v>0.06</v>
      </c>
      <c r="O641" s="23">
        <f>IF(A641="NA","",VLOOKUP(A641,Nutrients!A$2:L$9999,10,FALSE))</f>
        <v>-8.0000000000000002E-3</v>
      </c>
      <c r="P641" s="22">
        <f>IF(A641="NA","",VLOOKUP(A641,Nutrients!A$2:L$9999,11,FALSE))</f>
        <v>0.63</v>
      </c>
      <c r="Q641" s="24">
        <f>IF(A641="NA","",VLOOKUP(A641,Nutrients!A$2:L$9999,12,FALSE))</f>
        <v>71.11</v>
      </c>
      <c r="R641" s="26">
        <f>IF(A641="NA","",VLOOKUP(A641,Chla!A$2:O$9999,15,FALSE))</f>
        <v>6.7898719999999999</v>
      </c>
      <c r="S641" s="3">
        <f>IF(A641="NA","",VLOOKUP(A641,TSS!A$2:L$9999,12,FALSE))</f>
        <v>24</v>
      </c>
      <c r="T641" s="21">
        <f>IF(A641="NA","",VLOOKUP(A641,PCN!A$2:Q$9999,11,FALSE))</f>
        <v>0</v>
      </c>
      <c r="U641" s="21">
        <f>IF(A641="NA","",VLOOKUP(A641,PCN!A$2:Q$9999,12,FALSE))</f>
        <v>0</v>
      </c>
      <c r="V641" s="21" t="e">
        <f>IF(A641="NA","",VLOOKUP(A641,PCN!A$2:Q$9999,14,FALSE))</f>
        <v>#DIV/0!</v>
      </c>
      <c r="W641" s="21">
        <f>IF(A641="NA","",VLOOKUP(A641,PCN!A$2:Q$9999,15,FALSE))</f>
        <v>0</v>
      </c>
      <c r="X641" s="21" t="e">
        <f>IF(A641="NA","",VLOOKUP(A641,TN_DOC!A$2:I$9999,8,FALSE))</f>
        <v>#N/A</v>
      </c>
      <c r="Y641" s="21" t="e">
        <f>IF(A641="NA","",VLOOKUP(A641,TN_DOC!A$2:I$9999,9,FALSE))</f>
        <v>#N/A</v>
      </c>
      <c r="Z641" s="3"/>
    </row>
    <row r="642" spans="1:26" x14ac:dyDescent="0.2">
      <c r="A642" s="3">
        <v>11735</v>
      </c>
      <c r="B642" s="10" t="str">
        <f>IF(A642="NA","",VLOOKUP(A642,'QAQC ID Reference Page'!A$2:G$10999,2,FALSE))</f>
        <v>OBS0522</v>
      </c>
      <c r="C642" s="20">
        <f>IF(A642="NA","",VLOOKUP(A642,'QAQC ID Reference Page'!A$2:G$10999,3,FALSE))</f>
        <v>44686</v>
      </c>
      <c r="D642" s="12">
        <f>IF(A642="NA","",VLOOKUP(A642,'QAQC ID Reference Page'!A$2:G$10999,4,FALSE))</f>
        <v>0.2951388888888889</v>
      </c>
      <c r="E642" s="3">
        <f>IF(A642="NA","",VLOOKUP(A642,'QAQC ID Reference Page'!A$2:G$10999,5,FALSE))</f>
        <v>1013</v>
      </c>
      <c r="F642" s="3" t="str">
        <f>IF(A642="NA","",VLOOKUP(A642,'QAQC ID Reference Page'!A$2:G$10999,6,FALSE))</f>
        <v>B7C</v>
      </c>
      <c r="G642" s="3" t="str">
        <f>IF(A642="NA","",VLOOKUP(A642,'QAQC ID Reference Page'!A$2:G$10999,7,FALSE))</f>
        <v>S</v>
      </c>
      <c r="H642" s="21">
        <f>IF(A642="NA","",VLOOKUP(A642,'Water Data'!G$2:O$9999,2,FALSE))</f>
        <v>6.75</v>
      </c>
      <c r="I642" s="21">
        <f>IF(A642="NA","",VLOOKUP(A642,'Water Data'!G$2:O$9999,3,FALSE))</f>
        <v>25.3</v>
      </c>
      <c r="J642" s="3">
        <f>IF(A642="NA","",VLOOKUP(A642,'Water Data'!G$2:O$9999,4,FALSE))</f>
        <v>12.84</v>
      </c>
      <c r="K642" s="3">
        <f>IF(A642="NA","",VLOOKUP(A642,'Water Data'!G$2:O$9999,6,FALSE))</f>
        <v>7.98</v>
      </c>
      <c r="L642" s="3">
        <f>IF(A642="NA","",VLOOKUP(A642,'Water Data'!G$2:O$9999,9,FALSE))</f>
        <v>14.47</v>
      </c>
      <c r="M642" s="22">
        <f>IF(A642="NA","",VLOOKUP(A642,Nutrients!A$2:L$9999,8,FALSE))</f>
        <v>-0.01</v>
      </c>
      <c r="N642" s="22">
        <f>IF(A642="NA","",VLOOKUP(A642,Nutrients!A$2:L$9999,9,FALSE))</f>
        <v>0.09</v>
      </c>
      <c r="O642" s="23">
        <f>IF(A642="NA","",VLOOKUP(A642,Nutrients!A$2:L$9999,10,FALSE))</f>
        <v>3.1E-2</v>
      </c>
      <c r="P642" s="22">
        <f>IF(A642="NA","",VLOOKUP(A642,Nutrients!A$2:L$9999,11,FALSE))</f>
        <v>0.43</v>
      </c>
      <c r="Q642" s="24">
        <f>IF(A642="NA","",VLOOKUP(A642,Nutrients!A$2:L$9999,12,FALSE))</f>
        <v>38.69</v>
      </c>
      <c r="R642" s="26">
        <f>IF(A642="NA","",VLOOKUP(A642,Chla!A$2:O$9999,15,FALSE))</f>
        <v>12.4506</v>
      </c>
      <c r="S642" s="3">
        <f>IF(A642="NA","",VLOOKUP(A642,TSS!A$2:L$9999,12,FALSE))</f>
        <v>44</v>
      </c>
      <c r="T642" s="21">
        <f>IF(A642="NA","",VLOOKUP(A642,PCN!A$2:Q$9999,11,FALSE))</f>
        <v>0</v>
      </c>
      <c r="U642" s="21">
        <f>IF(A642="NA","",VLOOKUP(A642,PCN!A$2:Q$9999,12,FALSE))</f>
        <v>0</v>
      </c>
      <c r="V642" s="21">
        <f>IF(A642="NA","",VLOOKUP(A642,PCN!A$2:Q$9999,14,FALSE))</f>
        <v>0</v>
      </c>
      <c r="W642" s="21">
        <f>IF(A642="NA","",VLOOKUP(A642,PCN!A$2:Q$9999,15,FALSE))</f>
        <v>0</v>
      </c>
      <c r="X642" s="21" t="e">
        <f>IF(A642="NA","",VLOOKUP(A642,TN_DOC!A$2:I$9999,8,FALSE))</f>
        <v>#N/A</v>
      </c>
      <c r="Y642" s="21" t="e">
        <f>IF(A642="NA","",VLOOKUP(A642,TN_DOC!A$2:I$9999,9,FALSE))</f>
        <v>#N/A</v>
      </c>
      <c r="Z642" s="3"/>
    </row>
    <row r="643" spans="1:26" x14ac:dyDescent="0.2">
      <c r="A643" s="3">
        <v>11734</v>
      </c>
      <c r="B643" s="10" t="str">
        <f>IF(A643="NA","",VLOOKUP(A643,'QAQC ID Reference Page'!A$2:G$10999,2,FALSE))</f>
        <v>OBS0522</v>
      </c>
      <c r="C643" s="20">
        <f>IF(A643="NA","",VLOOKUP(A643,'QAQC ID Reference Page'!A$2:G$10999,3,FALSE))</f>
        <v>44686</v>
      </c>
      <c r="D643" s="12">
        <f>IF(A643="NA","",VLOOKUP(A643,'QAQC ID Reference Page'!A$2:G$10999,4,FALSE))</f>
        <v>0.2951388888888889</v>
      </c>
      <c r="E643" s="3">
        <f>IF(A643="NA","",VLOOKUP(A643,'QAQC ID Reference Page'!A$2:G$10999,5,FALSE))</f>
        <v>1030</v>
      </c>
      <c r="F643" s="3" t="str">
        <f>IF(A643="NA","",VLOOKUP(A643,'QAQC ID Reference Page'!A$2:G$10999,6,FALSE))</f>
        <v>B7C</v>
      </c>
      <c r="G643" s="3" t="str">
        <f>IF(A643="NA","",VLOOKUP(A643,'QAQC ID Reference Page'!A$2:G$10999,7,FALSE))</f>
        <v>B</v>
      </c>
      <c r="H643" s="21">
        <f>IF(A643="NA","",VLOOKUP(A643,'Water Data'!G$2:O$9999,2,FALSE))</f>
        <v>6.55</v>
      </c>
      <c r="I643" s="21">
        <f>IF(A643="NA","",VLOOKUP(A643,'Water Data'!G$2:O$9999,3,FALSE))</f>
        <v>24.3</v>
      </c>
      <c r="J643" s="3">
        <f>IF(A643="NA","",VLOOKUP(A643,'Water Data'!G$2:O$9999,4,FALSE))</f>
        <v>28.56</v>
      </c>
      <c r="K643" s="3">
        <f>IF(A643="NA","",VLOOKUP(A643,'Water Data'!G$2:O$9999,6,FALSE))</f>
        <v>8.06</v>
      </c>
      <c r="L643" s="3">
        <f>IF(A643="NA","",VLOOKUP(A643,'Water Data'!G$2:O$9999,9,FALSE))</f>
        <v>22.12</v>
      </c>
      <c r="M643" s="22">
        <f>IF(A643="NA","",VLOOKUP(A643,Nutrients!A$2:L$9999,8,FALSE))</f>
        <v>0.06</v>
      </c>
      <c r="N643" s="22">
        <f>IF(A643="NA","",VLOOKUP(A643,Nutrients!A$2:L$9999,9,FALSE))</f>
        <v>0.27</v>
      </c>
      <c r="O643" s="23">
        <f>IF(A643="NA","",VLOOKUP(A643,Nutrients!A$2:L$9999,10,FALSE))</f>
        <v>6.0000000000000001E-3</v>
      </c>
      <c r="P643" s="22">
        <f>IF(A643="NA","",VLOOKUP(A643,Nutrients!A$2:L$9999,11,FALSE))</f>
        <v>0.56999999999999995</v>
      </c>
      <c r="Q643" s="24">
        <f>IF(A643="NA","",VLOOKUP(A643,Nutrients!A$2:L$9999,12,FALSE))</f>
        <v>18.57</v>
      </c>
      <c r="R643" s="26">
        <f>IF(A643="NA","",VLOOKUP(A643,Chla!A$2:O$9999,15,FALSE))</f>
        <v>5.8246399999999996</v>
      </c>
      <c r="S643" s="3">
        <f>IF(A643="NA","",VLOOKUP(A643,TSS!A$2:L$9999,12,FALSE))</f>
        <v>92</v>
      </c>
      <c r="T643" s="21">
        <f>IF(A643="NA","",VLOOKUP(A643,PCN!A$2:Q$9999,11,FALSE))</f>
        <v>0</v>
      </c>
      <c r="U643" s="21">
        <f>IF(A643="NA","",VLOOKUP(A643,PCN!A$2:Q$9999,12,FALSE))</f>
        <v>0</v>
      </c>
      <c r="V643" s="21">
        <f>IF(A643="NA","",VLOOKUP(A643,PCN!A$2:Q$9999,14,FALSE))</f>
        <v>0</v>
      </c>
      <c r="W643" s="21">
        <f>IF(A643="NA","",VLOOKUP(A643,PCN!A$2:Q$9999,15,FALSE))</f>
        <v>0</v>
      </c>
      <c r="X643" s="21" t="e">
        <f>IF(A643="NA","",VLOOKUP(A643,TN_DOC!A$2:I$9999,8,FALSE))</f>
        <v>#N/A</v>
      </c>
      <c r="Y643" s="21" t="e">
        <f>IF(A643="NA","",VLOOKUP(A643,TN_DOC!A$2:I$9999,9,FALSE))</f>
        <v>#N/A</v>
      </c>
      <c r="Z643" s="3"/>
    </row>
    <row r="644" spans="1:26" x14ac:dyDescent="0.2">
      <c r="A644" s="3">
        <v>11731</v>
      </c>
      <c r="B644" s="10" t="str">
        <f>IF(A644="NA","",VLOOKUP(A644,'QAQC ID Reference Page'!A$2:G$10999,2,FALSE))</f>
        <v>OBS0522</v>
      </c>
      <c r="C644" s="20">
        <f>IF(A644="NA","",VLOOKUP(A644,'QAQC ID Reference Page'!A$2:G$10999,3,FALSE))</f>
        <v>44686</v>
      </c>
      <c r="D644" s="12">
        <f>IF(A644="NA","",VLOOKUP(A644,'QAQC ID Reference Page'!A$2:G$10999,4,FALSE))</f>
        <v>0.3263888888888889</v>
      </c>
      <c r="E644" s="3">
        <f>IF(A644="NA","",VLOOKUP(A644,'QAQC ID Reference Page'!A$2:G$10999,5,FALSE))</f>
        <v>1014</v>
      </c>
      <c r="F644" s="3" t="str">
        <f>IF(A644="NA","",VLOOKUP(A644,'QAQC ID Reference Page'!A$2:G$10999,6,FALSE))</f>
        <v>B11</v>
      </c>
      <c r="G644" s="3" t="str">
        <f>IF(A644="NA","",VLOOKUP(A644,'QAQC ID Reference Page'!A$2:G$10999,7,FALSE))</f>
        <v>S</v>
      </c>
      <c r="H644" s="21">
        <f>IF(A644="NA","",VLOOKUP(A644,'Water Data'!G$2:O$9999,2,FALSE))</f>
        <v>6.66</v>
      </c>
      <c r="I644" s="21">
        <f>IF(A644="NA","",VLOOKUP(A644,'Water Data'!G$2:O$9999,3,FALSE))</f>
        <v>25.7</v>
      </c>
      <c r="J644" s="3">
        <f>IF(A644="NA","",VLOOKUP(A644,'Water Data'!G$2:O$9999,4,FALSE))</f>
        <v>11.35</v>
      </c>
      <c r="K644" s="3">
        <f>IF(A644="NA","",VLOOKUP(A644,'Water Data'!G$2:O$9999,6,FALSE))</f>
        <v>7.57</v>
      </c>
      <c r="L644" s="3">
        <f>IF(A644="NA","",VLOOKUP(A644,'Water Data'!G$2:O$9999,9,FALSE))</f>
        <v>14.01</v>
      </c>
      <c r="M644" s="22">
        <f>IF(A644="NA","",VLOOKUP(A644,Nutrients!A$2:L$9999,8,FALSE))</f>
        <v>-0.04</v>
      </c>
      <c r="N644" s="22">
        <f>IF(A644="NA","",VLOOKUP(A644,Nutrients!A$2:L$9999,9,FALSE))</f>
        <v>0.25</v>
      </c>
      <c r="O644" s="23">
        <f>IF(A644="NA","",VLOOKUP(A644,Nutrients!A$2:L$9999,10,FALSE))</f>
        <v>-1E-3</v>
      </c>
      <c r="P644" s="22">
        <f>IF(A644="NA","",VLOOKUP(A644,Nutrients!A$2:L$9999,11,FALSE))</f>
        <v>0.95</v>
      </c>
      <c r="Q644" s="24">
        <f>IF(A644="NA","",VLOOKUP(A644,Nutrients!A$2:L$9999,12,FALSE))</f>
        <v>60.85</v>
      </c>
      <c r="R644" s="26">
        <f>IF(A644="NA","",VLOOKUP(A644,Chla!A$2:O$9999,15,FALSE))</f>
        <v>18.392429999999997</v>
      </c>
      <c r="S644" s="3">
        <f>IF(A644="NA","",VLOOKUP(A644,TSS!A$2:L$9999,12,FALSE))</f>
        <v>40</v>
      </c>
      <c r="T644" s="21">
        <f>IF(A644="NA","",VLOOKUP(A644,PCN!A$2:Q$9999,11,FALSE))</f>
        <v>0</v>
      </c>
      <c r="U644" s="21">
        <f>IF(A644="NA","",VLOOKUP(A644,PCN!A$2:Q$9999,12,FALSE))</f>
        <v>0</v>
      </c>
      <c r="V644" s="21">
        <f>IF(A644="NA","",VLOOKUP(A644,PCN!A$2:Q$9999,14,FALSE))</f>
        <v>0</v>
      </c>
      <c r="W644" s="21">
        <f>IF(A644="NA","",VLOOKUP(A644,PCN!A$2:Q$9999,15,FALSE))</f>
        <v>0</v>
      </c>
      <c r="X644" s="21" t="e">
        <f>IF(A644="NA","",VLOOKUP(A644,TN_DOC!A$2:I$9999,8,FALSE))</f>
        <v>#N/A</v>
      </c>
      <c r="Y644" s="21" t="e">
        <f>IF(A644="NA","",VLOOKUP(A644,TN_DOC!A$2:I$9999,9,FALSE))</f>
        <v>#N/A</v>
      </c>
      <c r="Z644" s="3"/>
    </row>
    <row r="645" spans="1:26" x14ac:dyDescent="0.2">
      <c r="A645" s="3">
        <v>11732</v>
      </c>
      <c r="B645" s="10" t="str">
        <f>IF(A645="NA","",VLOOKUP(A645,'QAQC ID Reference Page'!A$2:G$10999,2,FALSE))</f>
        <v>OBS0522</v>
      </c>
      <c r="C645" s="20">
        <f>IF(A645="NA","",VLOOKUP(A645,'QAQC ID Reference Page'!A$2:G$10999,3,FALSE))</f>
        <v>44686</v>
      </c>
      <c r="D645" s="12">
        <f>IF(A645="NA","",VLOOKUP(A645,'QAQC ID Reference Page'!A$2:G$10999,4,FALSE))</f>
        <v>0.34097222222222223</v>
      </c>
      <c r="E645" s="3">
        <f>IF(A645="NA","",VLOOKUP(A645,'QAQC ID Reference Page'!A$2:G$10999,5,FALSE))</f>
        <v>1011</v>
      </c>
      <c r="F645" s="3" t="str">
        <f>IF(A645="NA","",VLOOKUP(A645,'QAQC ID Reference Page'!A$2:G$10999,6,FALSE))</f>
        <v>BSR</v>
      </c>
      <c r="G645" s="3" t="str">
        <f>IF(A645="NA","",VLOOKUP(A645,'QAQC ID Reference Page'!A$2:G$10999,7,FALSE))</f>
        <v>S</v>
      </c>
      <c r="H645" s="21">
        <f>IF(A645="NA","",VLOOKUP(A645,'Water Data'!G$2:O$9999,2,FALSE))</f>
        <v>7.44</v>
      </c>
      <c r="I645" s="21">
        <f>IF(A645="NA","",VLOOKUP(A645,'Water Data'!G$2:O$9999,3,FALSE))</f>
        <v>26.9</v>
      </c>
      <c r="J645" s="3">
        <f>IF(A645="NA","",VLOOKUP(A645,'Water Data'!G$2:O$9999,4,FALSE))</f>
        <v>9.32</v>
      </c>
      <c r="K645" s="3">
        <f>IF(A645="NA","",VLOOKUP(A645,'Water Data'!G$2:O$9999,6,FALSE))</f>
        <v>7.87</v>
      </c>
      <c r="L645" s="3">
        <f>IF(A645="NA","",VLOOKUP(A645,'Water Data'!G$2:O$9999,9,FALSE))</f>
        <v>12.61</v>
      </c>
      <c r="M645" s="22">
        <f>IF(A645="NA","",VLOOKUP(A645,Nutrients!A$2:L$9999,8,FALSE))</f>
        <v>-0.21</v>
      </c>
      <c r="N645" s="22">
        <f>IF(A645="NA","",VLOOKUP(A645,Nutrients!A$2:L$9999,9,FALSE))</f>
        <v>0.16</v>
      </c>
      <c r="O645" s="23">
        <f>IF(A645="NA","",VLOOKUP(A645,Nutrients!A$2:L$9999,10,FALSE))</f>
        <v>-1.2999999999999999E-2</v>
      </c>
      <c r="P645" s="22">
        <f>IF(A645="NA","",VLOOKUP(A645,Nutrients!A$2:L$9999,11,FALSE))</f>
        <v>0.61</v>
      </c>
      <c r="Q645" s="24">
        <f>IF(A645="NA","",VLOOKUP(A645,Nutrients!A$2:L$9999,12,FALSE))</f>
        <v>81.709999999999994</v>
      </c>
      <c r="R645" s="26">
        <f>IF(A645="NA","",VLOOKUP(A645,Chla!A$2:O$9999,15,FALSE))</f>
        <v>16.382589999999997</v>
      </c>
      <c r="S645" s="3">
        <f>IF(A645="NA","",VLOOKUP(A645,TSS!A$2:L$9999,12,FALSE))</f>
        <v>40</v>
      </c>
      <c r="T645" s="21">
        <f>IF(A645="NA","",VLOOKUP(A645,PCN!A$2:Q$9999,11,FALSE))</f>
        <v>0</v>
      </c>
      <c r="U645" s="21">
        <f>IF(A645="NA","",VLOOKUP(A645,PCN!A$2:Q$9999,12,FALSE))</f>
        <v>0</v>
      </c>
      <c r="V645" s="21">
        <f>IF(A645="NA","",VLOOKUP(A645,PCN!A$2:Q$9999,14,FALSE))</f>
        <v>0</v>
      </c>
      <c r="W645" s="21">
        <f>IF(A645="NA","",VLOOKUP(A645,PCN!A$2:Q$9999,15,FALSE))</f>
        <v>0</v>
      </c>
      <c r="X645" s="21" t="e">
        <f>IF(A645="NA","",VLOOKUP(A645,TN_DOC!A$2:I$9999,8,FALSE))</f>
        <v>#N/A</v>
      </c>
      <c r="Y645" s="21" t="e">
        <f>IF(A645="NA","",VLOOKUP(A645,TN_DOC!A$2:I$9999,9,FALSE))</f>
        <v>#N/A</v>
      </c>
      <c r="Z645" s="3"/>
    </row>
    <row r="646" spans="1:26" x14ac:dyDescent="0.2">
      <c r="A646" s="3">
        <v>11728</v>
      </c>
      <c r="B646" s="10" t="str">
        <f>IF(A646="NA","",VLOOKUP(A646,'QAQC ID Reference Page'!A$2:G$10999,2,FALSE))</f>
        <v>OBS0522</v>
      </c>
      <c r="C646" s="20">
        <f>IF(A646="NA","",VLOOKUP(A646,'QAQC ID Reference Page'!A$2:G$10999,3,FALSE))</f>
        <v>44686</v>
      </c>
      <c r="D646" s="12">
        <f>IF(A646="NA","",VLOOKUP(A646,'QAQC ID Reference Page'!A$2:G$10999,4,FALSE))</f>
        <v>0.36666666666666664</v>
      </c>
      <c r="E646" s="3">
        <f>IF(A646="NA","",VLOOKUP(A646,'QAQC ID Reference Page'!A$2:G$10999,5,FALSE))</f>
        <v>1026</v>
      </c>
      <c r="F646" s="3" t="str">
        <f>IF(A646="NA","",VLOOKUP(A646,'QAQC ID Reference Page'!A$2:G$10999,6,FALSE))</f>
        <v>WB</v>
      </c>
      <c r="G646" s="3" t="str">
        <f>IF(A646="NA","",VLOOKUP(A646,'QAQC ID Reference Page'!A$2:G$10999,7,FALSE))</f>
        <v>S</v>
      </c>
      <c r="H646" s="21">
        <f>IF(A646="NA","",VLOOKUP(A646,'Water Data'!G$2:O$9999,2,FALSE))</f>
        <v>6.82</v>
      </c>
      <c r="I646" s="21">
        <f>IF(A646="NA","",VLOOKUP(A646,'Water Data'!G$2:O$9999,3,FALSE))</f>
        <v>27.4</v>
      </c>
      <c r="J646" s="3">
        <f>IF(A646="NA","",VLOOKUP(A646,'Water Data'!G$2:O$9999,4,FALSE))</f>
        <v>4.57</v>
      </c>
      <c r="K646" s="3">
        <f>IF(A646="NA","",VLOOKUP(A646,'Water Data'!G$2:O$9999,6,FALSE))</f>
        <v>7.96</v>
      </c>
      <c r="L646" s="3">
        <f>IF(A646="NA","",VLOOKUP(A646,'Water Data'!G$2:O$9999,9,FALSE))</f>
        <v>9.51</v>
      </c>
      <c r="M646" s="22">
        <f>IF(A646="NA","",VLOOKUP(A646,Nutrients!A$2:L$9999,8,FALSE))</f>
        <v>-0.1</v>
      </c>
      <c r="N646" s="22">
        <f>IF(A646="NA","",VLOOKUP(A646,Nutrients!A$2:L$9999,9,FALSE))</f>
        <v>0.1</v>
      </c>
      <c r="O646" s="23">
        <f>IF(A646="NA","",VLOOKUP(A646,Nutrients!A$2:L$9999,10,FALSE))</f>
        <v>-1.2999999999999999E-2</v>
      </c>
      <c r="P646" s="22">
        <f>IF(A646="NA","",VLOOKUP(A646,Nutrients!A$2:L$9999,11,FALSE))</f>
        <v>0.33</v>
      </c>
      <c r="Q646" s="24">
        <f>IF(A646="NA","",VLOOKUP(A646,Nutrients!A$2:L$9999,12,FALSE))</f>
        <v>58.92</v>
      </c>
      <c r="R646" s="26">
        <f>IF(A646="NA","",VLOOKUP(A646,Chla!A$2:O$9999,15,FALSE))</f>
        <v>32.663320000000006</v>
      </c>
      <c r="S646" s="3">
        <f>IF(A646="NA","",VLOOKUP(A646,TSS!A$2:L$9999,12,FALSE))</f>
        <v>28</v>
      </c>
      <c r="T646" s="21">
        <f>IF(A646="NA","",VLOOKUP(A646,PCN!A$2:Q$9999,11,FALSE))</f>
        <v>0</v>
      </c>
      <c r="U646" s="21">
        <f>IF(A646="NA","",VLOOKUP(A646,PCN!A$2:Q$9999,12,FALSE))</f>
        <v>0</v>
      </c>
      <c r="V646" s="21">
        <f>IF(A646="NA","",VLOOKUP(A646,PCN!A$2:Q$9999,14,FALSE))</f>
        <v>0</v>
      </c>
      <c r="W646" s="21">
        <f>IF(A646="NA","",VLOOKUP(A646,PCN!A$2:Q$9999,15,FALSE))</f>
        <v>0</v>
      </c>
      <c r="X646" s="21" t="e">
        <f>IF(A646="NA","",VLOOKUP(A646,TN_DOC!A$2:I$9999,8,FALSE))</f>
        <v>#N/A</v>
      </c>
      <c r="Y646" s="21" t="e">
        <f>IF(A646="NA","",VLOOKUP(A646,TN_DOC!A$2:I$9999,9,FALSE))</f>
        <v>#N/A</v>
      </c>
      <c r="Z646" s="3"/>
    </row>
    <row r="647" spans="1:26" x14ac:dyDescent="0.2">
      <c r="A647" s="3">
        <v>11736</v>
      </c>
      <c r="B647" s="10" t="str">
        <f>IF(A647="NA","",VLOOKUP(A647,'QAQC ID Reference Page'!A$2:G$10999,2,FALSE))</f>
        <v>OBS0522</v>
      </c>
      <c r="C647" s="20">
        <f>IF(A647="NA","",VLOOKUP(A647,'QAQC ID Reference Page'!A$2:G$10999,3,FALSE))</f>
        <v>44686</v>
      </c>
      <c r="D647" s="12">
        <f>IF(A647="NA","",VLOOKUP(A647,'QAQC ID Reference Page'!A$2:G$10999,4,FALSE))</f>
        <v>0.3923611111111111</v>
      </c>
      <c r="E647" s="3">
        <f>IF(A647="NA","",VLOOKUP(A647,'QAQC ID Reference Page'!A$2:G$10999,5,FALSE))</f>
        <v>1021</v>
      </c>
      <c r="F647" s="3" t="str">
        <f>IF(A647="NA","",VLOOKUP(A647,'QAQC ID Reference Page'!A$2:G$10999,6,FALSE))</f>
        <v>C9</v>
      </c>
      <c r="G647" s="3" t="str">
        <f>IF(A647="NA","",VLOOKUP(A647,'QAQC ID Reference Page'!A$2:G$10999,7,FALSE))</f>
        <v>S</v>
      </c>
      <c r="H647" s="21">
        <f>IF(A647="NA","",VLOOKUP(A647,'Water Data'!G$2:O$9999,2,FALSE))</f>
        <v>8.2799999999999994</v>
      </c>
      <c r="I647" s="21">
        <f>IF(A647="NA","",VLOOKUP(A647,'Water Data'!G$2:O$9999,3,FALSE))</f>
        <v>26</v>
      </c>
      <c r="J647" s="3">
        <f>IF(A647="NA","",VLOOKUP(A647,'Water Data'!G$2:O$9999,4,FALSE))</f>
        <v>4.59</v>
      </c>
      <c r="K647" s="3">
        <f>IF(A647="NA","",VLOOKUP(A647,'Water Data'!G$2:O$9999,6,FALSE))</f>
        <v>8.08</v>
      </c>
      <c r="L647" s="3">
        <f>IF(A647="NA","",VLOOKUP(A647,'Water Data'!G$2:O$9999,9,FALSE))</f>
        <v>9.85</v>
      </c>
      <c r="M647" s="22">
        <f>IF(A647="NA","",VLOOKUP(A647,Nutrients!A$2:L$9999,8,FALSE))</f>
        <v>-0.22</v>
      </c>
      <c r="N647" s="22">
        <f>IF(A647="NA","",VLOOKUP(A647,Nutrients!A$2:L$9999,9,FALSE))</f>
        <v>7.0000000000000007E-2</v>
      </c>
      <c r="O647" s="23">
        <f>IF(A647="NA","",VLOOKUP(A647,Nutrients!A$2:L$9999,10,FALSE))</f>
        <v>-2E-3</v>
      </c>
      <c r="P647" s="22">
        <f>IF(A647="NA","",VLOOKUP(A647,Nutrients!A$2:L$9999,11,FALSE))</f>
        <v>0.82</v>
      </c>
      <c r="Q647" s="24">
        <f>IF(A647="NA","",VLOOKUP(A647,Nutrients!A$2:L$9999,12,FALSE))</f>
        <v>73.38</v>
      </c>
      <c r="R647" s="26">
        <f>IF(A647="NA","",VLOOKUP(A647,Chla!A$2:O$9999,15,FALSE))</f>
        <v>17.625789999999999</v>
      </c>
      <c r="S647" s="3">
        <f>IF(A647="NA","",VLOOKUP(A647,TSS!A$2:L$9999,12,FALSE))</f>
        <v>24</v>
      </c>
      <c r="T647" s="21">
        <f>IF(A647="NA","",VLOOKUP(A647,PCN!A$2:Q$9999,11,FALSE))</f>
        <v>0</v>
      </c>
      <c r="U647" s="21">
        <f>IF(A647="NA","",VLOOKUP(A647,PCN!A$2:Q$9999,12,FALSE))</f>
        <v>0</v>
      </c>
      <c r="V647" s="21">
        <f>IF(A647="NA","",VLOOKUP(A647,PCN!A$2:Q$9999,14,FALSE))</f>
        <v>0</v>
      </c>
      <c r="W647" s="21">
        <f>IF(A647="NA","",VLOOKUP(A647,PCN!A$2:Q$9999,15,FALSE))</f>
        <v>0</v>
      </c>
      <c r="X647" s="21" t="e">
        <f>IF(A647="NA","",VLOOKUP(A647,TN_DOC!A$2:I$9999,8,FALSE))</f>
        <v>#N/A</v>
      </c>
      <c r="Y647" s="21" t="e">
        <f>IF(A647="NA","",VLOOKUP(A647,TN_DOC!A$2:I$9999,9,FALSE))</f>
        <v>#N/A</v>
      </c>
      <c r="Z647" s="3"/>
    </row>
    <row r="648" spans="1:26" x14ac:dyDescent="0.2">
      <c r="A648" s="3">
        <v>11730</v>
      </c>
      <c r="B648" s="10" t="str">
        <f>IF(A648="NA","",VLOOKUP(A648,'QAQC ID Reference Page'!A$2:G$10999,2,FALSE))</f>
        <v>OBS0522</v>
      </c>
      <c r="C648" s="20">
        <f>IF(A648="NA","",VLOOKUP(A648,'QAQC ID Reference Page'!A$2:G$10999,3,FALSE))</f>
        <v>44686</v>
      </c>
      <c r="D648" s="12">
        <f>IF(A648="NA","",VLOOKUP(A648,'QAQC ID Reference Page'!A$2:G$10999,4,FALSE))</f>
        <v>0.3923611111111111</v>
      </c>
      <c r="E648" s="3">
        <f>IF(A648="NA","",VLOOKUP(A648,'QAQC ID Reference Page'!A$2:G$10999,5,FALSE))</f>
        <v>1007</v>
      </c>
      <c r="F648" s="3" t="str">
        <f>IF(A648="NA","",VLOOKUP(A648,'QAQC ID Reference Page'!A$2:G$10999,6,FALSE))</f>
        <v>C9</v>
      </c>
      <c r="G648" s="3" t="str">
        <f>IF(A648="NA","",VLOOKUP(A648,'QAQC ID Reference Page'!A$2:G$10999,7,FALSE))</f>
        <v>B</v>
      </c>
      <c r="H648" s="21">
        <f>IF(A648="NA","",VLOOKUP(A648,'Water Data'!G$2:O$9999,2,FALSE))</f>
        <v>4.79</v>
      </c>
      <c r="I648" s="21">
        <f>IF(A648="NA","",VLOOKUP(A648,'Water Data'!G$2:O$9999,3,FALSE))</f>
        <v>25.1</v>
      </c>
      <c r="J648" s="3">
        <f>IF(A648="NA","",VLOOKUP(A648,'Water Data'!G$2:O$9999,4,FALSE))</f>
        <v>13.6</v>
      </c>
      <c r="K648" s="3">
        <f>IF(A648="NA","",VLOOKUP(A648,'Water Data'!G$2:O$9999,6,FALSE))</f>
        <v>7.5</v>
      </c>
      <c r="L648" s="3">
        <f>IF(A648="NA","",VLOOKUP(A648,'Water Data'!G$2:O$9999,9,FALSE))</f>
        <v>15.95</v>
      </c>
      <c r="M648" s="22">
        <f>IF(A648="NA","",VLOOKUP(A648,Nutrients!A$2:L$9999,8,FALSE))</f>
        <v>0.5</v>
      </c>
      <c r="N648" s="22">
        <f>IF(A648="NA","",VLOOKUP(A648,Nutrients!A$2:L$9999,9,FALSE))</f>
        <v>0.47</v>
      </c>
      <c r="O648" s="23">
        <f>IF(A648="NA","",VLOOKUP(A648,Nutrients!A$2:L$9999,10,FALSE))</f>
        <v>0.129</v>
      </c>
      <c r="P648" s="22">
        <f>IF(A648="NA","",VLOOKUP(A648,Nutrients!A$2:L$9999,11,FALSE))</f>
        <v>3.46</v>
      </c>
      <c r="Q648" s="24">
        <f>IF(A648="NA","",VLOOKUP(A648,Nutrients!A$2:L$9999,12,FALSE))</f>
        <v>39.549999999999997</v>
      </c>
      <c r="R648" s="26">
        <f>IF(A648="NA","",VLOOKUP(A648,Chla!A$2:O$9999,15,FALSE))</f>
        <v>10.137915</v>
      </c>
      <c r="S648" s="3">
        <f>IF(A648="NA","",VLOOKUP(A648,TSS!A$2:L$9999,12,FALSE))</f>
        <v>44</v>
      </c>
      <c r="T648" s="21">
        <f>IF(A648="NA","",VLOOKUP(A648,PCN!A$2:Q$9999,11,FALSE))</f>
        <v>0</v>
      </c>
      <c r="U648" s="21">
        <f>IF(A648="NA","",VLOOKUP(A648,PCN!A$2:Q$9999,12,FALSE))</f>
        <v>0</v>
      </c>
      <c r="V648" s="21">
        <f>IF(A648="NA","",VLOOKUP(A648,PCN!A$2:Q$9999,14,FALSE))</f>
        <v>0</v>
      </c>
      <c r="W648" s="21">
        <f>IF(A648="NA","",VLOOKUP(A648,PCN!A$2:Q$9999,15,FALSE))</f>
        <v>0</v>
      </c>
      <c r="X648" s="21" t="e">
        <f>IF(A648="NA","",VLOOKUP(A648,TN_DOC!A$2:I$9999,8,FALSE))</f>
        <v>#N/A</v>
      </c>
      <c r="Y648" s="21" t="e">
        <f>IF(A648="NA","",VLOOKUP(A648,TN_DOC!A$2:I$9999,9,FALSE))</f>
        <v>#N/A</v>
      </c>
      <c r="Z648" s="3"/>
    </row>
    <row r="649" spans="1:26" x14ac:dyDescent="0.2">
      <c r="A649" s="3">
        <v>11737</v>
      </c>
      <c r="B649" s="10" t="str">
        <f>IF(A649="NA","",VLOOKUP(A649,'QAQC ID Reference Page'!A$2:G$10999,2,FALSE))</f>
        <v>OBS0522</v>
      </c>
      <c r="C649" s="20">
        <f>IF(A649="NA","",VLOOKUP(A649,'QAQC ID Reference Page'!A$2:G$10999,3,FALSE))</f>
        <v>44686</v>
      </c>
      <c r="D649" s="12">
        <f>IF(A649="NA","",VLOOKUP(A649,'QAQC ID Reference Page'!A$2:G$10999,4,FALSE))</f>
        <v>0.43958333333333333</v>
      </c>
      <c r="E649" s="3">
        <f>IF(A649="NA","",VLOOKUP(A649,'QAQC ID Reference Page'!A$2:G$10999,5,FALSE))</f>
        <v>1019</v>
      </c>
      <c r="F649" s="3" t="str">
        <f>IF(A649="NA","",VLOOKUP(A649,'QAQC ID Reference Page'!A$2:G$10999,6,FALSE))</f>
        <v>C7C</v>
      </c>
      <c r="G649" s="3" t="str">
        <f>IF(A649="NA","",VLOOKUP(A649,'QAQC ID Reference Page'!A$2:G$10999,7,FALSE))</f>
        <v>S</v>
      </c>
      <c r="H649" s="21">
        <f>IF(A649="NA","",VLOOKUP(A649,'Water Data'!G$2:O$9999,2,FALSE))</f>
        <v>8.35</v>
      </c>
      <c r="I649" s="21">
        <f>IF(A649="NA","",VLOOKUP(A649,'Water Data'!G$2:O$9999,3,FALSE))</f>
        <v>26.4</v>
      </c>
      <c r="J649" s="3">
        <f>IF(A649="NA","",VLOOKUP(A649,'Water Data'!G$2:O$9999,4,FALSE))</f>
        <v>8.92</v>
      </c>
      <c r="K649" s="3">
        <f>IF(A649="NA","",VLOOKUP(A649,'Water Data'!G$2:O$9999,6,FALSE))</f>
        <v>8.08</v>
      </c>
      <c r="L649" s="3">
        <f>IF(A649="NA","",VLOOKUP(A649,'Water Data'!G$2:O$9999,9,FALSE))</f>
        <v>12.35</v>
      </c>
      <c r="M649" s="22">
        <f>IF(A649="NA","",VLOOKUP(A649,Nutrients!A$2:L$9999,8,FALSE))</f>
        <v>-0.04</v>
      </c>
      <c r="N649" s="22">
        <f>IF(A649="NA","",VLOOKUP(A649,Nutrients!A$2:L$9999,9,FALSE))</f>
        <v>0.06</v>
      </c>
      <c r="O649" s="23">
        <f>IF(A649="NA","",VLOOKUP(A649,Nutrients!A$2:L$9999,10,FALSE))</f>
        <v>-4.0000000000000001E-3</v>
      </c>
      <c r="P649" s="22">
        <f>IF(A649="NA","",VLOOKUP(A649,Nutrients!A$2:L$9999,11,FALSE))</f>
        <v>1.47</v>
      </c>
      <c r="Q649" s="24">
        <f>IF(A649="NA","",VLOOKUP(A649,Nutrients!A$2:L$9999,12,FALSE))</f>
        <v>93.55</v>
      </c>
      <c r="R649" s="26">
        <f>IF(A649="NA","",VLOOKUP(A649,Chla!A$2:O$9999,15,FALSE))</f>
        <v>9.7923349999999978</v>
      </c>
      <c r="S649" s="3">
        <f>IF(A649="NA","",VLOOKUP(A649,TSS!A$2:L$9999,12,FALSE))</f>
        <v>28</v>
      </c>
      <c r="T649" s="21">
        <f>IF(A649="NA","",VLOOKUP(A649,PCN!A$2:Q$9999,11,FALSE))</f>
        <v>0</v>
      </c>
      <c r="U649" s="21">
        <f>IF(A649="NA","",VLOOKUP(A649,PCN!A$2:Q$9999,12,FALSE))</f>
        <v>0</v>
      </c>
      <c r="V649" s="21">
        <f>IF(A649="NA","",VLOOKUP(A649,PCN!A$2:Q$9999,14,FALSE))</f>
        <v>0</v>
      </c>
      <c r="W649" s="21">
        <f>IF(A649="NA","",VLOOKUP(A649,PCN!A$2:Q$9999,15,FALSE))</f>
        <v>0</v>
      </c>
      <c r="X649" s="21" t="e">
        <f>IF(A649="NA","",VLOOKUP(A649,TN_DOC!A$2:I$9999,8,FALSE))</f>
        <v>#N/A</v>
      </c>
      <c r="Y649" s="21" t="e">
        <f>IF(A649="NA","",VLOOKUP(A649,TN_DOC!A$2:I$9999,9,FALSE))</f>
        <v>#N/A</v>
      </c>
      <c r="Z649" s="3"/>
    </row>
    <row r="650" spans="1:26" x14ac:dyDescent="0.2">
      <c r="A650" s="3">
        <v>11726</v>
      </c>
      <c r="B650" s="10" t="str">
        <f>IF(A650="NA","",VLOOKUP(A650,'QAQC ID Reference Page'!A$2:G$10999,2,FALSE))</f>
        <v>OBS0522</v>
      </c>
      <c r="C650" s="20">
        <f>IF(A650="NA","",VLOOKUP(A650,'QAQC ID Reference Page'!A$2:G$10999,3,FALSE))</f>
        <v>44686</v>
      </c>
      <c r="D650" s="12">
        <f>IF(A650="NA","",VLOOKUP(A650,'QAQC ID Reference Page'!A$2:G$10999,4,FALSE))</f>
        <v>0.43958333333333333</v>
      </c>
      <c r="E650" s="3">
        <f>IF(A650="NA","",VLOOKUP(A650,'QAQC ID Reference Page'!A$2:G$10999,5,FALSE))</f>
        <v>1018</v>
      </c>
      <c r="F650" s="3" t="str">
        <f>IF(A650="NA","",VLOOKUP(A650,'QAQC ID Reference Page'!A$2:G$10999,6,FALSE))</f>
        <v>C7C</v>
      </c>
      <c r="G650" s="3" t="str">
        <f>IF(A650="NA","",VLOOKUP(A650,'QAQC ID Reference Page'!A$2:G$10999,7,FALSE))</f>
        <v>B</v>
      </c>
      <c r="H650" s="21">
        <f>IF(A650="NA","",VLOOKUP(A650,'Water Data'!G$2:O$9999,2,FALSE))</f>
        <v>6.65</v>
      </c>
      <c r="I650" s="21">
        <f>IF(A650="NA","",VLOOKUP(A650,'Water Data'!G$2:O$9999,3,FALSE))</f>
        <v>25.1</v>
      </c>
      <c r="J650" s="3">
        <f>IF(A650="NA","",VLOOKUP(A650,'Water Data'!G$2:O$9999,4,FALSE))</f>
        <v>24.28</v>
      </c>
      <c r="K650" s="3">
        <f>IF(A650="NA","",VLOOKUP(A650,'Water Data'!G$2:O$9999,6,FALSE))</f>
        <v>8.06</v>
      </c>
      <c r="L650" s="3">
        <f>IF(A650="NA","",VLOOKUP(A650,'Water Data'!G$2:O$9999,9,FALSE))</f>
        <v>20.38</v>
      </c>
      <c r="M650" s="22">
        <f>IF(A650="NA","",VLOOKUP(A650,Nutrients!A$2:L$9999,8,FALSE))</f>
        <v>0</v>
      </c>
      <c r="N650" s="22">
        <f>IF(A650="NA","",VLOOKUP(A650,Nutrients!A$2:L$9999,9,FALSE))</f>
        <v>0.1</v>
      </c>
      <c r="O650" s="23">
        <f>IF(A650="NA","",VLOOKUP(A650,Nutrients!A$2:L$9999,10,FALSE))</f>
        <v>0.01</v>
      </c>
      <c r="P650" s="22">
        <f>IF(A650="NA","",VLOOKUP(A650,Nutrients!A$2:L$9999,11,FALSE))</f>
        <v>0.21</v>
      </c>
      <c r="Q650" s="24">
        <f>IF(A650="NA","",VLOOKUP(A650,Nutrients!A$2:L$9999,12,FALSE))</f>
        <v>26.89</v>
      </c>
      <c r="R650" s="26">
        <f>IF(A650="NA","",VLOOKUP(A650,Chla!A$2:O$9999,15,FALSE))</f>
        <v>5.3352680000000001</v>
      </c>
      <c r="S650" s="3">
        <f>IF(A650="NA","",VLOOKUP(A650,TSS!A$2:L$9999,12,FALSE))</f>
        <v>76</v>
      </c>
      <c r="T650" s="21">
        <f>IF(A650="NA","",VLOOKUP(A650,PCN!A$2:Q$9999,11,FALSE))</f>
        <v>0</v>
      </c>
      <c r="U650" s="21">
        <f>IF(A650="NA","",VLOOKUP(A650,PCN!A$2:Q$9999,12,FALSE))</f>
        <v>0</v>
      </c>
      <c r="V650" s="21">
        <f>IF(A650="NA","",VLOOKUP(A650,PCN!A$2:Q$9999,14,FALSE))</f>
        <v>0</v>
      </c>
      <c r="W650" s="21">
        <f>IF(A650="NA","",VLOOKUP(A650,PCN!A$2:Q$9999,15,FALSE))</f>
        <v>0</v>
      </c>
      <c r="X650" s="21" t="e">
        <f>IF(A650="NA","",VLOOKUP(A650,TN_DOC!A$2:I$9999,8,FALSE))</f>
        <v>#N/A</v>
      </c>
      <c r="Y650" s="21" t="e">
        <f>IF(A650="NA","",VLOOKUP(A650,TN_DOC!A$2:I$9999,9,FALSE))</f>
        <v>#N/A</v>
      </c>
      <c r="Z650" s="3"/>
    </row>
    <row r="651" spans="1:26" x14ac:dyDescent="0.2">
      <c r="A651" s="3">
        <v>11733</v>
      </c>
      <c r="B651" s="10" t="str">
        <f>IF(A651="NA","",VLOOKUP(A651,'QAQC ID Reference Page'!A$2:G$10999,2,FALSE))</f>
        <v>OBS0522</v>
      </c>
      <c r="C651" s="20">
        <f>IF(A651="NA","",VLOOKUP(A651,'QAQC ID Reference Page'!A$2:G$10999,3,FALSE))</f>
        <v>44686</v>
      </c>
      <c r="D651" s="12">
        <f>IF(A651="NA","",VLOOKUP(A651,'QAQC ID Reference Page'!A$2:G$10999,4,FALSE))</f>
        <v>0.46944444444444444</v>
      </c>
      <c r="E651" s="3">
        <f>IF(A651="NA","",VLOOKUP(A651,'QAQC ID Reference Page'!A$2:G$10999,5,FALSE))</f>
        <v>1038</v>
      </c>
      <c r="F651" s="3" t="str">
        <f>IF(A651="NA","",VLOOKUP(A651,'QAQC ID Reference Page'!A$2:G$10999,6,FALSE))</f>
        <v>C5-1</v>
      </c>
      <c r="G651" s="3" t="str">
        <f>IF(A651="NA","",VLOOKUP(A651,'QAQC ID Reference Page'!A$2:G$10999,7,FALSE))</f>
        <v>S</v>
      </c>
      <c r="H651" s="21">
        <f>IF(A651="NA","",VLOOKUP(A651,'Water Data'!G$2:O$9999,2,FALSE))</f>
        <v>6.15</v>
      </c>
      <c r="I651" s="21">
        <f>IF(A651="NA","",VLOOKUP(A651,'Water Data'!G$2:O$9999,3,FALSE))</f>
        <v>25.8</v>
      </c>
      <c r="J651" s="3">
        <f>IF(A651="NA","",VLOOKUP(A651,'Water Data'!G$2:O$9999,4,FALSE))</f>
        <v>10.78</v>
      </c>
      <c r="K651" s="3">
        <f>IF(A651="NA","",VLOOKUP(A651,'Water Data'!G$2:O$9999,6,FALSE))</f>
        <v>7.67</v>
      </c>
      <c r="L651" s="3">
        <f>IF(A651="NA","",VLOOKUP(A651,'Water Data'!G$2:O$9999,9,FALSE))</f>
        <v>14.05</v>
      </c>
      <c r="M651" s="22">
        <f>IF(A651="NA","",VLOOKUP(A651,Nutrients!A$2:L$9999,8,FALSE))</f>
        <v>0.41</v>
      </c>
      <c r="N651" s="22">
        <f>IF(A651="NA","",VLOOKUP(A651,Nutrients!A$2:L$9999,9,FALSE))</f>
        <v>0.39</v>
      </c>
      <c r="O651" s="23">
        <f>IF(A651="NA","",VLOOKUP(A651,Nutrients!A$2:L$9999,10,FALSE))</f>
        <v>4.9000000000000002E-2</v>
      </c>
      <c r="P651" s="22">
        <f>IF(A651="NA","",VLOOKUP(A651,Nutrients!A$2:L$9999,11,FALSE))</f>
        <v>1.1100000000000001</v>
      </c>
      <c r="Q651" s="24">
        <f>IF(A651="NA","",VLOOKUP(A651,Nutrients!A$2:L$9999,12,FALSE))</f>
        <v>47.42</v>
      </c>
      <c r="R651" s="26">
        <f>IF(A651="NA","",VLOOKUP(A651,Chla!A$2:O$9999,15,FALSE))</f>
        <v>12.988764999999999</v>
      </c>
      <c r="S651" s="3">
        <f>IF(A651="NA","",VLOOKUP(A651,TSS!A$2:L$9999,12,FALSE))</f>
        <v>28</v>
      </c>
      <c r="T651" s="21">
        <f>IF(A651="NA","",VLOOKUP(A651,PCN!A$2:Q$9999,11,FALSE))</f>
        <v>0</v>
      </c>
      <c r="U651" s="21">
        <f>IF(A651="NA","",VLOOKUP(A651,PCN!A$2:Q$9999,12,FALSE))</f>
        <v>0</v>
      </c>
      <c r="V651" s="21">
        <f>IF(A651="NA","",VLOOKUP(A651,PCN!A$2:Q$9999,14,FALSE))</f>
        <v>0</v>
      </c>
      <c r="W651" s="21">
        <f>IF(A651="NA","",VLOOKUP(A651,PCN!A$2:Q$9999,15,FALSE))</f>
        <v>0</v>
      </c>
      <c r="X651" s="21" t="e">
        <f>IF(A651="NA","",VLOOKUP(A651,TN_DOC!A$2:I$9999,8,FALSE))</f>
        <v>#N/A</v>
      </c>
      <c r="Y651" s="21" t="e">
        <f>IF(A651="NA","",VLOOKUP(A651,TN_DOC!A$2:I$9999,9,FALSE))</f>
        <v>#N/A</v>
      </c>
      <c r="Z651" s="3"/>
    </row>
    <row r="652" spans="1:26" x14ac:dyDescent="0.2">
      <c r="A652" s="3">
        <v>11727</v>
      </c>
      <c r="B652" s="10" t="str">
        <f>IF(A652="NA","",VLOOKUP(A652,'QAQC ID Reference Page'!A$2:G$10999,2,FALSE))</f>
        <v>OBS0522</v>
      </c>
      <c r="C652" s="20">
        <f>IF(A652="NA","",VLOOKUP(A652,'QAQC ID Reference Page'!A$2:G$10999,3,FALSE))</f>
        <v>44686</v>
      </c>
      <c r="D652" s="12">
        <f>IF(A652="NA","",VLOOKUP(A652,'QAQC ID Reference Page'!A$2:G$10999,4,FALSE))</f>
        <v>0.4826388888888889</v>
      </c>
      <c r="E652" s="3">
        <f>IF(A652="NA","",VLOOKUP(A652,'QAQC ID Reference Page'!A$2:G$10999,5,FALSE))</f>
        <v>1024</v>
      </c>
      <c r="F652" s="3" t="str">
        <f>IF(A652="NA","",VLOOKUP(A652,'QAQC ID Reference Page'!A$2:G$10999,6,FALSE))</f>
        <v>C4</v>
      </c>
      <c r="G652" s="3" t="str">
        <f>IF(A652="NA","",VLOOKUP(A652,'QAQC ID Reference Page'!A$2:G$10999,7,FALSE))</f>
        <v>S</v>
      </c>
      <c r="H652" s="21">
        <f>IF(A652="NA","",VLOOKUP(A652,'Water Data'!G$2:O$9999,2,FALSE))</f>
        <v>7.16</v>
      </c>
      <c r="I652" s="21">
        <f>IF(A652="NA","",VLOOKUP(A652,'Water Data'!G$2:O$9999,3,FALSE))</f>
        <v>26.9</v>
      </c>
      <c r="J652" s="3">
        <f>IF(A652="NA","",VLOOKUP(A652,'Water Data'!G$2:O$9999,4,FALSE))</f>
        <v>11.36</v>
      </c>
      <c r="K652" s="3">
        <f>IF(A652="NA","",VLOOKUP(A652,'Water Data'!G$2:O$9999,6,FALSE))</f>
        <v>7.95</v>
      </c>
      <c r="L652" s="3">
        <f>IF(A652="NA","",VLOOKUP(A652,'Water Data'!G$2:O$9999,9,FALSE))</f>
        <v>14.13</v>
      </c>
      <c r="M652" s="22">
        <f>IF(A652="NA","",VLOOKUP(A652,Nutrients!A$2:L$9999,8,FALSE))</f>
        <v>-0.11</v>
      </c>
      <c r="N652" s="22">
        <f>IF(A652="NA","",VLOOKUP(A652,Nutrients!A$2:L$9999,9,FALSE))</f>
        <v>0.24</v>
      </c>
      <c r="O652" s="23">
        <f>IF(A652="NA","",VLOOKUP(A652,Nutrients!A$2:L$9999,10,FALSE))</f>
        <v>-1.6E-2</v>
      </c>
      <c r="P652" s="22">
        <f>IF(A652="NA","",VLOOKUP(A652,Nutrients!A$2:L$9999,11,FALSE))</f>
        <v>0.25</v>
      </c>
      <c r="Q652" s="24">
        <f>IF(A652="NA","",VLOOKUP(A652,Nutrients!A$2:L$9999,12,FALSE))</f>
        <v>86.69</v>
      </c>
      <c r="R652" s="26">
        <f>IF(A652="NA","",VLOOKUP(A652,Chla!A$2:O$9999,15,FALSE))</f>
        <v>10.776636000000002</v>
      </c>
      <c r="S652" s="3">
        <f>IF(A652="NA","",VLOOKUP(A652,TSS!A$2:L$9999,12,FALSE))</f>
        <v>44</v>
      </c>
      <c r="T652" s="21">
        <f>IF(A652="NA","",VLOOKUP(A652,PCN!A$2:Q$9999,11,FALSE))</f>
        <v>0</v>
      </c>
      <c r="U652" s="21">
        <f>IF(A652="NA","",VLOOKUP(A652,PCN!A$2:Q$9999,12,FALSE))</f>
        <v>0</v>
      </c>
      <c r="V652" s="21">
        <f>IF(A652="NA","",VLOOKUP(A652,PCN!A$2:Q$9999,14,FALSE))</f>
        <v>0</v>
      </c>
      <c r="W652" s="21">
        <f>IF(A652="NA","",VLOOKUP(A652,PCN!A$2:Q$9999,15,FALSE))</f>
        <v>0</v>
      </c>
      <c r="X652" s="21" t="e">
        <f>IF(A652="NA","",VLOOKUP(A652,TN_DOC!A$2:I$9999,8,FALSE))</f>
        <v>#N/A</v>
      </c>
      <c r="Y652" s="21" t="e">
        <f>IF(A652="NA","",VLOOKUP(A652,TN_DOC!A$2:I$9999,9,FALSE))</f>
        <v>#N/A</v>
      </c>
      <c r="Z652" s="3"/>
    </row>
    <row r="653" spans="1:26" x14ac:dyDescent="0.2">
      <c r="A653" s="3">
        <v>11729</v>
      </c>
      <c r="B653" s="10" t="str">
        <f>IF(A653="NA","",VLOOKUP(A653,'QAQC ID Reference Page'!A$2:G$10999,2,FALSE))</f>
        <v>OBS0522</v>
      </c>
      <c r="C653" s="20">
        <f>IF(A653="NA","",VLOOKUP(A653,'QAQC ID Reference Page'!A$2:G$10999,3,FALSE))</f>
        <v>44686</v>
      </c>
      <c r="D653" s="12">
        <f>IF(A653="NA","",VLOOKUP(A653,'QAQC ID Reference Page'!A$2:G$10999,4,FALSE))</f>
        <v>0.51041666666666663</v>
      </c>
      <c r="E653" s="3">
        <f>IF(A653="NA","",VLOOKUP(A653,'QAQC ID Reference Page'!A$2:G$10999,5,FALSE))</f>
        <v>1036</v>
      </c>
      <c r="F653" s="3" t="str">
        <f>IF(A653="NA","",VLOOKUP(A653,'QAQC ID Reference Page'!A$2:G$10999,6,FALSE))</f>
        <v>WFR</v>
      </c>
      <c r="G653" s="3" t="str">
        <f>IF(A653="NA","",VLOOKUP(A653,'QAQC ID Reference Page'!A$2:G$10999,7,FALSE))</f>
        <v>S</v>
      </c>
      <c r="H653" s="21">
        <f>IF(A653="NA","",VLOOKUP(A653,'Water Data'!G$2:O$9999,2,FALSE))</f>
        <v>6.29</v>
      </c>
      <c r="I653" s="21">
        <f>IF(A653="NA","",VLOOKUP(A653,'Water Data'!G$2:O$9999,3,FALSE))</f>
        <v>27.5</v>
      </c>
      <c r="J653" s="3">
        <f>IF(A653="NA","",VLOOKUP(A653,'Water Data'!G$2:O$9999,4,FALSE))</f>
        <v>7.24</v>
      </c>
      <c r="K653" s="3">
        <f>IF(A653="NA","",VLOOKUP(A653,'Water Data'!G$2:O$9999,6,FALSE))</f>
        <v>7.48</v>
      </c>
      <c r="L653" s="3">
        <f>IF(A653="NA","",VLOOKUP(A653,'Water Data'!G$2:O$9999,9,FALSE))</f>
        <v>11.36</v>
      </c>
      <c r="M653" s="22">
        <f>IF(A653="NA","",VLOOKUP(A653,Nutrients!A$2:L$9999,8,FALSE))</f>
        <v>-0.1</v>
      </c>
      <c r="N653" s="22">
        <f>IF(A653="NA","",VLOOKUP(A653,Nutrients!A$2:L$9999,9,FALSE))</f>
        <v>0.11</v>
      </c>
      <c r="O653" s="23">
        <f>IF(A653="NA","",VLOOKUP(A653,Nutrients!A$2:L$9999,10,FALSE))</f>
        <v>0</v>
      </c>
      <c r="P653" s="22">
        <f>IF(A653="NA","",VLOOKUP(A653,Nutrients!A$2:L$9999,11,FALSE))</f>
        <v>0.4</v>
      </c>
      <c r="Q653" s="24">
        <f>IF(A653="NA","",VLOOKUP(A653,Nutrients!A$2:L$9999,12,FALSE))</f>
        <v>99.82</v>
      </c>
      <c r="R653" s="26">
        <f>IF(A653="NA","",VLOOKUP(A653,Chla!A$2:O$9999,15,FALSE))</f>
        <v>19.349091999999999</v>
      </c>
      <c r="S653" s="3">
        <f>IF(A653="NA","",VLOOKUP(A653,TSS!A$2:L$9999,12,FALSE))</f>
        <v>36</v>
      </c>
      <c r="T653" s="21">
        <f>IF(A653="NA","",VLOOKUP(A653,PCN!A$2:Q$9999,11,FALSE))</f>
        <v>0</v>
      </c>
      <c r="U653" s="21">
        <f>IF(A653="NA","",VLOOKUP(A653,PCN!A$2:Q$9999,12,FALSE))</f>
        <v>0</v>
      </c>
      <c r="V653" s="21">
        <f>IF(A653="NA","",VLOOKUP(A653,PCN!A$2:Q$9999,14,FALSE))</f>
        <v>0</v>
      </c>
      <c r="W653" s="21">
        <f>IF(A653="NA","",VLOOKUP(A653,PCN!A$2:Q$9999,15,FALSE))</f>
        <v>0</v>
      </c>
      <c r="X653" s="21" t="e">
        <f>IF(A653="NA","",VLOOKUP(A653,TN_DOC!A$2:I$9999,8,FALSE))</f>
        <v>#N/A</v>
      </c>
      <c r="Y653" s="21" t="e">
        <f>IF(A653="NA","",VLOOKUP(A653,TN_DOC!A$2:I$9999,9,FALSE))</f>
        <v>#N/A</v>
      </c>
      <c r="Z653" s="3"/>
    </row>
    <row r="654" spans="1:26" x14ac:dyDescent="0.2">
      <c r="A654" s="3">
        <v>11722</v>
      </c>
      <c r="B654" s="10" t="str">
        <f>IF(A654="NA","",VLOOKUP(A654,'QAQC ID Reference Page'!A$2:G$10999,2,FALSE))</f>
        <v>OBS0522</v>
      </c>
      <c r="C654" s="20">
        <f>IF(A654="NA","",VLOOKUP(A654,'QAQC ID Reference Page'!A$2:G$10999,3,FALSE))</f>
        <v>44686</v>
      </c>
      <c r="D654" s="12">
        <f>IF(A654="NA","",VLOOKUP(A654,'QAQC ID Reference Page'!A$2:G$10999,4,FALSE))</f>
        <v>0.52222222222222225</v>
      </c>
      <c r="E654" s="3">
        <f>IF(A654="NA","",VLOOKUP(A654,'QAQC ID Reference Page'!A$2:G$10999,5,FALSE))</f>
        <v>1006</v>
      </c>
      <c r="F654" s="3" t="str">
        <f>IF(A654="NA","",VLOOKUP(A654,'QAQC ID Reference Page'!A$2:G$10999,6,FALSE))</f>
        <v>BLB</v>
      </c>
      <c r="G654" s="3" t="str">
        <f>IF(A654="NA","",VLOOKUP(A654,'QAQC ID Reference Page'!A$2:G$10999,7,FALSE))</f>
        <v>S</v>
      </c>
      <c r="H654" s="21">
        <f>IF(A654="NA","",VLOOKUP(A654,'Water Data'!G$2:O$9999,2,FALSE))</f>
        <v>7.18</v>
      </c>
      <c r="I654" s="21">
        <f>IF(A654="NA","",VLOOKUP(A654,'Water Data'!G$2:O$9999,3,FALSE))</f>
        <v>27.9</v>
      </c>
      <c r="J654" s="3">
        <f>IF(A654="NA","",VLOOKUP(A654,'Water Data'!G$2:O$9999,4,FALSE))</f>
        <v>7.3</v>
      </c>
      <c r="K654" s="3">
        <f>IF(A654="NA","",VLOOKUP(A654,'Water Data'!G$2:O$9999,6,FALSE))</f>
        <v>7.94</v>
      </c>
      <c r="L654" s="3">
        <f>IF(A654="NA","",VLOOKUP(A654,'Water Data'!G$2:O$9999,9,FALSE))</f>
        <v>11.8</v>
      </c>
      <c r="M654" s="22">
        <f>IF(A654="NA","",VLOOKUP(A654,Nutrients!A$2:L$9999,8,FALSE))</f>
        <v>-0.25</v>
      </c>
      <c r="N654" s="22">
        <f>IF(A654="NA","",VLOOKUP(A654,Nutrients!A$2:L$9999,9,FALSE))</f>
        <v>0.1</v>
      </c>
      <c r="O654" s="23">
        <f>IF(A654="NA","",VLOOKUP(A654,Nutrients!A$2:L$9999,10,FALSE))</f>
        <v>-1.4E-2</v>
      </c>
      <c r="P654" s="22">
        <f>IF(A654="NA","",VLOOKUP(A654,Nutrients!A$2:L$9999,11,FALSE))</f>
        <v>0.63</v>
      </c>
      <c r="Q654" s="24">
        <f>IF(A654="NA","",VLOOKUP(A654,Nutrients!A$2:L$9999,12,FALSE))</f>
        <v>64.430000000000007</v>
      </c>
      <c r="R654" s="26">
        <f>IF(A654="NA","",VLOOKUP(A654,Chla!A$2:O$9999,15,FALSE))</f>
        <v>15.455803999999999</v>
      </c>
      <c r="S654" s="3">
        <f>IF(A654="NA","",VLOOKUP(A654,TSS!A$2:L$9999,12,FALSE))</f>
        <v>32</v>
      </c>
      <c r="T654" s="21">
        <f>IF(A654="NA","",VLOOKUP(A654,PCN!A$2:Q$9999,11,FALSE))</f>
        <v>0</v>
      </c>
      <c r="U654" s="21">
        <f>IF(A654="NA","",VLOOKUP(A654,PCN!A$2:Q$9999,12,FALSE))</f>
        <v>0</v>
      </c>
      <c r="V654" s="21">
        <f>IF(A654="NA","",VLOOKUP(A654,PCN!A$2:Q$9999,14,FALSE))</f>
        <v>0</v>
      </c>
      <c r="W654" s="21">
        <f>IF(A654="NA","",VLOOKUP(A654,PCN!A$2:Q$9999,15,FALSE))</f>
        <v>0</v>
      </c>
      <c r="X654" s="21" t="e">
        <f>IF(A654="NA","",VLOOKUP(A654,TN_DOC!A$2:I$9999,8,FALSE))</f>
        <v>#N/A</v>
      </c>
      <c r="Y654" s="21" t="e">
        <f>IF(A654="NA","",VLOOKUP(A654,TN_DOC!A$2:I$9999,9,FALSE))</f>
        <v>#N/A</v>
      </c>
      <c r="Z654" s="3"/>
    </row>
    <row r="655" spans="1:26" x14ac:dyDescent="0.2">
      <c r="A655" s="3">
        <v>11724</v>
      </c>
      <c r="B655" s="10" t="str">
        <f>IF(A655="NA","",VLOOKUP(A655,'QAQC ID Reference Page'!A$2:G$10999,2,FALSE))</f>
        <v>OBS0522</v>
      </c>
      <c r="C655" s="20">
        <f>IF(A655="NA","",VLOOKUP(A655,'QAQC ID Reference Page'!A$2:G$10999,3,FALSE))</f>
        <v>44686</v>
      </c>
      <c r="D655" s="12">
        <f>IF(A655="NA","",VLOOKUP(A655,'QAQC ID Reference Page'!A$2:G$10999,4,FALSE))</f>
        <v>0.55069444444444449</v>
      </c>
      <c r="E655" s="3">
        <f>IF(A655="NA","",VLOOKUP(A655,'QAQC ID Reference Page'!A$2:G$10999,5,FALSE))</f>
        <v>1003</v>
      </c>
      <c r="F655" s="3" t="str">
        <f>IF(A655="NA","",VLOOKUP(A655,'QAQC ID Reference Page'!A$2:G$10999,6,FALSE))</f>
        <v>E1</v>
      </c>
      <c r="G655" s="3" t="str">
        <f>IF(A655="NA","",VLOOKUP(A655,'QAQC ID Reference Page'!A$2:G$10999,7,FALSE))</f>
        <v>S</v>
      </c>
      <c r="H655" s="21">
        <f>IF(A655="NA","",VLOOKUP(A655,'Water Data'!G$2:O$9999,2,FALSE))</f>
        <v>7.26</v>
      </c>
      <c r="I655" s="21">
        <f>IF(A655="NA","",VLOOKUP(A655,'Water Data'!G$2:O$9999,3,FALSE))</f>
        <v>28.2</v>
      </c>
      <c r="J655" s="3">
        <f>IF(A655="NA","",VLOOKUP(A655,'Water Data'!G$2:O$9999,4,FALSE))</f>
        <v>8.34</v>
      </c>
      <c r="K655" s="3">
        <f>IF(A655="NA","",VLOOKUP(A655,'Water Data'!G$2:O$9999,6,FALSE))</f>
        <v>7.94</v>
      </c>
      <c r="L655" s="3">
        <f>IF(A655="NA","",VLOOKUP(A655,'Water Data'!G$2:O$9999,9,FALSE))</f>
        <v>12.34</v>
      </c>
      <c r="M655" s="22">
        <f>IF(A655="NA","",VLOOKUP(A655,Nutrients!A$2:L$9999,8,FALSE))</f>
        <v>-0.16</v>
      </c>
      <c r="N655" s="22">
        <f>IF(A655="NA","",VLOOKUP(A655,Nutrients!A$2:L$9999,9,FALSE))</f>
        <v>0.1</v>
      </c>
      <c r="O655" s="23">
        <f>IF(A655="NA","",VLOOKUP(A655,Nutrients!A$2:L$9999,10,FALSE))</f>
        <v>-1.4E-2</v>
      </c>
      <c r="P655" s="22">
        <f>IF(A655="NA","",VLOOKUP(A655,Nutrients!A$2:L$9999,11,FALSE))</f>
        <v>0.19</v>
      </c>
      <c r="Q655" s="24">
        <f>IF(A655="NA","",VLOOKUP(A655,Nutrients!A$2:L$9999,12,FALSE))</f>
        <v>76.88</v>
      </c>
      <c r="R655" s="26">
        <f>IF(A655="NA","",VLOOKUP(A655,Chla!A$2:O$9999,15,FALSE))</f>
        <v>12.629744000000001</v>
      </c>
      <c r="S655" s="3">
        <f>IF(A655="NA","",VLOOKUP(A655,TSS!A$2:L$9999,12,FALSE))</f>
        <v>36</v>
      </c>
      <c r="T655" s="21">
        <f>IF(A655="NA","",VLOOKUP(A655,PCN!A$2:Q$9999,11,FALSE))</f>
        <v>0</v>
      </c>
      <c r="U655" s="21">
        <f>IF(A655="NA","",VLOOKUP(A655,PCN!A$2:Q$9999,12,FALSE))</f>
        <v>0</v>
      </c>
      <c r="V655" s="21">
        <f>IF(A655="NA","",VLOOKUP(A655,PCN!A$2:Q$9999,14,FALSE))</f>
        <v>0</v>
      </c>
      <c r="W655" s="21">
        <f>IF(A655="NA","",VLOOKUP(A655,PCN!A$2:Q$9999,15,FALSE))</f>
        <v>0</v>
      </c>
      <c r="X655" s="21" t="e">
        <f>IF(A655="NA","",VLOOKUP(A655,TN_DOC!A$2:I$9999,8,FALSE))</f>
        <v>#N/A</v>
      </c>
      <c r="Y655" s="21" t="e">
        <f>IF(A655="NA","",VLOOKUP(A655,TN_DOC!A$2:I$9999,9,FALSE))</f>
        <v>#N/A</v>
      </c>
      <c r="Z655" s="3"/>
    </row>
    <row r="656" spans="1:26" x14ac:dyDescent="0.2">
      <c r="A656" s="3">
        <v>11723</v>
      </c>
      <c r="B656" s="10" t="str">
        <f>IF(A656="NA","",VLOOKUP(A656,'QAQC ID Reference Page'!A$2:G$10999,2,FALSE))</f>
        <v>OBS0522</v>
      </c>
      <c r="C656" s="20">
        <f>IF(A656="NA","",VLOOKUP(A656,'QAQC ID Reference Page'!A$2:G$10999,3,FALSE))</f>
        <v>44686</v>
      </c>
      <c r="D656" s="12">
        <f>IF(A656="NA","",VLOOKUP(A656,'QAQC ID Reference Page'!A$2:G$10999,4,FALSE))</f>
        <v>0.56458333333333333</v>
      </c>
      <c r="E656" s="3">
        <f>IF(A656="NA","",VLOOKUP(A656,'QAQC ID Reference Page'!A$2:G$10999,5,FALSE))</f>
        <v>1028</v>
      </c>
      <c r="F656" s="3" t="str">
        <f>IF(A656="NA","",VLOOKUP(A656,'QAQC ID Reference Page'!A$2:G$10999,6,FALSE))</f>
        <v>D1</v>
      </c>
      <c r="G656" s="3" t="str">
        <f>IF(A656="NA","",VLOOKUP(A656,'QAQC ID Reference Page'!A$2:G$10999,7,FALSE))</f>
        <v>S</v>
      </c>
      <c r="H656" s="21">
        <f>IF(A656="NA","",VLOOKUP(A656,'Water Data'!G$2:O$9999,2,FALSE))</f>
        <v>8.07</v>
      </c>
      <c r="I656" s="21">
        <f>IF(A656="NA","",VLOOKUP(A656,'Water Data'!G$2:O$9999,3,FALSE))</f>
        <v>27.9</v>
      </c>
      <c r="J656" s="3">
        <f>IF(A656="NA","",VLOOKUP(A656,'Water Data'!G$2:O$9999,4,FALSE))</f>
        <v>13.68</v>
      </c>
      <c r="K656" s="3">
        <f>IF(A656="NA","",VLOOKUP(A656,'Water Data'!G$2:O$9999,6,FALSE))</f>
        <v>8.27</v>
      </c>
      <c r="L656" s="3">
        <f>IF(A656="NA","",VLOOKUP(A656,'Water Data'!G$2:O$9999,9,FALSE))</f>
        <v>14.55</v>
      </c>
      <c r="M656" s="22">
        <f>IF(A656="NA","",VLOOKUP(A656,Nutrients!A$2:L$9999,8,FALSE))</f>
        <v>-0.16</v>
      </c>
      <c r="N656" s="22">
        <f>IF(A656="NA","",VLOOKUP(A656,Nutrients!A$2:L$9999,9,FALSE))</f>
        <v>0.23</v>
      </c>
      <c r="O656" s="23">
        <f>IF(A656="NA","",VLOOKUP(A656,Nutrients!A$2:L$9999,10,FALSE))</f>
        <v>-1.6E-2</v>
      </c>
      <c r="P656" s="22">
        <f>IF(A656="NA","",VLOOKUP(A656,Nutrients!A$2:L$9999,11,FALSE))</f>
        <v>0.41</v>
      </c>
      <c r="Q656" s="24">
        <f>IF(A656="NA","",VLOOKUP(A656,Nutrients!A$2:L$9999,12,FALSE))</f>
        <v>57.48</v>
      </c>
      <c r="R656" s="26">
        <f>IF(A656="NA","",VLOOKUP(A656,Chla!A$2:O$9999,15,FALSE))</f>
        <v>7.5568960000000009</v>
      </c>
      <c r="S656" s="3">
        <f>IF(A656="NA","",VLOOKUP(A656,TSS!A$2:L$9999,12,FALSE))</f>
        <v>48</v>
      </c>
      <c r="T656" s="21">
        <f>IF(A656="NA","",VLOOKUP(A656,PCN!A$2:Q$9999,11,FALSE))</f>
        <v>0</v>
      </c>
      <c r="U656" s="21">
        <f>IF(A656="NA","",VLOOKUP(A656,PCN!A$2:Q$9999,12,FALSE))</f>
        <v>0</v>
      </c>
      <c r="V656" s="21">
        <f>IF(A656="NA","",VLOOKUP(A656,PCN!A$2:Q$9999,14,FALSE))</f>
        <v>0</v>
      </c>
      <c r="W656" s="21">
        <f>IF(A656="NA","",VLOOKUP(A656,PCN!A$2:Q$9999,15,FALSE))</f>
        <v>0</v>
      </c>
      <c r="X656" s="21" t="e">
        <f>IF(A656="NA","",VLOOKUP(A656,TN_DOC!A$2:I$9999,8,FALSE))</f>
        <v>#N/A</v>
      </c>
      <c r="Y656" s="21" t="e">
        <f>IF(A656="NA","",VLOOKUP(A656,TN_DOC!A$2:I$9999,9,FALSE))</f>
        <v>#N/A</v>
      </c>
      <c r="Z656" s="3"/>
    </row>
    <row r="657" spans="1:26" x14ac:dyDescent="0.2">
      <c r="A657" s="3">
        <v>11721</v>
      </c>
      <c r="B657" s="10" t="str">
        <f>IF(A657="NA","",VLOOKUP(A657,'QAQC ID Reference Page'!A$2:G$10999,2,FALSE))</f>
        <v>OBS0522</v>
      </c>
      <c r="C657" s="20">
        <f>IF(A657="NA","",VLOOKUP(A657,'QAQC ID Reference Page'!A$2:G$10999,3,FALSE))</f>
        <v>44686</v>
      </c>
      <c r="D657" s="12">
        <f>IF(A657="NA","",VLOOKUP(A657,'QAQC ID Reference Page'!A$2:G$10999,4,FALSE))</f>
        <v>0.56458333333333333</v>
      </c>
      <c r="E657" s="3">
        <f>IF(A657="NA","",VLOOKUP(A657,'QAQC ID Reference Page'!A$2:G$10999,5,FALSE))</f>
        <v>1004</v>
      </c>
      <c r="F657" s="3" t="str">
        <f>IF(A657="NA","",VLOOKUP(A657,'QAQC ID Reference Page'!A$2:G$10999,6,FALSE))</f>
        <v>D1</v>
      </c>
      <c r="G657" s="3" t="str">
        <f>IF(A657="NA","",VLOOKUP(A657,'QAQC ID Reference Page'!A$2:G$10999,7,FALSE))</f>
        <v>B</v>
      </c>
      <c r="H657" s="21">
        <f>IF(A657="NA","",VLOOKUP(A657,'Water Data'!G$2:O$9999,2,FALSE))</f>
        <v>5.24</v>
      </c>
      <c r="I657" s="21">
        <f>IF(A657="NA","",VLOOKUP(A657,'Water Data'!G$2:O$9999,3,FALSE))</f>
        <v>26.7</v>
      </c>
      <c r="J657" s="3">
        <f>IF(A657="NA","",VLOOKUP(A657,'Water Data'!G$2:O$9999,4,FALSE))</f>
        <v>16.809999999999999</v>
      </c>
      <c r="K657" s="3">
        <f>IF(A657="NA","",VLOOKUP(A657,'Water Data'!G$2:O$9999,6,FALSE))</f>
        <v>7.8</v>
      </c>
      <c r="L657" s="3">
        <f>IF(A657="NA","",VLOOKUP(A657,'Water Data'!G$2:O$9999,9,FALSE))</f>
        <v>17.329999999999998</v>
      </c>
      <c r="M657" s="22">
        <f>IF(A657="NA","",VLOOKUP(A657,Nutrients!A$2:L$9999,8,FALSE))</f>
        <v>0.06</v>
      </c>
      <c r="N657" s="22">
        <f>IF(A657="NA","",VLOOKUP(A657,Nutrients!A$2:L$9999,9,FALSE))</f>
        <v>0.09</v>
      </c>
      <c r="O657" s="23">
        <f>IF(A657="NA","",VLOOKUP(A657,Nutrients!A$2:L$9999,10,FALSE))</f>
        <v>-1E-3</v>
      </c>
      <c r="P657" s="22">
        <f>IF(A657="NA","",VLOOKUP(A657,Nutrients!A$2:L$9999,11,FALSE))</f>
        <v>0.93</v>
      </c>
      <c r="Q657" s="24">
        <f>IF(A657="NA","",VLOOKUP(A657,Nutrients!A$2:L$9999,12,FALSE))</f>
        <v>69.02</v>
      </c>
      <c r="R657" s="26">
        <f>IF(A657="NA","",VLOOKUP(A657,Chla!A$2:O$9999,15,FALSE))</f>
        <v>11.680324000000001</v>
      </c>
      <c r="S657" s="3">
        <f>IF(A657="NA","",VLOOKUP(A657,TSS!A$2:L$9999,12,FALSE))</f>
        <v>60</v>
      </c>
      <c r="T657" s="21">
        <f>IF(A657="NA","",VLOOKUP(A657,PCN!A$2:Q$9999,11,FALSE))</f>
        <v>0</v>
      </c>
      <c r="U657" s="21">
        <f>IF(A657="NA","",VLOOKUP(A657,PCN!A$2:Q$9999,12,FALSE))</f>
        <v>0</v>
      </c>
      <c r="V657" s="21">
        <f>IF(A657="NA","",VLOOKUP(A657,PCN!A$2:Q$9999,14,FALSE))</f>
        <v>0</v>
      </c>
      <c r="W657" s="21">
        <f>IF(A657="NA","",VLOOKUP(A657,PCN!A$2:Q$9999,15,FALSE))</f>
        <v>0</v>
      </c>
      <c r="X657" s="21" t="e">
        <f>IF(A657="NA","",VLOOKUP(A657,TN_DOC!A$2:I$9999,8,FALSE))</f>
        <v>#N/A</v>
      </c>
      <c r="Y657" s="21" t="e">
        <f>IF(A657="NA","",VLOOKUP(A657,TN_DOC!A$2:I$9999,9,FALSE))</f>
        <v>#N/A</v>
      </c>
      <c r="Z657" s="3"/>
    </row>
    <row r="658" spans="1:26" x14ac:dyDescent="0.2">
      <c r="A658" s="3">
        <v>11720</v>
      </c>
      <c r="B658" s="10" t="str">
        <f>IF(A658="NA","",VLOOKUP(A658,'QAQC ID Reference Page'!A$2:G$10999,2,FALSE))</f>
        <v>OBS0522</v>
      </c>
      <c r="C658" s="20">
        <f>IF(A658="NA","",VLOOKUP(A658,'QAQC ID Reference Page'!A$2:G$10999,3,FALSE))</f>
        <v>44686</v>
      </c>
      <c r="D658" s="12">
        <f>IF(A658="NA","",VLOOKUP(A658,'QAQC ID Reference Page'!A$2:G$10999,4,FALSE))</f>
        <v>0.58472222222222225</v>
      </c>
      <c r="E658" s="3">
        <f>IF(A658="NA","",VLOOKUP(A658,'QAQC ID Reference Page'!A$2:G$10999,5,FALSE))</f>
        <v>1009</v>
      </c>
      <c r="F658" s="3" t="str">
        <f>IF(A658="NA","",VLOOKUP(A658,'QAQC ID Reference Page'!A$2:G$10999,6,FALSE))</f>
        <v>C1</v>
      </c>
      <c r="G658" s="3" t="str">
        <f>IF(A658="NA","",VLOOKUP(A658,'QAQC ID Reference Page'!A$2:G$10999,7,FALSE))</f>
        <v>S</v>
      </c>
      <c r="H658" s="21">
        <f>IF(A658="NA","",VLOOKUP(A658,'Water Data'!G$2:O$9999,2,FALSE))</f>
        <v>8.06</v>
      </c>
      <c r="I658" s="21">
        <f>IF(A658="NA","",VLOOKUP(A658,'Water Data'!G$2:O$9999,3,FALSE))</f>
        <v>27.9</v>
      </c>
      <c r="J658" s="3">
        <f>IF(A658="NA","",VLOOKUP(A658,'Water Data'!G$2:O$9999,4,FALSE))</f>
        <v>16.23</v>
      </c>
      <c r="K658" s="3">
        <f>IF(A658="NA","",VLOOKUP(A658,'Water Data'!G$2:O$9999,6,FALSE))</f>
        <v>8.2799999999999994</v>
      </c>
      <c r="L658" s="3">
        <f>IF(A658="NA","",VLOOKUP(A658,'Water Data'!G$2:O$9999,9,FALSE))</f>
        <v>15.73</v>
      </c>
      <c r="M658" s="22">
        <f>IF(A658="NA","",VLOOKUP(A658,Nutrients!A$2:L$9999,8,FALSE))</f>
        <v>-0.03</v>
      </c>
      <c r="N658" s="22">
        <f>IF(A658="NA","",VLOOKUP(A658,Nutrients!A$2:L$9999,9,FALSE))</f>
        <v>0.1</v>
      </c>
      <c r="O658" s="23">
        <f>IF(A658="NA","",VLOOKUP(A658,Nutrients!A$2:L$9999,10,FALSE))</f>
        <v>-1.4E-2</v>
      </c>
      <c r="P658" s="22">
        <f>IF(A658="NA","",VLOOKUP(A658,Nutrients!A$2:L$9999,11,FALSE))</f>
        <v>0.63</v>
      </c>
      <c r="Q658" s="24">
        <f>IF(A658="NA","",VLOOKUP(A658,Nutrients!A$2:L$9999,12,FALSE))</f>
        <v>59.77</v>
      </c>
      <c r="R658" s="26">
        <f>IF(A658="NA","",VLOOKUP(A658,Chla!A$2:O$9999,15,FALSE))</f>
        <v>5.4644719999999998</v>
      </c>
      <c r="S658" s="3">
        <f>IF(A658="NA","",VLOOKUP(A658,TSS!A$2:L$9999,12,FALSE))</f>
        <v>68</v>
      </c>
      <c r="T658" s="21">
        <f>IF(A658="NA","",VLOOKUP(A658,PCN!A$2:Q$9999,11,FALSE))</f>
        <v>0</v>
      </c>
      <c r="U658" s="21">
        <f>IF(A658="NA","",VLOOKUP(A658,PCN!A$2:Q$9999,12,FALSE))</f>
        <v>0</v>
      </c>
      <c r="V658" s="21">
        <f>IF(A658="NA","",VLOOKUP(A658,PCN!A$2:Q$9999,14,FALSE))</f>
        <v>0</v>
      </c>
      <c r="W658" s="21">
        <f>IF(A658="NA","",VLOOKUP(A658,PCN!A$2:Q$9999,15,FALSE))</f>
        <v>0</v>
      </c>
      <c r="X658" s="21" t="e">
        <f>IF(A658="NA","",VLOOKUP(A658,TN_DOC!A$2:I$9999,8,FALSE))</f>
        <v>#N/A</v>
      </c>
      <c r="Y658" s="21" t="e">
        <f>IF(A658="NA","",VLOOKUP(A658,TN_DOC!A$2:I$9999,9,FALSE))</f>
        <v>#N/A</v>
      </c>
      <c r="Z658" s="3"/>
    </row>
    <row r="659" spans="1:26" x14ac:dyDescent="0.2">
      <c r="A659" s="3">
        <v>11725</v>
      </c>
      <c r="B659" s="10" t="str">
        <f>IF(A659="NA","",VLOOKUP(A659,'QAQC ID Reference Page'!A$2:G$10999,2,FALSE))</f>
        <v>OBS0522</v>
      </c>
      <c r="C659" s="20">
        <f>IF(A659="NA","",VLOOKUP(A659,'QAQC ID Reference Page'!A$2:G$10999,3,FALSE))</f>
        <v>44686</v>
      </c>
      <c r="D659" s="12">
        <f>IF(A659="NA","",VLOOKUP(A659,'QAQC ID Reference Page'!A$2:G$10999,4,FALSE))</f>
        <v>0.58472222222222225</v>
      </c>
      <c r="E659" s="3">
        <f>IF(A659="NA","",VLOOKUP(A659,'QAQC ID Reference Page'!A$2:G$10999,5,FALSE))</f>
        <v>1020</v>
      </c>
      <c r="F659" s="3" t="str">
        <f>IF(A659="NA","",VLOOKUP(A659,'QAQC ID Reference Page'!A$2:G$10999,6,FALSE))</f>
        <v>C1</v>
      </c>
      <c r="G659" s="3" t="str">
        <f>IF(A659="NA","",VLOOKUP(A659,'QAQC ID Reference Page'!A$2:G$10999,7,FALSE))</f>
        <v>B</v>
      </c>
      <c r="H659" s="21">
        <f>IF(A659="NA","",VLOOKUP(A659,'Water Data'!G$2:O$9999,2,FALSE))</f>
        <v>7.14</v>
      </c>
      <c r="I659" s="21">
        <f>IF(A659="NA","",VLOOKUP(A659,'Water Data'!G$2:O$9999,3,FALSE))</f>
        <v>26.7</v>
      </c>
      <c r="J659" s="3">
        <f>IF(A659="NA","",VLOOKUP(A659,'Water Data'!G$2:O$9999,4,FALSE))</f>
        <v>18.940000000000001</v>
      </c>
      <c r="K659" s="3">
        <f>IF(A659="NA","",VLOOKUP(A659,'Water Data'!G$2:O$9999,6,FALSE))</f>
        <v>8.06</v>
      </c>
      <c r="L659" s="3">
        <f>IF(A659="NA","",VLOOKUP(A659,'Water Data'!G$2:O$9999,9,FALSE))</f>
        <v>17.52</v>
      </c>
      <c r="M659" s="22">
        <f>IF(A659="NA","",VLOOKUP(A659,Nutrients!A$2:L$9999,8,FALSE))</f>
        <v>-0.22</v>
      </c>
      <c r="N659" s="22">
        <f>IF(A659="NA","",VLOOKUP(A659,Nutrients!A$2:L$9999,9,FALSE))</f>
        <v>0.08</v>
      </c>
      <c r="O659" s="23">
        <f>IF(A659="NA","",VLOOKUP(A659,Nutrients!A$2:L$9999,10,FALSE))</f>
        <v>-1.7999999999999999E-2</v>
      </c>
      <c r="P659" s="22">
        <f>IF(A659="NA","",VLOOKUP(A659,Nutrients!A$2:L$9999,11,FALSE))</f>
        <v>0.36</v>
      </c>
      <c r="Q659" s="24">
        <f>IF(A659="NA","",VLOOKUP(A659,Nutrients!A$2:L$9999,12,FALSE))</f>
        <v>15.42</v>
      </c>
      <c r="R659" s="26">
        <f>IF(A659="NA","",VLOOKUP(A659,Chla!A$2:O$9999,15,FALSE))</f>
        <v>6.597264</v>
      </c>
      <c r="S659" s="3">
        <f>IF(A659="NA","",VLOOKUP(A659,TSS!A$2:L$9999,12,FALSE))</f>
        <v>60</v>
      </c>
      <c r="T659" s="21">
        <f>IF(A659="NA","",VLOOKUP(A659,PCN!A$2:Q$9999,11,FALSE))</f>
        <v>0</v>
      </c>
      <c r="U659" s="21">
        <f>IF(A659="NA","",VLOOKUP(A659,PCN!A$2:Q$9999,12,FALSE))</f>
        <v>0</v>
      </c>
      <c r="V659" s="21">
        <f>IF(A659="NA","",VLOOKUP(A659,PCN!A$2:Q$9999,14,FALSE))</f>
        <v>0</v>
      </c>
      <c r="W659" s="21">
        <f>IF(A659="NA","",VLOOKUP(A659,PCN!A$2:Q$9999,15,FALSE))</f>
        <v>0</v>
      </c>
      <c r="X659" s="21" t="e">
        <f>IF(A659="NA","",VLOOKUP(A659,TN_DOC!A$2:I$9999,8,FALSE))</f>
        <v>#N/A</v>
      </c>
      <c r="Y659" s="21" t="e">
        <f>IF(A659="NA","",VLOOKUP(A659,TN_DOC!A$2:I$9999,9,FALSE))</f>
        <v>#N/A</v>
      </c>
      <c r="Z659" s="3"/>
    </row>
    <row r="660" spans="1:26" x14ac:dyDescent="0.2">
      <c r="A660" s="3">
        <v>11804</v>
      </c>
      <c r="B660" s="10" t="str">
        <f>IF(A660="NA","",VLOOKUP(A660,'QAQC ID Reference Page'!A$2:G$10999,2,FALSE))</f>
        <v>OBS0622</v>
      </c>
      <c r="C660" s="20">
        <f>IF(A660="NA","",VLOOKUP(A660,'QAQC ID Reference Page'!A$2:G$10999,3,FALSE))</f>
        <v>44734</v>
      </c>
      <c r="D660" s="12">
        <f>IF(A660="NA","",VLOOKUP(A660,'QAQC ID Reference Page'!A$2:G$10999,4,FALSE))</f>
        <v>0.31111111111111112</v>
      </c>
      <c r="E660" s="3">
        <f>IF(A660="NA","",VLOOKUP(A660,'QAQC ID Reference Page'!A$2:G$10999,5,FALSE))</f>
        <v>1015</v>
      </c>
      <c r="F660" s="3" t="str">
        <f>IF(A660="NA","",VLOOKUP(A660,'QAQC ID Reference Page'!A$2:G$10999,6,FALSE))</f>
        <v>G6</v>
      </c>
      <c r="G660" s="3" t="str">
        <f>IF(A660="NA","",VLOOKUP(A660,'QAQC ID Reference Page'!A$2:G$10999,7,FALSE))</f>
        <v>S</v>
      </c>
      <c r="H660" s="21">
        <f>IF(A660="NA","",VLOOKUP(A660,'Water Data'!G$2:O$9999,2,FALSE))</f>
        <v>5.0599999999999996</v>
      </c>
      <c r="I660" s="21">
        <f>IF(A660="NA","",VLOOKUP(A660,'Water Data'!G$2:O$9999,3,FALSE))</f>
        <v>30.2</v>
      </c>
      <c r="J660" s="3">
        <f>IF(A660="NA","",VLOOKUP(A660,'Water Data'!G$2:O$9999,4,FALSE))</f>
        <v>6.38</v>
      </c>
      <c r="K660" s="3">
        <f>IF(A660="NA","",VLOOKUP(A660,'Water Data'!G$2:O$9999,6,FALSE))</f>
        <v>7.69</v>
      </c>
      <c r="L660" s="3">
        <f>IF(A660="NA","",VLOOKUP(A660,'Water Data'!G$2:O$9999,9,FALSE))</f>
        <v>0</v>
      </c>
      <c r="M660" s="3" t="e">
        <f>IF(A660="NA","",VLOOKUP(A660,Nutrients!A$2:L$9999,8,FALSE))</f>
        <v>#N/A</v>
      </c>
      <c r="N660" s="3" t="e">
        <f>IF(A660="NA","",VLOOKUP(A660,Nutrients!A$2:L$9999,9,FALSE))</f>
        <v>#N/A</v>
      </c>
      <c r="O660" s="3" t="e">
        <f>IF(A660="NA","",VLOOKUP(A660,Nutrients!A$2:L$9999,10,FALSE))</f>
        <v>#N/A</v>
      </c>
      <c r="P660" s="3" t="e">
        <f>IF(A660="NA","",VLOOKUP(A660,Nutrients!A$2:L$9999,11,FALSE))</f>
        <v>#N/A</v>
      </c>
      <c r="Q660" s="21" t="e">
        <f>IF(A660="NA","",VLOOKUP(A660,Nutrients!A$2:L$9999,12,FALSE))</f>
        <v>#N/A</v>
      </c>
      <c r="R660" s="26">
        <f>IF(A660="NA","",VLOOKUP(A660,Chla!A$2:O$9999,15,FALSE))</f>
        <v>28.344683999999997</v>
      </c>
      <c r="S660" s="3">
        <f>IF(A660="NA","",VLOOKUP(A660,TSS!A$2:L$9999,12,FALSE))</f>
        <v>12</v>
      </c>
      <c r="T660" s="21" t="e">
        <f>IF(A660="NA","",VLOOKUP(A660,PCN!A$2:Q$9999,11,FALSE))</f>
        <v>#N/A</v>
      </c>
      <c r="U660" s="21" t="e">
        <f>IF(A660="NA","",VLOOKUP(A660,PCN!A$2:Q$9999,12,FALSE))</f>
        <v>#N/A</v>
      </c>
      <c r="V660" s="21" t="e">
        <f>IF(A660="NA","",VLOOKUP(A660,PCN!A$2:Q$9999,14,FALSE))</f>
        <v>#N/A</v>
      </c>
      <c r="W660" s="21" t="e">
        <f>IF(A660="NA","",VLOOKUP(A660,PCN!A$2:Q$9999,15,FALSE))</f>
        <v>#N/A</v>
      </c>
      <c r="X660" s="21" t="e">
        <f>IF(A660="NA","",VLOOKUP(A660,TN_DOC!A$2:I$9999,8,FALSE))</f>
        <v>#N/A</v>
      </c>
      <c r="Y660" s="21" t="e">
        <f>IF(A660="NA","",VLOOKUP(A660,TN_DOC!A$2:I$9999,9,FALSE))</f>
        <v>#N/A</v>
      </c>
      <c r="Z660" s="3"/>
    </row>
    <row r="661" spans="1:26" x14ac:dyDescent="0.2">
      <c r="A661" s="3">
        <v>11805</v>
      </c>
      <c r="B661" s="10" t="str">
        <f>IF(A661="NA","",VLOOKUP(A661,'QAQC ID Reference Page'!A$2:G$10999,2,FALSE))</f>
        <v>OBS0622</v>
      </c>
      <c r="C661" s="20">
        <f>IF(A661="NA","",VLOOKUP(A661,'QAQC ID Reference Page'!A$2:G$10999,3,FALSE))</f>
        <v>44734</v>
      </c>
      <c r="D661" s="12">
        <f>IF(A661="NA","",VLOOKUP(A661,'QAQC ID Reference Page'!A$2:G$10999,4,FALSE))</f>
        <v>0.31111111111111112</v>
      </c>
      <c r="E661" s="3">
        <f>IF(A661="NA","",VLOOKUP(A661,'QAQC ID Reference Page'!A$2:G$10999,5,FALSE))</f>
        <v>1029</v>
      </c>
      <c r="F661" s="3" t="str">
        <f>IF(A661="NA","",VLOOKUP(A661,'QAQC ID Reference Page'!A$2:G$10999,6,FALSE))</f>
        <v>G6</v>
      </c>
      <c r="G661" s="3" t="str">
        <f>IF(A661="NA","",VLOOKUP(A661,'QAQC ID Reference Page'!A$2:G$10999,7,FALSE))</f>
        <v>B</v>
      </c>
      <c r="H661" s="21">
        <f>IF(A661="NA","",VLOOKUP(A661,'Water Data'!G$2:O$9999,2,FALSE))</f>
        <v>2.72</v>
      </c>
      <c r="I661" s="21">
        <f>IF(A661="NA","",VLOOKUP(A661,'Water Data'!G$2:O$9999,3,FALSE))</f>
        <v>29</v>
      </c>
      <c r="J661" s="3">
        <f>IF(A661="NA","",VLOOKUP(A661,'Water Data'!G$2:O$9999,4,FALSE))</f>
        <v>8.4600000000000009</v>
      </c>
      <c r="K661" s="3">
        <f>IF(A661="NA","",VLOOKUP(A661,'Water Data'!G$2:O$9999,6,FALSE))</f>
        <v>7.27</v>
      </c>
      <c r="L661" s="3">
        <f>IF(A661="NA","",VLOOKUP(A661,'Water Data'!G$2:O$9999,9,FALSE))</f>
        <v>0</v>
      </c>
      <c r="M661" s="3" t="e">
        <f>IF(A661="NA","",VLOOKUP(A661,Nutrients!A$2:L$9999,8,FALSE))</f>
        <v>#N/A</v>
      </c>
      <c r="N661" s="3" t="e">
        <f>IF(A661="NA","",VLOOKUP(A661,Nutrients!A$2:L$9999,9,FALSE))</f>
        <v>#N/A</v>
      </c>
      <c r="O661" s="3" t="e">
        <f>IF(A661="NA","",VLOOKUP(A661,Nutrients!A$2:L$9999,10,FALSE))</f>
        <v>#N/A</v>
      </c>
      <c r="P661" s="3" t="e">
        <f>IF(A661="NA","",VLOOKUP(A661,Nutrients!A$2:L$9999,11,FALSE))</f>
        <v>#N/A</v>
      </c>
      <c r="Q661" s="21" t="e">
        <f>IF(A661="NA","",VLOOKUP(A661,Nutrients!A$2:L$9999,12,FALSE))</f>
        <v>#N/A</v>
      </c>
      <c r="R661" s="26">
        <f>IF(A661="NA","",VLOOKUP(A661,Chla!A$2:O$9999,15,FALSE))</f>
        <v>18.350244</v>
      </c>
      <c r="S661" s="3">
        <f>IF(A661="NA","",VLOOKUP(A661,TSS!A$2:L$9999,12,FALSE))</f>
        <v>24</v>
      </c>
      <c r="T661" s="21" t="e">
        <f>IF(A661="NA","",VLOOKUP(A661,PCN!A$2:Q$9999,11,FALSE))</f>
        <v>#N/A</v>
      </c>
      <c r="U661" s="21" t="e">
        <f>IF(A661="NA","",VLOOKUP(A661,PCN!A$2:Q$9999,12,FALSE))</f>
        <v>#N/A</v>
      </c>
      <c r="V661" s="21" t="e">
        <f>IF(A661="NA","",VLOOKUP(A661,PCN!A$2:Q$9999,14,FALSE))</f>
        <v>#N/A</v>
      </c>
      <c r="W661" s="21" t="e">
        <f>IF(A661="NA","",VLOOKUP(A661,PCN!A$2:Q$9999,15,FALSE))</f>
        <v>#N/A</v>
      </c>
      <c r="X661" s="21" t="e">
        <f>IF(A661="NA","",VLOOKUP(A661,TN_DOC!A$2:I$9999,8,FALSE))</f>
        <v>#N/A</v>
      </c>
      <c r="Y661" s="21" t="e">
        <f>IF(A661="NA","",VLOOKUP(A661,TN_DOC!A$2:I$9999,9,FALSE))</f>
        <v>#N/A</v>
      </c>
      <c r="Z661" s="3"/>
    </row>
    <row r="662" spans="1:26" x14ac:dyDescent="0.2">
      <c r="A662" s="3">
        <v>11803</v>
      </c>
      <c r="B662" s="10" t="str">
        <f>IF(A662="NA","",VLOOKUP(A662,'QAQC ID Reference Page'!A$2:G$10999,2,FALSE))</f>
        <v>OBS0622</v>
      </c>
      <c r="C662" s="20">
        <f>IF(A662="NA","",VLOOKUP(A662,'QAQC ID Reference Page'!A$2:G$10999,3,FALSE))</f>
        <v>44734</v>
      </c>
      <c r="D662" s="12">
        <f>IF(A662="NA","",VLOOKUP(A662,'QAQC ID Reference Page'!A$2:G$10999,4,FALSE))</f>
        <v>0.32777777777777778</v>
      </c>
      <c r="E662" s="3">
        <f>IF(A662="NA","",VLOOKUP(A662,'QAQC ID Reference Page'!A$2:G$10999,5,FALSE))</f>
        <v>1011</v>
      </c>
      <c r="F662" s="3" t="str">
        <f>IF(A662="NA","",VLOOKUP(A662,'QAQC ID Reference Page'!A$2:G$10999,6,FALSE))</f>
        <v>DR</v>
      </c>
      <c r="G662" s="3" t="str">
        <f>IF(A662="NA","",VLOOKUP(A662,'QAQC ID Reference Page'!A$2:G$10999,7,FALSE))</f>
        <v>S</v>
      </c>
      <c r="H662" s="21">
        <f>IF(A662="NA","",VLOOKUP(A662,'Water Data'!G$2:O$9999,2,FALSE))</f>
        <v>6.42</v>
      </c>
      <c r="I662" s="21">
        <f>IF(A662="NA","",VLOOKUP(A662,'Water Data'!G$2:O$9999,3,FALSE))</f>
        <v>30.7</v>
      </c>
      <c r="J662" s="3">
        <f>IF(A662="NA","",VLOOKUP(A662,'Water Data'!G$2:O$9999,4,FALSE))</f>
        <v>4.1100000000000003</v>
      </c>
      <c r="K662" s="3">
        <f>IF(A662="NA","",VLOOKUP(A662,'Water Data'!G$2:O$9999,6,FALSE))</f>
        <v>7.66</v>
      </c>
      <c r="L662" s="3">
        <f>IF(A662="NA","",VLOOKUP(A662,'Water Data'!G$2:O$9999,9,FALSE))</f>
        <v>0</v>
      </c>
      <c r="M662" s="3" t="e">
        <f>IF(A662="NA","",VLOOKUP(A662,Nutrients!A$2:L$9999,8,FALSE))</f>
        <v>#N/A</v>
      </c>
      <c r="N662" s="3" t="e">
        <f>IF(A662="NA","",VLOOKUP(A662,Nutrients!A$2:L$9999,9,FALSE))</f>
        <v>#N/A</v>
      </c>
      <c r="O662" s="3" t="e">
        <f>IF(A662="NA","",VLOOKUP(A662,Nutrients!A$2:L$9999,10,FALSE))</f>
        <v>#N/A</v>
      </c>
      <c r="P662" s="3" t="e">
        <f>IF(A662="NA","",VLOOKUP(A662,Nutrients!A$2:L$9999,11,FALSE))</f>
        <v>#N/A</v>
      </c>
      <c r="Q662" s="21" t="e">
        <f>IF(A662="NA","",VLOOKUP(A662,Nutrients!A$2:L$9999,12,FALSE))</f>
        <v>#N/A</v>
      </c>
      <c r="R662" s="26">
        <f>IF(A662="NA","",VLOOKUP(A662,Chla!A$2:O$9999,15,FALSE))</f>
        <v>30.472332000000002</v>
      </c>
      <c r="S662" s="3">
        <f>IF(A662="NA","",VLOOKUP(A662,TSS!A$2:L$9999,12,FALSE))</f>
        <v>16</v>
      </c>
      <c r="T662" s="21" t="e">
        <f>IF(A662="NA","",VLOOKUP(A662,PCN!A$2:Q$9999,11,FALSE))</f>
        <v>#N/A</v>
      </c>
      <c r="U662" s="21" t="e">
        <f>IF(A662="NA","",VLOOKUP(A662,PCN!A$2:Q$9999,12,FALSE))</f>
        <v>#N/A</v>
      </c>
      <c r="V662" s="21" t="e">
        <f>IF(A662="NA","",VLOOKUP(A662,PCN!A$2:Q$9999,14,FALSE))</f>
        <v>#N/A</v>
      </c>
      <c r="W662" s="21" t="e">
        <f>IF(A662="NA","",VLOOKUP(A662,PCN!A$2:Q$9999,15,FALSE))</f>
        <v>#N/A</v>
      </c>
      <c r="X662" s="21" t="e">
        <f>IF(A662="NA","",VLOOKUP(A662,TN_DOC!A$2:I$9999,8,FALSE))</f>
        <v>#N/A</v>
      </c>
      <c r="Y662" s="21" t="e">
        <f>IF(A662="NA","",VLOOKUP(A662,TN_DOC!A$2:I$9999,9,FALSE))</f>
        <v>#N/A</v>
      </c>
      <c r="Z662" s="3"/>
    </row>
    <row r="663" spans="1:26" x14ac:dyDescent="0.2">
      <c r="A663" s="3">
        <v>11810</v>
      </c>
      <c r="B663" s="10" t="str">
        <f>IF(A663="NA","",VLOOKUP(A663,'QAQC ID Reference Page'!A$2:G$10999,2,FALSE))</f>
        <v>OBS0622</v>
      </c>
      <c r="C663" s="20">
        <f>IF(A663="NA","",VLOOKUP(A663,'QAQC ID Reference Page'!A$2:G$10999,3,FALSE))</f>
        <v>44734</v>
      </c>
      <c r="D663" s="12">
        <f>IF(A663="NA","",VLOOKUP(A663,'QAQC ID Reference Page'!A$2:G$10999,4,FALSE))</f>
        <v>0.35833333333333334</v>
      </c>
      <c r="E663" s="3">
        <f>IF(A663="NA","",VLOOKUP(A663,'QAQC ID Reference Page'!A$2:G$10999,5,FALSE))</f>
        <v>1016</v>
      </c>
      <c r="F663" s="3" t="str">
        <f>IF(A663="NA","",VLOOKUP(A663,'QAQC ID Reference Page'!A$2:G$10999,6,FALSE))</f>
        <v>MR</v>
      </c>
      <c r="G663" s="3" t="str">
        <f>IF(A663="NA","",VLOOKUP(A663,'QAQC ID Reference Page'!A$2:G$10999,7,FALSE))</f>
        <v>S</v>
      </c>
      <c r="H663" s="21">
        <f>IF(A663="NA","",VLOOKUP(A663,'Water Data'!G$2:O$9999,2,FALSE))</f>
        <v>7.87</v>
      </c>
      <c r="I663" s="21">
        <f>IF(A663="NA","",VLOOKUP(A663,'Water Data'!G$2:O$9999,3,FALSE))</f>
        <v>31</v>
      </c>
      <c r="J663" s="3">
        <f>IF(A663="NA","",VLOOKUP(A663,'Water Data'!G$2:O$9999,4,FALSE))</f>
        <v>3.89</v>
      </c>
      <c r="K663" s="3">
        <f>IF(A663="NA","",VLOOKUP(A663,'Water Data'!G$2:O$9999,6,FALSE))</f>
        <v>7.77</v>
      </c>
      <c r="L663" s="3">
        <f>IF(A663="NA","",VLOOKUP(A663,'Water Data'!G$2:O$9999,9,FALSE))</f>
        <v>0</v>
      </c>
      <c r="M663" s="3" t="e">
        <f>IF(A663="NA","",VLOOKUP(A663,Nutrients!A$2:L$9999,8,FALSE))</f>
        <v>#N/A</v>
      </c>
      <c r="N663" s="3" t="e">
        <f>IF(A663="NA","",VLOOKUP(A663,Nutrients!A$2:L$9999,9,FALSE))</f>
        <v>#N/A</v>
      </c>
      <c r="O663" s="3" t="e">
        <f>IF(A663="NA","",VLOOKUP(A663,Nutrients!A$2:L$9999,10,FALSE))</f>
        <v>#N/A</v>
      </c>
      <c r="P663" s="3" t="e">
        <f>IF(A663="NA","",VLOOKUP(A663,Nutrients!A$2:L$9999,11,FALSE))</f>
        <v>#N/A</v>
      </c>
      <c r="Q663" s="21" t="e">
        <f>IF(A663="NA","",VLOOKUP(A663,Nutrients!A$2:L$9999,12,FALSE))</f>
        <v>#N/A</v>
      </c>
      <c r="R663" s="26">
        <f>IF(A663="NA","",VLOOKUP(A663,Chla!A$2:O$9999,15,FALSE))</f>
        <v>21.203832000000002</v>
      </c>
      <c r="S663" s="3">
        <f>IF(A663="NA","",VLOOKUP(A663,TSS!A$2:L$9999,12,FALSE))</f>
        <v>32</v>
      </c>
      <c r="T663" s="21" t="e">
        <f>IF(A663="NA","",VLOOKUP(A663,PCN!A$2:Q$9999,11,FALSE))</f>
        <v>#N/A</v>
      </c>
      <c r="U663" s="21" t="e">
        <f>IF(A663="NA","",VLOOKUP(A663,PCN!A$2:Q$9999,12,FALSE))</f>
        <v>#N/A</v>
      </c>
      <c r="V663" s="21" t="e">
        <f>IF(A663="NA","",VLOOKUP(A663,PCN!A$2:Q$9999,14,FALSE))</f>
        <v>#N/A</v>
      </c>
      <c r="W663" s="21" t="e">
        <f>IF(A663="NA","",VLOOKUP(A663,PCN!A$2:Q$9999,15,FALSE))</f>
        <v>#N/A</v>
      </c>
      <c r="X663" s="21" t="e">
        <f>IF(A663="NA","",VLOOKUP(A663,TN_DOC!A$2:I$9999,8,FALSE))</f>
        <v>#N/A</v>
      </c>
      <c r="Y663" s="21" t="e">
        <f>IF(A663="NA","",VLOOKUP(A663,TN_DOC!A$2:I$9999,9,FALSE))</f>
        <v>#N/A</v>
      </c>
      <c r="Z663" s="3"/>
    </row>
    <row r="664" spans="1:26" x14ac:dyDescent="0.2">
      <c r="A664" s="3">
        <v>11809</v>
      </c>
      <c r="B664" s="10" t="str">
        <f>IF(A664="NA","",VLOOKUP(A664,'QAQC ID Reference Page'!A$2:G$10999,2,FALSE))</f>
        <v>OBS0622</v>
      </c>
      <c r="C664" s="20">
        <f>IF(A664="NA","",VLOOKUP(A664,'QAQC ID Reference Page'!A$2:G$10999,3,FALSE))</f>
        <v>44734</v>
      </c>
      <c r="D664" s="12">
        <f>IF(A664="NA","",VLOOKUP(A664,'QAQC ID Reference Page'!A$2:G$10999,4,FALSE))</f>
        <v>0.35833333333333334</v>
      </c>
      <c r="E664" s="3">
        <f>IF(A664="NA","",VLOOKUP(A664,'QAQC ID Reference Page'!A$2:G$10999,5,FALSE))</f>
        <v>1022</v>
      </c>
      <c r="F664" s="3" t="str">
        <f>IF(A664="NA","",VLOOKUP(A664,'QAQC ID Reference Page'!A$2:G$10999,6,FALSE))</f>
        <v>MR</v>
      </c>
      <c r="G664" s="3" t="str">
        <f>IF(A664="NA","",VLOOKUP(A664,'QAQC ID Reference Page'!A$2:G$10999,7,FALSE))</f>
        <v>B</v>
      </c>
      <c r="H664" s="21">
        <f>IF(A664="NA","",VLOOKUP(A664,'Water Data'!G$2:O$9999,2,FALSE))</f>
        <v>4.66</v>
      </c>
      <c r="I664" s="21">
        <f>IF(A664="NA","",VLOOKUP(A664,'Water Data'!G$2:O$9999,3,FALSE))</f>
        <v>29.7</v>
      </c>
      <c r="J664" s="3">
        <f>IF(A664="NA","",VLOOKUP(A664,'Water Data'!G$2:O$9999,4,FALSE))</f>
        <v>19.38</v>
      </c>
      <c r="K664" s="3">
        <f>IF(A664="NA","",VLOOKUP(A664,'Water Data'!G$2:O$9999,6,FALSE))</f>
        <v>7.79</v>
      </c>
      <c r="L664" s="3">
        <f>IF(A664="NA","",VLOOKUP(A664,'Water Data'!G$2:O$9999,9,FALSE))</f>
        <v>0</v>
      </c>
      <c r="M664" s="3" t="e">
        <f>IF(A664="NA","",VLOOKUP(A664,Nutrients!A$2:L$9999,8,FALSE))</f>
        <v>#N/A</v>
      </c>
      <c r="N664" s="3" t="e">
        <f>IF(A664="NA","",VLOOKUP(A664,Nutrients!A$2:L$9999,9,FALSE))</f>
        <v>#N/A</v>
      </c>
      <c r="O664" s="3" t="e">
        <f>IF(A664="NA","",VLOOKUP(A664,Nutrients!A$2:L$9999,10,FALSE))</f>
        <v>#N/A</v>
      </c>
      <c r="P664" s="3" t="e">
        <f>IF(A664="NA","",VLOOKUP(A664,Nutrients!A$2:L$9999,11,FALSE))</f>
        <v>#N/A</v>
      </c>
      <c r="Q664" s="21" t="e">
        <f>IF(A664="NA","",VLOOKUP(A664,Nutrients!A$2:L$9999,12,FALSE))</f>
        <v>#N/A</v>
      </c>
      <c r="R664" s="26">
        <f>IF(A664="NA","",VLOOKUP(A664,Chla!A$2:O$9999,15,FALSE))</f>
        <v>7.1629240000000003</v>
      </c>
      <c r="S664" s="3">
        <f>IF(A664="NA","",VLOOKUP(A664,TSS!A$2:L$9999,12,FALSE))</f>
        <v>68</v>
      </c>
      <c r="T664" s="21" t="e">
        <f>IF(A664="NA","",VLOOKUP(A664,PCN!A$2:Q$9999,11,FALSE))</f>
        <v>#N/A</v>
      </c>
      <c r="U664" s="21" t="e">
        <f>IF(A664="NA","",VLOOKUP(A664,PCN!A$2:Q$9999,12,FALSE))</f>
        <v>#N/A</v>
      </c>
      <c r="V664" s="21" t="e">
        <f>IF(A664="NA","",VLOOKUP(A664,PCN!A$2:Q$9999,14,FALSE))</f>
        <v>#N/A</v>
      </c>
      <c r="W664" s="21" t="e">
        <f>IF(A664="NA","",VLOOKUP(A664,PCN!A$2:Q$9999,15,FALSE))</f>
        <v>#N/A</v>
      </c>
      <c r="X664" s="21" t="e">
        <f>IF(A664="NA","",VLOOKUP(A664,TN_DOC!A$2:I$9999,8,FALSE))</f>
        <v>#N/A</v>
      </c>
      <c r="Y664" s="21" t="e">
        <f>IF(A664="NA","",VLOOKUP(A664,TN_DOC!A$2:I$9999,9,FALSE))</f>
        <v>#N/A</v>
      </c>
      <c r="Z664" s="3"/>
    </row>
    <row r="665" spans="1:26" x14ac:dyDescent="0.2">
      <c r="A665" s="10">
        <v>11808</v>
      </c>
      <c r="B665" s="10" t="str">
        <f>IF(A665="NA","",VLOOKUP(A665,'QAQC ID Reference Page'!A$2:G$10999,2,FALSE))</f>
        <v>OBS0622</v>
      </c>
      <c r="C665" s="20">
        <f>IF(A665="NA","",VLOOKUP(A665,'QAQC ID Reference Page'!A$2:G$10999,3,FALSE))</f>
        <v>44734</v>
      </c>
      <c r="D665" s="12">
        <f>IF(A665="NA","",VLOOKUP(A665,'QAQC ID Reference Page'!A$2:G$10999,4,FALSE))</f>
        <v>0.36944444444444446</v>
      </c>
      <c r="E665" s="3">
        <f>IF(A665="NA","",VLOOKUP(A665,'QAQC ID Reference Page'!A$2:G$10999,5,FALSE))</f>
        <v>1025</v>
      </c>
      <c r="F665" s="3" t="str">
        <f>IF(A665="NA","",VLOOKUP(A665,'QAQC ID Reference Page'!A$2:G$10999,6,FALSE))</f>
        <v>TR</v>
      </c>
      <c r="G665" s="3" t="str">
        <f>IF(A665="NA","",VLOOKUP(A665,'QAQC ID Reference Page'!A$2:G$10999,7,FALSE))</f>
        <v>S</v>
      </c>
      <c r="H665" s="21">
        <f>IF(A665="NA","",VLOOKUP(A665,'Water Data'!G$2:O$9999,2,FALSE))</f>
        <v>9.4499999999999993</v>
      </c>
      <c r="I665" s="21">
        <f>IF(A665="NA","",VLOOKUP(A665,'Water Data'!G$2:O$9999,3,FALSE))</f>
        <v>30.8</v>
      </c>
      <c r="J665" s="3">
        <f>IF(A665="NA","",VLOOKUP(A665,'Water Data'!G$2:O$9999,4,FALSE))</f>
        <v>0.69</v>
      </c>
      <c r="K665" s="3">
        <f>IF(A665="NA","",VLOOKUP(A665,'Water Data'!G$2:O$9999,6,FALSE))</f>
        <v>8.7799999999999994</v>
      </c>
      <c r="L665" s="3">
        <f>IF(A665="NA","",VLOOKUP(A665,'Water Data'!G$2:O$9999,9,FALSE))</f>
        <v>0</v>
      </c>
      <c r="M665" s="3" t="e">
        <f>IF(A665="NA","",VLOOKUP(A665,Nutrients!A$2:L$9999,8,FALSE))</f>
        <v>#N/A</v>
      </c>
      <c r="N665" s="3" t="e">
        <f>IF(A665="NA","",VLOOKUP(A665,Nutrients!A$2:L$9999,9,FALSE))</f>
        <v>#N/A</v>
      </c>
      <c r="O665" s="3" t="e">
        <f>IF(A665="NA","",VLOOKUP(A665,Nutrients!A$2:L$9999,10,FALSE))</f>
        <v>#N/A</v>
      </c>
      <c r="P665" s="3" t="e">
        <f>IF(A665="NA","",VLOOKUP(A665,Nutrients!A$2:L$9999,11,FALSE))</f>
        <v>#N/A</v>
      </c>
      <c r="Q665" s="21" t="e">
        <f>IF(A665="NA","",VLOOKUP(A665,Nutrients!A$2:L$9999,12,FALSE))</f>
        <v>#N/A</v>
      </c>
      <c r="R665" s="26">
        <f>IF(A665="NA","",VLOOKUP(A665,Chla!A$2:O$9999,15,FALSE))</f>
        <v>32.147987999999998</v>
      </c>
      <c r="S665" s="3">
        <f>IF(A665="NA","",VLOOKUP(A665,TSS!A$2:L$9999,12,FALSE))</f>
        <v>8</v>
      </c>
      <c r="T665" s="21" t="e">
        <f>IF(A665="NA","",VLOOKUP(A665,PCN!A$2:Q$9999,11,FALSE))</f>
        <v>#N/A</v>
      </c>
      <c r="U665" s="21" t="e">
        <f>IF(A665="NA","",VLOOKUP(A665,PCN!A$2:Q$9999,12,FALSE))</f>
        <v>#N/A</v>
      </c>
      <c r="V665" s="21" t="e">
        <f>IF(A665="NA","",VLOOKUP(A665,PCN!A$2:Q$9999,14,FALSE))</f>
        <v>#N/A</v>
      </c>
      <c r="W665" s="21" t="e">
        <f>IF(A665="NA","",VLOOKUP(A665,PCN!A$2:Q$9999,15,FALSE))</f>
        <v>#N/A</v>
      </c>
      <c r="X665" s="21" t="e">
        <f>IF(A665="NA","",VLOOKUP(A665,TN_DOC!A$2:I$9999,8,FALSE))</f>
        <v>#N/A</v>
      </c>
      <c r="Y665" s="21" t="e">
        <f>IF(A665="NA","",VLOOKUP(A665,TN_DOC!A$2:I$9999,9,FALSE))</f>
        <v>#N/A</v>
      </c>
      <c r="Z665" s="3"/>
    </row>
    <row r="666" spans="1:26" x14ac:dyDescent="0.2">
      <c r="A666" s="3">
        <v>11806</v>
      </c>
      <c r="B666" s="10" t="str">
        <f>IF(A666="NA","",VLOOKUP(A666,'QAQC ID Reference Page'!A$2:G$10999,2,FALSE))</f>
        <v>OBS0622</v>
      </c>
      <c r="C666" s="20">
        <f>IF(A666="NA","",VLOOKUP(A666,'QAQC ID Reference Page'!A$2:G$10999,3,FALSE))</f>
        <v>44734</v>
      </c>
      <c r="D666" s="12">
        <f>IF(A666="NA","",VLOOKUP(A666,'QAQC ID Reference Page'!A$2:G$10999,4,FALSE))</f>
        <v>0.38611111111111113</v>
      </c>
      <c r="E666" s="3">
        <f>IF(A666="NA","",VLOOKUP(A666,'QAQC ID Reference Page'!A$2:G$10999,5,FALSE))</f>
        <v>1039</v>
      </c>
      <c r="F666" s="3" t="str">
        <f>IF(A666="NA","",VLOOKUP(A666,'QAQC ID Reference Page'!A$2:G$10999,6,FALSE))</f>
        <v>TR-UP</v>
      </c>
      <c r="G666" s="3" t="str">
        <f>IF(A666="NA","",VLOOKUP(A666,'QAQC ID Reference Page'!A$2:G$10999,7,FALSE))</f>
        <v>S</v>
      </c>
      <c r="H666" s="21">
        <f>IF(A666="NA","",VLOOKUP(A666,'Water Data'!G$2:O$9999,2,FALSE))</f>
        <v>8.7799999999999994</v>
      </c>
      <c r="I666" s="21">
        <f>IF(A666="NA","",VLOOKUP(A666,'Water Data'!G$2:O$9999,3,FALSE))</f>
        <v>31.2</v>
      </c>
      <c r="J666" s="3">
        <f>IF(A666="NA","",VLOOKUP(A666,'Water Data'!G$2:O$9999,4,FALSE))</f>
        <v>0.25</v>
      </c>
      <c r="K666" s="3">
        <f>IF(A666="NA","",VLOOKUP(A666,'Water Data'!G$2:O$9999,6,FALSE))</f>
        <v>7.81</v>
      </c>
      <c r="L666" s="3">
        <f>IF(A666="NA","",VLOOKUP(A666,'Water Data'!G$2:O$9999,9,FALSE))</f>
        <v>0</v>
      </c>
      <c r="M666" s="3" t="e">
        <f>IF(A666="NA","",VLOOKUP(A666,Nutrients!A$2:L$9999,8,FALSE))</f>
        <v>#N/A</v>
      </c>
      <c r="N666" s="3" t="e">
        <f>IF(A666="NA","",VLOOKUP(A666,Nutrients!A$2:L$9999,9,FALSE))</f>
        <v>#N/A</v>
      </c>
      <c r="O666" s="3" t="e">
        <f>IF(A666="NA","",VLOOKUP(A666,Nutrients!A$2:L$9999,10,FALSE))</f>
        <v>#N/A</v>
      </c>
      <c r="P666" s="3" t="e">
        <f>IF(A666="NA","",VLOOKUP(A666,Nutrients!A$2:L$9999,11,FALSE))</f>
        <v>#N/A</v>
      </c>
      <c r="Q666" s="21" t="e">
        <f>IF(A666="NA","",VLOOKUP(A666,Nutrients!A$2:L$9999,12,FALSE))</f>
        <v>#N/A</v>
      </c>
      <c r="R666" s="26">
        <f>IF(A666="NA","",VLOOKUP(A666,Chla!A$2:O$9999,15,FALSE))</f>
        <v>35.546807999999999</v>
      </c>
      <c r="S666" s="3">
        <f>IF(A666="NA","",VLOOKUP(A666,TSS!A$2:L$9999,12,FALSE))</f>
        <v>8</v>
      </c>
      <c r="T666" s="21" t="e">
        <f>IF(A666="NA","",VLOOKUP(A666,PCN!A$2:Q$9999,11,FALSE))</f>
        <v>#N/A</v>
      </c>
      <c r="U666" s="21" t="e">
        <f>IF(A666="NA","",VLOOKUP(A666,PCN!A$2:Q$9999,12,FALSE))</f>
        <v>#N/A</v>
      </c>
      <c r="V666" s="21" t="e">
        <f>IF(A666="NA","",VLOOKUP(A666,PCN!A$2:Q$9999,14,FALSE))</f>
        <v>#N/A</v>
      </c>
      <c r="W666" s="21" t="e">
        <f>IF(A666="NA","",VLOOKUP(A666,PCN!A$2:Q$9999,15,FALSE))</f>
        <v>#N/A</v>
      </c>
      <c r="X666" s="21" t="e">
        <f>IF(A666="NA","",VLOOKUP(A666,TN_DOC!A$2:I$9999,8,FALSE))</f>
        <v>#N/A</v>
      </c>
      <c r="Y666" s="21" t="e">
        <f>IF(A666="NA","",VLOOKUP(A666,TN_DOC!A$2:I$9999,9,FALSE))</f>
        <v>#N/A</v>
      </c>
      <c r="Z666" s="3"/>
    </row>
    <row r="667" spans="1:26" x14ac:dyDescent="0.2">
      <c r="A667" s="3">
        <v>11802</v>
      </c>
      <c r="B667" s="10" t="str">
        <f>IF(A667="NA","",VLOOKUP(A667,'QAQC ID Reference Page'!A$2:G$10999,2,FALSE))</f>
        <v>OBS0622</v>
      </c>
      <c r="C667" s="20">
        <f>IF(A667="NA","",VLOOKUP(A667,'QAQC ID Reference Page'!A$2:G$10999,3,FALSE))</f>
        <v>44734</v>
      </c>
      <c r="D667" s="12">
        <f>IF(A667="NA","",VLOOKUP(A667,'QAQC ID Reference Page'!A$2:G$10999,4,FALSE))</f>
        <v>0.39652777777777776</v>
      </c>
      <c r="E667" s="3">
        <f>IF(A667="NA","",VLOOKUP(A667,'QAQC ID Reference Page'!A$2:G$10999,5,FALSE))</f>
        <v>1005</v>
      </c>
      <c r="F667" s="3" t="str">
        <f>IF(A667="NA","",VLOOKUP(A667,'QAQC ID Reference Page'!A$2:G$10999,6,FALSE))</f>
        <v>AR</v>
      </c>
      <c r="G667" s="3" t="str">
        <f>IF(A667="NA","",VLOOKUP(A667,'QAQC ID Reference Page'!A$2:G$10999,7,FALSE))</f>
        <v>S</v>
      </c>
      <c r="H667" s="21">
        <f>IF(A667="NA","",VLOOKUP(A667,'Water Data'!G$2:O$9999,2,FALSE))</f>
        <v>8.42</v>
      </c>
      <c r="I667" s="21">
        <f>IF(A667="NA","",VLOOKUP(A667,'Water Data'!G$2:O$9999,3,FALSE))</f>
        <v>30.8</v>
      </c>
      <c r="J667" s="3">
        <f>IF(A667="NA","",VLOOKUP(A667,'Water Data'!G$2:O$9999,4,FALSE))</f>
        <v>0.34</v>
      </c>
      <c r="K667" s="3">
        <f>IF(A667="NA","",VLOOKUP(A667,'Water Data'!G$2:O$9999,6,FALSE))</f>
        <v>7.71</v>
      </c>
      <c r="L667" s="3">
        <f>IF(A667="NA","",VLOOKUP(A667,'Water Data'!G$2:O$9999,9,FALSE))</f>
        <v>0</v>
      </c>
      <c r="M667" s="3" t="e">
        <f>IF(A667="NA","",VLOOKUP(A667,Nutrients!A$2:L$9999,8,FALSE))</f>
        <v>#N/A</v>
      </c>
      <c r="N667" s="3" t="e">
        <f>IF(A667="NA","",VLOOKUP(A667,Nutrients!A$2:L$9999,9,FALSE))</f>
        <v>#N/A</v>
      </c>
      <c r="O667" s="3" t="e">
        <f>IF(A667="NA","",VLOOKUP(A667,Nutrients!A$2:L$9999,10,FALSE))</f>
        <v>#N/A</v>
      </c>
      <c r="P667" s="3" t="e">
        <f>IF(A667="NA","",VLOOKUP(A667,Nutrients!A$2:L$9999,11,FALSE))</f>
        <v>#N/A</v>
      </c>
      <c r="Q667" s="21" t="e">
        <f>IF(A667="NA","",VLOOKUP(A667,Nutrients!A$2:L$9999,12,FALSE))</f>
        <v>#N/A</v>
      </c>
      <c r="R667" s="26">
        <f>IF(A667="NA","",VLOOKUP(A667,Chla!A$2:O$9999,15,FALSE))</f>
        <v>33.355668000000001</v>
      </c>
      <c r="S667" s="3">
        <f>IF(A667="NA","",VLOOKUP(A667,TSS!A$2:L$9999,12,FALSE))</f>
        <v>8</v>
      </c>
      <c r="T667" s="21" t="e">
        <f>IF(A667="NA","",VLOOKUP(A667,PCN!A$2:Q$9999,11,FALSE))</f>
        <v>#N/A</v>
      </c>
      <c r="U667" s="21" t="e">
        <f>IF(A667="NA","",VLOOKUP(A667,PCN!A$2:Q$9999,12,FALSE))</f>
        <v>#N/A</v>
      </c>
      <c r="V667" s="21" t="e">
        <f>IF(A667="NA","",VLOOKUP(A667,PCN!A$2:Q$9999,14,FALSE))</f>
        <v>#N/A</v>
      </c>
      <c r="W667" s="21" t="e">
        <f>IF(A667="NA","",VLOOKUP(A667,PCN!A$2:Q$9999,15,FALSE))</f>
        <v>#N/A</v>
      </c>
      <c r="X667" s="21" t="e">
        <f>IF(A667="NA","",VLOOKUP(A667,TN_DOC!A$2:I$9999,8,FALSE))</f>
        <v>#N/A</v>
      </c>
      <c r="Y667" s="21" t="e">
        <f>IF(A667="NA","",VLOOKUP(A667,TN_DOC!A$2:I$9999,9,FALSE))</f>
        <v>#N/A</v>
      </c>
      <c r="Z667" s="3"/>
    </row>
    <row r="668" spans="1:26" x14ac:dyDescent="0.2">
      <c r="A668" s="3">
        <v>11807</v>
      </c>
      <c r="B668" s="10" t="str">
        <f>IF(A668="NA","",VLOOKUP(A668,'QAQC ID Reference Page'!A$2:G$10999,2,FALSE))</f>
        <v>OBS0622</v>
      </c>
      <c r="C668" s="20">
        <f>IF(A668="NA","",VLOOKUP(A668,'QAQC ID Reference Page'!A$2:G$10999,3,FALSE))</f>
        <v>44734</v>
      </c>
      <c r="D668" s="12">
        <f>IF(A668="NA","",VLOOKUP(A668,'QAQC ID Reference Page'!A$2:G$10999,4,FALSE))</f>
        <v>0.40625</v>
      </c>
      <c r="E668" s="3">
        <f>IF(A668="NA","",VLOOKUP(A668,'QAQC ID Reference Page'!A$2:G$10999,5,FALSE))</f>
        <v>1031</v>
      </c>
      <c r="F668" s="3" t="str">
        <f>IF(A668="NA","",VLOOKUP(A668,'QAQC ID Reference Page'!A$2:G$10999,6,FALSE))</f>
        <v>BR</v>
      </c>
      <c r="G668" s="3" t="str">
        <f>IF(A668="NA","",VLOOKUP(A668,'QAQC ID Reference Page'!A$2:G$10999,7,FALSE))</f>
        <v>S</v>
      </c>
      <c r="H668" s="21">
        <f>IF(A668="NA","",VLOOKUP(A668,'Water Data'!G$2:O$9999,2,FALSE))</f>
        <v>8.18</v>
      </c>
      <c r="I668" s="21">
        <f>IF(A668="NA","",VLOOKUP(A668,'Water Data'!G$2:O$9999,3,FALSE))</f>
        <v>31.3</v>
      </c>
      <c r="J668" s="3">
        <f>IF(A668="NA","",VLOOKUP(A668,'Water Data'!G$2:O$9999,4,FALSE))</f>
        <v>0.35</v>
      </c>
      <c r="K668" s="3">
        <f>IF(A668="NA","",VLOOKUP(A668,'Water Data'!G$2:O$9999,6,FALSE))</f>
        <v>7.77</v>
      </c>
      <c r="L668" s="3">
        <f>IF(A668="NA","",VLOOKUP(A668,'Water Data'!G$2:O$9999,9,FALSE))</f>
        <v>0</v>
      </c>
      <c r="M668" s="3" t="e">
        <f>IF(A668="NA","",VLOOKUP(A668,Nutrients!A$2:L$9999,8,FALSE))</f>
        <v>#N/A</v>
      </c>
      <c r="N668" s="3" t="e">
        <f>IF(A668="NA","",VLOOKUP(A668,Nutrients!A$2:L$9999,9,FALSE))</f>
        <v>#N/A</v>
      </c>
      <c r="O668" s="3" t="e">
        <f>IF(A668="NA","",VLOOKUP(A668,Nutrients!A$2:L$9999,10,FALSE))</f>
        <v>#N/A</v>
      </c>
      <c r="P668" s="3" t="e">
        <f>IF(A668="NA","",VLOOKUP(A668,Nutrients!A$2:L$9999,11,FALSE))</f>
        <v>#N/A</v>
      </c>
      <c r="Q668" s="21" t="e">
        <f>IF(A668="NA","",VLOOKUP(A668,Nutrients!A$2:L$9999,12,FALSE))</f>
        <v>#N/A</v>
      </c>
      <c r="R668" s="26">
        <f>IF(A668="NA","",VLOOKUP(A668,Chla!A$2:O$9999,15,FALSE))</f>
        <v>27.611936</v>
      </c>
      <c r="S668" s="3">
        <f>IF(A668="NA","",VLOOKUP(A668,TSS!A$2:L$9999,12,FALSE))</f>
        <v>0</v>
      </c>
      <c r="T668" s="21" t="e">
        <f>IF(A668="NA","",VLOOKUP(A668,PCN!A$2:Q$9999,11,FALSE))</f>
        <v>#N/A</v>
      </c>
      <c r="U668" s="21" t="e">
        <f>IF(A668="NA","",VLOOKUP(A668,PCN!A$2:Q$9999,12,FALSE))</f>
        <v>#N/A</v>
      </c>
      <c r="V668" s="21" t="e">
        <f>IF(A668="NA","",VLOOKUP(A668,PCN!A$2:Q$9999,14,FALSE))</f>
        <v>#N/A</v>
      </c>
      <c r="W668" s="21" t="e">
        <f>IF(A668="NA","",VLOOKUP(A668,PCN!A$2:Q$9999,15,FALSE))</f>
        <v>#N/A</v>
      </c>
      <c r="X668" s="21" t="e">
        <f>IF(A668="NA","",VLOOKUP(A668,TN_DOC!A$2:I$9999,8,FALSE))</f>
        <v>#N/A</v>
      </c>
      <c r="Y668" s="21" t="e">
        <f>IF(A668="NA","",VLOOKUP(A668,TN_DOC!A$2:I$9999,9,FALSE))</f>
        <v>#N/A</v>
      </c>
      <c r="Z668" s="3"/>
    </row>
    <row r="669" spans="1:26" x14ac:dyDescent="0.2">
      <c r="A669" s="3">
        <v>11801</v>
      </c>
      <c r="B669" s="10" t="str">
        <f>IF(A669="NA","",VLOOKUP(A669,'QAQC ID Reference Page'!A$2:G$10999,2,FALSE))</f>
        <v>OBS0622</v>
      </c>
      <c r="C669" s="20">
        <f>IF(A669="NA","",VLOOKUP(A669,'QAQC ID Reference Page'!A$2:G$10999,3,FALSE))</f>
        <v>44734</v>
      </c>
      <c r="D669" s="12">
        <f>IF(A669="NA","",VLOOKUP(A669,'QAQC ID Reference Page'!A$2:G$10999,4,FALSE))</f>
        <v>0.42222222222222222</v>
      </c>
      <c r="E669" s="3">
        <f>IF(A669="NA","",VLOOKUP(A669,'QAQC ID Reference Page'!A$2:G$10999,5,FALSE))</f>
        <v>1035</v>
      </c>
      <c r="F669" s="3" t="str">
        <f>IF(A669="NA","",VLOOKUP(A669,'QAQC ID Reference Page'!A$2:G$10999,6,FALSE))</f>
        <v>I9</v>
      </c>
      <c r="G669" s="3" t="str">
        <f>IF(A669="NA","",VLOOKUP(A669,'QAQC ID Reference Page'!A$2:G$10999,7,FALSE))</f>
        <v>S</v>
      </c>
      <c r="H669" s="21">
        <f>IF(A669="NA","",VLOOKUP(A669,'Water Data'!G$2:O$9999,2,FALSE))</f>
        <v>8.4600000000000009</v>
      </c>
      <c r="I669" s="21">
        <f>IF(A669="NA","",VLOOKUP(A669,'Water Data'!G$2:O$9999,3,FALSE))</f>
        <v>30.3</v>
      </c>
      <c r="J669" s="3">
        <f>IF(A669="NA","",VLOOKUP(A669,'Water Data'!G$2:O$9999,4,FALSE))</f>
        <v>5.45</v>
      </c>
      <c r="K669" s="3">
        <f>IF(A669="NA","",VLOOKUP(A669,'Water Data'!G$2:O$9999,6,FALSE))</f>
        <v>7.87</v>
      </c>
      <c r="L669" s="3">
        <f>IF(A669="NA","",VLOOKUP(A669,'Water Data'!G$2:O$9999,9,FALSE))</f>
        <v>0</v>
      </c>
      <c r="M669" s="3" t="e">
        <f>IF(A669="NA","",VLOOKUP(A669,Nutrients!A$2:L$9999,8,FALSE))</f>
        <v>#N/A</v>
      </c>
      <c r="N669" s="3" t="e">
        <f>IF(A669="NA","",VLOOKUP(A669,Nutrients!A$2:L$9999,9,FALSE))</f>
        <v>#N/A</v>
      </c>
      <c r="O669" s="3" t="e">
        <f>IF(A669="NA","",VLOOKUP(A669,Nutrients!A$2:L$9999,10,FALSE))</f>
        <v>#N/A</v>
      </c>
      <c r="P669" s="3" t="e">
        <f>IF(A669="NA","",VLOOKUP(A669,Nutrients!A$2:L$9999,11,FALSE))</f>
        <v>#N/A</v>
      </c>
      <c r="Q669" s="21" t="e">
        <f>IF(A669="NA","",VLOOKUP(A669,Nutrients!A$2:L$9999,12,FALSE))</f>
        <v>#N/A</v>
      </c>
      <c r="R669" s="26">
        <f>IF(A669="NA","",VLOOKUP(A669,Chla!A$2:O$9999,15,FALSE))</f>
        <v>8.1201879999999989</v>
      </c>
      <c r="S669" s="3">
        <f>IF(A669="NA","",VLOOKUP(A669,TSS!A$2:L$9999,12,FALSE))</f>
        <v>4</v>
      </c>
      <c r="T669" s="21" t="e">
        <f>IF(A669="NA","",VLOOKUP(A669,PCN!A$2:Q$9999,11,FALSE))</f>
        <v>#N/A</v>
      </c>
      <c r="U669" s="21" t="e">
        <f>IF(A669="NA","",VLOOKUP(A669,PCN!A$2:Q$9999,12,FALSE))</f>
        <v>#N/A</v>
      </c>
      <c r="V669" s="21" t="e">
        <f>IF(A669="NA","",VLOOKUP(A669,PCN!A$2:Q$9999,14,FALSE))</f>
        <v>#N/A</v>
      </c>
      <c r="W669" s="21" t="e">
        <f>IF(A669="NA","",VLOOKUP(A669,PCN!A$2:Q$9999,15,FALSE))</f>
        <v>#N/A</v>
      </c>
      <c r="X669" s="21" t="e">
        <f>IF(A669="NA","",VLOOKUP(A669,TN_DOC!A$2:I$9999,8,FALSE))</f>
        <v>#N/A</v>
      </c>
      <c r="Y669" s="21" t="e">
        <f>IF(A669="NA","",VLOOKUP(A669,TN_DOC!A$2:I$9999,9,FALSE))</f>
        <v>#N/A</v>
      </c>
      <c r="Z669" s="3"/>
    </row>
    <row r="670" spans="1:26" x14ac:dyDescent="0.2">
      <c r="A670" s="3">
        <v>11917</v>
      </c>
      <c r="B670" s="10" t="str">
        <f>IF(A670="NA","",VLOOKUP(A670,'QAQC ID Reference Page'!A$2:G$10999,2,FALSE))</f>
        <v>OBS0722</v>
      </c>
      <c r="C670" s="20">
        <f>IF(A670="NA","",VLOOKUP(A670,'QAQC ID Reference Page'!A$2:G$10999,3,FALSE))</f>
        <v>44748</v>
      </c>
      <c r="D670" s="12">
        <f>IF(A670="NA","",VLOOKUP(A670,'QAQC ID Reference Page'!A$2:G$10999,4,FALSE))</f>
        <v>0.27083333333333331</v>
      </c>
      <c r="E670" s="3">
        <f>IF(A670="NA","",VLOOKUP(A670,'QAQC ID Reference Page'!A$2:G$10999,5,FALSE))</f>
        <v>1026</v>
      </c>
      <c r="F670" s="3" t="str">
        <f>IF(A670="NA","",VLOOKUP(A670,'QAQC ID Reference Page'!A$2:G$10999,6,FALSE))</f>
        <v>EFR</v>
      </c>
      <c r="G670" s="3" t="str">
        <f>IF(A670="NA","",VLOOKUP(A670,'QAQC ID Reference Page'!A$2:G$10999,7,FALSE))</f>
        <v>S</v>
      </c>
      <c r="H670" s="21">
        <f>IF(A670="NA","",VLOOKUP(A670,'Water Data'!G$2:O$9999,2,FALSE))</f>
        <v>6.06</v>
      </c>
      <c r="I670" s="21">
        <f>IF(A670="NA","",VLOOKUP(A670,'Water Data'!G$2:O$9999,3,FALSE))</f>
        <v>28</v>
      </c>
      <c r="J670" s="3">
        <f>IF(A670="NA","",VLOOKUP(A670,'Water Data'!G$2:O$9999,4,FALSE))</f>
        <v>9.1999999999999993</v>
      </c>
      <c r="K670" s="3">
        <f>IF(A670="NA","",VLOOKUP(A670,'Water Data'!G$2:O$9999,6,FALSE))</f>
        <v>7.56</v>
      </c>
      <c r="L670" s="3">
        <f>IF(A670="NA","",VLOOKUP(A670,'Water Data'!G$2:O$9999,9,FALSE))</f>
        <v>0</v>
      </c>
      <c r="M670" s="3" t="e">
        <f>IF(A670="NA","",VLOOKUP(A670,Nutrients!A$2:L$9999,8,FALSE))</f>
        <v>#N/A</v>
      </c>
      <c r="N670" s="3" t="e">
        <f>IF(A670="NA","",VLOOKUP(A670,Nutrients!A$2:L$9999,9,FALSE))</f>
        <v>#N/A</v>
      </c>
      <c r="O670" s="3" t="e">
        <f>IF(A670="NA","",VLOOKUP(A670,Nutrients!A$2:L$9999,10,FALSE))</f>
        <v>#N/A</v>
      </c>
      <c r="P670" s="3" t="e">
        <f>IF(A670="NA","",VLOOKUP(A670,Nutrients!A$2:L$9999,11,FALSE))</f>
        <v>#N/A</v>
      </c>
      <c r="Q670" s="21" t="e">
        <f>IF(A670="NA","",VLOOKUP(A670,Nutrients!A$2:L$9999,12,FALSE))</f>
        <v>#N/A</v>
      </c>
      <c r="R670" s="26">
        <f>IF(A670="NA","",VLOOKUP(A670,Chla!A$2:O$9999,15,FALSE))</f>
        <v>18.257339999999999</v>
      </c>
      <c r="S670" s="3">
        <f>IF(A670="NA","",VLOOKUP(A670,TSS!A$2:L$9999,12,FALSE))</f>
        <v>32</v>
      </c>
      <c r="T670" s="21" t="e">
        <f>IF(A670="NA","",VLOOKUP(A670,PCN!A$2:Q$9999,11,FALSE))</f>
        <v>#N/A</v>
      </c>
      <c r="U670" s="21" t="e">
        <f>IF(A670="NA","",VLOOKUP(A670,PCN!A$2:Q$9999,12,FALSE))</f>
        <v>#N/A</v>
      </c>
      <c r="V670" s="21" t="e">
        <f>IF(A670="NA","",VLOOKUP(A670,PCN!A$2:Q$9999,14,FALSE))</f>
        <v>#N/A</v>
      </c>
      <c r="W670" s="21" t="e">
        <f>IF(A670="NA","",VLOOKUP(A670,PCN!A$2:Q$9999,15,FALSE))</f>
        <v>#N/A</v>
      </c>
      <c r="X670" s="21" t="e">
        <f>IF(A670="NA","",VLOOKUP(A670,TN_DOC!A$2:I$9999,8,FALSE))</f>
        <v>#N/A</v>
      </c>
      <c r="Y670" s="21" t="e">
        <f>IF(A670="NA","",VLOOKUP(A670,TN_DOC!A$2:I$9999,9,FALSE))</f>
        <v>#N/A</v>
      </c>
      <c r="Z670" s="3"/>
    </row>
    <row r="671" spans="1:26" x14ac:dyDescent="0.2">
      <c r="A671" s="3">
        <v>11914</v>
      </c>
      <c r="B671" s="10" t="str">
        <f>IF(A671="NA","",VLOOKUP(A671,'QAQC ID Reference Page'!A$2:G$10999,2,FALSE))</f>
        <v>OBS0722</v>
      </c>
      <c r="C671" s="20">
        <f>IF(A671="NA","",VLOOKUP(A671,'QAQC ID Reference Page'!A$2:G$10999,3,FALSE))</f>
        <v>44748</v>
      </c>
      <c r="D671" s="12">
        <f>IF(A671="NA","",VLOOKUP(A671,'QAQC ID Reference Page'!A$2:G$10999,4,FALSE))</f>
        <v>0.27638888888888891</v>
      </c>
      <c r="E671" s="3">
        <f>IF(A671="NA","",VLOOKUP(A671,'QAQC ID Reference Page'!A$2:G$10999,5,FALSE))</f>
        <v>1027</v>
      </c>
      <c r="F671" s="3" t="str">
        <f>IF(A671="NA","",VLOOKUP(A671,'QAQC ID Reference Page'!A$2:G$10999,6,FALSE))</f>
        <v>B7C</v>
      </c>
      <c r="G671" s="3" t="str">
        <f>IF(A671="NA","",VLOOKUP(A671,'QAQC ID Reference Page'!A$2:G$10999,7,FALSE))</f>
        <v>S</v>
      </c>
      <c r="H671" s="21">
        <f>IF(A671="NA","",VLOOKUP(A671,'Water Data'!G$2:O$9999,2,FALSE))</f>
        <v>5.76</v>
      </c>
      <c r="I671" s="21">
        <f>IF(A671="NA","",VLOOKUP(A671,'Water Data'!G$2:O$9999,3,FALSE))</f>
        <v>29.5</v>
      </c>
      <c r="J671" s="3">
        <f>IF(A671="NA","",VLOOKUP(A671,'Water Data'!G$2:O$9999,4,FALSE))</f>
        <v>1.77</v>
      </c>
      <c r="K671" s="3">
        <f>IF(A671="NA","",VLOOKUP(A671,'Water Data'!G$2:O$9999,6,FALSE))</f>
        <v>7.43</v>
      </c>
      <c r="L671" s="3">
        <f>IF(A671="NA","",VLOOKUP(A671,'Water Data'!G$2:O$9999,9,FALSE))</f>
        <v>0</v>
      </c>
      <c r="M671" s="3" t="e">
        <f>IF(A671="NA","",VLOOKUP(A671,Nutrients!A$2:L$9999,8,FALSE))</f>
        <v>#N/A</v>
      </c>
      <c r="N671" s="3" t="e">
        <f>IF(A671="NA","",VLOOKUP(A671,Nutrients!A$2:L$9999,9,FALSE))</f>
        <v>#N/A</v>
      </c>
      <c r="O671" s="3" t="e">
        <f>IF(A671="NA","",VLOOKUP(A671,Nutrients!A$2:L$9999,10,FALSE))</f>
        <v>#N/A</v>
      </c>
      <c r="P671" s="3" t="e">
        <f>IF(A671="NA","",VLOOKUP(A671,Nutrients!A$2:L$9999,11,FALSE))</f>
        <v>#N/A</v>
      </c>
      <c r="Q671" s="21" t="e">
        <f>IF(A671="NA","",VLOOKUP(A671,Nutrients!A$2:L$9999,12,FALSE))</f>
        <v>#N/A</v>
      </c>
      <c r="R671" s="26">
        <f>IF(A671="NA","",VLOOKUP(A671,Chla!A$2:O$9999,15,FALSE))</f>
        <v>13.390656000000002</v>
      </c>
      <c r="S671" s="3">
        <f>IF(A671="NA","",VLOOKUP(A671,TSS!A$2:L$9999,12,FALSE))</f>
        <v>16</v>
      </c>
      <c r="T671" s="21" t="e">
        <f>IF(A671="NA","",VLOOKUP(A671,PCN!A$2:Q$9999,11,FALSE))</f>
        <v>#N/A</v>
      </c>
      <c r="U671" s="21" t="e">
        <f>IF(A671="NA","",VLOOKUP(A671,PCN!A$2:Q$9999,12,FALSE))</f>
        <v>#N/A</v>
      </c>
      <c r="V671" s="21" t="e">
        <f>IF(A671="NA","",VLOOKUP(A671,PCN!A$2:Q$9999,14,FALSE))</f>
        <v>#N/A</v>
      </c>
      <c r="W671" s="21" t="e">
        <f>IF(A671="NA","",VLOOKUP(A671,PCN!A$2:Q$9999,15,FALSE))</f>
        <v>#N/A</v>
      </c>
      <c r="X671" s="21" t="e">
        <f>IF(A671="NA","",VLOOKUP(A671,TN_DOC!A$2:I$9999,8,FALSE))</f>
        <v>#N/A</v>
      </c>
      <c r="Y671" s="21" t="e">
        <f>IF(A671="NA","",VLOOKUP(A671,TN_DOC!A$2:I$9999,9,FALSE))</f>
        <v>#N/A</v>
      </c>
      <c r="Z671" s="3"/>
    </row>
    <row r="672" spans="1:26" x14ac:dyDescent="0.2">
      <c r="A672" s="3">
        <v>11923</v>
      </c>
      <c r="B672" s="10" t="str">
        <f>IF(A672="NA","",VLOOKUP(A672,'QAQC ID Reference Page'!A$2:G$10999,2,FALSE))</f>
        <v>OBS0722</v>
      </c>
      <c r="C672" s="20">
        <f>IF(A672="NA","",VLOOKUP(A672,'QAQC ID Reference Page'!A$2:G$10999,3,FALSE))</f>
        <v>44748</v>
      </c>
      <c r="D672" s="12">
        <f>IF(A672="NA","",VLOOKUP(A672,'QAQC ID Reference Page'!A$2:G$10999,4,FALSE))</f>
        <v>0.28194444444444444</v>
      </c>
      <c r="E672" s="3">
        <f>IF(A672="NA","",VLOOKUP(A672,'QAQC ID Reference Page'!A$2:G$10999,5,FALSE))</f>
        <v>1029</v>
      </c>
      <c r="F672" s="3" t="str">
        <f>IF(A672="NA","",VLOOKUP(A672,'QAQC ID Reference Page'!A$2:G$10999,6,FALSE))</f>
        <v>G6</v>
      </c>
      <c r="G672" s="3" t="str">
        <f>IF(A672="NA","",VLOOKUP(A672,'QAQC ID Reference Page'!A$2:G$10999,7,FALSE))</f>
        <v>S</v>
      </c>
      <c r="H672" s="21">
        <f>IF(A672="NA","",VLOOKUP(A672,'Water Data'!G$2:O$9999,2,FALSE))</f>
        <v>7.96</v>
      </c>
      <c r="I672" s="21">
        <f>IF(A672="NA","",VLOOKUP(A672,'Water Data'!G$2:O$9999,3,FALSE))</f>
        <v>28.4</v>
      </c>
      <c r="J672" s="3">
        <f>IF(A672="NA","",VLOOKUP(A672,'Water Data'!G$2:O$9999,4,FALSE))</f>
        <v>7.27</v>
      </c>
      <c r="K672" s="3">
        <f>IF(A672="NA","",VLOOKUP(A672,'Water Data'!G$2:O$9999,6,FALSE))</f>
        <v>7.96</v>
      </c>
      <c r="L672" s="3">
        <f>IF(A672="NA","",VLOOKUP(A672,'Water Data'!G$2:O$9999,9,FALSE))</f>
        <v>0</v>
      </c>
      <c r="M672" s="3" t="e">
        <f>IF(A672="NA","",VLOOKUP(A672,Nutrients!A$2:L$9999,8,FALSE))</f>
        <v>#N/A</v>
      </c>
      <c r="N672" s="3" t="e">
        <f>IF(A672="NA","",VLOOKUP(A672,Nutrients!A$2:L$9999,9,FALSE))</f>
        <v>#N/A</v>
      </c>
      <c r="O672" s="3" t="e">
        <f>IF(A672="NA","",VLOOKUP(A672,Nutrients!A$2:L$9999,10,FALSE))</f>
        <v>#N/A</v>
      </c>
      <c r="P672" s="3" t="e">
        <f>IF(A672="NA","",VLOOKUP(A672,Nutrients!A$2:L$9999,11,FALSE))</f>
        <v>#N/A</v>
      </c>
      <c r="Q672" s="21" t="e">
        <f>IF(A672="NA","",VLOOKUP(A672,Nutrients!A$2:L$9999,12,FALSE))</f>
        <v>#N/A</v>
      </c>
      <c r="R672" s="26">
        <f>IF(A672="NA","",VLOOKUP(A672,Chla!A$2:O$9999,15,FALSE))</f>
        <v>8.3866120000000013</v>
      </c>
      <c r="S672" s="3">
        <f>IF(A672="NA","",VLOOKUP(A672,TSS!A$2:L$9999,12,FALSE))</f>
        <v>16</v>
      </c>
      <c r="T672" s="21" t="e">
        <f>IF(A672="NA","",VLOOKUP(A672,PCN!A$2:Q$9999,11,FALSE))</f>
        <v>#N/A</v>
      </c>
      <c r="U672" s="21" t="e">
        <f>IF(A672="NA","",VLOOKUP(A672,PCN!A$2:Q$9999,12,FALSE))</f>
        <v>#N/A</v>
      </c>
      <c r="V672" s="21" t="e">
        <f>IF(A672="NA","",VLOOKUP(A672,PCN!A$2:Q$9999,14,FALSE))</f>
        <v>#N/A</v>
      </c>
      <c r="W672" s="21" t="e">
        <f>IF(A672="NA","",VLOOKUP(A672,PCN!A$2:Q$9999,15,FALSE))</f>
        <v>#N/A</v>
      </c>
      <c r="X672" s="21" t="e">
        <f>IF(A672="NA","",VLOOKUP(A672,TN_DOC!A$2:I$9999,8,FALSE))</f>
        <v>#N/A</v>
      </c>
      <c r="Y672" s="21" t="e">
        <f>IF(A672="NA","",VLOOKUP(A672,TN_DOC!A$2:I$9999,9,FALSE))</f>
        <v>#N/A</v>
      </c>
      <c r="Z672" s="3"/>
    </row>
    <row r="673" spans="1:26" x14ac:dyDescent="0.2">
      <c r="A673" s="3">
        <v>11919</v>
      </c>
      <c r="B673" s="10" t="str">
        <f>IF(A673="NA","",VLOOKUP(A673,'QAQC ID Reference Page'!A$2:G$10999,2,FALSE))</f>
        <v>OBS0722</v>
      </c>
      <c r="C673" s="20">
        <f>IF(A673="NA","",VLOOKUP(A673,'QAQC ID Reference Page'!A$2:G$10999,3,FALSE))</f>
        <v>44748</v>
      </c>
      <c r="D673" s="12">
        <f>IF(A673="NA","",VLOOKUP(A673,'QAQC ID Reference Page'!A$2:G$10999,4,FALSE))</f>
        <v>0.29305555555555557</v>
      </c>
      <c r="E673" s="3">
        <f>IF(A673="NA","",VLOOKUP(A673,'QAQC ID Reference Page'!A$2:G$10999,5,FALSE))</f>
        <v>16</v>
      </c>
      <c r="F673" s="3" t="str">
        <f>IF(A673="NA","",VLOOKUP(A673,'QAQC ID Reference Page'!A$2:G$10999,6,FALSE))</f>
        <v>DR</v>
      </c>
      <c r="G673" s="3" t="str">
        <f>IF(A673="NA","",VLOOKUP(A673,'QAQC ID Reference Page'!A$2:G$10999,7,FALSE))</f>
        <v>S</v>
      </c>
      <c r="H673" s="21">
        <f>IF(A673="NA","",VLOOKUP(A673,'Water Data'!G$2:O$9999,2,FALSE))</f>
        <v>6.08</v>
      </c>
      <c r="I673" s="21">
        <f>IF(A673="NA","",VLOOKUP(A673,'Water Data'!G$2:O$9999,3,FALSE))</f>
        <v>28.3</v>
      </c>
      <c r="J673" s="3">
        <f>IF(A673="NA","",VLOOKUP(A673,'Water Data'!G$2:O$9999,4,FALSE))</f>
        <v>5.72</v>
      </c>
      <c r="K673" s="26">
        <f>IF(A673="NA","",VLOOKUP(A673,'Water Data'!G$2:O$9999,6,FALSE))</f>
        <v>7.4</v>
      </c>
      <c r="L673" s="3">
        <f>IF(A673="NA","",VLOOKUP(A673,'Water Data'!G$2:O$9999,9,FALSE))</f>
        <v>0</v>
      </c>
      <c r="M673" s="3" t="e">
        <f>IF(A673="NA","",VLOOKUP(A673,Nutrients!A$2:L$9999,8,FALSE))</f>
        <v>#N/A</v>
      </c>
      <c r="N673" s="3" t="e">
        <f>IF(A673="NA","",VLOOKUP(A673,Nutrients!A$2:L$9999,9,FALSE))</f>
        <v>#N/A</v>
      </c>
      <c r="O673" s="3" t="e">
        <f>IF(A673="NA","",VLOOKUP(A673,Nutrients!A$2:L$9999,10,FALSE))</f>
        <v>#N/A</v>
      </c>
      <c r="P673" s="3" t="e">
        <f>IF(A673="NA","",VLOOKUP(A673,Nutrients!A$2:L$9999,11,FALSE))</f>
        <v>#N/A</v>
      </c>
      <c r="Q673" s="21" t="e">
        <f>IF(A673="NA","",VLOOKUP(A673,Nutrients!A$2:L$9999,12,FALSE))</f>
        <v>#N/A</v>
      </c>
      <c r="R673" s="26">
        <f>IF(A673="NA","",VLOOKUP(A673,Chla!A$2:O$9999,15,FALSE))</f>
        <v>22.825656000000002</v>
      </c>
      <c r="S673" s="3">
        <f>IF(A673="NA","",VLOOKUP(A673,TSS!A$2:L$9999,12,FALSE))</f>
        <v>20</v>
      </c>
      <c r="T673" s="21" t="e">
        <f>IF(A673="NA","",VLOOKUP(A673,PCN!A$2:Q$9999,11,FALSE))</f>
        <v>#N/A</v>
      </c>
      <c r="U673" s="21" t="e">
        <f>IF(A673="NA","",VLOOKUP(A673,PCN!A$2:Q$9999,12,FALSE))</f>
        <v>#N/A</v>
      </c>
      <c r="V673" s="21" t="e">
        <f>IF(A673="NA","",VLOOKUP(A673,PCN!A$2:Q$9999,14,FALSE))</f>
        <v>#N/A</v>
      </c>
      <c r="W673" s="21" t="e">
        <f>IF(A673="NA","",VLOOKUP(A673,PCN!A$2:Q$9999,15,FALSE))</f>
        <v>#N/A</v>
      </c>
      <c r="X673" s="21" t="e">
        <f>IF(A673="NA","",VLOOKUP(A673,TN_DOC!A$2:I$9999,8,FALSE))</f>
        <v>#N/A</v>
      </c>
      <c r="Y673" s="21" t="e">
        <f>IF(A673="NA","",VLOOKUP(A673,TN_DOC!A$2:I$9999,9,FALSE))</f>
        <v>#N/A</v>
      </c>
      <c r="Z673" s="3"/>
    </row>
    <row r="674" spans="1:26" x14ac:dyDescent="0.2">
      <c r="A674" s="3">
        <v>11901</v>
      </c>
      <c r="B674" s="10" t="str">
        <f>IF(A674="NA","",VLOOKUP(A674,'QAQC ID Reference Page'!A$2:G$10999,2,FALSE))</f>
        <v>OBS0722</v>
      </c>
      <c r="C674" s="20">
        <f>IF(A674="NA","",VLOOKUP(A674,'QAQC ID Reference Page'!A$2:G$10999,3,FALSE))</f>
        <v>44748</v>
      </c>
      <c r="D674" s="12">
        <f>IF(A674="NA","",VLOOKUP(A674,'QAQC ID Reference Page'!A$2:G$10999,4,FALSE))</f>
        <v>0.29305555555555557</v>
      </c>
      <c r="E674" s="3">
        <f>IF(A674="NA","",VLOOKUP(A674,'QAQC ID Reference Page'!A$2:G$10999,5,FALSE))</f>
        <v>1015</v>
      </c>
      <c r="F674" s="3" t="str">
        <f>IF(A674="NA","",VLOOKUP(A674,'QAQC ID Reference Page'!A$2:G$10999,6,FALSE))</f>
        <v>DR</v>
      </c>
      <c r="G674" s="3" t="str">
        <f>IF(A674="NA","",VLOOKUP(A674,'QAQC ID Reference Page'!A$2:G$10999,7,FALSE))</f>
        <v>B</v>
      </c>
      <c r="H674" s="21">
        <f>IF(A674="NA","",VLOOKUP(A674,'Water Data'!G$2:O$9999,2,FALSE))</f>
        <v>4.72</v>
      </c>
      <c r="I674" s="21">
        <f>IF(A674="NA","",VLOOKUP(A674,'Water Data'!G$2:O$9999,3,FALSE))</f>
        <v>28.5</v>
      </c>
      <c r="J674" s="3">
        <f>IF(A674="NA","",VLOOKUP(A674,'Water Data'!G$2:O$9999,4,FALSE))</f>
        <v>6.95</v>
      </c>
      <c r="K674" s="3">
        <f>IF(A674="NA","",VLOOKUP(A674,'Water Data'!G$2:O$9999,6,FALSE))</f>
        <v>7.33</v>
      </c>
      <c r="L674" s="3">
        <f>IF(A674="NA","",VLOOKUP(A674,'Water Data'!G$2:O$9999,9,FALSE))</f>
        <v>0</v>
      </c>
      <c r="M674" s="3" t="e">
        <f>IF(A674="NA","",VLOOKUP(A674,Nutrients!A$2:L$9999,8,FALSE))</f>
        <v>#N/A</v>
      </c>
      <c r="N674" s="3" t="e">
        <f>IF(A674="NA","",VLOOKUP(A674,Nutrients!A$2:L$9999,9,FALSE))</f>
        <v>#N/A</v>
      </c>
      <c r="O674" s="3" t="e">
        <f>IF(A674="NA","",VLOOKUP(A674,Nutrients!A$2:L$9999,10,FALSE))</f>
        <v>#N/A</v>
      </c>
      <c r="P674" s="3" t="e">
        <f>IF(A674="NA","",VLOOKUP(A674,Nutrients!A$2:L$9999,11,FALSE))</f>
        <v>#N/A</v>
      </c>
      <c r="Q674" s="21" t="e">
        <f>IF(A674="NA","",VLOOKUP(A674,Nutrients!A$2:L$9999,12,FALSE))</f>
        <v>#N/A</v>
      </c>
      <c r="R674" s="26">
        <f>IF(A674="NA","",VLOOKUP(A674,Chla!A$2:O$9999,15,FALSE))</f>
        <v>15.263995999999999</v>
      </c>
      <c r="S674" s="3">
        <f>IF(A674="NA","",VLOOKUP(A674,TSS!A$2:L$9999,12,FALSE))</f>
        <v>36</v>
      </c>
      <c r="T674" s="21" t="e">
        <f>IF(A674="NA","",VLOOKUP(A674,PCN!A$2:Q$9999,11,FALSE))</f>
        <v>#N/A</v>
      </c>
      <c r="U674" s="21" t="e">
        <f>IF(A674="NA","",VLOOKUP(A674,PCN!A$2:Q$9999,12,FALSE))</f>
        <v>#N/A</v>
      </c>
      <c r="V674" s="21" t="e">
        <f>IF(A674="NA","",VLOOKUP(A674,PCN!A$2:Q$9999,14,FALSE))</f>
        <v>#N/A</v>
      </c>
      <c r="W674" s="21" t="e">
        <f>IF(A674="NA","",VLOOKUP(A674,PCN!A$2:Q$9999,15,FALSE))</f>
        <v>#N/A</v>
      </c>
      <c r="X674" s="21" t="e">
        <f>IF(A674="NA","",VLOOKUP(A674,TN_DOC!A$2:I$9999,8,FALSE))</f>
        <v>#N/A</v>
      </c>
      <c r="Y674" s="21" t="e">
        <f>IF(A674="NA","",VLOOKUP(A674,TN_DOC!A$2:I$9999,9,FALSE))</f>
        <v>#N/A</v>
      </c>
      <c r="Z674" s="3"/>
    </row>
    <row r="675" spans="1:26" x14ac:dyDescent="0.2">
      <c r="A675" s="3">
        <v>11912</v>
      </c>
      <c r="B675" s="10" t="str">
        <f>IF(A675="NA","",VLOOKUP(A675,'QAQC ID Reference Page'!A$2:G$10999,2,FALSE))</f>
        <v>OBS0722</v>
      </c>
      <c r="C675" s="20">
        <f>IF(A675="NA","",VLOOKUP(A675,'QAQC ID Reference Page'!A$2:G$10999,3,FALSE))</f>
        <v>44748</v>
      </c>
      <c r="D675" s="12">
        <f>IF(A675="NA","",VLOOKUP(A675,'QAQC ID Reference Page'!A$2:G$10999,4,FALSE))</f>
        <v>0.30694444444444446</v>
      </c>
      <c r="E675" s="3">
        <f>IF(A675="NA","",VLOOKUP(A675,'QAQC ID Reference Page'!A$2:G$10999,5,FALSE))</f>
        <v>1016</v>
      </c>
      <c r="F675" s="3" t="str">
        <f>IF(A675="NA","",VLOOKUP(A675,'QAQC ID Reference Page'!A$2:G$10999,6,FALSE))</f>
        <v>B11</v>
      </c>
      <c r="G675" s="3" t="str">
        <f>IF(A675="NA","",VLOOKUP(A675,'QAQC ID Reference Page'!A$2:G$10999,7,FALSE))</f>
        <v>S</v>
      </c>
      <c r="H675" s="21">
        <f>IF(A675="NA","",VLOOKUP(A675,'Water Data'!G$2:O$9999,2,FALSE))</f>
        <v>6.29</v>
      </c>
      <c r="I675" s="21">
        <f>IF(A675="NA","",VLOOKUP(A675,'Water Data'!G$2:O$9999,3,FALSE))</f>
        <v>29.4</v>
      </c>
      <c r="J675" s="3">
        <f>IF(A675="NA","",VLOOKUP(A675,'Water Data'!G$2:O$9999,4,FALSE))</f>
        <v>0.11</v>
      </c>
      <c r="K675" s="3">
        <f>IF(A675="NA","",VLOOKUP(A675,'Water Data'!G$2:O$9999,6,FALSE))</f>
        <v>7.41</v>
      </c>
      <c r="L675" s="3">
        <f>IF(A675="NA","",VLOOKUP(A675,'Water Data'!G$2:O$9999,9,FALSE))</f>
        <v>0</v>
      </c>
      <c r="M675" s="3" t="e">
        <f>IF(A675="NA","",VLOOKUP(A675,Nutrients!A$2:L$9999,8,FALSE))</f>
        <v>#N/A</v>
      </c>
      <c r="N675" s="3" t="e">
        <f>IF(A675="NA","",VLOOKUP(A675,Nutrients!A$2:L$9999,9,FALSE))</f>
        <v>#N/A</v>
      </c>
      <c r="O675" s="3" t="e">
        <f>IF(A675="NA","",VLOOKUP(A675,Nutrients!A$2:L$9999,10,FALSE))</f>
        <v>#N/A</v>
      </c>
      <c r="P675" s="3" t="e">
        <f>IF(A675="NA","",VLOOKUP(A675,Nutrients!A$2:L$9999,11,FALSE))</f>
        <v>#N/A</v>
      </c>
      <c r="Q675" s="21" t="e">
        <f>IF(A675="NA","",VLOOKUP(A675,Nutrients!A$2:L$9999,12,FALSE))</f>
        <v>#N/A</v>
      </c>
      <c r="R675" s="26">
        <f>IF(A675="NA","",VLOOKUP(A675,Chla!A$2:O$9999,15,FALSE))</f>
        <v>20.963520000000003</v>
      </c>
      <c r="S675" s="3">
        <f>IF(A675="NA","",VLOOKUP(A675,TSS!A$2:L$9999,12,FALSE))</f>
        <v>20</v>
      </c>
      <c r="T675" s="21" t="e">
        <f>IF(A675="NA","",VLOOKUP(A675,PCN!A$2:Q$9999,11,FALSE))</f>
        <v>#N/A</v>
      </c>
      <c r="U675" s="21" t="e">
        <f>IF(A675="NA","",VLOOKUP(A675,PCN!A$2:Q$9999,12,FALSE))</f>
        <v>#N/A</v>
      </c>
      <c r="V675" s="21" t="e">
        <f>IF(A675="NA","",VLOOKUP(A675,PCN!A$2:Q$9999,14,FALSE))</f>
        <v>#N/A</v>
      </c>
      <c r="W675" s="21" t="e">
        <f>IF(A675="NA","",VLOOKUP(A675,PCN!A$2:Q$9999,15,FALSE))</f>
        <v>#N/A</v>
      </c>
      <c r="X675" s="21" t="e">
        <f>IF(A675="NA","",VLOOKUP(A675,TN_DOC!A$2:I$9999,8,FALSE))</f>
        <v>#N/A</v>
      </c>
      <c r="Y675" s="21" t="e">
        <f>IF(A675="NA","",VLOOKUP(A675,TN_DOC!A$2:I$9999,9,FALSE))</f>
        <v>#N/A</v>
      </c>
      <c r="Z675" s="3"/>
    </row>
    <row r="676" spans="1:26" x14ac:dyDescent="0.2">
      <c r="A676" s="3">
        <v>11915</v>
      </c>
      <c r="B676" s="10" t="str">
        <f>IF(A676="NA","",VLOOKUP(A676,'QAQC ID Reference Page'!A$2:G$10999,2,FALSE))</f>
        <v>OBS0722</v>
      </c>
      <c r="C676" s="20">
        <f>IF(A676="NA","",VLOOKUP(A676,'QAQC ID Reference Page'!A$2:G$10999,3,FALSE))</f>
        <v>44748</v>
      </c>
      <c r="D676" s="12">
        <f>IF(A676="NA","",VLOOKUP(A676,'QAQC ID Reference Page'!A$2:G$10999,4,FALSE))</f>
        <v>0.32222222222222224</v>
      </c>
      <c r="E676" s="3">
        <f>IF(A676="NA","",VLOOKUP(A676,'QAQC ID Reference Page'!A$2:G$10999,5,FALSE))</f>
        <v>1038</v>
      </c>
      <c r="F676" s="3" t="str">
        <f>IF(A676="NA","",VLOOKUP(A676,'QAQC ID Reference Page'!A$2:G$10999,6,FALSE))</f>
        <v>MR</v>
      </c>
      <c r="G676" s="3" t="str">
        <f>IF(A676="NA","",VLOOKUP(A676,'QAQC ID Reference Page'!A$2:G$10999,7,FALSE))</f>
        <v>B</v>
      </c>
      <c r="H676" s="21">
        <f>IF(A676="NA","",VLOOKUP(A676,'Water Data'!G$2:O$9999,2,FALSE))</f>
        <v>4.4000000000000004</v>
      </c>
      <c r="I676" s="21">
        <f>IF(A676="NA","",VLOOKUP(A676,'Water Data'!G$2:O$9999,3,FALSE))</f>
        <v>29.1</v>
      </c>
      <c r="J676" s="3">
        <f>IF(A676="NA","",VLOOKUP(A676,'Water Data'!G$2:O$9999,4,FALSE))</f>
        <v>20.190000000000001</v>
      </c>
      <c r="K676" s="3">
        <f>IF(A676="NA","",VLOOKUP(A676,'Water Data'!G$2:O$9999,6,FALSE))</f>
        <v>7.91</v>
      </c>
      <c r="L676" s="3">
        <f>IF(A676="NA","",VLOOKUP(A676,'Water Data'!G$2:O$9999,9,FALSE))</f>
        <v>0</v>
      </c>
      <c r="M676" s="3" t="e">
        <f>IF(A676="NA","",VLOOKUP(A676,Nutrients!A$2:L$9999,8,FALSE))</f>
        <v>#N/A</v>
      </c>
      <c r="N676" s="3" t="e">
        <f>IF(A676="NA","",VLOOKUP(A676,Nutrients!A$2:L$9999,9,FALSE))</f>
        <v>#N/A</v>
      </c>
      <c r="O676" s="3" t="e">
        <f>IF(A676="NA","",VLOOKUP(A676,Nutrients!A$2:L$9999,10,FALSE))</f>
        <v>#N/A</v>
      </c>
      <c r="P676" s="3" t="e">
        <f>IF(A676="NA","",VLOOKUP(A676,Nutrients!A$2:L$9999,11,FALSE))</f>
        <v>#N/A</v>
      </c>
      <c r="Q676" s="21" t="e">
        <f>IF(A676="NA","",VLOOKUP(A676,Nutrients!A$2:L$9999,12,FALSE))</f>
        <v>#N/A</v>
      </c>
      <c r="R676" s="26">
        <f>IF(A676="NA","",VLOOKUP(A676,Chla!A$2:O$9999,15,FALSE))</f>
        <v>4.0678400000000003</v>
      </c>
      <c r="S676" s="3">
        <f>IF(A676="NA","",VLOOKUP(A676,TSS!A$2:L$9999,12,FALSE))</f>
        <v>48</v>
      </c>
      <c r="T676" s="21" t="e">
        <f>IF(A676="NA","",VLOOKUP(A676,PCN!A$2:Q$9999,11,FALSE))</f>
        <v>#N/A</v>
      </c>
      <c r="U676" s="21" t="e">
        <f>IF(A676="NA","",VLOOKUP(A676,PCN!A$2:Q$9999,12,FALSE))</f>
        <v>#N/A</v>
      </c>
      <c r="V676" s="21" t="e">
        <f>IF(A676="NA","",VLOOKUP(A676,PCN!A$2:Q$9999,14,FALSE))</f>
        <v>#N/A</v>
      </c>
      <c r="W676" s="21" t="e">
        <f>IF(A676="NA","",VLOOKUP(A676,PCN!A$2:Q$9999,15,FALSE))</f>
        <v>#N/A</v>
      </c>
      <c r="X676" s="21" t="e">
        <f>IF(A676="NA","",VLOOKUP(A676,TN_DOC!A$2:I$9999,8,FALSE))</f>
        <v>#N/A</v>
      </c>
      <c r="Y676" s="21" t="e">
        <f>IF(A676="NA","",VLOOKUP(A676,TN_DOC!A$2:I$9999,9,FALSE))</f>
        <v>#N/A</v>
      </c>
      <c r="Z676" s="3"/>
    </row>
    <row r="677" spans="1:26" x14ac:dyDescent="0.2">
      <c r="A677" s="3">
        <v>11916</v>
      </c>
      <c r="B677" s="10" t="str">
        <f>IF(A677="NA","",VLOOKUP(A677,'QAQC ID Reference Page'!A$2:G$10999,2,FALSE))</f>
        <v>OBS0722</v>
      </c>
      <c r="C677" s="20">
        <f>IF(A677="NA","",VLOOKUP(A677,'QAQC ID Reference Page'!A$2:G$10999,3,FALSE))</f>
        <v>44748</v>
      </c>
      <c r="D677" s="12">
        <f>IF(A677="NA","",VLOOKUP(A677,'QAQC ID Reference Page'!A$2:G$10999,4,FALSE))</f>
        <v>0.3347222222222222</v>
      </c>
      <c r="E677" s="3">
        <f>IF(A677="NA","",VLOOKUP(A677,'QAQC ID Reference Page'!A$2:G$10999,5,FALSE))</f>
        <v>1002</v>
      </c>
      <c r="F677" s="3" t="str">
        <f>IF(A677="NA","",VLOOKUP(A677,'QAQC ID Reference Page'!A$2:G$10999,6,FALSE))</f>
        <v>TR</v>
      </c>
      <c r="G677" s="3" t="str">
        <f>IF(A677="NA","",VLOOKUP(A677,'QAQC ID Reference Page'!A$2:G$10999,7,FALSE))</f>
        <v>S</v>
      </c>
      <c r="H677" s="21">
        <f>IF(A677="NA","",VLOOKUP(A677,'Water Data'!G$2:O$9999,2,FALSE))</f>
        <v>6.51</v>
      </c>
      <c r="I677" s="21">
        <f>IF(A677="NA","",VLOOKUP(A677,'Water Data'!G$2:O$9999,3,FALSE))</f>
        <v>29.3</v>
      </c>
      <c r="J677" s="3">
        <f>IF(A677="NA","",VLOOKUP(A677,'Water Data'!G$2:O$9999,4,FALSE))</f>
        <v>0.31</v>
      </c>
      <c r="K677" s="3">
        <f>IF(A677="NA","",VLOOKUP(A677,'Water Data'!G$2:O$9999,6,FALSE))</f>
        <v>7.57</v>
      </c>
      <c r="L677" s="3">
        <f>IF(A677="NA","",VLOOKUP(A677,'Water Data'!G$2:O$9999,9,FALSE))</f>
        <v>0</v>
      </c>
      <c r="M677" s="3" t="e">
        <f>IF(A677="NA","",VLOOKUP(A677,Nutrients!A$2:L$9999,8,FALSE))</f>
        <v>#N/A</v>
      </c>
      <c r="N677" s="3" t="e">
        <f>IF(A677="NA","",VLOOKUP(A677,Nutrients!A$2:L$9999,9,FALSE))</f>
        <v>#N/A</v>
      </c>
      <c r="O677" s="3" t="e">
        <f>IF(A677="NA","",VLOOKUP(A677,Nutrients!A$2:L$9999,10,FALSE))</f>
        <v>#N/A</v>
      </c>
      <c r="P677" s="3" t="e">
        <f>IF(A677="NA","",VLOOKUP(A677,Nutrients!A$2:L$9999,11,FALSE))</f>
        <v>#N/A</v>
      </c>
      <c r="Q677" s="21" t="e">
        <f>IF(A677="NA","",VLOOKUP(A677,Nutrients!A$2:L$9999,12,FALSE))</f>
        <v>#N/A</v>
      </c>
      <c r="R677" s="3" t="e">
        <f>IF(A677="NA","",VLOOKUP(A677,Chla!A$2:O$9999,15,FALSE))</f>
        <v>#N/A</v>
      </c>
      <c r="S677" s="3">
        <f>IF(A677="NA","",VLOOKUP(A677,TSS!A$2:L$9999,12,FALSE))</f>
        <v>20</v>
      </c>
      <c r="T677" s="21" t="e">
        <f>IF(A677="NA","",VLOOKUP(A677,PCN!A$2:Q$9999,11,FALSE))</f>
        <v>#N/A</v>
      </c>
      <c r="U677" s="21" t="e">
        <f>IF(A677="NA","",VLOOKUP(A677,PCN!A$2:Q$9999,12,FALSE))</f>
        <v>#N/A</v>
      </c>
      <c r="V677" s="21" t="e">
        <f>IF(A677="NA","",VLOOKUP(A677,PCN!A$2:Q$9999,14,FALSE))</f>
        <v>#N/A</v>
      </c>
      <c r="W677" s="21" t="e">
        <f>IF(A677="NA","",VLOOKUP(A677,PCN!A$2:Q$9999,15,FALSE))</f>
        <v>#N/A</v>
      </c>
      <c r="X677" s="21" t="e">
        <f>IF(A677="NA","",VLOOKUP(A677,TN_DOC!A$2:I$9999,8,FALSE))</f>
        <v>#N/A</v>
      </c>
      <c r="Y677" s="21" t="e">
        <f>IF(A677="NA","",VLOOKUP(A677,TN_DOC!A$2:I$9999,9,FALSE))</f>
        <v>#N/A</v>
      </c>
      <c r="Z677" s="3"/>
    </row>
    <row r="678" spans="1:26" x14ac:dyDescent="0.2">
      <c r="A678" s="3">
        <v>11918</v>
      </c>
      <c r="B678" s="10" t="str">
        <f>IF(A678="NA","",VLOOKUP(A678,'QAQC ID Reference Page'!A$2:G$10999,2,FALSE))</f>
        <v>OBS0722</v>
      </c>
      <c r="C678" s="20">
        <f>IF(A678="NA","",VLOOKUP(A678,'QAQC ID Reference Page'!A$2:G$10999,3,FALSE))</f>
        <v>44748</v>
      </c>
      <c r="D678" s="12">
        <f>IF(A678="NA","",VLOOKUP(A678,'QAQC ID Reference Page'!A$2:G$10999,4,FALSE))</f>
        <v>0.3347222222222222</v>
      </c>
      <c r="E678" s="3">
        <f>IF(A678="NA","",VLOOKUP(A678,'QAQC ID Reference Page'!A$2:G$10999,5,FALSE))</f>
        <v>1019</v>
      </c>
      <c r="F678" s="3" t="str">
        <f>IF(A678="NA","",VLOOKUP(A678,'QAQC ID Reference Page'!A$2:G$10999,6,FALSE))</f>
        <v>TR</v>
      </c>
      <c r="G678" s="3" t="str">
        <f>IF(A678="NA","",VLOOKUP(A678,'QAQC ID Reference Page'!A$2:G$10999,7,FALSE))</f>
        <v>B</v>
      </c>
      <c r="H678" s="21">
        <f>IF(A678="NA","",VLOOKUP(A678,'Water Data'!G$2:O$9999,2,FALSE))</f>
        <v>5.7</v>
      </c>
      <c r="I678" s="21">
        <f>IF(A678="NA","",VLOOKUP(A678,'Water Data'!G$2:O$9999,3,FALSE))</f>
        <v>29.3</v>
      </c>
      <c r="J678" s="3">
        <f>IF(A678="NA","",VLOOKUP(A678,'Water Data'!G$2:O$9999,4,FALSE))</f>
        <v>3.27</v>
      </c>
      <c r="K678" s="3">
        <f>IF(A678="NA","",VLOOKUP(A678,'Water Data'!G$2:O$9999,6,FALSE))</f>
        <v>7.37</v>
      </c>
      <c r="L678" s="3">
        <f>IF(A678="NA","",VLOOKUP(A678,'Water Data'!G$2:O$9999,9,FALSE))</f>
        <v>0</v>
      </c>
      <c r="M678" s="3" t="e">
        <f>IF(A678="NA","",VLOOKUP(A678,Nutrients!A$2:L$9999,8,FALSE))</f>
        <v>#N/A</v>
      </c>
      <c r="N678" s="3" t="e">
        <f>IF(A678="NA","",VLOOKUP(A678,Nutrients!A$2:L$9999,9,FALSE))</f>
        <v>#N/A</v>
      </c>
      <c r="O678" s="3" t="e">
        <f>IF(A678="NA","",VLOOKUP(A678,Nutrients!A$2:L$9999,10,FALSE))</f>
        <v>#N/A</v>
      </c>
      <c r="P678" s="3" t="e">
        <f>IF(A678="NA","",VLOOKUP(A678,Nutrients!A$2:L$9999,11,FALSE))</f>
        <v>#N/A</v>
      </c>
      <c r="Q678" s="21" t="e">
        <f>IF(A678="NA","",VLOOKUP(A678,Nutrients!A$2:L$9999,12,FALSE))</f>
        <v>#N/A</v>
      </c>
      <c r="R678" s="26">
        <f>IF(A678="NA","",VLOOKUP(A678,Chla!A$2:O$9999,15,FALSE))</f>
        <v>14.904548</v>
      </c>
      <c r="S678" s="3">
        <f>IF(A678="NA","",VLOOKUP(A678,TSS!A$2:L$9999,12,FALSE))</f>
        <v>20</v>
      </c>
      <c r="T678" s="21" t="e">
        <f>IF(A678="NA","",VLOOKUP(A678,PCN!A$2:Q$9999,11,FALSE))</f>
        <v>#N/A</v>
      </c>
      <c r="U678" s="21" t="e">
        <f>IF(A678="NA","",VLOOKUP(A678,PCN!A$2:Q$9999,12,FALSE))</f>
        <v>#N/A</v>
      </c>
      <c r="V678" s="21" t="e">
        <f>IF(A678="NA","",VLOOKUP(A678,PCN!A$2:Q$9999,14,FALSE))</f>
        <v>#N/A</v>
      </c>
      <c r="W678" s="21" t="e">
        <f>IF(A678="NA","",VLOOKUP(A678,PCN!A$2:Q$9999,15,FALSE))</f>
        <v>#N/A</v>
      </c>
      <c r="X678" s="21" t="e">
        <f>IF(A678="NA","",VLOOKUP(A678,TN_DOC!A$2:I$9999,8,FALSE))</f>
        <v>#N/A</v>
      </c>
      <c r="Y678" s="21" t="e">
        <f>IF(A678="NA","",VLOOKUP(A678,TN_DOC!A$2:I$9999,9,FALSE))</f>
        <v>#N/A</v>
      </c>
      <c r="Z678" s="3"/>
    </row>
    <row r="679" spans="1:26" x14ac:dyDescent="0.2">
      <c r="A679" s="3">
        <v>11920</v>
      </c>
      <c r="B679" s="10" t="str">
        <f>IF(A679="NA","",VLOOKUP(A679,'QAQC ID Reference Page'!A$2:G$10999,2,FALSE))</f>
        <v>OBS0722</v>
      </c>
      <c r="C679" s="20">
        <f>IF(A679="NA","",VLOOKUP(A679,'QAQC ID Reference Page'!A$2:G$10999,3,FALSE))</f>
        <v>44748</v>
      </c>
      <c r="D679" s="12">
        <f>IF(A679="NA","",VLOOKUP(A679,'QAQC ID Reference Page'!A$2:G$10999,4,FALSE))</f>
        <v>0.3611111111111111</v>
      </c>
      <c r="E679" s="3">
        <f>IF(A679="NA","",VLOOKUP(A679,'QAQC ID Reference Page'!A$2:G$10999,5,FALSE))</f>
        <v>1031</v>
      </c>
      <c r="F679" s="3" t="str">
        <f>IF(A679="NA","",VLOOKUP(A679,'QAQC ID Reference Page'!A$2:G$10999,6,FALSE))</f>
        <v>AR</v>
      </c>
      <c r="G679" s="3" t="str">
        <f>IF(A679="NA","",VLOOKUP(A679,'QAQC ID Reference Page'!A$2:G$10999,7,FALSE))</f>
        <v>S</v>
      </c>
      <c r="H679" s="21">
        <f>IF(A679="NA","",VLOOKUP(A679,'Water Data'!G$2:O$9999,2,FALSE))</f>
        <v>6.4</v>
      </c>
      <c r="I679" s="21">
        <f>IF(A679="NA","",VLOOKUP(A679,'Water Data'!G$2:O$9999,3,FALSE))</f>
        <v>29.4</v>
      </c>
      <c r="J679" s="3">
        <f>IF(A679="NA","",VLOOKUP(A679,'Water Data'!G$2:O$9999,4,FALSE))</f>
        <v>0.19</v>
      </c>
      <c r="K679" s="3">
        <f>IF(A679="NA","",VLOOKUP(A679,'Water Data'!G$2:O$9999,6,FALSE))</f>
        <v>7.48</v>
      </c>
      <c r="L679" s="3">
        <f>IF(A679="NA","",VLOOKUP(A679,'Water Data'!G$2:O$9999,9,FALSE))</f>
        <v>0</v>
      </c>
      <c r="M679" s="3" t="e">
        <f>IF(A679="NA","",VLOOKUP(A679,Nutrients!A$2:L$9999,8,FALSE))</f>
        <v>#N/A</v>
      </c>
      <c r="N679" s="3" t="e">
        <f>IF(A679="NA","",VLOOKUP(A679,Nutrients!A$2:L$9999,9,FALSE))</f>
        <v>#N/A</v>
      </c>
      <c r="O679" s="3" t="e">
        <f>IF(A679="NA","",VLOOKUP(A679,Nutrients!A$2:L$9999,10,FALSE))</f>
        <v>#N/A</v>
      </c>
      <c r="P679" s="3" t="e">
        <f>IF(A679="NA","",VLOOKUP(A679,Nutrients!A$2:L$9999,11,FALSE))</f>
        <v>#N/A</v>
      </c>
      <c r="Q679" s="21" t="e">
        <f>IF(A679="NA","",VLOOKUP(A679,Nutrients!A$2:L$9999,12,FALSE))</f>
        <v>#N/A</v>
      </c>
      <c r="R679" s="26">
        <f>IF(A679="NA","",VLOOKUP(A679,Chla!A$2:O$9999,15,FALSE))</f>
        <v>21.763608000000001</v>
      </c>
      <c r="S679" s="3">
        <f>IF(A679="NA","",VLOOKUP(A679,TSS!A$2:L$9999,12,FALSE))</f>
        <v>20</v>
      </c>
      <c r="T679" s="21" t="e">
        <f>IF(A679="NA","",VLOOKUP(A679,PCN!A$2:Q$9999,11,FALSE))</f>
        <v>#N/A</v>
      </c>
      <c r="U679" s="21" t="e">
        <f>IF(A679="NA","",VLOOKUP(A679,PCN!A$2:Q$9999,12,FALSE))</f>
        <v>#N/A</v>
      </c>
      <c r="V679" s="21" t="e">
        <f>IF(A679="NA","",VLOOKUP(A679,PCN!A$2:Q$9999,14,FALSE))</f>
        <v>#N/A</v>
      </c>
      <c r="W679" s="21" t="e">
        <f>IF(A679="NA","",VLOOKUP(A679,PCN!A$2:Q$9999,15,FALSE))</f>
        <v>#N/A</v>
      </c>
      <c r="X679" s="21" t="e">
        <f>IF(A679="NA","",VLOOKUP(A679,TN_DOC!A$2:I$9999,8,FALSE))</f>
        <v>#N/A</v>
      </c>
      <c r="Y679" s="21" t="e">
        <f>IF(A679="NA","",VLOOKUP(A679,TN_DOC!A$2:I$9999,9,FALSE))</f>
        <v>#N/A</v>
      </c>
      <c r="Z679" s="3"/>
    </row>
    <row r="680" spans="1:26" x14ac:dyDescent="0.2">
      <c r="A680" s="3">
        <v>11911</v>
      </c>
      <c r="B680" s="10" t="str">
        <f>IF(A680="NA","",VLOOKUP(A680,'QAQC ID Reference Page'!A$2:G$10999,2,FALSE))</f>
        <v>OBS0722</v>
      </c>
      <c r="C680" s="20">
        <f>IF(A680="NA","",VLOOKUP(A680,'QAQC ID Reference Page'!A$2:G$10999,3,FALSE))</f>
        <v>44748</v>
      </c>
      <c r="D680" s="12">
        <f>IF(A680="NA","",VLOOKUP(A680,'QAQC ID Reference Page'!A$2:G$10999,4,FALSE))</f>
        <v>0.36944444444444446</v>
      </c>
      <c r="E680" s="3">
        <f>IF(A680="NA","",VLOOKUP(A680,'QAQC ID Reference Page'!A$2:G$10999,5,FALSE))</f>
        <v>1009</v>
      </c>
      <c r="F680" s="3" t="str">
        <f>IF(A680="NA","",VLOOKUP(A680,'QAQC ID Reference Page'!A$2:G$10999,6,FALSE))</f>
        <v>BR</v>
      </c>
      <c r="G680" s="3" t="str">
        <f>IF(A680="NA","",VLOOKUP(A680,'QAQC ID Reference Page'!A$2:G$10999,7,FALSE))</f>
        <v>S</v>
      </c>
      <c r="H680" s="21">
        <f>IF(A680="NA","",VLOOKUP(A680,'Water Data'!G$2:O$9999,2,FALSE))</f>
        <v>6.06</v>
      </c>
      <c r="I680" s="21">
        <f>IF(A680="NA","",VLOOKUP(A680,'Water Data'!G$2:O$9999,3,FALSE))</f>
        <v>29.3</v>
      </c>
      <c r="J680" s="3">
        <f>IF(A680="NA","",VLOOKUP(A680,'Water Data'!G$2:O$9999,4,FALSE))</f>
        <v>0.11</v>
      </c>
      <c r="K680" s="3">
        <f>IF(A680="NA","",VLOOKUP(A680,'Water Data'!G$2:O$9999,6,FALSE))</f>
        <v>7.37</v>
      </c>
      <c r="L680" s="3">
        <f>IF(A680="NA","",VLOOKUP(A680,'Water Data'!G$2:O$9999,9,FALSE))</f>
        <v>0</v>
      </c>
      <c r="M680" s="3" t="e">
        <f>IF(A680="NA","",VLOOKUP(A680,Nutrients!A$2:L$9999,8,FALSE))</f>
        <v>#N/A</v>
      </c>
      <c r="N680" s="3" t="e">
        <f>IF(A680="NA","",VLOOKUP(A680,Nutrients!A$2:L$9999,9,FALSE))</f>
        <v>#N/A</v>
      </c>
      <c r="O680" s="3" t="e">
        <f>IF(A680="NA","",VLOOKUP(A680,Nutrients!A$2:L$9999,10,FALSE))</f>
        <v>#N/A</v>
      </c>
      <c r="P680" s="3" t="e">
        <f>IF(A680="NA","",VLOOKUP(A680,Nutrients!A$2:L$9999,11,FALSE))</f>
        <v>#N/A</v>
      </c>
      <c r="Q680" s="21" t="e">
        <f>IF(A680="NA","",VLOOKUP(A680,Nutrients!A$2:L$9999,12,FALSE))</f>
        <v>#N/A</v>
      </c>
      <c r="R680" s="26">
        <f>IF(A680="NA","",VLOOKUP(A680,Chla!A$2:O$9999,15,FALSE))</f>
        <v>21.932180000000002</v>
      </c>
      <c r="S680" s="3">
        <f>IF(A680="NA","",VLOOKUP(A680,TSS!A$2:L$9999,12,FALSE))</f>
        <v>20</v>
      </c>
      <c r="T680" s="21" t="e">
        <f>IF(A680="NA","",VLOOKUP(A680,PCN!A$2:Q$9999,11,FALSE))</f>
        <v>#N/A</v>
      </c>
      <c r="U680" s="21" t="e">
        <f>IF(A680="NA","",VLOOKUP(A680,PCN!A$2:Q$9999,12,FALSE))</f>
        <v>#N/A</v>
      </c>
      <c r="V680" s="21" t="e">
        <f>IF(A680="NA","",VLOOKUP(A680,PCN!A$2:Q$9999,14,FALSE))</f>
        <v>#N/A</v>
      </c>
      <c r="W680" s="21" t="e">
        <f>IF(A680="NA","",VLOOKUP(A680,PCN!A$2:Q$9999,15,FALSE))</f>
        <v>#N/A</v>
      </c>
      <c r="X680" s="21" t="e">
        <f>IF(A680="NA","",VLOOKUP(A680,TN_DOC!A$2:I$9999,8,FALSE))</f>
        <v>#N/A</v>
      </c>
      <c r="Y680" s="21" t="e">
        <f>IF(A680="NA","",VLOOKUP(A680,TN_DOC!A$2:I$9999,9,FALSE))</f>
        <v>#N/A</v>
      </c>
      <c r="Z680" s="3"/>
    </row>
    <row r="681" spans="1:26" x14ac:dyDescent="0.2">
      <c r="A681" s="3">
        <v>11913</v>
      </c>
      <c r="B681" s="10" t="str">
        <f>IF(A681="NA","",VLOOKUP(A681,'QAQC ID Reference Page'!A$2:G$10999,2,FALSE))</f>
        <v>OBS0722</v>
      </c>
      <c r="C681" s="20">
        <f>IF(A681="NA","",VLOOKUP(A681,'QAQC ID Reference Page'!A$2:G$10999,3,FALSE))</f>
        <v>44748</v>
      </c>
      <c r="D681" s="12">
        <f>IF(A681="NA","",VLOOKUP(A681,'QAQC ID Reference Page'!A$2:G$10999,4,FALSE))</f>
        <v>0.3840277777777778</v>
      </c>
      <c r="E681" s="3" t="str">
        <f>IF(A681="NA","",VLOOKUP(A681,'QAQC ID Reference Page'!A$2:G$10999,5,FALSE))</f>
        <v>BLANK</v>
      </c>
      <c r="F681" s="3" t="str">
        <f>IF(A681="NA","",VLOOKUP(A681,'QAQC ID Reference Page'!A$2:G$10999,6,FALSE))</f>
        <v>I9</v>
      </c>
      <c r="G681" s="3" t="str">
        <f>IF(A681="NA","",VLOOKUP(A681,'QAQC ID Reference Page'!A$2:G$10999,7,FALSE))</f>
        <v>S</v>
      </c>
      <c r="H681" s="21">
        <f>IF(A681="NA","",VLOOKUP(A681,'Water Data'!G$2:O$9999,2,FALSE))</f>
        <v>8.02</v>
      </c>
      <c r="I681" s="21">
        <f>IF(A681="NA","",VLOOKUP(A681,'Water Data'!G$2:O$9999,3,FALSE))</f>
        <v>29</v>
      </c>
      <c r="J681" s="3">
        <f>IF(A681="NA","",VLOOKUP(A681,'Water Data'!G$2:O$9999,4,FALSE))</f>
        <v>1.2</v>
      </c>
      <c r="K681" s="3">
        <f>IF(A681="NA","",VLOOKUP(A681,'Water Data'!G$2:O$9999,6,FALSE))</f>
        <v>7.57</v>
      </c>
      <c r="L681" s="3">
        <f>IF(A681="NA","",VLOOKUP(A681,'Water Data'!G$2:O$9999,9,FALSE))</f>
        <v>0</v>
      </c>
      <c r="M681" s="3" t="e">
        <f>IF(A681="NA","",VLOOKUP(A681,Nutrients!A$2:L$9999,8,FALSE))</f>
        <v>#N/A</v>
      </c>
      <c r="N681" s="3" t="e">
        <f>IF(A681="NA","",VLOOKUP(A681,Nutrients!A$2:L$9999,9,FALSE))</f>
        <v>#N/A</v>
      </c>
      <c r="O681" s="3" t="e">
        <f>IF(A681="NA","",VLOOKUP(A681,Nutrients!A$2:L$9999,10,FALSE))</f>
        <v>#N/A</v>
      </c>
      <c r="P681" s="3" t="e">
        <f>IF(A681="NA","",VLOOKUP(A681,Nutrients!A$2:L$9999,11,FALSE))</f>
        <v>#N/A</v>
      </c>
      <c r="Q681" s="21" t="e">
        <f>IF(A681="NA","",VLOOKUP(A681,Nutrients!A$2:L$9999,12,FALSE))</f>
        <v>#N/A</v>
      </c>
      <c r="R681" s="26">
        <f>IF(A681="NA","",VLOOKUP(A681,Chla!A$2:O$9999,15,FALSE))</f>
        <v>23.478928</v>
      </c>
      <c r="S681" s="3">
        <f>IF(A681="NA","",VLOOKUP(A681,TSS!A$2:L$9999,12,FALSE))</f>
        <v>20</v>
      </c>
      <c r="T681" s="21" t="e">
        <f>IF(A681="NA","",VLOOKUP(A681,PCN!A$2:Q$9999,11,FALSE))</f>
        <v>#N/A</v>
      </c>
      <c r="U681" s="21" t="e">
        <f>IF(A681="NA","",VLOOKUP(A681,PCN!A$2:Q$9999,12,FALSE))</f>
        <v>#N/A</v>
      </c>
      <c r="V681" s="21" t="e">
        <f>IF(A681="NA","",VLOOKUP(A681,PCN!A$2:Q$9999,14,FALSE))</f>
        <v>#N/A</v>
      </c>
      <c r="W681" s="21" t="e">
        <f>IF(A681="NA","",VLOOKUP(A681,PCN!A$2:Q$9999,15,FALSE))</f>
        <v>#N/A</v>
      </c>
      <c r="X681" s="21" t="e">
        <f>IF(A681="NA","",VLOOKUP(A681,TN_DOC!A$2:I$9999,8,FALSE))</f>
        <v>#N/A</v>
      </c>
      <c r="Y681" s="21" t="e">
        <f>IF(A681="NA","",VLOOKUP(A681,TN_DOC!A$2:I$9999,9,FALSE))</f>
        <v>#N/A</v>
      </c>
      <c r="Z681" s="3"/>
    </row>
    <row r="682" spans="1:26" x14ac:dyDescent="0.2">
      <c r="A682" s="3">
        <v>11908</v>
      </c>
      <c r="B682" s="10" t="str">
        <f>IF(A682="NA","",VLOOKUP(A682,'QAQC ID Reference Page'!A$2:G$10999,2,FALSE))</f>
        <v>OBS0722</v>
      </c>
      <c r="C682" s="20">
        <f>IF(A682="NA","",VLOOKUP(A682,'QAQC ID Reference Page'!A$2:G$10999,3,FALSE))</f>
        <v>44748</v>
      </c>
      <c r="D682" s="12">
        <f>IF(A682="NA","",VLOOKUP(A682,'QAQC ID Reference Page'!A$2:G$10999,4,FALSE))</f>
        <v>0.3840277777777778</v>
      </c>
      <c r="E682" s="3">
        <f>IF(A682="NA","",VLOOKUP(A682,'QAQC ID Reference Page'!A$2:G$10999,5,FALSE))</f>
        <v>1030</v>
      </c>
      <c r="F682" s="3" t="str">
        <f>IF(A682="NA","",VLOOKUP(A682,'QAQC ID Reference Page'!A$2:G$10999,6,FALSE))</f>
        <v>I9</v>
      </c>
      <c r="G682" s="3" t="str">
        <f>IF(A682="NA","",VLOOKUP(A682,'QAQC ID Reference Page'!A$2:G$10999,7,FALSE))</f>
        <v>B</v>
      </c>
      <c r="H682" s="21">
        <f>IF(A682="NA","",VLOOKUP(A682,'Water Data'!G$2:O$9999,2,FALSE))</f>
        <v>5.18</v>
      </c>
      <c r="I682" s="21">
        <f>IF(A682="NA","",VLOOKUP(A682,'Water Data'!G$2:O$9999,3,FALSE))</f>
        <v>29</v>
      </c>
      <c r="J682" s="3">
        <f>IF(A682="NA","",VLOOKUP(A682,'Water Data'!G$2:O$9999,4,FALSE))</f>
        <v>6.98</v>
      </c>
      <c r="K682" s="3">
        <f>IF(A682="NA","",VLOOKUP(A682,'Water Data'!G$2:O$9999,6,FALSE))</f>
        <v>7.27</v>
      </c>
      <c r="L682" s="3">
        <f>IF(A682="NA","",VLOOKUP(A682,'Water Data'!G$2:O$9999,9,FALSE))</f>
        <v>0</v>
      </c>
      <c r="M682" s="3" t="e">
        <f>IF(A682="NA","",VLOOKUP(A682,Nutrients!A$2:L$9999,8,FALSE))</f>
        <v>#N/A</v>
      </c>
      <c r="N682" s="3" t="e">
        <f>IF(A682="NA","",VLOOKUP(A682,Nutrients!A$2:L$9999,9,FALSE))</f>
        <v>#N/A</v>
      </c>
      <c r="O682" s="3" t="e">
        <f>IF(A682="NA","",VLOOKUP(A682,Nutrients!A$2:L$9999,10,FALSE))</f>
        <v>#N/A</v>
      </c>
      <c r="P682" s="3" t="e">
        <f>IF(A682="NA","",VLOOKUP(A682,Nutrients!A$2:L$9999,11,FALSE))</f>
        <v>#N/A</v>
      </c>
      <c r="Q682" s="21" t="e">
        <f>IF(A682="NA","",VLOOKUP(A682,Nutrients!A$2:L$9999,12,FALSE))</f>
        <v>#N/A</v>
      </c>
      <c r="R682" s="26">
        <f>IF(A682="NA","",VLOOKUP(A682,Chla!A$2:O$9999,15,FALSE))</f>
        <v>41.104648000000005</v>
      </c>
      <c r="S682" s="3">
        <f>IF(A682="NA","",VLOOKUP(A682,TSS!A$2:L$9999,12,FALSE))</f>
        <v>540</v>
      </c>
      <c r="T682" s="21" t="e">
        <f>IF(A682="NA","",VLOOKUP(A682,PCN!A$2:Q$9999,11,FALSE))</f>
        <v>#N/A</v>
      </c>
      <c r="U682" s="21" t="e">
        <f>IF(A682="NA","",VLOOKUP(A682,PCN!A$2:Q$9999,12,FALSE))</f>
        <v>#N/A</v>
      </c>
      <c r="V682" s="21" t="e">
        <f>IF(A682="NA","",VLOOKUP(A682,PCN!A$2:Q$9999,14,FALSE))</f>
        <v>#N/A</v>
      </c>
      <c r="W682" s="21" t="e">
        <f>IF(A682="NA","",VLOOKUP(A682,PCN!A$2:Q$9999,15,FALSE))</f>
        <v>#N/A</v>
      </c>
      <c r="X682" s="21" t="e">
        <f>IF(A682="NA","",VLOOKUP(A682,TN_DOC!A$2:I$9999,8,FALSE))</f>
        <v>#N/A</v>
      </c>
      <c r="Y682" s="21" t="e">
        <f>IF(A682="NA","",VLOOKUP(A682,TN_DOC!A$2:I$9999,9,FALSE))</f>
        <v>#N/A</v>
      </c>
      <c r="Z682" s="3"/>
    </row>
    <row r="683" spans="1:26" x14ac:dyDescent="0.2">
      <c r="A683" s="3">
        <v>11906</v>
      </c>
      <c r="B683" s="10" t="str">
        <f>IF(A683="NA","",VLOOKUP(A683,'QAQC ID Reference Page'!A$2:G$10999,2,FALSE))</f>
        <v>OBS0722</v>
      </c>
      <c r="C683" s="20">
        <f>IF(A683="NA","",VLOOKUP(A683,'QAQC ID Reference Page'!A$2:G$10999,3,FALSE))</f>
        <v>44748</v>
      </c>
      <c r="D683" s="12">
        <f>IF(A683="NA","",VLOOKUP(A683,'QAQC ID Reference Page'!A$2:G$10999,4,FALSE))</f>
        <v>0.39513888888888887</v>
      </c>
      <c r="E683" s="3">
        <f>IF(A683="NA","",VLOOKUP(A683,'QAQC ID Reference Page'!A$2:G$10999,5,FALSE))</f>
        <v>1025</v>
      </c>
      <c r="F683" s="3" t="str">
        <f>IF(A683="NA","",VLOOKUP(A683,'QAQC ID Reference Page'!A$2:G$10999,6,FALSE))</f>
        <v>I7C</v>
      </c>
      <c r="G683" s="3" t="str">
        <f>IF(A683="NA","",VLOOKUP(A683,'QAQC ID Reference Page'!A$2:G$10999,7,FALSE))</f>
        <v>S</v>
      </c>
      <c r="H683" s="21">
        <f>IF(A683="NA","",VLOOKUP(A683,'Water Data'!G$2:O$9999,2,FALSE))</f>
        <v>7.95</v>
      </c>
      <c r="I683" s="21">
        <f>IF(A683="NA","",VLOOKUP(A683,'Water Data'!G$2:O$9999,3,FALSE))</f>
        <v>28.8</v>
      </c>
      <c r="J683" s="3">
        <f>IF(A683="NA","",VLOOKUP(A683,'Water Data'!G$2:O$9999,4,FALSE))</f>
        <v>3.13</v>
      </c>
      <c r="K683" s="3">
        <f>IF(A683="NA","",VLOOKUP(A683,'Water Data'!G$2:O$9999,6,FALSE))</f>
        <v>7.66</v>
      </c>
      <c r="L683" s="3">
        <f>IF(A683="NA","",VLOOKUP(A683,'Water Data'!G$2:O$9999,9,FALSE))</f>
        <v>0</v>
      </c>
      <c r="M683" s="3" t="e">
        <f>IF(A683="NA","",VLOOKUP(A683,Nutrients!A$2:L$9999,8,FALSE))</f>
        <v>#N/A</v>
      </c>
      <c r="N683" s="3" t="e">
        <f>IF(A683="NA","",VLOOKUP(A683,Nutrients!A$2:L$9999,9,FALSE))</f>
        <v>#N/A</v>
      </c>
      <c r="O683" s="3" t="e">
        <f>IF(A683="NA","",VLOOKUP(A683,Nutrients!A$2:L$9999,10,FALSE))</f>
        <v>#N/A</v>
      </c>
      <c r="P683" s="3" t="e">
        <f>IF(A683="NA","",VLOOKUP(A683,Nutrients!A$2:L$9999,11,FALSE))</f>
        <v>#N/A</v>
      </c>
      <c r="Q683" s="21" t="e">
        <f>IF(A683="NA","",VLOOKUP(A683,Nutrients!A$2:L$9999,12,FALSE))</f>
        <v>#N/A</v>
      </c>
      <c r="R683" s="26">
        <f>IF(A683="NA","",VLOOKUP(A683,Chla!A$2:O$9999,15,FALSE))</f>
        <v>11.814856000000001</v>
      </c>
      <c r="S683" s="3">
        <f>IF(A683="NA","",VLOOKUP(A683,TSS!A$2:L$9999,12,FALSE))</f>
        <v>4</v>
      </c>
      <c r="T683" s="21" t="e">
        <f>IF(A683="NA","",VLOOKUP(A683,PCN!A$2:Q$9999,11,FALSE))</f>
        <v>#N/A</v>
      </c>
      <c r="U683" s="21" t="e">
        <f>IF(A683="NA","",VLOOKUP(A683,PCN!A$2:Q$9999,12,FALSE))</f>
        <v>#N/A</v>
      </c>
      <c r="V683" s="21" t="e">
        <f>IF(A683="NA","",VLOOKUP(A683,PCN!A$2:Q$9999,14,FALSE))</f>
        <v>#N/A</v>
      </c>
      <c r="W683" s="21" t="e">
        <f>IF(A683="NA","",VLOOKUP(A683,PCN!A$2:Q$9999,15,FALSE))</f>
        <v>#N/A</v>
      </c>
      <c r="X683" s="21" t="e">
        <f>IF(A683="NA","",VLOOKUP(A683,TN_DOC!A$2:I$9999,8,FALSE))</f>
        <v>#N/A</v>
      </c>
      <c r="Y683" s="21" t="e">
        <f>IF(A683="NA","",VLOOKUP(A683,TN_DOC!A$2:I$9999,9,FALSE))</f>
        <v>#N/A</v>
      </c>
      <c r="Z683" s="3"/>
    </row>
    <row r="684" spans="1:26" x14ac:dyDescent="0.2">
      <c r="A684" s="3">
        <v>11902</v>
      </c>
      <c r="B684" s="10" t="str">
        <f>IF(A684="NA","",VLOOKUP(A684,'QAQC ID Reference Page'!A$2:G$10999,2,FALSE))</f>
        <v>OBS0722</v>
      </c>
      <c r="C684" s="20">
        <f>IF(A684="NA","",VLOOKUP(A684,'QAQC ID Reference Page'!A$2:G$10999,3,FALSE))</f>
        <v>44748</v>
      </c>
      <c r="D684" s="12">
        <f>IF(A684="NA","",VLOOKUP(A684,'QAQC ID Reference Page'!A$2:G$10999,4,FALSE))</f>
        <v>0.39513888888888887</v>
      </c>
      <c r="E684" s="3">
        <f>IF(A684="NA","",VLOOKUP(A684,'QAQC ID Reference Page'!A$2:G$10999,5,FALSE))</f>
        <v>1036</v>
      </c>
      <c r="F684" s="3" t="str">
        <f>IF(A684="NA","",VLOOKUP(A684,'QAQC ID Reference Page'!A$2:G$10999,6,FALSE))</f>
        <v>I7C</v>
      </c>
      <c r="G684" s="3" t="str">
        <f>IF(A684="NA","",VLOOKUP(A684,'QAQC ID Reference Page'!A$2:G$10999,7,FALSE))</f>
        <v>B</v>
      </c>
      <c r="H684" s="21">
        <f>IF(A684="NA","",VLOOKUP(A684,'Water Data'!G$2:O$9999,2,FALSE))</f>
        <v>5.4</v>
      </c>
      <c r="I684" s="21">
        <f>IF(A684="NA","",VLOOKUP(A684,'Water Data'!G$2:O$9999,3,FALSE))</f>
        <v>29.1</v>
      </c>
      <c r="J684" s="3">
        <f>IF(A684="NA","",VLOOKUP(A684,'Water Data'!G$2:O$9999,4,FALSE))</f>
        <v>20</v>
      </c>
      <c r="K684" s="3">
        <f>IF(A684="NA","",VLOOKUP(A684,'Water Data'!G$2:O$9999,6,FALSE))</f>
        <v>7.96</v>
      </c>
      <c r="L684" s="3">
        <f>IF(A684="NA","",VLOOKUP(A684,'Water Data'!G$2:O$9999,9,FALSE))</f>
        <v>0</v>
      </c>
      <c r="M684" s="3" t="e">
        <f>IF(A684="NA","",VLOOKUP(A684,Nutrients!A$2:L$9999,8,FALSE))</f>
        <v>#N/A</v>
      </c>
      <c r="N684" s="3" t="e">
        <f>IF(A684="NA","",VLOOKUP(A684,Nutrients!A$2:L$9999,9,FALSE))</f>
        <v>#N/A</v>
      </c>
      <c r="O684" s="3" t="e">
        <f>IF(A684="NA","",VLOOKUP(A684,Nutrients!A$2:L$9999,10,FALSE))</f>
        <v>#N/A</v>
      </c>
      <c r="P684" s="3" t="e">
        <f>IF(A684="NA","",VLOOKUP(A684,Nutrients!A$2:L$9999,11,FALSE))</f>
        <v>#N/A</v>
      </c>
      <c r="Q684" s="21" t="e">
        <f>IF(A684="NA","",VLOOKUP(A684,Nutrients!A$2:L$9999,12,FALSE))</f>
        <v>#N/A</v>
      </c>
      <c r="R684" s="26">
        <f>IF(A684="NA","",VLOOKUP(A684,Chla!A$2:O$9999,15,FALSE))</f>
        <v>5.6702899999999987</v>
      </c>
      <c r="S684" s="3">
        <f>IF(A684="NA","",VLOOKUP(A684,TSS!A$2:L$9999,12,FALSE))</f>
        <v>16</v>
      </c>
      <c r="T684" s="21" t="e">
        <f>IF(A684="NA","",VLOOKUP(A684,PCN!A$2:Q$9999,11,FALSE))</f>
        <v>#N/A</v>
      </c>
      <c r="U684" s="21" t="e">
        <f>IF(A684="NA","",VLOOKUP(A684,PCN!A$2:Q$9999,12,FALSE))</f>
        <v>#N/A</v>
      </c>
      <c r="V684" s="21" t="e">
        <f>IF(A684="NA","",VLOOKUP(A684,PCN!A$2:Q$9999,14,FALSE))</f>
        <v>#N/A</v>
      </c>
      <c r="W684" s="21" t="e">
        <f>IF(A684="NA","",VLOOKUP(A684,PCN!A$2:Q$9999,15,FALSE))</f>
        <v>#N/A</v>
      </c>
      <c r="X684" s="21" t="e">
        <f>IF(A684="NA","",VLOOKUP(A684,TN_DOC!A$2:I$9999,8,FALSE))</f>
        <v>#N/A</v>
      </c>
      <c r="Y684" s="21" t="e">
        <f>IF(A684="NA","",VLOOKUP(A684,TN_DOC!A$2:I$9999,9,FALSE))</f>
        <v>#N/A</v>
      </c>
      <c r="Z684" s="3"/>
    </row>
    <row r="685" spans="1:26" x14ac:dyDescent="0.2">
      <c r="A685" s="3">
        <v>11905</v>
      </c>
      <c r="B685" s="10" t="str">
        <f>IF(A685="NA","",VLOOKUP(A685,'QAQC ID Reference Page'!A$2:G$10999,2,FALSE))</f>
        <v>OBS0722</v>
      </c>
      <c r="C685" s="20">
        <f>IF(A685="NA","",VLOOKUP(A685,'QAQC ID Reference Page'!A$2:G$10999,3,FALSE))</f>
        <v>44748</v>
      </c>
      <c r="D685" s="12">
        <f>IF(A685="NA","",VLOOKUP(A685,'QAQC ID Reference Page'!A$2:G$10999,4,FALSE))</f>
        <v>0.41041666666666665</v>
      </c>
      <c r="E685" s="3">
        <f>IF(A685="NA","",VLOOKUP(A685,'QAQC ID Reference Page'!A$2:G$10999,5,FALSE))</f>
        <v>1014</v>
      </c>
      <c r="F685" s="3" t="str">
        <f>IF(A685="NA","",VLOOKUP(A685,'QAQC ID Reference Page'!A$2:G$10999,6,FALSE))</f>
        <v>G7C</v>
      </c>
      <c r="G685" s="3" t="str">
        <f>IF(A685="NA","",VLOOKUP(A685,'QAQC ID Reference Page'!A$2:G$10999,7,FALSE))</f>
        <v>S</v>
      </c>
      <c r="H685" s="21">
        <f>IF(A685="NA","",VLOOKUP(A685,'Water Data'!G$2:O$9999,2,FALSE))</f>
        <v>8.84</v>
      </c>
      <c r="I685" s="21">
        <f>IF(A685="NA","",VLOOKUP(A685,'Water Data'!G$2:O$9999,3,FALSE))</f>
        <v>29.2</v>
      </c>
      <c r="J685" s="3">
        <f>IF(A685="NA","",VLOOKUP(A685,'Water Data'!G$2:O$9999,4,FALSE))</f>
        <v>5.69</v>
      </c>
      <c r="K685" s="3">
        <f>IF(A685="NA","",VLOOKUP(A685,'Water Data'!G$2:O$9999,6,FALSE))</f>
        <v>8.18</v>
      </c>
      <c r="L685" s="3">
        <f>IF(A685="NA","",VLOOKUP(A685,'Water Data'!G$2:O$9999,9,FALSE))</f>
        <v>0</v>
      </c>
      <c r="M685" s="3" t="e">
        <f>IF(A685="NA","",VLOOKUP(A685,Nutrients!A$2:L$9999,8,FALSE))</f>
        <v>#N/A</v>
      </c>
      <c r="N685" s="3" t="e">
        <f>IF(A685="NA","",VLOOKUP(A685,Nutrients!A$2:L$9999,9,FALSE))</f>
        <v>#N/A</v>
      </c>
      <c r="O685" s="3" t="e">
        <f>IF(A685="NA","",VLOOKUP(A685,Nutrients!A$2:L$9999,10,FALSE))</f>
        <v>#N/A</v>
      </c>
      <c r="P685" s="3" t="e">
        <f>IF(A685="NA","",VLOOKUP(A685,Nutrients!A$2:L$9999,11,FALSE))</f>
        <v>#N/A</v>
      </c>
      <c r="Q685" s="21" t="e">
        <f>IF(A685="NA","",VLOOKUP(A685,Nutrients!A$2:L$9999,12,FALSE))</f>
        <v>#N/A</v>
      </c>
      <c r="R685" s="26">
        <f>IF(A685="NA","",VLOOKUP(A685,Chla!A$2:O$9999,15,FALSE))</f>
        <v>6.6074760000000001</v>
      </c>
      <c r="S685" s="3">
        <f>IF(A685="NA","",VLOOKUP(A685,TSS!A$2:L$9999,12,FALSE))</f>
        <v>8</v>
      </c>
      <c r="T685" s="21" t="e">
        <f>IF(A685="NA","",VLOOKUP(A685,PCN!A$2:Q$9999,11,FALSE))</f>
        <v>#N/A</v>
      </c>
      <c r="U685" s="21" t="e">
        <f>IF(A685="NA","",VLOOKUP(A685,PCN!A$2:Q$9999,12,FALSE))</f>
        <v>#N/A</v>
      </c>
      <c r="V685" s="21" t="e">
        <f>IF(A685="NA","",VLOOKUP(A685,PCN!A$2:Q$9999,14,FALSE))</f>
        <v>#N/A</v>
      </c>
      <c r="W685" s="21" t="e">
        <f>IF(A685="NA","",VLOOKUP(A685,PCN!A$2:Q$9999,15,FALSE))</f>
        <v>#N/A</v>
      </c>
      <c r="X685" s="21" t="e">
        <f>IF(A685="NA","",VLOOKUP(A685,TN_DOC!A$2:I$9999,8,FALSE))</f>
        <v>#N/A</v>
      </c>
      <c r="Y685" s="21" t="e">
        <f>IF(A685="NA","",VLOOKUP(A685,TN_DOC!A$2:I$9999,9,FALSE))</f>
        <v>#N/A</v>
      </c>
      <c r="Z685" s="3"/>
    </row>
    <row r="686" spans="1:26" x14ac:dyDescent="0.2">
      <c r="A686" s="3">
        <v>11907</v>
      </c>
      <c r="B686" s="10" t="str">
        <f>IF(A686="NA","",VLOOKUP(A686,'QAQC ID Reference Page'!A$2:G$10999,2,FALSE))</f>
        <v>OBS0722</v>
      </c>
      <c r="C686" s="20">
        <f>IF(A686="NA","",VLOOKUP(A686,'QAQC ID Reference Page'!A$2:G$10999,3,FALSE))</f>
        <v>44748</v>
      </c>
      <c r="D686" s="12">
        <f>IF(A686="NA","",VLOOKUP(A686,'QAQC ID Reference Page'!A$2:G$10999,4,FALSE))</f>
        <v>0.42152777777777778</v>
      </c>
      <c r="E686" s="3">
        <f>IF(A686="NA","",VLOOKUP(A686,'QAQC ID Reference Page'!A$2:G$10999,5,FALSE))</f>
        <v>1037</v>
      </c>
      <c r="F686" s="3" t="str">
        <f>IF(A686="NA","",VLOOKUP(A686,'QAQC ID Reference Page'!A$2:G$10999,6,FALSE))</f>
        <v>G9</v>
      </c>
      <c r="G686" s="3" t="str">
        <f>IF(A686="NA","",VLOOKUP(A686,'QAQC ID Reference Page'!A$2:G$10999,7,FALSE))</f>
        <v>S</v>
      </c>
      <c r="H686" s="21">
        <f>IF(A686="NA","",VLOOKUP(A686,'Water Data'!G$2:O$9999,2,FALSE))</f>
        <v>8.0399999999999991</v>
      </c>
      <c r="I686" s="21">
        <f>IF(A686="NA","",VLOOKUP(A686,'Water Data'!G$2:O$9999,3,FALSE))</f>
        <v>29.8</v>
      </c>
      <c r="J686" s="3">
        <f>IF(A686="NA","",VLOOKUP(A686,'Water Data'!G$2:O$9999,4,FALSE))</f>
        <v>9.36</v>
      </c>
      <c r="K686" s="3">
        <f>IF(A686="NA","",VLOOKUP(A686,'Water Data'!G$2:O$9999,6,FALSE))</f>
        <v>7.96</v>
      </c>
      <c r="L686" s="3">
        <f>IF(A686="NA","",VLOOKUP(A686,'Water Data'!G$2:O$9999,9,FALSE))</f>
        <v>0</v>
      </c>
      <c r="M686" s="3" t="e">
        <f>IF(A686="NA","",VLOOKUP(A686,Nutrients!A$2:L$9999,8,FALSE))</f>
        <v>#N/A</v>
      </c>
      <c r="N686" s="3" t="e">
        <f>IF(A686="NA","",VLOOKUP(A686,Nutrients!A$2:L$9999,9,FALSE))</f>
        <v>#N/A</v>
      </c>
      <c r="O686" s="3" t="e">
        <f>IF(A686="NA","",VLOOKUP(A686,Nutrients!A$2:L$9999,10,FALSE))</f>
        <v>#N/A</v>
      </c>
      <c r="P686" s="3" t="e">
        <f>IF(A686="NA","",VLOOKUP(A686,Nutrients!A$2:L$9999,11,FALSE))</f>
        <v>#N/A</v>
      </c>
      <c r="Q686" s="21" t="e">
        <f>IF(A686="NA","",VLOOKUP(A686,Nutrients!A$2:L$9999,12,FALSE))</f>
        <v>#N/A</v>
      </c>
      <c r="R686" s="26">
        <f>IF(A686="NA","",VLOOKUP(A686,Chla!A$2:O$9999,15,FALSE))</f>
        <v>9.975363999999999</v>
      </c>
      <c r="S686" s="3">
        <f>IF(A686="NA","",VLOOKUP(A686,TSS!A$2:L$9999,12,FALSE))</f>
        <v>12</v>
      </c>
      <c r="T686" s="21" t="e">
        <f>IF(A686="NA","",VLOOKUP(A686,PCN!A$2:Q$9999,11,FALSE))</f>
        <v>#N/A</v>
      </c>
      <c r="U686" s="21" t="e">
        <f>IF(A686="NA","",VLOOKUP(A686,PCN!A$2:Q$9999,12,FALSE))</f>
        <v>#N/A</v>
      </c>
      <c r="V686" s="21" t="e">
        <f>IF(A686="NA","",VLOOKUP(A686,PCN!A$2:Q$9999,14,FALSE))</f>
        <v>#N/A</v>
      </c>
      <c r="W686" s="21" t="e">
        <f>IF(A686="NA","",VLOOKUP(A686,PCN!A$2:Q$9999,15,FALSE))</f>
        <v>#N/A</v>
      </c>
      <c r="X686" s="21" t="e">
        <f>IF(A686="NA","",VLOOKUP(A686,TN_DOC!A$2:I$9999,8,FALSE))</f>
        <v>#N/A</v>
      </c>
      <c r="Y686" s="21" t="e">
        <f>IF(A686="NA","",VLOOKUP(A686,TN_DOC!A$2:I$9999,9,FALSE))</f>
        <v>#N/A</v>
      </c>
      <c r="Z686" s="3"/>
    </row>
    <row r="687" spans="1:26" x14ac:dyDescent="0.2">
      <c r="A687" s="3">
        <v>11904</v>
      </c>
      <c r="B687" s="10" t="str">
        <f>IF(A687="NA","",VLOOKUP(A687,'QAQC ID Reference Page'!A$2:G$10999,2,FALSE))</f>
        <v>OBS0722</v>
      </c>
      <c r="C687" s="20">
        <f>IF(A687="NA","",VLOOKUP(A687,'QAQC ID Reference Page'!A$2:G$10999,3,FALSE))</f>
        <v>44748</v>
      </c>
      <c r="D687" s="12">
        <f>IF(A687="NA","",VLOOKUP(A687,'QAQC ID Reference Page'!A$2:G$10999,4,FALSE))</f>
        <v>0.42152777777777778</v>
      </c>
      <c r="E687" s="3">
        <f>IF(A687="NA","",VLOOKUP(A687,'QAQC ID Reference Page'!A$2:G$10999,5,FALSE))</f>
        <v>1003</v>
      </c>
      <c r="F687" s="3" t="str">
        <f>IF(A687="NA","",VLOOKUP(A687,'QAQC ID Reference Page'!A$2:G$10999,6,FALSE))</f>
        <v>G9</v>
      </c>
      <c r="G687" s="3" t="str">
        <f>IF(A687="NA","",VLOOKUP(A687,'QAQC ID Reference Page'!A$2:G$10999,7,FALSE))</f>
        <v>B</v>
      </c>
      <c r="H687" s="21">
        <f>IF(A687="NA","",VLOOKUP(A687,'Water Data'!G$2:O$9999,2,FALSE))</f>
        <v>5.72</v>
      </c>
      <c r="I687" s="21">
        <f>IF(A687="NA","",VLOOKUP(A687,'Water Data'!G$2:O$9999,3,FALSE))</f>
        <v>29.1</v>
      </c>
      <c r="J687" s="3">
        <f>IF(A687="NA","",VLOOKUP(A687,'Water Data'!G$2:O$9999,4,FALSE))</f>
        <v>11.57</v>
      </c>
      <c r="K687" s="26">
        <f>IF(A687="NA","",VLOOKUP(A687,'Water Data'!G$2:O$9999,6,FALSE))</f>
        <v>7.6</v>
      </c>
      <c r="L687" s="3">
        <f>IF(A687="NA","",VLOOKUP(A687,'Water Data'!G$2:O$9999,9,FALSE))</f>
        <v>0</v>
      </c>
      <c r="M687" s="3" t="e">
        <f>IF(A687="NA","",VLOOKUP(A687,Nutrients!A$2:L$9999,8,FALSE))</f>
        <v>#N/A</v>
      </c>
      <c r="N687" s="3" t="e">
        <f>IF(A687="NA","",VLOOKUP(A687,Nutrients!A$2:L$9999,9,FALSE))</f>
        <v>#N/A</v>
      </c>
      <c r="O687" s="3" t="e">
        <f>IF(A687="NA","",VLOOKUP(A687,Nutrients!A$2:L$9999,10,FALSE))</f>
        <v>#N/A</v>
      </c>
      <c r="P687" s="3" t="e">
        <f>IF(A687="NA","",VLOOKUP(A687,Nutrients!A$2:L$9999,11,FALSE))</f>
        <v>#N/A</v>
      </c>
      <c r="Q687" s="21" t="e">
        <f>IF(A687="NA","",VLOOKUP(A687,Nutrients!A$2:L$9999,12,FALSE))</f>
        <v>#N/A</v>
      </c>
      <c r="R687" s="26">
        <f>IF(A687="NA","",VLOOKUP(A687,Chla!A$2:O$9999,15,FALSE))</f>
        <v>17.757614999999998</v>
      </c>
      <c r="S687" s="3">
        <f>IF(A687="NA","",VLOOKUP(A687,TSS!A$2:L$9999,12,FALSE))</f>
        <v>20</v>
      </c>
      <c r="T687" s="21" t="e">
        <f>IF(A687="NA","",VLOOKUP(A687,PCN!A$2:Q$9999,11,FALSE))</f>
        <v>#N/A</v>
      </c>
      <c r="U687" s="21" t="e">
        <f>IF(A687="NA","",VLOOKUP(A687,PCN!A$2:Q$9999,12,FALSE))</f>
        <v>#N/A</v>
      </c>
      <c r="V687" s="21" t="e">
        <f>IF(A687="NA","",VLOOKUP(A687,PCN!A$2:Q$9999,14,FALSE))</f>
        <v>#N/A</v>
      </c>
      <c r="W687" s="21" t="e">
        <f>IF(A687="NA","",VLOOKUP(A687,PCN!A$2:Q$9999,15,FALSE))</f>
        <v>#N/A</v>
      </c>
      <c r="X687" s="21" t="e">
        <f>IF(A687="NA","",VLOOKUP(A687,TN_DOC!A$2:I$9999,8,FALSE))</f>
        <v>#N/A</v>
      </c>
      <c r="Y687" s="21" t="e">
        <f>IF(A687="NA","",VLOOKUP(A687,TN_DOC!A$2:I$9999,9,FALSE))</f>
        <v>#N/A</v>
      </c>
      <c r="Z687" s="3"/>
    </row>
    <row r="688" spans="1:26" x14ac:dyDescent="0.2">
      <c r="A688" s="3">
        <v>11903</v>
      </c>
      <c r="B688" s="10" t="str">
        <f>IF(A688="NA","",VLOOKUP(A688,'QAQC ID Reference Page'!A$2:G$10999,2,FALSE))</f>
        <v>OBS0722</v>
      </c>
      <c r="C688" s="20">
        <f>IF(A688="NA","",VLOOKUP(A688,'QAQC ID Reference Page'!A$2:G$10999,3,FALSE))</f>
        <v>44748</v>
      </c>
      <c r="D688" s="12">
        <f>IF(A688="NA","",VLOOKUP(A688,'QAQC ID Reference Page'!A$2:G$10999,4,FALSE))</f>
        <v>0.44374999999999998</v>
      </c>
      <c r="E688" s="3">
        <f>IF(A688="NA","",VLOOKUP(A688,'QAQC ID Reference Page'!A$2:G$10999,5,FALSE))</f>
        <v>1021</v>
      </c>
      <c r="F688" s="3" t="str">
        <f>IF(A688="NA","",VLOOKUP(A688,'QAQC ID Reference Page'!A$2:G$10999,6,FALSE))</f>
        <v>E9</v>
      </c>
      <c r="G688" s="3" t="str">
        <f>IF(A688="NA","",VLOOKUP(A688,'QAQC ID Reference Page'!A$2:G$10999,7,FALSE))</f>
        <v>S</v>
      </c>
      <c r="H688" s="21">
        <f>IF(A688="NA","",VLOOKUP(A688,'Water Data'!G$2:O$9999,2,FALSE))</f>
        <v>8.3699999999999992</v>
      </c>
      <c r="I688" s="21">
        <f>IF(A688="NA","",VLOOKUP(A688,'Water Data'!G$2:O$9999,3,FALSE))</f>
        <v>29.6</v>
      </c>
      <c r="J688" s="3">
        <f>IF(A688="NA","",VLOOKUP(A688,'Water Data'!G$2:O$9999,4,FALSE))</f>
        <v>15.26</v>
      </c>
      <c r="K688" s="3">
        <f>IF(A688="NA","",VLOOKUP(A688,'Water Data'!G$2:O$9999,6,FALSE))</f>
        <v>8.2100000000000009</v>
      </c>
      <c r="L688" s="3">
        <f>IF(A688="NA","",VLOOKUP(A688,'Water Data'!G$2:O$9999,9,FALSE))</f>
        <v>0</v>
      </c>
      <c r="M688" s="3" t="e">
        <f>IF(A688="NA","",VLOOKUP(A688,Nutrients!A$2:L$9999,8,FALSE))</f>
        <v>#N/A</v>
      </c>
      <c r="N688" s="3" t="e">
        <f>IF(A688="NA","",VLOOKUP(A688,Nutrients!A$2:L$9999,9,FALSE))</f>
        <v>#N/A</v>
      </c>
      <c r="O688" s="3" t="e">
        <f>IF(A688="NA","",VLOOKUP(A688,Nutrients!A$2:L$9999,10,FALSE))</f>
        <v>#N/A</v>
      </c>
      <c r="P688" s="3" t="e">
        <f>IF(A688="NA","",VLOOKUP(A688,Nutrients!A$2:L$9999,11,FALSE))</f>
        <v>#N/A</v>
      </c>
      <c r="Q688" s="21" t="e">
        <f>IF(A688="NA","",VLOOKUP(A688,Nutrients!A$2:L$9999,12,FALSE))</f>
        <v>#N/A</v>
      </c>
      <c r="R688" s="26">
        <f>IF(A688="NA","",VLOOKUP(A688,Chla!A$2:O$9999,15,FALSE))</f>
        <v>6.7924760000000006</v>
      </c>
      <c r="S688" s="3">
        <f>IF(A688="NA","",VLOOKUP(A688,TSS!A$2:L$9999,12,FALSE))</f>
        <v>12</v>
      </c>
      <c r="T688" s="21" t="e">
        <f>IF(A688="NA","",VLOOKUP(A688,PCN!A$2:Q$9999,11,FALSE))</f>
        <v>#N/A</v>
      </c>
      <c r="U688" s="21" t="e">
        <f>IF(A688="NA","",VLOOKUP(A688,PCN!A$2:Q$9999,12,FALSE))</f>
        <v>#N/A</v>
      </c>
      <c r="V688" s="21" t="e">
        <f>IF(A688="NA","",VLOOKUP(A688,PCN!A$2:Q$9999,14,FALSE))</f>
        <v>#N/A</v>
      </c>
      <c r="W688" s="21" t="e">
        <f>IF(A688="NA","",VLOOKUP(A688,PCN!A$2:Q$9999,15,FALSE))</f>
        <v>#N/A</v>
      </c>
      <c r="X688" s="21" t="e">
        <f>IF(A688="NA","",VLOOKUP(A688,TN_DOC!A$2:I$9999,8,FALSE))</f>
        <v>#N/A</v>
      </c>
      <c r="Y688" s="21" t="e">
        <f>IF(A688="NA","",VLOOKUP(A688,TN_DOC!A$2:I$9999,9,FALSE))</f>
        <v>#N/A</v>
      </c>
      <c r="Z688" s="3"/>
    </row>
    <row r="689" spans="1:26" x14ac:dyDescent="0.2">
      <c r="A689" s="3">
        <v>11921</v>
      </c>
      <c r="B689" s="10" t="str">
        <f>IF(A689="NA","",VLOOKUP(A689,'QAQC ID Reference Page'!A$2:G$10999,2,FALSE))</f>
        <v>OBS0722</v>
      </c>
      <c r="C689" s="20">
        <f>IF(A689="NA","",VLOOKUP(A689,'QAQC ID Reference Page'!A$2:G$10999,3,FALSE))</f>
        <v>44748</v>
      </c>
      <c r="D689" s="12">
        <f>IF(A689="NA","",VLOOKUP(A689,'QAQC ID Reference Page'!A$2:G$10999,4,FALSE))</f>
        <v>0.45416666666666666</v>
      </c>
      <c r="E689" s="3">
        <f>IF(A689="NA","",VLOOKUP(A689,'QAQC ID Reference Page'!A$2:G$10999,5,FALSE))</f>
        <v>1010</v>
      </c>
      <c r="F689" s="3" t="str">
        <f>IF(A689="NA","",VLOOKUP(A689,'QAQC ID Reference Page'!A$2:G$10999,6,FALSE))</f>
        <v>E7C</v>
      </c>
      <c r="G689" s="3" t="str">
        <f>IF(A689="NA","",VLOOKUP(A689,'QAQC ID Reference Page'!A$2:G$10999,7,FALSE))</f>
        <v>S</v>
      </c>
      <c r="H689" s="21">
        <f>IF(A689="NA","",VLOOKUP(A689,'Water Data'!G$2:O$9999,2,FALSE))</f>
        <v>8.0399999999999991</v>
      </c>
      <c r="I689" s="21">
        <f>IF(A689="NA","",VLOOKUP(A689,'Water Data'!G$2:O$9999,3,FALSE))</f>
        <v>29.6</v>
      </c>
      <c r="J689" s="3">
        <f>IF(A689="NA","",VLOOKUP(A689,'Water Data'!G$2:O$9999,4,FALSE))</f>
        <v>11.97</v>
      </c>
      <c r="K689" s="3">
        <f>IF(A689="NA","",VLOOKUP(A689,'Water Data'!G$2:O$9999,6,FALSE))</f>
        <v>8.06</v>
      </c>
      <c r="L689" s="3">
        <f>IF(A689="NA","",VLOOKUP(A689,'Water Data'!G$2:O$9999,9,FALSE))</f>
        <v>0</v>
      </c>
      <c r="M689" s="3" t="e">
        <f>IF(A689="NA","",VLOOKUP(A689,Nutrients!A$2:L$9999,8,FALSE))</f>
        <v>#N/A</v>
      </c>
      <c r="N689" s="3" t="e">
        <f>IF(A689="NA","",VLOOKUP(A689,Nutrients!A$2:L$9999,9,FALSE))</f>
        <v>#N/A</v>
      </c>
      <c r="O689" s="3" t="e">
        <f>IF(A689="NA","",VLOOKUP(A689,Nutrients!A$2:L$9999,10,FALSE))</f>
        <v>#N/A</v>
      </c>
      <c r="P689" s="3" t="e">
        <f>IF(A689="NA","",VLOOKUP(A689,Nutrients!A$2:L$9999,11,FALSE))</f>
        <v>#N/A</v>
      </c>
      <c r="Q689" s="21" t="e">
        <f>IF(A689="NA","",VLOOKUP(A689,Nutrients!A$2:L$9999,12,FALSE))</f>
        <v>#N/A</v>
      </c>
      <c r="R689" s="26">
        <f>IF(A689="NA","",VLOOKUP(A689,Chla!A$2:O$9999,15,FALSE))</f>
        <v>8.5710359999999994</v>
      </c>
      <c r="S689" s="3">
        <f>IF(A689="NA","",VLOOKUP(A689,TSS!A$2:L$9999,12,FALSE))</f>
        <v>36</v>
      </c>
      <c r="T689" s="21" t="e">
        <f>IF(A689="NA","",VLOOKUP(A689,PCN!A$2:Q$9999,11,FALSE))</f>
        <v>#N/A</v>
      </c>
      <c r="U689" s="21" t="e">
        <f>IF(A689="NA","",VLOOKUP(A689,PCN!A$2:Q$9999,12,FALSE))</f>
        <v>#N/A</v>
      </c>
      <c r="V689" s="21" t="e">
        <f>IF(A689="NA","",VLOOKUP(A689,PCN!A$2:Q$9999,14,FALSE))</f>
        <v>#N/A</v>
      </c>
      <c r="W689" s="21" t="e">
        <f>IF(A689="NA","",VLOOKUP(A689,PCN!A$2:Q$9999,15,FALSE))</f>
        <v>#N/A</v>
      </c>
      <c r="X689" s="21" t="e">
        <f>IF(A689="NA","",VLOOKUP(A689,TN_DOC!A$2:I$9999,8,FALSE))</f>
        <v>#N/A</v>
      </c>
      <c r="Y689" s="21" t="e">
        <f>IF(A689="NA","",VLOOKUP(A689,TN_DOC!A$2:I$9999,9,FALSE))</f>
        <v>#N/A</v>
      </c>
      <c r="Z689" s="3"/>
    </row>
    <row r="690" spans="1:26" x14ac:dyDescent="0.2">
      <c r="A690" s="3">
        <v>11922</v>
      </c>
      <c r="B690" s="10" t="str">
        <f>IF(A690="NA","",VLOOKUP(A690,'QAQC ID Reference Page'!A$2:G$10999,2,FALSE))</f>
        <v>OBS0722</v>
      </c>
      <c r="C690" s="20">
        <f>IF(A690="NA","",VLOOKUP(A690,'QAQC ID Reference Page'!A$2:G$10999,3,FALSE))</f>
        <v>44748</v>
      </c>
      <c r="D690" s="12">
        <f>IF(A690="NA","",VLOOKUP(A690,'QAQC ID Reference Page'!A$2:G$10999,4,FALSE))</f>
        <v>0.45416666666666666</v>
      </c>
      <c r="E690" s="3">
        <f>IF(A690="NA","",VLOOKUP(A690,'QAQC ID Reference Page'!A$2:G$10999,5,FALSE))</f>
        <v>1044</v>
      </c>
      <c r="F690" s="3" t="str">
        <f>IF(A690="NA","",VLOOKUP(A690,'QAQC ID Reference Page'!A$2:G$10999,6,FALSE))</f>
        <v>E7C</v>
      </c>
      <c r="G690" s="3" t="str">
        <f>IF(A690="NA","",VLOOKUP(A690,'QAQC ID Reference Page'!A$2:G$10999,7,FALSE))</f>
        <v>B</v>
      </c>
      <c r="H690" s="21">
        <f>IF(A690="NA","",VLOOKUP(A690,'Water Data'!G$2:O$9999,2,FALSE))</f>
        <v>5.59</v>
      </c>
      <c r="I690" s="21">
        <f>IF(A690="NA","",VLOOKUP(A690,'Water Data'!G$2:O$9999,3,FALSE))</f>
        <v>29.2</v>
      </c>
      <c r="J690" s="3">
        <f>IF(A690="NA","",VLOOKUP(A690,'Water Data'!G$2:O$9999,4,FALSE))</f>
        <v>26.25</v>
      </c>
      <c r="K690" s="3">
        <f>IF(A690="NA","",VLOOKUP(A690,'Water Data'!G$2:O$9999,6,FALSE))</f>
        <v>7.95</v>
      </c>
      <c r="L690" s="3">
        <f>IF(A690="NA","",VLOOKUP(A690,'Water Data'!G$2:O$9999,9,FALSE))</f>
        <v>0</v>
      </c>
      <c r="M690" s="3" t="e">
        <f>IF(A690="NA","",VLOOKUP(A690,Nutrients!A$2:L$9999,8,FALSE))</f>
        <v>#N/A</v>
      </c>
      <c r="N690" s="3" t="e">
        <f>IF(A690="NA","",VLOOKUP(A690,Nutrients!A$2:L$9999,9,FALSE))</f>
        <v>#N/A</v>
      </c>
      <c r="O690" s="3" t="e">
        <f>IF(A690="NA","",VLOOKUP(A690,Nutrients!A$2:L$9999,10,FALSE))</f>
        <v>#N/A</v>
      </c>
      <c r="P690" s="3" t="e">
        <f>IF(A690="NA","",VLOOKUP(A690,Nutrients!A$2:L$9999,11,FALSE))</f>
        <v>#N/A</v>
      </c>
      <c r="Q690" s="21" t="e">
        <f>IF(A690="NA","",VLOOKUP(A690,Nutrients!A$2:L$9999,12,FALSE))</f>
        <v>#N/A</v>
      </c>
      <c r="R690" s="26">
        <f>IF(A690="NA","",VLOOKUP(A690,Chla!A$2:O$9999,15,FALSE))</f>
        <v>4.9497560000000007</v>
      </c>
      <c r="S690" s="3">
        <f>IF(A690="NA","",VLOOKUP(A690,TSS!A$2:L$9999,12,FALSE))</f>
        <v>40</v>
      </c>
      <c r="T690" s="21" t="e">
        <f>IF(A690="NA","",VLOOKUP(A690,PCN!A$2:Q$9999,11,FALSE))</f>
        <v>#N/A</v>
      </c>
      <c r="U690" s="21" t="e">
        <f>IF(A690="NA","",VLOOKUP(A690,PCN!A$2:Q$9999,12,FALSE))</f>
        <v>#N/A</v>
      </c>
      <c r="V690" s="21" t="e">
        <f>IF(A690="NA","",VLOOKUP(A690,PCN!A$2:Q$9999,14,FALSE))</f>
        <v>#N/A</v>
      </c>
      <c r="W690" s="21" t="e">
        <f>IF(A690="NA","",VLOOKUP(A690,PCN!A$2:Q$9999,15,FALSE))</f>
        <v>#N/A</v>
      </c>
      <c r="X690" s="21" t="e">
        <f>IF(A690="NA","",VLOOKUP(A690,TN_DOC!A$2:I$9999,8,FALSE))</f>
        <v>#N/A</v>
      </c>
      <c r="Y690" s="21" t="e">
        <f>IF(A690="NA","",VLOOKUP(A690,TN_DOC!A$2:I$9999,9,FALSE))</f>
        <v>#N/A</v>
      </c>
      <c r="Z690" s="3"/>
    </row>
    <row r="691" spans="1:26" x14ac:dyDescent="0.2">
      <c r="A691" s="3">
        <v>11909</v>
      </c>
      <c r="B691" s="10" t="str">
        <f>IF(A691="NA","",VLOOKUP(A691,'QAQC ID Reference Page'!A$2:G$10999,2,FALSE))</f>
        <v>OBS0722</v>
      </c>
      <c r="C691" s="20">
        <f>IF(A691="NA","",VLOOKUP(A691,'QAQC ID Reference Page'!A$2:G$10999,3,FALSE))</f>
        <v>44748</v>
      </c>
      <c r="D691" s="12">
        <f>IF(A691="NA","",VLOOKUP(A691,'QAQC ID Reference Page'!A$2:G$10999,4,FALSE))</f>
        <v>0.46527777777777779</v>
      </c>
      <c r="E691" s="3">
        <f>IF(A691="NA","",VLOOKUP(A691,'QAQC ID Reference Page'!A$2:G$10999,5,FALSE))</f>
        <v>1024</v>
      </c>
      <c r="F691" s="3" t="str">
        <f>IF(A691="NA","",VLOOKUP(A691,'QAQC ID Reference Page'!A$2:G$10999,6,FALSE))</f>
        <v>E6</v>
      </c>
      <c r="G691" s="3" t="str">
        <f>IF(A691="NA","",VLOOKUP(A691,'QAQC ID Reference Page'!A$2:G$10999,7,FALSE))</f>
        <v>S</v>
      </c>
      <c r="H691" s="21">
        <f>IF(A691="NA","",VLOOKUP(A691,'Water Data'!G$2:O$9999,2,FALSE))</f>
        <v>7.21</v>
      </c>
      <c r="I691" s="21">
        <f>IF(A691="NA","",VLOOKUP(A691,'Water Data'!G$2:O$9999,3,FALSE))</f>
        <v>29.5</v>
      </c>
      <c r="J691" s="3">
        <f>IF(A691="NA","",VLOOKUP(A691,'Water Data'!G$2:O$9999,4,FALSE))</f>
        <v>10.59</v>
      </c>
      <c r="K691" s="26">
        <f>IF(A691="NA","",VLOOKUP(A691,'Water Data'!G$2:O$9999,6,FALSE))</f>
        <v>7.9</v>
      </c>
      <c r="L691" s="3">
        <f>IF(A691="NA","",VLOOKUP(A691,'Water Data'!G$2:O$9999,9,FALSE))</f>
        <v>0</v>
      </c>
      <c r="M691" s="3" t="e">
        <f>IF(A691="NA","",VLOOKUP(A691,Nutrients!A$2:L$9999,8,FALSE))</f>
        <v>#N/A</v>
      </c>
      <c r="N691" s="3" t="e">
        <f>IF(A691="NA","",VLOOKUP(A691,Nutrients!A$2:L$9999,9,FALSE))</f>
        <v>#N/A</v>
      </c>
      <c r="O691" s="3" t="e">
        <f>IF(A691="NA","",VLOOKUP(A691,Nutrients!A$2:L$9999,10,FALSE))</f>
        <v>#N/A</v>
      </c>
      <c r="P691" s="3" t="e">
        <f>IF(A691="NA","",VLOOKUP(A691,Nutrients!A$2:L$9999,11,FALSE))</f>
        <v>#N/A</v>
      </c>
      <c r="Q691" s="21" t="e">
        <f>IF(A691="NA","",VLOOKUP(A691,Nutrients!A$2:L$9999,12,FALSE))</f>
        <v>#N/A</v>
      </c>
      <c r="R691" s="26">
        <f>IF(A691="NA","",VLOOKUP(A691,Chla!A$2:O$9999,15,FALSE))</f>
        <v>11.571987999999999</v>
      </c>
      <c r="S691" s="3">
        <f>IF(A691="NA","",VLOOKUP(A691,TSS!A$2:L$9999,12,FALSE))</f>
        <v>24</v>
      </c>
      <c r="T691" s="21" t="e">
        <f>IF(A691="NA","",VLOOKUP(A691,PCN!A$2:Q$9999,11,FALSE))</f>
        <v>#N/A</v>
      </c>
      <c r="U691" s="21" t="e">
        <f>IF(A691="NA","",VLOOKUP(A691,PCN!A$2:Q$9999,12,FALSE))</f>
        <v>#N/A</v>
      </c>
      <c r="V691" s="21" t="e">
        <f>IF(A691="NA","",VLOOKUP(A691,PCN!A$2:Q$9999,14,FALSE))</f>
        <v>#N/A</v>
      </c>
      <c r="W691" s="21" t="e">
        <f>IF(A691="NA","",VLOOKUP(A691,PCN!A$2:Q$9999,15,FALSE))</f>
        <v>#N/A</v>
      </c>
      <c r="X691" s="21" t="e">
        <f>IF(A691="NA","",VLOOKUP(A691,TN_DOC!A$2:I$9999,8,FALSE))</f>
        <v>#N/A</v>
      </c>
      <c r="Y691" s="21" t="e">
        <f>IF(A691="NA","",VLOOKUP(A691,TN_DOC!A$2:I$9999,9,FALSE))</f>
        <v>#N/A</v>
      </c>
      <c r="Z691" s="3"/>
    </row>
    <row r="692" spans="1:26" x14ac:dyDescent="0.2">
      <c r="A692" s="3">
        <v>11925</v>
      </c>
      <c r="B692" s="10" t="str">
        <f>IF(A692="NA","",VLOOKUP(A692,'QAQC ID Reference Page'!A$2:G$10999,2,FALSE))</f>
        <v>OBS0722</v>
      </c>
      <c r="C692" s="20">
        <f>IF(A692="NA","",VLOOKUP(A692,'QAQC ID Reference Page'!A$2:G$10999,3,FALSE))</f>
        <v>44749</v>
      </c>
      <c r="D692" s="12">
        <f>IF(A692="NA","",VLOOKUP(A692,'QAQC ID Reference Page'!A$2:G$10999,4,FALSE))</f>
        <v>0.27638888888888891</v>
      </c>
      <c r="E692" s="3">
        <f>IF(A692="NA","",VLOOKUP(A692,'QAQC ID Reference Page'!A$2:G$10999,5,FALSE))</f>
        <v>1027</v>
      </c>
      <c r="F692" s="3" t="str">
        <f>IF(A692="NA","",VLOOKUP(A692,'QAQC ID Reference Page'!A$2:G$10999,6,FALSE))</f>
        <v>B7C</v>
      </c>
      <c r="G692" s="3" t="str">
        <f>IF(A692="NA","",VLOOKUP(A692,'QAQC ID Reference Page'!A$2:G$10999,7,FALSE))</f>
        <v>S</v>
      </c>
      <c r="H692" s="21">
        <f>IF(A692="NA","",VLOOKUP(A692,'Water Data'!G$2:O$9999,2,FALSE))</f>
        <v>6.87</v>
      </c>
      <c r="I692" s="21">
        <f>IF(A692="NA","",VLOOKUP(A692,'Water Data'!G$2:O$9999,3,FALSE))</f>
        <v>29.3</v>
      </c>
      <c r="J692" s="3">
        <f>IF(A692="NA","",VLOOKUP(A692,'Water Data'!G$2:O$9999,4,FALSE))</f>
        <v>17.53</v>
      </c>
      <c r="K692" s="3">
        <f>IF(A692="NA","",VLOOKUP(A692,'Water Data'!G$2:O$9999,6,FALSE))</f>
        <v>8.1</v>
      </c>
      <c r="L692" s="3">
        <f>IF(A692="NA","",VLOOKUP(A692,'Water Data'!G$2:O$9999,9,FALSE))</f>
        <v>0</v>
      </c>
      <c r="M692" s="3" t="e">
        <f>IF(A692="NA","",VLOOKUP(A692,Nutrients!A$2:L$9999,8,FALSE))</f>
        <v>#N/A</v>
      </c>
      <c r="N692" s="3" t="e">
        <f>IF(A692="NA","",VLOOKUP(A692,Nutrients!A$2:L$9999,9,FALSE))</f>
        <v>#N/A</v>
      </c>
      <c r="O692" s="3" t="e">
        <f>IF(A692="NA","",VLOOKUP(A692,Nutrients!A$2:L$9999,10,FALSE))</f>
        <v>#N/A</v>
      </c>
      <c r="P692" s="3" t="e">
        <f>IF(A692="NA","",VLOOKUP(A692,Nutrients!A$2:L$9999,11,FALSE))</f>
        <v>#N/A</v>
      </c>
      <c r="Q692" s="21" t="e">
        <f>IF(A692="NA","",VLOOKUP(A692,Nutrients!A$2:L$9999,12,FALSE))</f>
        <v>#N/A</v>
      </c>
      <c r="R692" s="26">
        <f>IF(A692="NA","",VLOOKUP(A692,Chla!A$2:O$9999,15,FALSE))</f>
        <v>3.6944200000000005</v>
      </c>
      <c r="S692" s="3">
        <f>IF(A692="NA","",VLOOKUP(A692,TSS!A$2:L$9999,12,FALSE))</f>
        <v>60</v>
      </c>
      <c r="T692" s="21" t="e">
        <f>IF(A692="NA","",VLOOKUP(A692,PCN!A$2:Q$9999,11,FALSE))</f>
        <v>#N/A</v>
      </c>
      <c r="U692" s="21" t="e">
        <f>IF(A692="NA","",VLOOKUP(A692,PCN!A$2:Q$9999,12,FALSE))</f>
        <v>#N/A</v>
      </c>
      <c r="V692" s="21" t="e">
        <f>IF(A692="NA","",VLOOKUP(A692,PCN!A$2:Q$9999,14,FALSE))</f>
        <v>#N/A</v>
      </c>
      <c r="W692" s="21" t="e">
        <f>IF(A692="NA","",VLOOKUP(A692,PCN!A$2:Q$9999,15,FALSE))</f>
        <v>#N/A</v>
      </c>
      <c r="X692" s="21" t="e">
        <f>IF(A692="NA","",VLOOKUP(A692,TN_DOC!A$2:I$9999,8,FALSE))</f>
        <v>#N/A</v>
      </c>
      <c r="Y692" s="21" t="e">
        <f>IF(A692="NA","",VLOOKUP(A692,TN_DOC!A$2:I$9999,9,FALSE))</f>
        <v>#N/A</v>
      </c>
      <c r="Z692" s="3"/>
    </row>
    <row r="693" spans="1:26" x14ac:dyDescent="0.2">
      <c r="A693" s="3">
        <v>11926</v>
      </c>
      <c r="B693" s="10" t="str">
        <f>IF(A693="NA","",VLOOKUP(A693,'QAQC ID Reference Page'!A$2:G$10999,2,FALSE))</f>
        <v>OBS0722</v>
      </c>
      <c r="C693" s="20">
        <f>IF(A693="NA","",VLOOKUP(A693,'QAQC ID Reference Page'!A$2:G$10999,3,FALSE))</f>
        <v>44749</v>
      </c>
      <c r="D693" s="12">
        <f>IF(A693="NA","",VLOOKUP(A693,'QAQC ID Reference Page'!A$2:G$10999,4,FALSE))</f>
        <v>0.27638888888888891</v>
      </c>
      <c r="E693" s="3">
        <f>IF(A693="NA","",VLOOKUP(A693,'QAQC ID Reference Page'!A$2:G$10999,5,FALSE))</f>
        <v>1037</v>
      </c>
      <c r="F693" s="3" t="str">
        <f>IF(A693="NA","",VLOOKUP(A693,'QAQC ID Reference Page'!A$2:G$10999,6,FALSE))</f>
        <v>B7C</v>
      </c>
      <c r="G693" s="3" t="str">
        <f>IF(A693="NA","",VLOOKUP(A693,'QAQC ID Reference Page'!A$2:G$10999,7,FALSE))</f>
        <v>B</v>
      </c>
      <c r="H693" s="21">
        <f>IF(A693="NA","",VLOOKUP(A693,'Water Data'!G$2:O$9999,2,FALSE))</f>
        <v>6.5</v>
      </c>
      <c r="I693" s="21">
        <f>IF(A693="NA","",VLOOKUP(A693,'Water Data'!G$2:O$9999,3,FALSE))</f>
        <v>29.2</v>
      </c>
      <c r="J693" s="3">
        <f>IF(A693="NA","",VLOOKUP(A693,'Water Data'!G$2:O$9999,4,FALSE))</f>
        <v>24.72</v>
      </c>
      <c r="K693" s="3">
        <f>IF(A693="NA","",VLOOKUP(A693,'Water Data'!G$2:O$9999,6,FALSE))</f>
        <v>8.1300000000000008</v>
      </c>
      <c r="L693" s="3">
        <f>IF(A693="NA","",VLOOKUP(A693,'Water Data'!G$2:O$9999,9,FALSE))</f>
        <v>0</v>
      </c>
      <c r="M693" s="3" t="e">
        <f>IF(A693="NA","",VLOOKUP(A693,Nutrients!A$2:L$9999,8,FALSE))</f>
        <v>#N/A</v>
      </c>
      <c r="N693" s="3" t="e">
        <f>IF(A693="NA","",VLOOKUP(A693,Nutrients!A$2:L$9999,9,FALSE))</f>
        <v>#N/A</v>
      </c>
      <c r="O693" s="3" t="e">
        <f>IF(A693="NA","",VLOOKUP(A693,Nutrients!A$2:L$9999,10,FALSE))</f>
        <v>#N/A</v>
      </c>
      <c r="P693" s="3" t="e">
        <f>IF(A693="NA","",VLOOKUP(A693,Nutrients!A$2:L$9999,11,FALSE))</f>
        <v>#N/A</v>
      </c>
      <c r="Q693" s="21" t="e">
        <f>IF(A693="NA","",VLOOKUP(A693,Nutrients!A$2:L$9999,12,FALSE))</f>
        <v>#N/A</v>
      </c>
      <c r="R693" s="26">
        <f>IF(A693="NA","",VLOOKUP(A693,Chla!A$2:O$9999,15,FALSE))</f>
        <v>4.2134560000000008</v>
      </c>
      <c r="S693" s="3">
        <f>IF(A693="NA","",VLOOKUP(A693,TSS!A$2:L$9999,12,FALSE))</f>
        <v>92</v>
      </c>
      <c r="T693" s="21" t="e">
        <f>IF(A693="NA","",VLOOKUP(A693,PCN!A$2:Q$9999,11,FALSE))</f>
        <v>#N/A</v>
      </c>
      <c r="U693" s="21" t="e">
        <f>IF(A693="NA","",VLOOKUP(A693,PCN!A$2:Q$9999,12,FALSE))</f>
        <v>#N/A</v>
      </c>
      <c r="V693" s="21" t="e">
        <f>IF(A693="NA","",VLOOKUP(A693,PCN!A$2:Q$9999,14,FALSE))</f>
        <v>#N/A</v>
      </c>
      <c r="W693" s="21" t="e">
        <f>IF(A693="NA","",VLOOKUP(A693,PCN!A$2:Q$9999,15,FALSE))</f>
        <v>#N/A</v>
      </c>
      <c r="X693" s="21" t="e">
        <f>IF(A693="NA","",VLOOKUP(A693,TN_DOC!A$2:I$9999,8,FALSE))</f>
        <v>#N/A</v>
      </c>
      <c r="Y693" s="21" t="e">
        <f>IF(A693="NA","",VLOOKUP(A693,TN_DOC!A$2:I$9999,9,FALSE))</f>
        <v>#N/A</v>
      </c>
      <c r="Z693" s="3"/>
    </row>
    <row r="694" spans="1:26" x14ac:dyDescent="0.2">
      <c r="A694" s="3">
        <v>11928</v>
      </c>
      <c r="B694" s="10" t="str">
        <f>IF(A694="NA","",VLOOKUP(A694,'QAQC ID Reference Page'!A$2:G$10999,2,FALSE))</f>
        <v>OBS0722</v>
      </c>
      <c r="C694" s="20">
        <f>IF(A694="NA","",VLOOKUP(A694,'QAQC ID Reference Page'!A$2:G$10999,3,FALSE))</f>
        <v>44749</v>
      </c>
      <c r="D694" s="12">
        <f>IF(A694="NA","",VLOOKUP(A694,'QAQC ID Reference Page'!A$2:G$10999,4,FALSE))</f>
        <v>0.30694444444444446</v>
      </c>
      <c r="E694" s="3">
        <f>IF(A694="NA","",VLOOKUP(A694,'QAQC ID Reference Page'!A$2:G$10999,5,FALSE))</f>
        <v>1016</v>
      </c>
      <c r="F694" s="3" t="str">
        <f>IF(A694="NA","",VLOOKUP(A694,'QAQC ID Reference Page'!A$2:G$10999,6,FALSE))</f>
        <v>B11</v>
      </c>
      <c r="G694" s="3" t="str">
        <f>IF(A694="NA","",VLOOKUP(A694,'QAQC ID Reference Page'!A$2:G$10999,7,FALSE))</f>
        <v>S</v>
      </c>
      <c r="H694" s="21">
        <f>IF(A694="NA","",VLOOKUP(A694,'Water Data'!G$2:O$9999,2,FALSE))</f>
        <v>4.8899999999999997</v>
      </c>
      <c r="I694" s="21">
        <f>IF(A694="NA","",VLOOKUP(A694,'Water Data'!G$2:O$9999,3,FALSE))</f>
        <v>29.6</v>
      </c>
      <c r="J694" s="3">
        <f>IF(A694="NA","",VLOOKUP(A694,'Water Data'!G$2:O$9999,4,FALSE))</f>
        <v>16.12</v>
      </c>
      <c r="K694" s="3">
        <f>IF(A694="NA","",VLOOKUP(A694,'Water Data'!G$2:O$9999,6,FALSE))</f>
        <v>7.68</v>
      </c>
      <c r="L694" s="3">
        <f>IF(A694="NA","",VLOOKUP(A694,'Water Data'!G$2:O$9999,9,FALSE))</f>
        <v>0</v>
      </c>
      <c r="M694" s="3" t="e">
        <f>IF(A694="NA","",VLOOKUP(A694,Nutrients!A$2:L$9999,8,FALSE))</f>
        <v>#N/A</v>
      </c>
      <c r="N694" s="3" t="e">
        <f>IF(A694="NA","",VLOOKUP(A694,Nutrients!A$2:L$9999,9,FALSE))</f>
        <v>#N/A</v>
      </c>
      <c r="O694" s="3" t="e">
        <f>IF(A694="NA","",VLOOKUP(A694,Nutrients!A$2:L$9999,10,FALSE))</f>
        <v>#N/A</v>
      </c>
      <c r="P694" s="3" t="e">
        <f>IF(A694="NA","",VLOOKUP(A694,Nutrients!A$2:L$9999,11,FALSE))</f>
        <v>#N/A</v>
      </c>
      <c r="Q694" s="21" t="e">
        <f>IF(A694="NA","",VLOOKUP(A694,Nutrients!A$2:L$9999,12,FALSE))</f>
        <v>#N/A</v>
      </c>
      <c r="R694" s="26">
        <f>IF(A694="NA","",VLOOKUP(A694,Chla!A$2:O$9999,15,FALSE))</f>
        <v>30.004971999999999</v>
      </c>
      <c r="S694" s="3">
        <f>IF(A694="NA","",VLOOKUP(A694,TSS!A$2:L$9999,12,FALSE))</f>
        <v>64</v>
      </c>
      <c r="T694" s="21" t="e">
        <f>IF(A694="NA","",VLOOKUP(A694,PCN!A$2:Q$9999,11,FALSE))</f>
        <v>#N/A</v>
      </c>
      <c r="U694" s="21" t="e">
        <f>IF(A694="NA","",VLOOKUP(A694,PCN!A$2:Q$9999,12,FALSE))</f>
        <v>#N/A</v>
      </c>
      <c r="V694" s="21" t="e">
        <f>IF(A694="NA","",VLOOKUP(A694,PCN!A$2:Q$9999,14,FALSE))</f>
        <v>#N/A</v>
      </c>
      <c r="W694" s="21" t="e">
        <f>IF(A694="NA","",VLOOKUP(A694,PCN!A$2:Q$9999,15,FALSE))</f>
        <v>#N/A</v>
      </c>
      <c r="X694" s="21" t="e">
        <f>IF(A694="NA","",VLOOKUP(A694,TN_DOC!A$2:I$9999,8,FALSE))</f>
        <v>#N/A</v>
      </c>
      <c r="Y694" s="21" t="e">
        <f>IF(A694="NA","",VLOOKUP(A694,TN_DOC!A$2:I$9999,9,FALSE))</f>
        <v>#N/A</v>
      </c>
      <c r="Z694" s="3"/>
    </row>
    <row r="695" spans="1:26" x14ac:dyDescent="0.2">
      <c r="A695" s="3">
        <v>11930</v>
      </c>
      <c r="B695" s="10" t="str">
        <f>IF(A695="NA","",VLOOKUP(A695,'QAQC ID Reference Page'!A$2:G$10999,2,FALSE))</f>
        <v>OBS0722</v>
      </c>
      <c r="C695" s="20">
        <f>IF(A695="NA","",VLOOKUP(A695,'QAQC ID Reference Page'!A$2:G$10999,3,FALSE))</f>
        <v>44749</v>
      </c>
      <c r="D695" s="12">
        <f>IF(A695="NA","",VLOOKUP(A695,'QAQC ID Reference Page'!A$2:G$10999,4,FALSE))</f>
        <v>0.32291666666666669</v>
      </c>
      <c r="E695" s="3">
        <f>IF(A695="NA","",VLOOKUP(A695,'QAQC ID Reference Page'!A$2:G$10999,5,FALSE))</f>
        <v>1044</v>
      </c>
      <c r="F695" s="3" t="str">
        <f>IF(A695="NA","",VLOOKUP(A695,'QAQC ID Reference Page'!A$2:G$10999,6,FALSE))</f>
        <v>BSR</v>
      </c>
      <c r="G695" s="3" t="str">
        <f>IF(A695="NA","",VLOOKUP(A695,'QAQC ID Reference Page'!A$2:G$10999,7,FALSE))</f>
        <v>S</v>
      </c>
      <c r="H695" s="21">
        <f>IF(A695="NA","",VLOOKUP(A695,'Water Data'!G$2:O$9999,2,FALSE))</f>
        <v>4.67</v>
      </c>
      <c r="I695" s="21">
        <f>IF(A695="NA","",VLOOKUP(A695,'Water Data'!G$2:O$9999,3,FALSE))</f>
        <v>30.2</v>
      </c>
      <c r="J695" s="3">
        <f>IF(A695="NA","",VLOOKUP(A695,'Water Data'!G$2:O$9999,4,FALSE))</f>
        <v>13.06</v>
      </c>
      <c r="K695" s="3">
        <f>IF(A695="NA","",VLOOKUP(A695,'Water Data'!G$2:O$9999,6,FALSE))</f>
        <v>7.44</v>
      </c>
      <c r="L695" s="3">
        <f>IF(A695="NA","",VLOOKUP(A695,'Water Data'!G$2:O$9999,9,FALSE))</f>
        <v>0</v>
      </c>
      <c r="M695" s="3" t="e">
        <f>IF(A695="NA","",VLOOKUP(A695,Nutrients!A$2:L$9999,8,FALSE))</f>
        <v>#N/A</v>
      </c>
      <c r="N695" s="3" t="e">
        <f>IF(A695="NA","",VLOOKUP(A695,Nutrients!A$2:L$9999,9,FALSE))</f>
        <v>#N/A</v>
      </c>
      <c r="O695" s="3" t="e">
        <f>IF(A695="NA","",VLOOKUP(A695,Nutrients!A$2:L$9999,10,FALSE))</f>
        <v>#N/A</v>
      </c>
      <c r="P695" s="3" t="e">
        <f>IF(A695="NA","",VLOOKUP(A695,Nutrients!A$2:L$9999,11,FALSE))</f>
        <v>#N/A</v>
      </c>
      <c r="Q695" s="21" t="e">
        <f>IF(A695="NA","",VLOOKUP(A695,Nutrients!A$2:L$9999,12,FALSE))</f>
        <v>#N/A</v>
      </c>
      <c r="R695" s="26">
        <f>IF(A695="NA","",VLOOKUP(A695,Chla!A$2:O$9999,15,FALSE))</f>
        <v>56.15250666666666</v>
      </c>
      <c r="S695" s="3">
        <f>IF(A695="NA","",VLOOKUP(A695,TSS!A$2:L$9999,12,FALSE))</f>
        <v>64</v>
      </c>
      <c r="T695" s="21" t="e">
        <f>IF(A695="NA","",VLOOKUP(A695,PCN!A$2:Q$9999,11,FALSE))</f>
        <v>#N/A</v>
      </c>
      <c r="U695" s="21" t="e">
        <f>IF(A695="NA","",VLOOKUP(A695,PCN!A$2:Q$9999,12,FALSE))</f>
        <v>#N/A</v>
      </c>
      <c r="V695" s="21" t="e">
        <f>IF(A695="NA","",VLOOKUP(A695,PCN!A$2:Q$9999,14,FALSE))</f>
        <v>#N/A</v>
      </c>
      <c r="W695" s="21" t="e">
        <f>IF(A695="NA","",VLOOKUP(A695,PCN!A$2:Q$9999,15,FALSE))</f>
        <v>#N/A</v>
      </c>
      <c r="X695" s="21" t="e">
        <f>IF(A695="NA","",VLOOKUP(A695,TN_DOC!A$2:I$9999,8,FALSE))</f>
        <v>#N/A</v>
      </c>
      <c r="Y695" s="21" t="e">
        <f>IF(A695="NA","",VLOOKUP(A695,TN_DOC!A$2:I$9999,9,FALSE))</f>
        <v>#N/A</v>
      </c>
      <c r="Z695" s="3"/>
    </row>
    <row r="696" spans="1:26" x14ac:dyDescent="0.2">
      <c r="A696" s="3">
        <v>11933</v>
      </c>
      <c r="B696" s="10" t="str">
        <f>IF(A696="NA","",VLOOKUP(A696,'QAQC ID Reference Page'!A$2:G$10999,2,FALSE))</f>
        <v>OBS0722</v>
      </c>
      <c r="C696" s="20">
        <f>IF(A696="NA","",VLOOKUP(A696,'QAQC ID Reference Page'!A$2:G$10999,3,FALSE))</f>
        <v>44749</v>
      </c>
      <c r="D696" s="12">
        <f>IF(A696="NA","",VLOOKUP(A696,'QAQC ID Reference Page'!A$2:G$10999,4,FALSE))</f>
        <v>0.34722222222222221</v>
      </c>
      <c r="E696" s="3">
        <f>IF(A696="NA","",VLOOKUP(A696,'QAQC ID Reference Page'!A$2:G$10999,5,FALSE))</f>
        <v>1038</v>
      </c>
      <c r="F696" s="3" t="str">
        <f>IF(A696="NA","",VLOOKUP(A696,'QAQC ID Reference Page'!A$2:G$10999,6,FALSE))</f>
        <v>WB</v>
      </c>
      <c r="G696" s="3" t="str">
        <f>IF(A696="NA","",VLOOKUP(A696,'QAQC ID Reference Page'!A$2:G$10999,7,FALSE))</f>
        <v>S</v>
      </c>
      <c r="H696" s="21">
        <f>IF(A696="NA","",VLOOKUP(A696,'Water Data'!G$2:O$9999,2,FALSE))</f>
        <v>6.42</v>
      </c>
      <c r="I696" s="21">
        <f>IF(A696="NA","",VLOOKUP(A696,'Water Data'!G$2:O$9999,3,FALSE))</f>
        <v>30.5</v>
      </c>
      <c r="J696" s="3">
        <f>IF(A696="NA","",VLOOKUP(A696,'Water Data'!G$2:O$9999,4,FALSE))</f>
        <v>14.14</v>
      </c>
      <c r="K696" s="3">
        <f>IF(A696="NA","",VLOOKUP(A696,'Water Data'!G$2:O$9999,6,FALSE))</f>
        <v>7.96</v>
      </c>
      <c r="L696" s="3">
        <f>IF(A696="NA","",VLOOKUP(A696,'Water Data'!G$2:O$9999,9,FALSE))</f>
        <v>0</v>
      </c>
      <c r="M696" s="3" t="e">
        <f>IF(A696="NA","",VLOOKUP(A696,Nutrients!A$2:L$9999,8,FALSE))</f>
        <v>#N/A</v>
      </c>
      <c r="N696" s="3" t="e">
        <f>IF(A696="NA","",VLOOKUP(A696,Nutrients!A$2:L$9999,9,FALSE))</f>
        <v>#N/A</v>
      </c>
      <c r="O696" s="3" t="e">
        <f>IF(A696="NA","",VLOOKUP(A696,Nutrients!A$2:L$9999,10,FALSE))</f>
        <v>#N/A</v>
      </c>
      <c r="P696" s="3" t="e">
        <f>IF(A696="NA","",VLOOKUP(A696,Nutrients!A$2:L$9999,11,FALSE))</f>
        <v>#N/A</v>
      </c>
      <c r="Q696" s="21" t="e">
        <f>IF(A696="NA","",VLOOKUP(A696,Nutrients!A$2:L$9999,12,FALSE))</f>
        <v>#N/A</v>
      </c>
      <c r="R696" s="26">
        <f>IF(A696="NA","",VLOOKUP(A696,Chla!A$2:O$9999,15,FALSE))</f>
        <v>50.630894999999995</v>
      </c>
      <c r="S696" s="3">
        <f>IF(A696="NA","",VLOOKUP(A696,TSS!A$2:L$9999,12,FALSE))</f>
        <v>56</v>
      </c>
      <c r="T696" s="21" t="e">
        <f>IF(A696="NA","",VLOOKUP(A696,PCN!A$2:Q$9999,11,FALSE))</f>
        <v>#N/A</v>
      </c>
      <c r="U696" s="21" t="e">
        <f>IF(A696="NA","",VLOOKUP(A696,PCN!A$2:Q$9999,12,FALSE))</f>
        <v>#N/A</v>
      </c>
      <c r="V696" s="21" t="e">
        <f>IF(A696="NA","",VLOOKUP(A696,PCN!A$2:Q$9999,14,FALSE))</f>
        <v>#N/A</v>
      </c>
      <c r="W696" s="21" t="e">
        <f>IF(A696="NA","",VLOOKUP(A696,PCN!A$2:Q$9999,15,FALSE))</f>
        <v>#N/A</v>
      </c>
      <c r="X696" s="21" t="e">
        <f>IF(A696="NA","",VLOOKUP(A696,TN_DOC!A$2:I$9999,8,FALSE))</f>
        <v>#N/A</v>
      </c>
      <c r="Y696" s="21" t="e">
        <f>IF(A696="NA","",VLOOKUP(A696,TN_DOC!A$2:I$9999,9,FALSE))</f>
        <v>#N/A</v>
      </c>
      <c r="Z696" s="3"/>
    </row>
    <row r="697" spans="1:26" x14ac:dyDescent="0.2">
      <c r="A697" s="3">
        <v>11932</v>
      </c>
      <c r="B697" s="10" t="str">
        <f>IF(A697="NA","",VLOOKUP(A697,'QAQC ID Reference Page'!A$2:G$10999,2,FALSE))</f>
        <v>OBS0722</v>
      </c>
      <c r="C697" s="20">
        <f>IF(A697="NA","",VLOOKUP(A697,'QAQC ID Reference Page'!A$2:G$10999,3,FALSE))</f>
        <v>44749</v>
      </c>
      <c r="D697" s="12">
        <f>IF(A697="NA","",VLOOKUP(A697,'QAQC ID Reference Page'!A$2:G$10999,4,FALSE))</f>
        <v>0.36875000000000002</v>
      </c>
      <c r="E697" s="3">
        <f>IF(A697="NA","",VLOOKUP(A697,'QAQC ID Reference Page'!A$2:G$10999,5,FALSE))</f>
        <v>1021</v>
      </c>
      <c r="F697" s="3" t="str">
        <f>IF(A697="NA","",VLOOKUP(A697,'QAQC ID Reference Page'!A$2:G$10999,6,FALSE))</f>
        <v>C9</v>
      </c>
      <c r="G697" s="3" t="str">
        <f>IF(A697="NA","",VLOOKUP(A697,'QAQC ID Reference Page'!A$2:G$10999,7,FALSE))</f>
        <v>S</v>
      </c>
      <c r="H697" s="21">
        <f>IF(A697="NA","",VLOOKUP(A697,'Water Data'!G$2:O$9999,2,FALSE))</f>
        <v>7.15</v>
      </c>
      <c r="I697" s="21">
        <f>IF(A697="NA","",VLOOKUP(A697,'Water Data'!G$2:O$9999,3,FALSE))</f>
        <v>29.9</v>
      </c>
      <c r="J697" s="3">
        <f>IF(A697="NA","",VLOOKUP(A697,'Water Data'!G$2:O$9999,4,FALSE))</f>
        <v>18.05</v>
      </c>
      <c r="K697" s="3">
        <f>IF(A697="NA","",VLOOKUP(A697,'Water Data'!G$2:O$9999,6,FALSE))</f>
        <v>8.1300000000000008</v>
      </c>
      <c r="L697" s="3">
        <f>IF(A697="NA","",VLOOKUP(A697,'Water Data'!G$2:O$9999,9,FALSE))</f>
        <v>0</v>
      </c>
      <c r="M697" s="3" t="e">
        <f>IF(A697="NA","",VLOOKUP(A697,Nutrients!A$2:L$9999,8,FALSE))</f>
        <v>#N/A</v>
      </c>
      <c r="N697" s="3" t="e">
        <f>IF(A697="NA","",VLOOKUP(A697,Nutrients!A$2:L$9999,9,FALSE))</f>
        <v>#N/A</v>
      </c>
      <c r="O697" s="3" t="e">
        <f>IF(A697="NA","",VLOOKUP(A697,Nutrients!A$2:L$9999,10,FALSE))</f>
        <v>#N/A</v>
      </c>
      <c r="P697" s="3" t="e">
        <f>IF(A697="NA","",VLOOKUP(A697,Nutrients!A$2:L$9999,11,FALSE))</f>
        <v>#N/A</v>
      </c>
      <c r="Q697" s="21" t="e">
        <f>IF(A697="NA","",VLOOKUP(A697,Nutrients!A$2:L$9999,12,FALSE))</f>
        <v>#N/A</v>
      </c>
      <c r="R697" s="26">
        <f>IF(A697="NA","",VLOOKUP(A697,Chla!A$2:O$9999,15,FALSE))</f>
        <v>8.4436239999999998</v>
      </c>
      <c r="S697" s="3">
        <f>IF(A697="NA","",VLOOKUP(A697,TSS!A$2:L$9999,12,FALSE))</f>
        <v>52</v>
      </c>
      <c r="T697" s="21" t="e">
        <f>IF(A697="NA","",VLOOKUP(A697,PCN!A$2:Q$9999,11,FALSE))</f>
        <v>#N/A</v>
      </c>
      <c r="U697" s="21" t="e">
        <f>IF(A697="NA","",VLOOKUP(A697,PCN!A$2:Q$9999,12,FALSE))</f>
        <v>#N/A</v>
      </c>
      <c r="V697" s="21" t="e">
        <f>IF(A697="NA","",VLOOKUP(A697,PCN!A$2:Q$9999,14,FALSE))</f>
        <v>#N/A</v>
      </c>
      <c r="W697" s="21" t="e">
        <f>IF(A697="NA","",VLOOKUP(A697,PCN!A$2:Q$9999,15,FALSE))</f>
        <v>#N/A</v>
      </c>
      <c r="X697" s="21" t="e">
        <f>IF(A697="NA","",VLOOKUP(A697,TN_DOC!A$2:I$9999,8,FALSE))</f>
        <v>#N/A</v>
      </c>
      <c r="Y697" s="21" t="e">
        <f>IF(A697="NA","",VLOOKUP(A697,TN_DOC!A$2:I$9999,9,FALSE))</f>
        <v>#N/A</v>
      </c>
      <c r="Z697" s="3"/>
    </row>
    <row r="698" spans="1:26" x14ac:dyDescent="0.2">
      <c r="A698" s="3">
        <v>11936</v>
      </c>
      <c r="B698" s="10" t="str">
        <f>IF(A698="NA","",VLOOKUP(A698,'QAQC ID Reference Page'!A$2:G$10999,2,FALSE))</f>
        <v>OBS0722</v>
      </c>
      <c r="C698" s="20">
        <f>IF(A698="NA","",VLOOKUP(A698,'QAQC ID Reference Page'!A$2:G$10999,3,FALSE))</f>
        <v>44749</v>
      </c>
      <c r="D698" s="12">
        <f>IF(A698="NA","",VLOOKUP(A698,'QAQC ID Reference Page'!A$2:G$10999,4,FALSE))</f>
        <v>0.41111111111111109</v>
      </c>
      <c r="E698" s="3">
        <f>IF(A698="NA","",VLOOKUP(A698,'QAQC ID Reference Page'!A$2:G$10999,5,FALSE))</f>
        <v>16</v>
      </c>
      <c r="F698" s="3" t="str">
        <f>IF(A698="NA","",VLOOKUP(A698,'QAQC ID Reference Page'!A$2:G$10999,6,FALSE))</f>
        <v>C7C</v>
      </c>
      <c r="G698" s="3" t="str">
        <f>IF(A698="NA","",VLOOKUP(A698,'QAQC ID Reference Page'!A$2:G$10999,7,FALSE))</f>
        <v>S</v>
      </c>
      <c r="H698" s="21">
        <f>IF(A698="NA","",VLOOKUP(A698,'Water Data'!G$2:O$9999,2,FALSE))</f>
        <v>7.32</v>
      </c>
      <c r="I698" s="21">
        <f>IF(A698="NA","",VLOOKUP(A698,'Water Data'!G$2:O$9999,3,FALSE))</f>
        <v>30.3</v>
      </c>
      <c r="J698" s="3">
        <f>IF(A698="NA","",VLOOKUP(A698,'Water Data'!G$2:O$9999,4,FALSE))</f>
        <v>12.96</v>
      </c>
      <c r="K698" s="3">
        <f>IF(A698="NA","",VLOOKUP(A698,'Water Data'!G$2:O$9999,6,FALSE))</f>
        <v>8.1199999999999992</v>
      </c>
      <c r="L698" s="3">
        <f>IF(A698="NA","",VLOOKUP(A698,'Water Data'!G$2:O$9999,9,FALSE))</f>
        <v>0</v>
      </c>
      <c r="M698" s="3" t="e">
        <f>IF(A698="NA","",VLOOKUP(A698,Nutrients!A$2:L$9999,8,FALSE))</f>
        <v>#N/A</v>
      </c>
      <c r="N698" s="3" t="e">
        <f>IF(A698="NA","",VLOOKUP(A698,Nutrients!A$2:L$9999,9,FALSE))</f>
        <v>#N/A</v>
      </c>
      <c r="O698" s="3" t="e">
        <f>IF(A698="NA","",VLOOKUP(A698,Nutrients!A$2:L$9999,10,FALSE))</f>
        <v>#N/A</v>
      </c>
      <c r="P698" s="3" t="e">
        <f>IF(A698="NA","",VLOOKUP(A698,Nutrients!A$2:L$9999,11,FALSE))</f>
        <v>#N/A</v>
      </c>
      <c r="Q698" s="21" t="e">
        <f>IF(A698="NA","",VLOOKUP(A698,Nutrients!A$2:L$9999,12,FALSE))</f>
        <v>#N/A</v>
      </c>
      <c r="R698" s="26">
        <f>IF(A698="NA","",VLOOKUP(A698,Chla!A$2:O$9999,15,FALSE))</f>
        <v>3.8313519999999999</v>
      </c>
      <c r="S698" s="3">
        <f>IF(A698="NA","",VLOOKUP(A698,TSS!A$2:L$9999,12,FALSE))</f>
        <v>48</v>
      </c>
      <c r="T698" s="21" t="e">
        <f>IF(A698="NA","",VLOOKUP(A698,PCN!A$2:Q$9999,11,FALSE))</f>
        <v>#N/A</v>
      </c>
      <c r="U698" s="21" t="e">
        <f>IF(A698="NA","",VLOOKUP(A698,PCN!A$2:Q$9999,12,FALSE))</f>
        <v>#N/A</v>
      </c>
      <c r="V698" s="21" t="e">
        <f>IF(A698="NA","",VLOOKUP(A698,PCN!A$2:Q$9999,14,FALSE))</f>
        <v>#N/A</v>
      </c>
      <c r="W698" s="21" t="e">
        <f>IF(A698="NA","",VLOOKUP(A698,PCN!A$2:Q$9999,15,FALSE))</f>
        <v>#N/A</v>
      </c>
      <c r="X698" s="21" t="e">
        <f>IF(A698="NA","",VLOOKUP(A698,TN_DOC!A$2:I$9999,8,FALSE))</f>
        <v>#N/A</v>
      </c>
      <c r="Y698" s="21" t="e">
        <f>IF(A698="NA","",VLOOKUP(A698,TN_DOC!A$2:I$9999,9,FALSE))</f>
        <v>#N/A</v>
      </c>
      <c r="Z698" s="3"/>
    </row>
    <row r="699" spans="1:26" x14ac:dyDescent="0.2">
      <c r="A699" s="3">
        <v>11935</v>
      </c>
      <c r="B699" s="10" t="str">
        <f>IF(A699="NA","",VLOOKUP(A699,'QAQC ID Reference Page'!A$2:G$10999,2,FALSE))</f>
        <v>OBS0722</v>
      </c>
      <c r="C699" s="20">
        <f>IF(A699="NA","",VLOOKUP(A699,'QAQC ID Reference Page'!A$2:G$10999,3,FALSE))</f>
        <v>44749</v>
      </c>
      <c r="D699" s="12">
        <f>IF(A699="NA","",VLOOKUP(A699,'QAQC ID Reference Page'!A$2:G$10999,4,FALSE))</f>
        <v>0.41111111111111109</v>
      </c>
      <c r="E699" s="3">
        <f>IF(A699="NA","",VLOOKUP(A699,'QAQC ID Reference Page'!A$2:G$10999,5,FALSE))</f>
        <v>1029</v>
      </c>
      <c r="F699" s="3" t="str">
        <f>IF(A699="NA","",VLOOKUP(A699,'QAQC ID Reference Page'!A$2:G$10999,6,FALSE))</f>
        <v>C7C</v>
      </c>
      <c r="G699" s="3" t="str">
        <f>IF(A699="NA","",VLOOKUP(A699,'QAQC ID Reference Page'!A$2:G$10999,7,FALSE))</f>
        <v>B</v>
      </c>
      <c r="H699" s="21">
        <f>IF(A699="NA","",VLOOKUP(A699,'Water Data'!G$2:O$9999,2,FALSE))</f>
        <v>6.22</v>
      </c>
      <c r="I699" s="21">
        <f>IF(A699="NA","",VLOOKUP(A699,'Water Data'!G$2:O$9999,3,FALSE))</f>
        <v>30.2</v>
      </c>
      <c r="J699" s="3">
        <f>IF(A699="NA","",VLOOKUP(A699,'Water Data'!G$2:O$9999,4,FALSE))</f>
        <v>18.12</v>
      </c>
      <c r="K699" s="3">
        <f>IF(A699="NA","",VLOOKUP(A699,'Water Data'!G$2:O$9999,6,FALSE))</f>
        <v>8.06</v>
      </c>
      <c r="L699" s="3">
        <f>IF(A699="NA","",VLOOKUP(A699,'Water Data'!G$2:O$9999,9,FALSE))</f>
        <v>0</v>
      </c>
      <c r="M699" s="3" t="e">
        <f>IF(A699="NA","",VLOOKUP(A699,Nutrients!A$2:L$9999,8,FALSE))</f>
        <v>#N/A</v>
      </c>
      <c r="N699" s="3" t="e">
        <f>IF(A699="NA","",VLOOKUP(A699,Nutrients!A$2:L$9999,9,FALSE))</f>
        <v>#N/A</v>
      </c>
      <c r="O699" s="3" t="e">
        <f>IF(A699="NA","",VLOOKUP(A699,Nutrients!A$2:L$9999,10,FALSE))</f>
        <v>#N/A</v>
      </c>
      <c r="P699" s="3" t="e">
        <f>IF(A699="NA","",VLOOKUP(A699,Nutrients!A$2:L$9999,11,FALSE))</f>
        <v>#N/A</v>
      </c>
      <c r="Q699" s="21" t="e">
        <f>IF(A699="NA","",VLOOKUP(A699,Nutrients!A$2:L$9999,12,FALSE))</f>
        <v>#N/A</v>
      </c>
      <c r="R699" s="26">
        <f>IF(A699="NA","",VLOOKUP(A699,Chla!A$2:O$9999,15,FALSE))</f>
        <v>7.6823120000000005</v>
      </c>
      <c r="S699" s="3">
        <f>IF(A699="NA","",VLOOKUP(A699,TSS!A$2:L$9999,12,FALSE))</f>
        <v>68</v>
      </c>
      <c r="T699" s="21" t="e">
        <f>IF(A699="NA","",VLOOKUP(A699,PCN!A$2:Q$9999,11,FALSE))</f>
        <v>#N/A</v>
      </c>
      <c r="U699" s="21" t="e">
        <f>IF(A699="NA","",VLOOKUP(A699,PCN!A$2:Q$9999,12,FALSE))</f>
        <v>#N/A</v>
      </c>
      <c r="V699" s="21" t="e">
        <f>IF(A699="NA","",VLOOKUP(A699,PCN!A$2:Q$9999,14,FALSE))</f>
        <v>#N/A</v>
      </c>
      <c r="W699" s="21" t="e">
        <f>IF(A699="NA","",VLOOKUP(A699,PCN!A$2:Q$9999,15,FALSE))</f>
        <v>#N/A</v>
      </c>
      <c r="X699" s="21" t="e">
        <f>IF(A699="NA","",VLOOKUP(A699,TN_DOC!A$2:I$9999,8,FALSE))</f>
        <v>#N/A</v>
      </c>
      <c r="Y699" s="21" t="e">
        <f>IF(A699="NA","",VLOOKUP(A699,TN_DOC!A$2:I$9999,9,FALSE))</f>
        <v>#N/A</v>
      </c>
      <c r="Z699" s="3"/>
    </row>
    <row r="700" spans="1:26" x14ac:dyDescent="0.2">
      <c r="A700" s="3">
        <v>11927</v>
      </c>
      <c r="B700" s="10" t="str">
        <f>IF(A700="NA","",VLOOKUP(A700,'QAQC ID Reference Page'!A$2:G$10999,2,FALSE))</f>
        <v>OBS0722</v>
      </c>
      <c r="C700" s="20">
        <f>IF(A700="NA","",VLOOKUP(A700,'QAQC ID Reference Page'!A$2:G$10999,3,FALSE))</f>
        <v>44749</v>
      </c>
      <c r="D700" s="12">
        <f>IF(A700="NA","",VLOOKUP(A700,'QAQC ID Reference Page'!A$2:G$10999,4,FALSE))</f>
        <v>0.4375</v>
      </c>
      <c r="E700" s="3">
        <f>IF(A700="NA","",VLOOKUP(A700,'QAQC ID Reference Page'!A$2:G$10999,5,FALSE))</f>
        <v>1025</v>
      </c>
      <c r="F700" s="3" t="str">
        <f>IF(A700="NA","",VLOOKUP(A700,'QAQC ID Reference Page'!A$2:G$10999,6,FALSE))</f>
        <v>C5-1</v>
      </c>
      <c r="G700" s="3" t="str">
        <f>IF(A700="NA","",VLOOKUP(A700,'QAQC ID Reference Page'!A$2:G$10999,7,FALSE))</f>
        <v>S</v>
      </c>
      <c r="H700" s="21">
        <f>IF(A700="NA","",VLOOKUP(A700,'Water Data'!G$2:O$9999,2,FALSE))</f>
        <v>5.21</v>
      </c>
      <c r="I700" s="21">
        <f>IF(A700="NA","",VLOOKUP(A700,'Water Data'!G$2:O$9999,3,FALSE))</f>
        <v>29.8</v>
      </c>
      <c r="J700" s="3">
        <f>IF(A700="NA","",VLOOKUP(A700,'Water Data'!G$2:O$9999,4,FALSE))</f>
        <v>13.21</v>
      </c>
      <c r="K700" s="3">
        <f>IF(A700="NA","",VLOOKUP(A700,'Water Data'!G$2:O$9999,6,FALSE))</f>
        <v>7.82</v>
      </c>
      <c r="L700" s="3">
        <f>IF(A700="NA","",VLOOKUP(A700,'Water Data'!G$2:O$9999,9,FALSE))</f>
        <v>0</v>
      </c>
      <c r="M700" s="3" t="e">
        <f>IF(A700="NA","",VLOOKUP(A700,Nutrients!A$2:L$9999,8,FALSE))</f>
        <v>#N/A</v>
      </c>
      <c r="N700" s="3" t="e">
        <f>IF(A700="NA","",VLOOKUP(A700,Nutrients!A$2:L$9999,9,FALSE))</f>
        <v>#N/A</v>
      </c>
      <c r="O700" s="3" t="e">
        <f>IF(A700="NA","",VLOOKUP(A700,Nutrients!A$2:L$9999,10,FALSE))</f>
        <v>#N/A</v>
      </c>
      <c r="P700" s="3" t="e">
        <f>IF(A700="NA","",VLOOKUP(A700,Nutrients!A$2:L$9999,11,FALSE))</f>
        <v>#N/A</v>
      </c>
      <c r="Q700" s="21" t="e">
        <f>IF(A700="NA","",VLOOKUP(A700,Nutrients!A$2:L$9999,12,FALSE))</f>
        <v>#N/A</v>
      </c>
      <c r="R700" s="26">
        <f>IF(A700="NA","",VLOOKUP(A700,Chla!A$2:O$9999,15,FALSE))</f>
        <v>9.6117559999999997</v>
      </c>
      <c r="S700" s="3">
        <f>IF(A700="NA","",VLOOKUP(A700,TSS!A$2:L$9999,12,FALSE))</f>
        <v>56</v>
      </c>
      <c r="T700" s="21" t="e">
        <f>IF(A700="NA","",VLOOKUP(A700,PCN!A$2:Q$9999,11,FALSE))</f>
        <v>#N/A</v>
      </c>
      <c r="U700" s="21" t="e">
        <f>IF(A700="NA","",VLOOKUP(A700,PCN!A$2:Q$9999,12,FALSE))</f>
        <v>#N/A</v>
      </c>
      <c r="V700" s="21" t="e">
        <f>IF(A700="NA","",VLOOKUP(A700,PCN!A$2:Q$9999,14,FALSE))</f>
        <v>#N/A</v>
      </c>
      <c r="W700" s="21" t="e">
        <f>IF(A700="NA","",VLOOKUP(A700,PCN!A$2:Q$9999,15,FALSE))</f>
        <v>#N/A</v>
      </c>
      <c r="X700" s="21" t="e">
        <f>IF(A700="NA","",VLOOKUP(A700,TN_DOC!A$2:I$9999,8,FALSE))</f>
        <v>#N/A</v>
      </c>
      <c r="Y700" s="21" t="e">
        <f>IF(A700="NA","",VLOOKUP(A700,TN_DOC!A$2:I$9999,9,FALSE))</f>
        <v>#N/A</v>
      </c>
      <c r="Z700" s="3"/>
    </row>
    <row r="701" spans="1:26" x14ac:dyDescent="0.2">
      <c r="A701" s="3">
        <v>11934</v>
      </c>
      <c r="B701" s="10" t="str">
        <f>IF(A701="NA","",VLOOKUP(A701,'QAQC ID Reference Page'!A$2:G$10999,2,FALSE))</f>
        <v>OBS0722</v>
      </c>
      <c r="C701" s="20">
        <f>IF(A701="NA","",VLOOKUP(A701,'QAQC ID Reference Page'!A$2:G$10999,3,FALSE))</f>
        <v>44749</v>
      </c>
      <c r="D701" s="12">
        <f>IF(A701="NA","",VLOOKUP(A701,'QAQC ID Reference Page'!A$2:G$10999,4,FALSE))</f>
        <v>0.45</v>
      </c>
      <c r="E701" s="3">
        <f>IF(A701="NA","",VLOOKUP(A701,'QAQC ID Reference Page'!A$2:G$10999,5,FALSE))</f>
        <v>1015</v>
      </c>
      <c r="F701" s="3" t="str">
        <f>IF(A701="NA","",VLOOKUP(A701,'QAQC ID Reference Page'!A$2:G$10999,6,FALSE))</f>
        <v>C4</v>
      </c>
      <c r="G701" s="3" t="str">
        <f>IF(A701="NA","",VLOOKUP(A701,'QAQC ID Reference Page'!A$2:G$10999,7,FALSE))</f>
        <v>S</v>
      </c>
      <c r="H701" s="21">
        <f>IF(A701="NA","",VLOOKUP(A701,'Water Data'!G$2:O$9999,2,FALSE))</f>
        <v>7.21</v>
      </c>
      <c r="I701" s="21">
        <f>IF(A701="NA","",VLOOKUP(A701,'Water Data'!G$2:O$9999,3,FALSE))</f>
        <v>31.2</v>
      </c>
      <c r="J701" s="3">
        <f>IF(A701="NA","",VLOOKUP(A701,'Water Data'!G$2:O$9999,4,FALSE))</f>
        <v>15.96</v>
      </c>
      <c r="K701" s="3">
        <f>IF(A701="NA","",VLOOKUP(A701,'Water Data'!G$2:O$9999,6,FALSE))</f>
        <v>8.09</v>
      </c>
      <c r="L701" s="3">
        <f>IF(A701="NA","",VLOOKUP(A701,'Water Data'!G$2:O$9999,9,FALSE))</f>
        <v>0</v>
      </c>
      <c r="M701" s="3" t="e">
        <f>IF(A701="NA","",VLOOKUP(A701,Nutrients!A$2:L$9999,8,FALSE))</f>
        <v>#N/A</v>
      </c>
      <c r="N701" s="3" t="e">
        <f>IF(A701="NA","",VLOOKUP(A701,Nutrients!A$2:L$9999,9,FALSE))</f>
        <v>#N/A</v>
      </c>
      <c r="O701" s="3" t="e">
        <f>IF(A701="NA","",VLOOKUP(A701,Nutrients!A$2:L$9999,10,FALSE))</f>
        <v>#N/A</v>
      </c>
      <c r="P701" s="3" t="e">
        <f>IF(A701="NA","",VLOOKUP(A701,Nutrients!A$2:L$9999,11,FALSE))</f>
        <v>#N/A</v>
      </c>
      <c r="Q701" s="21" t="e">
        <f>IF(A701="NA","",VLOOKUP(A701,Nutrients!A$2:L$9999,12,FALSE))</f>
        <v>#N/A</v>
      </c>
      <c r="R701" s="26">
        <f>IF(A701="NA","",VLOOKUP(A701,Chla!A$2:O$9999,15,FALSE))</f>
        <v>12.822352000000002</v>
      </c>
      <c r="S701" s="3">
        <f>IF(A701="NA","",VLOOKUP(A701,TSS!A$2:L$9999,12,FALSE))</f>
        <v>60</v>
      </c>
      <c r="T701" s="21" t="e">
        <f>IF(A701="NA","",VLOOKUP(A701,PCN!A$2:Q$9999,11,FALSE))</f>
        <v>#N/A</v>
      </c>
      <c r="U701" s="21" t="e">
        <f>IF(A701="NA","",VLOOKUP(A701,PCN!A$2:Q$9999,12,FALSE))</f>
        <v>#N/A</v>
      </c>
      <c r="V701" s="21" t="e">
        <f>IF(A701="NA","",VLOOKUP(A701,PCN!A$2:Q$9999,14,FALSE))</f>
        <v>#N/A</v>
      </c>
      <c r="W701" s="21" t="e">
        <f>IF(A701="NA","",VLOOKUP(A701,PCN!A$2:Q$9999,15,FALSE))</f>
        <v>#N/A</v>
      </c>
      <c r="X701" s="21" t="e">
        <f>IF(A701="NA","",VLOOKUP(A701,TN_DOC!A$2:I$9999,8,FALSE))</f>
        <v>#N/A</v>
      </c>
      <c r="Y701" s="21" t="e">
        <f>IF(A701="NA","",VLOOKUP(A701,TN_DOC!A$2:I$9999,9,FALSE))</f>
        <v>#N/A</v>
      </c>
      <c r="Z701" s="3"/>
    </row>
    <row r="702" spans="1:26" x14ac:dyDescent="0.2">
      <c r="A702" s="3">
        <v>11931</v>
      </c>
      <c r="B702" s="10" t="str">
        <f>IF(A702="NA","",VLOOKUP(A702,'QAQC ID Reference Page'!A$2:G$10999,2,FALSE))</f>
        <v>OBS0722</v>
      </c>
      <c r="C702" s="20">
        <f>IF(A702="NA","",VLOOKUP(A702,'QAQC ID Reference Page'!A$2:G$10999,3,FALSE))</f>
        <v>44749</v>
      </c>
      <c r="D702" s="12">
        <f>IF(A702="NA","",VLOOKUP(A702,'QAQC ID Reference Page'!A$2:G$10999,4,FALSE))</f>
        <v>0.45</v>
      </c>
      <c r="E702" s="3">
        <f>IF(A702="NA","",VLOOKUP(A702,'QAQC ID Reference Page'!A$2:G$10999,5,FALSE))</f>
        <v>1010</v>
      </c>
      <c r="F702" s="3" t="str">
        <f>IF(A702="NA","",VLOOKUP(A702,'QAQC ID Reference Page'!A$2:G$10999,6,FALSE))</f>
        <v>C4</v>
      </c>
      <c r="G702" s="3" t="str">
        <f>IF(A702="NA","",VLOOKUP(A702,'QAQC ID Reference Page'!A$2:G$10999,7,FALSE))</f>
        <v>B</v>
      </c>
      <c r="H702" s="21">
        <f>IF(A702="NA","",VLOOKUP(A702,'Water Data'!G$2:O$9999,2,FALSE))</f>
        <v>6.96</v>
      </c>
      <c r="I702" s="21">
        <f>IF(A702="NA","",VLOOKUP(A702,'Water Data'!G$2:O$9999,3,FALSE))</f>
        <v>31.4</v>
      </c>
      <c r="J702" s="3">
        <f>IF(A702="NA","",VLOOKUP(A702,'Water Data'!G$2:O$9999,4,FALSE))</f>
        <v>17.62</v>
      </c>
      <c r="K702" s="26">
        <f>IF(A702="NA","",VLOOKUP(A702,'Water Data'!G$2:O$9999,6,FALSE))</f>
        <v>8.1</v>
      </c>
      <c r="L702" s="3">
        <f>IF(A702="NA","",VLOOKUP(A702,'Water Data'!G$2:O$9999,9,FALSE))</f>
        <v>0</v>
      </c>
      <c r="M702" s="3" t="e">
        <f>IF(A702="NA","",VLOOKUP(A702,Nutrients!A$2:L$9999,8,FALSE))</f>
        <v>#N/A</v>
      </c>
      <c r="N702" s="3" t="e">
        <f>IF(A702="NA","",VLOOKUP(A702,Nutrients!A$2:L$9999,9,FALSE))</f>
        <v>#N/A</v>
      </c>
      <c r="O702" s="3" t="e">
        <f>IF(A702="NA","",VLOOKUP(A702,Nutrients!A$2:L$9999,10,FALSE))</f>
        <v>#N/A</v>
      </c>
      <c r="P702" s="3" t="e">
        <f>IF(A702="NA","",VLOOKUP(A702,Nutrients!A$2:L$9999,11,FALSE))</f>
        <v>#N/A</v>
      </c>
      <c r="Q702" s="21" t="e">
        <f>IF(A702="NA","",VLOOKUP(A702,Nutrients!A$2:L$9999,12,FALSE))</f>
        <v>#N/A</v>
      </c>
      <c r="R702" s="26">
        <f>IF(A702="NA","",VLOOKUP(A702,Chla!A$2:O$9999,15,FALSE))</f>
        <v>11.669104000000001</v>
      </c>
      <c r="S702" s="3">
        <f>IF(A702="NA","",VLOOKUP(A702,TSS!A$2:L$9999,12,FALSE))</f>
        <v>68</v>
      </c>
      <c r="T702" s="21" t="e">
        <f>IF(A702="NA","",VLOOKUP(A702,PCN!A$2:Q$9999,11,FALSE))</f>
        <v>#N/A</v>
      </c>
      <c r="U702" s="21" t="e">
        <f>IF(A702="NA","",VLOOKUP(A702,PCN!A$2:Q$9999,12,FALSE))</f>
        <v>#N/A</v>
      </c>
      <c r="V702" s="21" t="e">
        <f>IF(A702="NA","",VLOOKUP(A702,PCN!A$2:Q$9999,14,FALSE))</f>
        <v>#N/A</v>
      </c>
      <c r="W702" s="21" t="e">
        <f>IF(A702="NA","",VLOOKUP(A702,PCN!A$2:Q$9999,15,FALSE))</f>
        <v>#N/A</v>
      </c>
      <c r="X702" s="21" t="e">
        <f>IF(A702="NA","",VLOOKUP(A702,TN_DOC!A$2:I$9999,8,FALSE))</f>
        <v>#N/A</v>
      </c>
      <c r="Y702" s="21" t="e">
        <f>IF(A702="NA","",VLOOKUP(A702,TN_DOC!A$2:I$9999,9,FALSE))</f>
        <v>#N/A</v>
      </c>
      <c r="Z702" s="3"/>
    </row>
    <row r="703" spans="1:26" x14ac:dyDescent="0.2">
      <c r="A703" s="3">
        <v>11929</v>
      </c>
      <c r="B703" s="10" t="str">
        <f>IF(A703="NA","",VLOOKUP(A703,'QAQC ID Reference Page'!A$2:G$10999,2,FALSE))</f>
        <v>OBS0722</v>
      </c>
      <c r="C703" s="20">
        <f>IF(A703="NA","",VLOOKUP(A703,'QAQC ID Reference Page'!A$2:G$10999,3,FALSE))</f>
        <v>44749</v>
      </c>
      <c r="D703" s="12">
        <f>IF(A703="NA","",VLOOKUP(A703,'QAQC ID Reference Page'!A$2:G$10999,4,FALSE))</f>
        <v>0.47152777777777777</v>
      </c>
      <c r="E703" s="3">
        <f>IF(A703="NA","",VLOOKUP(A703,'QAQC ID Reference Page'!A$2:G$10999,5,FALSE))</f>
        <v>1036</v>
      </c>
      <c r="F703" s="3" t="str">
        <f>IF(A703="NA","",VLOOKUP(A703,'QAQC ID Reference Page'!A$2:G$10999,6,FALSE))</f>
        <v>WFR</v>
      </c>
      <c r="G703" s="3" t="str">
        <f>IF(A703="NA","",VLOOKUP(A703,'QAQC ID Reference Page'!A$2:G$10999,7,FALSE))</f>
        <v>S</v>
      </c>
      <c r="H703" s="21">
        <f>IF(A703="NA","",VLOOKUP(A703,'Water Data'!G$2:O$9999,2,FALSE))</f>
        <v>6.88</v>
      </c>
      <c r="I703" s="21">
        <f>IF(A703="NA","",VLOOKUP(A703,'Water Data'!G$2:O$9999,3,FALSE))</f>
        <v>31.2</v>
      </c>
      <c r="J703" s="3">
        <f>IF(A703="NA","",VLOOKUP(A703,'Water Data'!G$2:O$9999,4,FALSE))</f>
        <v>12.98</v>
      </c>
      <c r="K703" s="26">
        <f>IF(A703="NA","",VLOOKUP(A703,'Water Data'!G$2:O$9999,6,FALSE))</f>
        <v>7.9</v>
      </c>
      <c r="L703" s="3">
        <f>IF(A703="NA","",VLOOKUP(A703,'Water Data'!G$2:O$9999,9,FALSE))</f>
        <v>0</v>
      </c>
      <c r="M703" s="3" t="e">
        <f>IF(A703="NA","",VLOOKUP(A703,Nutrients!A$2:L$9999,8,FALSE))</f>
        <v>#N/A</v>
      </c>
      <c r="N703" s="3" t="e">
        <f>IF(A703="NA","",VLOOKUP(A703,Nutrients!A$2:L$9999,9,FALSE))</f>
        <v>#N/A</v>
      </c>
      <c r="O703" s="3" t="e">
        <f>IF(A703="NA","",VLOOKUP(A703,Nutrients!A$2:L$9999,10,FALSE))</f>
        <v>#N/A</v>
      </c>
      <c r="P703" s="3" t="e">
        <f>IF(A703="NA","",VLOOKUP(A703,Nutrients!A$2:L$9999,11,FALSE))</f>
        <v>#N/A</v>
      </c>
      <c r="Q703" s="21" t="e">
        <f>IF(A703="NA","",VLOOKUP(A703,Nutrients!A$2:L$9999,12,FALSE))</f>
        <v>#N/A</v>
      </c>
      <c r="R703" s="26">
        <f>IF(A703="NA","",VLOOKUP(A703,Chla!A$2:O$9999,15,FALSE))</f>
        <v>40.188899999999997</v>
      </c>
      <c r="S703" s="3">
        <f>IF(A703="NA","",VLOOKUP(A703,TSS!A$2:L$9999,12,FALSE))</f>
        <v>84</v>
      </c>
      <c r="T703" s="21" t="e">
        <f>IF(A703="NA","",VLOOKUP(A703,PCN!A$2:Q$9999,11,FALSE))</f>
        <v>#N/A</v>
      </c>
      <c r="U703" s="21" t="e">
        <f>IF(A703="NA","",VLOOKUP(A703,PCN!A$2:Q$9999,12,FALSE))</f>
        <v>#N/A</v>
      </c>
      <c r="V703" s="21" t="e">
        <f>IF(A703="NA","",VLOOKUP(A703,PCN!A$2:Q$9999,14,FALSE))</f>
        <v>#N/A</v>
      </c>
      <c r="W703" s="21" t="e">
        <f>IF(A703="NA","",VLOOKUP(A703,PCN!A$2:Q$9999,15,FALSE))</f>
        <v>#N/A</v>
      </c>
      <c r="X703" s="21" t="e">
        <f>IF(A703="NA","",VLOOKUP(A703,TN_DOC!A$2:I$9999,8,FALSE))</f>
        <v>#N/A</v>
      </c>
      <c r="Y703" s="21" t="e">
        <f>IF(A703="NA","",VLOOKUP(A703,TN_DOC!A$2:I$9999,9,FALSE))</f>
        <v>#N/A</v>
      </c>
      <c r="Z703" s="3"/>
    </row>
    <row r="704" spans="1:26" x14ac:dyDescent="0.2">
      <c r="A704" s="3">
        <v>11924</v>
      </c>
      <c r="B704" s="10" t="str">
        <f>IF(A704="NA","",VLOOKUP(A704,'QAQC ID Reference Page'!A$2:G$10999,2,FALSE))</f>
        <v>OBS0722</v>
      </c>
      <c r="C704" s="20">
        <f>IF(A704="NA","",VLOOKUP(A704,'QAQC ID Reference Page'!A$2:G$10999,3,FALSE))</f>
        <v>44749</v>
      </c>
      <c r="D704" s="12">
        <f>IF(A704="NA","",VLOOKUP(A704,'QAQC ID Reference Page'!A$2:G$10999,4,FALSE))</f>
        <v>0.48125000000000001</v>
      </c>
      <c r="E704" s="3">
        <f>IF(A704="NA","",VLOOKUP(A704,'QAQC ID Reference Page'!A$2:G$10999,5,FALSE))</f>
        <v>1026</v>
      </c>
      <c r="F704" s="3" t="str">
        <f>IF(A704="NA","",VLOOKUP(A704,'QAQC ID Reference Page'!A$2:G$10999,6,FALSE))</f>
        <v>BLB</v>
      </c>
      <c r="G704" s="3" t="str">
        <f>IF(A704="NA","",VLOOKUP(A704,'QAQC ID Reference Page'!A$2:G$10999,7,FALSE))</f>
        <v>S</v>
      </c>
      <c r="H704" s="21">
        <f>IF(A704="NA","",VLOOKUP(A704,'Water Data'!G$2:O$9999,2,FALSE))</f>
        <v>7.05</v>
      </c>
      <c r="I704" s="27">
        <f>IF(A704="NA","",VLOOKUP(A704,'Water Data'!G$2:O$9999,3,FALSE))</f>
        <v>33</v>
      </c>
      <c r="J704" s="3">
        <f>IF(A704="NA","",VLOOKUP(A704,'Water Data'!G$2:O$9999,4,FALSE))</f>
        <v>13.74</v>
      </c>
      <c r="K704" s="26">
        <f>IF(A704="NA","",VLOOKUP(A704,'Water Data'!G$2:O$9999,6,FALSE))</f>
        <v>7.8</v>
      </c>
      <c r="L704" s="3">
        <f>IF(A704="NA","",VLOOKUP(A704,'Water Data'!G$2:O$9999,9,FALSE))</f>
        <v>0</v>
      </c>
      <c r="M704" s="3" t="e">
        <f>IF(A704="NA","",VLOOKUP(A704,Nutrients!A$2:L$9999,8,FALSE))</f>
        <v>#N/A</v>
      </c>
      <c r="N704" s="3" t="e">
        <f>IF(A704="NA","",VLOOKUP(A704,Nutrients!A$2:L$9999,9,FALSE))</f>
        <v>#N/A</v>
      </c>
      <c r="O704" s="3" t="e">
        <f>IF(A704="NA","",VLOOKUP(A704,Nutrients!A$2:L$9999,10,FALSE))</f>
        <v>#N/A</v>
      </c>
      <c r="P704" s="3" t="e">
        <f>IF(A704="NA","",VLOOKUP(A704,Nutrients!A$2:L$9999,11,FALSE))</f>
        <v>#N/A</v>
      </c>
      <c r="Q704" s="21" t="e">
        <f>IF(A704="NA","",VLOOKUP(A704,Nutrients!A$2:L$9999,12,FALSE))</f>
        <v>#N/A</v>
      </c>
      <c r="R704" s="26">
        <f>IF(A704="NA","",VLOOKUP(A704,Chla!A$2:O$9999,15,FALSE))</f>
        <v>11.403148000000002</v>
      </c>
      <c r="S704" s="3">
        <f>IF(A704="NA","",VLOOKUP(A704,TSS!A$2:L$9999,12,FALSE))</f>
        <v>60</v>
      </c>
      <c r="T704" s="21" t="e">
        <f>IF(A704="NA","",VLOOKUP(A704,PCN!A$2:Q$9999,11,FALSE))</f>
        <v>#N/A</v>
      </c>
      <c r="U704" s="21" t="e">
        <f>IF(A704="NA","",VLOOKUP(A704,PCN!A$2:Q$9999,12,FALSE))</f>
        <v>#N/A</v>
      </c>
      <c r="V704" s="21" t="e">
        <f>IF(A704="NA","",VLOOKUP(A704,PCN!A$2:Q$9999,14,FALSE))</f>
        <v>#N/A</v>
      </c>
      <c r="W704" s="21" t="e">
        <f>IF(A704="NA","",VLOOKUP(A704,PCN!A$2:Q$9999,15,FALSE))</f>
        <v>#N/A</v>
      </c>
      <c r="X704" s="21" t="e">
        <f>IF(A704="NA","",VLOOKUP(A704,TN_DOC!A$2:I$9999,8,FALSE))</f>
        <v>#N/A</v>
      </c>
      <c r="Y704" s="21" t="e">
        <f>IF(A704="NA","",VLOOKUP(A704,TN_DOC!A$2:I$9999,9,FALSE))</f>
        <v>#N/A</v>
      </c>
      <c r="Z704" s="3"/>
    </row>
    <row r="705" spans="1:26" x14ac:dyDescent="0.2">
      <c r="A705" s="3">
        <v>11937</v>
      </c>
      <c r="B705" s="10" t="str">
        <f>IF(A705="NA","",VLOOKUP(A705,'QAQC ID Reference Page'!A$2:G$10999,2,FALSE))</f>
        <v>OBS0722</v>
      </c>
      <c r="C705" s="20">
        <f>IF(A705="NA","",VLOOKUP(A705,'QAQC ID Reference Page'!A$2:G$10999,3,FALSE))</f>
        <v>44749</v>
      </c>
      <c r="D705" s="12">
        <f>IF(A705="NA","",VLOOKUP(A705,'QAQC ID Reference Page'!A$2:G$10999,4,FALSE))</f>
        <v>0.48125000000000001</v>
      </c>
      <c r="E705" s="3">
        <f>IF(A705="NA","",VLOOKUP(A705,'QAQC ID Reference Page'!A$2:G$10999,5,FALSE))</f>
        <v>1003</v>
      </c>
      <c r="F705" s="3" t="str">
        <f>IF(A705="NA","",VLOOKUP(A705,'QAQC ID Reference Page'!A$2:G$10999,6,FALSE))</f>
        <v>BLB</v>
      </c>
      <c r="G705" s="3" t="str">
        <f>IF(A705="NA","",VLOOKUP(A705,'QAQC ID Reference Page'!A$2:G$10999,7,FALSE))</f>
        <v>B</v>
      </c>
      <c r="H705" s="21">
        <f>IF(A705="NA","",VLOOKUP(A705,'Water Data'!G$2:O$9999,2,FALSE))</f>
        <v>6.77</v>
      </c>
      <c r="I705" s="21">
        <f>IF(A705="NA","",VLOOKUP(A705,'Water Data'!G$2:O$9999,3,FALSE))</f>
        <v>32.299999999999997</v>
      </c>
      <c r="J705" s="3">
        <f>IF(A705="NA","",VLOOKUP(A705,'Water Data'!G$2:O$9999,4,FALSE))</f>
        <v>16.739999999999998</v>
      </c>
      <c r="K705" s="3">
        <f>IF(A705="NA","",VLOOKUP(A705,'Water Data'!G$2:O$9999,6,FALSE))</f>
        <v>8.0399999999999991</v>
      </c>
      <c r="L705" s="3">
        <f>IF(A705="NA","",VLOOKUP(A705,'Water Data'!G$2:O$9999,9,FALSE))</f>
        <v>0</v>
      </c>
      <c r="M705" s="3" t="e">
        <f>IF(A705="NA","",VLOOKUP(A705,Nutrients!A$2:L$9999,8,FALSE))</f>
        <v>#N/A</v>
      </c>
      <c r="N705" s="3" t="e">
        <f>IF(A705="NA","",VLOOKUP(A705,Nutrients!A$2:L$9999,9,FALSE))</f>
        <v>#N/A</v>
      </c>
      <c r="O705" s="3" t="e">
        <f>IF(A705="NA","",VLOOKUP(A705,Nutrients!A$2:L$9999,10,FALSE))</f>
        <v>#N/A</v>
      </c>
      <c r="P705" s="3" t="e">
        <f>IF(A705="NA","",VLOOKUP(A705,Nutrients!A$2:L$9999,11,FALSE))</f>
        <v>#N/A</v>
      </c>
      <c r="Q705" s="21" t="e">
        <f>IF(A705="NA","",VLOOKUP(A705,Nutrients!A$2:L$9999,12,FALSE))</f>
        <v>#N/A</v>
      </c>
      <c r="R705" s="26">
        <f>IF(A705="NA","",VLOOKUP(A705,Chla!A$2:O$9999,15,FALSE))</f>
        <v>14.059725</v>
      </c>
      <c r="S705" s="3">
        <f>IF(A705="NA","",VLOOKUP(A705,TSS!A$2:L$9999,12,FALSE))</f>
        <v>64</v>
      </c>
      <c r="T705" s="21" t="e">
        <f>IF(A705="NA","",VLOOKUP(A705,PCN!A$2:Q$9999,11,FALSE))</f>
        <v>#N/A</v>
      </c>
      <c r="U705" s="21" t="e">
        <f>IF(A705="NA","",VLOOKUP(A705,PCN!A$2:Q$9999,12,FALSE))</f>
        <v>#N/A</v>
      </c>
      <c r="V705" s="21" t="e">
        <f>IF(A705="NA","",VLOOKUP(A705,PCN!A$2:Q$9999,14,FALSE))</f>
        <v>#N/A</v>
      </c>
      <c r="W705" s="21" t="e">
        <f>IF(A705="NA","",VLOOKUP(A705,PCN!A$2:Q$9999,15,FALSE))</f>
        <v>#N/A</v>
      </c>
      <c r="X705" s="21" t="e">
        <f>IF(A705="NA","",VLOOKUP(A705,TN_DOC!A$2:I$9999,8,FALSE))</f>
        <v>#N/A</v>
      </c>
      <c r="Y705" s="21" t="e">
        <f>IF(A705="NA","",VLOOKUP(A705,TN_DOC!A$2:I$9999,9,FALSE))</f>
        <v>#N/A</v>
      </c>
      <c r="Z705" s="3"/>
    </row>
    <row r="706" spans="1:26" x14ac:dyDescent="0.2">
      <c r="A706" s="3">
        <v>11941</v>
      </c>
      <c r="B706" s="10" t="str">
        <f>IF(A706="NA","",VLOOKUP(A706,'QAQC ID Reference Page'!A$2:G$10999,2,FALSE))</f>
        <v>OBS0722</v>
      </c>
      <c r="C706" s="20">
        <f>IF(A706="NA","",VLOOKUP(A706,'QAQC ID Reference Page'!A$2:G$10999,3,FALSE))</f>
        <v>44749</v>
      </c>
      <c r="D706" s="12">
        <f>IF(A706="NA","",VLOOKUP(A706,'QAQC ID Reference Page'!A$2:G$10999,4,FALSE))</f>
        <v>0.49652777777777779</v>
      </c>
      <c r="E706" s="3">
        <f>IF(A706="NA","",VLOOKUP(A706,'QAQC ID Reference Page'!A$2:G$10999,5,FALSE))</f>
        <v>1017</v>
      </c>
      <c r="F706" s="3" t="str">
        <f>IF(A706="NA","",VLOOKUP(A706,'QAQC ID Reference Page'!A$2:G$10999,6,FALSE))</f>
        <v>E1</v>
      </c>
      <c r="G706" s="3" t="str">
        <f>IF(A706="NA","",VLOOKUP(A706,'QAQC ID Reference Page'!A$2:G$10999,7,FALSE))</f>
        <v>S</v>
      </c>
      <c r="H706" s="21">
        <f>IF(A706="NA","",VLOOKUP(A706,'Water Data'!G$2:O$9999,2,FALSE))</f>
        <v>6.72</v>
      </c>
      <c r="I706" s="21">
        <f>IF(A706="NA","",VLOOKUP(A706,'Water Data'!G$2:O$9999,3,FALSE))</f>
        <v>30.6</v>
      </c>
      <c r="J706" s="3">
        <f>IF(A706="NA","",VLOOKUP(A706,'Water Data'!G$2:O$9999,4,FALSE))</f>
        <v>18.32</v>
      </c>
      <c r="K706" s="3">
        <f>IF(A706="NA","",VLOOKUP(A706,'Water Data'!G$2:O$9999,6,FALSE))</f>
        <v>8.08</v>
      </c>
      <c r="L706" s="3">
        <f>IF(A706="NA","",VLOOKUP(A706,'Water Data'!G$2:O$9999,9,FALSE))</f>
        <v>0</v>
      </c>
      <c r="M706" s="3" t="e">
        <f>IF(A706="NA","",VLOOKUP(A706,Nutrients!A$2:L$9999,8,FALSE))</f>
        <v>#N/A</v>
      </c>
      <c r="N706" s="3" t="e">
        <f>IF(A706="NA","",VLOOKUP(A706,Nutrients!A$2:L$9999,9,FALSE))</f>
        <v>#N/A</v>
      </c>
      <c r="O706" s="3" t="e">
        <f>IF(A706="NA","",VLOOKUP(A706,Nutrients!A$2:L$9999,10,FALSE))</f>
        <v>#N/A</v>
      </c>
      <c r="P706" s="3" t="e">
        <f>IF(A706="NA","",VLOOKUP(A706,Nutrients!A$2:L$9999,11,FALSE))</f>
        <v>#N/A</v>
      </c>
      <c r="Q706" s="21" t="e">
        <f>IF(A706="NA","",VLOOKUP(A706,Nutrients!A$2:L$9999,12,FALSE))</f>
        <v>#N/A</v>
      </c>
      <c r="R706" s="26">
        <f>IF(A706="NA","",VLOOKUP(A706,Chla!A$2:O$9999,15,FALSE))</f>
        <v>9.0147560000000002</v>
      </c>
      <c r="S706" s="3">
        <f>IF(A706="NA","",VLOOKUP(A706,TSS!A$2:L$9999,12,FALSE))</f>
        <v>68</v>
      </c>
      <c r="T706" s="21" t="e">
        <f>IF(A706="NA","",VLOOKUP(A706,PCN!A$2:Q$9999,11,FALSE))</f>
        <v>#N/A</v>
      </c>
      <c r="U706" s="21" t="e">
        <f>IF(A706="NA","",VLOOKUP(A706,PCN!A$2:Q$9999,12,FALSE))</f>
        <v>#N/A</v>
      </c>
      <c r="V706" s="21" t="e">
        <f>IF(A706="NA","",VLOOKUP(A706,PCN!A$2:Q$9999,14,FALSE))</f>
        <v>#N/A</v>
      </c>
      <c r="W706" s="21" t="e">
        <f>IF(A706="NA","",VLOOKUP(A706,PCN!A$2:Q$9999,15,FALSE))</f>
        <v>#N/A</v>
      </c>
      <c r="X706" s="21" t="e">
        <f>IF(A706="NA","",VLOOKUP(A706,TN_DOC!A$2:I$9999,8,FALSE))</f>
        <v>#N/A</v>
      </c>
      <c r="Y706" s="21" t="e">
        <f>IF(A706="NA","",VLOOKUP(A706,TN_DOC!A$2:I$9999,9,FALSE))</f>
        <v>#N/A</v>
      </c>
      <c r="Z706" s="3"/>
    </row>
    <row r="707" spans="1:26" x14ac:dyDescent="0.2">
      <c r="A707" s="3">
        <v>11939</v>
      </c>
      <c r="B707" s="10" t="str">
        <f>IF(A707="NA","",VLOOKUP(A707,'QAQC ID Reference Page'!A$2:G$10999,2,FALSE))</f>
        <v>OBS0722</v>
      </c>
      <c r="C707" s="20">
        <f>IF(A707="NA","",VLOOKUP(A707,'QAQC ID Reference Page'!A$2:G$10999,3,FALSE))</f>
        <v>44749</v>
      </c>
      <c r="D707" s="12">
        <f>IF(A707="NA","",VLOOKUP(A707,'QAQC ID Reference Page'!A$2:G$10999,4,FALSE))</f>
        <v>0.50624999999999998</v>
      </c>
      <c r="E707" s="3">
        <f>IF(A707="NA","",VLOOKUP(A707,'QAQC ID Reference Page'!A$2:G$10999,5,FALSE))</f>
        <v>1011</v>
      </c>
      <c r="F707" s="3" t="str">
        <f>IF(A707="NA","",VLOOKUP(A707,'QAQC ID Reference Page'!A$2:G$10999,6,FALSE))</f>
        <v>D1</v>
      </c>
      <c r="G707" s="3" t="str">
        <f>IF(A707="NA","",VLOOKUP(A707,'QAQC ID Reference Page'!A$2:G$10999,7,FALSE))</f>
        <v>S</v>
      </c>
      <c r="H707" s="21">
        <f>IF(A707="NA","",VLOOKUP(A707,'Water Data'!G$2:O$9999,2,FALSE))</f>
        <v>6.83</v>
      </c>
      <c r="I707" s="21">
        <f>IF(A707="NA","",VLOOKUP(A707,'Water Data'!G$2:O$9999,3,FALSE))</f>
        <v>31.2</v>
      </c>
      <c r="J707" s="3">
        <f>IF(A707="NA","",VLOOKUP(A707,'Water Data'!G$2:O$9999,4,FALSE))</f>
        <v>19.52</v>
      </c>
      <c r="K707" s="3">
        <f>IF(A707="NA","",VLOOKUP(A707,'Water Data'!G$2:O$9999,6,FALSE))</f>
        <v>8.15</v>
      </c>
      <c r="L707" s="3">
        <f>IF(A707="NA","",VLOOKUP(A707,'Water Data'!G$2:O$9999,9,FALSE))</f>
        <v>0</v>
      </c>
      <c r="M707" s="3" t="e">
        <f>IF(A707="NA","",VLOOKUP(A707,Nutrients!A$2:L$9999,8,FALSE))</f>
        <v>#N/A</v>
      </c>
      <c r="N707" s="3" t="e">
        <f>IF(A707="NA","",VLOOKUP(A707,Nutrients!A$2:L$9999,9,FALSE))</f>
        <v>#N/A</v>
      </c>
      <c r="O707" s="3" t="e">
        <f>IF(A707="NA","",VLOOKUP(A707,Nutrients!A$2:L$9999,10,FALSE))</f>
        <v>#N/A</v>
      </c>
      <c r="P707" s="3" t="e">
        <f>IF(A707="NA","",VLOOKUP(A707,Nutrients!A$2:L$9999,11,FALSE))</f>
        <v>#N/A</v>
      </c>
      <c r="Q707" s="21" t="e">
        <f>IF(A707="NA","",VLOOKUP(A707,Nutrients!A$2:L$9999,12,FALSE))</f>
        <v>#N/A</v>
      </c>
      <c r="R707" s="26">
        <f>IF(A707="NA","",VLOOKUP(A707,Chla!A$2:O$9999,15,FALSE))</f>
        <v>3.0327439999999997</v>
      </c>
      <c r="S707" s="3">
        <f>IF(A707="NA","",VLOOKUP(A707,TSS!A$2:L$9999,12,FALSE))</f>
        <v>60</v>
      </c>
      <c r="T707" s="21" t="e">
        <f>IF(A707="NA","",VLOOKUP(A707,PCN!A$2:Q$9999,11,FALSE))</f>
        <v>#N/A</v>
      </c>
      <c r="U707" s="21" t="e">
        <f>IF(A707="NA","",VLOOKUP(A707,PCN!A$2:Q$9999,12,FALSE))</f>
        <v>#N/A</v>
      </c>
      <c r="V707" s="21" t="e">
        <f>IF(A707="NA","",VLOOKUP(A707,PCN!A$2:Q$9999,14,FALSE))</f>
        <v>#N/A</v>
      </c>
      <c r="W707" s="21" t="e">
        <f>IF(A707="NA","",VLOOKUP(A707,PCN!A$2:Q$9999,15,FALSE))</f>
        <v>#N/A</v>
      </c>
      <c r="X707" s="21" t="e">
        <f>IF(A707="NA","",VLOOKUP(A707,TN_DOC!A$2:I$9999,8,FALSE))</f>
        <v>#N/A</v>
      </c>
      <c r="Y707" s="21" t="e">
        <f>IF(A707="NA","",VLOOKUP(A707,TN_DOC!A$2:I$9999,9,FALSE))</f>
        <v>#N/A</v>
      </c>
      <c r="Z707" s="3"/>
    </row>
    <row r="708" spans="1:26" x14ac:dyDescent="0.2">
      <c r="A708" s="3">
        <v>11942</v>
      </c>
      <c r="B708" s="10" t="str">
        <f>IF(A708="NA","",VLOOKUP(A708,'QAQC ID Reference Page'!A$2:G$10999,2,FALSE))</f>
        <v>OBS0722</v>
      </c>
      <c r="C708" s="20">
        <f>IF(A708="NA","",VLOOKUP(A708,'QAQC ID Reference Page'!A$2:G$10999,3,FALSE))</f>
        <v>44749</v>
      </c>
      <c r="D708" s="12">
        <f>IF(A708="NA","",VLOOKUP(A708,'QAQC ID Reference Page'!A$2:G$10999,4,FALSE))</f>
        <v>0.52430555555555558</v>
      </c>
      <c r="E708" s="3">
        <f>IF(A708="NA","",VLOOKUP(A708,'QAQC ID Reference Page'!A$2:G$10999,5,FALSE))</f>
        <v>1020</v>
      </c>
      <c r="F708" s="3" t="str">
        <f>IF(A708="NA","",VLOOKUP(A708,'QAQC ID Reference Page'!A$2:G$10999,6,FALSE))</f>
        <v>C1</v>
      </c>
      <c r="G708" s="3" t="str">
        <f>IF(A708="NA","",VLOOKUP(A708,'QAQC ID Reference Page'!A$2:G$10999,7,FALSE))</f>
        <v>S</v>
      </c>
      <c r="H708" s="21">
        <f>IF(A708="NA","",VLOOKUP(A708,'Water Data'!G$2:O$9999,2,FALSE))</f>
        <v>7.09</v>
      </c>
      <c r="I708" s="27">
        <f>IF(A708="NA","",VLOOKUP(A708,'Water Data'!G$2:O$9999,3,FALSE))</f>
        <v>32</v>
      </c>
      <c r="J708" s="3">
        <f>IF(A708="NA","",VLOOKUP(A708,'Water Data'!G$2:O$9999,4,FALSE))</f>
        <v>20.29</v>
      </c>
      <c r="K708" s="3">
        <f>IF(A708="NA","",VLOOKUP(A708,'Water Data'!G$2:O$9999,6,FALSE))</f>
        <v>8.18</v>
      </c>
      <c r="L708" s="3">
        <f>IF(A708="NA","",VLOOKUP(A708,'Water Data'!G$2:O$9999,9,FALSE))</f>
        <v>0</v>
      </c>
      <c r="M708" s="3" t="e">
        <f>IF(A708="NA","",VLOOKUP(A708,Nutrients!A$2:L$9999,8,FALSE))</f>
        <v>#N/A</v>
      </c>
      <c r="N708" s="3" t="e">
        <f>IF(A708="NA","",VLOOKUP(A708,Nutrients!A$2:L$9999,9,FALSE))</f>
        <v>#N/A</v>
      </c>
      <c r="O708" s="3" t="e">
        <f>IF(A708="NA","",VLOOKUP(A708,Nutrients!A$2:L$9999,10,FALSE))</f>
        <v>#N/A</v>
      </c>
      <c r="P708" s="3" t="e">
        <f>IF(A708="NA","",VLOOKUP(A708,Nutrients!A$2:L$9999,11,FALSE))</f>
        <v>#N/A</v>
      </c>
      <c r="Q708" s="21" t="e">
        <f>IF(A708="NA","",VLOOKUP(A708,Nutrients!A$2:L$9999,12,FALSE))</f>
        <v>#N/A</v>
      </c>
      <c r="R708" s="26">
        <f>IF(A708="NA","",VLOOKUP(A708,Chla!A$2:O$9999,15,FALSE))</f>
        <v>2.2563359999999997</v>
      </c>
      <c r="S708" s="3">
        <f>IF(A708="NA","",VLOOKUP(A708,TSS!A$2:L$9999,12,FALSE))</f>
        <v>64</v>
      </c>
      <c r="T708" s="21" t="e">
        <f>IF(A708="NA","",VLOOKUP(A708,PCN!A$2:Q$9999,11,FALSE))</f>
        <v>#N/A</v>
      </c>
      <c r="U708" s="21" t="e">
        <f>IF(A708="NA","",VLOOKUP(A708,PCN!A$2:Q$9999,12,FALSE))</f>
        <v>#N/A</v>
      </c>
      <c r="V708" s="21" t="e">
        <f>IF(A708="NA","",VLOOKUP(A708,PCN!A$2:Q$9999,14,FALSE))</f>
        <v>#N/A</v>
      </c>
      <c r="W708" s="21" t="e">
        <f>IF(A708="NA","",VLOOKUP(A708,PCN!A$2:Q$9999,15,FALSE))</f>
        <v>#N/A</v>
      </c>
      <c r="X708" s="21" t="e">
        <f>IF(A708="NA","",VLOOKUP(A708,TN_DOC!A$2:I$9999,8,FALSE))</f>
        <v>#N/A</v>
      </c>
      <c r="Y708" s="21" t="e">
        <f>IF(A708="NA","",VLOOKUP(A708,TN_DOC!A$2:I$9999,9,FALSE))</f>
        <v>#N/A</v>
      </c>
      <c r="Z708" s="3"/>
    </row>
    <row r="709" spans="1:26" x14ac:dyDescent="0.2">
      <c r="A709" s="3">
        <v>11940</v>
      </c>
      <c r="B709" s="10" t="str">
        <f>IF(A709="NA","",VLOOKUP(A709,'QAQC ID Reference Page'!A$2:G$10999,2,FALSE))</f>
        <v>OBS0722</v>
      </c>
      <c r="C709" s="20">
        <f>IF(A709="NA","",VLOOKUP(A709,'QAQC ID Reference Page'!A$2:G$10999,3,FALSE))</f>
        <v>44749</v>
      </c>
      <c r="D709" s="12">
        <f>IF(A709="NA","",VLOOKUP(A709,'QAQC ID Reference Page'!A$2:G$10999,4,FALSE))</f>
        <v>0.53402777777777777</v>
      </c>
      <c r="E709" s="3">
        <f>IF(A709="NA","",VLOOKUP(A709,'QAQC ID Reference Page'!A$2:G$10999,5,FALSE))</f>
        <v>1041</v>
      </c>
      <c r="F709" s="3" t="str">
        <f>IF(A709="NA","",VLOOKUP(A709,'QAQC ID Reference Page'!A$2:G$10999,6,FALSE))</f>
        <v>B1</v>
      </c>
      <c r="G709" s="3" t="str">
        <f>IF(A709="NA","",VLOOKUP(A709,'QAQC ID Reference Page'!A$2:G$10999,7,FALSE))</f>
        <v>S</v>
      </c>
      <c r="H709" s="21">
        <f>IF(A709="NA","",VLOOKUP(A709,'Water Data'!G$2:O$9999,2,FALSE))</f>
        <v>6.96</v>
      </c>
      <c r="I709" s="21">
        <f>IF(A709="NA","",VLOOKUP(A709,'Water Data'!G$2:O$9999,3,FALSE))</f>
        <v>31.4</v>
      </c>
      <c r="J709" s="3">
        <f>IF(A709="NA","",VLOOKUP(A709,'Water Data'!G$2:O$9999,4,FALSE))</f>
        <v>21.43</v>
      </c>
      <c r="K709" s="3">
        <f>IF(A709="NA","",VLOOKUP(A709,'Water Data'!G$2:O$9999,6,FALSE))</f>
        <v>8.2200000000000006</v>
      </c>
      <c r="L709" s="3">
        <f>IF(A709="NA","",VLOOKUP(A709,'Water Data'!G$2:O$9999,9,FALSE))</f>
        <v>0</v>
      </c>
      <c r="M709" s="3" t="e">
        <f>IF(A709="NA","",VLOOKUP(A709,Nutrients!A$2:L$9999,8,FALSE))</f>
        <v>#N/A</v>
      </c>
      <c r="N709" s="3" t="e">
        <f>IF(A709="NA","",VLOOKUP(A709,Nutrients!A$2:L$9999,9,FALSE))</f>
        <v>#N/A</v>
      </c>
      <c r="O709" s="3" t="e">
        <f>IF(A709="NA","",VLOOKUP(A709,Nutrients!A$2:L$9999,10,FALSE))</f>
        <v>#N/A</v>
      </c>
      <c r="P709" s="3" t="e">
        <f>IF(A709="NA","",VLOOKUP(A709,Nutrients!A$2:L$9999,11,FALSE))</f>
        <v>#N/A</v>
      </c>
      <c r="Q709" s="21" t="e">
        <f>IF(A709="NA","",VLOOKUP(A709,Nutrients!A$2:L$9999,12,FALSE))</f>
        <v>#N/A</v>
      </c>
      <c r="R709" s="26">
        <f>IF(A709="NA","",VLOOKUP(A709,Chla!A$2:O$9999,15,FALSE))</f>
        <v>1.8608799999999996</v>
      </c>
      <c r="S709" s="3">
        <f>IF(A709="NA","",VLOOKUP(A709,TSS!A$2:L$9999,12,FALSE))</f>
        <v>68</v>
      </c>
      <c r="T709" s="21" t="e">
        <f>IF(A709="NA","",VLOOKUP(A709,PCN!A$2:Q$9999,11,FALSE))</f>
        <v>#N/A</v>
      </c>
      <c r="U709" s="21" t="e">
        <f>IF(A709="NA","",VLOOKUP(A709,PCN!A$2:Q$9999,12,FALSE))</f>
        <v>#N/A</v>
      </c>
      <c r="V709" s="21" t="e">
        <f>IF(A709="NA","",VLOOKUP(A709,PCN!A$2:Q$9999,14,FALSE))</f>
        <v>#N/A</v>
      </c>
      <c r="W709" s="21" t="e">
        <f>IF(A709="NA","",VLOOKUP(A709,PCN!A$2:Q$9999,15,FALSE))</f>
        <v>#N/A</v>
      </c>
      <c r="X709" s="21" t="e">
        <f>IF(A709="NA","",VLOOKUP(A709,TN_DOC!A$2:I$9999,8,FALSE))</f>
        <v>#N/A</v>
      </c>
      <c r="Y709" s="21" t="e">
        <f>IF(A709="NA","",VLOOKUP(A709,TN_DOC!A$2:I$9999,9,FALSE))</f>
        <v>#N/A</v>
      </c>
      <c r="Z709" s="3"/>
    </row>
    <row r="710" spans="1:26" x14ac:dyDescent="0.2">
      <c r="A710" s="3">
        <v>11938</v>
      </c>
      <c r="B710" s="10" t="str">
        <f>IF(A710="NA","",VLOOKUP(A710,'QAQC ID Reference Page'!A$2:G$10999,2,FALSE))</f>
        <v>OBS0722</v>
      </c>
      <c r="C710" s="20">
        <f>IF(A710="NA","",VLOOKUP(A710,'QAQC ID Reference Page'!A$2:G$10999,3,FALSE))</f>
        <v>44749</v>
      </c>
      <c r="D710" s="12">
        <f>IF(A710="NA","",VLOOKUP(A710,'QAQC ID Reference Page'!A$2:G$10999,4,FALSE))</f>
        <v>0.5541666666666667</v>
      </c>
      <c r="E710" s="3">
        <f>IF(A710="NA","",VLOOKUP(A710,'QAQC ID Reference Page'!A$2:G$10999,5,FALSE))</f>
        <v>1013</v>
      </c>
      <c r="F710" s="3" t="str">
        <f>IF(A710="NA","",VLOOKUP(A710,'QAQC ID Reference Page'!A$2:G$10999,6,FALSE))</f>
        <v>B4</v>
      </c>
      <c r="G710" s="3" t="str">
        <f>IF(A710="NA","",VLOOKUP(A710,'QAQC ID Reference Page'!A$2:G$10999,7,FALSE))</f>
        <v>S</v>
      </c>
      <c r="H710" s="21">
        <f>IF(A710="NA","",VLOOKUP(A710,'Water Data'!G$2:O$9999,2,FALSE))</f>
        <v>7.05</v>
      </c>
      <c r="I710" s="21">
        <f>IF(A710="NA","",VLOOKUP(A710,'Water Data'!G$2:O$9999,3,FALSE))</f>
        <v>32.299999999999997</v>
      </c>
      <c r="J710" s="3">
        <f>IF(A710="NA","",VLOOKUP(A710,'Water Data'!G$2:O$9999,4,FALSE))</f>
        <v>18.88</v>
      </c>
      <c r="K710" s="3">
        <f>IF(A710="NA","",VLOOKUP(A710,'Water Data'!G$2:O$9999,6,FALSE))</f>
        <v>8.17</v>
      </c>
      <c r="L710" s="3">
        <f>IF(A710="NA","",VLOOKUP(A710,'Water Data'!G$2:O$9999,9,FALSE))</f>
        <v>0</v>
      </c>
      <c r="M710" s="3" t="e">
        <f>IF(A710="NA","",VLOOKUP(A710,Nutrients!A$2:L$9999,8,FALSE))</f>
        <v>#N/A</v>
      </c>
      <c r="N710" s="3" t="e">
        <f>IF(A710="NA","",VLOOKUP(A710,Nutrients!A$2:L$9999,9,FALSE))</f>
        <v>#N/A</v>
      </c>
      <c r="O710" s="3" t="e">
        <f>IF(A710="NA","",VLOOKUP(A710,Nutrients!A$2:L$9999,10,FALSE))</f>
        <v>#N/A</v>
      </c>
      <c r="P710" s="3" t="e">
        <f>IF(A710="NA","",VLOOKUP(A710,Nutrients!A$2:L$9999,11,FALSE))</f>
        <v>#N/A</v>
      </c>
      <c r="Q710" s="21" t="e">
        <f>IF(A710="NA","",VLOOKUP(A710,Nutrients!A$2:L$9999,12,FALSE))</f>
        <v>#N/A</v>
      </c>
      <c r="R710" s="26">
        <f>IF(A710="NA","",VLOOKUP(A710,Chla!A$2:O$9999,15,FALSE))</f>
        <v>2.5512999999999999</v>
      </c>
      <c r="S710" s="3">
        <f>IF(A710="NA","",VLOOKUP(A710,TSS!A$2:L$9999,12,FALSE))</f>
        <v>64</v>
      </c>
      <c r="T710" s="21" t="e">
        <f>IF(A710="NA","",VLOOKUP(A710,PCN!A$2:Q$9999,11,FALSE))</f>
        <v>#N/A</v>
      </c>
      <c r="U710" s="21" t="e">
        <f>IF(A710="NA","",VLOOKUP(A710,PCN!A$2:Q$9999,12,FALSE))</f>
        <v>#N/A</v>
      </c>
      <c r="V710" s="21" t="e">
        <f>IF(A710="NA","",VLOOKUP(A710,PCN!A$2:Q$9999,14,FALSE))</f>
        <v>#N/A</v>
      </c>
      <c r="W710" s="21" t="e">
        <f>IF(A710="NA","",VLOOKUP(A710,PCN!A$2:Q$9999,15,FALSE))</f>
        <v>#N/A</v>
      </c>
      <c r="X710" s="21" t="e">
        <f>IF(A710="NA","",VLOOKUP(A710,TN_DOC!A$2:I$9999,8,FALSE))</f>
        <v>#N/A</v>
      </c>
      <c r="Y710" s="21" t="e">
        <f>IF(A710="NA","",VLOOKUP(A710,TN_DOC!A$2:I$9999,9,FALSE))</f>
        <v>#N/A</v>
      </c>
      <c r="Z710" s="3"/>
    </row>
    <row r="711" spans="1:26" x14ac:dyDescent="0.2">
      <c r="A711" s="10">
        <v>12015</v>
      </c>
      <c r="B711" s="10" t="str">
        <f>IF(A711="NA","",VLOOKUP(A711,'QAQC ID Reference Page'!A$2:G$10999,2,FALSE))</f>
        <v>OBS0722</v>
      </c>
      <c r="C711" s="20">
        <f>IF(A711="NA","",VLOOKUP(A711,'QAQC ID Reference Page'!A$2:G$10999,3,FALSE))</f>
        <v>44769</v>
      </c>
      <c r="D711" s="12">
        <f>IF(A711="NA","",VLOOKUP(A711,'QAQC ID Reference Page'!A$2:G$10999,4,FALSE))</f>
        <v>0.29930555555555555</v>
      </c>
      <c r="E711" s="3">
        <f>IF(A711="NA","",VLOOKUP(A711,'QAQC ID Reference Page'!A$2:G$10999,5,FALSE))</f>
        <v>1029</v>
      </c>
      <c r="F711" s="3" t="str">
        <f>IF(A711="NA","",VLOOKUP(A711,'QAQC ID Reference Page'!A$2:G$10999,6,FALSE))</f>
        <v>EFR</v>
      </c>
      <c r="G711" s="3" t="str">
        <f>IF(A711="NA","",VLOOKUP(A711,'QAQC ID Reference Page'!A$2:G$10999,7,FALSE))</f>
        <v>S</v>
      </c>
      <c r="H711" s="21">
        <f>IF(A711="NA","",VLOOKUP(A711,'Water Data'!G$2:O$9999,2,FALSE))</f>
        <v>4.8</v>
      </c>
      <c r="I711" s="21">
        <f>IF(A711="NA","",VLOOKUP(A711,'Water Data'!G$2:O$9999,3,FALSE))</f>
        <v>29.9</v>
      </c>
      <c r="J711" s="3">
        <f>IF(A711="NA","",VLOOKUP(A711,'Water Data'!G$2:O$9999,4,FALSE))</f>
        <v>8.09</v>
      </c>
      <c r="K711" s="3">
        <f>IF(A711="NA","",VLOOKUP(A711,'Water Data'!G$2:O$9999,6,FALSE))</f>
        <v>7.65</v>
      </c>
      <c r="L711" s="3">
        <f>IF(A711="NA","",VLOOKUP(A711,'Water Data'!G$2:O$9999,9,FALSE))</f>
        <v>0</v>
      </c>
      <c r="M711" s="3" t="e">
        <f>IF(A711="NA","",VLOOKUP(A711,Nutrients!A$2:L$9999,8,FALSE))</f>
        <v>#N/A</v>
      </c>
      <c r="N711" s="3" t="e">
        <f>IF(A711="NA","",VLOOKUP(A711,Nutrients!A$2:L$9999,9,FALSE))</f>
        <v>#N/A</v>
      </c>
      <c r="O711" s="3" t="e">
        <f>IF(A711="NA","",VLOOKUP(A711,Nutrients!A$2:L$9999,10,FALSE))</f>
        <v>#N/A</v>
      </c>
      <c r="P711" s="3" t="e">
        <f>IF(A711="NA","",VLOOKUP(A711,Nutrients!A$2:L$9999,11,FALSE))</f>
        <v>#N/A</v>
      </c>
      <c r="Q711" s="21" t="e">
        <f>IF(A711="NA","",VLOOKUP(A711,Nutrients!A$2:L$9999,12,FALSE))</f>
        <v>#N/A</v>
      </c>
      <c r="R711" s="26">
        <f>IF(A711="NA","",VLOOKUP(A711,Chla!A$2:O$9999,15,FALSE))</f>
        <v>13.992703999999998</v>
      </c>
      <c r="S711" s="3">
        <f>IF(A711="NA","",VLOOKUP(A711,TSS!A$2:L$9999,12,FALSE))</f>
        <v>8</v>
      </c>
      <c r="T711" s="21" t="e">
        <f>IF(A711="NA","",VLOOKUP(A711,PCN!A$2:Q$9999,11,FALSE))</f>
        <v>#N/A</v>
      </c>
      <c r="U711" s="21" t="e">
        <f>IF(A711="NA","",VLOOKUP(A711,PCN!A$2:Q$9999,12,FALSE))</f>
        <v>#N/A</v>
      </c>
      <c r="V711" s="21" t="e">
        <f>IF(A711="NA","",VLOOKUP(A711,PCN!A$2:Q$9999,14,FALSE))</f>
        <v>#N/A</v>
      </c>
      <c r="W711" s="21" t="e">
        <f>IF(A711="NA","",VLOOKUP(A711,PCN!A$2:Q$9999,15,FALSE))</f>
        <v>#N/A</v>
      </c>
      <c r="X711" s="21" t="e">
        <f>IF(A711="NA","",VLOOKUP(A711,TN_DOC!A$2:I$9999,8,FALSE))</f>
        <v>#N/A</v>
      </c>
      <c r="Y711" s="21" t="e">
        <f>IF(A711="NA","",VLOOKUP(A711,TN_DOC!A$2:I$9999,9,FALSE))</f>
        <v>#N/A</v>
      </c>
      <c r="Z711" s="3"/>
    </row>
    <row r="712" spans="1:26" x14ac:dyDescent="0.2">
      <c r="A712" s="10">
        <v>12009</v>
      </c>
      <c r="B712" s="10" t="str">
        <f>IF(A712="NA","",VLOOKUP(A712,'QAQC ID Reference Page'!A$2:G$10999,2,FALSE))</f>
        <v>OBS0722</v>
      </c>
      <c r="C712" s="20">
        <f>IF(A712="NA","",VLOOKUP(A712,'QAQC ID Reference Page'!A$2:G$10999,3,FALSE))</f>
        <v>44769</v>
      </c>
      <c r="D712" s="12">
        <f>IF(A712="NA","",VLOOKUP(A712,'QAQC ID Reference Page'!A$2:G$10999,4,FALSE))</f>
        <v>0.3298611111111111</v>
      </c>
      <c r="E712" s="3">
        <f>IF(A712="NA","",VLOOKUP(A712,'QAQC ID Reference Page'!A$2:G$10999,5,FALSE))</f>
        <v>1021</v>
      </c>
      <c r="F712" s="3" t="str">
        <f>IF(A712="NA","",VLOOKUP(A712,'QAQC ID Reference Page'!A$2:G$10999,6,FALSE))</f>
        <v>E7C</v>
      </c>
      <c r="G712" s="3" t="str">
        <f>IF(A712="NA","",VLOOKUP(A712,'QAQC ID Reference Page'!A$2:G$10999,7,FALSE))</f>
        <v>S</v>
      </c>
      <c r="H712" s="21">
        <f>IF(A712="NA","",VLOOKUP(A712,'Water Data'!G$2:O$9999,2,FALSE))</f>
        <v>7.51</v>
      </c>
      <c r="I712" s="21">
        <f>IF(A712="NA","",VLOOKUP(A712,'Water Data'!G$2:O$9999,3,FALSE))</f>
        <v>29.7</v>
      </c>
      <c r="J712" s="3">
        <f>IF(A712="NA","",VLOOKUP(A712,'Water Data'!G$2:O$9999,4,FALSE))</f>
        <v>15.06</v>
      </c>
      <c r="K712" s="3">
        <f>IF(A712="NA","",VLOOKUP(A712,'Water Data'!G$2:O$9999,6,FALSE))</f>
        <v>8.1300000000000008</v>
      </c>
      <c r="L712" s="3">
        <f>IF(A712="NA","",VLOOKUP(A712,'Water Data'!G$2:O$9999,9,FALSE))</f>
        <v>0</v>
      </c>
      <c r="M712" s="3" t="e">
        <f>IF(A712="NA","",VLOOKUP(A712,Nutrients!A$2:L$9999,8,FALSE))</f>
        <v>#N/A</v>
      </c>
      <c r="N712" s="3" t="e">
        <f>IF(A712="NA","",VLOOKUP(A712,Nutrients!A$2:L$9999,9,FALSE))</f>
        <v>#N/A</v>
      </c>
      <c r="O712" s="3" t="e">
        <f>IF(A712="NA","",VLOOKUP(A712,Nutrients!A$2:L$9999,10,FALSE))</f>
        <v>#N/A</v>
      </c>
      <c r="P712" s="3" t="e">
        <f>IF(A712="NA","",VLOOKUP(A712,Nutrients!A$2:L$9999,11,FALSE))</f>
        <v>#N/A</v>
      </c>
      <c r="Q712" s="21" t="e">
        <f>IF(A712="NA","",VLOOKUP(A712,Nutrients!A$2:L$9999,12,FALSE))</f>
        <v>#N/A</v>
      </c>
      <c r="R712" s="26">
        <f>IF(A712="NA","",VLOOKUP(A712,Chla!A$2:O$9999,15,FALSE))</f>
        <v>7.4625400000000006</v>
      </c>
      <c r="S712" s="3">
        <f>IF(A712="NA","",VLOOKUP(A712,TSS!A$2:L$9999,12,FALSE))</f>
        <v>8</v>
      </c>
      <c r="T712" s="21" t="e">
        <f>IF(A712="NA","",VLOOKUP(A712,PCN!A$2:Q$9999,11,FALSE))</f>
        <v>#N/A</v>
      </c>
      <c r="U712" s="21" t="e">
        <f>IF(A712="NA","",VLOOKUP(A712,PCN!A$2:Q$9999,12,FALSE))</f>
        <v>#N/A</v>
      </c>
      <c r="V712" s="21" t="e">
        <f>IF(A712="NA","",VLOOKUP(A712,PCN!A$2:Q$9999,14,FALSE))</f>
        <v>#N/A</v>
      </c>
      <c r="W712" s="21" t="e">
        <f>IF(A712="NA","",VLOOKUP(A712,PCN!A$2:Q$9999,15,FALSE))</f>
        <v>#N/A</v>
      </c>
      <c r="X712" s="21" t="e">
        <f>IF(A712="NA","",VLOOKUP(A712,TN_DOC!A$2:I$9999,8,FALSE))</f>
        <v>#N/A</v>
      </c>
      <c r="Y712" s="21" t="e">
        <f>IF(A712="NA","",VLOOKUP(A712,TN_DOC!A$2:I$9999,9,FALSE))</f>
        <v>#N/A</v>
      </c>
      <c r="Z712" s="3"/>
    </row>
    <row r="713" spans="1:26" x14ac:dyDescent="0.2">
      <c r="A713" s="3">
        <v>12004</v>
      </c>
      <c r="B713" s="10" t="str">
        <f>IF(A713="NA","",VLOOKUP(A713,'QAQC ID Reference Page'!A$2:G$10999,2,FALSE))</f>
        <v>OBS0722</v>
      </c>
      <c r="C713" s="20">
        <f>IF(A713="NA","",VLOOKUP(A713,'QAQC ID Reference Page'!A$2:G$10999,3,FALSE))</f>
        <v>44769</v>
      </c>
      <c r="D713" s="12">
        <f>IF(A713="NA","",VLOOKUP(A713,'QAQC ID Reference Page'!A$2:G$10999,4,FALSE))</f>
        <v>0.34027777777777779</v>
      </c>
      <c r="E713" s="3">
        <f>IF(A713="NA","",VLOOKUP(A713,'QAQC ID Reference Page'!A$2:G$10999,5,FALSE))</f>
        <v>1020</v>
      </c>
      <c r="F713" s="3" t="str">
        <f>IF(A713="NA","",VLOOKUP(A713,'QAQC ID Reference Page'!A$2:G$10999,6,FALSE))</f>
        <v>E9</v>
      </c>
      <c r="G713" s="3" t="str">
        <f>IF(A713="NA","",VLOOKUP(A713,'QAQC ID Reference Page'!A$2:G$10999,7,FALSE))</f>
        <v>S</v>
      </c>
      <c r="H713" s="21">
        <f>IF(A713="NA","",VLOOKUP(A713,'Water Data'!G$2:O$9999,2,FALSE))</f>
        <v>7.16</v>
      </c>
      <c r="I713" s="21">
        <f>IF(A713="NA","",VLOOKUP(A713,'Water Data'!G$2:O$9999,3,FALSE))</f>
        <v>29.3</v>
      </c>
      <c r="J713" s="3">
        <f>IF(A713="NA","",VLOOKUP(A713,'Water Data'!G$2:O$9999,4,FALSE))</f>
        <v>14.16</v>
      </c>
      <c r="K713" s="3">
        <f>IF(A713="NA","",VLOOKUP(A713,'Water Data'!G$2:O$9999,6,FALSE))</f>
        <v>8.2100000000000009</v>
      </c>
      <c r="L713" s="3">
        <f>IF(A713="NA","",VLOOKUP(A713,'Water Data'!G$2:O$9999,9,FALSE))</f>
        <v>0</v>
      </c>
      <c r="M713" s="3" t="e">
        <f>IF(A713="NA","",VLOOKUP(A713,Nutrients!A$2:L$9999,8,FALSE))</f>
        <v>#N/A</v>
      </c>
      <c r="N713" s="3" t="e">
        <f>IF(A713="NA","",VLOOKUP(A713,Nutrients!A$2:L$9999,9,FALSE))</f>
        <v>#N/A</v>
      </c>
      <c r="O713" s="3" t="e">
        <f>IF(A713="NA","",VLOOKUP(A713,Nutrients!A$2:L$9999,10,FALSE))</f>
        <v>#N/A</v>
      </c>
      <c r="P713" s="3" t="e">
        <f>IF(A713="NA","",VLOOKUP(A713,Nutrients!A$2:L$9999,11,FALSE))</f>
        <v>#N/A</v>
      </c>
      <c r="Q713" s="21" t="e">
        <f>IF(A713="NA","",VLOOKUP(A713,Nutrients!A$2:L$9999,12,FALSE))</f>
        <v>#N/A</v>
      </c>
      <c r="R713" s="26">
        <f>IF(A713="NA","",VLOOKUP(A713,Chla!A$2:O$9999,15,FALSE))</f>
        <v>6.3375919999999999</v>
      </c>
      <c r="S713" s="3">
        <f>IF(A713="NA","",VLOOKUP(A713,TSS!A$2:L$9999,12,FALSE))</f>
        <v>4</v>
      </c>
      <c r="T713" s="21" t="e">
        <f>IF(A713="NA","",VLOOKUP(A713,PCN!A$2:Q$9999,11,FALSE))</f>
        <v>#N/A</v>
      </c>
      <c r="U713" s="21" t="e">
        <f>IF(A713="NA","",VLOOKUP(A713,PCN!A$2:Q$9999,12,FALSE))</f>
        <v>#N/A</v>
      </c>
      <c r="V713" s="21" t="e">
        <f>IF(A713="NA","",VLOOKUP(A713,PCN!A$2:Q$9999,14,FALSE))</f>
        <v>#N/A</v>
      </c>
      <c r="W713" s="21" t="e">
        <f>IF(A713="NA","",VLOOKUP(A713,PCN!A$2:Q$9999,15,FALSE))</f>
        <v>#N/A</v>
      </c>
      <c r="X713" s="21" t="e">
        <f>IF(A713="NA","",VLOOKUP(A713,TN_DOC!A$2:I$9999,8,FALSE))</f>
        <v>#N/A</v>
      </c>
      <c r="Y713" s="21" t="e">
        <f>IF(A713="NA","",VLOOKUP(A713,TN_DOC!A$2:I$9999,9,FALSE))</f>
        <v>#N/A</v>
      </c>
      <c r="Z713" s="3"/>
    </row>
    <row r="714" spans="1:26" x14ac:dyDescent="0.2">
      <c r="A714" s="10">
        <v>12014</v>
      </c>
      <c r="B714" s="10" t="str">
        <f>IF(A714="NA","",VLOOKUP(A714,'QAQC ID Reference Page'!A$2:G$10999,2,FALSE))</f>
        <v>OBS0722</v>
      </c>
      <c r="C714" s="20">
        <f>IF(A714="NA","",VLOOKUP(A714,'QAQC ID Reference Page'!A$2:G$10999,3,FALSE))</f>
        <v>44769</v>
      </c>
      <c r="D714" s="12">
        <f>IF(A714="NA","",VLOOKUP(A714,'QAQC ID Reference Page'!A$2:G$10999,4,FALSE))</f>
        <v>0.38194444444444442</v>
      </c>
      <c r="E714" s="3">
        <f>IF(A714="NA","",VLOOKUP(A714,'QAQC ID Reference Page'!A$2:G$10999,5,FALSE))</f>
        <v>1044</v>
      </c>
      <c r="F714" s="3" t="str">
        <f>IF(A714="NA","",VLOOKUP(A714,'QAQC ID Reference Page'!A$2:G$10999,6,FALSE))</f>
        <v>G7C</v>
      </c>
      <c r="G714" s="3" t="str">
        <f>IF(A714="NA","",VLOOKUP(A714,'QAQC ID Reference Page'!A$2:G$10999,7,FALSE))</f>
        <v>S</v>
      </c>
      <c r="H714" s="21">
        <f>IF(A714="NA","",VLOOKUP(A714,'Water Data'!G$2:O$9999,2,FALSE))</f>
        <v>6.17</v>
      </c>
      <c r="I714" s="21">
        <f>IF(A714="NA","",VLOOKUP(A714,'Water Data'!G$2:O$9999,3,FALSE))</f>
        <v>29.5</v>
      </c>
      <c r="J714" s="3">
        <f>IF(A714="NA","",VLOOKUP(A714,'Water Data'!G$2:O$9999,4,FALSE))</f>
        <v>9.75</v>
      </c>
      <c r="K714" s="3">
        <f>IF(A714="NA","",VLOOKUP(A714,'Water Data'!G$2:O$9999,6,FALSE))</f>
        <v>7.89</v>
      </c>
      <c r="L714" s="3">
        <f>IF(A714="NA","",VLOOKUP(A714,'Water Data'!G$2:O$9999,9,FALSE))</f>
        <v>0</v>
      </c>
      <c r="M714" s="3" t="e">
        <f>IF(A714="NA","",VLOOKUP(A714,Nutrients!A$2:L$9999,8,FALSE))</f>
        <v>#N/A</v>
      </c>
      <c r="N714" s="3" t="e">
        <f>IF(A714="NA","",VLOOKUP(A714,Nutrients!A$2:L$9999,9,FALSE))</f>
        <v>#N/A</v>
      </c>
      <c r="O714" s="3" t="e">
        <f>IF(A714="NA","",VLOOKUP(A714,Nutrients!A$2:L$9999,10,FALSE))</f>
        <v>#N/A</v>
      </c>
      <c r="P714" s="3" t="e">
        <f>IF(A714="NA","",VLOOKUP(A714,Nutrients!A$2:L$9999,11,FALSE))</f>
        <v>#N/A</v>
      </c>
      <c r="Q714" s="21" t="e">
        <f>IF(A714="NA","",VLOOKUP(A714,Nutrients!A$2:L$9999,12,FALSE))</f>
        <v>#N/A</v>
      </c>
      <c r="R714" s="26">
        <f>IF(A714="NA","",VLOOKUP(A714,Chla!A$2:O$9999,15,FALSE))</f>
        <v>10.268136000000002</v>
      </c>
      <c r="S714" s="3">
        <f>IF(A714="NA","",VLOOKUP(A714,TSS!A$2:L$9999,12,FALSE))</f>
        <v>8</v>
      </c>
      <c r="T714" s="21" t="e">
        <f>IF(A714="NA","",VLOOKUP(A714,PCN!A$2:Q$9999,11,FALSE))</f>
        <v>#N/A</v>
      </c>
      <c r="U714" s="21" t="e">
        <f>IF(A714="NA","",VLOOKUP(A714,PCN!A$2:Q$9999,12,FALSE))</f>
        <v>#N/A</v>
      </c>
      <c r="V714" s="21" t="e">
        <f>IF(A714="NA","",VLOOKUP(A714,PCN!A$2:Q$9999,14,FALSE))</f>
        <v>#N/A</v>
      </c>
      <c r="W714" s="21" t="e">
        <f>IF(A714="NA","",VLOOKUP(A714,PCN!A$2:Q$9999,15,FALSE))</f>
        <v>#N/A</v>
      </c>
      <c r="X714" s="21" t="e">
        <f>IF(A714="NA","",VLOOKUP(A714,TN_DOC!A$2:I$9999,8,FALSE))</f>
        <v>#N/A</v>
      </c>
      <c r="Y714" s="21" t="e">
        <f>IF(A714="NA","",VLOOKUP(A714,TN_DOC!A$2:I$9999,9,FALSE))</f>
        <v>#N/A</v>
      </c>
      <c r="Z714" s="3"/>
    </row>
    <row r="715" spans="1:26" x14ac:dyDescent="0.2">
      <c r="A715" s="10">
        <v>12011</v>
      </c>
      <c r="B715" s="10" t="str">
        <f>IF(A715="NA","",VLOOKUP(A715,'QAQC ID Reference Page'!A$2:G$10999,2,FALSE))</f>
        <v>OBS0722</v>
      </c>
      <c r="C715" s="20">
        <f>IF(A715="NA","",VLOOKUP(A715,'QAQC ID Reference Page'!A$2:G$10999,3,FALSE))</f>
        <v>44769</v>
      </c>
      <c r="D715" s="12">
        <f>IF(A715="NA","",VLOOKUP(A715,'QAQC ID Reference Page'!A$2:G$10999,4,FALSE))</f>
        <v>0.39444444444444443</v>
      </c>
      <c r="E715" s="3">
        <f>IF(A715="NA","",VLOOKUP(A715,'QAQC ID Reference Page'!A$2:G$10999,5,FALSE))</f>
        <v>1025</v>
      </c>
      <c r="F715" s="3" t="str">
        <f>IF(A715="NA","",VLOOKUP(A715,'QAQC ID Reference Page'!A$2:G$10999,6,FALSE))</f>
        <v>G9</v>
      </c>
      <c r="G715" s="3" t="str">
        <f>IF(A715="NA","",VLOOKUP(A715,'QAQC ID Reference Page'!A$2:G$10999,7,FALSE))</f>
        <v>S</v>
      </c>
      <c r="H715" s="21">
        <f>IF(A715="NA","",VLOOKUP(A715,'Water Data'!G$2:O$9999,2,FALSE))</f>
        <v>7.54</v>
      </c>
      <c r="I715" s="21">
        <f>IF(A715="NA","",VLOOKUP(A715,'Water Data'!G$2:O$9999,3,FALSE))</f>
        <v>29.4</v>
      </c>
      <c r="J715" s="3">
        <f>IF(A715="NA","",VLOOKUP(A715,'Water Data'!G$2:O$9999,4,FALSE))</f>
        <v>8.25</v>
      </c>
      <c r="K715" s="3">
        <f>IF(A715="NA","",VLOOKUP(A715,'Water Data'!G$2:O$9999,6,FALSE))</f>
        <v>0</v>
      </c>
      <c r="L715" s="3">
        <f>IF(A715="NA","",VLOOKUP(A715,'Water Data'!G$2:O$9999,9,FALSE))</f>
        <v>0</v>
      </c>
      <c r="M715" s="3" t="e">
        <f>IF(A715="NA","",VLOOKUP(A715,Nutrients!A$2:L$9999,8,FALSE))</f>
        <v>#N/A</v>
      </c>
      <c r="N715" s="3" t="e">
        <f>IF(A715="NA","",VLOOKUP(A715,Nutrients!A$2:L$9999,9,FALSE))</f>
        <v>#N/A</v>
      </c>
      <c r="O715" s="3" t="e">
        <f>IF(A715="NA","",VLOOKUP(A715,Nutrients!A$2:L$9999,10,FALSE))</f>
        <v>#N/A</v>
      </c>
      <c r="P715" s="3" t="e">
        <f>IF(A715="NA","",VLOOKUP(A715,Nutrients!A$2:L$9999,11,FALSE))</f>
        <v>#N/A</v>
      </c>
      <c r="Q715" s="21" t="e">
        <f>IF(A715="NA","",VLOOKUP(A715,Nutrients!A$2:L$9999,12,FALSE))</f>
        <v>#N/A</v>
      </c>
      <c r="R715" s="26">
        <f>IF(A715="NA","",VLOOKUP(A715,Chla!A$2:O$9999,15,FALSE))</f>
        <v>12.362336000000001</v>
      </c>
      <c r="S715" s="3">
        <f>IF(A715="NA","",VLOOKUP(A715,TSS!A$2:L$9999,12,FALSE))</f>
        <v>12</v>
      </c>
      <c r="T715" s="21" t="e">
        <f>IF(A715="NA","",VLOOKUP(A715,PCN!A$2:Q$9999,11,FALSE))</f>
        <v>#N/A</v>
      </c>
      <c r="U715" s="21" t="e">
        <f>IF(A715="NA","",VLOOKUP(A715,PCN!A$2:Q$9999,12,FALSE))</f>
        <v>#N/A</v>
      </c>
      <c r="V715" s="21" t="e">
        <f>IF(A715="NA","",VLOOKUP(A715,PCN!A$2:Q$9999,14,FALSE))</f>
        <v>#N/A</v>
      </c>
      <c r="W715" s="21" t="e">
        <f>IF(A715="NA","",VLOOKUP(A715,PCN!A$2:Q$9999,15,FALSE))</f>
        <v>#N/A</v>
      </c>
      <c r="X715" s="21" t="e">
        <f>IF(A715="NA","",VLOOKUP(A715,TN_DOC!A$2:I$9999,8,FALSE))</f>
        <v>#N/A</v>
      </c>
      <c r="Y715" s="21" t="e">
        <f>IF(A715="NA","",VLOOKUP(A715,TN_DOC!A$2:I$9999,9,FALSE))</f>
        <v>#N/A</v>
      </c>
      <c r="Z715" s="3"/>
    </row>
    <row r="716" spans="1:26" x14ac:dyDescent="0.2">
      <c r="A716" s="10">
        <v>12010</v>
      </c>
      <c r="B716" s="10" t="str">
        <f>IF(A716="NA","",VLOOKUP(A716,'QAQC ID Reference Page'!A$2:G$10999,2,FALSE))</f>
        <v>OBS0722</v>
      </c>
      <c r="C716" s="20">
        <f>IF(A716="NA","",VLOOKUP(A716,'QAQC ID Reference Page'!A$2:G$10999,3,FALSE))</f>
        <v>44769</v>
      </c>
      <c r="D716" s="12">
        <f>IF(A716="NA","",VLOOKUP(A716,'QAQC ID Reference Page'!A$2:G$10999,4,FALSE))</f>
        <v>0.43472222222222223</v>
      </c>
      <c r="E716" s="3">
        <f>IF(A716="NA","",VLOOKUP(A716,'QAQC ID Reference Page'!A$2:G$10999,5,FALSE))</f>
        <v>1024</v>
      </c>
      <c r="F716" s="3" t="str">
        <f>IF(A716="NA","",VLOOKUP(A716,'QAQC ID Reference Page'!A$2:G$10999,6,FALSE))</f>
        <v>I9</v>
      </c>
      <c r="G716" s="3" t="str">
        <f>IF(A716="NA","",VLOOKUP(A716,'QAQC ID Reference Page'!A$2:G$10999,7,FALSE))</f>
        <v>S</v>
      </c>
      <c r="H716" s="21">
        <f>IF(A716="NA","",VLOOKUP(A716,'Water Data'!G$2:O$9999,2,FALSE))</f>
        <v>8.64</v>
      </c>
      <c r="I716" s="21">
        <f>IF(A716="NA","",VLOOKUP(A716,'Water Data'!G$2:O$9999,3,FALSE))</f>
        <v>30</v>
      </c>
      <c r="J716" s="3">
        <f>IF(A716="NA","",VLOOKUP(A716,'Water Data'!G$2:O$9999,4,FALSE))</f>
        <v>2.98</v>
      </c>
      <c r="K716" s="3">
        <f>IF(A716="NA","",VLOOKUP(A716,'Water Data'!G$2:O$9999,6,FALSE))</f>
        <v>8.0299999999999994</v>
      </c>
      <c r="L716" s="3">
        <f>IF(A716="NA","",VLOOKUP(A716,'Water Data'!G$2:O$9999,9,FALSE))</f>
        <v>0</v>
      </c>
      <c r="M716" s="3" t="e">
        <f>IF(A716="NA","",VLOOKUP(A716,Nutrients!A$2:L$9999,8,FALSE))</f>
        <v>#N/A</v>
      </c>
      <c r="N716" s="3" t="e">
        <f>IF(A716="NA","",VLOOKUP(A716,Nutrients!A$2:L$9999,9,FALSE))</f>
        <v>#N/A</v>
      </c>
      <c r="O716" s="3" t="e">
        <f>IF(A716="NA","",VLOOKUP(A716,Nutrients!A$2:L$9999,10,FALSE))</f>
        <v>#N/A</v>
      </c>
      <c r="P716" s="3" t="e">
        <f>IF(A716="NA","",VLOOKUP(A716,Nutrients!A$2:L$9999,11,FALSE))</f>
        <v>#N/A</v>
      </c>
      <c r="Q716" s="21" t="e">
        <f>IF(A716="NA","",VLOOKUP(A716,Nutrients!A$2:L$9999,12,FALSE))</f>
        <v>#N/A</v>
      </c>
      <c r="R716" s="26">
        <f>IF(A716="NA","",VLOOKUP(A716,Chla!A$2:O$9999,15,FALSE))</f>
        <v>17.149731999999997</v>
      </c>
      <c r="S716" s="3">
        <f>IF(A716="NA","",VLOOKUP(A716,TSS!A$2:L$9999,12,FALSE))</f>
        <v>12</v>
      </c>
      <c r="T716" s="21" t="e">
        <f>IF(A716="NA","",VLOOKUP(A716,PCN!A$2:Q$9999,11,FALSE))</f>
        <v>#N/A</v>
      </c>
      <c r="U716" s="21" t="e">
        <f>IF(A716="NA","",VLOOKUP(A716,PCN!A$2:Q$9999,12,FALSE))</f>
        <v>#N/A</v>
      </c>
      <c r="V716" s="21" t="e">
        <f>IF(A716="NA","",VLOOKUP(A716,PCN!A$2:Q$9999,14,FALSE))</f>
        <v>#N/A</v>
      </c>
      <c r="W716" s="21" t="e">
        <f>IF(A716="NA","",VLOOKUP(A716,PCN!A$2:Q$9999,15,FALSE))</f>
        <v>#N/A</v>
      </c>
      <c r="X716" s="21" t="e">
        <f>IF(A716="NA","",VLOOKUP(A716,TN_DOC!A$2:I$9999,8,FALSE))</f>
        <v>#N/A</v>
      </c>
      <c r="Y716" s="21" t="e">
        <f>IF(A716="NA","",VLOOKUP(A716,TN_DOC!A$2:I$9999,9,FALSE))</f>
        <v>#N/A</v>
      </c>
      <c r="Z716" s="3"/>
    </row>
    <row r="717" spans="1:26" x14ac:dyDescent="0.2">
      <c r="A717" s="10">
        <v>12013</v>
      </c>
      <c r="B717" s="10" t="str">
        <f>IF(A717="NA","",VLOOKUP(A717,'QAQC ID Reference Page'!A$2:G$10999,2,FALSE))</f>
        <v>OBS0722</v>
      </c>
      <c r="C717" s="20">
        <f>IF(A717="NA","",VLOOKUP(A717,'QAQC ID Reference Page'!A$2:G$10999,3,FALSE))</f>
        <v>44769</v>
      </c>
      <c r="D717" s="12">
        <f>IF(A717="NA","",VLOOKUP(A717,'QAQC ID Reference Page'!A$2:G$10999,4,FALSE))</f>
        <v>0.44791666666666669</v>
      </c>
      <c r="E717" s="3">
        <f>IF(A717="NA","",VLOOKUP(A717,'QAQC ID Reference Page'!A$2:G$10999,5,FALSE))</f>
        <v>1038</v>
      </c>
      <c r="F717" s="3" t="str">
        <f>IF(A717="NA","",VLOOKUP(A717,'QAQC ID Reference Page'!A$2:G$10999,6,FALSE))</f>
        <v>BR</v>
      </c>
      <c r="G717" s="3" t="str">
        <f>IF(A717="NA","",VLOOKUP(A717,'QAQC ID Reference Page'!A$2:G$10999,7,FALSE))</f>
        <v>S</v>
      </c>
      <c r="H717" s="21">
        <f>IF(A717="NA","",VLOOKUP(A717,'Water Data'!G$2:O$9999,2,FALSE))</f>
        <v>5.87</v>
      </c>
      <c r="I717" s="21">
        <f>IF(A717="NA","",VLOOKUP(A717,'Water Data'!G$2:O$9999,3,FALSE))</f>
        <v>30</v>
      </c>
      <c r="J717" s="3">
        <f>IF(A717="NA","",VLOOKUP(A717,'Water Data'!G$2:O$9999,4,FALSE))</f>
        <v>0.34</v>
      </c>
      <c r="K717" s="3">
        <f>IF(A717="NA","",VLOOKUP(A717,'Water Data'!G$2:O$9999,6,FALSE))</f>
        <v>8.06</v>
      </c>
      <c r="L717" s="3">
        <f>IF(A717="NA","",VLOOKUP(A717,'Water Data'!G$2:O$9999,9,FALSE))</f>
        <v>0</v>
      </c>
      <c r="M717" s="3" t="e">
        <f>IF(A717="NA","",VLOOKUP(A717,Nutrients!A$2:L$9999,8,FALSE))</f>
        <v>#N/A</v>
      </c>
      <c r="N717" s="3" t="e">
        <f>IF(A717="NA","",VLOOKUP(A717,Nutrients!A$2:L$9999,9,FALSE))</f>
        <v>#N/A</v>
      </c>
      <c r="O717" s="3" t="e">
        <f>IF(A717="NA","",VLOOKUP(A717,Nutrients!A$2:L$9999,10,FALSE))</f>
        <v>#N/A</v>
      </c>
      <c r="P717" s="3" t="e">
        <f>IF(A717="NA","",VLOOKUP(A717,Nutrients!A$2:L$9999,11,FALSE))</f>
        <v>#N/A</v>
      </c>
      <c r="Q717" s="21" t="e">
        <f>IF(A717="NA","",VLOOKUP(A717,Nutrients!A$2:L$9999,12,FALSE))</f>
        <v>#N/A</v>
      </c>
      <c r="R717" s="26">
        <f>IF(A717="NA","",VLOOKUP(A717,Chla!A$2:O$9999,15,FALSE))</f>
        <v>14.772812</v>
      </c>
      <c r="S717" s="3">
        <f>IF(A717="NA","",VLOOKUP(A717,TSS!A$2:L$9999,12,FALSE))</f>
        <v>4</v>
      </c>
      <c r="T717" s="21" t="e">
        <f>IF(A717="NA","",VLOOKUP(A717,PCN!A$2:Q$9999,11,FALSE))</f>
        <v>#N/A</v>
      </c>
      <c r="U717" s="21" t="e">
        <f>IF(A717="NA","",VLOOKUP(A717,PCN!A$2:Q$9999,12,FALSE))</f>
        <v>#N/A</v>
      </c>
      <c r="V717" s="21" t="e">
        <f>IF(A717="NA","",VLOOKUP(A717,PCN!A$2:Q$9999,14,FALSE))</f>
        <v>#N/A</v>
      </c>
      <c r="W717" s="21" t="e">
        <f>IF(A717="NA","",VLOOKUP(A717,PCN!A$2:Q$9999,15,FALSE))</f>
        <v>#N/A</v>
      </c>
      <c r="X717" s="21" t="e">
        <f>IF(A717="NA","",VLOOKUP(A717,TN_DOC!A$2:I$9999,8,FALSE))</f>
        <v>#N/A</v>
      </c>
      <c r="Y717" s="21" t="e">
        <f>IF(A717="NA","",VLOOKUP(A717,TN_DOC!A$2:I$9999,9,FALSE))</f>
        <v>#N/A</v>
      </c>
      <c r="Z717" s="3"/>
    </row>
    <row r="718" spans="1:26" x14ac:dyDescent="0.2">
      <c r="A718" s="10">
        <v>12007</v>
      </c>
      <c r="B718" s="10" t="str">
        <f>IF(A718="NA","",VLOOKUP(A718,'QAQC ID Reference Page'!A$2:G$10999,2,FALSE))</f>
        <v>OBS0722</v>
      </c>
      <c r="C718" s="20">
        <f>IF(A718="NA","",VLOOKUP(A718,'QAQC ID Reference Page'!A$2:G$10999,3,FALSE))</f>
        <v>44769</v>
      </c>
      <c r="D718" s="12">
        <f>IF(A718="NA","",VLOOKUP(A718,'QAQC ID Reference Page'!A$2:G$10999,4,FALSE))</f>
        <v>0.45624999999999999</v>
      </c>
      <c r="E718" s="3">
        <f>IF(A718="NA","",VLOOKUP(A718,'QAQC ID Reference Page'!A$2:G$10999,5,FALSE))</f>
        <v>1027</v>
      </c>
      <c r="F718" s="3" t="str">
        <f>IF(A718="NA","",VLOOKUP(A718,'QAQC ID Reference Page'!A$2:G$10999,6,FALSE))</f>
        <v>AR</v>
      </c>
      <c r="G718" s="3" t="str">
        <f>IF(A718="NA","",VLOOKUP(A718,'QAQC ID Reference Page'!A$2:G$10999,7,FALSE))</f>
        <v>S</v>
      </c>
      <c r="H718" s="21">
        <f>IF(A718="NA","",VLOOKUP(A718,'Water Data'!G$2:O$9999,2,FALSE))</f>
        <v>6.09</v>
      </c>
      <c r="I718" s="21">
        <f>IF(A718="NA","",VLOOKUP(A718,'Water Data'!G$2:O$9999,3,FALSE))</f>
        <v>29.7</v>
      </c>
      <c r="J718" s="3">
        <f>IF(A718="NA","",VLOOKUP(A718,'Water Data'!G$2:O$9999,4,FALSE))</f>
        <v>0.21</v>
      </c>
      <c r="K718" s="26">
        <f>IF(A718="NA","",VLOOKUP(A718,'Water Data'!G$2:O$9999,6,FALSE))</f>
        <v>7.4</v>
      </c>
      <c r="L718" s="3">
        <f>IF(A718="NA","",VLOOKUP(A718,'Water Data'!G$2:O$9999,9,FALSE))</f>
        <v>0</v>
      </c>
      <c r="M718" s="3" t="e">
        <f>IF(A718="NA","",VLOOKUP(A718,Nutrients!A$2:L$9999,8,FALSE))</f>
        <v>#N/A</v>
      </c>
      <c r="N718" s="3" t="e">
        <f>IF(A718="NA","",VLOOKUP(A718,Nutrients!A$2:L$9999,9,FALSE))</f>
        <v>#N/A</v>
      </c>
      <c r="O718" s="3" t="e">
        <f>IF(A718="NA","",VLOOKUP(A718,Nutrients!A$2:L$9999,10,FALSE))</f>
        <v>#N/A</v>
      </c>
      <c r="P718" s="3" t="e">
        <f>IF(A718="NA","",VLOOKUP(A718,Nutrients!A$2:L$9999,11,FALSE))</f>
        <v>#N/A</v>
      </c>
      <c r="Q718" s="21" t="e">
        <f>IF(A718="NA","",VLOOKUP(A718,Nutrients!A$2:L$9999,12,FALSE))</f>
        <v>#N/A</v>
      </c>
      <c r="R718" s="26">
        <f>IF(A718="NA","",VLOOKUP(A718,Chla!A$2:O$9999,15,FALSE))</f>
        <v>3.8390560000000002</v>
      </c>
      <c r="S718" s="3">
        <f>IF(A718="NA","",VLOOKUP(A718,TSS!A$2:L$9999,12,FALSE))</f>
        <v>0</v>
      </c>
      <c r="T718" s="21" t="e">
        <f>IF(A718="NA","",VLOOKUP(A718,PCN!A$2:Q$9999,11,FALSE))</f>
        <v>#N/A</v>
      </c>
      <c r="U718" s="21" t="e">
        <f>IF(A718="NA","",VLOOKUP(A718,PCN!A$2:Q$9999,12,FALSE))</f>
        <v>#N/A</v>
      </c>
      <c r="V718" s="21" t="e">
        <f>IF(A718="NA","",VLOOKUP(A718,PCN!A$2:Q$9999,14,FALSE))</f>
        <v>#N/A</v>
      </c>
      <c r="W718" s="21" t="e">
        <f>IF(A718="NA","",VLOOKUP(A718,PCN!A$2:Q$9999,15,FALSE))</f>
        <v>#N/A</v>
      </c>
      <c r="X718" s="21" t="e">
        <f>IF(A718="NA","",VLOOKUP(A718,TN_DOC!A$2:I$9999,8,FALSE))</f>
        <v>#N/A</v>
      </c>
      <c r="Y718" s="21" t="e">
        <f>IF(A718="NA","",VLOOKUP(A718,TN_DOC!A$2:I$9999,9,FALSE))</f>
        <v>#N/A</v>
      </c>
      <c r="Z718" s="3"/>
    </row>
    <row r="719" spans="1:26" x14ac:dyDescent="0.2">
      <c r="A719" s="10">
        <v>12008</v>
      </c>
      <c r="B719" s="10" t="str">
        <f>IF(A719="NA","",VLOOKUP(A719,'QAQC ID Reference Page'!A$2:G$10999,2,FALSE))</f>
        <v>OBS0722</v>
      </c>
      <c r="C719" s="20">
        <f>IF(A719="NA","",VLOOKUP(A719,'QAQC ID Reference Page'!A$2:G$10999,3,FALSE))</f>
        <v>44769</v>
      </c>
      <c r="D719" s="12">
        <f>IF(A719="NA","",VLOOKUP(A719,'QAQC ID Reference Page'!A$2:G$10999,4,FALSE))</f>
        <v>0.47152777777777777</v>
      </c>
      <c r="E719" s="3">
        <f>IF(A719="NA","",VLOOKUP(A719,'QAQC ID Reference Page'!A$2:G$10999,5,FALSE))</f>
        <v>1031</v>
      </c>
      <c r="F719" s="3" t="str">
        <f>IF(A719="NA","",VLOOKUP(A719,'QAQC ID Reference Page'!A$2:G$10999,6,FALSE))</f>
        <v>TR-UP</v>
      </c>
      <c r="G719" s="3" t="str">
        <f>IF(A719="NA","",VLOOKUP(A719,'QAQC ID Reference Page'!A$2:G$10999,7,FALSE))</f>
        <v>S</v>
      </c>
      <c r="H719" s="21">
        <f>IF(A719="NA","",VLOOKUP(A719,'Water Data'!G$2:O$9999,2,FALSE))</f>
        <v>6.62</v>
      </c>
      <c r="I719" s="21">
        <f>IF(A719="NA","",VLOOKUP(A719,'Water Data'!G$2:O$9999,3,FALSE))</f>
        <v>31.4</v>
      </c>
      <c r="J719" s="3">
        <f>IF(A719="NA","",VLOOKUP(A719,'Water Data'!G$2:O$9999,4,FALSE))</f>
        <v>0.3</v>
      </c>
      <c r="K719" s="26">
        <f>IF(A719="NA","",VLOOKUP(A719,'Water Data'!G$2:O$9999,6,FALSE))</f>
        <v>7.5</v>
      </c>
      <c r="L719" s="3">
        <f>IF(A719="NA","",VLOOKUP(A719,'Water Data'!G$2:O$9999,9,FALSE))</f>
        <v>0</v>
      </c>
      <c r="M719" s="3" t="e">
        <f>IF(A719="NA","",VLOOKUP(A719,Nutrients!A$2:L$9999,8,FALSE))</f>
        <v>#N/A</v>
      </c>
      <c r="N719" s="3" t="e">
        <f>IF(A719="NA","",VLOOKUP(A719,Nutrients!A$2:L$9999,9,FALSE))</f>
        <v>#N/A</v>
      </c>
      <c r="O719" s="3" t="e">
        <f>IF(A719="NA","",VLOOKUP(A719,Nutrients!A$2:L$9999,10,FALSE))</f>
        <v>#N/A</v>
      </c>
      <c r="P719" s="3" t="e">
        <f>IF(A719="NA","",VLOOKUP(A719,Nutrients!A$2:L$9999,11,FALSE))</f>
        <v>#N/A</v>
      </c>
      <c r="Q719" s="21" t="e">
        <f>IF(A719="NA","",VLOOKUP(A719,Nutrients!A$2:L$9999,12,FALSE))</f>
        <v>#N/A</v>
      </c>
      <c r="R719" s="26">
        <f>IF(A719="NA","",VLOOKUP(A719,Chla!A$2:O$9999,15,FALSE))</f>
        <v>21.924952000000001</v>
      </c>
      <c r="S719" s="3">
        <f>IF(A719="NA","",VLOOKUP(A719,TSS!A$2:L$9999,12,FALSE))</f>
        <v>12</v>
      </c>
      <c r="T719" s="21" t="e">
        <f>IF(A719="NA","",VLOOKUP(A719,PCN!A$2:Q$9999,11,FALSE))</f>
        <v>#N/A</v>
      </c>
      <c r="U719" s="21" t="e">
        <f>IF(A719="NA","",VLOOKUP(A719,PCN!A$2:Q$9999,12,FALSE))</f>
        <v>#N/A</v>
      </c>
      <c r="V719" s="21" t="e">
        <f>IF(A719="NA","",VLOOKUP(A719,PCN!A$2:Q$9999,14,FALSE))</f>
        <v>#N/A</v>
      </c>
      <c r="W719" s="21" t="e">
        <f>IF(A719="NA","",VLOOKUP(A719,PCN!A$2:Q$9999,15,FALSE))</f>
        <v>#N/A</v>
      </c>
      <c r="X719" s="21" t="e">
        <f>IF(A719="NA","",VLOOKUP(A719,TN_DOC!A$2:I$9999,8,FALSE))</f>
        <v>#N/A</v>
      </c>
      <c r="Y719" s="21" t="e">
        <f>IF(A719="NA","",VLOOKUP(A719,TN_DOC!A$2:I$9999,9,FALSE))</f>
        <v>#N/A</v>
      </c>
      <c r="Z719" s="3"/>
    </row>
    <row r="720" spans="1:26" x14ac:dyDescent="0.2">
      <c r="A720" s="10">
        <v>12006</v>
      </c>
      <c r="B720" s="10" t="str">
        <f>IF(A720="NA","",VLOOKUP(A720,'QAQC ID Reference Page'!A$2:G$10999,2,FALSE))</f>
        <v>OBS0722</v>
      </c>
      <c r="C720" s="20">
        <f>IF(A720="NA","",VLOOKUP(A720,'QAQC ID Reference Page'!A$2:G$10999,3,FALSE))</f>
        <v>44769</v>
      </c>
      <c r="D720" s="12">
        <f>IF(A720="NA","",VLOOKUP(A720,'QAQC ID Reference Page'!A$2:G$10999,4,FALSE))</f>
        <v>0.4826388888888889</v>
      </c>
      <c r="E720" s="3">
        <f>IF(A720="NA","",VLOOKUP(A720,'QAQC ID Reference Page'!A$2:G$10999,5,FALSE))</f>
        <v>1036</v>
      </c>
      <c r="F720" s="3" t="str">
        <f>IF(A720="NA","",VLOOKUP(A720,'QAQC ID Reference Page'!A$2:G$10999,6,FALSE))</f>
        <v>TR</v>
      </c>
      <c r="G720" s="3" t="str">
        <f>IF(A720="NA","",VLOOKUP(A720,'QAQC ID Reference Page'!A$2:G$10999,7,FALSE))</f>
        <v>S</v>
      </c>
      <c r="H720" s="21">
        <f>IF(A720="NA","",VLOOKUP(A720,'Water Data'!G$2:O$9999,2,FALSE))</f>
        <v>7.19</v>
      </c>
      <c r="I720" s="21">
        <f>IF(A720="NA","",VLOOKUP(A720,'Water Data'!G$2:O$9999,3,FALSE))</f>
        <v>30</v>
      </c>
      <c r="J720" s="3">
        <f>IF(A720="NA","",VLOOKUP(A720,'Water Data'!G$2:O$9999,4,FALSE))</f>
        <v>2.29</v>
      </c>
      <c r="K720" s="3">
        <f>IF(A720="NA","",VLOOKUP(A720,'Water Data'!G$2:O$9999,6,FALSE))</f>
        <v>8.2200000000000006</v>
      </c>
      <c r="L720" s="3">
        <f>IF(A720="NA","",VLOOKUP(A720,'Water Data'!G$2:O$9999,9,FALSE))</f>
        <v>0</v>
      </c>
      <c r="M720" s="3" t="e">
        <f>IF(A720="NA","",VLOOKUP(A720,Nutrients!A$2:L$9999,8,FALSE))</f>
        <v>#N/A</v>
      </c>
      <c r="N720" s="3" t="e">
        <f>IF(A720="NA","",VLOOKUP(A720,Nutrients!A$2:L$9999,9,FALSE))</f>
        <v>#N/A</v>
      </c>
      <c r="O720" s="3" t="e">
        <f>IF(A720="NA","",VLOOKUP(A720,Nutrients!A$2:L$9999,10,FALSE))</f>
        <v>#N/A</v>
      </c>
      <c r="P720" s="3" t="e">
        <f>IF(A720="NA","",VLOOKUP(A720,Nutrients!A$2:L$9999,11,FALSE))</f>
        <v>#N/A</v>
      </c>
      <c r="Q720" s="21" t="e">
        <f>IF(A720="NA","",VLOOKUP(A720,Nutrients!A$2:L$9999,12,FALSE))</f>
        <v>#N/A</v>
      </c>
      <c r="R720" s="26">
        <f>IF(A720="NA","",VLOOKUP(A720,Chla!A$2:O$9999,15,FALSE))</f>
        <v>10.629</v>
      </c>
      <c r="S720" s="3">
        <f>IF(A720="NA","",VLOOKUP(A720,TSS!A$2:L$9999,12,FALSE))</f>
        <v>0</v>
      </c>
      <c r="T720" s="21" t="e">
        <f>IF(A720="NA","",VLOOKUP(A720,PCN!A$2:Q$9999,11,FALSE))</f>
        <v>#N/A</v>
      </c>
      <c r="U720" s="21" t="e">
        <f>IF(A720="NA","",VLOOKUP(A720,PCN!A$2:Q$9999,12,FALSE))</f>
        <v>#N/A</v>
      </c>
      <c r="V720" s="21" t="e">
        <f>IF(A720="NA","",VLOOKUP(A720,PCN!A$2:Q$9999,14,FALSE))</f>
        <v>#N/A</v>
      </c>
      <c r="W720" s="21" t="e">
        <f>IF(A720="NA","",VLOOKUP(A720,PCN!A$2:Q$9999,15,FALSE))</f>
        <v>#N/A</v>
      </c>
      <c r="X720" s="21" t="e">
        <f>IF(A720="NA","",VLOOKUP(A720,TN_DOC!A$2:I$9999,8,FALSE))</f>
        <v>#N/A</v>
      </c>
      <c r="Y720" s="21" t="e">
        <f>IF(A720="NA","",VLOOKUP(A720,TN_DOC!A$2:I$9999,9,FALSE))</f>
        <v>#N/A</v>
      </c>
      <c r="Z720" s="3"/>
    </row>
    <row r="721" spans="1:26" x14ac:dyDescent="0.2">
      <c r="A721" s="10">
        <v>12005</v>
      </c>
      <c r="B721" s="10" t="str">
        <f>IF(A721="NA","",VLOOKUP(A721,'QAQC ID Reference Page'!A$2:G$10999,2,FALSE))</f>
        <v>OBS0722</v>
      </c>
      <c r="C721" s="20">
        <f>IF(A721="NA","",VLOOKUP(A721,'QAQC ID Reference Page'!A$2:G$10999,3,FALSE))</f>
        <v>44769</v>
      </c>
      <c r="D721" s="12">
        <f>IF(A721="NA","",VLOOKUP(A721,'QAQC ID Reference Page'!A$2:G$10999,4,FALSE))</f>
        <v>0.49236111111111114</v>
      </c>
      <c r="E721" s="3">
        <f>IF(A721="NA","",VLOOKUP(A721,'QAQC ID Reference Page'!A$2:G$10999,5,FALSE))</f>
        <v>1016</v>
      </c>
      <c r="F721" s="3" t="str">
        <f>IF(A721="NA","",VLOOKUP(A721,'QAQC ID Reference Page'!A$2:G$10999,6,FALSE))</f>
        <v>MR</v>
      </c>
      <c r="G721" s="3" t="str">
        <f>IF(A721="NA","",VLOOKUP(A721,'QAQC ID Reference Page'!A$2:G$10999,7,FALSE))</f>
        <v>S</v>
      </c>
      <c r="H721" s="21">
        <f>IF(A721="NA","",VLOOKUP(A721,'Water Data'!G$2:O$9999,2,FALSE))</f>
        <v>6.44</v>
      </c>
      <c r="I721" s="21">
        <f>IF(A721="NA","",VLOOKUP(A721,'Water Data'!G$2:O$9999,3,FALSE))</f>
        <v>30.9</v>
      </c>
      <c r="J721" s="3">
        <f>IF(A721="NA","",VLOOKUP(A721,'Water Data'!G$2:O$9999,4,FALSE))</f>
        <v>7.4</v>
      </c>
      <c r="K721" s="3">
        <f>IF(A721="NA","",VLOOKUP(A721,'Water Data'!G$2:O$9999,6,FALSE))</f>
        <v>7.61</v>
      </c>
      <c r="L721" s="3">
        <f>IF(A721="NA","",VLOOKUP(A721,'Water Data'!G$2:O$9999,9,FALSE))</f>
        <v>0</v>
      </c>
      <c r="M721" s="3" t="e">
        <f>IF(A721="NA","",VLOOKUP(A721,Nutrients!A$2:L$9999,8,FALSE))</f>
        <v>#N/A</v>
      </c>
      <c r="N721" s="3" t="e">
        <f>IF(A721="NA","",VLOOKUP(A721,Nutrients!A$2:L$9999,9,FALSE))</f>
        <v>#N/A</v>
      </c>
      <c r="O721" s="3" t="e">
        <f>IF(A721="NA","",VLOOKUP(A721,Nutrients!A$2:L$9999,10,FALSE))</f>
        <v>#N/A</v>
      </c>
      <c r="P721" s="3" t="e">
        <f>IF(A721="NA","",VLOOKUP(A721,Nutrients!A$2:L$9999,11,FALSE))</f>
        <v>#N/A</v>
      </c>
      <c r="Q721" s="21" t="e">
        <f>IF(A721="NA","",VLOOKUP(A721,Nutrients!A$2:L$9999,12,FALSE))</f>
        <v>#N/A</v>
      </c>
      <c r="R721" s="26">
        <f>IF(A721="NA","",VLOOKUP(A721,Chla!A$2:O$9999,15,FALSE))</f>
        <v>18.163235999999998</v>
      </c>
      <c r="S721" s="3">
        <f>IF(A721="NA","",VLOOKUP(A721,TSS!A$2:L$9999,12,FALSE))</f>
        <v>12</v>
      </c>
      <c r="T721" s="21" t="e">
        <f>IF(A721="NA","",VLOOKUP(A721,PCN!A$2:Q$9999,11,FALSE))</f>
        <v>#N/A</v>
      </c>
      <c r="U721" s="21" t="e">
        <f>IF(A721="NA","",VLOOKUP(A721,PCN!A$2:Q$9999,12,FALSE))</f>
        <v>#N/A</v>
      </c>
      <c r="V721" s="21" t="e">
        <f>IF(A721="NA","",VLOOKUP(A721,PCN!A$2:Q$9999,14,FALSE))</f>
        <v>#N/A</v>
      </c>
      <c r="W721" s="21" t="e">
        <f>IF(A721="NA","",VLOOKUP(A721,PCN!A$2:Q$9999,15,FALSE))</f>
        <v>#N/A</v>
      </c>
      <c r="X721" s="21" t="e">
        <f>IF(A721="NA","",VLOOKUP(A721,TN_DOC!A$2:I$9999,8,FALSE))</f>
        <v>#N/A</v>
      </c>
      <c r="Y721" s="21" t="e">
        <f>IF(A721="NA","",VLOOKUP(A721,TN_DOC!A$2:I$9999,9,FALSE))</f>
        <v>#N/A</v>
      </c>
      <c r="Z721" s="3"/>
    </row>
    <row r="722" spans="1:26" x14ac:dyDescent="0.2">
      <c r="A722" s="10">
        <v>12002</v>
      </c>
      <c r="B722" s="10" t="str">
        <f>IF(A722="NA","",VLOOKUP(A722,'QAQC ID Reference Page'!A$2:G$10999,2,FALSE))</f>
        <v>OBS0722</v>
      </c>
      <c r="C722" s="20">
        <f>IF(A722="NA","",VLOOKUP(A722,'QAQC ID Reference Page'!A$2:G$10999,3,FALSE))</f>
        <v>44769</v>
      </c>
      <c r="D722" s="12">
        <f>IF(A722="NA","",VLOOKUP(A722,'QAQC ID Reference Page'!A$2:G$10999,4,FALSE))</f>
        <v>0.51041666666666663</v>
      </c>
      <c r="E722" s="3">
        <f>IF(A722="NA","",VLOOKUP(A722,'QAQC ID Reference Page'!A$2:G$10999,5,FALSE))</f>
        <v>1010</v>
      </c>
      <c r="F722" s="3" t="str">
        <f>IF(A722="NA","",VLOOKUP(A722,'QAQC ID Reference Page'!A$2:G$10999,6,FALSE))</f>
        <v>I7C</v>
      </c>
      <c r="G722" s="3" t="str">
        <f>IF(A722="NA","",VLOOKUP(A722,'QAQC ID Reference Page'!A$2:G$10999,7,FALSE))</f>
        <v>S</v>
      </c>
      <c r="H722" s="21">
        <f>IF(A722="NA","",VLOOKUP(A722,'Water Data'!G$2:O$9999,2,FALSE))</f>
        <v>6.9</v>
      </c>
      <c r="I722" s="21">
        <f>IF(A722="NA","",VLOOKUP(A722,'Water Data'!G$2:O$9999,3,FALSE))</f>
        <v>29.4</v>
      </c>
      <c r="J722" s="3">
        <f>IF(A722="NA","",VLOOKUP(A722,'Water Data'!G$2:O$9999,4,FALSE))</f>
        <v>9.3000000000000007</v>
      </c>
      <c r="K722" s="26">
        <f>IF(A722="NA","",VLOOKUP(A722,'Water Data'!G$2:O$9999,6,FALSE))</f>
        <v>8</v>
      </c>
      <c r="L722" s="3">
        <f>IF(A722="NA","",VLOOKUP(A722,'Water Data'!G$2:O$9999,9,FALSE))</f>
        <v>0</v>
      </c>
      <c r="M722" s="3" t="e">
        <f>IF(A722="NA","",VLOOKUP(A722,Nutrients!A$2:L$9999,8,FALSE))</f>
        <v>#N/A</v>
      </c>
      <c r="N722" s="3" t="e">
        <f>IF(A722="NA","",VLOOKUP(A722,Nutrients!A$2:L$9999,9,FALSE))</f>
        <v>#N/A</v>
      </c>
      <c r="O722" s="3" t="e">
        <f>IF(A722="NA","",VLOOKUP(A722,Nutrients!A$2:L$9999,10,FALSE))</f>
        <v>#N/A</v>
      </c>
      <c r="P722" s="3" t="e">
        <f>IF(A722="NA","",VLOOKUP(A722,Nutrients!A$2:L$9999,11,FALSE))</f>
        <v>#N/A</v>
      </c>
      <c r="Q722" s="21" t="e">
        <f>IF(A722="NA","",VLOOKUP(A722,Nutrients!A$2:L$9999,12,FALSE))</f>
        <v>#N/A</v>
      </c>
      <c r="R722" s="26">
        <f>IF(A722="NA","",VLOOKUP(A722,Chla!A$2:O$9999,15,FALSE))</f>
        <v>21.237195999999997</v>
      </c>
      <c r="S722" s="3">
        <f>IF(A722="NA","",VLOOKUP(A722,TSS!A$2:L$9999,12,FALSE))</f>
        <v>0</v>
      </c>
      <c r="T722" s="21" t="e">
        <f>IF(A722="NA","",VLOOKUP(A722,PCN!A$2:Q$9999,11,FALSE))</f>
        <v>#N/A</v>
      </c>
      <c r="U722" s="21" t="e">
        <f>IF(A722="NA","",VLOOKUP(A722,PCN!A$2:Q$9999,12,FALSE))</f>
        <v>#N/A</v>
      </c>
      <c r="V722" s="21" t="e">
        <f>IF(A722="NA","",VLOOKUP(A722,PCN!A$2:Q$9999,14,FALSE))</f>
        <v>#N/A</v>
      </c>
      <c r="W722" s="21" t="e">
        <f>IF(A722="NA","",VLOOKUP(A722,PCN!A$2:Q$9999,15,FALSE))</f>
        <v>#N/A</v>
      </c>
      <c r="X722" s="21" t="e">
        <f>IF(A722="NA","",VLOOKUP(A722,TN_DOC!A$2:I$9999,8,FALSE))</f>
        <v>#N/A</v>
      </c>
      <c r="Y722" s="21" t="e">
        <f>IF(A722="NA","",VLOOKUP(A722,TN_DOC!A$2:I$9999,9,FALSE))</f>
        <v>#N/A</v>
      </c>
      <c r="Z722" s="3"/>
    </row>
    <row r="723" spans="1:26" x14ac:dyDescent="0.2">
      <c r="A723" s="10">
        <v>12002</v>
      </c>
      <c r="B723" s="10" t="str">
        <f>IF(A723="NA","",VLOOKUP(A723,'QAQC ID Reference Page'!A$2:G$10999,2,FALSE))</f>
        <v>OBS0722</v>
      </c>
      <c r="C723" s="20">
        <f>IF(A723="NA","",VLOOKUP(A723,'QAQC ID Reference Page'!A$2:G$10999,3,FALSE))</f>
        <v>44769</v>
      </c>
      <c r="D723" s="12">
        <f>IF(A723="NA","",VLOOKUP(A723,'QAQC ID Reference Page'!A$2:G$10999,4,FALSE))</f>
        <v>0.51041666666666663</v>
      </c>
      <c r="E723" s="3">
        <f>IF(A723="NA","",VLOOKUP(A723,'QAQC ID Reference Page'!A$2:G$10999,5,FALSE))</f>
        <v>1010</v>
      </c>
      <c r="F723" s="3" t="str">
        <f>IF(A723="NA","",VLOOKUP(A723,'QAQC ID Reference Page'!A$2:G$10999,6,FALSE))</f>
        <v>I7C</v>
      </c>
      <c r="G723" s="3" t="str">
        <f>IF(A723="NA","",VLOOKUP(A723,'QAQC ID Reference Page'!A$2:G$10999,7,FALSE))</f>
        <v>S</v>
      </c>
      <c r="H723" s="21">
        <f>IF(A723="NA","",VLOOKUP(A723,'Water Data'!G$2:O$9999,2,FALSE))</f>
        <v>6.9</v>
      </c>
      <c r="I723" s="21">
        <f>IF(A723="NA","",VLOOKUP(A723,'Water Data'!G$2:O$9999,3,FALSE))</f>
        <v>29.4</v>
      </c>
      <c r="J723" s="3">
        <f>IF(A723="NA","",VLOOKUP(A723,'Water Data'!G$2:O$9999,4,FALSE))</f>
        <v>9.3000000000000007</v>
      </c>
      <c r="K723" s="26">
        <f>IF(A723="NA","",VLOOKUP(A723,'Water Data'!G$2:O$9999,6,FALSE))</f>
        <v>8</v>
      </c>
      <c r="L723" s="3">
        <f>IF(A723="NA","",VLOOKUP(A723,'Water Data'!G$2:O$9999,9,FALSE))</f>
        <v>0</v>
      </c>
      <c r="M723" s="3" t="e">
        <f>IF(A723="NA","",VLOOKUP(A723,Nutrients!A$2:L$9999,8,FALSE))</f>
        <v>#N/A</v>
      </c>
      <c r="N723" s="3" t="e">
        <f>IF(A723="NA","",VLOOKUP(A723,Nutrients!A$2:L$9999,9,FALSE))</f>
        <v>#N/A</v>
      </c>
      <c r="O723" s="3" t="e">
        <f>IF(A723="NA","",VLOOKUP(A723,Nutrients!A$2:L$9999,10,FALSE))</f>
        <v>#N/A</v>
      </c>
      <c r="P723" s="3" t="e">
        <f>IF(A723="NA","",VLOOKUP(A723,Nutrients!A$2:L$9999,11,FALSE))</f>
        <v>#N/A</v>
      </c>
      <c r="Q723" s="21" t="e">
        <f>IF(A723="NA","",VLOOKUP(A723,Nutrients!A$2:L$9999,12,FALSE))</f>
        <v>#N/A</v>
      </c>
      <c r="R723" s="26">
        <f>IF(A723="NA","",VLOOKUP(A723,Chla!A$2:O$9999,15,FALSE))</f>
        <v>21.237195999999997</v>
      </c>
      <c r="S723" s="3">
        <f>IF(A723="NA","",VLOOKUP(A723,TSS!A$2:L$9999,12,FALSE))</f>
        <v>0</v>
      </c>
      <c r="T723" s="21" t="e">
        <f>IF(A723="NA","",VLOOKUP(A723,PCN!A$2:Q$9999,11,FALSE))</f>
        <v>#N/A</v>
      </c>
      <c r="U723" s="21" t="e">
        <f>IF(A723="NA","",VLOOKUP(A723,PCN!A$2:Q$9999,12,FALSE))</f>
        <v>#N/A</v>
      </c>
      <c r="V723" s="21" t="e">
        <f>IF(A723="NA","",VLOOKUP(A723,PCN!A$2:Q$9999,14,FALSE))</f>
        <v>#N/A</v>
      </c>
      <c r="W723" s="21" t="e">
        <f>IF(A723="NA","",VLOOKUP(A723,PCN!A$2:Q$9999,15,FALSE))</f>
        <v>#N/A</v>
      </c>
      <c r="X723" s="21" t="e">
        <f>IF(A723="NA","",VLOOKUP(A723,TN_DOC!A$2:I$9999,8,FALSE))</f>
        <v>#N/A</v>
      </c>
      <c r="Y723" s="21" t="e">
        <f>IF(A723="NA","",VLOOKUP(A723,TN_DOC!A$2:I$9999,9,FALSE))</f>
        <v>#N/A</v>
      </c>
      <c r="Z723" s="3"/>
    </row>
    <row r="724" spans="1:26" x14ac:dyDescent="0.2">
      <c r="A724" s="10">
        <v>12003</v>
      </c>
      <c r="B724" s="10" t="str">
        <f>IF(A724="NA","",VLOOKUP(A724,'QAQC ID Reference Page'!A$2:G$10999,2,FALSE))</f>
        <v>OBS0722</v>
      </c>
      <c r="C724" s="20">
        <f>IF(A724="NA","",VLOOKUP(A724,'QAQC ID Reference Page'!A$2:G$10999,3,FALSE))</f>
        <v>44769</v>
      </c>
      <c r="D724" s="12">
        <f>IF(A724="NA","",VLOOKUP(A724,'QAQC ID Reference Page'!A$2:G$10999,4,FALSE))</f>
        <v>0.52152777777777781</v>
      </c>
      <c r="E724" s="3">
        <f>IF(A724="NA","",VLOOKUP(A724,'QAQC ID Reference Page'!A$2:G$10999,5,FALSE))</f>
        <v>1018</v>
      </c>
      <c r="F724" s="3" t="str">
        <f>IF(A724="NA","",VLOOKUP(A724,'QAQC ID Reference Page'!A$2:G$10999,6,FALSE))</f>
        <v>DR</v>
      </c>
      <c r="G724" s="3" t="str">
        <f>IF(A724="NA","",VLOOKUP(A724,'QAQC ID Reference Page'!A$2:G$10999,7,FALSE))</f>
        <v>S</v>
      </c>
      <c r="H724" s="21">
        <f>IF(A724="NA","",VLOOKUP(A724,'Water Data'!G$2:O$9999,2,FALSE))</f>
        <v>8.49</v>
      </c>
      <c r="I724" s="21">
        <f>IF(A724="NA","",VLOOKUP(A724,'Water Data'!G$2:O$9999,3,FALSE))</f>
        <v>30.9</v>
      </c>
      <c r="J724" s="3">
        <f>IF(A724="NA","",VLOOKUP(A724,'Water Data'!G$2:O$9999,4,FALSE))</f>
        <v>4.34</v>
      </c>
      <c r="K724" s="26">
        <f>IF(A724="NA","",VLOOKUP(A724,'Water Data'!G$2:O$9999,6,FALSE))</f>
        <v>8</v>
      </c>
      <c r="L724" s="3">
        <f>IF(A724="NA","",VLOOKUP(A724,'Water Data'!G$2:O$9999,9,FALSE))</f>
        <v>0</v>
      </c>
      <c r="M724" s="3" t="e">
        <f>IF(A724="NA","",VLOOKUP(A724,Nutrients!A$2:L$9999,8,FALSE))</f>
        <v>#N/A</v>
      </c>
      <c r="N724" s="3" t="e">
        <f>IF(A724="NA","",VLOOKUP(A724,Nutrients!A$2:L$9999,9,FALSE))</f>
        <v>#N/A</v>
      </c>
      <c r="O724" s="3" t="e">
        <f>IF(A724="NA","",VLOOKUP(A724,Nutrients!A$2:L$9999,10,FALSE))</f>
        <v>#N/A</v>
      </c>
      <c r="P724" s="3" t="e">
        <f>IF(A724="NA","",VLOOKUP(A724,Nutrients!A$2:L$9999,11,FALSE))</f>
        <v>#N/A</v>
      </c>
      <c r="Q724" s="21" t="e">
        <f>IF(A724="NA","",VLOOKUP(A724,Nutrients!A$2:L$9999,12,FALSE))</f>
        <v>#N/A</v>
      </c>
      <c r="R724" s="26">
        <f>IF(A724="NA","",VLOOKUP(A724,Chla!A$2:O$9999,15,FALSE))</f>
        <v>28.904039999999998</v>
      </c>
      <c r="S724" s="3">
        <f>IF(A724="NA","",VLOOKUP(A724,TSS!A$2:L$9999,12,FALSE))</f>
        <v>8</v>
      </c>
      <c r="T724" s="21" t="e">
        <f>IF(A724="NA","",VLOOKUP(A724,PCN!A$2:Q$9999,11,FALSE))</f>
        <v>#N/A</v>
      </c>
      <c r="U724" s="21" t="e">
        <f>IF(A724="NA","",VLOOKUP(A724,PCN!A$2:Q$9999,12,FALSE))</f>
        <v>#N/A</v>
      </c>
      <c r="V724" s="21" t="e">
        <f>IF(A724="NA","",VLOOKUP(A724,PCN!A$2:Q$9999,14,FALSE))</f>
        <v>#N/A</v>
      </c>
      <c r="W724" s="21" t="e">
        <f>IF(A724="NA","",VLOOKUP(A724,PCN!A$2:Q$9999,15,FALSE))</f>
        <v>#N/A</v>
      </c>
      <c r="X724" s="21" t="e">
        <f>IF(A724="NA","",VLOOKUP(A724,TN_DOC!A$2:I$9999,8,FALSE))</f>
        <v>#N/A</v>
      </c>
      <c r="Y724" s="21" t="e">
        <f>IF(A724="NA","",VLOOKUP(A724,TN_DOC!A$2:I$9999,9,FALSE))</f>
        <v>#N/A</v>
      </c>
      <c r="Z724" s="3"/>
    </row>
    <row r="725" spans="1:26" x14ac:dyDescent="0.2">
      <c r="A725" s="10">
        <v>12001</v>
      </c>
      <c r="B725" s="10" t="str">
        <f>IF(A725="NA","",VLOOKUP(A725,'QAQC ID Reference Page'!A$2:G$10999,2,FALSE))</f>
        <v>OBS0722</v>
      </c>
      <c r="C725" s="20">
        <f>IF(A725="NA","",VLOOKUP(A725,'QAQC ID Reference Page'!A$2:G$10999,3,FALSE))</f>
        <v>44769</v>
      </c>
      <c r="D725" s="12">
        <f>IF(A725="NA","",VLOOKUP(A725,'QAQC ID Reference Page'!A$2:G$10999,4,FALSE))</f>
        <v>0.53125</v>
      </c>
      <c r="E725" s="3">
        <f>IF(A725="NA","",VLOOKUP(A725,'QAQC ID Reference Page'!A$2:G$10999,5,FALSE))</f>
        <v>1033</v>
      </c>
      <c r="F725" s="3" t="str">
        <f>IF(A725="NA","",VLOOKUP(A725,'QAQC ID Reference Page'!A$2:G$10999,6,FALSE))</f>
        <v>G6</v>
      </c>
      <c r="G725" s="3" t="str">
        <f>IF(A725="NA","",VLOOKUP(A725,'QAQC ID Reference Page'!A$2:G$10999,7,FALSE))</f>
        <v>S</v>
      </c>
      <c r="H725" s="21">
        <f>IF(A725="NA","",VLOOKUP(A725,'Water Data'!G$2:O$9999,2,FALSE))</f>
        <v>7.89</v>
      </c>
      <c r="I725" s="21">
        <f>IF(A725="NA","",VLOOKUP(A725,'Water Data'!G$2:O$9999,3,FALSE))</f>
        <v>32.1</v>
      </c>
      <c r="J725" s="3">
        <f>IF(A725="NA","",VLOOKUP(A725,'Water Data'!G$2:O$9999,4,FALSE))</f>
        <v>6.18</v>
      </c>
      <c r="K725" s="26">
        <f>IF(A725="NA","",VLOOKUP(A725,'Water Data'!G$2:O$9999,6,FALSE))</f>
        <v>8.1999999999999993</v>
      </c>
      <c r="L725" s="3">
        <f>IF(A725="NA","",VLOOKUP(A725,'Water Data'!G$2:O$9999,9,FALSE))</f>
        <v>0</v>
      </c>
      <c r="M725" s="3" t="e">
        <f>IF(A725="NA","",VLOOKUP(A725,Nutrients!A$2:L$9999,8,FALSE))</f>
        <v>#N/A</v>
      </c>
      <c r="N725" s="3" t="e">
        <f>IF(A725="NA","",VLOOKUP(A725,Nutrients!A$2:L$9999,9,FALSE))</f>
        <v>#N/A</v>
      </c>
      <c r="O725" s="3" t="e">
        <f>IF(A725="NA","",VLOOKUP(A725,Nutrients!A$2:L$9999,10,FALSE))</f>
        <v>#N/A</v>
      </c>
      <c r="P725" s="3" t="e">
        <f>IF(A725="NA","",VLOOKUP(A725,Nutrients!A$2:L$9999,11,FALSE))</f>
        <v>#N/A</v>
      </c>
      <c r="Q725" s="21" t="e">
        <f>IF(A725="NA","",VLOOKUP(A725,Nutrients!A$2:L$9999,12,FALSE))</f>
        <v>#N/A</v>
      </c>
      <c r="R725" s="26">
        <f>IF(A725="NA","",VLOOKUP(A725,Chla!A$2:O$9999,15,FALSE))</f>
        <v>8.4997240000000005</v>
      </c>
      <c r="S725" s="3">
        <f>IF(A725="NA","",VLOOKUP(A725,TSS!A$2:L$9999,12,FALSE))</f>
        <v>12</v>
      </c>
      <c r="T725" s="21" t="e">
        <f>IF(A725="NA","",VLOOKUP(A725,PCN!A$2:Q$9999,11,FALSE))</f>
        <v>#N/A</v>
      </c>
      <c r="U725" s="21" t="e">
        <f>IF(A725="NA","",VLOOKUP(A725,PCN!A$2:Q$9999,12,FALSE))</f>
        <v>#N/A</v>
      </c>
      <c r="V725" s="21" t="e">
        <f>IF(A725="NA","",VLOOKUP(A725,PCN!A$2:Q$9999,14,FALSE))</f>
        <v>#N/A</v>
      </c>
      <c r="W725" s="21" t="e">
        <f>IF(A725="NA","",VLOOKUP(A725,PCN!A$2:Q$9999,15,FALSE))</f>
        <v>#N/A</v>
      </c>
      <c r="X725" s="21" t="e">
        <f>IF(A725="NA","",VLOOKUP(A725,TN_DOC!A$2:I$9999,8,FALSE))</f>
        <v>#N/A</v>
      </c>
      <c r="Y725" s="21" t="e">
        <f>IF(A725="NA","",VLOOKUP(A725,TN_DOC!A$2:I$9999,9,FALSE))</f>
        <v>#N/A</v>
      </c>
      <c r="Z725" s="3"/>
    </row>
    <row r="726" spans="1:26" x14ac:dyDescent="0.2">
      <c r="A726" s="10">
        <v>12028</v>
      </c>
      <c r="B726" s="10" t="str">
        <f>IF(A726="NA","",VLOOKUP(A726,'QAQC ID Reference Page'!A$2:G$10999,2,FALSE))</f>
        <v>OBS0722</v>
      </c>
      <c r="C726" s="20">
        <f>IF(A726="NA","",VLOOKUP(A726,'QAQC ID Reference Page'!A$2:G$10999,3,FALSE))</f>
        <v>44770</v>
      </c>
      <c r="D726" s="12">
        <f>IF(A726="NA","",VLOOKUP(A726,'QAQC ID Reference Page'!A$2:G$10999,4,FALSE))</f>
        <v>0.34722222222222221</v>
      </c>
      <c r="E726" s="3">
        <f>IF(A726="NA","",VLOOKUP(A726,'QAQC ID Reference Page'!A$2:G$10999,5,FALSE))</f>
        <v>1016</v>
      </c>
      <c r="F726" s="3" t="str">
        <f>IF(A726="NA","",VLOOKUP(A726,'QAQC ID Reference Page'!A$2:G$10999,6,FALSE))</f>
        <v>WB</v>
      </c>
      <c r="G726" s="3" t="str">
        <f>IF(A726="NA","",VLOOKUP(A726,'QAQC ID Reference Page'!A$2:G$10999,7,FALSE))</f>
        <v>S</v>
      </c>
      <c r="H726" s="21">
        <f>IF(A726="NA","",VLOOKUP(A726,'Water Data'!G$2:O$9999,2,FALSE))</f>
        <v>4.46</v>
      </c>
      <c r="I726" s="21">
        <f>IF(A726="NA","",VLOOKUP(A726,'Water Data'!G$2:O$9999,3,FALSE))</f>
        <v>29.9</v>
      </c>
      <c r="J726" s="3">
        <f>IF(A726="NA","",VLOOKUP(A726,'Water Data'!G$2:O$9999,4,FALSE))</f>
        <v>11.29</v>
      </c>
      <c r="K726" s="3">
        <f>IF(A726="NA","",VLOOKUP(A726,'Water Data'!G$2:O$9999,6,FALSE))</f>
        <v>7.78</v>
      </c>
      <c r="L726" s="3">
        <f>IF(A726="NA","",VLOOKUP(A726,'Water Data'!G$2:O$9999,9,FALSE))</f>
        <v>0</v>
      </c>
      <c r="M726" s="3" t="e">
        <f>IF(A726="NA","",VLOOKUP(A726,Nutrients!A$2:L$9999,8,FALSE))</f>
        <v>#N/A</v>
      </c>
      <c r="N726" s="3" t="e">
        <f>IF(A726="NA","",VLOOKUP(A726,Nutrients!A$2:L$9999,9,FALSE))</f>
        <v>#N/A</v>
      </c>
      <c r="O726" s="3" t="e">
        <f>IF(A726="NA","",VLOOKUP(A726,Nutrients!A$2:L$9999,10,FALSE))</f>
        <v>#N/A</v>
      </c>
      <c r="P726" s="3" t="e">
        <f>IF(A726="NA","",VLOOKUP(A726,Nutrients!A$2:L$9999,11,FALSE))</f>
        <v>#N/A</v>
      </c>
      <c r="Q726" s="21" t="e">
        <f>IF(A726="NA","",VLOOKUP(A726,Nutrients!A$2:L$9999,12,FALSE))</f>
        <v>#N/A</v>
      </c>
      <c r="R726" s="26">
        <f>IF(A726="NA","",VLOOKUP(A726,Chla!A$2:O$9999,15,FALSE))</f>
        <v>40.596469999999997</v>
      </c>
      <c r="S726" s="3">
        <f>IF(A726="NA","",VLOOKUP(A726,TSS!A$2:L$9999,12,FALSE))</f>
        <v>32</v>
      </c>
      <c r="T726" s="21" t="e">
        <f>IF(A726="NA","",VLOOKUP(A726,PCN!A$2:Q$9999,11,FALSE))</f>
        <v>#N/A</v>
      </c>
      <c r="U726" s="21" t="e">
        <f>IF(A726="NA","",VLOOKUP(A726,PCN!A$2:Q$9999,12,FALSE))</f>
        <v>#N/A</v>
      </c>
      <c r="V726" s="21" t="e">
        <f>IF(A726="NA","",VLOOKUP(A726,PCN!A$2:Q$9999,14,FALSE))</f>
        <v>#N/A</v>
      </c>
      <c r="W726" s="21" t="e">
        <f>IF(A726="NA","",VLOOKUP(A726,PCN!A$2:Q$9999,15,FALSE))</f>
        <v>#N/A</v>
      </c>
      <c r="X726" s="21" t="e">
        <f>IF(A726="NA","",VLOOKUP(A726,TN_DOC!A$2:I$9999,8,FALSE))</f>
        <v>#N/A</v>
      </c>
      <c r="Y726" s="21" t="e">
        <f>IF(A726="NA","",VLOOKUP(A726,TN_DOC!A$2:I$9999,9,FALSE))</f>
        <v>#N/A</v>
      </c>
      <c r="Z726" s="3"/>
    </row>
    <row r="727" spans="1:26" x14ac:dyDescent="0.2">
      <c r="A727" s="10">
        <v>12027</v>
      </c>
      <c r="B727" s="10" t="str">
        <f>IF(A727="NA","",VLOOKUP(A727,'QAQC ID Reference Page'!A$2:G$10999,2,FALSE))</f>
        <v>OBS0722</v>
      </c>
      <c r="C727" s="20">
        <f>IF(A727="NA","",VLOOKUP(A727,'QAQC ID Reference Page'!A$2:G$10999,3,FALSE))</f>
        <v>44770</v>
      </c>
      <c r="D727" s="12">
        <f>IF(A727="NA","",VLOOKUP(A727,'QAQC ID Reference Page'!A$2:G$10999,4,FALSE))</f>
        <v>0.37222222222222223</v>
      </c>
      <c r="E727" s="3">
        <f>IF(A727="NA","",VLOOKUP(A727,'QAQC ID Reference Page'!A$2:G$10999,5,FALSE))</f>
        <v>1033</v>
      </c>
      <c r="F727" s="3" t="str">
        <f>IF(A727="NA","",VLOOKUP(A727,'QAQC ID Reference Page'!A$2:G$10999,6,FALSE))</f>
        <v>BSR</v>
      </c>
      <c r="G727" s="3" t="str">
        <f>IF(A727="NA","",VLOOKUP(A727,'QAQC ID Reference Page'!A$2:G$10999,7,FALSE))</f>
        <v>S</v>
      </c>
      <c r="H727" s="21">
        <f>IF(A727="NA","",VLOOKUP(A727,'Water Data'!G$2:O$9999,2,FALSE))</f>
        <v>3.65</v>
      </c>
      <c r="I727" s="21">
        <f>IF(A727="NA","",VLOOKUP(A727,'Water Data'!G$2:O$9999,3,FALSE))</f>
        <v>30.1</v>
      </c>
      <c r="J727" s="3">
        <f>IF(A727="NA","",VLOOKUP(A727,'Water Data'!G$2:O$9999,4,FALSE))</f>
        <v>13.81</v>
      </c>
      <c r="K727" s="3">
        <f>IF(A727="NA","",VLOOKUP(A727,'Water Data'!G$2:O$9999,6,FALSE))</f>
        <v>7.63</v>
      </c>
      <c r="L727" s="3">
        <f>IF(A727="NA","",VLOOKUP(A727,'Water Data'!G$2:O$9999,9,FALSE))</f>
        <v>0</v>
      </c>
      <c r="M727" s="3" t="e">
        <f>IF(A727="NA","",VLOOKUP(A727,Nutrients!A$2:L$9999,8,FALSE))</f>
        <v>#N/A</v>
      </c>
      <c r="N727" s="3" t="e">
        <f>IF(A727="NA","",VLOOKUP(A727,Nutrients!A$2:L$9999,9,FALSE))</f>
        <v>#N/A</v>
      </c>
      <c r="O727" s="3" t="e">
        <f>IF(A727="NA","",VLOOKUP(A727,Nutrients!A$2:L$9999,10,FALSE))</f>
        <v>#N/A</v>
      </c>
      <c r="P727" s="3" t="e">
        <f>IF(A727="NA","",VLOOKUP(A727,Nutrients!A$2:L$9999,11,FALSE))</f>
        <v>#N/A</v>
      </c>
      <c r="Q727" s="21" t="e">
        <f>IF(A727="NA","",VLOOKUP(A727,Nutrients!A$2:L$9999,12,FALSE))</f>
        <v>#N/A</v>
      </c>
      <c r="R727" s="26">
        <f>IF(A727="NA","",VLOOKUP(A727,Chla!A$2:O$9999,15,FALSE))</f>
        <v>30.702951999999996</v>
      </c>
      <c r="S727" s="3">
        <f>IF(A727="NA","",VLOOKUP(A727,TSS!A$2:L$9999,12,FALSE))</f>
        <v>24</v>
      </c>
      <c r="T727" s="21" t="e">
        <f>IF(A727="NA","",VLOOKUP(A727,PCN!A$2:Q$9999,11,FALSE))</f>
        <v>#N/A</v>
      </c>
      <c r="U727" s="21" t="e">
        <f>IF(A727="NA","",VLOOKUP(A727,PCN!A$2:Q$9999,12,FALSE))</f>
        <v>#N/A</v>
      </c>
      <c r="V727" s="21" t="e">
        <f>IF(A727="NA","",VLOOKUP(A727,PCN!A$2:Q$9999,14,FALSE))</f>
        <v>#N/A</v>
      </c>
      <c r="W727" s="21" t="e">
        <f>IF(A727="NA","",VLOOKUP(A727,PCN!A$2:Q$9999,15,FALSE))</f>
        <v>#N/A</v>
      </c>
      <c r="X727" s="21" t="e">
        <f>IF(A727="NA","",VLOOKUP(A727,TN_DOC!A$2:I$9999,8,FALSE))</f>
        <v>#N/A</v>
      </c>
      <c r="Y727" s="21" t="e">
        <f>IF(A727="NA","",VLOOKUP(A727,TN_DOC!A$2:I$9999,9,FALSE))</f>
        <v>#N/A</v>
      </c>
      <c r="Z727" s="3"/>
    </row>
    <row r="728" spans="1:26" x14ac:dyDescent="0.2">
      <c r="A728" s="10">
        <v>12025</v>
      </c>
      <c r="B728" s="10" t="str">
        <f>IF(A728="NA","",VLOOKUP(A728,'QAQC ID Reference Page'!A$2:G$10999,2,FALSE))</f>
        <v>OBS0722</v>
      </c>
      <c r="C728" s="20">
        <f>IF(A728="NA","",VLOOKUP(A728,'QAQC ID Reference Page'!A$2:G$10999,3,FALSE))</f>
        <v>44770</v>
      </c>
      <c r="D728" s="12">
        <f>IF(A728="NA","",VLOOKUP(A728,'QAQC ID Reference Page'!A$2:G$10999,4,FALSE))</f>
        <v>0.3888888888888889</v>
      </c>
      <c r="E728" s="3">
        <f>IF(A728="NA","",VLOOKUP(A728,'QAQC ID Reference Page'!A$2:G$10999,5,FALSE))</f>
        <v>1031</v>
      </c>
      <c r="F728" s="3" t="str">
        <f>IF(A728="NA","",VLOOKUP(A728,'QAQC ID Reference Page'!A$2:G$10999,6,FALSE))</f>
        <v>B11</v>
      </c>
      <c r="G728" s="3" t="str">
        <f>IF(A728="NA","",VLOOKUP(A728,'QAQC ID Reference Page'!A$2:G$10999,7,FALSE))</f>
        <v>S</v>
      </c>
      <c r="H728" s="21">
        <f>IF(A728="NA","",VLOOKUP(A728,'Water Data'!G$2:O$9999,2,FALSE))</f>
        <v>5.63</v>
      </c>
      <c r="I728" s="21">
        <f>IF(A728="NA","",VLOOKUP(A728,'Water Data'!G$2:O$9999,3,FALSE))</f>
        <v>29.6</v>
      </c>
      <c r="J728" s="3">
        <f>IF(A728="NA","",VLOOKUP(A728,'Water Data'!G$2:O$9999,4,FALSE))</f>
        <v>16.48</v>
      </c>
      <c r="K728" s="3">
        <f>IF(A728="NA","",VLOOKUP(A728,'Water Data'!G$2:O$9999,6,FALSE))</f>
        <v>7.87</v>
      </c>
      <c r="L728" s="3">
        <f>IF(A728="NA","",VLOOKUP(A728,'Water Data'!G$2:O$9999,9,FALSE))</f>
        <v>0</v>
      </c>
      <c r="M728" s="3" t="e">
        <f>IF(A728="NA","",VLOOKUP(A728,Nutrients!A$2:L$9999,8,FALSE))</f>
        <v>#N/A</v>
      </c>
      <c r="N728" s="3" t="e">
        <f>IF(A728="NA","",VLOOKUP(A728,Nutrients!A$2:L$9999,9,FALSE))</f>
        <v>#N/A</v>
      </c>
      <c r="O728" s="3" t="e">
        <f>IF(A728="NA","",VLOOKUP(A728,Nutrients!A$2:L$9999,10,FALSE))</f>
        <v>#N/A</v>
      </c>
      <c r="P728" s="3" t="e">
        <f>IF(A728="NA","",VLOOKUP(A728,Nutrients!A$2:L$9999,11,FALSE))</f>
        <v>#N/A</v>
      </c>
      <c r="Q728" s="21" t="e">
        <f>IF(A728="NA","",VLOOKUP(A728,Nutrients!A$2:L$9999,12,FALSE))</f>
        <v>#N/A</v>
      </c>
      <c r="R728" s="26">
        <f>IF(A728="NA","",VLOOKUP(A728,Chla!A$2:O$9999,15,FALSE))</f>
        <v>20.174047999999999</v>
      </c>
      <c r="S728" s="3">
        <f>IF(A728="NA","",VLOOKUP(A728,TSS!A$2:L$9999,12,FALSE))</f>
        <v>12</v>
      </c>
      <c r="T728" s="21" t="e">
        <f>IF(A728="NA","",VLOOKUP(A728,PCN!A$2:Q$9999,11,FALSE))</f>
        <v>#N/A</v>
      </c>
      <c r="U728" s="21" t="e">
        <f>IF(A728="NA","",VLOOKUP(A728,PCN!A$2:Q$9999,12,FALSE))</f>
        <v>#N/A</v>
      </c>
      <c r="V728" s="21" t="e">
        <f>IF(A728="NA","",VLOOKUP(A728,PCN!A$2:Q$9999,14,FALSE))</f>
        <v>#N/A</v>
      </c>
      <c r="W728" s="21" t="e">
        <f>IF(A728="NA","",VLOOKUP(A728,PCN!A$2:Q$9999,15,FALSE))</f>
        <v>#N/A</v>
      </c>
      <c r="X728" s="21" t="e">
        <f>IF(A728="NA","",VLOOKUP(A728,TN_DOC!A$2:I$9999,8,FALSE))</f>
        <v>#N/A</v>
      </c>
      <c r="Y728" s="21" t="e">
        <f>IF(A728="NA","",VLOOKUP(A728,TN_DOC!A$2:I$9999,9,FALSE))</f>
        <v>#N/A</v>
      </c>
      <c r="Z728" s="3"/>
    </row>
    <row r="729" spans="1:26" x14ac:dyDescent="0.2">
      <c r="A729" s="3">
        <v>12034</v>
      </c>
      <c r="B729" s="10" t="str">
        <f>IF(A729="NA","",VLOOKUP(A729,'QAQC ID Reference Page'!A$2:G$10999,2,FALSE))</f>
        <v>OBS0722</v>
      </c>
      <c r="C729" s="20">
        <f>IF(A729="NA","",VLOOKUP(A729,'QAQC ID Reference Page'!A$2:G$10999,3,FALSE))</f>
        <v>44770</v>
      </c>
      <c r="D729" s="12">
        <f>IF(A729="NA","",VLOOKUP(A729,'QAQC ID Reference Page'!A$2:G$10999,4,FALSE))</f>
        <v>0.3888888888888889</v>
      </c>
      <c r="E729" s="3">
        <f>IF(A729="NA","",VLOOKUP(A729,'QAQC ID Reference Page'!A$2:G$10999,5,FALSE))</f>
        <v>1018</v>
      </c>
      <c r="F729" s="3" t="str">
        <f>IF(A729="NA","",VLOOKUP(A729,'QAQC ID Reference Page'!A$2:G$10999,6,FALSE))</f>
        <v>B11</v>
      </c>
      <c r="G729" s="3" t="str">
        <f>IF(A729="NA","",VLOOKUP(A729,'QAQC ID Reference Page'!A$2:G$10999,7,FALSE))</f>
        <v>B</v>
      </c>
      <c r="H729" s="21">
        <f>IF(A729="NA","",VLOOKUP(A729,'Water Data'!G$2:O$9999,2,FALSE))</f>
        <v>4.91</v>
      </c>
      <c r="I729" s="21">
        <f>IF(A729="NA","",VLOOKUP(A729,'Water Data'!G$2:O$9999,3,FALSE))</f>
        <v>29.3</v>
      </c>
      <c r="J729" s="3">
        <f>IF(A729="NA","",VLOOKUP(A729,'Water Data'!G$2:O$9999,4,FALSE))</f>
        <v>19.309999999999999</v>
      </c>
      <c r="K729" s="3">
        <f>IF(A729="NA","",VLOOKUP(A729,'Water Data'!G$2:O$9999,6,FALSE))</f>
        <v>7.71</v>
      </c>
      <c r="L729" s="3">
        <f>IF(A729="NA","",VLOOKUP(A729,'Water Data'!G$2:O$9999,9,FALSE))</f>
        <v>0</v>
      </c>
      <c r="M729" s="3" t="e">
        <f>IF(A729="NA","",VLOOKUP(A729,Nutrients!A$2:L$9999,8,FALSE))</f>
        <v>#N/A</v>
      </c>
      <c r="N729" s="3" t="e">
        <f>IF(A729="NA","",VLOOKUP(A729,Nutrients!A$2:L$9999,9,FALSE))</f>
        <v>#N/A</v>
      </c>
      <c r="O729" s="3" t="e">
        <f>IF(A729="NA","",VLOOKUP(A729,Nutrients!A$2:L$9999,10,FALSE))</f>
        <v>#N/A</v>
      </c>
      <c r="P729" s="3" t="e">
        <f>IF(A729="NA","",VLOOKUP(A729,Nutrients!A$2:L$9999,11,FALSE))</f>
        <v>#N/A</v>
      </c>
      <c r="Q729" s="21" t="e">
        <f>IF(A729="NA","",VLOOKUP(A729,Nutrients!A$2:L$9999,12,FALSE))</f>
        <v>#N/A</v>
      </c>
      <c r="R729" s="26">
        <f>IF(A729="NA","",VLOOKUP(A729,Chla!A$2:O$9999,15,FALSE))</f>
        <v>22.728564000000002</v>
      </c>
      <c r="S729" s="3">
        <f>IF(A729="NA","",VLOOKUP(A729,TSS!A$2:L$9999,12,FALSE))</f>
        <v>16</v>
      </c>
      <c r="T729" s="21" t="e">
        <f>IF(A729="NA","",VLOOKUP(A729,PCN!A$2:Q$9999,11,FALSE))</f>
        <v>#N/A</v>
      </c>
      <c r="U729" s="21" t="e">
        <f>IF(A729="NA","",VLOOKUP(A729,PCN!A$2:Q$9999,12,FALSE))</f>
        <v>#N/A</v>
      </c>
      <c r="V729" s="21" t="e">
        <f>IF(A729="NA","",VLOOKUP(A729,PCN!A$2:Q$9999,14,FALSE))</f>
        <v>#N/A</v>
      </c>
      <c r="W729" s="21" t="e">
        <f>IF(A729="NA","",VLOOKUP(A729,PCN!A$2:Q$9999,15,FALSE))</f>
        <v>#N/A</v>
      </c>
      <c r="X729" s="21" t="e">
        <f>IF(A729="NA","",VLOOKUP(A729,TN_DOC!A$2:I$9999,8,FALSE))</f>
        <v>#N/A</v>
      </c>
      <c r="Y729" s="21" t="e">
        <f>IF(A729="NA","",VLOOKUP(A729,TN_DOC!A$2:I$9999,9,FALSE))</f>
        <v>#N/A</v>
      </c>
      <c r="Z729" s="3"/>
    </row>
    <row r="730" spans="1:26" x14ac:dyDescent="0.2">
      <c r="A730" s="10">
        <v>12020</v>
      </c>
      <c r="B730" s="10" t="str">
        <f>IF(A730="NA","",VLOOKUP(A730,'QAQC ID Reference Page'!A$2:G$10999,2,FALSE))</f>
        <v>OBS0722</v>
      </c>
      <c r="C730" s="20">
        <f>IF(A730="NA","",VLOOKUP(A730,'QAQC ID Reference Page'!A$2:G$10999,3,FALSE))</f>
        <v>44770</v>
      </c>
      <c r="D730" s="12">
        <f>IF(A730="NA","",VLOOKUP(A730,'QAQC ID Reference Page'!A$2:G$10999,4,FALSE))</f>
        <v>0.42152777777777778</v>
      </c>
      <c r="E730" s="3">
        <f>IF(A730="NA","",VLOOKUP(A730,'QAQC ID Reference Page'!A$2:G$10999,5,FALSE))</f>
        <v>1024</v>
      </c>
      <c r="F730" s="3" t="str">
        <f>IF(A730="NA","",VLOOKUP(A730,'QAQC ID Reference Page'!A$2:G$10999,6,FALSE))</f>
        <v>C9</v>
      </c>
      <c r="G730" s="3" t="str">
        <f>IF(A730="NA","",VLOOKUP(A730,'QAQC ID Reference Page'!A$2:G$10999,7,FALSE))</f>
        <v>S</v>
      </c>
      <c r="H730" s="21">
        <f>IF(A730="NA","",VLOOKUP(A730,'Water Data'!G$2:O$9999,2,FALSE))</f>
        <v>7</v>
      </c>
      <c r="I730" s="21">
        <f>IF(A730="NA","",VLOOKUP(A730,'Water Data'!G$2:O$9999,3,FALSE))</f>
        <v>30.1</v>
      </c>
      <c r="J730" s="3">
        <f>IF(A730="NA","",VLOOKUP(A730,'Water Data'!G$2:O$9999,4,FALSE))</f>
        <v>21.53</v>
      </c>
      <c r="K730" s="3">
        <f>IF(A730="NA","",VLOOKUP(A730,'Water Data'!G$2:O$9999,6,FALSE))</f>
        <v>8.1199999999999992</v>
      </c>
      <c r="L730" s="3">
        <f>IF(A730="NA","",VLOOKUP(A730,'Water Data'!G$2:O$9999,9,FALSE))</f>
        <v>0</v>
      </c>
      <c r="M730" s="3" t="e">
        <f>IF(A730="NA","",VLOOKUP(A730,Nutrients!A$2:L$9999,8,FALSE))</f>
        <v>#N/A</v>
      </c>
      <c r="N730" s="3" t="e">
        <f>IF(A730="NA","",VLOOKUP(A730,Nutrients!A$2:L$9999,9,FALSE))</f>
        <v>#N/A</v>
      </c>
      <c r="O730" s="3" t="e">
        <f>IF(A730="NA","",VLOOKUP(A730,Nutrients!A$2:L$9999,10,FALSE))</f>
        <v>#N/A</v>
      </c>
      <c r="P730" s="3" t="e">
        <f>IF(A730="NA","",VLOOKUP(A730,Nutrients!A$2:L$9999,11,FALSE))</f>
        <v>#N/A</v>
      </c>
      <c r="Q730" s="21" t="e">
        <f>IF(A730="NA","",VLOOKUP(A730,Nutrients!A$2:L$9999,12,FALSE))</f>
        <v>#N/A</v>
      </c>
      <c r="R730" s="26">
        <f>IF(A730="NA","",VLOOKUP(A730,Chla!A$2:O$9999,15,FALSE))</f>
        <v>10.183900000000001</v>
      </c>
      <c r="S730" s="3">
        <f>IF(A730="NA","",VLOOKUP(A730,TSS!A$2:L$9999,12,FALSE))</f>
        <v>16</v>
      </c>
      <c r="T730" s="21" t="e">
        <f>IF(A730="NA","",VLOOKUP(A730,PCN!A$2:Q$9999,11,FALSE))</f>
        <v>#N/A</v>
      </c>
      <c r="U730" s="21" t="e">
        <f>IF(A730="NA","",VLOOKUP(A730,PCN!A$2:Q$9999,12,FALSE))</f>
        <v>#N/A</v>
      </c>
      <c r="V730" s="21" t="e">
        <f>IF(A730="NA","",VLOOKUP(A730,PCN!A$2:Q$9999,14,FALSE))</f>
        <v>#N/A</v>
      </c>
      <c r="W730" s="21" t="e">
        <f>IF(A730="NA","",VLOOKUP(A730,PCN!A$2:Q$9999,15,FALSE))</f>
        <v>#N/A</v>
      </c>
      <c r="X730" s="21" t="e">
        <f>IF(A730="NA","",VLOOKUP(A730,TN_DOC!A$2:I$9999,8,FALSE))</f>
        <v>#N/A</v>
      </c>
      <c r="Y730" s="21" t="e">
        <f>IF(A730="NA","",VLOOKUP(A730,TN_DOC!A$2:I$9999,9,FALSE))</f>
        <v>#N/A</v>
      </c>
      <c r="Z730" s="3"/>
    </row>
    <row r="731" spans="1:26" x14ac:dyDescent="0.2">
      <c r="A731" s="10">
        <v>12023</v>
      </c>
      <c r="B731" s="10" t="str">
        <f>IF(A731="NA","",VLOOKUP(A731,'QAQC ID Reference Page'!A$2:G$10999,2,FALSE))</f>
        <v>OBS0722</v>
      </c>
      <c r="C731" s="20">
        <f>IF(A731="NA","",VLOOKUP(A731,'QAQC ID Reference Page'!A$2:G$10999,3,FALSE))</f>
        <v>44770</v>
      </c>
      <c r="D731" s="12">
        <f>IF(A731="NA","",VLOOKUP(A731,'QAQC ID Reference Page'!A$2:G$10999,4,FALSE))</f>
        <v>0.43541666666666667</v>
      </c>
      <c r="E731" s="3">
        <f>IF(A731="NA","",VLOOKUP(A731,'QAQC ID Reference Page'!A$2:G$10999,5,FALSE))</f>
        <v>1010</v>
      </c>
      <c r="F731" s="3" t="str">
        <f>IF(A731="NA","",VLOOKUP(A731,'QAQC ID Reference Page'!A$2:G$10999,6,FALSE))</f>
        <v>C7C</v>
      </c>
      <c r="G731" s="3" t="str">
        <f>IF(A731="NA","",VLOOKUP(A731,'QAQC ID Reference Page'!A$2:G$10999,7,FALSE))</f>
        <v>S</v>
      </c>
      <c r="H731" s="21">
        <f>IF(A731="NA","",VLOOKUP(A731,'Water Data'!G$2:O$9999,2,FALSE))</f>
        <v>6.53</v>
      </c>
      <c r="I731" s="21">
        <f>IF(A731="NA","",VLOOKUP(A731,'Water Data'!G$2:O$9999,3,FALSE))</f>
        <v>30.4</v>
      </c>
      <c r="J731" s="3">
        <f>IF(A731="NA","",VLOOKUP(A731,'Water Data'!G$2:O$9999,4,FALSE))</f>
        <v>21.16</v>
      </c>
      <c r="K731" s="3">
        <f>IF(A731="NA","",VLOOKUP(A731,'Water Data'!G$2:O$9999,6,FALSE))</f>
        <v>8.1199999999999992</v>
      </c>
      <c r="L731" s="3">
        <f>IF(A731="NA","",VLOOKUP(A731,'Water Data'!G$2:O$9999,9,FALSE))</f>
        <v>0</v>
      </c>
      <c r="M731" s="3" t="e">
        <f>IF(A731="NA","",VLOOKUP(A731,Nutrients!A$2:L$9999,8,FALSE))</f>
        <v>#N/A</v>
      </c>
      <c r="N731" s="3" t="e">
        <f>IF(A731="NA","",VLOOKUP(A731,Nutrients!A$2:L$9999,9,FALSE))</f>
        <v>#N/A</v>
      </c>
      <c r="O731" s="3" t="e">
        <f>IF(A731="NA","",VLOOKUP(A731,Nutrients!A$2:L$9999,10,FALSE))</f>
        <v>#N/A</v>
      </c>
      <c r="P731" s="3" t="e">
        <f>IF(A731="NA","",VLOOKUP(A731,Nutrients!A$2:L$9999,11,FALSE))</f>
        <v>#N/A</v>
      </c>
      <c r="Q731" s="21" t="e">
        <f>IF(A731="NA","",VLOOKUP(A731,Nutrients!A$2:L$9999,12,FALSE))</f>
        <v>#N/A</v>
      </c>
      <c r="R731" s="26">
        <f>IF(A731="NA","",VLOOKUP(A731,Chla!A$2:O$9999,15,FALSE))</f>
        <v>6.9536519999999999</v>
      </c>
      <c r="S731" s="3">
        <f>IF(A731="NA","",VLOOKUP(A731,TSS!A$2:L$9999,12,FALSE))</f>
        <v>20</v>
      </c>
      <c r="T731" s="21" t="e">
        <f>IF(A731="NA","",VLOOKUP(A731,PCN!A$2:Q$9999,11,FALSE))</f>
        <v>#N/A</v>
      </c>
      <c r="U731" s="21" t="e">
        <f>IF(A731="NA","",VLOOKUP(A731,PCN!A$2:Q$9999,12,FALSE))</f>
        <v>#N/A</v>
      </c>
      <c r="V731" s="21" t="e">
        <f>IF(A731="NA","",VLOOKUP(A731,PCN!A$2:Q$9999,14,FALSE))</f>
        <v>#N/A</v>
      </c>
      <c r="W731" s="21" t="e">
        <f>IF(A731="NA","",VLOOKUP(A731,PCN!A$2:Q$9999,15,FALSE))</f>
        <v>#N/A</v>
      </c>
      <c r="X731" s="21" t="e">
        <f>IF(A731="NA","",VLOOKUP(A731,TN_DOC!A$2:I$9999,8,FALSE))</f>
        <v>#N/A</v>
      </c>
      <c r="Y731" s="21" t="e">
        <f>IF(A731="NA","",VLOOKUP(A731,TN_DOC!A$2:I$9999,9,FALSE))</f>
        <v>#N/A</v>
      </c>
      <c r="Z731" s="3"/>
    </row>
    <row r="732" spans="1:26" x14ac:dyDescent="0.2">
      <c r="A732" s="10">
        <v>12024</v>
      </c>
      <c r="B732" s="10" t="str">
        <f>IF(A732="NA","",VLOOKUP(A732,'QAQC ID Reference Page'!A$2:G$10999,2,FALSE))</f>
        <v>OBS0722</v>
      </c>
      <c r="C732" s="20">
        <f>IF(A732="NA","",VLOOKUP(A732,'QAQC ID Reference Page'!A$2:G$10999,3,FALSE))</f>
        <v>44770</v>
      </c>
      <c r="D732" s="12">
        <f>IF(A732="NA","",VLOOKUP(A732,'QAQC ID Reference Page'!A$2:G$10999,4,FALSE))</f>
        <v>0.43541666666666667</v>
      </c>
      <c r="E732" s="3">
        <f>IF(A732="NA","",VLOOKUP(A732,'QAQC ID Reference Page'!A$2:G$10999,5,FALSE))</f>
        <v>1029</v>
      </c>
      <c r="F732" s="3" t="str">
        <f>IF(A732="NA","",VLOOKUP(A732,'QAQC ID Reference Page'!A$2:G$10999,6,FALSE))</f>
        <v>C7C</v>
      </c>
      <c r="G732" s="3" t="str">
        <f>IF(A732="NA","",VLOOKUP(A732,'QAQC ID Reference Page'!A$2:G$10999,7,FALSE))</f>
        <v>B</v>
      </c>
      <c r="H732" s="21">
        <f>IF(A732="NA","",VLOOKUP(A732,'Water Data'!G$2:O$9999,2,FALSE))</f>
        <v>6.3</v>
      </c>
      <c r="I732" s="21">
        <f>IF(A732="NA","",VLOOKUP(A732,'Water Data'!G$2:O$9999,3,FALSE))</f>
        <v>30.3</v>
      </c>
      <c r="J732" s="3">
        <f>IF(A732="NA","",VLOOKUP(A732,'Water Data'!G$2:O$9999,4,FALSE))</f>
        <v>26.49</v>
      </c>
      <c r="K732" s="3">
        <f>IF(A732="NA","",VLOOKUP(A732,'Water Data'!G$2:O$9999,6,FALSE))</f>
        <v>8.1199999999999992</v>
      </c>
      <c r="L732" s="3">
        <f>IF(A732="NA","",VLOOKUP(A732,'Water Data'!G$2:O$9999,9,FALSE))</f>
        <v>0</v>
      </c>
      <c r="M732" s="3" t="e">
        <f>IF(A732="NA","",VLOOKUP(A732,Nutrients!A$2:L$9999,8,FALSE))</f>
        <v>#N/A</v>
      </c>
      <c r="N732" s="3" t="e">
        <f>IF(A732="NA","",VLOOKUP(A732,Nutrients!A$2:L$9999,9,FALSE))</f>
        <v>#N/A</v>
      </c>
      <c r="O732" s="3" t="e">
        <f>IF(A732="NA","",VLOOKUP(A732,Nutrients!A$2:L$9999,10,FALSE))</f>
        <v>#N/A</v>
      </c>
      <c r="P732" s="3" t="e">
        <f>IF(A732="NA","",VLOOKUP(A732,Nutrients!A$2:L$9999,11,FALSE))</f>
        <v>#N/A</v>
      </c>
      <c r="Q732" s="21" t="e">
        <f>IF(A732="NA","",VLOOKUP(A732,Nutrients!A$2:L$9999,12,FALSE))</f>
        <v>#N/A</v>
      </c>
      <c r="R732" s="26">
        <f>IF(A732="NA","",VLOOKUP(A732,Chla!A$2:O$9999,15,FALSE))</f>
        <v>5.183128</v>
      </c>
      <c r="S732" s="3">
        <f>IF(A732="NA","",VLOOKUP(A732,TSS!A$2:L$9999,12,FALSE))</f>
        <v>24</v>
      </c>
      <c r="T732" s="21" t="e">
        <f>IF(A732="NA","",VLOOKUP(A732,PCN!A$2:Q$9999,11,FALSE))</f>
        <v>#N/A</v>
      </c>
      <c r="U732" s="21" t="e">
        <f>IF(A732="NA","",VLOOKUP(A732,PCN!A$2:Q$9999,12,FALSE))</f>
        <v>#N/A</v>
      </c>
      <c r="V732" s="21" t="e">
        <f>IF(A732="NA","",VLOOKUP(A732,PCN!A$2:Q$9999,14,FALSE))</f>
        <v>#N/A</v>
      </c>
      <c r="W732" s="21" t="e">
        <f>IF(A732="NA","",VLOOKUP(A732,PCN!A$2:Q$9999,15,FALSE))</f>
        <v>#N/A</v>
      </c>
      <c r="X732" s="21" t="e">
        <f>IF(A732="NA","",VLOOKUP(A732,TN_DOC!A$2:I$9999,8,FALSE))</f>
        <v>#N/A</v>
      </c>
      <c r="Y732" s="21" t="e">
        <f>IF(A732="NA","",VLOOKUP(A732,TN_DOC!A$2:I$9999,9,FALSE))</f>
        <v>#N/A</v>
      </c>
      <c r="Z732" s="3"/>
    </row>
    <row r="733" spans="1:26" x14ac:dyDescent="0.2">
      <c r="A733" s="10">
        <v>12029</v>
      </c>
      <c r="B733" s="10" t="str">
        <f>IF(A733="NA","",VLOOKUP(A733,'QAQC ID Reference Page'!A$2:G$10999,2,FALSE))</f>
        <v>OBS0722</v>
      </c>
      <c r="C733" s="20">
        <f>IF(A733="NA","",VLOOKUP(A733,'QAQC ID Reference Page'!A$2:G$10999,3,FALSE))</f>
        <v>44770</v>
      </c>
      <c r="D733" s="12">
        <f>IF(A733="NA","",VLOOKUP(A733,'QAQC ID Reference Page'!A$2:G$10999,4,FALSE))</f>
        <v>0.45833333333333331</v>
      </c>
      <c r="E733" s="3">
        <f>IF(A733="NA","",VLOOKUP(A733,'QAQC ID Reference Page'!A$2:G$10999,5,FALSE))</f>
        <v>1021</v>
      </c>
      <c r="F733" s="3" t="str">
        <f>IF(A733="NA","",VLOOKUP(A733,'QAQC ID Reference Page'!A$2:G$10999,6,FALSE))</f>
        <v>B7C</v>
      </c>
      <c r="G733" s="3" t="str">
        <f>IF(A733="NA","",VLOOKUP(A733,'QAQC ID Reference Page'!A$2:G$10999,7,FALSE))</f>
        <v>S</v>
      </c>
      <c r="H733" s="21">
        <f>IF(A733="NA","",VLOOKUP(A733,'Water Data'!G$2:O$9999,2,FALSE))</f>
        <v>6.6</v>
      </c>
      <c r="I733" s="21">
        <f>IF(A733="NA","",VLOOKUP(A733,'Water Data'!G$2:O$9999,3,FALSE))</f>
        <v>30.7</v>
      </c>
      <c r="J733" s="3">
        <f>IF(A733="NA","",VLOOKUP(A733,'Water Data'!G$2:O$9999,4,FALSE))</f>
        <v>24.36</v>
      </c>
      <c r="K733" s="3">
        <f>IF(A733="NA","",VLOOKUP(A733,'Water Data'!G$2:O$9999,6,FALSE))</f>
        <v>8.18</v>
      </c>
      <c r="L733" s="3">
        <f>IF(A733="NA","",VLOOKUP(A733,'Water Data'!G$2:O$9999,9,FALSE))</f>
        <v>0</v>
      </c>
      <c r="M733" s="3" t="e">
        <f>IF(A733="NA","",VLOOKUP(A733,Nutrients!A$2:L$9999,8,FALSE))</f>
        <v>#N/A</v>
      </c>
      <c r="N733" s="3" t="e">
        <f>IF(A733="NA","",VLOOKUP(A733,Nutrients!A$2:L$9999,9,FALSE))</f>
        <v>#N/A</v>
      </c>
      <c r="O733" s="3" t="e">
        <f>IF(A733="NA","",VLOOKUP(A733,Nutrients!A$2:L$9999,10,FALSE))</f>
        <v>#N/A</v>
      </c>
      <c r="P733" s="3" t="e">
        <f>IF(A733="NA","",VLOOKUP(A733,Nutrients!A$2:L$9999,11,FALSE))</f>
        <v>#N/A</v>
      </c>
      <c r="Q733" s="21" t="e">
        <f>IF(A733="NA","",VLOOKUP(A733,Nutrients!A$2:L$9999,12,FALSE))</f>
        <v>#N/A</v>
      </c>
      <c r="R733" s="26">
        <f>IF(A733="NA","",VLOOKUP(A733,Chla!A$2:O$9999,15,FALSE))</f>
        <v>4.8449840000000002</v>
      </c>
      <c r="S733" s="3">
        <f>IF(A733="NA","",VLOOKUP(A733,TSS!A$2:L$9999,12,FALSE))</f>
        <v>32</v>
      </c>
      <c r="T733" s="21" t="e">
        <f>IF(A733="NA","",VLOOKUP(A733,PCN!A$2:Q$9999,11,FALSE))</f>
        <v>#N/A</v>
      </c>
      <c r="U733" s="21" t="e">
        <f>IF(A733="NA","",VLOOKUP(A733,PCN!A$2:Q$9999,12,FALSE))</f>
        <v>#N/A</v>
      </c>
      <c r="V733" s="21" t="e">
        <f>IF(A733="NA","",VLOOKUP(A733,PCN!A$2:Q$9999,14,FALSE))</f>
        <v>#N/A</v>
      </c>
      <c r="W733" s="21" t="e">
        <f>IF(A733="NA","",VLOOKUP(A733,PCN!A$2:Q$9999,15,FALSE))</f>
        <v>#N/A</v>
      </c>
      <c r="X733" s="21" t="e">
        <f>IF(A733="NA","",VLOOKUP(A733,TN_DOC!A$2:I$9999,8,FALSE))</f>
        <v>#N/A</v>
      </c>
      <c r="Y733" s="21" t="e">
        <f>IF(A733="NA","",VLOOKUP(A733,TN_DOC!A$2:I$9999,9,FALSE))</f>
        <v>#N/A</v>
      </c>
      <c r="Z733" s="3"/>
    </row>
    <row r="734" spans="1:26" x14ac:dyDescent="0.2">
      <c r="A734" s="10">
        <v>12017</v>
      </c>
      <c r="B734" s="10" t="str">
        <f>IF(A734="NA","",VLOOKUP(A734,'QAQC ID Reference Page'!A$2:G$10999,2,FALSE))</f>
        <v>OBS0722</v>
      </c>
      <c r="C734" s="20">
        <f>IF(A734="NA","",VLOOKUP(A734,'QAQC ID Reference Page'!A$2:G$10999,3,FALSE))</f>
        <v>44770</v>
      </c>
      <c r="D734" s="12">
        <f>IF(A734="NA","",VLOOKUP(A734,'QAQC ID Reference Page'!A$2:G$10999,4,FALSE))</f>
        <v>0.45833333333333331</v>
      </c>
      <c r="E734" s="3">
        <f>IF(A734="NA","",VLOOKUP(A734,'QAQC ID Reference Page'!A$2:G$10999,5,FALSE))</f>
        <v>1044</v>
      </c>
      <c r="F734" s="3" t="str">
        <f>IF(A734="NA","",VLOOKUP(A734,'QAQC ID Reference Page'!A$2:G$10999,6,FALSE))</f>
        <v>B7C</v>
      </c>
      <c r="G734" s="3" t="str">
        <f>IF(A734="NA","",VLOOKUP(A734,'QAQC ID Reference Page'!A$2:G$10999,7,FALSE))</f>
        <v>B</v>
      </c>
      <c r="H734" s="21">
        <f>IF(A734="NA","",VLOOKUP(A734,'Water Data'!G$2:O$9999,2,FALSE))</f>
        <v>6.41</v>
      </c>
      <c r="I734" s="21">
        <f>IF(A734="NA","",VLOOKUP(A734,'Water Data'!G$2:O$9999,3,FALSE))</f>
        <v>30.4</v>
      </c>
      <c r="J734" s="3">
        <f>IF(A734="NA","",VLOOKUP(A734,'Water Data'!G$2:O$9999,4,FALSE))</f>
        <v>27.34</v>
      </c>
      <c r="K734" s="3">
        <f>IF(A734="NA","",VLOOKUP(A734,'Water Data'!G$2:O$9999,6,FALSE))</f>
        <v>8.16</v>
      </c>
      <c r="L734" s="3">
        <f>IF(A734="NA","",VLOOKUP(A734,'Water Data'!G$2:O$9999,9,FALSE))</f>
        <v>0</v>
      </c>
      <c r="M734" s="3" t="e">
        <f>IF(A734="NA","",VLOOKUP(A734,Nutrients!A$2:L$9999,8,FALSE))</f>
        <v>#N/A</v>
      </c>
      <c r="N734" s="3" t="e">
        <f>IF(A734="NA","",VLOOKUP(A734,Nutrients!A$2:L$9999,9,FALSE))</f>
        <v>#N/A</v>
      </c>
      <c r="O734" s="3" t="e">
        <f>IF(A734="NA","",VLOOKUP(A734,Nutrients!A$2:L$9999,10,FALSE))</f>
        <v>#N/A</v>
      </c>
      <c r="P734" s="3" t="e">
        <f>IF(A734="NA","",VLOOKUP(A734,Nutrients!A$2:L$9999,11,FALSE))</f>
        <v>#N/A</v>
      </c>
      <c r="Q734" s="21" t="e">
        <f>IF(A734="NA","",VLOOKUP(A734,Nutrients!A$2:L$9999,12,FALSE))</f>
        <v>#N/A</v>
      </c>
      <c r="R734" s="26">
        <f>IF(A734="NA","",VLOOKUP(A734,Chla!A$2:O$9999,15,FALSE))</f>
        <v>3.8144239999999998</v>
      </c>
      <c r="S734" s="3">
        <f>IF(A734="NA","",VLOOKUP(A734,TSS!A$2:L$9999,12,FALSE))</f>
        <v>20</v>
      </c>
      <c r="T734" s="21" t="e">
        <f>IF(A734="NA","",VLOOKUP(A734,PCN!A$2:Q$9999,11,FALSE))</f>
        <v>#N/A</v>
      </c>
      <c r="U734" s="21" t="e">
        <f>IF(A734="NA","",VLOOKUP(A734,PCN!A$2:Q$9999,12,FALSE))</f>
        <v>#N/A</v>
      </c>
      <c r="V734" s="21" t="e">
        <f>IF(A734="NA","",VLOOKUP(A734,PCN!A$2:Q$9999,14,FALSE))</f>
        <v>#N/A</v>
      </c>
      <c r="W734" s="21" t="e">
        <f>IF(A734="NA","",VLOOKUP(A734,PCN!A$2:Q$9999,15,FALSE))</f>
        <v>#N/A</v>
      </c>
      <c r="X734" s="21" t="e">
        <f>IF(A734="NA","",VLOOKUP(A734,TN_DOC!A$2:I$9999,8,FALSE))</f>
        <v>#N/A</v>
      </c>
      <c r="Y734" s="21" t="e">
        <f>IF(A734="NA","",VLOOKUP(A734,TN_DOC!A$2:I$9999,9,FALSE))</f>
        <v>#N/A</v>
      </c>
      <c r="Z734" s="3"/>
    </row>
    <row r="735" spans="1:26" x14ac:dyDescent="0.2">
      <c r="A735" s="10">
        <v>12016</v>
      </c>
      <c r="B735" s="10" t="str">
        <f>IF(A735="NA","",VLOOKUP(A735,'QAQC ID Reference Page'!A$2:G$10999,2,FALSE))</f>
        <v>OBS0722</v>
      </c>
      <c r="C735" s="20">
        <f>IF(A735="NA","",VLOOKUP(A735,'QAQC ID Reference Page'!A$2:G$10999,3,FALSE))</f>
        <v>44770</v>
      </c>
      <c r="D735" s="12">
        <f>IF(A735="NA","",VLOOKUP(A735,'QAQC ID Reference Page'!A$2:G$10999,4,FALSE))</f>
        <v>0.47638888888888886</v>
      </c>
      <c r="E735" s="3">
        <f>IF(A735="NA","",VLOOKUP(A735,'QAQC ID Reference Page'!A$2:G$10999,5,FALSE))</f>
        <v>1037</v>
      </c>
      <c r="F735" s="3" t="str">
        <f>IF(A735="NA","",VLOOKUP(A735,'QAQC ID Reference Page'!A$2:G$10999,6,FALSE))</f>
        <v>C5-1</v>
      </c>
      <c r="G735" s="3" t="str">
        <f>IF(A735="NA","",VLOOKUP(A735,'QAQC ID Reference Page'!A$2:G$10999,7,FALSE))</f>
        <v>S</v>
      </c>
      <c r="H735" s="21">
        <f>IF(A735="NA","",VLOOKUP(A735,'Water Data'!G$2:O$9999,2,FALSE))</f>
        <v>6.55</v>
      </c>
      <c r="I735" s="21">
        <f>IF(A735="NA","",VLOOKUP(A735,'Water Data'!G$2:O$9999,3,FALSE))</f>
        <v>30.3</v>
      </c>
      <c r="J735" s="3">
        <f>IF(A735="NA","",VLOOKUP(A735,'Water Data'!G$2:O$9999,4,FALSE))</f>
        <v>18.809999999999999</v>
      </c>
      <c r="K735" s="26">
        <f>IF(A735="NA","",VLOOKUP(A735,'Water Data'!G$2:O$9999,6,FALSE))</f>
        <v>8.1</v>
      </c>
      <c r="L735" s="3">
        <f>IF(A735="NA","",VLOOKUP(A735,'Water Data'!G$2:O$9999,9,FALSE))</f>
        <v>0</v>
      </c>
      <c r="M735" s="3" t="e">
        <f>IF(A735="NA","",VLOOKUP(A735,Nutrients!A$2:L$9999,8,FALSE))</f>
        <v>#N/A</v>
      </c>
      <c r="N735" s="3" t="e">
        <f>IF(A735="NA","",VLOOKUP(A735,Nutrients!A$2:L$9999,9,FALSE))</f>
        <v>#N/A</v>
      </c>
      <c r="O735" s="3" t="e">
        <f>IF(A735="NA","",VLOOKUP(A735,Nutrients!A$2:L$9999,10,FALSE))</f>
        <v>#N/A</v>
      </c>
      <c r="P735" s="3" t="e">
        <f>IF(A735="NA","",VLOOKUP(A735,Nutrients!A$2:L$9999,11,FALSE))</f>
        <v>#N/A</v>
      </c>
      <c r="Q735" s="21" t="e">
        <f>IF(A735="NA","",VLOOKUP(A735,Nutrients!A$2:L$9999,12,FALSE))</f>
        <v>#N/A</v>
      </c>
      <c r="R735" s="26">
        <f>IF(A735="NA","",VLOOKUP(A735,Chla!A$2:O$9999,15,FALSE))</f>
        <v>10.250500000000001</v>
      </c>
      <c r="S735" s="3">
        <f>IF(A735="NA","",VLOOKUP(A735,TSS!A$2:L$9999,12,FALSE))</f>
        <v>20</v>
      </c>
      <c r="T735" s="21" t="e">
        <f>IF(A735="NA","",VLOOKUP(A735,PCN!A$2:Q$9999,11,FALSE))</f>
        <v>#N/A</v>
      </c>
      <c r="U735" s="21" t="e">
        <f>IF(A735="NA","",VLOOKUP(A735,PCN!A$2:Q$9999,12,FALSE))</f>
        <v>#N/A</v>
      </c>
      <c r="V735" s="21" t="e">
        <f>IF(A735="NA","",VLOOKUP(A735,PCN!A$2:Q$9999,14,FALSE))</f>
        <v>#N/A</v>
      </c>
      <c r="W735" s="21" t="e">
        <f>IF(A735="NA","",VLOOKUP(A735,PCN!A$2:Q$9999,15,FALSE))</f>
        <v>#N/A</v>
      </c>
      <c r="X735" s="21" t="e">
        <f>IF(A735="NA","",VLOOKUP(A735,TN_DOC!A$2:I$9999,8,FALSE))</f>
        <v>#N/A</v>
      </c>
      <c r="Y735" s="21" t="e">
        <f>IF(A735="NA","",VLOOKUP(A735,TN_DOC!A$2:I$9999,9,FALSE))</f>
        <v>#N/A</v>
      </c>
      <c r="Z735" s="3"/>
    </row>
    <row r="736" spans="1:26" x14ac:dyDescent="0.2">
      <c r="A736" s="3">
        <v>12035</v>
      </c>
      <c r="B736" s="10" t="str">
        <f>IF(A736="NA","",VLOOKUP(A736,'QAQC ID Reference Page'!A$2:G$10999,2,FALSE))</f>
        <v>OBS0722</v>
      </c>
      <c r="C736" s="20">
        <f>IF(A736="NA","",VLOOKUP(A736,'QAQC ID Reference Page'!A$2:G$10999,3,FALSE))</f>
        <v>44770</v>
      </c>
      <c r="D736" s="12">
        <f>IF(A736="NA","",VLOOKUP(A736,'QAQC ID Reference Page'!A$2:G$10999,4,FALSE))</f>
        <v>0.47638888888888886</v>
      </c>
      <c r="E736" s="3">
        <f>IF(A736="NA","",VLOOKUP(A736,'QAQC ID Reference Page'!A$2:G$10999,5,FALSE))</f>
        <v>1038</v>
      </c>
      <c r="F736" s="3" t="str">
        <f>IF(A736="NA","",VLOOKUP(A736,'QAQC ID Reference Page'!A$2:G$10999,6,FALSE))</f>
        <v>C5-1</v>
      </c>
      <c r="G736" s="3" t="str">
        <f>IF(A736="NA","",VLOOKUP(A736,'QAQC ID Reference Page'!A$2:G$10999,7,FALSE))</f>
        <v>B</v>
      </c>
      <c r="H736" s="21">
        <f>IF(A736="NA","",VLOOKUP(A736,'Water Data'!G$2:O$9999,2,FALSE))</f>
        <v>5.71</v>
      </c>
      <c r="I736" s="21">
        <f>IF(A736="NA","",VLOOKUP(A736,'Water Data'!G$2:O$9999,3,FALSE))</f>
        <v>29.9</v>
      </c>
      <c r="J736" s="3">
        <f>IF(A736="NA","",VLOOKUP(A736,'Water Data'!G$2:O$9999,4,FALSE))</f>
        <v>21.27</v>
      </c>
      <c r="K736" s="3">
        <f>IF(A736="NA","",VLOOKUP(A736,'Water Data'!G$2:O$9999,6,FALSE))</f>
        <v>8.02</v>
      </c>
      <c r="L736" s="3">
        <f>IF(A736="NA","",VLOOKUP(A736,'Water Data'!G$2:O$9999,9,FALSE))</f>
        <v>0</v>
      </c>
      <c r="M736" s="3" t="e">
        <f>IF(A736="NA","",VLOOKUP(A736,Nutrients!A$2:L$9999,8,FALSE))</f>
        <v>#N/A</v>
      </c>
      <c r="N736" s="3" t="e">
        <f>IF(A736="NA","",VLOOKUP(A736,Nutrients!A$2:L$9999,9,FALSE))</f>
        <v>#N/A</v>
      </c>
      <c r="O736" s="3" t="e">
        <f>IF(A736="NA","",VLOOKUP(A736,Nutrients!A$2:L$9999,10,FALSE))</f>
        <v>#N/A</v>
      </c>
      <c r="P736" s="3" t="e">
        <f>IF(A736="NA","",VLOOKUP(A736,Nutrients!A$2:L$9999,11,FALSE))</f>
        <v>#N/A</v>
      </c>
      <c r="Q736" s="21" t="e">
        <f>IF(A736="NA","",VLOOKUP(A736,Nutrients!A$2:L$9999,12,FALSE))</f>
        <v>#N/A</v>
      </c>
      <c r="R736" s="26">
        <f>IF(A736="NA","",VLOOKUP(A736,Chla!A$2:O$9999,15,FALSE))</f>
        <v>10.852008</v>
      </c>
      <c r="S736" s="3">
        <f>IF(A736="NA","",VLOOKUP(A736,TSS!A$2:L$9999,12,FALSE))</f>
        <v>24</v>
      </c>
      <c r="T736" s="21" t="e">
        <f>IF(A736="NA","",VLOOKUP(A736,PCN!A$2:Q$9999,11,FALSE))</f>
        <v>#N/A</v>
      </c>
      <c r="U736" s="21" t="e">
        <f>IF(A736="NA","",VLOOKUP(A736,PCN!A$2:Q$9999,12,FALSE))</f>
        <v>#N/A</v>
      </c>
      <c r="V736" s="21" t="e">
        <f>IF(A736="NA","",VLOOKUP(A736,PCN!A$2:Q$9999,14,FALSE))</f>
        <v>#N/A</v>
      </c>
      <c r="W736" s="21" t="e">
        <f>IF(A736="NA","",VLOOKUP(A736,PCN!A$2:Q$9999,15,FALSE))</f>
        <v>#N/A</v>
      </c>
      <c r="X736" s="21" t="e">
        <f>IF(A736="NA","",VLOOKUP(A736,TN_DOC!A$2:I$9999,8,FALSE))</f>
        <v>#N/A</v>
      </c>
      <c r="Y736" s="21" t="e">
        <f>IF(A736="NA","",VLOOKUP(A736,TN_DOC!A$2:I$9999,9,FALSE))</f>
        <v>#N/A</v>
      </c>
      <c r="Z736" s="3"/>
    </row>
    <row r="737" spans="1:26" x14ac:dyDescent="0.2">
      <c r="A737" s="10">
        <v>12021</v>
      </c>
      <c r="B737" s="10" t="str">
        <f>IF(A737="NA","",VLOOKUP(A737,'QAQC ID Reference Page'!A$2:G$10999,2,FALSE))</f>
        <v>OBS0722</v>
      </c>
      <c r="C737" s="20">
        <f>IF(A737="NA","",VLOOKUP(A737,'QAQC ID Reference Page'!A$2:G$10999,3,FALSE))</f>
        <v>44770</v>
      </c>
      <c r="D737" s="12">
        <f>IF(A737="NA","",VLOOKUP(A737,'QAQC ID Reference Page'!A$2:G$10999,4,FALSE))</f>
        <v>0.48888888888888887</v>
      </c>
      <c r="E737" s="3">
        <f>IF(A737="NA","",VLOOKUP(A737,'QAQC ID Reference Page'!A$2:G$10999,5,FALSE))</f>
        <v>1051</v>
      </c>
      <c r="F737" s="3" t="str">
        <f>IF(A737="NA","",VLOOKUP(A737,'QAQC ID Reference Page'!A$2:G$10999,6,FALSE))</f>
        <v>C4</v>
      </c>
      <c r="G737" s="3" t="str">
        <f>IF(A737="NA","",VLOOKUP(A737,'QAQC ID Reference Page'!A$2:G$10999,7,FALSE))</f>
        <v>S</v>
      </c>
      <c r="H737" s="21">
        <f>IF(A737="NA","",VLOOKUP(A737,'Water Data'!G$2:O$9999,2,FALSE))</f>
        <v>6.95</v>
      </c>
      <c r="I737" s="21">
        <f>IF(A737="NA","",VLOOKUP(A737,'Water Data'!G$2:O$9999,3,FALSE))</f>
        <v>30.6</v>
      </c>
      <c r="J737" s="3">
        <f>IF(A737="NA","",VLOOKUP(A737,'Water Data'!G$2:O$9999,4,FALSE))</f>
        <v>19.04</v>
      </c>
      <c r="K737" s="3">
        <f>IF(A737="NA","",VLOOKUP(A737,'Water Data'!G$2:O$9999,6,FALSE))</f>
        <v>8.15</v>
      </c>
      <c r="L737" s="3">
        <f>IF(A737="NA","",VLOOKUP(A737,'Water Data'!G$2:O$9999,9,FALSE))</f>
        <v>0</v>
      </c>
      <c r="M737" s="3" t="e">
        <f>IF(A737="NA","",VLOOKUP(A737,Nutrients!A$2:L$9999,8,FALSE))</f>
        <v>#N/A</v>
      </c>
      <c r="N737" s="3" t="e">
        <f>IF(A737="NA","",VLOOKUP(A737,Nutrients!A$2:L$9999,9,FALSE))</f>
        <v>#N/A</v>
      </c>
      <c r="O737" s="3" t="e">
        <f>IF(A737="NA","",VLOOKUP(A737,Nutrients!A$2:L$9999,10,FALSE))</f>
        <v>#N/A</v>
      </c>
      <c r="P737" s="3" t="e">
        <f>IF(A737="NA","",VLOOKUP(A737,Nutrients!A$2:L$9999,11,FALSE))</f>
        <v>#N/A</v>
      </c>
      <c r="Q737" s="21" t="e">
        <f>IF(A737="NA","",VLOOKUP(A737,Nutrients!A$2:L$9999,12,FALSE))</f>
        <v>#N/A</v>
      </c>
      <c r="R737" s="26">
        <f>IF(A737="NA","",VLOOKUP(A737,Chla!A$2:O$9999,15,FALSE))</f>
        <v>8.8347320000000007</v>
      </c>
      <c r="S737" s="3">
        <f>IF(A737="NA","",VLOOKUP(A737,TSS!A$2:L$9999,12,FALSE))</f>
        <v>20</v>
      </c>
      <c r="T737" s="21" t="e">
        <f>IF(A737="NA","",VLOOKUP(A737,PCN!A$2:Q$9999,11,FALSE))</f>
        <v>#N/A</v>
      </c>
      <c r="U737" s="21" t="e">
        <f>IF(A737="NA","",VLOOKUP(A737,PCN!A$2:Q$9999,12,FALSE))</f>
        <v>#N/A</v>
      </c>
      <c r="V737" s="21" t="e">
        <f>IF(A737="NA","",VLOOKUP(A737,PCN!A$2:Q$9999,14,FALSE))</f>
        <v>#N/A</v>
      </c>
      <c r="W737" s="21" t="e">
        <f>IF(A737="NA","",VLOOKUP(A737,PCN!A$2:Q$9999,15,FALSE))</f>
        <v>#N/A</v>
      </c>
      <c r="X737" s="21" t="e">
        <f>IF(A737="NA","",VLOOKUP(A737,TN_DOC!A$2:I$9999,8,FALSE))</f>
        <v>#N/A</v>
      </c>
      <c r="Y737" s="21" t="e">
        <f>IF(A737="NA","",VLOOKUP(A737,TN_DOC!A$2:I$9999,9,FALSE))</f>
        <v>#N/A</v>
      </c>
      <c r="Z737" s="3"/>
    </row>
    <row r="738" spans="1:26" x14ac:dyDescent="0.2">
      <c r="A738" s="10">
        <v>12032</v>
      </c>
      <c r="B738" s="10" t="str">
        <f>IF(A738="NA","",VLOOKUP(A738,'QAQC ID Reference Page'!A$2:G$10999,2,FALSE))</f>
        <v>OBS0722</v>
      </c>
      <c r="C738" s="20">
        <f>IF(A738="NA","",VLOOKUP(A738,'QAQC ID Reference Page'!A$2:G$10999,3,FALSE))</f>
        <v>44770</v>
      </c>
      <c r="D738" s="12">
        <f>IF(A738="NA","",VLOOKUP(A738,'QAQC ID Reference Page'!A$2:G$10999,4,FALSE))</f>
        <v>0.51180555555555551</v>
      </c>
      <c r="E738" s="3">
        <f>IF(A738="NA","",VLOOKUP(A738,'QAQC ID Reference Page'!A$2:G$10999,5,FALSE))</f>
        <v>1025</v>
      </c>
      <c r="F738" s="3" t="str">
        <f>IF(A738="NA","",VLOOKUP(A738,'QAQC ID Reference Page'!A$2:G$10999,6,FALSE))</f>
        <v>WFR</v>
      </c>
      <c r="G738" s="3" t="str">
        <f>IF(A738="NA","",VLOOKUP(A738,'QAQC ID Reference Page'!A$2:G$10999,7,FALSE))</f>
        <v>S</v>
      </c>
      <c r="H738" s="21">
        <f>IF(A738="NA","",VLOOKUP(A738,'Water Data'!G$2:O$9999,2,FALSE))</f>
        <v>5.87</v>
      </c>
      <c r="I738" s="21">
        <f>IF(A738="NA","",VLOOKUP(A738,'Water Data'!G$2:O$9999,3,FALSE))</f>
        <v>30.6</v>
      </c>
      <c r="J738" s="3">
        <f>IF(A738="NA","",VLOOKUP(A738,'Water Data'!G$2:O$9999,4,FALSE))</f>
        <v>16.059999999999999</v>
      </c>
      <c r="K738" s="3">
        <f>IF(A738="NA","",VLOOKUP(A738,'Water Data'!G$2:O$9999,6,FALSE))</f>
        <v>7.93</v>
      </c>
      <c r="L738" s="3">
        <f>IF(A738="NA","",VLOOKUP(A738,'Water Data'!G$2:O$9999,9,FALSE))</f>
        <v>0</v>
      </c>
      <c r="M738" s="3" t="e">
        <f>IF(A738="NA","",VLOOKUP(A738,Nutrients!A$2:L$9999,8,FALSE))</f>
        <v>#N/A</v>
      </c>
      <c r="N738" s="3" t="e">
        <f>IF(A738="NA","",VLOOKUP(A738,Nutrients!A$2:L$9999,9,FALSE))</f>
        <v>#N/A</v>
      </c>
      <c r="O738" s="3" t="e">
        <f>IF(A738="NA","",VLOOKUP(A738,Nutrients!A$2:L$9999,10,FALSE))</f>
        <v>#N/A</v>
      </c>
      <c r="P738" s="3" t="e">
        <f>IF(A738="NA","",VLOOKUP(A738,Nutrients!A$2:L$9999,11,FALSE))</f>
        <v>#N/A</v>
      </c>
      <c r="Q738" s="21" t="e">
        <f>IF(A738="NA","",VLOOKUP(A738,Nutrients!A$2:L$9999,12,FALSE))</f>
        <v>#N/A</v>
      </c>
      <c r="R738" s="26">
        <f>IF(A738="NA","",VLOOKUP(A738,Chla!A$2:O$9999,15,FALSE))</f>
        <v>25.071551999999997</v>
      </c>
      <c r="S738" s="3">
        <f>IF(A738="NA","",VLOOKUP(A738,TSS!A$2:L$9999,12,FALSE))</f>
        <v>44</v>
      </c>
      <c r="T738" s="21" t="e">
        <f>IF(A738="NA","",VLOOKUP(A738,PCN!A$2:Q$9999,11,FALSE))</f>
        <v>#N/A</v>
      </c>
      <c r="U738" s="21" t="e">
        <f>IF(A738="NA","",VLOOKUP(A738,PCN!A$2:Q$9999,12,FALSE))</f>
        <v>#N/A</v>
      </c>
      <c r="V738" s="21" t="e">
        <f>IF(A738="NA","",VLOOKUP(A738,PCN!A$2:Q$9999,14,FALSE))</f>
        <v>#N/A</v>
      </c>
      <c r="W738" s="21" t="e">
        <f>IF(A738="NA","",VLOOKUP(A738,PCN!A$2:Q$9999,15,FALSE))</f>
        <v>#N/A</v>
      </c>
      <c r="X738" s="21" t="e">
        <f>IF(A738="NA","",VLOOKUP(A738,TN_DOC!A$2:I$9999,8,FALSE))</f>
        <v>#N/A</v>
      </c>
      <c r="Y738" s="21" t="e">
        <f>IF(A738="NA","",VLOOKUP(A738,TN_DOC!A$2:I$9999,9,FALSE))</f>
        <v>#N/A</v>
      </c>
      <c r="Z738" s="3"/>
    </row>
    <row r="739" spans="1:26" x14ac:dyDescent="0.2">
      <c r="A739" s="10">
        <v>12031</v>
      </c>
      <c r="B739" s="10" t="str">
        <f>IF(A739="NA","",VLOOKUP(A739,'QAQC ID Reference Page'!A$2:G$10999,2,FALSE))</f>
        <v>OBS0722</v>
      </c>
      <c r="C739" s="20">
        <f>IF(A739="NA","",VLOOKUP(A739,'QAQC ID Reference Page'!A$2:G$10999,3,FALSE))</f>
        <v>44770</v>
      </c>
      <c r="D739" s="12">
        <f>IF(A739="NA","",VLOOKUP(A739,'QAQC ID Reference Page'!A$2:G$10999,4,FALSE))</f>
        <v>0.52152777777777781</v>
      </c>
      <c r="E739" s="3">
        <f>IF(A739="NA","",VLOOKUP(A739,'QAQC ID Reference Page'!A$2:G$10999,5,FALSE))</f>
        <v>1005</v>
      </c>
      <c r="F739" s="3" t="str">
        <f>IF(A739="NA","",VLOOKUP(A739,'QAQC ID Reference Page'!A$2:G$10999,6,FALSE))</f>
        <v>BLB</v>
      </c>
      <c r="G739" s="3" t="str">
        <f>IF(A739="NA","",VLOOKUP(A739,'QAQC ID Reference Page'!A$2:G$10999,7,FALSE))</f>
        <v>S</v>
      </c>
      <c r="H739" s="21">
        <f>IF(A739="NA","",VLOOKUP(A739,'Water Data'!G$2:O$9999,2,FALSE))</f>
        <v>7.36</v>
      </c>
      <c r="I739" s="21">
        <f>IF(A739="NA","",VLOOKUP(A739,'Water Data'!G$2:O$9999,3,FALSE))</f>
        <v>31.6</v>
      </c>
      <c r="J739" s="3">
        <f>IF(A739="NA","",VLOOKUP(A739,'Water Data'!G$2:O$9999,4,FALSE))</f>
        <v>19.18</v>
      </c>
      <c r="K739" s="3">
        <f>IF(A739="NA","",VLOOKUP(A739,'Water Data'!G$2:O$9999,6,FALSE))</f>
        <v>8.2200000000000006</v>
      </c>
      <c r="L739" s="3">
        <f>IF(A739="NA","",VLOOKUP(A739,'Water Data'!G$2:O$9999,9,FALSE))</f>
        <v>0</v>
      </c>
      <c r="M739" s="3" t="e">
        <f>IF(A739="NA","",VLOOKUP(A739,Nutrients!A$2:L$9999,8,FALSE))</f>
        <v>#N/A</v>
      </c>
      <c r="N739" s="3" t="e">
        <f>IF(A739="NA","",VLOOKUP(A739,Nutrients!A$2:L$9999,9,FALSE))</f>
        <v>#N/A</v>
      </c>
      <c r="O739" s="3" t="e">
        <f>IF(A739="NA","",VLOOKUP(A739,Nutrients!A$2:L$9999,10,FALSE))</f>
        <v>#N/A</v>
      </c>
      <c r="P739" s="3" t="e">
        <f>IF(A739="NA","",VLOOKUP(A739,Nutrients!A$2:L$9999,11,FALSE))</f>
        <v>#N/A</v>
      </c>
      <c r="Q739" s="21" t="e">
        <f>IF(A739="NA","",VLOOKUP(A739,Nutrients!A$2:L$9999,12,FALSE))</f>
        <v>#N/A</v>
      </c>
      <c r="R739" s="26">
        <f>IF(A739="NA","",VLOOKUP(A739,Chla!A$2:O$9999,15,FALSE))</f>
        <v>16.828395999999998</v>
      </c>
      <c r="S739" s="3">
        <f>IF(A739="NA","",VLOOKUP(A739,TSS!A$2:L$9999,12,FALSE))</f>
        <v>28</v>
      </c>
      <c r="T739" s="21" t="e">
        <f>IF(A739="NA","",VLOOKUP(A739,PCN!A$2:Q$9999,11,FALSE))</f>
        <v>#N/A</v>
      </c>
      <c r="U739" s="21" t="e">
        <f>IF(A739="NA","",VLOOKUP(A739,PCN!A$2:Q$9999,12,FALSE))</f>
        <v>#N/A</v>
      </c>
      <c r="V739" s="21" t="e">
        <f>IF(A739="NA","",VLOOKUP(A739,PCN!A$2:Q$9999,14,FALSE))</f>
        <v>#N/A</v>
      </c>
      <c r="W739" s="21" t="e">
        <f>IF(A739="NA","",VLOOKUP(A739,PCN!A$2:Q$9999,15,FALSE))</f>
        <v>#N/A</v>
      </c>
      <c r="X739" s="21" t="e">
        <f>IF(A739="NA","",VLOOKUP(A739,TN_DOC!A$2:I$9999,8,FALSE))</f>
        <v>#N/A</v>
      </c>
      <c r="Y739" s="21" t="e">
        <f>IF(A739="NA","",VLOOKUP(A739,TN_DOC!A$2:I$9999,9,FALSE))</f>
        <v>#N/A</v>
      </c>
      <c r="Z739" s="3"/>
    </row>
    <row r="740" spans="1:26" x14ac:dyDescent="0.2">
      <c r="A740" s="10">
        <v>12030</v>
      </c>
      <c r="B740" s="10" t="str">
        <f>IF(A740="NA","",VLOOKUP(A740,'QAQC ID Reference Page'!A$2:G$10999,2,FALSE))</f>
        <v>OBS0722</v>
      </c>
      <c r="C740" s="20">
        <f>IF(A740="NA","",VLOOKUP(A740,'QAQC ID Reference Page'!A$2:G$10999,3,FALSE))</f>
        <v>44770</v>
      </c>
      <c r="D740" s="12">
        <f>IF(A740="NA","",VLOOKUP(A740,'QAQC ID Reference Page'!A$2:G$10999,4,FALSE))</f>
        <v>0.53749999999999998</v>
      </c>
      <c r="E740" s="3">
        <f>IF(A740="NA","",VLOOKUP(A740,'QAQC ID Reference Page'!A$2:G$10999,5,FALSE))</f>
        <v>1036</v>
      </c>
      <c r="F740" s="3" t="str">
        <f>IF(A740="NA","",VLOOKUP(A740,'QAQC ID Reference Page'!A$2:G$10999,6,FALSE))</f>
        <v>E1</v>
      </c>
      <c r="G740" s="3" t="str">
        <f>IF(A740="NA","",VLOOKUP(A740,'QAQC ID Reference Page'!A$2:G$10999,7,FALSE))</f>
        <v>S</v>
      </c>
      <c r="H740" s="21">
        <f>IF(A740="NA","",VLOOKUP(A740,'Water Data'!G$2:O$9999,2,FALSE))</f>
        <v>7.16</v>
      </c>
      <c r="I740" s="21">
        <f>IF(A740="NA","",VLOOKUP(A740,'Water Data'!G$2:O$9999,3,FALSE))</f>
        <v>31.2</v>
      </c>
      <c r="J740" s="3">
        <f>IF(A740="NA","",VLOOKUP(A740,'Water Data'!G$2:O$9999,4,FALSE))</f>
        <v>18.690000000000001</v>
      </c>
      <c r="K740" s="3">
        <f>IF(A740="NA","",VLOOKUP(A740,'Water Data'!G$2:O$9999,6,FALSE))</f>
        <v>8.02</v>
      </c>
      <c r="L740" s="3">
        <f>IF(A740="NA","",VLOOKUP(A740,'Water Data'!G$2:O$9999,9,FALSE))</f>
        <v>0</v>
      </c>
      <c r="M740" s="3" t="e">
        <f>IF(A740="NA","",VLOOKUP(A740,Nutrients!A$2:L$9999,8,FALSE))</f>
        <v>#N/A</v>
      </c>
      <c r="N740" s="3" t="e">
        <f>IF(A740="NA","",VLOOKUP(A740,Nutrients!A$2:L$9999,9,FALSE))</f>
        <v>#N/A</v>
      </c>
      <c r="O740" s="3" t="e">
        <f>IF(A740="NA","",VLOOKUP(A740,Nutrients!A$2:L$9999,10,FALSE))</f>
        <v>#N/A</v>
      </c>
      <c r="P740" s="3" t="e">
        <f>IF(A740="NA","",VLOOKUP(A740,Nutrients!A$2:L$9999,11,FALSE))</f>
        <v>#N/A</v>
      </c>
      <c r="Q740" s="21" t="e">
        <f>IF(A740="NA","",VLOOKUP(A740,Nutrients!A$2:L$9999,12,FALSE))</f>
        <v>#N/A</v>
      </c>
      <c r="R740" s="26">
        <f>IF(A740="NA","",VLOOKUP(A740,Chla!A$2:O$9999,15,FALSE))</f>
        <v>8.4092679999999991</v>
      </c>
      <c r="S740" s="3">
        <f>IF(A740="NA","",VLOOKUP(A740,TSS!A$2:L$9999,12,FALSE))</f>
        <v>24</v>
      </c>
      <c r="T740" s="21" t="e">
        <f>IF(A740="NA","",VLOOKUP(A740,PCN!A$2:Q$9999,11,FALSE))</f>
        <v>#N/A</v>
      </c>
      <c r="U740" s="21" t="e">
        <f>IF(A740="NA","",VLOOKUP(A740,PCN!A$2:Q$9999,12,FALSE))</f>
        <v>#N/A</v>
      </c>
      <c r="V740" s="21" t="e">
        <f>IF(A740="NA","",VLOOKUP(A740,PCN!A$2:Q$9999,14,FALSE))</f>
        <v>#N/A</v>
      </c>
      <c r="W740" s="21" t="e">
        <f>IF(A740="NA","",VLOOKUP(A740,PCN!A$2:Q$9999,15,FALSE))</f>
        <v>#N/A</v>
      </c>
      <c r="X740" s="21" t="e">
        <f>IF(A740="NA","",VLOOKUP(A740,TN_DOC!A$2:I$9999,8,FALSE))</f>
        <v>#N/A</v>
      </c>
      <c r="Y740" s="21" t="e">
        <f>IF(A740="NA","",VLOOKUP(A740,TN_DOC!A$2:I$9999,9,FALSE))</f>
        <v>#N/A</v>
      </c>
      <c r="Z740" s="3"/>
    </row>
    <row r="741" spans="1:26" x14ac:dyDescent="0.2">
      <c r="A741" s="3">
        <v>12033</v>
      </c>
      <c r="B741" s="10" t="str">
        <f>IF(A741="NA","",VLOOKUP(A741,'QAQC ID Reference Page'!A$2:G$10999,2,FALSE))</f>
        <v>OBS0722</v>
      </c>
      <c r="C741" s="20">
        <f>IF(A741="NA","",VLOOKUP(A741,'QAQC ID Reference Page'!A$2:G$10999,3,FALSE))</f>
        <v>44770</v>
      </c>
      <c r="D741" s="12">
        <f>IF(A741="NA","",VLOOKUP(A741,'QAQC ID Reference Page'!A$2:G$10999,4,FALSE))</f>
        <v>0.54652777777777772</v>
      </c>
      <c r="E741" s="3">
        <f>IF(A741="NA","",VLOOKUP(A741,'QAQC ID Reference Page'!A$2:G$10999,5,FALSE))</f>
        <v>1015</v>
      </c>
      <c r="F741" s="3" t="str">
        <f>IF(A741="NA","",VLOOKUP(A741,'QAQC ID Reference Page'!A$2:G$10999,6,FALSE))</f>
        <v>D1</v>
      </c>
      <c r="G741" s="3" t="str">
        <f>IF(A741="NA","",VLOOKUP(A741,'QAQC ID Reference Page'!A$2:G$10999,7,FALSE))</f>
        <v>S</v>
      </c>
      <c r="H741" s="28">
        <f>IF(A741="NA","",VLOOKUP(A741,'Water Data'!G$2:O$9999,2,FALSE))</f>
        <v>7.8</v>
      </c>
      <c r="I741" s="21">
        <f>IF(A741="NA","",VLOOKUP(A741,'Water Data'!G$2:O$9999,3,FALSE))</f>
        <v>31.8</v>
      </c>
      <c r="J741" s="3">
        <f>IF(A741="NA","",VLOOKUP(A741,'Water Data'!G$2:O$9999,4,FALSE))</f>
        <v>20.67</v>
      </c>
      <c r="K741" s="3">
        <f>IF(A741="NA","",VLOOKUP(A741,'Water Data'!G$2:O$9999,6,FALSE))</f>
        <v>8.25</v>
      </c>
      <c r="L741" s="3">
        <f>IF(A741="NA","",VLOOKUP(A741,'Water Data'!G$2:O$9999,9,FALSE))</f>
        <v>0</v>
      </c>
      <c r="M741" s="3" t="e">
        <f>IF(A741="NA","",VLOOKUP(A741,Nutrients!A$2:L$9999,8,FALSE))</f>
        <v>#N/A</v>
      </c>
      <c r="N741" s="3" t="e">
        <f>IF(A741="NA","",VLOOKUP(A741,Nutrients!A$2:L$9999,9,FALSE))</f>
        <v>#N/A</v>
      </c>
      <c r="O741" s="3" t="e">
        <f>IF(A741="NA","",VLOOKUP(A741,Nutrients!A$2:L$9999,10,FALSE))</f>
        <v>#N/A</v>
      </c>
      <c r="P741" s="3" t="e">
        <f>IF(A741="NA","",VLOOKUP(A741,Nutrients!A$2:L$9999,11,FALSE))</f>
        <v>#N/A</v>
      </c>
      <c r="Q741" s="21" t="e">
        <f>IF(A741="NA","",VLOOKUP(A741,Nutrients!A$2:L$9999,12,FALSE))</f>
        <v>#N/A</v>
      </c>
      <c r="R741" s="26">
        <f>IF(A741="NA","",VLOOKUP(A741,Chla!A$2:O$9999,15,FALSE))</f>
        <v>12.901414999999998</v>
      </c>
      <c r="S741" s="3">
        <f>IF(A741="NA","",VLOOKUP(A741,TSS!A$2:L$9999,12,FALSE))</f>
        <v>16</v>
      </c>
      <c r="T741" s="21" t="e">
        <f>IF(A741="NA","",VLOOKUP(A741,PCN!A$2:Q$9999,11,FALSE))</f>
        <v>#N/A</v>
      </c>
      <c r="U741" s="21" t="e">
        <f>IF(A741="NA","",VLOOKUP(A741,PCN!A$2:Q$9999,12,FALSE))</f>
        <v>#N/A</v>
      </c>
      <c r="V741" s="21" t="e">
        <f>IF(A741="NA","",VLOOKUP(A741,PCN!A$2:Q$9999,14,FALSE))</f>
        <v>#N/A</v>
      </c>
      <c r="W741" s="21" t="e">
        <f>IF(A741="NA","",VLOOKUP(A741,PCN!A$2:Q$9999,15,FALSE))</f>
        <v>#N/A</v>
      </c>
      <c r="X741" s="21" t="e">
        <f>IF(A741="NA","",VLOOKUP(A741,TN_DOC!A$2:I$9999,8,FALSE))</f>
        <v>#N/A</v>
      </c>
      <c r="Y741" s="21" t="e">
        <f>IF(A741="NA","",VLOOKUP(A741,TN_DOC!A$2:I$9999,9,FALSE))</f>
        <v>#N/A</v>
      </c>
      <c r="Z741" s="3"/>
    </row>
    <row r="742" spans="1:26" x14ac:dyDescent="0.2">
      <c r="A742" s="10">
        <v>12019</v>
      </c>
      <c r="B742" s="10" t="str">
        <f>IF(A742="NA","",VLOOKUP(A742,'QAQC ID Reference Page'!A$2:G$10999,2,FALSE))</f>
        <v>OBS0722</v>
      </c>
      <c r="C742" s="20">
        <f>IF(A742="NA","",VLOOKUP(A742,'QAQC ID Reference Page'!A$2:G$10999,3,FALSE))</f>
        <v>44770</v>
      </c>
      <c r="D742" s="12">
        <f>IF(A742="NA","",VLOOKUP(A742,'QAQC ID Reference Page'!A$2:G$10999,4,FALSE))</f>
        <v>0.56388888888888888</v>
      </c>
      <c r="E742" s="3">
        <f>IF(A742="NA","",VLOOKUP(A742,'QAQC ID Reference Page'!A$2:G$10999,5,FALSE))</f>
        <v>1017</v>
      </c>
      <c r="F742" s="3" t="str">
        <f>IF(A742="NA","",VLOOKUP(A742,'QAQC ID Reference Page'!A$2:G$10999,6,FALSE))</f>
        <v>C1</v>
      </c>
      <c r="G742" s="3" t="str">
        <f>IF(A742="NA","",VLOOKUP(A742,'QAQC ID Reference Page'!A$2:G$10999,7,FALSE))</f>
        <v>S</v>
      </c>
      <c r="H742" s="21">
        <f>IF(A742="NA","",VLOOKUP(A742,'Water Data'!G$2:O$9999,2,FALSE))</f>
        <v>8.69</v>
      </c>
      <c r="I742" s="21">
        <f>IF(A742="NA","",VLOOKUP(A742,'Water Data'!G$2:O$9999,3,FALSE))</f>
        <v>31.4</v>
      </c>
      <c r="J742" s="3">
        <f>IF(A742="NA","",VLOOKUP(A742,'Water Data'!G$2:O$9999,4,FALSE))</f>
        <v>21.8</v>
      </c>
      <c r="K742" s="3">
        <f>IF(A742="NA","",VLOOKUP(A742,'Water Data'!G$2:O$9999,6,FALSE))</f>
        <v>8.36</v>
      </c>
      <c r="L742" s="3">
        <f>IF(A742="NA","",VLOOKUP(A742,'Water Data'!G$2:O$9999,9,FALSE))</f>
        <v>0</v>
      </c>
      <c r="M742" s="3" t="e">
        <f>IF(A742="NA","",VLOOKUP(A742,Nutrients!A$2:L$9999,8,FALSE))</f>
        <v>#N/A</v>
      </c>
      <c r="N742" s="3" t="e">
        <f>IF(A742="NA","",VLOOKUP(A742,Nutrients!A$2:L$9999,9,FALSE))</f>
        <v>#N/A</v>
      </c>
      <c r="O742" s="3" t="e">
        <f>IF(A742="NA","",VLOOKUP(A742,Nutrients!A$2:L$9999,10,FALSE))</f>
        <v>#N/A</v>
      </c>
      <c r="P742" s="3" t="e">
        <f>IF(A742="NA","",VLOOKUP(A742,Nutrients!A$2:L$9999,11,FALSE))</f>
        <v>#N/A</v>
      </c>
      <c r="Q742" s="21" t="e">
        <f>IF(A742="NA","",VLOOKUP(A742,Nutrients!A$2:L$9999,12,FALSE))</f>
        <v>#N/A</v>
      </c>
      <c r="R742" s="26">
        <f>IF(A742="NA","",VLOOKUP(A742,Chla!A$2:O$9999,15,FALSE))</f>
        <v>21.041180000000001</v>
      </c>
      <c r="S742" s="3">
        <f>IF(A742="NA","",VLOOKUP(A742,TSS!A$2:L$9999,12,FALSE))</f>
        <v>0</v>
      </c>
      <c r="T742" s="21" t="e">
        <f>IF(A742="NA","",VLOOKUP(A742,PCN!A$2:Q$9999,11,FALSE))</f>
        <v>#N/A</v>
      </c>
      <c r="U742" s="21" t="e">
        <f>IF(A742="NA","",VLOOKUP(A742,PCN!A$2:Q$9999,12,FALSE))</f>
        <v>#N/A</v>
      </c>
      <c r="V742" s="21" t="e">
        <f>IF(A742="NA","",VLOOKUP(A742,PCN!A$2:Q$9999,14,FALSE))</f>
        <v>#N/A</v>
      </c>
      <c r="W742" s="21" t="e">
        <f>IF(A742="NA","",VLOOKUP(A742,PCN!A$2:Q$9999,15,FALSE))</f>
        <v>#N/A</v>
      </c>
      <c r="X742" s="21" t="e">
        <f>IF(A742="NA","",VLOOKUP(A742,TN_DOC!A$2:I$9999,8,FALSE))</f>
        <v>#N/A</v>
      </c>
      <c r="Y742" s="21" t="e">
        <f>IF(A742="NA","",VLOOKUP(A742,TN_DOC!A$2:I$9999,9,FALSE))</f>
        <v>#N/A</v>
      </c>
      <c r="Z742" s="3"/>
    </row>
    <row r="743" spans="1:26" x14ac:dyDescent="0.2">
      <c r="A743" s="10">
        <v>12026</v>
      </c>
      <c r="B743" s="10" t="str">
        <f>IF(A743="NA","",VLOOKUP(A743,'QAQC ID Reference Page'!A$2:G$10999,2,FALSE))</f>
        <v>OBS0722</v>
      </c>
      <c r="C743" s="20">
        <f>IF(A743="NA","",VLOOKUP(A743,'QAQC ID Reference Page'!A$2:G$10999,3,FALSE))</f>
        <v>44770</v>
      </c>
      <c r="D743" s="12">
        <f>IF(A743="NA","",VLOOKUP(A743,'QAQC ID Reference Page'!A$2:G$10999,4,FALSE))</f>
        <v>0.56388888888888888</v>
      </c>
      <c r="E743" s="3">
        <f>IF(A743="NA","",VLOOKUP(A743,'QAQC ID Reference Page'!A$2:G$10999,5,FALSE))</f>
        <v>1027</v>
      </c>
      <c r="F743" s="3" t="str">
        <f>IF(A743="NA","",VLOOKUP(A743,'QAQC ID Reference Page'!A$2:G$10999,6,FALSE))</f>
        <v>C1</v>
      </c>
      <c r="G743" s="3" t="str">
        <f>IF(A743="NA","",VLOOKUP(A743,'QAQC ID Reference Page'!A$2:G$10999,7,FALSE))</f>
        <v>B</v>
      </c>
      <c r="H743" s="21">
        <f>IF(A743="NA","",VLOOKUP(A743,'Water Data'!G$2:O$9999,2,FALSE))</f>
        <v>7.32</v>
      </c>
      <c r="I743" s="21">
        <f>IF(A743="NA","",VLOOKUP(A743,'Water Data'!G$2:O$9999,3,FALSE))</f>
        <v>30.5</v>
      </c>
      <c r="J743" s="3">
        <f>IF(A743="NA","",VLOOKUP(A743,'Water Data'!G$2:O$9999,4,FALSE))</f>
        <v>24.33</v>
      </c>
      <c r="K743" s="3">
        <f>IF(A743="NA","",VLOOKUP(A743,'Water Data'!G$2:O$9999,6,FALSE))</f>
        <v>8.2100000000000009</v>
      </c>
      <c r="L743" s="3">
        <f>IF(A743="NA","",VLOOKUP(A743,'Water Data'!G$2:O$9999,9,FALSE))</f>
        <v>0</v>
      </c>
      <c r="M743" s="3" t="e">
        <f>IF(A743="NA","",VLOOKUP(A743,Nutrients!A$2:L$9999,8,FALSE))</f>
        <v>#N/A</v>
      </c>
      <c r="N743" s="3" t="e">
        <f>IF(A743="NA","",VLOOKUP(A743,Nutrients!A$2:L$9999,9,FALSE))</f>
        <v>#N/A</v>
      </c>
      <c r="O743" s="3" t="e">
        <f>IF(A743="NA","",VLOOKUP(A743,Nutrients!A$2:L$9999,10,FALSE))</f>
        <v>#N/A</v>
      </c>
      <c r="P743" s="3" t="e">
        <f>IF(A743="NA","",VLOOKUP(A743,Nutrients!A$2:L$9999,11,FALSE))</f>
        <v>#N/A</v>
      </c>
      <c r="Q743" s="21" t="e">
        <f>IF(A743="NA","",VLOOKUP(A743,Nutrients!A$2:L$9999,12,FALSE))</f>
        <v>#N/A</v>
      </c>
      <c r="R743" s="26">
        <f>IF(A743="NA","",VLOOKUP(A743,Chla!A$2:O$9999,15,FALSE))</f>
        <v>10.667748</v>
      </c>
      <c r="S743" s="3">
        <f>IF(A743="NA","",VLOOKUP(A743,TSS!A$2:L$9999,12,FALSE))</f>
        <v>24</v>
      </c>
      <c r="T743" s="21" t="e">
        <f>IF(A743="NA","",VLOOKUP(A743,PCN!A$2:Q$9999,11,FALSE))</f>
        <v>#N/A</v>
      </c>
      <c r="U743" s="21" t="e">
        <f>IF(A743="NA","",VLOOKUP(A743,PCN!A$2:Q$9999,12,FALSE))</f>
        <v>#N/A</v>
      </c>
      <c r="V743" s="21" t="e">
        <f>IF(A743="NA","",VLOOKUP(A743,PCN!A$2:Q$9999,14,FALSE))</f>
        <v>#N/A</v>
      </c>
      <c r="W743" s="21" t="e">
        <f>IF(A743="NA","",VLOOKUP(A743,PCN!A$2:Q$9999,15,FALSE))</f>
        <v>#N/A</v>
      </c>
      <c r="X743" s="21" t="e">
        <f>IF(A743="NA","",VLOOKUP(A743,TN_DOC!A$2:I$9999,8,FALSE))</f>
        <v>#N/A</v>
      </c>
      <c r="Y743" s="21" t="e">
        <f>IF(A743="NA","",VLOOKUP(A743,TN_DOC!A$2:I$9999,9,FALSE))</f>
        <v>#N/A</v>
      </c>
      <c r="Z743" s="3"/>
    </row>
    <row r="744" spans="1:26" x14ac:dyDescent="0.2">
      <c r="A744" s="10">
        <v>12022</v>
      </c>
      <c r="B744" s="10" t="str">
        <f>IF(A744="NA","",VLOOKUP(A744,'QAQC ID Reference Page'!A$2:G$10999,2,FALSE))</f>
        <v>OBS0722</v>
      </c>
      <c r="C744" s="20">
        <f>IF(A744="NA","",VLOOKUP(A744,'QAQC ID Reference Page'!A$2:G$10999,3,FALSE))</f>
        <v>44770</v>
      </c>
      <c r="D744" s="12">
        <f>IF(A744="NA","",VLOOKUP(A744,'QAQC ID Reference Page'!A$2:G$10999,4,FALSE))</f>
        <v>0.57291666666666663</v>
      </c>
      <c r="E744" s="3">
        <f>IF(A744="NA","",VLOOKUP(A744,'QAQC ID Reference Page'!A$2:G$10999,5,FALSE))</f>
        <v>1035</v>
      </c>
      <c r="F744" s="3" t="str">
        <f>IF(A744="NA","",VLOOKUP(A744,'QAQC ID Reference Page'!A$2:G$10999,6,FALSE))</f>
        <v>B1</v>
      </c>
      <c r="G744" s="3" t="str">
        <f>IF(A744="NA","",VLOOKUP(A744,'QAQC ID Reference Page'!A$2:G$10999,7,FALSE))</f>
        <v>S</v>
      </c>
      <c r="H744" s="21">
        <f>IF(A744="NA","",VLOOKUP(A744,'Water Data'!G$2:O$9999,2,FALSE))</f>
        <v>6.95</v>
      </c>
      <c r="I744" s="21">
        <f>IF(A744="NA","",VLOOKUP(A744,'Water Data'!G$2:O$9999,3,FALSE))</f>
        <v>31.4</v>
      </c>
      <c r="J744" s="3">
        <f>IF(A744="NA","",VLOOKUP(A744,'Water Data'!G$2:O$9999,4,FALSE))</f>
        <v>25.73</v>
      </c>
      <c r="K744" s="3">
        <f>IF(A744="NA","",VLOOKUP(A744,'Water Data'!G$2:O$9999,6,FALSE))</f>
        <v>8.2100000000000009</v>
      </c>
      <c r="L744" s="3">
        <f>IF(A744="NA","",VLOOKUP(A744,'Water Data'!G$2:O$9999,9,FALSE))</f>
        <v>0</v>
      </c>
      <c r="M744" s="3" t="e">
        <f>IF(A744="NA","",VLOOKUP(A744,Nutrients!A$2:L$9999,8,FALSE))</f>
        <v>#N/A</v>
      </c>
      <c r="N744" s="3" t="e">
        <f>IF(A744="NA","",VLOOKUP(A744,Nutrients!A$2:L$9999,9,FALSE))</f>
        <v>#N/A</v>
      </c>
      <c r="O744" s="3" t="e">
        <f>IF(A744="NA","",VLOOKUP(A744,Nutrients!A$2:L$9999,10,FALSE))</f>
        <v>#N/A</v>
      </c>
      <c r="P744" s="3" t="e">
        <f>IF(A744="NA","",VLOOKUP(A744,Nutrients!A$2:L$9999,11,FALSE))</f>
        <v>#N/A</v>
      </c>
      <c r="Q744" s="21" t="e">
        <f>IF(A744="NA","",VLOOKUP(A744,Nutrients!A$2:L$9999,12,FALSE))</f>
        <v>#N/A</v>
      </c>
      <c r="R744" s="26">
        <f>IF(A744="NA","",VLOOKUP(A744,Chla!A$2:O$9999,15,FALSE))</f>
        <v>4.9122880000000002</v>
      </c>
      <c r="S744" s="3">
        <f>IF(A744="NA","",VLOOKUP(A744,TSS!A$2:L$9999,12,FALSE))</f>
        <v>16</v>
      </c>
      <c r="T744" s="21" t="e">
        <f>IF(A744="NA","",VLOOKUP(A744,PCN!A$2:Q$9999,11,FALSE))</f>
        <v>#N/A</v>
      </c>
      <c r="U744" s="21" t="e">
        <f>IF(A744="NA","",VLOOKUP(A744,PCN!A$2:Q$9999,12,FALSE))</f>
        <v>#N/A</v>
      </c>
      <c r="V744" s="21" t="e">
        <f>IF(A744="NA","",VLOOKUP(A744,PCN!A$2:Q$9999,14,FALSE))</f>
        <v>#N/A</v>
      </c>
      <c r="W744" s="21" t="e">
        <f>IF(A744="NA","",VLOOKUP(A744,PCN!A$2:Q$9999,15,FALSE))</f>
        <v>#N/A</v>
      </c>
      <c r="X744" s="21" t="e">
        <f>IF(A744="NA","",VLOOKUP(A744,TN_DOC!A$2:I$9999,8,FALSE))</f>
        <v>#N/A</v>
      </c>
      <c r="Y744" s="21" t="e">
        <f>IF(A744="NA","",VLOOKUP(A744,TN_DOC!A$2:I$9999,9,FALSE))</f>
        <v>#N/A</v>
      </c>
      <c r="Z744" s="3"/>
    </row>
    <row r="745" spans="1:26" x14ac:dyDescent="0.2">
      <c r="A745" s="10">
        <v>12018</v>
      </c>
      <c r="B745" s="10" t="str">
        <f>IF(A745="NA","",VLOOKUP(A745,'QAQC ID Reference Page'!A$2:G$10999,2,FALSE))</f>
        <v>OBS0722</v>
      </c>
      <c r="C745" s="20">
        <f>IF(A745="NA","",VLOOKUP(A745,'QAQC ID Reference Page'!A$2:G$10999,3,FALSE))</f>
        <v>44770</v>
      </c>
      <c r="D745" s="12">
        <f>IF(A745="NA","",VLOOKUP(A745,'QAQC ID Reference Page'!A$2:G$10999,4,FALSE))</f>
        <v>0.59305555555555556</v>
      </c>
      <c r="E745" s="3">
        <f>IF(A745="NA","",VLOOKUP(A745,'QAQC ID Reference Page'!A$2:G$10999,5,FALSE))</f>
        <v>1013</v>
      </c>
      <c r="F745" s="3" t="str">
        <f>IF(A745="NA","",VLOOKUP(A745,'QAQC ID Reference Page'!A$2:G$10999,6,FALSE))</f>
        <v>B4</v>
      </c>
      <c r="G745" s="3" t="str">
        <f>IF(A745="NA","",VLOOKUP(A745,'QAQC ID Reference Page'!A$2:G$10999,7,FALSE))</f>
        <v>S</v>
      </c>
      <c r="H745" s="21">
        <f>IF(A745="NA","",VLOOKUP(A745,'Water Data'!G$2:O$9999,2,FALSE))</f>
        <v>7.22</v>
      </c>
      <c r="I745" s="21">
        <f>IF(A745="NA","",VLOOKUP(A745,'Water Data'!G$2:O$9999,3,FALSE))</f>
        <v>30.7</v>
      </c>
      <c r="J745" s="3">
        <f>IF(A745="NA","",VLOOKUP(A745,'Water Data'!G$2:O$9999,4,FALSE))</f>
        <v>24.54</v>
      </c>
      <c r="K745" s="3">
        <f>IF(A745="NA","",VLOOKUP(A745,'Water Data'!G$2:O$9999,6,FALSE))</f>
        <v>8.15</v>
      </c>
      <c r="L745" s="3">
        <f>IF(A745="NA","",VLOOKUP(A745,'Water Data'!G$2:O$9999,9,FALSE))</f>
        <v>0</v>
      </c>
      <c r="M745" s="3" t="e">
        <f>IF(A745="NA","",VLOOKUP(A745,Nutrients!A$2:L$9999,8,FALSE))</f>
        <v>#N/A</v>
      </c>
      <c r="N745" s="3" t="e">
        <f>IF(A745="NA","",VLOOKUP(A745,Nutrients!A$2:L$9999,9,FALSE))</f>
        <v>#N/A</v>
      </c>
      <c r="O745" s="3" t="e">
        <f>IF(A745="NA","",VLOOKUP(A745,Nutrients!A$2:L$9999,10,FALSE))</f>
        <v>#N/A</v>
      </c>
      <c r="P745" s="3" t="e">
        <f>IF(A745="NA","",VLOOKUP(A745,Nutrients!A$2:L$9999,11,FALSE))</f>
        <v>#N/A</v>
      </c>
      <c r="Q745" s="21" t="e">
        <f>IF(A745="NA","",VLOOKUP(A745,Nutrients!A$2:L$9999,12,FALSE))</f>
        <v>#N/A</v>
      </c>
      <c r="R745" s="26">
        <f>IF(A745="NA","",VLOOKUP(A745,Chla!A$2:O$9999,15,FALSE))</f>
        <v>5.8031000000000006</v>
      </c>
      <c r="S745" s="3">
        <f>IF(A745="NA","",VLOOKUP(A745,TSS!A$2:L$9999,12,FALSE))</f>
        <v>16</v>
      </c>
      <c r="T745" s="21" t="e">
        <f>IF(A745="NA","",VLOOKUP(A745,PCN!A$2:Q$9999,11,FALSE))</f>
        <v>#N/A</v>
      </c>
      <c r="U745" s="21" t="e">
        <f>IF(A745="NA","",VLOOKUP(A745,PCN!A$2:Q$9999,12,FALSE))</f>
        <v>#N/A</v>
      </c>
      <c r="V745" s="21" t="e">
        <f>IF(A745="NA","",VLOOKUP(A745,PCN!A$2:Q$9999,14,FALSE))</f>
        <v>#N/A</v>
      </c>
      <c r="W745" s="21" t="e">
        <f>IF(A745="NA","",VLOOKUP(A745,PCN!A$2:Q$9999,15,FALSE))</f>
        <v>#N/A</v>
      </c>
      <c r="X745" s="21" t="e">
        <f>IF(A745="NA","",VLOOKUP(A745,TN_DOC!A$2:I$9999,8,FALSE))</f>
        <v>#N/A</v>
      </c>
      <c r="Y745" s="21" t="e">
        <f>IF(A745="NA","",VLOOKUP(A745,TN_DOC!A$2:I$9999,9,FALSE))</f>
        <v>#N/A</v>
      </c>
      <c r="Z745" s="3"/>
    </row>
    <row r="746" spans="1:26" x14ac:dyDescent="0.2">
      <c r="A746" s="3">
        <v>13016</v>
      </c>
      <c r="B746" s="10" t="str">
        <f>IF(A746="NA","",VLOOKUP(A746,'QAQC ID Reference Page'!A$2:G$10999,2,FALSE))</f>
        <v>OBS0822</v>
      </c>
      <c r="C746" s="20">
        <f>IF(A746="NA","",VLOOKUP(A746,'QAQC ID Reference Page'!A$2:G$10999,3,FALSE))</f>
        <v>44777</v>
      </c>
      <c r="D746" s="12">
        <f>IF(A746="NA","",VLOOKUP(A746,'QAQC ID Reference Page'!A$2:G$10999,4,FALSE))</f>
        <v>0.30277777777777776</v>
      </c>
      <c r="E746" s="3">
        <f>IF(A746="NA","",VLOOKUP(A746,'QAQC ID Reference Page'!A$2:G$10999,5,FALSE))</f>
        <v>1013</v>
      </c>
      <c r="F746" s="3" t="str">
        <f>IF(A746="NA","",VLOOKUP(A746,'QAQC ID Reference Page'!A$2:G$10999,6,FALSE))</f>
        <v>B7C</v>
      </c>
      <c r="G746" s="3" t="str">
        <f>IF(A746="NA","",VLOOKUP(A746,'QAQC ID Reference Page'!A$2:G$10999,7,FALSE))</f>
        <v>S</v>
      </c>
      <c r="H746" s="21">
        <f>IF(A746="NA","",VLOOKUP(A746,'Water Data'!G$2:O$9999,2,FALSE))</f>
        <v>6.01</v>
      </c>
      <c r="I746" s="21">
        <f>IF(A746="NA","",VLOOKUP(A746,'Water Data'!G$2:O$9999,3,FALSE))</f>
        <v>29.1</v>
      </c>
      <c r="J746" s="3">
        <f>IF(A746="NA","",VLOOKUP(A746,'Water Data'!G$2:O$9999,4,FALSE))</f>
        <v>21.08</v>
      </c>
      <c r="K746" s="3">
        <f>IF(A746="NA","",VLOOKUP(A746,'Water Data'!G$2:O$9999,6,FALSE))</f>
        <v>8</v>
      </c>
      <c r="L746" s="3">
        <f>IF(A746="NA","",VLOOKUP(A746,'Water Data'!G$2:O$9999,9,FALSE))</f>
        <v>0</v>
      </c>
      <c r="M746" s="3" t="e">
        <f>IF(A746="NA","",VLOOKUP(A746,Nutrients!A$2:L$9999,8,FALSE))</f>
        <v>#N/A</v>
      </c>
      <c r="N746" s="3" t="e">
        <f>IF(A746="NA","",VLOOKUP(A746,Nutrients!A$2:L$9999,9,FALSE))</f>
        <v>#N/A</v>
      </c>
      <c r="O746" s="3" t="e">
        <f>IF(A746="NA","",VLOOKUP(A746,Nutrients!A$2:L$9999,10,FALSE))</f>
        <v>#N/A</v>
      </c>
      <c r="P746" s="3" t="e">
        <f>IF(A746="NA","",VLOOKUP(A746,Nutrients!A$2:L$9999,11,FALSE))</f>
        <v>#N/A</v>
      </c>
      <c r="Q746" s="21" t="e">
        <f>IF(A746="NA","",VLOOKUP(A746,Nutrients!A$2:L$9999,12,FALSE))</f>
        <v>#N/A</v>
      </c>
      <c r="R746" s="26">
        <f>IF(A746="NA","",VLOOKUP(A746,Chla!A$2:O$9999,15,FALSE))</f>
        <v>4.2726479999999993</v>
      </c>
      <c r="S746" s="3">
        <f>IF(A746="NA","",VLOOKUP(A746,TSS!A$2:L$9999,12,FALSE))</f>
        <v>20</v>
      </c>
      <c r="T746" s="21" t="e">
        <f>IF(A746="NA","",VLOOKUP(A746,PCN!A$2:Q$9999,11,FALSE))</f>
        <v>#N/A</v>
      </c>
      <c r="U746" s="21" t="e">
        <f>IF(A746="NA","",VLOOKUP(A746,PCN!A$2:Q$9999,12,FALSE))</f>
        <v>#N/A</v>
      </c>
      <c r="V746" s="21" t="e">
        <f>IF(A746="NA","",VLOOKUP(A746,PCN!A$2:Q$9999,14,FALSE))</f>
        <v>#N/A</v>
      </c>
      <c r="W746" s="21" t="e">
        <f>IF(A746="NA","",VLOOKUP(A746,PCN!A$2:Q$9999,15,FALSE))</f>
        <v>#N/A</v>
      </c>
      <c r="X746" s="21" t="e">
        <f>IF(A746="NA","",VLOOKUP(A746,TN_DOC!A$2:I$9999,8,FALSE))</f>
        <v>#N/A</v>
      </c>
      <c r="Y746" s="21" t="e">
        <f>IF(A746="NA","",VLOOKUP(A746,TN_DOC!A$2:I$9999,9,FALSE))</f>
        <v>#N/A</v>
      </c>
      <c r="Z746" s="3"/>
    </row>
    <row r="747" spans="1:26" x14ac:dyDescent="0.2">
      <c r="A747" s="3">
        <v>13013</v>
      </c>
      <c r="B747" s="10" t="str">
        <f>IF(A747="NA","",VLOOKUP(A747,'QAQC ID Reference Page'!A$2:G$10999,2,FALSE))</f>
        <v>OBS0822</v>
      </c>
      <c r="C747" s="20">
        <f>IF(A747="NA","",VLOOKUP(A747,'QAQC ID Reference Page'!A$2:G$10999,3,FALSE))</f>
        <v>44777</v>
      </c>
      <c r="D747" s="12">
        <f>IF(A747="NA","",VLOOKUP(A747,'QAQC ID Reference Page'!A$2:G$10999,4,FALSE))</f>
        <v>0.30277777777777776</v>
      </c>
      <c r="E747" s="3">
        <f>IF(A747="NA","",VLOOKUP(A747,'QAQC ID Reference Page'!A$2:G$10999,5,FALSE))</f>
        <v>1038</v>
      </c>
      <c r="F747" s="3" t="str">
        <f>IF(A747="NA","",VLOOKUP(A747,'QAQC ID Reference Page'!A$2:G$10999,6,FALSE))</f>
        <v>B7C</v>
      </c>
      <c r="G747" s="3" t="str">
        <f>IF(A747="NA","",VLOOKUP(A747,'QAQC ID Reference Page'!A$2:G$10999,7,FALSE))</f>
        <v>B</v>
      </c>
      <c r="H747" s="21">
        <f>IF(A747="NA","",VLOOKUP(A747,'Water Data'!G$2:O$9999,2,FALSE))</f>
        <v>4.71</v>
      </c>
      <c r="I747" s="21">
        <f>IF(A747="NA","",VLOOKUP(A747,'Water Data'!G$2:O$9999,3,FALSE))</f>
        <v>28.9</v>
      </c>
      <c r="J747" s="3">
        <f>IF(A747="NA","",VLOOKUP(A747,'Water Data'!G$2:O$9999,4,FALSE))</f>
        <v>32.24</v>
      </c>
      <c r="K747" s="3">
        <f>IF(A747="NA","",VLOOKUP(A747,'Water Data'!G$2:O$9999,6,FALSE))</f>
        <v>7.99</v>
      </c>
      <c r="L747" s="3">
        <f>IF(A747="NA","",VLOOKUP(A747,'Water Data'!G$2:O$9999,9,FALSE))</f>
        <v>0</v>
      </c>
      <c r="M747" s="3" t="e">
        <f>IF(A747="NA","",VLOOKUP(A747,Nutrients!A$2:L$9999,8,FALSE))</f>
        <v>#N/A</v>
      </c>
      <c r="N747" s="3" t="e">
        <f>IF(A747="NA","",VLOOKUP(A747,Nutrients!A$2:L$9999,9,FALSE))</f>
        <v>#N/A</v>
      </c>
      <c r="O747" s="3" t="e">
        <f>IF(A747="NA","",VLOOKUP(A747,Nutrients!A$2:L$9999,10,FALSE))</f>
        <v>#N/A</v>
      </c>
      <c r="P747" s="3" t="e">
        <f>IF(A747="NA","",VLOOKUP(A747,Nutrients!A$2:L$9999,11,FALSE))</f>
        <v>#N/A</v>
      </c>
      <c r="Q747" s="21" t="e">
        <f>IF(A747="NA","",VLOOKUP(A747,Nutrients!A$2:L$9999,12,FALSE))</f>
        <v>#N/A</v>
      </c>
      <c r="R747" s="26">
        <f>IF(A747="NA","",VLOOKUP(A747,Chla!A$2:O$9999,15,FALSE))</f>
        <v>1.259436</v>
      </c>
      <c r="S747" s="3">
        <f>IF(A747="NA","",VLOOKUP(A747,TSS!A$2:L$9999,12,FALSE))</f>
        <v>64</v>
      </c>
      <c r="T747" s="21" t="e">
        <f>IF(A747="NA","",VLOOKUP(A747,PCN!A$2:Q$9999,11,FALSE))</f>
        <v>#N/A</v>
      </c>
      <c r="U747" s="21" t="e">
        <f>IF(A747="NA","",VLOOKUP(A747,PCN!A$2:Q$9999,12,FALSE))</f>
        <v>#N/A</v>
      </c>
      <c r="V747" s="21" t="e">
        <f>IF(A747="NA","",VLOOKUP(A747,PCN!A$2:Q$9999,14,FALSE))</f>
        <v>#N/A</v>
      </c>
      <c r="W747" s="21" t="e">
        <f>IF(A747="NA","",VLOOKUP(A747,PCN!A$2:Q$9999,15,FALSE))</f>
        <v>#N/A</v>
      </c>
      <c r="X747" s="21" t="e">
        <f>IF(A747="NA","",VLOOKUP(A747,TN_DOC!A$2:I$9999,8,FALSE))</f>
        <v>#N/A</v>
      </c>
      <c r="Y747" s="21" t="e">
        <f>IF(A747="NA","",VLOOKUP(A747,TN_DOC!A$2:I$9999,9,FALSE))</f>
        <v>#N/A</v>
      </c>
      <c r="Z747" s="3"/>
    </row>
    <row r="748" spans="1:26" x14ac:dyDescent="0.2">
      <c r="A748" s="3">
        <v>13018</v>
      </c>
      <c r="B748" s="10" t="str">
        <f>IF(A748="NA","",VLOOKUP(A748,'QAQC ID Reference Page'!A$2:G$10999,2,FALSE))</f>
        <v>OBS0822</v>
      </c>
      <c r="C748" s="20">
        <f>IF(A748="NA","",VLOOKUP(A748,'QAQC ID Reference Page'!A$2:G$10999,3,FALSE))</f>
        <v>44777</v>
      </c>
      <c r="D748" s="12">
        <f>IF(A748="NA","",VLOOKUP(A748,'QAQC ID Reference Page'!A$2:G$10999,4,FALSE))</f>
        <v>0.33819444444444446</v>
      </c>
      <c r="E748" s="3">
        <f>IF(A748="NA","",VLOOKUP(A748,'QAQC ID Reference Page'!A$2:G$10999,5,FALSE))</f>
        <v>1051</v>
      </c>
      <c r="F748" s="3" t="str">
        <f>IF(A748="NA","",VLOOKUP(A748,'QAQC ID Reference Page'!A$2:G$10999,6,FALSE))</f>
        <v>B11</v>
      </c>
      <c r="G748" s="3" t="str">
        <f>IF(A748="NA","",VLOOKUP(A748,'QAQC ID Reference Page'!A$2:G$10999,7,FALSE))</f>
        <v>S</v>
      </c>
      <c r="H748" s="21">
        <f>IF(A748="NA","",VLOOKUP(A748,'Water Data'!G$2:O$9999,2,FALSE))</f>
        <v>6.23</v>
      </c>
      <c r="I748" s="21">
        <f>IF(A748="NA","",VLOOKUP(A748,'Water Data'!G$2:O$9999,3,FALSE))</f>
        <v>28.7</v>
      </c>
      <c r="J748" s="3">
        <f>IF(A748="NA","",VLOOKUP(A748,'Water Data'!G$2:O$9999,4,FALSE))</f>
        <v>16.690000000000001</v>
      </c>
      <c r="K748" s="3">
        <f>IF(A748="NA","",VLOOKUP(A748,'Water Data'!G$2:O$9999,6,FALSE))</f>
        <v>7.87</v>
      </c>
      <c r="L748" s="3">
        <f>IF(A748="NA","",VLOOKUP(A748,'Water Data'!G$2:O$9999,9,FALSE))</f>
        <v>0</v>
      </c>
      <c r="M748" s="3" t="e">
        <f>IF(A748="NA","",VLOOKUP(A748,Nutrients!A$2:L$9999,8,FALSE))</f>
        <v>#N/A</v>
      </c>
      <c r="N748" s="3" t="e">
        <f>IF(A748="NA","",VLOOKUP(A748,Nutrients!A$2:L$9999,9,FALSE))</f>
        <v>#N/A</v>
      </c>
      <c r="O748" s="3" t="e">
        <f>IF(A748="NA","",VLOOKUP(A748,Nutrients!A$2:L$9999,10,FALSE))</f>
        <v>#N/A</v>
      </c>
      <c r="P748" s="3" t="e">
        <f>IF(A748="NA","",VLOOKUP(A748,Nutrients!A$2:L$9999,11,FALSE))</f>
        <v>#N/A</v>
      </c>
      <c r="Q748" s="21" t="e">
        <f>IF(A748="NA","",VLOOKUP(A748,Nutrients!A$2:L$9999,12,FALSE))</f>
        <v>#N/A</v>
      </c>
      <c r="R748" s="26">
        <f>IF(A748="NA","",VLOOKUP(A748,Chla!A$2:O$9999,15,FALSE))</f>
        <v>10.189984000000001</v>
      </c>
      <c r="S748" s="3">
        <f>IF(A748="NA","",VLOOKUP(A748,TSS!A$2:L$9999,12,FALSE))</f>
        <v>20</v>
      </c>
      <c r="T748" s="21" t="e">
        <f>IF(A748="NA","",VLOOKUP(A748,PCN!A$2:Q$9999,11,FALSE))</f>
        <v>#N/A</v>
      </c>
      <c r="U748" s="21" t="e">
        <f>IF(A748="NA","",VLOOKUP(A748,PCN!A$2:Q$9999,12,FALSE))</f>
        <v>#N/A</v>
      </c>
      <c r="V748" s="21" t="e">
        <f>IF(A748="NA","",VLOOKUP(A748,PCN!A$2:Q$9999,14,FALSE))</f>
        <v>#N/A</v>
      </c>
      <c r="W748" s="21" t="e">
        <f>IF(A748="NA","",VLOOKUP(A748,PCN!A$2:Q$9999,15,FALSE))</f>
        <v>#N/A</v>
      </c>
      <c r="X748" s="21" t="e">
        <f>IF(A748="NA","",VLOOKUP(A748,TN_DOC!A$2:I$9999,8,FALSE))</f>
        <v>#N/A</v>
      </c>
      <c r="Y748" s="21" t="e">
        <f>IF(A748="NA","",VLOOKUP(A748,TN_DOC!A$2:I$9999,9,FALSE))</f>
        <v>#N/A</v>
      </c>
      <c r="Z748" s="3"/>
    </row>
    <row r="749" spans="1:26" x14ac:dyDescent="0.2">
      <c r="A749" s="3">
        <v>13010</v>
      </c>
      <c r="B749" s="10" t="str">
        <f>IF(A749="NA","",VLOOKUP(A749,'QAQC ID Reference Page'!A$2:G$10999,2,FALSE))</f>
        <v>OBS0822</v>
      </c>
      <c r="C749" s="20">
        <f>IF(A749="NA","",VLOOKUP(A749,'QAQC ID Reference Page'!A$2:G$10999,3,FALSE))</f>
        <v>44777</v>
      </c>
      <c r="D749" s="12">
        <f>IF(A749="NA","",VLOOKUP(A749,'QAQC ID Reference Page'!A$2:G$10999,4,FALSE))</f>
        <v>0.35555555555555557</v>
      </c>
      <c r="E749" s="3">
        <f>IF(A749="NA","",VLOOKUP(A749,'QAQC ID Reference Page'!A$2:G$10999,5,FALSE))</f>
        <v>1031</v>
      </c>
      <c r="F749" s="3" t="str">
        <f>IF(A749="NA","",VLOOKUP(A749,'QAQC ID Reference Page'!A$2:G$10999,6,FALSE))</f>
        <v>BSR</v>
      </c>
      <c r="G749" s="3" t="str">
        <f>IF(A749="NA","",VLOOKUP(A749,'QAQC ID Reference Page'!A$2:G$10999,7,FALSE))</f>
        <v>S</v>
      </c>
      <c r="H749" s="21">
        <f>IF(A749="NA","",VLOOKUP(A749,'Water Data'!G$2:O$9999,2,FALSE))</f>
        <v>5.95</v>
      </c>
      <c r="I749" s="21">
        <f>IF(A749="NA","",VLOOKUP(A749,'Water Data'!G$2:O$9999,3,FALSE))</f>
        <v>28.9</v>
      </c>
      <c r="J749" s="3">
        <f>IF(A749="NA","",VLOOKUP(A749,'Water Data'!G$2:O$9999,4,FALSE))</f>
        <v>13.42</v>
      </c>
      <c r="K749" s="3">
        <f>IF(A749="NA","",VLOOKUP(A749,'Water Data'!G$2:O$9999,6,FALSE))</f>
        <v>7.73</v>
      </c>
      <c r="L749" s="3">
        <f>IF(A749="NA","",VLOOKUP(A749,'Water Data'!G$2:O$9999,9,FALSE))</f>
        <v>0</v>
      </c>
      <c r="M749" s="3" t="e">
        <f>IF(A749="NA","",VLOOKUP(A749,Nutrients!A$2:L$9999,8,FALSE))</f>
        <v>#N/A</v>
      </c>
      <c r="N749" s="3" t="e">
        <f>IF(A749="NA","",VLOOKUP(A749,Nutrients!A$2:L$9999,9,FALSE))</f>
        <v>#N/A</v>
      </c>
      <c r="O749" s="3" t="e">
        <f>IF(A749="NA","",VLOOKUP(A749,Nutrients!A$2:L$9999,10,FALSE))</f>
        <v>#N/A</v>
      </c>
      <c r="P749" s="3" t="e">
        <f>IF(A749="NA","",VLOOKUP(A749,Nutrients!A$2:L$9999,11,FALSE))</f>
        <v>#N/A</v>
      </c>
      <c r="Q749" s="21" t="e">
        <f>IF(A749="NA","",VLOOKUP(A749,Nutrients!A$2:L$9999,12,FALSE))</f>
        <v>#N/A</v>
      </c>
      <c r="R749" s="26">
        <f>IF(A749="NA","",VLOOKUP(A749,Chla!A$2:O$9999,15,FALSE))</f>
        <v>15.33996</v>
      </c>
      <c r="S749" s="3">
        <f>IF(A749="NA","",VLOOKUP(A749,TSS!A$2:L$9999,12,FALSE))</f>
        <v>24</v>
      </c>
      <c r="T749" s="21" t="e">
        <f>IF(A749="NA","",VLOOKUP(A749,PCN!A$2:Q$9999,11,FALSE))</f>
        <v>#N/A</v>
      </c>
      <c r="U749" s="21" t="e">
        <f>IF(A749="NA","",VLOOKUP(A749,PCN!A$2:Q$9999,12,FALSE))</f>
        <v>#N/A</v>
      </c>
      <c r="V749" s="21" t="e">
        <f>IF(A749="NA","",VLOOKUP(A749,PCN!A$2:Q$9999,14,FALSE))</f>
        <v>#N/A</v>
      </c>
      <c r="W749" s="21" t="e">
        <f>IF(A749="NA","",VLOOKUP(A749,PCN!A$2:Q$9999,15,FALSE))</f>
        <v>#N/A</v>
      </c>
      <c r="X749" s="21" t="e">
        <f>IF(A749="NA","",VLOOKUP(A749,TN_DOC!A$2:I$9999,8,FALSE))</f>
        <v>#N/A</v>
      </c>
      <c r="Y749" s="21" t="e">
        <f>IF(A749="NA","",VLOOKUP(A749,TN_DOC!A$2:I$9999,9,FALSE))</f>
        <v>#N/A</v>
      </c>
      <c r="Z749" s="3"/>
    </row>
    <row r="750" spans="1:26" x14ac:dyDescent="0.2">
      <c r="A750" s="3">
        <v>13009</v>
      </c>
      <c r="B750" s="10" t="str">
        <f>IF(A750="NA","",VLOOKUP(A750,'QAQC ID Reference Page'!A$2:G$10999,2,FALSE))</f>
        <v>OBS0822</v>
      </c>
      <c r="C750" s="20">
        <f>IF(A750="NA","",VLOOKUP(A750,'QAQC ID Reference Page'!A$2:G$10999,3,FALSE))</f>
        <v>44777</v>
      </c>
      <c r="D750" s="12">
        <f>IF(A750="NA","",VLOOKUP(A750,'QAQC ID Reference Page'!A$2:G$10999,4,FALSE))</f>
        <v>0.38055555555555554</v>
      </c>
      <c r="E750" s="3">
        <f>IF(A750="NA","",VLOOKUP(A750,'QAQC ID Reference Page'!A$2:G$10999,5,FALSE))</f>
        <v>1020</v>
      </c>
      <c r="F750" s="3" t="str">
        <f>IF(A750="NA","",VLOOKUP(A750,'QAQC ID Reference Page'!A$2:G$10999,6,FALSE))</f>
        <v>WB</v>
      </c>
      <c r="G750" s="3" t="str">
        <f>IF(A750="NA","",VLOOKUP(A750,'QAQC ID Reference Page'!A$2:G$10999,7,FALSE))</f>
        <v>S</v>
      </c>
      <c r="H750" s="28">
        <f>IF(A750="NA","",VLOOKUP(A750,'Water Data'!G$2:O$9999,2,FALSE))</f>
        <v>4.5</v>
      </c>
      <c r="I750" s="21">
        <f>IF(A750="NA","",VLOOKUP(A750,'Water Data'!G$2:O$9999,3,FALSE))</f>
        <v>29.2</v>
      </c>
      <c r="J750" s="3">
        <f>IF(A750="NA","",VLOOKUP(A750,'Water Data'!G$2:O$9999,4,FALSE))</f>
        <v>11.57</v>
      </c>
      <c r="K750" s="3">
        <f>IF(A750="NA","",VLOOKUP(A750,'Water Data'!G$2:O$9999,6,FALSE))</f>
        <v>7.5</v>
      </c>
      <c r="L750" s="3">
        <f>IF(A750="NA","",VLOOKUP(A750,'Water Data'!G$2:O$9999,9,FALSE))</f>
        <v>0</v>
      </c>
      <c r="M750" s="3" t="e">
        <f>IF(A750="NA","",VLOOKUP(A750,Nutrients!A$2:L$9999,8,FALSE))</f>
        <v>#N/A</v>
      </c>
      <c r="N750" s="3" t="e">
        <f>IF(A750="NA","",VLOOKUP(A750,Nutrients!A$2:L$9999,9,FALSE))</f>
        <v>#N/A</v>
      </c>
      <c r="O750" s="3" t="e">
        <f>IF(A750="NA","",VLOOKUP(A750,Nutrients!A$2:L$9999,10,FALSE))</f>
        <v>#N/A</v>
      </c>
      <c r="P750" s="3" t="e">
        <f>IF(A750="NA","",VLOOKUP(A750,Nutrients!A$2:L$9999,11,FALSE))</f>
        <v>#N/A</v>
      </c>
      <c r="Q750" s="21" t="e">
        <f>IF(A750="NA","",VLOOKUP(A750,Nutrients!A$2:L$9999,12,FALSE))</f>
        <v>#N/A</v>
      </c>
      <c r="R750" s="26">
        <f>IF(A750="NA","",VLOOKUP(A750,Chla!A$2:O$9999,15,FALSE))</f>
        <v>11.640699999999999</v>
      </c>
      <c r="S750" s="3">
        <f>IF(A750="NA","",VLOOKUP(A750,TSS!A$2:L$9999,12,FALSE))</f>
        <v>28</v>
      </c>
      <c r="T750" s="21" t="e">
        <f>IF(A750="NA","",VLOOKUP(A750,PCN!A$2:Q$9999,11,FALSE))</f>
        <v>#N/A</v>
      </c>
      <c r="U750" s="21" t="e">
        <f>IF(A750="NA","",VLOOKUP(A750,PCN!A$2:Q$9999,12,FALSE))</f>
        <v>#N/A</v>
      </c>
      <c r="V750" s="21" t="e">
        <f>IF(A750="NA","",VLOOKUP(A750,PCN!A$2:Q$9999,14,FALSE))</f>
        <v>#N/A</v>
      </c>
      <c r="W750" s="21" t="e">
        <f>IF(A750="NA","",VLOOKUP(A750,PCN!A$2:Q$9999,15,FALSE))</f>
        <v>#N/A</v>
      </c>
      <c r="X750" s="21" t="e">
        <f>IF(A750="NA","",VLOOKUP(A750,TN_DOC!A$2:I$9999,8,FALSE))</f>
        <v>#N/A</v>
      </c>
      <c r="Y750" s="21" t="e">
        <f>IF(A750="NA","",VLOOKUP(A750,TN_DOC!A$2:I$9999,9,FALSE))</f>
        <v>#N/A</v>
      </c>
      <c r="Z750" s="3"/>
    </row>
    <row r="751" spans="1:26" x14ac:dyDescent="0.2">
      <c r="A751" s="3">
        <v>13008</v>
      </c>
      <c r="B751" s="10" t="str">
        <f>IF(A751="NA","",VLOOKUP(A751,'QAQC ID Reference Page'!A$2:G$10999,2,FALSE))</f>
        <v>OBS0822</v>
      </c>
      <c r="C751" s="20">
        <f>IF(A751="NA","",VLOOKUP(A751,'QAQC ID Reference Page'!A$2:G$10999,3,FALSE))</f>
        <v>44777</v>
      </c>
      <c r="D751" s="12">
        <f>IF(A751="NA","",VLOOKUP(A751,'QAQC ID Reference Page'!A$2:G$10999,4,FALSE))</f>
        <v>0.40486111111111112</v>
      </c>
      <c r="E751" s="3">
        <f>IF(A751="NA","",VLOOKUP(A751,'QAQC ID Reference Page'!A$2:G$10999,5,FALSE))</f>
        <v>1005</v>
      </c>
      <c r="F751" s="3" t="str">
        <f>IF(A751="NA","",VLOOKUP(A751,'QAQC ID Reference Page'!A$2:G$10999,6,FALSE))</f>
        <v>C9</v>
      </c>
      <c r="G751" s="3" t="str">
        <f>IF(A751="NA","",VLOOKUP(A751,'QAQC ID Reference Page'!A$2:G$10999,7,FALSE))</f>
        <v>S</v>
      </c>
      <c r="H751" s="21">
        <f>IF(A751="NA","",VLOOKUP(A751,'Water Data'!G$2:O$9999,2,FALSE))</f>
        <v>6.84</v>
      </c>
      <c r="I751" s="21">
        <f>IF(A751="NA","",VLOOKUP(A751,'Water Data'!G$2:O$9999,3,FALSE))</f>
        <v>29.3</v>
      </c>
      <c r="J751" s="3">
        <f>IF(A751="NA","",VLOOKUP(A751,'Water Data'!G$2:O$9999,4,FALSE))</f>
        <v>18.510000000000002</v>
      </c>
      <c r="K751" s="3">
        <f>IF(A751="NA","",VLOOKUP(A751,'Water Data'!G$2:O$9999,6,FALSE))</f>
        <v>7.91</v>
      </c>
      <c r="L751" s="3">
        <f>IF(A751="NA","",VLOOKUP(A751,'Water Data'!G$2:O$9999,9,FALSE))</f>
        <v>0</v>
      </c>
      <c r="M751" s="3" t="e">
        <f>IF(A751="NA","",VLOOKUP(A751,Nutrients!A$2:L$9999,8,FALSE))</f>
        <v>#N/A</v>
      </c>
      <c r="N751" s="3" t="e">
        <f>IF(A751="NA","",VLOOKUP(A751,Nutrients!A$2:L$9999,9,FALSE))</f>
        <v>#N/A</v>
      </c>
      <c r="O751" s="3" t="e">
        <f>IF(A751="NA","",VLOOKUP(A751,Nutrients!A$2:L$9999,10,FALSE))</f>
        <v>#N/A</v>
      </c>
      <c r="P751" s="3" t="e">
        <f>IF(A751="NA","",VLOOKUP(A751,Nutrients!A$2:L$9999,11,FALSE))</f>
        <v>#N/A</v>
      </c>
      <c r="Q751" s="21" t="e">
        <f>IF(A751="NA","",VLOOKUP(A751,Nutrients!A$2:L$9999,12,FALSE))</f>
        <v>#N/A</v>
      </c>
      <c r="R751" s="26">
        <f>IF(A751="NA","",VLOOKUP(A751,Chla!A$2:O$9999,15,FALSE))</f>
        <v>5.2876520000000005</v>
      </c>
      <c r="S751" s="3">
        <f>IF(A751="NA","",VLOOKUP(A751,TSS!A$2:L$9999,12,FALSE))</f>
        <v>20</v>
      </c>
      <c r="T751" s="21" t="e">
        <f>IF(A751="NA","",VLOOKUP(A751,PCN!A$2:Q$9999,11,FALSE))</f>
        <v>#N/A</v>
      </c>
      <c r="U751" s="21" t="e">
        <f>IF(A751="NA","",VLOOKUP(A751,PCN!A$2:Q$9999,12,FALSE))</f>
        <v>#N/A</v>
      </c>
      <c r="V751" s="21" t="e">
        <f>IF(A751="NA","",VLOOKUP(A751,PCN!A$2:Q$9999,14,FALSE))</f>
        <v>#N/A</v>
      </c>
      <c r="W751" s="21" t="e">
        <f>IF(A751="NA","",VLOOKUP(A751,PCN!A$2:Q$9999,15,FALSE))</f>
        <v>#N/A</v>
      </c>
      <c r="X751" s="21" t="e">
        <f>IF(A751="NA","",VLOOKUP(A751,TN_DOC!A$2:I$9999,8,FALSE))</f>
        <v>#N/A</v>
      </c>
      <c r="Y751" s="21" t="e">
        <f>IF(A751="NA","",VLOOKUP(A751,TN_DOC!A$2:I$9999,9,FALSE))</f>
        <v>#N/A</v>
      </c>
      <c r="Z751" s="3"/>
    </row>
    <row r="752" spans="1:26" x14ac:dyDescent="0.2">
      <c r="A752" s="3">
        <v>13011</v>
      </c>
      <c r="B752" s="10" t="str">
        <f>IF(A752="NA","",VLOOKUP(A752,'QAQC ID Reference Page'!A$2:G$10999,2,FALSE))</f>
        <v>OBS0822</v>
      </c>
      <c r="C752" s="20">
        <f>IF(A752="NA","",VLOOKUP(A752,'QAQC ID Reference Page'!A$2:G$10999,3,FALSE))</f>
        <v>44777</v>
      </c>
      <c r="D752" s="12">
        <f>IF(A752="NA","",VLOOKUP(A752,'QAQC ID Reference Page'!A$2:G$10999,4,FALSE))</f>
        <v>0.44583333333333336</v>
      </c>
      <c r="E752" s="3">
        <f>IF(A752="NA","",VLOOKUP(A752,'QAQC ID Reference Page'!A$2:G$10999,5,FALSE))</f>
        <v>1015</v>
      </c>
      <c r="F752" s="3" t="str">
        <f>IF(A752="NA","",VLOOKUP(A752,'QAQC ID Reference Page'!A$2:G$10999,6,FALSE))</f>
        <v>C7C</v>
      </c>
      <c r="G752" s="3" t="str">
        <f>IF(A752="NA","",VLOOKUP(A752,'QAQC ID Reference Page'!A$2:G$10999,7,FALSE))</f>
        <v>S</v>
      </c>
      <c r="H752" s="21">
        <f>IF(A752="NA","",VLOOKUP(A752,'Water Data'!G$2:O$9999,2,FALSE))</f>
        <v>7.52</v>
      </c>
      <c r="I752" s="21">
        <f>IF(A752="NA","",VLOOKUP(A752,'Water Data'!G$2:O$9999,3,FALSE))</f>
        <v>29.3</v>
      </c>
      <c r="J752" s="3">
        <f>IF(A752="NA","",VLOOKUP(A752,'Water Data'!G$2:O$9999,4,FALSE))</f>
        <v>16.41</v>
      </c>
      <c r="K752" s="3">
        <f>IF(A752="NA","",VLOOKUP(A752,'Water Data'!G$2:O$9999,6,FALSE))</f>
        <v>8.18</v>
      </c>
      <c r="L752" s="3">
        <f>IF(A752="NA","",VLOOKUP(A752,'Water Data'!G$2:O$9999,9,FALSE))</f>
        <v>0</v>
      </c>
      <c r="M752" s="3" t="e">
        <f>IF(A752="NA","",VLOOKUP(A752,Nutrients!A$2:L$9999,8,FALSE))</f>
        <v>#N/A</v>
      </c>
      <c r="N752" s="3" t="e">
        <f>IF(A752="NA","",VLOOKUP(A752,Nutrients!A$2:L$9999,9,FALSE))</f>
        <v>#N/A</v>
      </c>
      <c r="O752" s="3" t="e">
        <f>IF(A752="NA","",VLOOKUP(A752,Nutrients!A$2:L$9999,10,FALSE))</f>
        <v>#N/A</v>
      </c>
      <c r="P752" s="3" t="e">
        <f>IF(A752="NA","",VLOOKUP(A752,Nutrients!A$2:L$9999,11,FALSE))</f>
        <v>#N/A</v>
      </c>
      <c r="Q752" s="21" t="e">
        <f>IF(A752="NA","",VLOOKUP(A752,Nutrients!A$2:L$9999,12,FALSE))</f>
        <v>#N/A</v>
      </c>
      <c r="R752" s="26">
        <f>IF(A752="NA","",VLOOKUP(A752,Chla!A$2:O$9999,15,FALSE))</f>
        <v>1.88222</v>
      </c>
      <c r="S752" s="3">
        <f>IF(A752="NA","",VLOOKUP(A752,TSS!A$2:L$9999,12,FALSE))</f>
        <v>20</v>
      </c>
      <c r="T752" s="21" t="e">
        <f>IF(A752="NA","",VLOOKUP(A752,PCN!A$2:Q$9999,11,FALSE))</f>
        <v>#N/A</v>
      </c>
      <c r="U752" s="21" t="e">
        <f>IF(A752="NA","",VLOOKUP(A752,PCN!A$2:Q$9999,12,FALSE))</f>
        <v>#N/A</v>
      </c>
      <c r="V752" s="21" t="e">
        <f>IF(A752="NA","",VLOOKUP(A752,PCN!A$2:Q$9999,14,FALSE))</f>
        <v>#N/A</v>
      </c>
      <c r="W752" s="21" t="e">
        <f>IF(A752="NA","",VLOOKUP(A752,PCN!A$2:Q$9999,15,FALSE))</f>
        <v>#N/A</v>
      </c>
      <c r="X752" s="21" t="e">
        <f>IF(A752="NA","",VLOOKUP(A752,TN_DOC!A$2:I$9999,8,FALSE))</f>
        <v>#N/A</v>
      </c>
      <c r="Y752" s="21" t="e">
        <f>IF(A752="NA","",VLOOKUP(A752,TN_DOC!A$2:I$9999,9,FALSE))</f>
        <v>#N/A</v>
      </c>
      <c r="Z752" s="3"/>
    </row>
    <row r="753" spans="1:26" x14ac:dyDescent="0.2">
      <c r="A753" s="3">
        <v>13017</v>
      </c>
      <c r="B753" s="10" t="str">
        <f>IF(A753="NA","",VLOOKUP(A753,'QAQC ID Reference Page'!A$2:G$10999,2,FALSE))</f>
        <v>OBS0822</v>
      </c>
      <c r="C753" s="20">
        <f>IF(A753="NA","",VLOOKUP(A753,'QAQC ID Reference Page'!A$2:G$10999,3,FALSE))</f>
        <v>44777</v>
      </c>
      <c r="D753" s="12">
        <f>IF(A753="NA","",VLOOKUP(A753,'QAQC ID Reference Page'!A$2:G$10999,4,FALSE))</f>
        <v>0.44583333333333336</v>
      </c>
      <c r="E753" s="3">
        <f>IF(A753="NA","",VLOOKUP(A753,'QAQC ID Reference Page'!A$2:G$10999,5,FALSE))</f>
        <v>1018</v>
      </c>
      <c r="F753" s="3" t="str">
        <f>IF(A753="NA","",VLOOKUP(A753,'QAQC ID Reference Page'!A$2:G$10999,6,FALSE))</f>
        <v>C7C</v>
      </c>
      <c r="G753" s="3" t="str">
        <f>IF(A753="NA","",VLOOKUP(A753,'QAQC ID Reference Page'!A$2:G$10999,7,FALSE))</f>
        <v>B</v>
      </c>
      <c r="H753" s="21">
        <f>IF(A753="NA","",VLOOKUP(A753,'Water Data'!G$2:O$9999,2,FALSE))</f>
        <v>4.76</v>
      </c>
      <c r="I753" s="21">
        <f>IF(A753="NA","",VLOOKUP(A753,'Water Data'!G$2:O$9999,3,FALSE))</f>
        <v>29.5</v>
      </c>
      <c r="J753" s="3">
        <f>IF(A753="NA","",VLOOKUP(A753,'Water Data'!G$2:O$9999,4,FALSE))</f>
        <v>28.79</v>
      </c>
      <c r="K753" s="3">
        <f>IF(A753="NA","",VLOOKUP(A753,'Water Data'!G$2:O$9999,6,FALSE))</f>
        <v>7.99</v>
      </c>
      <c r="L753" s="3">
        <f>IF(A753="NA","",VLOOKUP(A753,'Water Data'!G$2:O$9999,9,FALSE))</f>
        <v>0</v>
      </c>
      <c r="M753" s="3" t="e">
        <f>IF(A753="NA","",VLOOKUP(A753,Nutrients!A$2:L$9999,8,FALSE))</f>
        <v>#N/A</v>
      </c>
      <c r="N753" s="3" t="e">
        <f>IF(A753="NA","",VLOOKUP(A753,Nutrients!A$2:L$9999,9,FALSE))</f>
        <v>#N/A</v>
      </c>
      <c r="O753" s="3" t="e">
        <f>IF(A753="NA","",VLOOKUP(A753,Nutrients!A$2:L$9999,10,FALSE))</f>
        <v>#N/A</v>
      </c>
      <c r="P753" s="3" t="e">
        <f>IF(A753="NA","",VLOOKUP(A753,Nutrients!A$2:L$9999,11,FALSE))</f>
        <v>#N/A</v>
      </c>
      <c r="Q753" s="21" t="e">
        <f>IF(A753="NA","",VLOOKUP(A753,Nutrients!A$2:L$9999,12,FALSE))</f>
        <v>#N/A</v>
      </c>
      <c r="R753" s="26">
        <f>IF(A753="NA","",VLOOKUP(A753,Chla!A$2:O$9999,15,FALSE))</f>
        <v>1.8007520000000001</v>
      </c>
      <c r="S753" s="3">
        <f>IF(A753="NA","",VLOOKUP(A753,TSS!A$2:L$9999,12,FALSE))</f>
        <v>36</v>
      </c>
      <c r="T753" s="21" t="e">
        <f>IF(A753="NA","",VLOOKUP(A753,PCN!A$2:Q$9999,11,FALSE))</f>
        <v>#N/A</v>
      </c>
      <c r="U753" s="21" t="e">
        <f>IF(A753="NA","",VLOOKUP(A753,PCN!A$2:Q$9999,12,FALSE))</f>
        <v>#N/A</v>
      </c>
      <c r="V753" s="21" t="e">
        <f>IF(A753="NA","",VLOOKUP(A753,PCN!A$2:Q$9999,14,FALSE))</f>
        <v>#N/A</v>
      </c>
      <c r="W753" s="21" t="e">
        <f>IF(A753="NA","",VLOOKUP(A753,PCN!A$2:Q$9999,15,FALSE))</f>
        <v>#N/A</v>
      </c>
      <c r="X753" s="21" t="e">
        <f>IF(A753="NA","",VLOOKUP(A753,TN_DOC!A$2:I$9999,8,FALSE))</f>
        <v>#N/A</v>
      </c>
      <c r="Y753" s="21" t="e">
        <f>IF(A753="NA","",VLOOKUP(A753,TN_DOC!A$2:I$9999,9,FALSE))</f>
        <v>#N/A</v>
      </c>
      <c r="Z753" s="3"/>
    </row>
    <row r="754" spans="1:26" x14ac:dyDescent="0.2">
      <c r="A754" s="3">
        <v>13007</v>
      </c>
      <c r="B754" s="10" t="str">
        <f>IF(A754="NA","",VLOOKUP(A754,'QAQC ID Reference Page'!A$2:G$10999,2,FALSE))</f>
        <v>OBS0822</v>
      </c>
      <c r="C754" s="20">
        <f>IF(A754="NA","",VLOOKUP(A754,'QAQC ID Reference Page'!A$2:G$10999,3,FALSE))</f>
        <v>44777</v>
      </c>
      <c r="D754" s="12">
        <f>IF(A754="NA","",VLOOKUP(A754,'QAQC ID Reference Page'!A$2:G$10999,4,FALSE))</f>
        <v>0.47222222222222221</v>
      </c>
      <c r="E754" s="3">
        <f>IF(A754="NA","",VLOOKUP(A754,'QAQC ID Reference Page'!A$2:G$10999,5,FALSE))</f>
        <v>1035</v>
      </c>
      <c r="F754" s="3" t="str">
        <f>IF(A754="NA","",VLOOKUP(A754,'QAQC ID Reference Page'!A$2:G$10999,6,FALSE))</f>
        <v>C5-1</v>
      </c>
      <c r="G754" s="3" t="str">
        <f>IF(A754="NA","",VLOOKUP(A754,'QAQC ID Reference Page'!A$2:G$10999,7,FALSE))</f>
        <v>S</v>
      </c>
      <c r="H754" s="21">
        <f>IF(A754="NA","",VLOOKUP(A754,'Water Data'!G$2:O$9999,2,FALSE))</f>
        <v>7.02</v>
      </c>
      <c r="I754" s="21">
        <f>IF(A754="NA","",VLOOKUP(A754,'Water Data'!G$2:O$9999,3,FALSE))</f>
        <v>29.3</v>
      </c>
      <c r="J754" s="3">
        <f>IF(A754="NA","",VLOOKUP(A754,'Water Data'!G$2:O$9999,4,FALSE))</f>
        <v>11.45</v>
      </c>
      <c r="K754" s="3">
        <f>IF(A754="NA","",VLOOKUP(A754,'Water Data'!G$2:O$9999,6,FALSE))</f>
        <v>7.98</v>
      </c>
      <c r="L754" s="3">
        <f>IF(A754="NA","",VLOOKUP(A754,'Water Data'!G$2:O$9999,9,FALSE))</f>
        <v>0</v>
      </c>
      <c r="M754" s="3" t="e">
        <f>IF(A754="NA","",VLOOKUP(A754,Nutrients!A$2:L$9999,8,FALSE))</f>
        <v>#N/A</v>
      </c>
      <c r="N754" s="3" t="e">
        <f>IF(A754="NA","",VLOOKUP(A754,Nutrients!A$2:L$9999,9,FALSE))</f>
        <v>#N/A</v>
      </c>
      <c r="O754" s="3" t="e">
        <f>IF(A754="NA","",VLOOKUP(A754,Nutrients!A$2:L$9999,10,FALSE))</f>
        <v>#N/A</v>
      </c>
      <c r="P754" s="3" t="e">
        <f>IF(A754="NA","",VLOOKUP(A754,Nutrients!A$2:L$9999,11,FALSE))</f>
        <v>#N/A</v>
      </c>
      <c r="Q754" s="21" t="e">
        <f>IF(A754="NA","",VLOOKUP(A754,Nutrients!A$2:L$9999,12,FALSE))</f>
        <v>#N/A</v>
      </c>
      <c r="R754" s="26">
        <f>IF(A754="NA","",VLOOKUP(A754,Chla!A$2:O$9999,15,FALSE))</f>
        <v>3.5489480000000002</v>
      </c>
      <c r="S754" s="3">
        <f>IF(A754="NA","",VLOOKUP(A754,TSS!A$2:L$9999,12,FALSE))</f>
        <v>12</v>
      </c>
      <c r="T754" s="21" t="e">
        <f>IF(A754="NA","",VLOOKUP(A754,PCN!A$2:Q$9999,11,FALSE))</f>
        <v>#N/A</v>
      </c>
      <c r="U754" s="21" t="e">
        <f>IF(A754="NA","",VLOOKUP(A754,PCN!A$2:Q$9999,12,FALSE))</f>
        <v>#N/A</v>
      </c>
      <c r="V754" s="21" t="e">
        <f>IF(A754="NA","",VLOOKUP(A754,PCN!A$2:Q$9999,14,FALSE))</f>
        <v>#N/A</v>
      </c>
      <c r="W754" s="21" t="e">
        <f>IF(A754="NA","",VLOOKUP(A754,PCN!A$2:Q$9999,15,FALSE))</f>
        <v>#N/A</v>
      </c>
      <c r="X754" s="21" t="e">
        <f>IF(A754="NA","",VLOOKUP(A754,TN_DOC!A$2:I$9999,8,FALSE))</f>
        <v>#N/A</v>
      </c>
      <c r="Y754" s="21" t="e">
        <f>IF(A754="NA","",VLOOKUP(A754,TN_DOC!A$2:I$9999,9,FALSE))</f>
        <v>#N/A</v>
      </c>
      <c r="Z754" s="3"/>
    </row>
    <row r="755" spans="1:26" x14ac:dyDescent="0.2">
      <c r="A755" s="3">
        <v>13014</v>
      </c>
      <c r="B755" s="10" t="str">
        <f>IF(A755="NA","",VLOOKUP(A755,'QAQC ID Reference Page'!A$2:G$10999,2,FALSE))</f>
        <v>OBS0822</v>
      </c>
      <c r="C755" s="20">
        <f>IF(A755="NA","",VLOOKUP(A755,'QAQC ID Reference Page'!A$2:G$10999,3,FALSE))</f>
        <v>44777</v>
      </c>
      <c r="D755" s="12">
        <f>IF(A755="NA","",VLOOKUP(A755,'QAQC ID Reference Page'!A$2:G$10999,4,FALSE))</f>
        <v>0.47222222222222221</v>
      </c>
      <c r="E755" s="3">
        <f>IF(A755="NA","",VLOOKUP(A755,'QAQC ID Reference Page'!A$2:G$10999,5,FALSE))</f>
        <v>1022</v>
      </c>
      <c r="F755" s="3" t="str">
        <f>IF(A755="NA","",VLOOKUP(A755,'QAQC ID Reference Page'!A$2:G$10999,6,FALSE))</f>
        <v>C5-1</v>
      </c>
      <c r="G755" s="3" t="str">
        <f>IF(A755="NA","",VLOOKUP(A755,'QAQC ID Reference Page'!A$2:G$10999,7,FALSE))</f>
        <v>B</v>
      </c>
      <c r="H755" s="21">
        <f>IF(A755="NA","",VLOOKUP(A755,'Water Data'!G$2:O$9999,2,FALSE))</f>
        <v>5.58</v>
      </c>
      <c r="I755" s="21">
        <f>IF(A755="NA","",VLOOKUP(A755,'Water Data'!G$2:O$9999,3,FALSE))</f>
        <v>29.2</v>
      </c>
      <c r="J755" s="3">
        <f>IF(A755="NA","",VLOOKUP(A755,'Water Data'!G$2:O$9999,4,FALSE))</f>
        <v>15.25</v>
      </c>
      <c r="K755" s="3">
        <f>IF(A755="NA","",VLOOKUP(A755,'Water Data'!G$2:O$9999,6,FALSE))</f>
        <v>7.91</v>
      </c>
      <c r="L755" s="3">
        <f>IF(A755="NA","",VLOOKUP(A755,'Water Data'!G$2:O$9999,9,FALSE))</f>
        <v>0</v>
      </c>
      <c r="M755" s="3" t="e">
        <f>IF(A755="NA","",VLOOKUP(A755,Nutrients!A$2:L$9999,8,FALSE))</f>
        <v>#N/A</v>
      </c>
      <c r="N755" s="3" t="e">
        <f>IF(A755="NA","",VLOOKUP(A755,Nutrients!A$2:L$9999,9,FALSE))</f>
        <v>#N/A</v>
      </c>
      <c r="O755" s="3" t="e">
        <f>IF(A755="NA","",VLOOKUP(A755,Nutrients!A$2:L$9999,10,FALSE))</f>
        <v>#N/A</v>
      </c>
      <c r="P755" s="3" t="e">
        <f>IF(A755="NA","",VLOOKUP(A755,Nutrients!A$2:L$9999,11,FALSE))</f>
        <v>#N/A</v>
      </c>
      <c r="Q755" s="21" t="e">
        <f>IF(A755="NA","",VLOOKUP(A755,Nutrients!A$2:L$9999,12,FALSE))</f>
        <v>#N/A</v>
      </c>
      <c r="R755" s="26">
        <f>IF(A755="NA","",VLOOKUP(A755,Chla!A$2:O$9999,15,FALSE))</f>
        <v>5.2125160000000008</v>
      </c>
      <c r="S755" s="3">
        <f>IF(A755="NA","",VLOOKUP(A755,TSS!A$2:L$9999,12,FALSE))</f>
        <v>20</v>
      </c>
      <c r="T755" s="21" t="e">
        <f>IF(A755="NA","",VLOOKUP(A755,PCN!A$2:Q$9999,11,FALSE))</f>
        <v>#N/A</v>
      </c>
      <c r="U755" s="21" t="e">
        <f>IF(A755="NA","",VLOOKUP(A755,PCN!A$2:Q$9999,12,FALSE))</f>
        <v>#N/A</v>
      </c>
      <c r="V755" s="21" t="e">
        <f>IF(A755="NA","",VLOOKUP(A755,PCN!A$2:Q$9999,14,FALSE))</f>
        <v>#N/A</v>
      </c>
      <c r="W755" s="21" t="e">
        <f>IF(A755="NA","",VLOOKUP(A755,PCN!A$2:Q$9999,15,FALSE))</f>
        <v>#N/A</v>
      </c>
      <c r="X755" s="21" t="e">
        <f>IF(A755="NA","",VLOOKUP(A755,TN_DOC!A$2:I$9999,8,FALSE))</f>
        <v>#N/A</v>
      </c>
      <c r="Y755" s="21" t="e">
        <f>IF(A755="NA","",VLOOKUP(A755,TN_DOC!A$2:I$9999,9,FALSE))</f>
        <v>#N/A</v>
      </c>
      <c r="Z755" s="3"/>
    </row>
    <row r="756" spans="1:26" x14ac:dyDescent="0.2">
      <c r="A756" s="3">
        <v>13015</v>
      </c>
      <c r="B756" s="10" t="str">
        <f>IF(A756="NA","",VLOOKUP(A756,'QAQC ID Reference Page'!A$2:G$10999,2,FALSE))</f>
        <v>OBS0822</v>
      </c>
      <c r="C756" s="20">
        <f>IF(A756="NA","",VLOOKUP(A756,'QAQC ID Reference Page'!A$2:G$10999,3,FALSE))</f>
        <v>44777</v>
      </c>
      <c r="D756" s="12">
        <f>IF(A756="NA","",VLOOKUP(A756,'QAQC ID Reference Page'!A$2:G$10999,4,FALSE))</f>
        <v>0.49027777777777776</v>
      </c>
      <c r="E756" s="3">
        <f>IF(A756="NA","",VLOOKUP(A756,'QAQC ID Reference Page'!A$2:G$10999,5,FALSE))</f>
        <v>1036</v>
      </c>
      <c r="F756" s="3" t="str">
        <f>IF(A756="NA","",VLOOKUP(A756,'QAQC ID Reference Page'!A$2:G$10999,6,FALSE))</f>
        <v>C4</v>
      </c>
      <c r="G756" s="3" t="str">
        <f>IF(A756="NA","",VLOOKUP(A756,'QAQC ID Reference Page'!A$2:G$10999,7,FALSE))</f>
        <v>S</v>
      </c>
      <c r="H756" s="21">
        <f>IF(A756="NA","",VLOOKUP(A756,'Water Data'!G$2:O$9999,2,FALSE))</f>
        <v>7.05</v>
      </c>
      <c r="I756" s="21">
        <f>IF(A756="NA","",VLOOKUP(A756,'Water Data'!G$2:O$9999,3,FALSE))</f>
        <v>28.9</v>
      </c>
      <c r="J756" s="26">
        <f>IF(A756="NA","",VLOOKUP(A756,'Water Data'!G$2:O$9999,4,FALSE))</f>
        <v>15.7</v>
      </c>
      <c r="K756" s="3">
        <f>IF(A756="NA","",VLOOKUP(A756,'Water Data'!G$2:O$9999,6,FALSE))</f>
        <v>8.01</v>
      </c>
      <c r="L756" s="3">
        <f>IF(A756="NA","",VLOOKUP(A756,'Water Data'!G$2:O$9999,9,FALSE))</f>
        <v>0</v>
      </c>
      <c r="M756" s="3" t="e">
        <f>IF(A756="NA","",VLOOKUP(A756,Nutrients!A$2:L$9999,8,FALSE))</f>
        <v>#N/A</v>
      </c>
      <c r="N756" s="3" t="e">
        <f>IF(A756="NA","",VLOOKUP(A756,Nutrients!A$2:L$9999,9,FALSE))</f>
        <v>#N/A</v>
      </c>
      <c r="O756" s="3" t="e">
        <f>IF(A756="NA","",VLOOKUP(A756,Nutrients!A$2:L$9999,10,FALSE))</f>
        <v>#N/A</v>
      </c>
      <c r="P756" s="3" t="e">
        <f>IF(A756="NA","",VLOOKUP(A756,Nutrients!A$2:L$9999,11,FALSE))</f>
        <v>#N/A</v>
      </c>
      <c r="Q756" s="21" t="e">
        <f>IF(A756="NA","",VLOOKUP(A756,Nutrients!A$2:L$9999,12,FALSE))</f>
        <v>#N/A</v>
      </c>
      <c r="R756" s="26">
        <f>IF(A756="NA","",VLOOKUP(A756,Chla!A$2:O$9999,15,FALSE))</f>
        <v>8.1568280000000009</v>
      </c>
      <c r="S756" s="3">
        <f>IF(A756="NA","",VLOOKUP(A756,TSS!A$2:L$9999,12,FALSE))</f>
        <v>36</v>
      </c>
      <c r="T756" s="21" t="e">
        <f>IF(A756="NA","",VLOOKUP(A756,PCN!A$2:Q$9999,11,FALSE))</f>
        <v>#N/A</v>
      </c>
      <c r="U756" s="21" t="e">
        <f>IF(A756="NA","",VLOOKUP(A756,PCN!A$2:Q$9999,12,FALSE))</f>
        <v>#N/A</v>
      </c>
      <c r="V756" s="21" t="e">
        <f>IF(A756="NA","",VLOOKUP(A756,PCN!A$2:Q$9999,14,FALSE))</f>
        <v>#N/A</v>
      </c>
      <c r="W756" s="21" t="e">
        <f>IF(A756="NA","",VLOOKUP(A756,PCN!A$2:Q$9999,15,FALSE))</f>
        <v>#N/A</v>
      </c>
      <c r="X756" s="21" t="e">
        <f>IF(A756="NA","",VLOOKUP(A756,TN_DOC!A$2:I$9999,8,FALSE))</f>
        <v>#N/A</v>
      </c>
      <c r="Y756" s="21" t="e">
        <f>IF(A756="NA","",VLOOKUP(A756,TN_DOC!A$2:I$9999,9,FALSE))</f>
        <v>#N/A</v>
      </c>
      <c r="Z756" s="3"/>
    </row>
    <row r="757" spans="1:26" x14ac:dyDescent="0.2">
      <c r="A757" s="3">
        <v>13019</v>
      </c>
      <c r="B757" s="10" t="str">
        <f>IF(A757="NA","",VLOOKUP(A757,'QAQC ID Reference Page'!A$2:G$10999,2,FALSE))</f>
        <v>OBS0822</v>
      </c>
      <c r="C757" s="20">
        <f>IF(A757="NA","",VLOOKUP(A757,'QAQC ID Reference Page'!A$2:G$10999,3,FALSE))</f>
        <v>44777</v>
      </c>
      <c r="D757" s="12">
        <f>IF(A757="NA","",VLOOKUP(A757,'QAQC ID Reference Page'!A$2:G$10999,4,FALSE))</f>
        <v>0.49027777777777776</v>
      </c>
      <c r="E757" s="3">
        <f>IF(A757="NA","",VLOOKUP(A757,'QAQC ID Reference Page'!A$2:G$10999,5,FALSE))</f>
        <v>1044</v>
      </c>
      <c r="F757" s="3" t="str">
        <f>IF(A757="NA","",VLOOKUP(A757,'QAQC ID Reference Page'!A$2:G$10999,6,FALSE))</f>
        <v>C4</v>
      </c>
      <c r="G757" s="3" t="str">
        <f>IF(A757="NA","",VLOOKUP(A757,'QAQC ID Reference Page'!A$2:G$10999,7,FALSE))</f>
        <v>B</v>
      </c>
      <c r="H757" s="21">
        <f>IF(A757="NA","",VLOOKUP(A757,'Water Data'!G$2:O$9999,2,FALSE))</f>
        <v>6.26</v>
      </c>
      <c r="I757" s="27">
        <f>IF(A757="NA","",VLOOKUP(A757,'Water Data'!G$2:O$9999,3,FALSE))</f>
        <v>29</v>
      </c>
      <c r="J757" s="3">
        <f>IF(A757="NA","",VLOOKUP(A757,'Water Data'!G$2:O$9999,4,FALSE))</f>
        <v>18.309999999999999</v>
      </c>
      <c r="K757" s="3">
        <f>IF(A757="NA","",VLOOKUP(A757,'Water Data'!G$2:O$9999,6,FALSE))</f>
        <v>7.95</v>
      </c>
      <c r="L757" s="3">
        <f>IF(A757="NA","",VLOOKUP(A757,'Water Data'!G$2:O$9999,9,FALSE))</f>
        <v>0</v>
      </c>
      <c r="M757" s="3" t="e">
        <f>IF(A757="NA","",VLOOKUP(A757,Nutrients!A$2:L$9999,8,FALSE))</f>
        <v>#N/A</v>
      </c>
      <c r="N757" s="3" t="e">
        <f>IF(A757="NA","",VLOOKUP(A757,Nutrients!A$2:L$9999,9,FALSE))</f>
        <v>#N/A</v>
      </c>
      <c r="O757" s="3" t="e">
        <f>IF(A757="NA","",VLOOKUP(A757,Nutrients!A$2:L$9999,10,FALSE))</f>
        <v>#N/A</v>
      </c>
      <c r="P757" s="3" t="e">
        <f>IF(A757="NA","",VLOOKUP(A757,Nutrients!A$2:L$9999,11,FALSE))</f>
        <v>#N/A</v>
      </c>
      <c r="Q757" s="21" t="e">
        <f>IF(A757="NA","",VLOOKUP(A757,Nutrients!A$2:L$9999,12,FALSE))</f>
        <v>#N/A</v>
      </c>
      <c r="R757" s="26">
        <f>IF(A757="NA","",VLOOKUP(A757,Chla!A$2:O$9999,15,FALSE))</f>
        <v>4.8912880000000003</v>
      </c>
      <c r="S757" s="3">
        <f>IF(A757="NA","",VLOOKUP(A757,TSS!A$2:L$9999,12,FALSE))</f>
        <v>24</v>
      </c>
      <c r="T757" s="21" t="e">
        <f>IF(A757="NA","",VLOOKUP(A757,PCN!A$2:Q$9999,11,FALSE))</f>
        <v>#N/A</v>
      </c>
      <c r="U757" s="21" t="e">
        <f>IF(A757="NA","",VLOOKUP(A757,PCN!A$2:Q$9999,12,FALSE))</f>
        <v>#N/A</v>
      </c>
      <c r="V757" s="21" t="e">
        <f>IF(A757="NA","",VLOOKUP(A757,PCN!A$2:Q$9999,14,FALSE))</f>
        <v>#N/A</v>
      </c>
      <c r="W757" s="21" t="e">
        <f>IF(A757="NA","",VLOOKUP(A757,PCN!A$2:Q$9999,15,FALSE))</f>
        <v>#N/A</v>
      </c>
      <c r="X757" s="21" t="e">
        <f>IF(A757="NA","",VLOOKUP(A757,TN_DOC!A$2:I$9999,8,FALSE))</f>
        <v>#N/A</v>
      </c>
      <c r="Y757" s="21" t="e">
        <f>IF(A757="NA","",VLOOKUP(A757,TN_DOC!A$2:I$9999,9,FALSE))</f>
        <v>#N/A</v>
      </c>
      <c r="Z757" s="3"/>
    </row>
    <row r="758" spans="1:26" x14ac:dyDescent="0.2">
      <c r="A758" s="3">
        <v>13012</v>
      </c>
      <c r="B758" s="10" t="str">
        <f>IF(A758="NA","",VLOOKUP(A758,'QAQC ID Reference Page'!A$2:G$10999,2,FALSE))</f>
        <v>OBS0822</v>
      </c>
      <c r="C758" s="20">
        <f>IF(A758="NA","",VLOOKUP(A758,'QAQC ID Reference Page'!A$2:G$10999,3,FALSE))</f>
        <v>44777</v>
      </c>
      <c r="D758" s="12">
        <f>IF(A758="NA","",VLOOKUP(A758,'QAQC ID Reference Page'!A$2:G$10999,4,FALSE))</f>
        <v>0.51666666666666672</v>
      </c>
      <c r="E758" s="3">
        <f>IF(A758="NA","",VLOOKUP(A758,'QAQC ID Reference Page'!A$2:G$10999,5,FALSE))</f>
        <v>1033</v>
      </c>
      <c r="F758" s="3" t="str">
        <f>IF(A758="NA","",VLOOKUP(A758,'QAQC ID Reference Page'!A$2:G$10999,6,FALSE))</f>
        <v>WFR</v>
      </c>
      <c r="G758" s="3" t="str">
        <f>IF(A758="NA","",VLOOKUP(A758,'QAQC ID Reference Page'!A$2:G$10999,7,FALSE))</f>
        <v>S</v>
      </c>
      <c r="H758" s="21">
        <f>IF(A758="NA","",VLOOKUP(A758,'Water Data'!G$2:O$9999,2,FALSE))</f>
        <v>5.98</v>
      </c>
      <c r="I758" s="21">
        <f>IF(A758="NA","",VLOOKUP(A758,'Water Data'!G$2:O$9999,3,FALSE))</f>
        <v>28.9</v>
      </c>
      <c r="J758" s="3">
        <f>IF(A758="NA","",VLOOKUP(A758,'Water Data'!G$2:O$9999,4,FALSE))</f>
        <v>13.87</v>
      </c>
      <c r="K758" s="3">
        <f>IF(A758="NA","",VLOOKUP(A758,'Water Data'!G$2:O$9999,6,FALSE))</f>
        <v>7.68</v>
      </c>
      <c r="L758" s="3">
        <f>IF(A758="NA","",VLOOKUP(A758,'Water Data'!G$2:O$9999,9,FALSE))</f>
        <v>0</v>
      </c>
      <c r="M758" s="3" t="e">
        <f>IF(A758="NA","",VLOOKUP(A758,Nutrients!A$2:L$9999,8,FALSE))</f>
        <v>#N/A</v>
      </c>
      <c r="N758" s="3" t="e">
        <f>IF(A758="NA","",VLOOKUP(A758,Nutrients!A$2:L$9999,9,FALSE))</f>
        <v>#N/A</v>
      </c>
      <c r="O758" s="3" t="e">
        <f>IF(A758="NA","",VLOOKUP(A758,Nutrients!A$2:L$9999,10,FALSE))</f>
        <v>#N/A</v>
      </c>
      <c r="P758" s="3" t="e">
        <f>IF(A758="NA","",VLOOKUP(A758,Nutrients!A$2:L$9999,11,FALSE))</f>
        <v>#N/A</v>
      </c>
      <c r="Q758" s="21" t="e">
        <f>IF(A758="NA","",VLOOKUP(A758,Nutrients!A$2:L$9999,12,FALSE))</f>
        <v>#N/A</v>
      </c>
      <c r="R758" s="26">
        <f>IF(A758="NA","",VLOOKUP(A758,Chla!A$2:O$9999,15,FALSE))</f>
        <v>11.74568</v>
      </c>
      <c r="S758" s="3">
        <f>IF(A758="NA","",VLOOKUP(A758,TSS!A$2:L$9999,12,FALSE))</f>
        <v>32</v>
      </c>
      <c r="T758" s="21" t="e">
        <f>IF(A758="NA","",VLOOKUP(A758,PCN!A$2:Q$9999,11,FALSE))</f>
        <v>#N/A</v>
      </c>
      <c r="U758" s="21" t="e">
        <f>IF(A758="NA","",VLOOKUP(A758,PCN!A$2:Q$9999,12,FALSE))</f>
        <v>#N/A</v>
      </c>
      <c r="V758" s="21" t="e">
        <f>IF(A758="NA","",VLOOKUP(A758,PCN!A$2:Q$9999,14,FALSE))</f>
        <v>#N/A</v>
      </c>
      <c r="W758" s="21" t="e">
        <f>IF(A758="NA","",VLOOKUP(A758,PCN!A$2:Q$9999,15,FALSE))</f>
        <v>#N/A</v>
      </c>
      <c r="X758" s="21" t="e">
        <f>IF(A758="NA","",VLOOKUP(A758,TN_DOC!A$2:I$9999,8,FALSE))</f>
        <v>#N/A</v>
      </c>
      <c r="Y758" s="21" t="e">
        <f>IF(A758="NA","",VLOOKUP(A758,TN_DOC!A$2:I$9999,9,FALSE))</f>
        <v>#N/A</v>
      </c>
      <c r="Z758" s="3"/>
    </row>
    <row r="759" spans="1:26" x14ac:dyDescent="0.2">
      <c r="A759" s="3">
        <v>13006</v>
      </c>
      <c r="B759" s="10" t="str">
        <f>IF(A759="NA","",VLOOKUP(A759,'QAQC ID Reference Page'!A$2:G$10999,2,FALSE))</f>
        <v>OBS0822</v>
      </c>
      <c r="C759" s="20">
        <f>IF(A759="NA","",VLOOKUP(A759,'QAQC ID Reference Page'!A$2:G$10999,3,FALSE))</f>
        <v>44777</v>
      </c>
      <c r="D759" s="12">
        <f>IF(A759="NA","",VLOOKUP(A759,'QAQC ID Reference Page'!A$2:G$10999,4,FALSE))</f>
        <v>0.52430555555555558</v>
      </c>
      <c r="E759" s="3">
        <f>IF(A759="NA","",VLOOKUP(A759,'QAQC ID Reference Page'!A$2:G$10999,5,FALSE))</f>
        <v>1025</v>
      </c>
      <c r="F759" s="3" t="str">
        <f>IF(A759="NA","",VLOOKUP(A759,'QAQC ID Reference Page'!A$2:G$10999,6,FALSE))</f>
        <v>BLB</v>
      </c>
      <c r="G759" s="3" t="str">
        <f>IF(A759="NA","",VLOOKUP(A759,'QAQC ID Reference Page'!A$2:G$10999,7,FALSE))</f>
        <v>S</v>
      </c>
      <c r="H759" s="21">
        <f>IF(A759="NA","",VLOOKUP(A759,'Water Data'!G$2:O$9999,2,FALSE))</f>
        <v>7.09</v>
      </c>
      <c r="I759" s="27">
        <f>IF(A759="NA","",VLOOKUP(A759,'Water Data'!G$2:O$9999,3,FALSE))</f>
        <v>29</v>
      </c>
      <c r="J759" s="3">
        <f>IF(A759="NA","",VLOOKUP(A759,'Water Data'!G$2:O$9999,4,FALSE))</f>
        <v>17.48</v>
      </c>
      <c r="K759" s="3">
        <f>IF(A759="NA","",VLOOKUP(A759,'Water Data'!G$2:O$9999,6,FALSE))</f>
        <v>7.97</v>
      </c>
      <c r="L759" s="3">
        <f>IF(A759="NA","",VLOOKUP(A759,'Water Data'!G$2:O$9999,9,FALSE))</f>
        <v>0</v>
      </c>
      <c r="M759" s="3" t="e">
        <f>IF(A759="NA","",VLOOKUP(A759,Nutrients!A$2:L$9999,8,FALSE))</f>
        <v>#N/A</v>
      </c>
      <c r="N759" s="3" t="e">
        <f>IF(A759="NA","",VLOOKUP(A759,Nutrients!A$2:L$9999,9,FALSE))</f>
        <v>#N/A</v>
      </c>
      <c r="O759" s="3" t="e">
        <f>IF(A759="NA","",VLOOKUP(A759,Nutrients!A$2:L$9999,10,FALSE))</f>
        <v>#N/A</v>
      </c>
      <c r="P759" s="3" t="e">
        <f>IF(A759="NA","",VLOOKUP(A759,Nutrients!A$2:L$9999,11,FALSE))</f>
        <v>#N/A</v>
      </c>
      <c r="Q759" s="21" t="e">
        <f>IF(A759="NA","",VLOOKUP(A759,Nutrients!A$2:L$9999,12,FALSE))</f>
        <v>#N/A</v>
      </c>
      <c r="R759" s="26">
        <f>IF(A759="NA","",VLOOKUP(A759,Chla!A$2:O$9999,15,FALSE))</f>
        <v>9.4935159999999978</v>
      </c>
      <c r="S759" s="3">
        <f>IF(A759="NA","",VLOOKUP(A759,TSS!A$2:L$9999,12,FALSE))</f>
        <v>36</v>
      </c>
      <c r="T759" s="21" t="e">
        <f>IF(A759="NA","",VLOOKUP(A759,PCN!A$2:Q$9999,11,FALSE))</f>
        <v>#N/A</v>
      </c>
      <c r="U759" s="21" t="e">
        <f>IF(A759="NA","",VLOOKUP(A759,PCN!A$2:Q$9999,12,FALSE))</f>
        <v>#N/A</v>
      </c>
      <c r="V759" s="21" t="e">
        <f>IF(A759="NA","",VLOOKUP(A759,PCN!A$2:Q$9999,14,FALSE))</f>
        <v>#N/A</v>
      </c>
      <c r="W759" s="21" t="e">
        <f>IF(A759="NA","",VLOOKUP(A759,PCN!A$2:Q$9999,15,FALSE))</f>
        <v>#N/A</v>
      </c>
      <c r="X759" s="21" t="e">
        <f>IF(A759="NA","",VLOOKUP(A759,TN_DOC!A$2:I$9999,8,FALSE))</f>
        <v>#N/A</v>
      </c>
      <c r="Y759" s="21" t="e">
        <f>IF(A759="NA","",VLOOKUP(A759,TN_DOC!A$2:I$9999,9,FALSE))</f>
        <v>#N/A</v>
      </c>
      <c r="Z759" s="3"/>
    </row>
    <row r="760" spans="1:26" x14ac:dyDescent="0.2">
      <c r="A760" s="3">
        <v>13002</v>
      </c>
      <c r="B760" s="10" t="str">
        <f>IF(A760="NA","",VLOOKUP(A760,'QAQC ID Reference Page'!A$2:G$10999,2,FALSE))</f>
        <v>OBS0822</v>
      </c>
      <c r="C760" s="20">
        <f>IF(A760="NA","",VLOOKUP(A760,'QAQC ID Reference Page'!A$2:G$10999,3,FALSE))</f>
        <v>44777</v>
      </c>
      <c r="D760" s="12">
        <f>IF(A760="NA","",VLOOKUP(A760,'QAQC ID Reference Page'!A$2:G$10999,4,FALSE))</f>
        <v>0.54166666666666663</v>
      </c>
      <c r="E760" s="3">
        <f>IF(A760="NA","",VLOOKUP(A760,'QAQC ID Reference Page'!A$2:G$10999,5,FALSE))</f>
        <v>1041</v>
      </c>
      <c r="F760" s="3" t="str">
        <f>IF(A760="NA","",VLOOKUP(A760,'QAQC ID Reference Page'!A$2:G$10999,6,FALSE))</f>
        <v>E1</v>
      </c>
      <c r="G760" s="3" t="str">
        <f>IF(A760="NA","",VLOOKUP(A760,'QAQC ID Reference Page'!A$2:G$10999,7,FALSE))</f>
        <v>S</v>
      </c>
      <c r="H760" s="21">
        <f>IF(A760="NA","",VLOOKUP(A760,'Water Data'!G$2:O$9999,2,FALSE))</f>
        <v>6.96</v>
      </c>
      <c r="I760" s="21">
        <f>IF(A760="NA","",VLOOKUP(A760,'Water Data'!G$2:O$9999,3,FALSE))</f>
        <v>29.1</v>
      </c>
      <c r="J760" s="3">
        <f>IF(A760="NA","",VLOOKUP(A760,'Water Data'!G$2:O$9999,4,FALSE))</f>
        <v>17.03</v>
      </c>
      <c r="K760" s="3">
        <f>IF(A760="NA","",VLOOKUP(A760,'Water Data'!G$2:O$9999,6,FALSE))</f>
        <v>7.67</v>
      </c>
      <c r="L760" s="3">
        <f>IF(A760="NA","",VLOOKUP(A760,'Water Data'!G$2:O$9999,9,FALSE))</f>
        <v>0</v>
      </c>
      <c r="M760" s="3" t="e">
        <f>IF(A760="NA","",VLOOKUP(A760,Nutrients!A$2:L$9999,8,FALSE))</f>
        <v>#N/A</v>
      </c>
      <c r="N760" s="3" t="e">
        <f>IF(A760="NA","",VLOOKUP(A760,Nutrients!A$2:L$9999,9,FALSE))</f>
        <v>#N/A</v>
      </c>
      <c r="O760" s="3" t="e">
        <f>IF(A760="NA","",VLOOKUP(A760,Nutrients!A$2:L$9999,10,FALSE))</f>
        <v>#N/A</v>
      </c>
      <c r="P760" s="3" t="e">
        <f>IF(A760="NA","",VLOOKUP(A760,Nutrients!A$2:L$9999,11,FALSE))</f>
        <v>#N/A</v>
      </c>
      <c r="Q760" s="21" t="e">
        <f>IF(A760="NA","",VLOOKUP(A760,Nutrients!A$2:L$9999,12,FALSE))</f>
        <v>#N/A</v>
      </c>
      <c r="R760" s="26">
        <f>IF(A760="NA","",VLOOKUP(A760,Chla!A$2:O$9999,15,FALSE))</f>
        <v>6.1858640000000005</v>
      </c>
      <c r="S760" s="3">
        <f>IF(A760="NA","",VLOOKUP(A760,TSS!A$2:L$9999,12,FALSE))</f>
        <v>20</v>
      </c>
      <c r="T760" s="21" t="e">
        <f>IF(A760="NA","",VLOOKUP(A760,PCN!A$2:Q$9999,11,FALSE))</f>
        <v>#N/A</v>
      </c>
      <c r="U760" s="21" t="e">
        <f>IF(A760="NA","",VLOOKUP(A760,PCN!A$2:Q$9999,12,FALSE))</f>
        <v>#N/A</v>
      </c>
      <c r="V760" s="21" t="e">
        <f>IF(A760="NA","",VLOOKUP(A760,PCN!A$2:Q$9999,14,FALSE))</f>
        <v>#N/A</v>
      </c>
      <c r="W760" s="21" t="e">
        <f>IF(A760="NA","",VLOOKUP(A760,PCN!A$2:Q$9999,15,FALSE))</f>
        <v>#N/A</v>
      </c>
      <c r="X760" s="21" t="e">
        <f>IF(A760="NA","",VLOOKUP(A760,TN_DOC!A$2:I$9999,8,FALSE))</f>
        <v>#N/A</v>
      </c>
      <c r="Y760" s="21" t="e">
        <f>IF(A760="NA","",VLOOKUP(A760,TN_DOC!A$2:I$9999,9,FALSE))</f>
        <v>#N/A</v>
      </c>
      <c r="Z760" s="3"/>
    </row>
    <row r="761" spans="1:26" x14ac:dyDescent="0.2">
      <c r="A761" s="3">
        <v>13005</v>
      </c>
      <c r="B761" s="10" t="str">
        <f>IF(A761="NA","",VLOOKUP(A761,'QAQC ID Reference Page'!A$2:G$10999,2,FALSE))</f>
        <v>OBS0822</v>
      </c>
      <c r="C761" s="20">
        <f>IF(A761="NA","",VLOOKUP(A761,'QAQC ID Reference Page'!A$2:G$10999,3,FALSE))</f>
        <v>44777</v>
      </c>
      <c r="D761" s="12">
        <f>IF(A761="NA","",VLOOKUP(A761,'QAQC ID Reference Page'!A$2:G$10999,4,FALSE))</f>
        <v>0.56666666666666665</v>
      </c>
      <c r="E761" s="3">
        <f>IF(A761="NA","",VLOOKUP(A761,'QAQC ID Reference Page'!A$2:G$10999,5,FALSE))</f>
        <v>1001</v>
      </c>
      <c r="F761" s="3" t="str">
        <f>IF(A761="NA","",VLOOKUP(A761,'QAQC ID Reference Page'!A$2:G$10999,6,FALSE))</f>
        <v>C1</v>
      </c>
      <c r="G761" s="3" t="str">
        <f>IF(A761="NA","",VLOOKUP(A761,'QAQC ID Reference Page'!A$2:G$10999,7,FALSE))</f>
        <v>S</v>
      </c>
      <c r="H761" s="21">
        <f>IF(A761="NA","",VLOOKUP(A761,'Water Data'!G$2:O$9999,2,FALSE))</f>
        <v>7.27</v>
      </c>
      <c r="I761" s="21">
        <f>IF(A761="NA","",VLOOKUP(A761,'Water Data'!G$2:O$9999,3,FALSE))</f>
        <v>30.2</v>
      </c>
      <c r="J761" s="3">
        <f>IF(A761="NA","",VLOOKUP(A761,'Water Data'!G$2:O$9999,4,FALSE))</f>
        <v>23.58</v>
      </c>
      <c r="K761" s="3">
        <f>IF(A761="NA","",VLOOKUP(A761,'Water Data'!G$2:O$9999,6,FALSE))</f>
        <v>8.16</v>
      </c>
      <c r="L761" s="3">
        <f>IF(A761="NA","",VLOOKUP(A761,'Water Data'!G$2:O$9999,9,FALSE))</f>
        <v>0</v>
      </c>
      <c r="M761" s="3" t="e">
        <f>IF(A761="NA","",VLOOKUP(A761,Nutrients!A$2:L$9999,8,FALSE))</f>
        <v>#N/A</v>
      </c>
      <c r="N761" s="3" t="e">
        <f>IF(A761="NA","",VLOOKUP(A761,Nutrients!A$2:L$9999,9,FALSE))</f>
        <v>#N/A</v>
      </c>
      <c r="O761" s="3" t="e">
        <f>IF(A761="NA","",VLOOKUP(A761,Nutrients!A$2:L$9999,10,FALSE))</f>
        <v>#N/A</v>
      </c>
      <c r="P761" s="3" t="e">
        <f>IF(A761="NA","",VLOOKUP(A761,Nutrients!A$2:L$9999,11,FALSE))</f>
        <v>#N/A</v>
      </c>
      <c r="Q761" s="21" t="e">
        <f>IF(A761="NA","",VLOOKUP(A761,Nutrients!A$2:L$9999,12,FALSE))</f>
        <v>#N/A</v>
      </c>
      <c r="R761" s="26">
        <f>IF(A761="NA","",VLOOKUP(A761,Chla!A$2:O$9999,15,FALSE))</f>
        <v>12.026091999999998</v>
      </c>
      <c r="S761" s="3">
        <f>IF(A761="NA","",VLOOKUP(A761,TSS!A$2:L$9999,12,FALSE))</f>
        <v>16</v>
      </c>
      <c r="T761" s="21" t="e">
        <f>IF(A761="NA","",VLOOKUP(A761,PCN!A$2:Q$9999,11,FALSE))</f>
        <v>#N/A</v>
      </c>
      <c r="U761" s="21" t="e">
        <f>IF(A761="NA","",VLOOKUP(A761,PCN!A$2:Q$9999,12,FALSE))</f>
        <v>#N/A</v>
      </c>
      <c r="V761" s="21" t="e">
        <f>IF(A761="NA","",VLOOKUP(A761,PCN!A$2:Q$9999,14,FALSE))</f>
        <v>#N/A</v>
      </c>
      <c r="W761" s="21" t="e">
        <f>IF(A761="NA","",VLOOKUP(A761,PCN!A$2:Q$9999,15,FALSE))</f>
        <v>#N/A</v>
      </c>
      <c r="X761" s="21" t="e">
        <f>IF(A761="NA","",VLOOKUP(A761,TN_DOC!A$2:I$9999,8,FALSE))</f>
        <v>#N/A</v>
      </c>
      <c r="Y761" s="21" t="e">
        <f>IF(A761="NA","",VLOOKUP(A761,TN_DOC!A$2:I$9999,9,FALSE))</f>
        <v>#N/A</v>
      </c>
      <c r="Z761" s="3"/>
    </row>
    <row r="762" spans="1:26" x14ac:dyDescent="0.2">
      <c r="A762" s="3">
        <v>13001</v>
      </c>
      <c r="B762" s="10" t="str">
        <f>IF(A762="NA","",VLOOKUP(A762,'QAQC ID Reference Page'!A$2:G$10999,2,FALSE))</f>
        <v>OBS0822</v>
      </c>
      <c r="C762" s="20">
        <f>IF(A762="NA","",VLOOKUP(A762,'QAQC ID Reference Page'!A$2:G$10999,3,FALSE))</f>
        <v>44777</v>
      </c>
      <c r="D762" s="12">
        <f>IF(A762="NA","",VLOOKUP(A762,'QAQC ID Reference Page'!A$2:G$10999,4,FALSE))</f>
        <v>0.5805555555555556</v>
      </c>
      <c r="E762" s="3">
        <f>IF(A762="NA","",VLOOKUP(A762,'QAQC ID Reference Page'!A$2:G$10999,5,FALSE))</f>
        <v>1012</v>
      </c>
      <c r="F762" s="3" t="str">
        <f>IF(A762="NA","",VLOOKUP(A762,'QAQC ID Reference Page'!A$2:G$10999,6,FALSE))</f>
        <v>B1</v>
      </c>
      <c r="G762" s="3" t="str">
        <f>IF(A762="NA","",VLOOKUP(A762,'QAQC ID Reference Page'!A$2:G$10999,7,FALSE))</f>
        <v>S</v>
      </c>
      <c r="H762" s="21">
        <f>IF(A762="NA","",VLOOKUP(A762,'Water Data'!G$2:O$9999,2,FALSE))</f>
        <v>7.49</v>
      </c>
      <c r="I762" s="21">
        <f>IF(A762="NA","",VLOOKUP(A762,'Water Data'!G$2:O$9999,3,FALSE))</f>
        <v>30.8</v>
      </c>
      <c r="J762" s="3">
        <f>IF(A762="NA","",VLOOKUP(A762,'Water Data'!G$2:O$9999,4,FALSE))</f>
        <v>25.87</v>
      </c>
      <c r="K762" s="3">
        <f>IF(A762="NA","",VLOOKUP(A762,'Water Data'!G$2:O$9999,6,FALSE))</f>
        <v>8.17</v>
      </c>
      <c r="L762" s="3">
        <f>IF(A762="NA","",VLOOKUP(A762,'Water Data'!G$2:O$9999,9,FALSE))</f>
        <v>0</v>
      </c>
      <c r="M762" s="3" t="e">
        <f>IF(A762="NA","",VLOOKUP(A762,Nutrients!A$2:L$9999,8,FALSE))</f>
        <v>#N/A</v>
      </c>
      <c r="N762" s="3" t="e">
        <f>IF(A762="NA","",VLOOKUP(A762,Nutrients!A$2:L$9999,9,FALSE))</f>
        <v>#N/A</v>
      </c>
      <c r="O762" s="3" t="e">
        <f>IF(A762="NA","",VLOOKUP(A762,Nutrients!A$2:L$9999,10,FALSE))</f>
        <v>#N/A</v>
      </c>
      <c r="P762" s="3" t="e">
        <f>IF(A762="NA","",VLOOKUP(A762,Nutrients!A$2:L$9999,11,FALSE))</f>
        <v>#N/A</v>
      </c>
      <c r="Q762" s="21" t="e">
        <f>IF(A762="NA","",VLOOKUP(A762,Nutrients!A$2:L$9999,12,FALSE))</f>
        <v>#N/A</v>
      </c>
      <c r="R762" s="26">
        <f>IF(A762="NA","",VLOOKUP(A762,Chla!A$2:O$9999,15,FALSE))</f>
        <v>3.2572400000000004</v>
      </c>
      <c r="S762" s="3">
        <f>IF(A762="NA","",VLOOKUP(A762,TSS!A$2:L$9999,12,FALSE))</f>
        <v>20</v>
      </c>
      <c r="T762" s="21" t="e">
        <f>IF(A762="NA","",VLOOKUP(A762,PCN!A$2:Q$9999,11,FALSE))</f>
        <v>#N/A</v>
      </c>
      <c r="U762" s="21" t="e">
        <f>IF(A762="NA","",VLOOKUP(A762,PCN!A$2:Q$9999,12,FALSE))</f>
        <v>#N/A</v>
      </c>
      <c r="V762" s="21" t="e">
        <f>IF(A762="NA","",VLOOKUP(A762,PCN!A$2:Q$9999,14,FALSE))</f>
        <v>#N/A</v>
      </c>
      <c r="W762" s="21" t="e">
        <f>IF(A762="NA","",VLOOKUP(A762,PCN!A$2:Q$9999,15,FALSE))</f>
        <v>#N/A</v>
      </c>
      <c r="X762" s="21" t="e">
        <f>IF(A762="NA","",VLOOKUP(A762,TN_DOC!A$2:I$9999,8,FALSE))</f>
        <v>#N/A</v>
      </c>
      <c r="Y762" s="21" t="e">
        <f>IF(A762="NA","",VLOOKUP(A762,TN_DOC!A$2:I$9999,9,FALSE))</f>
        <v>#N/A</v>
      </c>
      <c r="Z762" s="3"/>
    </row>
    <row r="763" spans="1:26" x14ac:dyDescent="0.2">
      <c r="A763" s="3">
        <v>13003</v>
      </c>
      <c r="B763" s="10" t="str">
        <f>IF(A763="NA","",VLOOKUP(A763,'QAQC ID Reference Page'!A$2:G$10999,2,FALSE))</f>
        <v>OBS0822</v>
      </c>
      <c r="C763" s="20">
        <f>IF(A763="NA","",VLOOKUP(A763,'QAQC ID Reference Page'!A$2:G$10999,3,FALSE))</f>
        <v>44777</v>
      </c>
      <c r="D763" s="12">
        <f>IF(A763="NA","",VLOOKUP(A763,'QAQC ID Reference Page'!A$2:G$10999,4,FALSE))</f>
        <v>0.60277777777777775</v>
      </c>
      <c r="E763" s="3">
        <f>IF(A763="NA","",VLOOKUP(A763,'QAQC ID Reference Page'!A$2:G$10999,5,FALSE))</f>
        <v>1011</v>
      </c>
      <c r="F763" s="3" t="str">
        <f>IF(A763="NA","",VLOOKUP(A763,'QAQC ID Reference Page'!A$2:G$10999,6,FALSE))</f>
        <v>B4</v>
      </c>
      <c r="G763" s="3" t="str">
        <f>IF(A763="NA","",VLOOKUP(A763,'QAQC ID Reference Page'!A$2:G$10999,7,FALSE))</f>
        <v>S</v>
      </c>
      <c r="H763" s="21">
        <f>IF(A763="NA","",VLOOKUP(A763,'Water Data'!G$2:O$9999,2,FALSE))</f>
        <v>7.86</v>
      </c>
      <c r="I763" s="21">
        <f>IF(A763="NA","",VLOOKUP(A763,'Water Data'!G$2:O$9999,3,FALSE))</f>
        <v>30.3</v>
      </c>
      <c r="J763" s="3">
        <f>IF(A763="NA","",VLOOKUP(A763,'Water Data'!G$2:O$9999,4,FALSE))</f>
        <v>18.149999999999999</v>
      </c>
      <c r="K763" s="3">
        <f>IF(A763="NA","",VLOOKUP(A763,'Water Data'!G$2:O$9999,6,FALSE))</f>
        <v>8.18</v>
      </c>
      <c r="L763" s="3">
        <f>IF(A763="NA","",VLOOKUP(A763,'Water Data'!G$2:O$9999,9,FALSE))</f>
        <v>0</v>
      </c>
      <c r="M763" s="3" t="e">
        <f>IF(A763="NA","",VLOOKUP(A763,Nutrients!A$2:L$9999,8,FALSE))</f>
        <v>#N/A</v>
      </c>
      <c r="N763" s="3" t="e">
        <f>IF(A763="NA","",VLOOKUP(A763,Nutrients!A$2:L$9999,9,FALSE))</f>
        <v>#N/A</v>
      </c>
      <c r="O763" s="3" t="e">
        <f>IF(A763="NA","",VLOOKUP(A763,Nutrients!A$2:L$9999,10,FALSE))</f>
        <v>#N/A</v>
      </c>
      <c r="P763" s="3" t="e">
        <f>IF(A763="NA","",VLOOKUP(A763,Nutrients!A$2:L$9999,11,FALSE))</f>
        <v>#N/A</v>
      </c>
      <c r="Q763" s="21" t="e">
        <f>IF(A763="NA","",VLOOKUP(A763,Nutrients!A$2:L$9999,12,FALSE))</f>
        <v>#N/A</v>
      </c>
      <c r="R763" s="26">
        <f>IF(A763="NA","",VLOOKUP(A763,Chla!A$2:O$9999,15,FALSE))</f>
        <v>3.1998160000000002</v>
      </c>
      <c r="S763" s="3">
        <f>IF(A763="NA","",VLOOKUP(A763,TSS!A$2:L$9999,12,FALSE))</f>
        <v>12</v>
      </c>
      <c r="T763" s="21" t="e">
        <f>IF(A763="NA","",VLOOKUP(A763,PCN!A$2:Q$9999,11,FALSE))</f>
        <v>#N/A</v>
      </c>
      <c r="U763" s="21" t="e">
        <f>IF(A763="NA","",VLOOKUP(A763,PCN!A$2:Q$9999,12,FALSE))</f>
        <v>#N/A</v>
      </c>
      <c r="V763" s="21" t="e">
        <f>IF(A763="NA","",VLOOKUP(A763,PCN!A$2:Q$9999,14,FALSE))</f>
        <v>#N/A</v>
      </c>
      <c r="W763" s="21" t="e">
        <f>IF(A763="NA","",VLOOKUP(A763,PCN!A$2:Q$9999,15,FALSE))</f>
        <v>#N/A</v>
      </c>
      <c r="X763" s="21" t="e">
        <f>IF(A763="NA","",VLOOKUP(A763,TN_DOC!A$2:I$9999,8,FALSE))</f>
        <v>#N/A</v>
      </c>
      <c r="Y763" s="21" t="e">
        <f>IF(A763="NA","",VLOOKUP(A763,TN_DOC!A$2:I$9999,9,FALSE))</f>
        <v>#N/A</v>
      </c>
      <c r="Z763" s="3"/>
    </row>
    <row r="764" spans="1:26" x14ac:dyDescent="0.2">
      <c r="A764" s="3">
        <v>13004</v>
      </c>
      <c r="B764" s="10" t="str">
        <f>IF(A764="NA","",VLOOKUP(A764,'QAQC ID Reference Page'!A$2:G$10999,2,FALSE))</f>
        <v>OBS0822</v>
      </c>
      <c r="C764" s="20">
        <f>IF(A764="NA","",VLOOKUP(A764,'QAQC ID Reference Page'!A$2:G$10999,3,FALSE))</f>
        <v>44777</v>
      </c>
      <c r="D764" s="12">
        <f>IF(A764="NA","",VLOOKUP(A764,'QAQC ID Reference Page'!A$2:G$10999,4,FALSE))</f>
        <v>0.60277777777777775</v>
      </c>
      <c r="E764" s="3">
        <f>IF(A764="NA","",VLOOKUP(A764,'QAQC ID Reference Page'!A$2:G$10999,5,FALSE))</f>
        <v>1040</v>
      </c>
      <c r="F764" s="3" t="str">
        <f>IF(A764="NA","",VLOOKUP(A764,'QAQC ID Reference Page'!A$2:G$10999,6,FALSE))</f>
        <v>B4</v>
      </c>
      <c r="G764" s="3" t="str">
        <f>IF(A764="NA","",VLOOKUP(A764,'QAQC ID Reference Page'!A$2:G$10999,7,FALSE))</f>
        <v>B</v>
      </c>
      <c r="H764" s="21">
        <f>IF(A764="NA","",VLOOKUP(A764,'Water Data'!G$2:O$9999,2,FALSE))</f>
        <v>6.94</v>
      </c>
      <c r="I764" s="21">
        <f>IF(A764="NA","",VLOOKUP(A764,'Water Data'!G$2:O$9999,3,FALSE))</f>
        <v>29.4</v>
      </c>
      <c r="J764" s="3">
        <f>IF(A764="NA","",VLOOKUP(A764,'Water Data'!G$2:O$9999,4,FALSE))</f>
        <v>22.01</v>
      </c>
      <c r="K764" s="3">
        <f>IF(A764="NA","",VLOOKUP(A764,'Water Data'!G$2:O$9999,6,FALSE))</f>
        <v>8.1199999999999992</v>
      </c>
      <c r="L764" s="3">
        <f>IF(A764="NA","",VLOOKUP(A764,'Water Data'!G$2:O$9999,9,FALSE))</f>
        <v>0</v>
      </c>
      <c r="M764" s="3" t="e">
        <f>IF(A764="NA","",VLOOKUP(A764,Nutrients!A$2:L$9999,8,FALSE))</f>
        <v>#N/A</v>
      </c>
      <c r="N764" s="3" t="e">
        <f>IF(A764="NA","",VLOOKUP(A764,Nutrients!A$2:L$9999,9,FALSE))</f>
        <v>#N/A</v>
      </c>
      <c r="O764" s="3" t="e">
        <f>IF(A764="NA","",VLOOKUP(A764,Nutrients!A$2:L$9999,10,FALSE))</f>
        <v>#N/A</v>
      </c>
      <c r="P764" s="3" t="e">
        <f>IF(A764="NA","",VLOOKUP(A764,Nutrients!A$2:L$9999,11,FALSE))</f>
        <v>#N/A</v>
      </c>
      <c r="Q764" s="21" t="e">
        <f>IF(A764="NA","",VLOOKUP(A764,Nutrients!A$2:L$9999,12,FALSE))</f>
        <v>#N/A</v>
      </c>
      <c r="R764" s="26">
        <f>IF(A764="NA","",VLOOKUP(A764,Chla!A$2:O$9999,15,FALSE))</f>
        <v>3.3842239999999997</v>
      </c>
      <c r="S764" s="3">
        <f>IF(A764="NA","",VLOOKUP(A764,TSS!A$2:L$9999,12,FALSE))</f>
        <v>32</v>
      </c>
      <c r="T764" s="21" t="e">
        <f>IF(A764="NA","",VLOOKUP(A764,PCN!A$2:Q$9999,11,FALSE))</f>
        <v>#N/A</v>
      </c>
      <c r="U764" s="21" t="e">
        <f>IF(A764="NA","",VLOOKUP(A764,PCN!A$2:Q$9999,12,FALSE))</f>
        <v>#N/A</v>
      </c>
      <c r="V764" s="21" t="e">
        <f>IF(A764="NA","",VLOOKUP(A764,PCN!A$2:Q$9999,14,FALSE))</f>
        <v>#N/A</v>
      </c>
      <c r="W764" s="21" t="e">
        <f>IF(A764="NA","",VLOOKUP(A764,PCN!A$2:Q$9999,15,FALSE))</f>
        <v>#N/A</v>
      </c>
      <c r="X764" s="21" t="e">
        <f>IF(A764="NA","",VLOOKUP(A764,TN_DOC!A$2:I$9999,8,FALSE))</f>
        <v>#N/A</v>
      </c>
      <c r="Y764" s="21" t="e">
        <f>IF(A764="NA","",VLOOKUP(A764,TN_DOC!A$2:I$9999,9,FALSE))</f>
        <v>#N/A</v>
      </c>
      <c r="Z764" s="3"/>
    </row>
    <row r="765" spans="1:26" x14ac:dyDescent="0.2">
      <c r="A765" s="29">
        <v>13022</v>
      </c>
      <c r="B765" s="10" t="str">
        <f>IF(A765="NA","",VLOOKUP(A765,'QAQC ID Reference Page'!A$2:G$10999,2,FALSE))</f>
        <v>OBS0822</v>
      </c>
      <c r="C765" s="20">
        <f>IF(A765="NA","",VLOOKUP(A765,'QAQC ID Reference Page'!A$2:G$10999,3,FALSE))</f>
        <v>44778</v>
      </c>
      <c r="D765" s="12">
        <f>IF(A765="NA","",VLOOKUP(A765,'QAQC ID Reference Page'!A$2:G$10999,4,FALSE))</f>
        <v>0.28263888888888888</v>
      </c>
      <c r="E765" s="3">
        <f>IF(A765="NA","",VLOOKUP(A765,'QAQC ID Reference Page'!A$2:G$10999,5,FALSE))</f>
        <v>1015</v>
      </c>
      <c r="F765" s="3" t="str">
        <f>IF(A765="NA","",VLOOKUP(A765,'QAQC ID Reference Page'!A$2:G$10999,6,FALSE))</f>
        <v>EFR</v>
      </c>
      <c r="G765" s="3" t="str">
        <f>IF(A765="NA","",VLOOKUP(A765,'QAQC ID Reference Page'!A$2:G$10999,7,FALSE))</f>
        <v>S</v>
      </c>
      <c r="H765" s="21">
        <f>IF(A765="NA","",VLOOKUP(A765,'Water Data'!G$2:O$9999,2,FALSE))</f>
        <v>5.92</v>
      </c>
      <c r="I765" s="21">
        <f>IF(A765="NA","",VLOOKUP(A765,'Water Data'!G$2:O$9999,3,FALSE))</f>
        <v>28.6</v>
      </c>
      <c r="J765" s="3">
        <f>IF(A765="NA","",VLOOKUP(A765,'Water Data'!G$2:O$9999,4,FALSE))</f>
        <v>2.83</v>
      </c>
      <c r="K765" s="3">
        <f>IF(A765="NA","",VLOOKUP(A765,'Water Data'!G$2:O$9999,6,FALSE))</f>
        <v>7.35</v>
      </c>
      <c r="L765" s="3">
        <f>IF(A765="NA","",VLOOKUP(A765,'Water Data'!G$2:O$9999,9,FALSE))</f>
        <v>0</v>
      </c>
      <c r="M765" s="3" t="e">
        <f>IF(A765="NA","",VLOOKUP(A765,Nutrients!A$2:L$9999,8,FALSE))</f>
        <v>#N/A</v>
      </c>
      <c r="N765" s="3" t="e">
        <f>IF(A765="NA","",VLOOKUP(A765,Nutrients!A$2:L$9999,9,FALSE))</f>
        <v>#N/A</v>
      </c>
      <c r="O765" s="3" t="e">
        <f>IF(A765="NA","",VLOOKUP(A765,Nutrients!A$2:L$9999,10,FALSE))</f>
        <v>#N/A</v>
      </c>
      <c r="P765" s="3" t="e">
        <f>IF(A765="NA","",VLOOKUP(A765,Nutrients!A$2:L$9999,11,FALSE))</f>
        <v>#N/A</v>
      </c>
      <c r="Q765" s="21" t="e">
        <f>IF(A765="NA","",VLOOKUP(A765,Nutrients!A$2:L$9999,12,FALSE))</f>
        <v>#N/A</v>
      </c>
      <c r="R765" s="26">
        <f>IF(A765="NA","",VLOOKUP(A765,Chla!A$2:O$9999,15,FALSE))</f>
        <v>16.306519999999999</v>
      </c>
      <c r="S765" s="3">
        <f>IF(A765="NA","",VLOOKUP(A765,TSS!A$2:L$9999,12,FALSE))</f>
        <v>12</v>
      </c>
      <c r="T765" s="21" t="e">
        <f>IF(A765="NA","",VLOOKUP(A765,PCN!A$2:Q$9999,11,FALSE))</f>
        <v>#N/A</v>
      </c>
      <c r="U765" s="21" t="e">
        <f>IF(A765="NA","",VLOOKUP(A765,PCN!A$2:Q$9999,12,FALSE))</f>
        <v>#N/A</v>
      </c>
      <c r="V765" s="21" t="e">
        <f>IF(A765="NA","",VLOOKUP(A765,PCN!A$2:Q$9999,14,FALSE))</f>
        <v>#N/A</v>
      </c>
      <c r="W765" s="21" t="e">
        <f>IF(A765="NA","",VLOOKUP(A765,PCN!A$2:Q$9999,15,FALSE))</f>
        <v>#N/A</v>
      </c>
      <c r="X765" s="21" t="e">
        <f>IF(A765="NA","",VLOOKUP(A765,TN_DOC!A$2:I$9999,8,FALSE))</f>
        <v>#N/A</v>
      </c>
      <c r="Y765" s="21" t="e">
        <f>IF(A765="NA","",VLOOKUP(A765,TN_DOC!A$2:I$9999,9,FALSE))</f>
        <v>#N/A</v>
      </c>
      <c r="Z765" s="3"/>
    </row>
    <row r="766" spans="1:26" x14ac:dyDescent="0.2">
      <c r="A766" s="3">
        <v>13020</v>
      </c>
      <c r="B766" s="10" t="str">
        <f>IF(A766="NA","",VLOOKUP(A766,'QAQC ID Reference Page'!A$2:G$10999,2,FALSE))</f>
        <v>OBS0822</v>
      </c>
      <c r="C766" s="20">
        <f>IF(A766="NA","",VLOOKUP(A766,'QAQC ID Reference Page'!A$2:G$10999,3,FALSE))</f>
        <v>44778</v>
      </c>
      <c r="D766" s="12">
        <f>IF(A766="NA","",VLOOKUP(A766,'QAQC ID Reference Page'!A$2:G$10999,4,FALSE))</f>
        <v>0.28263888888888888</v>
      </c>
      <c r="E766" s="3">
        <f>IF(A766="NA","",VLOOKUP(A766,'QAQC ID Reference Page'!A$2:G$10999,5,FALSE))</f>
        <v>1031</v>
      </c>
      <c r="F766" s="3" t="str">
        <f>IF(A766="NA","",VLOOKUP(A766,'QAQC ID Reference Page'!A$2:G$10999,6,FALSE))</f>
        <v>EFR</v>
      </c>
      <c r="G766" s="3" t="str">
        <f>IF(A766="NA","",VLOOKUP(A766,'QAQC ID Reference Page'!A$2:G$10999,7,FALSE))</f>
        <v>B</v>
      </c>
      <c r="H766" s="21">
        <f>IF(A766="NA","",VLOOKUP(A766,'Water Data'!G$2:O$9999,2,FALSE))</f>
        <v>6.43</v>
      </c>
      <c r="I766" s="21">
        <f>IF(A766="NA","",VLOOKUP(A766,'Water Data'!G$2:O$9999,3,FALSE))</f>
        <v>28.8</v>
      </c>
      <c r="J766" s="3">
        <f>IF(A766="NA","",VLOOKUP(A766,'Water Data'!G$2:O$9999,4,FALSE))</f>
        <v>6.09</v>
      </c>
      <c r="K766" s="3">
        <f>IF(A766="NA","",VLOOKUP(A766,'Water Data'!G$2:O$9999,6,FALSE))</f>
        <v>7.51</v>
      </c>
      <c r="L766" s="3">
        <f>IF(A766="NA","",VLOOKUP(A766,'Water Data'!G$2:O$9999,9,FALSE))</f>
        <v>0</v>
      </c>
      <c r="M766" s="3" t="e">
        <f>IF(A766="NA","",VLOOKUP(A766,Nutrients!A$2:L$9999,8,FALSE))</f>
        <v>#N/A</v>
      </c>
      <c r="N766" s="3" t="e">
        <f>IF(A766="NA","",VLOOKUP(A766,Nutrients!A$2:L$9999,9,FALSE))</f>
        <v>#N/A</v>
      </c>
      <c r="O766" s="3" t="e">
        <f>IF(A766="NA","",VLOOKUP(A766,Nutrients!A$2:L$9999,10,FALSE))</f>
        <v>#N/A</v>
      </c>
      <c r="P766" s="3" t="e">
        <f>IF(A766="NA","",VLOOKUP(A766,Nutrients!A$2:L$9999,11,FALSE))</f>
        <v>#N/A</v>
      </c>
      <c r="Q766" s="21" t="e">
        <f>IF(A766="NA","",VLOOKUP(A766,Nutrients!A$2:L$9999,12,FALSE))</f>
        <v>#N/A</v>
      </c>
      <c r="R766" s="26">
        <f>IF(A766="NA","",VLOOKUP(A766,Chla!A$2:O$9999,15,FALSE))</f>
        <v>14.430619999999999</v>
      </c>
      <c r="S766" s="3">
        <f>IF(A766="NA","",VLOOKUP(A766,TSS!A$2:L$9999,12,FALSE))</f>
        <v>24</v>
      </c>
      <c r="T766" s="21" t="e">
        <f>IF(A766="NA","",VLOOKUP(A766,PCN!A$2:Q$9999,11,FALSE))</f>
        <v>#N/A</v>
      </c>
      <c r="U766" s="21" t="e">
        <f>IF(A766="NA","",VLOOKUP(A766,PCN!A$2:Q$9999,12,FALSE))</f>
        <v>#N/A</v>
      </c>
      <c r="V766" s="21" t="e">
        <f>IF(A766="NA","",VLOOKUP(A766,PCN!A$2:Q$9999,14,FALSE))</f>
        <v>#N/A</v>
      </c>
      <c r="W766" s="21" t="e">
        <f>IF(A766="NA","",VLOOKUP(A766,PCN!A$2:Q$9999,15,FALSE))</f>
        <v>#N/A</v>
      </c>
      <c r="X766" s="21" t="e">
        <f>IF(A766="NA","",VLOOKUP(A766,TN_DOC!A$2:I$9999,8,FALSE))</f>
        <v>#N/A</v>
      </c>
      <c r="Y766" s="21" t="e">
        <f>IF(A766="NA","",VLOOKUP(A766,TN_DOC!A$2:I$9999,9,FALSE))</f>
        <v>#N/A</v>
      </c>
      <c r="Z766" s="3"/>
    </row>
    <row r="767" spans="1:26" x14ac:dyDescent="0.2">
      <c r="A767" s="3">
        <v>13025</v>
      </c>
      <c r="B767" s="10" t="str">
        <f>IF(A767="NA","",VLOOKUP(A767,'QAQC ID Reference Page'!A$2:G$10999,2,FALSE))</f>
        <v>OBS0822</v>
      </c>
      <c r="C767" s="20">
        <f>IF(A767="NA","",VLOOKUP(A767,'QAQC ID Reference Page'!A$2:G$10999,3,FALSE))</f>
        <v>44778</v>
      </c>
      <c r="D767" s="12">
        <f>IF(A767="NA","",VLOOKUP(A767,'QAQC ID Reference Page'!A$2:G$10999,4,FALSE))</f>
        <v>0.29930555555555555</v>
      </c>
      <c r="E767" s="3">
        <f>IF(A767="NA","",VLOOKUP(A767,'QAQC ID Reference Page'!A$2:G$10999,5,FALSE))</f>
        <v>1013</v>
      </c>
      <c r="F767" s="3" t="str">
        <f>IF(A767="NA","",VLOOKUP(A767,'QAQC ID Reference Page'!A$2:G$10999,6,FALSE))</f>
        <v>G6</v>
      </c>
      <c r="G767" s="3" t="str">
        <f>IF(A767="NA","",VLOOKUP(A767,'QAQC ID Reference Page'!A$2:G$10999,7,FALSE))</f>
        <v>S</v>
      </c>
      <c r="H767" s="21">
        <f>IF(A767="NA","",VLOOKUP(A767,'Water Data'!G$2:O$9999,2,FALSE))</f>
        <v>7.05</v>
      </c>
      <c r="I767" s="21">
        <f>IF(A767="NA","",VLOOKUP(A767,'Water Data'!G$2:O$9999,3,FALSE))</f>
        <v>29.1</v>
      </c>
      <c r="J767" s="3">
        <f>IF(A767="NA","",VLOOKUP(A767,'Water Data'!G$2:O$9999,4,FALSE))</f>
        <v>6.92</v>
      </c>
      <c r="K767" s="3">
        <f>IF(A767="NA","",VLOOKUP(A767,'Water Data'!G$2:O$9999,6,FALSE))</f>
        <v>7.91</v>
      </c>
      <c r="L767" s="3">
        <f>IF(A767="NA","",VLOOKUP(A767,'Water Data'!G$2:O$9999,9,FALSE))</f>
        <v>0</v>
      </c>
      <c r="M767" s="3" t="e">
        <f>IF(A767="NA","",VLOOKUP(A767,Nutrients!A$2:L$9999,8,FALSE))</f>
        <v>#N/A</v>
      </c>
      <c r="N767" s="3" t="e">
        <f>IF(A767="NA","",VLOOKUP(A767,Nutrients!A$2:L$9999,9,FALSE))</f>
        <v>#N/A</v>
      </c>
      <c r="O767" s="3" t="e">
        <f>IF(A767="NA","",VLOOKUP(A767,Nutrients!A$2:L$9999,10,FALSE))</f>
        <v>#N/A</v>
      </c>
      <c r="P767" s="3" t="e">
        <f>IF(A767="NA","",VLOOKUP(A767,Nutrients!A$2:L$9999,11,FALSE))</f>
        <v>#N/A</v>
      </c>
      <c r="Q767" s="21" t="e">
        <f>IF(A767="NA","",VLOOKUP(A767,Nutrients!A$2:L$9999,12,FALSE))</f>
        <v>#N/A</v>
      </c>
      <c r="R767" s="26">
        <f>IF(A767="NA","",VLOOKUP(A767,Chla!A$2:O$9999,15,FALSE))</f>
        <v>17.716539999999998</v>
      </c>
      <c r="S767" s="3">
        <f>IF(A767="NA","",VLOOKUP(A767,TSS!A$2:L$9999,12,FALSE))</f>
        <v>30</v>
      </c>
      <c r="T767" s="21" t="e">
        <f>IF(A767="NA","",VLOOKUP(A767,PCN!A$2:Q$9999,11,FALSE))</f>
        <v>#N/A</v>
      </c>
      <c r="U767" s="21" t="e">
        <f>IF(A767="NA","",VLOOKUP(A767,PCN!A$2:Q$9999,12,FALSE))</f>
        <v>#N/A</v>
      </c>
      <c r="V767" s="21" t="e">
        <f>IF(A767="NA","",VLOOKUP(A767,PCN!A$2:Q$9999,14,FALSE))</f>
        <v>#N/A</v>
      </c>
      <c r="W767" s="21" t="e">
        <f>IF(A767="NA","",VLOOKUP(A767,PCN!A$2:Q$9999,15,FALSE))</f>
        <v>#N/A</v>
      </c>
      <c r="X767" s="21" t="e">
        <f>IF(A767="NA","",VLOOKUP(A767,TN_DOC!A$2:I$9999,8,FALSE))</f>
        <v>#N/A</v>
      </c>
      <c r="Y767" s="21" t="e">
        <f>IF(A767="NA","",VLOOKUP(A767,TN_DOC!A$2:I$9999,9,FALSE))</f>
        <v>#N/A</v>
      </c>
      <c r="Z767" s="3"/>
    </row>
    <row r="768" spans="1:26" x14ac:dyDescent="0.2">
      <c r="A768" s="3">
        <v>13029</v>
      </c>
      <c r="B768" s="10" t="str">
        <f>IF(A768="NA","",VLOOKUP(A768,'QAQC ID Reference Page'!A$2:G$10999,2,FALSE))</f>
        <v>OBS0822</v>
      </c>
      <c r="C768" s="20">
        <f>IF(A768="NA","",VLOOKUP(A768,'QAQC ID Reference Page'!A$2:G$10999,3,FALSE))</f>
        <v>44778</v>
      </c>
      <c r="D768" s="12">
        <f>IF(A768="NA","",VLOOKUP(A768,'QAQC ID Reference Page'!A$2:G$10999,4,FALSE))</f>
        <v>0.31527777777777777</v>
      </c>
      <c r="E768" s="3">
        <f>IF(A768="NA","",VLOOKUP(A768,'QAQC ID Reference Page'!A$2:G$10999,5,FALSE))</f>
        <v>1018</v>
      </c>
      <c r="F768" s="3" t="str">
        <f>IF(A768="NA","",VLOOKUP(A768,'QAQC ID Reference Page'!A$2:G$10999,6,FALSE))</f>
        <v>DR</v>
      </c>
      <c r="G768" s="3" t="str">
        <f>IF(A768="NA","",VLOOKUP(A768,'QAQC ID Reference Page'!A$2:G$10999,7,FALSE))</f>
        <v>S</v>
      </c>
      <c r="H768" s="21">
        <f>IF(A768="NA","",VLOOKUP(A768,'Water Data'!G$2:O$9999,2,FALSE))</f>
        <v>6.54</v>
      </c>
      <c r="I768" s="21">
        <f>IF(A768="NA","",VLOOKUP(A768,'Water Data'!G$2:O$9999,3,FALSE))</f>
        <v>29</v>
      </c>
      <c r="J768" s="3">
        <f>IF(A768="NA","",VLOOKUP(A768,'Water Data'!G$2:O$9999,4,FALSE))</f>
        <v>4.25</v>
      </c>
      <c r="K768" s="3">
        <f>IF(A768="NA","",VLOOKUP(A768,'Water Data'!G$2:O$9999,6,FALSE))</f>
        <v>7.55</v>
      </c>
      <c r="L768" s="3">
        <f>IF(A768="NA","",VLOOKUP(A768,'Water Data'!G$2:O$9999,9,FALSE))</f>
        <v>0</v>
      </c>
      <c r="M768" s="3" t="e">
        <f>IF(A768="NA","",VLOOKUP(A768,Nutrients!A$2:L$9999,8,FALSE))</f>
        <v>#N/A</v>
      </c>
      <c r="N768" s="3" t="e">
        <f>IF(A768="NA","",VLOOKUP(A768,Nutrients!A$2:L$9999,9,FALSE))</f>
        <v>#N/A</v>
      </c>
      <c r="O768" s="3" t="e">
        <f>IF(A768="NA","",VLOOKUP(A768,Nutrients!A$2:L$9999,10,FALSE))</f>
        <v>#N/A</v>
      </c>
      <c r="P768" s="3" t="e">
        <f>IF(A768="NA","",VLOOKUP(A768,Nutrients!A$2:L$9999,11,FALSE))</f>
        <v>#N/A</v>
      </c>
      <c r="Q768" s="21" t="e">
        <f>IF(A768="NA","",VLOOKUP(A768,Nutrients!A$2:L$9999,12,FALSE))</f>
        <v>#N/A</v>
      </c>
      <c r="R768" s="26">
        <f>IF(A768="NA","",VLOOKUP(A768,Chla!A$2:O$9999,15,FALSE))</f>
        <v>28.943695999999996</v>
      </c>
      <c r="S768" s="3">
        <f>IF(A768="NA","",VLOOKUP(A768,TSS!A$2:L$9999,12,FALSE))</f>
        <v>16</v>
      </c>
      <c r="T768" s="21" t="e">
        <f>IF(A768="NA","",VLOOKUP(A768,PCN!A$2:Q$9999,11,FALSE))</f>
        <v>#N/A</v>
      </c>
      <c r="U768" s="21" t="e">
        <f>IF(A768="NA","",VLOOKUP(A768,PCN!A$2:Q$9999,12,FALSE))</f>
        <v>#N/A</v>
      </c>
      <c r="V768" s="21" t="e">
        <f>IF(A768="NA","",VLOOKUP(A768,PCN!A$2:Q$9999,14,FALSE))</f>
        <v>#N/A</v>
      </c>
      <c r="W768" s="21" t="e">
        <f>IF(A768="NA","",VLOOKUP(A768,PCN!A$2:Q$9999,15,FALSE))</f>
        <v>#N/A</v>
      </c>
      <c r="X768" s="21" t="e">
        <f>IF(A768="NA","",VLOOKUP(A768,TN_DOC!A$2:I$9999,8,FALSE))</f>
        <v>#N/A</v>
      </c>
      <c r="Y768" s="21" t="e">
        <f>IF(A768="NA","",VLOOKUP(A768,TN_DOC!A$2:I$9999,9,FALSE))</f>
        <v>#N/A</v>
      </c>
      <c r="Z768" s="3"/>
    </row>
    <row r="769" spans="1:26" x14ac:dyDescent="0.2">
      <c r="A769" s="3">
        <v>13023</v>
      </c>
      <c r="B769" s="10" t="str">
        <f>IF(A769="NA","",VLOOKUP(A769,'QAQC ID Reference Page'!A$2:G$10999,2,FALSE))</f>
        <v>OBS0822</v>
      </c>
      <c r="C769" s="20">
        <f>IF(A769="NA","",VLOOKUP(A769,'QAQC ID Reference Page'!A$2:G$10999,3,FALSE))</f>
        <v>44778</v>
      </c>
      <c r="D769" s="12">
        <f>IF(A769="NA","",VLOOKUP(A769,'QAQC ID Reference Page'!A$2:G$10999,4,FALSE))</f>
        <v>0.31527777777777777</v>
      </c>
      <c r="E769" s="3">
        <f>IF(A769="NA","",VLOOKUP(A769,'QAQC ID Reference Page'!A$2:G$10999,5,FALSE))</f>
        <v>1038</v>
      </c>
      <c r="F769" s="3" t="str">
        <f>IF(A769="NA","",VLOOKUP(A769,'QAQC ID Reference Page'!A$2:G$10999,6,FALSE))</f>
        <v>DR</v>
      </c>
      <c r="G769" s="3" t="str">
        <f>IF(A769="NA","",VLOOKUP(A769,'QAQC ID Reference Page'!A$2:G$10999,7,FALSE))</f>
        <v>B</v>
      </c>
      <c r="H769" s="21">
        <f>IF(A769="NA","",VLOOKUP(A769,'Water Data'!G$2:O$9999,2,FALSE))</f>
        <v>6.62</v>
      </c>
      <c r="I769" s="21">
        <f>IF(A769="NA","",VLOOKUP(A769,'Water Data'!G$2:O$9999,3,FALSE))</f>
        <v>29.2</v>
      </c>
      <c r="J769" s="26">
        <f>IF(A769="NA","",VLOOKUP(A769,'Water Data'!G$2:O$9999,4,FALSE))</f>
        <v>5.0999999999999996</v>
      </c>
      <c r="K769" s="3">
        <f>IF(A769="NA","",VLOOKUP(A769,'Water Data'!G$2:O$9999,6,FALSE))</f>
        <v>7.66</v>
      </c>
      <c r="L769" s="3">
        <f>IF(A769="NA","",VLOOKUP(A769,'Water Data'!G$2:O$9999,9,FALSE))</f>
        <v>0</v>
      </c>
      <c r="M769" s="3" t="e">
        <f>IF(A769="NA","",VLOOKUP(A769,Nutrients!A$2:L$9999,8,FALSE))</f>
        <v>#N/A</v>
      </c>
      <c r="N769" s="3" t="e">
        <f>IF(A769="NA","",VLOOKUP(A769,Nutrients!A$2:L$9999,9,FALSE))</f>
        <v>#N/A</v>
      </c>
      <c r="O769" s="3" t="e">
        <f>IF(A769="NA","",VLOOKUP(A769,Nutrients!A$2:L$9999,10,FALSE))</f>
        <v>#N/A</v>
      </c>
      <c r="P769" s="3" t="e">
        <f>IF(A769="NA","",VLOOKUP(A769,Nutrients!A$2:L$9999,11,FALSE))</f>
        <v>#N/A</v>
      </c>
      <c r="Q769" s="21" t="e">
        <f>IF(A769="NA","",VLOOKUP(A769,Nutrients!A$2:L$9999,12,FALSE))</f>
        <v>#N/A</v>
      </c>
      <c r="R769" s="26">
        <f>IF(A769="NA","",VLOOKUP(A769,Chla!A$2:O$9999,15,FALSE))</f>
        <v>3.9458800000000007</v>
      </c>
      <c r="S769" s="3">
        <f>IF(A769="NA","",VLOOKUP(A769,TSS!A$2:L$9999,12,FALSE))</f>
        <v>36</v>
      </c>
      <c r="T769" s="21" t="e">
        <f>IF(A769="NA","",VLOOKUP(A769,PCN!A$2:Q$9999,11,FALSE))</f>
        <v>#N/A</v>
      </c>
      <c r="U769" s="21" t="e">
        <f>IF(A769="NA","",VLOOKUP(A769,PCN!A$2:Q$9999,12,FALSE))</f>
        <v>#N/A</v>
      </c>
      <c r="V769" s="21" t="e">
        <f>IF(A769="NA","",VLOOKUP(A769,PCN!A$2:Q$9999,14,FALSE))</f>
        <v>#N/A</v>
      </c>
      <c r="W769" s="21" t="e">
        <f>IF(A769="NA","",VLOOKUP(A769,PCN!A$2:Q$9999,15,FALSE))</f>
        <v>#N/A</v>
      </c>
      <c r="X769" s="21" t="e">
        <f>IF(A769="NA","",VLOOKUP(A769,TN_DOC!A$2:I$9999,8,FALSE))</f>
        <v>#N/A</v>
      </c>
      <c r="Y769" s="21" t="e">
        <f>IF(A769="NA","",VLOOKUP(A769,TN_DOC!A$2:I$9999,9,FALSE))</f>
        <v>#N/A</v>
      </c>
      <c r="Z769" s="3"/>
    </row>
    <row r="770" spans="1:26" x14ac:dyDescent="0.2">
      <c r="A770" s="3">
        <v>13023</v>
      </c>
      <c r="B770" s="10" t="str">
        <f>IF(A770="NA","",VLOOKUP(A770,'QAQC ID Reference Page'!A$2:G$10999,2,FALSE))</f>
        <v>OBS0822</v>
      </c>
      <c r="C770" s="20">
        <f>IF(A770="NA","",VLOOKUP(A770,'QAQC ID Reference Page'!A$2:G$10999,3,FALSE))</f>
        <v>44778</v>
      </c>
      <c r="D770" s="12">
        <f>IF(A770="NA","",VLOOKUP(A770,'QAQC ID Reference Page'!A$2:G$10999,4,FALSE))</f>
        <v>0.31527777777777777</v>
      </c>
      <c r="E770" s="3">
        <f>IF(A770="NA","",VLOOKUP(A770,'QAQC ID Reference Page'!A$2:G$10999,5,FALSE))</f>
        <v>1038</v>
      </c>
      <c r="F770" s="3" t="str">
        <f>IF(A770="NA","",VLOOKUP(A770,'QAQC ID Reference Page'!A$2:G$10999,6,FALSE))</f>
        <v>DR</v>
      </c>
      <c r="G770" s="3" t="str">
        <f>IF(A770="NA","",VLOOKUP(A770,'QAQC ID Reference Page'!A$2:G$10999,7,FALSE))</f>
        <v>B</v>
      </c>
      <c r="H770" s="21">
        <f>IF(A770="NA","",VLOOKUP(A770,'Water Data'!G$2:O$9999,2,FALSE))</f>
        <v>6.62</v>
      </c>
      <c r="I770" s="21">
        <f>IF(A770="NA","",VLOOKUP(A770,'Water Data'!G$2:O$9999,3,FALSE))</f>
        <v>29.2</v>
      </c>
      <c r="J770" s="26">
        <f>IF(A770="NA","",VLOOKUP(A770,'Water Data'!G$2:O$9999,4,FALSE))</f>
        <v>5.0999999999999996</v>
      </c>
      <c r="K770" s="3">
        <f>IF(A770="NA","",VLOOKUP(A770,'Water Data'!G$2:O$9999,6,FALSE))</f>
        <v>7.66</v>
      </c>
      <c r="L770" s="3">
        <f>IF(A770="NA","",VLOOKUP(A770,'Water Data'!G$2:O$9999,9,FALSE))</f>
        <v>0</v>
      </c>
      <c r="M770" s="3" t="e">
        <f>IF(A770="NA","",VLOOKUP(A770,Nutrients!A$2:L$9999,8,FALSE))</f>
        <v>#N/A</v>
      </c>
      <c r="N770" s="3" t="e">
        <f>IF(A770="NA","",VLOOKUP(A770,Nutrients!A$2:L$9999,9,FALSE))</f>
        <v>#N/A</v>
      </c>
      <c r="O770" s="3" t="e">
        <f>IF(A770="NA","",VLOOKUP(A770,Nutrients!A$2:L$9999,10,FALSE))</f>
        <v>#N/A</v>
      </c>
      <c r="P770" s="3" t="e">
        <f>IF(A770="NA","",VLOOKUP(A770,Nutrients!A$2:L$9999,11,FALSE))</f>
        <v>#N/A</v>
      </c>
      <c r="Q770" s="21" t="e">
        <f>IF(A770="NA","",VLOOKUP(A770,Nutrients!A$2:L$9999,12,FALSE))</f>
        <v>#N/A</v>
      </c>
      <c r="R770" s="26">
        <f>IF(A770="NA","",VLOOKUP(A770,Chla!A$2:O$9999,15,FALSE))</f>
        <v>3.9458800000000007</v>
      </c>
      <c r="S770" s="3">
        <f>IF(A770="NA","",VLOOKUP(A770,TSS!A$2:L$9999,12,FALSE))</f>
        <v>36</v>
      </c>
      <c r="T770" s="21" t="e">
        <f>IF(A770="NA","",VLOOKUP(A770,PCN!A$2:Q$9999,11,FALSE))</f>
        <v>#N/A</v>
      </c>
      <c r="U770" s="21" t="e">
        <f>IF(A770="NA","",VLOOKUP(A770,PCN!A$2:Q$9999,12,FALSE))</f>
        <v>#N/A</v>
      </c>
      <c r="V770" s="21" t="e">
        <f>IF(A770="NA","",VLOOKUP(A770,PCN!A$2:Q$9999,14,FALSE))</f>
        <v>#N/A</v>
      </c>
      <c r="W770" s="21" t="e">
        <f>IF(A770="NA","",VLOOKUP(A770,PCN!A$2:Q$9999,15,FALSE))</f>
        <v>#N/A</v>
      </c>
      <c r="X770" s="21" t="e">
        <f>IF(A770="NA","",VLOOKUP(A770,TN_DOC!A$2:I$9999,8,FALSE))</f>
        <v>#N/A</v>
      </c>
      <c r="Y770" s="21" t="e">
        <f>IF(A770="NA","",VLOOKUP(A770,TN_DOC!A$2:I$9999,9,FALSE))</f>
        <v>#N/A</v>
      </c>
      <c r="Z770" s="3"/>
    </row>
    <row r="771" spans="1:26" x14ac:dyDescent="0.2">
      <c r="A771" s="3">
        <v>13024</v>
      </c>
      <c r="B771" s="10" t="str">
        <f>IF(A771="NA","",VLOOKUP(A771,'QAQC ID Reference Page'!A$2:G$10999,2,FALSE))</f>
        <v>OBS0822</v>
      </c>
      <c r="C771" s="20">
        <f>IF(A771="NA","",VLOOKUP(A771,'QAQC ID Reference Page'!A$2:G$10999,3,FALSE))</f>
        <v>44778</v>
      </c>
      <c r="D771" s="12">
        <f>IF(A771="NA","",VLOOKUP(A771,'QAQC ID Reference Page'!A$2:G$10999,4,FALSE))</f>
        <v>0.34722222222222221</v>
      </c>
      <c r="E771" s="3">
        <f>IF(A771="NA","",VLOOKUP(A771,'QAQC ID Reference Page'!A$2:G$10999,5,FALSE))</f>
        <v>1022</v>
      </c>
      <c r="F771" s="3" t="str">
        <f>IF(A771="NA","",VLOOKUP(A771,'QAQC ID Reference Page'!A$2:G$10999,6,FALSE))</f>
        <v>MR</v>
      </c>
      <c r="G771" s="3" t="str">
        <f>IF(A771="NA","",VLOOKUP(A771,'QAQC ID Reference Page'!A$2:G$10999,7,FALSE))</f>
        <v>S</v>
      </c>
      <c r="H771" s="21">
        <f>IF(A771="NA","",VLOOKUP(A771,'Water Data'!G$2:O$9999,2,FALSE))</f>
        <v>6.63</v>
      </c>
      <c r="I771" s="21">
        <f>IF(A771="NA","",VLOOKUP(A771,'Water Data'!G$2:O$9999,3,FALSE))</f>
        <v>29.6</v>
      </c>
      <c r="J771" s="3">
        <f>IF(A771="NA","",VLOOKUP(A771,'Water Data'!G$2:O$9999,4,FALSE))</f>
        <v>2.88</v>
      </c>
      <c r="K771" s="3">
        <f>IF(A771="NA","",VLOOKUP(A771,'Water Data'!G$2:O$9999,6,FALSE))</f>
        <v>7.46</v>
      </c>
      <c r="L771" s="3">
        <f>IF(A771="NA","",VLOOKUP(A771,'Water Data'!G$2:O$9999,9,FALSE))</f>
        <v>0</v>
      </c>
      <c r="M771" s="3" t="e">
        <f>IF(A771="NA","",VLOOKUP(A771,Nutrients!A$2:L$9999,8,FALSE))</f>
        <v>#N/A</v>
      </c>
      <c r="N771" s="3" t="e">
        <f>IF(A771="NA","",VLOOKUP(A771,Nutrients!A$2:L$9999,9,FALSE))</f>
        <v>#N/A</v>
      </c>
      <c r="O771" s="3" t="e">
        <f>IF(A771="NA","",VLOOKUP(A771,Nutrients!A$2:L$9999,10,FALSE))</f>
        <v>#N/A</v>
      </c>
      <c r="P771" s="3" t="e">
        <f>IF(A771="NA","",VLOOKUP(A771,Nutrients!A$2:L$9999,11,FALSE))</f>
        <v>#N/A</v>
      </c>
      <c r="Q771" s="21" t="e">
        <f>IF(A771="NA","",VLOOKUP(A771,Nutrients!A$2:L$9999,12,FALSE))</f>
        <v>#N/A</v>
      </c>
      <c r="R771" s="26">
        <f>IF(A771="NA","",VLOOKUP(A771,Chla!A$2:O$9999,15,FALSE))</f>
        <v>11.281500000000001</v>
      </c>
      <c r="S771" s="3">
        <f>IF(A771="NA","",VLOOKUP(A771,TSS!A$2:L$9999,12,FALSE))</f>
        <v>12</v>
      </c>
      <c r="T771" s="21" t="e">
        <f>IF(A771="NA","",VLOOKUP(A771,PCN!A$2:Q$9999,11,FALSE))</f>
        <v>#N/A</v>
      </c>
      <c r="U771" s="21" t="e">
        <f>IF(A771="NA","",VLOOKUP(A771,PCN!A$2:Q$9999,12,FALSE))</f>
        <v>#N/A</v>
      </c>
      <c r="V771" s="21" t="e">
        <f>IF(A771="NA","",VLOOKUP(A771,PCN!A$2:Q$9999,14,FALSE))</f>
        <v>#N/A</v>
      </c>
      <c r="W771" s="21" t="e">
        <f>IF(A771="NA","",VLOOKUP(A771,PCN!A$2:Q$9999,15,FALSE))</f>
        <v>#N/A</v>
      </c>
      <c r="X771" s="21" t="e">
        <f>IF(A771="NA","",VLOOKUP(A771,TN_DOC!A$2:I$9999,8,FALSE))</f>
        <v>#N/A</v>
      </c>
      <c r="Y771" s="21" t="e">
        <f>IF(A771="NA","",VLOOKUP(A771,TN_DOC!A$2:I$9999,9,FALSE))</f>
        <v>#N/A</v>
      </c>
      <c r="Z771" s="3"/>
    </row>
    <row r="772" spans="1:26" x14ac:dyDescent="0.2">
      <c r="A772" s="29">
        <v>13021</v>
      </c>
      <c r="B772" s="10" t="str">
        <f>IF(A772="NA","",VLOOKUP(A772,'QAQC ID Reference Page'!A$2:G$10999,2,FALSE))</f>
        <v>OBS0822</v>
      </c>
      <c r="C772" s="20">
        <f>IF(A772="NA","",VLOOKUP(A772,'QAQC ID Reference Page'!A$2:G$10999,3,FALSE))</f>
        <v>44778</v>
      </c>
      <c r="D772" s="12">
        <f>IF(A772="NA","",VLOOKUP(A772,'QAQC ID Reference Page'!A$2:G$10999,4,FALSE))</f>
        <v>0.35555555555555557</v>
      </c>
      <c r="E772" s="3">
        <f>IF(A772="NA","",VLOOKUP(A772,'QAQC ID Reference Page'!A$2:G$10999,5,FALSE))</f>
        <v>1033</v>
      </c>
      <c r="F772" s="3" t="str">
        <f>IF(A772="NA","",VLOOKUP(A772,'QAQC ID Reference Page'!A$2:G$10999,6,FALSE))</f>
        <v>TR</v>
      </c>
      <c r="G772" s="3" t="str">
        <f>IF(A772="NA","",VLOOKUP(A772,'QAQC ID Reference Page'!A$2:G$10999,7,FALSE))</f>
        <v>S</v>
      </c>
      <c r="H772" s="21">
        <f>IF(A772="NA","",VLOOKUP(A772,'Water Data'!G$2:O$9999,2,FALSE))</f>
        <v>7.29</v>
      </c>
      <c r="I772" s="21">
        <f>IF(A772="NA","",VLOOKUP(A772,'Water Data'!G$2:O$9999,3,FALSE))</f>
        <v>29.5</v>
      </c>
      <c r="J772" s="3">
        <f>IF(A772="NA","",VLOOKUP(A772,'Water Data'!G$2:O$9999,4,FALSE))</f>
        <v>0.93</v>
      </c>
      <c r="K772" s="3">
        <f>IF(A772="NA","",VLOOKUP(A772,'Water Data'!G$2:O$9999,6,FALSE))</f>
        <v>7.35</v>
      </c>
      <c r="L772" s="3">
        <f>IF(A772="NA","",VLOOKUP(A772,'Water Data'!G$2:O$9999,9,FALSE))</f>
        <v>0</v>
      </c>
      <c r="M772" s="3" t="e">
        <f>IF(A772="NA","",VLOOKUP(A772,Nutrients!A$2:L$9999,8,FALSE))</f>
        <v>#N/A</v>
      </c>
      <c r="N772" s="3" t="e">
        <f>IF(A772="NA","",VLOOKUP(A772,Nutrients!A$2:L$9999,9,FALSE))</f>
        <v>#N/A</v>
      </c>
      <c r="O772" s="3" t="e">
        <f>IF(A772="NA","",VLOOKUP(A772,Nutrients!A$2:L$9999,10,FALSE))</f>
        <v>#N/A</v>
      </c>
      <c r="P772" s="3" t="e">
        <f>IF(A772="NA","",VLOOKUP(A772,Nutrients!A$2:L$9999,11,FALSE))</f>
        <v>#N/A</v>
      </c>
      <c r="Q772" s="21" t="e">
        <f>IF(A772="NA","",VLOOKUP(A772,Nutrients!A$2:L$9999,12,FALSE))</f>
        <v>#N/A</v>
      </c>
      <c r="R772" s="26">
        <f>IF(A772="NA","",VLOOKUP(A772,Chla!A$2:O$9999,15,FALSE))</f>
        <v>20.561987999999999</v>
      </c>
      <c r="S772" s="3">
        <f>IF(A772="NA","",VLOOKUP(A772,TSS!A$2:L$9999,12,FALSE))</f>
        <v>12</v>
      </c>
      <c r="T772" s="21" t="e">
        <f>IF(A772="NA","",VLOOKUP(A772,PCN!A$2:Q$9999,11,FALSE))</f>
        <v>#N/A</v>
      </c>
      <c r="U772" s="21" t="e">
        <f>IF(A772="NA","",VLOOKUP(A772,PCN!A$2:Q$9999,12,FALSE))</f>
        <v>#N/A</v>
      </c>
      <c r="V772" s="21" t="e">
        <f>IF(A772="NA","",VLOOKUP(A772,PCN!A$2:Q$9999,14,FALSE))</f>
        <v>#N/A</v>
      </c>
      <c r="W772" s="21" t="e">
        <f>IF(A772="NA","",VLOOKUP(A772,PCN!A$2:Q$9999,15,FALSE))</f>
        <v>#N/A</v>
      </c>
      <c r="X772" s="21" t="e">
        <f>IF(A772="NA","",VLOOKUP(A772,TN_DOC!A$2:I$9999,8,FALSE))</f>
        <v>#N/A</v>
      </c>
      <c r="Y772" s="21" t="e">
        <f>IF(A772="NA","",VLOOKUP(A772,TN_DOC!A$2:I$9999,9,FALSE))</f>
        <v>#N/A</v>
      </c>
      <c r="Z772" s="3"/>
    </row>
    <row r="773" spans="1:26" x14ac:dyDescent="0.2">
      <c r="A773" s="3">
        <v>13026</v>
      </c>
      <c r="B773" s="10" t="str">
        <f>IF(A773="NA","",VLOOKUP(A773,'QAQC ID Reference Page'!A$2:G$10999,2,FALSE))</f>
        <v>OBS0822</v>
      </c>
      <c r="C773" s="20">
        <f>IF(A773="NA","",VLOOKUP(A773,'QAQC ID Reference Page'!A$2:G$10999,3,FALSE))</f>
        <v>44778</v>
      </c>
      <c r="D773" s="12">
        <f>IF(A773="NA","",VLOOKUP(A773,'QAQC ID Reference Page'!A$2:G$10999,4,FALSE))</f>
        <v>0.36805555555555558</v>
      </c>
      <c r="E773" s="3">
        <f>IF(A773="NA","",VLOOKUP(A773,'QAQC ID Reference Page'!A$2:G$10999,5,FALSE))</f>
        <v>1025</v>
      </c>
      <c r="F773" s="3" t="str">
        <f>IF(A773="NA","",VLOOKUP(A773,'QAQC ID Reference Page'!A$2:G$10999,6,FALSE))</f>
        <v>TR-UP</v>
      </c>
      <c r="G773" s="3" t="str">
        <f>IF(A773="NA","",VLOOKUP(A773,'QAQC ID Reference Page'!A$2:G$10999,7,FALSE))</f>
        <v>S</v>
      </c>
      <c r="H773" s="28">
        <f>IF(A773="NA","",VLOOKUP(A773,'Water Data'!G$2:O$9999,2,FALSE))</f>
        <v>6.6</v>
      </c>
      <c r="I773" s="21">
        <f>IF(A773="NA","",VLOOKUP(A773,'Water Data'!G$2:O$9999,3,FALSE))</f>
        <v>30.6</v>
      </c>
      <c r="J773" s="3">
        <f>IF(A773="NA","",VLOOKUP(A773,'Water Data'!G$2:O$9999,4,FALSE))</f>
        <v>0.11</v>
      </c>
      <c r="K773" s="3">
        <f>IF(A773="NA","",VLOOKUP(A773,'Water Data'!G$2:O$9999,6,FALSE))</f>
        <v>7.53</v>
      </c>
      <c r="L773" s="3">
        <f>IF(A773="NA","",VLOOKUP(A773,'Water Data'!G$2:O$9999,9,FALSE))</f>
        <v>0</v>
      </c>
      <c r="M773" s="3" t="e">
        <f>IF(A773="NA","",VLOOKUP(A773,Nutrients!A$2:L$9999,8,FALSE))</f>
        <v>#N/A</v>
      </c>
      <c r="N773" s="3" t="e">
        <f>IF(A773="NA","",VLOOKUP(A773,Nutrients!A$2:L$9999,9,FALSE))</f>
        <v>#N/A</v>
      </c>
      <c r="O773" s="3" t="e">
        <f>IF(A773="NA","",VLOOKUP(A773,Nutrients!A$2:L$9999,10,FALSE))</f>
        <v>#N/A</v>
      </c>
      <c r="P773" s="3" t="e">
        <f>IF(A773="NA","",VLOOKUP(A773,Nutrients!A$2:L$9999,11,FALSE))</f>
        <v>#N/A</v>
      </c>
      <c r="Q773" s="21" t="e">
        <f>IF(A773="NA","",VLOOKUP(A773,Nutrients!A$2:L$9999,12,FALSE))</f>
        <v>#N/A</v>
      </c>
      <c r="R773" s="26">
        <f>IF(A773="NA","",VLOOKUP(A773,Chla!A$2:O$9999,15,FALSE))</f>
        <v>30.292248000000001</v>
      </c>
      <c r="S773" s="3">
        <f>IF(A773="NA","",VLOOKUP(A773,TSS!A$2:L$9999,12,FALSE))</f>
        <v>16</v>
      </c>
      <c r="T773" s="21" t="e">
        <f>IF(A773="NA","",VLOOKUP(A773,PCN!A$2:Q$9999,11,FALSE))</f>
        <v>#N/A</v>
      </c>
      <c r="U773" s="21" t="e">
        <f>IF(A773="NA","",VLOOKUP(A773,PCN!A$2:Q$9999,12,FALSE))</f>
        <v>#N/A</v>
      </c>
      <c r="V773" s="21" t="e">
        <f>IF(A773="NA","",VLOOKUP(A773,PCN!A$2:Q$9999,14,FALSE))</f>
        <v>#N/A</v>
      </c>
      <c r="W773" s="21" t="e">
        <f>IF(A773="NA","",VLOOKUP(A773,PCN!A$2:Q$9999,15,FALSE))</f>
        <v>#N/A</v>
      </c>
      <c r="X773" s="21" t="e">
        <f>IF(A773="NA","",VLOOKUP(A773,TN_DOC!A$2:I$9999,8,FALSE))</f>
        <v>#N/A</v>
      </c>
      <c r="Y773" s="21" t="e">
        <f>IF(A773="NA","",VLOOKUP(A773,TN_DOC!A$2:I$9999,9,FALSE))</f>
        <v>#N/A</v>
      </c>
      <c r="Z773" s="3"/>
    </row>
    <row r="774" spans="1:26" x14ac:dyDescent="0.2">
      <c r="A774" s="3">
        <v>13030</v>
      </c>
      <c r="B774" s="10" t="str">
        <f>IF(A774="NA","",VLOOKUP(A774,'QAQC ID Reference Page'!A$2:G$10999,2,FALSE))</f>
        <v>OBS0822</v>
      </c>
      <c r="C774" s="20">
        <f>IF(A774="NA","",VLOOKUP(A774,'QAQC ID Reference Page'!A$2:G$10999,3,FALSE))</f>
        <v>44778</v>
      </c>
      <c r="D774" s="12">
        <f>IF(A774="NA","",VLOOKUP(A774,'QAQC ID Reference Page'!A$2:G$10999,4,FALSE))</f>
        <v>0.38750000000000001</v>
      </c>
      <c r="E774" s="3">
        <f>IF(A774="NA","",VLOOKUP(A774,'QAQC ID Reference Page'!A$2:G$10999,5,FALSE))</f>
        <v>1005</v>
      </c>
      <c r="F774" s="3" t="str">
        <f>IF(A774="NA","",VLOOKUP(A774,'QAQC ID Reference Page'!A$2:G$10999,6,FALSE))</f>
        <v>BR</v>
      </c>
      <c r="G774" s="3" t="str">
        <f>IF(A774="NA","",VLOOKUP(A774,'QAQC ID Reference Page'!A$2:G$10999,7,FALSE))</f>
        <v>S</v>
      </c>
      <c r="H774" s="21">
        <f>IF(A774="NA","",VLOOKUP(A774,'Water Data'!G$2:O$9999,2,FALSE))</f>
        <v>6.83</v>
      </c>
      <c r="I774" s="21">
        <f>IF(A774="NA","",VLOOKUP(A774,'Water Data'!G$2:O$9999,3,FALSE))</f>
        <v>30.6</v>
      </c>
      <c r="J774" s="3">
        <f>IF(A774="NA","",VLOOKUP(A774,'Water Data'!G$2:O$9999,4,FALSE))</f>
        <v>0.14000000000000001</v>
      </c>
      <c r="K774" s="3">
        <f>IF(A774="NA","",VLOOKUP(A774,'Water Data'!G$2:O$9999,6,FALSE))</f>
        <v>7.52</v>
      </c>
      <c r="L774" s="3">
        <f>IF(A774="NA","",VLOOKUP(A774,'Water Data'!G$2:O$9999,9,FALSE))</f>
        <v>0</v>
      </c>
      <c r="M774" s="3" t="e">
        <f>IF(A774="NA","",VLOOKUP(A774,Nutrients!A$2:L$9999,8,FALSE))</f>
        <v>#N/A</v>
      </c>
      <c r="N774" s="3" t="e">
        <f>IF(A774="NA","",VLOOKUP(A774,Nutrients!A$2:L$9999,9,FALSE))</f>
        <v>#N/A</v>
      </c>
      <c r="O774" s="3" t="e">
        <f>IF(A774="NA","",VLOOKUP(A774,Nutrients!A$2:L$9999,10,FALSE))</f>
        <v>#N/A</v>
      </c>
      <c r="P774" s="3" t="e">
        <f>IF(A774="NA","",VLOOKUP(A774,Nutrients!A$2:L$9999,11,FALSE))</f>
        <v>#N/A</v>
      </c>
      <c r="Q774" s="21" t="e">
        <f>IF(A774="NA","",VLOOKUP(A774,Nutrients!A$2:L$9999,12,FALSE))</f>
        <v>#N/A</v>
      </c>
      <c r="R774" s="26">
        <f>IF(A774="NA","",VLOOKUP(A774,Chla!A$2:O$9999,15,FALSE))</f>
        <v>22.717780000000001</v>
      </c>
      <c r="S774" s="3">
        <f>IF(A774="NA","",VLOOKUP(A774,TSS!A$2:L$9999,12,FALSE))</f>
        <v>12</v>
      </c>
      <c r="T774" s="21" t="e">
        <f>IF(A774="NA","",VLOOKUP(A774,PCN!A$2:Q$9999,11,FALSE))</f>
        <v>#N/A</v>
      </c>
      <c r="U774" s="21" t="e">
        <f>IF(A774="NA","",VLOOKUP(A774,PCN!A$2:Q$9999,12,FALSE))</f>
        <v>#N/A</v>
      </c>
      <c r="V774" s="21" t="e">
        <f>IF(A774="NA","",VLOOKUP(A774,PCN!A$2:Q$9999,14,FALSE))</f>
        <v>#N/A</v>
      </c>
      <c r="W774" s="21" t="e">
        <f>IF(A774="NA","",VLOOKUP(A774,PCN!A$2:Q$9999,15,FALSE))</f>
        <v>#N/A</v>
      </c>
      <c r="X774" s="21" t="e">
        <f>IF(A774="NA","",VLOOKUP(A774,TN_DOC!A$2:I$9999,8,FALSE))</f>
        <v>#N/A</v>
      </c>
      <c r="Y774" s="21" t="e">
        <f>IF(A774="NA","",VLOOKUP(A774,TN_DOC!A$2:I$9999,9,FALSE))</f>
        <v>#N/A</v>
      </c>
      <c r="Z774" s="3"/>
    </row>
    <row r="775" spans="1:26" x14ac:dyDescent="0.2">
      <c r="A775" s="3">
        <v>13032</v>
      </c>
      <c r="B775" s="10" t="str">
        <f>IF(A775="NA","",VLOOKUP(A775,'QAQC ID Reference Page'!A$2:G$10999,2,FALSE))</f>
        <v>OBS0822</v>
      </c>
      <c r="C775" s="20">
        <f>IF(A775="NA","",VLOOKUP(A775,'QAQC ID Reference Page'!A$2:G$10999,3,FALSE))</f>
        <v>44778</v>
      </c>
      <c r="D775" s="12">
        <f>IF(A775="NA","",VLOOKUP(A775,'QAQC ID Reference Page'!A$2:G$10999,4,FALSE))</f>
        <v>0.4</v>
      </c>
      <c r="E775" s="3">
        <f>IF(A775="NA","",VLOOKUP(A775,'QAQC ID Reference Page'!A$2:G$10999,5,FALSE))</f>
        <v>1001</v>
      </c>
      <c r="F775" s="3" t="str">
        <f>IF(A775="NA","",VLOOKUP(A775,'QAQC ID Reference Page'!A$2:G$10999,6,FALSE))</f>
        <v>I9</v>
      </c>
      <c r="G775" s="3" t="str">
        <f>IF(A775="NA","",VLOOKUP(A775,'QAQC ID Reference Page'!A$2:G$10999,7,FALSE))</f>
        <v>S</v>
      </c>
      <c r="H775" s="28">
        <f>IF(A775="NA","",VLOOKUP(A775,'Water Data'!G$2:O$9999,2,FALSE))</f>
        <v>8.1</v>
      </c>
      <c r="I775" s="21">
        <f>IF(A775="NA","",VLOOKUP(A775,'Water Data'!G$2:O$9999,3,FALSE))</f>
        <v>29.5</v>
      </c>
      <c r="J775" s="3">
        <f>IF(A775="NA","",VLOOKUP(A775,'Water Data'!G$2:O$9999,4,FALSE))</f>
        <v>2.4300000000000002</v>
      </c>
      <c r="K775" s="3">
        <f>IF(A775="NA","",VLOOKUP(A775,'Water Data'!G$2:O$9999,6,FALSE))</f>
        <v>7.83</v>
      </c>
      <c r="L775" s="3">
        <f>IF(A775="NA","",VLOOKUP(A775,'Water Data'!G$2:O$9999,9,FALSE))</f>
        <v>0</v>
      </c>
      <c r="M775" s="3" t="e">
        <f>IF(A775="NA","",VLOOKUP(A775,Nutrients!A$2:L$9999,8,FALSE))</f>
        <v>#N/A</v>
      </c>
      <c r="N775" s="3" t="e">
        <f>IF(A775="NA","",VLOOKUP(A775,Nutrients!A$2:L$9999,9,FALSE))</f>
        <v>#N/A</v>
      </c>
      <c r="O775" s="3" t="e">
        <f>IF(A775="NA","",VLOOKUP(A775,Nutrients!A$2:L$9999,10,FALSE))</f>
        <v>#N/A</v>
      </c>
      <c r="P775" s="3" t="e">
        <f>IF(A775="NA","",VLOOKUP(A775,Nutrients!A$2:L$9999,11,FALSE))</f>
        <v>#N/A</v>
      </c>
      <c r="Q775" s="21" t="e">
        <f>IF(A775="NA","",VLOOKUP(A775,Nutrients!A$2:L$9999,12,FALSE))</f>
        <v>#N/A</v>
      </c>
      <c r="R775" s="26">
        <f>IF(A775="NA","",VLOOKUP(A775,Chla!A$2:O$9999,15,FALSE))</f>
        <v>36.380103999999996</v>
      </c>
      <c r="S775" s="3">
        <f>IF(A775="NA","",VLOOKUP(A775,TSS!A$2:L$9999,12,FALSE))</f>
        <v>12</v>
      </c>
      <c r="T775" s="21" t="e">
        <f>IF(A775="NA","",VLOOKUP(A775,PCN!A$2:Q$9999,11,FALSE))</f>
        <v>#N/A</v>
      </c>
      <c r="U775" s="21" t="e">
        <f>IF(A775="NA","",VLOOKUP(A775,PCN!A$2:Q$9999,12,FALSE))</f>
        <v>#N/A</v>
      </c>
      <c r="V775" s="21" t="e">
        <f>IF(A775="NA","",VLOOKUP(A775,PCN!A$2:Q$9999,14,FALSE))</f>
        <v>#N/A</v>
      </c>
      <c r="W775" s="21" t="e">
        <f>IF(A775="NA","",VLOOKUP(A775,PCN!A$2:Q$9999,15,FALSE))</f>
        <v>#N/A</v>
      </c>
      <c r="X775" s="21" t="e">
        <f>IF(A775="NA","",VLOOKUP(A775,TN_DOC!A$2:I$9999,8,FALSE))</f>
        <v>#N/A</v>
      </c>
      <c r="Y775" s="21" t="e">
        <f>IF(A775="NA","",VLOOKUP(A775,TN_DOC!A$2:I$9999,9,FALSE))</f>
        <v>#N/A</v>
      </c>
      <c r="Z775" s="3"/>
    </row>
    <row r="776" spans="1:26" x14ac:dyDescent="0.2">
      <c r="A776" s="3">
        <v>13033</v>
      </c>
      <c r="B776" s="10" t="str">
        <f>IF(A776="NA","",VLOOKUP(A776,'QAQC ID Reference Page'!A$2:G$10999,2,FALSE))</f>
        <v>OBS0822</v>
      </c>
      <c r="C776" s="20">
        <f>IF(A776="NA","",VLOOKUP(A776,'QAQC ID Reference Page'!A$2:G$10999,3,FALSE))</f>
        <v>44778</v>
      </c>
      <c r="D776" s="12">
        <f>IF(A776="NA","",VLOOKUP(A776,'QAQC ID Reference Page'!A$2:G$10999,4,FALSE))</f>
        <v>0.41111111111111109</v>
      </c>
      <c r="E776" s="3">
        <f>IF(A776="NA","",VLOOKUP(A776,'QAQC ID Reference Page'!A$2:G$10999,5,FALSE))</f>
        <v>1012</v>
      </c>
      <c r="F776" s="3" t="str">
        <f>IF(A776="NA","",VLOOKUP(A776,'QAQC ID Reference Page'!A$2:G$10999,6,FALSE))</f>
        <v>I7C</v>
      </c>
      <c r="G776" s="3" t="str">
        <f>IF(A776="NA","",VLOOKUP(A776,'QAQC ID Reference Page'!A$2:G$10999,7,FALSE))</f>
        <v>S</v>
      </c>
      <c r="H776" s="21">
        <f>IF(A776="NA","",VLOOKUP(A776,'Water Data'!G$2:O$9999,2,FALSE))</f>
        <v>8.15</v>
      </c>
      <c r="I776" s="21">
        <f>IF(A776="NA","",VLOOKUP(A776,'Water Data'!G$2:O$9999,3,FALSE))</f>
        <v>29.7</v>
      </c>
      <c r="J776" s="3">
        <f>IF(A776="NA","",VLOOKUP(A776,'Water Data'!G$2:O$9999,4,FALSE))</f>
        <v>3.95</v>
      </c>
      <c r="K776" s="3">
        <f>IF(A776="NA","",VLOOKUP(A776,'Water Data'!G$2:O$9999,6,FALSE))</f>
        <v>8.01</v>
      </c>
      <c r="L776" s="3">
        <f>IF(A776="NA","",VLOOKUP(A776,'Water Data'!G$2:O$9999,9,FALSE))</f>
        <v>0</v>
      </c>
      <c r="M776" s="3" t="e">
        <f>IF(A776="NA","",VLOOKUP(A776,Nutrients!A$2:L$9999,8,FALSE))</f>
        <v>#N/A</v>
      </c>
      <c r="N776" s="3" t="e">
        <f>IF(A776="NA","",VLOOKUP(A776,Nutrients!A$2:L$9999,9,FALSE))</f>
        <v>#N/A</v>
      </c>
      <c r="O776" s="3" t="e">
        <f>IF(A776="NA","",VLOOKUP(A776,Nutrients!A$2:L$9999,10,FALSE))</f>
        <v>#N/A</v>
      </c>
      <c r="P776" s="3" t="e">
        <f>IF(A776="NA","",VLOOKUP(A776,Nutrients!A$2:L$9999,11,FALSE))</f>
        <v>#N/A</v>
      </c>
      <c r="Q776" s="21" t="e">
        <f>IF(A776="NA","",VLOOKUP(A776,Nutrients!A$2:L$9999,12,FALSE))</f>
        <v>#N/A</v>
      </c>
      <c r="R776" s="26">
        <f>IF(A776="NA","",VLOOKUP(A776,Chla!A$2:O$9999,15,FALSE))</f>
        <v>18.670424000000001</v>
      </c>
      <c r="S776" s="3">
        <f>IF(A776="NA","",VLOOKUP(A776,TSS!A$2:L$9999,12,FALSE))</f>
        <v>12</v>
      </c>
      <c r="T776" s="21" t="e">
        <f>IF(A776="NA","",VLOOKUP(A776,PCN!A$2:Q$9999,11,FALSE))</f>
        <v>#N/A</v>
      </c>
      <c r="U776" s="21" t="e">
        <f>IF(A776="NA","",VLOOKUP(A776,PCN!A$2:Q$9999,12,FALSE))</f>
        <v>#N/A</v>
      </c>
      <c r="V776" s="21" t="e">
        <f>IF(A776="NA","",VLOOKUP(A776,PCN!A$2:Q$9999,14,FALSE))</f>
        <v>#N/A</v>
      </c>
      <c r="W776" s="21" t="e">
        <f>IF(A776="NA","",VLOOKUP(A776,PCN!A$2:Q$9999,15,FALSE))</f>
        <v>#N/A</v>
      </c>
      <c r="X776" s="21" t="e">
        <f>IF(A776="NA","",VLOOKUP(A776,TN_DOC!A$2:I$9999,8,FALSE))</f>
        <v>#N/A</v>
      </c>
      <c r="Y776" s="21" t="e">
        <f>IF(A776="NA","",VLOOKUP(A776,TN_DOC!A$2:I$9999,9,FALSE))</f>
        <v>#N/A</v>
      </c>
      <c r="Z776" s="3"/>
    </row>
    <row r="777" spans="1:26" x14ac:dyDescent="0.2">
      <c r="A777" s="3">
        <v>13036</v>
      </c>
      <c r="B777" s="10" t="str">
        <f>IF(A777="NA","",VLOOKUP(A777,'QAQC ID Reference Page'!A$2:G$10999,2,FALSE))</f>
        <v>OBS0822</v>
      </c>
      <c r="C777" s="20">
        <f>IF(A777="NA","",VLOOKUP(A777,'QAQC ID Reference Page'!A$2:G$10999,3,FALSE))</f>
        <v>44778</v>
      </c>
      <c r="D777" s="12">
        <f>IF(A777="NA","",VLOOKUP(A777,'QAQC ID Reference Page'!A$2:G$10999,4,FALSE))</f>
        <v>0.41111111111111109</v>
      </c>
      <c r="E777" s="3">
        <f>IF(A777="NA","",VLOOKUP(A777,'QAQC ID Reference Page'!A$2:G$10999,5,FALSE))</f>
        <v>1020</v>
      </c>
      <c r="F777" s="3" t="str">
        <f>IF(A777="NA","",VLOOKUP(A777,'QAQC ID Reference Page'!A$2:G$10999,6,FALSE))</f>
        <v>I7C</v>
      </c>
      <c r="G777" s="3" t="str">
        <f>IF(A777="NA","",VLOOKUP(A777,'QAQC ID Reference Page'!A$2:G$10999,7,FALSE))</f>
        <v>B</v>
      </c>
      <c r="H777" s="21">
        <f>IF(A777="NA","",VLOOKUP(A777,'Water Data'!G$2:O$9999,2,FALSE))</f>
        <v>4.5599999999999996</v>
      </c>
      <c r="I777" s="21">
        <f>IF(A777="NA","",VLOOKUP(A777,'Water Data'!G$2:O$9999,3,FALSE))</f>
        <v>29.7</v>
      </c>
      <c r="J777" s="3">
        <f>IF(A777="NA","",VLOOKUP(A777,'Water Data'!G$2:O$9999,4,FALSE))</f>
        <v>27.72</v>
      </c>
      <c r="K777" s="3">
        <f>IF(A777="NA","",VLOOKUP(A777,'Water Data'!G$2:O$9999,6,FALSE))</f>
        <v>7.87</v>
      </c>
      <c r="L777" s="3">
        <f>IF(A777="NA","",VLOOKUP(A777,'Water Data'!G$2:O$9999,9,FALSE))</f>
        <v>0</v>
      </c>
      <c r="M777" s="3" t="e">
        <f>IF(A777="NA","",VLOOKUP(A777,Nutrients!A$2:L$9999,8,FALSE))</f>
        <v>#N/A</v>
      </c>
      <c r="N777" s="3" t="e">
        <f>IF(A777="NA","",VLOOKUP(A777,Nutrients!A$2:L$9999,9,FALSE))</f>
        <v>#N/A</v>
      </c>
      <c r="O777" s="3" t="e">
        <f>IF(A777="NA","",VLOOKUP(A777,Nutrients!A$2:L$9999,10,FALSE))</f>
        <v>#N/A</v>
      </c>
      <c r="P777" s="3" t="e">
        <f>IF(A777="NA","",VLOOKUP(A777,Nutrients!A$2:L$9999,11,FALSE))</f>
        <v>#N/A</v>
      </c>
      <c r="Q777" s="21" t="e">
        <f>IF(A777="NA","",VLOOKUP(A777,Nutrients!A$2:L$9999,12,FALSE))</f>
        <v>#N/A</v>
      </c>
      <c r="R777" s="26">
        <f>IF(A777="NA","",VLOOKUP(A777,Chla!A$2:O$9999,15,FALSE))</f>
        <v>4.0033279999999998</v>
      </c>
      <c r="S777" s="3">
        <f>IF(A777="NA","",VLOOKUP(A777,TSS!A$2:L$9999,12,FALSE))</f>
        <v>32</v>
      </c>
      <c r="T777" s="21" t="e">
        <f>IF(A777="NA","",VLOOKUP(A777,PCN!A$2:Q$9999,11,FALSE))</f>
        <v>#N/A</v>
      </c>
      <c r="U777" s="21" t="e">
        <f>IF(A777="NA","",VLOOKUP(A777,PCN!A$2:Q$9999,12,FALSE))</f>
        <v>#N/A</v>
      </c>
      <c r="V777" s="21" t="e">
        <f>IF(A777="NA","",VLOOKUP(A777,PCN!A$2:Q$9999,14,FALSE))</f>
        <v>#N/A</v>
      </c>
      <c r="W777" s="21" t="e">
        <f>IF(A777="NA","",VLOOKUP(A777,PCN!A$2:Q$9999,15,FALSE))</f>
        <v>#N/A</v>
      </c>
      <c r="X777" s="21" t="e">
        <f>IF(A777="NA","",VLOOKUP(A777,TN_DOC!A$2:I$9999,8,FALSE))</f>
        <v>#N/A</v>
      </c>
      <c r="Y777" s="21" t="e">
        <f>IF(A777="NA","",VLOOKUP(A777,TN_DOC!A$2:I$9999,9,FALSE))</f>
        <v>#N/A</v>
      </c>
      <c r="Z777" s="3"/>
    </row>
    <row r="778" spans="1:26" x14ac:dyDescent="0.2">
      <c r="A778" s="3">
        <v>13031</v>
      </c>
      <c r="B778" s="10" t="str">
        <f>IF(A778="NA","",VLOOKUP(A778,'QAQC ID Reference Page'!A$2:G$10999,2,FALSE))</f>
        <v>OBS0822</v>
      </c>
      <c r="C778" s="20">
        <f>IF(A778="NA","",VLOOKUP(A778,'QAQC ID Reference Page'!A$2:G$10999,3,FALSE))</f>
        <v>44778</v>
      </c>
      <c r="D778" s="12">
        <f>IF(A778="NA","",VLOOKUP(A778,'QAQC ID Reference Page'!A$2:G$10999,4,FALSE))</f>
        <v>0.44930555555555557</v>
      </c>
      <c r="E778" s="3">
        <f>IF(A778="NA","",VLOOKUP(A778,'QAQC ID Reference Page'!A$2:G$10999,5,FALSE))</f>
        <v>1040</v>
      </c>
      <c r="F778" s="3" t="str">
        <f>IF(A778="NA","",VLOOKUP(A778,'QAQC ID Reference Page'!A$2:G$10999,6,FALSE))</f>
        <v>G9</v>
      </c>
      <c r="G778" s="3" t="str">
        <f>IF(A778="NA","",VLOOKUP(A778,'QAQC ID Reference Page'!A$2:G$10999,7,FALSE))</f>
        <v>S</v>
      </c>
      <c r="H778" s="21">
        <f>IF(A778="NA","",VLOOKUP(A778,'Water Data'!G$2:O$9999,2,FALSE))</f>
        <v>7.92</v>
      </c>
      <c r="I778" s="27">
        <f>IF(A778="NA","",VLOOKUP(A778,'Water Data'!G$2:O$9999,3,FALSE))</f>
        <v>30</v>
      </c>
      <c r="J778" s="3">
        <f>IF(A778="NA","",VLOOKUP(A778,'Water Data'!G$2:O$9999,4,FALSE))</f>
        <v>8.0399999999999991</v>
      </c>
      <c r="K778" s="3">
        <f>IF(A778="NA","",VLOOKUP(A778,'Water Data'!G$2:O$9999,6,FALSE))</f>
        <v>8.14</v>
      </c>
      <c r="L778" s="3">
        <f>IF(A778="NA","",VLOOKUP(A778,'Water Data'!G$2:O$9999,9,FALSE))</f>
        <v>0</v>
      </c>
      <c r="M778" s="3" t="e">
        <f>IF(A778="NA","",VLOOKUP(A778,Nutrients!A$2:L$9999,8,FALSE))</f>
        <v>#N/A</v>
      </c>
      <c r="N778" s="3" t="e">
        <f>IF(A778="NA","",VLOOKUP(A778,Nutrients!A$2:L$9999,9,FALSE))</f>
        <v>#N/A</v>
      </c>
      <c r="O778" s="3" t="e">
        <f>IF(A778="NA","",VLOOKUP(A778,Nutrients!A$2:L$9999,10,FALSE))</f>
        <v>#N/A</v>
      </c>
      <c r="P778" s="3" t="e">
        <f>IF(A778="NA","",VLOOKUP(A778,Nutrients!A$2:L$9999,11,FALSE))</f>
        <v>#N/A</v>
      </c>
      <c r="Q778" s="21" t="e">
        <f>IF(A778="NA","",VLOOKUP(A778,Nutrients!A$2:L$9999,12,FALSE))</f>
        <v>#N/A</v>
      </c>
      <c r="R778" s="26">
        <f>IF(A778="NA","",VLOOKUP(A778,Chla!A$2:O$9999,15,FALSE))</f>
        <v>11.485172</v>
      </c>
      <c r="S778" s="3">
        <f>IF(A778="NA","",VLOOKUP(A778,TSS!A$2:L$9999,12,FALSE))</f>
        <v>8</v>
      </c>
      <c r="T778" s="21" t="e">
        <f>IF(A778="NA","",VLOOKUP(A778,PCN!A$2:Q$9999,11,FALSE))</f>
        <v>#N/A</v>
      </c>
      <c r="U778" s="21" t="e">
        <f>IF(A778="NA","",VLOOKUP(A778,PCN!A$2:Q$9999,12,FALSE))</f>
        <v>#N/A</v>
      </c>
      <c r="V778" s="21" t="e">
        <f>IF(A778="NA","",VLOOKUP(A778,PCN!A$2:Q$9999,14,FALSE))</f>
        <v>#N/A</v>
      </c>
      <c r="W778" s="21" t="e">
        <f>IF(A778="NA","",VLOOKUP(A778,PCN!A$2:Q$9999,15,FALSE))</f>
        <v>#N/A</v>
      </c>
      <c r="X778" s="21" t="e">
        <f>IF(A778="NA","",VLOOKUP(A778,TN_DOC!A$2:I$9999,8,FALSE))</f>
        <v>#N/A</v>
      </c>
      <c r="Y778" s="21" t="e">
        <f>IF(A778="NA","",VLOOKUP(A778,TN_DOC!A$2:I$9999,9,FALSE))</f>
        <v>#N/A</v>
      </c>
      <c r="Z778" s="3"/>
    </row>
    <row r="779" spans="1:26" x14ac:dyDescent="0.2">
      <c r="A779" s="3">
        <v>13028</v>
      </c>
      <c r="B779" s="10" t="str">
        <f>IF(A779="NA","",VLOOKUP(A779,'QAQC ID Reference Page'!A$2:G$10999,2,FALSE))</f>
        <v>OBS0822</v>
      </c>
      <c r="C779" s="20">
        <f>IF(A779="NA","",VLOOKUP(A779,'QAQC ID Reference Page'!A$2:G$10999,3,FALSE))</f>
        <v>44778</v>
      </c>
      <c r="D779" s="12">
        <f>IF(A779="NA","",VLOOKUP(A779,'QAQC ID Reference Page'!A$2:G$10999,4,FALSE))</f>
        <v>0.46111111111111114</v>
      </c>
      <c r="E779" s="3">
        <f>IF(A779="NA","",VLOOKUP(A779,'QAQC ID Reference Page'!A$2:G$10999,5,FALSE))</f>
        <v>1041</v>
      </c>
      <c r="F779" s="3" t="str">
        <f>IF(A779="NA","",VLOOKUP(A779,'QAQC ID Reference Page'!A$2:G$10999,6,FALSE))</f>
        <v>G7C</v>
      </c>
      <c r="G779" s="3" t="str">
        <f>IF(A779="NA","",VLOOKUP(A779,'QAQC ID Reference Page'!A$2:G$10999,7,FALSE))</f>
        <v>S</v>
      </c>
      <c r="H779" s="21">
        <f>IF(A779="NA","",VLOOKUP(A779,'Water Data'!G$2:O$9999,2,FALSE))</f>
        <v>7.14</v>
      </c>
      <c r="I779" s="21">
        <f>IF(A779="NA","",VLOOKUP(A779,'Water Data'!G$2:O$9999,3,FALSE))</f>
        <v>30.2</v>
      </c>
      <c r="J779" s="3">
        <f>IF(A779="NA","",VLOOKUP(A779,'Water Data'!G$2:O$9999,4,FALSE))</f>
        <v>7.0000000000000007E-2</v>
      </c>
      <c r="K779" s="3">
        <f>IF(A779="NA","",VLOOKUP(A779,'Water Data'!G$2:O$9999,6,FALSE))</f>
        <v>7.61</v>
      </c>
      <c r="L779" s="3">
        <f>IF(A779="NA","",VLOOKUP(A779,'Water Data'!G$2:O$9999,9,FALSE))</f>
        <v>0</v>
      </c>
      <c r="M779" s="3" t="e">
        <f>IF(A779="NA","",VLOOKUP(A779,Nutrients!A$2:L$9999,8,FALSE))</f>
        <v>#N/A</v>
      </c>
      <c r="N779" s="3" t="e">
        <f>IF(A779="NA","",VLOOKUP(A779,Nutrients!A$2:L$9999,9,FALSE))</f>
        <v>#N/A</v>
      </c>
      <c r="O779" s="3" t="e">
        <f>IF(A779="NA","",VLOOKUP(A779,Nutrients!A$2:L$9999,10,FALSE))</f>
        <v>#N/A</v>
      </c>
      <c r="P779" s="3" t="e">
        <f>IF(A779="NA","",VLOOKUP(A779,Nutrients!A$2:L$9999,11,FALSE))</f>
        <v>#N/A</v>
      </c>
      <c r="Q779" s="21" t="e">
        <f>IF(A779="NA","",VLOOKUP(A779,Nutrients!A$2:L$9999,12,FALSE))</f>
        <v>#N/A</v>
      </c>
      <c r="R779" s="26">
        <f>IF(A779="NA","",VLOOKUP(A779,Chla!A$2:O$9999,15,FALSE))</f>
        <v>24.258436</v>
      </c>
      <c r="S779" s="3">
        <f>IF(A779="NA","",VLOOKUP(A779,TSS!A$2:L$9999,12,FALSE))</f>
        <v>16</v>
      </c>
      <c r="T779" s="21" t="e">
        <f>IF(A779="NA","",VLOOKUP(A779,PCN!A$2:Q$9999,11,FALSE))</f>
        <v>#N/A</v>
      </c>
      <c r="U779" s="21" t="e">
        <f>IF(A779="NA","",VLOOKUP(A779,PCN!A$2:Q$9999,12,FALSE))</f>
        <v>#N/A</v>
      </c>
      <c r="V779" s="21" t="e">
        <f>IF(A779="NA","",VLOOKUP(A779,PCN!A$2:Q$9999,14,FALSE))</f>
        <v>#N/A</v>
      </c>
      <c r="W779" s="21" t="e">
        <f>IF(A779="NA","",VLOOKUP(A779,PCN!A$2:Q$9999,15,FALSE))</f>
        <v>#N/A</v>
      </c>
      <c r="X779" s="21" t="e">
        <f>IF(A779="NA","",VLOOKUP(A779,TN_DOC!A$2:I$9999,8,FALSE))</f>
        <v>#N/A</v>
      </c>
      <c r="Y779" s="21" t="e">
        <f>IF(A779="NA","",VLOOKUP(A779,TN_DOC!A$2:I$9999,9,FALSE))</f>
        <v>#N/A</v>
      </c>
      <c r="Z779" s="3"/>
    </row>
    <row r="780" spans="1:26" x14ac:dyDescent="0.2">
      <c r="A780" s="3">
        <v>13028</v>
      </c>
      <c r="B780" s="10" t="str">
        <f>IF(A780="NA","",VLOOKUP(A780,'QAQC ID Reference Page'!A$2:G$10999,2,FALSE))</f>
        <v>OBS0822</v>
      </c>
      <c r="C780" s="20">
        <f>IF(A780="NA","",VLOOKUP(A780,'QAQC ID Reference Page'!A$2:G$10999,3,FALSE))</f>
        <v>44778</v>
      </c>
      <c r="D780" s="12">
        <f>IF(A780="NA","",VLOOKUP(A780,'QAQC ID Reference Page'!A$2:G$10999,4,FALSE))</f>
        <v>0.46111111111111114</v>
      </c>
      <c r="E780" s="3">
        <f>IF(A780="NA","",VLOOKUP(A780,'QAQC ID Reference Page'!A$2:G$10999,5,FALSE))</f>
        <v>1041</v>
      </c>
      <c r="F780" s="3" t="str">
        <f>IF(A780="NA","",VLOOKUP(A780,'QAQC ID Reference Page'!A$2:G$10999,6,FALSE))</f>
        <v>G7C</v>
      </c>
      <c r="G780" s="3" t="str">
        <f>IF(A780="NA","",VLOOKUP(A780,'QAQC ID Reference Page'!A$2:G$10999,7,FALSE))</f>
        <v>S</v>
      </c>
      <c r="H780" s="21">
        <f>IF(A780="NA","",VLOOKUP(A780,'Water Data'!G$2:O$9999,2,FALSE))</f>
        <v>7.14</v>
      </c>
      <c r="I780" s="21">
        <f>IF(A780="NA","",VLOOKUP(A780,'Water Data'!G$2:O$9999,3,FALSE))</f>
        <v>30.2</v>
      </c>
      <c r="J780" s="3">
        <f>IF(A780="NA","",VLOOKUP(A780,'Water Data'!G$2:O$9999,4,FALSE))</f>
        <v>7.0000000000000007E-2</v>
      </c>
      <c r="K780" s="3">
        <f>IF(A780="NA","",VLOOKUP(A780,'Water Data'!G$2:O$9999,6,FALSE))</f>
        <v>7.61</v>
      </c>
      <c r="L780" s="3">
        <f>IF(A780="NA","",VLOOKUP(A780,'Water Data'!G$2:O$9999,9,FALSE))</f>
        <v>0</v>
      </c>
      <c r="M780" s="3" t="e">
        <f>IF(A780="NA","",VLOOKUP(A780,Nutrients!A$2:L$9999,8,FALSE))</f>
        <v>#N/A</v>
      </c>
      <c r="N780" s="3" t="e">
        <f>IF(A780="NA","",VLOOKUP(A780,Nutrients!A$2:L$9999,9,FALSE))</f>
        <v>#N/A</v>
      </c>
      <c r="O780" s="3" t="e">
        <f>IF(A780="NA","",VLOOKUP(A780,Nutrients!A$2:L$9999,10,FALSE))</f>
        <v>#N/A</v>
      </c>
      <c r="P780" s="3" t="e">
        <f>IF(A780="NA","",VLOOKUP(A780,Nutrients!A$2:L$9999,11,FALSE))</f>
        <v>#N/A</v>
      </c>
      <c r="Q780" s="21" t="e">
        <f>IF(A780="NA","",VLOOKUP(A780,Nutrients!A$2:L$9999,12,FALSE))</f>
        <v>#N/A</v>
      </c>
      <c r="R780" s="26">
        <f>IF(A780="NA","",VLOOKUP(A780,Chla!A$2:O$9999,15,FALSE))</f>
        <v>24.258436</v>
      </c>
      <c r="S780" s="3">
        <f>IF(A780="NA","",VLOOKUP(A780,TSS!A$2:L$9999,12,FALSE))</f>
        <v>16</v>
      </c>
      <c r="T780" s="21" t="e">
        <f>IF(A780="NA","",VLOOKUP(A780,PCN!A$2:Q$9999,11,FALSE))</f>
        <v>#N/A</v>
      </c>
      <c r="U780" s="21" t="e">
        <f>IF(A780="NA","",VLOOKUP(A780,PCN!A$2:Q$9999,12,FALSE))</f>
        <v>#N/A</v>
      </c>
      <c r="V780" s="21" t="e">
        <f>IF(A780="NA","",VLOOKUP(A780,PCN!A$2:Q$9999,14,FALSE))</f>
        <v>#N/A</v>
      </c>
      <c r="W780" s="21" t="e">
        <f>IF(A780="NA","",VLOOKUP(A780,PCN!A$2:Q$9999,15,FALSE))</f>
        <v>#N/A</v>
      </c>
      <c r="X780" s="21" t="e">
        <f>IF(A780="NA","",VLOOKUP(A780,TN_DOC!A$2:I$9999,8,FALSE))</f>
        <v>#N/A</v>
      </c>
      <c r="Y780" s="21" t="e">
        <f>IF(A780="NA","",VLOOKUP(A780,TN_DOC!A$2:I$9999,9,FALSE))</f>
        <v>#N/A</v>
      </c>
      <c r="Z780" s="3"/>
    </row>
    <row r="781" spans="1:26" x14ac:dyDescent="0.2">
      <c r="A781" s="3">
        <v>13034</v>
      </c>
      <c r="B781" s="10" t="str">
        <f>IF(A781="NA","",VLOOKUP(A781,'QAQC ID Reference Page'!A$2:G$10999,2,FALSE))</f>
        <v>OBS0822</v>
      </c>
      <c r="C781" s="20">
        <f>IF(A781="NA","",VLOOKUP(A781,'QAQC ID Reference Page'!A$2:G$10999,3,FALSE))</f>
        <v>44778</v>
      </c>
      <c r="D781" s="12">
        <f>IF(A781="NA","",VLOOKUP(A781,'QAQC ID Reference Page'!A$2:G$10999,4,FALSE))</f>
        <v>0.46111111111111114</v>
      </c>
      <c r="E781" s="3">
        <f>IF(A781="NA","",VLOOKUP(A781,'QAQC ID Reference Page'!A$2:G$10999,5,FALSE))</f>
        <v>1051</v>
      </c>
      <c r="F781" s="3" t="str">
        <f>IF(A781="NA","",VLOOKUP(A781,'QAQC ID Reference Page'!A$2:G$10999,6,FALSE))</f>
        <v>G7C</v>
      </c>
      <c r="G781" s="3" t="str">
        <f>IF(A781="NA","",VLOOKUP(A781,'QAQC ID Reference Page'!A$2:G$10999,7,FALSE))</f>
        <v>B</v>
      </c>
      <c r="H781" s="21">
        <f>IF(A781="NA","",VLOOKUP(A781,'Water Data'!G$2:O$9999,2,FALSE))</f>
        <v>5.49</v>
      </c>
      <c r="I781" s="21">
        <f>IF(A781="NA","",VLOOKUP(A781,'Water Data'!G$2:O$9999,3,FALSE))</f>
        <v>29.8</v>
      </c>
      <c r="J781" s="3">
        <f>IF(A781="NA","",VLOOKUP(A781,'Water Data'!G$2:O$9999,4,FALSE))</f>
        <v>22.3</v>
      </c>
      <c r="K781" s="3">
        <f>IF(A781="NA","",VLOOKUP(A781,'Water Data'!G$2:O$9999,6,FALSE))</f>
        <v>7.88</v>
      </c>
      <c r="L781" s="3">
        <f>IF(A781="NA","",VLOOKUP(A781,'Water Data'!G$2:O$9999,9,FALSE))</f>
        <v>0</v>
      </c>
      <c r="M781" s="3" t="e">
        <f>IF(A781="NA","",VLOOKUP(A781,Nutrients!A$2:L$9999,8,FALSE))</f>
        <v>#N/A</v>
      </c>
      <c r="N781" s="3" t="e">
        <f>IF(A781="NA","",VLOOKUP(A781,Nutrients!A$2:L$9999,9,FALSE))</f>
        <v>#N/A</v>
      </c>
      <c r="O781" s="3" t="e">
        <f>IF(A781="NA","",VLOOKUP(A781,Nutrients!A$2:L$9999,10,FALSE))</f>
        <v>#N/A</v>
      </c>
      <c r="P781" s="3" t="e">
        <f>IF(A781="NA","",VLOOKUP(A781,Nutrients!A$2:L$9999,11,FALSE))</f>
        <v>#N/A</v>
      </c>
      <c r="Q781" s="21" t="e">
        <f>IF(A781="NA","",VLOOKUP(A781,Nutrients!A$2:L$9999,12,FALSE))</f>
        <v>#N/A</v>
      </c>
      <c r="R781" s="26">
        <f>IF(A781="NA","",VLOOKUP(A781,Chla!A$2:O$9999,15,FALSE))</f>
        <v>5.3271879999999996</v>
      </c>
      <c r="S781" s="3">
        <f>IF(A781="NA","",VLOOKUP(A781,TSS!A$2:L$9999,12,FALSE))</f>
        <v>24</v>
      </c>
      <c r="T781" s="21" t="e">
        <f>IF(A781="NA","",VLOOKUP(A781,PCN!A$2:Q$9999,11,FALSE))</f>
        <v>#N/A</v>
      </c>
      <c r="U781" s="21" t="e">
        <f>IF(A781="NA","",VLOOKUP(A781,PCN!A$2:Q$9999,12,FALSE))</f>
        <v>#N/A</v>
      </c>
      <c r="V781" s="21" t="e">
        <f>IF(A781="NA","",VLOOKUP(A781,PCN!A$2:Q$9999,14,FALSE))</f>
        <v>#N/A</v>
      </c>
      <c r="W781" s="21" t="e">
        <f>IF(A781="NA","",VLOOKUP(A781,PCN!A$2:Q$9999,15,FALSE))</f>
        <v>#N/A</v>
      </c>
      <c r="X781" s="21" t="e">
        <f>IF(A781="NA","",VLOOKUP(A781,TN_DOC!A$2:I$9999,8,FALSE))</f>
        <v>#N/A</v>
      </c>
      <c r="Y781" s="21" t="e">
        <f>IF(A781="NA","",VLOOKUP(A781,TN_DOC!A$2:I$9999,9,FALSE))</f>
        <v>#N/A</v>
      </c>
      <c r="Z781" s="3"/>
    </row>
    <row r="782" spans="1:26" x14ac:dyDescent="0.2">
      <c r="A782" s="3">
        <v>13035</v>
      </c>
      <c r="B782" s="10" t="str">
        <f>IF(A782="NA","",VLOOKUP(A782,'QAQC ID Reference Page'!A$2:G$10999,2,FALSE))</f>
        <v>OBS0822</v>
      </c>
      <c r="C782" s="20">
        <f>IF(A782="NA","",VLOOKUP(A782,'QAQC ID Reference Page'!A$2:G$10999,3,FALSE))</f>
        <v>44778</v>
      </c>
      <c r="D782" s="12">
        <f>IF(A782="NA","",VLOOKUP(A782,'QAQC ID Reference Page'!A$2:G$10999,4,FALSE))</f>
        <v>0</v>
      </c>
      <c r="E782" s="3">
        <f>IF(A782="NA","",VLOOKUP(A782,'QAQC ID Reference Page'!A$2:G$10999,5,FALSE))</f>
        <v>1044</v>
      </c>
      <c r="F782" s="3">
        <f>IF(A782="NA","",VLOOKUP(A782,'QAQC ID Reference Page'!A$2:G$10999,6,FALSE))</f>
        <v>0</v>
      </c>
      <c r="G782" s="3">
        <f>IF(A782="NA","",VLOOKUP(A782,'QAQC ID Reference Page'!A$2:G$10999,7,FALSE))</f>
        <v>0</v>
      </c>
      <c r="H782" s="21">
        <f>IF(A782="NA","",VLOOKUP(A782,'Water Data'!G$2:O$9999,2,FALSE))</f>
        <v>6.92</v>
      </c>
      <c r="I782" s="21">
        <f>IF(A782="NA","",VLOOKUP(A782,'Water Data'!G$2:O$9999,3,FALSE))</f>
        <v>30.5</v>
      </c>
      <c r="J782" s="26">
        <f>IF(A782="NA","",VLOOKUP(A782,'Water Data'!G$2:O$9999,4,FALSE))</f>
        <v>0.1</v>
      </c>
      <c r="K782" s="3">
        <f>IF(A782="NA","",VLOOKUP(A782,'Water Data'!G$2:O$9999,6,FALSE))</f>
        <v>7.51</v>
      </c>
      <c r="L782" s="3">
        <f>IF(A782="NA","",VLOOKUP(A782,'Water Data'!G$2:O$9999,9,FALSE))</f>
        <v>0</v>
      </c>
      <c r="M782" s="3" t="e">
        <f>IF(A782="NA","",VLOOKUP(A782,Nutrients!A$2:L$9999,8,FALSE))</f>
        <v>#N/A</v>
      </c>
      <c r="N782" s="3" t="e">
        <f>IF(A782="NA","",VLOOKUP(A782,Nutrients!A$2:L$9999,9,FALSE))</f>
        <v>#N/A</v>
      </c>
      <c r="O782" s="3" t="e">
        <f>IF(A782="NA","",VLOOKUP(A782,Nutrients!A$2:L$9999,10,FALSE))</f>
        <v>#N/A</v>
      </c>
      <c r="P782" s="3" t="e">
        <f>IF(A782="NA","",VLOOKUP(A782,Nutrients!A$2:L$9999,11,FALSE))</f>
        <v>#N/A</v>
      </c>
      <c r="Q782" s="21" t="e">
        <f>IF(A782="NA","",VLOOKUP(A782,Nutrients!A$2:L$9999,12,FALSE))</f>
        <v>#N/A</v>
      </c>
      <c r="R782" s="26">
        <f>IF(A782="NA","",VLOOKUP(A782,Chla!A$2:O$9999,15,FALSE))</f>
        <v>12.875780000000001</v>
      </c>
      <c r="S782" s="3">
        <f>IF(A782="NA","",VLOOKUP(A782,TSS!A$2:L$9999,12,FALSE))</f>
        <v>8</v>
      </c>
      <c r="T782" s="21" t="e">
        <f>IF(A782="NA","",VLOOKUP(A782,PCN!A$2:Q$9999,11,FALSE))</f>
        <v>#N/A</v>
      </c>
      <c r="U782" s="21" t="e">
        <f>IF(A782="NA","",VLOOKUP(A782,PCN!A$2:Q$9999,12,FALSE))</f>
        <v>#N/A</v>
      </c>
      <c r="V782" s="21" t="e">
        <f>IF(A782="NA","",VLOOKUP(A782,PCN!A$2:Q$9999,14,FALSE))</f>
        <v>#N/A</v>
      </c>
      <c r="W782" s="21" t="e">
        <f>IF(A782="NA","",VLOOKUP(A782,PCN!A$2:Q$9999,15,FALSE))</f>
        <v>#N/A</v>
      </c>
      <c r="X782" s="21" t="e">
        <f>IF(A782="NA","",VLOOKUP(A782,TN_DOC!A$2:I$9999,8,FALSE))</f>
        <v>#N/A</v>
      </c>
      <c r="Y782" s="21" t="e">
        <f>IF(A782="NA","",VLOOKUP(A782,TN_DOC!A$2:I$9999,9,FALSE))</f>
        <v>#N/A</v>
      </c>
      <c r="Z782" s="3"/>
    </row>
    <row r="783" spans="1:26" x14ac:dyDescent="0.2">
      <c r="A783" s="3">
        <v>14003</v>
      </c>
      <c r="B783" s="10" t="str">
        <f>IF(A783="NA","",VLOOKUP(A783,'QAQC ID Reference Page'!A$2:G$10999,2,FALSE))</f>
        <v>OBS0822</v>
      </c>
      <c r="C783" s="20">
        <f>IF(A783="NA","",VLOOKUP(A783,'QAQC ID Reference Page'!A$2:G$10999,3,FALSE))</f>
        <v>44782</v>
      </c>
      <c r="D783" s="12">
        <f>IF(A783="NA","",VLOOKUP(A783,'QAQC ID Reference Page'!A$2:G$10999,4,FALSE))</f>
        <v>0.28819444444444442</v>
      </c>
      <c r="E783" s="3">
        <f>IF(A783="NA","",VLOOKUP(A783,'QAQC ID Reference Page'!A$2:G$10999,5,FALSE))</f>
        <v>1033</v>
      </c>
      <c r="F783" s="3" t="str">
        <f>IF(A783="NA","",VLOOKUP(A783,'QAQC ID Reference Page'!A$2:G$10999,6,FALSE))</f>
        <v>EFR</v>
      </c>
      <c r="G783" s="3" t="str">
        <f>IF(A783="NA","",VLOOKUP(A783,'QAQC ID Reference Page'!A$2:G$10999,7,FALSE))</f>
        <v>S</v>
      </c>
      <c r="H783" s="21">
        <f>IF(A783="NA","",VLOOKUP(A783,'Water Data'!G$2:O$9999,2,FALSE))</f>
        <v>5.19</v>
      </c>
      <c r="I783" s="21">
        <f>IF(A783="NA","",VLOOKUP(A783,'Water Data'!G$2:O$9999,3,FALSE))</f>
        <v>28.4</v>
      </c>
      <c r="J783" s="3">
        <f>IF(A783="NA","",VLOOKUP(A783,'Water Data'!G$2:O$9999,4,FALSE))</f>
        <v>8.3000000000000007</v>
      </c>
      <c r="K783" s="3">
        <f>IF(A783="NA","",VLOOKUP(A783,'Water Data'!G$2:O$9999,6,FALSE))</f>
        <v>7.64</v>
      </c>
      <c r="L783" s="3">
        <f>IF(A783="NA","",VLOOKUP(A783,'Water Data'!G$2:O$9999,9,FALSE))</f>
        <v>0</v>
      </c>
      <c r="M783" s="3" t="e">
        <f>IF(A783="NA","",VLOOKUP(A783,Nutrients!A$2:L$9999,8,FALSE))</f>
        <v>#N/A</v>
      </c>
      <c r="N783" s="3" t="e">
        <f>IF(A783="NA","",VLOOKUP(A783,Nutrients!A$2:L$9999,9,FALSE))</f>
        <v>#N/A</v>
      </c>
      <c r="O783" s="3" t="e">
        <f>IF(A783="NA","",VLOOKUP(A783,Nutrients!A$2:L$9999,10,FALSE))</f>
        <v>#N/A</v>
      </c>
      <c r="P783" s="3" t="e">
        <f>IF(A783="NA","",VLOOKUP(A783,Nutrients!A$2:L$9999,11,FALSE))</f>
        <v>#N/A</v>
      </c>
      <c r="Q783" s="21" t="e">
        <f>IF(A783="NA","",VLOOKUP(A783,Nutrients!A$2:L$9999,12,FALSE))</f>
        <v>#N/A</v>
      </c>
      <c r="R783" s="26">
        <f>IF(A783="NA","",VLOOKUP(A783,Chla!A$2:O$9999,15,FALSE))</f>
        <v>13.558779999999999</v>
      </c>
      <c r="S783" s="3">
        <f>IF(A783="NA","",VLOOKUP(A783,TSS!A$2:L$9999,12,FALSE))</f>
        <v>32</v>
      </c>
      <c r="T783" s="21" t="e">
        <f>IF(A783="NA","",VLOOKUP(A783,PCN!A$2:Q$9999,11,FALSE))</f>
        <v>#N/A</v>
      </c>
      <c r="U783" s="21" t="e">
        <f>IF(A783="NA","",VLOOKUP(A783,PCN!A$2:Q$9999,12,FALSE))</f>
        <v>#N/A</v>
      </c>
      <c r="V783" s="21" t="e">
        <f>IF(A783="NA","",VLOOKUP(A783,PCN!A$2:Q$9999,14,FALSE))</f>
        <v>#N/A</v>
      </c>
      <c r="W783" s="21" t="e">
        <f>IF(A783="NA","",VLOOKUP(A783,PCN!A$2:Q$9999,15,FALSE))</f>
        <v>#N/A</v>
      </c>
      <c r="X783" s="21" t="e">
        <f>IF(A783="NA","",VLOOKUP(A783,TN_DOC!A$2:I$9999,8,FALSE))</f>
        <v>#N/A</v>
      </c>
      <c r="Y783" s="21" t="e">
        <f>IF(A783="NA","",VLOOKUP(A783,TN_DOC!A$2:I$9999,9,FALSE))</f>
        <v>#N/A</v>
      </c>
      <c r="Z783" s="3"/>
    </row>
    <row r="784" spans="1:26" x14ac:dyDescent="0.2">
      <c r="A784" s="3">
        <v>14002</v>
      </c>
      <c r="B784" s="10" t="str">
        <f>IF(A784="NA","",VLOOKUP(A784,'QAQC ID Reference Page'!A$2:G$10999,2,FALSE))</f>
        <v>OBS0822</v>
      </c>
      <c r="C784" s="20">
        <f>IF(A784="NA","",VLOOKUP(A784,'QAQC ID Reference Page'!A$2:G$10999,3,FALSE))</f>
        <v>44782</v>
      </c>
      <c r="D784" s="12">
        <f>IF(A784="NA","",VLOOKUP(A784,'QAQC ID Reference Page'!A$2:G$10999,4,FALSE))</f>
        <v>0.3034722222222222</v>
      </c>
      <c r="E784" s="3">
        <f>IF(A784="NA","",VLOOKUP(A784,'QAQC ID Reference Page'!A$2:G$10999,5,FALSE))</f>
        <v>1051</v>
      </c>
      <c r="F784" s="3" t="str">
        <f>IF(A784="NA","",VLOOKUP(A784,'QAQC ID Reference Page'!A$2:G$10999,6,FALSE))</f>
        <v>E6</v>
      </c>
      <c r="G784" s="3" t="str">
        <f>IF(A784="NA","",VLOOKUP(A784,'QAQC ID Reference Page'!A$2:G$10999,7,FALSE))</f>
        <v>S</v>
      </c>
      <c r="H784" s="21">
        <f>IF(A784="NA","",VLOOKUP(A784,'Water Data'!G$2:O$9999,2,FALSE))</f>
        <v>6.35</v>
      </c>
      <c r="I784" s="21">
        <f>IF(A784="NA","",VLOOKUP(A784,'Water Data'!G$2:O$9999,3,FALSE))</f>
        <v>28.3</v>
      </c>
      <c r="J784" s="3">
        <f>IF(A784="NA","",VLOOKUP(A784,'Water Data'!G$2:O$9999,4,FALSE))</f>
        <v>10.17</v>
      </c>
      <c r="K784" s="3">
        <f>IF(A784="NA","",VLOOKUP(A784,'Water Data'!G$2:O$9999,6,FALSE))</f>
        <v>7.85</v>
      </c>
      <c r="L784" s="3">
        <f>IF(A784="NA","",VLOOKUP(A784,'Water Data'!G$2:O$9999,9,FALSE))</f>
        <v>0</v>
      </c>
      <c r="M784" s="3" t="e">
        <f>IF(A784="NA","",VLOOKUP(A784,Nutrients!A$2:L$9999,8,FALSE))</f>
        <v>#N/A</v>
      </c>
      <c r="N784" s="3" t="e">
        <f>IF(A784="NA","",VLOOKUP(A784,Nutrients!A$2:L$9999,9,FALSE))</f>
        <v>#N/A</v>
      </c>
      <c r="O784" s="3" t="e">
        <f>IF(A784="NA","",VLOOKUP(A784,Nutrients!A$2:L$9999,10,FALSE))</f>
        <v>#N/A</v>
      </c>
      <c r="P784" s="3" t="e">
        <f>IF(A784="NA","",VLOOKUP(A784,Nutrients!A$2:L$9999,11,FALSE))</f>
        <v>#N/A</v>
      </c>
      <c r="Q784" s="21" t="e">
        <f>IF(A784="NA","",VLOOKUP(A784,Nutrients!A$2:L$9999,12,FALSE))</f>
        <v>#N/A</v>
      </c>
      <c r="R784" s="26">
        <f>IF(A784="NA","",VLOOKUP(A784,Chla!A$2:O$9999,15,FALSE))</f>
        <v>11.495808</v>
      </c>
      <c r="S784" s="3">
        <f>IF(A784="NA","",VLOOKUP(A784,TSS!A$2:L$9999,12,FALSE))</f>
        <v>40</v>
      </c>
      <c r="T784" s="21" t="e">
        <f>IF(A784="NA","",VLOOKUP(A784,PCN!A$2:Q$9999,11,FALSE))</f>
        <v>#N/A</v>
      </c>
      <c r="U784" s="21" t="e">
        <f>IF(A784="NA","",VLOOKUP(A784,PCN!A$2:Q$9999,12,FALSE))</f>
        <v>#N/A</v>
      </c>
      <c r="V784" s="21" t="e">
        <f>IF(A784="NA","",VLOOKUP(A784,PCN!A$2:Q$9999,14,FALSE))</f>
        <v>#N/A</v>
      </c>
      <c r="W784" s="21" t="e">
        <f>IF(A784="NA","",VLOOKUP(A784,PCN!A$2:Q$9999,15,FALSE))</f>
        <v>#N/A</v>
      </c>
      <c r="X784" s="21" t="e">
        <f>IF(A784="NA","",VLOOKUP(A784,TN_DOC!A$2:I$9999,8,FALSE))</f>
        <v>#N/A</v>
      </c>
      <c r="Y784" s="21" t="e">
        <f>IF(A784="NA","",VLOOKUP(A784,TN_DOC!A$2:I$9999,9,FALSE))</f>
        <v>#N/A</v>
      </c>
      <c r="Z784" s="3"/>
    </row>
    <row r="785" spans="1:26" x14ac:dyDescent="0.2">
      <c r="A785" s="3">
        <v>14004</v>
      </c>
      <c r="B785" s="10" t="str">
        <f>IF(A785="NA","",VLOOKUP(A785,'QAQC ID Reference Page'!A$2:G$10999,2,FALSE))</f>
        <v>OBS0822</v>
      </c>
      <c r="C785" s="20">
        <f>IF(A785="NA","",VLOOKUP(A785,'QAQC ID Reference Page'!A$2:G$10999,3,FALSE))</f>
        <v>44782</v>
      </c>
      <c r="D785" s="12">
        <f>IF(A785="NA","",VLOOKUP(A785,'QAQC ID Reference Page'!A$2:G$10999,4,FALSE))</f>
        <v>0.33263888888888887</v>
      </c>
      <c r="E785" s="3">
        <f>IF(A785="NA","",VLOOKUP(A785,'QAQC ID Reference Page'!A$2:G$10999,5,FALSE))</f>
        <v>1027</v>
      </c>
      <c r="F785" s="3" t="str">
        <f>IF(A785="NA","",VLOOKUP(A785,'QAQC ID Reference Page'!A$2:G$10999,6,FALSE))</f>
        <v>E7C</v>
      </c>
      <c r="G785" s="3" t="str">
        <f>IF(A785="NA","",VLOOKUP(A785,'QAQC ID Reference Page'!A$2:G$10999,7,FALSE))</f>
        <v>S</v>
      </c>
      <c r="H785" s="21">
        <f>IF(A785="NA","",VLOOKUP(A785,'Water Data'!G$2:O$9999,2,FALSE))</f>
        <v>6.76</v>
      </c>
      <c r="I785" s="21">
        <f>IF(A785="NA","",VLOOKUP(A785,'Water Data'!G$2:O$9999,3,FALSE))</f>
        <v>29</v>
      </c>
      <c r="J785" s="3">
        <f>IF(A785="NA","",VLOOKUP(A785,'Water Data'!G$2:O$9999,4,FALSE))</f>
        <v>12.77</v>
      </c>
      <c r="K785" s="3">
        <f>IF(A785="NA","",VLOOKUP(A785,'Water Data'!G$2:O$9999,6,FALSE))</f>
        <v>8.11</v>
      </c>
      <c r="L785" s="3">
        <f>IF(A785="NA","",VLOOKUP(A785,'Water Data'!G$2:O$9999,9,FALSE))</f>
        <v>0</v>
      </c>
      <c r="M785" s="3" t="e">
        <f>IF(A785="NA","",VLOOKUP(A785,Nutrients!A$2:L$9999,8,FALSE))</f>
        <v>#N/A</v>
      </c>
      <c r="N785" s="3" t="e">
        <f>IF(A785="NA","",VLOOKUP(A785,Nutrients!A$2:L$9999,9,FALSE))</f>
        <v>#N/A</v>
      </c>
      <c r="O785" s="3" t="e">
        <f>IF(A785="NA","",VLOOKUP(A785,Nutrients!A$2:L$9999,10,FALSE))</f>
        <v>#N/A</v>
      </c>
      <c r="P785" s="3" t="e">
        <f>IF(A785="NA","",VLOOKUP(A785,Nutrients!A$2:L$9999,11,FALSE))</f>
        <v>#N/A</v>
      </c>
      <c r="Q785" s="21" t="e">
        <f>IF(A785="NA","",VLOOKUP(A785,Nutrients!A$2:L$9999,12,FALSE))</f>
        <v>#N/A</v>
      </c>
      <c r="R785" s="26">
        <f>IF(A785="NA","",VLOOKUP(A785,Chla!A$2:O$9999,15,FALSE))</f>
        <v>7.7379399999999983</v>
      </c>
      <c r="S785" s="3">
        <f>IF(A785="NA","",VLOOKUP(A785,TSS!A$2:L$9999,12,FALSE))</f>
        <v>44</v>
      </c>
      <c r="T785" s="21" t="e">
        <f>IF(A785="NA","",VLOOKUP(A785,PCN!A$2:Q$9999,11,FALSE))</f>
        <v>#N/A</v>
      </c>
      <c r="U785" s="21" t="e">
        <f>IF(A785="NA","",VLOOKUP(A785,PCN!A$2:Q$9999,12,FALSE))</f>
        <v>#N/A</v>
      </c>
      <c r="V785" s="21" t="e">
        <f>IF(A785="NA","",VLOOKUP(A785,PCN!A$2:Q$9999,14,FALSE))</f>
        <v>#N/A</v>
      </c>
      <c r="W785" s="21" t="e">
        <f>IF(A785="NA","",VLOOKUP(A785,PCN!A$2:Q$9999,15,FALSE))</f>
        <v>#N/A</v>
      </c>
      <c r="X785" s="21" t="e">
        <f>IF(A785="NA","",VLOOKUP(A785,TN_DOC!A$2:I$9999,8,FALSE))</f>
        <v>#N/A</v>
      </c>
      <c r="Y785" s="21" t="e">
        <f>IF(A785="NA","",VLOOKUP(A785,TN_DOC!A$2:I$9999,9,FALSE))</f>
        <v>#N/A</v>
      </c>
      <c r="Z785" s="3"/>
    </row>
    <row r="786" spans="1:26" x14ac:dyDescent="0.2">
      <c r="A786" s="3">
        <v>14001</v>
      </c>
      <c r="B786" s="10" t="str">
        <f>IF(A786="NA","",VLOOKUP(A786,'QAQC ID Reference Page'!A$2:G$10999,2,FALSE))</f>
        <v>OBS0822</v>
      </c>
      <c r="C786" s="20">
        <f>IF(A786="NA","",VLOOKUP(A786,'QAQC ID Reference Page'!A$2:G$10999,3,FALSE))</f>
        <v>44782</v>
      </c>
      <c r="D786" s="12">
        <f>IF(A786="NA","",VLOOKUP(A786,'QAQC ID Reference Page'!A$2:G$10999,4,FALSE))</f>
        <v>0.33263888888888887</v>
      </c>
      <c r="E786" s="3">
        <f>IF(A786="NA","",VLOOKUP(A786,'QAQC ID Reference Page'!A$2:G$10999,5,FALSE))</f>
        <v>1031</v>
      </c>
      <c r="F786" s="3" t="str">
        <f>IF(A786="NA","",VLOOKUP(A786,'QAQC ID Reference Page'!A$2:G$10999,6,FALSE))</f>
        <v>E7C</v>
      </c>
      <c r="G786" s="3" t="str">
        <f>IF(A786="NA","",VLOOKUP(A786,'QAQC ID Reference Page'!A$2:G$10999,7,FALSE))</f>
        <v>B</v>
      </c>
      <c r="H786" s="21">
        <f>IF(A786="NA","",VLOOKUP(A786,'Water Data'!G$2:O$9999,2,FALSE))</f>
        <v>5.92</v>
      </c>
      <c r="I786" s="21">
        <f>IF(A786="NA","",VLOOKUP(A786,'Water Data'!G$2:O$9999,3,FALSE))</f>
        <v>29.3</v>
      </c>
      <c r="J786" s="3">
        <f>IF(A786="NA","",VLOOKUP(A786,'Water Data'!G$2:O$9999,4,FALSE))</f>
        <v>22.41</v>
      </c>
      <c r="K786" s="3">
        <f>IF(A786="NA","",VLOOKUP(A786,'Water Data'!G$2:O$9999,6,FALSE))</f>
        <v>8.15</v>
      </c>
      <c r="L786" s="3">
        <f>IF(A786="NA","",VLOOKUP(A786,'Water Data'!G$2:O$9999,9,FALSE))</f>
        <v>0</v>
      </c>
      <c r="M786" s="3" t="e">
        <f>IF(A786="NA","",VLOOKUP(A786,Nutrients!A$2:L$9999,8,FALSE))</f>
        <v>#N/A</v>
      </c>
      <c r="N786" s="3" t="e">
        <f>IF(A786="NA","",VLOOKUP(A786,Nutrients!A$2:L$9999,9,FALSE))</f>
        <v>#N/A</v>
      </c>
      <c r="O786" s="3" t="e">
        <f>IF(A786="NA","",VLOOKUP(A786,Nutrients!A$2:L$9999,10,FALSE))</f>
        <v>#N/A</v>
      </c>
      <c r="P786" s="3" t="e">
        <f>IF(A786="NA","",VLOOKUP(A786,Nutrients!A$2:L$9999,11,FALSE))</f>
        <v>#N/A</v>
      </c>
      <c r="Q786" s="21" t="e">
        <f>IF(A786="NA","",VLOOKUP(A786,Nutrients!A$2:L$9999,12,FALSE))</f>
        <v>#N/A</v>
      </c>
      <c r="R786" s="26">
        <f>IF(A786="NA","",VLOOKUP(A786,Chla!A$2:O$9999,15,FALSE))</f>
        <v>5.7291360000000005</v>
      </c>
      <c r="S786" s="3">
        <f>IF(A786="NA","",VLOOKUP(A786,TSS!A$2:L$9999,12,FALSE))</f>
        <v>80</v>
      </c>
      <c r="T786" s="21" t="e">
        <f>IF(A786="NA","",VLOOKUP(A786,PCN!A$2:Q$9999,11,FALSE))</f>
        <v>#N/A</v>
      </c>
      <c r="U786" s="21" t="e">
        <f>IF(A786="NA","",VLOOKUP(A786,PCN!A$2:Q$9999,12,FALSE))</f>
        <v>#N/A</v>
      </c>
      <c r="V786" s="21" t="e">
        <f>IF(A786="NA","",VLOOKUP(A786,PCN!A$2:Q$9999,14,FALSE))</f>
        <v>#N/A</v>
      </c>
      <c r="W786" s="21" t="e">
        <f>IF(A786="NA","",VLOOKUP(A786,PCN!A$2:Q$9999,15,FALSE))</f>
        <v>#N/A</v>
      </c>
      <c r="X786" s="21" t="e">
        <f>IF(A786="NA","",VLOOKUP(A786,TN_DOC!A$2:I$9999,8,FALSE))</f>
        <v>#N/A</v>
      </c>
      <c r="Y786" s="21" t="e">
        <f>IF(A786="NA","",VLOOKUP(A786,TN_DOC!A$2:I$9999,9,FALSE))</f>
        <v>#N/A</v>
      </c>
      <c r="Z786" s="3"/>
    </row>
    <row r="787" spans="1:26" x14ac:dyDescent="0.2">
      <c r="A787" s="3">
        <v>14100</v>
      </c>
      <c r="B787" s="10" t="str">
        <f>IF(A787="NA","",VLOOKUP(A787,'QAQC ID Reference Page'!A$2:G$10999,2,FALSE))</f>
        <v>OBS0822</v>
      </c>
      <c r="C787" s="20">
        <f>IF(A787="NA","",VLOOKUP(A787,'QAQC ID Reference Page'!A$2:G$10999,3,FALSE))</f>
        <v>44790</v>
      </c>
      <c r="D787" s="12">
        <f>IF(A787="NA","",VLOOKUP(A787,'QAQC ID Reference Page'!A$2:G$10999,4,FALSE))</f>
        <v>0.31597222222222221</v>
      </c>
      <c r="E787" s="3">
        <f>IF(A787="NA","",VLOOKUP(A787,'QAQC ID Reference Page'!A$2:G$10999,5,FALSE))</f>
        <v>1030</v>
      </c>
      <c r="F787" s="3" t="str">
        <f>IF(A787="NA","",VLOOKUP(A787,'QAQC ID Reference Page'!A$2:G$10999,6,FALSE))</f>
        <v>G6</v>
      </c>
      <c r="G787" s="3" t="str">
        <f>IF(A787="NA","",VLOOKUP(A787,'QAQC ID Reference Page'!A$2:G$10999,7,FALSE))</f>
        <v>S</v>
      </c>
      <c r="H787" s="28">
        <f>IF(A787="NA","",VLOOKUP(A787,'Water Data'!G$2:O$9999,2,FALSE))</f>
        <v>5.6</v>
      </c>
      <c r="I787" s="21">
        <f>IF(A787="NA","",VLOOKUP(A787,'Water Data'!G$2:O$9999,3,FALSE))</f>
        <v>29.2</v>
      </c>
      <c r="J787" s="3">
        <f>IF(A787="NA","",VLOOKUP(A787,'Water Data'!G$2:O$9999,4,FALSE))</f>
        <v>8.6199999999999992</v>
      </c>
      <c r="K787" s="3">
        <f>IF(A787="NA","",VLOOKUP(A787,'Water Data'!G$2:O$9999,6,FALSE))</f>
        <v>7.62</v>
      </c>
      <c r="L787" s="3">
        <f>IF(A787="NA","",VLOOKUP(A787,'Water Data'!G$2:O$9999,9,FALSE))</f>
        <v>0</v>
      </c>
      <c r="M787" s="3" t="e">
        <f>IF(A787="NA","",VLOOKUP(A787,Nutrients!A$2:L$9999,8,FALSE))</f>
        <v>#N/A</v>
      </c>
      <c r="N787" s="3" t="e">
        <f>IF(A787="NA","",VLOOKUP(A787,Nutrients!A$2:L$9999,9,FALSE))</f>
        <v>#N/A</v>
      </c>
      <c r="O787" s="3" t="e">
        <f>IF(A787="NA","",VLOOKUP(A787,Nutrients!A$2:L$9999,10,FALSE))</f>
        <v>#N/A</v>
      </c>
      <c r="P787" s="3" t="e">
        <f>IF(A787="NA","",VLOOKUP(A787,Nutrients!A$2:L$9999,11,FALSE))</f>
        <v>#N/A</v>
      </c>
      <c r="Q787" s="21" t="e">
        <f>IF(A787="NA","",VLOOKUP(A787,Nutrients!A$2:L$9999,12,FALSE))</f>
        <v>#N/A</v>
      </c>
      <c r="R787" s="26">
        <f>IF(A787="NA","",VLOOKUP(A787,Chla!A$2:O$9999,15,FALSE))</f>
        <v>21.250560000000004</v>
      </c>
      <c r="S787" s="3">
        <f>IF(A787="NA","",VLOOKUP(A787,TSS!A$2:L$9999,12,FALSE))</f>
        <v>24</v>
      </c>
      <c r="T787" s="21" t="e">
        <f>IF(A787="NA","",VLOOKUP(A787,PCN!A$2:Q$9999,11,FALSE))</f>
        <v>#N/A</v>
      </c>
      <c r="U787" s="21" t="e">
        <f>IF(A787="NA","",VLOOKUP(A787,PCN!A$2:Q$9999,12,FALSE))</f>
        <v>#N/A</v>
      </c>
      <c r="V787" s="21" t="e">
        <f>IF(A787="NA","",VLOOKUP(A787,PCN!A$2:Q$9999,14,FALSE))</f>
        <v>#N/A</v>
      </c>
      <c r="W787" s="21" t="e">
        <f>IF(A787="NA","",VLOOKUP(A787,PCN!A$2:Q$9999,15,FALSE))</f>
        <v>#N/A</v>
      </c>
      <c r="X787" s="21" t="e">
        <f>IF(A787="NA","",VLOOKUP(A787,TN_DOC!A$2:I$9999,8,FALSE))</f>
        <v>#N/A</v>
      </c>
      <c r="Y787" s="21" t="e">
        <f>IF(A787="NA","",VLOOKUP(A787,TN_DOC!A$2:I$9999,9,FALSE))</f>
        <v>#N/A</v>
      </c>
      <c r="Z787" s="3"/>
    </row>
    <row r="788" spans="1:26" x14ac:dyDescent="0.2">
      <c r="A788" s="3">
        <v>14101</v>
      </c>
      <c r="B788" s="10" t="str">
        <f>IF(A788="NA","",VLOOKUP(A788,'QAQC ID Reference Page'!A$2:G$10999,2,FALSE))</f>
        <v>OBS0822</v>
      </c>
      <c r="C788" s="20">
        <f>IF(A788="NA","",VLOOKUP(A788,'QAQC ID Reference Page'!A$2:G$10999,3,FALSE))</f>
        <v>44790</v>
      </c>
      <c r="D788" s="12">
        <f>IF(A788="NA","",VLOOKUP(A788,'QAQC ID Reference Page'!A$2:G$10999,4,FALSE))</f>
        <v>0.53125</v>
      </c>
      <c r="E788" s="3">
        <f>IF(A788="NA","",VLOOKUP(A788,'QAQC ID Reference Page'!A$2:G$10999,5,FALSE))</f>
        <v>1015</v>
      </c>
      <c r="F788" s="3" t="str">
        <f>IF(A788="NA","",VLOOKUP(A788,'QAQC ID Reference Page'!A$2:G$10999,6,FALSE))</f>
        <v>E6</v>
      </c>
      <c r="G788" s="3" t="str">
        <f>IF(A788="NA","",VLOOKUP(A788,'QAQC ID Reference Page'!A$2:G$10999,7,FALSE))</f>
        <v>S</v>
      </c>
      <c r="H788" s="21">
        <f>IF(A788="NA","",VLOOKUP(A788,'Water Data'!G$2:O$9999,2,FALSE))</f>
        <v>8.1199999999999992</v>
      </c>
      <c r="I788" s="21">
        <f>IF(A788="NA","",VLOOKUP(A788,'Water Data'!G$2:O$9999,3,FALSE))</f>
        <v>30.7</v>
      </c>
      <c r="J788" s="3">
        <f>IF(A788="NA","",VLOOKUP(A788,'Water Data'!G$2:O$9999,4,FALSE))</f>
        <v>9.1300000000000008</v>
      </c>
      <c r="K788" s="26">
        <f>IF(A788="NA","",VLOOKUP(A788,'Water Data'!G$2:O$9999,6,FALSE))</f>
        <v>8.1</v>
      </c>
      <c r="L788" s="3">
        <f>IF(A788="NA","",VLOOKUP(A788,'Water Data'!G$2:O$9999,9,FALSE))</f>
        <v>0</v>
      </c>
      <c r="M788" s="3" t="e">
        <f>IF(A788="NA","",VLOOKUP(A788,Nutrients!A$2:L$9999,8,FALSE))</f>
        <v>#N/A</v>
      </c>
      <c r="N788" s="3" t="e">
        <f>IF(A788="NA","",VLOOKUP(A788,Nutrients!A$2:L$9999,9,FALSE))</f>
        <v>#N/A</v>
      </c>
      <c r="O788" s="3" t="e">
        <f>IF(A788="NA","",VLOOKUP(A788,Nutrients!A$2:L$9999,10,FALSE))</f>
        <v>#N/A</v>
      </c>
      <c r="P788" s="3" t="e">
        <f>IF(A788="NA","",VLOOKUP(A788,Nutrients!A$2:L$9999,11,FALSE))</f>
        <v>#N/A</v>
      </c>
      <c r="Q788" s="21" t="e">
        <f>IF(A788="NA","",VLOOKUP(A788,Nutrients!A$2:L$9999,12,FALSE))</f>
        <v>#N/A</v>
      </c>
      <c r="R788" s="26">
        <f>IF(A788="NA","",VLOOKUP(A788,Chla!A$2:O$9999,15,FALSE))</f>
        <v>13.008144000000001</v>
      </c>
      <c r="S788" s="3">
        <f>IF(A788="NA","",VLOOKUP(A788,TSS!A$2:L$9999,12,FALSE))</f>
        <v>8</v>
      </c>
      <c r="T788" s="21" t="e">
        <f>IF(A788="NA","",VLOOKUP(A788,PCN!A$2:Q$9999,11,FALSE))</f>
        <v>#N/A</v>
      </c>
      <c r="U788" s="21" t="e">
        <f>IF(A788="NA","",VLOOKUP(A788,PCN!A$2:Q$9999,12,FALSE))</f>
        <v>#N/A</v>
      </c>
      <c r="V788" s="21" t="e">
        <f>IF(A788="NA","",VLOOKUP(A788,PCN!A$2:Q$9999,14,FALSE))</f>
        <v>#N/A</v>
      </c>
      <c r="W788" s="21" t="e">
        <f>IF(A788="NA","",VLOOKUP(A788,PCN!A$2:Q$9999,15,FALSE))</f>
        <v>#N/A</v>
      </c>
      <c r="X788" s="21" t="e">
        <f>IF(A788="NA","",VLOOKUP(A788,TN_DOC!A$2:I$9999,8,FALSE))</f>
        <v>#N/A</v>
      </c>
      <c r="Y788" s="21" t="e">
        <f>IF(A788="NA","",VLOOKUP(A788,TN_DOC!A$2:I$9999,9,FALSE))</f>
        <v>#N/A</v>
      </c>
      <c r="Z788" s="3"/>
    </row>
    <row r="789" spans="1:26" x14ac:dyDescent="0.2">
      <c r="A789" s="3">
        <v>14102</v>
      </c>
      <c r="B789" s="10" t="str">
        <f>IF(A789="NA","",VLOOKUP(A789,'QAQC ID Reference Page'!A$2:G$10999,2,FALSE))</f>
        <v>OBS0822</v>
      </c>
      <c r="C789" s="20">
        <f>IF(A789="NA","",VLOOKUP(A789,'QAQC ID Reference Page'!A$2:G$10999,3,FALSE))</f>
        <v>44790</v>
      </c>
      <c r="D789" s="12">
        <f>IF(A789="NA","",VLOOKUP(A789,'QAQC ID Reference Page'!A$2:G$10999,4,FALSE))</f>
        <v>0.30277777777777776</v>
      </c>
      <c r="E789" s="3">
        <f>IF(A789="NA","",VLOOKUP(A789,'QAQC ID Reference Page'!A$2:G$10999,5,FALSE))</f>
        <v>1011</v>
      </c>
      <c r="F789" s="3" t="str">
        <f>IF(A789="NA","",VLOOKUP(A789,'QAQC ID Reference Page'!A$2:G$10999,6,FALSE))</f>
        <v>EFR</v>
      </c>
      <c r="G789" s="3" t="str">
        <f>IF(A789="NA","",VLOOKUP(A789,'QAQC ID Reference Page'!A$2:G$10999,7,FALSE))</f>
        <v>S</v>
      </c>
      <c r="H789" s="21">
        <f>IF(A789="NA","",VLOOKUP(A789,'Water Data'!G$2:O$9999,2,FALSE))</f>
        <v>3.86</v>
      </c>
      <c r="I789" s="21">
        <f>IF(A789="NA","",VLOOKUP(A789,'Water Data'!G$2:O$9999,3,FALSE))</f>
        <v>27.9</v>
      </c>
      <c r="J789" s="3">
        <f>IF(A789="NA","",VLOOKUP(A789,'Water Data'!G$2:O$9999,4,FALSE))</f>
        <v>3.34</v>
      </c>
      <c r="K789" s="3">
        <f>IF(A789="NA","",VLOOKUP(A789,'Water Data'!G$2:O$9999,6,FALSE))</f>
        <v>6.94</v>
      </c>
      <c r="L789" s="3">
        <f>IF(A789="NA","",VLOOKUP(A789,'Water Data'!G$2:O$9999,9,FALSE))</f>
        <v>0</v>
      </c>
      <c r="M789" s="3" t="e">
        <f>IF(A789="NA","",VLOOKUP(A789,Nutrients!A$2:L$9999,8,FALSE))</f>
        <v>#N/A</v>
      </c>
      <c r="N789" s="3" t="e">
        <f>IF(A789="NA","",VLOOKUP(A789,Nutrients!A$2:L$9999,9,FALSE))</f>
        <v>#N/A</v>
      </c>
      <c r="O789" s="3" t="e">
        <f>IF(A789="NA","",VLOOKUP(A789,Nutrients!A$2:L$9999,10,FALSE))</f>
        <v>#N/A</v>
      </c>
      <c r="P789" s="3" t="e">
        <f>IF(A789="NA","",VLOOKUP(A789,Nutrients!A$2:L$9999,11,FALSE))</f>
        <v>#N/A</v>
      </c>
      <c r="Q789" s="21" t="e">
        <f>IF(A789="NA","",VLOOKUP(A789,Nutrients!A$2:L$9999,12,FALSE))</f>
        <v>#N/A</v>
      </c>
      <c r="R789" s="26">
        <f>IF(A789="NA","",VLOOKUP(A789,Chla!A$2:O$9999,15,FALSE))</f>
        <v>9.4881119999999992</v>
      </c>
      <c r="S789" s="3">
        <f>IF(A789="NA","",VLOOKUP(A789,TSS!A$2:L$9999,12,FALSE))</f>
        <v>4</v>
      </c>
      <c r="T789" s="21" t="e">
        <f>IF(A789="NA","",VLOOKUP(A789,PCN!A$2:Q$9999,11,FALSE))</f>
        <v>#N/A</v>
      </c>
      <c r="U789" s="21" t="e">
        <f>IF(A789="NA","",VLOOKUP(A789,PCN!A$2:Q$9999,12,FALSE))</f>
        <v>#N/A</v>
      </c>
      <c r="V789" s="21" t="e">
        <f>IF(A789="NA","",VLOOKUP(A789,PCN!A$2:Q$9999,14,FALSE))</f>
        <v>#N/A</v>
      </c>
      <c r="W789" s="21" t="e">
        <f>IF(A789="NA","",VLOOKUP(A789,PCN!A$2:Q$9999,15,FALSE))</f>
        <v>#N/A</v>
      </c>
      <c r="X789" s="21" t="e">
        <f>IF(A789="NA","",VLOOKUP(A789,TN_DOC!A$2:I$9999,8,FALSE))</f>
        <v>#N/A</v>
      </c>
      <c r="Y789" s="21" t="e">
        <f>IF(A789="NA","",VLOOKUP(A789,TN_DOC!A$2:I$9999,9,FALSE))</f>
        <v>#N/A</v>
      </c>
      <c r="Z789" s="3"/>
    </row>
    <row r="790" spans="1:26" x14ac:dyDescent="0.2">
      <c r="A790" s="3">
        <v>14103</v>
      </c>
      <c r="B790" s="10" t="str">
        <f>IF(A790="NA","",VLOOKUP(A790,'QAQC ID Reference Page'!A$2:G$10999,2,FALSE))</f>
        <v>OBS0822</v>
      </c>
      <c r="C790" s="20">
        <f>IF(A790="NA","",VLOOKUP(A790,'QAQC ID Reference Page'!A$2:G$10999,3,FALSE))</f>
        <v>44790</v>
      </c>
      <c r="D790" s="12">
        <f>IF(A790="NA","",VLOOKUP(A790,'QAQC ID Reference Page'!A$2:G$10999,4,FALSE))</f>
        <v>0.30277777777777776</v>
      </c>
      <c r="E790" s="3">
        <f>IF(A790="NA","",VLOOKUP(A790,'QAQC ID Reference Page'!A$2:G$10999,5,FALSE))</f>
        <v>1018</v>
      </c>
      <c r="F790" s="3" t="str">
        <f>IF(A790="NA","",VLOOKUP(A790,'QAQC ID Reference Page'!A$2:G$10999,6,FALSE))</f>
        <v>EFR</v>
      </c>
      <c r="G790" s="3" t="str">
        <f>IF(A790="NA","",VLOOKUP(A790,'QAQC ID Reference Page'!A$2:G$10999,7,FALSE))</f>
        <v>B</v>
      </c>
      <c r="H790" s="21">
        <f>IF(A790="NA","",VLOOKUP(A790,'Water Data'!G$2:O$9999,2,FALSE))</f>
        <v>3.85</v>
      </c>
      <c r="I790" s="21">
        <f>IF(A790="NA","",VLOOKUP(A790,'Water Data'!G$2:O$9999,3,FALSE))</f>
        <v>28.8</v>
      </c>
      <c r="J790" s="3">
        <f>IF(A790="NA","",VLOOKUP(A790,'Water Data'!G$2:O$9999,4,FALSE))</f>
        <v>7.25</v>
      </c>
      <c r="K790" s="3">
        <f>IF(A790="NA","",VLOOKUP(A790,'Water Data'!G$2:O$9999,6,FALSE))</f>
        <v>7.23</v>
      </c>
      <c r="L790" s="3">
        <f>IF(A790="NA","",VLOOKUP(A790,'Water Data'!G$2:O$9999,9,FALSE))</f>
        <v>0</v>
      </c>
      <c r="M790" s="3" t="e">
        <f>IF(A790="NA","",VLOOKUP(A790,Nutrients!A$2:L$9999,8,FALSE))</f>
        <v>#N/A</v>
      </c>
      <c r="N790" s="3" t="e">
        <f>IF(A790="NA","",VLOOKUP(A790,Nutrients!A$2:L$9999,9,FALSE))</f>
        <v>#N/A</v>
      </c>
      <c r="O790" s="3" t="e">
        <f>IF(A790="NA","",VLOOKUP(A790,Nutrients!A$2:L$9999,10,FALSE))</f>
        <v>#N/A</v>
      </c>
      <c r="P790" s="3" t="e">
        <f>IF(A790="NA","",VLOOKUP(A790,Nutrients!A$2:L$9999,11,FALSE))</f>
        <v>#N/A</v>
      </c>
      <c r="Q790" s="21" t="e">
        <f>IF(A790="NA","",VLOOKUP(A790,Nutrients!A$2:L$9999,12,FALSE))</f>
        <v>#N/A</v>
      </c>
      <c r="R790" s="26">
        <f>IF(A790="NA","",VLOOKUP(A790,Chla!A$2:O$9999,15,FALSE))</f>
        <v>13.20842</v>
      </c>
      <c r="S790" s="3">
        <f>IF(A790="NA","",VLOOKUP(A790,TSS!A$2:L$9999,12,FALSE))</f>
        <v>16</v>
      </c>
      <c r="T790" s="21" t="e">
        <f>IF(A790="NA","",VLOOKUP(A790,PCN!A$2:Q$9999,11,FALSE))</f>
        <v>#N/A</v>
      </c>
      <c r="U790" s="21" t="e">
        <f>IF(A790="NA","",VLOOKUP(A790,PCN!A$2:Q$9999,12,FALSE))</f>
        <v>#N/A</v>
      </c>
      <c r="V790" s="21" t="e">
        <f>IF(A790="NA","",VLOOKUP(A790,PCN!A$2:Q$9999,14,FALSE))</f>
        <v>#N/A</v>
      </c>
      <c r="W790" s="21" t="e">
        <f>IF(A790="NA","",VLOOKUP(A790,PCN!A$2:Q$9999,15,FALSE))</f>
        <v>#N/A</v>
      </c>
      <c r="X790" s="21" t="e">
        <f>IF(A790="NA","",VLOOKUP(A790,TN_DOC!A$2:I$9999,8,FALSE))</f>
        <v>#N/A</v>
      </c>
      <c r="Y790" s="21" t="e">
        <f>IF(A790="NA","",VLOOKUP(A790,TN_DOC!A$2:I$9999,9,FALSE))</f>
        <v>#N/A</v>
      </c>
      <c r="Z790" s="3"/>
    </row>
    <row r="791" spans="1:26" x14ac:dyDescent="0.2">
      <c r="A791" s="3">
        <v>14104</v>
      </c>
      <c r="B791" s="10" t="str">
        <f>IF(A791="NA","",VLOOKUP(A791,'QAQC ID Reference Page'!A$2:G$10999,2,FALSE))</f>
        <v>OBS0822</v>
      </c>
      <c r="C791" s="20">
        <f>IF(A791="NA","",VLOOKUP(A791,'QAQC ID Reference Page'!A$2:G$10999,3,FALSE))</f>
        <v>44790</v>
      </c>
      <c r="D791" s="12">
        <f>IF(A791="NA","",VLOOKUP(A791,'QAQC ID Reference Page'!A$2:G$10999,4,FALSE))</f>
        <v>0.32777777777777778</v>
      </c>
      <c r="E791" s="3">
        <f>IF(A791="NA","",VLOOKUP(A791,'QAQC ID Reference Page'!A$2:G$10999,5,FALSE))</f>
        <v>1052</v>
      </c>
      <c r="F791" s="3" t="str">
        <f>IF(A791="NA","",VLOOKUP(A791,'QAQC ID Reference Page'!A$2:G$10999,6,FALSE))</f>
        <v>DR</v>
      </c>
      <c r="G791" s="3" t="str">
        <f>IF(A791="NA","",VLOOKUP(A791,'QAQC ID Reference Page'!A$2:G$10999,7,FALSE))</f>
        <v>S</v>
      </c>
      <c r="H791" s="21">
        <f>IF(A791="NA","",VLOOKUP(A791,'Water Data'!G$2:O$9999,2,FALSE))</f>
        <v>4.16</v>
      </c>
      <c r="I791" s="21">
        <f>IF(A791="NA","",VLOOKUP(A791,'Water Data'!G$2:O$9999,3,FALSE))</f>
        <v>29.5</v>
      </c>
      <c r="J791" s="3">
        <f>IF(A791="NA","",VLOOKUP(A791,'Water Data'!G$2:O$9999,4,FALSE))</f>
        <v>0.13</v>
      </c>
      <c r="K791" s="3">
        <f>IF(A791="NA","",VLOOKUP(A791,'Water Data'!G$2:O$9999,6,FALSE))</f>
        <v>7.34</v>
      </c>
      <c r="L791" s="3">
        <f>IF(A791="NA","",VLOOKUP(A791,'Water Data'!G$2:O$9999,9,FALSE))</f>
        <v>0</v>
      </c>
      <c r="M791" s="3" t="e">
        <f>IF(A791="NA","",VLOOKUP(A791,Nutrients!A$2:L$9999,8,FALSE))</f>
        <v>#N/A</v>
      </c>
      <c r="N791" s="3" t="e">
        <f>IF(A791="NA","",VLOOKUP(A791,Nutrients!A$2:L$9999,9,FALSE))</f>
        <v>#N/A</v>
      </c>
      <c r="O791" s="3" t="e">
        <f>IF(A791="NA","",VLOOKUP(A791,Nutrients!A$2:L$9999,10,FALSE))</f>
        <v>#N/A</v>
      </c>
      <c r="P791" s="3" t="e">
        <f>IF(A791="NA","",VLOOKUP(A791,Nutrients!A$2:L$9999,11,FALSE))</f>
        <v>#N/A</v>
      </c>
      <c r="Q791" s="21" t="e">
        <f>IF(A791="NA","",VLOOKUP(A791,Nutrients!A$2:L$9999,12,FALSE))</f>
        <v>#N/A</v>
      </c>
      <c r="R791" s="26">
        <f>IF(A791="NA","",VLOOKUP(A791,Chla!A$2:O$9999,15,FALSE))</f>
        <v>55.448469333333321</v>
      </c>
      <c r="S791" s="3">
        <f>IF(A791="NA","",VLOOKUP(A791,TSS!A$2:L$9999,12,FALSE))</f>
        <v>4</v>
      </c>
      <c r="T791" s="21" t="e">
        <f>IF(A791="NA","",VLOOKUP(A791,PCN!A$2:Q$9999,11,FALSE))</f>
        <v>#N/A</v>
      </c>
      <c r="U791" s="21" t="e">
        <f>IF(A791="NA","",VLOOKUP(A791,PCN!A$2:Q$9999,12,FALSE))</f>
        <v>#N/A</v>
      </c>
      <c r="V791" s="21" t="e">
        <f>IF(A791="NA","",VLOOKUP(A791,PCN!A$2:Q$9999,14,FALSE))</f>
        <v>#N/A</v>
      </c>
      <c r="W791" s="21" t="e">
        <f>IF(A791="NA","",VLOOKUP(A791,PCN!A$2:Q$9999,15,FALSE))</f>
        <v>#N/A</v>
      </c>
      <c r="X791" s="21" t="e">
        <f>IF(A791="NA","",VLOOKUP(A791,TN_DOC!A$2:I$9999,8,FALSE))</f>
        <v>#N/A</v>
      </c>
      <c r="Y791" s="21" t="e">
        <f>IF(A791="NA","",VLOOKUP(A791,TN_DOC!A$2:I$9999,9,FALSE))</f>
        <v>#N/A</v>
      </c>
      <c r="Z791" s="3"/>
    </row>
    <row r="792" spans="1:26" x14ac:dyDescent="0.2">
      <c r="A792" s="3">
        <v>14105</v>
      </c>
      <c r="B792" s="10" t="str">
        <f>IF(A792="NA","",VLOOKUP(A792,'QAQC ID Reference Page'!A$2:G$10999,2,FALSE))</f>
        <v>OBS0822</v>
      </c>
      <c r="C792" s="20">
        <f>IF(A792="NA","",VLOOKUP(A792,'QAQC ID Reference Page'!A$2:G$10999,3,FALSE))</f>
        <v>44790</v>
      </c>
      <c r="D792" s="12">
        <f>IF(A792="NA","",VLOOKUP(A792,'QAQC ID Reference Page'!A$2:G$10999,4,FALSE))</f>
        <v>0.51944444444444449</v>
      </c>
      <c r="E792" s="3">
        <f>IF(A792="NA","",VLOOKUP(A792,'QAQC ID Reference Page'!A$2:G$10999,5,FALSE))</f>
        <v>1044</v>
      </c>
      <c r="F792" s="3" t="str">
        <f>IF(A792="NA","",VLOOKUP(A792,'QAQC ID Reference Page'!A$2:G$10999,6,FALSE))</f>
        <v>E7C</v>
      </c>
      <c r="G792" s="3" t="str">
        <f>IF(A792="NA","",VLOOKUP(A792,'QAQC ID Reference Page'!A$2:G$10999,7,FALSE))</f>
        <v>S</v>
      </c>
      <c r="H792" s="21">
        <f>IF(A792="NA","",VLOOKUP(A792,'Water Data'!G$2:O$9999,2,FALSE))</f>
        <v>7.57</v>
      </c>
      <c r="I792" s="21">
        <f>IF(A792="NA","",VLOOKUP(A792,'Water Data'!G$2:O$9999,3,FALSE))</f>
        <v>30.9</v>
      </c>
      <c r="J792" s="3">
        <f>IF(A792="NA","",VLOOKUP(A792,'Water Data'!G$2:O$9999,4,FALSE))</f>
        <v>9.3800000000000008</v>
      </c>
      <c r="K792" s="3">
        <f>IF(A792="NA","",VLOOKUP(A792,'Water Data'!G$2:O$9999,6,FALSE))</f>
        <v>8.19</v>
      </c>
      <c r="L792" s="3">
        <f>IF(A792="NA","",VLOOKUP(A792,'Water Data'!G$2:O$9999,9,FALSE))</f>
        <v>0</v>
      </c>
      <c r="M792" s="3" t="e">
        <f>IF(A792="NA","",VLOOKUP(A792,Nutrients!A$2:L$9999,8,FALSE))</f>
        <v>#N/A</v>
      </c>
      <c r="N792" s="3" t="e">
        <f>IF(A792="NA","",VLOOKUP(A792,Nutrients!A$2:L$9999,9,FALSE))</f>
        <v>#N/A</v>
      </c>
      <c r="O792" s="3" t="e">
        <f>IF(A792="NA","",VLOOKUP(A792,Nutrients!A$2:L$9999,10,FALSE))</f>
        <v>#N/A</v>
      </c>
      <c r="P792" s="3" t="e">
        <f>IF(A792="NA","",VLOOKUP(A792,Nutrients!A$2:L$9999,11,FALSE))</f>
        <v>#N/A</v>
      </c>
      <c r="Q792" s="21" t="e">
        <f>IF(A792="NA","",VLOOKUP(A792,Nutrients!A$2:L$9999,12,FALSE))</f>
        <v>#N/A</v>
      </c>
      <c r="R792" s="26">
        <f>IF(A792="NA","",VLOOKUP(A792,Chla!A$2:O$9999,15,FALSE))</f>
        <v>6.3131234042553181</v>
      </c>
      <c r="S792" s="3">
        <f>IF(A792="NA","",VLOOKUP(A792,TSS!A$2:L$9999,12,FALSE))</f>
        <v>4</v>
      </c>
      <c r="T792" s="21" t="e">
        <f>IF(A792="NA","",VLOOKUP(A792,PCN!A$2:Q$9999,11,FALSE))</f>
        <v>#N/A</v>
      </c>
      <c r="U792" s="21" t="e">
        <f>IF(A792="NA","",VLOOKUP(A792,PCN!A$2:Q$9999,12,FALSE))</f>
        <v>#N/A</v>
      </c>
      <c r="V792" s="21" t="e">
        <f>IF(A792="NA","",VLOOKUP(A792,PCN!A$2:Q$9999,14,FALSE))</f>
        <v>#N/A</v>
      </c>
      <c r="W792" s="21" t="e">
        <f>IF(A792="NA","",VLOOKUP(A792,PCN!A$2:Q$9999,15,FALSE))</f>
        <v>#N/A</v>
      </c>
      <c r="X792" s="21" t="e">
        <f>IF(A792="NA","",VLOOKUP(A792,TN_DOC!A$2:I$9999,8,FALSE))</f>
        <v>#N/A</v>
      </c>
      <c r="Y792" s="21" t="e">
        <f>IF(A792="NA","",VLOOKUP(A792,TN_DOC!A$2:I$9999,9,FALSE))</f>
        <v>#N/A</v>
      </c>
      <c r="Z792" s="3"/>
    </row>
    <row r="793" spans="1:26" x14ac:dyDescent="0.2">
      <c r="A793" s="3">
        <v>14106</v>
      </c>
      <c r="B793" s="10" t="e">
        <f>IF(A793="NA","",VLOOKUP(A793,'QAQC ID Reference Page'!A$2:G$10999,2,FALSE))</f>
        <v>#N/A</v>
      </c>
      <c r="C793" s="20" t="e">
        <f>IF(A793="NA","",VLOOKUP(A793,'QAQC ID Reference Page'!A$2:G$10999,3,FALSE))</f>
        <v>#N/A</v>
      </c>
      <c r="D793" s="12" t="e">
        <f>IF(A793="NA","",VLOOKUP(A793,'QAQC ID Reference Page'!A$2:G$10999,4,FALSE))</f>
        <v>#N/A</v>
      </c>
      <c r="E793" s="3" t="e">
        <f>IF(A793="NA","",VLOOKUP(A793,'QAQC ID Reference Page'!A$2:G$10999,5,FALSE))</f>
        <v>#N/A</v>
      </c>
      <c r="F793" s="3" t="e">
        <f>IF(A793="NA","",VLOOKUP(A793,'QAQC ID Reference Page'!A$2:G$10999,6,FALSE))</f>
        <v>#N/A</v>
      </c>
      <c r="G793" s="3" t="e">
        <f>IF(A793="NA","",VLOOKUP(A793,'QAQC ID Reference Page'!A$2:G$10999,7,FALSE))</f>
        <v>#N/A</v>
      </c>
      <c r="H793" s="21">
        <f>IF(A793="NA","",VLOOKUP(A793,'Water Data'!G$2:O$9999,2,FALSE))</f>
        <v>4.91</v>
      </c>
      <c r="I793" s="21">
        <f>IF(A793="NA","",VLOOKUP(A793,'Water Data'!G$2:O$9999,3,FALSE))</f>
        <v>29.7</v>
      </c>
      <c r="J793" s="3">
        <f>IF(A793="NA","",VLOOKUP(A793,'Water Data'!G$2:O$9999,4,FALSE))</f>
        <v>6.63</v>
      </c>
      <c r="K793" s="3">
        <f>IF(A793="NA","",VLOOKUP(A793,'Water Data'!G$2:O$9999,6,FALSE))</f>
        <v>7.36</v>
      </c>
      <c r="L793" s="3">
        <f>IF(A793="NA","",VLOOKUP(A793,'Water Data'!G$2:O$9999,9,FALSE))</f>
        <v>0</v>
      </c>
      <c r="M793" s="3" t="e">
        <f>IF(A793="NA","",VLOOKUP(A793,Nutrients!A$2:L$9999,8,FALSE))</f>
        <v>#N/A</v>
      </c>
      <c r="N793" s="3" t="e">
        <f>IF(A793="NA","",VLOOKUP(A793,Nutrients!A$2:L$9999,9,FALSE))</f>
        <v>#N/A</v>
      </c>
      <c r="O793" s="3" t="e">
        <f>IF(A793="NA","",VLOOKUP(A793,Nutrients!A$2:L$9999,10,FALSE))</f>
        <v>#N/A</v>
      </c>
      <c r="P793" s="3" t="e">
        <f>IF(A793="NA","",VLOOKUP(A793,Nutrients!A$2:L$9999,11,FALSE))</f>
        <v>#N/A</v>
      </c>
      <c r="Q793" s="21" t="e">
        <f>IF(A793="NA","",VLOOKUP(A793,Nutrients!A$2:L$9999,12,FALSE))</f>
        <v>#N/A</v>
      </c>
      <c r="R793" s="26">
        <f>IF(A793="NA","",VLOOKUP(A793,Chla!A$2:O$9999,15,FALSE))</f>
        <v>14.111959999999998</v>
      </c>
      <c r="S793" s="3">
        <f>IF(A793="NA","",VLOOKUP(A793,TSS!A$2:L$9999,12,FALSE))</f>
        <v>12</v>
      </c>
      <c r="T793" s="21" t="e">
        <f>IF(A793="NA","",VLOOKUP(A793,PCN!A$2:Q$9999,11,FALSE))</f>
        <v>#N/A</v>
      </c>
      <c r="U793" s="21" t="e">
        <f>IF(A793="NA","",VLOOKUP(A793,PCN!A$2:Q$9999,12,FALSE))</f>
        <v>#N/A</v>
      </c>
      <c r="V793" s="21" t="e">
        <f>IF(A793="NA","",VLOOKUP(A793,PCN!A$2:Q$9999,14,FALSE))</f>
        <v>#N/A</v>
      </c>
      <c r="W793" s="21" t="e">
        <f>IF(A793="NA","",VLOOKUP(A793,PCN!A$2:Q$9999,15,FALSE))</f>
        <v>#N/A</v>
      </c>
      <c r="X793" s="21" t="e">
        <f>IF(A793="NA","",VLOOKUP(A793,TN_DOC!A$2:I$9999,8,FALSE))</f>
        <v>#N/A</v>
      </c>
      <c r="Y793" s="21" t="e">
        <f>IF(A793="NA","",VLOOKUP(A793,TN_DOC!A$2:I$9999,9,FALSE))</f>
        <v>#N/A</v>
      </c>
      <c r="Z793" s="3"/>
    </row>
    <row r="794" spans="1:26" x14ac:dyDescent="0.2">
      <c r="A794" s="3">
        <v>14106</v>
      </c>
      <c r="B794" s="10" t="e">
        <f>IF(A794="NA","",VLOOKUP(A794,'QAQC ID Reference Page'!A$2:G$10999,2,FALSE))</f>
        <v>#N/A</v>
      </c>
      <c r="C794" s="20" t="e">
        <f>IF(A794="NA","",VLOOKUP(A794,'QAQC ID Reference Page'!A$2:G$10999,3,FALSE))</f>
        <v>#N/A</v>
      </c>
      <c r="D794" s="12" t="e">
        <f>IF(A794="NA","",VLOOKUP(A794,'QAQC ID Reference Page'!A$2:G$10999,4,FALSE))</f>
        <v>#N/A</v>
      </c>
      <c r="E794" s="3" t="e">
        <f>IF(A794="NA","",VLOOKUP(A794,'QAQC ID Reference Page'!A$2:G$10999,5,FALSE))</f>
        <v>#N/A</v>
      </c>
      <c r="F794" s="3" t="e">
        <f>IF(A794="NA","",VLOOKUP(A794,'QAQC ID Reference Page'!A$2:G$10999,6,FALSE))</f>
        <v>#N/A</v>
      </c>
      <c r="G794" s="3" t="e">
        <f>IF(A794="NA","",VLOOKUP(A794,'QAQC ID Reference Page'!A$2:G$10999,7,FALSE))</f>
        <v>#N/A</v>
      </c>
      <c r="H794" s="21">
        <f>IF(A794="NA","",VLOOKUP(A794,'Water Data'!G$2:O$9999,2,FALSE))</f>
        <v>4.91</v>
      </c>
      <c r="I794" s="21">
        <f>IF(A794="NA","",VLOOKUP(A794,'Water Data'!G$2:O$9999,3,FALSE))</f>
        <v>29.7</v>
      </c>
      <c r="J794" s="3">
        <f>IF(A794="NA","",VLOOKUP(A794,'Water Data'!G$2:O$9999,4,FALSE))</f>
        <v>6.63</v>
      </c>
      <c r="K794" s="3">
        <f>IF(A794="NA","",VLOOKUP(A794,'Water Data'!G$2:O$9999,6,FALSE))</f>
        <v>7.36</v>
      </c>
      <c r="L794" s="3">
        <f>IF(A794="NA","",VLOOKUP(A794,'Water Data'!G$2:O$9999,9,FALSE))</f>
        <v>0</v>
      </c>
      <c r="M794" s="3" t="e">
        <f>IF(A794="NA","",VLOOKUP(A794,Nutrients!A$2:L$9999,8,FALSE))</f>
        <v>#N/A</v>
      </c>
      <c r="N794" s="3" t="e">
        <f>IF(A794="NA","",VLOOKUP(A794,Nutrients!A$2:L$9999,9,FALSE))</f>
        <v>#N/A</v>
      </c>
      <c r="O794" s="3" t="e">
        <f>IF(A794="NA","",VLOOKUP(A794,Nutrients!A$2:L$9999,10,FALSE))</f>
        <v>#N/A</v>
      </c>
      <c r="P794" s="3" t="e">
        <f>IF(A794="NA","",VLOOKUP(A794,Nutrients!A$2:L$9999,11,FALSE))</f>
        <v>#N/A</v>
      </c>
      <c r="Q794" s="21" t="e">
        <f>IF(A794="NA","",VLOOKUP(A794,Nutrients!A$2:L$9999,12,FALSE))</f>
        <v>#N/A</v>
      </c>
      <c r="R794" s="26">
        <f>IF(A794="NA","",VLOOKUP(A794,Chla!A$2:O$9999,15,FALSE))</f>
        <v>14.111959999999998</v>
      </c>
      <c r="S794" s="3">
        <f>IF(A794="NA","",VLOOKUP(A794,TSS!A$2:L$9999,12,FALSE))</f>
        <v>12</v>
      </c>
      <c r="T794" s="21" t="e">
        <f>IF(A794="NA","",VLOOKUP(A794,PCN!A$2:Q$9999,11,FALSE))</f>
        <v>#N/A</v>
      </c>
      <c r="U794" s="21" t="e">
        <f>IF(A794="NA","",VLOOKUP(A794,PCN!A$2:Q$9999,12,FALSE))</f>
        <v>#N/A</v>
      </c>
      <c r="V794" s="21" t="e">
        <f>IF(A794="NA","",VLOOKUP(A794,PCN!A$2:Q$9999,14,FALSE))</f>
        <v>#N/A</v>
      </c>
      <c r="W794" s="21" t="e">
        <f>IF(A794="NA","",VLOOKUP(A794,PCN!A$2:Q$9999,15,FALSE))</f>
        <v>#N/A</v>
      </c>
      <c r="X794" s="21" t="e">
        <f>IF(A794="NA","",VLOOKUP(A794,TN_DOC!A$2:I$9999,8,FALSE))</f>
        <v>#N/A</v>
      </c>
      <c r="Y794" s="21" t="e">
        <f>IF(A794="NA","",VLOOKUP(A794,TN_DOC!A$2:I$9999,9,FALSE))</f>
        <v>#N/A</v>
      </c>
      <c r="Z794" s="3"/>
    </row>
    <row r="795" spans="1:26" x14ac:dyDescent="0.2">
      <c r="A795" s="3">
        <v>14107</v>
      </c>
      <c r="B795" s="10" t="str">
        <f>IF(A795="NA","",VLOOKUP(A795,'QAQC ID Reference Page'!A$2:G$10999,2,FALSE))</f>
        <v>OBS0822</v>
      </c>
      <c r="C795" s="20">
        <f>IF(A795="NA","",VLOOKUP(A795,'QAQC ID Reference Page'!A$2:G$10999,3,FALSE))</f>
        <v>44790</v>
      </c>
      <c r="D795" s="12">
        <f>IF(A795="NA","",VLOOKUP(A795,'QAQC ID Reference Page'!A$2:G$10999,4,FALSE))</f>
        <v>0.3527777777777778</v>
      </c>
      <c r="E795" s="3">
        <f>IF(A795="NA","",VLOOKUP(A795,'QAQC ID Reference Page'!A$2:G$10999,5,FALSE))</f>
        <v>1036</v>
      </c>
      <c r="F795" s="3" t="str">
        <f>IF(A795="NA","",VLOOKUP(A795,'QAQC ID Reference Page'!A$2:G$10999,6,FALSE))</f>
        <v>MR</v>
      </c>
      <c r="G795" s="3" t="str">
        <f>IF(A795="NA","",VLOOKUP(A795,'QAQC ID Reference Page'!A$2:G$10999,7,FALSE))</f>
        <v>B</v>
      </c>
      <c r="H795" s="21">
        <f>IF(A795="NA","",VLOOKUP(A795,'Water Data'!G$2:O$9999,2,FALSE))</f>
        <v>3.15</v>
      </c>
      <c r="I795" s="21">
        <f>IF(A795="NA","",VLOOKUP(A795,'Water Data'!G$2:O$9999,3,FALSE))</f>
        <v>29.3</v>
      </c>
      <c r="J795" s="3">
        <f>IF(A795="NA","",VLOOKUP(A795,'Water Data'!G$2:O$9999,4,FALSE))</f>
        <v>17.98</v>
      </c>
      <c r="K795" s="3">
        <f>IF(A795="NA","",VLOOKUP(A795,'Water Data'!G$2:O$9999,6,FALSE))</f>
        <v>7.65</v>
      </c>
      <c r="L795" s="3">
        <f>IF(A795="NA","",VLOOKUP(A795,'Water Data'!G$2:O$9999,9,FALSE))</f>
        <v>0</v>
      </c>
      <c r="M795" s="3" t="e">
        <f>IF(A795="NA","",VLOOKUP(A795,Nutrients!A$2:L$9999,8,FALSE))</f>
        <v>#N/A</v>
      </c>
      <c r="N795" s="3" t="e">
        <f>IF(A795="NA","",VLOOKUP(A795,Nutrients!A$2:L$9999,9,FALSE))</f>
        <v>#N/A</v>
      </c>
      <c r="O795" s="3" t="e">
        <f>IF(A795="NA","",VLOOKUP(A795,Nutrients!A$2:L$9999,10,FALSE))</f>
        <v>#N/A</v>
      </c>
      <c r="P795" s="3" t="e">
        <f>IF(A795="NA","",VLOOKUP(A795,Nutrients!A$2:L$9999,11,FALSE))</f>
        <v>#N/A</v>
      </c>
      <c r="Q795" s="21" t="e">
        <f>IF(A795="NA","",VLOOKUP(A795,Nutrients!A$2:L$9999,12,FALSE))</f>
        <v>#N/A</v>
      </c>
      <c r="R795" s="26">
        <f>IF(A795="NA","",VLOOKUP(A795,Chla!A$2:O$9999,15,FALSE))</f>
        <v>6.0503999999999989</v>
      </c>
      <c r="S795" s="3">
        <f>IF(A795="NA","",VLOOKUP(A795,TSS!A$2:L$9999,12,FALSE))</f>
        <v>12</v>
      </c>
      <c r="T795" s="21" t="e">
        <f>IF(A795="NA","",VLOOKUP(A795,PCN!A$2:Q$9999,11,FALSE))</f>
        <v>#N/A</v>
      </c>
      <c r="U795" s="21" t="e">
        <f>IF(A795="NA","",VLOOKUP(A795,PCN!A$2:Q$9999,12,FALSE))</f>
        <v>#N/A</v>
      </c>
      <c r="V795" s="21" t="e">
        <f>IF(A795="NA","",VLOOKUP(A795,PCN!A$2:Q$9999,14,FALSE))</f>
        <v>#N/A</v>
      </c>
      <c r="W795" s="21" t="e">
        <f>IF(A795="NA","",VLOOKUP(A795,PCN!A$2:Q$9999,15,FALSE))</f>
        <v>#N/A</v>
      </c>
      <c r="X795" s="21" t="e">
        <f>IF(A795="NA","",VLOOKUP(A795,TN_DOC!A$2:I$9999,8,FALSE))</f>
        <v>#N/A</v>
      </c>
      <c r="Y795" s="21" t="e">
        <f>IF(A795="NA","",VLOOKUP(A795,TN_DOC!A$2:I$9999,9,FALSE))</f>
        <v>#N/A</v>
      </c>
      <c r="Z795" s="3"/>
    </row>
    <row r="796" spans="1:26" x14ac:dyDescent="0.2">
      <c r="A796" s="3">
        <v>14109</v>
      </c>
      <c r="B796" s="10" t="str">
        <f>IF(A796="NA","",VLOOKUP(A796,'QAQC ID Reference Page'!A$2:G$10999,2,FALSE))</f>
        <v>OBS0822</v>
      </c>
      <c r="C796" s="20">
        <f>IF(A796="NA","",VLOOKUP(A796,'QAQC ID Reference Page'!A$2:G$10999,3,FALSE))</f>
        <v>44790</v>
      </c>
      <c r="D796" s="12">
        <f>IF(A796="NA","",VLOOKUP(A796,'QAQC ID Reference Page'!A$2:G$10999,4,FALSE))</f>
        <v>0.37291666666666667</v>
      </c>
      <c r="E796" s="3">
        <f>IF(A796="NA","",VLOOKUP(A796,'QAQC ID Reference Page'!A$2:G$10999,5,FALSE))</f>
        <v>1026</v>
      </c>
      <c r="F796" s="3" t="str">
        <f>IF(A796="NA","",VLOOKUP(A796,'QAQC ID Reference Page'!A$2:G$10999,6,FALSE))</f>
        <v>TR-UP</v>
      </c>
      <c r="G796" s="3" t="str">
        <f>IF(A796="NA","",VLOOKUP(A796,'QAQC ID Reference Page'!A$2:G$10999,7,FALSE))</f>
        <v>S</v>
      </c>
      <c r="H796" s="21">
        <f>IF(A796="NA","",VLOOKUP(A796,'Water Data'!G$2:O$9999,2,FALSE))</f>
        <v>6.23</v>
      </c>
      <c r="I796" s="21">
        <f>IF(A796="NA","",VLOOKUP(A796,'Water Data'!G$2:O$9999,3,FALSE))</f>
        <v>30.3</v>
      </c>
      <c r="J796" s="3">
        <f>IF(A796="NA","",VLOOKUP(A796,'Water Data'!G$2:O$9999,4,FALSE))</f>
        <v>0.22</v>
      </c>
      <c r="K796" s="3">
        <f>IF(A796="NA","",VLOOKUP(A796,'Water Data'!G$2:O$9999,6,FALSE))</f>
        <v>7.49</v>
      </c>
      <c r="L796" s="3">
        <f>IF(A796="NA","",VLOOKUP(A796,'Water Data'!G$2:O$9999,9,FALSE))</f>
        <v>0</v>
      </c>
      <c r="M796" s="3" t="e">
        <f>IF(A796="NA","",VLOOKUP(A796,Nutrients!A$2:L$9999,8,FALSE))</f>
        <v>#N/A</v>
      </c>
      <c r="N796" s="3" t="e">
        <f>IF(A796="NA","",VLOOKUP(A796,Nutrients!A$2:L$9999,9,FALSE))</f>
        <v>#N/A</v>
      </c>
      <c r="O796" s="3" t="e">
        <f>IF(A796="NA","",VLOOKUP(A796,Nutrients!A$2:L$9999,10,FALSE))</f>
        <v>#N/A</v>
      </c>
      <c r="P796" s="3" t="e">
        <f>IF(A796="NA","",VLOOKUP(A796,Nutrients!A$2:L$9999,11,FALSE))</f>
        <v>#N/A</v>
      </c>
      <c r="Q796" s="21" t="e">
        <f>IF(A796="NA","",VLOOKUP(A796,Nutrients!A$2:L$9999,12,FALSE))</f>
        <v>#N/A</v>
      </c>
      <c r="R796" s="26">
        <f>IF(A796="NA","",VLOOKUP(A796,Chla!A$2:O$9999,15,FALSE))</f>
        <v>29.547440000000002</v>
      </c>
      <c r="S796" s="3">
        <f>IF(A796="NA","",VLOOKUP(A796,TSS!A$2:L$9999,12,FALSE))</f>
        <v>4</v>
      </c>
      <c r="T796" s="21" t="e">
        <f>IF(A796="NA","",VLOOKUP(A796,PCN!A$2:Q$9999,11,FALSE))</f>
        <v>#N/A</v>
      </c>
      <c r="U796" s="21" t="e">
        <f>IF(A796="NA","",VLOOKUP(A796,PCN!A$2:Q$9999,12,FALSE))</f>
        <v>#N/A</v>
      </c>
      <c r="V796" s="21" t="e">
        <f>IF(A796="NA","",VLOOKUP(A796,PCN!A$2:Q$9999,14,FALSE))</f>
        <v>#N/A</v>
      </c>
      <c r="W796" s="21" t="e">
        <f>IF(A796="NA","",VLOOKUP(A796,PCN!A$2:Q$9999,15,FALSE))</f>
        <v>#N/A</v>
      </c>
      <c r="X796" s="21" t="e">
        <f>IF(A796="NA","",VLOOKUP(A796,TN_DOC!A$2:I$9999,8,FALSE))</f>
        <v>#N/A</v>
      </c>
      <c r="Y796" s="21" t="e">
        <f>IF(A796="NA","",VLOOKUP(A796,TN_DOC!A$2:I$9999,9,FALSE))</f>
        <v>#N/A</v>
      </c>
      <c r="Z796" s="3"/>
    </row>
    <row r="797" spans="1:26" x14ac:dyDescent="0.2">
      <c r="A797" s="3">
        <v>14110</v>
      </c>
      <c r="B797" s="10" t="str">
        <f>IF(A797="NA","",VLOOKUP(A797,'QAQC ID Reference Page'!A$2:G$10999,2,FALSE))</f>
        <v>OBS0822</v>
      </c>
      <c r="C797" s="20">
        <f>IF(A797="NA","",VLOOKUP(A797,'QAQC ID Reference Page'!A$2:G$10999,3,FALSE))</f>
        <v>44790</v>
      </c>
      <c r="D797" s="12">
        <f>IF(A797="NA","",VLOOKUP(A797,'QAQC ID Reference Page'!A$2:G$10999,4,FALSE))</f>
        <v>0.51944444444444449</v>
      </c>
      <c r="E797" s="3">
        <f>IF(A797="NA","",VLOOKUP(A797,'QAQC ID Reference Page'!A$2:G$10999,5,FALSE))</f>
        <v>1024</v>
      </c>
      <c r="F797" s="3" t="str">
        <f>IF(A797="NA","",VLOOKUP(A797,'QAQC ID Reference Page'!A$2:G$10999,6,FALSE))</f>
        <v>E7C</v>
      </c>
      <c r="G797" s="3" t="str">
        <f>IF(A797="NA","",VLOOKUP(A797,'QAQC ID Reference Page'!A$2:G$10999,7,FALSE))</f>
        <v>B</v>
      </c>
      <c r="H797" s="21">
        <f>IF(A797="NA","",VLOOKUP(A797,'Water Data'!G$2:O$9999,2,FALSE))</f>
        <v>4.8899999999999997</v>
      </c>
      <c r="I797" s="21">
        <f>IF(A797="NA","",VLOOKUP(A797,'Water Data'!G$2:O$9999,3,FALSE))</f>
        <v>30.2</v>
      </c>
      <c r="J797" s="3">
        <f>IF(A797="NA","",VLOOKUP(A797,'Water Data'!G$2:O$9999,4,FALSE))</f>
        <v>23.37</v>
      </c>
      <c r="K797" s="3">
        <f>IF(A797="NA","",VLOOKUP(A797,'Water Data'!G$2:O$9999,6,FALSE))</f>
        <v>7.98</v>
      </c>
      <c r="L797" s="3">
        <f>IF(A797="NA","",VLOOKUP(A797,'Water Data'!G$2:O$9999,9,FALSE))</f>
        <v>0</v>
      </c>
      <c r="M797" s="3" t="e">
        <f>IF(A797="NA","",VLOOKUP(A797,Nutrients!A$2:L$9999,8,FALSE))</f>
        <v>#N/A</v>
      </c>
      <c r="N797" s="3" t="e">
        <f>IF(A797="NA","",VLOOKUP(A797,Nutrients!A$2:L$9999,9,FALSE))</f>
        <v>#N/A</v>
      </c>
      <c r="O797" s="3" t="e">
        <f>IF(A797="NA","",VLOOKUP(A797,Nutrients!A$2:L$9999,10,FALSE))</f>
        <v>#N/A</v>
      </c>
      <c r="P797" s="3" t="e">
        <f>IF(A797="NA","",VLOOKUP(A797,Nutrients!A$2:L$9999,11,FALSE))</f>
        <v>#N/A</v>
      </c>
      <c r="Q797" s="21" t="e">
        <f>IF(A797="NA","",VLOOKUP(A797,Nutrients!A$2:L$9999,12,FALSE))</f>
        <v>#N/A</v>
      </c>
      <c r="R797" s="26">
        <f>IF(A797="NA","",VLOOKUP(A797,Chla!A$2:O$9999,15,FALSE))</f>
        <v>9.1989399999999986</v>
      </c>
      <c r="S797" s="3">
        <f>IF(A797="NA","",VLOOKUP(A797,TSS!A$2:L$9999,12,FALSE))</f>
        <v>16</v>
      </c>
      <c r="T797" s="21" t="e">
        <f>IF(A797="NA","",VLOOKUP(A797,PCN!A$2:Q$9999,11,FALSE))</f>
        <v>#N/A</v>
      </c>
      <c r="U797" s="21" t="e">
        <f>IF(A797="NA","",VLOOKUP(A797,PCN!A$2:Q$9999,12,FALSE))</f>
        <v>#N/A</v>
      </c>
      <c r="V797" s="21" t="e">
        <f>IF(A797="NA","",VLOOKUP(A797,PCN!A$2:Q$9999,14,FALSE))</f>
        <v>#N/A</v>
      </c>
      <c r="W797" s="21" t="e">
        <f>IF(A797="NA","",VLOOKUP(A797,PCN!A$2:Q$9999,15,FALSE))</f>
        <v>#N/A</v>
      </c>
      <c r="X797" s="21" t="e">
        <f>IF(A797="NA","",VLOOKUP(A797,TN_DOC!A$2:I$9999,8,FALSE))</f>
        <v>#N/A</v>
      </c>
      <c r="Y797" s="21" t="e">
        <f>IF(A797="NA","",VLOOKUP(A797,TN_DOC!A$2:I$9999,9,FALSE))</f>
        <v>#N/A</v>
      </c>
      <c r="Z797" s="3"/>
    </row>
    <row r="798" spans="1:26" x14ac:dyDescent="0.2">
      <c r="A798" s="3">
        <v>14111</v>
      </c>
      <c r="B798" s="10" t="str">
        <f>IF(A798="NA","",VLOOKUP(A798,'QAQC ID Reference Page'!A$2:G$10999,2,FALSE))</f>
        <v>OBS0822</v>
      </c>
      <c r="C798" s="20">
        <f>IF(A798="NA","",VLOOKUP(A798,'QAQC ID Reference Page'!A$2:G$10999,3,FALSE))</f>
        <v>44790</v>
      </c>
      <c r="D798" s="12">
        <f>IF(A798="NA","",VLOOKUP(A798,'QAQC ID Reference Page'!A$2:G$10999,4,FALSE))</f>
        <v>0.38263888888888886</v>
      </c>
      <c r="E798" s="3">
        <f>IF(A798="NA","",VLOOKUP(A798,'QAQC ID Reference Page'!A$2:G$10999,5,FALSE))</f>
        <v>1042</v>
      </c>
      <c r="F798" s="3" t="str">
        <f>IF(A798="NA","",VLOOKUP(A798,'QAQC ID Reference Page'!A$2:G$10999,6,FALSE))</f>
        <v>AR</v>
      </c>
      <c r="G798" s="3" t="str">
        <f>IF(A798="NA","",VLOOKUP(A798,'QAQC ID Reference Page'!A$2:G$10999,7,FALSE))</f>
        <v>S</v>
      </c>
      <c r="H798" s="28">
        <f>IF(A798="NA","",VLOOKUP(A798,'Water Data'!G$2:O$9999,2,FALSE))</f>
        <v>6.4</v>
      </c>
      <c r="I798" s="27">
        <f>IF(A798="NA","",VLOOKUP(A798,'Water Data'!G$2:O$9999,3,FALSE))</f>
        <v>30</v>
      </c>
      <c r="J798" s="3">
        <f>IF(A798="NA","",VLOOKUP(A798,'Water Data'!G$2:O$9999,4,FALSE))</f>
        <v>0.15</v>
      </c>
      <c r="K798" s="26">
        <f>IF(A798="NA","",VLOOKUP(A798,'Water Data'!G$2:O$9999,6,FALSE))</f>
        <v>7.5</v>
      </c>
      <c r="L798" s="3">
        <f>IF(A798="NA","",VLOOKUP(A798,'Water Data'!G$2:O$9999,9,FALSE))</f>
        <v>0</v>
      </c>
      <c r="M798" s="3" t="e">
        <f>IF(A798="NA","",VLOOKUP(A798,Nutrients!A$2:L$9999,8,FALSE))</f>
        <v>#N/A</v>
      </c>
      <c r="N798" s="3" t="e">
        <f>IF(A798="NA","",VLOOKUP(A798,Nutrients!A$2:L$9999,9,FALSE))</f>
        <v>#N/A</v>
      </c>
      <c r="O798" s="3" t="e">
        <f>IF(A798="NA","",VLOOKUP(A798,Nutrients!A$2:L$9999,10,FALSE))</f>
        <v>#N/A</v>
      </c>
      <c r="P798" s="3" t="e">
        <f>IF(A798="NA","",VLOOKUP(A798,Nutrients!A$2:L$9999,11,FALSE))</f>
        <v>#N/A</v>
      </c>
      <c r="Q798" s="21" t="e">
        <f>IF(A798="NA","",VLOOKUP(A798,Nutrients!A$2:L$9999,12,FALSE))</f>
        <v>#N/A</v>
      </c>
      <c r="R798" s="26">
        <f>IF(A798="NA","",VLOOKUP(A798,Chla!A$2:O$9999,15,FALSE))</f>
        <v>28.482303999999999</v>
      </c>
      <c r="S798" s="3">
        <f>IF(A798="NA","",VLOOKUP(A798,TSS!A$2:L$9999,12,FALSE))</f>
        <v>4</v>
      </c>
      <c r="T798" s="21" t="e">
        <f>IF(A798="NA","",VLOOKUP(A798,PCN!A$2:Q$9999,11,FALSE))</f>
        <v>#N/A</v>
      </c>
      <c r="U798" s="21" t="e">
        <f>IF(A798="NA","",VLOOKUP(A798,PCN!A$2:Q$9999,12,FALSE))</f>
        <v>#N/A</v>
      </c>
      <c r="V798" s="21" t="e">
        <f>IF(A798="NA","",VLOOKUP(A798,PCN!A$2:Q$9999,14,FALSE))</f>
        <v>#N/A</v>
      </c>
      <c r="W798" s="21" t="e">
        <f>IF(A798="NA","",VLOOKUP(A798,PCN!A$2:Q$9999,15,FALSE))</f>
        <v>#N/A</v>
      </c>
      <c r="X798" s="21" t="e">
        <f>IF(A798="NA","",VLOOKUP(A798,TN_DOC!A$2:I$9999,8,FALSE))</f>
        <v>#N/A</v>
      </c>
      <c r="Y798" s="21" t="e">
        <f>IF(A798="NA","",VLOOKUP(A798,TN_DOC!A$2:I$9999,9,FALSE))</f>
        <v>#N/A</v>
      </c>
      <c r="Z798" s="3"/>
    </row>
    <row r="799" spans="1:26" x14ac:dyDescent="0.2">
      <c r="A799" s="3">
        <v>14112</v>
      </c>
      <c r="B799" s="10" t="str">
        <f>IF(A799="NA","",VLOOKUP(A799,'QAQC ID Reference Page'!A$2:G$10999,2,FALSE))</f>
        <v>OBS0822</v>
      </c>
      <c r="C799" s="20">
        <f>IF(A799="NA","",VLOOKUP(A799,'QAQC ID Reference Page'!A$2:G$10999,3,FALSE))</f>
        <v>44790</v>
      </c>
      <c r="D799" s="12">
        <f>IF(A799="NA","",VLOOKUP(A799,'QAQC ID Reference Page'!A$2:G$10999,4,FALSE))</f>
        <v>0.40347222222222223</v>
      </c>
      <c r="E799" s="3">
        <f>IF(A799="NA","",VLOOKUP(A799,'QAQC ID Reference Page'!A$2:G$10999,5,FALSE))</f>
        <v>1028</v>
      </c>
      <c r="F799" s="3" t="str">
        <f>IF(A799="NA","",VLOOKUP(A799,'QAQC ID Reference Page'!A$2:G$10999,6,FALSE))</f>
        <v>I9</v>
      </c>
      <c r="G799" s="3" t="str">
        <f>IF(A799="NA","",VLOOKUP(A799,'QAQC ID Reference Page'!A$2:G$10999,7,FALSE))</f>
        <v>S</v>
      </c>
      <c r="H799" s="21">
        <f>IF(A799="NA","",VLOOKUP(A799,'Water Data'!G$2:O$9999,2,FALSE))</f>
        <v>5.78</v>
      </c>
      <c r="I799" s="21">
        <f>IF(A799="NA","",VLOOKUP(A799,'Water Data'!G$2:O$9999,3,FALSE))</f>
        <v>29.6</v>
      </c>
      <c r="J799" s="3">
        <f>IF(A799="NA","",VLOOKUP(A799,'Water Data'!G$2:O$9999,4,FALSE))</f>
        <v>4.05</v>
      </c>
      <c r="K799" s="3">
        <f>IF(A799="NA","",VLOOKUP(A799,'Water Data'!G$2:O$9999,6,FALSE))</f>
        <v>7.42</v>
      </c>
      <c r="L799" s="3">
        <f>IF(A799="NA","",VLOOKUP(A799,'Water Data'!G$2:O$9999,9,FALSE))</f>
        <v>0</v>
      </c>
      <c r="M799" s="3" t="e">
        <f>IF(A799="NA","",VLOOKUP(A799,Nutrients!A$2:L$9999,8,FALSE))</f>
        <v>#N/A</v>
      </c>
      <c r="N799" s="3" t="e">
        <f>IF(A799="NA","",VLOOKUP(A799,Nutrients!A$2:L$9999,9,FALSE))</f>
        <v>#N/A</v>
      </c>
      <c r="O799" s="3" t="e">
        <f>IF(A799="NA","",VLOOKUP(A799,Nutrients!A$2:L$9999,10,FALSE))</f>
        <v>#N/A</v>
      </c>
      <c r="P799" s="3" t="e">
        <f>IF(A799="NA","",VLOOKUP(A799,Nutrients!A$2:L$9999,11,FALSE))</f>
        <v>#N/A</v>
      </c>
      <c r="Q799" s="21" t="e">
        <f>IF(A799="NA","",VLOOKUP(A799,Nutrients!A$2:L$9999,12,FALSE))</f>
        <v>#N/A</v>
      </c>
      <c r="R799" s="26">
        <f>IF(A799="NA","",VLOOKUP(A799,Chla!A$2:O$9999,15,FALSE))</f>
        <v>11.788052</v>
      </c>
      <c r="S799" s="3">
        <f>IF(A799="NA","",VLOOKUP(A799,TSS!A$2:L$9999,12,FALSE))</f>
        <v>12</v>
      </c>
      <c r="T799" s="21" t="e">
        <f>IF(A799="NA","",VLOOKUP(A799,PCN!A$2:Q$9999,11,FALSE))</f>
        <v>#N/A</v>
      </c>
      <c r="U799" s="21" t="e">
        <f>IF(A799="NA","",VLOOKUP(A799,PCN!A$2:Q$9999,12,FALSE))</f>
        <v>#N/A</v>
      </c>
      <c r="V799" s="21" t="e">
        <f>IF(A799="NA","",VLOOKUP(A799,PCN!A$2:Q$9999,14,FALSE))</f>
        <v>#N/A</v>
      </c>
      <c r="W799" s="21" t="e">
        <f>IF(A799="NA","",VLOOKUP(A799,PCN!A$2:Q$9999,15,FALSE))</f>
        <v>#N/A</v>
      </c>
      <c r="X799" s="21" t="e">
        <f>IF(A799="NA","",VLOOKUP(A799,TN_DOC!A$2:I$9999,8,FALSE))</f>
        <v>#N/A</v>
      </c>
      <c r="Y799" s="21" t="e">
        <f>IF(A799="NA","",VLOOKUP(A799,TN_DOC!A$2:I$9999,9,FALSE))</f>
        <v>#N/A</v>
      </c>
      <c r="Z799" s="3"/>
    </row>
    <row r="800" spans="1:26" x14ac:dyDescent="0.2">
      <c r="A800" s="3">
        <v>14113</v>
      </c>
      <c r="B800" s="10" t="str">
        <f>IF(A800="NA","",VLOOKUP(A800,'QAQC ID Reference Page'!A$2:G$10999,2,FALSE))</f>
        <v>OBS0822</v>
      </c>
      <c r="C800" s="20">
        <f>IF(A800="NA","",VLOOKUP(A800,'QAQC ID Reference Page'!A$2:G$10999,3,FALSE))</f>
        <v>44790</v>
      </c>
      <c r="D800" s="12">
        <f>IF(A800="NA","",VLOOKUP(A800,'QAQC ID Reference Page'!A$2:G$10999,4,FALSE))</f>
        <v>0.39097222222222222</v>
      </c>
      <c r="E800" s="3">
        <f>IF(A800="NA","",VLOOKUP(A800,'QAQC ID Reference Page'!A$2:G$10999,5,FALSE))</f>
        <v>1021</v>
      </c>
      <c r="F800" s="3" t="str">
        <f>IF(A800="NA","",VLOOKUP(A800,'QAQC ID Reference Page'!A$2:G$10999,6,FALSE))</f>
        <v>BR</v>
      </c>
      <c r="G800" s="3" t="str">
        <f>IF(A800="NA","",VLOOKUP(A800,'QAQC ID Reference Page'!A$2:G$10999,7,FALSE))</f>
        <v>S</v>
      </c>
      <c r="H800" s="21">
        <f>IF(A800="NA","",VLOOKUP(A800,'Water Data'!G$2:O$9999,2,FALSE))</f>
        <v>6.35</v>
      </c>
      <c r="I800" s="21">
        <f>IF(A800="NA","",VLOOKUP(A800,'Water Data'!G$2:O$9999,3,FALSE))</f>
        <v>30.1</v>
      </c>
      <c r="J800" s="3">
        <f>IF(A800="NA","",VLOOKUP(A800,'Water Data'!G$2:O$9999,4,FALSE))</f>
        <v>0.09</v>
      </c>
      <c r="K800" s="26">
        <f>IF(A800="NA","",VLOOKUP(A800,'Water Data'!G$2:O$9999,6,FALSE))</f>
        <v>7.4</v>
      </c>
      <c r="L800" s="3">
        <f>IF(A800="NA","",VLOOKUP(A800,'Water Data'!G$2:O$9999,9,FALSE))</f>
        <v>0</v>
      </c>
      <c r="M800" s="3" t="e">
        <f>IF(A800="NA","",VLOOKUP(A800,Nutrients!A$2:L$9999,8,FALSE))</f>
        <v>#N/A</v>
      </c>
      <c r="N800" s="3" t="e">
        <f>IF(A800="NA","",VLOOKUP(A800,Nutrients!A$2:L$9999,9,FALSE))</f>
        <v>#N/A</v>
      </c>
      <c r="O800" s="3" t="e">
        <f>IF(A800="NA","",VLOOKUP(A800,Nutrients!A$2:L$9999,10,FALSE))</f>
        <v>#N/A</v>
      </c>
      <c r="P800" s="3" t="e">
        <f>IF(A800="NA","",VLOOKUP(A800,Nutrients!A$2:L$9999,11,FALSE))</f>
        <v>#N/A</v>
      </c>
      <c r="Q800" s="21" t="e">
        <f>IF(A800="NA","",VLOOKUP(A800,Nutrients!A$2:L$9999,12,FALSE))</f>
        <v>#N/A</v>
      </c>
      <c r="R800" s="26">
        <f>IF(A800="NA","",VLOOKUP(A800,Chla!A$2:O$9999,15,FALSE))</f>
        <v>25.798028000000002</v>
      </c>
      <c r="S800" s="3">
        <f>IF(A800="NA","",VLOOKUP(A800,TSS!A$2:L$9999,12,FALSE))</f>
        <v>8</v>
      </c>
      <c r="T800" s="21" t="e">
        <f>IF(A800="NA","",VLOOKUP(A800,PCN!A$2:Q$9999,11,FALSE))</f>
        <v>#N/A</v>
      </c>
      <c r="U800" s="21" t="e">
        <f>IF(A800="NA","",VLOOKUP(A800,PCN!A$2:Q$9999,12,FALSE))</f>
        <v>#N/A</v>
      </c>
      <c r="V800" s="21" t="e">
        <f>IF(A800="NA","",VLOOKUP(A800,PCN!A$2:Q$9999,14,FALSE))</f>
        <v>#N/A</v>
      </c>
      <c r="W800" s="21" t="e">
        <f>IF(A800="NA","",VLOOKUP(A800,PCN!A$2:Q$9999,15,FALSE))</f>
        <v>#N/A</v>
      </c>
      <c r="X800" s="21" t="e">
        <f>IF(A800="NA","",VLOOKUP(A800,TN_DOC!A$2:I$9999,8,FALSE))</f>
        <v>#N/A</v>
      </c>
      <c r="Y800" s="21" t="e">
        <f>IF(A800="NA","",VLOOKUP(A800,TN_DOC!A$2:I$9999,9,FALSE))</f>
        <v>#N/A</v>
      </c>
      <c r="Z800" s="3"/>
    </row>
    <row r="801" spans="1:26" x14ac:dyDescent="0.2">
      <c r="A801" s="3">
        <v>14114</v>
      </c>
      <c r="B801" s="10" t="str">
        <f>IF(A801="NA","",VLOOKUP(A801,'QAQC ID Reference Page'!A$2:G$10999,2,FALSE))</f>
        <v>OBS0822</v>
      </c>
      <c r="C801" s="20">
        <f>IF(A801="NA","",VLOOKUP(A801,'QAQC ID Reference Page'!A$2:G$10999,3,FALSE))</f>
        <v>44790</v>
      </c>
      <c r="D801" s="12">
        <f>IF(A801="NA","",VLOOKUP(A801,'QAQC ID Reference Page'!A$2:G$10999,4,FALSE))</f>
        <v>0.4152777777777778</v>
      </c>
      <c r="E801" s="3">
        <f>IF(A801="NA","",VLOOKUP(A801,'QAQC ID Reference Page'!A$2:G$10999,5,FALSE))</f>
        <v>1012</v>
      </c>
      <c r="F801" s="3" t="str">
        <f>IF(A801="NA","",VLOOKUP(A801,'QAQC ID Reference Page'!A$2:G$10999,6,FALSE))</f>
        <v>I7C</v>
      </c>
      <c r="G801" s="3" t="str">
        <f>IF(A801="NA","",VLOOKUP(A801,'QAQC ID Reference Page'!A$2:G$10999,7,FALSE))</f>
        <v>B</v>
      </c>
      <c r="H801" s="28">
        <f>IF(A801="NA","",VLOOKUP(A801,'Water Data'!G$2:O$9999,2,FALSE))</f>
        <v>3.4</v>
      </c>
      <c r="I801" s="21">
        <f>IF(A801="NA","",VLOOKUP(A801,'Water Data'!G$2:O$9999,3,FALSE))</f>
        <v>29.6</v>
      </c>
      <c r="J801" s="3">
        <f>IF(A801="NA","",VLOOKUP(A801,'Water Data'!G$2:O$9999,4,FALSE))</f>
        <v>25.35</v>
      </c>
      <c r="K801" s="3">
        <f>IF(A801="NA","",VLOOKUP(A801,'Water Data'!G$2:O$9999,6,FALSE))</f>
        <v>7.88</v>
      </c>
      <c r="L801" s="3">
        <f>IF(A801="NA","",VLOOKUP(A801,'Water Data'!G$2:O$9999,9,FALSE))</f>
        <v>0</v>
      </c>
      <c r="M801" s="3" t="e">
        <f>IF(A801="NA","",VLOOKUP(A801,Nutrients!A$2:L$9999,8,FALSE))</f>
        <v>#N/A</v>
      </c>
      <c r="N801" s="3" t="e">
        <f>IF(A801="NA","",VLOOKUP(A801,Nutrients!A$2:L$9999,9,FALSE))</f>
        <v>#N/A</v>
      </c>
      <c r="O801" s="3" t="e">
        <f>IF(A801="NA","",VLOOKUP(A801,Nutrients!A$2:L$9999,10,FALSE))</f>
        <v>#N/A</v>
      </c>
      <c r="P801" s="3" t="e">
        <f>IF(A801="NA","",VLOOKUP(A801,Nutrients!A$2:L$9999,11,FALSE))</f>
        <v>#N/A</v>
      </c>
      <c r="Q801" s="21" t="e">
        <f>IF(A801="NA","",VLOOKUP(A801,Nutrients!A$2:L$9999,12,FALSE))</f>
        <v>#N/A</v>
      </c>
      <c r="R801" s="26">
        <f>IF(A801="NA","",VLOOKUP(A801,Chla!A$2:O$9999,15,FALSE))</f>
        <v>5.4890240000000006</v>
      </c>
      <c r="S801" s="3">
        <f>IF(A801="NA","",VLOOKUP(A801,TSS!A$2:L$9999,12,FALSE))</f>
        <v>8</v>
      </c>
      <c r="T801" s="21" t="e">
        <f>IF(A801="NA","",VLOOKUP(A801,PCN!A$2:Q$9999,11,FALSE))</f>
        <v>#N/A</v>
      </c>
      <c r="U801" s="21" t="e">
        <f>IF(A801="NA","",VLOOKUP(A801,PCN!A$2:Q$9999,12,FALSE))</f>
        <v>#N/A</v>
      </c>
      <c r="V801" s="21" t="e">
        <f>IF(A801="NA","",VLOOKUP(A801,PCN!A$2:Q$9999,14,FALSE))</f>
        <v>#N/A</v>
      </c>
      <c r="W801" s="21" t="e">
        <f>IF(A801="NA","",VLOOKUP(A801,PCN!A$2:Q$9999,15,FALSE))</f>
        <v>#N/A</v>
      </c>
      <c r="X801" s="21" t="e">
        <f>IF(A801="NA","",VLOOKUP(A801,TN_DOC!A$2:I$9999,8,FALSE))</f>
        <v>#N/A</v>
      </c>
      <c r="Y801" s="21" t="e">
        <f>IF(A801="NA","",VLOOKUP(A801,TN_DOC!A$2:I$9999,9,FALSE))</f>
        <v>#N/A</v>
      </c>
      <c r="Z801" s="3"/>
    </row>
    <row r="802" spans="1:26" x14ac:dyDescent="0.2">
      <c r="A802" s="3">
        <v>14115</v>
      </c>
      <c r="B802" s="10" t="str">
        <f>IF(A802="NA","",VLOOKUP(A802,'QAQC ID Reference Page'!A$2:G$10999,2,FALSE))</f>
        <v>OBS0822</v>
      </c>
      <c r="C802" s="20">
        <f>IF(A802="NA","",VLOOKUP(A802,'QAQC ID Reference Page'!A$2:G$10999,3,FALSE))</f>
        <v>44790</v>
      </c>
      <c r="D802" s="12">
        <f>IF(A802="NA","",VLOOKUP(A802,'QAQC ID Reference Page'!A$2:G$10999,4,FALSE))</f>
        <v>0.40347222222222223</v>
      </c>
      <c r="E802" s="3">
        <f>IF(A802="NA","",VLOOKUP(A802,'QAQC ID Reference Page'!A$2:G$10999,5,FALSE))</f>
        <v>1004</v>
      </c>
      <c r="F802" s="3" t="str">
        <f>IF(A802="NA","",VLOOKUP(A802,'QAQC ID Reference Page'!A$2:G$10999,6,FALSE))</f>
        <v>I9</v>
      </c>
      <c r="G802" s="3" t="str">
        <f>IF(A802="NA","",VLOOKUP(A802,'QAQC ID Reference Page'!A$2:G$10999,7,FALSE))</f>
        <v>B</v>
      </c>
      <c r="H802" s="21">
        <f>IF(A802="NA","",VLOOKUP(A802,'Water Data'!G$2:O$9999,2,FALSE))</f>
        <v>2.95</v>
      </c>
      <c r="I802" s="21">
        <f>IF(A802="NA","",VLOOKUP(A802,'Water Data'!G$2:O$9999,3,FALSE))</f>
        <v>29.6</v>
      </c>
      <c r="J802" s="3">
        <f>IF(A802="NA","",VLOOKUP(A802,'Water Data'!G$2:O$9999,4,FALSE))</f>
        <v>7.62</v>
      </c>
      <c r="K802" s="3">
        <f>IF(A802="NA","",VLOOKUP(A802,'Water Data'!G$2:O$9999,6,FALSE))</f>
        <v>7.19</v>
      </c>
      <c r="L802" s="3">
        <f>IF(A802="NA","",VLOOKUP(A802,'Water Data'!G$2:O$9999,9,FALSE))</f>
        <v>0</v>
      </c>
      <c r="M802" s="3" t="e">
        <f>IF(A802="NA","",VLOOKUP(A802,Nutrients!A$2:L$9999,8,FALSE))</f>
        <v>#N/A</v>
      </c>
      <c r="N802" s="3" t="e">
        <f>IF(A802="NA","",VLOOKUP(A802,Nutrients!A$2:L$9999,9,FALSE))</f>
        <v>#N/A</v>
      </c>
      <c r="O802" s="3" t="e">
        <f>IF(A802="NA","",VLOOKUP(A802,Nutrients!A$2:L$9999,10,FALSE))</f>
        <v>#N/A</v>
      </c>
      <c r="P802" s="3" t="e">
        <f>IF(A802="NA","",VLOOKUP(A802,Nutrients!A$2:L$9999,11,FALSE))</f>
        <v>#N/A</v>
      </c>
      <c r="Q802" s="21" t="e">
        <f>IF(A802="NA","",VLOOKUP(A802,Nutrients!A$2:L$9999,12,FALSE))</f>
        <v>#N/A</v>
      </c>
      <c r="R802" s="26">
        <f>IF(A802="NA","",VLOOKUP(A802,Chla!A$2:O$9999,15,FALSE))</f>
        <v>22.603743999999999</v>
      </c>
      <c r="S802" s="3">
        <f>IF(A802="NA","",VLOOKUP(A802,TSS!A$2:L$9999,12,FALSE))</f>
        <v>20</v>
      </c>
      <c r="T802" s="21" t="e">
        <f>IF(A802="NA","",VLOOKUP(A802,PCN!A$2:Q$9999,11,FALSE))</f>
        <v>#N/A</v>
      </c>
      <c r="U802" s="21" t="e">
        <f>IF(A802="NA","",VLOOKUP(A802,PCN!A$2:Q$9999,12,FALSE))</f>
        <v>#N/A</v>
      </c>
      <c r="V802" s="21" t="e">
        <f>IF(A802="NA","",VLOOKUP(A802,PCN!A$2:Q$9999,14,FALSE))</f>
        <v>#N/A</v>
      </c>
      <c r="W802" s="21" t="e">
        <f>IF(A802="NA","",VLOOKUP(A802,PCN!A$2:Q$9999,15,FALSE))</f>
        <v>#N/A</v>
      </c>
      <c r="X802" s="21" t="e">
        <f>IF(A802="NA","",VLOOKUP(A802,TN_DOC!A$2:I$9999,8,FALSE))</f>
        <v>#N/A</v>
      </c>
      <c r="Y802" s="21" t="e">
        <f>IF(A802="NA","",VLOOKUP(A802,TN_DOC!A$2:I$9999,9,FALSE))</f>
        <v>#N/A</v>
      </c>
      <c r="Z802" s="3"/>
    </row>
    <row r="803" spans="1:26" x14ac:dyDescent="0.2">
      <c r="A803" s="3">
        <v>14116</v>
      </c>
      <c r="B803" s="10" t="str">
        <f>IF(A803="NA","",VLOOKUP(A803,'QAQC ID Reference Page'!A$2:G$10999,2,FALSE))</f>
        <v>OBS0822</v>
      </c>
      <c r="C803" s="20">
        <f>IF(A803="NA","",VLOOKUP(A803,'QAQC ID Reference Page'!A$2:G$10999,3,FALSE))</f>
        <v>44790</v>
      </c>
      <c r="D803" s="12">
        <f>IF(A803="NA","",VLOOKUP(A803,'QAQC ID Reference Page'!A$2:G$10999,4,FALSE))</f>
        <v>0.46388888888888891</v>
      </c>
      <c r="E803" s="3">
        <f>IF(A803="NA","",VLOOKUP(A803,'QAQC ID Reference Page'!A$2:G$10999,5,FALSE))</f>
        <v>1003</v>
      </c>
      <c r="F803" s="3" t="str">
        <f>IF(A803="NA","",VLOOKUP(A803,'QAQC ID Reference Page'!A$2:G$10999,6,FALSE))</f>
        <v>G7C</v>
      </c>
      <c r="G803" s="3" t="str">
        <f>IF(A803="NA","",VLOOKUP(A803,'QAQC ID Reference Page'!A$2:G$10999,7,FALSE))</f>
        <v>B</v>
      </c>
      <c r="H803" s="21">
        <f>IF(A803="NA","",VLOOKUP(A803,'Water Data'!G$2:O$9999,2,FALSE))</f>
        <v>4.5999999999999996</v>
      </c>
      <c r="I803" s="21">
        <f>IF(A803="NA","",VLOOKUP(A803,'Water Data'!G$2:O$9999,3,FALSE))</f>
        <v>29.5</v>
      </c>
      <c r="J803" s="3">
        <f>IF(A803="NA","",VLOOKUP(A803,'Water Data'!G$2:O$9999,4,FALSE))</f>
        <v>19.13</v>
      </c>
      <c r="K803" s="3">
        <f>IF(A803="NA","",VLOOKUP(A803,'Water Data'!G$2:O$9999,6,FALSE))</f>
        <v>7.89</v>
      </c>
      <c r="L803" s="3">
        <f>IF(A803="NA","",VLOOKUP(A803,'Water Data'!G$2:O$9999,9,FALSE))</f>
        <v>0</v>
      </c>
      <c r="M803" s="3" t="e">
        <f>IF(A803="NA","",VLOOKUP(A803,Nutrients!A$2:L$9999,8,FALSE))</f>
        <v>#N/A</v>
      </c>
      <c r="N803" s="3" t="e">
        <f>IF(A803="NA","",VLOOKUP(A803,Nutrients!A$2:L$9999,9,FALSE))</f>
        <v>#N/A</v>
      </c>
      <c r="O803" s="3" t="e">
        <f>IF(A803="NA","",VLOOKUP(A803,Nutrients!A$2:L$9999,10,FALSE))</f>
        <v>#N/A</v>
      </c>
      <c r="P803" s="3" t="e">
        <f>IF(A803="NA","",VLOOKUP(A803,Nutrients!A$2:L$9999,11,FALSE))</f>
        <v>#N/A</v>
      </c>
      <c r="Q803" s="21" t="e">
        <f>IF(A803="NA","",VLOOKUP(A803,Nutrients!A$2:L$9999,12,FALSE))</f>
        <v>#N/A</v>
      </c>
      <c r="R803" s="26">
        <f>IF(A803="NA","",VLOOKUP(A803,Chla!A$2:O$9999,15,FALSE))</f>
        <v>9.6479719999999993</v>
      </c>
      <c r="S803" s="3">
        <f>IF(A803="NA","",VLOOKUP(A803,TSS!A$2:L$9999,12,FALSE))</f>
        <v>12</v>
      </c>
      <c r="T803" s="21" t="e">
        <f>IF(A803="NA","",VLOOKUP(A803,PCN!A$2:Q$9999,11,FALSE))</f>
        <v>#N/A</v>
      </c>
      <c r="U803" s="21" t="e">
        <f>IF(A803="NA","",VLOOKUP(A803,PCN!A$2:Q$9999,12,FALSE))</f>
        <v>#N/A</v>
      </c>
      <c r="V803" s="21" t="e">
        <f>IF(A803="NA","",VLOOKUP(A803,PCN!A$2:Q$9999,14,FALSE))</f>
        <v>#N/A</v>
      </c>
      <c r="W803" s="21" t="e">
        <f>IF(A803="NA","",VLOOKUP(A803,PCN!A$2:Q$9999,15,FALSE))</f>
        <v>#N/A</v>
      </c>
      <c r="X803" s="21" t="e">
        <f>IF(A803="NA","",VLOOKUP(A803,TN_DOC!A$2:I$9999,8,FALSE))</f>
        <v>#N/A</v>
      </c>
      <c r="Y803" s="21" t="e">
        <f>IF(A803="NA","",VLOOKUP(A803,TN_DOC!A$2:I$9999,9,FALSE))</f>
        <v>#N/A</v>
      </c>
      <c r="Z803" s="3"/>
    </row>
    <row r="804" spans="1:26" x14ac:dyDescent="0.2">
      <c r="A804" s="3">
        <v>14117</v>
      </c>
      <c r="B804" s="10" t="str">
        <f>IF(A804="NA","",VLOOKUP(A804,'QAQC ID Reference Page'!A$2:G$10999,2,FALSE))</f>
        <v>OBS0822</v>
      </c>
      <c r="C804" s="20">
        <f>IF(A804="NA","",VLOOKUP(A804,'QAQC ID Reference Page'!A$2:G$10999,3,FALSE))</f>
        <v>44790</v>
      </c>
      <c r="D804" s="12">
        <f>IF(A804="NA","",VLOOKUP(A804,'QAQC ID Reference Page'!A$2:G$10999,4,FALSE))</f>
        <v>0.45069444444444445</v>
      </c>
      <c r="E804" s="3">
        <f>IF(A804="NA","",VLOOKUP(A804,'QAQC ID Reference Page'!A$2:G$10999,5,FALSE))</f>
        <v>1001</v>
      </c>
      <c r="F804" s="3" t="str">
        <f>IF(A804="NA","",VLOOKUP(A804,'QAQC ID Reference Page'!A$2:G$10999,6,FALSE))</f>
        <v>G9</v>
      </c>
      <c r="G804" s="3" t="str">
        <f>IF(A804="NA","",VLOOKUP(A804,'QAQC ID Reference Page'!A$2:G$10999,7,FALSE))</f>
        <v>S</v>
      </c>
      <c r="H804" s="21">
        <f>IF(A804="NA","",VLOOKUP(A804,'Water Data'!G$2:O$9999,2,FALSE))</f>
        <v>7.12</v>
      </c>
      <c r="I804" s="21">
        <f>IF(A804="NA","",VLOOKUP(A804,'Water Data'!G$2:O$9999,3,FALSE))</f>
        <v>30.7</v>
      </c>
      <c r="J804" s="3">
        <f>IF(A804="NA","",VLOOKUP(A804,'Water Data'!G$2:O$9999,4,FALSE))</f>
        <v>6.34</v>
      </c>
      <c r="K804" s="3">
        <f>IF(A804="NA","",VLOOKUP(A804,'Water Data'!G$2:O$9999,6,FALSE))</f>
        <v>8.1300000000000008</v>
      </c>
      <c r="L804" s="3">
        <f>IF(A804="NA","",VLOOKUP(A804,'Water Data'!G$2:O$9999,9,FALSE))</f>
        <v>0</v>
      </c>
      <c r="M804" s="3" t="e">
        <f>IF(A804="NA","",VLOOKUP(A804,Nutrients!A$2:L$9999,8,FALSE))</f>
        <v>#N/A</v>
      </c>
      <c r="N804" s="3" t="e">
        <f>IF(A804="NA","",VLOOKUP(A804,Nutrients!A$2:L$9999,9,FALSE))</f>
        <v>#N/A</v>
      </c>
      <c r="O804" s="3" t="e">
        <f>IF(A804="NA","",VLOOKUP(A804,Nutrients!A$2:L$9999,10,FALSE))</f>
        <v>#N/A</v>
      </c>
      <c r="P804" s="3" t="e">
        <f>IF(A804="NA","",VLOOKUP(A804,Nutrients!A$2:L$9999,11,FALSE))</f>
        <v>#N/A</v>
      </c>
      <c r="Q804" s="21" t="e">
        <f>IF(A804="NA","",VLOOKUP(A804,Nutrients!A$2:L$9999,12,FALSE))</f>
        <v>#N/A</v>
      </c>
      <c r="R804" s="26">
        <f>IF(A804="NA","",VLOOKUP(A804,Chla!A$2:O$9999,15,FALSE))</f>
        <v>7.6289559999999996</v>
      </c>
      <c r="S804" s="3">
        <f>IF(A804="NA","",VLOOKUP(A804,TSS!A$2:L$9999,12,FALSE))</f>
        <v>4</v>
      </c>
      <c r="T804" s="21" t="e">
        <f>IF(A804="NA","",VLOOKUP(A804,PCN!A$2:Q$9999,11,FALSE))</f>
        <v>#N/A</v>
      </c>
      <c r="U804" s="21" t="e">
        <f>IF(A804="NA","",VLOOKUP(A804,PCN!A$2:Q$9999,12,FALSE))</f>
        <v>#N/A</v>
      </c>
      <c r="V804" s="21" t="e">
        <f>IF(A804="NA","",VLOOKUP(A804,PCN!A$2:Q$9999,14,FALSE))</f>
        <v>#N/A</v>
      </c>
      <c r="W804" s="21" t="e">
        <f>IF(A804="NA","",VLOOKUP(A804,PCN!A$2:Q$9999,15,FALSE))</f>
        <v>#N/A</v>
      </c>
      <c r="X804" s="21" t="e">
        <f>IF(A804="NA","",VLOOKUP(A804,TN_DOC!A$2:I$9999,8,FALSE))</f>
        <v>#N/A</v>
      </c>
      <c r="Y804" s="21" t="e">
        <f>IF(A804="NA","",VLOOKUP(A804,TN_DOC!A$2:I$9999,9,FALSE))</f>
        <v>#N/A</v>
      </c>
      <c r="Z804" s="3"/>
    </row>
    <row r="805" spans="1:26" x14ac:dyDescent="0.2">
      <c r="A805" s="3">
        <v>14118</v>
      </c>
      <c r="B805" s="10" t="str">
        <f>IF(A805="NA","",VLOOKUP(A805,'QAQC ID Reference Page'!A$2:G$10999,2,FALSE))</f>
        <v>OBS0822</v>
      </c>
      <c r="C805" s="20">
        <f>IF(A805="NA","",VLOOKUP(A805,'QAQC ID Reference Page'!A$2:G$10999,3,FALSE))</f>
        <v>44790</v>
      </c>
      <c r="D805" s="12">
        <f>IF(A805="NA","",VLOOKUP(A805,'QAQC ID Reference Page'!A$2:G$10999,4,FALSE))</f>
        <v>0.46388888888888891</v>
      </c>
      <c r="E805" s="3">
        <f>IF(A805="NA","",VLOOKUP(A805,'QAQC ID Reference Page'!A$2:G$10999,5,FALSE))</f>
        <v>1006</v>
      </c>
      <c r="F805" s="3" t="str">
        <f>IF(A805="NA","",VLOOKUP(A805,'QAQC ID Reference Page'!A$2:G$10999,6,FALSE))</f>
        <v>G7C</v>
      </c>
      <c r="G805" s="3" t="str">
        <f>IF(A805="NA","",VLOOKUP(A805,'QAQC ID Reference Page'!A$2:G$10999,7,FALSE))</f>
        <v>S</v>
      </c>
      <c r="H805" s="21">
        <f>IF(A805="NA","",VLOOKUP(A805,'Water Data'!G$2:O$9999,2,FALSE))</f>
        <v>7.15</v>
      </c>
      <c r="I805" s="21">
        <f>IF(A805="NA","",VLOOKUP(A805,'Water Data'!G$2:O$9999,3,FALSE))</f>
        <v>30.2</v>
      </c>
      <c r="J805" s="3">
        <f>IF(A805="NA","",VLOOKUP(A805,'Water Data'!G$2:O$9999,4,FALSE))</f>
        <v>5.65</v>
      </c>
      <c r="K805" s="3">
        <f>IF(A805="NA","",VLOOKUP(A805,'Water Data'!G$2:O$9999,6,FALSE))</f>
        <v>7.84</v>
      </c>
      <c r="L805" s="3">
        <f>IF(A805="NA","",VLOOKUP(A805,'Water Data'!G$2:O$9999,9,FALSE))</f>
        <v>0</v>
      </c>
      <c r="M805" s="3" t="e">
        <f>IF(A805="NA","",VLOOKUP(A805,Nutrients!A$2:L$9999,8,FALSE))</f>
        <v>#N/A</v>
      </c>
      <c r="N805" s="3" t="e">
        <f>IF(A805="NA","",VLOOKUP(A805,Nutrients!A$2:L$9999,9,FALSE))</f>
        <v>#N/A</v>
      </c>
      <c r="O805" s="3" t="e">
        <f>IF(A805="NA","",VLOOKUP(A805,Nutrients!A$2:L$9999,10,FALSE))</f>
        <v>#N/A</v>
      </c>
      <c r="P805" s="3" t="e">
        <f>IF(A805="NA","",VLOOKUP(A805,Nutrients!A$2:L$9999,11,FALSE))</f>
        <v>#N/A</v>
      </c>
      <c r="Q805" s="21" t="e">
        <f>IF(A805="NA","",VLOOKUP(A805,Nutrients!A$2:L$9999,12,FALSE))</f>
        <v>#N/A</v>
      </c>
      <c r="R805" s="26">
        <f>IF(A805="NA","",VLOOKUP(A805,Chla!A$2:O$9999,15,FALSE))</f>
        <v>13.881956000000001</v>
      </c>
      <c r="S805" s="3">
        <f>IF(A805="NA","",VLOOKUP(A805,TSS!A$2:L$9999,12,FALSE))</f>
        <v>20</v>
      </c>
      <c r="T805" s="21" t="e">
        <f>IF(A805="NA","",VLOOKUP(A805,PCN!A$2:Q$9999,11,FALSE))</f>
        <v>#N/A</v>
      </c>
      <c r="U805" s="21" t="e">
        <f>IF(A805="NA","",VLOOKUP(A805,PCN!A$2:Q$9999,12,FALSE))</f>
        <v>#N/A</v>
      </c>
      <c r="V805" s="21" t="e">
        <f>IF(A805="NA","",VLOOKUP(A805,PCN!A$2:Q$9999,14,FALSE))</f>
        <v>#N/A</v>
      </c>
      <c r="W805" s="21" t="e">
        <f>IF(A805="NA","",VLOOKUP(A805,PCN!A$2:Q$9999,15,FALSE))</f>
        <v>#N/A</v>
      </c>
      <c r="X805" s="21" t="e">
        <f>IF(A805="NA","",VLOOKUP(A805,TN_DOC!A$2:I$9999,8,FALSE))</f>
        <v>#N/A</v>
      </c>
      <c r="Y805" s="21" t="e">
        <f>IF(A805="NA","",VLOOKUP(A805,TN_DOC!A$2:I$9999,9,FALSE))</f>
        <v>#N/A</v>
      </c>
      <c r="Z805" s="3"/>
    </row>
    <row r="806" spans="1:26" x14ac:dyDescent="0.2">
      <c r="A806" s="3">
        <v>14120</v>
      </c>
      <c r="B806" s="10" t="str">
        <f>IF(A806="NA","",VLOOKUP(A806,'QAQC ID Reference Page'!A$2:G$10999,2,FALSE))</f>
        <v>OBS0822</v>
      </c>
      <c r="C806" s="20">
        <f>IF(A806="NA","",VLOOKUP(A806,'QAQC ID Reference Page'!A$2:G$10999,3,FALSE))</f>
        <v>44790</v>
      </c>
      <c r="D806" s="12">
        <f>IF(A806="NA","",VLOOKUP(A806,'QAQC ID Reference Page'!A$2:G$10999,4,FALSE))</f>
        <v>0.4152777777777778</v>
      </c>
      <c r="E806" s="3">
        <f>IF(A806="NA","",VLOOKUP(A806,'QAQC ID Reference Page'!A$2:G$10999,5,FALSE))</f>
        <v>1040</v>
      </c>
      <c r="F806" s="3" t="str">
        <f>IF(A806="NA","",VLOOKUP(A806,'QAQC ID Reference Page'!A$2:G$10999,6,FALSE))</f>
        <v>I7C</v>
      </c>
      <c r="G806" s="3" t="str">
        <f>IF(A806="NA","",VLOOKUP(A806,'QAQC ID Reference Page'!A$2:G$10999,7,FALSE))</f>
        <v>S</v>
      </c>
      <c r="H806" s="21">
        <f>IF(A806="NA","",VLOOKUP(A806,'Water Data'!G$2:O$9999,2,FALSE))</f>
        <v>6.25</v>
      </c>
      <c r="I806" s="21">
        <f>IF(A806="NA","",VLOOKUP(A806,'Water Data'!G$2:O$9999,3,FALSE))</f>
        <v>29.2</v>
      </c>
      <c r="J806" s="26">
        <f>IF(A806="NA","",VLOOKUP(A806,'Water Data'!G$2:O$9999,4,FALSE))</f>
        <v>3.5</v>
      </c>
      <c r="K806" s="3">
        <f>IF(A806="NA","",VLOOKUP(A806,'Water Data'!G$2:O$9999,6,FALSE))</f>
        <v>7.57</v>
      </c>
      <c r="L806" s="3">
        <f>IF(A806="NA","",VLOOKUP(A806,'Water Data'!G$2:O$9999,9,FALSE))</f>
        <v>0</v>
      </c>
      <c r="M806" s="3" t="e">
        <f>IF(A806="NA","",VLOOKUP(A806,Nutrients!A$2:L$9999,8,FALSE))</f>
        <v>#N/A</v>
      </c>
      <c r="N806" s="3" t="e">
        <f>IF(A806="NA","",VLOOKUP(A806,Nutrients!A$2:L$9999,9,FALSE))</f>
        <v>#N/A</v>
      </c>
      <c r="O806" s="3" t="e">
        <f>IF(A806="NA","",VLOOKUP(A806,Nutrients!A$2:L$9999,10,FALSE))</f>
        <v>#N/A</v>
      </c>
      <c r="P806" s="3" t="e">
        <f>IF(A806="NA","",VLOOKUP(A806,Nutrients!A$2:L$9999,11,FALSE))</f>
        <v>#N/A</v>
      </c>
      <c r="Q806" s="21" t="e">
        <f>IF(A806="NA","",VLOOKUP(A806,Nutrients!A$2:L$9999,12,FALSE))</f>
        <v>#N/A</v>
      </c>
      <c r="R806" s="26">
        <f>IF(A806="NA","",VLOOKUP(A806,Chla!A$2:O$9999,15,FALSE))</f>
        <v>7.5543000000000013</v>
      </c>
      <c r="S806" s="3">
        <f>IF(A806="NA","",VLOOKUP(A806,TSS!A$2:L$9999,12,FALSE))</f>
        <v>16</v>
      </c>
      <c r="T806" s="21" t="e">
        <f>IF(A806="NA","",VLOOKUP(A806,PCN!A$2:Q$9999,11,FALSE))</f>
        <v>#N/A</v>
      </c>
      <c r="U806" s="21" t="e">
        <f>IF(A806="NA","",VLOOKUP(A806,PCN!A$2:Q$9999,12,FALSE))</f>
        <v>#N/A</v>
      </c>
      <c r="V806" s="21" t="e">
        <f>IF(A806="NA","",VLOOKUP(A806,PCN!A$2:Q$9999,14,FALSE))</f>
        <v>#N/A</v>
      </c>
      <c r="W806" s="21" t="e">
        <f>IF(A806="NA","",VLOOKUP(A806,PCN!A$2:Q$9999,15,FALSE))</f>
        <v>#N/A</v>
      </c>
      <c r="X806" s="21" t="e">
        <f>IF(A806="NA","",VLOOKUP(A806,TN_DOC!A$2:I$9999,8,FALSE))</f>
        <v>#N/A</v>
      </c>
      <c r="Y806" s="21" t="e">
        <f>IF(A806="NA","",VLOOKUP(A806,TN_DOC!A$2:I$9999,9,FALSE))</f>
        <v>#N/A</v>
      </c>
      <c r="Z806" s="3"/>
    </row>
    <row r="807" spans="1:26" x14ac:dyDescent="0.2">
      <c r="A807" s="3">
        <v>14121</v>
      </c>
      <c r="B807" s="10" t="str">
        <f>IF(A807="NA","",VLOOKUP(A807,'QAQC ID Reference Page'!A$2:G$10999,2,FALSE))</f>
        <v>OBS0822</v>
      </c>
      <c r="C807" s="20">
        <f>IF(A807="NA","",VLOOKUP(A807,'QAQC ID Reference Page'!A$2:G$10999,3,FALSE))</f>
        <v>44792</v>
      </c>
      <c r="D807" s="12">
        <f>IF(A807="NA","",VLOOKUP(A807,'QAQC ID Reference Page'!A$2:G$10999,4,FALSE))</f>
        <v>0.44305555555555554</v>
      </c>
      <c r="E807" s="3">
        <f>IF(A807="NA","",VLOOKUP(A807,'QAQC ID Reference Page'!A$2:G$10999,5,FALSE))</f>
        <v>1005</v>
      </c>
      <c r="F807" s="3" t="str">
        <f>IF(A807="NA","",VLOOKUP(A807,'QAQC ID Reference Page'!A$2:G$10999,6,FALSE))</f>
        <v>C7C</v>
      </c>
      <c r="G807" s="3" t="str">
        <f>IF(A807="NA","",VLOOKUP(A807,'QAQC ID Reference Page'!A$2:G$10999,7,FALSE))</f>
        <v>S</v>
      </c>
      <c r="H807" s="21">
        <f>IF(A807="NA","",VLOOKUP(A807,'Water Data'!G$2:O$9999,2,FALSE))</f>
        <v>7.62</v>
      </c>
      <c r="I807" s="21">
        <f>IF(A807="NA","",VLOOKUP(A807,'Water Data'!G$2:O$9999,3,FALSE))</f>
        <v>28.9</v>
      </c>
      <c r="J807" s="3">
        <f>IF(A807="NA","",VLOOKUP(A807,'Water Data'!G$2:O$9999,4,FALSE))</f>
        <v>11.85</v>
      </c>
      <c r="K807" s="3">
        <f>IF(A807="NA","",VLOOKUP(A807,'Water Data'!G$2:O$9999,6,FALSE))</f>
        <v>8.18</v>
      </c>
      <c r="L807" s="3">
        <f>IF(A807="NA","",VLOOKUP(A807,'Water Data'!G$2:O$9999,9,FALSE))</f>
        <v>0</v>
      </c>
      <c r="M807" s="3" t="e">
        <f>IF(A807="NA","",VLOOKUP(A807,Nutrients!A$2:L$9999,8,FALSE))</f>
        <v>#N/A</v>
      </c>
      <c r="N807" s="3" t="e">
        <f>IF(A807="NA","",VLOOKUP(A807,Nutrients!A$2:L$9999,9,FALSE))</f>
        <v>#N/A</v>
      </c>
      <c r="O807" s="3" t="e">
        <f>IF(A807="NA","",VLOOKUP(A807,Nutrients!A$2:L$9999,10,FALSE))</f>
        <v>#N/A</v>
      </c>
      <c r="P807" s="3" t="e">
        <f>IF(A807="NA","",VLOOKUP(A807,Nutrients!A$2:L$9999,11,FALSE))</f>
        <v>#N/A</v>
      </c>
      <c r="Q807" s="21" t="e">
        <f>IF(A807="NA","",VLOOKUP(A807,Nutrients!A$2:L$9999,12,FALSE))</f>
        <v>#N/A</v>
      </c>
      <c r="R807" s="26">
        <f>IF(A807="NA","",VLOOKUP(A807,Chla!A$2:O$9999,15,FALSE))</f>
        <v>11.663080000000001</v>
      </c>
      <c r="S807" s="3">
        <f>IF(A807="NA","",VLOOKUP(A807,TSS!A$2:L$9999,12,FALSE))</f>
        <v>24</v>
      </c>
      <c r="T807" s="21" t="e">
        <f>IF(A807="NA","",VLOOKUP(A807,PCN!A$2:Q$9999,11,FALSE))</f>
        <v>#N/A</v>
      </c>
      <c r="U807" s="21" t="e">
        <f>IF(A807="NA","",VLOOKUP(A807,PCN!A$2:Q$9999,12,FALSE))</f>
        <v>#N/A</v>
      </c>
      <c r="V807" s="21" t="e">
        <f>IF(A807="NA","",VLOOKUP(A807,PCN!A$2:Q$9999,14,FALSE))</f>
        <v>#N/A</v>
      </c>
      <c r="W807" s="21" t="e">
        <f>IF(A807="NA","",VLOOKUP(A807,PCN!A$2:Q$9999,15,FALSE))</f>
        <v>#N/A</v>
      </c>
      <c r="X807" s="21" t="e">
        <f>IF(A807="NA","",VLOOKUP(A807,TN_DOC!A$2:I$9999,8,FALSE))</f>
        <v>#N/A</v>
      </c>
      <c r="Y807" s="21" t="e">
        <f>IF(A807="NA","",VLOOKUP(A807,TN_DOC!A$2:I$9999,9,FALSE))</f>
        <v>#N/A</v>
      </c>
      <c r="Z807" s="3"/>
    </row>
    <row r="808" spans="1:26" x14ac:dyDescent="0.2">
      <c r="A808" s="3">
        <v>14122</v>
      </c>
      <c r="B808" s="10" t="str">
        <f>IF(A808="NA","",VLOOKUP(A808,'QAQC ID Reference Page'!A$2:G$10999,2,FALSE))</f>
        <v>OBS0822</v>
      </c>
      <c r="C808" s="20">
        <f>IF(A808="NA","",VLOOKUP(A808,'QAQC ID Reference Page'!A$2:G$10999,3,FALSE))</f>
        <v>44792</v>
      </c>
      <c r="D808" s="12">
        <f>IF(A808="NA","",VLOOKUP(A808,'QAQC ID Reference Page'!A$2:G$10999,4,FALSE))</f>
        <v>0.37638888888888888</v>
      </c>
      <c r="E808" s="3">
        <f>IF(A808="NA","",VLOOKUP(A808,'QAQC ID Reference Page'!A$2:G$10999,5,FALSE))</f>
        <v>1004</v>
      </c>
      <c r="F808" s="3" t="str">
        <f>IF(A808="NA","",VLOOKUP(A808,'QAQC ID Reference Page'!A$2:G$10999,6,FALSE))</f>
        <v>WB</v>
      </c>
      <c r="G808" s="3" t="str">
        <f>IF(A808="NA","",VLOOKUP(A808,'QAQC ID Reference Page'!A$2:G$10999,7,FALSE))</f>
        <v>B</v>
      </c>
      <c r="H808" s="21">
        <f>IF(A808="NA","",VLOOKUP(A808,'Water Data'!G$2:O$9999,2,FALSE))</f>
        <v>4.83</v>
      </c>
      <c r="I808" s="21">
        <f>IF(A808="NA","",VLOOKUP(A808,'Water Data'!G$2:O$9999,3,FALSE))</f>
        <v>28.2</v>
      </c>
      <c r="J808" s="3">
        <f>IF(A808="NA","",VLOOKUP(A808,'Water Data'!G$2:O$9999,4,FALSE))</f>
        <v>7.76</v>
      </c>
      <c r="K808" s="3">
        <f>IF(A808="NA","",VLOOKUP(A808,'Water Data'!G$2:O$9999,6,FALSE))</f>
        <v>7.28</v>
      </c>
      <c r="L808" s="3">
        <f>IF(A808="NA","",VLOOKUP(A808,'Water Data'!G$2:O$9999,9,FALSE))</f>
        <v>0</v>
      </c>
      <c r="M808" s="3" t="e">
        <f>IF(A808="NA","",VLOOKUP(A808,Nutrients!A$2:L$9999,8,FALSE))</f>
        <v>#N/A</v>
      </c>
      <c r="N808" s="3" t="e">
        <f>IF(A808="NA","",VLOOKUP(A808,Nutrients!A$2:L$9999,9,FALSE))</f>
        <v>#N/A</v>
      </c>
      <c r="O808" s="3" t="e">
        <f>IF(A808="NA","",VLOOKUP(A808,Nutrients!A$2:L$9999,10,FALSE))</f>
        <v>#N/A</v>
      </c>
      <c r="P808" s="3" t="e">
        <f>IF(A808="NA","",VLOOKUP(A808,Nutrients!A$2:L$9999,11,FALSE))</f>
        <v>#N/A</v>
      </c>
      <c r="Q808" s="21" t="e">
        <f>IF(A808="NA","",VLOOKUP(A808,Nutrients!A$2:L$9999,12,FALSE))</f>
        <v>#N/A</v>
      </c>
      <c r="R808" s="26">
        <f>IF(A808="NA","",VLOOKUP(A808,Chla!A$2:O$9999,15,FALSE))</f>
        <v>37.643816867469873</v>
      </c>
      <c r="S808" s="3">
        <f>IF(A808="NA","",VLOOKUP(A808,TSS!A$2:L$9999,12,FALSE))</f>
        <v>55</v>
      </c>
      <c r="T808" s="21" t="e">
        <f>IF(A808="NA","",VLOOKUP(A808,PCN!A$2:Q$9999,11,FALSE))</f>
        <v>#N/A</v>
      </c>
      <c r="U808" s="21" t="e">
        <f>IF(A808="NA","",VLOOKUP(A808,PCN!A$2:Q$9999,12,FALSE))</f>
        <v>#N/A</v>
      </c>
      <c r="V808" s="21" t="e">
        <f>IF(A808="NA","",VLOOKUP(A808,PCN!A$2:Q$9999,14,FALSE))</f>
        <v>#N/A</v>
      </c>
      <c r="W808" s="21" t="e">
        <f>IF(A808="NA","",VLOOKUP(A808,PCN!A$2:Q$9999,15,FALSE))</f>
        <v>#N/A</v>
      </c>
      <c r="X808" s="21" t="e">
        <f>IF(A808="NA","",VLOOKUP(A808,TN_DOC!A$2:I$9999,8,FALSE))</f>
        <v>#N/A</v>
      </c>
      <c r="Y808" s="21" t="e">
        <f>IF(A808="NA","",VLOOKUP(A808,TN_DOC!A$2:I$9999,9,FALSE))</f>
        <v>#N/A</v>
      </c>
      <c r="Z808" s="3"/>
    </row>
    <row r="809" spans="1:26" x14ac:dyDescent="0.2">
      <c r="A809" s="3">
        <v>14123</v>
      </c>
      <c r="B809" s="10" t="str">
        <f>IF(A809="NA","",VLOOKUP(A809,'QAQC ID Reference Page'!A$2:G$10999,2,FALSE))</f>
        <v>OBS0822</v>
      </c>
      <c r="C809" s="20">
        <f>IF(A809="NA","",VLOOKUP(A809,'QAQC ID Reference Page'!A$2:G$10999,3,FALSE))</f>
        <v>44792</v>
      </c>
      <c r="D809" s="12">
        <f>IF(A809="NA","",VLOOKUP(A809,'QAQC ID Reference Page'!A$2:G$10999,4,FALSE))</f>
        <v>0.47152777777777777</v>
      </c>
      <c r="E809" s="3">
        <f>IF(A809="NA","",VLOOKUP(A809,'QAQC ID Reference Page'!A$2:G$10999,5,FALSE))</f>
        <v>1003</v>
      </c>
      <c r="F809" s="3" t="str">
        <f>IF(A809="NA","",VLOOKUP(A809,'QAQC ID Reference Page'!A$2:G$10999,6,FALSE))</f>
        <v>C5-1</v>
      </c>
      <c r="G809" s="3" t="str">
        <f>IF(A809="NA","",VLOOKUP(A809,'QAQC ID Reference Page'!A$2:G$10999,7,FALSE))</f>
        <v>S</v>
      </c>
      <c r="H809" s="21">
        <f>IF(A809="NA","",VLOOKUP(A809,'Water Data'!G$2:O$9999,2,FALSE))</f>
        <v>7.45</v>
      </c>
      <c r="I809" s="21">
        <f>IF(A809="NA","",VLOOKUP(A809,'Water Data'!G$2:O$9999,3,FALSE))</f>
        <v>28.9</v>
      </c>
      <c r="J809" s="3">
        <f>IF(A809="NA","",VLOOKUP(A809,'Water Data'!G$2:O$9999,4,FALSE))</f>
        <v>10.46</v>
      </c>
      <c r="K809" s="3">
        <f>IF(A809="NA","",VLOOKUP(A809,'Water Data'!G$2:O$9999,6,FALSE))</f>
        <v>8.02</v>
      </c>
      <c r="L809" s="3">
        <f>IF(A809="NA","",VLOOKUP(A809,'Water Data'!G$2:O$9999,9,FALSE))</f>
        <v>0</v>
      </c>
      <c r="M809" s="3" t="e">
        <f>IF(A809="NA","",VLOOKUP(A809,Nutrients!A$2:L$9999,8,FALSE))</f>
        <v>#N/A</v>
      </c>
      <c r="N809" s="3" t="e">
        <f>IF(A809="NA","",VLOOKUP(A809,Nutrients!A$2:L$9999,9,FALSE))</f>
        <v>#N/A</v>
      </c>
      <c r="O809" s="3" t="e">
        <f>IF(A809="NA","",VLOOKUP(A809,Nutrients!A$2:L$9999,10,FALSE))</f>
        <v>#N/A</v>
      </c>
      <c r="P809" s="3" t="e">
        <f>IF(A809="NA","",VLOOKUP(A809,Nutrients!A$2:L$9999,11,FALSE))</f>
        <v>#N/A</v>
      </c>
      <c r="Q809" s="21" t="e">
        <f>IF(A809="NA","",VLOOKUP(A809,Nutrients!A$2:L$9999,12,FALSE))</f>
        <v>#N/A</v>
      </c>
      <c r="R809" s="26">
        <f>IF(A809="NA","",VLOOKUP(A809,Chla!A$2:O$9999,15,FALSE))</f>
        <v>13.965072000000001</v>
      </c>
      <c r="S809" s="3">
        <f>IF(A809="NA","",VLOOKUP(A809,TSS!A$2:L$9999,12,FALSE))</f>
        <v>8</v>
      </c>
      <c r="T809" s="21" t="e">
        <f>IF(A809="NA","",VLOOKUP(A809,PCN!A$2:Q$9999,11,FALSE))</f>
        <v>#N/A</v>
      </c>
      <c r="U809" s="21" t="e">
        <f>IF(A809="NA","",VLOOKUP(A809,PCN!A$2:Q$9999,12,FALSE))</f>
        <v>#N/A</v>
      </c>
      <c r="V809" s="21" t="e">
        <f>IF(A809="NA","",VLOOKUP(A809,PCN!A$2:Q$9999,14,FALSE))</f>
        <v>#N/A</v>
      </c>
      <c r="W809" s="21" t="e">
        <f>IF(A809="NA","",VLOOKUP(A809,PCN!A$2:Q$9999,15,FALSE))</f>
        <v>#N/A</v>
      </c>
      <c r="X809" s="21" t="e">
        <f>IF(A809="NA","",VLOOKUP(A809,TN_DOC!A$2:I$9999,8,FALSE))</f>
        <v>#N/A</v>
      </c>
      <c r="Y809" s="21" t="e">
        <f>IF(A809="NA","",VLOOKUP(A809,TN_DOC!A$2:I$9999,9,FALSE))</f>
        <v>#N/A</v>
      </c>
      <c r="Z809" s="3"/>
    </row>
    <row r="810" spans="1:26" x14ac:dyDescent="0.2">
      <c r="A810" s="3">
        <v>14124</v>
      </c>
      <c r="B810" s="10" t="str">
        <f>IF(A810="NA","",VLOOKUP(A810,'QAQC ID Reference Page'!A$2:G$10999,2,FALSE))</f>
        <v>OBS0822</v>
      </c>
      <c r="C810" s="20">
        <f>IF(A810="NA","",VLOOKUP(A810,'QAQC ID Reference Page'!A$2:G$10999,3,FALSE))</f>
        <v>44792</v>
      </c>
      <c r="D810" s="12">
        <f>IF(A810="NA","",VLOOKUP(A810,'QAQC ID Reference Page'!A$2:G$10999,4,FALSE))</f>
        <v>0.44305555555555554</v>
      </c>
      <c r="E810" s="3">
        <f>IF(A810="NA","",VLOOKUP(A810,'QAQC ID Reference Page'!A$2:G$10999,5,FALSE))</f>
        <v>1020</v>
      </c>
      <c r="F810" s="3" t="str">
        <f>IF(A810="NA","",VLOOKUP(A810,'QAQC ID Reference Page'!A$2:G$10999,6,FALSE))</f>
        <v>C7C</v>
      </c>
      <c r="G810" s="3" t="str">
        <f>IF(A810="NA","",VLOOKUP(A810,'QAQC ID Reference Page'!A$2:G$10999,7,FALSE))</f>
        <v>B</v>
      </c>
      <c r="H810" s="21">
        <f>IF(A810="NA","",VLOOKUP(A810,'Water Data'!G$2:O$9999,2,FALSE))</f>
        <v>5.55</v>
      </c>
      <c r="I810" s="21">
        <f>IF(A810="NA","",VLOOKUP(A810,'Water Data'!G$2:O$9999,3,FALSE))</f>
        <v>29.2</v>
      </c>
      <c r="J810" s="3">
        <f>IF(A810="NA","",VLOOKUP(A810,'Water Data'!G$2:O$9999,4,FALSE))</f>
        <v>22.44</v>
      </c>
      <c r="K810" s="3">
        <f>IF(A810="NA","",VLOOKUP(A810,'Water Data'!G$2:O$9999,6,FALSE))</f>
        <v>8.01</v>
      </c>
      <c r="L810" s="3">
        <f>IF(A810="NA","",VLOOKUP(A810,'Water Data'!G$2:O$9999,9,FALSE))</f>
        <v>0</v>
      </c>
      <c r="M810" s="3" t="e">
        <f>IF(A810="NA","",VLOOKUP(A810,Nutrients!A$2:L$9999,8,FALSE))</f>
        <v>#N/A</v>
      </c>
      <c r="N810" s="3" t="e">
        <f>IF(A810="NA","",VLOOKUP(A810,Nutrients!A$2:L$9999,9,FALSE))</f>
        <v>#N/A</v>
      </c>
      <c r="O810" s="3" t="e">
        <f>IF(A810="NA","",VLOOKUP(A810,Nutrients!A$2:L$9999,10,FALSE))</f>
        <v>#N/A</v>
      </c>
      <c r="P810" s="3" t="e">
        <f>IF(A810="NA","",VLOOKUP(A810,Nutrients!A$2:L$9999,11,FALSE))</f>
        <v>#N/A</v>
      </c>
      <c r="Q810" s="21" t="e">
        <f>IF(A810="NA","",VLOOKUP(A810,Nutrients!A$2:L$9999,12,FALSE))</f>
        <v>#N/A</v>
      </c>
      <c r="R810" s="26">
        <f>IF(A810="NA","",VLOOKUP(A810,Chla!A$2:O$9999,15,FALSE))</f>
        <v>11.014987999999999</v>
      </c>
      <c r="S810" s="3">
        <f>IF(A810="NA","",VLOOKUP(A810,TSS!A$2:L$9999,12,FALSE))</f>
        <v>32</v>
      </c>
      <c r="T810" s="21" t="e">
        <f>IF(A810="NA","",VLOOKUP(A810,PCN!A$2:Q$9999,11,FALSE))</f>
        <v>#N/A</v>
      </c>
      <c r="U810" s="21" t="e">
        <f>IF(A810="NA","",VLOOKUP(A810,PCN!A$2:Q$9999,12,FALSE))</f>
        <v>#N/A</v>
      </c>
      <c r="V810" s="21" t="e">
        <f>IF(A810="NA","",VLOOKUP(A810,PCN!A$2:Q$9999,14,FALSE))</f>
        <v>#N/A</v>
      </c>
      <c r="W810" s="21" t="e">
        <f>IF(A810="NA","",VLOOKUP(A810,PCN!A$2:Q$9999,15,FALSE))</f>
        <v>#N/A</v>
      </c>
      <c r="X810" s="21" t="e">
        <f>IF(A810="NA","",VLOOKUP(A810,TN_DOC!A$2:I$9999,8,FALSE))</f>
        <v>#N/A</v>
      </c>
      <c r="Y810" s="21" t="e">
        <f>IF(A810="NA","",VLOOKUP(A810,TN_DOC!A$2:I$9999,9,FALSE))</f>
        <v>#N/A</v>
      </c>
      <c r="Z810" s="3"/>
    </row>
    <row r="811" spans="1:26" x14ac:dyDescent="0.2">
      <c r="A811" s="3">
        <v>14125</v>
      </c>
      <c r="B811" s="10" t="str">
        <f>IF(A811="NA","",VLOOKUP(A811,'QAQC ID Reference Page'!A$2:G$10999,2,FALSE))</f>
        <v>OBS0822</v>
      </c>
      <c r="C811" s="20">
        <f>IF(A811="NA","",VLOOKUP(A811,'QAQC ID Reference Page'!A$2:G$10999,3,FALSE))</f>
        <v>44792</v>
      </c>
      <c r="D811" s="12">
        <f>IF(A811="NA","",VLOOKUP(A811,'QAQC ID Reference Page'!A$2:G$10999,4,FALSE))</f>
        <v>0.48333333333333334</v>
      </c>
      <c r="E811" s="3">
        <f>IF(A811="NA","",VLOOKUP(A811,'QAQC ID Reference Page'!A$2:G$10999,5,FALSE))</f>
        <v>1021</v>
      </c>
      <c r="F811" s="3" t="str">
        <f>IF(A811="NA","",VLOOKUP(A811,'QAQC ID Reference Page'!A$2:G$10999,6,FALSE))</f>
        <v>C4</v>
      </c>
      <c r="G811" s="3" t="str">
        <f>IF(A811="NA","",VLOOKUP(A811,'QAQC ID Reference Page'!A$2:G$10999,7,FALSE))</f>
        <v>S</v>
      </c>
      <c r="H811" s="21">
        <f>IF(A811="NA","",VLOOKUP(A811,'Water Data'!G$2:O$9999,2,FALSE))</f>
        <v>6.79</v>
      </c>
      <c r="I811" s="21">
        <f>IF(A811="NA","",VLOOKUP(A811,'Water Data'!G$2:O$9999,3,FALSE))</f>
        <v>28.6</v>
      </c>
      <c r="J811" s="3">
        <f>IF(A811="NA","",VLOOKUP(A811,'Water Data'!G$2:O$9999,4,FALSE))</f>
        <v>20.02</v>
      </c>
      <c r="K811" s="3">
        <f>IF(A811="NA","",VLOOKUP(A811,'Water Data'!G$2:O$9999,6,FALSE))</f>
        <v>8.0399999999999991</v>
      </c>
      <c r="L811" s="3">
        <f>IF(A811="NA","",VLOOKUP(A811,'Water Data'!G$2:O$9999,9,FALSE))</f>
        <v>0</v>
      </c>
      <c r="M811" s="3" t="e">
        <f>IF(A811="NA","",VLOOKUP(A811,Nutrients!A$2:L$9999,8,FALSE))</f>
        <v>#N/A</v>
      </c>
      <c r="N811" s="3" t="e">
        <f>IF(A811="NA","",VLOOKUP(A811,Nutrients!A$2:L$9999,9,FALSE))</f>
        <v>#N/A</v>
      </c>
      <c r="O811" s="3" t="e">
        <f>IF(A811="NA","",VLOOKUP(A811,Nutrients!A$2:L$9999,10,FALSE))</f>
        <v>#N/A</v>
      </c>
      <c r="P811" s="3" t="e">
        <f>IF(A811="NA","",VLOOKUP(A811,Nutrients!A$2:L$9999,11,FALSE))</f>
        <v>#N/A</v>
      </c>
      <c r="Q811" s="21" t="e">
        <f>IF(A811="NA","",VLOOKUP(A811,Nutrients!A$2:L$9999,12,FALSE))</f>
        <v>#N/A</v>
      </c>
      <c r="R811" s="26">
        <f>IF(A811="NA","",VLOOKUP(A811,Chla!A$2:O$9999,15,FALSE))</f>
        <v>25.232756000000002</v>
      </c>
      <c r="S811" s="3">
        <f>IF(A811="NA","",VLOOKUP(A811,TSS!A$2:L$9999,12,FALSE))</f>
        <v>24</v>
      </c>
      <c r="T811" s="21" t="e">
        <f>IF(A811="NA","",VLOOKUP(A811,PCN!A$2:Q$9999,11,FALSE))</f>
        <v>#N/A</v>
      </c>
      <c r="U811" s="21" t="e">
        <f>IF(A811="NA","",VLOOKUP(A811,PCN!A$2:Q$9999,12,FALSE))</f>
        <v>#N/A</v>
      </c>
      <c r="V811" s="21" t="e">
        <f>IF(A811="NA","",VLOOKUP(A811,PCN!A$2:Q$9999,14,FALSE))</f>
        <v>#N/A</v>
      </c>
      <c r="W811" s="21" t="e">
        <f>IF(A811="NA","",VLOOKUP(A811,PCN!A$2:Q$9999,15,FALSE))</f>
        <v>#N/A</v>
      </c>
      <c r="X811" s="21" t="e">
        <f>IF(A811="NA","",VLOOKUP(A811,TN_DOC!A$2:I$9999,8,FALSE))</f>
        <v>#N/A</v>
      </c>
      <c r="Y811" s="21" t="e">
        <f>IF(A811="NA","",VLOOKUP(A811,TN_DOC!A$2:I$9999,9,FALSE))</f>
        <v>#N/A</v>
      </c>
      <c r="Z811" s="3"/>
    </row>
    <row r="812" spans="1:26" x14ac:dyDescent="0.2">
      <c r="A812" s="3">
        <v>14126</v>
      </c>
      <c r="B812" s="10" t="str">
        <f>IF(A812="NA","",VLOOKUP(A812,'QAQC ID Reference Page'!A$2:G$10999,2,FALSE))</f>
        <v>OBS0822</v>
      </c>
      <c r="C812" s="20">
        <f>IF(A812="NA","",VLOOKUP(A812,'QAQC ID Reference Page'!A$2:G$10999,3,FALSE))</f>
        <v>44792</v>
      </c>
      <c r="D812" s="12">
        <f>IF(A812="NA","",VLOOKUP(A812,'QAQC ID Reference Page'!A$2:G$10999,4,FALSE))</f>
        <v>0.27986111111111112</v>
      </c>
      <c r="E812" s="3">
        <f>IF(A812="NA","",VLOOKUP(A812,'QAQC ID Reference Page'!A$2:G$10999,5,FALSE))</f>
        <v>1036</v>
      </c>
      <c r="F812" s="3" t="str">
        <f>IF(A812="NA","",VLOOKUP(A812,'QAQC ID Reference Page'!A$2:G$10999,6,FALSE))</f>
        <v>B7C</v>
      </c>
      <c r="G812" s="3" t="str">
        <f>IF(A812="NA","",VLOOKUP(A812,'QAQC ID Reference Page'!A$2:G$10999,7,FALSE))</f>
        <v>B</v>
      </c>
      <c r="H812" s="21">
        <f>IF(A812="NA","",VLOOKUP(A812,'Water Data'!G$2:O$9999,2,FALSE))</f>
        <v>4.41</v>
      </c>
      <c r="I812" s="21">
        <f>IF(A812="NA","",VLOOKUP(A812,'Water Data'!G$2:O$9999,3,FALSE))</f>
        <v>29.1</v>
      </c>
      <c r="J812" s="3">
        <f>IF(A812="NA","",VLOOKUP(A812,'Water Data'!G$2:O$9999,4,FALSE))</f>
        <v>31.29</v>
      </c>
      <c r="K812" s="3">
        <f>IF(A812="NA","",VLOOKUP(A812,'Water Data'!G$2:O$9999,6,FALSE))</f>
        <v>7.94</v>
      </c>
      <c r="L812" s="3">
        <f>IF(A812="NA","",VLOOKUP(A812,'Water Data'!G$2:O$9999,9,FALSE))</f>
        <v>0</v>
      </c>
      <c r="M812" s="3" t="e">
        <f>IF(A812="NA","",VLOOKUP(A812,Nutrients!A$2:L$9999,8,FALSE))</f>
        <v>#N/A</v>
      </c>
      <c r="N812" s="3" t="e">
        <f>IF(A812="NA","",VLOOKUP(A812,Nutrients!A$2:L$9999,9,FALSE))</f>
        <v>#N/A</v>
      </c>
      <c r="O812" s="3" t="e">
        <f>IF(A812="NA","",VLOOKUP(A812,Nutrients!A$2:L$9999,10,FALSE))</f>
        <v>#N/A</v>
      </c>
      <c r="P812" s="3" t="e">
        <f>IF(A812="NA","",VLOOKUP(A812,Nutrients!A$2:L$9999,11,FALSE))</f>
        <v>#N/A</v>
      </c>
      <c r="Q812" s="21" t="e">
        <f>IF(A812="NA","",VLOOKUP(A812,Nutrients!A$2:L$9999,12,FALSE))</f>
        <v>#N/A</v>
      </c>
      <c r="R812" s="26">
        <f>IF(A812="NA","",VLOOKUP(A812,Chla!A$2:O$9999,15,FALSE))</f>
        <v>5.9517600000000002</v>
      </c>
      <c r="S812" s="3">
        <f>IF(A812="NA","",VLOOKUP(A812,TSS!A$2:L$9999,12,FALSE))</f>
        <v>36</v>
      </c>
      <c r="T812" s="21" t="e">
        <f>IF(A812="NA","",VLOOKUP(A812,PCN!A$2:Q$9999,11,FALSE))</f>
        <v>#N/A</v>
      </c>
      <c r="U812" s="21" t="e">
        <f>IF(A812="NA","",VLOOKUP(A812,PCN!A$2:Q$9999,12,FALSE))</f>
        <v>#N/A</v>
      </c>
      <c r="V812" s="21" t="e">
        <f>IF(A812="NA","",VLOOKUP(A812,PCN!A$2:Q$9999,14,FALSE))</f>
        <v>#N/A</v>
      </c>
      <c r="W812" s="21" t="e">
        <f>IF(A812="NA","",VLOOKUP(A812,PCN!A$2:Q$9999,15,FALSE))</f>
        <v>#N/A</v>
      </c>
      <c r="X812" s="21" t="e">
        <f>IF(A812="NA","",VLOOKUP(A812,TN_DOC!A$2:I$9999,8,FALSE))</f>
        <v>#N/A</v>
      </c>
      <c r="Y812" s="21" t="e">
        <f>IF(A812="NA","",VLOOKUP(A812,TN_DOC!A$2:I$9999,9,FALSE))</f>
        <v>#N/A</v>
      </c>
      <c r="Z812" s="3"/>
    </row>
    <row r="813" spans="1:26" x14ac:dyDescent="0.2">
      <c r="A813" s="3">
        <v>14127</v>
      </c>
      <c r="B813" s="10" t="str">
        <f>IF(A813="NA","",VLOOKUP(A813,'QAQC ID Reference Page'!A$2:G$10999,2,FALSE))</f>
        <v>OBS0822</v>
      </c>
      <c r="C813" s="20">
        <f>IF(A813="NA","",VLOOKUP(A813,'QAQC ID Reference Page'!A$2:G$10999,3,FALSE))</f>
        <v>44792</v>
      </c>
      <c r="D813" s="12">
        <f>IF(A813="NA","",VLOOKUP(A813,'QAQC ID Reference Page'!A$2:G$10999,4,FALSE))</f>
        <v>0.37638888888888888</v>
      </c>
      <c r="E813" s="3">
        <f>IF(A813="NA","",VLOOKUP(A813,'QAQC ID Reference Page'!A$2:G$10999,5,FALSE))</f>
        <v>1029</v>
      </c>
      <c r="F813" s="3" t="str">
        <f>IF(A813="NA","",VLOOKUP(A813,'QAQC ID Reference Page'!A$2:G$10999,6,FALSE))</f>
        <v>WB</v>
      </c>
      <c r="G813" s="3" t="str">
        <f>IF(A813="NA","",VLOOKUP(A813,'QAQC ID Reference Page'!A$2:G$10999,7,FALSE))</f>
        <v>S</v>
      </c>
      <c r="H813" s="21">
        <f>IF(A813="NA","",VLOOKUP(A813,'Water Data'!G$2:O$9999,2,FALSE))</f>
        <v>4.5599999999999996</v>
      </c>
      <c r="I813" s="21">
        <f>IF(A813="NA","",VLOOKUP(A813,'Water Data'!G$2:O$9999,3,FALSE))</f>
        <v>28.4</v>
      </c>
      <c r="J813" s="3">
        <f>IF(A813="NA","",VLOOKUP(A813,'Water Data'!G$2:O$9999,4,FALSE))</f>
        <v>4.45</v>
      </c>
      <c r="K813" s="3">
        <f>IF(A813="NA","",VLOOKUP(A813,'Water Data'!G$2:O$9999,6,FALSE))</f>
        <v>7.32</v>
      </c>
      <c r="L813" s="3">
        <f>IF(A813="NA","",VLOOKUP(A813,'Water Data'!G$2:O$9999,9,FALSE))</f>
        <v>0</v>
      </c>
      <c r="M813" s="3" t="e">
        <f>IF(A813="NA","",VLOOKUP(A813,Nutrients!A$2:L$9999,8,FALSE))</f>
        <v>#N/A</v>
      </c>
      <c r="N813" s="3" t="e">
        <f>IF(A813="NA","",VLOOKUP(A813,Nutrients!A$2:L$9999,9,FALSE))</f>
        <v>#N/A</v>
      </c>
      <c r="O813" s="3" t="e">
        <f>IF(A813="NA","",VLOOKUP(A813,Nutrients!A$2:L$9999,10,FALSE))</f>
        <v>#N/A</v>
      </c>
      <c r="P813" s="3" t="e">
        <f>IF(A813="NA","",VLOOKUP(A813,Nutrients!A$2:L$9999,11,FALSE))</f>
        <v>#N/A</v>
      </c>
      <c r="Q813" s="21" t="e">
        <f>IF(A813="NA","",VLOOKUP(A813,Nutrients!A$2:L$9999,12,FALSE))</f>
        <v>#N/A</v>
      </c>
      <c r="R813" s="26">
        <f>IF(A813="NA","",VLOOKUP(A813,Chla!A$2:O$9999,15,FALSE))</f>
        <v>37.639299999999999</v>
      </c>
      <c r="S813" s="3">
        <f>IF(A813="NA","",VLOOKUP(A813,TSS!A$2:L$9999,12,FALSE))</f>
        <v>28</v>
      </c>
      <c r="T813" s="21" t="e">
        <f>IF(A813="NA","",VLOOKUP(A813,PCN!A$2:Q$9999,11,FALSE))</f>
        <v>#N/A</v>
      </c>
      <c r="U813" s="21" t="e">
        <f>IF(A813="NA","",VLOOKUP(A813,PCN!A$2:Q$9999,12,FALSE))</f>
        <v>#N/A</v>
      </c>
      <c r="V813" s="21" t="e">
        <f>IF(A813="NA","",VLOOKUP(A813,PCN!A$2:Q$9999,14,FALSE))</f>
        <v>#N/A</v>
      </c>
      <c r="W813" s="21" t="e">
        <f>IF(A813="NA","",VLOOKUP(A813,PCN!A$2:Q$9999,15,FALSE))</f>
        <v>#N/A</v>
      </c>
      <c r="X813" s="21" t="e">
        <f>IF(A813="NA","",VLOOKUP(A813,TN_DOC!A$2:I$9999,8,FALSE))</f>
        <v>#N/A</v>
      </c>
      <c r="Y813" s="21" t="e">
        <f>IF(A813="NA","",VLOOKUP(A813,TN_DOC!A$2:I$9999,9,FALSE))</f>
        <v>#N/A</v>
      </c>
      <c r="Z813" s="3"/>
    </row>
    <row r="814" spans="1:26" x14ac:dyDescent="0.2">
      <c r="A814" s="3">
        <v>14128</v>
      </c>
      <c r="B814" s="10" t="str">
        <f>IF(A814="NA","",VLOOKUP(A814,'QAQC ID Reference Page'!A$2:G$10999,2,FALSE))</f>
        <v>OBS0822</v>
      </c>
      <c r="C814" s="20">
        <f>IF(A814="NA","",VLOOKUP(A814,'QAQC ID Reference Page'!A$2:G$10999,3,FALSE))</f>
        <v>44792</v>
      </c>
      <c r="D814" s="12">
        <f>IF(A814="NA","",VLOOKUP(A814,'QAQC ID Reference Page'!A$2:G$10999,4,FALSE))</f>
        <v>0.27986111111111112</v>
      </c>
      <c r="E814" s="3">
        <f>IF(A814="NA","",VLOOKUP(A814,'QAQC ID Reference Page'!A$2:G$10999,5,FALSE))</f>
        <v>1013</v>
      </c>
      <c r="F814" s="3" t="str">
        <f>IF(A814="NA","",VLOOKUP(A814,'QAQC ID Reference Page'!A$2:G$10999,6,FALSE))</f>
        <v>B7C</v>
      </c>
      <c r="G814" s="3" t="str">
        <f>IF(A814="NA","",VLOOKUP(A814,'QAQC ID Reference Page'!A$2:G$10999,7,FALSE))</f>
        <v>S</v>
      </c>
      <c r="H814" s="21">
        <f>IF(A814="NA","",VLOOKUP(A814,'Water Data'!G$2:O$9999,2,FALSE))</f>
        <v>7.32</v>
      </c>
      <c r="I814" s="21">
        <f>IF(A814="NA","",VLOOKUP(A814,'Water Data'!G$2:O$9999,3,FALSE))</f>
        <v>28.6</v>
      </c>
      <c r="J814" s="26">
        <f>IF(A814="NA","",VLOOKUP(A814,'Water Data'!G$2:O$9999,4,FALSE))</f>
        <v>13.1</v>
      </c>
      <c r="K814" s="26">
        <f>IF(A814="NA","",VLOOKUP(A814,'Water Data'!G$2:O$9999,6,FALSE))</f>
        <v>8.1</v>
      </c>
      <c r="L814" s="3">
        <f>IF(A814="NA","",VLOOKUP(A814,'Water Data'!G$2:O$9999,9,FALSE))</f>
        <v>0</v>
      </c>
      <c r="M814" s="3" t="e">
        <f>IF(A814="NA","",VLOOKUP(A814,Nutrients!A$2:L$9999,8,FALSE))</f>
        <v>#N/A</v>
      </c>
      <c r="N814" s="3" t="e">
        <f>IF(A814="NA","",VLOOKUP(A814,Nutrients!A$2:L$9999,9,FALSE))</f>
        <v>#N/A</v>
      </c>
      <c r="O814" s="3" t="e">
        <f>IF(A814="NA","",VLOOKUP(A814,Nutrients!A$2:L$9999,10,FALSE))</f>
        <v>#N/A</v>
      </c>
      <c r="P814" s="3" t="e">
        <f>IF(A814="NA","",VLOOKUP(A814,Nutrients!A$2:L$9999,11,FALSE))</f>
        <v>#N/A</v>
      </c>
      <c r="Q814" s="21" t="e">
        <f>IF(A814="NA","",VLOOKUP(A814,Nutrients!A$2:L$9999,12,FALSE))</f>
        <v>#N/A</v>
      </c>
      <c r="R814" s="26">
        <f>IF(A814="NA","",VLOOKUP(A814,Chla!A$2:O$9999,15,FALSE))</f>
        <v>10.648836000000001</v>
      </c>
      <c r="S814" s="3">
        <f>IF(A814="NA","",VLOOKUP(A814,TSS!A$2:L$9999,12,FALSE))</f>
        <v>28</v>
      </c>
      <c r="T814" s="21" t="e">
        <f>IF(A814="NA","",VLOOKUP(A814,PCN!A$2:Q$9999,11,FALSE))</f>
        <v>#N/A</v>
      </c>
      <c r="U814" s="21" t="e">
        <f>IF(A814="NA","",VLOOKUP(A814,PCN!A$2:Q$9999,12,FALSE))</f>
        <v>#N/A</v>
      </c>
      <c r="V814" s="21" t="e">
        <f>IF(A814="NA","",VLOOKUP(A814,PCN!A$2:Q$9999,14,FALSE))</f>
        <v>#N/A</v>
      </c>
      <c r="W814" s="21" t="e">
        <f>IF(A814="NA","",VLOOKUP(A814,PCN!A$2:Q$9999,15,FALSE))</f>
        <v>#N/A</v>
      </c>
      <c r="X814" s="21" t="e">
        <f>IF(A814="NA","",VLOOKUP(A814,TN_DOC!A$2:I$9999,8,FALSE))</f>
        <v>#N/A</v>
      </c>
      <c r="Y814" s="21" t="e">
        <f>IF(A814="NA","",VLOOKUP(A814,TN_DOC!A$2:I$9999,9,FALSE))</f>
        <v>#N/A</v>
      </c>
      <c r="Z814" s="3"/>
    </row>
    <row r="815" spans="1:26" x14ac:dyDescent="0.2">
      <c r="A815" s="29">
        <v>14129</v>
      </c>
      <c r="B815" s="10" t="str">
        <f>IF(A815="NA","",VLOOKUP(A815,'QAQC ID Reference Page'!A$2:G$10999,2,FALSE))</f>
        <v>OBS0822</v>
      </c>
      <c r="C815" s="20">
        <f>IF(A815="NA","",VLOOKUP(A815,'QAQC ID Reference Page'!A$2:G$10999,3,FALSE))</f>
        <v>44792</v>
      </c>
      <c r="D815" s="12">
        <f>IF(A815="NA","",VLOOKUP(A815,'QAQC ID Reference Page'!A$2:G$10999,4,FALSE))</f>
        <v>0.50555555555555554</v>
      </c>
      <c r="E815" s="3">
        <f>IF(A815="NA","",VLOOKUP(A815,'QAQC ID Reference Page'!A$2:G$10999,5,FALSE))</f>
        <v>1040</v>
      </c>
      <c r="F815" s="3" t="str">
        <f>IF(A815="NA","",VLOOKUP(A815,'QAQC ID Reference Page'!A$2:G$10999,6,FALSE))</f>
        <v>WFR</v>
      </c>
      <c r="G815" s="3" t="str">
        <f>IF(A815="NA","",VLOOKUP(A815,'QAQC ID Reference Page'!A$2:G$10999,7,FALSE))</f>
        <v>S</v>
      </c>
      <c r="H815" s="21">
        <f>IF(A815="NA","",VLOOKUP(A815,'Water Data'!G$2:O$9999,2,FALSE))</f>
        <v>6.72</v>
      </c>
      <c r="I815" s="21">
        <f>IF(A815="NA","",VLOOKUP(A815,'Water Data'!G$2:O$9999,3,FALSE))</f>
        <v>28.8</v>
      </c>
      <c r="J815" s="3">
        <f>IF(A815="NA","",VLOOKUP(A815,'Water Data'!G$2:O$9999,4,FALSE))</f>
        <v>11.03</v>
      </c>
      <c r="K815" s="3">
        <f>IF(A815="NA","",VLOOKUP(A815,'Water Data'!G$2:O$9999,6,FALSE))</f>
        <v>7.51</v>
      </c>
      <c r="L815" s="3">
        <f>IF(A815="NA","",VLOOKUP(A815,'Water Data'!G$2:O$9999,9,FALSE))</f>
        <v>0</v>
      </c>
      <c r="M815" s="3" t="e">
        <f>IF(A815="NA","",VLOOKUP(A815,Nutrients!A$2:L$9999,8,FALSE))</f>
        <v>#N/A</v>
      </c>
      <c r="N815" s="3" t="e">
        <f>IF(A815="NA","",VLOOKUP(A815,Nutrients!A$2:L$9999,9,FALSE))</f>
        <v>#N/A</v>
      </c>
      <c r="O815" s="3" t="e">
        <f>IF(A815="NA","",VLOOKUP(A815,Nutrients!A$2:L$9999,10,FALSE))</f>
        <v>#N/A</v>
      </c>
      <c r="P815" s="3" t="e">
        <f>IF(A815="NA","",VLOOKUP(A815,Nutrients!A$2:L$9999,11,FALSE))</f>
        <v>#N/A</v>
      </c>
      <c r="Q815" s="21" t="e">
        <f>IF(A815="NA","",VLOOKUP(A815,Nutrients!A$2:L$9999,12,FALSE))</f>
        <v>#N/A</v>
      </c>
      <c r="R815" s="26">
        <f>IF(A815="NA","",VLOOKUP(A815,Chla!A$2:O$9999,15,FALSE))</f>
        <v>29.040854999999997</v>
      </c>
      <c r="S815" s="3">
        <f>IF(A815="NA","",VLOOKUP(A815,TSS!A$2:L$9999,12,FALSE))</f>
        <v>24</v>
      </c>
      <c r="T815" s="21" t="e">
        <f>IF(A815="NA","",VLOOKUP(A815,PCN!A$2:Q$9999,11,FALSE))</f>
        <v>#N/A</v>
      </c>
      <c r="U815" s="21" t="e">
        <f>IF(A815="NA","",VLOOKUP(A815,PCN!A$2:Q$9999,12,FALSE))</f>
        <v>#N/A</v>
      </c>
      <c r="V815" s="21" t="e">
        <f>IF(A815="NA","",VLOOKUP(A815,PCN!A$2:Q$9999,14,FALSE))</f>
        <v>#N/A</v>
      </c>
      <c r="W815" s="21" t="e">
        <f>IF(A815="NA","",VLOOKUP(A815,PCN!A$2:Q$9999,15,FALSE))</f>
        <v>#N/A</v>
      </c>
      <c r="X815" s="21" t="e">
        <f>IF(A815="NA","",VLOOKUP(A815,TN_DOC!A$2:I$9999,8,FALSE))</f>
        <v>#N/A</v>
      </c>
      <c r="Y815" s="21" t="e">
        <f>IF(A815="NA","",VLOOKUP(A815,TN_DOC!A$2:I$9999,9,FALSE))</f>
        <v>#N/A</v>
      </c>
      <c r="Z815" s="3"/>
    </row>
    <row r="816" spans="1:26" x14ac:dyDescent="0.2">
      <c r="A816" s="3">
        <v>14130</v>
      </c>
      <c r="B816" s="10" t="str">
        <f>IF(A816="NA","",VLOOKUP(A816,'QAQC ID Reference Page'!A$2:G$10999,2,FALSE))</f>
        <v>OBS0822</v>
      </c>
      <c r="C816" s="20">
        <f>IF(A816="NA","",VLOOKUP(A816,'QAQC ID Reference Page'!A$2:G$10999,3,FALSE))</f>
        <v>44792</v>
      </c>
      <c r="D816" s="12">
        <f>IF(A816="NA","",VLOOKUP(A816,'QAQC ID Reference Page'!A$2:G$10999,4,FALSE))</f>
        <v>0.47152777777777777</v>
      </c>
      <c r="E816" s="3">
        <f>IF(A816="NA","",VLOOKUP(A816,'QAQC ID Reference Page'!A$2:G$10999,5,FALSE))</f>
        <v>1012</v>
      </c>
      <c r="F816" s="3" t="str">
        <f>IF(A816="NA","",VLOOKUP(A816,'QAQC ID Reference Page'!A$2:G$10999,6,FALSE))</f>
        <v>C5-1</v>
      </c>
      <c r="G816" s="3" t="str">
        <f>IF(A816="NA","",VLOOKUP(A816,'QAQC ID Reference Page'!A$2:G$10999,7,FALSE))</f>
        <v>B</v>
      </c>
      <c r="H816" s="21">
        <f>IF(A816="NA","",VLOOKUP(A816,'Water Data'!G$2:O$9999,2,FALSE))</f>
        <v>5.35</v>
      </c>
      <c r="I816" s="21">
        <f>IF(A816="NA","",VLOOKUP(A816,'Water Data'!G$2:O$9999,3,FALSE))</f>
        <v>29.2</v>
      </c>
      <c r="J816" s="3">
        <f>IF(A816="NA","",VLOOKUP(A816,'Water Data'!G$2:O$9999,4,FALSE))</f>
        <v>15.13</v>
      </c>
      <c r="K816" s="3">
        <f>IF(A816="NA","",VLOOKUP(A816,'Water Data'!G$2:O$9999,6,FALSE))</f>
        <v>7.84</v>
      </c>
      <c r="L816" s="3">
        <f>IF(A816="NA","",VLOOKUP(A816,'Water Data'!G$2:O$9999,9,FALSE))</f>
        <v>0</v>
      </c>
      <c r="M816" s="3" t="e">
        <f>IF(A816="NA","",VLOOKUP(A816,Nutrients!A$2:L$9999,8,FALSE))</f>
        <v>#N/A</v>
      </c>
      <c r="N816" s="3" t="e">
        <f>IF(A816="NA","",VLOOKUP(A816,Nutrients!A$2:L$9999,9,FALSE))</f>
        <v>#N/A</v>
      </c>
      <c r="O816" s="3" t="e">
        <f>IF(A816="NA","",VLOOKUP(A816,Nutrients!A$2:L$9999,10,FALSE))</f>
        <v>#N/A</v>
      </c>
      <c r="P816" s="3" t="e">
        <f>IF(A816="NA","",VLOOKUP(A816,Nutrients!A$2:L$9999,11,FALSE))</f>
        <v>#N/A</v>
      </c>
      <c r="Q816" s="21" t="e">
        <f>IF(A816="NA","",VLOOKUP(A816,Nutrients!A$2:L$9999,12,FALSE))</f>
        <v>#N/A</v>
      </c>
      <c r="R816" s="26">
        <f>IF(A816="NA","",VLOOKUP(A816,Chla!A$2:O$9999,15,FALSE))</f>
        <v>30.169399999999996</v>
      </c>
      <c r="S816" s="3">
        <f>IF(A816="NA","",VLOOKUP(A816,TSS!A$2:L$9999,12,FALSE))</f>
        <v>24</v>
      </c>
      <c r="T816" s="21" t="e">
        <f>IF(A816="NA","",VLOOKUP(A816,PCN!A$2:Q$9999,11,FALSE))</f>
        <v>#N/A</v>
      </c>
      <c r="U816" s="21" t="e">
        <f>IF(A816="NA","",VLOOKUP(A816,PCN!A$2:Q$9999,12,FALSE))</f>
        <v>#N/A</v>
      </c>
      <c r="V816" s="21" t="e">
        <f>IF(A816="NA","",VLOOKUP(A816,PCN!A$2:Q$9999,14,FALSE))</f>
        <v>#N/A</v>
      </c>
      <c r="W816" s="21" t="e">
        <f>IF(A816="NA","",VLOOKUP(A816,PCN!A$2:Q$9999,15,FALSE))</f>
        <v>#N/A</v>
      </c>
      <c r="X816" s="21" t="e">
        <f>IF(A816="NA","",VLOOKUP(A816,TN_DOC!A$2:I$9999,8,FALSE))</f>
        <v>#N/A</v>
      </c>
      <c r="Y816" s="21" t="e">
        <f>IF(A816="NA","",VLOOKUP(A816,TN_DOC!A$2:I$9999,9,FALSE))</f>
        <v>#N/A</v>
      </c>
      <c r="Z816" s="3"/>
    </row>
    <row r="817" spans="1:26" x14ac:dyDescent="0.2">
      <c r="A817" s="3">
        <v>14131</v>
      </c>
      <c r="B817" s="10" t="str">
        <f>IF(A817="NA","",VLOOKUP(A817,'QAQC ID Reference Page'!A$2:G$10999,2,FALSE))</f>
        <v>OBS0822</v>
      </c>
      <c r="C817" s="20">
        <f>IF(A817="NA","",VLOOKUP(A817,'QAQC ID Reference Page'!A$2:G$10999,3,FALSE))</f>
        <v>44792</v>
      </c>
      <c r="D817" s="12">
        <f>IF(A817="NA","",VLOOKUP(A817,'QAQC ID Reference Page'!A$2:G$10999,4,FALSE))</f>
        <v>0.31041666666666667</v>
      </c>
      <c r="E817" s="3">
        <f>IF(A817="NA","",VLOOKUP(A817,'QAQC ID Reference Page'!A$2:G$10999,5,FALSE))</f>
        <v>1025</v>
      </c>
      <c r="F817" s="3" t="str">
        <f>IF(A817="NA","",VLOOKUP(A817,'QAQC ID Reference Page'!A$2:G$10999,6,FALSE))</f>
        <v>B11</v>
      </c>
      <c r="G817" s="3" t="str">
        <f>IF(A817="NA","",VLOOKUP(A817,'QAQC ID Reference Page'!A$2:G$10999,7,FALSE))</f>
        <v>S</v>
      </c>
      <c r="H817" s="21">
        <f>IF(A817="NA","",VLOOKUP(A817,'Water Data'!G$2:O$9999,2,FALSE))</f>
        <v>6.15</v>
      </c>
      <c r="I817" s="21">
        <f>IF(A817="NA","",VLOOKUP(A817,'Water Data'!G$2:O$9999,3,FALSE))</f>
        <v>29.7</v>
      </c>
      <c r="J817" s="3">
        <f>IF(A817="NA","",VLOOKUP(A817,'Water Data'!G$2:O$9999,4,FALSE))</f>
        <v>14.88</v>
      </c>
      <c r="K817" s="3">
        <f>IF(A817="NA","",VLOOKUP(A817,'Water Data'!G$2:O$9999,6,FALSE))</f>
        <v>8.0399999999999991</v>
      </c>
      <c r="L817" s="3">
        <f>IF(A817="NA","",VLOOKUP(A817,'Water Data'!G$2:O$9999,9,FALSE))</f>
        <v>0</v>
      </c>
      <c r="M817" s="3" t="e">
        <f>IF(A817="NA","",VLOOKUP(A817,Nutrients!A$2:L$9999,8,FALSE))</f>
        <v>#N/A</v>
      </c>
      <c r="N817" s="3" t="e">
        <f>IF(A817="NA","",VLOOKUP(A817,Nutrients!A$2:L$9999,9,FALSE))</f>
        <v>#N/A</v>
      </c>
      <c r="O817" s="3" t="e">
        <f>IF(A817="NA","",VLOOKUP(A817,Nutrients!A$2:L$9999,10,FALSE))</f>
        <v>#N/A</v>
      </c>
      <c r="P817" s="3" t="e">
        <f>IF(A817="NA","",VLOOKUP(A817,Nutrients!A$2:L$9999,11,FALSE))</f>
        <v>#N/A</v>
      </c>
      <c r="Q817" s="21" t="e">
        <f>IF(A817="NA","",VLOOKUP(A817,Nutrients!A$2:L$9999,12,FALSE))</f>
        <v>#N/A</v>
      </c>
      <c r="R817" s="26">
        <f>IF(A817="NA","",VLOOKUP(A817,Chla!A$2:O$9999,15,FALSE))</f>
        <v>23.55602</v>
      </c>
      <c r="S817" s="3">
        <f>IF(A817="NA","",VLOOKUP(A817,TSS!A$2:L$9999,12,FALSE))</f>
        <v>24</v>
      </c>
      <c r="T817" s="21" t="e">
        <f>IF(A817="NA","",VLOOKUP(A817,PCN!A$2:Q$9999,11,FALSE))</f>
        <v>#N/A</v>
      </c>
      <c r="U817" s="21" t="e">
        <f>IF(A817="NA","",VLOOKUP(A817,PCN!A$2:Q$9999,12,FALSE))</f>
        <v>#N/A</v>
      </c>
      <c r="V817" s="21" t="e">
        <f>IF(A817="NA","",VLOOKUP(A817,PCN!A$2:Q$9999,14,FALSE))</f>
        <v>#N/A</v>
      </c>
      <c r="W817" s="21" t="e">
        <f>IF(A817="NA","",VLOOKUP(A817,PCN!A$2:Q$9999,15,FALSE))</f>
        <v>#N/A</v>
      </c>
      <c r="X817" s="21" t="e">
        <f>IF(A817="NA","",VLOOKUP(A817,TN_DOC!A$2:I$9999,8,FALSE))</f>
        <v>#N/A</v>
      </c>
      <c r="Y817" s="21" t="e">
        <f>IF(A817="NA","",VLOOKUP(A817,TN_DOC!A$2:I$9999,9,FALSE))</f>
        <v>#N/A</v>
      </c>
      <c r="Z817" s="3"/>
    </row>
    <row r="818" spans="1:26" x14ac:dyDescent="0.2">
      <c r="A818" s="3">
        <v>14132</v>
      </c>
      <c r="B818" s="10" t="str">
        <f>IF(A818="NA","",VLOOKUP(A818,'QAQC ID Reference Page'!A$2:G$10999,2,FALSE))</f>
        <v>OBS0822</v>
      </c>
      <c r="C818" s="20">
        <f>IF(A818="NA","",VLOOKUP(A818,'QAQC ID Reference Page'!A$2:G$10999,3,FALSE))</f>
        <v>44792</v>
      </c>
      <c r="D818" s="12">
        <f>IF(A818="NA","",VLOOKUP(A818,'QAQC ID Reference Page'!A$2:G$10999,4,FALSE))</f>
        <v>0.40138888888888891</v>
      </c>
      <c r="E818" s="3">
        <f>IF(A818="NA","",VLOOKUP(A818,'QAQC ID Reference Page'!A$2:G$10999,5,FALSE))</f>
        <v>1010</v>
      </c>
      <c r="F818" s="3" t="str">
        <f>IF(A818="NA","",VLOOKUP(A818,'QAQC ID Reference Page'!A$2:G$10999,6,FALSE))</f>
        <v>C9</v>
      </c>
      <c r="G818" s="3" t="str">
        <f>IF(A818="NA","",VLOOKUP(A818,'QAQC ID Reference Page'!A$2:G$10999,7,FALSE))</f>
        <v>S</v>
      </c>
      <c r="H818" s="21">
        <f>IF(A818="NA","",VLOOKUP(A818,'Water Data'!G$2:O$9999,2,FALSE))</f>
        <v>7.11</v>
      </c>
      <c r="I818" s="21">
        <f>IF(A818="NA","",VLOOKUP(A818,'Water Data'!G$2:O$9999,3,FALSE))</f>
        <v>28.9</v>
      </c>
      <c r="J818" s="3">
        <f>IF(A818="NA","",VLOOKUP(A818,'Water Data'!G$2:O$9999,4,FALSE))</f>
        <v>14.92</v>
      </c>
      <c r="K818" s="3">
        <f>IF(A818="NA","",VLOOKUP(A818,'Water Data'!G$2:O$9999,6,FALSE))</f>
        <v>8.14</v>
      </c>
      <c r="L818" s="3">
        <f>IF(A818="NA","",VLOOKUP(A818,'Water Data'!G$2:O$9999,9,FALSE))</f>
        <v>0</v>
      </c>
      <c r="M818" s="3" t="e">
        <f>IF(A818="NA","",VLOOKUP(A818,Nutrients!A$2:L$9999,8,FALSE))</f>
        <v>#N/A</v>
      </c>
      <c r="N818" s="3" t="e">
        <f>IF(A818="NA","",VLOOKUP(A818,Nutrients!A$2:L$9999,9,FALSE))</f>
        <v>#N/A</v>
      </c>
      <c r="O818" s="3" t="e">
        <f>IF(A818="NA","",VLOOKUP(A818,Nutrients!A$2:L$9999,10,FALSE))</f>
        <v>#N/A</v>
      </c>
      <c r="P818" s="3" t="e">
        <f>IF(A818="NA","",VLOOKUP(A818,Nutrients!A$2:L$9999,11,FALSE))</f>
        <v>#N/A</v>
      </c>
      <c r="Q818" s="21" t="e">
        <f>IF(A818="NA","",VLOOKUP(A818,Nutrients!A$2:L$9999,12,FALSE))</f>
        <v>#N/A</v>
      </c>
      <c r="R818" s="26">
        <f>IF(A818="NA","",VLOOKUP(A818,Chla!A$2:O$9999,15,FALSE))</f>
        <v>14.291663999999997</v>
      </c>
      <c r="S818" s="3">
        <f>IF(A818="NA","",VLOOKUP(A818,TSS!A$2:L$9999,12,FALSE))</f>
        <v>20</v>
      </c>
      <c r="T818" s="21" t="e">
        <f>IF(A818="NA","",VLOOKUP(A818,PCN!A$2:Q$9999,11,FALSE))</f>
        <v>#N/A</v>
      </c>
      <c r="U818" s="21" t="e">
        <f>IF(A818="NA","",VLOOKUP(A818,PCN!A$2:Q$9999,12,FALSE))</f>
        <v>#N/A</v>
      </c>
      <c r="V818" s="21" t="e">
        <f>IF(A818="NA","",VLOOKUP(A818,PCN!A$2:Q$9999,14,FALSE))</f>
        <v>#N/A</v>
      </c>
      <c r="W818" s="21" t="e">
        <f>IF(A818="NA","",VLOOKUP(A818,PCN!A$2:Q$9999,15,FALSE))</f>
        <v>#N/A</v>
      </c>
      <c r="X818" s="21" t="e">
        <f>IF(A818="NA","",VLOOKUP(A818,TN_DOC!A$2:I$9999,8,FALSE))</f>
        <v>#N/A</v>
      </c>
      <c r="Y818" s="21" t="e">
        <f>IF(A818="NA","",VLOOKUP(A818,TN_DOC!A$2:I$9999,9,FALSE))</f>
        <v>#N/A</v>
      </c>
      <c r="Z818" s="3"/>
    </row>
    <row r="819" spans="1:26" x14ac:dyDescent="0.2">
      <c r="A819" s="3">
        <v>14133</v>
      </c>
      <c r="B819" s="10" t="str">
        <f>IF(A819="NA","",VLOOKUP(A819,'QAQC ID Reference Page'!A$2:G$10999,2,FALSE))</f>
        <v>OBS0822</v>
      </c>
      <c r="C819" s="20">
        <f>IF(A819="NA","",VLOOKUP(A819,'QAQC ID Reference Page'!A$2:G$10999,3,FALSE))</f>
        <v>44792</v>
      </c>
      <c r="D819" s="12">
        <f>IF(A819="NA","",VLOOKUP(A819,'QAQC ID Reference Page'!A$2:G$10999,4,FALSE))</f>
        <v>0.32708333333333334</v>
      </c>
      <c r="E819" s="3">
        <f>IF(A819="NA","",VLOOKUP(A819,'QAQC ID Reference Page'!A$2:G$10999,5,FALSE))</f>
        <v>1035</v>
      </c>
      <c r="F819" s="3" t="str">
        <f>IF(A819="NA","",VLOOKUP(A819,'QAQC ID Reference Page'!A$2:G$10999,6,FALSE))</f>
        <v>BSR</v>
      </c>
      <c r="G819" s="3" t="str">
        <f>IF(A819="NA","",VLOOKUP(A819,'QAQC ID Reference Page'!A$2:G$10999,7,FALSE))</f>
        <v>S</v>
      </c>
      <c r="H819" s="21">
        <f>IF(A819="NA","",VLOOKUP(A819,'Water Data'!G$2:O$9999,2,FALSE))</f>
        <v>5.36</v>
      </c>
      <c r="I819" s="21">
        <f>IF(A819="NA","",VLOOKUP(A819,'Water Data'!G$2:O$9999,3,FALSE))</f>
        <v>29.3</v>
      </c>
      <c r="J819" s="3">
        <f>IF(A819="NA","",VLOOKUP(A819,'Water Data'!G$2:O$9999,4,FALSE))</f>
        <v>13.77</v>
      </c>
      <c r="K819" s="3">
        <f>IF(A819="NA","",VLOOKUP(A819,'Water Data'!G$2:O$9999,6,FALSE))</f>
        <v>7.83</v>
      </c>
      <c r="L819" s="3">
        <f>IF(A819="NA","",VLOOKUP(A819,'Water Data'!G$2:O$9999,9,FALSE))</f>
        <v>0</v>
      </c>
      <c r="M819" s="3" t="e">
        <f>IF(A819="NA","",VLOOKUP(A819,Nutrients!A$2:L$9999,8,FALSE))</f>
        <v>#N/A</v>
      </c>
      <c r="N819" s="3" t="e">
        <f>IF(A819="NA","",VLOOKUP(A819,Nutrients!A$2:L$9999,9,FALSE))</f>
        <v>#N/A</v>
      </c>
      <c r="O819" s="3" t="e">
        <f>IF(A819="NA","",VLOOKUP(A819,Nutrients!A$2:L$9999,10,FALSE))</f>
        <v>#N/A</v>
      </c>
      <c r="P819" s="3" t="e">
        <f>IF(A819="NA","",VLOOKUP(A819,Nutrients!A$2:L$9999,11,FALSE))</f>
        <v>#N/A</v>
      </c>
      <c r="Q819" s="21" t="e">
        <f>IF(A819="NA","",VLOOKUP(A819,Nutrients!A$2:L$9999,12,FALSE))</f>
        <v>#N/A</v>
      </c>
      <c r="R819" s="26">
        <f>IF(A819="NA","",VLOOKUP(A819,Chla!A$2:O$9999,15,FALSE))</f>
        <v>42.463474999999995</v>
      </c>
      <c r="S819" s="3">
        <f>IF(A819="NA","",VLOOKUP(A819,TSS!A$2:L$9999,12,FALSE))</f>
        <v>38.095238095238095</v>
      </c>
      <c r="T819" s="21" t="e">
        <f>IF(A819="NA","",VLOOKUP(A819,PCN!A$2:Q$9999,11,FALSE))</f>
        <v>#N/A</v>
      </c>
      <c r="U819" s="21" t="e">
        <f>IF(A819="NA","",VLOOKUP(A819,PCN!A$2:Q$9999,12,FALSE))</f>
        <v>#N/A</v>
      </c>
      <c r="V819" s="21" t="e">
        <f>IF(A819="NA","",VLOOKUP(A819,PCN!A$2:Q$9999,14,FALSE))</f>
        <v>#N/A</v>
      </c>
      <c r="W819" s="21" t="e">
        <f>IF(A819="NA","",VLOOKUP(A819,PCN!A$2:Q$9999,15,FALSE))</f>
        <v>#N/A</v>
      </c>
      <c r="X819" s="21" t="e">
        <f>IF(A819="NA","",VLOOKUP(A819,TN_DOC!A$2:I$9999,8,FALSE))</f>
        <v>#N/A</v>
      </c>
      <c r="Y819" s="21" t="e">
        <f>IF(A819="NA","",VLOOKUP(A819,TN_DOC!A$2:I$9999,9,FALSE))</f>
        <v>#N/A</v>
      </c>
      <c r="Z819" s="3"/>
    </row>
    <row r="820" spans="1:26" x14ac:dyDescent="0.2">
      <c r="A820" s="3">
        <v>14134</v>
      </c>
      <c r="B820" s="10" t="str">
        <f>IF(A820="NA","",VLOOKUP(A820,'QAQC ID Reference Page'!A$2:G$10999,2,FALSE))</f>
        <v>OBS0822</v>
      </c>
      <c r="C820" s="20">
        <f>IF(A820="NA","",VLOOKUP(A820,'QAQC ID Reference Page'!A$2:G$10999,3,FALSE))</f>
        <v>44792</v>
      </c>
      <c r="D820" s="12">
        <f>IF(A820="NA","",VLOOKUP(A820,'QAQC ID Reference Page'!A$2:G$10999,4,FALSE))</f>
        <v>0.56944444444444442</v>
      </c>
      <c r="E820" s="3">
        <f>IF(A820="NA","",VLOOKUP(A820,'QAQC ID Reference Page'!A$2:G$10999,5,FALSE))</f>
        <v>1034</v>
      </c>
      <c r="F820" s="3" t="str">
        <f>IF(A820="NA","",VLOOKUP(A820,'QAQC ID Reference Page'!A$2:G$10999,6,FALSE))</f>
        <v>B1</v>
      </c>
      <c r="G820" s="3" t="str">
        <f>IF(A820="NA","",VLOOKUP(A820,'QAQC ID Reference Page'!A$2:G$10999,7,FALSE))</f>
        <v>S</v>
      </c>
      <c r="H820" s="21">
        <f>IF(A820="NA","",VLOOKUP(A820,'Water Data'!G$2:O$9999,2,FALSE))</f>
        <v>7.02</v>
      </c>
      <c r="I820" s="21">
        <f>IF(A820="NA","",VLOOKUP(A820,'Water Data'!G$2:O$9999,3,FALSE))</f>
        <v>29.5</v>
      </c>
      <c r="J820" s="3">
        <f>IF(A820="NA","",VLOOKUP(A820,'Water Data'!G$2:O$9999,4,FALSE))</f>
        <v>22.48</v>
      </c>
      <c r="K820" s="3">
        <f>IF(A820="NA","",VLOOKUP(A820,'Water Data'!G$2:O$9999,6,FALSE))</f>
        <v>8.1300000000000008</v>
      </c>
      <c r="L820" s="3">
        <f>IF(A820="NA","",VLOOKUP(A820,'Water Data'!G$2:O$9999,9,FALSE))</f>
        <v>0</v>
      </c>
      <c r="M820" s="3" t="e">
        <f>IF(A820="NA","",VLOOKUP(A820,Nutrients!A$2:L$9999,8,FALSE))</f>
        <v>#N/A</v>
      </c>
      <c r="N820" s="3" t="e">
        <f>IF(A820="NA","",VLOOKUP(A820,Nutrients!A$2:L$9999,9,FALSE))</f>
        <v>#N/A</v>
      </c>
      <c r="O820" s="3" t="e">
        <f>IF(A820="NA","",VLOOKUP(A820,Nutrients!A$2:L$9999,10,FALSE))</f>
        <v>#N/A</v>
      </c>
      <c r="P820" s="3" t="e">
        <f>IF(A820="NA","",VLOOKUP(A820,Nutrients!A$2:L$9999,11,FALSE))</f>
        <v>#N/A</v>
      </c>
      <c r="Q820" s="21" t="e">
        <f>IF(A820="NA","",VLOOKUP(A820,Nutrients!A$2:L$9999,12,FALSE))</f>
        <v>#N/A</v>
      </c>
      <c r="R820" s="26">
        <f>IF(A820="NA","",VLOOKUP(A820,Chla!A$2:O$9999,15,FALSE))</f>
        <v>18.334283999999997</v>
      </c>
      <c r="S820" s="3">
        <f>IF(A820="NA","",VLOOKUP(A820,TSS!A$2:L$9999,12,FALSE))</f>
        <v>44</v>
      </c>
      <c r="T820" s="21" t="e">
        <f>IF(A820="NA","",VLOOKUP(A820,PCN!A$2:Q$9999,11,FALSE))</f>
        <v>#N/A</v>
      </c>
      <c r="U820" s="21" t="e">
        <f>IF(A820="NA","",VLOOKUP(A820,PCN!A$2:Q$9999,12,FALSE))</f>
        <v>#N/A</v>
      </c>
      <c r="V820" s="21" t="e">
        <f>IF(A820="NA","",VLOOKUP(A820,PCN!A$2:Q$9999,14,FALSE))</f>
        <v>#N/A</v>
      </c>
      <c r="W820" s="21" t="e">
        <f>IF(A820="NA","",VLOOKUP(A820,PCN!A$2:Q$9999,15,FALSE))</f>
        <v>#N/A</v>
      </c>
      <c r="X820" s="21" t="e">
        <f>IF(A820="NA","",VLOOKUP(A820,TN_DOC!A$2:I$9999,8,FALSE))</f>
        <v>#N/A</v>
      </c>
      <c r="Y820" s="21" t="e">
        <f>IF(A820="NA","",VLOOKUP(A820,TN_DOC!A$2:I$9999,9,FALSE))</f>
        <v>#N/A</v>
      </c>
      <c r="Z820" s="3"/>
    </row>
    <row r="821" spans="1:26" x14ac:dyDescent="0.2">
      <c r="A821" s="29">
        <v>14135</v>
      </c>
      <c r="B821" s="10" t="str">
        <f>IF(A821="NA","",VLOOKUP(A821,'QAQC ID Reference Page'!A$2:G$10999,2,FALSE))</f>
        <v>OBS0822</v>
      </c>
      <c r="C821" s="20">
        <f>IF(A821="NA","",VLOOKUP(A821,'QAQC ID Reference Page'!A$2:G$10999,3,FALSE))</f>
        <v>44792</v>
      </c>
      <c r="D821" s="12">
        <f>IF(A821="NA","",VLOOKUP(A821,'QAQC ID Reference Page'!A$2:G$10999,4,FALSE))</f>
        <v>0.55833333333333335</v>
      </c>
      <c r="E821" s="3">
        <f>IF(A821="NA","",VLOOKUP(A821,'QAQC ID Reference Page'!A$2:G$10999,5,FALSE))</f>
        <v>1026</v>
      </c>
      <c r="F821" s="3" t="str">
        <f>IF(A821="NA","",VLOOKUP(A821,'QAQC ID Reference Page'!A$2:G$10999,6,FALSE))</f>
        <v>C1</v>
      </c>
      <c r="G821" s="3" t="str">
        <f>IF(A821="NA","",VLOOKUP(A821,'QAQC ID Reference Page'!A$2:G$10999,7,FALSE))</f>
        <v>S</v>
      </c>
      <c r="H821" s="21">
        <f>IF(A821="NA","",VLOOKUP(A821,'Water Data'!G$2:O$9999,2,FALSE))</f>
        <v>6.63</v>
      </c>
      <c r="I821" s="21">
        <f>IF(A821="NA","",VLOOKUP(A821,'Water Data'!G$2:O$9999,3,FALSE))</f>
        <v>29.2</v>
      </c>
      <c r="J821" s="3">
        <f>IF(A821="NA","",VLOOKUP(A821,'Water Data'!G$2:O$9999,4,FALSE))</f>
        <v>22.88</v>
      </c>
      <c r="K821" s="3">
        <f>IF(A821="NA","",VLOOKUP(A821,'Water Data'!G$2:O$9999,6,FALSE))</f>
        <v>8.14</v>
      </c>
      <c r="L821" s="3">
        <f>IF(A821="NA","",VLOOKUP(A821,'Water Data'!G$2:O$9999,9,FALSE))</f>
        <v>0</v>
      </c>
      <c r="M821" s="3" t="e">
        <f>IF(A821="NA","",VLOOKUP(A821,Nutrients!A$2:L$9999,8,FALSE))</f>
        <v>#N/A</v>
      </c>
      <c r="N821" s="3" t="e">
        <f>IF(A821="NA","",VLOOKUP(A821,Nutrients!A$2:L$9999,9,FALSE))</f>
        <v>#N/A</v>
      </c>
      <c r="O821" s="3" t="e">
        <f>IF(A821="NA","",VLOOKUP(A821,Nutrients!A$2:L$9999,10,FALSE))</f>
        <v>#N/A</v>
      </c>
      <c r="P821" s="3" t="e">
        <f>IF(A821="NA","",VLOOKUP(A821,Nutrients!A$2:L$9999,11,FALSE))</f>
        <v>#N/A</v>
      </c>
      <c r="Q821" s="21" t="e">
        <f>IF(A821="NA","",VLOOKUP(A821,Nutrients!A$2:L$9999,12,FALSE))</f>
        <v>#N/A</v>
      </c>
      <c r="R821" s="26">
        <f>IF(A821="NA","",VLOOKUP(A821,Chla!A$2:O$9999,15,FALSE))</f>
        <v>17.293991999999999</v>
      </c>
      <c r="S821" s="3">
        <f>IF(A821="NA","",VLOOKUP(A821,TSS!A$2:L$9999,12,FALSE))</f>
        <v>36</v>
      </c>
      <c r="T821" s="21" t="e">
        <f>IF(A821="NA","",VLOOKUP(A821,PCN!A$2:Q$9999,11,FALSE))</f>
        <v>#N/A</v>
      </c>
      <c r="U821" s="21" t="e">
        <f>IF(A821="NA","",VLOOKUP(A821,PCN!A$2:Q$9999,12,FALSE))</f>
        <v>#N/A</v>
      </c>
      <c r="V821" s="21" t="e">
        <f>IF(A821="NA","",VLOOKUP(A821,PCN!A$2:Q$9999,14,FALSE))</f>
        <v>#N/A</v>
      </c>
      <c r="W821" s="21" t="e">
        <f>IF(A821="NA","",VLOOKUP(A821,PCN!A$2:Q$9999,15,FALSE))</f>
        <v>#N/A</v>
      </c>
      <c r="X821" s="21" t="e">
        <f>IF(A821="NA","",VLOOKUP(A821,TN_DOC!A$2:I$9999,8,FALSE))</f>
        <v>#N/A</v>
      </c>
      <c r="Y821" s="21" t="e">
        <f>IF(A821="NA","",VLOOKUP(A821,TN_DOC!A$2:I$9999,9,FALSE))</f>
        <v>#N/A</v>
      </c>
      <c r="Z821" s="3"/>
    </row>
    <row r="822" spans="1:26" x14ac:dyDescent="0.2">
      <c r="A822" s="3">
        <v>14136</v>
      </c>
      <c r="B822" s="10" t="str">
        <f>IF(A822="NA","",VLOOKUP(A822,'QAQC ID Reference Page'!A$2:G$10999,2,FALSE))</f>
        <v>OBS0822</v>
      </c>
      <c r="C822" s="20">
        <f>IF(A822="NA","",VLOOKUP(A822,'QAQC ID Reference Page'!A$2:G$10999,3,FALSE))</f>
        <v>44792</v>
      </c>
      <c r="D822" s="12">
        <f>IF(A822="NA","",VLOOKUP(A822,'QAQC ID Reference Page'!A$2:G$10999,4,FALSE))</f>
        <v>0.54097222222222219</v>
      </c>
      <c r="E822" s="3">
        <f>IF(A822="NA","",VLOOKUP(A822,'QAQC ID Reference Page'!A$2:G$10999,5,FALSE))</f>
        <v>1027</v>
      </c>
      <c r="F822" s="3" t="str">
        <f>IF(A822="NA","",VLOOKUP(A822,'QAQC ID Reference Page'!A$2:G$10999,6,FALSE))</f>
        <v>D1</v>
      </c>
      <c r="G822" s="3" t="str">
        <f>IF(A822="NA","",VLOOKUP(A822,'QAQC ID Reference Page'!A$2:G$10999,7,FALSE))</f>
        <v>S</v>
      </c>
      <c r="H822" s="21">
        <f>IF(A822="NA","",VLOOKUP(A822,'Water Data'!G$2:O$9999,2,FALSE))</f>
        <v>7.26</v>
      </c>
      <c r="I822" s="21">
        <f>IF(A822="NA","",VLOOKUP(A822,'Water Data'!G$2:O$9999,3,FALSE))</f>
        <v>28.9</v>
      </c>
      <c r="J822" s="3">
        <f>IF(A822="NA","",VLOOKUP(A822,'Water Data'!G$2:O$9999,4,FALSE))</f>
        <v>21.64</v>
      </c>
      <c r="K822" s="3">
        <f>IF(A822="NA","",VLOOKUP(A822,'Water Data'!G$2:O$9999,6,FALSE))</f>
        <v>8.15</v>
      </c>
      <c r="L822" s="3">
        <f>IF(A822="NA","",VLOOKUP(A822,'Water Data'!G$2:O$9999,9,FALSE))</f>
        <v>0</v>
      </c>
      <c r="M822" s="3" t="e">
        <f>IF(A822="NA","",VLOOKUP(A822,Nutrients!A$2:L$9999,8,FALSE))</f>
        <v>#N/A</v>
      </c>
      <c r="N822" s="3" t="e">
        <f>IF(A822="NA","",VLOOKUP(A822,Nutrients!A$2:L$9999,9,FALSE))</f>
        <v>#N/A</v>
      </c>
      <c r="O822" s="3" t="e">
        <f>IF(A822="NA","",VLOOKUP(A822,Nutrients!A$2:L$9999,10,FALSE))</f>
        <v>#N/A</v>
      </c>
      <c r="P822" s="3" t="e">
        <f>IF(A822="NA","",VLOOKUP(A822,Nutrients!A$2:L$9999,11,FALSE))</f>
        <v>#N/A</v>
      </c>
      <c r="Q822" s="21" t="e">
        <f>IF(A822="NA","",VLOOKUP(A822,Nutrients!A$2:L$9999,12,FALSE))</f>
        <v>#N/A</v>
      </c>
      <c r="R822" s="26">
        <f>IF(A822="NA","",VLOOKUP(A822,Chla!A$2:O$9999,15,FALSE))</f>
        <v>21.881991999999997</v>
      </c>
      <c r="S822" s="3">
        <f>IF(A822="NA","",VLOOKUP(A822,TSS!A$2:L$9999,12,FALSE))</f>
        <v>20</v>
      </c>
      <c r="T822" s="21" t="e">
        <f>IF(A822="NA","",VLOOKUP(A822,PCN!A$2:Q$9999,11,FALSE))</f>
        <v>#N/A</v>
      </c>
      <c r="U822" s="21" t="e">
        <f>IF(A822="NA","",VLOOKUP(A822,PCN!A$2:Q$9999,12,FALSE))</f>
        <v>#N/A</v>
      </c>
      <c r="V822" s="21" t="e">
        <f>IF(A822="NA","",VLOOKUP(A822,PCN!A$2:Q$9999,14,FALSE))</f>
        <v>#N/A</v>
      </c>
      <c r="W822" s="21" t="e">
        <f>IF(A822="NA","",VLOOKUP(A822,PCN!A$2:Q$9999,15,FALSE))</f>
        <v>#N/A</v>
      </c>
      <c r="X822" s="21" t="e">
        <f>IF(A822="NA","",VLOOKUP(A822,TN_DOC!A$2:I$9999,8,FALSE))</f>
        <v>#N/A</v>
      </c>
      <c r="Y822" s="21" t="e">
        <f>IF(A822="NA","",VLOOKUP(A822,TN_DOC!A$2:I$9999,9,FALSE))</f>
        <v>#N/A</v>
      </c>
      <c r="Z822" s="3"/>
    </row>
    <row r="823" spans="1:26" x14ac:dyDescent="0.2">
      <c r="A823" s="3">
        <v>14137</v>
      </c>
      <c r="B823" s="10" t="str">
        <f>IF(A823="NA","",VLOOKUP(A823,'QAQC ID Reference Page'!A$2:G$10999,2,FALSE))</f>
        <v>OBS0822</v>
      </c>
      <c r="C823" s="20">
        <f>IF(A823="NA","",VLOOKUP(A823,'QAQC ID Reference Page'!A$2:G$10999,3,FALSE))</f>
        <v>44792</v>
      </c>
      <c r="D823" s="12">
        <f>IF(A823="NA","",VLOOKUP(A823,'QAQC ID Reference Page'!A$2:G$10999,4,FALSE))</f>
        <v>0.53194444444444444</v>
      </c>
      <c r="E823" s="3">
        <f>IF(A823="NA","",VLOOKUP(A823,'QAQC ID Reference Page'!A$2:G$10999,5,FALSE))</f>
        <v>1044</v>
      </c>
      <c r="F823" s="3" t="str">
        <f>IF(A823="NA","",VLOOKUP(A823,'QAQC ID Reference Page'!A$2:G$10999,6,FALSE))</f>
        <v>E1</v>
      </c>
      <c r="G823" s="3" t="str">
        <f>IF(A823="NA","",VLOOKUP(A823,'QAQC ID Reference Page'!A$2:G$10999,7,FALSE))</f>
        <v>S</v>
      </c>
      <c r="H823" s="21">
        <f>IF(A823="NA","",VLOOKUP(A823,'Water Data'!G$2:O$9999,2,FALSE))</f>
        <v>4.62</v>
      </c>
      <c r="I823" s="21">
        <f>IF(A823="NA","",VLOOKUP(A823,'Water Data'!G$2:O$9999,3,FALSE))</f>
        <v>28.4</v>
      </c>
      <c r="J823" s="3">
        <f>IF(A823="NA","",VLOOKUP(A823,'Water Data'!G$2:O$9999,4,FALSE))</f>
        <v>18.47</v>
      </c>
      <c r="K823" s="3">
        <f>IF(A823="NA","",VLOOKUP(A823,'Water Data'!G$2:O$9999,6,FALSE))</f>
        <v>7.93</v>
      </c>
      <c r="L823" s="3">
        <f>IF(A823="NA","",VLOOKUP(A823,'Water Data'!G$2:O$9999,9,FALSE))</f>
        <v>0</v>
      </c>
      <c r="M823" s="3" t="e">
        <f>IF(A823="NA","",VLOOKUP(A823,Nutrients!A$2:L$9999,8,FALSE))</f>
        <v>#N/A</v>
      </c>
      <c r="N823" s="3" t="e">
        <f>IF(A823="NA","",VLOOKUP(A823,Nutrients!A$2:L$9999,9,FALSE))</f>
        <v>#N/A</v>
      </c>
      <c r="O823" s="3" t="e">
        <f>IF(A823="NA","",VLOOKUP(A823,Nutrients!A$2:L$9999,10,FALSE))</f>
        <v>#N/A</v>
      </c>
      <c r="P823" s="3" t="e">
        <f>IF(A823="NA","",VLOOKUP(A823,Nutrients!A$2:L$9999,11,FALSE))</f>
        <v>#N/A</v>
      </c>
      <c r="Q823" s="21" t="e">
        <f>IF(A823="NA","",VLOOKUP(A823,Nutrients!A$2:L$9999,12,FALSE))</f>
        <v>#N/A</v>
      </c>
      <c r="R823" s="26">
        <f>IF(A823="NA","",VLOOKUP(A823,Chla!A$2:O$9999,15,FALSE))</f>
        <v>32.852936</v>
      </c>
      <c r="S823" s="3">
        <f>IF(A823="NA","",VLOOKUP(A823,TSS!A$2:L$9999,12,FALSE))</f>
        <v>8</v>
      </c>
      <c r="T823" s="21" t="e">
        <f>IF(A823="NA","",VLOOKUP(A823,PCN!A$2:Q$9999,11,FALSE))</f>
        <v>#N/A</v>
      </c>
      <c r="U823" s="21" t="e">
        <f>IF(A823="NA","",VLOOKUP(A823,PCN!A$2:Q$9999,12,FALSE))</f>
        <v>#N/A</v>
      </c>
      <c r="V823" s="21" t="e">
        <f>IF(A823="NA","",VLOOKUP(A823,PCN!A$2:Q$9999,14,FALSE))</f>
        <v>#N/A</v>
      </c>
      <c r="W823" s="21" t="e">
        <f>IF(A823="NA","",VLOOKUP(A823,PCN!A$2:Q$9999,15,FALSE))</f>
        <v>#N/A</v>
      </c>
      <c r="X823" s="21" t="e">
        <f>IF(A823="NA","",VLOOKUP(A823,TN_DOC!A$2:I$9999,8,FALSE))</f>
        <v>#N/A</v>
      </c>
      <c r="Y823" s="21" t="e">
        <f>IF(A823="NA","",VLOOKUP(A823,TN_DOC!A$2:I$9999,9,FALSE))</f>
        <v>#N/A</v>
      </c>
      <c r="Z823" s="3"/>
    </row>
    <row r="824" spans="1:26" x14ac:dyDescent="0.2">
      <c r="A824" s="3">
        <v>14138</v>
      </c>
      <c r="B824" s="10" t="str">
        <f>IF(A824="NA","",VLOOKUP(A824,'QAQC ID Reference Page'!A$2:G$10999,2,FALSE))</f>
        <v>OBS0822</v>
      </c>
      <c r="C824" s="20">
        <f>IF(A824="NA","",VLOOKUP(A824,'QAQC ID Reference Page'!A$2:G$10999,3,FALSE))</f>
        <v>44792</v>
      </c>
      <c r="D824" s="12">
        <f>IF(A824="NA","",VLOOKUP(A824,'QAQC ID Reference Page'!A$2:G$10999,4,FALSE))</f>
        <v>0.51666666666666672</v>
      </c>
      <c r="E824" s="3">
        <f>IF(A824="NA","",VLOOKUP(A824,'QAQC ID Reference Page'!A$2:G$10999,5,FALSE))</f>
        <v>1006</v>
      </c>
      <c r="F824" s="3" t="str">
        <f>IF(A824="NA","",VLOOKUP(A824,'QAQC ID Reference Page'!A$2:G$10999,6,FALSE))</f>
        <v>BLB</v>
      </c>
      <c r="G824" s="3" t="str">
        <f>IF(A824="NA","",VLOOKUP(A824,'QAQC ID Reference Page'!A$2:G$10999,7,FALSE))</f>
        <v>S</v>
      </c>
      <c r="H824" s="21">
        <f>IF(A824="NA","",VLOOKUP(A824,'Water Data'!G$2:O$9999,2,FALSE))</f>
        <v>6.94</v>
      </c>
      <c r="I824" s="21">
        <f>IF(A824="NA","",VLOOKUP(A824,'Water Data'!G$2:O$9999,3,FALSE))</f>
        <v>28.5</v>
      </c>
      <c r="J824" s="3">
        <f>IF(A824="NA","",VLOOKUP(A824,'Water Data'!G$2:O$9999,4,FALSE))</f>
        <v>18.37</v>
      </c>
      <c r="K824" s="3">
        <f>IF(A824="NA","",VLOOKUP(A824,'Water Data'!G$2:O$9999,6,FALSE))</f>
        <v>8.0399999999999991</v>
      </c>
      <c r="L824" s="3">
        <f>IF(A824="NA","",VLOOKUP(A824,'Water Data'!G$2:O$9999,9,FALSE))</f>
        <v>0</v>
      </c>
      <c r="M824" s="3" t="e">
        <f>IF(A824="NA","",VLOOKUP(A824,Nutrients!A$2:L$9999,8,FALSE))</f>
        <v>#N/A</v>
      </c>
      <c r="N824" s="3" t="e">
        <f>IF(A824="NA","",VLOOKUP(A824,Nutrients!A$2:L$9999,9,FALSE))</f>
        <v>#N/A</v>
      </c>
      <c r="O824" s="3" t="e">
        <f>IF(A824="NA","",VLOOKUP(A824,Nutrients!A$2:L$9999,10,FALSE))</f>
        <v>#N/A</v>
      </c>
      <c r="P824" s="3" t="e">
        <f>IF(A824="NA","",VLOOKUP(A824,Nutrients!A$2:L$9999,11,FALSE))</f>
        <v>#N/A</v>
      </c>
      <c r="Q824" s="21" t="e">
        <f>IF(A824="NA","",VLOOKUP(A824,Nutrients!A$2:L$9999,12,FALSE))</f>
        <v>#N/A</v>
      </c>
      <c r="R824" s="26">
        <f>IF(A824="NA","",VLOOKUP(A824,Chla!A$2:O$9999,15,FALSE))</f>
        <v>30.152527999999997</v>
      </c>
      <c r="S824" s="3">
        <f>IF(A824="NA","",VLOOKUP(A824,TSS!A$2:L$9999,12,FALSE))</f>
        <v>32</v>
      </c>
      <c r="T824" s="21" t="e">
        <f>IF(A824="NA","",VLOOKUP(A824,PCN!A$2:Q$9999,11,FALSE))</f>
        <v>#N/A</v>
      </c>
      <c r="U824" s="21" t="e">
        <f>IF(A824="NA","",VLOOKUP(A824,PCN!A$2:Q$9999,12,FALSE))</f>
        <v>#N/A</v>
      </c>
      <c r="V824" s="21" t="e">
        <f>IF(A824="NA","",VLOOKUP(A824,PCN!A$2:Q$9999,14,FALSE))</f>
        <v>#N/A</v>
      </c>
      <c r="W824" s="21" t="e">
        <f>IF(A824="NA","",VLOOKUP(A824,PCN!A$2:Q$9999,15,FALSE))</f>
        <v>#N/A</v>
      </c>
      <c r="X824" s="21" t="e">
        <f>IF(A824="NA","",VLOOKUP(A824,TN_DOC!A$2:I$9999,8,FALSE))</f>
        <v>#N/A</v>
      </c>
      <c r="Y824" s="21" t="e">
        <f>IF(A824="NA","",VLOOKUP(A824,TN_DOC!A$2:I$9999,9,FALSE))</f>
        <v>#N/A</v>
      </c>
      <c r="Z824" s="3"/>
    </row>
    <row r="825" spans="1:26" x14ac:dyDescent="0.2">
      <c r="A825" s="3">
        <v>14201</v>
      </c>
      <c r="B825" s="10" t="str">
        <f>IF(A825="NA","",VLOOKUP(A825,'QAQC ID Reference Page'!A$2:G$10999,2,FALSE))</f>
        <v>OBS0922</v>
      </c>
      <c r="C825" s="20">
        <f>IF(A825="NA","",VLOOKUP(A825,'QAQC ID Reference Page'!A$2:G$10999,3,FALSE))</f>
        <v>44818</v>
      </c>
      <c r="D825" s="12">
        <f>IF(A825="NA","",VLOOKUP(A825,'QAQC ID Reference Page'!A$2:G$10999,4,FALSE))</f>
        <v>0.53055555555555556</v>
      </c>
      <c r="E825" s="3">
        <f>IF(A825="NA","",VLOOKUP(A825,'QAQC ID Reference Page'!A$2:G$10999,5,FALSE))</f>
        <v>1041</v>
      </c>
      <c r="F825" s="3" t="str">
        <f>IF(A825="NA","",VLOOKUP(A825,'QAQC ID Reference Page'!A$2:G$10999,6,FALSE))</f>
        <v>G7C</v>
      </c>
      <c r="G825" s="3" t="str">
        <f>IF(A825="NA","",VLOOKUP(A825,'QAQC ID Reference Page'!A$2:G$10999,7,FALSE))</f>
        <v>B</v>
      </c>
      <c r="H825" s="21">
        <f>IF(A825="NA","",VLOOKUP(A825,'Water Data'!G$2:O$9999,2,FALSE))</f>
        <v>4.84</v>
      </c>
      <c r="I825" s="21">
        <f>IF(A825="NA","",VLOOKUP(A825,'Water Data'!G$2:O$9999,3,FALSE))</f>
        <v>28.4</v>
      </c>
      <c r="J825" s="3">
        <f>IF(A825="NA","",VLOOKUP(A825,'Water Data'!G$2:O$9999,4,FALSE))</f>
        <v>23.4</v>
      </c>
      <c r="K825" s="3">
        <f>IF(A825="NA","",VLOOKUP(A825,'Water Data'!G$2:O$9999,6,FALSE))</f>
        <v>7.98</v>
      </c>
      <c r="L825" s="3">
        <f>IF(A825="NA","",VLOOKUP(A825,'Water Data'!G$2:O$9999,9,FALSE))</f>
        <v>0</v>
      </c>
      <c r="M825" s="3" t="e">
        <f>IF(A825="NA","",VLOOKUP(A825,Nutrients!A$2:L$9999,8,FALSE))</f>
        <v>#N/A</v>
      </c>
      <c r="N825" s="3" t="e">
        <f>IF(A825="NA","",VLOOKUP(A825,Nutrients!A$2:L$9999,9,FALSE))</f>
        <v>#N/A</v>
      </c>
      <c r="O825" s="3" t="e">
        <f>IF(A825="NA","",VLOOKUP(A825,Nutrients!A$2:L$9999,10,FALSE))</f>
        <v>#N/A</v>
      </c>
      <c r="P825" s="3" t="e">
        <f>IF(A825="NA","",VLOOKUP(A825,Nutrients!A$2:L$9999,11,FALSE))</f>
        <v>#N/A</v>
      </c>
      <c r="Q825" s="21" t="e">
        <f>IF(A825="NA","",VLOOKUP(A825,Nutrients!A$2:L$9999,12,FALSE))</f>
        <v>#N/A</v>
      </c>
      <c r="R825" s="26">
        <f>IF(A825="NA","",VLOOKUP(A825,Chla!A$2:O$9999,15,FALSE))</f>
        <v>7.6298239999999993</v>
      </c>
      <c r="S825" s="3">
        <f>IF(A825="NA","",VLOOKUP(A825,TSS!A$2:L$9999,12,FALSE))</f>
        <v>24</v>
      </c>
      <c r="T825" s="21" t="e">
        <f>IF(A825="NA","",VLOOKUP(A825,PCN!A$2:Q$9999,11,FALSE))</f>
        <v>#N/A</v>
      </c>
      <c r="U825" s="21" t="e">
        <f>IF(A825="NA","",VLOOKUP(A825,PCN!A$2:Q$9999,12,FALSE))</f>
        <v>#N/A</v>
      </c>
      <c r="V825" s="21" t="e">
        <f>IF(A825="NA","",VLOOKUP(A825,PCN!A$2:Q$9999,14,FALSE))</f>
        <v>#N/A</v>
      </c>
      <c r="W825" s="21" t="e">
        <f>IF(A825="NA","",VLOOKUP(A825,PCN!A$2:Q$9999,15,FALSE))</f>
        <v>#N/A</v>
      </c>
      <c r="X825" s="21" t="e">
        <f>IF(A825="NA","",VLOOKUP(A825,TN_DOC!A$2:I$9999,8,FALSE))</f>
        <v>#N/A</v>
      </c>
      <c r="Y825" s="21" t="e">
        <f>IF(A825="NA","",VLOOKUP(A825,TN_DOC!A$2:I$9999,9,FALSE))</f>
        <v>#N/A</v>
      </c>
      <c r="Z825" s="3"/>
    </row>
    <row r="826" spans="1:26" x14ac:dyDescent="0.2">
      <c r="A826" s="3">
        <v>14202</v>
      </c>
      <c r="B826" s="10" t="str">
        <f>IF(A826="NA","",VLOOKUP(A826,'QAQC ID Reference Page'!A$2:G$10999,2,FALSE))</f>
        <v>OBS0922</v>
      </c>
      <c r="C826" s="20">
        <f>IF(A826="NA","",VLOOKUP(A826,'QAQC ID Reference Page'!A$2:G$10999,3,FALSE))</f>
        <v>44818</v>
      </c>
      <c r="D826" s="12">
        <f>IF(A826="NA","",VLOOKUP(A826,'QAQC ID Reference Page'!A$2:G$10999,4,FALSE))</f>
        <v>0.3034722222222222</v>
      </c>
      <c r="E826" s="3">
        <f>IF(A826="NA","",VLOOKUP(A826,'QAQC ID Reference Page'!A$2:G$10999,5,FALSE))</f>
        <v>1003</v>
      </c>
      <c r="F826" s="3" t="str">
        <f>IF(A826="NA","",VLOOKUP(A826,'QAQC ID Reference Page'!A$2:G$10999,6,FALSE))</f>
        <v>EFR</v>
      </c>
      <c r="G826" s="3" t="str">
        <f>IF(A826="NA","",VLOOKUP(A826,'QAQC ID Reference Page'!A$2:G$10999,7,FALSE))</f>
        <v>S</v>
      </c>
      <c r="H826" s="21">
        <f>IF(A826="NA","",VLOOKUP(A826,'Water Data'!G$2:O$9999,2,FALSE))</f>
        <v>6.57</v>
      </c>
      <c r="I826" s="21">
        <f>IF(A826="NA","",VLOOKUP(A826,'Water Data'!G$2:O$9999,3,FALSE))</f>
        <v>26.5</v>
      </c>
      <c r="J826" s="3">
        <f>IF(A826="NA","",VLOOKUP(A826,'Water Data'!G$2:O$9999,4,FALSE))</f>
        <v>4.16</v>
      </c>
      <c r="K826" s="3">
        <f>IF(A826="NA","",VLOOKUP(A826,'Water Data'!G$2:O$9999,6,FALSE))</f>
        <v>7.36</v>
      </c>
      <c r="L826" s="3">
        <f>IF(A826="NA","",VLOOKUP(A826,'Water Data'!G$2:O$9999,9,FALSE))</f>
        <v>0</v>
      </c>
      <c r="M826" s="3" t="e">
        <f>IF(A826="NA","",VLOOKUP(A826,Nutrients!A$2:L$9999,8,FALSE))</f>
        <v>#N/A</v>
      </c>
      <c r="N826" s="3" t="e">
        <f>IF(A826="NA","",VLOOKUP(A826,Nutrients!A$2:L$9999,9,FALSE))</f>
        <v>#N/A</v>
      </c>
      <c r="O826" s="3" t="e">
        <f>IF(A826="NA","",VLOOKUP(A826,Nutrients!A$2:L$9999,10,FALSE))</f>
        <v>#N/A</v>
      </c>
      <c r="P826" s="3" t="e">
        <f>IF(A826="NA","",VLOOKUP(A826,Nutrients!A$2:L$9999,11,FALSE))</f>
        <v>#N/A</v>
      </c>
      <c r="Q826" s="21" t="e">
        <f>IF(A826="NA","",VLOOKUP(A826,Nutrients!A$2:L$9999,12,FALSE))</f>
        <v>#N/A</v>
      </c>
      <c r="R826" s="26">
        <f>IF(A826="NA","",VLOOKUP(A826,Chla!A$2:O$9999,15,FALSE))</f>
        <v>22.885516000000003</v>
      </c>
      <c r="S826" s="3">
        <f>IF(A826="NA","",VLOOKUP(A826,TSS!A$2:L$9999,12,FALSE))</f>
        <v>4</v>
      </c>
      <c r="T826" s="21" t="e">
        <f>IF(A826="NA","",VLOOKUP(A826,PCN!A$2:Q$9999,11,FALSE))</f>
        <v>#N/A</v>
      </c>
      <c r="U826" s="21" t="e">
        <f>IF(A826="NA","",VLOOKUP(A826,PCN!A$2:Q$9999,12,FALSE))</f>
        <v>#N/A</v>
      </c>
      <c r="V826" s="21" t="e">
        <f>IF(A826="NA","",VLOOKUP(A826,PCN!A$2:Q$9999,14,FALSE))</f>
        <v>#N/A</v>
      </c>
      <c r="W826" s="21" t="e">
        <f>IF(A826="NA","",VLOOKUP(A826,PCN!A$2:Q$9999,15,FALSE))</f>
        <v>#N/A</v>
      </c>
      <c r="X826" s="21" t="e">
        <f>IF(A826="NA","",VLOOKUP(A826,TN_DOC!A$2:I$9999,8,FALSE))</f>
        <v>#N/A</v>
      </c>
      <c r="Y826" s="21" t="e">
        <f>IF(A826="NA","",VLOOKUP(A826,TN_DOC!A$2:I$9999,9,FALSE))</f>
        <v>#N/A</v>
      </c>
      <c r="Z826" s="3"/>
    </row>
    <row r="827" spans="1:26" x14ac:dyDescent="0.2">
      <c r="A827" s="3">
        <v>14204</v>
      </c>
      <c r="B827" s="10" t="str">
        <f>IF(A827="NA","",VLOOKUP(A827,'QAQC ID Reference Page'!A$2:G$10999,2,FALSE))</f>
        <v>OBS0922</v>
      </c>
      <c r="C827" s="20">
        <f>IF(A827="NA","",VLOOKUP(A827,'QAQC ID Reference Page'!A$2:G$10999,3,FALSE))</f>
        <v>44818</v>
      </c>
      <c r="D827" s="12">
        <f>IF(A827="NA","",VLOOKUP(A827,'QAQC ID Reference Page'!A$2:G$10999,4,FALSE))</f>
        <v>0.53055555555555556</v>
      </c>
      <c r="E827" s="3">
        <f>IF(A827="NA","",VLOOKUP(A827,'QAQC ID Reference Page'!A$2:G$10999,5,FALSE))</f>
        <v>1012</v>
      </c>
      <c r="F827" s="3" t="str">
        <f>IF(A827="NA","",VLOOKUP(A827,'QAQC ID Reference Page'!A$2:G$10999,6,FALSE))</f>
        <v>G7C</v>
      </c>
      <c r="G827" s="3" t="str">
        <f>IF(A827="NA","",VLOOKUP(A827,'QAQC ID Reference Page'!A$2:G$10999,7,FALSE))</f>
        <v>S</v>
      </c>
      <c r="H827" s="21">
        <f>IF(A827="NA","",VLOOKUP(A827,'Water Data'!G$2:O$9999,2,FALSE))</f>
        <v>6.22</v>
      </c>
      <c r="I827" s="21">
        <f>IF(A827="NA","",VLOOKUP(A827,'Water Data'!G$2:O$9999,3,FALSE))</f>
        <v>26.8</v>
      </c>
      <c r="J827" s="3">
        <f>IF(A827="NA","",VLOOKUP(A827,'Water Data'!G$2:O$9999,4,FALSE))</f>
        <v>10.24</v>
      </c>
      <c r="K827" s="3">
        <f>IF(A827="NA","",VLOOKUP(A827,'Water Data'!G$2:O$9999,6,FALSE))</f>
        <v>7.86</v>
      </c>
      <c r="L827" s="3">
        <f>IF(A827="NA","",VLOOKUP(A827,'Water Data'!G$2:O$9999,9,FALSE))</f>
        <v>0</v>
      </c>
      <c r="M827" s="3" t="e">
        <f>IF(A827="NA","",VLOOKUP(A827,Nutrients!A$2:L$9999,8,FALSE))</f>
        <v>#N/A</v>
      </c>
      <c r="N827" s="3" t="e">
        <f>IF(A827="NA","",VLOOKUP(A827,Nutrients!A$2:L$9999,9,FALSE))</f>
        <v>#N/A</v>
      </c>
      <c r="O827" s="3" t="e">
        <f>IF(A827="NA","",VLOOKUP(A827,Nutrients!A$2:L$9999,10,FALSE))</f>
        <v>#N/A</v>
      </c>
      <c r="P827" s="3" t="e">
        <f>IF(A827="NA","",VLOOKUP(A827,Nutrients!A$2:L$9999,11,FALSE))</f>
        <v>#N/A</v>
      </c>
      <c r="Q827" s="21" t="e">
        <f>IF(A827="NA","",VLOOKUP(A827,Nutrients!A$2:L$9999,12,FALSE))</f>
        <v>#N/A</v>
      </c>
      <c r="R827" s="26">
        <f>IF(A827="NA","",VLOOKUP(A827,Chla!A$2:O$9999,15,FALSE))</f>
        <v>18.124652000000001</v>
      </c>
      <c r="S827" s="3">
        <f>IF(A827="NA","",VLOOKUP(A827,TSS!A$2:L$9999,12,FALSE))</f>
        <v>4</v>
      </c>
      <c r="T827" s="21" t="e">
        <f>IF(A827="NA","",VLOOKUP(A827,PCN!A$2:Q$9999,11,FALSE))</f>
        <v>#N/A</v>
      </c>
      <c r="U827" s="21" t="e">
        <f>IF(A827="NA","",VLOOKUP(A827,PCN!A$2:Q$9999,12,FALSE))</f>
        <v>#N/A</v>
      </c>
      <c r="V827" s="21" t="e">
        <f>IF(A827="NA","",VLOOKUP(A827,PCN!A$2:Q$9999,14,FALSE))</f>
        <v>#N/A</v>
      </c>
      <c r="W827" s="21" t="e">
        <f>IF(A827="NA","",VLOOKUP(A827,PCN!A$2:Q$9999,15,FALSE))</f>
        <v>#N/A</v>
      </c>
      <c r="X827" s="21" t="e">
        <f>IF(A827="NA","",VLOOKUP(A827,TN_DOC!A$2:I$9999,8,FALSE))</f>
        <v>#N/A</v>
      </c>
      <c r="Y827" s="21" t="e">
        <f>IF(A827="NA","",VLOOKUP(A827,TN_DOC!A$2:I$9999,9,FALSE))</f>
        <v>#N/A</v>
      </c>
      <c r="Z827" s="3"/>
    </row>
    <row r="828" spans="1:26" x14ac:dyDescent="0.2">
      <c r="A828" s="3">
        <v>14204</v>
      </c>
      <c r="B828" s="10" t="str">
        <f>IF(A828="NA","",VLOOKUP(A828,'QAQC ID Reference Page'!A$2:G$10999,2,FALSE))</f>
        <v>OBS0922</v>
      </c>
      <c r="C828" s="20">
        <f>IF(A828="NA","",VLOOKUP(A828,'QAQC ID Reference Page'!A$2:G$10999,3,FALSE))</f>
        <v>44818</v>
      </c>
      <c r="D828" s="12">
        <f>IF(A828="NA","",VLOOKUP(A828,'QAQC ID Reference Page'!A$2:G$10999,4,FALSE))</f>
        <v>0.53055555555555556</v>
      </c>
      <c r="E828" s="3">
        <f>IF(A828="NA","",VLOOKUP(A828,'QAQC ID Reference Page'!A$2:G$10999,5,FALSE))</f>
        <v>1012</v>
      </c>
      <c r="F828" s="3" t="str">
        <f>IF(A828="NA","",VLOOKUP(A828,'QAQC ID Reference Page'!A$2:G$10999,6,FALSE))</f>
        <v>G7C</v>
      </c>
      <c r="G828" s="3" t="str">
        <f>IF(A828="NA","",VLOOKUP(A828,'QAQC ID Reference Page'!A$2:G$10999,7,FALSE))</f>
        <v>S</v>
      </c>
      <c r="H828" s="21">
        <f>IF(A828="NA","",VLOOKUP(A828,'Water Data'!G$2:O$9999,2,FALSE))</f>
        <v>6.22</v>
      </c>
      <c r="I828" s="21">
        <f>IF(A828="NA","",VLOOKUP(A828,'Water Data'!G$2:O$9999,3,FALSE))</f>
        <v>26.8</v>
      </c>
      <c r="J828" s="3">
        <f>IF(A828="NA","",VLOOKUP(A828,'Water Data'!G$2:O$9999,4,FALSE))</f>
        <v>10.24</v>
      </c>
      <c r="K828" s="3">
        <f>IF(A828="NA","",VLOOKUP(A828,'Water Data'!G$2:O$9999,6,FALSE))</f>
        <v>7.86</v>
      </c>
      <c r="L828" s="3">
        <f>IF(A828="NA","",VLOOKUP(A828,'Water Data'!G$2:O$9999,9,FALSE))</f>
        <v>0</v>
      </c>
      <c r="M828" s="3" t="e">
        <f>IF(A828="NA","",VLOOKUP(A828,Nutrients!A$2:L$9999,8,FALSE))</f>
        <v>#N/A</v>
      </c>
      <c r="N828" s="3" t="e">
        <f>IF(A828="NA","",VLOOKUP(A828,Nutrients!A$2:L$9999,9,FALSE))</f>
        <v>#N/A</v>
      </c>
      <c r="O828" s="3" t="e">
        <f>IF(A828="NA","",VLOOKUP(A828,Nutrients!A$2:L$9999,10,FALSE))</f>
        <v>#N/A</v>
      </c>
      <c r="P828" s="3" t="e">
        <f>IF(A828="NA","",VLOOKUP(A828,Nutrients!A$2:L$9999,11,FALSE))</f>
        <v>#N/A</v>
      </c>
      <c r="Q828" s="21" t="e">
        <f>IF(A828="NA","",VLOOKUP(A828,Nutrients!A$2:L$9999,12,FALSE))</f>
        <v>#N/A</v>
      </c>
      <c r="R828" s="26">
        <f>IF(A828="NA","",VLOOKUP(A828,Chla!A$2:O$9999,15,FALSE))</f>
        <v>18.124652000000001</v>
      </c>
      <c r="S828" s="3">
        <f>IF(A828="NA","",VLOOKUP(A828,TSS!A$2:L$9999,12,FALSE))</f>
        <v>4</v>
      </c>
      <c r="T828" s="21" t="e">
        <f>IF(A828="NA","",VLOOKUP(A828,PCN!A$2:Q$9999,11,FALSE))</f>
        <v>#N/A</v>
      </c>
      <c r="U828" s="21" t="e">
        <f>IF(A828="NA","",VLOOKUP(A828,PCN!A$2:Q$9999,12,FALSE))</f>
        <v>#N/A</v>
      </c>
      <c r="V828" s="21" t="e">
        <f>IF(A828="NA","",VLOOKUP(A828,PCN!A$2:Q$9999,14,FALSE))</f>
        <v>#N/A</v>
      </c>
      <c r="W828" s="21" t="e">
        <f>IF(A828="NA","",VLOOKUP(A828,PCN!A$2:Q$9999,15,FALSE))</f>
        <v>#N/A</v>
      </c>
      <c r="X828" s="21" t="e">
        <f>IF(A828="NA","",VLOOKUP(A828,TN_DOC!A$2:I$9999,8,FALSE))</f>
        <v>#N/A</v>
      </c>
      <c r="Y828" s="21" t="e">
        <f>IF(A828="NA","",VLOOKUP(A828,TN_DOC!A$2:I$9999,9,FALSE))</f>
        <v>#N/A</v>
      </c>
      <c r="Z828" s="3"/>
    </row>
    <row r="829" spans="1:26" x14ac:dyDescent="0.2">
      <c r="A829" s="3">
        <v>14205</v>
      </c>
      <c r="B829" s="10" t="str">
        <f>IF(A829="NA","",VLOOKUP(A829,'QAQC ID Reference Page'!A$2:G$10999,2,FALSE))</f>
        <v>OBS0922</v>
      </c>
      <c r="C829" s="20">
        <f>IF(A829="NA","",VLOOKUP(A829,'QAQC ID Reference Page'!A$2:G$10999,3,FALSE))</f>
        <v>44818</v>
      </c>
      <c r="D829" s="12">
        <f>IF(A829="NA","",VLOOKUP(A829,'QAQC ID Reference Page'!A$2:G$10999,4,FALSE))</f>
        <v>0.35833333333333334</v>
      </c>
      <c r="E829" s="3">
        <f>IF(A829="NA","",VLOOKUP(A829,'QAQC ID Reference Page'!A$2:G$10999,5,FALSE))</f>
        <v>1025</v>
      </c>
      <c r="F829" s="3" t="str">
        <f>IF(A829="NA","",VLOOKUP(A829,'QAQC ID Reference Page'!A$2:G$10999,6,FALSE))</f>
        <v>E9</v>
      </c>
      <c r="G829" s="3" t="str">
        <f>IF(A829="NA","",VLOOKUP(A829,'QAQC ID Reference Page'!A$2:G$10999,7,FALSE))</f>
        <v>S</v>
      </c>
      <c r="H829" s="21">
        <f>IF(A829="NA","",VLOOKUP(A829,'Water Data'!G$2:O$9999,2,FALSE))</f>
        <v>6.26</v>
      </c>
      <c r="I829" s="21">
        <f>IF(A829="NA","",VLOOKUP(A829,'Water Data'!G$2:O$9999,3,FALSE))</f>
        <v>27</v>
      </c>
      <c r="J829" s="3">
        <f>IF(A829="NA","",VLOOKUP(A829,'Water Data'!G$2:O$9999,4,FALSE))</f>
        <v>10.86</v>
      </c>
      <c r="K829" s="3">
        <f>IF(A829="NA","",VLOOKUP(A829,'Water Data'!G$2:O$9999,6,FALSE))</f>
        <v>7.89</v>
      </c>
      <c r="L829" s="3">
        <f>IF(A829="NA","",VLOOKUP(A829,'Water Data'!G$2:O$9999,9,FALSE))</f>
        <v>0</v>
      </c>
      <c r="M829" s="3" t="e">
        <f>IF(A829="NA","",VLOOKUP(A829,Nutrients!A$2:L$9999,8,FALSE))</f>
        <v>#N/A</v>
      </c>
      <c r="N829" s="3" t="e">
        <f>IF(A829="NA","",VLOOKUP(A829,Nutrients!A$2:L$9999,9,FALSE))</f>
        <v>#N/A</v>
      </c>
      <c r="O829" s="3" t="e">
        <f>IF(A829="NA","",VLOOKUP(A829,Nutrients!A$2:L$9999,10,FALSE))</f>
        <v>#N/A</v>
      </c>
      <c r="P829" s="3" t="e">
        <f>IF(A829="NA","",VLOOKUP(A829,Nutrients!A$2:L$9999,11,FALSE))</f>
        <v>#N/A</v>
      </c>
      <c r="Q829" s="21" t="e">
        <f>IF(A829="NA","",VLOOKUP(A829,Nutrients!A$2:L$9999,12,FALSE))</f>
        <v>#N/A</v>
      </c>
      <c r="R829" s="26">
        <f>IF(A829="NA","",VLOOKUP(A829,Chla!A$2:O$9999,15,FALSE))</f>
        <v>15.460060000000002</v>
      </c>
      <c r="S829" s="3">
        <f>IF(A829="NA","",VLOOKUP(A829,TSS!A$2:L$9999,12,FALSE))</f>
        <v>0</v>
      </c>
      <c r="T829" s="21" t="e">
        <f>IF(A829="NA","",VLOOKUP(A829,PCN!A$2:Q$9999,11,FALSE))</f>
        <v>#N/A</v>
      </c>
      <c r="U829" s="21" t="e">
        <f>IF(A829="NA","",VLOOKUP(A829,PCN!A$2:Q$9999,12,FALSE))</f>
        <v>#N/A</v>
      </c>
      <c r="V829" s="21" t="e">
        <f>IF(A829="NA","",VLOOKUP(A829,PCN!A$2:Q$9999,14,FALSE))</f>
        <v>#N/A</v>
      </c>
      <c r="W829" s="21" t="e">
        <f>IF(A829="NA","",VLOOKUP(A829,PCN!A$2:Q$9999,15,FALSE))</f>
        <v>#N/A</v>
      </c>
      <c r="X829" s="21" t="e">
        <f>IF(A829="NA","",VLOOKUP(A829,TN_DOC!A$2:I$9999,8,FALSE))</f>
        <v>#N/A</v>
      </c>
      <c r="Y829" s="21" t="e">
        <f>IF(A829="NA","",VLOOKUP(A829,TN_DOC!A$2:I$9999,9,FALSE))</f>
        <v>#N/A</v>
      </c>
      <c r="Z829" s="3"/>
    </row>
    <row r="830" spans="1:26" x14ac:dyDescent="0.2">
      <c r="A830" s="3">
        <v>14206</v>
      </c>
      <c r="B830" s="10" t="str">
        <f>IF(A830="NA","",VLOOKUP(A830,'QAQC ID Reference Page'!A$2:G$10999,2,FALSE))</f>
        <v>OBS0922</v>
      </c>
      <c r="C830" s="20">
        <f>IF(A830="NA","",VLOOKUP(A830,'QAQC ID Reference Page'!A$2:G$10999,3,FALSE))</f>
        <v>44818</v>
      </c>
      <c r="D830" s="12">
        <f>IF(A830="NA","",VLOOKUP(A830,'QAQC ID Reference Page'!A$2:G$10999,4,FALSE))</f>
        <v>0.31736111111111109</v>
      </c>
      <c r="E830" s="3">
        <f>IF(A830="NA","",VLOOKUP(A830,'QAQC ID Reference Page'!A$2:G$10999,5,FALSE))</f>
        <v>1024</v>
      </c>
      <c r="F830" s="3" t="str">
        <f>IF(A830="NA","",VLOOKUP(A830,'QAQC ID Reference Page'!A$2:G$10999,6,FALSE))</f>
        <v>E6</v>
      </c>
      <c r="G830" s="3" t="str">
        <f>IF(A830="NA","",VLOOKUP(A830,'QAQC ID Reference Page'!A$2:G$10999,7,FALSE))</f>
        <v>S</v>
      </c>
      <c r="H830" s="21">
        <f>IF(A830="NA","",VLOOKUP(A830,'Water Data'!G$2:O$9999,2,FALSE))</f>
        <v>6.48</v>
      </c>
      <c r="I830" s="21">
        <f>IF(A830="NA","",VLOOKUP(A830,'Water Data'!G$2:O$9999,3,FALSE))</f>
        <v>25.8</v>
      </c>
      <c r="J830" s="3">
        <f>IF(A830="NA","",VLOOKUP(A830,'Water Data'!G$2:O$9999,4,FALSE))</f>
        <v>7.14</v>
      </c>
      <c r="K830" s="3">
        <f>IF(A830="NA","",VLOOKUP(A830,'Water Data'!G$2:O$9999,6,FALSE))</f>
        <v>7.92</v>
      </c>
      <c r="L830" s="3">
        <f>IF(A830="NA","",VLOOKUP(A830,'Water Data'!G$2:O$9999,9,FALSE))</f>
        <v>0</v>
      </c>
      <c r="M830" s="3" t="e">
        <f>IF(A830="NA","",VLOOKUP(A830,Nutrients!A$2:L$9999,8,FALSE))</f>
        <v>#N/A</v>
      </c>
      <c r="N830" s="3" t="e">
        <f>IF(A830="NA","",VLOOKUP(A830,Nutrients!A$2:L$9999,9,FALSE))</f>
        <v>#N/A</v>
      </c>
      <c r="O830" s="3" t="e">
        <f>IF(A830="NA","",VLOOKUP(A830,Nutrients!A$2:L$9999,10,FALSE))</f>
        <v>#N/A</v>
      </c>
      <c r="P830" s="3" t="e">
        <f>IF(A830="NA","",VLOOKUP(A830,Nutrients!A$2:L$9999,11,FALSE))</f>
        <v>#N/A</v>
      </c>
      <c r="Q830" s="21" t="e">
        <f>IF(A830="NA","",VLOOKUP(A830,Nutrients!A$2:L$9999,12,FALSE))</f>
        <v>#N/A</v>
      </c>
      <c r="R830" s="26">
        <f>IF(A830="NA","",VLOOKUP(A830,Chla!A$2:O$9999,15,FALSE))</f>
        <v>14.407484000000004</v>
      </c>
      <c r="S830" s="3">
        <f>IF(A830="NA","",VLOOKUP(A830,TSS!A$2:L$9999,12,FALSE))</f>
        <v>4</v>
      </c>
      <c r="T830" s="21" t="e">
        <f>IF(A830="NA","",VLOOKUP(A830,PCN!A$2:Q$9999,11,FALSE))</f>
        <v>#N/A</v>
      </c>
      <c r="U830" s="21" t="e">
        <f>IF(A830="NA","",VLOOKUP(A830,PCN!A$2:Q$9999,12,FALSE))</f>
        <v>#N/A</v>
      </c>
      <c r="V830" s="21" t="e">
        <f>IF(A830="NA","",VLOOKUP(A830,PCN!A$2:Q$9999,14,FALSE))</f>
        <v>#N/A</v>
      </c>
      <c r="W830" s="21" t="e">
        <f>IF(A830="NA","",VLOOKUP(A830,PCN!A$2:Q$9999,15,FALSE))</f>
        <v>#N/A</v>
      </c>
      <c r="X830" s="21" t="e">
        <f>IF(A830="NA","",VLOOKUP(A830,TN_DOC!A$2:I$9999,8,FALSE))</f>
        <v>#N/A</v>
      </c>
      <c r="Y830" s="21" t="e">
        <f>IF(A830="NA","",VLOOKUP(A830,TN_DOC!A$2:I$9999,9,FALSE))</f>
        <v>#N/A</v>
      </c>
      <c r="Z830" s="3"/>
    </row>
    <row r="831" spans="1:26" x14ac:dyDescent="0.2">
      <c r="A831" s="3">
        <v>14207</v>
      </c>
      <c r="B831" s="10" t="str">
        <f>IF(A831="NA","",VLOOKUP(A831,'QAQC ID Reference Page'!A$2:G$10999,2,FALSE))</f>
        <v>OBS0922</v>
      </c>
      <c r="C831" s="20">
        <f>IF(A831="NA","",VLOOKUP(A831,'QAQC ID Reference Page'!A$2:G$10999,3,FALSE))</f>
        <v>44818</v>
      </c>
      <c r="D831" s="12">
        <f>IF(A831="NA","",VLOOKUP(A831,'QAQC ID Reference Page'!A$2:G$10999,4,FALSE))</f>
        <v>0.45833333333333331</v>
      </c>
      <c r="E831" s="3">
        <f>IF(A831="NA","",VLOOKUP(A831,'QAQC ID Reference Page'!A$2:G$10999,5,FALSE))</f>
        <v>1037</v>
      </c>
      <c r="F831" s="3" t="str">
        <f>IF(A831="NA","",VLOOKUP(A831,'QAQC ID Reference Page'!A$2:G$10999,6,FALSE))</f>
        <v>MR</v>
      </c>
      <c r="G831" s="3" t="str">
        <f>IF(A831="NA","",VLOOKUP(A831,'QAQC ID Reference Page'!A$2:G$10999,7,FALSE))</f>
        <v>S</v>
      </c>
      <c r="H831" s="21">
        <f>IF(A831="NA","",VLOOKUP(A831,'Water Data'!G$2:O$9999,2,FALSE))</f>
        <v>5.66</v>
      </c>
      <c r="I831" s="21">
        <f>IF(A831="NA","",VLOOKUP(A831,'Water Data'!G$2:O$9999,3,FALSE))</f>
        <v>28.4</v>
      </c>
      <c r="J831" s="3">
        <f>IF(A831="NA","",VLOOKUP(A831,'Water Data'!G$2:O$9999,4,FALSE))</f>
        <v>3.08</v>
      </c>
      <c r="K831" s="3">
        <f>IF(A831="NA","",VLOOKUP(A831,'Water Data'!G$2:O$9999,6,FALSE))</f>
        <v>7.55</v>
      </c>
      <c r="L831" s="3">
        <f>IF(A831="NA","",VLOOKUP(A831,'Water Data'!G$2:O$9999,9,FALSE))</f>
        <v>0</v>
      </c>
      <c r="M831" s="3" t="e">
        <f>IF(A831="NA","",VLOOKUP(A831,Nutrients!A$2:L$9999,8,FALSE))</f>
        <v>#N/A</v>
      </c>
      <c r="N831" s="3" t="e">
        <f>IF(A831="NA","",VLOOKUP(A831,Nutrients!A$2:L$9999,9,FALSE))</f>
        <v>#N/A</v>
      </c>
      <c r="O831" s="3" t="e">
        <f>IF(A831="NA","",VLOOKUP(A831,Nutrients!A$2:L$9999,10,FALSE))</f>
        <v>#N/A</v>
      </c>
      <c r="P831" s="3" t="e">
        <f>IF(A831="NA","",VLOOKUP(A831,Nutrients!A$2:L$9999,11,FALSE))</f>
        <v>#N/A</v>
      </c>
      <c r="Q831" s="21" t="e">
        <f>IF(A831="NA","",VLOOKUP(A831,Nutrients!A$2:L$9999,12,FALSE))</f>
        <v>#N/A</v>
      </c>
      <c r="R831" s="26">
        <f>IF(A831="NA","",VLOOKUP(A831,Chla!A$2:O$9999,15,FALSE))</f>
        <v>11.17324</v>
      </c>
      <c r="S831" s="3">
        <f>IF(A831="NA","",VLOOKUP(A831,TSS!A$2:L$9999,12,FALSE))</f>
        <v>0</v>
      </c>
      <c r="T831" s="21" t="e">
        <f>IF(A831="NA","",VLOOKUP(A831,PCN!A$2:Q$9999,11,FALSE))</f>
        <v>#N/A</v>
      </c>
      <c r="U831" s="21" t="e">
        <f>IF(A831="NA","",VLOOKUP(A831,PCN!A$2:Q$9999,12,FALSE))</f>
        <v>#N/A</v>
      </c>
      <c r="V831" s="21" t="e">
        <f>IF(A831="NA","",VLOOKUP(A831,PCN!A$2:Q$9999,14,FALSE))</f>
        <v>#N/A</v>
      </c>
      <c r="W831" s="21" t="e">
        <f>IF(A831="NA","",VLOOKUP(A831,PCN!A$2:Q$9999,15,FALSE))</f>
        <v>#N/A</v>
      </c>
      <c r="X831" s="21" t="e">
        <f>IF(A831="NA","",VLOOKUP(A831,TN_DOC!A$2:I$9999,8,FALSE))</f>
        <v>#N/A</v>
      </c>
      <c r="Y831" s="21" t="e">
        <f>IF(A831="NA","",VLOOKUP(A831,TN_DOC!A$2:I$9999,9,FALSE))</f>
        <v>#N/A</v>
      </c>
      <c r="Z831" s="3"/>
    </row>
    <row r="832" spans="1:26" x14ac:dyDescent="0.2">
      <c r="A832" s="3">
        <v>14208</v>
      </c>
      <c r="B832" s="10" t="str">
        <f>IF(A832="NA","",VLOOKUP(A832,'QAQC ID Reference Page'!A$2:G$10999,2,FALSE))</f>
        <v>OBS0922</v>
      </c>
      <c r="C832" s="20">
        <f>IF(A832="NA","",VLOOKUP(A832,'QAQC ID Reference Page'!A$2:G$10999,3,FALSE))</f>
        <v>44818</v>
      </c>
      <c r="D832" s="12">
        <f>IF(A832="NA","",VLOOKUP(A832,'QAQC ID Reference Page'!A$2:G$10999,4,FALSE))</f>
        <v>0.38611111111111113</v>
      </c>
      <c r="E832" s="3">
        <f>IF(A832="NA","",VLOOKUP(A832,'QAQC ID Reference Page'!A$2:G$10999,5,FALSE))</f>
        <v>1033</v>
      </c>
      <c r="F832" s="3" t="str">
        <f>IF(A832="NA","",VLOOKUP(A832,'QAQC ID Reference Page'!A$2:G$10999,6,FALSE))</f>
        <v>G9</v>
      </c>
      <c r="G832" s="3" t="str">
        <f>IF(A832="NA","",VLOOKUP(A832,'QAQC ID Reference Page'!A$2:G$10999,7,FALSE))</f>
        <v>S</v>
      </c>
      <c r="H832" s="21">
        <f>IF(A832="NA","",VLOOKUP(A832,'Water Data'!G$2:O$9999,2,FALSE))</f>
        <v>5.77</v>
      </c>
      <c r="I832" s="21">
        <f>IF(A832="NA","",VLOOKUP(A832,'Water Data'!G$2:O$9999,3,FALSE))</f>
        <v>27</v>
      </c>
      <c r="J832" s="3">
        <f>IF(A832="NA","",VLOOKUP(A832,'Water Data'!G$2:O$9999,4,FALSE))</f>
        <v>11.55</v>
      </c>
      <c r="K832" s="3">
        <f>IF(A832="NA","",VLOOKUP(A832,'Water Data'!G$2:O$9999,6,FALSE))</f>
        <v>7.76</v>
      </c>
      <c r="L832" s="3">
        <f>IF(A832="NA","",VLOOKUP(A832,'Water Data'!G$2:O$9999,9,FALSE))</f>
        <v>0</v>
      </c>
      <c r="M832" s="3" t="e">
        <f>IF(A832="NA","",VLOOKUP(A832,Nutrients!A$2:L$9999,8,FALSE))</f>
        <v>#N/A</v>
      </c>
      <c r="N832" s="3" t="e">
        <f>IF(A832="NA","",VLOOKUP(A832,Nutrients!A$2:L$9999,9,FALSE))</f>
        <v>#N/A</v>
      </c>
      <c r="O832" s="3" t="e">
        <f>IF(A832="NA","",VLOOKUP(A832,Nutrients!A$2:L$9999,10,FALSE))</f>
        <v>#N/A</v>
      </c>
      <c r="P832" s="3" t="e">
        <f>IF(A832="NA","",VLOOKUP(A832,Nutrients!A$2:L$9999,11,FALSE))</f>
        <v>#N/A</v>
      </c>
      <c r="Q832" s="21" t="e">
        <f>IF(A832="NA","",VLOOKUP(A832,Nutrients!A$2:L$9999,12,FALSE))</f>
        <v>#N/A</v>
      </c>
      <c r="R832" s="26">
        <f>IF(A832="NA","",VLOOKUP(A832,Chla!A$2:O$9999,15,FALSE))</f>
        <v>17.467976</v>
      </c>
      <c r="S832" s="3">
        <f>IF(A832="NA","",VLOOKUP(A832,TSS!A$2:L$9999,12,FALSE))</f>
        <v>0</v>
      </c>
      <c r="T832" s="21" t="e">
        <f>IF(A832="NA","",VLOOKUP(A832,PCN!A$2:Q$9999,11,FALSE))</f>
        <v>#N/A</v>
      </c>
      <c r="U832" s="21" t="e">
        <f>IF(A832="NA","",VLOOKUP(A832,PCN!A$2:Q$9999,12,FALSE))</f>
        <v>#N/A</v>
      </c>
      <c r="V832" s="21" t="e">
        <f>IF(A832="NA","",VLOOKUP(A832,PCN!A$2:Q$9999,14,FALSE))</f>
        <v>#N/A</v>
      </c>
      <c r="W832" s="21" t="e">
        <f>IF(A832="NA","",VLOOKUP(A832,PCN!A$2:Q$9999,15,FALSE))</f>
        <v>#N/A</v>
      </c>
      <c r="X832" s="21" t="e">
        <f>IF(A832="NA","",VLOOKUP(A832,TN_DOC!A$2:I$9999,8,FALSE))</f>
        <v>#N/A</v>
      </c>
      <c r="Y832" s="21" t="e">
        <f>IF(A832="NA","",VLOOKUP(A832,TN_DOC!A$2:I$9999,9,FALSE))</f>
        <v>#N/A</v>
      </c>
      <c r="Z832" s="3"/>
    </row>
    <row r="833" spans="1:26" x14ac:dyDescent="0.2">
      <c r="A833" s="3">
        <v>14209</v>
      </c>
      <c r="B833" s="10" t="str">
        <f>IF(A833="NA","",VLOOKUP(A833,'QAQC ID Reference Page'!A$2:G$10999,2,FALSE))</f>
        <v>OBS0922</v>
      </c>
      <c r="C833" s="20">
        <f>IF(A833="NA","",VLOOKUP(A833,'QAQC ID Reference Page'!A$2:G$10999,3,FALSE))</f>
        <v>44818</v>
      </c>
      <c r="D833" s="12">
        <f>IF(A833="NA","",VLOOKUP(A833,'QAQC ID Reference Page'!A$2:G$10999,4,FALSE))</f>
        <v>0.40833333333333333</v>
      </c>
      <c r="E833" s="3">
        <f>IF(A833="NA","",VLOOKUP(A833,'QAQC ID Reference Page'!A$2:G$10999,5,FALSE))</f>
        <v>1034</v>
      </c>
      <c r="F833" s="3" t="str">
        <f>IF(A833="NA","",VLOOKUP(A833,'QAQC ID Reference Page'!A$2:G$10999,6,FALSE))</f>
        <v>I9</v>
      </c>
      <c r="G833" s="3" t="str">
        <f>IF(A833="NA","",VLOOKUP(A833,'QAQC ID Reference Page'!A$2:G$10999,7,FALSE))</f>
        <v>S</v>
      </c>
      <c r="H833" s="21">
        <f>IF(A833="NA","",VLOOKUP(A833,'Water Data'!G$2:O$9999,2,FALSE))</f>
        <v>5.15</v>
      </c>
      <c r="I833" s="21">
        <f>IF(A833="NA","",VLOOKUP(A833,'Water Data'!G$2:O$9999,3,FALSE))</f>
        <v>26.9</v>
      </c>
      <c r="J833" s="3">
        <f>IF(A833="NA","",VLOOKUP(A833,'Water Data'!G$2:O$9999,4,FALSE))</f>
        <v>4.8899999999999997</v>
      </c>
      <c r="K833" s="3">
        <f>IF(A833="NA","",VLOOKUP(A833,'Water Data'!G$2:O$9999,6,FALSE))</f>
        <v>7.31</v>
      </c>
      <c r="L833" s="3">
        <f>IF(A833="NA","",VLOOKUP(A833,'Water Data'!G$2:O$9999,9,FALSE))</f>
        <v>0</v>
      </c>
      <c r="M833" s="3" t="e">
        <f>IF(A833="NA","",VLOOKUP(A833,Nutrients!A$2:L$9999,8,FALSE))</f>
        <v>#N/A</v>
      </c>
      <c r="N833" s="3" t="e">
        <f>IF(A833="NA","",VLOOKUP(A833,Nutrients!A$2:L$9999,9,FALSE))</f>
        <v>#N/A</v>
      </c>
      <c r="O833" s="3" t="e">
        <f>IF(A833="NA","",VLOOKUP(A833,Nutrients!A$2:L$9999,10,FALSE))</f>
        <v>#N/A</v>
      </c>
      <c r="P833" s="3" t="e">
        <f>IF(A833="NA","",VLOOKUP(A833,Nutrients!A$2:L$9999,11,FALSE))</f>
        <v>#N/A</v>
      </c>
      <c r="Q833" s="21" t="e">
        <f>IF(A833="NA","",VLOOKUP(A833,Nutrients!A$2:L$9999,12,FALSE))</f>
        <v>#N/A</v>
      </c>
      <c r="R833" s="26">
        <f>IF(A833="NA","",VLOOKUP(A833,Chla!A$2:O$9999,15,FALSE))</f>
        <v>19.049800000000001</v>
      </c>
      <c r="S833" s="3">
        <f>IF(A833="NA","",VLOOKUP(A833,TSS!A$2:L$9999,12,FALSE))</f>
        <v>8</v>
      </c>
      <c r="T833" s="21" t="e">
        <f>IF(A833="NA","",VLOOKUP(A833,PCN!A$2:Q$9999,11,FALSE))</f>
        <v>#N/A</v>
      </c>
      <c r="U833" s="21" t="e">
        <f>IF(A833="NA","",VLOOKUP(A833,PCN!A$2:Q$9999,12,FALSE))</f>
        <v>#N/A</v>
      </c>
      <c r="V833" s="21" t="e">
        <f>IF(A833="NA","",VLOOKUP(A833,PCN!A$2:Q$9999,14,FALSE))</f>
        <v>#N/A</v>
      </c>
      <c r="W833" s="21" t="e">
        <f>IF(A833="NA","",VLOOKUP(A833,PCN!A$2:Q$9999,15,FALSE))</f>
        <v>#N/A</v>
      </c>
      <c r="X833" s="21" t="e">
        <f>IF(A833="NA","",VLOOKUP(A833,TN_DOC!A$2:I$9999,8,FALSE))</f>
        <v>#N/A</v>
      </c>
      <c r="Y833" s="21" t="e">
        <f>IF(A833="NA","",VLOOKUP(A833,TN_DOC!A$2:I$9999,9,FALSE))</f>
        <v>#N/A</v>
      </c>
      <c r="Z833" s="3"/>
    </row>
    <row r="834" spans="1:26" x14ac:dyDescent="0.2">
      <c r="A834" s="3">
        <v>14210</v>
      </c>
      <c r="B834" s="10" t="str">
        <f>IF(A834="NA","",VLOOKUP(A834,'QAQC ID Reference Page'!A$2:G$10999,2,FALSE))</f>
        <v>OBS0922</v>
      </c>
      <c r="C834" s="20">
        <f>IF(A834="NA","",VLOOKUP(A834,'QAQC ID Reference Page'!A$2:G$10999,3,FALSE))</f>
        <v>44818</v>
      </c>
      <c r="D834" s="12">
        <f>IF(A834="NA","",VLOOKUP(A834,'QAQC ID Reference Page'!A$2:G$10999,4,FALSE))</f>
        <v>0.43888888888888888</v>
      </c>
      <c r="E834" s="3">
        <f>IF(A834="NA","",VLOOKUP(A834,'QAQC ID Reference Page'!A$2:G$10999,5,FALSE))</f>
        <v>1029</v>
      </c>
      <c r="F834" s="3" t="str">
        <f>IF(A834="NA","",VLOOKUP(A834,'QAQC ID Reference Page'!A$2:G$10999,6,FALSE))</f>
        <v>TR-UP</v>
      </c>
      <c r="G834" s="3" t="str">
        <f>IF(A834="NA","",VLOOKUP(A834,'QAQC ID Reference Page'!A$2:G$10999,7,FALSE))</f>
        <v>S</v>
      </c>
      <c r="H834" s="21">
        <f>IF(A834="NA","",VLOOKUP(A834,'Water Data'!G$2:O$9999,2,FALSE))</f>
        <v>6.28</v>
      </c>
      <c r="I834" s="21">
        <f>IF(A834="NA","",VLOOKUP(A834,'Water Data'!G$2:O$9999,3,FALSE))</f>
        <v>27.8</v>
      </c>
      <c r="J834" s="3">
        <f>IF(A834="NA","",VLOOKUP(A834,'Water Data'!G$2:O$9999,4,FALSE))</f>
        <v>0.09</v>
      </c>
      <c r="K834" s="3">
        <f>IF(A834="NA","",VLOOKUP(A834,'Water Data'!G$2:O$9999,6,FALSE))</f>
        <v>7.52</v>
      </c>
      <c r="L834" s="3">
        <f>IF(A834="NA","",VLOOKUP(A834,'Water Data'!G$2:O$9999,9,FALSE))</f>
        <v>0</v>
      </c>
      <c r="M834" s="3" t="e">
        <f>IF(A834="NA","",VLOOKUP(A834,Nutrients!A$2:L$9999,8,FALSE))</f>
        <v>#N/A</v>
      </c>
      <c r="N834" s="3" t="e">
        <f>IF(A834="NA","",VLOOKUP(A834,Nutrients!A$2:L$9999,9,FALSE))</f>
        <v>#N/A</v>
      </c>
      <c r="O834" s="3" t="e">
        <f>IF(A834="NA","",VLOOKUP(A834,Nutrients!A$2:L$9999,10,FALSE))</f>
        <v>#N/A</v>
      </c>
      <c r="P834" s="3" t="e">
        <f>IF(A834="NA","",VLOOKUP(A834,Nutrients!A$2:L$9999,11,FALSE))</f>
        <v>#N/A</v>
      </c>
      <c r="Q834" s="21" t="e">
        <f>IF(A834="NA","",VLOOKUP(A834,Nutrients!A$2:L$9999,12,FALSE))</f>
        <v>#N/A</v>
      </c>
      <c r="R834" s="26">
        <f>IF(A834="NA","",VLOOKUP(A834,Chla!A$2:O$9999,15,FALSE))</f>
        <v>19.073183999999998</v>
      </c>
      <c r="S834" s="3">
        <f>IF(A834="NA","",VLOOKUP(A834,TSS!A$2:L$9999,12,FALSE))</f>
        <v>4</v>
      </c>
      <c r="T834" s="21" t="e">
        <f>IF(A834="NA","",VLOOKUP(A834,PCN!A$2:Q$9999,11,FALSE))</f>
        <v>#N/A</v>
      </c>
      <c r="U834" s="21" t="e">
        <f>IF(A834="NA","",VLOOKUP(A834,PCN!A$2:Q$9999,12,FALSE))</f>
        <v>#N/A</v>
      </c>
      <c r="V834" s="21" t="e">
        <f>IF(A834="NA","",VLOOKUP(A834,PCN!A$2:Q$9999,14,FALSE))</f>
        <v>#N/A</v>
      </c>
      <c r="W834" s="21" t="e">
        <f>IF(A834="NA","",VLOOKUP(A834,PCN!A$2:Q$9999,15,FALSE))</f>
        <v>#N/A</v>
      </c>
      <c r="X834" s="21" t="e">
        <f>IF(A834="NA","",VLOOKUP(A834,TN_DOC!A$2:I$9999,8,FALSE))</f>
        <v>#N/A</v>
      </c>
      <c r="Y834" s="21" t="e">
        <f>IF(A834="NA","",VLOOKUP(A834,TN_DOC!A$2:I$9999,9,FALSE))</f>
        <v>#N/A</v>
      </c>
      <c r="Z834" s="3"/>
    </row>
    <row r="835" spans="1:26" x14ac:dyDescent="0.2">
      <c r="A835" s="3">
        <v>14211</v>
      </c>
      <c r="B835" s="10" t="str">
        <f>IF(A835="NA","",VLOOKUP(A835,'QAQC ID Reference Page'!A$2:G$10999,2,FALSE))</f>
        <v>OBS0922</v>
      </c>
      <c r="C835" s="20">
        <f>IF(A835="NA","",VLOOKUP(A835,'QAQC ID Reference Page'!A$2:G$10999,3,FALSE))</f>
        <v>44818</v>
      </c>
      <c r="D835" s="12">
        <f>IF(A835="NA","",VLOOKUP(A835,'QAQC ID Reference Page'!A$2:G$10999,4,FALSE))</f>
        <v>0.33819444444444446</v>
      </c>
      <c r="E835" s="3">
        <f>IF(A835="NA","",VLOOKUP(A835,'QAQC ID Reference Page'!A$2:G$10999,5,FALSE))</f>
        <v>1035</v>
      </c>
      <c r="F835" s="3" t="str">
        <f>IF(A835="NA","",VLOOKUP(A835,'QAQC ID Reference Page'!A$2:G$10999,6,FALSE))</f>
        <v>E7C</v>
      </c>
      <c r="G835" s="3" t="str">
        <f>IF(A835="NA","",VLOOKUP(A835,'QAQC ID Reference Page'!A$2:G$10999,7,FALSE))</f>
        <v>B</v>
      </c>
      <c r="H835" s="21">
        <f>IF(A835="NA","",VLOOKUP(A835,'Water Data'!G$2:O$9999,2,FALSE))</f>
        <v>5.41</v>
      </c>
      <c r="I835" s="21">
        <f>IF(A835="NA","",VLOOKUP(A835,'Water Data'!G$2:O$9999,3,FALSE))</f>
        <v>27.6</v>
      </c>
      <c r="J835" s="3">
        <f>IF(A835="NA","",VLOOKUP(A835,'Water Data'!G$2:O$9999,4,FALSE))</f>
        <v>15.27</v>
      </c>
      <c r="K835" s="3">
        <f>IF(A835="NA","",VLOOKUP(A835,'Water Data'!G$2:O$9999,6,FALSE))</f>
        <v>7.93</v>
      </c>
      <c r="L835" s="3">
        <f>IF(A835="NA","",VLOOKUP(A835,'Water Data'!G$2:O$9999,9,FALSE))</f>
        <v>0</v>
      </c>
      <c r="M835" s="3" t="e">
        <f>IF(A835="NA","",VLOOKUP(A835,Nutrients!A$2:L$9999,8,FALSE))</f>
        <v>#N/A</v>
      </c>
      <c r="N835" s="3" t="e">
        <f>IF(A835="NA","",VLOOKUP(A835,Nutrients!A$2:L$9999,9,FALSE))</f>
        <v>#N/A</v>
      </c>
      <c r="O835" s="3" t="e">
        <f>IF(A835="NA","",VLOOKUP(A835,Nutrients!A$2:L$9999,10,FALSE))</f>
        <v>#N/A</v>
      </c>
      <c r="P835" s="3" t="e">
        <f>IF(A835="NA","",VLOOKUP(A835,Nutrients!A$2:L$9999,11,FALSE))</f>
        <v>#N/A</v>
      </c>
      <c r="Q835" s="21" t="e">
        <f>IF(A835="NA","",VLOOKUP(A835,Nutrients!A$2:L$9999,12,FALSE))</f>
        <v>#N/A</v>
      </c>
      <c r="R835" s="26">
        <f>IF(A835="NA","",VLOOKUP(A835,Chla!A$2:O$9999,15,FALSE))</f>
        <v>13.492504</v>
      </c>
      <c r="S835" s="3">
        <f>IF(A835="NA","",VLOOKUP(A835,TSS!A$2:L$9999,12,FALSE))</f>
        <v>8</v>
      </c>
      <c r="T835" s="21" t="e">
        <f>IF(A835="NA","",VLOOKUP(A835,PCN!A$2:Q$9999,11,FALSE))</f>
        <v>#N/A</v>
      </c>
      <c r="U835" s="21" t="e">
        <f>IF(A835="NA","",VLOOKUP(A835,PCN!A$2:Q$9999,12,FALSE))</f>
        <v>#N/A</v>
      </c>
      <c r="V835" s="21" t="e">
        <f>IF(A835="NA","",VLOOKUP(A835,PCN!A$2:Q$9999,14,FALSE))</f>
        <v>#N/A</v>
      </c>
      <c r="W835" s="21" t="e">
        <f>IF(A835="NA","",VLOOKUP(A835,PCN!A$2:Q$9999,15,FALSE))</f>
        <v>#N/A</v>
      </c>
      <c r="X835" s="21" t="e">
        <f>IF(A835="NA","",VLOOKUP(A835,TN_DOC!A$2:I$9999,8,FALSE))</f>
        <v>#N/A</v>
      </c>
      <c r="Y835" s="21" t="e">
        <f>IF(A835="NA","",VLOOKUP(A835,TN_DOC!A$2:I$9999,9,FALSE))</f>
        <v>#N/A</v>
      </c>
      <c r="Z835" s="3"/>
    </row>
    <row r="836" spans="1:26" x14ac:dyDescent="0.2">
      <c r="A836" s="3">
        <v>14212</v>
      </c>
      <c r="B836" s="10" t="str">
        <f>IF(A836="NA","",VLOOKUP(A836,'QAQC ID Reference Page'!A$2:G$10999,2,FALSE))</f>
        <v>OBS0922</v>
      </c>
      <c r="C836" s="20">
        <f>IF(A836="NA","",VLOOKUP(A836,'QAQC ID Reference Page'!A$2:G$10999,3,FALSE))</f>
        <v>44818</v>
      </c>
      <c r="D836" s="12">
        <f>IF(A836="NA","",VLOOKUP(A836,'QAQC ID Reference Page'!A$2:G$10999,4,FALSE))</f>
        <v>0.42916666666666664</v>
      </c>
      <c r="E836" s="3">
        <f>IF(A836="NA","",VLOOKUP(A836,'QAQC ID Reference Page'!A$2:G$10999,5,FALSE))</f>
        <v>1013</v>
      </c>
      <c r="F836" s="3" t="str">
        <f>IF(A836="NA","",VLOOKUP(A836,'QAQC ID Reference Page'!A$2:G$10999,6,FALSE))</f>
        <v>AR</v>
      </c>
      <c r="G836" s="3" t="str">
        <f>IF(A836="NA","",VLOOKUP(A836,'QAQC ID Reference Page'!A$2:G$10999,7,FALSE))</f>
        <v>S</v>
      </c>
      <c r="H836" s="21">
        <f>IF(A836="NA","",VLOOKUP(A836,'Water Data'!G$2:O$9999,2,FALSE))</f>
        <v>6.29</v>
      </c>
      <c r="I836" s="21">
        <f>IF(A836="NA","",VLOOKUP(A836,'Water Data'!G$2:O$9999,3,FALSE))</f>
        <v>28.2</v>
      </c>
      <c r="J836" s="3">
        <f>IF(A836="NA","",VLOOKUP(A836,'Water Data'!G$2:O$9999,4,FALSE))</f>
        <v>0.08</v>
      </c>
      <c r="K836" s="3">
        <f>IF(A836="NA","",VLOOKUP(A836,'Water Data'!G$2:O$9999,6,FALSE))</f>
        <v>7.55</v>
      </c>
      <c r="L836" s="3">
        <f>IF(A836="NA","",VLOOKUP(A836,'Water Data'!G$2:O$9999,9,FALSE))</f>
        <v>0</v>
      </c>
      <c r="M836" s="3" t="e">
        <f>IF(A836="NA","",VLOOKUP(A836,Nutrients!A$2:L$9999,8,FALSE))</f>
        <v>#N/A</v>
      </c>
      <c r="N836" s="3" t="e">
        <f>IF(A836="NA","",VLOOKUP(A836,Nutrients!A$2:L$9999,9,FALSE))</f>
        <v>#N/A</v>
      </c>
      <c r="O836" s="3" t="e">
        <f>IF(A836="NA","",VLOOKUP(A836,Nutrients!A$2:L$9999,10,FALSE))</f>
        <v>#N/A</v>
      </c>
      <c r="P836" s="3" t="e">
        <f>IF(A836="NA","",VLOOKUP(A836,Nutrients!A$2:L$9999,11,FALSE))</f>
        <v>#N/A</v>
      </c>
      <c r="Q836" s="21" t="e">
        <f>IF(A836="NA","",VLOOKUP(A836,Nutrients!A$2:L$9999,12,FALSE))</f>
        <v>#N/A</v>
      </c>
      <c r="R836" s="26">
        <f>IF(A836="NA","",VLOOKUP(A836,Chla!A$2:O$9999,15,FALSE))</f>
        <v>21.935459999999999</v>
      </c>
      <c r="S836" s="3">
        <f>IF(A836="NA","",VLOOKUP(A836,TSS!A$2:L$9999,12,FALSE))</f>
        <v>8</v>
      </c>
      <c r="T836" s="21" t="e">
        <f>IF(A836="NA","",VLOOKUP(A836,PCN!A$2:Q$9999,11,FALSE))</f>
        <v>#N/A</v>
      </c>
      <c r="U836" s="21" t="e">
        <f>IF(A836="NA","",VLOOKUP(A836,PCN!A$2:Q$9999,12,FALSE))</f>
        <v>#N/A</v>
      </c>
      <c r="V836" s="21" t="e">
        <f>IF(A836="NA","",VLOOKUP(A836,PCN!A$2:Q$9999,14,FALSE))</f>
        <v>#N/A</v>
      </c>
      <c r="W836" s="21" t="e">
        <f>IF(A836="NA","",VLOOKUP(A836,PCN!A$2:Q$9999,15,FALSE))</f>
        <v>#N/A</v>
      </c>
      <c r="X836" s="21" t="e">
        <f>IF(A836="NA","",VLOOKUP(A836,TN_DOC!A$2:I$9999,8,FALSE))</f>
        <v>#N/A</v>
      </c>
      <c r="Y836" s="21" t="e">
        <f>IF(A836="NA","",VLOOKUP(A836,TN_DOC!A$2:I$9999,9,FALSE))</f>
        <v>#N/A</v>
      </c>
      <c r="Z836" s="3"/>
    </row>
    <row r="837" spans="1:26" x14ac:dyDescent="0.2">
      <c r="A837" s="3">
        <v>14213</v>
      </c>
      <c r="B837" s="10" t="str">
        <f>IF(A837="NA","",VLOOKUP(A837,'QAQC ID Reference Page'!A$2:G$10999,2,FALSE))</f>
        <v>OBS0922</v>
      </c>
      <c r="C837" s="20">
        <f>IF(A837="NA","",VLOOKUP(A837,'QAQC ID Reference Page'!A$2:G$10999,3,FALSE))</f>
        <v>44818</v>
      </c>
      <c r="D837" s="12">
        <f>IF(A837="NA","",VLOOKUP(A837,'QAQC ID Reference Page'!A$2:G$10999,4,FALSE))</f>
        <v>0.51736111111111116</v>
      </c>
      <c r="E837" s="3">
        <f>IF(A837="NA","",VLOOKUP(A837,'QAQC ID Reference Page'!A$2:G$10999,5,FALSE))</f>
        <v>1026</v>
      </c>
      <c r="F837" s="3" t="str">
        <f>IF(A837="NA","",VLOOKUP(A837,'QAQC ID Reference Page'!A$2:G$10999,6,FALSE))</f>
        <v>G6</v>
      </c>
      <c r="G837" s="3" t="str">
        <f>IF(A837="NA","",VLOOKUP(A837,'QAQC ID Reference Page'!A$2:G$10999,7,FALSE))</f>
        <v>S</v>
      </c>
      <c r="H837" s="21">
        <f>IF(A837="NA","",VLOOKUP(A837,'Water Data'!G$2:O$9999,2,FALSE))</f>
        <v>7.87</v>
      </c>
      <c r="I837" s="21">
        <f>IF(A837="NA","",VLOOKUP(A837,'Water Data'!G$2:O$9999,3,FALSE))</f>
        <v>28.1</v>
      </c>
      <c r="J837" s="3">
        <f>IF(A837="NA","",VLOOKUP(A837,'Water Data'!G$2:O$9999,4,FALSE))</f>
        <v>6.48</v>
      </c>
      <c r="K837" s="3">
        <f>IF(A837="NA","",VLOOKUP(A837,'Water Data'!G$2:O$9999,6,FALSE))</f>
        <v>8.07</v>
      </c>
      <c r="L837" s="3">
        <f>IF(A837="NA","",VLOOKUP(A837,'Water Data'!G$2:O$9999,9,FALSE))</f>
        <v>0</v>
      </c>
      <c r="M837" s="3" t="e">
        <f>IF(A837="NA","",VLOOKUP(A837,Nutrients!A$2:L$9999,8,FALSE))</f>
        <v>#N/A</v>
      </c>
      <c r="N837" s="3" t="e">
        <f>IF(A837="NA","",VLOOKUP(A837,Nutrients!A$2:L$9999,9,FALSE))</f>
        <v>#N/A</v>
      </c>
      <c r="O837" s="3" t="e">
        <f>IF(A837="NA","",VLOOKUP(A837,Nutrients!A$2:L$9999,10,FALSE))</f>
        <v>#N/A</v>
      </c>
      <c r="P837" s="3" t="e">
        <f>IF(A837="NA","",VLOOKUP(A837,Nutrients!A$2:L$9999,11,FALSE))</f>
        <v>#N/A</v>
      </c>
      <c r="Q837" s="21" t="e">
        <f>IF(A837="NA","",VLOOKUP(A837,Nutrients!A$2:L$9999,12,FALSE))</f>
        <v>#N/A</v>
      </c>
      <c r="R837" s="26">
        <f>IF(A837="NA","",VLOOKUP(A837,Chla!A$2:O$9999,15,FALSE))</f>
        <v>31.650275000000001</v>
      </c>
      <c r="S837" s="3">
        <f>IF(A837="NA","",VLOOKUP(A837,TSS!A$2:L$9999,12,FALSE))</f>
        <v>12</v>
      </c>
      <c r="T837" s="21" t="e">
        <f>IF(A837="NA","",VLOOKUP(A837,PCN!A$2:Q$9999,11,FALSE))</f>
        <v>#N/A</v>
      </c>
      <c r="U837" s="21" t="e">
        <f>IF(A837="NA","",VLOOKUP(A837,PCN!A$2:Q$9999,12,FALSE))</f>
        <v>#N/A</v>
      </c>
      <c r="V837" s="21" t="e">
        <f>IF(A837="NA","",VLOOKUP(A837,PCN!A$2:Q$9999,14,FALSE))</f>
        <v>#N/A</v>
      </c>
      <c r="W837" s="21" t="e">
        <f>IF(A837="NA","",VLOOKUP(A837,PCN!A$2:Q$9999,15,FALSE))</f>
        <v>#N/A</v>
      </c>
      <c r="X837" s="21" t="e">
        <f>IF(A837="NA","",VLOOKUP(A837,TN_DOC!A$2:I$9999,8,FALSE))</f>
        <v>#N/A</v>
      </c>
      <c r="Y837" s="21" t="e">
        <f>IF(A837="NA","",VLOOKUP(A837,TN_DOC!A$2:I$9999,9,FALSE))</f>
        <v>#N/A</v>
      </c>
      <c r="Z837" s="3"/>
    </row>
    <row r="838" spans="1:26" x14ac:dyDescent="0.2">
      <c r="A838" s="3">
        <v>14214</v>
      </c>
      <c r="B838" s="10" t="str">
        <f>IF(A838="NA","",VLOOKUP(A838,'QAQC ID Reference Page'!A$2:G$10999,2,FALSE))</f>
        <v>OBS0922</v>
      </c>
      <c r="C838" s="20">
        <f>IF(A838="NA","",VLOOKUP(A838,'QAQC ID Reference Page'!A$2:G$10999,3,FALSE))</f>
        <v>44818</v>
      </c>
      <c r="D838" s="12">
        <f>IF(A838="NA","",VLOOKUP(A838,'QAQC ID Reference Page'!A$2:G$10999,4,FALSE))</f>
        <v>0.45833333333333331</v>
      </c>
      <c r="E838" s="3">
        <f>IF(A838="NA","",VLOOKUP(A838,'QAQC ID Reference Page'!A$2:G$10999,5,FALSE))</f>
        <v>1020</v>
      </c>
      <c r="F838" s="3" t="str">
        <f>IF(A838="NA","",VLOOKUP(A838,'QAQC ID Reference Page'!A$2:G$10999,6,FALSE))</f>
        <v>MR</v>
      </c>
      <c r="G838" s="3" t="str">
        <f>IF(A838="NA","",VLOOKUP(A838,'QAQC ID Reference Page'!A$2:G$10999,7,FALSE))</f>
        <v>B</v>
      </c>
      <c r="H838" s="21">
        <f>IF(A838="NA","",VLOOKUP(A838,'Water Data'!G$2:O$9999,2,FALSE))</f>
        <v>3.9</v>
      </c>
      <c r="I838" s="21">
        <f>IF(A838="NA","",VLOOKUP(A838,'Water Data'!G$2:O$9999,3,FALSE))</f>
        <v>28.7</v>
      </c>
      <c r="J838" s="3">
        <f>IF(A838="NA","",VLOOKUP(A838,'Water Data'!G$2:O$9999,4,FALSE))</f>
        <v>11.7</v>
      </c>
      <c r="K838" s="3">
        <f>IF(A838="NA","",VLOOKUP(A838,'Water Data'!G$2:O$9999,6,FALSE))</f>
        <v>7.71</v>
      </c>
      <c r="L838" s="3">
        <f>IF(A838="NA","",VLOOKUP(A838,'Water Data'!G$2:O$9999,9,FALSE))</f>
        <v>0</v>
      </c>
      <c r="M838" s="3" t="e">
        <f>IF(A838="NA","",VLOOKUP(A838,Nutrients!A$2:L$9999,8,FALSE))</f>
        <v>#N/A</v>
      </c>
      <c r="N838" s="3" t="e">
        <f>IF(A838="NA","",VLOOKUP(A838,Nutrients!A$2:L$9999,9,FALSE))</f>
        <v>#N/A</v>
      </c>
      <c r="O838" s="3" t="e">
        <f>IF(A838="NA","",VLOOKUP(A838,Nutrients!A$2:L$9999,10,FALSE))</f>
        <v>#N/A</v>
      </c>
      <c r="P838" s="3" t="e">
        <f>IF(A838="NA","",VLOOKUP(A838,Nutrients!A$2:L$9999,11,FALSE))</f>
        <v>#N/A</v>
      </c>
      <c r="Q838" s="21" t="e">
        <f>IF(A838="NA","",VLOOKUP(A838,Nutrients!A$2:L$9999,12,FALSE))</f>
        <v>#N/A</v>
      </c>
      <c r="R838" s="26">
        <f>IF(A838="NA","",VLOOKUP(A838,Chla!A$2:O$9999,15,FALSE))</f>
        <v>5.5435719999999993</v>
      </c>
      <c r="S838" s="3">
        <f>IF(A838="NA","",VLOOKUP(A838,TSS!A$2:L$9999,12,FALSE))</f>
        <v>12</v>
      </c>
      <c r="T838" s="21" t="e">
        <f>IF(A838="NA","",VLOOKUP(A838,PCN!A$2:Q$9999,11,FALSE))</f>
        <v>#N/A</v>
      </c>
      <c r="U838" s="21" t="e">
        <f>IF(A838="NA","",VLOOKUP(A838,PCN!A$2:Q$9999,12,FALSE))</f>
        <v>#N/A</v>
      </c>
      <c r="V838" s="21" t="e">
        <f>IF(A838="NA","",VLOOKUP(A838,PCN!A$2:Q$9999,14,FALSE))</f>
        <v>#N/A</v>
      </c>
      <c r="W838" s="21" t="e">
        <f>IF(A838="NA","",VLOOKUP(A838,PCN!A$2:Q$9999,15,FALSE))</f>
        <v>#N/A</v>
      </c>
      <c r="X838" s="21" t="e">
        <f>IF(A838="NA","",VLOOKUP(A838,TN_DOC!A$2:I$9999,8,FALSE))</f>
        <v>#N/A</v>
      </c>
      <c r="Y838" s="21" t="e">
        <f>IF(A838="NA","",VLOOKUP(A838,TN_DOC!A$2:I$9999,9,FALSE))</f>
        <v>#N/A</v>
      </c>
      <c r="Z838" s="3"/>
    </row>
    <row r="839" spans="1:26" x14ac:dyDescent="0.2">
      <c r="A839" s="3">
        <v>14215</v>
      </c>
      <c r="B839" s="10" t="str">
        <f>IF(A839="NA","",VLOOKUP(A839,'QAQC ID Reference Page'!A$2:G$10999,2,FALSE))</f>
        <v>OBS0922</v>
      </c>
      <c r="C839" s="20">
        <f>IF(A839="NA","",VLOOKUP(A839,'QAQC ID Reference Page'!A$2:G$10999,3,FALSE))</f>
        <v>44818</v>
      </c>
      <c r="D839" s="12">
        <f>IF(A839="NA","",VLOOKUP(A839,'QAQC ID Reference Page'!A$2:G$10999,4,FALSE))</f>
        <v>0.48055555555555557</v>
      </c>
      <c r="E839" s="3">
        <f>IF(A839="NA","",VLOOKUP(A839,'QAQC ID Reference Page'!A$2:G$10999,5,FALSE))</f>
        <v>1010</v>
      </c>
      <c r="F839" s="3" t="str">
        <f>IF(A839="NA","",VLOOKUP(A839,'QAQC ID Reference Page'!A$2:G$10999,6,FALSE))</f>
        <v>I7C</v>
      </c>
      <c r="G839" s="3" t="str">
        <f>IF(A839="NA","",VLOOKUP(A839,'QAQC ID Reference Page'!A$2:G$10999,7,FALSE))</f>
        <v>B</v>
      </c>
      <c r="H839" s="21">
        <f>IF(A839="NA","",VLOOKUP(A839,'Water Data'!G$2:O$9999,2,FALSE))</f>
        <v>3.85</v>
      </c>
      <c r="I839" s="21">
        <f>IF(A839="NA","",VLOOKUP(A839,'Water Data'!G$2:O$9999,3,FALSE))</f>
        <v>29.2</v>
      </c>
      <c r="J839" s="3">
        <f>IF(A839="NA","",VLOOKUP(A839,'Water Data'!G$2:O$9999,4,FALSE))</f>
        <v>22.25</v>
      </c>
      <c r="K839" s="3">
        <f>IF(A839="NA","",VLOOKUP(A839,'Water Data'!G$2:O$9999,6,FALSE))</f>
        <v>7.9</v>
      </c>
      <c r="L839" s="3">
        <f>IF(A839="NA","",VLOOKUP(A839,'Water Data'!G$2:O$9999,9,FALSE))</f>
        <v>0</v>
      </c>
      <c r="M839" s="3" t="e">
        <f>IF(A839="NA","",VLOOKUP(A839,Nutrients!A$2:L$9999,8,FALSE))</f>
        <v>#N/A</v>
      </c>
      <c r="N839" s="3" t="e">
        <f>IF(A839="NA","",VLOOKUP(A839,Nutrients!A$2:L$9999,9,FALSE))</f>
        <v>#N/A</v>
      </c>
      <c r="O839" s="3" t="e">
        <f>IF(A839="NA","",VLOOKUP(A839,Nutrients!A$2:L$9999,10,FALSE))</f>
        <v>#N/A</v>
      </c>
      <c r="P839" s="3" t="e">
        <f>IF(A839="NA","",VLOOKUP(A839,Nutrients!A$2:L$9999,11,FALSE))</f>
        <v>#N/A</v>
      </c>
      <c r="Q839" s="21" t="e">
        <f>IF(A839="NA","",VLOOKUP(A839,Nutrients!A$2:L$9999,12,FALSE))</f>
        <v>#N/A</v>
      </c>
      <c r="R839" s="26">
        <f>IF(A839="NA","",VLOOKUP(A839,Chla!A$2:O$9999,15,FALSE))</f>
        <v>8.504016</v>
      </c>
      <c r="S839" s="3">
        <f>IF(A839="NA","",VLOOKUP(A839,TSS!A$2:L$9999,12,FALSE))</f>
        <v>12</v>
      </c>
      <c r="T839" s="21" t="e">
        <f>IF(A839="NA","",VLOOKUP(A839,PCN!A$2:Q$9999,11,FALSE))</f>
        <v>#N/A</v>
      </c>
      <c r="U839" s="21" t="e">
        <f>IF(A839="NA","",VLOOKUP(A839,PCN!A$2:Q$9999,12,FALSE))</f>
        <v>#N/A</v>
      </c>
      <c r="V839" s="21" t="e">
        <f>IF(A839="NA","",VLOOKUP(A839,PCN!A$2:Q$9999,14,FALSE))</f>
        <v>#N/A</v>
      </c>
      <c r="W839" s="21" t="e">
        <f>IF(A839="NA","",VLOOKUP(A839,PCN!A$2:Q$9999,15,FALSE))</f>
        <v>#N/A</v>
      </c>
      <c r="X839" s="21" t="e">
        <f>IF(A839="NA","",VLOOKUP(A839,TN_DOC!A$2:I$9999,8,FALSE))</f>
        <v>#N/A</v>
      </c>
      <c r="Y839" s="21" t="e">
        <f>IF(A839="NA","",VLOOKUP(A839,TN_DOC!A$2:I$9999,9,FALSE))</f>
        <v>#N/A</v>
      </c>
      <c r="Z839" s="3"/>
    </row>
    <row r="840" spans="1:26" x14ac:dyDescent="0.2">
      <c r="A840" s="3">
        <v>14216</v>
      </c>
      <c r="B840" s="10" t="str">
        <f>IF(A840="NA","",VLOOKUP(A840,'QAQC ID Reference Page'!A$2:G$10999,2,FALSE))</f>
        <v>OBS0922</v>
      </c>
      <c r="C840" s="20">
        <f>IF(A840="NA","",VLOOKUP(A840,'QAQC ID Reference Page'!A$2:G$10999,3,FALSE))</f>
        <v>44818</v>
      </c>
      <c r="D840" s="12">
        <f>IF(A840="NA","",VLOOKUP(A840,'QAQC ID Reference Page'!A$2:G$10999,4,FALSE))</f>
        <v>0.42083333333333334</v>
      </c>
      <c r="E840" s="3">
        <f>IF(A840="NA","",VLOOKUP(A840,'QAQC ID Reference Page'!A$2:G$10999,5,FALSE))</f>
        <v>1006</v>
      </c>
      <c r="F840" s="3" t="str">
        <f>IF(A840="NA","",VLOOKUP(A840,'QAQC ID Reference Page'!A$2:G$10999,6,FALSE))</f>
        <v>BR</v>
      </c>
      <c r="G840" s="3" t="str">
        <f>IF(A840="NA","",VLOOKUP(A840,'QAQC ID Reference Page'!A$2:G$10999,7,FALSE))</f>
        <v>S</v>
      </c>
      <c r="H840" s="21">
        <f>IF(A840="NA","",VLOOKUP(A840,'Water Data'!G$2:O$9999,2,FALSE))</f>
        <v>6.26</v>
      </c>
      <c r="I840" s="21">
        <f>IF(A840="NA","",VLOOKUP(A840,'Water Data'!G$2:O$9999,3,FALSE))</f>
        <v>28.1</v>
      </c>
      <c r="J840" s="3">
        <f>IF(A840="NA","",VLOOKUP(A840,'Water Data'!G$2:O$9999,4,FALSE))</f>
        <v>0.09</v>
      </c>
      <c r="K840" s="3">
        <f>IF(A840="NA","",VLOOKUP(A840,'Water Data'!G$2:O$9999,6,FALSE))</f>
        <v>7.52</v>
      </c>
      <c r="L840" s="3">
        <f>IF(A840="NA","",VLOOKUP(A840,'Water Data'!G$2:O$9999,9,FALSE))</f>
        <v>0</v>
      </c>
      <c r="M840" s="3" t="e">
        <f>IF(A840="NA","",VLOOKUP(A840,Nutrients!A$2:L$9999,8,FALSE))</f>
        <v>#N/A</v>
      </c>
      <c r="N840" s="3" t="e">
        <f>IF(A840="NA","",VLOOKUP(A840,Nutrients!A$2:L$9999,9,FALSE))</f>
        <v>#N/A</v>
      </c>
      <c r="O840" s="3" t="e">
        <f>IF(A840="NA","",VLOOKUP(A840,Nutrients!A$2:L$9999,10,FALSE))</f>
        <v>#N/A</v>
      </c>
      <c r="P840" s="3" t="e">
        <f>IF(A840="NA","",VLOOKUP(A840,Nutrients!A$2:L$9999,11,FALSE))</f>
        <v>#N/A</v>
      </c>
      <c r="Q840" s="21" t="e">
        <f>IF(A840="NA","",VLOOKUP(A840,Nutrients!A$2:L$9999,12,FALSE))</f>
        <v>#N/A</v>
      </c>
      <c r="R840" s="26">
        <f>IF(A840="NA","",VLOOKUP(A840,Chla!A$2:O$9999,15,FALSE))</f>
        <v>19.376539999999999</v>
      </c>
      <c r="S840" s="3">
        <f>IF(A840="NA","",VLOOKUP(A840,TSS!A$2:L$9999,12,FALSE))</f>
        <v>8</v>
      </c>
      <c r="T840" s="21" t="e">
        <f>IF(A840="NA","",VLOOKUP(A840,PCN!A$2:Q$9999,11,FALSE))</f>
        <v>#N/A</v>
      </c>
      <c r="U840" s="21" t="e">
        <f>IF(A840="NA","",VLOOKUP(A840,PCN!A$2:Q$9999,12,FALSE))</f>
        <v>#N/A</v>
      </c>
      <c r="V840" s="21" t="e">
        <f>IF(A840="NA","",VLOOKUP(A840,PCN!A$2:Q$9999,14,FALSE))</f>
        <v>#N/A</v>
      </c>
      <c r="W840" s="21" t="e">
        <f>IF(A840="NA","",VLOOKUP(A840,PCN!A$2:Q$9999,15,FALSE))</f>
        <v>#N/A</v>
      </c>
      <c r="X840" s="21" t="e">
        <f>IF(A840="NA","",VLOOKUP(A840,TN_DOC!A$2:I$9999,8,FALSE))</f>
        <v>#N/A</v>
      </c>
      <c r="Y840" s="21" t="e">
        <f>IF(A840="NA","",VLOOKUP(A840,TN_DOC!A$2:I$9999,9,FALSE))</f>
        <v>#N/A</v>
      </c>
      <c r="Z840" s="3"/>
    </row>
    <row r="841" spans="1:26" x14ac:dyDescent="0.2">
      <c r="A841" s="3">
        <v>14217</v>
      </c>
      <c r="B841" s="10" t="str">
        <f>IF(A841="NA","",VLOOKUP(A841,'QAQC ID Reference Page'!A$2:G$10999,2,FALSE))</f>
        <v>OBS0922</v>
      </c>
      <c r="C841" s="20">
        <f>IF(A841="NA","",VLOOKUP(A841,'QAQC ID Reference Page'!A$2:G$10999,3,FALSE))</f>
        <v>44818</v>
      </c>
      <c r="D841" s="12">
        <f>IF(A841="NA","",VLOOKUP(A841,'QAQC ID Reference Page'!A$2:G$10999,4,FALSE))</f>
        <v>0.48055555555555557</v>
      </c>
      <c r="E841" s="3">
        <f>IF(A841="NA","",VLOOKUP(A841,'QAQC ID Reference Page'!A$2:G$10999,5,FALSE))</f>
        <v>1005</v>
      </c>
      <c r="F841" s="3" t="str">
        <f>IF(A841="NA","",VLOOKUP(A841,'QAQC ID Reference Page'!A$2:G$10999,6,FALSE))</f>
        <v>I7C</v>
      </c>
      <c r="G841" s="3" t="str">
        <f>IF(A841="NA","",VLOOKUP(A841,'QAQC ID Reference Page'!A$2:G$10999,7,FALSE))</f>
        <v>S</v>
      </c>
      <c r="H841" s="21">
        <f>IF(A841="NA","",VLOOKUP(A841,'Water Data'!G$2:O$9999,2,FALSE))</f>
        <v>5.98</v>
      </c>
      <c r="I841" s="21">
        <f>IF(A841="NA","",VLOOKUP(A841,'Water Data'!G$2:O$9999,3,FALSE))</f>
        <v>28.5</v>
      </c>
      <c r="J841" s="3">
        <f>IF(A841="NA","",VLOOKUP(A841,'Water Data'!G$2:O$9999,4,FALSE))</f>
        <v>8.67</v>
      </c>
      <c r="K841" s="3">
        <f>IF(A841="NA","",VLOOKUP(A841,'Water Data'!G$2:O$9999,6,FALSE))</f>
        <v>7.9</v>
      </c>
      <c r="L841" s="3">
        <f>IF(A841="NA","",VLOOKUP(A841,'Water Data'!G$2:O$9999,9,FALSE))</f>
        <v>0</v>
      </c>
      <c r="M841" s="3" t="e">
        <f>IF(A841="NA","",VLOOKUP(A841,Nutrients!A$2:L$9999,8,FALSE))</f>
        <v>#N/A</v>
      </c>
      <c r="N841" s="3" t="e">
        <f>IF(A841="NA","",VLOOKUP(A841,Nutrients!A$2:L$9999,9,FALSE))</f>
        <v>#N/A</v>
      </c>
      <c r="O841" s="3" t="e">
        <f>IF(A841="NA","",VLOOKUP(A841,Nutrients!A$2:L$9999,10,FALSE))</f>
        <v>#N/A</v>
      </c>
      <c r="P841" s="3" t="e">
        <f>IF(A841="NA","",VLOOKUP(A841,Nutrients!A$2:L$9999,11,FALSE))</f>
        <v>#N/A</v>
      </c>
      <c r="Q841" s="21" t="e">
        <f>IF(A841="NA","",VLOOKUP(A841,Nutrients!A$2:L$9999,12,FALSE))</f>
        <v>#N/A</v>
      </c>
      <c r="R841" s="26">
        <f>IF(A841="NA","",VLOOKUP(A841,Chla!A$2:O$9999,15,FALSE))</f>
        <v>11.801456000000002</v>
      </c>
      <c r="S841" s="3">
        <f>IF(A841="NA","",VLOOKUP(A841,TSS!A$2:L$9999,12,FALSE))</f>
        <v>4</v>
      </c>
      <c r="T841" s="21" t="e">
        <f>IF(A841="NA","",VLOOKUP(A841,PCN!A$2:Q$9999,11,FALSE))</f>
        <v>#N/A</v>
      </c>
      <c r="U841" s="21" t="e">
        <f>IF(A841="NA","",VLOOKUP(A841,PCN!A$2:Q$9999,12,FALSE))</f>
        <v>#N/A</v>
      </c>
      <c r="V841" s="21" t="e">
        <f>IF(A841="NA","",VLOOKUP(A841,PCN!A$2:Q$9999,14,FALSE))</f>
        <v>#N/A</v>
      </c>
      <c r="W841" s="21" t="e">
        <f>IF(A841="NA","",VLOOKUP(A841,PCN!A$2:Q$9999,15,FALSE))</f>
        <v>#N/A</v>
      </c>
      <c r="X841" s="21" t="e">
        <f>IF(A841="NA","",VLOOKUP(A841,TN_DOC!A$2:I$9999,8,FALSE))</f>
        <v>#N/A</v>
      </c>
      <c r="Y841" s="21" t="e">
        <f>IF(A841="NA","",VLOOKUP(A841,TN_DOC!A$2:I$9999,9,FALSE))</f>
        <v>#N/A</v>
      </c>
      <c r="Z841" s="3"/>
    </row>
    <row r="842" spans="1:26" x14ac:dyDescent="0.2">
      <c r="A842" s="3">
        <v>14218</v>
      </c>
      <c r="B842" s="10" t="str">
        <f>IF(A842="NA","",VLOOKUP(A842,'QAQC ID Reference Page'!A$2:G$10999,2,FALSE))</f>
        <v>OBS0922</v>
      </c>
      <c r="C842" s="20">
        <f>IF(A842="NA","",VLOOKUP(A842,'QAQC ID Reference Page'!A$2:G$10999,3,FALSE))</f>
        <v>44818</v>
      </c>
      <c r="D842" s="12">
        <f>IF(A842="NA","",VLOOKUP(A842,'QAQC ID Reference Page'!A$2:G$10999,4,FALSE))</f>
        <v>0.50624999999999998</v>
      </c>
      <c r="E842" s="3">
        <f>IF(A842="NA","",VLOOKUP(A842,'QAQC ID Reference Page'!A$2:G$10999,5,FALSE))</f>
        <v>1027</v>
      </c>
      <c r="F842" s="3" t="str">
        <f>IF(A842="NA","",VLOOKUP(A842,'QAQC ID Reference Page'!A$2:G$10999,6,FALSE))</f>
        <v>DR</v>
      </c>
      <c r="G842" s="3" t="str">
        <f>IF(A842="NA","",VLOOKUP(A842,'QAQC ID Reference Page'!A$2:G$10999,7,FALSE))</f>
        <v>S</v>
      </c>
      <c r="H842" s="21">
        <f>IF(A842="NA","",VLOOKUP(A842,'Water Data'!G$2:O$9999,2,FALSE))</f>
        <v>7.28</v>
      </c>
      <c r="I842" s="21">
        <f>IF(A842="NA","",VLOOKUP(A842,'Water Data'!G$2:O$9999,3,FALSE))</f>
        <v>27.9</v>
      </c>
      <c r="J842" s="3">
        <f>IF(A842="NA","",VLOOKUP(A842,'Water Data'!G$2:O$9999,4,FALSE))</f>
        <v>4.51</v>
      </c>
      <c r="K842" s="3">
        <f>IF(A842="NA","",VLOOKUP(A842,'Water Data'!G$2:O$9999,6,FALSE))</f>
        <v>7.65</v>
      </c>
      <c r="L842" s="3">
        <f>IF(A842="NA","",VLOOKUP(A842,'Water Data'!G$2:O$9999,9,FALSE))</f>
        <v>0</v>
      </c>
      <c r="M842" s="3" t="e">
        <f>IF(A842="NA","",VLOOKUP(A842,Nutrients!A$2:L$9999,8,FALSE))</f>
        <v>#N/A</v>
      </c>
      <c r="N842" s="3" t="e">
        <f>IF(A842="NA","",VLOOKUP(A842,Nutrients!A$2:L$9999,9,FALSE))</f>
        <v>#N/A</v>
      </c>
      <c r="O842" s="3" t="e">
        <f>IF(A842="NA","",VLOOKUP(A842,Nutrients!A$2:L$9999,10,FALSE))</f>
        <v>#N/A</v>
      </c>
      <c r="P842" s="3" t="e">
        <f>IF(A842="NA","",VLOOKUP(A842,Nutrients!A$2:L$9999,11,FALSE))</f>
        <v>#N/A</v>
      </c>
      <c r="Q842" s="21" t="e">
        <f>IF(A842="NA","",VLOOKUP(A842,Nutrients!A$2:L$9999,12,FALSE))</f>
        <v>#N/A</v>
      </c>
      <c r="R842" s="26">
        <f>IF(A842="NA","",VLOOKUP(A842,Chla!A$2:O$9999,15,FALSE))</f>
        <v>29.530434782608694</v>
      </c>
      <c r="S842" s="3">
        <f>IF(A842="NA","",VLOOKUP(A842,TSS!A$2:L$9999,12,FALSE))</f>
        <v>8</v>
      </c>
      <c r="T842" s="21" t="e">
        <f>IF(A842="NA","",VLOOKUP(A842,PCN!A$2:Q$9999,11,FALSE))</f>
        <v>#N/A</v>
      </c>
      <c r="U842" s="21" t="e">
        <f>IF(A842="NA","",VLOOKUP(A842,PCN!A$2:Q$9999,12,FALSE))</f>
        <v>#N/A</v>
      </c>
      <c r="V842" s="21" t="e">
        <f>IF(A842="NA","",VLOOKUP(A842,PCN!A$2:Q$9999,14,FALSE))</f>
        <v>#N/A</v>
      </c>
      <c r="W842" s="21" t="e">
        <f>IF(A842="NA","",VLOOKUP(A842,PCN!A$2:Q$9999,15,FALSE))</f>
        <v>#N/A</v>
      </c>
      <c r="X842" s="21" t="e">
        <f>IF(A842="NA","",VLOOKUP(A842,TN_DOC!A$2:I$9999,8,FALSE))</f>
        <v>#N/A</v>
      </c>
      <c r="Y842" s="21" t="e">
        <f>IF(A842="NA","",VLOOKUP(A842,TN_DOC!A$2:I$9999,9,FALSE))</f>
        <v>#N/A</v>
      </c>
      <c r="Z842" s="3"/>
    </row>
    <row r="843" spans="1:26" x14ac:dyDescent="0.2">
      <c r="A843" s="3">
        <v>14219</v>
      </c>
      <c r="B843" s="10" t="str">
        <f>IF(A843="NA","",VLOOKUP(A843,'QAQC ID Reference Page'!A$2:G$10999,2,FALSE))</f>
        <v>OBS0922</v>
      </c>
      <c r="C843" s="20">
        <f>IF(A843="NA","",VLOOKUP(A843,'QAQC ID Reference Page'!A$2:G$10999,3,FALSE))</f>
        <v>44818</v>
      </c>
      <c r="D843" s="12">
        <f>IF(A843="NA","",VLOOKUP(A843,'QAQC ID Reference Page'!A$2:G$10999,4,FALSE))</f>
        <v>0.44861111111111113</v>
      </c>
      <c r="E843" s="3">
        <f>IF(A843="NA","",VLOOKUP(A843,'QAQC ID Reference Page'!A$2:G$10999,5,FALSE))</f>
        <v>1021</v>
      </c>
      <c r="F843" s="3" t="str">
        <f>IF(A843="NA","",VLOOKUP(A843,'QAQC ID Reference Page'!A$2:G$10999,6,FALSE))</f>
        <v>TR</v>
      </c>
      <c r="G843" s="3" t="str">
        <f>IF(A843="NA","",VLOOKUP(A843,'QAQC ID Reference Page'!A$2:G$10999,7,FALSE))</f>
        <v>S</v>
      </c>
      <c r="H843" s="21">
        <f>IF(A843="NA","",VLOOKUP(A843,'Water Data'!G$2:O$9999,2,FALSE))</f>
        <v>6.25</v>
      </c>
      <c r="I843" s="21">
        <f>IF(A843="NA","",VLOOKUP(A843,'Water Data'!G$2:O$9999,3,FALSE))</f>
        <v>28.1</v>
      </c>
      <c r="J843" s="3">
        <f>IF(A843="NA","",VLOOKUP(A843,'Water Data'!G$2:O$9999,4,FALSE))</f>
        <v>0.52</v>
      </c>
      <c r="K843" s="3">
        <f>IF(A843="NA","",VLOOKUP(A843,'Water Data'!G$2:O$9999,6,FALSE))</f>
        <v>7.47</v>
      </c>
      <c r="L843" s="3">
        <f>IF(A843="NA","",VLOOKUP(A843,'Water Data'!G$2:O$9999,9,FALSE))</f>
        <v>0</v>
      </c>
      <c r="M843" s="3" t="e">
        <f>IF(A843="NA","",VLOOKUP(A843,Nutrients!A$2:L$9999,8,FALSE))</f>
        <v>#N/A</v>
      </c>
      <c r="N843" s="3" t="e">
        <f>IF(A843="NA","",VLOOKUP(A843,Nutrients!A$2:L$9999,9,FALSE))</f>
        <v>#N/A</v>
      </c>
      <c r="O843" s="3" t="e">
        <f>IF(A843="NA","",VLOOKUP(A843,Nutrients!A$2:L$9999,10,FALSE))</f>
        <v>#N/A</v>
      </c>
      <c r="P843" s="3" t="e">
        <f>IF(A843="NA","",VLOOKUP(A843,Nutrients!A$2:L$9999,11,FALSE))</f>
        <v>#N/A</v>
      </c>
      <c r="Q843" s="21" t="e">
        <f>IF(A843="NA","",VLOOKUP(A843,Nutrients!A$2:L$9999,12,FALSE))</f>
        <v>#N/A</v>
      </c>
      <c r="R843" s="26">
        <f>IF(A843="NA","",VLOOKUP(A843,Chla!A$2:O$9999,15,FALSE))</f>
        <v>15.671655999999999</v>
      </c>
      <c r="S843" s="3">
        <f>IF(A843="NA","",VLOOKUP(A843,TSS!A$2:L$9999,12,FALSE))</f>
        <v>4</v>
      </c>
      <c r="T843" s="21" t="e">
        <f>IF(A843="NA","",VLOOKUP(A843,PCN!A$2:Q$9999,11,FALSE))</f>
        <v>#N/A</v>
      </c>
      <c r="U843" s="21" t="e">
        <f>IF(A843="NA","",VLOOKUP(A843,PCN!A$2:Q$9999,12,FALSE))</f>
        <v>#N/A</v>
      </c>
      <c r="V843" s="21" t="e">
        <f>IF(A843="NA","",VLOOKUP(A843,PCN!A$2:Q$9999,14,FALSE))</f>
        <v>#N/A</v>
      </c>
      <c r="W843" s="21" t="e">
        <f>IF(A843="NA","",VLOOKUP(A843,PCN!A$2:Q$9999,15,FALSE))</f>
        <v>#N/A</v>
      </c>
      <c r="X843" s="21" t="e">
        <f>IF(A843="NA","",VLOOKUP(A843,TN_DOC!A$2:I$9999,8,FALSE))</f>
        <v>#N/A</v>
      </c>
      <c r="Y843" s="21" t="e">
        <f>IF(A843="NA","",VLOOKUP(A843,TN_DOC!A$2:I$9999,9,FALSE))</f>
        <v>#N/A</v>
      </c>
      <c r="Z843" s="3"/>
    </row>
    <row r="844" spans="1:26" x14ac:dyDescent="0.2">
      <c r="A844" s="3">
        <v>14220</v>
      </c>
      <c r="B844" s="10" t="str">
        <f>IF(A844="NA","",VLOOKUP(A844,'QAQC ID Reference Page'!A$2:G$10999,2,FALSE))</f>
        <v>OBS0922</v>
      </c>
      <c r="C844" s="20">
        <f>IF(A844="NA","",VLOOKUP(A844,'QAQC ID Reference Page'!A$2:G$10999,3,FALSE))</f>
        <v>44819</v>
      </c>
      <c r="D844" s="12">
        <f>IF(A844="NA","",VLOOKUP(A844,'QAQC ID Reference Page'!A$2:G$10999,4,FALSE))</f>
        <v>0.5229166666666667</v>
      </c>
      <c r="E844" s="3">
        <f>IF(A844="NA","",VLOOKUP(A844,'QAQC ID Reference Page'!A$2:G$10999,5,FALSE))</f>
        <v>1028</v>
      </c>
      <c r="F844" s="3" t="str">
        <f>IF(A844="NA","",VLOOKUP(A844,'QAQC ID Reference Page'!A$2:G$10999,6,FALSE))</f>
        <v>BLB</v>
      </c>
      <c r="G844" s="3" t="str">
        <f>IF(A844="NA","",VLOOKUP(A844,'QAQC ID Reference Page'!A$2:G$10999,7,FALSE))</f>
        <v>S</v>
      </c>
      <c r="H844" s="21">
        <f>IF(A844="NA","",VLOOKUP(A844,'Water Data'!G$2:O$9999,2,FALSE))</f>
        <v>7.29</v>
      </c>
      <c r="I844" s="21">
        <f>IF(A844="NA","",VLOOKUP(A844,'Water Data'!G$2:O$9999,3,FALSE))</f>
        <v>27.6</v>
      </c>
      <c r="J844" s="3">
        <f>IF(A844="NA","",VLOOKUP(A844,'Water Data'!G$2:O$9999,4,FALSE))</f>
        <v>19.63</v>
      </c>
      <c r="K844" s="3">
        <f>IF(A844="NA","",VLOOKUP(A844,'Water Data'!G$2:O$9999,6,FALSE))</f>
        <v>8.14</v>
      </c>
      <c r="L844" s="3">
        <f>IF(A844="NA","",VLOOKUP(A844,'Water Data'!G$2:O$9999,9,FALSE))</f>
        <v>0</v>
      </c>
      <c r="M844" s="3" t="e">
        <f>IF(A844="NA","",VLOOKUP(A844,Nutrients!A$2:L$9999,8,FALSE))</f>
        <v>#N/A</v>
      </c>
      <c r="N844" s="3" t="e">
        <f>IF(A844="NA","",VLOOKUP(A844,Nutrients!A$2:L$9999,9,FALSE))</f>
        <v>#N/A</v>
      </c>
      <c r="O844" s="3" t="e">
        <f>IF(A844="NA","",VLOOKUP(A844,Nutrients!A$2:L$9999,10,FALSE))</f>
        <v>#N/A</v>
      </c>
      <c r="P844" s="3" t="e">
        <f>IF(A844="NA","",VLOOKUP(A844,Nutrients!A$2:L$9999,11,FALSE))</f>
        <v>#N/A</v>
      </c>
      <c r="Q844" s="21" t="e">
        <f>IF(A844="NA","",VLOOKUP(A844,Nutrients!A$2:L$9999,12,FALSE))</f>
        <v>#N/A</v>
      </c>
      <c r="R844" s="26">
        <f>IF(A844="NA","",VLOOKUP(A844,Chla!A$2:O$9999,15,FALSE))</f>
        <v>18.428003999999998</v>
      </c>
      <c r="S844" s="3">
        <f>IF(A844="NA","",VLOOKUP(A844,TSS!A$2:L$9999,12,FALSE))</f>
        <v>28</v>
      </c>
      <c r="T844" s="21" t="e">
        <f>IF(A844="NA","",VLOOKUP(A844,PCN!A$2:Q$9999,11,FALSE))</f>
        <v>#N/A</v>
      </c>
      <c r="U844" s="21" t="e">
        <f>IF(A844="NA","",VLOOKUP(A844,PCN!A$2:Q$9999,12,FALSE))</f>
        <v>#N/A</v>
      </c>
      <c r="V844" s="21" t="e">
        <f>IF(A844="NA","",VLOOKUP(A844,PCN!A$2:Q$9999,14,FALSE))</f>
        <v>#N/A</v>
      </c>
      <c r="W844" s="21" t="e">
        <f>IF(A844="NA","",VLOOKUP(A844,PCN!A$2:Q$9999,15,FALSE))</f>
        <v>#N/A</v>
      </c>
      <c r="X844" s="21" t="e">
        <f>IF(A844="NA","",VLOOKUP(A844,TN_DOC!A$2:I$9999,8,FALSE))</f>
        <v>#N/A</v>
      </c>
      <c r="Y844" s="21" t="e">
        <f>IF(A844="NA","",VLOOKUP(A844,TN_DOC!A$2:I$9999,9,FALSE))</f>
        <v>#N/A</v>
      </c>
      <c r="Z844" s="3"/>
    </row>
    <row r="845" spans="1:26" x14ac:dyDescent="0.2">
      <c r="A845" s="3">
        <v>14221</v>
      </c>
      <c r="B845" s="10" t="str">
        <f>IF(A845="NA","",VLOOKUP(A845,'QAQC ID Reference Page'!A$2:G$10999,2,FALSE))</f>
        <v>OBS0922</v>
      </c>
      <c r="C845" s="20">
        <f>IF(A845="NA","",VLOOKUP(A845,'QAQC ID Reference Page'!A$2:G$10999,3,FALSE))</f>
        <v>44819</v>
      </c>
      <c r="D845" s="12">
        <f>IF(A845="NA","",VLOOKUP(A845,'QAQC ID Reference Page'!A$2:G$10999,4,FALSE))</f>
        <v>0.60069444444444442</v>
      </c>
      <c r="E845" s="3">
        <f>IF(A845="NA","",VLOOKUP(A845,'QAQC ID Reference Page'!A$2:G$10999,5,FALSE))</f>
        <v>1027</v>
      </c>
      <c r="F845" s="3" t="str">
        <f>IF(A845="NA","",VLOOKUP(A845,'QAQC ID Reference Page'!A$2:G$10999,6,FALSE))</f>
        <v>B4</v>
      </c>
      <c r="G845" s="3" t="str">
        <f>IF(A845="NA","",VLOOKUP(A845,'QAQC ID Reference Page'!A$2:G$10999,7,FALSE))</f>
        <v>S</v>
      </c>
      <c r="H845" s="21">
        <f>IF(A845="NA","",VLOOKUP(A845,'Water Data'!G$2:O$9999,2,FALSE))</f>
        <v>7.72</v>
      </c>
      <c r="I845" s="21">
        <f>IF(A845="NA","",VLOOKUP(A845,'Water Data'!G$2:O$9999,3,FALSE))</f>
        <v>27.9</v>
      </c>
      <c r="J845" s="3">
        <f>IF(A845="NA","",VLOOKUP(A845,'Water Data'!G$2:O$9999,4,FALSE))</f>
        <v>14.31</v>
      </c>
      <c r="K845" s="3">
        <f>IF(A845="NA","",VLOOKUP(A845,'Water Data'!G$2:O$9999,6,FALSE))</f>
        <v>8.14</v>
      </c>
      <c r="L845" s="3">
        <f>IF(A845="NA","",VLOOKUP(A845,'Water Data'!G$2:O$9999,9,FALSE))</f>
        <v>0</v>
      </c>
      <c r="M845" s="3" t="e">
        <f>IF(A845="NA","",VLOOKUP(A845,Nutrients!A$2:L$9999,8,FALSE))</f>
        <v>#N/A</v>
      </c>
      <c r="N845" s="3" t="e">
        <f>IF(A845="NA","",VLOOKUP(A845,Nutrients!A$2:L$9999,9,FALSE))</f>
        <v>#N/A</v>
      </c>
      <c r="O845" s="3" t="e">
        <f>IF(A845="NA","",VLOOKUP(A845,Nutrients!A$2:L$9999,10,FALSE))</f>
        <v>#N/A</v>
      </c>
      <c r="P845" s="3" t="e">
        <f>IF(A845="NA","",VLOOKUP(A845,Nutrients!A$2:L$9999,11,FALSE))</f>
        <v>#N/A</v>
      </c>
      <c r="Q845" s="21" t="e">
        <f>IF(A845="NA","",VLOOKUP(A845,Nutrients!A$2:L$9999,12,FALSE))</f>
        <v>#N/A</v>
      </c>
      <c r="R845" s="26">
        <f>IF(A845="NA","",VLOOKUP(A845,Chla!A$2:O$9999,15,FALSE))</f>
        <v>14.790163999999999</v>
      </c>
      <c r="S845" s="3">
        <f>IF(A845="NA","",VLOOKUP(A845,TSS!A$2:L$9999,12,FALSE))</f>
        <v>20</v>
      </c>
      <c r="T845" s="21" t="e">
        <f>IF(A845="NA","",VLOOKUP(A845,PCN!A$2:Q$9999,11,FALSE))</f>
        <v>#N/A</v>
      </c>
      <c r="U845" s="21" t="e">
        <f>IF(A845="NA","",VLOOKUP(A845,PCN!A$2:Q$9999,12,FALSE))</f>
        <v>#N/A</v>
      </c>
      <c r="V845" s="21" t="e">
        <f>IF(A845="NA","",VLOOKUP(A845,PCN!A$2:Q$9999,14,FALSE))</f>
        <v>#N/A</v>
      </c>
      <c r="W845" s="21" t="e">
        <f>IF(A845="NA","",VLOOKUP(A845,PCN!A$2:Q$9999,15,FALSE))</f>
        <v>#N/A</v>
      </c>
      <c r="X845" s="21" t="e">
        <f>IF(A845="NA","",VLOOKUP(A845,TN_DOC!A$2:I$9999,8,FALSE))</f>
        <v>#N/A</v>
      </c>
      <c r="Y845" s="21" t="e">
        <f>IF(A845="NA","",VLOOKUP(A845,TN_DOC!A$2:I$9999,9,FALSE))</f>
        <v>#N/A</v>
      </c>
      <c r="Z845" s="3"/>
    </row>
    <row r="846" spans="1:26" x14ac:dyDescent="0.2">
      <c r="A846" s="3">
        <v>14222</v>
      </c>
      <c r="B846" s="10" t="str">
        <f>IF(A846="NA","",VLOOKUP(A846,'QAQC ID Reference Page'!A$2:G$10999,2,FALSE))</f>
        <v>OBS0922</v>
      </c>
      <c r="C846" s="20">
        <f>IF(A846="NA","",VLOOKUP(A846,'QAQC ID Reference Page'!A$2:G$10999,3,FALSE))</f>
        <v>44819</v>
      </c>
      <c r="D846" s="12">
        <f>IF(A846="NA","",VLOOKUP(A846,'QAQC ID Reference Page'!A$2:G$10999,4,FALSE))</f>
        <v>0.60069444444444442</v>
      </c>
      <c r="E846" s="3">
        <f>IF(A846="NA","",VLOOKUP(A846,'QAQC ID Reference Page'!A$2:G$10999,5,FALSE))</f>
        <v>1040</v>
      </c>
      <c r="F846" s="3" t="str">
        <f>IF(A846="NA","",VLOOKUP(A846,'QAQC ID Reference Page'!A$2:G$10999,6,FALSE))</f>
        <v>B4</v>
      </c>
      <c r="G846" s="3" t="str">
        <f>IF(A846="NA","",VLOOKUP(A846,'QAQC ID Reference Page'!A$2:G$10999,7,FALSE))</f>
        <v>B</v>
      </c>
      <c r="H846" s="21">
        <f>IF(A846="NA","",VLOOKUP(A846,'Water Data'!G$2:O$9999,2,FALSE))</f>
        <v>4.1900000000000004</v>
      </c>
      <c r="I846" s="21">
        <f>IF(A846="NA","",VLOOKUP(A846,'Water Data'!G$2:O$9999,3,FALSE))</f>
        <v>28.9</v>
      </c>
      <c r="J846" s="3">
        <f>IF(A846="NA","",VLOOKUP(A846,'Water Data'!G$2:O$9999,4,FALSE))</f>
        <v>24.81</v>
      </c>
      <c r="K846" s="3">
        <f>IF(A846="NA","",VLOOKUP(A846,'Water Data'!G$2:O$9999,6,FALSE))</f>
        <v>7.95</v>
      </c>
      <c r="L846" s="3">
        <f>IF(A846="NA","",VLOOKUP(A846,'Water Data'!G$2:O$9999,9,FALSE))</f>
        <v>0</v>
      </c>
      <c r="M846" s="3" t="e">
        <f>IF(A846="NA","",VLOOKUP(A846,Nutrients!A$2:L$9999,8,FALSE))</f>
        <v>#N/A</v>
      </c>
      <c r="N846" s="3" t="e">
        <f>IF(A846="NA","",VLOOKUP(A846,Nutrients!A$2:L$9999,9,FALSE))</f>
        <v>#N/A</v>
      </c>
      <c r="O846" s="3" t="e">
        <f>IF(A846="NA","",VLOOKUP(A846,Nutrients!A$2:L$9999,10,FALSE))</f>
        <v>#N/A</v>
      </c>
      <c r="P846" s="3" t="e">
        <f>IF(A846="NA","",VLOOKUP(A846,Nutrients!A$2:L$9999,11,FALSE))</f>
        <v>#N/A</v>
      </c>
      <c r="Q846" s="21" t="e">
        <f>IF(A846="NA","",VLOOKUP(A846,Nutrients!A$2:L$9999,12,FALSE))</f>
        <v>#N/A</v>
      </c>
      <c r="R846" s="26">
        <f>IF(A846="NA","",VLOOKUP(A846,Chla!A$2:O$9999,15,FALSE))</f>
        <v>12.443476</v>
      </c>
      <c r="S846" s="3">
        <f>IF(A846="NA","",VLOOKUP(A846,TSS!A$2:L$9999,12,FALSE))</f>
        <v>56</v>
      </c>
      <c r="T846" s="21" t="e">
        <f>IF(A846="NA","",VLOOKUP(A846,PCN!A$2:Q$9999,11,FALSE))</f>
        <v>#N/A</v>
      </c>
      <c r="U846" s="21" t="e">
        <f>IF(A846="NA","",VLOOKUP(A846,PCN!A$2:Q$9999,12,FALSE))</f>
        <v>#N/A</v>
      </c>
      <c r="V846" s="21" t="e">
        <f>IF(A846="NA","",VLOOKUP(A846,PCN!A$2:Q$9999,14,FALSE))</f>
        <v>#N/A</v>
      </c>
      <c r="W846" s="21" t="e">
        <f>IF(A846="NA","",VLOOKUP(A846,PCN!A$2:Q$9999,15,FALSE))</f>
        <v>#N/A</v>
      </c>
      <c r="X846" s="21" t="e">
        <f>IF(A846="NA","",VLOOKUP(A846,TN_DOC!A$2:I$9999,8,FALSE))</f>
        <v>#N/A</v>
      </c>
      <c r="Y846" s="21" t="e">
        <f>IF(A846="NA","",VLOOKUP(A846,TN_DOC!A$2:I$9999,9,FALSE))</f>
        <v>#N/A</v>
      </c>
      <c r="Z846" s="3"/>
    </row>
    <row r="847" spans="1:26" x14ac:dyDescent="0.2">
      <c r="A847" s="3">
        <v>14223</v>
      </c>
      <c r="B847" s="10" t="str">
        <f>IF(A847="NA","",VLOOKUP(A847,'QAQC ID Reference Page'!A$2:G$10999,2,FALSE))</f>
        <v>OBS0922</v>
      </c>
      <c r="C847" s="20">
        <f>IF(A847="NA","",VLOOKUP(A847,'QAQC ID Reference Page'!A$2:G$10999,3,FALSE))</f>
        <v>44819</v>
      </c>
      <c r="D847" s="12">
        <f>IF(A847="NA","",VLOOKUP(A847,'QAQC ID Reference Page'!A$2:G$10999,4,FALSE))</f>
        <v>0.57430555555555551</v>
      </c>
      <c r="E847" s="3">
        <f>IF(A847="NA","",VLOOKUP(A847,'QAQC ID Reference Page'!A$2:G$10999,5,FALSE))</f>
        <v>1036</v>
      </c>
      <c r="F847" s="3" t="str">
        <f>IF(A847="NA","",VLOOKUP(A847,'QAQC ID Reference Page'!A$2:G$10999,6,FALSE))</f>
        <v>B1</v>
      </c>
      <c r="G847" s="3" t="str">
        <f>IF(A847="NA","",VLOOKUP(A847,'QAQC ID Reference Page'!A$2:G$10999,7,FALSE))</f>
        <v>B</v>
      </c>
      <c r="H847" s="21">
        <f>IF(A847="NA","",VLOOKUP(A847,'Water Data'!G$2:O$9999,2,FALSE))</f>
        <v>6.17</v>
      </c>
      <c r="I847" s="21">
        <f>IF(A847="NA","",VLOOKUP(A847,'Water Data'!G$2:O$9999,3,FALSE))</f>
        <v>28.1</v>
      </c>
      <c r="J847" s="3">
        <f>IF(A847="NA","",VLOOKUP(A847,'Water Data'!G$2:O$9999,4,FALSE))</f>
        <v>25.96</v>
      </c>
      <c r="K847" s="3">
        <f>IF(A847="NA","",VLOOKUP(A847,'Water Data'!G$2:O$9999,6,FALSE))</f>
        <v>8.16</v>
      </c>
      <c r="L847" s="3">
        <f>IF(A847="NA","",VLOOKUP(A847,'Water Data'!G$2:O$9999,9,FALSE))</f>
        <v>0</v>
      </c>
      <c r="M847" s="3" t="e">
        <f>IF(A847="NA","",VLOOKUP(A847,Nutrients!A$2:L$9999,8,FALSE))</f>
        <v>#N/A</v>
      </c>
      <c r="N847" s="3" t="e">
        <f>IF(A847="NA","",VLOOKUP(A847,Nutrients!A$2:L$9999,9,FALSE))</f>
        <v>#N/A</v>
      </c>
      <c r="O847" s="3" t="e">
        <f>IF(A847="NA","",VLOOKUP(A847,Nutrients!A$2:L$9999,10,FALSE))</f>
        <v>#N/A</v>
      </c>
      <c r="P847" s="3" t="e">
        <f>IF(A847="NA","",VLOOKUP(A847,Nutrients!A$2:L$9999,11,FALSE))</f>
        <v>#N/A</v>
      </c>
      <c r="Q847" s="21" t="e">
        <f>IF(A847="NA","",VLOOKUP(A847,Nutrients!A$2:L$9999,12,FALSE))</f>
        <v>#N/A</v>
      </c>
      <c r="R847" s="26">
        <f>IF(A847="NA","",VLOOKUP(A847,Chla!A$2:O$9999,15,FALSE))</f>
        <v>8.4641999999999999</v>
      </c>
      <c r="S847" s="3">
        <f>IF(A847="NA","",VLOOKUP(A847,TSS!A$2:L$9999,12,FALSE))</f>
        <v>32</v>
      </c>
      <c r="T847" s="21" t="e">
        <f>IF(A847="NA","",VLOOKUP(A847,PCN!A$2:Q$9999,11,FALSE))</f>
        <v>#N/A</v>
      </c>
      <c r="U847" s="21" t="e">
        <f>IF(A847="NA","",VLOOKUP(A847,PCN!A$2:Q$9999,12,FALSE))</f>
        <v>#N/A</v>
      </c>
      <c r="V847" s="21" t="e">
        <f>IF(A847="NA","",VLOOKUP(A847,PCN!A$2:Q$9999,14,FALSE))</f>
        <v>#N/A</v>
      </c>
      <c r="W847" s="21" t="e">
        <f>IF(A847="NA","",VLOOKUP(A847,PCN!A$2:Q$9999,15,FALSE))</f>
        <v>#N/A</v>
      </c>
      <c r="X847" s="21" t="e">
        <f>IF(A847="NA","",VLOOKUP(A847,TN_DOC!A$2:I$9999,8,FALSE))</f>
        <v>#N/A</v>
      </c>
      <c r="Y847" s="21" t="e">
        <f>IF(A847="NA","",VLOOKUP(A847,TN_DOC!A$2:I$9999,9,FALSE))</f>
        <v>#N/A</v>
      </c>
      <c r="Z847" s="3"/>
    </row>
    <row r="848" spans="1:26" x14ac:dyDescent="0.2">
      <c r="A848" s="3">
        <v>14224</v>
      </c>
      <c r="B848" s="10" t="str">
        <f>IF(A848="NA","",VLOOKUP(A848,'QAQC ID Reference Page'!A$2:G$10999,2,FALSE))</f>
        <v>OBS0922</v>
      </c>
      <c r="C848" s="20">
        <f>IF(A848="NA","",VLOOKUP(A848,'QAQC ID Reference Page'!A$2:G$10999,3,FALSE))</f>
        <v>44819</v>
      </c>
      <c r="D848" s="12">
        <f>IF(A848="NA","",VLOOKUP(A848,'QAQC ID Reference Page'!A$2:G$10999,4,FALSE))</f>
        <v>0.54652777777777772</v>
      </c>
      <c r="E848" s="3">
        <f>IF(A848="NA","",VLOOKUP(A848,'QAQC ID Reference Page'!A$2:G$10999,5,FALSE))</f>
        <v>1016</v>
      </c>
      <c r="F848" s="3" t="str">
        <f>IF(A848="NA","",VLOOKUP(A848,'QAQC ID Reference Page'!A$2:G$10999,6,FALSE))</f>
        <v>D1</v>
      </c>
      <c r="G848" s="3" t="str">
        <f>IF(A848="NA","",VLOOKUP(A848,'QAQC ID Reference Page'!A$2:G$10999,7,FALSE))</f>
        <v>S</v>
      </c>
      <c r="H848" s="21">
        <f>IF(A848="NA","",VLOOKUP(A848,'Water Data'!G$2:O$9999,2,FALSE))</f>
        <v>6.95</v>
      </c>
      <c r="I848" s="21">
        <f>IF(A848="NA","",VLOOKUP(A848,'Water Data'!G$2:O$9999,3,FALSE))</f>
        <v>28.1</v>
      </c>
      <c r="J848" s="3">
        <f>IF(A848="NA","",VLOOKUP(A848,'Water Data'!G$2:O$9999,4,FALSE))</f>
        <v>20.64</v>
      </c>
      <c r="K848" s="3">
        <f>IF(A848="NA","",VLOOKUP(A848,'Water Data'!G$2:O$9999,6,FALSE))</f>
        <v>8.18</v>
      </c>
      <c r="L848" s="3">
        <f>IF(A848="NA","",VLOOKUP(A848,'Water Data'!G$2:O$9999,9,FALSE))</f>
        <v>0</v>
      </c>
      <c r="M848" s="3" t="e">
        <f>IF(A848="NA","",VLOOKUP(A848,Nutrients!A$2:L$9999,8,FALSE))</f>
        <v>#N/A</v>
      </c>
      <c r="N848" s="3" t="e">
        <f>IF(A848="NA","",VLOOKUP(A848,Nutrients!A$2:L$9999,9,FALSE))</f>
        <v>#N/A</v>
      </c>
      <c r="O848" s="3" t="e">
        <f>IF(A848="NA","",VLOOKUP(A848,Nutrients!A$2:L$9999,10,FALSE))</f>
        <v>#N/A</v>
      </c>
      <c r="P848" s="3" t="e">
        <f>IF(A848="NA","",VLOOKUP(A848,Nutrients!A$2:L$9999,11,FALSE))</f>
        <v>#N/A</v>
      </c>
      <c r="Q848" s="21" t="e">
        <f>IF(A848="NA","",VLOOKUP(A848,Nutrients!A$2:L$9999,12,FALSE))</f>
        <v>#N/A</v>
      </c>
      <c r="R848" s="26">
        <f>IF(A848="NA","",VLOOKUP(A848,Chla!A$2:O$9999,15,FALSE))</f>
        <v>12.272387999999999</v>
      </c>
      <c r="S848" s="3">
        <f>IF(A848="NA","",VLOOKUP(A848,TSS!A$2:L$9999,12,FALSE))</f>
        <v>20</v>
      </c>
      <c r="T848" s="21" t="e">
        <f>IF(A848="NA","",VLOOKUP(A848,PCN!A$2:Q$9999,11,FALSE))</f>
        <v>#N/A</v>
      </c>
      <c r="U848" s="21" t="e">
        <f>IF(A848="NA","",VLOOKUP(A848,PCN!A$2:Q$9999,12,FALSE))</f>
        <v>#N/A</v>
      </c>
      <c r="V848" s="21" t="e">
        <f>IF(A848="NA","",VLOOKUP(A848,PCN!A$2:Q$9999,14,FALSE))</f>
        <v>#N/A</v>
      </c>
      <c r="W848" s="21" t="e">
        <f>IF(A848="NA","",VLOOKUP(A848,PCN!A$2:Q$9999,15,FALSE))</f>
        <v>#N/A</v>
      </c>
      <c r="X848" s="21" t="e">
        <f>IF(A848="NA","",VLOOKUP(A848,TN_DOC!A$2:I$9999,8,FALSE))</f>
        <v>#N/A</v>
      </c>
      <c r="Y848" s="21" t="e">
        <f>IF(A848="NA","",VLOOKUP(A848,TN_DOC!A$2:I$9999,9,FALSE))</f>
        <v>#N/A</v>
      </c>
      <c r="Z848" s="3"/>
    </row>
    <row r="849" spans="1:26" x14ac:dyDescent="0.2">
      <c r="A849" s="3">
        <v>14225</v>
      </c>
      <c r="B849" s="10" t="str">
        <f>IF(A849="NA","",VLOOKUP(A849,'QAQC ID Reference Page'!A$2:G$10999,2,FALSE))</f>
        <v>OBS0922</v>
      </c>
      <c r="C849" s="20">
        <f>IF(A849="NA","",VLOOKUP(A849,'QAQC ID Reference Page'!A$2:G$10999,3,FALSE))</f>
        <v>44819</v>
      </c>
      <c r="D849" s="12">
        <f>IF(A849="NA","",VLOOKUP(A849,'QAQC ID Reference Page'!A$2:G$10999,4,FALSE))</f>
        <v>0.30694444444444446</v>
      </c>
      <c r="E849" s="3">
        <f>IF(A849="NA","",VLOOKUP(A849,'QAQC ID Reference Page'!A$2:G$10999,5,FALSE))</f>
        <v>1044</v>
      </c>
      <c r="F849" s="3" t="str">
        <f>IF(A849="NA","",VLOOKUP(A849,'QAQC ID Reference Page'!A$2:G$10999,6,FALSE))</f>
        <v>B7C</v>
      </c>
      <c r="G849" s="3" t="str">
        <f>IF(A849="NA","",VLOOKUP(A849,'QAQC ID Reference Page'!A$2:G$10999,7,FALSE))</f>
        <v>B</v>
      </c>
      <c r="H849" s="21">
        <f>IF(A849="NA","",VLOOKUP(A849,'Water Data'!G$2:O$9999,2,FALSE))</f>
        <v>5.77</v>
      </c>
      <c r="I849" s="21">
        <f>IF(A849="NA","",VLOOKUP(A849,'Water Data'!G$2:O$9999,3,FALSE))</f>
        <v>27.9</v>
      </c>
      <c r="J849" s="3">
        <f>IF(A849="NA","",VLOOKUP(A849,'Water Data'!G$2:O$9999,4,FALSE))</f>
        <v>26.75</v>
      </c>
      <c r="K849" s="3">
        <f>IF(A849="NA","",VLOOKUP(A849,'Water Data'!G$2:O$9999,6,FALSE))</f>
        <v>8.11</v>
      </c>
      <c r="L849" s="3">
        <f>IF(A849="NA","",VLOOKUP(A849,'Water Data'!G$2:O$9999,9,FALSE))</f>
        <v>0</v>
      </c>
      <c r="M849" s="3" t="e">
        <f>IF(A849="NA","",VLOOKUP(A849,Nutrients!A$2:L$9999,8,FALSE))</f>
        <v>#N/A</v>
      </c>
      <c r="N849" s="3" t="e">
        <f>IF(A849="NA","",VLOOKUP(A849,Nutrients!A$2:L$9999,9,FALSE))</f>
        <v>#N/A</v>
      </c>
      <c r="O849" s="3" t="e">
        <f>IF(A849="NA","",VLOOKUP(A849,Nutrients!A$2:L$9999,10,FALSE))</f>
        <v>#N/A</v>
      </c>
      <c r="P849" s="3" t="e">
        <f>IF(A849="NA","",VLOOKUP(A849,Nutrients!A$2:L$9999,11,FALSE))</f>
        <v>#N/A</v>
      </c>
      <c r="Q849" s="21" t="e">
        <f>IF(A849="NA","",VLOOKUP(A849,Nutrients!A$2:L$9999,12,FALSE))</f>
        <v>#N/A</v>
      </c>
      <c r="R849" s="26">
        <f>IF(A849="NA","",VLOOKUP(A849,Chla!A$2:O$9999,15,FALSE))</f>
        <v>5.2786479999999996</v>
      </c>
      <c r="S849" s="3">
        <f>IF(A849="NA","",VLOOKUP(A849,TSS!A$2:L$9999,12,FALSE))</f>
        <v>36</v>
      </c>
      <c r="T849" s="21" t="e">
        <f>IF(A849="NA","",VLOOKUP(A849,PCN!A$2:Q$9999,11,FALSE))</f>
        <v>#N/A</v>
      </c>
      <c r="U849" s="21" t="e">
        <f>IF(A849="NA","",VLOOKUP(A849,PCN!A$2:Q$9999,12,FALSE))</f>
        <v>#N/A</v>
      </c>
      <c r="V849" s="21" t="e">
        <f>IF(A849="NA","",VLOOKUP(A849,PCN!A$2:Q$9999,14,FALSE))</f>
        <v>#N/A</v>
      </c>
      <c r="W849" s="21" t="e">
        <f>IF(A849="NA","",VLOOKUP(A849,PCN!A$2:Q$9999,15,FALSE))</f>
        <v>#N/A</v>
      </c>
      <c r="X849" s="21" t="e">
        <f>IF(A849="NA","",VLOOKUP(A849,TN_DOC!A$2:I$9999,8,FALSE))</f>
        <v>#N/A</v>
      </c>
      <c r="Y849" s="21" t="e">
        <f>IF(A849="NA","",VLOOKUP(A849,TN_DOC!A$2:I$9999,9,FALSE))</f>
        <v>#N/A</v>
      </c>
      <c r="Z849" s="3"/>
    </row>
    <row r="850" spans="1:26" x14ac:dyDescent="0.2">
      <c r="A850" s="3">
        <v>14226</v>
      </c>
      <c r="B850" s="10" t="str">
        <f>IF(A850="NA","",VLOOKUP(A850,'QAQC ID Reference Page'!A$2:G$10999,2,FALSE))</f>
        <v>OBS0922</v>
      </c>
      <c r="C850" s="20">
        <f>IF(A850="NA","",VLOOKUP(A850,'QAQC ID Reference Page'!A$2:G$10999,3,FALSE))</f>
        <v>44819</v>
      </c>
      <c r="D850" s="12">
        <f>IF(A850="NA","",VLOOKUP(A850,'QAQC ID Reference Page'!A$2:G$10999,4,FALSE))</f>
        <v>0.56527777777777777</v>
      </c>
      <c r="E850" s="3">
        <f>IF(A850="NA","",VLOOKUP(A850,'QAQC ID Reference Page'!A$2:G$10999,5,FALSE))</f>
        <v>1017</v>
      </c>
      <c r="F850" s="3" t="str">
        <f>IF(A850="NA","",VLOOKUP(A850,'QAQC ID Reference Page'!A$2:G$10999,6,FALSE))</f>
        <v>C1</v>
      </c>
      <c r="G850" s="3" t="str">
        <f>IF(A850="NA","",VLOOKUP(A850,'QAQC ID Reference Page'!A$2:G$10999,7,FALSE))</f>
        <v>S</v>
      </c>
      <c r="H850" s="21">
        <f>IF(A850="NA","",VLOOKUP(A850,'Water Data'!G$2:O$9999,2,FALSE))</f>
        <v>7.63</v>
      </c>
      <c r="I850" s="21">
        <f>IF(A850="NA","",VLOOKUP(A850,'Water Data'!G$2:O$9999,3,FALSE))</f>
        <v>26.1</v>
      </c>
      <c r="J850" s="3">
        <f>IF(A850="NA","",VLOOKUP(A850,'Water Data'!G$2:O$9999,4,FALSE))</f>
        <v>17.02</v>
      </c>
      <c r="K850" s="3">
        <f>IF(A850="NA","",VLOOKUP(A850,'Water Data'!G$2:O$9999,6,FALSE))</f>
        <v>8.2100000000000009</v>
      </c>
      <c r="L850" s="3">
        <f>IF(A850="NA","",VLOOKUP(A850,'Water Data'!G$2:O$9999,9,FALSE))</f>
        <v>0</v>
      </c>
      <c r="M850" s="3" t="e">
        <f>IF(A850="NA","",VLOOKUP(A850,Nutrients!A$2:L$9999,8,FALSE))</f>
        <v>#N/A</v>
      </c>
      <c r="N850" s="3" t="e">
        <f>IF(A850="NA","",VLOOKUP(A850,Nutrients!A$2:L$9999,9,FALSE))</f>
        <v>#N/A</v>
      </c>
      <c r="O850" s="3" t="e">
        <f>IF(A850="NA","",VLOOKUP(A850,Nutrients!A$2:L$9999,10,FALSE))</f>
        <v>#N/A</v>
      </c>
      <c r="P850" s="3" t="e">
        <f>IF(A850="NA","",VLOOKUP(A850,Nutrients!A$2:L$9999,11,FALSE))</f>
        <v>#N/A</v>
      </c>
      <c r="Q850" s="21" t="e">
        <f>IF(A850="NA","",VLOOKUP(A850,Nutrients!A$2:L$9999,12,FALSE))</f>
        <v>#N/A</v>
      </c>
      <c r="R850" s="26">
        <f>IF(A850="NA","",VLOOKUP(A850,Chla!A$2:O$9999,15,FALSE))</f>
        <v>18.641568000000003</v>
      </c>
      <c r="S850" s="3">
        <f>IF(A850="NA","",VLOOKUP(A850,TSS!A$2:L$9999,12,FALSE))</f>
        <v>16</v>
      </c>
      <c r="T850" s="21" t="e">
        <f>IF(A850="NA","",VLOOKUP(A850,PCN!A$2:Q$9999,11,FALSE))</f>
        <v>#N/A</v>
      </c>
      <c r="U850" s="21" t="e">
        <f>IF(A850="NA","",VLOOKUP(A850,PCN!A$2:Q$9999,12,FALSE))</f>
        <v>#N/A</v>
      </c>
      <c r="V850" s="21" t="e">
        <f>IF(A850="NA","",VLOOKUP(A850,PCN!A$2:Q$9999,14,FALSE))</f>
        <v>#N/A</v>
      </c>
      <c r="W850" s="21" t="e">
        <f>IF(A850="NA","",VLOOKUP(A850,PCN!A$2:Q$9999,15,FALSE))</f>
        <v>#N/A</v>
      </c>
      <c r="X850" s="21" t="e">
        <f>IF(A850="NA","",VLOOKUP(A850,TN_DOC!A$2:I$9999,8,FALSE))</f>
        <v>#N/A</v>
      </c>
      <c r="Y850" s="21" t="e">
        <f>IF(A850="NA","",VLOOKUP(A850,TN_DOC!A$2:I$9999,9,FALSE))</f>
        <v>#N/A</v>
      </c>
      <c r="Z850" s="3"/>
    </row>
    <row r="851" spans="1:26" x14ac:dyDescent="0.2">
      <c r="A851" s="3">
        <v>14227</v>
      </c>
      <c r="B851" s="10" t="str">
        <f>IF(A851="NA","",VLOOKUP(A851,'QAQC ID Reference Page'!A$2:G$10999,2,FALSE))</f>
        <v>OBS0922</v>
      </c>
      <c r="C851" s="20">
        <f>IF(A851="NA","",VLOOKUP(A851,'QAQC ID Reference Page'!A$2:G$10999,3,FALSE))</f>
        <v>44819</v>
      </c>
      <c r="D851" s="12">
        <f>IF(A851="NA","",VLOOKUP(A851,'QAQC ID Reference Page'!A$2:G$10999,4,FALSE))</f>
        <v>0.37847222222222221</v>
      </c>
      <c r="E851" s="3">
        <f>IF(A851="NA","",VLOOKUP(A851,'QAQC ID Reference Page'!A$2:G$10999,5,FALSE))</f>
        <v>1001</v>
      </c>
      <c r="F851" s="3" t="str">
        <f>IF(A851="NA","",VLOOKUP(A851,'QAQC ID Reference Page'!A$2:G$10999,6,FALSE))</f>
        <v>BSR</v>
      </c>
      <c r="G851" s="3" t="str">
        <f>IF(A851="NA","",VLOOKUP(A851,'QAQC ID Reference Page'!A$2:G$10999,7,FALSE))</f>
        <v>S</v>
      </c>
      <c r="H851" s="21">
        <f>IF(A851="NA","",VLOOKUP(A851,'Water Data'!G$2:O$9999,2,FALSE))</f>
        <v>6.71</v>
      </c>
      <c r="I851" s="21">
        <f>IF(A851="NA","",VLOOKUP(A851,'Water Data'!G$2:O$9999,3,FALSE))</f>
        <v>27.2</v>
      </c>
      <c r="J851" s="3">
        <f>IF(A851="NA","",VLOOKUP(A851,'Water Data'!G$2:O$9999,4,FALSE))</f>
        <v>13.73</v>
      </c>
      <c r="K851" s="3">
        <f>IF(A851="NA","",VLOOKUP(A851,'Water Data'!G$2:O$9999,6,FALSE))</f>
        <v>7.97</v>
      </c>
      <c r="L851" s="3">
        <f>IF(A851="NA","",VLOOKUP(A851,'Water Data'!G$2:O$9999,9,FALSE))</f>
        <v>0</v>
      </c>
      <c r="M851" s="3" t="e">
        <f>IF(A851="NA","",VLOOKUP(A851,Nutrients!A$2:L$9999,8,FALSE))</f>
        <v>#N/A</v>
      </c>
      <c r="N851" s="3" t="e">
        <f>IF(A851="NA","",VLOOKUP(A851,Nutrients!A$2:L$9999,9,FALSE))</f>
        <v>#N/A</v>
      </c>
      <c r="O851" s="3" t="e">
        <f>IF(A851="NA","",VLOOKUP(A851,Nutrients!A$2:L$9999,10,FALSE))</f>
        <v>#N/A</v>
      </c>
      <c r="P851" s="3" t="e">
        <f>IF(A851="NA","",VLOOKUP(A851,Nutrients!A$2:L$9999,11,FALSE))</f>
        <v>#N/A</v>
      </c>
      <c r="Q851" s="21" t="e">
        <f>IF(A851="NA","",VLOOKUP(A851,Nutrients!A$2:L$9999,12,FALSE))</f>
        <v>#N/A</v>
      </c>
      <c r="R851" s="26">
        <f>IF(A851="NA","",VLOOKUP(A851,Chla!A$2:O$9999,15,FALSE))</f>
        <v>31.821764999999999</v>
      </c>
      <c r="S851" s="3">
        <f>IF(A851="NA","",VLOOKUP(A851,TSS!A$2:L$9999,12,FALSE))</f>
        <v>28</v>
      </c>
      <c r="T851" s="21" t="e">
        <f>IF(A851="NA","",VLOOKUP(A851,PCN!A$2:Q$9999,11,FALSE))</f>
        <v>#N/A</v>
      </c>
      <c r="U851" s="21" t="e">
        <f>IF(A851="NA","",VLOOKUP(A851,PCN!A$2:Q$9999,12,FALSE))</f>
        <v>#N/A</v>
      </c>
      <c r="V851" s="21" t="e">
        <f>IF(A851="NA","",VLOOKUP(A851,PCN!A$2:Q$9999,14,FALSE))</f>
        <v>#N/A</v>
      </c>
      <c r="W851" s="21" t="e">
        <f>IF(A851="NA","",VLOOKUP(A851,PCN!A$2:Q$9999,15,FALSE))</f>
        <v>#N/A</v>
      </c>
      <c r="X851" s="21" t="e">
        <f>IF(A851="NA","",VLOOKUP(A851,TN_DOC!A$2:I$9999,8,FALSE))</f>
        <v>#N/A</v>
      </c>
      <c r="Y851" s="21" t="e">
        <f>IF(A851="NA","",VLOOKUP(A851,TN_DOC!A$2:I$9999,9,FALSE))</f>
        <v>#N/A</v>
      </c>
      <c r="Z851" s="3"/>
    </row>
    <row r="852" spans="1:26" x14ac:dyDescent="0.2">
      <c r="A852" s="3">
        <v>14228</v>
      </c>
      <c r="B852" s="10" t="str">
        <f>IF(A852="NA","",VLOOKUP(A852,'QAQC ID Reference Page'!A$2:G$10999,2,FALSE))</f>
        <v>OBS0922</v>
      </c>
      <c r="C852" s="20">
        <f>IF(A852="NA","",VLOOKUP(A852,'QAQC ID Reference Page'!A$2:G$10999,3,FALSE))</f>
        <v>44819</v>
      </c>
      <c r="D852" s="12">
        <f>IF(A852="NA","",VLOOKUP(A852,'QAQC ID Reference Page'!A$2:G$10999,4,FALSE))</f>
        <v>0.40972222222222221</v>
      </c>
      <c r="E852" s="3">
        <f>IF(A852="NA","",VLOOKUP(A852,'QAQC ID Reference Page'!A$2:G$10999,5,FALSE))</f>
        <v>1006</v>
      </c>
      <c r="F852" s="3" t="str">
        <f>IF(A852="NA","",VLOOKUP(A852,'QAQC ID Reference Page'!A$2:G$10999,6,FALSE))</f>
        <v>WB</v>
      </c>
      <c r="G852" s="3" t="str">
        <f>IF(A852="NA","",VLOOKUP(A852,'QAQC ID Reference Page'!A$2:G$10999,7,FALSE))</f>
        <v>B</v>
      </c>
      <c r="H852" s="21">
        <f>IF(A852="NA","",VLOOKUP(A852,'Water Data'!G$2:O$9999,2,FALSE))</f>
        <v>6.11</v>
      </c>
      <c r="I852" s="21">
        <f>IF(A852="NA","",VLOOKUP(A852,'Water Data'!G$2:O$9999,3,FALSE))</f>
        <v>26.8</v>
      </c>
      <c r="J852" s="3">
        <f>IF(A852="NA","",VLOOKUP(A852,'Water Data'!G$2:O$9999,4,FALSE))</f>
        <v>12.95</v>
      </c>
      <c r="K852" s="3">
        <f>IF(A852="NA","",VLOOKUP(A852,'Water Data'!G$2:O$9999,6,FALSE))</f>
        <v>7.82</v>
      </c>
      <c r="L852" s="3">
        <f>IF(A852="NA","",VLOOKUP(A852,'Water Data'!G$2:O$9999,9,FALSE))</f>
        <v>0</v>
      </c>
      <c r="M852" s="3" t="e">
        <f>IF(A852="NA","",VLOOKUP(A852,Nutrients!A$2:L$9999,8,FALSE))</f>
        <v>#N/A</v>
      </c>
      <c r="N852" s="3" t="e">
        <f>IF(A852="NA","",VLOOKUP(A852,Nutrients!A$2:L$9999,9,FALSE))</f>
        <v>#N/A</v>
      </c>
      <c r="O852" s="3" t="e">
        <f>IF(A852="NA","",VLOOKUP(A852,Nutrients!A$2:L$9999,10,FALSE))</f>
        <v>#N/A</v>
      </c>
      <c r="P852" s="3" t="e">
        <f>IF(A852="NA","",VLOOKUP(A852,Nutrients!A$2:L$9999,11,FALSE))</f>
        <v>#N/A</v>
      </c>
      <c r="Q852" s="21" t="e">
        <f>IF(A852="NA","",VLOOKUP(A852,Nutrients!A$2:L$9999,12,FALSE))</f>
        <v>#N/A</v>
      </c>
      <c r="R852" s="26">
        <f>IF(A852="NA","",VLOOKUP(A852,Chla!A$2:O$9999,15,FALSE))</f>
        <v>50.620698591549292</v>
      </c>
      <c r="S852" s="3">
        <f>IF(A852="NA","",VLOOKUP(A852,TSS!A$2:L$9999,12,FALSE))</f>
        <v>52</v>
      </c>
      <c r="T852" s="21" t="e">
        <f>IF(A852="NA","",VLOOKUP(A852,PCN!A$2:Q$9999,11,FALSE))</f>
        <v>#N/A</v>
      </c>
      <c r="U852" s="21" t="e">
        <f>IF(A852="NA","",VLOOKUP(A852,PCN!A$2:Q$9999,12,FALSE))</f>
        <v>#N/A</v>
      </c>
      <c r="V852" s="21" t="e">
        <f>IF(A852="NA","",VLOOKUP(A852,PCN!A$2:Q$9999,14,FALSE))</f>
        <v>#N/A</v>
      </c>
      <c r="W852" s="21" t="e">
        <f>IF(A852="NA","",VLOOKUP(A852,PCN!A$2:Q$9999,15,FALSE))</f>
        <v>#N/A</v>
      </c>
      <c r="X852" s="21" t="e">
        <f>IF(A852="NA","",VLOOKUP(A852,TN_DOC!A$2:I$9999,8,FALSE))</f>
        <v>#N/A</v>
      </c>
      <c r="Y852" s="21" t="e">
        <f>IF(A852="NA","",VLOOKUP(A852,TN_DOC!A$2:I$9999,9,FALSE))</f>
        <v>#N/A</v>
      </c>
      <c r="Z852" s="3"/>
    </row>
    <row r="853" spans="1:26" x14ac:dyDescent="0.2">
      <c r="A853" s="3">
        <v>14229</v>
      </c>
      <c r="B853" s="10" t="str">
        <f>IF(A853="NA","",VLOOKUP(A853,'QAQC ID Reference Page'!A$2:G$10999,2,FALSE))</f>
        <v>OBS0922</v>
      </c>
      <c r="C853" s="20">
        <f>IF(A853="NA","",VLOOKUP(A853,'QAQC ID Reference Page'!A$2:G$10999,3,FALSE))</f>
        <v>44819</v>
      </c>
      <c r="D853" s="12">
        <f>IF(A853="NA","",VLOOKUP(A853,'QAQC ID Reference Page'!A$2:G$10999,4,FALSE))</f>
        <v>0.56527777777777777</v>
      </c>
      <c r="E853" s="3">
        <f>IF(A853="NA","",VLOOKUP(A853,'QAQC ID Reference Page'!A$2:G$10999,5,FALSE))</f>
        <v>1031</v>
      </c>
      <c r="F853" s="3" t="str">
        <f>IF(A853="NA","",VLOOKUP(A853,'QAQC ID Reference Page'!A$2:G$10999,6,FALSE))</f>
        <v>C1</v>
      </c>
      <c r="G853" s="3" t="str">
        <f>IF(A853="NA","",VLOOKUP(A853,'QAQC ID Reference Page'!A$2:G$10999,7,FALSE))</f>
        <v>B</v>
      </c>
      <c r="H853" s="21">
        <f>IF(A853="NA","",VLOOKUP(A853,'Water Data'!G$2:O$9999,2,FALSE))</f>
        <v>7.08</v>
      </c>
      <c r="I853" s="21">
        <f>IF(A853="NA","",VLOOKUP(A853,'Water Data'!G$2:O$9999,3,FALSE))</f>
        <v>27.5</v>
      </c>
      <c r="J853" s="3">
        <f>IF(A853="NA","",VLOOKUP(A853,'Water Data'!G$2:O$9999,4,FALSE))</f>
        <v>19.559999999999999</v>
      </c>
      <c r="K853" s="3">
        <f>IF(A853="NA","",VLOOKUP(A853,'Water Data'!G$2:O$9999,6,FALSE))</f>
        <v>8.1999999999999993</v>
      </c>
      <c r="L853" s="3">
        <f>IF(A853="NA","",VLOOKUP(A853,'Water Data'!G$2:O$9999,9,FALSE))</f>
        <v>0</v>
      </c>
      <c r="M853" s="3" t="e">
        <f>IF(A853="NA","",VLOOKUP(A853,Nutrients!A$2:L$9999,8,FALSE))</f>
        <v>#N/A</v>
      </c>
      <c r="N853" s="3" t="e">
        <f>IF(A853="NA","",VLOOKUP(A853,Nutrients!A$2:L$9999,9,FALSE))</f>
        <v>#N/A</v>
      </c>
      <c r="O853" s="3" t="e">
        <f>IF(A853="NA","",VLOOKUP(A853,Nutrients!A$2:L$9999,10,FALSE))</f>
        <v>#N/A</v>
      </c>
      <c r="P853" s="3" t="e">
        <f>IF(A853="NA","",VLOOKUP(A853,Nutrients!A$2:L$9999,11,FALSE))</f>
        <v>#N/A</v>
      </c>
      <c r="Q853" s="21" t="e">
        <f>IF(A853="NA","",VLOOKUP(A853,Nutrients!A$2:L$9999,12,FALSE))</f>
        <v>#N/A</v>
      </c>
      <c r="R853" s="26">
        <f>IF(A853="NA","",VLOOKUP(A853,Chla!A$2:O$9999,15,FALSE))</f>
        <v>17.328216000000001</v>
      </c>
      <c r="S853" s="3">
        <f>IF(A853="NA","",VLOOKUP(A853,TSS!A$2:L$9999,12,FALSE))</f>
        <v>64</v>
      </c>
      <c r="T853" s="21" t="e">
        <f>IF(A853="NA","",VLOOKUP(A853,PCN!A$2:Q$9999,11,FALSE))</f>
        <v>#N/A</v>
      </c>
      <c r="U853" s="21" t="e">
        <f>IF(A853="NA","",VLOOKUP(A853,PCN!A$2:Q$9999,12,FALSE))</f>
        <v>#N/A</v>
      </c>
      <c r="V853" s="21" t="e">
        <f>IF(A853="NA","",VLOOKUP(A853,PCN!A$2:Q$9999,14,FALSE))</f>
        <v>#N/A</v>
      </c>
      <c r="W853" s="21" t="e">
        <f>IF(A853="NA","",VLOOKUP(A853,PCN!A$2:Q$9999,15,FALSE))</f>
        <v>#N/A</v>
      </c>
      <c r="X853" s="21" t="e">
        <f>IF(A853="NA","",VLOOKUP(A853,TN_DOC!A$2:I$9999,8,FALSE))</f>
        <v>#N/A</v>
      </c>
      <c r="Y853" s="21" t="e">
        <f>IF(A853="NA","",VLOOKUP(A853,TN_DOC!A$2:I$9999,9,FALSE))</f>
        <v>#N/A</v>
      </c>
      <c r="Z853" s="3"/>
    </row>
    <row r="854" spans="1:26" x14ac:dyDescent="0.2">
      <c r="A854" s="3">
        <v>14230</v>
      </c>
      <c r="B854" s="10" t="str">
        <f>IF(A854="NA","",VLOOKUP(A854,'QAQC ID Reference Page'!A$2:G$10999,2,FALSE))</f>
        <v>OBS0922</v>
      </c>
      <c r="C854" s="20">
        <f>IF(A854="NA","",VLOOKUP(A854,'QAQC ID Reference Page'!A$2:G$10999,3,FALSE))</f>
        <v>44819</v>
      </c>
      <c r="D854" s="12">
        <f>IF(A854="NA","",VLOOKUP(A854,'QAQC ID Reference Page'!A$2:G$10999,4,FALSE))</f>
        <v>0.30694444444444446</v>
      </c>
      <c r="E854" s="3">
        <f>IF(A854="NA","",VLOOKUP(A854,'QAQC ID Reference Page'!A$2:G$10999,5,FALSE))</f>
        <v>1011</v>
      </c>
      <c r="F854" s="3" t="str">
        <f>IF(A854="NA","",VLOOKUP(A854,'QAQC ID Reference Page'!A$2:G$10999,6,FALSE))</f>
        <v>B7C</v>
      </c>
      <c r="G854" s="3" t="str">
        <f>IF(A854="NA","",VLOOKUP(A854,'QAQC ID Reference Page'!A$2:G$10999,7,FALSE))</f>
        <v>S</v>
      </c>
      <c r="H854" s="21">
        <f>IF(A854="NA","",VLOOKUP(A854,'Water Data'!G$2:O$9999,2,FALSE))</f>
        <v>7</v>
      </c>
      <c r="I854" s="21">
        <f>IF(A854="NA","",VLOOKUP(A854,'Water Data'!G$2:O$9999,3,FALSE))</f>
        <v>27.4</v>
      </c>
      <c r="J854" s="3">
        <f>IF(A854="NA","",VLOOKUP(A854,'Water Data'!G$2:O$9999,4,FALSE))</f>
        <v>18.7</v>
      </c>
      <c r="K854" s="3">
        <f>IF(A854="NA","",VLOOKUP(A854,'Water Data'!G$2:O$9999,6,FALSE))</f>
        <v>8.08</v>
      </c>
      <c r="L854" s="3">
        <f>IF(A854="NA","",VLOOKUP(A854,'Water Data'!G$2:O$9999,9,FALSE))</f>
        <v>0</v>
      </c>
      <c r="M854" s="3" t="e">
        <f>IF(A854="NA","",VLOOKUP(A854,Nutrients!A$2:L$9999,8,FALSE))</f>
        <v>#N/A</v>
      </c>
      <c r="N854" s="3" t="e">
        <f>IF(A854="NA","",VLOOKUP(A854,Nutrients!A$2:L$9999,9,FALSE))</f>
        <v>#N/A</v>
      </c>
      <c r="O854" s="3" t="e">
        <f>IF(A854="NA","",VLOOKUP(A854,Nutrients!A$2:L$9999,10,FALSE))</f>
        <v>#N/A</v>
      </c>
      <c r="P854" s="3" t="e">
        <f>IF(A854="NA","",VLOOKUP(A854,Nutrients!A$2:L$9999,11,FALSE))</f>
        <v>#N/A</v>
      </c>
      <c r="Q854" s="21" t="e">
        <f>IF(A854="NA","",VLOOKUP(A854,Nutrients!A$2:L$9999,12,FALSE))</f>
        <v>#N/A</v>
      </c>
      <c r="R854" s="26">
        <f>IF(A854="NA","",VLOOKUP(A854,Chla!A$2:O$9999,15,FALSE))</f>
        <v>11.312948</v>
      </c>
      <c r="S854" s="3">
        <f>IF(A854="NA","",VLOOKUP(A854,TSS!A$2:L$9999,12,FALSE))</f>
        <v>12</v>
      </c>
      <c r="T854" s="21" t="e">
        <f>IF(A854="NA","",VLOOKUP(A854,PCN!A$2:Q$9999,11,FALSE))</f>
        <v>#N/A</v>
      </c>
      <c r="U854" s="21" t="e">
        <f>IF(A854="NA","",VLOOKUP(A854,PCN!A$2:Q$9999,12,FALSE))</f>
        <v>#N/A</v>
      </c>
      <c r="V854" s="21" t="e">
        <f>IF(A854="NA","",VLOOKUP(A854,PCN!A$2:Q$9999,14,FALSE))</f>
        <v>#N/A</v>
      </c>
      <c r="W854" s="21" t="e">
        <f>IF(A854="NA","",VLOOKUP(A854,PCN!A$2:Q$9999,15,FALSE))</f>
        <v>#N/A</v>
      </c>
      <c r="X854" s="21" t="e">
        <f>IF(A854="NA","",VLOOKUP(A854,TN_DOC!A$2:I$9999,8,FALSE))</f>
        <v>#N/A</v>
      </c>
      <c r="Y854" s="21" t="e">
        <f>IF(A854="NA","",VLOOKUP(A854,TN_DOC!A$2:I$9999,9,FALSE))</f>
        <v>#N/A</v>
      </c>
      <c r="Z854" s="3"/>
    </row>
    <row r="855" spans="1:26" x14ac:dyDescent="0.2">
      <c r="A855" s="3">
        <v>14231</v>
      </c>
      <c r="B855" s="10" t="str">
        <f>IF(A855="NA","",VLOOKUP(A855,'QAQC ID Reference Page'!A$2:G$10999,2,FALSE))</f>
        <v>OBS0922</v>
      </c>
      <c r="C855" s="20">
        <f>IF(A855="NA","",VLOOKUP(A855,'QAQC ID Reference Page'!A$2:G$10999,3,FALSE))</f>
        <v>44819</v>
      </c>
      <c r="D855" s="12">
        <f>IF(A855="NA","",VLOOKUP(A855,'QAQC ID Reference Page'!A$2:G$10999,4,FALSE))</f>
        <v>0.35972222222222222</v>
      </c>
      <c r="E855" s="3">
        <f>IF(A855="NA","",VLOOKUP(A855,'QAQC ID Reference Page'!A$2:G$10999,5,FALSE))</f>
        <v>1051</v>
      </c>
      <c r="F855" s="3" t="str">
        <f>IF(A855="NA","",VLOOKUP(A855,'QAQC ID Reference Page'!A$2:G$10999,6,FALSE))</f>
        <v>B11</v>
      </c>
      <c r="G855" s="3" t="str">
        <f>IF(A855="NA","",VLOOKUP(A855,'QAQC ID Reference Page'!A$2:G$10999,7,FALSE))</f>
        <v>S</v>
      </c>
      <c r="H855" s="21">
        <f>IF(A855="NA","",VLOOKUP(A855,'Water Data'!G$2:O$9999,2,FALSE))</f>
        <v>6.42</v>
      </c>
      <c r="I855" s="21">
        <f>IF(A855="NA","",VLOOKUP(A855,'Water Data'!G$2:O$9999,3,FALSE))</f>
        <v>25.8</v>
      </c>
      <c r="J855" s="3">
        <f>IF(A855="NA","",VLOOKUP(A855,'Water Data'!G$2:O$9999,4,FALSE))</f>
        <v>16.71</v>
      </c>
      <c r="K855" s="3">
        <f>IF(A855="NA","",VLOOKUP(A855,'Water Data'!G$2:O$9999,6,FALSE))</f>
        <v>8.0399999999999991</v>
      </c>
      <c r="L855" s="3">
        <f>IF(A855="NA","",VLOOKUP(A855,'Water Data'!G$2:O$9999,9,FALSE))</f>
        <v>0</v>
      </c>
      <c r="M855" s="3" t="e">
        <f>IF(A855="NA","",VLOOKUP(A855,Nutrients!A$2:L$9999,8,FALSE))</f>
        <v>#N/A</v>
      </c>
      <c r="N855" s="3" t="e">
        <f>IF(A855="NA","",VLOOKUP(A855,Nutrients!A$2:L$9999,9,FALSE))</f>
        <v>#N/A</v>
      </c>
      <c r="O855" s="3" t="e">
        <f>IF(A855="NA","",VLOOKUP(A855,Nutrients!A$2:L$9999,10,FALSE))</f>
        <v>#N/A</v>
      </c>
      <c r="P855" s="3" t="e">
        <f>IF(A855="NA","",VLOOKUP(A855,Nutrients!A$2:L$9999,11,FALSE))</f>
        <v>#N/A</v>
      </c>
      <c r="Q855" s="21" t="e">
        <f>IF(A855="NA","",VLOOKUP(A855,Nutrients!A$2:L$9999,12,FALSE))</f>
        <v>#N/A</v>
      </c>
      <c r="R855" s="26">
        <f>IF(A855="NA","",VLOOKUP(A855,Chla!A$2:O$9999,15,FALSE))</f>
        <v>24.321852</v>
      </c>
      <c r="S855" s="3">
        <f>IF(A855="NA","",VLOOKUP(A855,TSS!A$2:L$9999,12,FALSE))</f>
        <v>28</v>
      </c>
      <c r="T855" s="21" t="e">
        <f>IF(A855="NA","",VLOOKUP(A855,PCN!A$2:Q$9999,11,FALSE))</f>
        <v>#N/A</v>
      </c>
      <c r="U855" s="21" t="e">
        <f>IF(A855="NA","",VLOOKUP(A855,PCN!A$2:Q$9999,12,FALSE))</f>
        <v>#N/A</v>
      </c>
      <c r="V855" s="21" t="e">
        <f>IF(A855="NA","",VLOOKUP(A855,PCN!A$2:Q$9999,14,FALSE))</f>
        <v>#N/A</v>
      </c>
      <c r="W855" s="21" t="e">
        <f>IF(A855="NA","",VLOOKUP(A855,PCN!A$2:Q$9999,15,FALSE))</f>
        <v>#N/A</v>
      </c>
      <c r="X855" s="21" t="e">
        <f>IF(A855="NA","",VLOOKUP(A855,TN_DOC!A$2:I$9999,8,FALSE))</f>
        <v>#N/A</v>
      </c>
      <c r="Y855" s="21" t="e">
        <f>IF(A855="NA","",VLOOKUP(A855,TN_DOC!A$2:I$9999,9,FALSE))</f>
        <v>#N/A</v>
      </c>
      <c r="Z855" s="3"/>
    </row>
    <row r="856" spans="1:26" x14ac:dyDescent="0.2">
      <c r="A856" s="3">
        <v>14232</v>
      </c>
      <c r="B856" s="10" t="str">
        <f>IF(A856="NA","",VLOOKUP(A856,'QAQC ID Reference Page'!A$2:G$10999,2,FALSE))</f>
        <v>OBS0922</v>
      </c>
      <c r="C856" s="20">
        <f>IF(A856="NA","",VLOOKUP(A856,'QAQC ID Reference Page'!A$2:G$10999,3,FALSE))</f>
        <v>44819</v>
      </c>
      <c r="D856" s="12">
        <f>IF(A856="NA","",VLOOKUP(A856,'QAQC ID Reference Page'!A$2:G$10999,4,FALSE))</f>
        <v>0.57430555555555551</v>
      </c>
      <c r="E856" s="3">
        <f>IF(A856="NA","",VLOOKUP(A856,'QAQC ID Reference Page'!A$2:G$10999,5,FALSE))</f>
        <v>1038</v>
      </c>
      <c r="F856" s="3" t="str">
        <f>IF(A856="NA","",VLOOKUP(A856,'QAQC ID Reference Page'!A$2:G$10999,6,FALSE))</f>
        <v>B1</v>
      </c>
      <c r="G856" s="3" t="str">
        <f>IF(A856="NA","",VLOOKUP(A856,'QAQC ID Reference Page'!A$2:G$10999,7,FALSE))</f>
        <v>S</v>
      </c>
      <c r="H856" s="21">
        <f>IF(A856="NA","",VLOOKUP(A856,'Water Data'!G$2:O$9999,2,FALSE))</f>
        <v>7.25</v>
      </c>
      <c r="I856" s="21">
        <f>IF(A856="NA","",VLOOKUP(A856,'Water Data'!G$2:O$9999,3,FALSE))</f>
        <v>28.3</v>
      </c>
      <c r="J856" s="3">
        <f>IF(A856="NA","",VLOOKUP(A856,'Water Data'!G$2:O$9999,4,FALSE))</f>
        <v>19.79</v>
      </c>
      <c r="K856" s="3">
        <f>IF(A856="NA","",VLOOKUP(A856,'Water Data'!G$2:O$9999,6,FALSE))</f>
        <v>8.1999999999999993</v>
      </c>
      <c r="L856" s="3">
        <f>IF(A856="NA","",VLOOKUP(A856,'Water Data'!G$2:O$9999,9,FALSE))</f>
        <v>0</v>
      </c>
      <c r="M856" s="3" t="e">
        <f>IF(A856="NA","",VLOOKUP(A856,Nutrients!A$2:L$9999,8,FALSE))</f>
        <v>#N/A</v>
      </c>
      <c r="N856" s="3" t="e">
        <f>IF(A856="NA","",VLOOKUP(A856,Nutrients!A$2:L$9999,9,FALSE))</f>
        <v>#N/A</v>
      </c>
      <c r="O856" s="3" t="e">
        <f>IF(A856="NA","",VLOOKUP(A856,Nutrients!A$2:L$9999,10,FALSE))</f>
        <v>#N/A</v>
      </c>
      <c r="P856" s="3" t="e">
        <f>IF(A856="NA","",VLOOKUP(A856,Nutrients!A$2:L$9999,11,FALSE))</f>
        <v>#N/A</v>
      </c>
      <c r="Q856" s="21" t="e">
        <f>IF(A856="NA","",VLOOKUP(A856,Nutrients!A$2:L$9999,12,FALSE))</f>
        <v>#N/A</v>
      </c>
      <c r="R856" s="26">
        <f>IF(A856="NA","",VLOOKUP(A856,Chla!A$2:O$9999,15,FALSE))</f>
        <v>13.137491999999998</v>
      </c>
      <c r="S856" s="3">
        <f>IF(A856="NA","",VLOOKUP(A856,TSS!A$2:L$9999,12,FALSE))</f>
        <v>72</v>
      </c>
      <c r="T856" s="21" t="e">
        <f>IF(A856="NA","",VLOOKUP(A856,PCN!A$2:Q$9999,11,FALSE))</f>
        <v>#N/A</v>
      </c>
      <c r="U856" s="21" t="e">
        <f>IF(A856="NA","",VLOOKUP(A856,PCN!A$2:Q$9999,12,FALSE))</f>
        <v>#N/A</v>
      </c>
      <c r="V856" s="21" t="e">
        <f>IF(A856="NA","",VLOOKUP(A856,PCN!A$2:Q$9999,14,FALSE))</f>
        <v>#N/A</v>
      </c>
      <c r="W856" s="21" t="e">
        <f>IF(A856="NA","",VLOOKUP(A856,PCN!A$2:Q$9999,15,FALSE))</f>
        <v>#N/A</v>
      </c>
      <c r="X856" s="21" t="e">
        <f>IF(A856="NA","",VLOOKUP(A856,TN_DOC!A$2:I$9999,8,FALSE))</f>
        <v>#N/A</v>
      </c>
      <c r="Y856" s="21" t="e">
        <f>IF(A856="NA","",VLOOKUP(A856,TN_DOC!A$2:I$9999,9,FALSE))</f>
        <v>#N/A</v>
      </c>
      <c r="Z856" s="3"/>
    </row>
    <row r="857" spans="1:26" x14ac:dyDescent="0.2">
      <c r="A857" s="3">
        <v>14233</v>
      </c>
      <c r="B857" s="10" t="str">
        <f>IF(A857="NA","",VLOOKUP(A857,'QAQC ID Reference Page'!A$2:G$10999,2,FALSE))</f>
        <v>OBS0922</v>
      </c>
      <c r="C857" s="20">
        <f>IF(A857="NA","",VLOOKUP(A857,'QAQC ID Reference Page'!A$2:G$10999,3,FALSE))</f>
        <v>44819</v>
      </c>
      <c r="D857" s="12">
        <f>IF(A857="NA","",VLOOKUP(A857,'QAQC ID Reference Page'!A$2:G$10999,4,FALSE))</f>
        <v>0.43472222222222223</v>
      </c>
      <c r="E857" s="3">
        <f>IF(A857="NA","",VLOOKUP(A857,'QAQC ID Reference Page'!A$2:G$10999,5,FALSE))</f>
        <v>1015</v>
      </c>
      <c r="F857" s="3" t="str">
        <f>IF(A857="NA","",VLOOKUP(A857,'QAQC ID Reference Page'!A$2:G$10999,6,FALSE))</f>
        <v>C9</v>
      </c>
      <c r="G857" s="3" t="str">
        <f>IF(A857="NA","",VLOOKUP(A857,'QAQC ID Reference Page'!A$2:G$10999,7,FALSE))</f>
        <v>B</v>
      </c>
      <c r="H857" s="21">
        <f>IF(A857="NA","",VLOOKUP(A857,'Water Data'!G$2:O$9999,2,FALSE))</f>
        <v>5.72</v>
      </c>
      <c r="I857" s="21">
        <f>IF(A857="NA","",VLOOKUP(A857,'Water Data'!G$2:O$9999,3,FALSE))</f>
        <v>27.4</v>
      </c>
      <c r="J857" s="3">
        <f>IF(A857="NA","",VLOOKUP(A857,'Water Data'!G$2:O$9999,4,FALSE))</f>
        <v>19.47</v>
      </c>
      <c r="K857" s="3">
        <f>IF(A857="NA","",VLOOKUP(A857,'Water Data'!G$2:O$9999,6,FALSE))</f>
        <v>7.99</v>
      </c>
      <c r="L857" s="3">
        <f>IF(A857="NA","",VLOOKUP(A857,'Water Data'!G$2:O$9999,9,FALSE))</f>
        <v>0</v>
      </c>
      <c r="M857" s="3" t="e">
        <f>IF(A857="NA","",VLOOKUP(A857,Nutrients!A$2:L$9999,8,FALSE))</f>
        <v>#N/A</v>
      </c>
      <c r="N857" s="3" t="e">
        <f>IF(A857="NA","",VLOOKUP(A857,Nutrients!A$2:L$9999,9,FALSE))</f>
        <v>#N/A</v>
      </c>
      <c r="O857" s="3" t="e">
        <f>IF(A857="NA","",VLOOKUP(A857,Nutrients!A$2:L$9999,10,FALSE))</f>
        <v>#N/A</v>
      </c>
      <c r="P857" s="3" t="e">
        <f>IF(A857="NA","",VLOOKUP(A857,Nutrients!A$2:L$9999,11,FALSE))</f>
        <v>#N/A</v>
      </c>
      <c r="Q857" s="21" t="e">
        <f>IF(A857="NA","",VLOOKUP(A857,Nutrients!A$2:L$9999,12,FALSE))</f>
        <v>#N/A</v>
      </c>
      <c r="R857" s="26">
        <f>IF(A857="NA","",VLOOKUP(A857,Chla!A$2:O$9999,15,FALSE))</f>
        <v>17.911083999999999</v>
      </c>
      <c r="S857" s="3">
        <f>IF(A857="NA","",VLOOKUP(A857,TSS!A$2:L$9999,12,FALSE))</f>
        <v>64</v>
      </c>
      <c r="T857" s="21" t="e">
        <f>IF(A857="NA","",VLOOKUP(A857,PCN!A$2:Q$9999,11,FALSE))</f>
        <v>#N/A</v>
      </c>
      <c r="U857" s="21" t="e">
        <f>IF(A857="NA","",VLOOKUP(A857,PCN!A$2:Q$9999,12,FALSE))</f>
        <v>#N/A</v>
      </c>
      <c r="V857" s="21" t="e">
        <f>IF(A857="NA","",VLOOKUP(A857,PCN!A$2:Q$9999,14,FALSE))</f>
        <v>#N/A</v>
      </c>
      <c r="W857" s="21" t="e">
        <f>IF(A857="NA","",VLOOKUP(A857,PCN!A$2:Q$9999,15,FALSE))</f>
        <v>#N/A</v>
      </c>
      <c r="X857" s="21" t="e">
        <f>IF(A857="NA","",VLOOKUP(A857,TN_DOC!A$2:I$9999,8,FALSE))</f>
        <v>#N/A</v>
      </c>
      <c r="Y857" s="21" t="e">
        <f>IF(A857="NA","",VLOOKUP(A857,TN_DOC!A$2:I$9999,9,FALSE))</f>
        <v>#N/A</v>
      </c>
      <c r="Z857" s="3"/>
    </row>
    <row r="858" spans="1:26" x14ac:dyDescent="0.2">
      <c r="A858" s="3">
        <v>14234</v>
      </c>
      <c r="B858" s="10" t="str">
        <f>IF(A858="NA","",VLOOKUP(A858,'QAQC ID Reference Page'!A$2:G$10999,2,FALSE))</f>
        <v>OBS0922</v>
      </c>
      <c r="C858" s="20">
        <f>IF(A858="NA","",VLOOKUP(A858,'QAQC ID Reference Page'!A$2:G$10999,3,FALSE))</f>
        <v>44819</v>
      </c>
      <c r="D858" s="12">
        <f>IF(A858="NA","",VLOOKUP(A858,'QAQC ID Reference Page'!A$2:G$10999,4,FALSE))</f>
        <v>0.53888888888888886</v>
      </c>
      <c r="E858" s="3">
        <f>IF(A858="NA","",VLOOKUP(A858,'QAQC ID Reference Page'!A$2:G$10999,5,FALSE))</f>
        <v>1018</v>
      </c>
      <c r="F858" s="3" t="str">
        <f>IF(A858="NA","",VLOOKUP(A858,'QAQC ID Reference Page'!A$2:G$10999,6,FALSE))</f>
        <v>E1</v>
      </c>
      <c r="G858" s="3" t="str">
        <f>IF(A858="NA","",VLOOKUP(A858,'QAQC ID Reference Page'!A$2:G$10999,7,FALSE))</f>
        <v>S</v>
      </c>
      <c r="H858" s="21">
        <f>IF(A858="NA","",VLOOKUP(A858,'Water Data'!G$2:O$9999,2,FALSE))</f>
        <v>7.1</v>
      </c>
      <c r="I858" s="21">
        <f>IF(A858="NA","",VLOOKUP(A858,'Water Data'!G$2:O$9999,3,FALSE))</f>
        <v>27.7</v>
      </c>
      <c r="J858" s="3">
        <f>IF(A858="NA","",VLOOKUP(A858,'Water Data'!G$2:O$9999,4,FALSE))</f>
        <v>18.63</v>
      </c>
      <c r="K858" s="3">
        <f>IF(A858="NA","",VLOOKUP(A858,'Water Data'!G$2:O$9999,6,FALSE))</f>
        <v>8.1</v>
      </c>
      <c r="L858" s="3">
        <f>IF(A858="NA","",VLOOKUP(A858,'Water Data'!G$2:O$9999,9,FALSE))</f>
        <v>0</v>
      </c>
      <c r="M858" s="3" t="e">
        <f>IF(A858="NA","",VLOOKUP(A858,Nutrients!A$2:L$9999,8,FALSE))</f>
        <v>#N/A</v>
      </c>
      <c r="N858" s="3" t="e">
        <f>IF(A858="NA","",VLOOKUP(A858,Nutrients!A$2:L$9999,9,FALSE))</f>
        <v>#N/A</v>
      </c>
      <c r="O858" s="3" t="e">
        <f>IF(A858="NA","",VLOOKUP(A858,Nutrients!A$2:L$9999,10,FALSE))</f>
        <v>#N/A</v>
      </c>
      <c r="P858" s="3" t="e">
        <f>IF(A858="NA","",VLOOKUP(A858,Nutrients!A$2:L$9999,11,FALSE))</f>
        <v>#N/A</v>
      </c>
      <c r="Q858" s="21" t="e">
        <f>IF(A858="NA","",VLOOKUP(A858,Nutrients!A$2:L$9999,12,FALSE))</f>
        <v>#N/A</v>
      </c>
      <c r="R858" s="26">
        <f>IF(A858="NA","",VLOOKUP(A858,Chla!A$2:O$9999,15,FALSE))</f>
        <v>10.601216000000001</v>
      </c>
      <c r="S858" s="3">
        <f>IF(A858="NA","",VLOOKUP(A858,TSS!A$2:L$9999,12,FALSE))</f>
        <v>16</v>
      </c>
      <c r="T858" s="21" t="e">
        <f>IF(A858="NA","",VLOOKUP(A858,PCN!A$2:Q$9999,11,FALSE))</f>
        <v>#N/A</v>
      </c>
      <c r="U858" s="21" t="e">
        <f>IF(A858="NA","",VLOOKUP(A858,PCN!A$2:Q$9999,12,FALSE))</f>
        <v>#N/A</v>
      </c>
      <c r="V858" s="21" t="e">
        <f>IF(A858="NA","",VLOOKUP(A858,PCN!A$2:Q$9999,14,FALSE))</f>
        <v>#N/A</v>
      </c>
      <c r="W858" s="21" t="e">
        <f>IF(A858="NA","",VLOOKUP(A858,PCN!A$2:Q$9999,15,FALSE))</f>
        <v>#N/A</v>
      </c>
      <c r="X858" s="21" t="e">
        <f>IF(A858="NA","",VLOOKUP(A858,TN_DOC!A$2:I$9999,8,FALSE))</f>
        <v>#N/A</v>
      </c>
      <c r="Y858" s="21" t="e">
        <f>IF(A858="NA","",VLOOKUP(A858,TN_DOC!A$2:I$9999,9,FALSE))</f>
        <v>#N/A</v>
      </c>
      <c r="Z858" s="3"/>
    </row>
    <row r="859" spans="1:26" x14ac:dyDescent="0.2">
      <c r="A859" s="3">
        <v>14235</v>
      </c>
      <c r="B859" s="10" t="str">
        <f>IF(A859="NA","",VLOOKUP(A859,'QAQC ID Reference Page'!A$2:G$10999,2,FALSE))</f>
        <v>OBS0922</v>
      </c>
      <c r="C859" s="20">
        <f>IF(A859="NA","",VLOOKUP(A859,'QAQC ID Reference Page'!A$2:G$10999,3,FALSE))</f>
        <v>44819</v>
      </c>
      <c r="D859" s="12">
        <f>IF(A859="NA","",VLOOKUP(A859,'QAQC ID Reference Page'!A$2:G$10999,4,FALSE))</f>
        <v>0.40972222222222221</v>
      </c>
      <c r="E859" s="3">
        <f>IF(A859="NA","",VLOOKUP(A859,'QAQC ID Reference Page'!A$2:G$10999,5,FALSE))</f>
        <v>1052</v>
      </c>
      <c r="F859" s="3" t="str">
        <f>IF(A859="NA","",VLOOKUP(A859,'QAQC ID Reference Page'!A$2:G$10999,6,FALSE))</f>
        <v>WB</v>
      </c>
      <c r="G859" s="3" t="str">
        <f>IF(A859="NA","",VLOOKUP(A859,'QAQC ID Reference Page'!A$2:G$10999,7,FALSE))</f>
        <v>S</v>
      </c>
      <c r="H859" s="21">
        <f>IF(A859="NA","",VLOOKUP(A859,'Water Data'!G$2:O$9999,2,FALSE))</f>
        <v>7.58</v>
      </c>
      <c r="I859" s="21">
        <f>IF(A859="NA","",VLOOKUP(A859,'Water Data'!G$2:O$9999,3,FALSE))</f>
        <v>26.8</v>
      </c>
      <c r="J859" s="3">
        <f>IF(A859="NA","",VLOOKUP(A859,'Water Data'!G$2:O$9999,4,FALSE))</f>
        <v>8.9</v>
      </c>
      <c r="K859" s="3">
        <f>IF(A859="NA","",VLOOKUP(A859,'Water Data'!G$2:O$9999,6,FALSE))</f>
        <v>7.99</v>
      </c>
      <c r="L859" s="3">
        <f>IF(A859="NA","",VLOOKUP(A859,'Water Data'!G$2:O$9999,9,FALSE))</f>
        <v>0</v>
      </c>
      <c r="M859" s="3" t="e">
        <f>IF(A859="NA","",VLOOKUP(A859,Nutrients!A$2:L$9999,8,FALSE))</f>
        <v>#N/A</v>
      </c>
      <c r="N859" s="3" t="e">
        <f>IF(A859="NA","",VLOOKUP(A859,Nutrients!A$2:L$9999,9,FALSE))</f>
        <v>#N/A</v>
      </c>
      <c r="O859" s="3" t="e">
        <f>IF(A859="NA","",VLOOKUP(A859,Nutrients!A$2:L$9999,10,FALSE))</f>
        <v>#N/A</v>
      </c>
      <c r="P859" s="3" t="e">
        <f>IF(A859="NA","",VLOOKUP(A859,Nutrients!A$2:L$9999,11,FALSE))</f>
        <v>#N/A</v>
      </c>
      <c r="Q859" s="21" t="e">
        <f>IF(A859="NA","",VLOOKUP(A859,Nutrients!A$2:L$9999,12,FALSE))</f>
        <v>#N/A</v>
      </c>
      <c r="R859" s="26">
        <f>IF(A859="NA","",VLOOKUP(A859,Chla!A$2:O$9999,15,FALSE))</f>
        <v>36.274775999999996</v>
      </c>
      <c r="S859" s="3">
        <f>IF(A859="NA","",VLOOKUP(A859,TSS!A$2:L$9999,12,FALSE))</f>
        <v>40</v>
      </c>
      <c r="T859" s="21" t="e">
        <f>IF(A859="NA","",VLOOKUP(A859,PCN!A$2:Q$9999,11,FALSE))</f>
        <v>#N/A</v>
      </c>
      <c r="U859" s="21" t="e">
        <f>IF(A859="NA","",VLOOKUP(A859,PCN!A$2:Q$9999,12,FALSE))</f>
        <v>#N/A</v>
      </c>
      <c r="V859" s="21" t="e">
        <f>IF(A859="NA","",VLOOKUP(A859,PCN!A$2:Q$9999,14,FALSE))</f>
        <v>#N/A</v>
      </c>
      <c r="W859" s="21" t="e">
        <f>IF(A859="NA","",VLOOKUP(A859,PCN!A$2:Q$9999,15,FALSE))</f>
        <v>#N/A</v>
      </c>
      <c r="X859" s="21" t="e">
        <f>IF(A859="NA","",VLOOKUP(A859,TN_DOC!A$2:I$9999,8,FALSE))</f>
        <v>#N/A</v>
      </c>
      <c r="Y859" s="21" t="e">
        <f>IF(A859="NA","",VLOOKUP(A859,TN_DOC!A$2:I$9999,9,FALSE))</f>
        <v>#N/A</v>
      </c>
      <c r="Z859" s="3"/>
    </row>
    <row r="860" spans="1:26" x14ac:dyDescent="0.2">
      <c r="A860" s="3">
        <v>14236</v>
      </c>
      <c r="B860" s="10" t="str">
        <f>IF(A860="NA","",VLOOKUP(A860,'QAQC ID Reference Page'!A$2:G$10999,2,FALSE))</f>
        <v>OBS0922</v>
      </c>
      <c r="C860" s="20">
        <f>IF(A860="NA","",VLOOKUP(A860,'QAQC ID Reference Page'!A$2:G$10999,3,FALSE))</f>
        <v>44819</v>
      </c>
      <c r="D860" s="12">
        <f>IF(A860="NA","",VLOOKUP(A860,'QAQC ID Reference Page'!A$2:G$10999,4,FALSE))</f>
        <v>0.51180555555555551</v>
      </c>
      <c r="E860" s="3">
        <f>IF(A860="NA","",VLOOKUP(A860,'QAQC ID Reference Page'!A$2:G$10999,5,FALSE))</f>
        <v>1042</v>
      </c>
      <c r="F860" s="3" t="str">
        <f>IF(A860="NA","",VLOOKUP(A860,'QAQC ID Reference Page'!A$2:G$10999,6,FALSE))</f>
        <v>WFR</v>
      </c>
      <c r="G860" s="3" t="str">
        <f>IF(A860="NA","",VLOOKUP(A860,'QAQC ID Reference Page'!A$2:G$10999,7,FALSE))</f>
        <v>S</v>
      </c>
      <c r="H860" s="21">
        <f>IF(A860="NA","",VLOOKUP(A860,'Water Data'!G$2:O$9999,2,FALSE))</f>
        <v>7.04</v>
      </c>
      <c r="I860" s="21">
        <f>IF(A860="NA","",VLOOKUP(A860,'Water Data'!G$2:O$9999,3,FALSE))</f>
        <v>27.4</v>
      </c>
      <c r="J860" s="3">
        <f>IF(A860="NA","",VLOOKUP(A860,'Water Data'!G$2:O$9999,4,FALSE))</f>
        <v>15.56</v>
      </c>
      <c r="K860" s="3">
        <f>IF(A860="NA","",VLOOKUP(A860,'Water Data'!G$2:O$9999,6,FALSE))</f>
        <v>7.99</v>
      </c>
      <c r="L860" s="3">
        <f>IF(A860="NA","",VLOOKUP(A860,'Water Data'!G$2:O$9999,9,FALSE))</f>
        <v>0</v>
      </c>
      <c r="M860" s="3" t="e">
        <f>IF(A860="NA","",VLOOKUP(A860,Nutrients!A$2:L$9999,8,FALSE))</f>
        <v>#N/A</v>
      </c>
      <c r="N860" s="3" t="e">
        <f>IF(A860="NA","",VLOOKUP(A860,Nutrients!A$2:L$9999,9,FALSE))</f>
        <v>#N/A</v>
      </c>
      <c r="O860" s="3" t="e">
        <f>IF(A860="NA","",VLOOKUP(A860,Nutrients!A$2:L$9999,10,FALSE))</f>
        <v>#N/A</v>
      </c>
      <c r="P860" s="3" t="e">
        <f>IF(A860="NA","",VLOOKUP(A860,Nutrients!A$2:L$9999,11,FALSE))</f>
        <v>#N/A</v>
      </c>
      <c r="Q860" s="21" t="e">
        <f>IF(A860="NA","",VLOOKUP(A860,Nutrients!A$2:L$9999,12,FALSE))</f>
        <v>#N/A</v>
      </c>
      <c r="R860" s="26">
        <f>IF(A860="NA","",VLOOKUP(A860,Chla!A$2:O$9999,15,FALSE))</f>
        <v>22.892319999999998</v>
      </c>
      <c r="S860" s="3">
        <f>IF(A860="NA","",VLOOKUP(A860,TSS!A$2:L$9999,12,FALSE))</f>
        <v>76</v>
      </c>
      <c r="T860" s="21" t="e">
        <f>IF(A860="NA","",VLOOKUP(A860,PCN!A$2:Q$9999,11,FALSE))</f>
        <v>#N/A</v>
      </c>
      <c r="U860" s="21" t="e">
        <f>IF(A860="NA","",VLOOKUP(A860,PCN!A$2:Q$9999,12,FALSE))</f>
        <v>#N/A</v>
      </c>
      <c r="V860" s="21" t="e">
        <f>IF(A860="NA","",VLOOKUP(A860,PCN!A$2:Q$9999,14,FALSE))</f>
        <v>#N/A</v>
      </c>
      <c r="W860" s="21" t="e">
        <f>IF(A860="NA","",VLOOKUP(A860,PCN!A$2:Q$9999,15,FALSE))</f>
        <v>#N/A</v>
      </c>
      <c r="X860" s="21" t="e">
        <f>IF(A860="NA","",VLOOKUP(A860,TN_DOC!A$2:I$9999,8,FALSE))</f>
        <v>#N/A</v>
      </c>
      <c r="Y860" s="21" t="e">
        <f>IF(A860="NA","",VLOOKUP(A860,TN_DOC!A$2:I$9999,9,FALSE))</f>
        <v>#N/A</v>
      </c>
      <c r="Z860" s="3"/>
    </row>
    <row r="861" spans="1:26" x14ac:dyDescent="0.2">
      <c r="A861" s="3">
        <v>14237</v>
      </c>
      <c r="B861" s="10" t="str">
        <f>IF(A861="NA","",VLOOKUP(A861,'QAQC ID Reference Page'!A$2:G$10999,2,FALSE))</f>
        <v>OBS0922</v>
      </c>
      <c r="C861" s="20">
        <f>IF(A861="NA","",VLOOKUP(A861,'QAQC ID Reference Page'!A$2:G$10999,3,FALSE))</f>
        <v>44819</v>
      </c>
      <c r="D861" s="12">
        <f>IF(A861="NA","",VLOOKUP(A861,'QAQC ID Reference Page'!A$2:G$10999,4,FALSE))</f>
        <v>0.47361111111111109</v>
      </c>
      <c r="E861" s="3">
        <f>IF(A861="NA","",VLOOKUP(A861,'QAQC ID Reference Page'!A$2:G$10999,5,FALSE))</f>
        <v>1021</v>
      </c>
      <c r="F861" s="3" t="str">
        <f>IF(A861="NA","",VLOOKUP(A861,'QAQC ID Reference Page'!A$2:G$10999,6,FALSE))</f>
        <v>C5-1</v>
      </c>
      <c r="G861" s="3" t="str">
        <f>IF(A861="NA","",VLOOKUP(A861,'QAQC ID Reference Page'!A$2:G$10999,7,FALSE))</f>
        <v>S</v>
      </c>
      <c r="H861" s="21">
        <f>IF(A861="NA","",VLOOKUP(A861,'Water Data'!G$2:O$9999,2,FALSE))</f>
        <v>6.98</v>
      </c>
      <c r="I861" s="21">
        <f>IF(A861="NA","",VLOOKUP(A861,'Water Data'!G$2:O$9999,3,FALSE))</f>
        <v>27.4</v>
      </c>
      <c r="J861" s="3">
        <f>IF(A861="NA","",VLOOKUP(A861,'Water Data'!G$2:O$9999,4,FALSE))</f>
        <v>11.98</v>
      </c>
      <c r="K861" s="3">
        <f>IF(A861="NA","",VLOOKUP(A861,'Water Data'!G$2:O$9999,6,FALSE))</f>
        <v>8.23</v>
      </c>
      <c r="L861" s="3">
        <f>IF(A861="NA","",VLOOKUP(A861,'Water Data'!G$2:O$9999,9,FALSE))</f>
        <v>0</v>
      </c>
      <c r="M861" s="3" t="e">
        <f>IF(A861="NA","",VLOOKUP(A861,Nutrients!A$2:L$9999,8,FALSE))</f>
        <v>#N/A</v>
      </c>
      <c r="N861" s="3" t="e">
        <f>IF(A861="NA","",VLOOKUP(A861,Nutrients!A$2:L$9999,9,FALSE))</f>
        <v>#N/A</v>
      </c>
      <c r="O861" s="3" t="e">
        <f>IF(A861="NA","",VLOOKUP(A861,Nutrients!A$2:L$9999,10,FALSE))</f>
        <v>#N/A</v>
      </c>
      <c r="P861" s="3" t="e">
        <f>IF(A861="NA","",VLOOKUP(A861,Nutrients!A$2:L$9999,11,FALSE))</f>
        <v>#N/A</v>
      </c>
      <c r="Q861" s="21" t="e">
        <f>IF(A861="NA","",VLOOKUP(A861,Nutrients!A$2:L$9999,12,FALSE))</f>
        <v>#N/A</v>
      </c>
      <c r="R861" s="26">
        <f>IF(A861="NA","",VLOOKUP(A861,Chla!A$2:O$9999,15,FALSE))</f>
        <v>12.150332000000001</v>
      </c>
      <c r="S861" s="3">
        <f>IF(A861="NA","",VLOOKUP(A861,TSS!A$2:L$9999,12,FALSE))</f>
        <v>20</v>
      </c>
      <c r="T861" s="21" t="e">
        <f>IF(A861="NA","",VLOOKUP(A861,PCN!A$2:Q$9999,11,FALSE))</f>
        <v>#N/A</v>
      </c>
      <c r="U861" s="21" t="e">
        <f>IF(A861="NA","",VLOOKUP(A861,PCN!A$2:Q$9999,12,FALSE))</f>
        <v>#N/A</v>
      </c>
      <c r="V861" s="21" t="e">
        <f>IF(A861="NA","",VLOOKUP(A861,PCN!A$2:Q$9999,14,FALSE))</f>
        <v>#N/A</v>
      </c>
      <c r="W861" s="21" t="e">
        <f>IF(A861="NA","",VLOOKUP(A861,PCN!A$2:Q$9999,15,FALSE))</f>
        <v>#N/A</v>
      </c>
      <c r="X861" s="21" t="e">
        <f>IF(A861="NA","",VLOOKUP(A861,TN_DOC!A$2:I$9999,8,FALSE))</f>
        <v>#N/A</v>
      </c>
      <c r="Y861" s="21" t="e">
        <f>IF(A861="NA","",VLOOKUP(A861,TN_DOC!A$2:I$9999,9,FALSE))</f>
        <v>#N/A</v>
      </c>
      <c r="Z861" s="3"/>
    </row>
    <row r="862" spans="1:26" x14ac:dyDescent="0.2">
      <c r="A862" s="3">
        <v>14238</v>
      </c>
      <c r="B862" s="10" t="str">
        <f>IF(A862="NA","",VLOOKUP(A862,'QAQC ID Reference Page'!A$2:G$10999,2,FALSE))</f>
        <v>OBS0922</v>
      </c>
      <c r="C862" s="20">
        <f>IF(A862="NA","",VLOOKUP(A862,'QAQC ID Reference Page'!A$2:G$10999,3,FALSE))</f>
        <v>44819</v>
      </c>
      <c r="D862" s="12">
        <f>IF(A862="NA","",VLOOKUP(A862,'QAQC ID Reference Page'!A$2:G$10999,4,FALSE))</f>
        <v>0.4513888888888889</v>
      </c>
      <c r="E862" s="3">
        <f>IF(A862="NA","",VLOOKUP(A862,'QAQC ID Reference Page'!A$2:G$10999,5,FALSE))</f>
        <v>1030</v>
      </c>
      <c r="F862" s="3" t="str">
        <f>IF(A862="NA","",VLOOKUP(A862,'QAQC ID Reference Page'!A$2:G$10999,6,FALSE))</f>
        <v>C7C</v>
      </c>
      <c r="G862" s="3" t="str">
        <f>IF(A862="NA","",VLOOKUP(A862,'QAQC ID Reference Page'!A$2:G$10999,7,FALSE))</f>
        <v>S</v>
      </c>
      <c r="H862" s="21">
        <f>IF(A862="NA","",VLOOKUP(A862,'Water Data'!G$2:O$9999,2,FALSE))</f>
        <v>7.12</v>
      </c>
      <c r="I862" s="21">
        <f>IF(A862="NA","",VLOOKUP(A862,'Water Data'!G$2:O$9999,3,FALSE))</f>
        <v>27.2</v>
      </c>
      <c r="J862" s="3">
        <f>IF(A862="NA","",VLOOKUP(A862,'Water Data'!G$2:O$9999,4,FALSE))</f>
        <v>14.83</v>
      </c>
      <c r="K862" s="3">
        <f>IF(A862="NA","",VLOOKUP(A862,'Water Data'!G$2:O$9999,6,FALSE))</f>
        <v>8.11</v>
      </c>
      <c r="L862" s="3">
        <f>IF(A862="NA","",VLOOKUP(A862,'Water Data'!G$2:O$9999,9,FALSE))</f>
        <v>0</v>
      </c>
      <c r="M862" s="3" t="e">
        <f>IF(A862="NA","",VLOOKUP(A862,Nutrients!A$2:L$9999,8,FALSE))</f>
        <v>#N/A</v>
      </c>
      <c r="N862" s="3" t="e">
        <f>IF(A862="NA","",VLOOKUP(A862,Nutrients!A$2:L$9999,9,FALSE))</f>
        <v>#N/A</v>
      </c>
      <c r="O862" s="3" t="e">
        <f>IF(A862="NA","",VLOOKUP(A862,Nutrients!A$2:L$9999,10,FALSE))</f>
        <v>#N/A</v>
      </c>
      <c r="P862" s="3" t="e">
        <f>IF(A862="NA","",VLOOKUP(A862,Nutrients!A$2:L$9999,11,FALSE))</f>
        <v>#N/A</v>
      </c>
      <c r="Q862" s="21" t="e">
        <f>IF(A862="NA","",VLOOKUP(A862,Nutrients!A$2:L$9999,12,FALSE))</f>
        <v>#N/A</v>
      </c>
      <c r="R862" s="26">
        <f>IF(A862="NA","",VLOOKUP(A862,Chla!A$2:O$9999,15,FALSE))</f>
        <v>13.154955999999999</v>
      </c>
      <c r="S862" s="3">
        <f>IF(A862="NA","",VLOOKUP(A862,TSS!A$2:L$9999,12,FALSE))</f>
        <v>24</v>
      </c>
      <c r="T862" s="21" t="e">
        <f>IF(A862="NA","",VLOOKUP(A862,PCN!A$2:Q$9999,11,FALSE))</f>
        <v>#N/A</v>
      </c>
      <c r="U862" s="21" t="e">
        <f>IF(A862="NA","",VLOOKUP(A862,PCN!A$2:Q$9999,12,FALSE))</f>
        <v>#N/A</v>
      </c>
      <c r="V862" s="21" t="e">
        <f>IF(A862="NA","",VLOOKUP(A862,PCN!A$2:Q$9999,14,FALSE))</f>
        <v>#N/A</v>
      </c>
      <c r="W862" s="21" t="e">
        <f>IF(A862="NA","",VLOOKUP(A862,PCN!A$2:Q$9999,15,FALSE))</f>
        <v>#N/A</v>
      </c>
      <c r="X862" s="21" t="e">
        <f>IF(A862="NA","",VLOOKUP(A862,TN_DOC!A$2:I$9999,8,FALSE))</f>
        <v>#N/A</v>
      </c>
      <c r="Y862" s="21" t="e">
        <f>IF(A862="NA","",VLOOKUP(A862,TN_DOC!A$2:I$9999,9,FALSE))</f>
        <v>#N/A</v>
      </c>
      <c r="Z862" s="3"/>
    </row>
    <row r="863" spans="1:26" x14ac:dyDescent="0.2">
      <c r="A863" s="3">
        <v>14239</v>
      </c>
      <c r="B863" s="10" t="str">
        <f>IF(A863="NA","",VLOOKUP(A863,'QAQC ID Reference Page'!A$2:G$10999,2,FALSE))</f>
        <v>OBS0922</v>
      </c>
      <c r="C863" s="20">
        <f>IF(A863="NA","",VLOOKUP(A863,'QAQC ID Reference Page'!A$2:G$10999,3,FALSE))</f>
        <v>44819</v>
      </c>
      <c r="D863" s="12">
        <f>IF(A863="NA","",VLOOKUP(A863,'QAQC ID Reference Page'!A$2:G$10999,4,FALSE))</f>
        <v>0.43472222222222223</v>
      </c>
      <c r="E863" s="3">
        <f>IF(A863="NA","",VLOOKUP(A863,'QAQC ID Reference Page'!A$2:G$10999,5,FALSE))</f>
        <v>1032</v>
      </c>
      <c r="F863" s="3" t="str">
        <f>IF(A863="NA","",VLOOKUP(A863,'QAQC ID Reference Page'!A$2:G$10999,6,FALSE))</f>
        <v>C9</v>
      </c>
      <c r="G863" s="3" t="str">
        <f>IF(A863="NA","",VLOOKUP(A863,'QAQC ID Reference Page'!A$2:G$10999,7,FALSE))</f>
        <v>S</v>
      </c>
      <c r="H863" s="21">
        <f>IF(A863="NA","",VLOOKUP(A863,'Water Data'!G$2:O$9999,2,FALSE))</f>
        <v>6.9</v>
      </c>
      <c r="I863" s="21">
        <f>IF(A863="NA","",VLOOKUP(A863,'Water Data'!G$2:O$9999,3,FALSE))</f>
        <v>26.8</v>
      </c>
      <c r="J863" s="3">
        <f>IF(A863="NA","",VLOOKUP(A863,'Water Data'!G$2:O$9999,4,FALSE))</f>
        <v>14.48</v>
      </c>
      <c r="K863" s="3">
        <f>IF(A863="NA","",VLOOKUP(A863,'Water Data'!G$2:O$9999,6,FALSE))</f>
        <v>8.02</v>
      </c>
      <c r="L863" s="3">
        <f>IF(A863="NA","",VLOOKUP(A863,'Water Data'!G$2:O$9999,9,FALSE))</f>
        <v>0</v>
      </c>
      <c r="M863" s="3" t="e">
        <f>IF(A863="NA","",VLOOKUP(A863,Nutrients!A$2:L$9999,8,FALSE))</f>
        <v>#N/A</v>
      </c>
      <c r="N863" s="3" t="e">
        <f>IF(A863="NA","",VLOOKUP(A863,Nutrients!A$2:L$9999,9,FALSE))</f>
        <v>#N/A</v>
      </c>
      <c r="O863" s="3" t="e">
        <f>IF(A863="NA","",VLOOKUP(A863,Nutrients!A$2:L$9999,10,FALSE))</f>
        <v>#N/A</v>
      </c>
      <c r="P863" s="3" t="e">
        <f>IF(A863="NA","",VLOOKUP(A863,Nutrients!A$2:L$9999,11,FALSE))</f>
        <v>#N/A</v>
      </c>
      <c r="Q863" s="21" t="e">
        <f>IF(A863="NA","",VLOOKUP(A863,Nutrients!A$2:L$9999,12,FALSE))</f>
        <v>#N/A</v>
      </c>
      <c r="R863" s="26">
        <f>IF(A863="NA","",VLOOKUP(A863,Chla!A$2:O$9999,15,FALSE))</f>
        <v>15.819547999999998</v>
      </c>
      <c r="S863" s="3">
        <f>IF(A863="NA","",VLOOKUP(A863,TSS!A$2:L$9999,12,FALSE))</f>
        <v>40</v>
      </c>
      <c r="T863" s="21" t="e">
        <f>IF(A863="NA","",VLOOKUP(A863,PCN!A$2:Q$9999,11,FALSE))</f>
        <v>#N/A</v>
      </c>
      <c r="U863" s="21" t="e">
        <f>IF(A863="NA","",VLOOKUP(A863,PCN!A$2:Q$9999,12,FALSE))</f>
        <v>#N/A</v>
      </c>
      <c r="V863" s="21" t="e">
        <f>IF(A863="NA","",VLOOKUP(A863,PCN!A$2:Q$9999,14,FALSE))</f>
        <v>#N/A</v>
      </c>
      <c r="W863" s="21" t="e">
        <f>IF(A863="NA","",VLOOKUP(A863,PCN!A$2:Q$9999,15,FALSE))</f>
        <v>#N/A</v>
      </c>
      <c r="X863" s="21" t="e">
        <f>IF(A863="NA","",VLOOKUP(A863,TN_DOC!A$2:I$9999,8,FALSE))</f>
        <v>#N/A</v>
      </c>
      <c r="Y863" s="21" t="e">
        <f>IF(A863="NA","",VLOOKUP(A863,TN_DOC!A$2:I$9999,9,FALSE))</f>
        <v>#N/A</v>
      </c>
      <c r="Z863" s="3"/>
    </row>
    <row r="864" spans="1:26" x14ac:dyDescent="0.2">
      <c r="A864" s="3">
        <v>14240</v>
      </c>
      <c r="B864" s="10" t="str">
        <f>IF(A864="NA","",VLOOKUP(A864,'QAQC ID Reference Page'!A$2:G$10999,2,FALSE))</f>
        <v>OBS0922</v>
      </c>
      <c r="C864" s="20">
        <f>IF(A864="NA","",VLOOKUP(A864,'QAQC ID Reference Page'!A$2:G$10999,3,FALSE))</f>
        <v>44819</v>
      </c>
      <c r="D864" s="12">
        <f>IF(A864="NA","",VLOOKUP(A864,'QAQC ID Reference Page'!A$2:G$10999,4,FALSE))</f>
        <v>0.4513888888888889</v>
      </c>
      <c r="E864" s="3">
        <f>IF(A864="NA","",VLOOKUP(A864,'QAQC ID Reference Page'!A$2:G$10999,5,FALSE))</f>
        <v>1034</v>
      </c>
      <c r="F864" s="3" t="str">
        <f>IF(A864="NA","",VLOOKUP(A864,'QAQC ID Reference Page'!A$2:G$10999,6,FALSE))</f>
        <v>C7C</v>
      </c>
      <c r="G864" s="3" t="str">
        <f>IF(A864="NA","",VLOOKUP(A864,'QAQC ID Reference Page'!A$2:G$10999,7,FALSE))</f>
        <v>B</v>
      </c>
      <c r="H864" s="21">
        <f>IF(A864="NA","",VLOOKUP(A864,'Water Data'!G$2:O$9999,2,FALSE))</f>
        <v>5.71</v>
      </c>
      <c r="I864" s="21">
        <f>IF(A864="NA","",VLOOKUP(A864,'Water Data'!G$2:O$9999,3,FALSE))</f>
        <v>28</v>
      </c>
      <c r="J864" s="3">
        <f>IF(A864="NA","",VLOOKUP(A864,'Water Data'!G$2:O$9999,4,FALSE))</f>
        <v>24.55</v>
      </c>
      <c r="K864" s="3">
        <f>IF(A864="NA","",VLOOKUP(A864,'Water Data'!G$2:O$9999,6,FALSE))</f>
        <v>8.11</v>
      </c>
      <c r="L864" s="3">
        <f>IF(A864="NA","",VLOOKUP(A864,'Water Data'!G$2:O$9999,9,FALSE))</f>
        <v>0</v>
      </c>
      <c r="M864" s="3" t="e">
        <f>IF(A864="NA","",VLOOKUP(A864,Nutrients!A$2:L$9999,8,FALSE))</f>
        <v>#N/A</v>
      </c>
      <c r="N864" s="3" t="e">
        <f>IF(A864="NA","",VLOOKUP(A864,Nutrients!A$2:L$9999,9,FALSE))</f>
        <v>#N/A</v>
      </c>
      <c r="O864" s="3" t="e">
        <f>IF(A864="NA","",VLOOKUP(A864,Nutrients!A$2:L$9999,10,FALSE))</f>
        <v>#N/A</v>
      </c>
      <c r="P864" s="3" t="e">
        <f>IF(A864="NA","",VLOOKUP(A864,Nutrients!A$2:L$9999,11,FALSE))</f>
        <v>#N/A</v>
      </c>
      <c r="Q864" s="21" t="e">
        <f>IF(A864="NA","",VLOOKUP(A864,Nutrients!A$2:L$9999,12,FALSE))</f>
        <v>#N/A</v>
      </c>
      <c r="R864" s="26">
        <f>IF(A864="NA","",VLOOKUP(A864,Chla!A$2:O$9999,15,FALSE))</f>
        <v>7.0811800000000007</v>
      </c>
      <c r="S864" s="3">
        <f>IF(A864="NA","",VLOOKUP(A864,TSS!A$2:L$9999,12,FALSE))</f>
        <v>32</v>
      </c>
      <c r="T864" s="21" t="e">
        <f>IF(A864="NA","",VLOOKUP(A864,PCN!A$2:Q$9999,11,FALSE))</f>
        <v>#N/A</v>
      </c>
      <c r="U864" s="21" t="e">
        <f>IF(A864="NA","",VLOOKUP(A864,PCN!A$2:Q$9999,12,FALSE))</f>
        <v>#N/A</v>
      </c>
      <c r="V864" s="21" t="e">
        <f>IF(A864="NA","",VLOOKUP(A864,PCN!A$2:Q$9999,14,FALSE))</f>
        <v>#N/A</v>
      </c>
      <c r="W864" s="21" t="e">
        <f>IF(A864="NA","",VLOOKUP(A864,PCN!A$2:Q$9999,15,FALSE))</f>
        <v>#N/A</v>
      </c>
      <c r="X864" s="21" t="e">
        <f>IF(A864="NA","",VLOOKUP(A864,TN_DOC!A$2:I$9999,8,FALSE))</f>
        <v>#N/A</v>
      </c>
      <c r="Y864" s="21" t="e">
        <f>IF(A864="NA","",VLOOKUP(A864,TN_DOC!A$2:I$9999,9,FALSE))</f>
        <v>#N/A</v>
      </c>
      <c r="Z864" s="3"/>
    </row>
    <row r="865" spans="1:26" x14ac:dyDescent="0.2">
      <c r="A865" s="3">
        <v>14241</v>
      </c>
      <c r="B865" s="10" t="str">
        <f>IF(A865="NA","",VLOOKUP(A865,'QAQC ID Reference Page'!A$2:G$10999,2,FALSE))</f>
        <v>OBS0922</v>
      </c>
      <c r="C865" s="20">
        <f>IF(A865="NA","",VLOOKUP(A865,'QAQC ID Reference Page'!A$2:G$10999,3,FALSE))</f>
        <v>44819</v>
      </c>
      <c r="D865" s="12">
        <f>IF(A865="NA","",VLOOKUP(A865,'QAQC ID Reference Page'!A$2:G$10999,4,FALSE))</f>
        <v>0.4861111111111111</v>
      </c>
      <c r="E865" s="3">
        <f>IF(A865="NA","",VLOOKUP(A865,'QAQC ID Reference Page'!A$2:G$10999,5,FALSE))</f>
        <v>1035</v>
      </c>
      <c r="F865" s="3" t="str">
        <f>IF(A865="NA","",VLOOKUP(A865,'QAQC ID Reference Page'!A$2:G$10999,6,FALSE))</f>
        <v>C4</v>
      </c>
      <c r="G865" s="3" t="str">
        <f>IF(A865="NA","",VLOOKUP(A865,'QAQC ID Reference Page'!A$2:G$10999,7,FALSE))</f>
        <v>S</v>
      </c>
      <c r="H865" s="21">
        <f>IF(A865="NA","",VLOOKUP(A865,'Water Data'!G$2:O$9999,2,FALSE))</f>
        <v>6.95</v>
      </c>
      <c r="I865" s="21">
        <f>IF(A865="NA","",VLOOKUP(A865,'Water Data'!G$2:O$9999,3,FALSE))</f>
        <v>26.8</v>
      </c>
      <c r="J865" s="3">
        <f>IF(A865="NA","",VLOOKUP(A865,'Water Data'!G$2:O$9999,4,FALSE))</f>
        <v>11.8</v>
      </c>
      <c r="K865" s="3">
        <f>IF(A865="NA","",VLOOKUP(A865,'Water Data'!G$2:O$9999,6,FALSE))</f>
        <v>8.1</v>
      </c>
      <c r="L865" s="3">
        <f>IF(A865="NA","",VLOOKUP(A865,'Water Data'!G$2:O$9999,9,FALSE))</f>
        <v>0</v>
      </c>
      <c r="M865" s="3" t="e">
        <f>IF(A865="NA","",VLOOKUP(A865,Nutrients!A$2:L$9999,8,FALSE))</f>
        <v>#N/A</v>
      </c>
      <c r="N865" s="3" t="e">
        <f>IF(A865="NA","",VLOOKUP(A865,Nutrients!A$2:L$9999,9,FALSE))</f>
        <v>#N/A</v>
      </c>
      <c r="O865" s="3" t="e">
        <f>IF(A865="NA","",VLOOKUP(A865,Nutrients!A$2:L$9999,10,FALSE))</f>
        <v>#N/A</v>
      </c>
      <c r="P865" s="3" t="e">
        <f>IF(A865="NA","",VLOOKUP(A865,Nutrients!A$2:L$9999,11,FALSE))</f>
        <v>#N/A</v>
      </c>
      <c r="Q865" s="21" t="e">
        <f>IF(A865="NA","",VLOOKUP(A865,Nutrients!A$2:L$9999,12,FALSE))</f>
        <v>#N/A</v>
      </c>
      <c r="R865" s="26">
        <f>IF(A865="NA","",VLOOKUP(A865,Chla!A$2:O$9999,15,FALSE))</f>
        <v>22.436624000000002</v>
      </c>
      <c r="S865" s="3">
        <f>IF(A865="NA","",VLOOKUP(A865,TSS!A$2:L$9999,12,FALSE))</f>
        <v>24</v>
      </c>
      <c r="T865" s="21" t="e">
        <f>IF(A865="NA","",VLOOKUP(A865,PCN!A$2:Q$9999,11,FALSE))</f>
        <v>#N/A</v>
      </c>
      <c r="U865" s="21" t="e">
        <f>IF(A865="NA","",VLOOKUP(A865,PCN!A$2:Q$9999,12,FALSE))</f>
        <v>#N/A</v>
      </c>
      <c r="V865" s="21" t="e">
        <f>IF(A865="NA","",VLOOKUP(A865,PCN!A$2:Q$9999,14,FALSE))</f>
        <v>#N/A</v>
      </c>
      <c r="W865" s="21" t="e">
        <f>IF(A865="NA","",VLOOKUP(A865,PCN!A$2:Q$9999,15,FALSE))</f>
        <v>#N/A</v>
      </c>
      <c r="X865" s="21" t="e">
        <f>IF(A865="NA","",VLOOKUP(A865,TN_DOC!A$2:I$9999,8,FALSE))</f>
        <v>#N/A</v>
      </c>
      <c r="Y865" s="21" t="e">
        <f>IF(A865="NA","",VLOOKUP(A865,TN_DOC!A$2:I$9999,9,FALSE))</f>
        <v>#N/A</v>
      </c>
      <c r="Z865" s="3"/>
    </row>
    <row r="866" spans="1:26" x14ac:dyDescent="0.2">
      <c r="A866" s="3">
        <v>14300</v>
      </c>
      <c r="B866" s="10" t="str">
        <f>IF(A866="NA","",VLOOKUP(A866,'QAQC ID Reference Page'!A$2:G$10999,2,FALSE))</f>
        <v>OBS1022</v>
      </c>
      <c r="C866" s="20">
        <f>IF(A866="NA","",VLOOKUP(A866,'QAQC ID Reference Page'!A$2:G$10999,3,FALSE))</f>
        <v>44861</v>
      </c>
      <c r="D866" s="12">
        <f>IF(A866="NA","",VLOOKUP(A866,'QAQC ID Reference Page'!A$2:G$10999,4,FALSE))</f>
        <v>0.46944444444444444</v>
      </c>
      <c r="E866" s="3">
        <f>IF(A866="NA","",VLOOKUP(A866,'QAQC ID Reference Page'!A$2:G$10999,5,FALSE))</f>
        <v>1027</v>
      </c>
      <c r="F866" s="3" t="str">
        <f>IF(A866="NA","",VLOOKUP(A866,'QAQC ID Reference Page'!A$2:G$10999,6,FALSE))</f>
        <v>C4</v>
      </c>
      <c r="G866" s="3" t="str">
        <f>IF(A866="NA","",VLOOKUP(A866,'QAQC ID Reference Page'!A$2:G$10999,7,FALSE))</f>
        <v>S</v>
      </c>
      <c r="H866" s="21">
        <f>IF(A866="NA","",VLOOKUP(A866,'Water Data'!G$2:O$9999,2,FALSE))</f>
        <v>8.01</v>
      </c>
      <c r="I866" s="21">
        <f>IF(A866="NA","",VLOOKUP(A866,'Water Data'!G$2:O$9999,3,FALSE))</f>
        <v>19.3</v>
      </c>
      <c r="J866" s="3">
        <f>IF(A866="NA","",VLOOKUP(A866,'Water Data'!G$2:O$9999,4,FALSE))</f>
        <v>24.4</v>
      </c>
      <c r="K866" s="3">
        <f>IF(A866="NA","",VLOOKUP(A866,'Water Data'!G$2:O$9999,6,FALSE))</f>
        <v>7.54</v>
      </c>
      <c r="L866" s="3">
        <f>IF(A866="NA","",VLOOKUP(A866,'Water Data'!G$2:O$9999,9,FALSE))</f>
        <v>0</v>
      </c>
      <c r="M866" s="3" t="e">
        <f>IF(A866="NA","",VLOOKUP(A866,Nutrients!A$2:L$9999,8,FALSE))</f>
        <v>#N/A</v>
      </c>
      <c r="N866" s="3" t="e">
        <f>IF(A866="NA","",VLOOKUP(A866,Nutrients!A$2:L$9999,9,FALSE))</f>
        <v>#N/A</v>
      </c>
      <c r="O866" s="3" t="e">
        <f>IF(A866="NA","",VLOOKUP(A866,Nutrients!A$2:L$9999,10,FALSE))</f>
        <v>#N/A</v>
      </c>
      <c r="P866" s="3" t="e">
        <f>IF(A866="NA","",VLOOKUP(A866,Nutrients!A$2:L$9999,11,FALSE))</f>
        <v>#N/A</v>
      </c>
      <c r="Q866" s="21" t="e">
        <f>IF(A866="NA","",VLOOKUP(A866,Nutrients!A$2:L$9999,12,FALSE))</f>
        <v>#N/A</v>
      </c>
      <c r="R866" s="26">
        <f>IF(A866="NA","",VLOOKUP(A866,Chla!A$2:O$9999,15,FALSE))</f>
        <v>5.4468639999999997</v>
      </c>
      <c r="S866" s="3">
        <f>IF(A866="NA","",VLOOKUP(A866,TSS!A$2:L$9999,12,FALSE))</f>
        <v>36</v>
      </c>
      <c r="T866" s="21" t="e">
        <f>IF(A866="NA","",VLOOKUP(A866,PCN!A$2:Q$9999,11,FALSE))</f>
        <v>#N/A</v>
      </c>
      <c r="U866" s="21" t="e">
        <f>IF(A866="NA","",VLOOKUP(A866,PCN!A$2:Q$9999,12,FALSE))</f>
        <v>#N/A</v>
      </c>
      <c r="V866" s="21" t="e">
        <f>IF(A866="NA","",VLOOKUP(A866,PCN!A$2:Q$9999,14,FALSE))</f>
        <v>#N/A</v>
      </c>
      <c r="W866" s="21" t="e">
        <f>IF(A866="NA","",VLOOKUP(A866,PCN!A$2:Q$9999,15,FALSE))</f>
        <v>#N/A</v>
      </c>
      <c r="X866" s="21" t="e">
        <f>IF(A866="NA","",VLOOKUP(A866,TN_DOC!A$2:I$9999,8,FALSE))</f>
        <v>#N/A</v>
      </c>
      <c r="Y866" s="21" t="e">
        <f>IF(A866="NA","",VLOOKUP(A866,TN_DOC!A$2:I$9999,9,FALSE))</f>
        <v>#N/A</v>
      </c>
      <c r="Z866" s="3"/>
    </row>
    <row r="867" spans="1:26" x14ac:dyDescent="0.2">
      <c r="A867" s="3">
        <v>14301</v>
      </c>
      <c r="B867" s="10" t="str">
        <f>IF(A867="NA","",VLOOKUP(A867,'QAQC ID Reference Page'!A$2:G$10999,2,FALSE))</f>
        <v>OBS1022</v>
      </c>
      <c r="C867" s="20">
        <f>IF(A867="NA","",VLOOKUP(A867,'QAQC ID Reference Page'!A$2:G$10999,3,FALSE))</f>
        <v>44861</v>
      </c>
      <c r="D867" s="12">
        <f>IF(A867="NA","",VLOOKUP(A867,'QAQC ID Reference Page'!A$2:G$10999,4,FALSE))</f>
        <v>0.50138888888888888</v>
      </c>
      <c r="E867" s="3">
        <f>IF(A867="NA","",VLOOKUP(A867,'QAQC ID Reference Page'!A$2:G$10999,5,FALSE))</f>
        <v>1002</v>
      </c>
      <c r="F867" s="3" t="str">
        <f>IF(A867="NA","",VLOOKUP(A867,'QAQC ID Reference Page'!A$2:G$10999,6,FALSE))</f>
        <v>BLB</v>
      </c>
      <c r="G867" s="3" t="str">
        <f>IF(A867="NA","",VLOOKUP(A867,'QAQC ID Reference Page'!A$2:G$10999,7,FALSE))</f>
        <v>S</v>
      </c>
      <c r="H867" s="21">
        <f>IF(A867="NA","",VLOOKUP(A867,'Water Data'!G$2:O$9999,2,FALSE))</f>
        <v>7.62</v>
      </c>
      <c r="I867" s="21">
        <f>IF(A867="NA","",VLOOKUP(A867,'Water Data'!G$2:O$9999,3,FALSE))</f>
        <v>20.3</v>
      </c>
      <c r="J867" s="3">
        <f>IF(A867="NA","",VLOOKUP(A867,'Water Data'!G$2:O$9999,4,FALSE))</f>
        <v>26.35</v>
      </c>
      <c r="K867" s="3">
        <f>IF(A867="NA","",VLOOKUP(A867,'Water Data'!G$2:O$9999,6,FALSE))</f>
        <v>8.1199999999999992</v>
      </c>
      <c r="L867" s="3">
        <f>IF(A867="NA","",VLOOKUP(A867,'Water Data'!G$2:O$9999,9,FALSE))</f>
        <v>0</v>
      </c>
      <c r="M867" s="3" t="e">
        <f>IF(A867="NA","",VLOOKUP(A867,Nutrients!A$2:L$9999,8,FALSE))</f>
        <v>#N/A</v>
      </c>
      <c r="N867" s="3" t="e">
        <f>IF(A867="NA","",VLOOKUP(A867,Nutrients!A$2:L$9999,9,FALSE))</f>
        <v>#N/A</v>
      </c>
      <c r="O867" s="3" t="e">
        <f>IF(A867="NA","",VLOOKUP(A867,Nutrients!A$2:L$9999,10,FALSE))</f>
        <v>#N/A</v>
      </c>
      <c r="P867" s="3" t="e">
        <f>IF(A867="NA","",VLOOKUP(A867,Nutrients!A$2:L$9999,11,FALSE))</f>
        <v>#N/A</v>
      </c>
      <c r="Q867" s="21" t="e">
        <f>IF(A867="NA","",VLOOKUP(A867,Nutrients!A$2:L$9999,12,FALSE))</f>
        <v>#N/A</v>
      </c>
      <c r="R867" s="26">
        <f>IF(A867="NA","",VLOOKUP(A867,Chla!A$2:O$9999,15,FALSE))</f>
        <v>6.1881959999999996</v>
      </c>
      <c r="S867" s="3">
        <f>IF(A867="NA","",VLOOKUP(A867,TSS!A$2:L$9999,12,FALSE))</f>
        <v>24</v>
      </c>
      <c r="T867" s="21" t="e">
        <f>IF(A867="NA","",VLOOKUP(A867,PCN!A$2:Q$9999,11,FALSE))</f>
        <v>#N/A</v>
      </c>
      <c r="U867" s="21" t="e">
        <f>IF(A867="NA","",VLOOKUP(A867,PCN!A$2:Q$9999,12,FALSE))</f>
        <v>#N/A</v>
      </c>
      <c r="V867" s="21" t="e">
        <f>IF(A867="NA","",VLOOKUP(A867,PCN!A$2:Q$9999,14,FALSE))</f>
        <v>#N/A</v>
      </c>
      <c r="W867" s="21" t="e">
        <f>IF(A867="NA","",VLOOKUP(A867,PCN!A$2:Q$9999,15,FALSE))</f>
        <v>#N/A</v>
      </c>
      <c r="X867" s="21" t="e">
        <f>IF(A867="NA","",VLOOKUP(A867,TN_DOC!A$2:I$9999,8,FALSE))</f>
        <v>#N/A</v>
      </c>
      <c r="Y867" s="21" t="e">
        <f>IF(A867="NA","",VLOOKUP(A867,TN_DOC!A$2:I$9999,9,FALSE))</f>
        <v>#N/A</v>
      </c>
      <c r="Z867" s="3"/>
    </row>
    <row r="868" spans="1:26" x14ac:dyDescent="0.2">
      <c r="A868" s="3">
        <v>14302</v>
      </c>
      <c r="B868" s="10" t="str">
        <f>IF(A868="NA","",VLOOKUP(A868,'QAQC ID Reference Page'!A$2:G$10999,2,FALSE))</f>
        <v>OBS1022</v>
      </c>
      <c r="C868" s="20">
        <f>IF(A868="NA","",VLOOKUP(A868,'QAQC ID Reference Page'!A$2:G$10999,3,FALSE))</f>
        <v>44861</v>
      </c>
      <c r="D868" s="12">
        <f>IF(A868="NA","",VLOOKUP(A868,'QAQC ID Reference Page'!A$2:G$10999,4,FALSE))</f>
        <v>0.45763888888888887</v>
      </c>
      <c r="E868" s="3">
        <f>IF(A868="NA","",VLOOKUP(A868,'QAQC ID Reference Page'!A$2:G$10999,5,FALSE))</f>
        <v>1022</v>
      </c>
      <c r="F868" s="3" t="str">
        <f>IF(A868="NA","",VLOOKUP(A868,'QAQC ID Reference Page'!A$2:G$10999,6,FALSE))</f>
        <v>C5-1</v>
      </c>
      <c r="G868" s="3" t="str">
        <f>IF(A868="NA","",VLOOKUP(A868,'QAQC ID Reference Page'!A$2:G$10999,7,FALSE))</f>
        <v>S</v>
      </c>
      <c r="H868" s="21">
        <f>IF(A868="NA","",VLOOKUP(A868,'Water Data'!G$2:O$9999,2,FALSE))</f>
        <v>7.73</v>
      </c>
      <c r="I868" s="21">
        <f>IF(A868="NA","",VLOOKUP(A868,'Water Data'!G$2:O$9999,3,FALSE))</f>
        <v>19.100000000000001</v>
      </c>
      <c r="J868" s="3">
        <f>IF(A868="NA","",VLOOKUP(A868,'Water Data'!G$2:O$9999,4,FALSE))</f>
        <v>24.84</v>
      </c>
      <c r="K868" s="3">
        <f>IF(A868="NA","",VLOOKUP(A868,'Water Data'!G$2:O$9999,6,FALSE))</f>
        <v>8.0500000000000007</v>
      </c>
      <c r="L868" s="3">
        <f>IF(A868="NA","",VLOOKUP(A868,'Water Data'!G$2:O$9999,9,FALSE))</f>
        <v>0</v>
      </c>
      <c r="M868" s="3" t="e">
        <f>IF(A868="NA","",VLOOKUP(A868,Nutrients!A$2:L$9999,8,FALSE))</f>
        <v>#N/A</v>
      </c>
      <c r="N868" s="3" t="e">
        <f>IF(A868="NA","",VLOOKUP(A868,Nutrients!A$2:L$9999,9,FALSE))</f>
        <v>#N/A</v>
      </c>
      <c r="O868" s="3" t="e">
        <f>IF(A868="NA","",VLOOKUP(A868,Nutrients!A$2:L$9999,10,FALSE))</f>
        <v>#N/A</v>
      </c>
      <c r="P868" s="3" t="e">
        <f>IF(A868="NA","",VLOOKUP(A868,Nutrients!A$2:L$9999,11,FALSE))</f>
        <v>#N/A</v>
      </c>
      <c r="Q868" s="21" t="e">
        <f>IF(A868="NA","",VLOOKUP(A868,Nutrients!A$2:L$9999,12,FALSE))</f>
        <v>#N/A</v>
      </c>
      <c r="R868" s="26">
        <f>IF(A868="NA","",VLOOKUP(A868,Chla!A$2:O$9999,15,FALSE))</f>
        <v>6.3998359999999996</v>
      </c>
      <c r="S868" s="3">
        <f>IF(A868="NA","",VLOOKUP(A868,TSS!A$2:L$9999,12,FALSE))</f>
        <v>36</v>
      </c>
      <c r="T868" s="21" t="e">
        <f>IF(A868="NA","",VLOOKUP(A868,PCN!A$2:Q$9999,11,FALSE))</f>
        <v>#N/A</v>
      </c>
      <c r="U868" s="21" t="e">
        <f>IF(A868="NA","",VLOOKUP(A868,PCN!A$2:Q$9999,12,FALSE))</f>
        <v>#N/A</v>
      </c>
      <c r="V868" s="21" t="e">
        <f>IF(A868="NA","",VLOOKUP(A868,PCN!A$2:Q$9999,14,FALSE))</f>
        <v>#N/A</v>
      </c>
      <c r="W868" s="21" t="e">
        <f>IF(A868="NA","",VLOOKUP(A868,PCN!A$2:Q$9999,15,FALSE))</f>
        <v>#N/A</v>
      </c>
      <c r="X868" s="21" t="e">
        <f>IF(A868="NA","",VLOOKUP(A868,TN_DOC!A$2:I$9999,8,FALSE))</f>
        <v>#N/A</v>
      </c>
      <c r="Y868" s="21" t="e">
        <f>IF(A868="NA","",VLOOKUP(A868,TN_DOC!A$2:I$9999,9,FALSE))</f>
        <v>#N/A</v>
      </c>
      <c r="Z868" s="3"/>
    </row>
    <row r="869" spans="1:26" x14ac:dyDescent="0.2">
      <c r="A869" s="3">
        <v>14303</v>
      </c>
      <c r="B869" s="10" t="str">
        <f>IF(A869="NA","",VLOOKUP(A869,'QAQC ID Reference Page'!A$2:G$10999,2,FALSE))</f>
        <v>OBS1022</v>
      </c>
      <c r="C869" s="20">
        <f>IF(A869="NA","",VLOOKUP(A869,'QAQC ID Reference Page'!A$2:G$10999,3,FALSE))</f>
        <v>44861</v>
      </c>
      <c r="D869" s="12">
        <f>IF(A869="NA","",VLOOKUP(A869,'QAQC ID Reference Page'!A$2:G$10999,4,FALSE))</f>
        <v>0.5131944444444444</v>
      </c>
      <c r="E869" s="3">
        <f>IF(A869="NA","",VLOOKUP(A869,'QAQC ID Reference Page'!A$2:G$10999,5,FALSE))</f>
        <v>1030</v>
      </c>
      <c r="F869" s="3" t="str">
        <f>IF(A869="NA","",VLOOKUP(A869,'QAQC ID Reference Page'!A$2:G$10999,6,FALSE))</f>
        <v>D1</v>
      </c>
      <c r="G869" s="3" t="str">
        <f>IF(A869="NA","",VLOOKUP(A869,'QAQC ID Reference Page'!A$2:G$10999,7,FALSE))</f>
        <v>S</v>
      </c>
      <c r="H869" s="21">
        <f>IF(A869="NA","",VLOOKUP(A869,'Water Data'!G$2:O$9999,2,FALSE))</f>
        <v>7.76</v>
      </c>
      <c r="I869" s="21">
        <f>IF(A869="NA","",VLOOKUP(A869,'Water Data'!G$2:O$9999,3,FALSE))</f>
        <v>19.899999999999999</v>
      </c>
      <c r="J869" s="3">
        <f>IF(A869="NA","",VLOOKUP(A869,'Water Data'!G$2:O$9999,4,FALSE))</f>
        <v>29.2</v>
      </c>
      <c r="K869" s="3">
        <f>IF(A869="NA","",VLOOKUP(A869,'Water Data'!G$2:O$9999,6,FALSE))</f>
        <v>8.1300000000000008</v>
      </c>
      <c r="L869" s="3">
        <f>IF(A869="NA","",VLOOKUP(A869,'Water Data'!G$2:O$9999,9,FALSE))</f>
        <v>0</v>
      </c>
      <c r="M869" s="3" t="e">
        <f>IF(A869="NA","",VLOOKUP(A869,Nutrients!A$2:L$9999,8,FALSE))</f>
        <v>#N/A</v>
      </c>
      <c r="N869" s="3" t="e">
        <f>IF(A869="NA","",VLOOKUP(A869,Nutrients!A$2:L$9999,9,FALSE))</f>
        <v>#N/A</v>
      </c>
      <c r="O869" s="3" t="e">
        <f>IF(A869="NA","",VLOOKUP(A869,Nutrients!A$2:L$9999,10,FALSE))</f>
        <v>#N/A</v>
      </c>
      <c r="P869" s="3" t="e">
        <f>IF(A869="NA","",VLOOKUP(A869,Nutrients!A$2:L$9999,11,FALSE))</f>
        <v>#N/A</v>
      </c>
      <c r="Q869" s="21" t="e">
        <f>IF(A869="NA","",VLOOKUP(A869,Nutrients!A$2:L$9999,12,FALSE))</f>
        <v>#N/A</v>
      </c>
      <c r="R869" s="26">
        <f>IF(A869="NA","",VLOOKUP(A869,Chla!A$2:O$9999,15,FALSE))</f>
        <v>4.2997160000000001</v>
      </c>
      <c r="S869" s="3">
        <f>IF(A869="NA","",VLOOKUP(A869,TSS!A$2:L$9999,12,FALSE))</f>
        <v>16</v>
      </c>
      <c r="T869" s="21" t="e">
        <f>IF(A869="NA","",VLOOKUP(A869,PCN!A$2:Q$9999,11,FALSE))</f>
        <v>#N/A</v>
      </c>
      <c r="U869" s="21" t="e">
        <f>IF(A869="NA","",VLOOKUP(A869,PCN!A$2:Q$9999,12,FALSE))</f>
        <v>#N/A</v>
      </c>
      <c r="V869" s="21" t="e">
        <f>IF(A869="NA","",VLOOKUP(A869,PCN!A$2:Q$9999,14,FALSE))</f>
        <v>#N/A</v>
      </c>
      <c r="W869" s="21" t="e">
        <f>IF(A869="NA","",VLOOKUP(A869,PCN!A$2:Q$9999,15,FALSE))</f>
        <v>#N/A</v>
      </c>
      <c r="X869" s="21" t="e">
        <f>IF(A869="NA","",VLOOKUP(A869,TN_DOC!A$2:I$9999,8,FALSE))</f>
        <v>#N/A</v>
      </c>
      <c r="Y869" s="21" t="e">
        <f>IF(A869="NA","",VLOOKUP(A869,TN_DOC!A$2:I$9999,9,FALSE))</f>
        <v>#N/A</v>
      </c>
      <c r="Z869" s="3"/>
    </row>
    <row r="870" spans="1:26" x14ac:dyDescent="0.2">
      <c r="A870" s="3">
        <v>14304</v>
      </c>
      <c r="B870" s="10" t="str">
        <f>IF(A870="NA","",VLOOKUP(A870,'QAQC ID Reference Page'!A$2:G$10999,2,FALSE))</f>
        <v>OBS1022</v>
      </c>
      <c r="C870" s="20">
        <f>IF(A870="NA","",VLOOKUP(A870,'QAQC ID Reference Page'!A$2:G$10999,3,FALSE))</f>
        <v>44861</v>
      </c>
      <c r="D870" s="12">
        <f>IF(A870="NA","",VLOOKUP(A870,'QAQC ID Reference Page'!A$2:G$10999,4,FALSE))</f>
        <v>0.53541666666666665</v>
      </c>
      <c r="E870" s="3">
        <f>IF(A870="NA","",VLOOKUP(A870,'QAQC ID Reference Page'!A$2:G$10999,5,FALSE))</f>
        <v>1036</v>
      </c>
      <c r="F870" s="3" t="str">
        <f>IF(A870="NA","",VLOOKUP(A870,'QAQC ID Reference Page'!A$2:G$10999,6,FALSE))</f>
        <v>B1</v>
      </c>
      <c r="G870" s="3" t="str">
        <f>IF(A870="NA","",VLOOKUP(A870,'QAQC ID Reference Page'!A$2:G$10999,7,FALSE))</f>
        <v>S</v>
      </c>
      <c r="H870" s="21">
        <f>IF(A870="NA","",VLOOKUP(A870,'Water Data'!G$2:O$9999,2,FALSE))</f>
        <v>7.25</v>
      </c>
      <c r="I870" s="21">
        <f>IF(A870="NA","",VLOOKUP(A870,'Water Data'!G$2:O$9999,3,FALSE))</f>
        <v>20.3</v>
      </c>
      <c r="J870" s="3">
        <f>IF(A870="NA","",VLOOKUP(A870,'Water Data'!G$2:O$9999,4,FALSE))</f>
        <v>30.77</v>
      </c>
      <c r="K870" s="3">
        <f>IF(A870="NA","",VLOOKUP(A870,'Water Data'!G$2:O$9999,6,FALSE))</f>
        <v>8.11</v>
      </c>
      <c r="L870" s="3">
        <f>IF(A870="NA","",VLOOKUP(A870,'Water Data'!G$2:O$9999,9,FALSE))</f>
        <v>0</v>
      </c>
      <c r="M870" s="3" t="e">
        <f>IF(A870="NA","",VLOOKUP(A870,Nutrients!A$2:L$9999,8,FALSE))</f>
        <v>#N/A</v>
      </c>
      <c r="N870" s="3" t="e">
        <f>IF(A870="NA","",VLOOKUP(A870,Nutrients!A$2:L$9999,9,FALSE))</f>
        <v>#N/A</v>
      </c>
      <c r="O870" s="3" t="e">
        <f>IF(A870="NA","",VLOOKUP(A870,Nutrients!A$2:L$9999,10,FALSE))</f>
        <v>#N/A</v>
      </c>
      <c r="P870" s="3" t="e">
        <f>IF(A870="NA","",VLOOKUP(A870,Nutrients!A$2:L$9999,11,FALSE))</f>
        <v>#N/A</v>
      </c>
      <c r="Q870" s="21" t="e">
        <f>IF(A870="NA","",VLOOKUP(A870,Nutrients!A$2:L$9999,12,FALSE))</f>
        <v>#N/A</v>
      </c>
      <c r="R870" s="26">
        <f>IF(A870="NA","",VLOOKUP(A870,Chla!A$2:O$9999,15,FALSE))</f>
        <v>6.094068</v>
      </c>
      <c r="S870" s="3">
        <f>IF(A870="NA","",VLOOKUP(A870,TSS!A$2:L$9999,12,FALSE))</f>
        <v>28</v>
      </c>
      <c r="T870" s="21" t="e">
        <f>IF(A870="NA","",VLOOKUP(A870,PCN!A$2:Q$9999,11,FALSE))</f>
        <v>#N/A</v>
      </c>
      <c r="U870" s="21" t="e">
        <f>IF(A870="NA","",VLOOKUP(A870,PCN!A$2:Q$9999,12,FALSE))</f>
        <v>#N/A</v>
      </c>
      <c r="V870" s="21" t="e">
        <f>IF(A870="NA","",VLOOKUP(A870,PCN!A$2:Q$9999,14,FALSE))</f>
        <v>#N/A</v>
      </c>
      <c r="W870" s="21" t="e">
        <f>IF(A870="NA","",VLOOKUP(A870,PCN!A$2:Q$9999,15,FALSE))</f>
        <v>#N/A</v>
      </c>
      <c r="X870" s="21" t="e">
        <f>IF(A870="NA","",VLOOKUP(A870,TN_DOC!A$2:I$9999,8,FALSE))</f>
        <v>#N/A</v>
      </c>
      <c r="Y870" s="21" t="e">
        <f>IF(A870="NA","",VLOOKUP(A870,TN_DOC!A$2:I$9999,9,FALSE))</f>
        <v>#N/A</v>
      </c>
      <c r="Z870" s="3"/>
    </row>
    <row r="871" spans="1:26" x14ac:dyDescent="0.2">
      <c r="A871" s="3">
        <v>14305</v>
      </c>
      <c r="B871" s="10" t="str">
        <f>IF(A871="NA","",VLOOKUP(A871,'QAQC ID Reference Page'!A$2:G$10999,2,FALSE))</f>
        <v>OBS1022</v>
      </c>
      <c r="C871" s="20">
        <f>IF(A871="NA","",VLOOKUP(A871,'QAQC ID Reference Page'!A$2:G$10999,3,FALSE))</f>
        <v>44861</v>
      </c>
      <c r="D871" s="12">
        <f>IF(A871="NA","",VLOOKUP(A871,'QAQC ID Reference Page'!A$2:G$10999,4,FALSE))</f>
        <v>0.30208333333333331</v>
      </c>
      <c r="E871" s="3">
        <f>IF(A871="NA","",VLOOKUP(A871,'QAQC ID Reference Page'!A$2:G$10999,5,FALSE))</f>
        <v>1015</v>
      </c>
      <c r="F871" s="3" t="str">
        <f>IF(A871="NA","",VLOOKUP(A871,'QAQC ID Reference Page'!A$2:G$10999,6,FALSE))</f>
        <v>B7C</v>
      </c>
      <c r="G871" s="3" t="str">
        <f>IF(A871="NA","",VLOOKUP(A871,'QAQC ID Reference Page'!A$2:G$10999,7,FALSE))</f>
        <v>S</v>
      </c>
      <c r="H871" s="21">
        <f>IF(A871="NA","",VLOOKUP(A871,'Water Data'!G$2:O$9999,2,FALSE))</f>
        <v>7.28</v>
      </c>
      <c r="I871" s="21">
        <f>IF(A871="NA","",VLOOKUP(A871,'Water Data'!G$2:O$9999,3,FALSE))</f>
        <v>20</v>
      </c>
      <c r="J871" s="3">
        <f>IF(A871="NA","",VLOOKUP(A871,'Water Data'!G$2:O$9999,4,FALSE))</f>
        <v>28.21</v>
      </c>
      <c r="K871" s="3">
        <f>IF(A871="NA","",VLOOKUP(A871,'Water Data'!G$2:O$9999,6,FALSE))</f>
        <v>8.01</v>
      </c>
      <c r="L871" s="3">
        <f>IF(A871="NA","",VLOOKUP(A871,'Water Data'!G$2:O$9999,9,FALSE))</f>
        <v>0</v>
      </c>
      <c r="M871" s="3" t="e">
        <f>IF(A871="NA","",VLOOKUP(A871,Nutrients!A$2:L$9999,8,FALSE))</f>
        <v>#N/A</v>
      </c>
      <c r="N871" s="3" t="e">
        <f>IF(A871="NA","",VLOOKUP(A871,Nutrients!A$2:L$9999,9,FALSE))</f>
        <v>#N/A</v>
      </c>
      <c r="O871" s="3" t="e">
        <f>IF(A871="NA","",VLOOKUP(A871,Nutrients!A$2:L$9999,10,FALSE))</f>
        <v>#N/A</v>
      </c>
      <c r="P871" s="3" t="e">
        <f>IF(A871="NA","",VLOOKUP(A871,Nutrients!A$2:L$9999,11,FALSE))</f>
        <v>#N/A</v>
      </c>
      <c r="Q871" s="21" t="e">
        <f>IF(A871="NA","",VLOOKUP(A871,Nutrients!A$2:L$9999,12,FALSE))</f>
        <v>#N/A</v>
      </c>
      <c r="R871" s="26">
        <f>IF(A871="NA","",VLOOKUP(A871,Chla!A$2:O$9999,15,FALSE))</f>
        <v>4.2079560000000003</v>
      </c>
      <c r="S871" s="3">
        <f>IF(A871="NA","",VLOOKUP(A871,TSS!A$2:L$9999,12,FALSE))</f>
        <v>32</v>
      </c>
      <c r="T871" s="21" t="e">
        <f>IF(A871="NA","",VLOOKUP(A871,PCN!A$2:Q$9999,11,FALSE))</f>
        <v>#N/A</v>
      </c>
      <c r="U871" s="21" t="e">
        <f>IF(A871="NA","",VLOOKUP(A871,PCN!A$2:Q$9999,12,FALSE))</f>
        <v>#N/A</v>
      </c>
      <c r="V871" s="21" t="e">
        <f>IF(A871="NA","",VLOOKUP(A871,PCN!A$2:Q$9999,14,FALSE))</f>
        <v>#N/A</v>
      </c>
      <c r="W871" s="21" t="e">
        <f>IF(A871="NA","",VLOOKUP(A871,PCN!A$2:Q$9999,15,FALSE))</f>
        <v>#N/A</v>
      </c>
      <c r="X871" s="21" t="e">
        <f>IF(A871="NA","",VLOOKUP(A871,TN_DOC!A$2:I$9999,8,FALSE))</f>
        <v>#N/A</v>
      </c>
      <c r="Y871" s="21" t="e">
        <f>IF(A871="NA","",VLOOKUP(A871,TN_DOC!A$2:I$9999,9,FALSE))</f>
        <v>#N/A</v>
      </c>
      <c r="Z871" s="3"/>
    </row>
    <row r="872" spans="1:26" x14ac:dyDescent="0.2">
      <c r="A872" s="3">
        <v>14306</v>
      </c>
      <c r="B872" s="10" t="str">
        <f>IF(A872="NA","",VLOOKUP(A872,'QAQC ID Reference Page'!A$2:G$10999,2,FALSE))</f>
        <v>OBS1022</v>
      </c>
      <c r="C872" s="20">
        <f>IF(A872="NA","",VLOOKUP(A872,'QAQC ID Reference Page'!A$2:G$10999,3,FALSE))</f>
        <v>44861</v>
      </c>
      <c r="D872" s="12">
        <f>IF(A872="NA","",VLOOKUP(A872,'QAQC ID Reference Page'!A$2:G$10999,4,FALSE))</f>
        <v>0.52708333333333335</v>
      </c>
      <c r="E872" s="3">
        <f>IF(A872="NA","",VLOOKUP(A872,'QAQC ID Reference Page'!A$2:G$10999,5,FALSE))</f>
        <v>1032</v>
      </c>
      <c r="F872" s="3" t="str">
        <f>IF(A872="NA","",VLOOKUP(A872,'QAQC ID Reference Page'!A$2:G$10999,6,FALSE))</f>
        <v>C1</v>
      </c>
      <c r="G872" s="3" t="str">
        <f>IF(A872="NA","",VLOOKUP(A872,'QAQC ID Reference Page'!A$2:G$10999,7,FALSE))</f>
        <v>S</v>
      </c>
      <c r="H872" s="21">
        <f>IF(A872="NA","",VLOOKUP(A872,'Water Data'!G$2:O$9999,2,FALSE))</f>
        <v>7.93</v>
      </c>
      <c r="I872" s="21">
        <f>IF(A872="NA","",VLOOKUP(A872,'Water Data'!G$2:O$9999,3,FALSE))</f>
        <v>20</v>
      </c>
      <c r="J872" s="3">
        <f>IF(A872="NA","",VLOOKUP(A872,'Water Data'!G$2:O$9999,4,FALSE))</f>
        <v>28.97</v>
      </c>
      <c r="K872" s="3">
        <f>IF(A872="NA","",VLOOKUP(A872,'Water Data'!G$2:O$9999,6,FALSE))</f>
        <v>8.06</v>
      </c>
      <c r="L872" s="3">
        <f>IF(A872="NA","",VLOOKUP(A872,'Water Data'!G$2:O$9999,9,FALSE))</f>
        <v>0</v>
      </c>
      <c r="M872" s="3" t="e">
        <f>IF(A872="NA","",VLOOKUP(A872,Nutrients!A$2:L$9999,8,FALSE))</f>
        <v>#N/A</v>
      </c>
      <c r="N872" s="3" t="e">
        <f>IF(A872="NA","",VLOOKUP(A872,Nutrients!A$2:L$9999,9,FALSE))</f>
        <v>#N/A</v>
      </c>
      <c r="O872" s="3" t="e">
        <f>IF(A872="NA","",VLOOKUP(A872,Nutrients!A$2:L$9999,10,FALSE))</f>
        <v>#N/A</v>
      </c>
      <c r="P872" s="3" t="e">
        <f>IF(A872="NA","",VLOOKUP(A872,Nutrients!A$2:L$9999,11,FALSE))</f>
        <v>#N/A</v>
      </c>
      <c r="Q872" s="21" t="e">
        <f>IF(A872="NA","",VLOOKUP(A872,Nutrients!A$2:L$9999,12,FALSE))</f>
        <v>#N/A</v>
      </c>
      <c r="R872" s="26">
        <f>IF(A872="NA","",VLOOKUP(A872,Chla!A$2:O$9999,15,FALSE))</f>
        <v>4.1820560000000002</v>
      </c>
      <c r="S872" s="3">
        <f>IF(A872="NA","",VLOOKUP(A872,TSS!A$2:L$9999,12,FALSE))</f>
        <v>28</v>
      </c>
      <c r="T872" s="21" t="e">
        <f>IF(A872="NA","",VLOOKUP(A872,PCN!A$2:Q$9999,11,FALSE))</f>
        <v>#N/A</v>
      </c>
      <c r="U872" s="21" t="e">
        <f>IF(A872="NA","",VLOOKUP(A872,PCN!A$2:Q$9999,12,FALSE))</f>
        <v>#N/A</v>
      </c>
      <c r="V872" s="21" t="e">
        <f>IF(A872="NA","",VLOOKUP(A872,PCN!A$2:Q$9999,14,FALSE))</f>
        <v>#N/A</v>
      </c>
      <c r="W872" s="21" t="e">
        <f>IF(A872="NA","",VLOOKUP(A872,PCN!A$2:Q$9999,15,FALSE))</f>
        <v>#N/A</v>
      </c>
      <c r="X872" s="21" t="e">
        <f>IF(A872="NA","",VLOOKUP(A872,TN_DOC!A$2:I$9999,8,FALSE))</f>
        <v>#N/A</v>
      </c>
      <c r="Y872" s="21" t="e">
        <f>IF(A872="NA","",VLOOKUP(A872,TN_DOC!A$2:I$9999,9,FALSE))</f>
        <v>#N/A</v>
      </c>
      <c r="Z872" s="3"/>
    </row>
    <row r="873" spans="1:26" x14ac:dyDescent="0.2">
      <c r="A873" s="3">
        <v>14307</v>
      </c>
      <c r="B873" s="10" t="str">
        <f>IF(A873="NA","",VLOOKUP(A873,'QAQC ID Reference Page'!A$2:G$10999,2,FALSE))</f>
        <v>OBS1022</v>
      </c>
      <c r="C873" s="20">
        <f>IF(A873="NA","",VLOOKUP(A873,'QAQC ID Reference Page'!A$2:G$10999,3,FALSE))</f>
        <v>44861</v>
      </c>
      <c r="D873" s="12">
        <f>IF(A873="NA","",VLOOKUP(A873,'QAQC ID Reference Page'!A$2:G$10999,4,FALSE))</f>
        <v>0.48749999999999999</v>
      </c>
      <c r="E873" s="3">
        <f>IF(A873="NA","",VLOOKUP(A873,'QAQC ID Reference Page'!A$2:G$10999,5,FALSE))</f>
        <v>1021</v>
      </c>
      <c r="F873" s="3" t="str">
        <f>IF(A873="NA","",VLOOKUP(A873,'QAQC ID Reference Page'!A$2:G$10999,6,FALSE))</f>
        <v>WFR</v>
      </c>
      <c r="G873" s="3" t="str">
        <f>IF(A873="NA","",VLOOKUP(A873,'QAQC ID Reference Page'!A$2:G$10999,7,FALSE))</f>
        <v>S</v>
      </c>
      <c r="H873" s="21">
        <f>IF(A873="NA","",VLOOKUP(A873,'Water Data'!G$2:O$9999,2,FALSE))</f>
        <v>8.1</v>
      </c>
      <c r="I873" s="21">
        <f>IF(A873="NA","",VLOOKUP(A873,'Water Data'!G$2:O$9999,3,FALSE))</f>
        <v>19.7</v>
      </c>
      <c r="J873" s="3">
        <f>IF(A873="NA","",VLOOKUP(A873,'Water Data'!G$2:O$9999,4,FALSE))</f>
        <v>24.74</v>
      </c>
      <c r="K873" s="3">
        <f>IF(A873="NA","",VLOOKUP(A873,'Water Data'!G$2:O$9999,6,FALSE))</f>
        <v>8.02</v>
      </c>
      <c r="L873" s="3">
        <f>IF(A873="NA","",VLOOKUP(A873,'Water Data'!G$2:O$9999,9,FALSE))</f>
        <v>0</v>
      </c>
      <c r="M873" s="3" t="e">
        <f>IF(A873="NA","",VLOOKUP(A873,Nutrients!A$2:L$9999,8,FALSE))</f>
        <v>#N/A</v>
      </c>
      <c r="N873" s="3" t="e">
        <f>IF(A873="NA","",VLOOKUP(A873,Nutrients!A$2:L$9999,9,FALSE))</f>
        <v>#N/A</v>
      </c>
      <c r="O873" s="3" t="e">
        <f>IF(A873="NA","",VLOOKUP(A873,Nutrients!A$2:L$9999,10,FALSE))</f>
        <v>#N/A</v>
      </c>
      <c r="P873" s="3" t="e">
        <f>IF(A873="NA","",VLOOKUP(A873,Nutrients!A$2:L$9999,11,FALSE))</f>
        <v>#N/A</v>
      </c>
      <c r="Q873" s="21" t="e">
        <f>IF(A873="NA","",VLOOKUP(A873,Nutrients!A$2:L$9999,12,FALSE))</f>
        <v>#N/A</v>
      </c>
      <c r="R873" s="26">
        <f>IF(A873="NA","",VLOOKUP(A873,Chla!A$2:O$9999,15,FALSE))</f>
        <v>5.2111000000000001</v>
      </c>
      <c r="S873" s="3">
        <f>IF(A873="NA","",VLOOKUP(A873,TSS!A$2:L$9999,12,FALSE))</f>
        <v>108</v>
      </c>
      <c r="T873" s="21" t="e">
        <f>IF(A873="NA","",VLOOKUP(A873,PCN!A$2:Q$9999,11,FALSE))</f>
        <v>#N/A</v>
      </c>
      <c r="U873" s="21" t="e">
        <f>IF(A873="NA","",VLOOKUP(A873,PCN!A$2:Q$9999,12,FALSE))</f>
        <v>#N/A</v>
      </c>
      <c r="V873" s="21" t="e">
        <f>IF(A873="NA","",VLOOKUP(A873,PCN!A$2:Q$9999,14,FALSE))</f>
        <v>#N/A</v>
      </c>
      <c r="W873" s="21" t="e">
        <f>IF(A873="NA","",VLOOKUP(A873,PCN!A$2:Q$9999,15,FALSE))</f>
        <v>#N/A</v>
      </c>
      <c r="X873" s="21" t="e">
        <f>IF(A873="NA","",VLOOKUP(A873,TN_DOC!A$2:I$9999,8,FALSE))</f>
        <v>#N/A</v>
      </c>
      <c r="Y873" s="21" t="e">
        <f>IF(A873="NA","",VLOOKUP(A873,TN_DOC!A$2:I$9999,9,FALSE))</f>
        <v>#N/A</v>
      </c>
      <c r="Z873" s="3"/>
    </row>
    <row r="874" spans="1:26" x14ac:dyDescent="0.2">
      <c r="A874" s="3">
        <v>14308</v>
      </c>
      <c r="B874" s="10" t="str">
        <f>IF(A874="NA","",VLOOKUP(A874,'QAQC ID Reference Page'!A$2:G$10999,2,FALSE))</f>
        <v>OBS1022</v>
      </c>
      <c r="C874" s="20">
        <f>IF(A874="NA","",VLOOKUP(A874,'QAQC ID Reference Page'!A$2:G$10999,3,FALSE))</f>
        <v>44861</v>
      </c>
      <c r="D874" s="12">
        <f>IF(A874="NA","",VLOOKUP(A874,'QAQC ID Reference Page'!A$2:G$10999,4,FALSE))</f>
        <v>0.46944444444444444</v>
      </c>
      <c r="E874" s="3">
        <f>IF(A874="NA","",VLOOKUP(A874,'QAQC ID Reference Page'!A$2:G$10999,5,FALSE))</f>
        <v>1042</v>
      </c>
      <c r="F874" s="3" t="str">
        <f>IF(A874="NA","",VLOOKUP(A874,'QAQC ID Reference Page'!A$2:G$10999,6,FALSE))</f>
        <v>C4</v>
      </c>
      <c r="G874" s="3" t="str">
        <f>IF(A874="NA","",VLOOKUP(A874,'QAQC ID Reference Page'!A$2:G$10999,7,FALSE))</f>
        <v>B</v>
      </c>
      <c r="H874" s="21">
        <f>IF(A874="NA","",VLOOKUP(A874,'Water Data'!G$2:O$9999,2,FALSE))</f>
        <v>8.0500000000000007</v>
      </c>
      <c r="I874" s="21">
        <f>IF(A874="NA","",VLOOKUP(A874,'Water Data'!G$2:O$9999,3,FALSE))</f>
        <v>19.100000000000001</v>
      </c>
      <c r="J874" s="3">
        <f>IF(A874="NA","",VLOOKUP(A874,'Water Data'!G$2:O$9999,4,FALSE))</f>
        <v>21.64</v>
      </c>
      <c r="K874" s="3">
        <f>IF(A874="NA","",VLOOKUP(A874,'Water Data'!G$2:O$9999,6,FALSE))</f>
        <v>8.0500000000000007</v>
      </c>
      <c r="L874" s="3">
        <f>IF(A874="NA","",VLOOKUP(A874,'Water Data'!G$2:O$9999,9,FALSE))</f>
        <v>0</v>
      </c>
      <c r="M874" s="3" t="e">
        <f>IF(A874="NA","",VLOOKUP(A874,Nutrients!A$2:L$9999,8,FALSE))</f>
        <v>#N/A</v>
      </c>
      <c r="N874" s="3" t="e">
        <f>IF(A874="NA","",VLOOKUP(A874,Nutrients!A$2:L$9999,9,FALSE))</f>
        <v>#N/A</v>
      </c>
      <c r="O874" s="3" t="e">
        <f>IF(A874="NA","",VLOOKUP(A874,Nutrients!A$2:L$9999,10,FALSE))</f>
        <v>#N/A</v>
      </c>
      <c r="P874" s="3" t="e">
        <f>IF(A874="NA","",VLOOKUP(A874,Nutrients!A$2:L$9999,11,FALSE))</f>
        <v>#N/A</v>
      </c>
      <c r="Q874" s="21" t="e">
        <f>IF(A874="NA","",VLOOKUP(A874,Nutrients!A$2:L$9999,12,FALSE))</f>
        <v>#N/A</v>
      </c>
      <c r="R874" s="26">
        <f>IF(A874="NA","",VLOOKUP(A874,Chla!A$2:O$9999,15,FALSE))</f>
        <v>5.799696</v>
      </c>
      <c r="S874" s="3">
        <f>IF(A874="NA","",VLOOKUP(A874,TSS!A$2:L$9999,12,FALSE))</f>
        <v>24</v>
      </c>
      <c r="T874" s="21" t="e">
        <f>IF(A874="NA","",VLOOKUP(A874,PCN!A$2:Q$9999,11,FALSE))</f>
        <v>#N/A</v>
      </c>
      <c r="U874" s="21" t="e">
        <f>IF(A874="NA","",VLOOKUP(A874,PCN!A$2:Q$9999,12,FALSE))</f>
        <v>#N/A</v>
      </c>
      <c r="V874" s="21" t="e">
        <f>IF(A874="NA","",VLOOKUP(A874,PCN!A$2:Q$9999,14,FALSE))</f>
        <v>#N/A</v>
      </c>
      <c r="W874" s="21" t="e">
        <f>IF(A874="NA","",VLOOKUP(A874,PCN!A$2:Q$9999,15,FALSE))</f>
        <v>#N/A</v>
      </c>
      <c r="X874" s="21" t="e">
        <f>IF(A874="NA","",VLOOKUP(A874,TN_DOC!A$2:I$9999,8,FALSE))</f>
        <v>#N/A</v>
      </c>
      <c r="Y874" s="21" t="e">
        <f>IF(A874="NA","",VLOOKUP(A874,TN_DOC!A$2:I$9999,9,FALSE))</f>
        <v>#N/A</v>
      </c>
      <c r="Z874" s="3"/>
    </row>
    <row r="875" spans="1:26" x14ac:dyDescent="0.2">
      <c r="A875" s="3">
        <v>14309</v>
      </c>
      <c r="B875" s="10" t="str">
        <f>IF(A875="NA","",VLOOKUP(A875,'QAQC ID Reference Page'!A$2:G$10999,2,FALSE))</f>
        <v>OBS1022</v>
      </c>
      <c r="C875" s="20">
        <f>IF(A875="NA","",VLOOKUP(A875,'QAQC ID Reference Page'!A$2:G$10999,3,FALSE))</f>
        <v>44861</v>
      </c>
      <c r="D875" s="12">
        <f>IF(A875="NA","",VLOOKUP(A875,'QAQC ID Reference Page'!A$2:G$10999,4,FALSE))</f>
        <v>0.3840277777777778</v>
      </c>
      <c r="E875" s="3">
        <f>IF(A875="NA","",VLOOKUP(A875,'QAQC ID Reference Page'!A$2:G$10999,5,FALSE))</f>
        <v>1011</v>
      </c>
      <c r="F875" s="3" t="str">
        <f>IF(A875="NA","",VLOOKUP(A875,'QAQC ID Reference Page'!A$2:G$10999,6,FALSE))</f>
        <v>C9</v>
      </c>
      <c r="G875" s="3" t="str">
        <f>IF(A875="NA","",VLOOKUP(A875,'QAQC ID Reference Page'!A$2:G$10999,7,FALSE))</f>
        <v>S</v>
      </c>
      <c r="H875" s="21">
        <f>IF(A875="NA","",VLOOKUP(A875,'Water Data'!G$2:O$9999,2,FALSE))</f>
        <v>7.84</v>
      </c>
      <c r="I875" s="21">
        <f>IF(A875="NA","",VLOOKUP(A875,'Water Data'!G$2:O$9999,3,FALSE))</f>
        <v>18.899999999999999</v>
      </c>
      <c r="J875" s="3">
        <f>IF(A875="NA","",VLOOKUP(A875,'Water Data'!G$2:O$9999,4,FALSE))</f>
        <v>24.43</v>
      </c>
      <c r="K875" s="3">
        <f>IF(A875="NA","",VLOOKUP(A875,'Water Data'!G$2:O$9999,6,FALSE))</f>
        <v>7.96</v>
      </c>
      <c r="L875" s="3">
        <f>IF(A875="NA","",VLOOKUP(A875,'Water Data'!G$2:O$9999,9,FALSE))</f>
        <v>0</v>
      </c>
      <c r="M875" s="3" t="e">
        <f>IF(A875="NA","",VLOOKUP(A875,Nutrients!A$2:L$9999,8,FALSE))</f>
        <v>#N/A</v>
      </c>
      <c r="N875" s="3" t="e">
        <f>IF(A875="NA","",VLOOKUP(A875,Nutrients!A$2:L$9999,9,FALSE))</f>
        <v>#N/A</v>
      </c>
      <c r="O875" s="3" t="e">
        <f>IF(A875="NA","",VLOOKUP(A875,Nutrients!A$2:L$9999,10,FALSE))</f>
        <v>#N/A</v>
      </c>
      <c r="P875" s="3" t="e">
        <f>IF(A875="NA","",VLOOKUP(A875,Nutrients!A$2:L$9999,11,FALSE))</f>
        <v>#N/A</v>
      </c>
      <c r="Q875" s="21" t="e">
        <f>IF(A875="NA","",VLOOKUP(A875,Nutrients!A$2:L$9999,12,FALSE))</f>
        <v>#N/A</v>
      </c>
      <c r="R875" s="26">
        <f>IF(A875="NA","",VLOOKUP(A875,Chla!A$2:O$9999,15,FALSE))</f>
        <v>5.7471560000000004</v>
      </c>
      <c r="S875" s="3">
        <f>IF(A875="NA","",VLOOKUP(A875,TSS!A$2:L$9999,12,FALSE))</f>
        <v>36</v>
      </c>
      <c r="T875" s="21" t="e">
        <f>IF(A875="NA","",VLOOKUP(A875,PCN!A$2:Q$9999,11,FALSE))</f>
        <v>#N/A</v>
      </c>
      <c r="U875" s="21" t="e">
        <f>IF(A875="NA","",VLOOKUP(A875,PCN!A$2:Q$9999,12,FALSE))</f>
        <v>#N/A</v>
      </c>
      <c r="V875" s="21" t="e">
        <f>IF(A875="NA","",VLOOKUP(A875,PCN!A$2:Q$9999,14,FALSE))</f>
        <v>#N/A</v>
      </c>
      <c r="W875" s="21" t="e">
        <f>IF(A875="NA","",VLOOKUP(A875,PCN!A$2:Q$9999,15,FALSE))</f>
        <v>#N/A</v>
      </c>
      <c r="X875" s="21" t="e">
        <f>IF(A875="NA","",VLOOKUP(A875,TN_DOC!A$2:I$9999,8,FALSE))</f>
        <v>#N/A</v>
      </c>
      <c r="Y875" s="21" t="e">
        <f>IF(A875="NA","",VLOOKUP(A875,TN_DOC!A$2:I$9999,9,FALSE))</f>
        <v>#N/A</v>
      </c>
      <c r="Z875" s="3"/>
    </row>
    <row r="876" spans="1:26" x14ac:dyDescent="0.2">
      <c r="A876" s="3">
        <v>14310</v>
      </c>
      <c r="B876" s="10" t="str">
        <f>IF(A876="NA","",VLOOKUP(A876,'QAQC ID Reference Page'!A$2:G$10999,2,FALSE))</f>
        <v>OBS1022</v>
      </c>
      <c r="C876" s="20">
        <f>IF(A876="NA","",VLOOKUP(A876,'QAQC ID Reference Page'!A$2:G$10999,3,FALSE))</f>
        <v>44861</v>
      </c>
      <c r="D876" s="12">
        <f>IF(A876="NA","",VLOOKUP(A876,'QAQC ID Reference Page'!A$2:G$10999,4,FALSE))</f>
        <v>0.55347222222222225</v>
      </c>
      <c r="E876" s="3">
        <f>IF(A876="NA","",VLOOKUP(A876,'QAQC ID Reference Page'!A$2:G$10999,5,FALSE))</f>
        <v>1031</v>
      </c>
      <c r="F876" s="3" t="str">
        <f>IF(A876="NA","",VLOOKUP(A876,'QAQC ID Reference Page'!A$2:G$10999,6,FALSE))</f>
        <v>B4</v>
      </c>
      <c r="G876" s="3" t="str">
        <f>IF(A876="NA","",VLOOKUP(A876,'QAQC ID Reference Page'!A$2:G$10999,7,FALSE))</f>
        <v>S</v>
      </c>
      <c r="H876" s="21">
        <f>IF(A876="NA","",VLOOKUP(A876,'Water Data'!G$2:O$9999,2,FALSE))</f>
        <v>8.01</v>
      </c>
      <c r="I876" s="21">
        <f>IF(A876="NA","",VLOOKUP(A876,'Water Data'!G$2:O$9999,3,FALSE))</f>
        <v>20.100000000000001</v>
      </c>
      <c r="J876" s="3">
        <f>IF(A876="NA","",VLOOKUP(A876,'Water Data'!G$2:O$9999,4,FALSE))</f>
        <v>26.69</v>
      </c>
      <c r="K876" s="3">
        <f>IF(A876="NA","",VLOOKUP(A876,'Water Data'!G$2:O$9999,6,FALSE))</f>
        <v>8.1300000000000008</v>
      </c>
      <c r="L876" s="3">
        <f>IF(A876="NA","",VLOOKUP(A876,'Water Data'!G$2:O$9999,9,FALSE))</f>
        <v>0</v>
      </c>
      <c r="M876" s="3" t="e">
        <f>IF(A876="NA","",VLOOKUP(A876,Nutrients!A$2:L$9999,8,FALSE))</f>
        <v>#N/A</v>
      </c>
      <c r="N876" s="3" t="e">
        <f>IF(A876="NA","",VLOOKUP(A876,Nutrients!A$2:L$9999,9,FALSE))</f>
        <v>#N/A</v>
      </c>
      <c r="O876" s="3" t="e">
        <f>IF(A876="NA","",VLOOKUP(A876,Nutrients!A$2:L$9999,10,FALSE))</f>
        <v>#N/A</v>
      </c>
      <c r="P876" s="3" t="e">
        <f>IF(A876="NA","",VLOOKUP(A876,Nutrients!A$2:L$9999,11,FALSE))</f>
        <v>#N/A</v>
      </c>
      <c r="Q876" s="21" t="e">
        <f>IF(A876="NA","",VLOOKUP(A876,Nutrients!A$2:L$9999,12,FALSE))</f>
        <v>#N/A</v>
      </c>
      <c r="R876" s="26">
        <f>IF(A876="NA","",VLOOKUP(A876,Chla!A$2:O$9999,15,FALSE))</f>
        <v>4.2796200000000004</v>
      </c>
      <c r="S876" s="3">
        <f>IF(A876="NA","",VLOOKUP(A876,TSS!A$2:L$9999,12,FALSE))</f>
        <v>32</v>
      </c>
      <c r="T876" s="21" t="e">
        <f>IF(A876="NA","",VLOOKUP(A876,PCN!A$2:Q$9999,11,FALSE))</f>
        <v>#N/A</v>
      </c>
      <c r="U876" s="21" t="e">
        <f>IF(A876="NA","",VLOOKUP(A876,PCN!A$2:Q$9999,12,FALSE))</f>
        <v>#N/A</v>
      </c>
      <c r="V876" s="21" t="e">
        <f>IF(A876="NA","",VLOOKUP(A876,PCN!A$2:Q$9999,14,FALSE))</f>
        <v>#N/A</v>
      </c>
      <c r="W876" s="21" t="e">
        <f>IF(A876="NA","",VLOOKUP(A876,PCN!A$2:Q$9999,15,FALSE))</f>
        <v>#N/A</v>
      </c>
      <c r="X876" s="21" t="e">
        <f>IF(A876="NA","",VLOOKUP(A876,TN_DOC!A$2:I$9999,8,FALSE))</f>
        <v>#N/A</v>
      </c>
      <c r="Y876" s="21" t="e">
        <f>IF(A876="NA","",VLOOKUP(A876,TN_DOC!A$2:I$9999,9,FALSE))</f>
        <v>#N/A</v>
      </c>
      <c r="Z876" s="3"/>
    </row>
    <row r="877" spans="1:26" x14ac:dyDescent="0.2">
      <c r="A877" s="3">
        <v>14311</v>
      </c>
      <c r="B877" s="10" t="str">
        <f>IF(A877="NA","",VLOOKUP(A877,'QAQC ID Reference Page'!A$2:G$10999,2,FALSE))</f>
        <v>OBS1022</v>
      </c>
      <c r="C877" s="20">
        <f>IF(A877="NA","",VLOOKUP(A877,'QAQC ID Reference Page'!A$2:G$10999,3,FALSE))</f>
        <v>44861</v>
      </c>
      <c r="D877" s="12">
        <f>IF(A877="NA","",VLOOKUP(A877,'QAQC ID Reference Page'!A$2:G$10999,4,FALSE))</f>
        <v>0.4236111111111111</v>
      </c>
      <c r="E877" s="3">
        <f>IF(A877="NA","",VLOOKUP(A877,'QAQC ID Reference Page'!A$2:G$10999,5,FALSE))</f>
        <v>1010</v>
      </c>
      <c r="F877" s="3" t="str">
        <f>IF(A877="NA","",VLOOKUP(A877,'QAQC ID Reference Page'!A$2:G$10999,6,FALSE))</f>
        <v>C7C</v>
      </c>
      <c r="G877" s="3" t="str">
        <f>IF(A877="NA","",VLOOKUP(A877,'QAQC ID Reference Page'!A$2:G$10999,7,FALSE))</f>
        <v>S</v>
      </c>
      <c r="H877" s="21">
        <f>IF(A877="NA","",VLOOKUP(A877,'Water Data'!G$2:O$9999,2,FALSE))</f>
        <v>8.07</v>
      </c>
      <c r="I877" s="21">
        <f>IF(A877="NA","",VLOOKUP(A877,'Water Data'!G$2:O$9999,3,FALSE))</f>
        <v>19.100000000000001</v>
      </c>
      <c r="J877" s="3">
        <f>IF(A877="NA","",VLOOKUP(A877,'Water Data'!G$2:O$9999,4,FALSE))</f>
        <v>25.12</v>
      </c>
      <c r="K877" s="3">
        <f>IF(A877="NA","",VLOOKUP(A877,'Water Data'!G$2:O$9999,6,FALSE))</f>
        <v>8.0500000000000007</v>
      </c>
      <c r="L877" s="3">
        <f>IF(A877="NA","",VLOOKUP(A877,'Water Data'!G$2:O$9999,9,FALSE))</f>
        <v>0</v>
      </c>
      <c r="M877" s="3" t="e">
        <f>IF(A877="NA","",VLOOKUP(A877,Nutrients!A$2:L$9999,8,FALSE))</f>
        <v>#N/A</v>
      </c>
      <c r="N877" s="3" t="e">
        <f>IF(A877="NA","",VLOOKUP(A877,Nutrients!A$2:L$9999,9,FALSE))</f>
        <v>#N/A</v>
      </c>
      <c r="O877" s="3" t="e">
        <f>IF(A877="NA","",VLOOKUP(A877,Nutrients!A$2:L$9999,10,FALSE))</f>
        <v>#N/A</v>
      </c>
      <c r="P877" s="3" t="e">
        <f>IF(A877="NA","",VLOOKUP(A877,Nutrients!A$2:L$9999,11,FALSE))</f>
        <v>#N/A</v>
      </c>
      <c r="Q877" s="21" t="e">
        <f>IF(A877="NA","",VLOOKUP(A877,Nutrients!A$2:L$9999,12,FALSE))</f>
        <v>#N/A</v>
      </c>
      <c r="R877" s="26">
        <f>IF(A877="NA","",VLOOKUP(A877,Chla!A$2:O$9999,15,FALSE))</f>
        <v>3.9461759999999999</v>
      </c>
      <c r="S877" s="3">
        <f>IF(A877="NA","",VLOOKUP(A877,TSS!A$2:L$9999,12,FALSE))</f>
        <v>36</v>
      </c>
      <c r="T877" s="21" t="e">
        <f>IF(A877="NA","",VLOOKUP(A877,PCN!A$2:Q$9999,11,FALSE))</f>
        <v>#N/A</v>
      </c>
      <c r="U877" s="21" t="e">
        <f>IF(A877="NA","",VLOOKUP(A877,PCN!A$2:Q$9999,12,FALSE))</f>
        <v>#N/A</v>
      </c>
      <c r="V877" s="21" t="e">
        <f>IF(A877="NA","",VLOOKUP(A877,PCN!A$2:Q$9999,14,FALSE))</f>
        <v>#N/A</v>
      </c>
      <c r="W877" s="21" t="e">
        <f>IF(A877="NA","",VLOOKUP(A877,PCN!A$2:Q$9999,15,FALSE))</f>
        <v>#N/A</v>
      </c>
      <c r="X877" s="21" t="e">
        <f>IF(A877="NA","",VLOOKUP(A877,TN_DOC!A$2:I$9999,8,FALSE))</f>
        <v>#N/A</v>
      </c>
      <c r="Y877" s="21" t="e">
        <f>IF(A877="NA","",VLOOKUP(A877,TN_DOC!A$2:I$9999,9,FALSE))</f>
        <v>#N/A</v>
      </c>
      <c r="Z877" s="3"/>
    </row>
    <row r="878" spans="1:26" x14ac:dyDescent="0.2">
      <c r="A878" s="16">
        <v>14312</v>
      </c>
      <c r="B878" s="10" t="e">
        <f>IF(A878="NA","",VLOOKUP(A878,'QAQC ID Reference Page'!A$2:G$10999,2,FALSE))</f>
        <v>#N/A</v>
      </c>
      <c r="C878" s="20" t="e">
        <f>IF(A878="NA","",VLOOKUP(A878,'QAQC ID Reference Page'!A$2:G$10999,3,FALSE))</f>
        <v>#N/A</v>
      </c>
      <c r="D878" s="12" t="e">
        <f>IF(A878="NA","",VLOOKUP(A878,'QAQC ID Reference Page'!A$2:G$10999,4,FALSE))</f>
        <v>#N/A</v>
      </c>
      <c r="E878" s="3" t="e">
        <f>IF(A878="NA","",VLOOKUP(A878,'QAQC ID Reference Page'!A$2:G$10999,5,FALSE))</f>
        <v>#N/A</v>
      </c>
      <c r="F878" s="3" t="e">
        <f>IF(A878="NA","",VLOOKUP(A878,'QAQC ID Reference Page'!A$2:G$10999,6,FALSE))</f>
        <v>#N/A</v>
      </c>
      <c r="G878" s="3" t="e">
        <f>IF(A878="NA","",VLOOKUP(A878,'QAQC ID Reference Page'!A$2:G$10999,7,FALSE))</f>
        <v>#N/A</v>
      </c>
      <c r="H878" s="21">
        <f>IF(A878="NA","",VLOOKUP(A878,'Water Data'!G$2:O$9999,2,FALSE))</f>
        <v>7.87</v>
      </c>
      <c r="I878" s="21">
        <f>IF(A878="NA","",VLOOKUP(A878,'Water Data'!G$2:O$9999,3,FALSE))</f>
        <v>18.7</v>
      </c>
      <c r="J878" s="3">
        <f>IF(A878="NA","",VLOOKUP(A878,'Water Data'!G$2:O$9999,4,FALSE))</f>
        <v>24.18</v>
      </c>
      <c r="K878" s="3">
        <f>IF(A878="NA","",VLOOKUP(A878,'Water Data'!G$2:O$9999,6,FALSE))</f>
        <v>8.0399999999999991</v>
      </c>
      <c r="L878" s="3">
        <f>IF(A878="NA","",VLOOKUP(A878,'Water Data'!G$2:O$9999,9,FALSE))</f>
        <v>0</v>
      </c>
      <c r="M878" s="3" t="e">
        <f>IF(A878="NA","",VLOOKUP(A878,Nutrients!A$2:L$9999,8,FALSE))</f>
        <v>#N/A</v>
      </c>
      <c r="N878" s="3" t="e">
        <f>IF(A878="NA","",VLOOKUP(A878,Nutrients!A$2:L$9999,9,FALSE))</f>
        <v>#N/A</v>
      </c>
      <c r="O878" s="3" t="e">
        <f>IF(A878="NA","",VLOOKUP(A878,Nutrients!A$2:L$9999,10,FALSE))</f>
        <v>#N/A</v>
      </c>
      <c r="P878" s="3" t="e">
        <f>IF(A878="NA","",VLOOKUP(A878,Nutrients!A$2:L$9999,11,FALSE))</f>
        <v>#N/A</v>
      </c>
      <c r="Q878" s="21" t="e">
        <f>IF(A878="NA","",VLOOKUP(A878,Nutrients!A$2:L$9999,12,FALSE))</f>
        <v>#N/A</v>
      </c>
      <c r="R878" s="26">
        <f>IF(A878="NA","",VLOOKUP(A878,Chla!A$2:O$9999,15,FALSE))</f>
        <v>3.8353000000000002</v>
      </c>
      <c r="S878" s="3">
        <f>IF(A878="NA","",VLOOKUP(A878,TSS!A$2:L$9999,12,FALSE))</f>
        <v>42.857142857142854</v>
      </c>
      <c r="T878" s="21" t="e">
        <f>IF(A878="NA","",VLOOKUP(A878,PCN!A$2:Q$9999,11,FALSE))</f>
        <v>#N/A</v>
      </c>
      <c r="U878" s="21" t="e">
        <f>IF(A878="NA","",VLOOKUP(A878,PCN!A$2:Q$9999,12,FALSE))</f>
        <v>#N/A</v>
      </c>
      <c r="V878" s="21" t="e">
        <f>IF(A878="NA","",VLOOKUP(A878,PCN!A$2:Q$9999,14,FALSE))</f>
        <v>#N/A</v>
      </c>
      <c r="W878" s="21" t="e">
        <f>IF(A878="NA","",VLOOKUP(A878,PCN!A$2:Q$9999,15,FALSE))</f>
        <v>#N/A</v>
      </c>
      <c r="X878" s="21" t="e">
        <f>IF(A878="NA","",VLOOKUP(A878,TN_DOC!A$2:I$9999,8,FALSE))</f>
        <v>#N/A</v>
      </c>
      <c r="Y878" s="21" t="e">
        <f>IF(A878="NA","",VLOOKUP(A878,TN_DOC!A$2:I$9999,9,FALSE))</f>
        <v>#N/A</v>
      </c>
      <c r="Z878" s="3"/>
    </row>
    <row r="879" spans="1:26" x14ac:dyDescent="0.2">
      <c r="A879" s="16">
        <v>14312</v>
      </c>
      <c r="B879" s="10" t="e">
        <f>IF(A879="NA","",VLOOKUP(A879,'QAQC ID Reference Page'!A$2:G$10999,2,FALSE))</f>
        <v>#N/A</v>
      </c>
      <c r="C879" s="20" t="e">
        <f>IF(A879="NA","",VLOOKUP(A879,'QAQC ID Reference Page'!A$2:G$10999,3,FALSE))</f>
        <v>#N/A</v>
      </c>
      <c r="D879" s="12" t="e">
        <f>IF(A879="NA","",VLOOKUP(A879,'QAQC ID Reference Page'!A$2:G$10999,4,FALSE))</f>
        <v>#N/A</v>
      </c>
      <c r="E879" s="3" t="e">
        <f>IF(A879="NA","",VLOOKUP(A879,'QAQC ID Reference Page'!A$2:G$10999,5,FALSE))</f>
        <v>#N/A</v>
      </c>
      <c r="F879" s="3" t="e">
        <f>IF(A879="NA","",VLOOKUP(A879,'QAQC ID Reference Page'!A$2:G$10999,6,FALSE))</f>
        <v>#N/A</v>
      </c>
      <c r="G879" s="3" t="e">
        <f>IF(A879="NA","",VLOOKUP(A879,'QAQC ID Reference Page'!A$2:G$10999,7,FALSE))</f>
        <v>#N/A</v>
      </c>
      <c r="H879" s="21">
        <f>IF(A879="NA","",VLOOKUP(A879,'Water Data'!G$2:O$9999,2,FALSE))</f>
        <v>7.87</v>
      </c>
      <c r="I879" s="21">
        <f>IF(A879="NA","",VLOOKUP(A879,'Water Data'!G$2:O$9999,3,FALSE))</f>
        <v>18.7</v>
      </c>
      <c r="J879" s="3">
        <f>IF(A879="NA","",VLOOKUP(A879,'Water Data'!G$2:O$9999,4,FALSE))</f>
        <v>24.18</v>
      </c>
      <c r="K879" s="3">
        <f>IF(A879="NA","",VLOOKUP(A879,'Water Data'!G$2:O$9999,6,FALSE))</f>
        <v>8.0399999999999991</v>
      </c>
      <c r="L879" s="3">
        <f>IF(A879="NA","",VLOOKUP(A879,'Water Data'!G$2:O$9999,9,FALSE))</f>
        <v>0</v>
      </c>
      <c r="M879" s="3" t="e">
        <f>IF(A879="NA","",VLOOKUP(A879,Nutrients!A$2:L$9999,8,FALSE))</f>
        <v>#N/A</v>
      </c>
      <c r="N879" s="3" t="e">
        <f>IF(A879="NA","",VLOOKUP(A879,Nutrients!A$2:L$9999,9,FALSE))</f>
        <v>#N/A</v>
      </c>
      <c r="O879" s="3" t="e">
        <f>IF(A879="NA","",VLOOKUP(A879,Nutrients!A$2:L$9999,10,FALSE))</f>
        <v>#N/A</v>
      </c>
      <c r="P879" s="3" t="e">
        <f>IF(A879="NA","",VLOOKUP(A879,Nutrients!A$2:L$9999,11,FALSE))</f>
        <v>#N/A</v>
      </c>
      <c r="Q879" s="21" t="e">
        <f>IF(A879="NA","",VLOOKUP(A879,Nutrients!A$2:L$9999,12,FALSE))</f>
        <v>#N/A</v>
      </c>
      <c r="R879" s="26">
        <f>IF(A879="NA","",VLOOKUP(A879,Chla!A$2:O$9999,15,FALSE))</f>
        <v>3.8353000000000002</v>
      </c>
      <c r="S879" s="3">
        <f>IF(A879="NA","",VLOOKUP(A879,TSS!A$2:L$9999,12,FALSE))</f>
        <v>42.857142857142854</v>
      </c>
      <c r="T879" s="21" t="e">
        <f>IF(A879="NA","",VLOOKUP(A879,PCN!A$2:Q$9999,11,FALSE))</f>
        <v>#N/A</v>
      </c>
      <c r="U879" s="21" t="e">
        <f>IF(A879="NA","",VLOOKUP(A879,PCN!A$2:Q$9999,12,FALSE))</f>
        <v>#N/A</v>
      </c>
      <c r="V879" s="21" t="e">
        <f>IF(A879="NA","",VLOOKUP(A879,PCN!A$2:Q$9999,14,FALSE))</f>
        <v>#N/A</v>
      </c>
      <c r="W879" s="21" t="e">
        <f>IF(A879="NA","",VLOOKUP(A879,PCN!A$2:Q$9999,15,FALSE))</f>
        <v>#N/A</v>
      </c>
      <c r="X879" s="21" t="e">
        <f>IF(A879="NA","",VLOOKUP(A879,TN_DOC!A$2:I$9999,8,FALSE))</f>
        <v>#N/A</v>
      </c>
      <c r="Y879" s="21" t="e">
        <f>IF(A879="NA","",VLOOKUP(A879,TN_DOC!A$2:I$9999,9,FALSE))</f>
        <v>#N/A</v>
      </c>
      <c r="Z879" s="3"/>
    </row>
    <row r="880" spans="1:26" x14ac:dyDescent="0.2">
      <c r="A880" s="3">
        <v>14313</v>
      </c>
      <c r="B880" s="10" t="str">
        <f>IF(A880="NA","",VLOOKUP(A880,'QAQC ID Reference Page'!A$2:G$10999,2,FALSE))</f>
        <v>OBS1022</v>
      </c>
      <c r="C880" s="20">
        <f>IF(A880="NA","",VLOOKUP(A880,'QAQC ID Reference Page'!A$2:G$10999,3,FALSE))</f>
        <v>44862</v>
      </c>
      <c r="D880" s="12">
        <f>IF(A880="NA","",VLOOKUP(A880,'QAQC ID Reference Page'!A$2:G$10999,4,FALSE))</f>
        <v>0.55625000000000002</v>
      </c>
      <c r="E880" s="3">
        <f>IF(A880="NA","",VLOOKUP(A880,'QAQC ID Reference Page'!A$2:G$10999,5,FALSE))</f>
        <v>1010</v>
      </c>
      <c r="F880" s="3" t="str">
        <f>IF(A880="NA","",VLOOKUP(A880,'QAQC ID Reference Page'!A$2:G$10999,6,FALSE))</f>
        <v>G7C</v>
      </c>
      <c r="G880" s="3" t="str">
        <f>IF(A880="NA","",VLOOKUP(A880,'QAQC ID Reference Page'!A$2:G$10999,7,FALSE))</f>
        <v>S</v>
      </c>
      <c r="H880" s="21">
        <f>IF(A880="NA","",VLOOKUP(A880,'Water Data'!G$2:O$9999,2,FALSE))</f>
        <v>9.3000000000000007</v>
      </c>
      <c r="I880" s="21">
        <f>IF(A880="NA","",VLOOKUP(A880,'Water Data'!G$2:O$9999,3,FALSE))</f>
        <v>20.2</v>
      </c>
      <c r="J880" s="3">
        <f>IF(A880="NA","",VLOOKUP(A880,'Water Data'!G$2:O$9999,4,FALSE))</f>
        <v>16.77</v>
      </c>
      <c r="K880" s="3">
        <f>IF(A880="NA","",VLOOKUP(A880,'Water Data'!G$2:O$9999,6,FALSE))</f>
        <v>7.92</v>
      </c>
      <c r="L880" s="3">
        <f>IF(A880="NA","",VLOOKUP(A880,'Water Data'!G$2:O$9999,9,FALSE))</f>
        <v>0</v>
      </c>
      <c r="M880" s="3" t="e">
        <f>IF(A880="NA","",VLOOKUP(A880,Nutrients!A$2:L$9999,8,FALSE))</f>
        <v>#N/A</v>
      </c>
      <c r="N880" s="3" t="e">
        <f>IF(A880="NA","",VLOOKUP(A880,Nutrients!A$2:L$9999,9,FALSE))</f>
        <v>#N/A</v>
      </c>
      <c r="O880" s="3" t="e">
        <f>IF(A880="NA","",VLOOKUP(A880,Nutrients!A$2:L$9999,10,FALSE))</f>
        <v>#N/A</v>
      </c>
      <c r="P880" s="3" t="e">
        <f>IF(A880="NA","",VLOOKUP(A880,Nutrients!A$2:L$9999,11,FALSE))</f>
        <v>#N/A</v>
      </c>
      <c r="Q880" s="21" t="e">
        <f>IF(A880="NA","",VLOOKUP(A880,Nutrients!A$2:L$9999,12,FALSE))</f>
        <v>#N/A</v>
      </c>
      <c r="R880" s="26">
        <f>IF(A880="NA","",VLOOKUP(A880,Chla!A$2:O$9999,15,FALSE))</f>
        <v>7.1385359999999993</v>
      </c>
      <c r="S880" s="3">
        <f>IF(A880="NA","",VLOOKUP(A880,TSS!A$2:L$9999,12,FALSE))</f>
        <v>16</v>
      </c>
      <c r="T880" s="21" t="e">
        <f>IF(A880="NA","",VLOOKUP(A880,PCN!A$2:Q$9999,11,FALSE))</f>
        <v>#N/A</v>
      </c>
      <c r="U880" s="21" t="e">
        <f>IF(A880="NA","",VLOOKUP(A880,PCN!A$2:Q$9999,12,FALSE))</f>
        <v>#N/A</v>
      </c>
      <c r="V880" s="21" t="e">
        <f>IF(A880="NA","",VLOOKUP(A880,PCN!A$2:Q$9999,14,FALSE))</f>
        <v>#N/A</v>
      </c>
      <c r="W880" s="21" t="e">
        <f>IF(A880="NA","",VLOOKUP(A880,PCN!A$2:Q$9999,15,FALSE))</f>
        <v>#N/A</v>
      </c>
      <c r="X880" s="21" t="e">
        <f>IF(A880="NA","",VLOOKUP(A880,TN_DOC!A$2:I$9999,8,FALSE))</f>
        <v>#N/A</v>
      </c>
      <c r="Y880" s="21" t="e">
        <f>IF(A880="NA","",VLOOKUP(A880,TN_DOC!A$2:I$9999,9,FALSE))</f>
        <v>#N/A</v>
      </c>
      <c r="Z880" s="3"/>
    </row>
    <row r="881" spans="1:26" x14ac:dyDescent="0.2">
      <c r="A881" s="3">
        <v>14314</v>
      </c>
      <c r="B881" s="10" t="str">
        <f>IF(A881="NA","",VLOOKUP(A881,'QAQC ID Reference Page'!A$2:G$10999,2,FALSE))</f>
        <v>OBS1022</v>
      </c>
      <c r="C881" s="20">
        <f>IF(A881="NA","",VLOOKUP(A881,'QAQC ID Reference Page'!A$2:G$10999,3,FALSE))</f>
        <v>44862</v>
      </c>
      <c r="D881" s="12">
        <f>IF(A881="NA","",VLOOKUP(A881,'QAQC ID Reference Page'!A$2:G$10999,4,FALSE))</f>
        <v>0.58125000000000004</v>
      </c>
      <c r="E881" s="3">
        <f>IF(A881="NA","",VLOOKUP(A881,'QAQC ID Reference Page'!A$2:G$10999,5,FALSE))</f>
        <v>1021</v>
      </c>
      <c r="F881" s="3" t="str">
        <f>IF(A881="NA","",VLOOKUP(A881,'QAQC ID Reference Page'!A$2:G$10999,6,FALSE))</f>
        <v>EFR</v>
      </c>
      <c r="G881" s="3" t="str">
        <f>IF(A881="NA","",VLOOKUP(A881,'QAQC ID Reference Page'!A$2:G$10999,7,FALSE))</f>
        <v>S</v>
      </c>
      <c r="H881" s="21">
        <f>IF(A881="NA","",VLOOKUP(A881,'Water Data'!G$2:O$9999,2,FALSE))</f>
        <v>8.6199999999999992</v>
      </c>
      <c r="I881" s="21">
        <f>IF(A881="NA","",VLOOKUP(A881,'Water Data'!G$2:O$9999,3,FALSE))</f>
        <v>21.3</v>
      </c>
      <c r="J881" s="3">
        <f>IF(A881="NA","",VLOOKUP(A881,'Water Data'!G$2:O$9999,4,FALSE))</f>
        <v>16.32</v>
      </c>
      <c r="K881" s="3">
        <f>IF(A881="NA","",VLOOKUP(A881,'Water Data'!G$2:O$9999,6,FALSE))</f>
        <v>7.91</v>
      </c>
      <c r="L881" s="3">
        <f>IF(A881="NA","",VLOOKUP(A881,'Water Data'!G$2:O$9999,9,FALSE))</f>
        <v>0</v>
      </c>
      <c r="M881" s="3" t="e">
        <f>IF(A881="NA","",VLOOKUP(A881,Nutrients!A$2:L$9999,8,FALSE))</f>
        <v>#N/A</v>
      </c>
      <c r="N881" s="3" t="e">
        <f>IF(A881="NA","",VLOOKUP(A881,Nutrients!A$2:L$9999,9,FALSE))</f>
        <v>#N/A</v>
      </c>
      <c r="O881" s="3" t="e">
        <f>IF(A881="NA","",VLOOKUP(A881,Nutrients!A$2:L$9999,10,FALSE))</f>
        <v>#N/A</v>
      </c>
      <c r="P881" s="3" t="e">
        <f>IF(A881="NA","",VLOOKUP(A881,Nutrients!A$2:L$9999,11,FALSE))</f>
        <v>#N/A</v>
      </c>
      <c r="Q881" s="21" t="e">
        <f>IF(A881="NA","",VLOOKUP(A881,Nutrients!A$2:L$9999,12,FALSE))</f>
        <v>#N/A</v>
      </c>
      <c r="R881" s="26">
        <f>IF(A881="NA","",VLOOKUP(A881,Chla!A$2:O$9999,15,FALSE))</f>
        <v>13.984868000000001</v>
      </c>
      <c r="S881" s="3">
        <f>IF(A881="NA","",VLOOKUP(A881,TSS!A$2:L$9999,12,FALSE))</f>
        <v>16</v>
      </c>
      <c r="T881" s="21" t="e">
        <f>IF(A881="NA","",VLOOKUP(A881,PCN!A$2:Q$9999,11,FALSE))</f>
        <v>#N/A</v>
      </c>
      <c r="U881" s="21" t="e">
        <f>IF(A881="NA","",VLOOKUP(A881,PCN!A$2:Q$9999,12,FALSE))</f>
        <v>#N/A</v>
      </c>
      <c r="V881" s="21" t="e">
        <f>IF(A881="NA","",VLOOKUP(A881,PCN!A$2:Q$9999,14,FALSE))</f>
        <v>#N/A</v>
      </c>
      <c r="W881" s="21" t="e">
        <f>IF(A881="NA","",VLOOKUP(A881,PCN!A$2:Q$9999,15,FALSE))</f>
        <v>#N/A</v>
      </c>
      <c r="X881" s="21" t="e">
        <f>IF(A881="NA","",VLOOKUP(A881,TN_DOC!A$2:I$9999,8,FALSE))</f>
        <v>#N/A</v>
      </c>
      <c r="Y881" s="21" t="e">
        <f>IF(A881="NA","",VLOOKUP(A881,TN_DOC!A$2:I$9999,9,FALSE))</f>
        <v>#N/A</v>
      </c>
      <c r="Z881" s="3"/>
    </row>
    <row r="882" spans="1:26" x14ac:dyDescent="0.2">
      <c r="A882" s="3">
        <v>14315</v>
      </c>
      <c r="B882" s="10" t="str">
        <f>IF(A882="NA","",VLOOKUP(A882,'QAQC ID Reference Page'!A$2:G$10999,2,FALSE))</f>
        <v>OBS1022</v>
      </c>
      <c r="C882" s="20">
        <f>IF(A882="NA","",VLOOKUP(A882,'QAQC ID Reference Page'!A$2:G$10999,3,FALSE))</f>
        <v>44862</v>
      </c>
      <c r="D882" s="12">
        <f>IF(A882="NA","",VLOOKUP(A882,'QAQC ID Reference Page'!A$2:G$10999,4,FALSE))</f>
        <v>0.36388888888888887</v>
      </c>
      <c r="E882" s="3">
        <f>IF(A882="NA","",VLOOKUP(A882,'QAQC ID Reference Page'!A$2:G$10999,5,FALSE))</f>
        <v>1029</v>
      </c>
      <c r="F882" s="3" t="str">
        <f>IF(A882="NA","",VLOOKUP(A882,'QAQC ID Reference Page'!A$2:G$10999,6,FALSE))</f>
        <v>MR</v>
      </c>
      <c r="G882" s="3" t="str">
        <f>IF(A882="NA","",VLOOKUP(A882,'QAQC ID Reference Page'!A$2:G$10999,7,FALSE))</f>
        <v>B</v>
      </c>
      <c r="H882" s="21">
        <f>IF(A882="NA","",VLOOKUP(A882,'Water Data'!G$2:O$9999,2,FALSE))</f>
        <v>5.47</v>
      </c>
      <c r="I882" s="21">
        <f>IF(A882="NA","",VLOOKUP(A882,'Water Data'!G$2:O$9999,3,FALSE))</f>
        <v>20.9</v>
      </c>
      <c r="J882" s="3">
        <f>IF(A882="NA","",VLOOKUP(A882,'Water Data'!G$2:O$9999,4,FALSE))</f>
        <v>25.88</v>
      </c>
      <c r="K882" s="3">
        <f>IF(A882="NA","",VLOOKUP(A882,'Water Data'!G$2:O$9999,6,FALSE))</f>
        <v>7.84</v>
      </c>
      <c r="L882" s="3">
        <f>IF(A882="NA","",VLOOKUP(A882,'Water Data'!G$2:O$9999,9,FALSE))</f>
        <v>0</v>
      </c>
      <c r="M882" s="3" t="e">
        <f>IF(A882="NA","",VLOOKUP(A882,Nutrients!A$2:L$9999,8,FALSE))</f>
        <v>#N/A</v>
      </c>
      <c r="N882" s="3" t="e">
        <f>IF(A882="NA","",VLOOKUP(A882,Nutrients!A$2:L$9999,9,FALSE))</f>
        <v>#N/A</v>
      </c>
      <c r="O882" s="3" t="e">
        <f>IF(A882="NA","",VLOOKUP(A882,Nutrients!A$2:L$9999,10,FALSE))</f>
        <v>#N/A</v>
      </c>
      <c r="P882" s="3" t="e">
        <f>IF(A882="NA","",VLOOKUP(A882,Nutrients!A$2:L$9999,11,FALSE))</f>
        <v>#N/A</v>
      </c>
      <c r="Q882" s="21" t="e">
        <f>IF(A882="NA","",VLOOKUP(A882,Nutrients!A$2:L$9999,12,FALSE))</f>
        <v>#N/A</v>
      </c>
      <c r="R882" s="26">
        <f>IF(A882="NA","",VLOOKUP(A882,Chla!A$2:O$9999,15,FALSE))</f>
        <v>1.5900159999999999</v>
      </c>
      <c r="S882" s="3">
        <f>IF(A882="NA","",VLOOKUP(A882,TSS!A$2:L$9999,12,FALSE))</f>
        <v>16</v>
      </c>
      <c r="T882" s="21" t="e">
        <f>IF(A882="NA","",VLOOKUP(A882,PCN!A$2:Q$9999,11,FALSE))</f>
        <v>#N/A</v>
      </c>
      <c r="U882" s="21" t="e">
        <f>IF(A882="NA","",VLOOKUP(A882,PCN!A$2:Q$9999,12,FALSE))</f>
        <v>#N/A</v>
      </c>
      <c r="V882" s="21" t="e">
        <f>IF(A882="NA","",VLOOKUP(A882,PCN!A$2:Q$9999,14,FALSE))</f>
        <v>#N/A</v>
      </c>
      <c r="W882" s="21" t="e">
        <f>IF(A882="NA","",VLOOKUP(A882,PCN!A$2:Q$9999,15,FALSE))</f>
        <v>#N/A</v>
      </c>
      <c r="X882" s="21" t="e">
        <f>IF(A882="NA","",VLOOKUP(A882,TN_DOC!A$2:I$9999,8,FALSE))</f>
        <v>#N/A</v>
      </c>
      <c r="Y882" s="21" t="e">
        <f>IF(A882="NA","",VLOOKUP(A882,TN_DOC!A$2:I$9999,9,FALSE))</f>
        <v>#N/A</v>
      </c>
      <c r="Z882" s="3"/>
    </row>
    <row r="883" spans="1:26" x14ac:dyDescent="0.2">
      <c r="A883" s="3">
        <v>14316</v>
      </c>
      <c r="B883" s="10" t="str">
        <f>IF(A883="NA","",VLOOKUP(A883,'QAQC ID Reference Page'!A$2:G$10999,2,FALSE))</f>
        <v>OBS1022</v>
      </c>
      <c r="C883" s="20">
        <f>IF(A883="NA","",VLOOKUP(A883,'QAQC ID Reference Page'!A$2:G$10999,3,FALSE))</f>
        <v>44862</v>
      </c>
      <c r="D883" s="12">
        <f>IF(A883="NA","",VLOOKUP(A883,'QAQC ID Reference Page'!A$2:G$10999,4,FALSE))</f>
        <v>0.51388888888888884</v>
      </c>
      <c r="E883" s="3">
        <f>IF(A883="NA","",VLOOKUP(A883,'QAQC ID Reference Page'!A$2:G$10999,5,FALSE))</f>
        <v>1034</v>
      </c>
      <c r="F883" s="3" t="str">
        <f>IF(A883="NA","",VLOOKUP(A883,'QAQC ID Reference Page'!A$2:G$10999,6,FALSE))</f>
        <v>E7C</v>
      </c>
      <c r="G883" s="3" t="str">
        <f>IF(A883="NA","",VLOOKUP(A883,'QAQC ID Reference Page'!A$2:G$10999,7,FALSE))</f>
        <v>S</v>
      </c>
      <c r="H883" s="21">
        <f>IF(A883="NA","",VLOOKUP(A883,'Water Data'!G$2:O$9999,2,FALSE))</f>
        <v>8.2799999999999994</v>
      </c>
      <c r="I883" s="21">
        <f>IF(A883="NA","",VLOOKUP(A883,'Water Data'!G$2:O$9999,3,FALSE))</f>
        <v>19.8</v>
      </c>
      <c r="J883" s="3">
        <f>IF(A883="NA","",VLOOKUP(A883,'Water Data'!G$2:O$9999,4,FALSE))</f>
        <v>21.18</v>
      </c>
      <c r="K883" s="3">
        <f>IF(A883="NA","",VLOOKUP(A883,'Water Data'!G$2:O$9999,6,FALSE))</f>
        <v>8.1</v>
      </c>
      <c r="L883" s="3">
        <f>IF(A883="NA","",VLOOKUP(A883,'Water Data'!G$2:O$9999,9,FALSE))</f>
        <v>0</v>
      </c>
      <c r="M883" s="3" t="e">
        <f>IF(A883="NA","",VLOOKUP(A883,Nutrients!A$2:L$9999,8,FALSE))</f>
        <v>#N/A</v>
      </c>
      <c r="N883" s="3" t="e">
        <f>IF(A883="NA","",VLOOKUP(A883,Nutrients!A$2:L$9999,9,FALSE))</f>
        <v>#N/A</v>
      </c>
      <c r="O883" s="3" t="e">
        <f>IF(A883="NA","",VLOOKUP(A883,Nutrients!A$2:L$9999,10,FALSE))</f>
        <v>#N/A</v>
      </c>
      <c r="P883" s="3" t="e">
        <f>IF(A883="NA","",VLOOKUP(A883,Nutrients!A$2:L$9999,11,FALSE))</f>
        <v>#N/A</v>
      </c>
      <c r="Q883" s="21" t="e">
        <f>IF(A883="NA","",VLOOKUP(A883,Nutrients!A$2:L$9999,12,FALSE))</f>
        <v>#N/A</v>
      </c>
      <c r="R883" s="26">
        <f>IF(A883="NA","",VLOOKUP(A883,Chla!A$2:O$9999,15,FALSE))</f>
        <v>4.8121240000000007</v>
      </c>
      <c r="S883" s="3">
        <f>IF(A883="NA","",VLOOKUP(A883,TSS!A$2:L$9999,12,FALSE))</f>
        <v>12</v>
      </c>
      <c r="T883" s="21" t="e">
        <f>IF(A883="NA","",VLOOKUP(A883,PCN!A$2:Q$9999,11,FALSE))</f>
        <v>#N/A</v>
      </c>
      <c r="U883" s="21" t="e">
        <f>IF(A883="NA","",VLOOKUP(A883,PCN!A$2:Q$9999,12,FALSE))</f>
        <v>#N/A</v>
      </c>
      <c r="V883" s="21" t="e">
        <f>IF(A883="NA","",VLOOKUP(A883,PCN!A$2:Q$9999,14,FALSE))</f>
        <v>#N/A</v>
      </c>
      <c r="W883" s="21" t="e">
        <f>IF(A883="NA","",VLOOKUP(A883,PCN!A$2:Q$9999,15,FALSE))</f>
        <v>#N/A</v>
      </c>
      <c r="X883" s="21" t="e">
        <f>IF(A883="NA","",VLOOKUP(A883,TN_DOC!A$2:I$9999,8,FALSE))</f>
        <v>#N/A</v>
      </c>
      <c r="Y883" s="21" t="e">
        <f>IF(A883="NA","",VLOOKUP(A883,TN_DOC!A$2:I$9999,9,FALSE))</f>
        <v>#N/A</v>
      </c>
      <c r="Z883" s="3"/>
    </row>
    <row r="884" spans="1:26" x14ac:dyDescent="0.2">
      <c r="A884" s="3">
        <v>14317</v>
      </c>
      <c r="B884" s="10" t="str">
        <f>IF(A884="NA","",VLOOKUP(A884,'QAQC ID Reference Page'!A$2:G$10999,2,FALSE))</f>
        <v>OBS1022</v>
      </c>
      <c r="C884" s="20">
        <f>IF(A884="NA","",VLOOKUP(A884,'QAQC ID Reference Page'!A$2:G$10999,3,FALSE))</f>
        <v>44862</v>
      </c>
      <c r="D884" s="12">
        <f>IF(A884="NA","",VLOOKUP(A884,'QAQC ID Reference Page'!A$2:G$10999,4,FALSE))</f>
        <v>0.33402777777777776</v>
      </c>
      <c r="E884" s="3">
        <f>IF(A884="NA","",VLOOKUP(A884,'QAQC ID Reference Page'!A$2:G$10999,5,FALSE))</f>
        <v>1024</v>
      </c>
      <c r="F884" s="3" t="str">
        <f>IF(A884="NA","",VLOOKUP(A884,'QAQC ID Reference Page'!A$2:G$10999,6,FALSE))</f>
        <v>DR</v>
      </c>
      <c r="G884" s="3" t="str">
        <f>IF(A884="NA","",VLOOKUP(A884,'QAQC ID Reference Page'!A$2:G$10999,7,FALSE))</f>
        <v>S</v>
      </c>
      <c r="H884" s="21">
        <f>IF(A884="NA","",VLOOKUP(A884,'Water Data'!G$2:O$9999,2,FALSE))</f>
        <v>7.77</v>
      </c>
      <c r="I884" s="21">
        <f>IF(A884="NA","",VLOOKUP(A884,'Water Data'!G$2:O$9999,3,FALSE))</f>
        <v>19.7</v>
      </c>
      <c r="J884" s="3">
        <f>IF(A884="NA","",VLOOKUP(A884,'Water Data'!G$2:O$9999,4,FALSE))</f>
        <v>15.21</v>
      </c>
      <c r="K884" s="3">
        <f>IF(A884="NA","",VLOOKUP(A884,'Water Data'!G$2:O$9999,6,FALSE))</f>
        <v>7.72</v>
      </c>
      <c r="L884" s="3">
        <f>IF(A884="NA","",VLOOKUP(A884,'Water Data'!G$2:O$9999,9,FALSE))</f>
        <v>0</v>
      </c>
      <c r="M884" s="3" t="e">
        <f>IF(A884="NA","",VLOOKUP(A884,Nutrients!A$2:L$9999,8,FALSE))</f>
        <v>#N/A</v>
      </c>
      <c r="N884" s="3" t="e">
        <f>IF(A884="NA","",VLOOKUP(A884,Nutrients!A$2:L$9999,9,FALSE))</f>
        <v>#N/A</v>
      </c>
      <c r="O884" s="3" t="e">
        <f>IF(A884="NA","",VLOOKUP(A884,Nutrients!A$2:L$9999,10,FALSE))</f>
        <v>#N/A</v>
      </c>
      <c r="P884" s="3" t="e">
        <f>IF(A884="NA","",VLOOKUP(A884,Nutrients!A$2:L$9999,11,FALSE))</f>
        <v>#N/A</v>
      </c>
      <c r="Q884" s="21" t="e">
        <f>IF(A884="NA","",VLOOKUP(A884,Nutrients!A$2:L$9999,12,FALSE))</f>
        <v>#N/A</v>
      </c>
      <c r="R884" s="26">
        <f>IF(A884="NA","",VLOOKUP(A884,Chla!A$2:O$9999,15,FALSE))</f>
        <v>10.059908</v>
      </c>
      <c r="S884" s="3">
        <f>IF(A884="NA","",VLOOKUP(A884,TSS!A$2:L$9999,12,FALSE))</f>
        <v>4</v>
      </c>
      <c r="T884" s="21" t="e">
        <f>IF(A884="NA","",VLOOKUP(A884,PCN!A$2:Q$9999,11,FALSE))</f>
        <v>#N/A</v>
      </c>
      <c r="U884" s="21" t="e">
        <f>IF(A884="NA","",VLOOKUP(A884,PCN!A$2:Q$9999,12,FALSE))</f>
        <v>#N/A</v>
      </c>
      <c r="V884" s="21" t="e">
        <f>IF(A884="NA","",VLOOKUP(A884,PCN!A$2:Q$9999,14,FALSE))</f>
        <v>#N/A</v>
      </c>
      <c r="W884" s="21" t="e">
        <f>IF(A884="NA","",VLOOKUP(A884,PCN!A$2:Q$9999,15,FALSE))</f>
        <v>#N/A</v>
      </c>
      <c r="X884" s="21" t="e">
        <f>IF(A884="NA","",VLOOKUP(A884,TN_DOC!A$2:I$9999,8,FALSE))</f>
        <v>#N/A</v>
      </c>
      <c r="Y884" s="21" t="e">
        <f>IF(A884="NA","",VLOOKUP(A884,TN_DOC!A$2:I$9999,9,FALSE))</f>
        <v>#N/A</v>
      </c>
      <c r="Z884" s="3"/>
    </row>
    <row r="885" spans="1:26" x14ac:dyDescent="0.2">
      <c r="A885" s="3">
        <v>14318</v>
      </c>
      <c r="B885" s="10" t="str">
        <f>IF(A885="NA","",VLOOKUP(A885,'QAQC ID Reference Page'!A$2:G$10999,2,FALSE))</f>
        <v>OBS1022</v>
      </c>
      <c r="C885" s="20">
        <f>IF(A885="NA","",VLOOKUP(A885,'QAQC ID Reference Page'!A$2:G$10999,3,FALSE))</f>
        <v>44862</v>
      </c>
      <c r="D885" s="12">
        <f>IF(A885="NA","",VLOOKUP(A885,'QAQC ID Reference Page'!A$2:G$10999,4,FALSE))</f>
        <v>0.51388888888888884</v>
      </c>
      <c r="E885" s="3">
        <f>IF(A885="NA","",VLOOKUP(A885,'QAQC ID Reference Page'!A$2:G$10999,5,FALSE))</f>
        <v>1042</v>
      </c>
      <c r="F885" s="3" t="str">
        <f>IF(A885="NA","",VLOOKUP(A885,'QAQC ID Reference Page'!A$2:G$10999,6,FALSE))</f>
        <v>E7C</v>
      </c>
      <c r="G885" s="3" t="str">
        <f>IF(A885="NA","",VLOOKUP(A885,'QAQC ID Reference Page'!A$2:G$10999,7,FALSE))</f>
        <v>B</v>
      </c>
      <c r="H885" s="21">
        <f>IF(A885="NA","",VLOOKUP(A885,'Water Data'!G$2:O$9999,2,FALSE))</f>
        <v>6.95</v>
      </c>
      <c r="I885" s="21">
        <f>IF(A885="NA","",VLOOKUP(A885,'Water Data'!G$2:O$9999,3,FALSE))</f>
        <v>21.3</v>
      </c>
      <c r="J885" s="3">
        <f>IF(A885="NA","",VLOOKUP(A885,'Water Data'!G$2:O$9999,4,FALSE))</f>
        <v>30.5</v>
      </c>
      <c r="K885" s="3">
        <f>IF(A885="NA","",VLOOKUP(A885,'Water Data'!G$2:O$9999,6,FALSE))</f>
        <v>8.02</v>
      </c>
      <c r="L885" s="3">
        <f>IF(A885="NA","",VLOOKUP(A885,'Water Data'!G$2:O$9999,9,FALSE))</f>
        <v>0</v>
      </c>
      <c r="M885" s="3" t="e">
        <f>IF(A885="NA","",VLOOKUP(A885,Nutrients!A$2:L$9999,8,FALSE))</f>
        <v>#N/A</v>
      </c>
      <c r="N885" s="3" t="e">
        <f>IF(A885="NA","",VLOOKUP(A885,Nutrients!A$2:L$9999,9,FALSE))</f>
        <v>#N/A</v>
      </c>
      <c r="O885" s="3" t="e">
        <f>IF(A885="NA","",VLOOKUP(A885,Nutrients!A$2:L$9999,10,FALSE))</f>
        <v>#N/A</v>
      </c>
      <c r="P885" s="3" t="e">
        <f>IF(A885="NA","",VLOOKUP(A885,Nutrients!A$2:L$9999,11,FALSE))</f>
        <v>#N/A</v>
      </c>
      <c r="Q885" s="21" t="e">
        <f>IF(A885="NA","",VLOOKUP(A885,Nutrients!A$2:L$9999,12,FALSE))</f>
        <v>#N/A</v>
      </c>
      <c r="R885" s="26">
        <f>IF(A885="NA","",VLOOKUP(A885,Chla!A$2:O$9999,15,FALSE))</f>
        <v>3.6571320000000003</v>
      </c>
      <c r="S885" s="3">
        <f>IF(A885="NA","",VLOOKUP(A885,TSS!A$2:L$9999,12,FALSE))</f>
        <v>16</v>
      </c>
      <c r="T885" s="21" t="e">
        <f>IF(A885="NA","",VLOOKUP(A885,PCN!A$2:Q$9999,11,FALSE))</f>
        <v>#N/A</v>
      </c>
      <c r="U885" s="21" t="e">
        <f>IF(A885="NA","",VLOOKUP(A885,PCN!A$2:Q$9999,12,FALSE))</f>
        <v>#N/A</v>
      </c>
      <c r="V885" s="21" t="e">
        <f>IF(A885="NA","",VLOOKUP(A885,PCN!A$2:Q$9999,14,FALSE))</f>
        <v>#N/A</v>
      </c>
      <c r="W885" s="21" t="e">
        <f>IF(A885="NA","",VLOOKUP(A885,PCN!A$2:Q$9999,15,FALSE))</f>
        <v>#N/A</v>
      </c>
      <c r="X885" s="21" t="e">
        <f>IF(A885="NA","",VLOOKUP(A885,TN_DOC!A$2:I$9999,8,FALSE))</f>
        <v>#N/A</v>
      </c>
      <c r="Y885" s="21" t="e">
        <f>IF(A885="NA","",VLOOKUP(A885,TN_DOC!A$2:I$9999,9,FALSE))</f>
        <v>#N/A</v>
      </c>
      <c r="Z885" s="3"/>
    </row>
    <row r="886" spans="1:26" x14ac:dyDescent="0.2">
      <c r="A886" s="3">
        <v>14319</v>
      </c>
      <c r="B886" s="10" t="str">
        <f>IF(A886="NA","",VLOOKUP(A886,'QAQC ID Reference Page'!A$2:G$10999,2,FALSE))</f>
        <v>OBS1022</v>
      </c>
      <c r="C886" s="20">
        <f>IF(A886="NA","",VLOOKUP(A886,'QAQC ID Reference Page'!A$2:G$10999,3,FALSE))</f>
        <v>44862</v>
      </c>
      <c r="D886" s="12">
        <f>IF(A886="NA","",VLOOKUP(A886,'QAQC ID Reference Page'!A$2:G$10999,4,FALSE))</f>
        <v>0.375</v>
      </c>
      <c r="E886" s="3">
        <f>IF(A886="NA","",VLOOKUP(A886,'QAQC ID Reference Page'!A$2:G$10999,5,FALSE))</f>
        <v>1006</v>
      </c>
      <c r="F886" s="3" t="str">
        <f>IF(A886="NA","",VLOOKUP(A886,'QAQC ID Reference Page'!A$2:G$10999,6,FALSE))</f>
        <v>TR</v>
      </c>
      <c r="G886" s="3" t="str">
        <f>IF(A886="NA","",VLOOKUP(A886,'QAQC ID Reference Page'!A$2:G$10999,7,FALSE))</f>
        <v>S</v>
      </c>
      <c r="H886" s="21">
        <f>IF(A886="NA","",VLOOKUP(A886,'Water Data'!G$2:O$9999,2,FALSE))</f>
        <v>7.55</v>
      </c>
      <c r="I886" s="21">
        <f>IF(A886="NA","",VLOOKUP(A886,'Water Data'!G$2:O$9999,3,FALSE))</f>
        <v>20.2</v>
      </c>
      <c r="J886" s="3">
        <f>IF(A886="NA","",VLOOKUP(A886,'Water Data'!G$2:O$9999,4,FALSE))</f>
        <v>8.3000000000000007</v>
      </c>
      <c r="K886" s="3">
        <f>IF(A886="NA","",VLOOKUP(A886,'Water Data'!G$2:O$9999,6,FALSE))</f>
        <v>7.73</v>
      </c>
      <c r="L886" s="3">
        <f>IF(A886="NA","",VLOOKUP(A886,'Water Data'!G$2:O$9999,9,FALSE))</f>
        <v>0</v>
      </c>
      <c r="M886" s="3" t="e">
        <f>IF(A886="NA","",VLOOKUP(A886,Nutrients!A$2:L$9999,8,FALSE))</f>
        <v>#N/A</v>
      </c>
      <c r="N886" s="3" t="e">
        <f>IF(A886="NA","",VLOOKUP(A886,Nutrients!A$2:L$9999,9,FALSE))</f>
        <v>#N/A</v>
      </c>
      <c r="O886" s="3" t="e">
        <f>IF(A886="NA","",VLOOKUP(A886,Nutrients!A$2:L$9999,10,FALSE))</f>
        <v>#N/A</v>
      </c>
      <c r="P886" s="3" t="e">
        <f>IF(A886="NA","",VLOOKUP(A886,Nutrients!A$2:L$9999,11,FALSE))</f>
        <v>#N/A</v>
      </c>
      <c r="Q886" s="21" t="e">
        <f>IF(A886="NA","",VLOOKUP(A886,Nutrients!A$2:L$9999,12,FALSE))</f>
        <v>#N/A</v>
      </c>
      <c r="R886" s="26">
        <f>IF(A886="NA","",VLOOKUP(A886,Chla!A$2:O$9999,15,FALSE))</f>
        <v>10.222708000000001</v>
      </c>
      <c r="S886" s="3">
        <f>IF(A886="NA","",VLOOKUP(A886,TSS!A$2:L$9999,12,FALSE))</f>
        <v>12</v>
      </c>
      <c r="T886" s="21" t="e">
        <f>IF(A886="NA","",VLOOKUP(A886,PCN!A$2:Q$9999,11,FALSE))</f>
        <v>#N/A</v>
      </c>
      <c r="U886" s="21" t="e">
        <f>IF(A886="NA","",VLOOKUP(A886,PCN!A$2:Q$9999,12,FALSE))</f>
        <v>#N/A</v>
      </c>
      <c r="V886" s="21" t="e">
        <f>IF(A886="NA","",VLOOKUP(A886,PCN!A$2:Q$9999,14,FALSE))</f>
        <v>#N/A</v>
      </c>
      <c r="W886" s="21" t="e">
        <f>IF(A886="NA","",VLOOKUP(A886,PCN!A$2:Q$9999,15,FALSE))</f>
        <v>#N/A</v>
      </c>
      <c r="X886" s="21" t="e">
        <f>IF(A886="NA","",VLOOKUP(A886,TN_DOC!A$2:I$9999,8,FALSE))</f>
        <v>#N/A</v>
      </c>
      <c r="Y886" s="21" t="e">
        <f>IF(A886="NA","",VLOOKUP(A886,TN_DOC!A$2:I$9999,9,FALSE))</f>
        <v>#N/A</v>
      </c>
      <c r="Z886" s="3"/>
    </row>
    <row r="887" spans="1:26" x14ac:dyDescent="0.2">
      <c r="A887" s="3">
        <v>14320</v>
      </c>
      <c r="B887" s="10" t="str">
        <f>IF(A887="NA","",VLOOKUP(A887,'QAQC ID Reference Page'!A$2:G$10999,2,FALSE))</f>
        <v>OBS1022</v>
      </c>
      <c r="C887" s="20">
        <f>IF(A887="NA","",VLOOKUP(A887,'QAQC ID Reference Page'!A$2:G$10999,3,FALSE))</f>
        <v>44862</v>
      </c>
      <c r="D887" s="12">
        <f>IF(A887="NA","",VLOOKUP(A887,'QAQC ID Reference Page'!A$2:G$10999,4,FALSE))</f>
        <v>0.36388888888888887</v>
      </c>
      <c r="E887" s="3">
        <f>IF(A887="NA","",VLOOKUP(A887,'QAQC ID Reference Page'!A$2:G$10999,5,FALSE))</f>
        <v>1041</v>
      </c>
      <c r="F887" s="3" t="str">
        <f>IF(A887="NA","",VLOOKUP(A887,'QAQC ID Reference Page'!A$2:G$10999,6,FALSE))</f>
        <v>MR</v>
      </c>
      <c r="G887" s="3" t="str">
        <f>IF(A887="NA","",VLOOKUP(A887,'QAQC ID Reference Page'!A$2:G$10999,7,FALSE))</f>
        <v>S</v>
      </c>
      <c r="H887" s="21">
        <f>IF(A887="NA","",VLOOKUP(A887,'Water Data'!G$2:O$9999,2,FALSE))</f>
        <v>6.04</v>
      </c>
      <c r="I887" s="21">
        <f>IF(A887="NA","",VLOOKUP(A887,'Water Data'!G$2:O$9999,3,FALSE))</f>
        <v>20.5</v>
      </c>
      <c r="J887" s="3">
        <f>IF(A887="NA","",VLOOKUP(A887,'Water Data'!G$2:O$9999,4,FALSE))</f>
        <v>14.35</v>
      </c>
      <c r="K887" s="3">
        <f>IF(A887="NA","",VLOOKUP(A887,'Water Data'!G$2:O$9999,6,FALSE))</f>
        <v>7.73</v>
      </c>
      <c r="L887" s="3">
        <f>IF(A887="NA","",VLOOKUP(A887,'Water Data'!G$2:O$9999,9,FALSE))</f>
        <v>0</v>
      </c>
      <c r="M887" s="3" t="e">
        <f>IF(A887="NA","",VLOOKUP(A887,Nutrients!A$2:L$9999,8,FALSE))</f>
        <v>#N/A</v>
      </c>
      <c r="N887" s="3" t="e">
        <f>IF(A887="NA","",VLOOKUP(A887,Nutrients!A$2:L$9999,9,FALSE))</f>
        <v>#N/A</v>
      </c>
      <c r="O887" s="3" t="e">
        <f>IF(A887="NA","",VLOOKUP(A887,Nutrients!A$2:L$9999,10,FALSE))</f>
        <v>#N/A</v>
      </c>
      <c r="P887" s="3" t="e">
        <f>IF(A887="NA","",VLOOKUP(A887,Nutrients!A$2:L$9999,11,FALSE))</f>
        <v>#N/A</v>
      </c>
      <c r="Q887" s="21" t="e">
        <f>IF(A887="NA","",VLOOKUP(A887,Nutrients!A$2:L$9999,12,FALSE))</f>
        <v>#N/A</v>
      </c>
      <c r="R887" s="26">
        <f>IF(A887="NA","",VLOOKUP(A887,Chla!A$2:O$9999,15,FALSE))</f>
        <v>1.474796</v>
      </c>
      <c r="S887" s="3">
        <f>IF(A887="NA","",VLOOKUP(A887,TSS!A$2:L$9999,12,FALSE))</f>
        <v>8</v>
      </c>
      <c r="T887" s="21" t="e">
        <f>IF(A887="NA","",VLOOKUP(A887,PCN!A$2:Q$9999,11,FALSE))</f>
        <v>#N/A</v>
      </c>
      <c r="U887" s="21" t="e">
        <f>IF(A887="NA","",VLOOKUP(A887,PCN!A$2:Q$9999,12,FALSE))</f>
        <v>#N/A</v>
      </c>
      <c r="V887" s="21" t="e">
        <f>IF(A887="NA","",VLOOKUP(A887,PCN!A$2:Q$9999,14,FALSE))</f>
        <v>#N/A</v>
      </c>
      <c r="W887" s="21" t="e">
        <f>IF(A887="NA","",VLOOKUP(A887,PCN!A$2:Q$9999,15,FALSE))</f>
        <v>#N/A</v>
      </c>
      <c r="X887" s="21" t="e">
        <f>IF(A887="NA","",VLOOKUP(A887,TN_DOC!A$2:I$9999,8,FALSE))</f>
        <v>#N/A</v>
      </c>
      <c r="Y887" s="21" t="e">
        <f>IF(A887="NA","",VLOOKUP(A887,TN_DOC!A$2:I$9999,9,FALSE))</f>
        <v>#N/A</v>
      </c>
      <c r="Z887" s="3"/>
    </row>
    <row r="888" spans="1:26" x14ac:dyDescent="0.2">
      <c r="A888" s="3">
        <v>14321</v>
      </c>
      <c r="B888" s="10" t="str">
        <f>IF(A888="NA","",VLOOKUP(A888,'QAQC ID Reference Page'!A$2:G$10999,2,FALSE))</f>
        <v>OBS1022</v>
      </c>
      <c r="C888" s="20">
        <f>IF(A888="NA","",VLOOKUP(A888,'QAQC ID Reference Page'!A$2:G$10999,3,FALSE))</f>
        <v>44862</v>
      </c>
      <c r="D888" s="12">
        <f>IF(A888="NA","",VLOOKUP(A888,'QAQC ID Reference Page'!A$2:G$10999,4,FALSE))</f>
        <v>0.31319444444444444</v>
      </c>
      <c r="E888" s="3">
        <f>IF(A888="NA","",VLOOKUP(A888,'QAQC ID Reference Page'!A$2:G$10999,5,FALSE))</f>
        <v>1025</v>
      </c>
      <c r="F888" s="3" t="str">
        <f>IF(A888="NA","",VLOOKUP(A888,'QAQC ID Reference Page'!A$2:G$10999,6,FALSE))</f>
        <v>G6</v>
      </c>
      <c r="G888" s="3" t="str">
        <f>IF(A888="NA","",VLOOKUP(A888,'QAQC ID Reference Page'!A$2:G$10999,7,FALSE))</f>
        <v>S</v>
      </c>
      <c r="H888" s="21">
        <f>IF(A888="NA","",VLOOKUP(A888,'Water Data'!G$2:O$9999,2,FALSE))</f>
        <v>7.36</v>
      </c>
      <c r="I888" s="21">
        <f>IF(A888="NA","",VLOOKUP(A888,'Water Data'!G$2:O$9999,3,FALSE))</f>
        <v>19.100000000000001</v>
      </c>
      <c r="J888" s="3">
        <f>IF(A888="NA","",VLOOKUP(A888,'Water Data'!G$2:O$9999,4,FALSE))</f>
        <v>18.46</v>
      </c>
      <c r="K888" s="3">
        <f>IF(A888="NA","",VLOOKUP(A888,'Water Data'!G$2:O$9999,6,FALSE))</f>
        <v>7.93</v>
      </c>
      <c r="L888" s="3">
        <f>IF(A888="NA","",VLOOKUP(A888,'Water Data'!G$2:O$9999,9,FALSE))</f>
        <v>0</v>
      </c>
      <c r="M888" s="3" t="e">
        <f>IF(A888="NA","",VLOOKUP(A888,Nutrients!A$2:L$9999,8,FALSE))</f>
        <v>#N/A</v>
      </c>
      <c r="N888" s="3" t="e">
        <f>IF(A888="NA","",VLOOKUP(A888,Nutrients!A$2:L$9999,9,FALSE))</f>
        <v>#N/A</v>
      </c>
      <c r="O888" s="3" t="e">
        <f>IF(A888="NA","",VLOOKUP(A888,Nutrients!A$2:L$9999,10,FALSE))</f>
        <v>#N/A</v>
      </c>
      <c r="P888" s="3" t="e">
        <f>IF(A888="NA","",VLOOKUP(A888,Nutrients!A$2:L$9999,11,FALSE))</f>
        <v>#N/A</v>
      </c>
      <c r="Q888" s="21" t="e">
        <f>IF(A888="NA","",VLOOKUP(A888,Nutrients!A$2:L$9999,12,FALSE))</f>
        <v>#N/A</v>
      </c>
      <c r="R888" s="26">
        <f>IF(A888="NA","",VLOOKUP(A888,Chla!A$2:O$9999,15,FALSE))</f>
        <v>5.8835680000000004</v>
      </c>
      <c r="S888" s="3">
        <f>IF(A888="NA","",VLOOKUP(A888,TSS!A$2:L$9999,12,FALSE))</f>
        <v>0</v>
      </c>
      <c r="T888" s="21" t="e">
        <f>IF(A888="NA","",VLOOKUP(A888,PCN!A$2:Q$9999,11,FALSE))</f>
        <v>#N/A</v>
      </c>
      <c r="U888" s="21" t="e">
        <f>IF(A888="NA","",VLOOKUP(A888,PCN!A$2:Q$9999,12,FALSE))</f>
        <v>#N/A</v>
      </c>
      <c r="V888" s="21" t="e">
        <f>IF(A888="NA","",VLOOKUP(A888,PCN!A$2:Q$9999,14,FALSE))</f>
        <v>#N/A</v>
      </c>
      <c r="W888" s="21" t="e">
        <f>IF(A888="NA","",VLOOKUP(A888,PCN!A$2:Q$9999,15,FALSE))</f>
        <v>#N/A</v>
      </c>
      <c r="X888" s="21" t="e">
        <f>IF(A888="NA","",VLOOKUP(A888,TN_DOC!A$2:I$9999,8,FALSE))</f>
        <v>#N/A</v>
      </c>
      <c r="Y888" s="21" t="e">
        <f>IF(A888="NA","",VLOOKUP(A888,TN_DOC!A$2:I$9999,9,FALSE))</f>
        <v>#N/A</v>
      </c>
      <c r="Z888" s="3"/>
    </row>
    <row r="889" spans="1:26" x14ac:dyDescent="0.2">
      <c r="A889" s="3">
        <v>14322</v>
      </c>
      <c r="B889" s="10" t="str">
        <f>IF(A889="NA","",VLOOKUP(A889,'QAQC ID Reference Page'!A$2:G$10999,2,FALSE))</f>
        <v>OBS1022</v>
      </c>
      <c r="C889" s="20">
        <f>IF(A889="NA","",VLOOKUP(A889,'QAQC ID Reference Page'!A$2:G$10999,3,FALSE))</f>
        <v>44862</v>
      </c>
      <c r="D889" s="12">
        <f>IF(A889="NA","",VLOOKUP(A889,'QAQC ID Reference Page'!A$2:G$10999,4,FALSE))</f>
        <v>0.49861111111111112</v>
      </c>
      <c r="E889" s="3">
        <f>IF(A889="NA","",VLOOKUP(A889,'QAQC ID Reference Page'!A$2:G$10999,5,FALSE))</f>
        <v>1026</v>
      </c>
      <c r="F889" s="3" t="str">
        <f>IF(A889="NA","",VLOOKUP(A889,'QAQC ID Reference Page'!A$2:G$10999,6,FALSE))</f>
        <v>E9</v>
      </c>
      <c r="G889" s="3" t="str">
        <f>IF(A889="NA","",VLOOKUP(A889,'QAQC ID Reference Page'!A$2:G$10999,7,FALSE))</f>
        <v>S</v>
      </c>
      <c r="H889" s="21">
        <f>IF(A889="NA","",VLOOKUP(A889,'Water Data'!G$2:O$9999,2,FALSE))</f>
        <v>8.08</v>
      </c>
      <c r="I889" s="21">
        <f>IF(A889="NA","",VLOOKUP(A889,'Water Data'!G$2:O$9999,3,FALSE))</f>
        <v>19.600000000000001</v>
      </c>
      <c r="J889" s="3">
        <f>IF(A889="NA","",VLOOKUP(A889,'Water Data'!G$2:O$9999,4,FALSE))</f>
        <v>22.08</v>
      </c>
      <c r="K889" s="3">
        <f>IF(A889="NA","",VLOOKUP(A889,'Water Data'!G$2:O$9999,6,FALSE))</f>
        <v>7.93</v>
      </c>
      <c r="L889" s="3">
        <f>IF(A889="NA","",VLOOKUP(A889,'Water Data'!G$2:O$9999,9,FALSE))</f>
        <v>0</v>
      </c>
      <c r="M889" s="3" t="e">
        <f>IF(A889="NA","",VLOOKUP(A889,Nutrients!A$2:L$9999,8,FALSE))</f>
        <v>#N/A</v>
      </c>
      <c r="N889" s="3" t="e">
        <f>IF(A889="NA","",VLOOKUP(A889,Nutrients!A$2:L$9999,9,FALSE))</f>
        <v>#N/A</v>
      </c>
      <c r="O889" s="3" t="e">
        <f>IF(A889="NA","",VLOOKUP(A889,Nutrients!A$2:L$9999,10,FALSE))</f>
        <v>#N/A</v>
      </c>
      <c r="P889" s="3" t="e">
        <f>IF(A889="NA","",VLOOKUP(A889,Nutrients!A$2:L$9999,11,FALSE))</f>
        <v>#N/A</v>
      </c>
      <c r="Q889" s="21" t="e">
        <f>IF(A889="NA","",VLOOKUP(A889,Nutrients!A$2:L$9999,12,FALSE))</f>
        <v>#N/A</v>
      </c>
      <c r="R889" s="26">
        <f>IF(A889="NA","",VLOOKUP(A889,Chla!A$2:O$9999,15,FALSE))</f>
        <v>6.5575599999999996</v>
      </c>
      <c r="S889" s="3">
        <f>IF(A889="NA","",VLOOKUP(A889,TSS!A$2:L$9999,12,FALSE))</f>
        <v>8</v>
      </c>
      <c r="T889" s="21" t="e">
        <f>IF(A889="NA","",VLOOKUP(A889,PCN!A$2:Q$9999,11,FALSE))</f>
        <v>#N/A</v>
      </c>
      <c r="U889" s="21" t="e">
        <f>IF(A889="NA","",VLOOKUP(A889,PCN!A$2:Q$9999,12,FALSE))</f>
        <v>#N/A</v>
      </c>
      <c r="V889" s="21" t="e">
        <f>IF(A889="NA","",VLOOKUP(A889,PCN!A$2:Q$9999,14,FALSE))</f>
        <v>#N/A</v>
      </c>
      <c r="W889" s="21" t="e">
        <f>IF(A889="NA","",VLOOKUP(A889,PCN!A$2:Q$9999,15,FALSE))</f>
        <v>#N/A</v>
      </c>
      <c r="X889" s="21" t="e">
        <f>IF(A889="NA","",VLOOKUP(A889,TN_DOC!A$2:I$9999,8,FALSE))</f>
        <v>#N/A</v>
      </c>
      <c r="Y889" s="21" t="e">
        <f>IF(A889="NA","",VLOOKUP(A889,TN_DOC!A$2:I$9999,9,FALSE))</f>
        <v>#N/A</v>
      </c>
      <c r="Z889" s="3"/>
    </row>
    <row r="890" spans="1:26" x14ac:dyDescent="0.2">
      <c r="A890" s="3">
        <v>14323</v>
      </c>
      <c r="B890" s="10" t="str">
        <f>IF(A890="NA","",VLOOKUP(A890,'QAQC ID Reference Page'!A$2:G$10999,2,FALSE))</f>
        <v>OBS1022</v>
      </c>
      <c r="C890" s="20">
        <f>IF(A890="NA","",VLOOKUP(A890,'QAQC ID Reference Page'!A$2:G$10999,3,FALSE))</f>
        <v>44862</v>
      </c>
      <c r="D890" s="12">
        <f>IF(A890="NA","",VLOOKUP(A890,'QAQC ID Reference Page'!A$2:G$10999,4,FALSE))</f>
        <v>0.43055555555555558</v>
      </c>
      <c r="E890" s="3">
        <f>IF(A890="NA","",VLOOKUP(A890,'QAQC ID Reference Page'!A$2:G$10999,5,FALSE))</f>
        <v>1012</v>
      </c>
      <c r="F890" s="3" t="str">
        <f>IF(A890="NA","",VLOOKUP(A890,'QAQC ID Reference Page'!A$2:G$10999,6,FALSE))</f>
        <v>I7C</v>
      </c>
      <c r="G890" s="3" t="str">
        <f>IF(A890="NA","",VLOOKUP(A890,'QAQC ID Reference Page'!A$2:G$10999,7,FALSE))</f>
        <v>B</v>
      </c>
      <c r="H890" s="21">
        <f>IF(A890="NA","",VLOOKUP(A890,'Water Data'!G$2:O$9999,2,FALSE))</f>
        <v>6.3</v>
      </c>
      <c r="I890" s="21">
        <f>IF(A890="NA","",VLOOKUP(A890,'Water Data'!G$2:O$9999,3,FALSE))</f>
        <v>21.1</v>
      </c>
      <c r="J890" s="3">
        <f>IF(A890="NA","",VLOOKUP(A890,'Water Data'!G$2:O$9999,4,FALSE))</f>
        <v>28.08</v>
      </c>
      <c r="K890" s="3">
        <f>IF(A890="NA","",VLOOKUP(A890,'Water Data'!G$2:O$9999,6,FALSE))</f>
        <v>7.94</v>
      </c>
      <c r="L890" s="3">
        <f>IF(A890="NA","",VLOOKUP(A890,'Water Data'!G$2:O$9999,9,FALSE))</f>
        <v>0</v>
      </c>
      <c r="M890" s="3" t="e">
        <f>IF(A890="NA","",VLOOKUP(A890,Nutrients!A$2:L$9999,8,FALSE))</f>
        <v>#N/A</v>
      </c>
      <c r="N890" s="3" t="e">
        <f>IF(A890="NA","",VLOOKUP(A890,Nutrients!A$2:L$9999,9,FALSE))</f>
        <v>#N/A</v>
      </c>
      <c r="O890" s="3" t="e">
        <f>IF(A890="NA","",VLOOKUP(A890,Nutrients!A$2:L$9999,10,FALSE))</f>
        <v>#N/A</v>
      </c>
      <c r="P890" s="3" t="e">
        <f>IF(A890="NA","",VLOOKUP(A890,Nutrients!A$2:L$9999,11,FALSE))</f>
        <v>#N/A</v>
      </c>
      <c r="Q890" s="21" t="e">
        <f>IF(A890="NA","",VLOOKUP(A890,Nutrients!A$2:L$9999,12,FALSE))</f>
        <v>#N/A</v>
      </c>
      <c r="R890" s="26">
        <f>IF(A890="NA","",VLOOKUP(A890,Chla!A$2:O$9999,15,FALSE))</f>
        <v>4.7262079999999989</v>
      </c>
      <c r="S890" s="3">
        <f>IF(A890="NA","",VLOOKUP(A890,TSS!A$2:L$9999,12,FALSE))</f>
        <v>28</v>
      </c>
      <c r="T890" s="21" t="e">
        <f>IF(A890="NA","",VLOOKUP(A890,PCN!A$2:Q$9999,11,FALSE))</f>
        <v>#N/A</v>
      </c>
      <c r="U890" s="21" t="e">
        <f>IF(A890="NA","",VLOOKUP(A890,PCN!A$2:Q$9999,12,FALSE))</f>
        <v>#N/A</v>
      </c>
      <c r="V890" s="21" t="e">
        <f>IF(A890="NA","",VLOOKUP(A890,PCN!A$2:Q$9999,14,FALSE))</f>
        <v>#N/A</v>
      </c>
      <c r="W890" s="21" t="e">
        <f>IF(A890="NA","",VLOOKUP(A890,PCN!A$2:Q$9999,15,FALSE))</f>
        <v>#N/A</v>
      </c>
      <c r="X890" s="21" t="e">
        <f>IF(A890="NA","",VLOOKUP(A890,TN_DOC!A$2:I$9999,8,FALSE))</f>
        <v>#N/A</v>
      </c>
      <c r="Y890" s="21" t="e">
        <f>IF(A890="NA","",VLOOKUP(A890,TN_DOC!A$2:I$9999,9,FALSE))</f>
        <v>#N/A</v>
      </c>
      <c r="Z890" s="3"/>
    </row>
    <row r="891" spans="1:26" x14ac:dyDescent="0.2">
      <c r="A891" s="3">
        <v>14324</v>
      </c>
      <c r="B891" s="10" t="str">
        <f>IF(A891="NA","",VLOOKUP(A891,'QAQC ID Reference Page'!A$2:G$10999,2,FALSE))</f>
        <v>OBS1022</v>
      </c>
      <c r="C891" s="20">
        <f>IF(A891="NA","",VLOOKUP(A891,'QAQC ID Reference Page'!A$2:G$10999,3,FALSE))</f>
        <v>44862</v>
      </c>
      <c r="D891" s="12">
        <f>IF(A891="NA","",VLOOKUP(A891,'QAQC ID Reference Page'!A$2:G$10999,4,FALSE))</f>
        <v>0.3972222222222222</v>
      </c>
      <c r="E891" s="3">
        <f>IF(A891="NA","",VLOOKUP(A891,'QAQC ID Reference Page'!A$2:G$10999,5,FALSE))</f>
        <v>1052</v>
      </c>
      <c r="F891" s="3" t="str">
        <f>IF(A891="NA","",VLOOKUP(A891,'QAQC ID Reference Page'!A$2:G$10999,6,FALSE))</f>
        <v>AR</v>
      </c>
      <c r="G891" s="3" t="str">
        <f>IF(A891="NA","",VLOOKUP(A891,'QAQC ID Reference Page'!A$2:G$10999,7,FALSE))</f>
        <v>S</v>
      </c>
      <c r="H891" s="21">
        <f>IF(A891="NA","",VLOOKUP(A891,'Water Data'!G$2:O$9999,2,FALSE))</f>
        <v>6.79</v>
      </c>
      <c r="I891" s="21">
        <f>IF(A891="NA","",VLOOKUP(A891,'Water Data'!G$2:O$9999,3,FALSE))</f>
        <v>21.1</v>
      </c>
      <c r="J891" s="3">
        <f>IF(A891="NA","",VLOOKUP(A891,'Water Data'!G$2:O$9999,4,FALSE))</f>
        <v>6.05</v>
      </c>
      <c r="K891" s="3">
        <f>IF(A891="NA","",VLOOKUP(A891,'Water Data'!G$2:O$9999,6,FALSE))</f>
        <v>7.65</v>
      </c>
      <c r="L891" s="3">
        <f>IF(A891="NA","",VLOOKUP(A891,'Water Data'!G$2:O$9999,9,FALSE))</f>
        <v>0</v>
      </c>
      <c r="M891" s="3" t="e">
        <f>IF(A891="NA","",VLOOKUP(A891,Nutrients!A$2:L$9999,8,FALSE))</f>
        <v>#N/A</v>
      </c>
      <c r="N891" s="3" t="e">
        <f>IF(A891="NA","",VLOOKUP(A891,Nutrients!A$2:L$9999,9,FALSE))</f>
        <v>#N/A</v>
      </c>
      <c r="O891" s="3" t="e">
        <f>IF(A891="NA","",VLOOKUP(A891,Nutrients!A$2:L$9999,10,FALSE))</f>
        <v>#N/A</v>
      </c>
      <c r="P891" s="3" t="e">
        <f>IF(A891="NA","",VLOOKUP(A891,Nutrients!A$2:L$9999,11,FALSE))</f>
        <v>#N/A</v>
      </c>
      <c r="Q891" s="21" t="e">
        <f>IF(A891="NA","",VLOOKUP(A891,Nutrients!A$2:L$9999,12,FALSE))</f>
        <v>#N/A</v>
      </c>
      <c r="R891" s="26">
        <f>IF(A891="NA","",VLOOKUP(A891,Chla!A$2:O$9999,15,FALSE))</f>
        <v>10.0252</v>
      </c>
      <c r="S891" s="3">
        <f>IF(A891="NA","",VLOOKUP(A891,TSS!A$2:L$9999,12,FALSE))</f>
        <v>8</v>
      </c>
      <c r="T891" s="21" t="e">
        <f>IF(A891="NA","",VLOOKUP(A891,PCN!A$2:Q$9999,11,FALSE))</f>
        <v>#N/A</v>
      </c>
      <c r="U891" s="21" t="e">
        <f>IF(A891="NA","",VLOOKUP(A891,PCN!A$2:Q$9999,12,FALSE))</f>
        <v>#N/A</v>
      </c>
      <c r="V891" s="21" t="e">
        <f>IF(A891="NA","",VLOOKUP(A891,PCN!A$2:Q$9999,14,FALSE))</f>
        <v>#N/A</v>
      </c>
      <c r="W891" s="21" t="e">
        <f>IF(A891="NA","",VLOOKUP(A891,PCN!A$2:Q$9999,15,FALSE))</f>
        <v>#N/A</v>
      </c>
      <c r="X891" s="21" t="e">
        <f>IF(A891="NA","",VLOOKUP(A891,TN_DOC!A$2:I$9999,8,FALSE))</f>
        <v>#N/A</v>
      </c>
      <c r="Y891" s="21" t="e">
        <f>IF(A891="NA","",VLOOKUP(A891,TN_DOC!A$2:I$9999,9,FALSE))</f>
        <v>#N/A</v>
      </c>
      <c r="Z891" s="3"/>
    </row>
    <row r="892" spans="1:26" x14ac:dyDescent="0.2">
      <c r="A892" s="3">
        <v>14325</v>
      </c>
      <c r="B892" s="10" t="str">
        <f>IF(A892="NA","",VLOOKUP(A892,'QAQC ID Reference Page'!A$2:G$10999,2,FALSE))</f>
        <v>OBS1022</v>
      </c>
      <c r="C892" s="20">
        <f>IF(A892="NA","",VLOOKUP(A892,'QAQC ID Reference Page'!A$2:G$10999,3,FALSE))</f>
        <v>44862</v>
      </c>
      <c r="D892" s="12">
        <f>IF(A892="NA","",VLOOKUP(A892,'QAQC ID Reference Page'!A$2:G$10999,4,FALSE))</f>
        <v>0.38541666666666669</v>
      </c>
      <c r="E892" s="3">
        <f>IF(A892="NA","",VLOOKUP(A892,'QAQC ID Reference Page'!A$2:G$10999,5,FALSE))</f>
        <v>1017</v>
      </c>
      <c r="F892" s="3" t="str">
        <f>IF(A892="NA","",VLOOKUP(A892,'QAQC ID Reference Page'!A$2:G$10999,6,FALSE))</f>
        <v>TR-UP</v>
      </c>
      <c r="G892" s="3" t="str">
        <f>IF(A892="NA","",VLOOKUP(A892,'QAQC ID Reference Page'!A$2:G$10999,7,FALSE))</f>
        <v>S</v>
      </c>
      <c r="H892" s="21">
        <f>IF(A892="NA","",VLOOKUP(A892,'Water Data'!G$2:O$9999,2,FALSE))</f>
        <v>6.43</v>
      </c>
      <c r="I892" s="21">
        <f>IF(A892="NA","",VLOOKUP(A892,'Water Data'!G$2:O$9999,3,FALSE))</f>
        <v>20.9</v>
      </c>
      <c r="J892" s="3">
        <f>IF(A892="NA","",VLOOKUP(A892,'Water Data'!G$2:O$9999,4,FALSE))</f>
        <v>3.13</v>
      </c>
      <c r="K892" s="3">
        <f>IF(A892="NA","",VLOOKUP(A892,'Water Data'!G$2:O$9999,6,FALSE))</f>
        <v>7.51</v>
      </c>
      <c r="L892" s="3">
        <f>IF(A892="NA","",VLOOKUP(A892,'Water Data'!G$2:O$9999,9,FALSE))</f>
        <v>0</v>
      </c>
      <c r="M892" s="3" t="e">
        <f>IF(A892="NA","",VLOOKUP(A892,Nutrients!A$2:L$9999,8,FALSE))</f>
        <v>#N/A</v>
      </c>
      <c r="N892" s="3" t="e">
        <f>IF(A892="NA","",VLOOKUP(A892,Nutrients!A$2:L$9999,9,FALSE))</f>
        <v>#N/A</v>
      </c>
      <c r="O892" s="3" t="e">
        <f>IF(A892="NA","",VLOOKUP(A892,Nutrients!A$2:L$9999,10,FALSE))</f>
        <v>#N/A</v>
      </c>
      <c r="P892" s="3" t="e">
        <f>IF(A892="NA","",VLOOKUP(A892,Nutrients!A$2:L$9999,11,FALSE))</f>
        <v>#N/A</v>
      </c>
      <c r="Q892" s="21" t="e">
        <f>IF(A892="NA","",VLOOKUP(A892,Nutrients!A$2:L$9999,12,FALSE))</f>
        <v>#N/A</v>
      </c>
      <c r="R892" s="26">
        <f>IF(A892="NA","",VLOOKUP(A892,Chla!A$2:O$9999,15,FALSE))</f>
        <v>7.1909999999999998</v>
      </c>
      <c r="S892" s="3">
        <f>IF(A892="NA","",VLOOKUP(A892,TSS!A$2:L$9999,12,FALSE))</f>
        <v>8</v>
      </c>
      <c r="T892" s="21" t="e">
        <f>IF(A892="NA","",VLOOKUP(A892,PCN!A$2:Q$9999,11,FALSE))</f>
        <v>#N/A</v>
      </c>
      <c r="U892" s="21" t="e">
        <f>IF(A892="NA","",VLOOKUP(A892,PCN!A$2:Q$9999,12,FALSE))</f>
        <v>#N/A</v>
      </c>
      <c r="V892" s="21" t="e">
        <f>IF(A892="NA","",VLOOKUP(A892,PCN!A$2:Q$9999,14,FALSE))</f>
        <v>#N/A</v>
      </c>
      <c r="W892" s="21" t="e">
        <f>IF(A892="NA","",VLOOKUP(A892,PCN!A$2:Q$9999,15,FALSE))</f>
        <v>#N/A</v>
      </c>
      <c r="X892" s="21" t="e">
        <f>IF(A892="NA","",VLOOKUP(A892,TN_DOC!A$2:I$9999,8,FALSE))</f>
        <v>#N/A</v>
      </c>
      <c r="Y892" s="21" t="e">
        <f>IF(A892="NA","",VLOOKUP(A892,TN_DOC!A$2:I$9999,9,FALSE))</f>
        <v>#N/A</v>
      </c>
      <c r="Z892" s="3"/>
    </row>
    <row r="893" spans="1:26" x14ac:dyDescent="0.2">
      <c r="A893" s="3">
        <v>14326</v>
      </c>
      <c r="B893" s="10" t="str">
        <f>IF(A893="NA","",VLOOKUP(A893,'QAQC ID Reference Page'!A$2:G$10999,2,FALSE))</f>
        <v>OBS1022</v>
      </c>
      <c r="C893" s="20">
        <f>IF(A893="NA","",VLOOKUP(A893,'QAQC ID Reference Page'!A$2:G$10999,3,FALSE))</f>
        <v>44862</v>
      </c>
      <c r="D893" s="12">
        <f>IF(A893="NA","",VLOOKUP(A893,'QAQC ID Reference Page'!A$2:G$10999,4,FALSE))</f>
        <v>0.375</v>
      </c>
      <c r="E893" s="3">
        <f>IF(A893="NA","",VLOOKUP(A893,'QAQC ID Reference Page'!A$2:G$10999,5,FALSE))</f>
        <v>1040</v>
      </c>
      <c r="F893" s="3" t="str">
        <f>IF(A893="NA","",VLOOKUP(A893,'QAQC ID Reference Page'!A$2:G$10999,6,FALSE))</f>
        <v>TR</v>
      </c>
      <c r="G893" s="3" t="str">
        <f>IF(A893="NA","",VLOOKUP(A893,'QAQC ID Reference Page'!A$2:G$10999,7,FALSE))</f>
        <v>B</v>
      </c>
      <c r="H893" s="21">
        <f>IF(A893="NA","",VLOOKUP(A893,'Water Data'!G$2:O$9999,2,FALSE))</f>
        <v>7.73</v>
      </c>
      <c r="I893" s="21">
        <f>IF(A893="NA","",VLOOKUP(A893,'Water Data'!G$2:O$9999,3,FALSE))</f>
        <v>20</v>
      </c>
      <c r="J893" s="3">
        <f>IF(A893="NA","",VLOOKUP(A893,'Water Data'!G$2:O$9999,4,FALSE))</f>
        <v>10.47</v>
      </c>
      <c r="K893" s="3">
        <f>IF(A893="NA","",VLOOKUP(A893,'Water Data'!G$2:O$9999,6,FALSE))</f>
        <v>7.9</v>
      </c>
      <c r="L893" s="3">
        <f>IF(A893="NA","",VLOOKUP(A893,'Water Data'!G$2:O$9999,9,FALSE))</f>
        <v>0</v>
      </c>
      <c r="M893" s="3" t="e">
        <f>IF(A893="NA","",VLOOKUP(A893,Nutrients!A$2:L$9999,8,FALSE))</f>
        <v>#N/A</v>
      </c>
      <c r="N893" s="3" t="e">
        <f>IF(A893="NA","",VLOOKUP(A893,Nutrients!A$2:L$9999,9,FALSE))</f>
        <v>#N/A</v>
      </c>
      <c r="O893" s="3" t="e">
        <f>IF(A893="NA","",VLOOKUP(A893,Nutrients!A$2:L$9999,10,FALSE))</f>
        <v>#N/A</v>
      </c>
      <c r="P893" s="3" t="e">
        <f>IF(A893="NA","",VLOOKUP(A893,Nutrients!A$2:L$9999,11,FALSE))</f>
        <v>#N/A</v>
      </c>
      <c r="Q893" s="21" t="e">
        <f>IF(A893="NA","",VLOOKUP(A893,Nutrients!A$2:L$9999,12,FALSE))</f>
        <v>#N/A</v>
      </c>
      <c r="R893" s="26">
        <f>IF(A893="NA","",VLOOKUP(A893,Chla!A$2:O$9999,15,FALSE))</f>
        <v>10.555188000000001</v>
      </c>
      <c r="S893" s="3">
        <f>IF(A893="NA","",VLOOKUP(A893,TSS!A$2:L$9999,12,FALSE))</f>
        <v>12</v>
      </c>
      <c r="T893" s="21" t="e">
        <f>IF(A893="NA","",VLOOKUP(A893,PCN!A$2:Q$9999,11,FALSE))</f>
        <v>#N/A</v>
      </c>
      <c r="U893" s="21" t="e">
        <f>IF(A893="NA","",VLOOKUP(A893,PCN!A$2:Q$9999,12,FALSE))</f>
        <v>#N/A</v>
      </c>
      <c r="V893" s="21" t="e">
        <f>IF(A893="NA","",VLOOKUP(A893,PCN!A$2:Q$9999,14,FALSE))</f>
        <v>#N/A</v>
      </c>
      <c r="W893" s="21" t="e">
        <f>IF(A893="NA","",VLOOKUP(A893,PCN!A$2:Q$9999,15,FALSE))</f>
        <v>#N/A</v>
      </c>
      <c r="X893" s="21" t="e">
        <f>IF(A893="NA","",VLOOKUP(A893,TN_DOC!A$2:I$9999,8,FALSE))</f>
        <v>#N/A</v>
      </c>
      <c r="Y893" s="21" t="e">
        <f>IF(A893="NA","",VLOOKUP(A893,TN_DOC!A$2:I$9999,9,FALSE))</f>
        <v>#N/A</v>
      </c>
      <c r="Z893" s="3"/>
    </row>
    <row r="894" spans="1:26" x14ac:dyDescent="0.2">
      <c r="A894" s="3">
        <v>14327</v>
      </c>
      <c r="B894" s="10" t="str">
        <f>IF(A894="NA","",VLOOKUP(A894,'QAQC ID Reference Page'!A$2:G$10999,2,FALSE))</f>
        <v>OBS1022</v>
      </c>
      <c r="C894" s="20">
        <f>IF(A894="NA","",VLOOKUP(A894,'QAQC ID Reference Page'!A$2:G$10999,3,FALSE))</f>
        <v>44862</v>
      </c>
      <c r="D894" s="12">
        <f>IF(A894="NA","",VLOOKUP(A894,'QAQC ID Reference Page'!A$2:G$10999,4,FALSE))</f>
        <v>0.47222222222222221</v>
      </c>
      <c r="E894" s="3">
        <f>IF(A894="NA","",VLOOKUP(A894,'QAQC ID Reference Page'!A$2:G$10999,5,FALSE))</f>
        <v>1037</v>
      </c>
      <c r="F894" s="3" t="str">
        <f>IF(A894="NA","",VLOOKUP(A894,'QAQC ID Reference Page'!A$2:G$10999,6,FALSE))</f>
        <v>G9</v>
      </c>
      <c r="G894" s="3" t="str">
        <f>IF(A894="NA","",VLOOKUP(A894,'QAQC ID Reference Page'!A$2:G$10999,7,FALSE))</f>
        <v>S</v>
      </c>
      <c r="H894" s="21">
        <f>IF(A894="NA","",VLOOKUP(A894,'Water Data'!G$2:O$9999,2,FALSE))</f>
        <v>8.0399999999999991</v>
      </c>
      <c r="I894" s="21">
        <f>IF(A894="NA","",VLOOKUP(A894,'Water Data'!G$2:O$9999,3,FALSE))</f>
        <v>19.8</v>
      </c>
      <c r="J894" s="3">
        <f>IF(A894="NA","",VLOOKUP(A894,'Water Data'!G$2:O$9999,4,FALSE))</f>
        <v>19.32</v>
      </c>
      <c r="K894" s="3">
        <f>IF(A894="NA","",VLOOKUP(A894,'Water Data'!G$2:O$9999,6,FALSE))</f>
        <v>7.91</v>
      </c>
      <c r="L894" s="3">
        <f>IF(A894="NA","",VLOOKUP(A894,'Water Data'!G$2:O$9999,9,FALSE))</f>
        <v>0</v>
      </c>
      <c r="M894" s="3" t="e">
        <f>IF(A894="NA","",VLOOKUP(A894,Nutrients!A$2:L$9999,8,FALSE))</f>
        <v>#N/A</v>
      </c>
      <c r="N894" s="3" t="e">
        <f>IF(A894="NA","",VLOOKUP(A894,Nutrients!A$2:L$9999,9,FALSE))</f>
        <v>#N/A</v>
      </c>
      <c r="O894" s="3" t="e">
        <f>IF(A894="NA","",VLOOKUP(A894,Nutrients!A$2:L$9999,10,FALSE))</f>
        <v>#N/A</v>
      </c>
      <c r="P894" s="3" t="e">
        <f>IF(A894="NA","",VLOOKUP(A894,Nutrients!A$2:L$9999,11,FALSE))</f>
        <v>#N/A</v>
      </c>
      <c r="Q894" s="21" t="e">
        <f>IF(A894="NA","",VLOOKUP(A894,Nutrients!A$2:L$9999,12,FALSE))</f>
        <v>#N/A</v>
      </c>
      <c r="R894" s="26">
        <f>IF(A894="NA","",VLOOKUP(A894,Chla!A$2:O$9999,15,FALSE))</f>
        <v>6.2966359999999995</v>
      </c>
      <c r="S894" s="3">
        <f>IF(A894="NA","",VLOOKUP(A894,TSS!A$2:L$9999,12,FALSE))</f>
        <v>12</v>
      </c>
      <c r="T894" s="21" t="e">
        <f>IF(A894="NA","",VLOOKUP(A894,PCN!A$2:Q$9999,11,FALSE))</f>
        <v>#N/A</v>
      </c>
      <c r="U894" s="21" t="e">
        <f>IF(A894="NA","",VLOOKUP(A894,PCN!A$2:Q$9999,12,FALSE))</f>
        <v>#N/A</v>
      </c>
      <c r="V894" s="21" t="e">
        <f>IF(A894="NA","",VLOOKUP(A894,PCN!A$2:Q$9999,14,FALSE))</f>
        <v>#N/A</v>
      </c>
      <c r="W894" s="21" t="e">
        <f>IF(A894="NA","",VLOOKUP(A894,PCN!A$2:Q$9999,15,FALSE))</f>
        <v>#N/A</v>
      </c>
      <c r="X894" s="21" t="e">
        <f>IF(A894="NA","",VLOOKUP(A894,TN_DOC!A$2:I$9999,8,FALSE))</f>
        <v>#N/A</v>
      </c>
      <c r="Y894" s="21" t="e">
        <f>IF(A894="NA","",VLOOKUP(A894,TN_DOC!A$2:I$9999,9,FALSE))</f>
        <v>#N/A</v>
      </c>
      <c r="Z894" s="3"/>
    </row>
    <row r="895" spans="1:26" x14ac:dyDescent="0.2">
      <c r="A895" s="3">
        <v>14328</v>
      </c>
      <c r="B895" s="10" t="str">
        <f>IF(A895="NA","",VLOOKUP(A895,'QAQC ID Reference Page'!A$2:G$10999,2,FALSE))</f>
        <v>OBS1022</v>
      </c>
      <c r="C895" s="20">
        <f>IF(A895="NA","",VLOOKUP(A895,'QAQC ID Reference Page'!A$2:G$10999,3,FALSE))</f>
        <v>44862</v>
      </c>
      <c r="D895" s="12">
        <f>IF(A895="NA","",VLOOKUP(A895,'QAQC ID Reference Page'!A$2:G$10999,4,FALSE))</f>
        <v>0.40555555555555556</v>
      </c>
      <c r="E895" s="3">
        <f>IF(A895="NA","",VLOOKUP(A895,'QAQC ID Reference Page'!A$2:G$10999,5,FALSE))</f>
        <v>1035</v>
      </c>
      <c r="F895" s="3" t="str">
        <f>IF(A895="NA","",VLOOKUP(A895,'QAQC ID Reference Page'!A$2:G$10999,6,FALSE))</f>
        <v>BR</v>
      </c>
      <c r="G895" s="3" t="str">
        <f>IF(A895="NA","",VLOOKUP(A895,'QAQC ID Reference Page'!A$2:G$10999,7,FALSE))</f>
        <v>S</v>
      </c>
      <c r="H895" s="21">
        <f>IF(A895="NA","",VLOOKUP(A895,'Water Data'!G$2:O$9999,2,FALSE))</f>
        <v>6.57</v>
      </c>
      <c r="I895" s="21">
        <f>IF(A895="NA","",VLOOKUP(A895,'Water Data'!G$2:O$9999,3,FALSE))</f>
        <v>20.6</v>
      </c>
      <c r="J895" s="3">
        <f>IF(A895="NA","",VLOOKUP(A895,'Water Data'!G$2:O$9999,4,FALSE))</f>
        <v>5.34</v>
      </c>
      <c r="K895" s="3">
        <f>IF(A895="NA","",VLOOKUP(A895,'Water Data'!G$2:O$9999,6,FALSE))</f>
        <v>7.49</v>
      </c>
      <c r="L895" s="3">
        <f>IF(A895="NA","",VLOOKUP(A895,'Water Data'!G$2:O$9999,9,FALSE))</f>
        <v>0</v>
      </c>
      <c r="M895" s="3" t="e">
        <f>IF(A895="NA","",VLOOKUP(A895,Nutrients!A$2:L$9999,8,FALSE))</f>
        <v>#N/A</v>
      </c>
      <c r="N895" s="3" t="e">
        <f>IF(A895="NA","",VLOOKUP(A895,Nutrients!A$2:L$9999,9,FALSE))</f>
        <v>#N/A</v>
      </c>
      <c r="O895" s="3" t="e">
        <f>IF(A895="NA","",VLOOKUP(A895,Nutrients!A$2:L$9999,10,FALSE))</f>
        <v>#N/A</v>
      </c>
      <c r="P895" s="3" t="e">
        <f>IF(A895="NA","",VLOOKUP(A895,Nutrients!A$2:L$9999,11,FALSE))</f>
        <v>#N/A</v>
      </c>
      <c r="Q895" s="21" t="e">
        <f>IF(A895="NA","",VLOOKUP(A895,Nutrients!A$2:L$9999,12,FALSE))</f>
        <v>#N/A</v>
      </c>
      <c r="R895" s="26">
        <f>IF(A895="NA","",VLOOKUP(A895,Chla!A$2:O$9999,15,FALSE))</f>
        <v>8.8147080000000013</v>
      </c>
      <c r="S895" s="3">
        <f>IF(A895="NA","",VLOOKUP(A895,TSS!A$2:L$9999,12,FALSE))</f>
        <v>8</v>
      </c>
      <c r="T895" s="21" t="e">
        <f>IF(A895="NA","",VLOOKUP(A895,PCN!A$2:Q$9999,11,FALSE))</f>
        <v>#N/A</v>
      </c>
      <c r="U895" s="21" t="e">
        <f>IF(A895="NA","",VLOOKUP(A895,PCN!A$2:Q$9999,12,FALSE))</f>
        <v>#N/A</v>
      </c>
      <c r="V895" s="21" t="e">
        <f>IF(A895="NA","",VLOOKUP(A895,PCN!A$2:Q$9999,14,FALSE))</f>
        <v>#N/A</v>
      </c>
      <c r="W895" s="21" t="e">
        <f>IF(A895="NA","",VLOOKUP(A895,PCN!A$2:Q$9999,15,FALSE))</f>
        <v>#N/A</v>
      </c>
      <c r="X895" s="21" t="e">
        <f>IF(A895="NA","",VLOOKUP(A895,TN_DOC!A$2:I$9999,8,FALSE))</f>
        <v>#N/A</v>
      </c>
      <c r="Y895" s="21" t="e">
        <f>IF(A895="NA","",VLOOKUP(A895,TN_DOC!A$2:I$9999,9,FALSE))</f>
        <v>#N/A</v>
      </c>
      <c r="Z895" s="3"/>
    </row>
    <row r="896" spans="1:26" x14ac:dyDescent="0.2">
      <c r="A896" s="3">
        <v>14329</v>
      </c>
      <c r="B896" s="10" t="str">
        <f>IF(A896="NA","",VLOOKUP(A896,'QAQC ID Reference Page'!A$2:G$10999,2,FALSE))</f>
        <v>OBS1022</v>
      </c>
      <c r="C896" s="20">
        <f>IF(A896="NA","",VLOOKUP(A896,'QAQC ID Reference Page'!A$2:G$10999,3,FALSE))</f>
        <v>44862</v>
      </c>
      <c r="D896" s="12">
        <f>IF(A896="NA","",VLOOKUP(A896,'QAQC ID Reference Page'!A$2:G$10999,4,FALSE))</f>
        <v>0.43055555555555558</v>
      </c>
      <c r="E896" s="3">
        <f>IF(A896="NA","",VLOOKUP(A896,'QAQC ID Reference Page'!A$2:G$10999,5,FALSE))</f>
        <v>1016</v>
      </c>
      <c r="F896" s="3" t="str">
        <f>IF(A896="NA","",VLOOKUP(A896,'QAQC ID Reference Page'!A$2:G$10999,6,FALSE))</f>
        <v>I7C</v>
      </c>
      <c r="G896" s="3" t="str">
        <f>IF(A896="NA","",VLOOKUP(A896,'QAQC ID Reference Page'!A$2:G$10999,7,FALSE))</f>
        <v>S</v>
      </c>
      <c r="H896" s="21">
        <f>IF(A896="NA","",VLOOKUP(A896,'Water Data'!G$2:O$9999,2,FALSE))</f>
        <v>7.8</v>
      </c>
      <c r="I896" s="21">
        <f>IF(A896="NA","",VLOOKUP(A896,'Water Data'!G$2:O$9999,3,FALSE))</f>
        <v>20.7</v>
      </c>
      <c r="J896" s="3">
        <f>IF(A896="NA","",VLOOKUP(A896,'Water Data'!G$2:O$9999,4,FALSE))</f>
        <v>16.190000000000001</v>
      </c>
      <c r="K896" s="3">
        <f>IF(A896="NA","",VLOOKUP(A896,'Water Data'!G$2:O$9999,6,FALSE))</f>
        <v>7.78</v>
      </c>
      <c r="L896" s="3">
        <f>IF(A896="NA","",VLOOKUP(A896,'Water Data'!G$2:O$9999,9,FALSE))</f>
        <v>0</v>
      </c>
      <c r="M896" s="3" t="e">
        <f>IF(A896="NA","",VLOOKUP(A896,Nutrients!A$2:L$9999,8,FALSE))</f>
        <v>#N/A</v>
      </c>
      <c r="N896" s="3" t="e">
        <f>IF(A896="NA","",VLOOKUP(A896,Nutrients!A$2:L$9999,9,FALSE))</f>
        <v>#N/A</v>
      </c>
      <c r="O896" s="3" t="e">
        <f>IF(A896="NA","",VLOOKUP(A896,Nutrients!A$2:L$9999,10,FALSE))</f>
        <v>#N/A</v>
      </c>
      <c r="P896" s="3" t="e">
        <f>IF(A896="NA","",VLOOKUP(A896,Nutrients!A$2:L$9999,11,FALSE))</f>
        <v>#N/A</v>
      </c>
      <c r="Q896" s="21" t="e">
        <f>IF(A896="NA","",VLOOKUP(A896,Nutrients!A$2:L$9999,12,FALSE))</f>
        <v>#N/A</v>
      </c>
      <c r="R896" s="26">
        <f>IF(A896="NA","",VLOOKUP(A896,Chla!A$2:O$9999,15,FALSE))</f>
        <v>8.0827000000000009</v>
      </c>
      <c r="S896" s="3">
        <f>IF(A896="NA","",VLOOKUP(A896,TSS!A$2:L$9999,12,FALSE))</f>
        <v>64</v>
      </c>
      <c r="T896" s="21" t="e">
        <f>IF(A896="NA","",VLOOKUP(A896,PCN!A$2:Q$9999,11,FALSE))</f>
        <v>#N/A</v>
      </c>
      <c r="U896" s="21" t="e">
        <f>IF(A896="NA","",VLOOKUP(A896,PCN!A$2:Q$9999,12,FALSE))</f>
        <v>#N/A</v>
      </c>
      <c r="V896" s="21" t="e">
        <f>IF(A896="NA","",VLOOKUP(A896,PCN!A$2:Q$9999,14,FALSE))</f>
        <v>#N/A</v>
      </c>
      <c r="W896" s="21" t="e">
        <f>IF(A896="NA","",VLOOKUP(A896,PCN!A$2:Q$9999,15,FALSE))</f>
        <v>#N/A</v>
      </c>
      <c r="X896" s="21" t="e">
        <f>IF(A896="NA","",VLOOKUP(A896,TN_DOC!A$2:I$9999,8,FALSE))</f>
        <v>#N/A</v>
      </c>
      <c r="Y896" s="21" t="e">
        <f>IF(A896="NA","",VLOOKUP(A896,TN_DOC!A$2:I$9999,9,FALSE))</f>
        <v>#N/A</v>
      </c>
      <c r="Z896" s="3"/>
    </row>
    <row r="897" spans="1:26" x14ac:dyDescent="0.2">
      <c r="A897" s="3">
        <v>14330</v>
      </c>
      <c r="B897" s="10" t="str">
        <f>IF(A897="NA","",VLOOKUP(A897,'QAQC ID Reference Page'!A$2:G$10999,2,FALSE))</f>
        <v>OBS1022</v>
      </c>
      <c r="C897" s="20">
        <f>IF(A897="NA","",VLOOKUP(A897,'QAQC ID Reference Page'!A$2:G$10999,3,FALSE))</f>
        <v>44862</v>
      </c>
      <c r="D897" s="12">
        <f>IF(A897="NA","",VLOOKUP(A897,'QAQC ID Reference Page'!A$2:G$10999,4,FALSE))</f>
        <v>0.41736111111111113</v>
      </c>
      <c r="E897" s="3">
        <f>IF(A897="NA","",VLOOKUP(A897,'QAQC ID Reference Page'!A$2:G$10999,5,FALSE))</f>
        <v>1027</v>
      </c>
      <c r="F897" s="3" t="str">
        <f>IF(A897="NA","",VLOOKUP(A897,'QAQC ID Reference Page'!A$2:G$10999,6,FALSE))</f>
        <v>I9</v>
      </c>
      <c r="G897" s="3" t="str">
        <f>IF(A897="NA","",VLOOKUP(A897,'QAQC ID Reference Page'!A$2:G$10999,7,FALSE))</f>
        <v>S</v>
      </c>
      <c r="H897" s="21">
        <f>IF(A897="NA","",VLOOKUP(A897,'Water Data'!G$2:O$9999,2,FALSE))</f>
        <v>8</v>
      </c>
      <c r="I897" s="21">
        <f>IF(A897="NA","",VLOOKUP(A897,'Water Data'!G$2:O$9999,3,FALSE))</f>
        <v>19.600000000000001</v>
      </c>
      <c r="J897" s="3">
        <f>IF(A897="NA","",VLOOKUP(A897,'Water Data'!G$2:O$9999,4,FALSE))</f>
        <v>14.77</v>
      </c>
      <c r="K897" s="3">
        <f>IF(A897="NA","",VLOOKUP(A897,'Water Data'!G$2:O$9999,6,FALSE))</f>
        <v>7.79</v>
      </c>
      <c r="L897" s="3">
        <f>IF(A897="NA","",VLOOKUP(A897,'Water Data'!G$2:O$9999,9,FALSE))</f>
        <v>0</v>
      </c>
      <c r="M897" s="3" t="e">
        <f>IF(A897="NA","",VLOOKUP(A897,Nutrients!A$2:L$9999,8,FALSE))</f>
        <v>#N/A</v>
      </c>
      <c r="N897" s="3" t="e">
        <f>IF(A897="NA","",VLOOKUP(A897,Nutrients!A$2:L$9999,9,FALSE))</f>
        <v>#N/A</v>
      </c>
      <c r="O897" s="3" t="e">
        <f>IF(A897="NA","",VLOOKUP(A897,Nutrients!A$2:L$9999,10,FALSE))</f>
        <v>#N/A</v>
      </c>
      <c r="P897" s="3" t="e">
        <f>IF(A897="NA","",VLOOKUP(A897,Nutrients!A$2:L$9999,11,FALSE))</f>
        <v>#N/A</v>
      </c>
      <c r="Q897" s="21" t="e">
        <f>IF(A897="NA","",VLOOKUP(A897,Nutrients!A$2:L$9999,12,FALSE))</f>
        <v>#N/A</v>
      </c>
      <c r="R897" s="26">
        <f>IF(A897="NA","",VLOOKUP(A897,Chla!A$2:O$9999,15,FALSE))</f>
        <v>10.259632000000002</v>
      </c>
      <c r="S897" s="3">
        <f>IF(A897="NA","",VLOOKUP(A897,TSS!A$2:L$9999,12,FALSE))</f>
        <v>8</v>
      </c>
      <c r="T897" s="21" t="e">
        <f>IF(A897="NA","",VLOOKUP(A897,PCN!A$2:Q$9999,11,FALSE))</f>
        <v>#N/A</v>
      </c>
      <c r="U897" s="21" t="e">
        <f>IF(A897="NA","",VLOOKUP(A897,PCN!A$2:Q$9999,12,FALSE))</f>
        <v>#N/A</v>
      </c>
      <c r="V897" s="21" t="e">
        <f>IF(A897="NA","",VLOOKUP(A897,PCN!A$2:Q$9999,14,FALSE))</f>
        <v>#N/A</v>
      </c>
      <c r="W897" s="21" t="e">
        <f>IF(A897="NA","",VLOOKUP(A897,PCN!A$2:Q$9999,15,FALSE))</f>
        <v>#N/A</v>
      </c>
      <c r="X897" s="21" t="e">
        <f>IF(A897="NA","",VLOOKUP(A897,TN_DOC!A$2:I$9999,8,FALSE))</f>
        <v>#N/A</v>
      </c>
      <c r="Y897" s="21" t="e">
        <f>IF(A897="NA","",VLOOKUP(A897,TN_DOC!A$2:I$9999,9,FALSE))</f>
        <v>#N/A</v>
      </c>
      <c r="Z897" s="3"/>
    </row>
    <row r="898" spans="1:26" x14ac:dyDescent="0.2">
      <c r="A898" s="3">
        <v>14331</v>
      </c>
      <c r="B898" s="10" t="str">
        <f>IF(A898="NA","",VLOOKUP(A898,'QAQC ID Reference Page'!A$2:G$10999,2,FALSE))</f>
        <v>OBS1022</v>
      </c>
      <c r="C898" s="20">
        <f>IF(A898="NA","",VLOOKUP(A898,'QAQC ID Reference Page'!A$2:G$10999,3,FALSE))</f>
        <v>44862</v>
      </c>
      <c r="D898" s="12">
        <f>IF(A898="NA","",VLOOKUP(A898,'QAQC ID Reference Page'!A$2:G$10999,4,FALSE))</f>
        <v>0.52777777777777779</v>
      </c>
      <c r="E898" s="3">
        <f>IF(A898="NA","",VLOOKUP(A898,'QAQC ID Reference Page'!A$2:G$10999,5,FALSE))</f>
        <v>1051</v>
      </c>
      <c r="F898" s="3" t="str">
        <f>IF(A898="NA","",VLOOKUP(A898,'QAQC ID Reference Page'!A$2:G$10999,6,FALSE))</f>
        <v>E6</v>
      </c>
      <c r="G898" s="3" t="str">
        <f>IF(A898="NA","",VLOOKUP(A898,'QAQC ID Reference Page'!A$2:G$10999,7,FALSE))</f>
        <v>S</v>
      </c>
      <c r="H898" s="21">
        <f>IF(A898="NA","",VLOOKUP(A898,'Water Data'!G$2:O$9999,2,FALSE))</f>
        <v>7.75</v>
      </c>
      <c r="I898" s="21">
        <f>IF(A898="NA","",VLOOKUP(A898,'Water Data'!G$2:O$9999,3,FALSE))</f>
        <v>20</v>
      </c>
      <c r="J898" s="3">
        <f>IF(A898="NA","",VLOOKUP(A898,'Water Data'!G$2:O$9999,4,FALSE))</f>
        <v>20.149999999999999</v>
      </c>
      <c r="K898" s="3">
        <f>IF(A898="NA","",VLOOKUP(A898,'Water Data'!G$2:O$9999,6,FALSE))</f>
        <v>7.82</v>
      </c>
      <c r="L898" s="3">
        <f>IF(A898="NA","",VLOOKUP(A898,'Water Data'!G$2:O$9999,9,FALSE))</f>
        <v>0</v>
      </c>
      <c r="M898" s="3" t="e">
        <f>IF(A898="NA","",VLOOKUP(A898,Nutrients!A$2:L$9999,8,FALSE))</f>
        <v>#N/A</v>
      </c>
      <c r="N898" s="3" t="e">
        <f>IF(A898="NA","",VLOOKUP(A898,Nutrients!A$2:L$9999,9,FALSE))</f>
        <v>#N/A</v>
      </c>
      <c r="O898" s="3" t="e">
        <f>IF(A898="NA","",VLOOKUP(A898,Nutrients!A$2:L$9999,10,FALSE))</f>
        <v>#N/A</v>
      </c>
      <c r="P898" s="3" t="e">
        <f>IF(A898="NA","",VLOOKUP(A898,Nutrients!A$2:L$9999,11,FALSE))</f>
        <v>#N/A</v>
      </c>
      <c r="Q898" s="21" t="e">
        <f>IF(A898="NA","",VLOOKUP(A898,Nutrients!A$2:L$9999,12,FALSE))</f>
        <v>#N/A</v>
      </c>
      <c r="R898" s="26">
        <f>IF(A898="NA","",VLOOKUP(A898,Chla!A$2:O$9999,15,FALSE))</f>
        <v>2.4792719999999999</v>
      </c>
      <c r="S898" s="3">
        <f>IF(A898="NA","",VLOOKUP(A898,TSS!A$2:L$9999,12,FALSE))</f>
        <v>8</v>
      </c>
      <c r="T898" s="21" t="e">
        <f>IF(A898="NA","",VLOOKUP(A898,PCN!A$2:Q$9999,11,FALSE))</f>
        <v>#N/A</v>
      </c>
      <c r="U898" s="21" t="e">
        <f>IF(A898="NA","",VLOOKUP(A898,PCN!A$2:Q$9999,12,FALSE))</f>
        <v>#N/A</v>
      </c>
      <c r="V898" s="21" t="e">
        <f>IF(A898="NA","",VLOOKUP(A898,PCN!A$2:Q$9999,14,FALSE))</f>
        <v>#N/A</v>
      </c>
      <c r="W898" s="21" t="e">
        <f>IF(A898="NA","",VLOOKUP(A898,PCN!A$2:Q$9999,15,FALSE))</f>
        <v>#N/A</v>
      </c>
      <c r="X898" s="21" t="e">
        <f>IF(A898="NA","",VLOOKUP(A898,TN_DOC!A$2:I$9999,8,FALSE))</f>
        <v>#N/A</v>
      </c>
      <c r="Y898" s="21" t="e">
        <f>IF(A898="NA","",VLOOKUP(A898,TN_DOC!A$2:I$9999,9,FALSE))</f>
        <v>#N/A</v>
      </c>
      <c r="Z898" s="3"/>
    </row>
    <row r="899" spans="1:26" x14ac:dyDescent="0.2">
      <c r="A899" s="3">
        <v>14332</v>
      </c>
      <c r="B899" s="10" t="str">
        <f>IF(A899="NA","",VLOOKUP(A899,'QAQC ID Reference Page'!A$2:G$10999,2,FALSE))</f>
        <v>OBS1022</v>
      </c>
      <c r="C899" s="20">
        <f>IF(A899="NA","",VLOOKUP(A899,'QAQC ID Reference Page'!A$2:G$10999,3,FALSE))</f>
        <v>44862</v>
      </c>
      <c r="D899" s="12">
        <f>IF(A899="NA","",VLOOKUP(A899,'QAQC ID Reference Page'!A$2:G$10999,4,FALSE))</f>
        <v>0.55625000000000002</v>
      </c>
      <c r="E899" s="3">
        <f>IF(A899="NA","",VLOOKUP(A899,'QAQC ID Reference Page'!A$2:G$10999,5,FALSE))</f>
        <v>1030</v>
      </c>
      <c r="F899" s="3" t="str">
        <f>IF(A899="NA","",VLOOKUP(A899,'QAQC ID Reference Page'!A$2:G$10999,6,FALSE))</f>
        <v>G7C</v>
      </c>
      <c r="G899" s="3" t="str">
        <f>IF(A899="NA","",VLOOKUP(A899,'QAQC ID Reference Page'!A$2:G$10999,7,FALSE))</f>
        <v>B</v>
      </c>
      <c r="H899" s="21">
        <f>IF(A899="NA","",VLOOKUP(A899,'Water Data'!G$2:O$9999,2,FALSE))</f>
        <v>6.4</v>
      </c>
      <c r="I899" s="21">
        <f>IF(A899="NA","",VLOOKUP(A899,'Water Data'!G$2:O$9999,3,FALSE))</f>
        <v>21.1</v>
      </c>
      <c r="J899" s="3">
        <f>IF(A899="NA","",VLOOKUP(A899,'Water Data'!G$2:O$9999,4,FALSE))</f>
        <v>30.04</v>
      </c>
      <c r="K899" s="3">
        <f>IF(A899="NA","",VLOOKUP(A899,'Water Data'!G$2:O$9999,6,FALSE))</f>
        <v>7.97</v>
      </c>
      <c r="L899" s="3">
        <f>IF(A899="NA","",VLOOKUP(A899,'Water Data'!G$2:O$9999,9,FALSE))</f>
        <v>0</v>
      </c>
      <c r="M899" s="3" t="e">
        <f>IF(A899="NA","",VLOOKUP(A899,Nutrients!A$2:L$9999,8,FALSE))</f>
        <v>#N/A</v>
      </c>
      <c r="N899" s="3" t="e">
        <f>IF(A899="NA","",VLOOKUP(A899,Nutrients!A$2:L$9999,9,FALSE))</f>
        <v>#N/A</v>
      </c>
      <c r="O899" s="3" t="e">
        <f>IF(A899="NA","",VLOOKUP(A899,Nutrients!A$2:L$9999,10,FALSE))</f>
        <v>#N/A</v>
      </c>
      <c r="P899" s="3" t="e">
        <f>IF(A899="NA","",VLOOKUP(A899,Nutrients!A$2:L$9999,11,FALSE))</f>
        <v>#N/A</v>
      </c>
      <c r="Q899" s="21" t="e">
        <f>IF(A899="NA","",VLOOKUP(A899,Nutrients!A$2:L$9999,12,FALSE))</f>
        <v>#N/A</v>
      </c>
      <c r="R899" s="26">
        <f>IF(A899="NA","",VLOOKUP(A899,Chla!A$2:O$9999,15,FALSE))</f>
        <v>4.0705680000000006</v>
      </c>
      <c r="S899" s="3">
        <f>IF(A899="NA","",VLOOKUP(A899,TSS!A$2:L$9999,12,FALSE))</f>
        <v>96</v>
      </c>
      <c r="T899" s="21" t="e">
        <f>IF(A899="NA","",VLOOKUP(A899,PCN!A$2:Q$9999,11,FALSE))</f>
        <v>#N/A</v>
      </c>
      <c r="U899" s="21" t="e">
        <f>IF(A899="NA","",VLOOKUP(A899,PCN!A$2:Q$9999,12,FALSE))</f>
        <v>#N/A</v>
      </c>
      <c r="V899" s="21" t="e">
        <f>IF(A899="NA","",VLOOKUP(A899,PCN!A$2:Q$9999,14,FALSE))</f>
        <v>#N/A</v>
      </c>
      <c r="W899" s="21" t="e">
        <f>IF(A899="NA","",VLOOKUP(A899,PCN!A$2:Q$9999,15,FALSE))</f>
        <v>#N/A</v>
      </c>
      <c r="X899" s="21" t="e">
        <f>IF(A899="NA","",VLOOKUP(A899,TN_DOC!A$2:I$9999,8,FALSE))</f>
        <v>#N/A</v>
      </c>
      <c r="Y899" s="21" t="e">
        <f>IF(A899="NA","",VLOOKUP(A899,TN_DOC!A$2:I$9999,9,FALSE))</f>
        <v>#N/A</v>
      </c>
      <c r="Z899" s="3"/>
    </row>
    <row r="900" spans="1:26" x14ac:dyDescent="0.2">
      <c r="A900" s="3">
        <v>14400</v>
      </c>
      <c r="B900" s="10" t="str">
        <f>IF(A900="NA","",VLOOKUP(A900,'QAQC ID Reference Page'!A$2:G$10999,2,FALSE))</f>
        <v>OBS1222</v>
      </c>
      <c r="C900" s="20">
        <f>IF(A900="NA","",VLOOKUP(A900,'QAQC ID Reference Page'!A$2:G$10999,3,FALSE))</f>
        <v>44902</v>
      </c>
      <c r="D900" s="12">
        <f>IF(A900="NA","",VLOOKUP(A900,'QAQC ID Reference Page'!A$2:G$10999,4,FALSE))</f>
        <v>0.42291666666666666</v>
      </c>
      <c r="E900" s="3">
        <f>IF(A900="NA","",VLOOKUP(A900,'QAQC ID Reference Page'!A$2:G$10999,5,FALSE))</f>
        <v>1036</v>
      </c>
      <c r="F900" s="3" t="str">
        <f>IF(A900="NA","",VLOOKUP(A900,'QAQC ID Reference Page'!A$2:G$10999,6,FALSE))</f>
        <v>I9</v>
      </c>
      <c r="G900" s="3" t="str">
        <f>IF(A900="NA","",VLOOKUP(A900,'QAQC ID Reference Page'!A$2:G$10999,7,FALSE))</f>
        <v>S</v>
      </c>
      <c r="H900" s="21">
        <f>IF(A900="NA","",VLOOKUP(A900,'Water Data'!G$2:O$9999,2,FALSE))</f>
        <v>8.2799999999999994</v>
      </c>
      <c r="I900" s="21">
        <f>IF(A900="NA","",VLOOKUP(A900,'Water Data'!G$2:O$9999,3,FALSE))</f>
        <v>17.3</v>
      </c>
      <c r="J900" s="3">
        <f>IF(A900="NA","",VLOOKUP(A900,'Water Data'!G$2:O$9999,4,FALSE))</f>
        <v>0.1</v>
      </c>
      <c r="K900" s="3">
        <f>IF(A900="NA","",VLOOKUP(A900,'Water Data'!G$2:O$9999,6,FALSE))</f>
        <v>7.39</v>
      </c>
      <c r="L900" s="3">
        <f>IF(A900="NA","",VLOOKUP(A900,'Water Data'!G$2:O$9999,9,FALSE))</f>
        <v>0</v>
      </c>
      <c r="M900" s="3" t="e">
        <f>IF(A900="NA","",VLOOKUP(A900,Nutrients!A$2:L$9999,8,FALSE))</f>
        <v>#N/A</v>
      </c>
      <c r="N900" s="3" t="e">
        <f>IF(A900="NA","",VLOOKUP(A900,Nutrients!A$2:L$9999,9,FALSE))</f>
        <v>#N/A</v>
      </c>
      <c r="O900" s="3" t="e">
        <f>IF(A900="NA","",VLOOKUP(A900,Nutrients!A$2:L$9999,10,FALSE))</f>
        <v>#N/A</v>
      </c>
      <c r="P900" s="3" t="e">
        <f>IF(A900="NA","",VLOOKUP(A900,Nutrients!A$2:L$9999,11,FALSE))</f>
        <v>#N/A</v>
      </c>
      <c r="Q900" s="21" t="e">
        <f>IF(A900="NA","",VLOOKUP(A900,Nutrients!A$2:L$9999,12,FALSE))</f>
        <v>#N/A</v>
      </c>
      <c r="R900" s="26">
        <f>IF(A900="NA","",VLOOKUP(A900,Chla!A$2:O$9999,15,FALSE))</f>
        <v>4.8907439999999989</v>
      </c>
      <c r="S900" s="3">
        <f>IF(A900="NA","",VLOOKUP(A900,TSS!A$2:L$9999,12,FALSE))</f>
        <v>24</v>
      </c>
      <c r="T900" s="21" t="e">
        <f>IF(A900="NA","",VLOOKUP(A900,PCN!A$2:Q$9999,11,FALSE))</f>
        <v>#N/A</v>
      </c>
      <c r="U900" s="21" t="e">
        <f>IF(A900="NA","",VLOOKUP(A900,PCN!A$2:Q$9999,12,FALSE))</f>
        <v>#N/A</v>
      </c>
      <c r="V900" s="21" t="e">
        <f>IF(A900="NA","",VLOOKUP(A900,PCN!A$2:Q$9999,14,FALSE))</f>
        <v>#N/A</v>
      </c>
      <c r="W900" s="21" t="e">
        <f>IF(A900="NA","",VLOOKUP(A900,PCN!A$2:Q$9999,15,FALSE))</f>
        <v>#N/A</v>
      </c>
      <c r="X900" s="21" t="e">
        <f>IF(A900="NA","",VLOOKUP(A900,TN_DOC!A$2:I$9999,8,FALSE))</f>
        <v>#N/A</v>
      </c>
      <c r="Y900" s="21" t="e">
        <f>IF(A900="NA","",VLOOKUP(A900,TN_DOC!A$2:I$9999,9,FALSE))</f>
        <v>#N/A</v>
      </c>
      <c r="Z900" s="3"/>
    </row>
    <row r="901" spans="1:26" x14ac:dyDescent="0.2">
      <c r="A901" s="3">
        <v>14401</v>
      </c>
      <c r="B901" s="10" t="str">
        <f>IF(A901="NA","",VLOOKUP(A901,'QAQC ID Reference Page'!A$2:G$10999,2,FALSE))</f>
        <v>OBS1222</v>
      </c>
      <c r="C901" s="20">
        <f>IF(A901="NA","",VLOOKUP(A901,'QAQC ID Reference Page'!A$2:G$10999,3,FALSE))</f>
        <v>44902</v>
      </c>
      <c r="D901" s="12">
        <f>IF(A901="NA","",VLOOKUP(A901,'QAQC ID Reference Page'!A$2:G$10999,4,FALSE))</f>
        <v>0.53402777777777777</v>
      </c>
      <c r="E901" s="3">
        <f>IF(A901="NA","",VLOOKUP(A901,'QAQC ID Reference Page'!A$2:G$10999,5,FALSE))</f>
        <v>1051</v>
      </c>
      <c r="F901" s="3" t="str">
        <f>IF(A901="NA","",VLOOKUP(A901,'QAQC ID Reference Page'!A$2:G$10999,6,FALSE))</f>
        <v>G7C</v>
      </c>
      <c r="G901" s="3" t="str">
        <f>IF(A901="NA","",VLOOKUP(A901,'QAQC ID Reference Page'!A$2:G$10999,7,FALSE))</f>
        <v>B</v>
      </c>
      <c r="H901" s="21">
        <f>IF(A901="NA","",VLOOKUP(A901,'Water Data'!G$2:O$9999,2,FALSE))</f>
        <v>7.6</v>
      </c>
      <c r="I901" s="21">
        <f>IF(A901="NA","",VLOOKUP(A901,'Water Data'!G$2:O$9999,3,FALSE))</f>
        <v>19.3</v>
      </c>
      <c r="J901" s="3">
        <f>IF(A901="NA","",VLOOKUP(A901,'Water Data'!G$2:O$9999,4,FALSE))</f>
        <v>30.29</v>
      </c>
      <c r="K901" s="3">
        <f>IF(A901="NA","",VLOOKUP(A901,'Water Data'!G$2:O$9999,6,FALSE))</f>
        <v>8.17</v>
      </c>
      <c r="L901" s="3">
        <f>IF(A901="NA","",VLOOKUP(A901,'Water Data'!G$2:O$9999,9,FALSE))</f>
        <v>0</v>
      </c>
      <c r="M901" s="3" t="e">
        <f>IF(A901="NA","",VLOOKUP(A901,Nutrients!A$2:L$9999,8,FALSE))</f>
        <v>#N/A</v>
      </c>
      <c r="N901" s="3" t="e">
        <f>IF(A901="NA","",VLOOKUP(A901,Nutrients!A$2:L$9999,9,FALSE))</f>
        <v>#N/A</v>
      </c>
      <c r="O901" s="3" t="e">
        <f>IF(A901="NA","",VLOOKUP(A901,Nutrients!A$2:L$9999,10,FALSE))</f>
        <v>#N/A</v>
      </c>
      <c r="P901" s="3" t="e">
        <f>IF(A901="NA","",VLOOKUP(A901,Nutrients!A$2:L$9999,11,FALSE))</f>
        <v>#N/A</v>
      </c>
      <c r="Q901" s="21" t="e">
        <f>IF(A901="NA","",VLOOKUP(A901,Nutrients!A$2:L$9999,12,FALSE))</f>
        <v>#N/A</v>
      </c>
      <c r="R901" s="26">
        <f>IF(A901="NA","",VLOOKUP(A901,Chla!A$2:O$9999,15,FALSE))</f>
        <v>2.804872</v>
      </c>
      <c r="S901" s="3">
        <f>IF(A901="NA","",VLOOKUP(A901,TSS!A$2:L$9999,12,FALSE))</f>
        <v>40</v>
      </c>
      <c r="T901" s="21" t="e">
        <f>IF(A901="NA","",VLOOKUP(A901,PCN!A$2:Q$9999,11,FALSE))</f>
        <v>#N/A</v>
      </c>
      <c r="U901" s="21" t="e">
        <f>IF(A901="NA","",VLOOKUP(A901,PCN!A$2:Q$9999,12,FALSE))</f>
        <v>#N/A</v>
      </c>
      <c r="V901" s="21" t="e">
        <f>IF(A901="NA","",VLOOKUP(A901,PCN!A$2:Q$9999,14,FALSE))</f>
        <v>#N/A</v>
      </c>
      <c r="W901" s="21" t="e">
        <f>IF(A901="NA","",VLOOKUP(A901,PCN!A$2:Q$9999,15,FALSE))</f>
        <v>#N/A</v>
      </c>
      <c r="X901" s="21" t="e">
        <f>IF(A901="NA","",VLOOKUP(A901,TN_DOC!A$2:I$9999,8,FALSE))</f>
        <v>#N/A</v>
      </c>
      <c r="Y901" s="21" t="e">
        <f>IF(A901="NA","",VLOOKUP(A901,TN_DOC!A$2:I$9999,9,FALSE))</f>
        <v>#N/A</v>
      </c>
      <c r="Z901" s="3"/>
    </row>
    <row r="902" spans="1:26" x14ac:dyDescent="0.2">
      <c r="A902" s="3">
        <v>14402</v>
      </c>
      <c r="B902" s="10" t="str">
        <f>IF(A902="NA","",VLOOKUP(A902,'QAQC ID Reference Page'!A$2:G$10999,2,FALSE))</f>
        <v>OBS1222</v>
      </c>
      <c r="C902" s="20">
        <f>IF(A902="NA","",VLOOKUP(A902,'QAQC ID Reference Page'!A$2:G$10999,3,FALSE))</f>
        <v>44902</v>
      </c>
      <c r="D902" s="12">
        <f>IF(A902="NA","",VLOOKUP(A902,'QAQC ID Reference Page'!A$2:G$10999,4,FALSE))</f>
        <v>0.52222222222222225</v>
      </c>
      <c r="E902" s="3">
        <f>IF(A902="NA","",VLOOKUP(A902,'QAQC ID Reference Page'!A$2:G$10999,5,FALSE))</f>
        <v>1035</v>
      </c>
      <c r="F902" s="3" t="str">
        <f>IF(A902="NA","",VLOOKUP(A902,'QAQC ID Reference Page'!A$2:G$10999,6,FALSE))</f>
        <v>G6</v>
      </c>
      <c r="G902" s="3" t="str">
        <f>IF(A902="NA","",VLOOKUP(A902,'QAQC ID Reference Page'!A$2:G$10999,7,FALSE))</f>
        <v>S</v>
      </c>
      <c r="H902" s="21">
        <f>IF(A902="NA","",VLOOKUP(A902,'Water Data'!G$2:O$9999,2,FALSE))</f>
        <v>10.09</v>
      </c>
      <c r="I902" s="21">
        <f>IF(A902="NA","",VLOOKUP(A902,'Water Data'!G$2:O$9999,3,FALSE))</f>
        <v>20.100000000000001</v>
      </c>
      <c r="J902" s="3">
        <f>IF(A902="NA","",VLOOKUP(A902,'Water Data'!G$2:O$9999,4,FALSE))</f>
        <v>3.41</v>
      </c>
      <c r="K902" s="3">
        <f>IF(A902="NA","",VLOOKUP(A902,'Water Data'!G$2:O$9999,6,FALSE))</f>
        <v>7.93</v>
      </c>
      <c r="L902" s="3">
        <f>IF(A902="NA","",VLOOKUP(A902,'Water Data'!G$2:O$9999,9,FALSE))</f>
        <v>0</v>
      </c>
      <c r="M902" s="3" t="e">
        <f>IF(A902="NA","",VLOOKUP(A902,Nutrients!A$2:L$9999,8,FALSE))</f>
        <v>#N/A</v>
      </c>
      <c r="N902" s="3" t="e">
        <f>IF(A902="NA","",VLOOKUP(A902,Nutrients!A$2:L$9999,9,FALSE))</f>
        <v>#N/A</v>
      </c>
      <c r="O902" s="3" t="e">
        <f>IF(A902="NA","",VLOOKUP(A902,Nutrients!A$2:L$9999,10,FALSE))</f>
        <v>#N/A</v>
      </c>
      <c r="P902" s="3" t="e">
        <f>IF(A902="NA","",VLOOKUP(A902,Nutrients!A$2:L$9999,11,FALSE))</f>
        <v>#N/A</v>
      </c>
      <c r="Q902" s="21" t="e">
        <f>IF(A902="NA","",VLOOKUP(A902,Nutrients!A$2:L$9999,12,FALSE))</f>
        <v>#N/A</v>
      </c>
      <c r="R902" s="26">
        <f>IF(A902="NA","",VLOOKUP(A902,Chla!A$2:O$9999,15,FALSE))</f>
        <v>14.321787999999998</v>
      </c>
      <c r="S902" s="3">
        <f>IF(A902="NA","",VLOOKUP(A902,TSS!A$2:L$9999,12,FALSE))</f>
        <v>12</v>
      </c>
      <c r="T902" s="21" t="e">
        <f>IF(A902="NA","",VLOOKUP(A902,PCN!A$2:Q$9999,11,FALSE))</f>
        <v>#N/A</v>
      </c>
      <c r="U902" s="21" t="e">
        <f>IF(A902="NA","",VLOOKUP(A902,PCN!A$2:Q$9999,12,FALSE))</f>
        <v>#N/A</v>
      </c>
      <c r="V902" s="21" t="e">
        <f>IF(A902="NA","",VLOOKUP(A902,PCN!A$2:Q$9999,14,FALSE))</f>
        <v>#N/A</v>
      </c>
      <c r="W902" s="21" t="e">
        <f>IF(A902="NA","",VLOOKUP(A902,PCN!A$2:Q$9999,15,FALSE))</f>
        <v>#N/A</v>
      </c>
      <c r="X902" s="21" t="e">
        <f>IF(A902="NA","",VLOOKUP(A902,TN_DOC!A$2:I$9999,8,FALSE))</f>
        <v>#N/A</v>
      </c>
      <c r="Y902" s="21" t="e">
        <f>IF(A902="NA","",VLOOKUP(A902,TN_DOC!A$2:I$9999,9,FALSE))</f>
        <v>#N/A</v>
      </c>
      <c r="Z902" s="3"/>
    </row>
    <row r="903" spans="1:26" x14ac:dyDescent="0.2">
      <c r="A903" s="3">
        <v>14403</v>
      </c>
      <c r="B903" s="10" t="str">
        <f>IF(A903="NA","",VLOOKUP(A903,'QAQC ID Reference Page'!A$2:G$10999,2,FALSE))</f>
        <v>OBS1222</v>
      </c>
      <c r="C903" s="20">
        <f>IF(A903="NA","",VLOOKUP(A903,'QAQC ID Reference Page'!A$2:G$10999,3,FALSE))</f>
        <v>44902</v>
      </c>
      <c r="D903" s="12">
        <f>IF(A903="NA","",VLOOKUP(A903,'QAQC ID Reference Page'!A$2:G$10999,4,FALSE))</f>
        <v>0.34236111111111112</v>
      </c>
      <c r="E903" s="3">
        <f>IF(A903="NA","",VLOOKUP(A903,'QAQC ID Reference Page'!A$2:G$10999,5,FALSE))</f>
        <v>1018</v>
      </c>
      <c r="F903" s="3" t="str">
        <f>IF(A903="NA","",VLOOKUP(A903,'QAQC ID Reference Page'!A$2:G$10999,6,FALSE))</f>
        <v>E7C</v>
      </c>
      <c r="G903" s="3" t="str">
        <f>IF(A903="NA","",VLOOKUP(A903,'QAQC ID Reference Page'!A$2:G$10999,7,FALSE))</f>
        <v>S</v>
      </c>
      <c r="H903" s="21">
        <f>IF(A903="NA","",VLOOKUP(A903,'Water Data'!G$2:O$9999,2,FALSE))</f>
        <v>8.5299999999999994</v>
      </c>
      <c r="I903" s="21">
        <f>IF(A903="NA","",VLOOKUP(A903,'Water Data'!G$2:O$9999,3,FALSE))</f>
        <v>17.5</v>
      </c>
      <c r="J903" s="3">
        <f>IF(A903="NA","",VLOOKUP(A903,'Water Data'!G$2:O$9999,4,FALSE))</f>
        <v>2.59</v>
      </c>
      <c r="K903" s="3">
        <f>IF(A903="NA","",VLOOKUP(A903,'Water Data'!G$2:O$9999,6,FALSE))</f>
        <v>7.59</v>
      </c>
      <c r="L903" s="3">
        <f>IF(A903="NA","",VLOOKUP(A903,'Water Data'!G$2:O$9999,9,FALSE))</f>
        <v>0</v>
      </c>
      <c r="M903" s="3" t="e">
        <f>IF(A903="NA","",VLOOKUP(A903,Nutrients!A$2:L$9999,8,FALSE))</f>
        <v>#N/A</v>
      </c>
      <c r="N903" s="3" t="e">
        <f>IF(A903="NA","",VLOOKUP(A903,Nutrients!A$2:L$9999,9,FALSE))</f>
        <v>#N/A</v>
      </c>
      <c r="O903" s="3" t="e">
        <f>IF(A903="NA","",VLOOKUP(A903,Nutrients!A$2:L$9999,10,FALSE))</f>
        <v>#N/A</v>
      </c>
      <c r="P903" s="3" t="e">
        <f>IF(A903="NA","",VLOOKUP(A903,Nutrients!A$2:L$9999,11,FALSE))</f>
        <v>#N/A</v>
      </c>
      <c r="Q903" s="21" t="e">
        <f>IF(A903="NA","",VLOOKUP(A903,Nutrients!A$2:L$9999,12,FALSE))</f>
        <v>#N/A</v>
      </c>
      <c r="R903" s="26">
        <f>IF(A903="NA","",VLOOKUP(A903,Chla!A$2:O$9999,15,FALSE))</f>
        <v>3.8315479999999997</v>
      </c>
      <c r="S903" s="3">
        <f>IF(A903="NA","",VLOOKUP(A903,TSS!A$2:L$9999,12,FALSE))</f>
        <v>16</v>
      </c>
      <c r="T903" s="21" t="e">
        <f>IF(A903="NA","",VLOOKUP(A903,PCN!A$2:Q$9999,11,FALSE))</f>
        <v>#N/A</v>
      </c>
      <c r="U903" s="21" t="e">
        <f>IF(A903="NA","",VLOOKUP(A903,PCN!A$2:Q$9999,12,FALSE))</f>
        <v>#N/A</v>
      </c>
      <c r="V903" s="21" t="e">
        <f>IF(A903="NA","",VLOOKUP(A903,PCN!A$2:Q$9999,14,FALSE))</f>
        <v>#N/A</v>
      </c>
      <c r="W903" s="21" t="e">
        <f>IF(A903="NA","",VLOOKUP(A903,PCN!A$2:Q$9999,15,FALSE))</f>
        <v>#N/A</v>
      </c>
      <c r="X903" s="21" t="e">
        <f>IF(A903="NA","",VLOOKUP(A903,TN_DOC!A$2:I$9999,8,FALSE))</f>
        <v>#N/A</v>
      </c>
      <c r="Y903" s="21" t="e">
        <f>IF(A903="NA","",VLOOKUP(A903,TN_DOC!A$2:I$9999,9,FALSE))</f>
        <v>#N/A</v>
      </c>
      <c r="Z903" s="3"/>
    </row>
    <row r="904" spans="1:26" x14ac:dyDescent="0.2">
      <c r="A904" s="3">
        <v>14404</v>
      </c>
      <c r="B904" s="10" t="str">
        <f>IF(A904="NA","",VLOOKUP(A904,'QAQC ID Reference Page'!A$2:G$10999,2,FALSE))</f>
        <v>OBS1222</v>
      </c>
      <c r="C904" s="20">
        <f>IF(A904="NA","",VLOOKUP(A904,'QAQC ID Reference Page'!A$2:G$10999,3,FALSE))</f>
        <v>44902</v>
      </c>
      <c r="D904" s="12">
        <f>IF(A904="NA","",VLOOKUP(A904,'QAQC ID Reference Page'!A$2:G$10999,4,FALSE))</f>
        <v>0.30277777777777776</v>
      </c>
      <c r="E904" s="3">
        <f>IF(A904="NA","",VLOOKUP(A904,'QAQC ID Reference Page'!A$2:G$10999,5,FALSE))</f>
        <v>1038</v>
      </c>
      <c r="F904" s="3" t="str">
        <f>IF(A904="NA","",VLOOKUP(A904,'QAQC ID Reference Page'!A$2:G$10999,6,FALSE))</f>
        <v>EFR</v>
      </c>
      <c r="G904" s="3" t="str">
        <f>IF(A904="NA","",VLOOKUP(A904,'QAQC ID Reference Page'!A$2:G$10999,7,FALSE))</f>
        <v>S</v>
      </c>
      <c r="H904" s="21">
        <f>IF(A904="NA","",VLOOKUP(A904,'Water Data'!G$2:O$9999,2,FALSE))</f>
        <v>6.86</v>
      </c>
      <c r="I904" s="21">
        <f>IF(A904="NA","",VLOOKUP(A904,'Water Data'!G$2:O$9999,3,FALSE))</f>
        <v>19.100000000000001</v>
      </c>
      <c r="J904" s="3">
        <f>IF(A904="NA","",VLOOKUP(A904,'Water Data'!G$2:O$9999,4,FALSE))</f>
        <v>4.8899999999999997</v>
      </c>
      <c r="K904" s="3">
        <f>IF(A904="NA","",VLOOKUP(A904,'Water Data'!G$2:O$9999,6,FALSE))</f>
        <v>7.15</v>
      </c>
      <c r="L904" s="3">
        <f>IF(A904="NA","",VLOOKUP(A904,'Water Data'!G$2:O$9999,9,FALSE))</f>
        <v>0</v>
      </c>
      <c r="M904" s="3" t="e">
        <f>IF(A904="NA","",VLOOKUP(A904,Nutrients!A$2:L$9999,8,FALSE))</f>
        <v>#N/A</v>
      </c>
      <c r="N904" s="3" t="e">
        <f>IF(A904="NA","",VLOOKUP(A904,Nutrients!A$2:L$9999,9,FALSE))</f>
        <v>#N/A</v>
      </c>
      <c r="O904" s="3" t="e">
        <f>IF(A904="NA","",VLOOKUP(A904,Nutrients!A$2:L$9999,10,FALSE))</f>
        <v>#N/A</v>
      </c>
      <c r="P904" s="3" t="e">
        <f>IF(A904="NA","",VLOOKUP(A904,Nutrients!A$2:L$9999,11,FALSE))</f>
        <v>#N/A</v>
      </c>
      <c r="Q904" s="21" t="e">
        <f>IF(A904="NA","",VLOOKUP(A904,Nutrients!A$2:L$9999,12,FALSE))</f>
        <v>#N/A</v>
      </c>
      <c r="R904" s="26">
        <f>IF(A904="NA","",VLOOKUP(A904,Chla!A$2:O$9999,15,FALSE))</f>
        <v>13.544047999999998</v>
      </c>
      <c r="S904" s="3">
        <f>IF(A904="NA","",VLOOKUP(A904,TSS!A$2:L$9999,12,FALSE))</f>
        <v>12</v>
      </c>
      <c r="T904" s="21" t="e">
        <f>IF(A904="NA","",VLOOKUP(A904,PCN!A$2:Q$9999,11,FALSE))</f>
        <v>#N/A</v>
      </c>
      <c r="U904" s="21" t="e">
        <f>IF(A904="NA","",VLOOKUP(A904,PCN!A$2:Q$9999,12,FALSE))</f>
        <v>#N/A</v>
      </c>
      <c r="V904" s="21" t="e">
        <f>IF(A904="NA","",VLOOKUP(A904,PCN!A$2:Q$9999,14,FALSE))</f>
        <v>#N/A</v>
      </c>
      <c r="W904" s="21" t="e">
        <f>IF(A904="NA","",VLOOKUP(A904,PCN!A$2:Q$9999,15,FALSE))</f>
        <v>#N/A</v>
      </c>
      <c r="X904" s="21" t="e">
        <f>IF(A904="NA","",VLOOKUP(A904,TN_DOC!A$2:I$9999,8,FALSE))</f>
        <v>#N/A</v>
      </c>
      <c r="Y904" s="21" t="e">
        <f>IF(A904="NA","",VLOOKUP(A904,TN_DOC!A$2:I$9999,9,FALSE))</f>
        <v>#N/A</v>
      </c>
      <c r="Z904" s="3"/>
    </row>
    <row r="905" spans="1:26" x14ac:dyDescent="0.2">
      <c r="A905" s="3">
        <v>14405</v>
      </c>
      <c r="B905" s="10" t="str">
        <f>IF(A905="NA","",VLOOKUP(A905,'QAQC ID Reference Page'!A$2:G$10999,2,FALSE))</f>
        <v>OBS1222</v>
      </c>
      <c r="C905" s="20">
        <f>IF(A905="NA","",VLOOKUP(A905,'QAQC ID Reference Page'!A$2:G$10999,3,FALSE))</f>
        <v>44902</v>
      </c>
      <c r="D905" s="12">
        <f>IF(A905="NA","",VLOOKUP(A905,'QAQC ID Reference Page'!A$2:G$10999,4,FALSE))</f>
        <v>0.4465277777777778</v>
      </c>
      <c r="E905" s="3">
        <f>IF(A905="NA","",VLOOKUP(A905,'QAQC ID Reference Page'!A$2:G$10999,5,FALSE))</f>
        <v>1037</v>
      </c>
      <c r="F905" s="3" t="str">
        <f>IF(A905="NA","",VLOOKUP(A905,'QAQC ID Reference Page'!A$2:G$10999,6,FALSE))</f>
        <v>AR</v>
      </c>
      <c r="G905" s="3" t="str">
        <f>IF(A905="NA","",VLOOKUP(A905,'QAQC ID Reference Page'!A$2:G$10999,7,FALSE))</f>
        <v>S</v>
      </c>
      <c r="H905" s="21">
        <f>IF(A905="NA","",VLOOKUP(A905,'Water Data'!G$2:O$9999,2,FALSE))</f>
        <v>7.8</v>
      </c>
      <c r="I905" s="21">
        <f>IF(A905="NA","",VLOOKUP(A905,'Water Data'!G$2:O$9999,3,FALSE))</f>
        <v>16.8</v>
      </c>
      <c r="J905" s="3">
        <f>IF(A905="NA","",VLOOKUP(A905,'Water Data'!G$2:O$9999,4,FALSE))</f>
        <v>0.13</v>
      </c>
      <c r="K905" s="3">
        <f>IF(A905="NA","",VLOOKUP(A905,'Water Data'!G$2:O$9999,6,FALSE))</f>
        <v>7.27</v>
      </c>
      <c r="L905" s="3">
        <f>IF(A905="NA","",VLOOKUP(A905,'Water Data'!G$2:O$9999,9,FALSE))</f>
        <v>0</v>
      </c>
      <c r="M905" s="3" t="e">
        <f>IF(A905="NA","",VLOOKUP(A905,Nutrients!A$2:L$9999,8,FALSE))</f>
        <v>#N/A</v>
      </c>
      <c r="N905" s="3" t="e">
        <f>IF(A905="NA","",VLOOKUP(A905,Nutrients!A$2:L$9999,9,FALSE))</f>
        <v>#N/A</v>
      </c>
      <c r="O905" s="3" t="e">
        <f>IF(A905="NA","",VLOOKUP(A905,Nutrients!A$2:L$9999,10,FALSE))</f>
        <v>#N/A</v>
      </c>
      <c r="P905" s="3" t="e">
        <f>IF(A905="NA","",VLOOKUP(A905,Nutrients!A$2:L$9999,11,FALSE))</f>
        <v>#N/A</v>
      </c>
      <c r="Q905" s="21" t="e">
        <f>IF(A905="NA","",VLOOKUP(A905,Nutrients!A$2:L$9999,12,FALSE))</f>
        <v>#N/A</v>
      </c>
      <c r="R905" s="26">
        <f>IF(A905="NA","",VLOOKUP(A905,Chla!A$2:O$9999,15,FALSE))</f>
        <v>5.1752399999999996</v>
      </c>
      <c r="S905" s="3">
        <f>IF(A905="NA","",VLOOKUP(A905,TSS!A$2:L$9999,12,FALSE))</f>
        <v>28</v>
      </c>
      <c r="T905" s="21" t="e">
        <f>IF(A905="NA","",VLOOKUP(A905,PCN!A$2:Q$9999,11,FALSE))</f>
        <v>#N/A</v>
      </c>
      <c r="U905" s="21" t="e">
        <f>IF(A905="NA","",VLOOKUP(A905,PCN!A$2:Q$9999,12,FALSE))</f>
        <v>#N/A</v>
      </c>
      <c r="V905" s="21" t="e">
        <f>IF(A905="NA","",VLOOKUP(A905,PCN!A$2:Q$9999,14,FALSE))</f>
        <v>#N/A</v>
      </c>
      <c r="W905" s="21" t="e">
        <f>IF(A905="NA","",VLOOKUP(A905,PCN!A$2:Q$9999,15,FALSE))</f>
        <v>#N/A</v>
      </c>
      <c r="X905" s="21" t="e">
        <f>IF(A905="NA","",VLOOKUP(A905,TN_DOC!A$2:I$9999,8,FALSE))</f>
        <v>#N/A</v>
      </c>
      <c r="Y905" s="21" t="e">
        <f>IF(A905="NA","",VLOOKUP(A905,TN_DOC!A$2:I$9999,9,FALSE))</f>
        <v>#N/A</v>
      </c>
      <c r="Z905" s="3"/>
    </row>
    <row r="906" spans="1:26" x14ac:dyDescent="0.2">
      <c r="A906" s="3">
        <v>14406</v>
      </c>
      <c r="B906" s="10" t="str">
        <f>IF(A906="NA","",VLOOKUP(A906,'QAQC ID Reference Page'!A$2:G$10999,2,FALSE))</f>
        <v>OBS1222</v>
      </c>
      <c r="C906" s="20">
        <f>IF(A906="NA","",VLOOKUP(A906,'QAQC ID Reference Page'!A$2:G$10999,3,FALSE))</f>
        <v>44902</v>
      </c>
      <c r="D906" s="12">
        <f>IF(A906="NA","",VLOOKUP(A906,'QAQC ID Reference Page'!A$2:G$10999,4,FALSE))</f>
        <v>0.3263888888888889</v>
      </c>
      <c r="E906" s="3">
        <f>IF(A906="NA","",VLOOKUP(A906,'QAQC ID Reference Page'!A$2:G$10999,5,FALSE))</f>
        <v>1015</v>
      </c>
      <c r="F906" s="3" t="str">
        <f>IF(A906="NA","",VLOOKUP(A906,'QAQC ID Reference Page'!A$2:G$10999,6,FALSE))</f>
        <v>E6</v>
      </c>
      <c r="G906" s="3" t="str">
        <f>IF(A906="NA","",VLOOKUP(A906,'QAQC ID Reference Page'!A$2:G$10999,7,FALSE))</f>
        <v>S</v>
      </c>
      <c r="H906" s="21">
        <f>IF(A906="NA","",VLOOKUP(A906,'Water Data'!G$2:O$9999,2,FALSE))</f>
        <v>9.58</v>
      </c>
      <c r="I906" s="21">
        <f>IF(A906="NA","",VLOOKUP(A906,'Water Data'!G$2:O$9999,3,FALSE))</f>
        <v>18.5</v>
      </c>
      <c r="J906" s="3">
        <f>IF(A906="NA","",VLOOKUP(A906,'Water Data'!G$2:O$9999,4,FALSE))</f>
        <v>6.84</v>
      </c>
      <c r="K906" s="3">
        <f>IF(A906="NA","",VLOOKUP(A906,'Water Data'!G$2:O$9999,6,FALSE))</f>
        <v>8.17</v>
      </c>
      <c r="L906" s="3">
        <f>IF(A906="NA","",VLOOKUP(A906,'Water Data'!G$2:O$9999,9,FALSE))</f>
        <v>0</v>
      </c>
      <c r="M906" s="3" t="e">
        <f>IF(A906="NA","",VLOOKUP(A906,Nutrients!A$2:L$9999,8,FALSE))</f>
        <v>#N/A</v>
      </c>
      <c r="N906" s="3" t="e">
        <f>IF(A906="NA","",VLOOKUP(A906,Nutrients!A$2:L$9999,9,FALSE))</f>
        <v>#N/A</v>
      </c>
      <c r="O906" s="3" t="e">
        <f>IF(A906="NA","",VLOOKUP(A906,Nutrients!A$2:L$9999,10,FALSE))</f>
        <v>#N/A</v>
      </c>
      <c r="P906" s="3" t="e">
        <f>IF(A906="NA","",VLOOKUP(A906,Nutrients!A$2:L$9999,11,FALSE))</f>
        <v>#N/A</v>
      </c>
      <c r="Q906" s="21" t="e">
        <f>IF(A906="NA","",VLOOKUP(A906,Nutrients!A$2:L$9999,12,FALSE))</f>
        <v>#N/A</v>
      </c>
      <c r="R906" s="26">
        <f>IF(A906="NA","",VLOOKUP(A906,Chla!A$2:O$9999,15,FALSE))</f>
        <v>17.005175999999999</v>
      </c>
      <c r="S906" s="3">
        <f>IF(A906="NA","",VLOOKUP(A906,TSS!A$2:L$9999,12,FALSE))</f>
        <v>16</v>
      </c>
      <c r="T906" s="21" t="e">
        <f>IF(A906="NA","",VLOOKUP(A906,PCN!A$2:Q$9999,11,FALSE))</f>
        <v>#N/A</v>
      </c>
      <c r="U906" s="21" t="e">
        <f>IF(A906="NA","",VLOOKUP(A906,PCN!A$2:Q$9999,12,FALSE))</f>
        <v>#N/A</v>
      </c>
      <c r="V906" s="21" t="e">
        <f>IF(A906="NA","",VLOOKUP(A906,PCN!A$2:Q$9999,14,FALSE))</f>
        <v>#N/A</v>
      </c>
      <c r="W906" s="21" t="e">
        <f>IF(A906="NA","",VLOOKUP(A906,PCN!A$2:Q$9999,15,FALSE))</f>
        <v>#N/A</v>
      </c>
      <c r="X906" s="21" t="e">
        <f>IF(A906="NA","",VLOOKUP(A906,TN_DOC!A$2:I$9999,8,FALSE))</f>
        <v>#N/A</v>
      </c>
      <c r="Y906" s="21" t="e">
        <f>IF(A906="NA","",VLOOKUP(A906,TN_DOC!A$2:I$9999,9,FALSE))</f>
        <v>#N/A</v>
      </c>
      <c r="Z906" s="3"/>
    </row>
    <row r="907" spans="1:26" x14ac:dyDescent="0.2">
      <c r="A907" s="3">
        <v>14407</v>
      </c>
      <c r="B907" s="10" t="str">
        <f>IF(A907="NA","",VLOOKUP(A907,'QAQC ID Reference Page'!A$2:G$10999,2,FALSE))</f>
        <v>OBS1222</v>
      </c>
      <c r="C907" s="20">
        <f>IF(A907="NA","",VLOOKUP(A907,'QAQC ID Reference Page'!A$2:G$10999,3,FALSE))</f>
        <v>44902</v>
      </c>
      <c r="D907" s="12">
        <f>IF(A907="NA","",VLOOKUP(A907,'QAQC ID Reference Page'!A$2:G$10999,4,FALSE))</f>
        <v>0.53402777777777777</v>
      </c>
      <c r="E907" s="3">
        <f>IF(A907="NA","",VLOOKUP(A907,'QAQC ID Reference Page'!A$2:G$10999,5,FALSE))</f>
        <v>1026</v>
      </c>
      <c r="F907" s="3" t="str">
        <f>IF(A907="NA","",VLOOKUP(A907,'QAQC ID Reference Page'!A$2:G$10999,6,FALSE))</f>
        <v>G7C</v>
      </c>
      <c r="G907" s="3" t="str">
        <f>IF(A907="NA","",VLOOKUP(A907,'QAQC ID Reference Page'!A$2:G$10999,7,FALSE))</f>
        <v>S</v>
      </c>
      <c r="H907" s="21">
        <f>IF(A907="NA","",VLOOKUP(A907,'Water Data'!G$2:O$9999,2,FALSE))</f>
        <v>9.9600000000000009</v>
      </c>
      <c r="I907" s="21">
        <f>IF(A907="NA","",VLOOKUP(A907,'Water Data'!G$2:O$9999,3,FALSE))</f>
        <v>20.7</v>
      </c>
      <c r="J907" s="3">
        <f>IF(A907="NA","",VLOOKUP(A907,'Water Data'!G$2:O$9999,4,FALSE))</f>
        <v>1.1599999999999999</v>
      </c>
      <c r="K907" s="3">
        <f>IF(A907="NA","",VLOOKUP(A907,'Water Data'!G$2:O$9999,6,FALSE))</f>
        <v>8.08</v>
      </c>
      <c r="L907" s="3">
        <f>IF(A907="NA","",VLOOKUP(A907,'Water Data'!G$2:O$9999,9,FALSE))</f>
        <v>0</v>
      </c>
      <c r="M907" s="3" t="e">
        <f>IF(A907="NA","",VLOOKUP(A907,Nutrients!A$2:L$9999,8,FALSE))</f>
        <v>#N/A</v>
      </c>
      <c r="N907" s="3" t="e">
        <f>IF(A907="NA","",VLOOKUP(A907,Nutrients!A$2:L$9999,9,FALSE))</f>
        <v>#N/A</v>
      </c>
      <c r="O907" s="3" t="e">
        <f>IF(A907="NA","",VLOOKUP(A907,Nutrients!A$2:L$9999,10,FALSE))</f>
        <v>#N/A</v>
      </c>
      <c r="P907" s="3" t="e">
        <f>IF(A907="NA","",VLOOKUP(A907,Nutrients!A$2:L$9999,11,FALSE))</f>
        <v>#N/A</v>
      </c>
      <c r="Q907" s="21" t="e">
        <f>IF(A907="NA","",VLOOKUP(A907,Nutrients!A$2:L$9999,12,FALSE))</f>
        <v>#N/A</v>
      </c>
      <c r="R907" s="26">
        <f>IF(A907="NA","",VLOOKUP(A907,Chla!A$2:O$9999,15,FALSE))</f>
        <v>9.6005880000000001</v>
      </c>
      <c r="S907" s="3">
        <f>IF(A907="NA","",VLOOKUP(A907,TSS!A$2:L$9999,12,FALSE))</f>
        <v>20</v>
      </c>
      <c r="T907" s="21" t="e">
        <f>IF(A907="NA","",VLOOKUP(A907,PCN!A$2:Q$9999,11,FALSE))</f>
        <v>#N/A</v>
      </c>
      <c r="U907" s="21" t="e">
        <f>IF(A907="NA","",VLOOKUP(A907,PCN!A$2:Q$9999,12,FALSE))</f>
        <v>#N/A</v>
      </c>
      <c r="V907" s="21" t="e">
        <f>IF(A907="NA","",VLOOKUP(A907,PCN!A$2:Q$9999,14,FALSE))</f>
        <v>#N/A</v>
      </c>
      <c r="W907" s="21" t="e">
        <f>IF(A907="NA","",VLOOKUP(A907,PCN!A$2:Q$9999,15,FALSE))</f>
        <v>#N/A</v>
      </c>
      <c r="X907" s="21" t="e">
        <f>IF(A907="NA","",VLOOKUP(A907,TN_DOC!A$2:I$9999,8,FALSE))</f>
        <v>#N/A</v>
      </c>
      <c r="Y907" s="21" t="e">
        <f>IF(A907="NA","",VLOOKUP(A907,TN_DOC!A$2:I$9999,9,FALSE))</f>
        <v>#N/A</v>
      </c>
      <c r="Z907" s="3"/>
    </row>
    <row r="908" spans="1:26" x14ac:dyDescent="0.2">
      <c r="A908" s="3">
        <v>14408</v>
      </c>
      <c r="B908" s="10" t="str">
        <f>IF(A908="NA","",VLOOKUP(A908,'QAQC ID Reference Page'!A$2:G$10999,2,FALSE))</f>
        <v>OBS1222</v>
      </c>
      <c r="C908" s="20">
        <f>IF(A908="NA","",VLOOKUP(A908,'QAQC ID Reference Page'!A$2:G$10999,3,FALSE))</f>
        <v>44902</v>
      </c>
      <c r="D908" s="12">
        <f>IF(A908="NA","",VLOOKUP(A908,'QAQC ID Reference Page'!A$2:G$10999,4,FALSE))</f>
        <v>0.35555555555555557</v>
      </c>
      <c r="E908" s="3">
        <f>IF(A908="NA","",VLOOKUP(A908,'QAQC ID Reference Page'!A$2:G$10999,5,FALSE))</f>
        <v>1031</v>
      </c>
      <c r="F908" s="3" t="str">
        <f>IF(A908="NA","",VLOOKUP(A908,'QAQC ID Reference Page'!A$2:G$10999,6,FALSE))</f>
        <v>E9</v>
      </c>
      <c r="G908" s="3" t="str">
        <f>IF(A908="NA","",VLOOKUP(A908,'QAQC ID Reference Page'!A$2:G$10999,7,FALSE))</f>
        <v>B</v>
      </c>
      <c r="H908" s="21">
        <f>IF(A908="NA","",VLOOKUP(A908,'Water Data'!G$2:O$9999,2,FALSE))</f>
        <v>7.7</v>
      </c>
      <c r="I908" s="21">
        <f>IF(A908="NA","",VLOOKUP(A908,'Water Data'!G$2:O$9999,3,FALSE))</f>
        <v>18.399999999999999</v>
      </c>
      <c r="J908" s="3">
        <f>IF(A908="NA","",VLOOKUP(A908,'Water Data'!G$2:O$9999,4,FALSE))</f>
        <v>16.8</v>
      </c>
      <c r="K908" s="3">
        <f>IF(A908="NA","",VLOOKUP(A908,'Water Data'!G$2:O$9999,6,FALSE))</f>
        <v>8.02</v>
      </c>
      <c r="L908" s="3">
        <f>IF(A908="NA","",VLOOKUP(A908,'Water Data'!G$2:O$9999,9,FALSE))</f>
        <v>0</v>
      </c>
      <c r="M908" s="3" t="e">
        <f>IF(A908="NA","",VLOOKUP(A908,Nutrients!A$2:L$9999,8,FALSE))</f>
        <v>#N/A</v>
      </c>
      <c r="N908" s="3" t="e">
        <f>IF(A908="NA","",VLOOKUP(A908,Nutrients!A$2:L$9999,9,FALSE))</f>
        <v>#N/A</v>
      </c>
      <c r="O908" s="3" t="e">
        <f>IF(A908="NA","",VLOOKUP(A908,Nutrients!A$2:L$9999,10,FALSE))</f>
        <v>#N/A</v>
      </c>
      <c r="P908" s="3" t="e">
        <f>IF(A908="NA","",VLOOKUP(A908,Nutrients!A$2:L$9999,11,FALSE))</f>
        <v>#N/A</v>
      </c>
      <c r="Q908" s="21" t="e">
        <f>IF(A908="NA","",VLOOKUP(A908,Nutrients!A$2:L$9999,12,FALSE))</f>
        <v>#N/A</v>
      </c>
      <c r="R908" s="26">
        <f>IF(A908="NA","",VLOOKUP(A908,Chla!A$2:O$9999,15,FALSE))</f>
        <v>10.333632000000001</v>
      </c>
      <c r="S908" s="3">
        <f>IF(A908="NA","",VLOOKUP(A908,TSS!A$2:L$9999,12,FALSE))</f>
        <v>16</v>
      </c>
      <c r="T908" s="21" t="e">
        <f>IF(A908="NA","",VLOOKUP(A908,PCN!A$2:Q$9999,11,FALSE))</f>
        <v>#N/A</v>
      </c>
      <c r="U908" s="21" t="e">
        <f>IF(A908="NA","",VLOOKUP(A908,PCN!A$2:Q$9999,12,FALSE))</f>
        <v>#N/A</v>
      </c>
      <c r="V908" s="21" t="e">
        <f>IF(A908="NA","",VLOOKUP(A908,PCN!A$2:Q$9999,14,FALSE))</f>
        <v>#N/A</v>
      </c>
      <c r="W908" s="21" t="e">
        <f>IF(A908="NA","",VLOOKUP(A908,PCN!A$2:Q$9999,15,FALSE))</f>
        <v>#N/A</v>
      </c>
      <c r="X908" s="21" t="e">
        <f>IF(A908="NA","",VLOOKUP(A908,TN_DOC!A$2:I$9999,8,FALSE))</f>
        <v>#N/A</v>
      </c>
      <c r="Y908" s="21" t="e">
        <f>IF(A908="NA","",VLOOKUP(A908,TN_DOC!A$2:I$9999,9,FALSE))</f>
        <v>#N/A</v>
      </c>
      <c r="Z908" s="3"/>
    </row>
    <row r="909" spans="1:26" x14ac:dyDescent="0.2">
      <c r="A909" s="3">
        <v>14409</v>
      </c>
      <c r="B909" s="10" t="str">
        <f>IF(A909="NA","",VLOOKUP(A909,'QAQC ID Reference Page'!A$2:G$10999,2,FALSE))</f>
        <v>OBS1222</v>
      </c>
      <c r="C909" s="20">
        <f>IF(A909="NA","",VLOOKUP(A909,'QAQC ID Reference Page'!A$2:G$10999,3,FALSE))</f>
        <v>44902</v>
      </c>
      <c r="D909" s="12">
        <f>IF(A909="NA","",VLOOKUP(A909,'QAQC ID Reference Page'!A$2:G$10999,4,FALSE))</f>
        <v>0.43819444444444444</v>
      </c>
      <c r="E909" s="3">
        <f>IF(A909="NA","",VLOOKUP(A909,'QAQC ID Reference Page'!A$2:G$10999,5,FALSE))</f>
        <v>1022</v>
      </c>
      <c r="F909" s="3" t="str">
        <f>IF(A909="NA","",VLOOKUP(A909,'QAQC ID Reference Page'!A$2:G$10999,6,FALSE))</f>
        <v>BR</v>
      </c>
      <c r="G909" s="3" t="str">
        <f>IF(A909="NA","",VLOOKUP(A909,'QAQC ID Reference Page'!A$2:G$10999,7,FALSE))</f>
        <v>S</v>
      </c>
      <c r="H909" s="21">
        <f>IF(A909="NA","",VLOOKUP(A909,'Water Data'!G$2:O$9999,2,FALSE))</f>
        <v>7.85</v>
      </c>
      <c r="I909" s="21">
        <f>IF(A909="NA","",VLOOKUP(A909,'Water Data'!G$2:O$9999,3,FALSE))</f>
        <v>16.7</v>
      </c>
      <c r="J909" s="3">
        <f>IF(A909="NA","",VLOOKUP(A909,'Water Data'!G$2:O$9999,4,FALSE))</f>
        <v>0.11</v>
      </c>
      <c r="K909" s="3">
        <f>IF(A909="NA","",VLOOKUP(A909,'Water Data'!G$2:O$9999,6,FALSE))</f>
        <v>7.28</v>
      </c>
      <c r="L909" s="3">
        <f>IF(A909="NA","",VLOOKUP(A909,'Water Data'!G$2:O$9999,9,FALSE))</f>
        <v>0</v>
      </c>
      <c r="M909" s="3" t="e">
        <f>IF(A909="NA","",VLOOKUP(A909,Nutrients!A$2:L$9999,8,FALSE))</f>
        <v>#N/A</v>
      </c>
      <c r="N909" s="3" t="e">
        <f>IF(A909="NA","",VLOOKUP(A909,Nutrients!A$2:L$9999,9,FALSE))</f>
        <v>#N/A</v>
      </c>
      <c r="O909" s="3" t="e">
        <f>IF(A909="NA","",VLOOKUP(A909,Nutrients!A$2:L$9999,10,FALSE))</f>
        <v>#N/A</v>
      </c>
      <c r="P909" s="3" t="e">
        <f>IF(A909="NA","",VLOOKUP(A909,Nutrients!A$2:L$9999,11,FALSE))</f>
        <v>#N/A</v>
      </c>
      <c r="Q909" s="21" t="e">
        <f>IF(A909="NA","",VLOOKUP(A909,Nutrients!A$2:L$9999,12,FALSE))</f>
        <v>#N/A</v>
      </c>
      <c r="R909" s="26">
        <f>IF(A909="NA","",VLOOKUP(A909,Chla!A$2:O$9999,15,FALSE))</f>
        <v>5.1558519999999994</v>
      </c>
      <c r="S909" s="3">
        <f>IF(A909="NA","",VLOOKUP(A909,TSS!A$2:L$9999,12,FALSE))</f>
        <v>32</v>
      </c>
      <c r="T909" s="21" t="e">
        <f>IF(A909="NA","",VLOOKUP(A909,PCN!A$2:Q$9999,11,FALSE))</f>
        <v>#N/A</v>
      </c>
      <c r="U909" s="21" t="e">
        <f>IF(A909="NA","",VLOOKUP(A909,PCN!A$2:Q$9999,12,FALSE))</f>
        <v>#N/A</v>
      </c>
      <c r="V909" s="21" t="e">
        <f>IF(A909="NA","",VLOOKUP(A909,PCN!A$2:Q$9999,14,FALSE))</f>
        <v>#N/A</v>
      </c>
      <c r="W909" s="21" t="e">
        <f>IF(A909="NA","",VLOOKUP(A909,PCN!A$2:Q$9999,15,FALSE))</f>
        <v>#N/A</v>
      </c>
      <c r="X909" s="21" t="e">
        <f>IF(A909="NA","",VLOOKUP(A909,TN_DOC!A$2:I$9999,8,FALSE))</f>
        <v>#N/A</v>
      </c>
      <c r="Y909" s="21" t="e">
        <f>IF(A909="NA","",VLOOKUP(A909,TN_DOC!A$2:I$9999,9,FALSE))</f>
        <v>#N/A</v>
      </c>
      <c r="Z909" s="3"/>
    </row>
    <row r="910" spans="1:26" x14ac:dyDescent="0.2">
      <c r="A910" s="3">
        <v>14410</v>
      </c>
      <c r="B910" s="10" t="str">
        <f>IF(A910="NA","",VLOOKUP(A910,'QAQC ID Reference Page'!A$2:G$10999,2,FALSE))</f>
        <v>OBS1222</v>
      </c>
      <c r="C910" s="20">
        <f>IF(A910="NA","",VLOOKUP(A910,'QAQC ID Reference Page'!A$2:G$10999,3,FALSE))</f>
        <v>44902</v>
      </c>
      <c r="D910" s="12">
        <f>IF(A910="NA","",VLOOKUP(A910,'QAQC ID Reference Page'!A$2:G$10999,4,FALSE))</f>
        <v>0.39166666666666666</v>
      </c>
      <c r="E910" s="3">
        <f>IF(A910="NA","",VLOOKUP(A910,'QAQC ID Reference Page'!A$2:G$10999,5,FALSE))</f>
        <v>1033</v>
      </c>
      <c r="F910" s="3" t="str">
        <f>IF(A910="NA","",VLOOKUP(A910,'QAQC ID Reference Page'!A$2:G$10999,6,FALSE))</f>
        <v>G9</v>
      </c>
      <c r="G910" s="3" t="str">
        <f>IF(A910="NA","",VLOOKUP(A910,'QAQC ID Reference Page'!A$2:G$10999,7,FALSE))</f>
        <v>B</v>
      </c>
      <c r="H910" s="21">
        <f>IF(A910="NA","",VLOOKUP(A910,'Water Data'!G$2:O$9999,2,FALSE))</f>
        <v>8.25</v>
      </c>
      <c r="I910" s="21">
        <f>IF(A910="NA","",VLOOKUP(A910,'Water Data'!G$2:O$9999,3,FALSE))</f>
        <v>18.399999999999999</v>
      </c>
      <c r="J910" s="3">
        <f>IF(A910="NA","",VLOOKUP(A910,'Water Data'!G$2:O$9999,4,FALSE))</f>
        <v>10.42</v>
      </c>
      <c r="K910" s="3">
        <f>IF(A910="NA","",VLOOKUP(A910,'Water Data'!G$2:O$9999,6,FALSE))</f>
        <v>7.85</v>
      </c>
      <c r="L910" s="3">
        <f>IF(A910="NA","",VLOOKUP(A910,'Water Data'!G$2:O$9999,9,FALSE))</f>
        <v>0</v>
      </c>
      <c r="M910" s="3" t="e">
        <f>IF(A910="NA","",VLOOKUP(A910,Nutrients!A$2:L$9999,8,FALSE))</f>
        <v>#N/A</v>
      </c>
      <c r="N910" s="3" t="e">
        <f>IF(A910="NA","",VLOOKUP(A910,Nutrients!A$2:L$9999,9,FALSE))</f>
        <v>#N/A</v>
      </c>
      <c r="O910" s="3" t="e">
        <f>IF(A910="NA","",VLOOKUP(A910,Nutrients!A$2:L$9999,10,FALSE))</f>
        <v>#N/A</v>
      </c>
      <c r="P910" s="3" t="e">
        <f>IF(A910="NA","",VLOOKUP(A910,Nutrients!A$2:L$9999,11,FALSE))</f>
        <v>#N/A</v>
      </c>
      <c r="Q910" s="21" t="e">
        <f>IF(A910="NA","",VLOOKUP(A910,Nutrients!A$2:L$9999,12,FALSE))</f>
        <v>#N/A</v>
      </c>
      <c r="R910" s="26">
        <f>IF(A910="NA","",VLOOKUP(A910,Chla!A$2:O$9999,15,FALSE))</f>
        <v>10.43294</v>
      </c>
      <c r="S910" s="3">
        <f>IF(A910="NA","",VLOOKUP(A910,TSS!A$2:L$9999,12,FALSE))</f>
        <v>28</v>
      </c>
      <c r="T910" s="21" t="e">
        <f>IF(A910="NA","",VLOOKUP(A910,PCN!A$2:Q$9999,11,FALSE))</f>
        <v>#N/A</v>
      </c>
      <c r="U910" s="21" t="e">
        <f>IF(A910="NA","",VLOOKUP(A910,PCN!A$2:Q$9999,12,FALSE))</f>
        <v>#N/A</v>
      </c>
      <c r="V910" s="21" t="e">
        <f>IF(A910="NA","",VLOOKUP(A910,PCN!A$2:Q$9999,14,FALSE))</f>
        <v>#N/A</v>
      </c>
      <c r="W910" s="21" t="e">
        <f>IF(A910="NA","",VLOOKUP(A910,PCN!A$2:Q$9999,15,FALSE))</f>
        <v>#N/A</v>
      </c>
      <c r="X910" s="21" t="e">
        <f>IF(A910="NA","",VLOOKUP(A910,TN_DOC!A$2:I$9999,8,FALSE))</f>
        <v>#N/A</v>
      </c>
      <c r="Y910" s="21" t="e">
        <f>IF(A910="NA","",VLOOKUP(A910,TN_DOC!A$2:I$9999,9,FALSE))</f>
        <v>#N/A</v>
      </c>
      <c r="Z910" s="3"/>
    </row>
    <row r="911" spans="1:26" x14ac:dyDescent="0.2">
      <c r="A911" s="3">
        <v>14411</v>
      </c>
      <c r="B911" s="10" t="str">
        <f>IF(A911="NA","",VLOOKUP(A911,'QAQC ID Reference Page'!A$2:G$10999,2,FALSE))</f>
        <v>OBS1222</v>
      </c>
      <c r="C911" s="20">
        <f>IF(A911="NA","",VLOOKUP(A911,'QAQC ID Reference Page'!A$2:G$10999,3,FALSE))</f>
        <v>44902</v>
      </c>
      <c r="D911" s="12">
        <f>IF(A911="NA","",VLOOKUP(A911,'QAQC ID Reference Page'!A$2:G$10999,4,FALSE))</f>
        <v>0.35555555555555557</v>
      </c>
      <c r="E911" s="3">
        <f>IF(A911="NA","",VLOOKUP(A911,'QAQC ID Reference Page'!A$2:G$10999,5,FALSE))</f>
        <v>1002</v>
      </c>
      <c r="F911" s="3" t="str">
        <f>IF(A911="NA","",VLOOKUP(A911,'QAQC ID Reference Page'!A$2:G$10999,6,FALSE))</f>
        <v>E9</v>
      </c>
      <c r="G911" s="3" t="str">
        <f>IF(A911="NA","",VLOOKUP(A911,'QAQC ID Reference Page'!A$2:G$10999,7,FALSE))</f>
        <v>S</v>
      </c>
      <c r="H911" s="21">
        <f>IF(A911="NA","",VLOOKUP(A911,'Water Data'!G$2:O$9999,2,FALSE))</f>
        <v>9.8000000000000007</v>
      </c>
      <c r="I911" s="21">
        <f>IF(A911="NA","",VLOOKUP(A911,'Water Data'!G$2:O$9999,3,FALSE))</f>
        <v>19.100000000000001</v>
      </c>
      <c r="J911" s="3">
        <f>IF(A911="NA","",VLOOKUP(A911,'Water Data'!G$2:O$9999,4,FALSE))</f>
        <v>5.03</v>
      </c>
      <c r="K911" s="3">
        <f>IF(A911="NA","",VLOOKUP(A911,'Water Data'!G$2:O$9999,6,FALSE))</f>
        <v>8.18</v>
      </c>
      <c r="L911" s="3">
        <f>IF(A911="NA","",VLOOKUP(A911,'Water Data'!G$2:O$9999,9,FALSE))</f>
        <v>0</v>
      </c>
      <c r="M911" s="3" t="e">
        <f>IF(A911="NA","",VLOOKUP(A911,Nutrients!A$2:L$9999,8,FALSE))</f>
        <v>#N/A</v>
      </c>
      <c r="N911" s="3" t="e">
        <f>IF(A911="NA","",VLOOKUP(A911,Nutrients!A$2:L$9999,9,FALSE))</f>
        <v>#N/A</v>
      </c>
      <c r="O911" s="3" t="e">
        <f>IF(A911="NA","",VLOOKUP(A911,Nutrients!A$2:L$9999,10,FALSE))</f>
        <v>#N/A</v>
      </c>
      <c r="P911" s="3" t="e">
        <f>IF(A911="NA","",VLOOKUP(A911,Nutrients!A$2:L$9999,11,FALSE))</f>
        <v>#N/A</v>
      </c>
      <c r="Q911" s="21" t="e">
        <f>IF(A911="NA","",VLOOKUP(A911,Nutrients!A$2:L$9999,12,FALSE))</f>
        <v>#N/A</v>
      </c>
      <c r="R911" s="26">
        <f>IF(A911="NA","",VLOOKUP(A911,Chla!A$2:O$9999,15,FALSE))</f>
        <v>13.182927999999999</v>
      </c>
      <c r="S911" s="3">
        <f>IF(A911="NA","",VLOOKUP(A911,TSS!A$2:L$9999,12,FALSE))</f>
        <v>12</v>
      </c>
      <c r="T911" s="21" t="e">
        <f>IF(A911="NA","",VLOOKUP(A911,PCN!A$2:Q$9999,11,FALSE))</f>
        <v>#N/A</v>
      </c>
      <c r="U911" s="21" t="e">
        <f>IF(A911="NA","",VLOOKUP(A911,PCN!A$2:Q$9999,12,FALSE))</f>
        <v>#N/A</v>
      </c>
      <c r="V911" s="21" t="e">
        <f>IF(A911="NA","",VLOOKUP(A911,PCN!A$2:Q$9999,14,FALSE))</f>
        <v>#N/A</v>
      </c>
      <c r="W911" s="21" t="e">
        <f>IF(A911="NA","",VLOOKUP(A911,PCN!A$2:Q$9999,15,FALSE))</f>
        <v>#N/A</v>
      </c>
      <c r="X911" s="21" t="e">
        <f>IF(A911="NA","",VLOOKUP(A911,TN_DOC!A$2:I$9999,8,FALSE))</f>
        <v>#N/A</v>
      </c>
      <c r="Y911" s="21" t="e">
        <f>IF(A911="NA","",VLOOKUP(A911,TN_DOC!A$2:I$9999,9,FALSE))</f>
        <v>#N/A</v>
      </c>
      <c r="Z911" s="3"/>
    </row>
    <row r="912" spans="1:26" x14ac:dyDescent="0.2">
      <c r="A912" s="3">
        <v>14412</v>
      </c>
      <c r="B912" s="10" t="str">
        <f>IF(A912="NA","",VLOOKUP(A912,'QAQC ID Reference Page'!A$2:G$10999,2,FALSE))</f>
        <v>OBS1222</v>
      </c>
      <c r="C912" s="20">
        <f>IF(A912="NA","",VLOOKUP(A912,'QAQC ID Reference Page'!A$2:G$10999,3,FALSE))</f>
        <v>44902</v>
      </c>
      <c r="D912" s="12">
        <f>IF(A912="NA","",VLOOKUP(A912,'QAQC ID Reference Page'!A$2:G$10999,4,FALSE))</f>
        <v>0.51249999999999996</v>
      </c>
      <c r="E912" s="3">
        <f>IF(A912="NA","",VLOOKUP(A912,'QAQC ID Reference Page'!A$2:G$10999,5,FALSE))</f>
        <v>1040</v>
      </c>
      <c r="F912" s="3" t="str">
        <f>IF(A912="NA","",VLOOKUP(A912,'QAQC ID Reference Page'!A$2:G$10999,6,FALSE))</f>
        <v>DR</v>
      </c>
      <c r="G912" s="3" t="str">
        <f>IF(A912="NA","",VLOOKUP(A912,'QAQC ID Reference Page'!A$2:G$10999,7,FALSE))</f>
        <v>S</v>
      </c>
      <c r="H912" s="21">
        <f>IF(A912="NA","",VLOOKUP(A912,'Water Data'!G$2:O$9999,2,FALSE))</f>
        <v>9.93</v>
      </c>
      <c r="I912" s="21">
        <f>IF(A912="NA","",VLOOKUP(A912,'Water Data'!G$2:O$9999,3,FALSE))</f>
        <v>19.5</v>
      </c>
      <c r="J912" s="3">
        <f>IF(A912="NA","",VLOOKUP(A912,'Water Data'!G$2:O$9999,4,FALSE))</f>
        <v>1.85</v>
      </c>
      <c r="K912" s="3">
        <f>IF(A912="NA","",VLOOKUP(A912,'Water Data'!G$2:O$9999,6,FALSE))</f>
        <v>7.8</v>
      </c>
      <c r="L912" s="3">
        <f>IF(A912="NA","",VLOOKUP(A912,'Water Data'!G$2:O$9999,9,FALSE))</f>
        <v>0</v>
      </c>
      <c r="M912" s="3" t="e">
        <f>IF(A912="NA","",VLOOKUP(A912,Nutrients!A$2:L$9999,8,FALSE))</f>
        <v>#N/A</v>
      </c>
      <c r="N912" s="3" t="e">
        <f>IF(A912="NA","",VLOOKUP(A912,Nutrients!A$2:L$9999,9,FALSE))</f>
        <v>#N/A</v>
      </c>
      <c r="O912" s="3" t="e">
        <f>IF(A912="NA","",VLOOKUP(A912,Nutrients!A$2:L$9999,10,FALSE))</f>
        <v>#N/A</v>
      </c>
      <c r="P912" s="3" t="e">
        <f>IF(A912="NA","",VLOOKUP(A912,Nutrients!A$2:L$9999,11,FALSE))</f>
        <v>#N/A</v>
      </c>
      <c r="Q912" s="21" t="e">
        <f>IF(A912="NA","",VLOOKUP(A912,Nutrients!A$2:L$9999,12,FALSE))</f>
        <v>#N/A</v>
      </c>
      <c r="R912" s="26">
        <f>IF(A912="NA","",VLOOKUP(A912,Chla!A$2:O$9999,15,FALSE))</f>
        <v>12.515744</v>
      </c>
      <c r="S912" s="3">
        <f>IF(A912="NA","",VLOOKUP(A912,TSS!A$2:L$9999,12,FALSE))</f>
        <v>20</v>
      </c>
      <c r="T912" s="21" t="e">
        <f>IF(A912="NA","",VLOOKUP(A912,PCN!A$2:Q$9999,11,FALSE))</f>
        <v>#N/A</v>
      </c>
      <c r="U912" s="21" t="e">
        <f>IF(A912="NA","",VLOOKUP(A912,PCN!A$2:Q$9999,12,FALSE))</f>
        <v>#N/A</v>
      </c>
      <c r="V912" s="21" t="e">
        <f>IF(A912="NA","",VLOOKUP(A912,PCN!A$2:Q$9999,14,FALSE))</f>
        <v>#N/A</v>
      </c>
      <c r="W912" s="21" t="e">
        <f>IF(A912="NA","",VLOOKUP(A912,PCN!A$2:Q$9999,15,FALSE))</f>
        <v>#N/A</v>
      </c>
      <c r="X912" s="21" t="e">
        <f>IF(A912="NA","",VLOOKUP(A912,TN_DOC!A$2:I$9999,8,FALSE))</f>
        <v>#N/A</v>
      </c>
      <c r="Y912" s="21" t="e">
        <f>IF(A912="NA","",VLOOKUP(A912,TN_DOC!A$2:I$9999,9,FALSE))</f>
        <v>#N/A</v>
      </c>
      <c r="Z912" s="3"/>
    </row>
    <row r="913" spans="1:26" x14ac:dyDescent="0.2">
      <c r="A913" s="3">
        <v>14413</v>
      </c>
      <c r="B913" s="10" t="str">
        <f>IF(A913="NA","",VLOOKUP(A913,'QAQC ID Reference Page'!A$2:G$10999,2,FALSE))</f>
        <v>OBS1222</v>
      </c>
      <c r="C913" s="20">
        <f>IF(A913="NA","",VLOOKUP(A913,'QAQC ID Reference Page'!A$2:G$10999,3,FALSE))</f>
        <v>44902</v>
      </c>
      <c r="D913" s="12">
        <f>IF(A913="NA","",VLOOKUP(A913,'QAQC ID Reference Page'!A$2:G$10999,4,FALSE))</f>
        <v>0.47638888888888886</v>
      </c>
      <c r="E913" s="3">
        <f>IF(A913="NA","",VLOOKUP(A913,'QAQC ID Reference Page'!A$2:G$10999,5,FALSE))</f>
        <v>1027</v>
      </c>
      <c r="F913" s="3" t="str">
        <f>IF(A913="NA","",VLOOKUP(A913,'QAQC ID Reference Page'!A$2:G$10999,6,FALSE))</f>
        <v>MR</v>
      </c>
      <c r="G913" s="3" t="str">
        <f>IF(A913="NA","",VLOOKUP(A913,'QAQC ID Reference Page'!A$2:G$10999,7,FALSE))</f>
        <v>S</v>
      </c>
      <c r="H913" s="21">
        <f>IF(A913="NA","",VLOOKUP(A913,'Water Data'!G$2:O$9999,2,FALSE))</f>
        <v>8.32</v>
      </c>
      <c r="I913" s="21">
        <f>IF(A913="NA","",VLOOKUP(A913,'Water Data'!G$2:O$9999,3,FALSE))</f>
        <v>17.399999999999999</v>
      </c>
      <c r="J913" s="3">
        <f>IF(A913="NA","",VLOOKUP(A913,'Water Data'!G$2:O$9999,4,FALSE))</f>
        <v>0.64</v>
      </c>
      <c r="K913" s="3">
        <f>IF(A913="NA","",VLOOKUP(A913,'Water Data'!G$2:O$9999,6,FALSE))</f>
        <v>7.27</v>
      </c>
      <c r="L913" s="3">
        <f>IF(A913="NA","",VLOOKUP(A913,'Water Data'!G$2:O$9999,9,FALSE))</f>
        <v>0</v>
      </c>
      <c r="M913" s="3" t="e">
        <f>IF(A913="NA","",VLOOKUP(A913,Nutrients!A$2:L$9999,8,FALSE))</f>
        <v>#N/A</v>
      </c>
      <c r="N913" s="3" t="e">
        <f>IF(A913="NA","",VLOOKUP(A913,Nutrients!A$2:L$9999,9,FALSE))</f>
        <v>#N/A</v>
      </c>
      <c r="O913" s="3" t="e">
        <f>IF(A913="NA","",VLOOKUP(A913,Nutrients!A$2:L$9999,10,FALSE))</f>
        <v>#N/A</v>
      </c>
      <c r="P913" s="3" t="e">
        <f>IF(A913="NA","",VLOOKUP(A913,Nutrients!A$2:L$9999,11,FALSE))</f>
        <v>#N/A</v>
      </c>
      <c r="Q913" s="21" t="e">
        <f>IF(A913="NA","",VLOOKUP(A913,Nutrients!A$2:L$9999,12,FALSE))</f>
        <v>#N/A</v>
      </c>
      <c r="R913" s="26">
        <f>IF(A913="NA","",VLOOKUP(A913,Chla!A$2:O$9999,15,FALSE))</f>
        <v>4.1078640000000002</v>
      </c>
      <c r="S913" s="3">
        <f>IF(A913="NA","",VLOOKUP(A913,TSS!A$2:L$9999,12,FALSE))</f>
        <v>16</v>
      </c>
      <c r="T913" s="21" t="e">
        <f>IF(A913="NA","",VLOOKUP(A913,PCN!A$2:Q$9999,11,FALSE))</f>
        <v>#N/A</v>
      </c>
      <c r="U913" s="21" t="e">
        <f>IF(A913="NA","",VLOOKUP(A913,PCN!A$2:Q$9999,12,FALSE))</f>
        <v>#N/A</v>
      </c>
      <c r="V913" s="21" t="e">
        <f>IF(A913="NA","",VLOOKUP(A913,PCN!A$2:Q$9999,14,FALSE))</f>
        <v>#N/A</v>
      </c>
      <c r="W913" s="21" t="e">
        <f>IF(A913="NA","",VLOOKUP(A913,PCN!A$2:Q$9999,15,FALSE))</f>
        <v>#N/A</v>
      </c>
      <c r="X913" s="21" t="e">
        <f>IF(A913="NA","",VLOOKUP(A913,TN_DOC!A$2:I$9999,8,FALSE))</f>
        <v>#N/A</v>
      </c>
      <c r="Y913" s="21" t="e">
        <f>IF(A913="NA","",VLOOKUP(A913,TN_DOC!A$2:I$9999,9,FALSE))</f>
        <v>#N/A</v>
      </c>
      <c r="Z913" s="3"/>
    </row>
    <row r="914" spans="1:26" x14ac:dyDescent="0.2">
      <c r="A914" s="3">
        <v>14414</v>
      </c>
      <c r="B914" s="10" t="str">
        <f>IF(A914="NA","",VLOOKUP(A914,'QAQC ID Reference Page'!A$2:G$10999,2,FALSE))</f>
        <v>OBS1222</v>
      </c>
      <c r="C914" s="20">
        <f>IF(A914="NA","",VLOOKUP(A914,'QAQC ID Reference Page'!A$2:G$10999,3,FALSE))</f>
        <v>44902</v>
      </c>
      <c r="D914" s="12">
        <f>IF(A914="NA","",VLOOKUP(A914,'QAQC ID Reference Page'!A$2:G$10999,4,FALSE))</f>
        <v>0.34236111111111112</v>
      </c>
      <c r="E914" s="3">
        <f>IF(A914="NA","",VLOOKUP(A914,'QAQC ID Reference Page'!A$2:G$10999,5,FALSE))</f>
        <v>1020</v>
      </c>
      <c r="F914" s="3" t="str">
        <f>IF(A914="NA","",VLOOKUP(A914,'QAQC ID Reference Page'!A$2:G$10999,6,FALSE))</f>
        <v>E7C</v>
      </c>
      <c r="G914" s="3" t="str">
        <f>IF(A914="NA","",VLOOKUP(A914,'QAQC ID Reference Page'!A$2:G$10999,7,FALSE))</f>
        <v>B</v>
      </c>
      <c r="H914" s="21">
        <f>IF(A914="NA","",VLOOKUP(A914,'Water Data'!G$2:O$9999,2,FALSE))</f>
        <v>7</v>
      </c>
      <c r="I914" s="21">
        <f>IF(A914="NA","",VLOOKUP(A914,'Water Data'!G$2:O$9999,3,FALSE))</f>
        <v>18.100000000000001</v>
      </c>
      <c r="J914" s="3">
        <f>IF(A914="NA","",VLOOKUP(A914,'Water Data'!G$2:O$9999,4,FALSE))</f>
        <v>26.39</v>
      </c>
      <c r="K914" s="3">
        <f>IF(A914="NA","",VLOOKUP(A914,'Water Data'!G$2:O$9999,6,FALSE))</f>
        <v>8.11</v>
      </c>
      <c r="L914" s="3">
        <f>IF(A914="NA","",VLOOKUP(A914,'Water Data'!G$2:O$9999,9,FALSE))</f>
        <v>0</v>
      </c>
      <c r="M914" s="3" t="e">
        <f>IF(A914="NA","",VLOOKUP(A914,Nutrients!A$2:L$9999,8,FALSE))</f>
        <v>#N/A</v>
      </c>
      <c r="N914" s="3" t="e">
        <f>IF(A914="NA","",VLOOKUP(A914,Nutrients!A$2:L$9999,9,FALSE))</f>
        <v>#N/A</v>
      </c>
      <c r="O914" s="3" t="e">
        <f>IF(A914="NA","",VLOOKUP(A914,Nutrients!A$2:L$9999,10,FALSE))</f>
        <v>#N/A</v>
      </c>
      <c r="P914" s="3" t="e">
        <f>IF(A914="NA","",VLOOKUP(A914,Nutrients!A$2:L$9999,11,FALSE))</f>
        <v>#N/A</v>
      </c>
      <c r="Q914" s="21" t="e">
        <f>IF(A914="NA","",VLOOKUP(A914,Nutrients!A$2:L$9999,12,FALSE))</f>
        <v>#N/A</v>
      </c>
      <c r="R914" s="26">
        <f>IF(A914="NA","",VLOOKUP(A914,Chla!A$2:O$9999,15,FALSE))</f>
        <v>5.0310880000000004</v>
      </c>
      <c r="S914" s="3">
        <f>IF(A914="NA","",VLOOKUP(A914,TSS!A$2:L$9999,12,FALSE))</f>
        <v>32</v>
      </c>
      <c r="T914" s="21" t="e">
        <f>IF(A914="NA","",VLOOKUP(A914,PCN!A$2:Q$9999,11,FALSE))</f>
        <v>#N/A</v>
      </c>
      <c r="U914" s="21" t="e">
        <f>IF(A914="NA","",VLOOKUP(A914,PCN!A$2:Q$9999,12,FALSE))</f>
        <v>#N/A</v>
      </c>
      <c r="V914" s="21" t="e">
        <f>IF(A914="NA","",VLOOKUP(A914,PCN!A$2:Q$9999,14,FALSE))</f>
        <v>#N/A</v>
      </c>
      <c r="W914" s="21" t="e">
        <f>IF(A914="NA","",VLOOKUP(A914,PCN!A$2:Q$9999,15,FALSE))</f>
        <v>#N/A</v>
      </c>
      <c r="X914" s="21" t="e">
        <f>IF(A914="NA","",VLOOKUP(A914,TN_DOC!A$2:I$9999,8,FALSE))</f>
        <v>#N/A</v>
      </c>
      <c r="Y914" s="21" t="e">
        <f>IF(A914="NA","",VLOOKUP(A914,TN_DOC!A$2:I$9999,9,FALSE))</f>
        <v>#N/A</v>
      </c>
      <c r="Z914" s="3"/>
    </row>
    <row r="915" spans="1:26" x14ac:dyDescent="0.2">
      <c r="A915" s="3">
        <v>14415</v>
      </c>
      <c r="B915" s="10" t="str">
        <f>IF(A915="NA","",VLOOKUP(A915,'QAQC ID Reference Page'!A$2:G$10999,2,FALSE))</f>
        <v>OBS1222</v>
      </c>
      <c r="C915" s="20">
        <f>IF(A915="NA","",VLOOKUP(A915,'QAQC ID Reference Page'!A$2:G$10999,3,FALSE))</f>
        <v>44902</v>
      </c>
      <c r="D915" s="12">
        <f>IF(A915="NA","",VLOOKUP(A915,'QAQC ID Reference Page'!A$2:G$10999,4,FALSE))</f>
        <v>0.42291666666666666</v>
      </c>
      <c r="E915" s="3">
        <f>IF(A915="NA","",VLOOKUP(A915,'QAQC ID Reference Page'!A$2:G$10999,5,FALSE))</f>
        <v>1025</v>
      </c>
      <c r="F915" s="3" t="str">
        <f>IF(A915="NA","",VLOOKUP(A915,'QAQC ID Reference Page'!A$2:G$10999,6,FALSE))</f>
        <v>I9</v>
      </c>
      <c r="G915" s="3" t="str">
        <f>IF(A915="NA","",VLOOKUP(A915,'QAQC ID Reference Page'!A$2:G$10999,7,FALSE))</f>
        <v>B</v>
      </c>
      <c r="H915" s="21">
        <f>IF(A915="NA","",VLOOKUP(A915,'Water Data'!G$2:O$9999,2,FALSE))</f>
        <v>6.95</v>
      </c>
      <c r="I915" s="21">
        <f>IF(A915="NA","",VLOOKUP(A915,'Water Data'!G$2:O$9999,3,FALSE))</f>
        <v>17.399999999999999</v>
      </c>
      <c r="J915" s="3">
        <f>IF(A915="NA","",VLOOKUP(A915,'Water Data'!G$2:O$9999,4,FALSE))</f>
        <v>9</v>
      </c>
      <c r="K915" s="3">
        <f>IF(A915="NA","",VLOOKUP(A915,'Water Data'!G$2:O$9999,6,FALSE))</f>
        <v>7.48</v>
      </c>
      <c r="L915" s="3">
        <f>IF(A915="NA","",VLOOKUP(A915,'Water Data'!G$2:O$9999,9,FALSE))</f>
        <v>0</v>
      </c>
      <c r="M915" s="3" t="e">
        <f>IF(A915="NA","",VLOOKUP(A915,Nutrients!A$2:L$9999,8,FALSE))</f>
        <v>#N/A</v>
      </c>
      <c r="N915" s="3" t="e">
        <f>IF(A915="NA","",VLOOKUP(A915,Nutrients!A$2:L$9999,9,FALSE))</f>
        <v>#N/A</v>
      </c>
      <c r="O915" s="3" t="e">
        <f>IF(A915="NA","",VLOOKUP(A915,Nutrients!A$2:L$9999,10,FALSE))</f>
        <v>#N/A</v>
      </c>
      <c r="P915" s="3" t="e">
        <f>IF(A915="NA","",VLOOKUP(A915,Nutrients!A$2:L$9999,11,FALSE))</f>
        <v>#N/A</v>
      </c>
      <c r="Q915" s="21" t="e">
        <f>IF(A915="NA","",VLOOKUP(A915,Nutrients!A$2:L$9999,12,FALSE))</f>
        <v>#N/A</v>
      </c>
      <c r="R915" s="26">
        <f>IF(A915="NA","",VLOOKUP(A915,Chla!A$2:O$9999,15,FALSE))</f>
        <v>9.8212560000000018</v>
      </c>
      <c r="S915" s="3">
        <f>IF(A915="NA","",VLOOKUP(A915,TSS!A$2:L$9999,12,FALSE))</f>
        <v>24</v>
      </c>
      <c r="T915" s="21" t="e">
        <f>IF(A915="NA","",VLOOKUP(A915,PCN!A$2:Q$9999,11,FALSE))</f>
        <v>#N/A</v>
      </c>
      <c r="U915" s="21" t="e">
        <f>IF(A915="NA","",VLOOKUP(A915,PCN!A$2:Q$9999,12,FALSE))</f>
        <v>#N/A</v>
      </c>
      <c r="V915" s="21" t="e">
        <f>IF(A915="NA","",VLOOKUP(A915,PCN!A$2:Q$9999,14,FALSE))</f>
        <v>#N/A</v>
      </c>
      <c r="W915" s="21" t="e">
        <f>IF(A915="NA","",VLOOKUP(A915,PCN!A$2:Q$9999,15,FALSE))</f>
        <v>#N/A</v>
      </c>
      <c r="X915" s="21" t="e">
        <f>IF(A915="NA","",VLOOKUP(A915,TN_DOC!A$2:I$9999,8,FALSE))</f>
        <v>#N/A</v>
      </c>
      <c r="Y915" s="21" t="e">
        <f>IF(A915="NA","",VLOOKUP(A915,TN_DOC!A$2:I$9999,9,FALSE))</f>
        <v>#N/A</v>
      </c>
      <c r="Z915" s="3"/>
    </row>
    <row r="916" spans="1:26" x14ac:dyDescent="0.2">
      <c r="A916" s="3">
        <v>14416</v>
      </c>
      <c r="B916" s="10" t="str">
        <f>IF(A916="NA","",VLOOKUP(A916,'QAQC ID Reference Page'!A$2:G$10999,2,FALSE))</f>
        <v>OBS1222</v>
      </c>
      <c r="C916" s="20">
        <f>IF(A916="NA","",VLOOKUP(A916,'QAQC ID Reference Page'!A$2:G$10999,3,FALSE))</f>
        <v>44902</v>
      </c>
      <c r="D916" s="12">
        <f>IF(A916="NA","",VLOOKUP(A916,'QAQC ID Reference Page'!A$2:G$10999,4,FALSE))</f>
        <v>0.49722222222222223</v>
      </c>
      <c r="E916" s="3">
        <f>IF(A916="NA","",VLOOKUP(A916,'QAQC ID Reference Page'!A$2:G$10999,5,FALSE))</f>
        <v>1041</v>
      </c>
      <c r="F916" s="3" t="str">
        <f>IF(A916="NA","",VLOOKUP(A916,'QAQC ID Reference Page'!A$2:G$10999,6,FALSE))</f>
        <v>I7C</v>
      </c>
      <c r="G916" s="3" t="str">
        <f>IF(A916="NA","",VLOOKUP(A916,'QAQC ID Reference Page'!A$2:G$10999,7,FALSE))</f>
        <v>B</v>
      </c>
      <c r="H916" s="21">
        <f>IF(A916="NA","",VLOOKUP(A916,'Water Data'!G$2:O$9999,2,FALSE))</f>
        <v>22.5</v>
      </c>
      <c r="I916" s="21">
        <f>IF(A916="NA","",VLOOKUP(A916,'Water Data'!G$2:O$9999,3,FALSE))</f>
        <v>18.399999999999999</v>
      </c>
      <c r="J916" s="3">
        <f>IF(A916="NA","",VLOOKUP(A916,'Water Data'!G$2:O$9999,4,FALSE))</f>
        <v>22.5</v>
      </c>
      <c r="K916" s="3">
        <f>IF(A916="NA","",VLOOKUP(A916,'Water Data'!G$2:O$9999,6,FALSE))</f>
        <v>8.06</v>
      </c>
      <c r="L916" s="3">
        <f>IF(A916="NA","",VLOOKUP(A916,'Water Data'!G$2:O$9999,9,FALSE))</f>
        <v>0</v>
      </c>
      <c r="M916" s="3" t="e">
        <f>IF(A916="NA","",VLOOKUP(A916,Nutrients!A$2:L$9999,8,FALSE))</f>
        <v>#N/A</v>
      </c>
      <c r="N916" s="3" t="e">
        <f>IF(A916="NA","",VLOOKUP(A916,Nutrients!A$2:L$9999,9,FALSE))</f>
        <v>#N/A</v>
      </c>
      <c r="O916" s="3" t="e">
        <f>IF(A916="NA","",VLOOKUP(A916,Nutrients!A$2:L$9999,10,FALSE))</f>
        <v>#N/A</v>
      </c>
      <c r="P916" s="3" t="e">
        <f>IF(A916="NA","",VLOOKUP(A916,Nutrients!A$2:L$9999,11,FALSE))</f>
        <v>#N/A</v>
      </c>
      <c r="Q916" s="21" t="e">
        <f>IF(A916="NA","",VLOOKUP(A916,Nutrients!A$2:L$9999,12,FALSE))</f>
        <v>#N/A</v>
      </c>
      <c r="R916" s="26">
        <f>IF(A916="NA","",VLOOKUP(A916,Chla!A$2:O$9999,15,FALSE))</f>
        <v>3.293272</v>
      </c>
      <c r="S916" s="3">
        <f>IF(A916="NA","",VLOOKUP(A916,TSS!A$2:L$9999,12,FALSE))</f>
        <v>32</v>
      </c>
      <c r="T916" s="21" t="e">
        <f>IF(A916="NA","",VLOOKUP(A916,PCN!A$2:Q$9999,11,FALSE))</f>
        <v>#N/A</v>
      </c>
      <c r="U916" s="21" t="e">
        <f>IF(A916="NA","",VLOOKUP(A916,PCN!A$2:Q$9999,12,FALSE))</f>
        <v>#N/A</v>
      </c>
      <c r="V916" s="21" t="e">
        <f>IF(A916="NA","",VLOOKUP(A916,PCN!A$2:Q$9999,14,FALSE))</f>
        <v>#N/A</v>
      </c>
      <c r="W916" s="21" t="e">
        <f>IF(A916="NA","",VLOOKUP(A916,PCN!A$2:Q$9999,15,FALSE))</f>
        <v>#N/A</v>
      </c>
      <c r="X916" s="21" t="e">
        <f>IF(A916="NA","",VLOOKUP(A916,TN_DOC!A$2:I$9999,8,FALSE))</f>
        <v>#N/A</v>
      </c>
      <c r="Y916" s="21" t="e">
        <f>IF(A916="NA","",VLOOKUP(A916,TN_DOC!A$2:I$9999,9,FALSE))</f>
        <v>#N/A</v>
      </c>
      <c r="Z916" s="3"/>
    </row>
    <row r="917" spans="1:26" x14ac:dyDescent="0.2">
      <c r="A917" s="3">
        <v>14417</v>
      </c>
      <c r="B917" s="10" t="str">
        <f>IF(A917="NA","",VLOOKUP(A917,'QAQC ID Reference Page'!A$2:G$10999,2,FALSE))</f>
        <v>OBS1222</v>
      </c>
      <c r="C917" s="20">
        <f>IF(A917="NA","",VLOOKUP(A917,'QAQC ID Reference Page'!A$2:G$10999,3,FALSE))</f>
        <v>44902</v>
      </c>
      <c r="D917" s="12">
        <f>IF(A917="NA","",VLOOKUP(A917,'QAQC ID Reference Page'!A$2:G$10999,4,FALSE))</f>
        <v>0.39166666666666666</v>
      </c>
      <c r="E917" s="3">
        <f>IF(A917="NA","",VLOOKUP(A917,'QAQC ID Reference Page'!A$2:G$10999,5,FALSE))</f>
        <v>1001</v>
      </c>
      <c r="F917" s="3" t="str">
        <f>IF(A917="NA","",VLOOKUP(A917,'QAQC ID Reference Page'!A$2:G$10999,6,FALSE))</f>
        <v>G9</v>
      </c>
      <c r="G917" s="3" t="str">
        <f>IF(A917="NA","",VLOOKUP(A917,'QAQC ID Reference Page'!A$2:G$10999,7,FALSE))</f>
        <v>S</v>
      </c>
      <c r="H917" s="21">
        <f>IF(A917="NA","",VLOOKUP(A917,'Water Data'!G$2:O$9999,2,FALSE))</f>
        <v>9.1999999999999993</v>
      </c>
      <c r="I917" s="21">
        <f>IF(A917="NA","",VLOOKUP(A917,'Water Data'!G$2:O$9999,3,FALSE))</f>
        <v>19.2</v>
      </c>
      <c r="J917" s="3">
        <f>IF(A917="NA","",VLOOKUP(A917,'Water Data'!G$2:O$9999,4,FALSE))</f>
        <v>2.97</v>
      </c>
      <c r="K917" s="3">
        <f>IF(A917="NA","",VLOOKUP(A917,'Water Data'!G$2:O$9999,6,FALSE))</f>
        <v>8.07</v>
      </c>
      <c r="L917" s="3">
        <f>IF(A917="NA","",VLOOKUP(A917,'Water Data'!G$2:O$9999,9,FALSE))</f>
        <v>0</v>
      </c>
      <c r="M917" s="3" t="e">
        <f>IF(A917="NA","",VLOOKUP(A917,Nutrients!A$2:L$9999,8,FALSE))</f>
        <v>#N/A</v>
      </c>
      <c r="N917" s="3" t="e">
        <f>IF(A917="NA","",VLOOKUP(A917,Nutrients!A$2:L$9999,9,FALSE))</f>
        <v>#N/A</v>
      </c>
      <c r="O917" s="3" t="e">
        <f>IF(A917="NA","",VLOOKUP(A917,Nutrients!A$2:L$9999,10,FALSE))</f>
        <v>#N/A</v>
      </c>
      <c r="P917" s="3" t="e">
        <f>IF(A917="NA","",VLOOKUP(A917,Nutrients!A$2:L$9999,11,FALSE))</f>
        <v>#N/A</v>
      </c>
      <c r="Q917" s="21" t="e">
        <f>IF(A917="NA","",VLOOKUP(A917,Nutrients!A$2:L$9999,12,FALSE))</f>
        <v>#N/A</v>
      </c>
      <c r="R917" s="26">
        <f>IF(A917="NA","",VLOOKUP(A917,Chla!A$2:O$9999,15,FALSE))</f>
        <v>9.6535720000000005</v>
      </c>
      <c r="S917" s="3">
        <f>IF(A917="NA","",VLOOKUP(A917,TSS!A$2:L$9999,12,FALSE))</f>
        <v>16</v>
      </c>
      <c r="T917" s="21" t="e">
        <f>IF(A917="NA","",VLOOKUP(A917,PCN!A$2:Q$9999,11,FALSE))</f>
        <v>#N/A</v>
      </c>
      <c r="U917" s="21" t="e">
        <f>IF(A917="NA","",VLOOKUP(A917,PCN!A$2:Q$9999,12,FALSE))</f>
        <v>#N/A</v>
      </c>
      <c r="V917" s="21" t="e">
        <f>IF(A917="NA","",VLOOKUP(A917,PCN!A$2:Q$9999,14,FALSE))</f>
        <v>#N/A</v>
      </c>
      <c r="W917" s="21" t="e">
        <f>IF(A917="NA","",VLOOKUP(A917,PCN!A$2:Q$9999,15,FALSE))</f>
        <v>#N/A</v>
      </c>
      <c r="X917" s="21" t="e">
        <f>IF(A917="NA","",VLOOKUP(A917,TN_DOC!A$2:I$9999,8,FALSE))</f>
        <v>#N/A</v>
      </c>
      <c r="Y917" s="21" t="e">
        <f>IF(A917="NA","",VLOOKUP(A917,TN_DOC!A$2:I$9999,9,FALSE))</f>
        <v>#N/A</v>
      </c>
      <c r="Z917" s="3"/>
    </row>
    <row r="918" spans="1:26" x14ac:dyDescent="0.2">
      <c r="A918" s="3">
        <v>14418</v>
      </c>
      <c r="B918" s="10" t="str">
        <f>IF(A918="NA","",VLOOKUP(A918,'QAQC ID Reference Page'!A$2:G$10999,2,FALSE))</f>
        <v>OBS1222</v>
      </c>
      <c r="C918" s="20">
        <f>IF(A918="NA","",VLOOKUP(A918,'QAQC ID Reference Page'!A$2:G$10999,3,FALSE))</f>
        <v>44902</v>
      </c>
      <c r="D918" s="12">
        <f>IF(A918="NA","",VLOOKUP(A918,'QAQC ID Reference Page'!A$2:G$10999,4,FALSE))</f>
        <v>0.49722222222222223</v>
      </c>
      <c r="E918" s="3">
        <f>IF(A918="NA","",VLOOKUP(A918,'QAQC ID Reference Page'!A$2:G$10999,5,FALSE))</f>
        <v>1017</v>
      </c>
      <c r="F918" s="3" t="str">
        <f>IF(A918="NA","",VLOOKUP(A918,'QAQC ID Reference Page'!A$2:G$10999,6,FALSE))</f>
        <v>I7C</v>
      </c>
      <c r="G918" s="3" t="str">
        <f>IF(A918="NA","",VLOOKUP(A918,'QAQC ID Reference Page'!A$2:G$10999,7,FALSE))</f>
        <v>S</v>
      </c>
      <c r="H918" s="21">
        <f>IF(A918="NA","",VLOOKUP(A918,'Water Data'!G$2:O$9999,2,FALSE))</f>
        <v>7.99</v>
      </c>
      <c r="I918" s="21">
        <f>IF(A918="NA","",VLOOKUP(A918,'Water Data'!G$2:O$9999,3,FALSE))</f>
        <v>17.399999999999999</v>
      </c>
      <c r="J918" s="3">
        <f>IF(A918="NA","",VLOOKUP(A918,'Water Data'!G$2:O$9999,4,FALSE))</f>
        <v>3.15</v>
      </c>
      <c r="K918" s="3">
        <f>IF(A918="NA","",VLOOKUP(A918,'Water Data'!G$2:O$9999,6,FALSE))</f>
        <v>7.47</v>
      </c>
      <c r="L918" s="3">
        <f>IF(A918="NA","",VLOOKUP(A918,'Water Data'!G$2:O$9999,9,FALSE))</f>
        <v>0</v>
      </c>
      <c r="M918" s="3" t="e">
        <f>IF(A918="NA","",VLOOKUP(A918,Nutrients!A$2:L$9999,8,FALSE))</f>
        <v>#N/A</v>
      </c>
      <c r="N918" s="3" t="e">
        <f>IF(A918="NA","",VLOOKUP(A918,Nutrients!A$2:L$9999,9,FALSE))</f>
        <v>#N/A</v>
      </c>
      <c r="O918" s="3" t="e">
        <f>IF(A918="NA","",VLOOKUP(A918,Nutrients!A$2:L$9999,10,FALSE))</f>
        <v>#N/A</v>
      </c>
      <c r="P918" s="3" t="e">
        <f>IF(A918="NA","",VLOOKUP(A918,Nutrients!A$2:L$9999,11,FALSE))</f>
        <v>#N/A</v>
      </c>
      <c r="Q918" s="21" t="e">
        <f>IF(A918="NA","",VLOOKUP(A918,Nutrients!A$2:L$9999,12,FALSE))</f>
        <v>#N/A</v>
      </c>
      <c r="R918" s="26">
        <f>IF(A918="NA","",VLOOKUP(A918,Chla!A$2:O$9999,15,FALSE))</f>
        <v>4.9350360000000002</v>
      </c>
      <c r="S918" s="3">
        <f>IF(A918="NA","",VLOOKUP(A918,TSS!A$2:L$9999,12,FALSE))</f>
        <v>16</v>
      </c>
      <c r="T918" s="21" t="e">
        <f>IF(A918="NA","",VLOOKUP(A918,PCN!A$2:Q$9999,11,FALSE))</f>
        <v>#N/A</v>
      </c>
      <c r="U918" s="21" t="e">
        <f>IF(A918="NA","",VLOOKUP(A918,PCN!A$2:Q$9999,12,FALSE))</f>
        <v>#N/A</v>
      </c>
      <c r="V918" s="21" t="e">
        <f>IF(A918="NA","",VLOOKUP(A918,PCN!A$2:Q$9999,14,FALSE))</f>
        <v>#N/A</v>
      </c>
      <c r="W918" s="21" t="e">
        <f>IF(A918="NA","",VLOOKUP(A918,PCN!A$2:Q$9999,15,FALSE))</f>
        <v>#N/A</v>
      </c>
      <c r="X918" s="21" t="e">
        <f>IF(A918="NA","",VLOOKUP(A918,TN_DOC!A$2:I$9999,8,FALSE))</f>
        <v>#N/A</v>
      </c>
      <c r="Y918" s="21" t="e">
        <f>IF(A918="NA","",VLOOKUP(A918,TN_DOC!A$2:I$9999,9,FALSE))</f>
        <v>#N/A</v>
      </c>
      <c r="Z918" s="3"/>
    </row>
    <row r="919" spans="1:26" x14ac:dyDescent="0.2">
      <c r="A919" s="3">
        <v>14419</v>
      </c>
      <c r="B919" s="10" t="str">
        <f>IF(A919="NA","",VLOOKUP(A919,'QAQC ID Reference Page'!A$2:G$10999,2,FALSE))</f>
        <v>OBS1222</v>
      </c>
      <c r="C919" s="20">
        <f>IF(A919="NA","",VLOOKUP(A919,'QAQC ID Reference Page'!A$2:G$10999,3,FALSE))</f>
        <v>44902</v>
      </c>
      <c r="D919" s="12">
        <f>IF(A919="NA","",VLOOKUP(A919,'QAQC ID Reference Page'!A$2:G$10999,4,FALSE))</f>
        <v>0.46805555555555556</v>
      </c>
      <c r="E919" s="3">
        <f>IF(A919="NA","",VLOOKUP(A919,'QAQC ID Reference Page'!A$2:G$10999,5,FALSE))</f>
        <v>1032</v>
      </c>
      <c r="F919" s="3" t="str">
        <f>IF(A919="NA","",VLOOKUP(A919,'QAQC ID Reference Page'!A$2:G$10999,6,FALSE))</f>
        <v>TR</v>
      </c>
      <c r="G919" s="3" t="str">
        <f>IF(A919="NA","",VLOOKUP(A919,'QAQC ID Reference Page'!A$2:G$10999,7,FALSE))</f>
        <v>S</v>
      </c>
      <c r="H919" s="21">
        <f>IF(A919="NA","",VLOOKUP(A919,'Water Data'!G$2:O$9999,2,FALSE))</f>
        <v>8</v>
      </c>
      <c r="I919" s="21">
        <f>IF(A919="NA","",VLOOKUP(A919,'Water Data'!G$2:O$9999,3,FALSE))</f>
        <v>17.2</v>
      </c>
      <c r="J919" s="3">
        <f>IF(A919="NA","",VLOOKUP(A919,'Water Data'!G$2:O$9999,4,FALSE))</f>
        <v>0.16</v>
      </c>
      <c r="K919" s="3">
        <f>IF(A919="NA","",VLOOKUP(A919,'Water Data'!G$2:O$9999,6,FALSE))</f>
        <v>7.36</v>
      </c>
      <c r="L919" s="3">
        <f>IF(A919="NA","",VLOOKUP(A919,'Water Data'!G$2:O$9999,9,FALSE))</f>
        <v>0</v>
      </c>
      <c r="M919" s="3" t="e">
        <f>IF(A919="NA","",VLOOKUP(A919,Nutrients!A$2:L$9999,8,FALSE))</f>
        <v>#N/A</v>
      </c>
      <c r="N919" s="3" t="e">
        <f>IF(A919="NA","",VLOOKUP(A919,Nutrients!A$2:L$9999,9,FALSE))</f>
        <v>#N/A</v>
      </c>
      <c r="O919" s="3" t="e">
        <f>IF(A919="NA","",VLOOKUP(A919,Nutrients!A$2:L$9999,10,FALSE))</f>
        <v>#N/A</v>
      </c>
      <c r="P919" s="3" t="e">
        <f>IF(A919="NA","",VLOOKUP(A919,Nutrients!A$2:L$9999,11,FALSE))</f>
        <v>#N/A</v>
      </c>
      <c r="Q919" s="21" t="e">
        <f>IF(A919="NA","",VLOOKUP(A919,Nutrients!A$2:L$9999,12,FALSE))</f>
        <v>#N/A</v>
      </c>
      <c r="R919" s="26">
        <f>IF(A919="NA","",VLOOKUP(A919,Chla!A$2:O$9999,15,FALSE))</f>
        <v>4.6724839999999999</v>
      </c>
      <c r="S919" s="3">
        <f>IF(A919="NA","",VLOOKUP(A919,TSS!A$2:L$9999,12,FALSE))</f>
        <v>28</v>
      </c>
      <c r="T919" s="21" t="e">
        <f>IF(A919="NA","",VLOOKUP(A919,PCN!A$2:Q$9999,11,FALSE))</f>
        <v>#N/A</v>
      </c>
      <c r="U919" s="21" t="e">
        <f>IF(A919="NA","",VLOOKUP(A919,PCN!A$2:Q$9999,12,FALSE))</f>
        <v>#N/A</v>
      </c>
      <c r="V919" s="21" t="e">
        <f>IF(A919="NA","",VLOOKUP(A919,PCN!A$2:Q$9999,14,FALSE))</f>
        <v>#N/A</v>
      </c>
      <c r="W919" s="21" t="e">
        <f>IF(A919="NA","",VLOOKUP(A919,PCN!A$2:Q$9999,15,FALSE))</f>
        <v>#N/A</v>
      </c>
      <c r="X919" s="21" t="e">
        <f>IF(A919="NA","",VLOOKUP(A919,TN_DOC!A$2:I$9999,8,FALSE))</f>
        <v>#N/A</v>
      </c>
      <c r="Y919" s="21" t="e">
        <f>IF(A919="NA","",VLOOKUP(A919,TN_DOC!A$2:I$9999,9,FALSE))</f>
        <v>#N/A</v>
      </c>
      <c r="Z919" s="3"/>
    </row>
    <row r="920" spans="1:26" x14ac:dyDescent="0.2">
      <c r="A920" s="3">
        <v>14420</v>
      </c>
      <c r="B920" s="10" t="str">
        <f>IF(A920="NA","",VLOOKUP(A920,'QAQC ID Reference Page'!A$2:G$10999,2,FALSE))</f>
        <v>OBS1222</v>
      </c>
      <c r="C920" s="20">
        <f>IF(A920="NA","",VLOOKUP(A920,'QAQC ID Reference Page'!A$2:G$10999,3,FALSE))</f>
        <v>44902</v>
      </c>
      <c r="D920" s="12">
        <f>IF(A920="NA","",VLOOKUP(A920,'QAQC ID Reference Page'!A$2:G$10999,4,FALSE))</f>
        <v>0.45694444444444443</v>
      </c>
      <c r="E920" s="3">
        <f>IF(A920="NA","",VLOOKUP(A920,'QAQC ID Reference Page'!A$2:G$10999,5,FALSE))</f>
        <v>1011</v>
      </c>
      <c r="F920" s="3" t="str">
        <f>IF(A920="NA","",VLOOKUP(A920,'QAQC ID Reference Page'!A$2:G$10999,6,FALSE))</f>
        <v>TR-UP</v>
      </c>
      <c r="G920" s="3" t="str">
        <f>IF(A920="NA","",VLOOKUP(A920,'QAQC ID Reference Page'!A$2:G$10999,7,FALSE))</f>
        <v>S</v>
      </c>
      <c r="H920" s="21">
        <f>IF(A920="NA","",VLOOKUP(A920,'Water Data'!G$2:O$9999,2,FALSE))</f>
        <v>7.7</v>
      </c>
      <c r="I920" s="21">
        <f>IF(A920="NA","",VLOOKUP(A920,'Water Data'!G$2:O$9999,3,FALSE))</f>
        <v>17.3</v>
      </c>
      <c r="J920" s="3">
        <f>IF(A920="NA","",VLOOKUP(A920,'Water Data'!G$2:O$9999,4,FALSE))</f>
        <v>0.01</v>
      </c>
      <c r="K920" s="3">
        <f>IF(A920="NA","",VLOOKUP(A920,'Water Data'!G$2:O$9999,6,FALSE))</f>
        <v>7.26</v>
      </c>
      <c r="L920" s="3">
        <f>IF(A920="NA","",VLOOKUP(A920,'Water Data'!G$2:O$9999,9,FALSE))</f>
        <v>0</v>
      </c>
      <c r="M920" s="3" t="e">
        <f>IF(A920="NA","",VLOOKUP(A920,Nutrients!A$2:L$9999,8,FALSE))</f>
        <v>#N/A</v>
      </c>
      <c r="N920" s="3" t="e">
        <f>IF(A920="NA","",VLOOKUP(A920,Nutrients!A$2:L$9999,9,FALSE))</f>
        <v>#N/A</v>
      </c>
      <c r="O920" s="3" t="e">
        <f>IF(A920="NA","",VLOOKUP(A920,Nutrients!A$2:L$9999,10,FALSE))</f>
        <v>#N/A</v>
      </c>
      <c r="P920" s="3" t="e">
        <f>IF(A920="NA","",VLOOKUP(A920,Nutrients!A$2:L$9999,11,FALSE))</f>
        <v>#N/A</v>
      </c>
      <c r="Q920" s="21" t="e">
        <f>IF(A920="NA","",VLOOKUP(A920,Nutrients!A$2:L$9999,12,FALSE))</f>
        <v>#N/A</v>
      </c>
      <c r="R920" s="26">
        <f>IF(A920="NA","",VLOOKUP(A920,Chla!A$2:O$9999,15,FALSE))</f>
        <v>4.8486039999999999</v>
      </c>
      <c r="S920" s="3">
        <f>IF(A920="NA","",VLOOKUP(A920,TSS!A$2:L$9999,12,FALSE))</f>
        <v>36</v>
      </c>
      <c r="T920" s="21" t="e">
        <f>IF(A920="NA","",VLOOKUP(A920,PCN!A$2:Q$9999,11,FALSE))</f>
        <v>#N/A</v>
      </c>
      <c r="U920" s="21" t="e">
        <f>IF(A920="NA","",VLOOKUP(A920,PCN!A$2:Q$9999,12,FALSE))</f>
        <v>#N/A</v>
      </c>
      <c r="V920" s="21" t="e">
        <f>IF(A920="NA","",VLOOKUP(A920,PCN!A$2:Q$9999,14,FALSE))</f>
        <v>#N/A</v>
      </c>
      <c r="W920" s="21" t="e">
        <f>IF(A920="NA","",VLOOKUP(A920,PCN!A$2:Q$9999,15,FALSE))</f>
        <v>#N/A</v>
      </c>
      <c r="X920" s="21" t="e">
        <f>IF(A920="NA","",VLOOKUP(A920,TN_DOC!A$2:I$9999,8,FALSE))</f>
        <v>#N/A</v>
      </c>
      <c r="Y920" s="21" t="e">
        <f>IF(A920="NA","",VLOOKUP(A920,TN_DOC!A$2:I$9999,9,FALSE))</f>
        <v>#N/A</v>
      </c>
      <c r="Z920" s="3"/>
    </row>
    <row r="921" spans="1:26" x14ac:dyDescent="0.2">
      <c r="A921" s="3">
        <v>14500</v>
      </c>
      <c r="B921" s="10" t="str">
        <f>IF(A921="NA","",VLOOKUP(A921,'QAQC ID Reference Page'!A$2:G$10999,2,FALSE))</f>
        <v>OBS0223</v>
      </c>
      <c r="C921" s="20">
        <f>IF(A921="NA","",VLOOKUP(A921,'QAQC ID Reference Page'!A$2:G$10999,3,FALSE))</f>
        <v>44981</v>
      </c>
      <c r="D921" s="12">
        <f>IF(A921="NA","",VLOOKUP(A921,'QAQC ID Reference Page'!A$2:G$10999,4,FALSE))</f>
        <v>0.33194444444444443</v>
      </c>
      <c r="E921" s="3">
        <f>IF(A921="NA","",VLOOKUP(A921,'QAQC ID Reference Page'!A$2:G$10999,5,FALSE))</f>
        <v>1052</v>
      </c>
      <c r="F921" s="3" t="str">
        <f>IF(A921="NA","",VLOOKUP(A921,'QAQC ID Reference Page'!A$2:G$10999,6,FALSE))</f>
        <v>C7C</v>
      </c>
      <c r="G921" s="3" t="str">
        <f>IF(A921="NA","",VLOOKUP(A921,'QAQC ID Reference Page'!A$2:G$10999,7,FALSE))</f>
        <v>B</v>
      </c>
      <c r="H921" s="21">
        <f>IF(A921="NA","",VLOOKUP(A921,'Water Data'!G$2:O$9999,2,FALSE))</f>
        <v>8.4499999999999993</v>
      </c>
      <c r="I921" s="21">
        <f>IF(A921="NA","",VLOOKUP(A921,'Water Data'!G$2:O$9999,3,FALSE))</f>
        <v>19.2</v>
      </c>
      <c r="J921" s="3">
        <f>IF(A921="NA","",VLOOKUP(A921,'Water Data'!G$2:O$9999,4,FALSE))</f>
        <v>32</v>
      </c>
      <c r="K921" s="3">
        <f>IF(A921="NA","",VLOOKUP(A921,'Water Data'!G$2:O$9999,6,FALSE))</f>
        <v>8.01</v>
      </c>
      <c r="L921" s="3">
        <f>IF(A921="NA","",VLOOKUP(A921,'Water Data'!G$2:O$9999,9,FALSE))</f>
        <v>0</v>
      </c>
      <c r="M921" s="3" t="e">
        <f>IF(A921="NA","",VLOOKUP(A921,Nutrients!A$2:L$9999,8,FALSE))</f>
        <v>#N/A</v>
      </c>
      <c r="N921" s="3" t="e">
        <f>IF(A921="NA","",VLOOKUP(A921,Nutrients!A$2:L$9999,9,FALSE))</f>
        <v>#N/A</v>
      </c>
      <c r="O921" s="3" t="e">
        <f>IF(A921="NA","",VLOOKUP(A921,Nutrients!A$2:L$9999,10,FALSE))</f>
        <v>#N/A</v>
      </c>
      <c r="P921" s="3" t="e">
        <f>IF(A921="NA","",VLOOKUP(A921,Nutrients!A$2:L$9999,11,FALSE))</f>
        <v>#N/A</v>
      </c>
      <c r="Q921" s="21" t="e">
        <f>IF(A921="NA","",VLOOKUP(A921,Nutrients!A$2:L$9999,12,FALSE))</f>
        <v>#N/A</v>
      </c>
      <c r="R921" s="26">
        <f>IF(A921="NA","",VLOOKUP(A921,Chla!A$2:O$9999,15,FALSE))</f>
        <v>7.5244400000000002</v>
      </c>
      <c r="S921" s="3">
        <f>IF(A921="NA","",VLOOKUP(A921,TSS!A$2:L$9999,12,FALSE))</f>
        <v>20</v>
      </c>
      <c r="T921" s="21" t="e">
        <f>IF(A921="NA","",VLOOKUP(A921,PCN!A$2:Q$9999,11,FALSE))</f>
        <v>#N/A</v>
      </c>
      <c r="U921" s="21" t="e">
        <f>IF(A921="NA","",VLOOKUP(A921,PCN!A$2:Q$9999,12,FALSE))</f>
        <v>#N/A</v>
      </c>
      <c r="V921" s="21" t="e">
        <f>IF(A921="NA","",VLOOKUP(A921,PCN!A$2:Q$9999,14,FALSE))</f>
        <v>#N/A</v>
      </c>
      <c r="W921" s="21" t="e">
        <f>IF(A921="NA","",VLOOKUP(A921,PCN!A$2:Q$9999,15,FALSE))</f>
        <v>#N/A</v>
      </c>
      <c r="X921" s="21" t="e">
        <f>IF(A921="NA","",VLOOKUP(A921,TN_DOC!A$2:I$9999,8,FALSE))</f>
        <v>#N/A</v>
      </c>
      <c r="Y921" s="21" t="e">
        <f>IF(A921="NA","",VLOOKUP(A921,TN_DOC!A$2:I$9999,9,FALSE))</f>
        <v>#N/A</v>
      </c>
      <c r="Z921" s="3"/>
    </row>
    <row r="922" spans="1:26" x14ac:dyDescent="0.2">
      <c r="A922" s="3">
        <v>14501</v>
      </c>
      <c r="B922" s="10" t="str">
        <f>IF(A922="NA","",VLOOKUP(A922,'QAQC ID Reference Page'!A$2:G$10999,2,FALSE))</f>
        <v>OBS0223</v>
      </c>
      <c r="C922" s="20">
        <f>IF(A922="NA","",VLOOKUP(A922,'QAQC ID Reference Page'!A$2:G$10999,3,FALSE))</f>
        <v>44981</v>
      </c>
      <c r="D922" s="12">
        <f>IF(A922="NA","",VLOOKUP(A922,'QAQC ID Reference Page'!A$2:G$10999,4,FALSE))</f>
        <v>0.29791666666666666</v>
      </c>
      <c r="E922" s="3">
        <f>IF(A922="NA","",VLOOKUP(A922,'QAQC ID Reference Page'!A$2:G$10999,5,FALSE))</f>
        <v>1030</v>
      </c>
      <c r="F922" s="3" t="str">
        <f>IF(A922="NA","",VLOOKUP(A922,'QAQC ID Reference Page'!A$2:G$10999,6,FALSE))</f>
        <v>C5-1</v>
      </c>
      <c r="G922" s="3" t="str">
        <f>IF(A922="NA","",VLOOKUP(A922,'QAQC ID Reference Page'!A$2:G$10999,7,FALSE))</f>
        <v>S</v>
      </c>
      <c r="H922" s="21">
        <f>IF(A922="NA","",VLOOKUP(A922,'Water Data'!G$2:O$9999,2,FALSE))</f>
        <v>10.01</v>
      </c>
      <c r="I922" s="21">
        <f>IF(A922="NA","",VLOOKUP(A922,'Water Data'!G$2:O$9999,3,FALSE))</f>
        <v>18</v>
      </c>
      <c r="J922" s="3">
        <f>IF(A922="NA","",VLOOKUP(A922,'Water Data'!G$2:O$9999,4,FALSE))</f>
        <v>0.17</v>
      </c>
      <c r="K922" s="3">
        <f>IF(A922="NA","",VLOOKUP(A922,'Water Data'!G$2:O$9999,6,FALSE))</f>
        <v>7.47</v>
      </c>
      <c r="L922" s="3">
        <f>IF(A922="NA","",VLOOKUP(A922,'Water Data'!G$2:O$9999,9,FALSE))</f>
        <v>0</v>
      </c>
      <c r="M922" s="3" t="e">
        <f>IF(A922="NA","",VLOOKUP(A922,Nutrients!A$2:L$9999,8,FALSE))</f>
        <v>#N/A</v>
      </c>
      <c r="N922" s="3" t="e">
        <f>IF(A922="NA","",VLOOKUP(A922,Nutrients!A$2:L$9999,9,FALSE))</f>
        <v>#N/A</v>
      </c>
      <c r="O922" s="3" t="e">
        <f>IF(A922="NA","",VLOOKUP(A922,Nutrients!A$2:L$9999,10,FALSE))</f>
        <v>#N/A</v>
      </c>
      <c r="P922" s="3" t="e">
        <f>IF(A922="NA","",VLOOKUP(A922,Nutrients!A$2:L$9999,11,FALSE))</f>
        <v>#N/A</v>
      </c>
      <c r="Q922" s="21" t="e">
        <f>IF(A922="NA","",VLOOKUP(A922,Nutrients!A$2:L$9999,12,FALSE))</f>
        <v>#N/A</v>
      </c>
      <c r="R922" s="26">
        <f>IF(A922="NA","",VLOOKUP(A922,Chla!A$2:O$9999,15,FALSE))</f>
        <v>11.382947999999999</v>
      </c>
      <c r="S922" s="3">
        <f>IF(A922="NA","",VLOOKUP(A922,TSS!A$2:L$9999,12,FALSE))</f>
        <v>16</v>
      </c>
      <c r="T922" s="21" t="e">
        <f>IF(A922="NA","",VLOOKUP(A922,PCN!A$2:Q$9999,11,FALSE))</f>
        <v>#N/A</v>
      </c>
      <c r="U922" s="21" t="e">
        <f>IF(A922="NA","",VLOOKUP(A922,PCN!A$2:Q$9999,12,FALSE))</f>
        <v>#N/A</v>
      </c>
      <c r="V922" s="21" t="e">
        <f>IF(A922="NA","",VLOOKUP(A922,PCN!A$2:Q$9999,14,FALSE))</f>
        <v>#N/A</v>
      </c>
      <c r="W922" s="21" t="e">
        <f>IF(A922="NA","",VLOOKUP(A922,PCN!A$2:Q$9999,15,FALSE))</f>
        <v>#N/A</v>
      </c>
      <c r="X922" s="21" t="e">
        <f>IF(A922="NA","",VLOOKUP(A922,TN_DOC!A$2:I$9999,8,FALSE))</f>
        <v>#N/A</v>
      </c>
      <c r="Y922" s="21" t="e">
        <f>IF(A922="NA","",VLOOKUP(A922,TN_DOC!A$2:I$9999,9,FALSE))</f>
        <v>#N/A</v>
      </c>
      <c r="Z922" s="3"/>
    </row>
    <row r="923" spans="1:26" x14ac:dyDescent="0.2">
      <c r="A923" s="3">
        <v>14502</v>
      </c>
      <c r="B923" s="10" t="str">
        <f>IF(A923="NA","",VLOOKUP(A923,'QAQC ID Reference Page'!A$2:G$10999,2,FALSE))</f>
        <v>OBS0223</v>
      </c>
      <c r="C923" s="20">
        <f>IF(A923="NA","",VLOOKUP(A923,'QAQC ID Reference Page'!A$2:G$10999,3,FALSE))</f>
        <v>44981</v>
      </c>
      <c r="D923" s="12">
        <f>IF(A923="NA","",VLOOKUP(A923,'QAQC ID Reference Page'!A$2:G$10999,4,FALSE))</f>
        <v>0.35208333333333336</v>
      </c>
      <c r="E923" s="3">
        <f>IF(A923="NA","",VLOOKUP(A923,'QAQC ID Reference Page'!A$2:G$10999,5,FALSE))</f>
        <v>1034</v>
      </c>
      <c r="F923" s="3" t="str">
        <f>IF(A923="NA","",VLOOKUP(A923,'QAQC ID Reference Page'!A$2:G$10999,6,FALSE))</f>
        <v>C9</v>
      </c>
      <c r="G923" s="3" t="str">
        <f>IF(A923="NA","",VLOOKUP(A923,'QAQC ID Reference Page'!A$2:G$10999,7,FALSE))</f>
        <v>S</v>
      </c>
      <c r="H923" s="21">
        <f>IF(A923="NA","",VLOOKUP(A923,'Water Data'!G$2:O$9999,2,FALSE))</f>
        <v>9.6999999999999993</v>
      </c>
      <c r="I923" s="21">
        <f>IF(A923="NA","",VLOOKUP(A923,'Water Data'!G$2:O$9999,3,FALSE))</f>
        <v>18</v>
      </c>
      <c r="J923" s="3">
        <f>IF(A923="NA","",VLOOKUP(A923,'Water Data'!G$2:O$9999,4,FALSE))</f>
        <v>1.1499999999999999</v>
      </c>
      <c r="K923" s="3">
        <f>IF(A923="NA","",VLOOKUP(A923,'Water Data'!G$2:O$9999,6,FALSE))</f>
        <v>7.6</v>
      </c>
      <c r="L923" s="3">
        <f>IF(A923="NA","",VLOOKUP(A923,'Water Data'!G$2:O$9999,9,FALSE))</f>
        <v>0</v>
      </c>
      <c r="M923" s="3" t="e">
        <f>IF(A923="NA","",VLOOKUP(A923,Nutrients!A$2:L$9999,8,FALSE))</f>
        <v>#N/A</v>
      </c>
      <c r="N923" s="3" t="e">
        <f>IF(A923="NA","",VLOOKUP(A923,Nutrients!A$2:L$9999,9,FALSE))</f>
        <v>#N/A</v>
      </c>
      <c r="O923" s="3" t="e">
        <f>IF(A923="NA","",VLOOKUP(A923,Nutrients!A$2:L$9999,10,FALSE))</f>
        <v>#N/A</v>
      </c>
      <c r="P923" s="3" t="e">
        <f>IF(A923="NA","",VLOOKUP(A923,Nutrients!A$2:L$9999,11,FALSE))</f>
        <v>#N/A</v>
      </c>
      <c r="Q923" s="21" t="e">
        <f>IF(A923="NA","",VLOOKUP(A923,Nutrients!A$2:L$9999,12,FALSE))</f>
        <v>#N/A</v>
      </c>
      <c r="R923" s="26">
        <f>IF(A923="NA","",VLOOKUP(A923,Chla!A$2:O$9999,15,FALSE))</f>
        <v>10.928144</v>
      </c>
      <c r="S923" s="3">
        <f>IF(A923="NA","",VLOOKUP(A923,TSS!A$2:L$9999,12,FALSE))</f>
        <v>16</v>
      </c>
      <c r="T923" s="21" t="e">
        <f>IF(A923="NA","",VLOOKUP(A923,PCN!A$2:Q$9999,11,FALSE))</f>
        <v>#N/A</v>
      </c>
      <c r="U923" s="21" t="e">
        <f>IF(A923="NA","",VLOOKUP(A923,PCN!A$2:Q$9999,12,FALSE))</f>
        <v>#N/A</v>
      </c>
      <c r="V923" s="21" t="e">
        <f>IF(A923="NA","",VLOOKUP(A923,PCN!A$2:Q$9999,14,FALSE))</f>
        <v>#N/A</v>
      </c>
      <c r="W923" s="21" t="e">
        <f>IF(A923="NA","",VLOOKUP(A923,PCN!A$2:Q$9999,15,FALSE))</f>
        <v>#N/A</v>
      </c>
      <c r="X923" s="21" t="e">
        <f>IF(A923="NA","",VLOOKUP(A923,TN_DOC!A$2:I$9999,8,FALSE))</f>
        <v>#N/A</v>
      </c>
      <c r="Y923" s="21" t="e">
        <f>IF(A923="NA","",VLOOKUP(A923,TN_DOC!A$2:I$9999,9,FALSE))</f>
        <v>#N/A</v>
      </c>
      <c r="Z923" s="3"/>
    </row>
    <row r="924" spans="1:26" x14ac:dyDescent="0.2">
      <c r="A924" s="3">
        <v>14503</v>
      </c>
      <c r="B924" s="10" t="str">
        <f>IF(A924="NA","",VLOOKUP(A924,'QAQC ID Reference Page'!A$2:G$10999,2,FALSE))</f>
        <v>OBS0223</v>
      </c>
      <c r="C924" s="20">
        <f>IF(A924="NA","",VLOOKUP(A924,'QAQC ID Reference Page'!A$2:G$10999,3,FALSE))</f>
        <v>44981</v>
      </c>
      <c r="D924" s="12">
        <f>IF(A924="NA","",VLOOKUP(A924,'QAQC ID Reference Page'!A$2:G$10999,4,FALSE))</f>
        <v>0.33194444444444443</v>
      </c>
      <c r="E924" s="3">
        <f>IF(A924="NA","",VLOOKUP(A924,'QAQC ID Reference Page'!A$2:G$10999,5,FALSE))</f>
        <v>1003</v>
      </c>
      <c r="F924" s="3" t="str">
        <f>IF(A924="NA","",VLOOKUP(A924,'QAQC ID Reference Page'!A$2:G$10999,6,FALSE))</f>
        <v>C7C</v>
      </c>
      <c r="G924" s="3" t="str">
        <f>IF(A924="NA","",VLOOKUP(A924,'QAQC ID Reference Page'!A$2:G$10999,7,FALSE))</f>
        <v>S</v>
      </c>
      <c r="H924" s="21">
        <f>IF(A924="NA","",VLOOKUP(A924,'Water Data'!G$2:O$9999,2,FALSE))</f>
        <v>9.5299999999999994</v>
      </c>
      <c r="I924" s="21">
        <f>IF(A924="NA","",VLOOKUP(A924,'Water Data'!G$2:O$9999,3,FALSE))</f>
        <v>17.7</v>
      </c>
      <c r="J924" s="3">
        <f>IF(A924="NA","",VLOOKUP(A924,'Water Data'!G$2:O$9999,4,FALSE))</f>
        <v>1.41</v>
      </c>
      <c r="K924" s="3">
        <f>IF(A924="NA","",VLOOKUP(A924,'Water Data'!G$2:O$9999,6,FALSE))</f>
        <v>7.53</v>
      </c>
      <c r="L924" s="3">
        <f>IF(A924="NA","",VLOOKUP(A924,'Water Data'!G$2:O$9999,9,FALSE))</f>
        <v>0</v>
      </c>
      <c r="M924" s="3" t="e">
        <f>IF(A924="NA","",VLOOKUP(A924,Nutrients!A$2:L$9999,8,FALSE))</f>
        <v>#N/A</v>
      </c>
      <c r="N924" s="3" t="e">
        <f>IF(A924="NA","",VLOOKUP(A924,Nutrients!A$2:L$9999,9,FALSE))</f>
        <v>#N/A</v>
      </c>
      <c r="O924" s="3" t="e">
        <f>IF(A924="NA","",VLOOKUP(A924,Nutrients!A$2:L$9999,10,FALSE))</f>
        <v>#N/A</v>
      </c>
      <c r="P924" s="3" t="e">
        <f>IF(A924="NA","",VLOOKUP(A924,Nutrients!A$2:L$9999,11,FALSE))</f>
        <v>#N/A</v>
      </c>
      <c r="Q924" s="21" t="e">
        <f>IF(A924="NA","",VLOOKUP(A924,Nutrients!A$2:L$9999,12,FALSE))</f>
        <v>#N/A</v>
      </c>
      <c r="R924" s="26">
        <f>IF(A924="NA","",VLOOKUP(A924,Chla!A$2:O$9999,15,FALSE))</f>
        <v>13.876747999999999</v>
      </c>
      <c r="S924" s="3">
        <f>IF(A924="NA","",VLOOKUP(A924,TSS!A$2:L$9999,12,FALSE))</f>
        <v>16</v>
      </c>
      <c r="T924" s="21" t="e">
        <f>IF(A924="NA","",VLOOKUP(A924,PCN!A$2:Q$9999,11,FALSE))</f>
        <v>#N/A</v>
      </c>
      <c r="U924" s="21" t="e">
        <f>IF(A924="NA","",VLOOKUP(A924,PCN!A$2:Q$9999,12,FALSE))</f>
        <v>#N/A</v>
      </c>
      <c r="V924" s="21" t="e">
        <f>IF(A924="NA","",VLOOKUP(A924,PCN!A$2:Q$9999,14,FALSE))</f>
        <v>#N/A</v>
      </c>
      <c r="W924" s="21" t="e">
        <f>IF(A924="NA","",VLOOKUP(A924,PCN!A$2:Q$9999,15,FALSE))</f>
        <v>#N/A</v>
      </c>
      <c r="X924" s="21" t="e">
        <f>IF(A924="NA","",VLOOKUP(A924,TN_DOC!A$2:I$9999,8,FALSE))</f>
        <v>#N/A</v>
      </c>
      <c r="Y924" s="21" t="e">
        <f>IF(A924="NA","",VLOOKUP(A924,TN_DOC!A$2:I$9999,9,FALSE))</f>
        <v>#N/A</v>
      </c>
      <c r="Z924" s="3"/>
    </row>
    <row r="925" spans="1:26" x14ac:dyDescent="0.2">
      <c r="A925" s="3" t="s">
        <v>369</v>
      </c>
      <c r="B925" s="10" t="str">
        <f>IF(A925="NA","",VLOOKUP(A925,'QAQC ID Reference Page'!A$2:G$10999,2,FALSE))</f>
        <v>OBS0323</v>
      </c>
      <c r="C925" s="20">
        <f>IF(A925="NA","",VLOOKUP(A925,'QAQC ID Reference Page'!A$2:G$10999,3,FALSE))</f>
        <v>44986</v>
      </c>
      <c r="D925" s="12">
        <f>IF(A925="NA","",VLOOKUP(A925,'QAQC ID Reference Page'!A$2:G$10999,4,FALSE))</f>
        <v>0.29236111111111113</v>
      </c>
      <c r="E925" s="3">
        <f>IF(A925="NA","",VLOOKUP(A925,'QAQC ID Reference Page'!A$2:G$10999,5,FALSE))</f>
        <v>1003</v>
      </c>
      <c r="F925" s="3" t="str">
        <f>IF(A925="NA","",VLOOKUP(A925,'QAQC ID Reference Page'!A$2:G$10999,6,FALSE))</f>
        <v>EFR</v>
      </c>
      <c r="G925" s="3" t="str">
        <f>IF(A925="NA","",VLOOKUP(A925,'QAQC ID Reference Page'!A$2:G$10999,7,FALSE))</f>
        <v>S</v>
      </c>
      <c r="H925" s="21">
        <f>IF(A925="NA","",VLOOKUP(A925,'Water Data'!G$2:O$9999,2,FALSE))</f>
        <v>6.81</v>
      </c>
      <c r="I925" s="21">
        <f>IF(A925="NA","",VLOOKUP(A925,'Water Data'!G$2:O$9999,3,FALSE))</f>
        <v>22.8</v>
      </c>
      <c r="J925" s="3">
        <f>IF(A925="NA","",VLOOKUP(A925,'Water Data'!G$2:O$9999,4,FALSE))</f>
        <v>1.8</v>
      </c>
      <c r="K925" s="3">
        <f>IF(A925="NA","",VLOOKUP(A925,'Water Data'!G$2:O$9999,6,FALSE))</f>
        <v>7.22</v>
      </c>
      <c r="L925" s="3">
        <f>IF(A925="NA","",VLOOKUP(A925,'Water Data'!G$2:O$9999,9,FALSE))</f>
        <v>0</v>
      </c>
      <c r="M925" s="3" t="e">
        <f>IF(A925="NA","",VLOOKUP(A925,Nutrients!A$2:L$9999,8,FALSE))</f>
        <v>#N/A</v>
      </c>
      <c r="N925" s="3" t="e">
        <f>IF(A925="NA","",VLOOKUP(A925,Nutrients!A$2:L$9999,9,FALSE))</f>
        <v>#N/A</v>
      </c>
      <c r="O925" s="3" t="e">
        <f>IF(A925="NA","",VLOOKUP(A925,Nutrients!A$2:L$9999,10,FALSE))</f>
        <v>#N/A</v>
      </c>
      <c r="P925" s="3" t="e">
        <f>IF(A925="NA","",VLOOKUP(A925,Nutrients!A$2:L$9999,11,FALSE))</f>
        <v>#N/A</v>
      </c>
      <c r="Q925" s="21" t="e">
        <f>IF(A925="NA","",VLOOKUP(A925,Nutrients!A$2:L$9999,12,FALSE))</f>
        <v>#N/A</v>
      </c>
      <c r="R925" s="26">
        <f>IF(A925="NA","",VLOOKUP(A925,Chla!A$2:O$9999,15,FALSE))</f>
        <v>20.767596000000001</v>
      </c>
      <c r="S925" s="3">
        <f>IF(A925="NA","",VLOOKUP(A925,TSS!A$2:L$9999,12,FALSE))</f>
        <v>20</v>
      </c>
      <c r="T925" s="21" t="e">
        <f>IF(A925="NA","",VLOOKUP(A925,PCN!A$2:Q$9999,11,FALSE))</f>
        <v>#N/A</v>
      </c>
      <c r="U925" s="21" t="e">
        <f>IF(A925="NA","",VLOOKUP(A925,PCN!A$2:Q$9999,12,FALSE))</f>
        <v>#N/A</v>
      </c>
      <c r="V925" s="21" t="e">
        <f>IF(A925="NA","",VLOOKUP(A925,PCN!A$2:Q$9999,14,FALSE))</f>
        <v>#N/A</v>
      </c>
      <c r="W925" s="21" t="e">
        <f>IF(A925="NA","",VLOOKUP(A925,PCN!A$2:Q$9999,15,FALSE))</f>
        <v>#N/A</v>
      </c>
      <c r="X925" s="21" t="e">
        <f>IF(A925="NA","",VLOOKUP(A925,TN_DOC!A$2:I$9999,8,FALSE))</f>
        <v>#N/A</v>
      </c>
      <c r="Y925" s="21" t="e">
        <f>IF(A925="NA","",VLOOKUP(A925,TN_DOC!A$2:I$9999,9,FALSE))</f>
        <v>#N/A</v>
      </c>
      <c r="Z925" s="3"/>
    </row>
    <row r="926" spans="1:26" x14ac:dyDescent="0.2">
      <c r="A926" s="3" t="s">
        <v>371</v>
      </c>
      <c r="B926" s="10" t="str">
        <f>IF(A926="NA","",VLOOKUP(A926,'QAQC ID Reference Page'!A$2:G$10999,2,FALSE))</f>
        <v>OBS0323</v>
      </c>
      <c r="C926" s="20">
        <v>44993</v>
      </c>
      <c r="D926" s="12">
        <f>IF(A926="NA","",VLOOKUP(A926,'QAQC ID Reference Page'!A$2:G$10999,4,FALSE))</f>
        <v>0.31666666666666665</v>
      </c>
      <c r="E926" s="3">
        <f>IF(A926="NA","",VLOOKUP(A926,'QAQC ID Reference Page'!A$2:G$10999,5,FALSE))</f>
        <v>1006</v>
      </c>
      <c r="F926" s="3" t="str">
        <f>IF(A926="NA","",VLOOKUP(A926,'QAQC ID Reference Page'!A$2:G$10999,6,FALSE))</f>
        <v>F7C</v>
      </c>
      <c r="G926" s="3" t="str">
        <f>IF(A926="NA","",VLOOKUP(A926,'QAQC ID Reference Page'!A$2:G$10999,7,FALSE))</f>
        <v>S</v>
      </c>
      <c r="H926" s="21">
        <f>IF(A926="NA","",VLOOKUP(A926,'Water Data'!G$2:O$9999,2,FALSE))</f>
        <v>8.57</v>
      </c>
      <c r="I926" s="21">
        <f>IF(A926="NA","",VLOOKUP(A926,'Water Data'!G$2:O$9999,3,FALSE))</f>
        <v>21.7</v>
      </c>
      <c r="J926" s="3">
        <f>IF(A926="NA","",VLOOKUP(A926,'Water Data'!G$2:O$9999,4,FALSE))</f>
        <v>0.6</v>
      </c>
      <c r="K926" s="3">
        <f>IF(A926="NA","",VLOOKUP(A926,'Water Data'!G$2:O$9999,6,FALSE))</f>
        <v>7.52</v>
      </c>
      <c r="L926" s="3">
        <f>IF(A926="NA","",VLOOKUP(A926,'Water Data'!G$2:O$9999,9,FALSE))</f>
        <v>0</v>
      </c>
      <c r="M926" s="3" t="e">
        <f>IF(A926="NA","",VLOOKUP(A926,Nutrients!A$2:L$9999,8,FALSE))</f>
        <v>#N/A</v>
      </c>
      <c r="N926" s="3" t="e">
        <f>IF(A926="NA","",VLOOKUP(A926,Nutrients!A$2:L$9999,9,FALSE))</f>
        <v>#N/A</v>
      </c>
      <c r="O926" s="3" t="e">
        <f>IF(A926="NA","",VLOOKUP(A926,Nutrients!A$2:L$9999,10,FALSE))</f>
        <v>#N/A</v>
      </c>
      <c r="P926" s="3" t="e">
        <f>IF(A926="NA","",VLOOKUP(A926,Nutrients!A$2:L$9999,11,FALSE))</f>
        <v>#N/A</v>
      </c>
      <c r="Q926" s="21" t="e">
        <f>IF(A926="NA","",VLOOKUP(A926,Nutrients!A$2:L$9999,12,FALSE))</f>
        <v>#N/A</v>
      </c>
      <c r="R926" s="26">
        <f>IF(A926="NA","",VLOOKUP(A926,Chla!A$2:O$9999,15,FALSE))</f>
        <v>9.6844479999999997E-2</v>
      </c>
      <c r="S926" s="3">
        <f>IF(A926="NA","",VLOOKUP(A926,TSS!A$2:L$9999,12,FALSE))</f>
        <v>0</v>
      </c>
      <c r="T926" s="21" t="e">
        <f>IF(A926="NA","",VLOOKUP(A926,PCN!A$2:Q$9999,11,FALSE))</f>
        <v>#N/A</v>
      </c>
      <c r="U926" s="21" t="e">
        <f>IF(A926="NA","",VLOOKUP(A926,PCN!A$2:Q$9999,12,FALSE))</f>
        <v>#N/A</v>
      </c>
      <c r="V926" s="21" t="e">
        <f>IF(A926="NA","",VLOOKUP(A926,PCN!A$2:Q$9999,14,FALSE))</f>
        <v>#N/A</v>
      </c>
      <c r="W926" s="21" t="e">
        <f>IF(A926="NA","",VLOOKUP(A926,PCN!A$2:Q$9999,15,FALSE))</f>
        <v>#N/A</v>
      </c>
      <c r="X926" s="21" t="e">
        <f>IF(A926="NA","",VLOOKUP(A926,TN_DOC!A$2:I$9999,8,FALSE))</f>
        <v>#N/A</v>
      </c>
      <c r="Y926" s="21" t="e">
        <f>IF(A926="NA","",VLOOKUP(A926,TN_DOC!A$2:I$9999,9,FALSE))</f>
        <v>#N/A</v>
      </c>
      <c r="Z926" s="3"/>
    </row>
    <row r="927" spans="1:26" x14ac:dyDescent="0.2">
      <c r="A927" s="3" t="s">
        <v>373</v>
      </c>
      <c r="B927" s="10" t="str">
        <f>IF(A927="NA","",VLOOKUP(A927,'QAQC ID Reference Page'!A$2:G$10999,2,FALSE))</f>
        <v>OBS0323</v>
      </c>
      <c r="C927" s="20">
        <v>44993</v>
      </c>
      <c r="D927" s="12">
        <f>IF(A927="NA","",VLOOKUP(A927,'QAQC ID Reference Page'!A$2:G$10999,4,FALSE))</f>
        <v>0.36319444444444443</v>
      </c>
      <c r="E927" s="3">
        <f>IF(A927="NA","",VLOOKUP(A927,'QAQC ID Reference Page'!A$2:G$10999,5,FALSE))</f>
        <v>1024</v>
      </c>
      <c r="F927" s="3" t="str">
        <f>IF(A927="NA","",VLOOKUP(A927,'QAQC ID Reference Page'!A$2:G$10999,6,FALSE))</f>
        <v>EFR</v>
      </c>
      <c r="G927" s="3" t="str">
        <f>IF(A927="NA","",VLOOKUP(A927,'QAQC ID Reference Page'!A$2:G$10999,7,FALSE))</f>
        <v>S</v>
      </c>
      <c r="H927" s="21">
        <f>IF(A927="NA","",VLOOKUP(A927,'Water Data'!G$2:O$9999,2,FALSE))</f>
        <v>7.71</v>
      </c>
      <c r="I927" s="21">
        <f>IF(A927="NA","",VLOOKUP(A927,'Water Data'!G$2:O$9999,3,FALSE))</f>
        <v>23.6</v>
      </c>
      <c r="J927" s="3">
        <f>IF(A927="NA","",VLOOKUP(A927,'Water Data'!G$2:O$9999,4,FALSE))</f>
        <v>1.91</v>
      </c>
      <c r="K927" s="3">
        <f>IF(A927="NA","",VLOOKUP(A927,'Water Data'!G$2:O$9999,6,FALSE))</f>
        <v>7.34</v>
      </c>
      <c r="L927" s="3">
        <f>IF(A927="NA","",VLOOKUP(A927,'Water Data'!G$2:O$9999,9,FALSE))</f>
        <v>0</v>
      </c>
      <c r="M927" s="3" t="e">
        <f>IF(A927="NA","",VLOOKUP(A927,Nutrients!A$2:L$9999,8,FALSE))</f>
        <v>#N/A</v>
      </c>
      <c r="N927" s="3" t="e">
        <f>IF(A927="NA","",VLOOKUP(A927,Nutrients!A$2:L$9999,9,FALSE))</f>
        <v>#N/A</v>
      </c>
      <c r="O927" s="3" t="e">
        <f>IF(A927="NA","",VLOOKUP(A927,Nutrients!A$2:L$9999,10,FALSE))</f>
        <v>#N/A</v>
      </c>
      <c r="P927" s="3" t="e">
        <f>IF(A927="NA","",VLOOKUP(A927,Nutrients!A$2:L$9999,11,FALSE))</f>
        <v>#N/A</v>
      </c>
      <c r="Q927" s="21" t="e">
        <f>IF(A927="NA","",VLOOKUP(A927,Nutrients!A$2:L$9999,12,FALSE))</f>
        <v>#N/A</v>
      </c>
      <c r="R927" s="26">
        <f>IF(A927="NA","",VLOOKUP(A927,Chla!A$2:O$9999,15,FALSE))</f>
        <v>23.753012000000002</v>
      </c>
      <c r="S927" s="3">
        <f>IF(A927="NA","",VLOOKUP(A927,TSS!A$2:L$9999,12,FALSE))</f>
        <v>16</v>
      </c>
      <c r="T927" s="21" t="e">
        <f>IF(A927="NA","",VLOOKUP(A927,PCN!A$2:Q$9999,11,FALSE))</f>
        <v>#N/A</v>
      </c>
      <c r="U927" s="21" t="e">
        <f>IF(A927="NA","",VLOOKUP(A927,PCN!A$2:Q$9999,12,FALSE))</f>
        <v>#N/A</v>
      </c>
      <c r="V927" s="21" t="e">
        <f>IF(A927="NA","",VLOOKUP(A927,PCN!A$2:Q$9999,14,FALSE))</f>
        <v>#N/A</v>
      </c>
      <c r="W927" s="21" t="e">
        <f>IF(A927="NA","",VLOOKUP(A927,PCN!A$2:Q$9999,15,FALSE))</f>
        <v>#N/A</v>
      </c>
      <c r="X927" s="21" t="e">
        <f>IF(A927="NA","",VLOOKUP(A927,TN_DOC!A$2:I$9999,8,FALSE))</f>
        <v>#N/A</v>
      </c>
      <c r="Y927" s="21" t="e">
        <f>IF(A927="NA","",VLOOKUP(A927,TN_DOC!A$2:I$9999,9,FALSE))</f>
        <v>#N/A</v>
      </c>
      <c r="Z927" s="3"/>
    </row>
    <row r="928" spans="1:26" x14ac:dyDescent="0.2">
      <c r="A928" s="3" t="s">
        <v>374</v>
      </c>
      <c r="B928" s="10" t="str">
        <f>IF(A928="NA","",VLOOKUP(A928,'QAQC ID Reference Page'!A$2:G$10999,2,FALSE))</f>
        <v>OBS0323</v>
      </c>
      <c r="C928" s="20">
        <v>44993</v>
      </c>
      <c r="D928" s="12">
        <f>IF(A928="NA","",VLOOKUP(A928,'QAQC ID Reference Page'!A$2:G$10999,4,FALSE))</f>
        <v>0.31666666666666665</v>
      </c>
      <c r="E928" s="3">
        <f>IF(A928="NA","",VLOOKUP(A928,'QAQC ID Reference Page'!A$2:G$10999,5,FALSE))</f>
        <v>1021</v>
      </c>
      <c r="F928" s="3" t="str">
        <f>IF(A928="NA","",VLOOKUP(A928,'QAQC ID Reference Page'!A$2:G$10999,6,FALSE))</f>
        <v>F7C</v>
      </c>
      <c r="G928" s="3" t="str">
        <f>IF(A928="NA","",VLOOKUP(A928,'QAQC ID Reference Page'!A$2:G$10999,7,FALSE))</f>
        <v>B</v>
      </c>
      <c r="H928" s="21">
        <f>IF(A928="NA","",VLOOKUP(A928,'Water Data'!G$2:O$9999,2,FALSE))</f>
        <v>6.05</v>
      </c>
      <c r="I928" s="21">
        <f>IF(A928="NA","",VLOOKUP(A928,'Water Data'!G$2:O$9999,3,FALSE))</f>
        <v>21.4</v>
      </c>
      <c r="J928" s="3">
        <f>IF(A928="NA","",VLOOKUP(A928,'Water Data'!G$2:O$9999,4,FALSE))</f>
        <v>23.82</v>
      </c>
      <c r="K928" s="3">
        <f>IF(A928="NA","",VLOOKUP(A928,'Water Data'!G$2:O$9999,6,FALSE))</f>
        <v>7.91</v>
      </c>
      <c r="L928" s="3">
        <f>IF(A928="NA","",VLOOKUP(A928,'Water Data'!G$2:O$9999,9,FALSE))</f>
        <v>0</v>
      </c>
      <c r="M928" s="3" t="e">
        <f>IF(A928="NA","",VLOOKUP(A928,Nutrients!A$2:L$9999,8,FALSE))</f>
        <v>#N/A</v>
      </c>
      <c r="N928" s="3" t="e">
        <f>IF(A928="NA","",VLOOKUP(A928,Nutrients!A$2:L$9999,9,FALSE))</f>
        <v>#N/A</v>
      </c>
      <c r="O928" s="3" t="e">
        <f>IF(A928="NA","",VLOOKUP(A928,Nutrients!A$2:L$9999,10,FALSE))</f>
        <v>#N/A</v>
      </c>
      <c r="P928" s="3" t="e">
        <f>IF(A928="NA","",VLOOKUP(A928,Nutrients!A$2:L$9999,11,FALSE))</f>
        <v>#N/A</v>
      </c>
      <c r="Q928" s="21" t="e">
        <f>IF(A928="NA","",VLOOKUP(A928,Nutrients!A$2:L$9999,12,FALSE))</f>
        <v>#N/A</v>
      </c>
      <c r="R928" s="26">
        <f>IF(A928="NA","",VLOOKUP(A928,Chla!A$2:O$9999,15,FALSE))</f>
        <v>5.9748079999999995</v>
      </c>
      <c r="S928" s="3">
        <f>IF(A928="NA","",VLOOKUP(A928,TSS!A$2:L$9999,12,FALSE))</f>
        <v>32</v>
      </c>
      <c r="T928" s="21" t="e">
        <f>IF(A928="NA","",VLOOKUP(A928,PCN!A$2:Q$9999,11,FALSE))</f>
        <v>#N/A</v>
      </c>
      <c r="U928" s="21" t="e">
        <f>IF(A928="NA","",VLOOKUP(A928,PCN!A$2:Q$9999,12,FALSE))</f>
        <v>#N/A</v>
      </c>
      <c r="V928" s="21" t="e">
        <f>IF(A928="NA","",VLOOKUP(A928,PCN!A$2:Q$9999,14,FALSE))</f>
        <v>#N/A</v>
      </c>
      <c r="W928" s="21" t="e">
        <f>IF(A928="NA","",VLOOKUP(A928,PCN!A$2:Q$9999,15,FALSE))</f>
        <v>#N/A</v>
      </c>
      <c r="X928" s="21" t="e">
        <f>IF(A928="NA","",VLOOKUP(A928,TN_DOC!A$2:I$9999,8,FALSE))</f>
        <v>#N/A</v>
      </c>
      <c r="Y928" s="21" t="e">
        <f>IF(A928="NA","",VLOOKUP(A928,TN_DOC!A$2:I$9999,9,FALSE))</f>
        <v>#N/A</v>
      </c>
      <c r="Z928" s="3"/>
    </row>
    <row r="929" spans="1:26" x14ac:dyDescent="0.2">
      <c r="A929" s="3" t="s">
        <v>375</v>
      </c>
      <c r="B929" s="10" t="str">
        <f>IF(A929="NA","",VLOOKUP(A929,'QAQC ID Reference Page'!A$2:G$10999,2,FALSE))</f>
        <v>OBS0323</v>
      </c>
      <c r="C929" s="20">
        <v>44993</v>
      </c>
      <c r="D929" s="12">
        <f>IF(A929="NA","",VLOOKUP(A929,'QAQC ID Reference Page'!A$2:G$10999,4,FALSE))</f>
        <v>0.38750000000000001</v>
      </c>
      <c r="E929" s="3">
        <f>IF(A929="NA","",VLOOKUP(A929,'QAQC ID Reference Page'!A$2:G$10999,5,FALSE))</f>
        <v>1002</v>
      </c>
      <c r="F929" s="3" t="str">
        <f>IF(A929="NA","",VLOOKUP(A929,'QAQC ID Reference Page'!A$2:G$10999,6,FALSE))</f>
        <v>G6</v>
      </c>
      <c r="G929" s="3" t="str">
        <f>IF(A929="NA","",VLOOKUP(A929,'QAQC ID Reference Page'!A$2:G$10999,7,FALSE))</f>
        <v>S</v>
      </c>
      <c r="H929" s="21">
        <f>IF(A929="NA","",VLOOKUP(A929,'Water Data'!G$2:O$9999,2,FALSE))</f>
        <v>9.23</v>
      </c>
      <c r="I929" s="21">
        <f>IF(A929="NA","",VLOOKUP(A929,'Water Data'!G$2:O$9999,3,FALSE))</f>
        <v>22.7</v>
      </c>
      <c r="J929" s="3">
        <f>IF(A929="NA","",VLOOKUP(A929,'Water Data'!G$2:O$9999,4,FALSE))</f>
        <v>1.87</v>
      </c>
      <c r="K929" s="3">
        <f>IF(A929="NA","",VLOOKUP(A929,'Water Data'!G$2:O$9999,6,FALSE))</f>
        <v>8.1199999999999992</v>
      </c>
      <c r="L929" s="3">
        <f>IF(A929="NA","",VLOOKUP(A929,'Water Data'!G$2:O$9999,9,FALSE))</f>
        <v>0</v>
      </c>
      <c r="M929" s="3" t="e">
        <f>IF(A929="NA","",VLOOKUP(A929,Nutrients!A$2:L$9999,8,FALSE))</f>
        <v>#N/A</v>
      </c>
      <c r="N929" s="3" t="e">
        <f>IF(A929="NA","",VLOOKUP(A929,Nutrients!A$2:L$9999,9,FALSE))</f>
        <v>#N/A</v>
      </c>
      <c r="O929" s="3" t="e">
        <f>IF(A929="NA","",VLOOKUP(A929,Nutrients!A$2:L$9999,10,FALSE))</f>
        <v>#N/A</v>
      </c>
      <c r="P929" s="3" t="e">
        <f>IF(A929="NA","",VLOOKUP(A929,Nutrients!A$2:L$9999,11,FALSE))</f>
        <v>#N/A</v>
      </c>
      <c r="Q929" s="21" t="e">
        <f>IF(A929="NA","",VLOOKUP(A929,Nutrients!A$2:L$9999,12,FALSE))</f>
        <v>#N/A</v>
      </c>
      <c r="R929" s="26">
        <f>IF(A929="NA","",VLOOKUP(A929,Chla!A$2:O$9999,15,FALSE))</f>
        <v>31.536923999999999</v>
      </c>
      <c r="S929" s="3">
        <f>IF(A929="NA","",VLOOKUP(A929,TSS!A$2:L$9999,12,FALSE))</f>
        <v>20</v>
      </c>
      <c r="T929" s="21" t="e">
        <f>IF(A929="NA","",VLOOKUP(A929,PCN!A$2:Q$9999,11,FALSE))</f>
        <v>#N/A</v>
      </c>
      <c r="U929" s="21" t="e">
        <f>IF(A929="NA","",VLOOKUP(A929,PCN!A$2:Q$9999,12,FALSE))</f>
        <v>#N/A</v>
      </c>
      <c r="V929" s="21" t="e">
        <f>IF(A929="NA","",VLOOKUP(A929,PCN!A$2:Q$9999,14,FALSE))</f>
        <v>#N/A</v>
      </c>
      <c r="W929" s="21" t="e">
        <f>IF(A929="NA","",VLOOKUP(A929,PCN!A$2:Q$9999,15,FALSE))</f>
        <v>#N/A</v>
      </c>
      <c r="X929" s="21" t="e">
        <f>IF(A929="NA","",VLOOKUP(A929,TN_DOC!A$2:I$9999,8,FALSE))</f>
        <v>#N/A</v>
      </c>
      <c r="Y929" s="21" t="e">
        <f>IF(A929="NA","",VLOOKUP(A929,TN_DOC!A$2:I$9999,9,FALSE))</f>
        <v>#N/A</v>
      </c>
      <c r="Z929" s="3"/>
    </row>
    <row r="930" spans="1:26" x14ac:dyDescent="0.2">
      <c r="A930" s="3">
        <v>14504</v>
      </c>
      <c r="B930" s="10" t="str">
        <f>IF(A930="NA","",VLOOKUP(A930,'QAQC ID Reference Page'!A$2:G$10999,2,FALSE))</f>
        <v>OBS0323</v>
      </c>
      <c r="C930" s="20">
        <v>44993</v>
      </c>
      <c r="D930" s="12">
        <f>IF(A930="NA","",VLOOKUP(A930,'QAQC ID Reference Page'!A$2:G$10999,4,FALSE))</f>
        <v>0.43819444444444444</v>
      </c>
      <c r="E930" s="3">
        <f>IF(A930="NA","",VLOOKUP(A930,'QAQC ID Reference Page'!A$2:G$10999,5,FALSE))</f>
        <v>1044</v>
      </c>
      <c r="F930" s="3" t="str">
        <f>IF(A930="NA","",VLOOKUP(A930,'QAQC ID Reference Page'!A$2:G$10999,6,FALSE))</f>
        <v>I7C</v>
      </c>
      <c r="G930" s="3" t="str">
        <f>IF(A930="NA","",VLOOKUP(A930,'QAQC ID Reference Page'!A$2:G$10999,7,FALSE))</f>
        <v>B</v>
      </c>
      <c r="H930" s="21">
        <f>IF(A930="NA","",VLOOKUP(A930,'Water Data'!G$2:O$9999,2,FALSE))</f>
        <v>5.88</v>
      </c>
      <c r="I930" s="21">
        <f>IF(A930="NA","",VLOOKUP(A930,'Water Data'!G$2:O$9999,3,FALSE))</f>
        <v>21</v>
      </c>
      <c r="J930" s="3">
        <f>IF(A930="NA","",VLOOKUP(A930,'Water Data'!G$2:O$9999,4,FALSE))</f>
        <v>22.89</v>
      </c>
      <c r="K930" s="3">
        <f>IF(A930="NA","",VLOOKUP(A930,'Water Data'!G$2:O$9999,6,FALSE))</f>
        <v>7.86</v>
      </c>
      <c r="L930" s="3">
        <f>IF(A930="NA","",VLOOKUP(A930,'Water Data'!G$2:O$9999,9,FALSE))</f>
        <v>0</v>
      </c>
      <c r="M930" s="3" t="e">
        <f>IF(A930="NA","",VLOOKUP(A930,Nutrients!A$2:L$9999,8,FALSE))</f>
        <v>#N/A</v>
      </c>
      <c r="N930" s="3" t="e">
        <f>IF(A930="NA","",VLOOKUP(A930,Nutrients!A$2:L$9999,9,FALSE))</f>
        <v>#N/A</v>
      </c>
      <c r="O930" s="3" t="e">
        <f>IF(A930="NA","",VLOOKUP(A930,Nutrients!A$2:L$9999,10,FALSE))</f>
        <v>#N/A</v>
      </c>
      <c r="P930" s="3" t="e">
        <f>IF(A930="NA","",VLOOKUP(A930,Nutrients!A$2:L$9999,11,FALSE))</f>
        <v>#N/A</v>
      </c>
      <c r="Q930" s="21" t="e">
        <f>IF(A930="NA","",VLOOKUP(A930,Nutrients!A$2:L$9999,12,FALSE))</f>
        <v>#N/A</v>
      </c>
      <c r="R930" s="26">
        <f>IF(A930="NA","",VLOOKUP(A930,Chla!A$2:O$9999,15,FALSE))</f>
        <v>3.3362639999999999</v>
      </c>
      <c r="S930" s="3">
        <f>IF(A930="NA","",VLOOKUP(A930,TSS!A$2:L$9999,12,FALSE))</f>
        <v>24</v>
      </c>
      <c r="T930" s="21" t="e">
        <f>IF(A930="NA","",VLOOKUP(A930,PCN!A$2:Q$9999,11,FALSE))</f>
        <v>#N/A</v>
      </c>
      <c r="U930" s="21" t="e">
        <f>IF(A930="NA","",VLOOKUP(A930,PCN!A$2:Q$9999,12,FALSE))</f>
        <v>#N/A</v>
      </c>
      <c r="V930" s="21" t="e">
        <f>IF(A930="NA","",VLOOKUP(A930,PCN!A$2:Q$9999,14,FALSE))</f>
        <v>#N/A</v>
      </c>
      <c r="W930" s="21" t="e">
        <f>IF(A930="NA","",VLOOKUP(A930,PCN!A$2:Q$9999,15,FALSE))</f>
        <v>#N/A</v>
      </c>
      <c r="X930" s="21" t="e">
        <f>IF(A930="NA","",VLOOKUP(A930,TN_DOC!A$2:I$9999,8,FALSE))</f>
        <v>#N/A</v>
      </c>
      <c r="Y930" s="21" t="e">
        <f>IF(A930="NA","",VLOOKUP(A930,TN_DOC!A$2:I$9999,9,FALSE))</f>
        <v>#N/A</v>
      </c>
      <c r="Z930" s="3"/>
    </row>
    <row r="931" spans="1:26" x14ac:dyDescent="0.2">
      <c r="A931" s="3">
        <v>14505</v>
      </c>
      <c r="B931" s="10" t="str">
        <f>IF(A931="NA","",VLOOKUP(A931,'QAQC ID Reference Page'!A$2:G$10999,2,FALSE))</f>
        <v>OBS0323</v>
      </c>
      <c r="C931" s="20">
        <v>44993</v>
      </c>
      <c r="D931" s="12">
        <f>IF(A931="NA","",VLOOKUP(A931,'QAQC ID Reference Page'!A$2:G$10999,4,FALSE))</f>
        <v>0.43819444444444444</v>
      </c>
      <c r="E931" s="3">
        <f>IF(A931="NA","",VLOOKUP(A931,'QAQC ID Reference Page'!A$2:G$10999,5,FALSE))</f>
        <v>1013</v>
      </c>
      <c r="F931" s="3" t="str">
        <f>IF(A931="NA","",VLOOKUP(A931,'QAQC ID Reference Page'!A$2:G$10999,6,FALSE))</f>
        <v>I7C</v>
      </c>
      <c r="G931" s="3" t="str">
        <f>IF(A931="NA","",VLOOKUP(A931,'QAQC ID Reference Page'!A$2:G$10999,7,FALSE))</f>
        <v>S</v>
      </c>
      <c r="H931" s="21">
        <f>IF(A931="NA","",VLOOKUP(A931,'Water Data'!G$2:O$9999,2,FALSE))</f>
        <v>8.1</v>
      </c>
      <c r="I931" s="21">
        <f>IF(A931="NA","",VLOOKUP(A931,'Water Data'!G$2:O$9999,3,FALSE))</f>
        <v>20.399999999999999</v>
      </c>
      <c r="J931" s="3">
        <f>IF(A931="NA","",VLOOKUP(A931,'Water Data'!G$2:O$9999,4,FALSE))</f>
        <v>2.0299999999999998</v>
      </c>
      <c r="K931" s="3">
        <f>IF(A931="NA","",VLOOKUP(A931,'Water Data'!G$2:O$9999,6,FALSE))</f>
        <v>7.37</v>
      </c>
      <c r="L931" s="3">
        <f>IF(A931="NA","",VLOOKUP(A931,'Water Data'!G$2:O$9999,9,FALSE))</f>
        <v>0</v>
      </c>
      <c r="M931" s="3" t="e">
        <f>IF(A931="NA","",VLOOKUP(A931,Nutrients!A$2:L$9999,8,FALSE))</f>
        <v>#N/A</v>
      </c>
      <c r="N931" s="3" t="e">
        <f>IF(A931="NA","",VLOOKUP(A931,Nutrients!A$2:L$9999,9,FALSE))</f>
        <v>#N/A</v>
      </c>
      <c r="O931" s="3" t="e">
        <f>IF(A931="NA","",VLOOKUP(A931,Nutrients!A$2:L$9999,10,FALSE))</f>
        <v>#N/A</v>
      </c>
      <c r="P931" s="3" t="e">
        <f>IF(A931="NA","",VLOOKUP(A931,Nutrients!A$2:L$9999,11,FALSE))</f>
        <v>#N/A</v>
      </c>
      <c r="Q931" s="21" t="e">
        <f>IF(A931="NA","",VLOOKUP(A931,Nutrients!A$2:L$9999,12,FALSE))</f>
        <v>#N/A</v>
      </c>
      <c r="R931" s="26">
        <f>IF(A931="NA","",VLOOKUP(A931,Chla!A$2:O$9999,15,FALSE))</f>
        <v>8.3731479999999987</v>
      </c>
      <c r="S931" s="3">
        <f>IF(A931="NA","",VLOOKUP(A931,TSS!A$2:L$9999,12,FALSE))</f>
        <v>8</v>
      </c>
      <c r="T931" s="21" t="e">
        <f>IF(A931="NA","",VLOOKUP(A931,PCN!A$2:Q$9999,11,FALSE))</f>
        <v>#N/A</v>
      </c>
      <c r="U931" s="21" t="e">
        <f>IF(A931="NA","",VLOOKUP(A931,PCN!A$2:Q$9999,12,FALSE))</f>
        <v>#N/A</v>
      </c>
      <c r="V931" s="21" t="e">
        <f>IF(A931="NA","",VLOOKUP(A931,PCN!A$2:Q$9999,14,FALSE))</f>
        <v>#N/A</v>
      </c>
      <c r="W931" s="21" t="e">
        <f>IF(A931="NA","",VLOOKUP(A931,PCN!A$2:Q$9999,15,FALSE))</f>
        <v>#N/A</v>
      </c>
      <c r="X931" s="21" t="e">
        <f>IF(A931="NA","",VLOOKUP(A931,TN_DOC!A$2:I$9999,8,FALSE))</f>
        <v>#N/A</v>
      </c>
      <c r="Y931" s="21" t="e">
        <f>IF(A931="NA","",VLOOKUP(A931,TN_DOC!A$2:I$9999,9,FALSE))</f>
        <v>#N/A</v>
      </c>
      <c r="Z931" s="3"/>
    </row>
    <row r="932" spans="1:26" x14ac:dyDescent="0.2">
      <c r="A932" s="3">
        <v>14506</v>
      </c>
      <c r="B932" s="10" t="str">
        <f>IF(A932="NA","",VLOOKUP(A932,'QAQC ID Reference Page'!A$2:G$10999,2,FALSE))</f>
        <v>OBS0323</v>
      </c>
      <c r="C932" s="20">
        <v>44993</v>
      </c>
      <c r="D932" s="12">
        <f>IF(A932="NA","",VLOOKUP(A932,'QAQC ID Reference Page'!A$2:G$10999,4,FALSE))</f>
        <v>0.46875</v>
      </c>
      <c r="E932" s="3">
        <f>IF(A932="NA","",VLOOKUP(A932,'QAQC ID Reference Page'!A$2:G$10999,5,FALSE))</f>
        <v>1035</v>
      </c>
      <c r="F932" s="3" t="str">
        <f>IF(A932="NA","",VLOOKUP(A932,'QAQC ID Reference Page'!A$2:G$10999,6,FALSE))</f>
        <v>MR</v>
      </c>
      <c r="G932" s="3" t="str">
        <f>IF(A932="NA","",VLOOKUP(A932,'QAQC ID Reference Page'!A$2:G$10999,7,FALSE))</f>
        <v>B</v>
      </c>
      <c r="H932" s="21">
        <f>IF(A932="NA","",VLOOKUP(A932,'Water Data'!G$2:O$9999,2,FALSE))</f>
        <v>6.38</v>
      </c>
      <c r="I932" s="21">
        <f>IF(A932="NA","",VLOOKUP(A932,'Water Data'!G$2:O$9999,3,FALSE))</f>
        <v>20.3</v>
      </c>
      <c r="J932" s="3">
        <f>IF(A932="NA","",VLOOKUP(A932,'Water Data'!G$2:O$9999,4,FALSE))</f>
        <v>16.22</v>
      </c>
      <c r="K932" s="3">
        <f>IF(A932="NA","",VLOOKUP(A932,'Water Data'!G$2:O$9999,6,FALSE))</f>
        <v>7.63</v>
      </c>
      <c r="L932" s="3">
        <f>IF(A932="NA","",VLOOKUP(A932,'Water Data'!G$2:O$9999,9,FALSE))</f>
        <v>0</v>
      </c>
      <c r="M932" s="3" t="e">
        <f>IF(A932="NA","",VLOOKUP(A932,Nutrients!A$2:L$9999,8,FALSE))</f>
        <v>#N/A</v>
      </c>
      <c r="N932" s="3" t="e">
        <f>IF(A932="NA","",VLOOKUP(A932,Nutrients!A$2:L$9999,9,FALSE))</f>
        <v>#N/A</v>
      </c>
      <c r="O932" s="3" t="e">
        <f>IF(A932="NA","",VLOOKUP(A932,Nutrients!A$2:L$9999,10,FALSE))</f>
        <v>#N/A</v>
      </c>
      <c r="P932" s="3" t="e">
        <f>IF(A932="NA","",VLOOKUP(A932,Nutrients!A$2:L$9999,11,FALSE))</f>
        <v>#N/A</v>
      </c>
      <c r="Q932" s="21" t="e">
        <f>IF(A932="NA","",VLOOKUP(A932,Nutrients!A$2:L$9999,12,FALSE))</f>
        <v>#N/A</v>
      </c>
      <c r="R932" s="26">
        <f>IF(A932="NA","",VLOOKUP(A932,Chla!A$2:O$9999,15,FALSE))</f>
        <v>3.9506120000000005</v>
      </c>
      <c r="S932" s="3">
        <f>IF(A932="NA","",VLOOKUP(A932,TSS!A$2:L$9999,12,FALSE))</f>
        <v>32</v>
      </c>
      <c r="T932" s="21" t="e">
        <f>IF(A932="NA","",VLOOKUP(A932,PCN!A$2:Q$9999,11,FALSE))</f>
        <v>#N/A</v>
      </c>
      <c r="U932" s="21" t="e">
        <f>IF(A932="NA","",VLOOKUP(A932,PCN!A$2:Q$9999,12,FALSE))</f>
        <v>#N/A</v>
      </c>
      <c r="V932" s="21" t="e">
        <f>IF(A932="NA","",VLOOKUP(A932,PCN!A$2:Q$9999,14,FALSE))</f>
        <v>#N/A</v>
      </c>
      <c r="W932" s="21" t="e">
        <f>IF(A932="NA","",VLOOKUP(A932,PCN!A$2:Q$9999,15,FALSE))</f>
        <v>#N/A</v>
      </c>
      <c r="X932" s="21" t="e">
        <f>IF(A932="NA","",VLOOKUP(A932,TN_DOC!A$2:I$9999,8,FALSE))</f>
        <v>#N/A</v>
      </c>
      <c r="Y932" s="21" t="e">
        <f>IF(A932="NA","",VLOOKUP(A932,TN_DOC!A$2:I$9999,9,FALSE))</f>
        <v>#N/A</v>
      </c>
      <c r="Z932" s="3"/>
    </row>
    <row r="933" spans="1:26" x14ac:dyDescent="0.2">
      <c r="A933" s="3">
        <v>14507</v>
      </c>
      <c r="B933" s="10" t="str">
        <f>IF(A933="NA","",VLOOKUP(A933,'QAQC ID Reference Page'!A$2:G$10999,2,FALSE))</f>
        <v>OBS0323</v>
      </c>
      <c r="C933" s="20">
        <v>44993</v>
      </c>
      <c r="D933" s="12">
        <f>IF(A933="NA","",VLOOKUP(A933,'QAQC ID Reference Page'!A$2:G$10999,4,FALSE))</f>
        <v>0.40208333333333335</v>
      </c>
      <c r="E933" s="3">
        <f>IF(A933="NA","",VLOOKUP(A933,'QAQC ID Reference Page'!A$2:G$10999,5,FALSE))</f>
        <v>1023</v>
      </c>
      <c r="F933" s="3" t="str">
        <f>IF(A933="NA","",VLOOKUP(A933,'QAQC ID Reference Page'!A$2:G$10999,6,FALSE))</f>
        <v>DR</v>
      </c>
      <c r="G933" s="3" t="str">
        <f>IF(A933="NA","",VLOOKUP(A933,'QAQC ID Reference Page'!A$2:G$10999,7,FALSE))</f>
        <v>S</v>
      </c>
      <c r="H933" s="21">
        <f>IF(A933="NA","",VLOOKUP(A933,'Water Data'!G$2:O$9999,2,FALSE))</f>
        <v>8.3699999999999992</v>
      </c>
      <c r="I933" s="21">
        <f>IF(A933="NA","",VLOOKUP(A933,'Water Data'!G$2:O$9999,3,FALSE))</f>
        <v>23.3</v>
      </c>
      <c r="J933" s="3">
        <f>IF(A933="NA","",VLOOKUP(A933,'Water Data'!G$2:O$9999,4,FALSE))</f>
        <v>1.25</v>
      </c>
      <c r="K933" s="3">
        <f>IF(A933="NA","",VLOOKUP(A933,'Water Data'!G$2:O$9999,6,FALSE))</f>
        <v>7.59</v>
      </c>
      <c r="L933" s="3">
        <f>IF(A933="NA","",VLOOKUP(A933,'Water Data'!G$2:O$9999,9,FALSE))</f>
        <v>0</v>
      </c>
      <c r="M933" s="3" t="e">
        <f>IF(A933="NA","",VLOOKUP(A933,Nutrients!A$2:L$9999,8,FALSE))</f>
        <v>#N/A</v>
      </c>
      <c r="N933" s="3" t="e">
        <f>IF(A933="NA","",VLOOKUP(A933,Nutrients!A$2:L$9999,9,FALSE))</f>
        <v>#N/A</v>
      </c>
      <c r="O933" s="3" t="e">
        <f>IF(A933="NA","",VLOOKUP(A933,Nutrients!A$2:L$9999,10,FALSE))</f>
        <v>#N/A</v>
      </c>
      <c r="P933" s="3" t="e">
        <f>IF(A933="NA","",VLOOKUP(A933,Nutrients!A$2:L$9999,11,FALSE))</f>
        <v>#N/A</v>
      </c>
      <c r="Q933" s="21" t="e">
        <f>IF(A933="NA","",VLOOKUP(A933,Nutrients!A$2:L$9999,12,FALSE))</f>
        <v>#N/A</v>
      </c>
      <c r="R933" s="26">
        <f>IF(A933="NA","",VLOOKUP(A933,Chla!A$2:O$9999,15,FALSE))</f>
        <v>27.902109523809525</v>
      </c>
      <c r="S933" s="3">
        <f>IF(A933="NA","",VLOOKUP(A933,TSS!A$2:L$9999,12,FALSE))</f>
        <v>24</v>
      </c>
      <c r="T933" s="21" t="e">
        <f>IF(A933="NA","",VLOOKUP(A933,PCN!A$2:Q$9999,11,FALSE))</f>
        <v>#N/A</v>
      </c>
      <c r="U933" s="21" t="e">
        <f>IF(A933="NA","",VLOOKUP(A933,PCN!A$2:Q$9999,12,FALSE))</f>
        <v>#N/A</v>
      </c>
      <c r="V933" s="21" t="e">
        <f>IF(A933="NA","",VLOOKUP(A933,PCN!A$2:Q$9999,14,FALSE))</f>
        <v>#N/A</v>
      </c>
      <c r="W933" s="21" t="e">
        <f>IF(A933="NA","",VLOOKUP(A933,PCN!A$2:Q$9999,15,FALSE))</f>
        <v>#N/A</v>
      </c>
      <c r="X933" s="21" t="e">
        <f>IF(A933="NA","",VLOOKUP(A933,TN_DOC!A$2:I$9999,8,FALSE))</f>
        <v>#N/A</v>
      </c>
      <c r="Y933" s="21" t="e">
        <f>IF(A933="NA","",VLOOKUP(A933,TN_DOC!A$2:I$9999,9,FALSE))</f>
        <v>#N/A</v>
      </c>
      <c r="Z933" s="3"/>
    </row>
    <row r="934" spans="1:26" x14ac:dyDescent="0.2">
      <c r="A934" s="3">
        <v>14508</v>
      </c>
      <c r="B934" s="10" t="str">
        <f>IF(A934="NA","",VLOOKUP(A934,'QAQC ID Reference Page'!A$2:G$10999,2,FALSE))</f>
        <v>OBS0323</v>
      </c>
      <c r="C934" s="20">
        <v>44993</v>
      </c>
      <c r="D934" s="12">
        <f>IF(A934="NA","",VLOOKUP(A934,'QAQC ID Reference Page'!A$2:G$10999,4,FALSE))</f>
        <v>0.48125000000000001</v>
      </c>
      <c r="E934" s="3">
        <f>IF(A934="NA","",VLOOKUP(A934,'QAQC ID Reference Page'!A$2:G$10999,5,FALSE))</f>
        <v>1040</v>
      </c>
      <c r="F934" s="3" t="str">
        <f>IF(A934="NA","",VLOOKUP(A934,'QAQC ID Reference Page'!A$2:G$10999,6,FALSE))</f>
        <v>TR</v>
      </c>
      <c r="G934" s="3" t="str">
        <f>IF(A934="NA","",VLOOKUP(A934,'QAQC ID Reference Page'!A$2:G$10999,7,FALSE))</f>
        <v>S</v>
      </c>
      <c r="H934" s="21">
        <f>IF(A934="NA","",VLOOKUP(A934,'Water Data'!G$2:O$9999,2,FALSE))</f>
        <v>8.18</v>
      </c>
      <c r="I934" s="21">
        <f>IF(A934="NA","",VLOOKUP(A934,'Water Data'!G$2:O$9999,3,FALSE))</f>
        <v>19.7</v>
      </c>
      <c r="J934" s="3">
        <f>IF(A934="NA","",VLOOKUP(A934,'Water Data'!G$2:O$9999,4,FALSE))</f>
        <v>0.06</v>
      </c>
      <c r="K934" s="3">
        <f>IF(A934="NA","",VLOOKUP(A934,'Water Data'!G$2:O$9999,6,FALSE))</f>
        <v>7.37</v>
      </c>
      <c r="L934" s="3">
        <f>IF(A934="NA","",VLOOKUP(A934,'Water Data'!G$2:O$9999,9,FALSE))</f>
        <v>0</v>
      </c>
      <c r="M934" s="3" t="e">
        <f>IF(A934="NA","",VLOOKUP(A934,Nutrients!A$2:L$9999,8,FALSE))</f>
        <v>#N/A</v>
      </c>
      <c r="N934" s="3" t="e">
        <f>IF(A934="NA","",VLOOKUP(A934,Nutrients!A$2:L$9999,9,FALSE))</f>
        <v>#N/A</v>
      </c>
      <c r="O934" s="3" t="e">
        <f>IF(A934="NA","",VLOOKUP(A934,Nutrients!A$2:L$9999,10,FALSE))</f>
        <v>#N/A</v>
      </c>
      <c r="P934" s="3" t="e">
        <f>IF(A934="NA","",VLOOKUP(A934,Nutrients!A$2:L$9999,11,FALSE))</f>
        <v>#N/A</v>
      </c>
      <c r="Q934" s="21" t="e">
        <f>IF(A934="NA","",VLOOKUP(A934,Nutrients!A$2:L$9999,12,FALSE))</f>
        <v>#N/A</v>
      </c>
      <c r="R934" s="26">
        <f>IF(A934="NA","",VLOOKUP(A934,Chla!A$2:O$9999,15,FALSE))</f>
        <v>8.5122679999999988</v>
      </c>
      <c r="S934" s="3">
        <f>IF(A934="NA","",VLOOKUP(A934,TSS!A$2:L$9999,12,FALSE))</f>
        <v>0</v>
      </c>
      <c r="T934" s="21" t="e">
        <f>IF(A934="NA","",VLOOKUP(A934,PCN!A$2:Q$9999,11,FALSE))</f>
        <v>#N/A</v>
      </c>
      <c r="U934" s="21" t="e">
        <f>IF(A934="NA","",VLOOKUP(A934,PCN!A$2:Q$9999,12,FALSE))</f>
        <v>#N/A</v>
      </c>
      <c r="V934" s="21" t="e">
        <f>IF(A934="NA","",VLOOKUP(A934,PCN!A$2:Q$9999,14,FALSE))</f>
        <v>#N/A</v>
      </c>
      <c r="W934" s="21" t="e">
        <f>IF(A934="NA","",VLOOKUP(A934,PCN!A$2:Q$9999,15,FALSE))</f>
        <v>#N/A</v>
      </c>
      <c r="X934" s="21" t="e">
        <f>IF(A934="NA","",VLOOKUP(A934,TN_DOC!A$2:I$9999,8,FALSE))</f>
        <v>#N/A</v>
      </c>
      <c r="Y934" s="21" t="e">
        <f>IF(A934="NA","",VLOOKUP(A934,TN_DOC!A$2:I$9999,9,FALSE))</f>
        <v>#N/A</v>
      </c>
      <c r="Z934" s="3"/>
    </row>
    <row r="935" spans="1:26" x14ac:dyDescent="0.2">
      <c r="A935" s="3">
        <v>14509</v>
      </c>
      <c r="B935" s="10" t="str">
        <f>IF(A935="NA","",VLOOKUP(A935,'QAQC ID Reference Page'!A$2:G$10999,2,FALSE))</f>
        <v>OBS0323</v>
      </c>
      <c r="C935" s="20">
        <v>44993</v>
      </c>
      <c r="D935" s="12">
        <f>IF(A935="NA","",VLOOKUP(A935,'QAQC ID Reference Page'!A$2:G$10999,4,FALSE))</f>
        <v>0.46875</v>
      </c>
      <c r="E935" s="3">
        <f>IF(A935="NA","",VLOOKUP(A935,'QAQC ID Reference Page'!A$2:G$10999,5,FALSE))</f>
        <v>1022</v>
      </c>
      <c r="F935" s="3" t="str">
        <f>IF(A935="NA","",VLOOKUP(A935,'QAQC ID Reference Page'!A$2:G$10999,6,FALSE))</f>
        <v>MR</v>
      </c>
      <c r="G935" s="3" t="str">
        <f>IF(A935="NA","",VLOOKUP(A935,'QAQC ID Reference Page'!A$2:G$10999,7,FALSE))</f>
        <v>S</v>
      </c>
      <c r="H935" s="21">
        <f>IF(A935="NA","",VLOOKUP(A935,'Water Data'!G$2:O$9999,2,FALSE))</f>
        <v>8.42</v>
      </c>
      <c r="I935" s="21">
        <f>IF(A935="NA","",VLOOKUP(A935,'Water Data'!G$2:O$9999,3,FALSE))</f>
        <v>19.7</v>
      </c>
      <c r="J935" s="3">
        <f>IF(A935="NA","",VLOOKUP(A935,'Water Data'!G$2:O$9999,4,FALSE))</f>
        <v>0.32</v>
      </c>
      <c r="K935" s="3">
        <f>IF(A935="NA","",VLOOKUP(A935,'Water Data'!G$2:O$9999,6,FALSE))</f>
        <v>7.31</v>
      </c>
      <c r="L935" s="3">
        <f>IF(A935="NA","",VLOOKUP(A935,'Water Data'!G$2:O$9999,9,FALSE))</f>
        <v>0</v>
      </c>
      <c r="M935" s="3" t="e">
        <f>IF(A935="NA","",VLOOKUP(A935,Nutrients!A$2:L$9999,8,FALSE))</f>
        <v>#N/A</v>
      </c>
      <c r="N935" s="3" t="e">
        <f>IF(A935="NA","",VLOOKUP(A935,Nutrients!A$2:L$9999,9,FALSE))</f>
        <v>#N/A</v>
      </c>
      <c r="O935" s="3" t="e">
        <f>IF(A935="NA","",VLOOKUP(A935,Nutrients!A$2:L$9999,10,FALSE))</f>
        <v>#N/A</v>
      </c>
      <c r="P935" s="3" t="e">
        <f>IF(A935="NA","",VLOOKUP(A935,Nutrients!A$2:L$9999,11,FALSE))</f>
        <v>#N/A</v>
      </c>
      <c r="Q935" s="21" t="e">
        <f>IF(A935="NA","",VLOOKUP(A935,Nutrients!A$2:L$9999,12,FALSE))</f>
        <v>#N/A</v>
      </c>
      <c r="R935" s="26">
        <f>IF(A935="NA","",VLOOKUP(A935,Chla!A$2:O$9999,15,FALSE))</f>
        <v>6.3942399999999999</v>
      </c>
      <c r="S935" s="3">
        <f>IF(A935="NA","",VLOOKUP(A935,TSS!A$2:L$9999,12,FALSE))</f>
        <v>20</v>
      </c>
      <c r="T935" s="21" t="e">
        <f>IF(A935="NA","",VLOOKUP(A935,PCN!A$2:Q$9999,11,FALSE))</f>
        <v>#N/A</v>
      </c>
      <c r="U935" s="21" t="e">
        <f>IF(A935="NA","",VLOOKUP(A935,PCN!A$2:Q$9999,12,FALSE))</f>
        <v>#N/A</v>
      </c>
      <c r="V935" s="21" t="e">
        <f>IF(A935="NA","",VLOOKUP(A935,PCN!A$2:Q$9999,14,FALSE))</f>
        <v>#N/A</v>
      </c>
      <c r="W935" s="21" t="e">
        <f>IF(A935="NA","",VLOOKUP(A935,PCN!A$2:Q$9999,15,FALSE))</f>
        <v>#N/A</v>
      </c>
      <c r="X935" s="21" t="e">
        <f>IF(A935="NA","",VLOOKUP(A935,TN_DOC!A$2:I$9999,8,FALSE))</f>
        <v>#N/A</v>
      </c>
      <c r="Y935" s="21" t="e">
        <f>IF(A935="NA","",VLOOKUP(A935,TN_DOC!A$2:I$9999,9,FALSE))</f>
        <v>#N/A</v>
      </c>
      <c r="Z935" s="3"/>
    </row>
    <row r="936" spans="1:26" x14ac:dyDescent="0.2">
      <c r="A936" s="3">
        <v>14510</v>
      </c>
      <c r="B936" s="10" t="str">
        <f>IF(A936="NA","",VLOOKUP(A936,'QAQC ID Reference Page'!A$2:G$10999,2,FALSE))</f>
        <v>OBS0323</v>
      </c>
      <c r="C936" s="20">
        <v>44993</v>
      </c>
      <c r="D936" s="12">
        <f>IF(A936="NA","",VLOOKUP(A936,'QAQC ID Reference Page'!A$2:G$10999,4,FALSE))</f>
        <v>0.54097222222222219</v>
      </c>
      <c r="E936" s="3">
        <f>IF(A936="NA","",VLOOKUP(A936,'QAQC ID Reference Page'!A$2:G$10999,5,FALSE))</f>
        <v>1052</v>
      </c>
      <c r="F936" s="3" t="str">
        <f>IF(A936="NA","",VLOOKUP(A936,'QAQC ID Reference Page'!A$2:G$10999,6,FALSE))</f>
        <v>I9</v>
      </c>
      <c r="G936" s="3" t="str">
        <f>IF(A936="NA","",VLOOKUP(A936,'QAQC ID Reference Page'!A$2:G$10999,7,FALSE))</f>
        <v>S</v>
      </c>
      <c r="H936" s="21">
        <f>IF(A936="NA","",VLOOKUP(A936,'Water Data'!G$2:O$9999,2,FALSE))</f>
        <v>8.35</v>
      </c>
      <c r="I936" s="21">
        <f>IF(A936="NA","",VLOOKUP(A936,'Water Data'!G$2:O$9999,3,FALSE))</f>
        <v>21.6</v>
      </c>
      <c r="J936" s="3">
        <f>IF(A936="NA","",VLOOKUP(A936,'Water Data'!G$2:O$9999,4,FALSE))</f>
        <v>0.09</v>
      </c>
      <c r="K936" s="3">
        <f>IF(A936="NA","",VLOOKUP(A936,'Water Data'!G$2:O$9999,6,FALSE))</f>
        <v>7.37</v>
      </c>
      <c r="L936" s="3">
        <f>IF(A936="NA","",VLOOKUP(A936,'Water Data'!G$2:O$9999,9,FALSE))</f>
        <v>0</v>
      </c>
      <c r="M936" s="3" t="e">
        <f>IF(A936="NA","",VLOOKUP(A936,Nutrients!A$2:L$9999,8,FALSE))</f>
        <v>#N/A</v>
      </c>
      <c r="N936" s="3" t="e">
        <f>IF(A936="NA","",VLOOKUP(A936,Nutrients!A$2:L$9999,9,FALSE))</f>
        <v>#N/A</v>
      </c>
      <c r="O936" s="3" t="e">
        <f>IF(A936="NA","",VLOOKUP(A936,Nutrients!A$2:L$9999,10,FALSE))</f>
        <v>#N/A</v>
      </c>
      <c r="P936" s="3" t="e">
        <f>IF(A936="NA","",VLOOKUP(A936,Nutrients!A$2:L$9999,11,FALSE))</f>
        <v>#N/A</v>
      </c>
      <c r="Q936" s="21" t="e">
        <f>IF(A936="NA","",VLOOKUP(A936,Nutrients!A$2:L$9999,12,FALSE))</f>
        <v>#N/A</v>
      </c>
      <c r="R936" s="26">
        <f>IF(A936="NA","",VLOOKUP(A936,Chla!A$2:O$9999,15,FALSE))</f>
        <v>9.8404919999999994</v>
      </c>
      <c r="S936" s="3">
        <f>IF(A936="NA","",VLOOKUP(A936,TSS!A$2:L$9999,12,FALSE))</f>
        <v>12</v>
      </c>
      <c r="T936" s="21" t="e">
        <f>IF(A936="NA","",VLOOKUP(A936,PCN!A$2:Q$9999,11,FALSE))</f>
        <v>#N/A</v>
      </c>
      <c r="U936" s="21" t="e">
        <f>IF(A936="NA","",VLOOKUP(A936,PCN!A$2:Q$9999,12,FALSE))</f>
        <v>#N/A</v>
      </c>
      <c r="V936" s="21" t="e">
        <f>IF(A936="NA","",VLOOKUP(A936,PCN!A$2:Q$9999,14,FALSE))</f>
        <v>#N/A</v>
      </c>
      <c r="W936" s="21" t="e">
        <f>IF(A936="NA","",VLOOKUP(A936,PCN!A$2:Q$9999,15,FALSE))</f>
        <v>#N/A</v>
      </c>
      <c r="X936" s="21" t="e">
        <f>IF(A936="NA","",VLOOKUP(A936,TN_DOC!A$2:I$9999,8,FALSE))</f>
        <v>#N/A</v>
      </c>
      <c r="Y936" s="21" t="e">
        <f>IF(A936="NA","",VLOOKUP(A936,TN_DOC!A$2:I$9999,9,FALSE))</f>
        <v>#N/A</v>
      </c>
      <c r="Z936" s="3"/>
    </row>
    <row r="937" spans="1:26" x14ac:dyDescent="0.2">
      <c r="A937" s="3">
        <v>14511</v>
      </c>
      <c r="B937" s="10" t="str">
        <f>IF(A937="NA","",VLOOKUP(A937,'QAQC ID Reference Page'!A$2:G$10999,2,FALSE))</f>
        <v>OBS0323</v>
      </c>
      <c r="C937" s="20">
        <v>44993</v>
      </c>
      <c r="D937" s="12">
        <f>IF(A937="NA","",VLOOKUP(A937,'QAQC ID Reference Page'!A$2:G$10999,4,FALSE))</f>
        <v>0.5131944444444444</v>
      </c>
      <c r="E937" s="3">
        <f>IF(A937="NA","",VLOOKUP(A937,'QAQC ID Reference Page'!A$2:G$10999,5,FALSE))</f>
        <v>1034</v>
      </c>
      <c r="F937" s="3" t="str">
        <f>IF(A937="NA","",VLOOKUP(A937,'QAQC ID Reference Page'!A$2:G$10999,6,FALSE))</f>
        <v>AR</v>
      </c>
      <c r="G937" s="3" t="str">
        <f>IF(A937="NA","",VLOOKUP(A937,'QAQC ID Reference Page'!A$2:G$10999,7,FALSE))</f>
        <v>S</v>
      </c>
      <c r="H937" s="21">
        <f>IF(A937="NA","",VLOOKUP(A937,'Water Data'!G$2:O$9999,2,FALSE))</f>
        <v>8.27</v>
      </c>
      <c r="I937" s="21">
        <f>IF(A937="NA","",VLOOKUP(A937,'Water Data'!G$2:O$9999,3,FALSE))</f>
        <v>19.7</v>
      </c>
      <c r="J937" s="3">
        <f>IF(A937="NA","",VLOOKUP(A937,'Water Data'!G$2:O$9999,4,FALSE))</f>
        <v>0.05</v>
      </c>
      <c r="K937" s="3">
        <f>IF(A937="NA","",VLOOKUP(A937,'Water Data'!G$2:O$9999,6,FALSE))</f>
        <v>7.35</v>
      </c>
      <c r="L937" s="3">
        <f>IF(A937="NA","",VLOOKUP(A937,'Water Data'!G$2:O$9999,9,FALSE))</f>
        <v>0</v>
      </c>
      <c r="M937" s="3" t="e">
        <f>IF(A937="NA","",VLOOKUP(A937,Nutrients!A$2:L$9999,8,FALSE))</f>
        <v>#N/A</v>
      </c>
      <c r="N937" s="3" t="e">
        <f>IF(A937="NA","",VLOOKUP(A937,Nutrients!A$2:L$9999,9,FALSE))</f>
        <v>#N/A</v>
      </c>
      <c r="O937" s="3" t="e">
        <f>IF(A937="NA","",VLOOKUP(A937,Nutrients!A$2:L$9999,10,FALSE))</f>
        <v>#N/A</v>
      </c>
      <c r="P937" s="3" t="e">
        <f>IF(A937="NA","",VLOOKUP(A937,Nutrients!A$2:L$9999,11,FALSE))</f>
        <v>#N/A</v>
      </c>
      <c r="Q937" s="21" t="e">
        <f>IF(A937="NA","",VLOOKUP(A937,Nutrients!A$2:L$9999,12,FALSE))</f>
        <v>#N/A</v>
      </c>
      <c r="R937" s="26">
        <f>IF(A937="NA","",VLOOKUP(A937,Chla!A$2:O$9999,15,FALSE))</f>
        <v>9.648536</v>
      </c>
      <c r="S937" s="3">
        <f>IF(A937="NA","",VLOOKUP(A937,TSS!A$2:L$9999,12,FALSE))</f>
        <v>8</v>
      </c>
      <c r="T937" s="21" t="e">
        <f>IF(A937="NA","",VLOOKUP(A937,PCN!A$2:Q$9999,11,FALSE))</f>
        <v>#N/A</v>
      </c>
      <c r="U937" s="21" t="e">
        <f>IF(A937="NA","",VLOOKUP(A937,PCN!A$2:Q$9999,12,FALSE))</f>
        <v>#N/A</v>
      </c>
      <c r="V937" s="21" t="e">
        <f>IF(A937="NA","",VLOOKUP(A937,PCN!A$2:Q$9999,14,FALSE))</f>
        <v>#N/A</v>
      </c>
      <c r="W937" s="21" t="e">
        <f>IF(A937="NA","",VLOOKUP(A937,PCN!A$2:Q$9999,15,FALSE))</f>
        <v>#N/A</v>
      </c>
      <c r="X937" s="21" t="e">
        <f>IF(A937="NA","",VLOOKUP(A937,TN_DOC!A$2:I$9999,8,FALSE))</f>
        <v>#N/A</v>
      </c>
      <c r="Y937" s="21" t="e">
        <f>IF(A937="NA","",VLOOKUP(A937,TN_DOC!A$2:I$9999,9,FALSE))</f>
        <v>#N/A</v>
      </c>
      <c r="Z937" s="3"/>
    </row>
    <row r="938" spans="1:26" x14ac:dyDescent="0.2">
      <c r="A938" s="3">
        <v>14512</v>
      </c>
      <c r="B938" s="10" t="str">
        <f>IF(A938="NA","",VLOOKUP(A938,'QAQC ID Reference Page'!A$2:G$10999,2,FALSE))</f>
        <v>OBS0323</v>
      </c>
      <c r="C938" s="20">
        <v>44993</v>
      </c>
      <c r="D938" s="12">
        <f>IF(A938="NA","",VLOOKUP(A938,'QAQC ID Reference Page'!A$2:G$10999,4,FALSE))</f>
        <v>0.52708333333333335</v>
      </c>
      <c r="E938" s="3">
        <f>IF(A938="NA","",VLOOKUP(A938,'QAQC ID Reference Page'!A$2:G$10999,5,FALSE))</f>
        <v>1025</v>
      </c>
      <c r="F938" s="3" t="str">
        <f>IF(A938="NA","",VLOOKUP(A938,'QAQC ID Reference Page'!A$2:G$10999,6,FALSE))</f>
        <v>BR</v>
      </c>
      <c r="G938" s="3" t="str">
        <f>IF(A938="NA","",VLOOKUP(A938,'QAQC ID Reference Page'!A$2:G$10999,7,FALSE))</f>
        <v>S</v>
      </c>
      <c r="H938" s="21">
        <f>IF(A938="NA","",VLOOKUP(A938,'Water Data'!G$2:O$9999,2,FALSE))</f>
        <v>8.26</v>
      </c>
      <c r="I938" s="21">
        <f>IF(A938="NA","",VLOOKUP(A938,'Water Data'!G$2:O$9999,3,FALSE))</f>
        <v>19.8</v>
      </c>
      <c r="J938" s="3">
        <f>IF(A938="NA","",VLOOKUP(A938,'Water Data'!G$2:O$9999,4,FALSE))</f>
        <v>0.05</v>
      </c>
      <c r="K938" s="3">
        <f>IF(A938="NA","",VLOOKUP(A938,'Water Data'!G$2:O$9999,6,FALSE))</f>
        <v>7.35</v>
      </c>
      <c r="L938" s="3">
        <f>IF(A938="NA","",VLOOKUP(A938,'Water Data'!G$2:O$9999,9,FALSE))</f>
        <v>0</v>
      </c>
      <c r="M938" s="3" t="e">
        <f>IF(A938="NA","",VLOOKUP(A938,Nutrients!A$2:L$9999,8,FALSE))</f>
        <v>#N/A</v>
      </c>
      <c r="N938" s="3" t="e">
        <f>IF(A938="NA","",VLOOKUP(A938,Nutrients!A$2:L$9999,9,FALSE))</f>
        <v>#N/A</v>
      </c>
      <c r="O938" s="3" t="e">
        <f>IF(A938="NA","",VLOOKUP(A938,Nutrients!A$2:L$9999,10,FALSE))</f>
        <v>#N/A</v>
      </c>
      <c r="P938" s="3" t="e">
        <f>IF(A938="NA","",VLOOKUP(A938,Nutrients!A$2:L$9999,11,FALSE))</f>
        <v>#N/A</v>
      </c>
      <c r="Q938" s="21" t="e">
        <f>IF(A938="NA","",VLOOKUP(A938,Nutrients!A$2:L$9999,12,FALSE))</f>
        <v>#N/A</v>
      </c>
      <c r="R938" s="26">
        <f>IF(A938="NA","",VLOOKUP(A938,Chla!A$2:O$9999,15,FALSE))</f>
        <v>9.913456</v>
      </c>
      <c r="S938" s="3">
        <f>IF(A938="NA","",VLOOKUP(A938,TSS!A$2:L$9999,12,FALSE))</f>
        <v>12</v>
      </c>
      <c r="T938" s="21" t="e">
        <f>IF(A938="NA","",VLOOKUP(A938,PCN!A$2:Q$9999,11,FALSE))</f>
        <v>#N/A</v>
      </c>
      <c r="U938" s="21" t="e">
        <f>IF(A938="NA","",VLOOKUP(A938,PCN!A$2:Q$9999,12,FALSE))</f>
        <v>#N/A</v>
      </c>
      <c r="V938" s="21" t="e">
        <f>IF(A938="NA","",VLOOKUP(A938,PCN!A$2:Q$9999,14,FALSE))</f>
        <v>#N/A</v>
      </c>
      <c r="W938" s="21" t="e">
        <f>IF(A938="NA","",VLOOKUP(A938,PCN!A$2:Q$9999,15,FALSE))</f>
        <v>#N/A</v>
      </c>
      <c r="X938" s="21" t="e">
        <f>IF(A938="NA","",VLOOKUP(A938,TN_DOC!A$2:I$9999,8,FALSE))</f>
        <v>#N/A</v>
      </c>
      <c r="Y938" s="21" t="e">
        <f>IF(A938="NA","",VLOOKUP(A938,TN_DOC!A$2:I$9999,9,FALSE))</f>
        <v>#N/A</v>
      </c>
      <c r="Z938" s="3"/>
    </row>
    <row r="939" spans="1:26" x14ac:dyDescent="0.2">
      <c r="A939" s="3">
        <v>14513</v>
      </c>
      <c r="B939" s="10" t="str">
        <f>IF(A939="NA","",VLOOKUP(A939,'QAQC ID Reference Page'!A$2:G$10999,2,FALSE))</f>
        <v>OBS0323</v>
      </c>
      <c r="C939" s="20">
        <v>44993</v>
      </c>
      <c r="D939" s="12">
        <f>IF(A939="NA","",VLOOKUP(A939,'QAQC ID Reference Page'!A$2:G$10999,4,FALSE))</f>
        <v>0.49930555555555556</v>
      </c>
      <c r="E939" s="3">
        <f>IF(A939="NA","",VLOOKUP(A939,'QAQC ID Reference Page'!A$2:G$10999,5,FALSE))</f>
        <v>1005</v>
      </c>
      <c r="F939" s="3" t="str">
        <f>IF(A939="NA","",VLOOKUP(A939,'QAQC ID Reference Page'!A$2:G$10999,6,FALSE))</f>
        <v>TR-UP</v>
      </c>
      <c r="G939" s="3" t="str">
        <f>IF(A939="NA","",VLOOKUP(A939,'QAQC ID Reference Page'!A$2:G$10999,7,FALSE))</f>
        <v>S</v>
      </c>
      <c r="H939" s="21">
        <f>IF(A939="NA","",VLOOKUP(A939,'Water Data'!G$2:O$9999,2,FALSE))</f>
        <v>8.18</v>
      </c>
      <c r="I939" s="21">
        <f>IF(A939="NA","",VLOOKUP(A939,'Water Data'!G$2:O$9999,3,FALSE))</f>
        <v>19.3</v>
      </c>
      <c r="J939" s="3">
        <f>IF(A939="NA","",VLOOKUP(A939,'Water Data'!G$2:O$9999,4,FALSE))</f>
        <v>0.05</v>
      </c>
      <c r="K939" s="3">
        <f>IF(A939="NA","",VLOOKUP(A939,'Water Data'!G$2:O$9999,6,FALSE))</f>
        <v>7.31</v>
      </c>
      <c r="L939" s="3">
        <f>IF(A939="NA","",VLOOKUP(A939,'Water Data'!G$2:O$9999,9,FALSE))</f>
        <v>0</v>
      </c>
      <c r="M939" s="3" t="e">
        <f>IF(A939="NA","",VLOOKUP(A939,Nutrients!A$2:L$9999,8,FALSE))</f>
        <v>#N/A</v>
      </c>
      <c r="N939" s="3" t="e">
        <f>IF(A939="NA","",VLOOKUP(A939,Nutrients!A$2:L$9999,9,FALSE))</f>
        <v>#N/A</v>
      </c>
      <c r="O939" s="3" t="e">
        <f>IF(A939="NA","",VLOOKUP(A939,Nutrients!A$2:L$9999,10,FALSE))</f>
        <v>#N/A</v>
      </c>
      <c r="P939" s="3" t="e">
        <f>IF(A939="NA","",VLOOKUP(A939,Nutrients!A$2:L$9999,11,FALSE))</f>
        <v>#N/A</v>
      </c>
      <c r="Q939" s="21" t="e">
        <f>IF(A939="NA","",VLOOKUP(A939,Nutrients!A$2:L$9999,12,FALSE))</f>
        <v>#N/A</v>
      </c>
      <c r="R939" s="26">
        <f>IF(A939="NA","",VLOOKUP(A939,Chla!A$2:O$9999,15,FALSE))</f>
        <v>10.292277333333335</v>
      </c>
      <c r="S939" s="3">
        <f>IF(A939="NA","",VLOOKUP(A939,TSS!A$2:L$9999,12,FALSE))</f>
        <v>28</v>
      </c>
      <c r="T939" s="21" t="e">
        <f>IF(A939="NA","",VLOOKUP(A939,PCN!A$2:Q$9999,11,FALSE))</f>
        <v>#N/A</v>
      </c>
      <c r="U939" s="21" t="e">
        <f>IF(A939="NA","",VLOOKUP(A939,PCN!A$2:Q$9999,12,FALSE))</f>
        <v>#N/A</v>
      </c>
      <c r="V939" s="21" t="e">
        <f>IF(A939="NA","",VLOOKUP(A939,PCN!A$2:Q$9999,14,FALSE))</f>
        <v>#N/A</v>
      </c>
      <c r="W939" s="21" t="e">
        <f>IF(A939="NA","",VLOOKUP(A939,PCN!A$2:Q$9999,15,FALSE))</f>
        <v>#N/A</v>
      </c>
      <c r="X939" s="21" t="e">
        <f>IF(A939="NA","",VLOOKUP(A939,TN_DOC!A$2:I$9999,8,FALSE))</f>
        <v>#N/A</v>
      </c>
      <c r="Y939" s="21" t="e">
        <f>IF(A939="NA","",VLOOKUP(A939,TN_DOC!A$2:I$9999,9,FALSE))</f>
        <v>#N/A</v>
      </c>
      <c r="Z939" s="3"/>
    </row>
    <row r="940" spans="1:26" x14ac:dyDescent="0.2">
      <c r="A940" s="3">
        <v>14514</v>
      </c>
      <c r="B940" s="10" t="str">
        <f>IF(A940="NA","",VLOOKUP(A940,'QAQC ID Reference Page'!A$2:G$10999,2,FALSE))</f>
        <v>OBS0323</v>
      </c>
      <c r="C940" s="20">
        <v>44995</v>
      </c>
      <c r="D940" s="12">
        <f>IF(A940="NA","",VLOOKUP(A940,'QAQC ID Reference Page'!A$2:G$10999,4,FALSE))</f>
        <v>0.375</v>
      </c>
      <c r="E940" s="3">
        <f>IF(A940="NA","",VLOOKUP(A940,'QAQC ID Reference Page'!A$2:G$10999,5,FALSE))</f>
        <v>1032</v>
      </c>
      <c r="F940" s="3" t="str">
        <f>IF(A940="NA","",VLOOKUP(A940,'QAQC ID Reference Page'!A$2:G$10999,6,FALSE))</f>
        <v>WB</v>
      </c>
      <c r="G940" s="3" t="str">
        <f>IF(A940="NA","",VLOOKUP(A940,'QAQC ID Reference Page'!A$2:G$10999,7,FALSE))</f>
        <v>S</v>
      </c>
      <c r="H940" s="21">
        <f>IF(A940="NA","",VLOOKUP(A940,'Water Data'!G$2:O$9999,2,FALSE))</f>
        <v>7.78</v>
      </c>
      <c r="I940" s="21">
        <f>IF(A940="NA","",VLOOKUP(A940,'Water Data'!G$2:O$9999,3,FALSE))</f>
        <v>23.8</v>
      </c>
      <c r="J940" s="3">
        <f>IF(A940="NA","",VLOOKUP(A940,'Water Data'!G$2:O$9999,4,FALSE))</f>
        <v>3.36</v>
      </c>
      <c r="K940" s="3">
        <f>IF(A940="NA","",VLOOKUP(A940,'Water Data'!G$2:O$9999,6,FALSE))</f>
        <v>7.84</v>
      </c>
      <c r="L940" s="3">
        <f>IF(A940="NA","",VLOOKUP(A940,'Water Data'!G$2:O$9999,9,FALSE))</f>
        <v>0</v>
      </c>
      <c r="M940" s="3" t="e">
        <f>IF(A940="NA","",VLOOKUP(A940,Nutrients!A$2:L$9999,8,FALSE))</f>
        <v>#N/A</v>
      </c>
      <c r="N940" s="3" t="e">
        <f>IF(A940="NA","",VLOOKUP(A940,Nutrients!A$2:L$9999,9,FALSE))</f>
        <v>#N/A</v>
      </c>
      <c r="O940" s="3" t="e">
        <f>IF(A940="NA","",VLOOKUP(A940,Nutrients!A$2:L$9999,10,FALSE))</f>
        <v>#N/A</v>
      </c>
      <c r="P940" s="3" t="e">
        <f>IF(A940="NA","",VLOOKUP(A940,Nutrients!A$2:L$9999,11,FALSE))</f>
        <v>#N/A</v>
      </c>
      <c r="Q940" s="21" t="e">
        <f>IF(A940="NA","",VLOOKUP(A940,Nutrients!A$2:L$9999,12,FALSE))</f>
        <v>#N/A</v>
      </c>
      <c r="R940" s="26">
        <f>IF(A940="NA","",VLOOKUP(A940,Chla!A$2:O$9999,15,FALSE))</f>
        <v>29.082894999999997</v>
      </c>
      <c r="S940" s="3">
        <f>IF(A940="NA","",VLOOKUP(A940,TSS!A$2:L$9999,12,FALSE))</f>
        <v>44</v>
      </c>
      <c r="T940" s="21" t="e">
        <f>IF(A940="NA","",VLOOKUP(A940,PCN!A$2:Q$9999,11,FALSE))</f>
        <v>#N/A</v>
      </c>
      <c r="U940" s="21" t="e">
        <f>IF(A940="NA","",VLOOKUP(A940,PCN!A$2:Q$9999,12,FALSE))</f>
        <v>#N/A</v>
      </c>
      <c r="V940" s="21" t="e">
        <f>IF(A940="NA","",VLOOKUP(A940,PCN!A$2:Q$9999,14,FALSE))</f>
        <v>#N/A</v>
      </c>
      <c r="W940" s="21" t="e">
        <f>IF(A940="NA","",VLOOKUP(A940,PCN!A$2:Q$9999,15,FALSE))</f>
        <v>#N/A</v>
      </c>
      <c r="X940" s="21" t="e">
        <f>IF(A940="NA","",VLOOKUP(A940,TN_DOC!A$2:I$9999,8,FALSE))</f>
        <v>#N/A</v>
      </c>
      <c r="Y940" s="21" t="e">
        <f>IF(A940="NA","",VLOOKUP(A940,TN_DOC!A$2:I$9999,9,FALSE))</f>
        <v>#N/A</v>
      </c>
      <c r="Z940" s="3"/>
    </row>
    <row r="941" spans="1:26" x14ac:dyDescent="0.2">
      <c r="A941" s="3">
        <v>14515</v>
      </c>
      <c r="B941" s="10" t="str">
        <f>IF(A941="NA","",VLOOKUP(A941,'QAQC ID Reference Page'!A$2:G$10999,2,FALSE))</f>
        <v>OBS0323</v>
      </c>
      <c r="C941" s="20">
        <v>44995</v>
      </c>
      <c r="D941" s="12">
        <f>IF(A941="NA","",VLOOKUP(A941,'QAQC ID Reference Page'!A$2:G$10999,4,FALSE))</f>
        <v>0.52916666666666667</v>
      </c>
      <c r="E941" s="3">
        <f>IF(A941="NA","",VLOOKUP(A941,'QAQC ID Reference Page'!A$2:G$10999,5,FALSE))</f>
        <v>1052</v>
      </c>
      <c r="F941" s="3" t="str">
        <f>IF(A941="NA","",VLOOKUP(A941,'QAQC ID Reference Page'!A$2:G$10999,6,FALSE))</f>
        <v>C4</v>
      </c>
      <c r="G941" s="3" t="str">
        <f>IF(A941="NA","",VLOOKUP(A941,'QAQC ID Reference Page'!A$2:G$10999,7,FALSE))</f>
        <v>B</v>
      </c>
      <c r="H941" s="21">
        <f>IF(A941="NA","",VLOOKUP(A941,'Water Data'!G$2:O$9999,2,FALSE))</f>
        <v>6.88</v>
      </c>
      <c r="I941" s="21">
        <f>IF(A941="NA","",VLOOKUP(A941,'Water Data'!G$2:O$9999,3,FALSE))</f>
        <v>23.4</v>
      </c>
      <c r="J941" s="3">
        <f>IF(A941="NA","",VLOOKUP(A941,'Water Data'!G$2:O$9999,4,FALSE))</f>
        <v>10.31</v>
      </c>
      <c r="K941" s="3">
        <f>IF(A941="NA","",VLOOKUP(A941,'Water Data'!G$2:O$9999,6,FALSE))</f>
        <v>7.81</v>
      </c>
      <c r="L941" s="3">
        <f>IF(A941="NA","",VLOOKUP(A941,'Water Data'!G$2:O$9999,9,FALSE))</f>
        <v>0</v>
      </c>
      <c r="M941" s="3" t="e">
        <f>IF(A941="NA","",VLOOKUP(A941,Nutrients!A$2:L$9999,8,FALSE))</f>
        <v>#N/A</v>
      </c>
      <c r="N941" s="3" t="e">
        <f>IF(A941="NA","",VLOOKUP(A941,Nutrients!A$2:L$9999,9,FALSE))</f>
        <v>#N/A</v>
      </c>
      <c r="O941" s="3" t="e">
        <f>IF(A941="NA","",VLOOKUP(A941,Nutrients!A$2:L$9999,10,FALSE))</f>
        <v>#N/A</v>
      </c>
      <c r="P941" s="3" t="e">
        <f>IF(A941="NA","",VLOOKUP(A941,Nutrients!A$2:L$9999,11,FALSE))</f>
        <v>#N/A</v>
      </c>
      <c r="Q941" s="21" t="e">
        <f>IF(A941="NA","",VLOOKUP(A941,Nutrients!A$2:L$9999,12,FALSE))</f>
        <v>#N/A</v>
      </c>
      <c r="R941" s="26">
        <f>IF(A941="NA","",VLOOKUP(A941,Chla!A$2:O$9999,15,FALSE))</f>
        <v>19.519251999999998</v>
      </c>
      <c r="S941" s="3">
        <f>IF(A941="NA","",VLOOKUP(A941,TSS!A$2:L$9999,12,FALSE))</f>
        <v>48</v>
      </c>
      <c r="T941" s="21" t="e">
        <f>IF(A941="NA","",VLOOKUP(A941,PCN!A$2:Q$9999,11,FALSE))</f>
        <v>#N/A</v>
      </c>
      <c r="U941" s="21" t="e">
        <f>IF(A941="NA","",VLOOKUP(A941,PCN!A$2:Q$9999,12,FALSE))</f>
        <v>#N/A</v>
      </c>
      <c r="V941" s="21" t="e">
        <f>IF(A941="NA","",VLOOKUP(A941,PCN!A$2:Q$9999,14,FALSE))</f>
        <v>#N/A</v>
      </c>
      <c r="W941" s="21" t="e">
        <f>IF(A941="NA","",VLOOKUP(A941,PCN!A$2:Q$9999,15,FALSE))</f>
        <v>#N/A</v>
      </c>
      <c r="X941" s="21" t="e">
        <f>IF(A941="NA","",VLOOKUP(A941,TN_DOC!A$2:I$9999,8,FALSE))</f>
        <v>#N/A</v>
      </c>
      <c r="Y941" s="21" t="e">
        <f>IF(A941="NA","",VLOOKUP(A941,TN_DOC!A$2:I$9999,9,FALSE))</f>
        <v>#N/A</v>
      </c>
      <c r="Z941" s="3"/>
    </row>
    <row r="942" spans="1:26" x14ac:dyDescent="0.2">
      <c r="A942" s="3">
        <v>14516</v>
      </c>
      <c r="B942" s="10" t="str">
        <f>IF(A942="NA","",VLOOKUP(A942,'QAQC ID Reference Page'!A$2:G$10999,2,FALSE))</f>
        <v>OBS0323</v>
      </c>
      <c r="C942" s="20">
        <v>44995</v>
      </c>
      <c r="D942" s="12">
        <f>IF(A942="NA","",VLOOKUP(A942,'QAQC ID Reference Page'!A$2:G$10999,4,FALSE))</f>
        <v>0.4777777777777778</v>
      </c>
      <c r="E942" s="3">
        <f>IF(A942="NA","",VLOOKUP(A942,'QAQC ID Reference Page'!A$2:G$10999,5,FALSE))</f>
        <v>1035</v>
      </c>
      <c r="F942" s="3" t="str">
        <f>IF(A942="NA","",VLOOKUP(A942,'QAQC ID Reference Page'!A$2:G$10999,6,FALSE))</f>
        <v>C7C</v>
      </c>
      <c r="G942" s="3" t="str">
        <f>IF(A942="NA","",VLOOKUP(A942,'QAQC ID Reference Page'!A$2:G$10999,7,FALSE))</f>
        <v>S</v>
      </c>
      <c r="H942" s="21">
        <f>IF(A942="NA","",VLOOKUP(A942,'Water Data'!G$2:O$9999,2,FALSE))</f>
        <v>9.83</v>
      </c>
      <c r="I942" s="21">
        <f>IF(A942="NA","",VLOOKUP(A942,'Water Data'!G$2:O$9999,3,FALSE))</f>
        <v>23</v>
      </c>
      <c r="J942" s="3">
        <f>IF(A942="NA","",VLOOKUP(A942,'Water Data'!G$2:O$9999,4,FALSE))</f>
        <v>4.1900000000000004</v>
      </c>
      <c r="K942" s="3">
        <f>IF(A942="NA","",VLOOKUP(A942,'Water Data'!G$2:O$9999,6,FALSE))</f>
        <v>8.27</v>
      </c>
      <c r="L942" s="3">
        <f>IF(A942="NA","",VLOOKUP(A942,'Water Data'!G$2:O$9999,9,FALSE))</f>
        <v>0</v>
      </c>
      <c r="M942" s="3" t="e">
        <f>IF(A942="NA","",VLOOKUP(A942,Nutrients!A$2:L$9999,8,FALSE))</f>
        <v>#N/A</v>
      </c>
      <c r="N942" s="3" t="e">
        <f>IF(A942="NA","",VLOOKUP(A942,Nutrients!A$2:L$9999,9,FALSE))</f>
        <v>#N/A</v>
      </c>
      <c r="O942" s="3" t="e">
        <f>IF(A942="NA","",VLOOKUP(A942,Nutrients!A$2:L$9999,10,FALSE))</f>
        <v>#N/A</v>
      </c>
      <c r="P942" s="3" t="e">
        <f>IF(A942="NA","",VLOOKUP(A942,Nutrients!A$2:L$9999,11,FALSE))</f>
        <v>#N/A</v>
      </c>
      <c r="Q942" s="21" t="e">
        <f>IF(A942="NA","",VLOOKUP(A942,Nutrients!A$2:L$9999,12,FALSE))</f>
        <v>#N/A</v>
      </c>
      <c r="R942" s="26">
        <f>IF(A942="NA","",VLOOKUP(A942,Chla!A$2:O$9999,15,FALSE))</f>
        <v>33.717928000000001</v>
      </c>
      <c r="S942" s="3">
        <f>IF(A942="NA","",VLOOKUP(A942,TSS!A$2:L$9999,12,FALSE))</f>
        <v>20</v>
      </c>
      <c r="T942" s="21" t="e">
        <f>IF(A942="NA","",VLOOKUP(A942,PCN!A$2:Q$9999,11,FALSE))</f>
        <v>#N/A</v>
      </c>
      <c r="U942" s="21" t="e">
        <f>IF(A942="NA","",VLOOKUP(A942,PCN!A$2:Q$9999,12,FALSE))</f>
        <v>#N/A</v>
      </c>
      <c r="V942" s="21" t="e">
        <f>IF(A942="NA","",VLOOKUP(A942,PCN!A$2:Q$9999,14,FALSE))</f>
        <v>#N/A</v>
      </c>
      <c r="W942" s="21" t="e">
        <f>IF(A942="NA","",VLOOKUP(A942,PCN!A$2:Q$9999,15,FALSE))</f>
        <v>#N/A</v>
      </c>
      <c r="X942" s="21" t="e">
        <f>IF(A942="NA","",VLOOKUP(A942,TN_DOC!A$2:I$9999,8,FALSE))</f>
        <v>#N/A</v>
      </c>
      <c r="Y942" s="21" t="e">
        <f>IF(A942="NA","",VLOOKUP(A942,TN_DOC!A$2:I$9999,9,FALSE))</f>
        <v>#N/A</v>
      </c>
      <c r="Z942" s="3"/>
    </row>
    <row r="943" spans="1:26" x14ac:dyDescent="0.2">
      <c r="A943" s="3">
        <v>14517</v>
      </c>
      <c r="B943" s="10" t="str">
        <f>IF(A943="NA","",VLOOKUP(A943,'QAQC ID Reference Page'!A$2:G$10999,2,FALSE))</f>
        <v>OBS0323</v>
      </c>
      <c r="C943" s="20">
        <v>44995</v>
      </c>
      <c r="D943" s="12">
        <f>IF(A943="NA","",VLOOKUP(A943,'QAQC ID Reference Page'!A$2:G$10999,4,FALSE))</f>
        <v>0.59097222222222223</v>
      </c>
      <c r="E943" s="3">
        <f>IF(A943="NA","",VLOOKUP(A943,'QAQC ID Reference Page'!A$2:G$10999,5,FALSE))</f>
        <v>1022</v>
      </c>
      <c r="F943" s="3" t="str">
        <f>IF(A943="NA","",VLOOKUP(A943,'QAQC ID Reference Page'!A$2:G$10999,6,FALSE))</f>
        <v>D1</v>
      </c>
      <c r="G943" s="3" t="str">
        <f>IF(A943="NA","",VLOOKUP(A943,'QAQC ID Reference Page'!A$2:G$10999,7,FALSE))</f>
        <v>S</v>
      </c>
      <c r="H943" s="21">
        <f>IF(A943="NA","",VLOOKUP(A943,'Water Data'!G$2:O$9999,2,FALSE))</f>
        <v>8</v>
      </c>
      <c r="I943" s="21">
        <f>IF(A943="NA","",VLOOKUP(A943,'Water Data'!G$2:O$9999,3,FALSE))</f>
        <v>24.1</v>
      </c>
      <c r="J943" s="3">
        <f>IF(A943="NA","",VLOOKUP(A943,'Water Data'!G$2:O$9999,4,FALSE))</f>
        <v>11.54</v>
      </c>
      <c r="K943" s="3">
        <f>IF(A943="NA","",VLOOKUP(A943,'Water Data'!G$2:O$9999,6,FALSE))</f>
        <v>7.97</v>
      </c>
      <c r="L943" s="3">
        <f>IF(A943="NA","",VLOOKUP(A943,'Water Data'!G$2:O$9999,9,FALSE))</f>
        <v>0</v>
      </c>
      <c r="M943" s="3" t="e">
        <f>IF(A943="NA","",VLOOKUP(A943,Nutrients!A$2:L$9999,8,FALSE))</f>
        <v>#N/A</v>
      </c>
      <c r="N943" s="3" t="e">
        <f>IF(A943="NA","",VLOOKUP(A943,Nutrients!A$2:L$9999,9,FALSE))</f>
        <v>#N/A</v>
      </c>
      <c r="O943" s="3" t="e">
        <f>IF(A943="NA","",VLOOKUP(A943,Nutrients!A$2:L$9999,10,FALSE))</f>
        <v>#N/A</v>
      </c>
      <c r="P943" s="3" t="e">
        <f>IF(A943="NA","",VLOOKUP(A943,Nutrients!A$2:L$9999,11,FALSE))</f>
        <v>#N/A</v>
      </c>
      <c r="Q943" s="21" t="e">
        <f>IF(A943="NA","",VLOOKUP(A943,Nutrients!A$2:L$9999,12,FALSE))</f>
        <v>#N/A</v>
      </c>
      <c r="R943" s="26">
        <f>IF(A943="NA","",VLOOKUP(A943,Chla!A$2:O$9999,15,FALSE))</f>
        <v>14.687939999999998</v>
      </c>
      <c r="S943" s="3">
        <f>IF(A943="NA","",VLOOKUP(A943,TSS!A$2:L$9999,12,FALSE))</f>
        <v>40</v>
      </c>
      <c r="T943" s="21" t="e">
        <f>IF(A943="NA","",VLOOKUP(A943,PCN!A$2:Q$9999,11,FALSE))</f>
        <v>#N/A</v>
      </c>
      <c r="U943" s="21" t="e">
        <f>IF(A943="NA","",VLOOKUP(A943,PCN!A$2:Q$9999,12,FALSE))</f>
        <v>#N/A</v>
      </c>
      <c r="V943" s="21" t="e">
        <f>IF(A943="NA","",VLOOKUP(A943,PCN!A$2:Q$9999,14,FALSE))</f>
        <v>#N/A</v>
      </c>
      <c r="W943" s="21" t="e">
        <f>IF(A943="NA","",VLOOKUP(A943,PCN!A$2:Q$9999,15,FALSE))</f>
        <v>#N/A</v>
      </c>
      <c r="X943" s="21" t="e">
        <f>IF(A943="NA","",VLOOKUP(A943,TN_DOC!A$2:I$9999,8,FALSE))</f>
        <v>#N/A</v>
      </c>
      <c r="Y943" s="21" t="e">
        <f>IF(A943="NA","",VLOOKUP(A943,TN_DOC!A$2:I$9999,9,FALSE))</f>
        <v>#N/A</v>
      </c>
      <c r="Z943" s="3"/>
    </row>
    <row r="944" spans="1:26" x14ac:dyDescent="0.2">
      <c r="A944" s="3">
        <v>14518</v>
      </c>
      <c r="B944" s="10" t="str">
        <f>IF(A944="NA","",VLOOKUP(A944,'QAQC ID Reference Page'!A$2:G$10999,2,FALSE))</f>
        <v>OBS0323</v>
      </c>
      <c r="C944" s="20">
        <v>44995</v>
      </c>
      <c r="D944" s="12">
        <f>IF(A944="NA","",VLOOKUP(A944,'QAQC ID Reference Page'!A$2:G$10999,4,FALSE))</f>
        <v>0.5131944444444444</v>
      </c>
      <c r="E944" s="3">
        <f>IF(A944="NA","",VLOOKUP(A944,'QAQC ID Reference Page'!A$2:G$10999,5,FALSE))</f>
        <v>1010</v>
      </c>
      <c r="F944" s="3" t="str">
        <f>IF(A944="NA","",VLOOKUP(A944,'QAQC ID Reference Page'!A$2:G$10999,6,FALSE))</f>
        <v>C5-1</v>
      </c>
      <c r="G944" s="3" t="str">
        <f>IF(A944="NA","",VLOOKUP(A944,'QAQC ID Reference Page'!A$2:G$10999,7,FALSE))</f>
        <v>S</v>
      </c>
      <c r="H944" s="21">
        <f>IF(A944="NA","",VLOOKUP(A944,'Water Data'!G$2:O$9999,2,FALSE))</f>
        <v>8.41</v>
      </c>
      <c r="I944" s="21">
        <f>IF(A944="NA","",VLOOKUP(A944,'Water Data'!G$2:O$9999,3,FALSE))</f>
        <v>23.3</v>
      </c>
      <c r="J944" s="3">
        <f>IF(A944="NA","",VLOOKUP(A944,'Water Data'!G$2:O$9999,4,FALSE))</f>
        <v>6.69</v>
      </c>
      <c r="K944" s="3">
        <f>IF(A944="NA","",VLOOKUP(A944,'Water Data'!G$2:O$9999,6,FALSE))</f>
        <v>8.1199999999999992</v>
      </c>
      <c r="L944" s="3">
        <f>IF(A944="NA","",VLOOKUP(A944,'Water Data'!G$2:O$9999,9,FALSE))</f>
        <v>0</v>
      </c>
      <c r="M944" s="3" t="e">
        <f>IF(A944="NA","",VLOOKUP(A944,Nutrients!A$2:L$9999,8,FALSE))</f>
        <v>#N/A</v>
      </c>
      <c r="N944" s="3" t="e">
        <f>IF(A944="NA","",VLOOKUP(A944,Nutrients!A$2:L$9999,9,FALSE))</f>
        <v>#N/A</v>
      </c>
      <c r="O944" s="3" t="e">
        <f>IF(A944="NA","",VLOOKUP(A944,Nutrients!A$2:L$9999,10,FALSE))</f>
        <v>#N/A</v>
      </c>
      <c r="P944" s="3" t="e">
        <f>IF(A944="NA","",VLOOKUP(A944,Nutrients!A$2:L$9999,11,FALSE))</f>
        <v>#N/A</v>
      </c>
      <c r="Q944" s="21" t="e">
        <f>IF(A944="NA","",VLOOKUP(A944,Nutrients!A$2:L$9999,12,FALSE))</f>
        <v>#N/A</v>
      </c>
      <c r="R944" s="26">
        <f>IF(A944="NA","",VLOOKUP(A944,Chla!A$2:O$9999,15,FALSE))</f>
        <v>28.809064000000003</v>
      </c>
      <c r="S944" s="3">
        <f>IF(A944="NA","",VLOOKUP(A944,TSS!A$2:L$9999,12,FALSE))</f>
        <v>32</v>
      </c>
      <c r="T944" s="21" t="e">
        <f>IF(A944="NA","",VLOOKUP(A944,PCN!A$2:Q$9999,11,FALSE))</f>
        <v>#N/A</v>
      </c>
      <c r="U944" s="21" t="e">
        <f>IF(A944="NA","",VLOOKUP(A944,PCN!A$2:Q$9999,12,FALSE))</f>
        <v>#N/A</v>
      </c>
      <c r="V944" s="21" t="e">
        <f>IF(A944="NA","",VLOOKUP(A944,PCN!A$2:Q$9999,14,FALSE))</f>
        <v>#N/A</v>
      </c>
      <c r="W944" s="21" t="e">
        <f>IF(A944="NA","",VLOOKUP(A944,PCN!A$2:Q$9999,15,FALSE))</f>
        <v>#N/A</v>
      </c>
      <c r="X944" s="21" t="e">
        <f>IF(A944="NA","",VLOOKUP(A944,TN_DOC!A$2:I$9999,8,FALSE))</f>
        <v>#N/A</v>
      </c>
      <c r="Y944" s="21" t="e">
        <f>IF(A944="NA","",VLOOKUP(A944,TN_DOC!A$2:I$9999,9,FALSE))</f>
        <v>#N/A</v>
      </c>
      <c r="Z944" s="3"/>
    </row>
    <row r="945" spans="1:26" x14ac:dyDescent="0.2">
      <c r="A945" s="3">
        <v>14519</v>
      </c>
      <c r="B945" s="10" t="str">
        <f>IF(A945="NA","",VLOOKUP(A945,'QAQC ID Reference Page'!A$2:G$10999,2,FALSE))</f>
        <v>OBS0323</v>
      </c>
      <c r="C945" s="20">
        <v>44995</v>
      </c>
      <c r="D945" s="12">
        <f>IF(A945="NA","",VLOOKUP(A945,'QAQC ID Reference Page'!A$2:G$10999,4,FALSE))</f>
        <v>0.52916666666666667</v>
      </c>
      <c r="E945" s="3">
        <f>IF(A945="NA","",VLOOKUP(A945,'QAQC ID Reference Page'!A$2:G$10999,5,FALSE))</f>
        <v>1040</v>
      </c>
      <c r="F945" s="3" t="str">
        <f>IF(A945="NA","",VLOOKUP(A945,'QAQC ID Reference Page'!A$2:G$10999,6,FALSE))</f>
        <v>C4</v>
      </c>
      <c r="G945" s="3" t="str">
        <f>IF(A945="NA","",VLOOKUP(A945,'QAQC ID Reference Page'!A$2:G$10999,7,FALSE))</f>
        <v>S</v>
      </c>
      <c r="H945" s="21">
        <f>IF(A945="NA","",VLOOKUP(A945,'Water Data'!G$2:O$9999,2,FALSE))</f>
        <v>8.4</v>
      </c>
      <c r="I945" s="21">
        <f>IF(A945="NA","",VLOOKUP(A945,'Water Data'!G$2:O$9999,3,FALSE))</f>
        <v>24</v>
      </c>
      <c r="J945" s="3">
        <f>IF(A945="NA","",VLOOKUP(A945,'Water Data'!G$2:O$9999,4,FALSE))</f>
        <v>6.91</v>
      </c>
      <c r="K945" s="3">
        <f>IF(A945="NA","",VLOOKUP(A945,'Water Data'!G$2:O$9999,6,FALSE))</f>
        <v>8.11</v>
      </c>
      <c r="L945" s="3">
        <f>IF(A945="NA","",VLOOKUP(A945,'Water Data'!G$2:O$9999,9,FALSE))</f>
        <v>0</v>
      </c>
      <c r="M945" s="3" t="e">
        <f>IF(A945="NA","",VLOOKUP(A945,Nutrients!A$2:L$9999,8,FALSE))</f>
        <v>#N/A</v>
      </c>
      <c r="N945" s="3" t="e">
        <f>IF(A945="NA","",VLOOKUP(A945,Nutrients!A$2:L$9999,9,FALSE))</f>
        <v>#N/A</v>
      </c>
      <c r="O945" s="3" t="e">
        <f>IF(A945="NA","",VLOOKUP(A945,Nutrients!A$2:L$9999,10,FALSE))</f>
        <v>#N/A</v>
      </c>
      <c r="P945" s="3" t="e">
        <f>IF(A945="NA","",VLOOKUP(A945,Nutrients!A$2:L$9999,11,FALSE))</f>
        <v>#N/A</v>
      </c>
      <c r="Q945" s="21" t="e">
        <f>IF(A945="NA","",VLOOKUP(A945,Nutrients!A$2:L$9999,12,FALSE))</f>
        <v>#N/A</v>
      </c>
      <c r="R945" s="26">
        <f>IF(A945="NA","",VLOOKUP(A945,Chla!A$2:O$9999,15,FALSE))</f>
        <v>15.812739999999998</v>
      </c>
      <c r="S945" s="3">
        <f>IF(A945="NA","",VLOOKUP(A945,TSS!A$2:L$9999,12,FALSE))</f>
        <v>36</v>
      </c>
      <c r="T945" s="21" t="e">
        <f>IF(A945="NA","",VLOOKUP(A945,PCN!A$2:Q$9999,11,FALSE))</f>
        <v>#N/A</v>
      </c>
      <c r="U945" s="21" t="e">
        <f>IF(A945="NA","",VLOOKUP(A945,PCN!A$2:Q$9999,12,FALSE))</f>
        <v>#N/A</v>
      </c>
      <c r="V945" s="21" t="e">
        <f>IF(A945="NA","",VLOOKUP(A945,PCN!A$2:Q$9999,14,FALSE))</f>
        <v>#N/A</v>
      </c>
      <c r="W945" s="21" t="e">
        <f>IF(A945="NA","",VLOOKUP(A945,PCN!A$2:Q$9999,15,FALSE))</f>
        <v>#N/A</v>
      </c>
      <c r="X945" s="21" t="e">
        <f>IF(A945="NA","",VLOOKUP(A945,TN_DOC!A$2:I$9999,8,FALSE))</f>
        <v>#N/A</v>
      </c>
      <c r="Y945" s="21" t="e">
        <f>IF(A945="NA","",VLOOKUP(A945,TN_DOC!A$2:I$9999,9,FALSE))</f>
        <v>#N/A</v>
      </c>
      <c r="Z945" s="3"/>
    </row>
    <row r="946" spans="1:26" x14ac:dyDescent="0.2">
      <c r="A946" s="3">
        <v>14520</v>
      </c>
      <c r="B946" s="10" t="str">
        <f>IF(A946="NA","",VLOOKUP(A946,'QAQC ID Reference Page'!A$2:G$10999,2,FALSE))</f>
        <v>OBS0323</v>
      </c>
      <c r="C946" s="20">
        <v>44995</v>
      </c>
      <c r="D946" s="12">
        <f>IF(A946="NA","",VLOOKUP(A946,'QAQC ID Reference Page'!A$2:G$10999,4,FALSE))</f>
        <v>0.4777777777777778</v>
      </c>
      <c r="E946" s="3">
        <f>IF(A946="NA","",VLOOKUP(A946,'QAQC ID Reference Page'!A$2:G$10999,5,FALSE))</f>
        <v>1030</v>
      </c>
      <c r="F946" s="3" t="str">
        <f>IF(A946="NA","",VLOOKUP(A946,'QAQC ID Reference Page'!A$2:G$10999,6,FALSE))</f>
        <v>C7C</v>
      </c>
      <c r="G946" s="3" t="str">
        <f>IF(A946="NA","",VLOOKUP(A946,'QAQC ID Reference Page'!A$2:G$10999,7,FALSE))</f>
        <v>B</v>
      </c>
      <c r="H946" s="21">
        <f>IF(A946="NA","",VLOOKUP(A946,'Water Data'!G$2:O$9999,2,FALSE))</f>
        <v>7.6</v>
      </c>
      <c r="I946" s="21">
        <f>IF(A946="NA","",VLOOKUP(A946,'Water Data'!G$2:O$9999,3,FALSE))</f>
        <v>22.7</v>
      </c>
      <c r="J946" s="3">
        <f>IF(A946="NA","",VLOOKUP(A946,'Water Data'!G$2:O$9999,4,FALSE))</f>
        <v>15.29</v>
      </c>
      <c r="K946" s="3">
        <f>IF(A946="NA","",VLOOKUP(A946,'Water Data'!G$2:O$9999,6,FALSE))</f>
        <v>8.0399999999999991</v>
      </c>
      <c r="L946" s="3">
        <f>IF(A946="NA","",VLOOKUP(A946,'Water Data'!G$2:O$9999,9,FALSE))</f>
        <v>0</v>
      </c>
      <c r="M946" s="3" t="e">
        <f>IF(A946="NA","",VLOOKUP(A946,Nutrients!A$2:L$9999,8,FALSE))</f>
        <v>#N/A</v>
      </c>
      <c r="N946" s="3" t="e">
        <f>IF(A946="NA","",VLOOKUP(A946,Nutrients!A$2:L$9999,9,FALSE))</f>
        <v>#N/A</v>
      </c>
      <c r="O946" s="3" t="e">
        <f>IF(A946="NA","",VLOOKUP(A946,Nutrients!A$2:L$9999,10,FALSE))</f>
        <v>#N/A</v>
      </c>
      <c r="P946" s="3" t="e">
        <f>IF(A946="NA","",VLOOKUP(A946,Nutrients!A$2:L$9999,11,FALSE))</f>
        <v>#N/A</v>
      </c>
      <c r="Q946" s="21" t="e">
        <f>IF(A946="NA","",VLOOKUP(A946,Nutrients!A$2:L$9999,12,FALSE))</f>
        <v>#N/A</v>
      </c>
      <c r="R946" s="26">
        <f>IF(A946="NA","",VLOOKUP(A946,Chla!A$2:O$9999,15,FALSE))</f>
        <v>19.366664</v>
      </c>
      <c r="S946" s="3">
        <f>IF(A946="NA","",VLOOKUP(A946,TSS!A$2:L$9999,12,FALSE))</f>
        <v>60</v>
      </c>
      <c r="T946" s="21" t="e">
        <f>IF(A946="NA","",VLOOKUP(A946,PCN!A$2:Q$9999,11,FALSE))</f>
        <v>#N/A</v>
      </c>
      <c r="U946" s="21" t="e">
        <f>IF(A946="NA","",VLOOKUP(A946,PCN!A$2:Q$9999,12,FALSE))</f>
        <v>#N/A</v>
      </c>
      <c r="V946" s="21" t="e">
        <f>IF(A946="NA","",VLOOKUP(A946,PCN!A$2:Q$9999,14,FALSE))</f>
        <v>#N/A</v>
      </c>
      <c r="W946" s="21" t="e">
        <f>IF(A946="NA","",VLOOKUP(A946,PCN!A$2:Q$9999,15,FALSE))</f>
        <v>#N/A</v>
      </c>
      <c r="X946" s="21" t="e">
        <f>IF(A946="NA","",VLOOKUP(A946,TN_DOC!A$2:I$9999,8,FALSE))</f>
        <v>#N/A</v>
      </c>
      <c r="Y946" s="21" t="e">
        <f>IF(A946="NA","",VLOOKUP(A946,TN_DOC!A$2:I$9999,9,FALSE))</f>
        <v>#N/A</v>
      </c>
      <c r="Z946" s="3"/>
    </row>
    <row r="947" spans="1:26" x14ac:dyDescent="0.2">
      <c r="A947" s="3">
        <v>14521</v>
      </c>
      <c r="B947" s="10" t="str">
        <f>IF(A947="NA","",VLOOKUP(A947,'QAQC ID Reference Page'!A$2:G$10999,2,FALSE))</f>
        <v>OBS0323</v>
      </c>
      <c r="C947" s="20">
        <v>44995</v>
      </c>
      <c r="D947" s="12">
        <f>IF(A947="NA","",VLOOKUP(A947,'QAQC ID Reference Page'!A$2:G$10999,4,FALSE))</f>
        <v>0.33888888888888891</v>
      </c>
      <c r="E947" s="3">
        <f>IF(A947="NA","",VLOOKUP(A947,'QAQC ID Reference Page'!A$2:G$10999,5,FALSE))</f>
        <v>1006</v>
      </c>
      <c r="F947" s="3" t="str">
        <f>IF(A947="NA","",VLOOKUP(A947,'QAQC ID Reference Page'!A$2:G$10999,6,FALSE))</f>
        <v>BSR</v>
      </c>
      <c r="G947" s="3" t="str">
        <f>IF(A947="NA","",VLOOKUP(A947,'QAQC ID Reference Page'!A$2:G$10999,7,FALSE))</f>
        <v>S</v>
      </c>
      <c r="H947" s="21">
        <f>IF(A947="NA","",VLOOKUP(A947,'Water Data'!G$2:O$9999,2,FALSE))</f>
        <v>7.47</v>
      </c>
      <c r="I947" s="21">
        <f>IF(A947="NA","",VLOOKUP(A947,'Water Data'!G$2:O$9999,3,FALSE))</f>
        <v>23.3</v>
      </c>
      <c r="J947" s="3">
        <f>IF(A947="NA","",VLOOKUP(A947,'Water Data'!G$2:O$9999,4,FALSE))</f>
        <v>4.76</v>
      </c>
      <c r="K947" s="3">
        <f>IF(A947="NA","",VLOOKUP(A947,'Water Data'!G$2:O$9999,6,FALSE))</f>
        <v>7.72</v>
      </c>
      <c r="L947" s="3">
        <f>IF(A947="NA","",VLOOKUP(A947,'Water Data'!G$2:O$9999,9,FALSE))</f>
        <v>0</v>
      </c>
      <c r="M947" s="3" t="e">
        <f>IF(A947="NA","",VLOOKUP(A947,Nutrients!A$2:L$9999,8,FALSE))</f>
        <v>#N/A</v>
      </c>
      <c r="N947" s="3" t="e">
        <f>IF(A947="NA","",VLOOKUP(A947,Nutrients!A$2:L$9999,9,FALSE))</f>
        <v>#N/A</v>
      </c>
      <c r="O947" s="3" t="e">
        <f>IF(A947="NA","",VLOOKUP(A947,Nutrients!A$2:L$9999,10,FALSE))</f>
        <v>#N/A</v>
      </c>
      <c r="P947" s="3" t="e">
        <f>IF(A947="NA","",VLOOKUP(A947,Nutrients!A$2:L$9999,11,FALSE))</f>
        <v>#N/A</v>
      </c>
      <c r="Q947" s="21" t="e">
        <f>IF(A947="NA","",VLOOKUP(A947,Nutrients!A$2:L$9999,12,FALSE))</f>
        <v>#N/A</v>
      </c>
      <c r="R947" s="26">
        <f>IF(A947="NA","",VLOOKUP(A947,Chla!A$2:O$9999,15,FALSE))</f>
        <v>12.792350000000001</v>
      </c>
      <c r="S947" s="3">
        <f>IF(A947="NA","",VLOOKUP(A947,TSS!A$2:L$9999,12,FALSE))</f>
        <v>60</v>
      </c>
      <c r="T947" s="21" t="e">
        <f>IF(A947="NA","",VLOOKUP(A947,PCN!A$2:Q$9999,11,FALSE))</f>
        <v>#N/A</v>
      </c>
      <c r="U947" s="21" t="e">
        <f>IF(A947="NA","",VLOOKUP(A947,PCN!A$2:Q$9999,12,FALSE))</f>
        <v>#N/A</v>
      </c>
      <c r="V947" s="21" t="e">
        <f>IF(A947="NA","",VLOOKUP(A947,PCN!A$2:Q$9999,14,FALSE))</f>
        <v>#N/A</v>
      </c>
      <c r="W947" s="21" t="e">
        <f>IF(A947="NA","",VLOOKUP(A947,PCN!A$2:Q$9999,15,FALSE))</f>
        <v>#N/A</v>
      </c>
      <c r="X947" s="21" t="e">
        <f>IF(A947="NA","",VLOOKUP(A947,TN_DOC!A$2:I$9999,8,FALSE))</f>
        <v>#N/A</v>
      </c>
      <c r="Y947" s="21" t="e">
        <f>IF(A947="NA","",VLOOKUP(A947,TN_DOC!A$2:I$9999,9,FALSE))</f>
        <v>#N/A</v>
      </c>
      <c r="Z947" s="3"/>
    </row>
    <row r="948" spans="1:26" x14ac:dyDescent="0.2">
      <c r="A948" s="3">
        <v>14522</v>
      </c>
      <c r="B948" s="10" t="str">
        <f>IF(A948="NA","",VLOOKUP(A948,'QAQC ID Reference Page'!A$2:G$10999,2,FALSE))</f>
        <v>OBS0323</v>
      </c>
      <c r="C948" s="20">
        <v>44995</v>
      </c>
      <c r="D948" s="12">
        <f>IF(A948="NA","",VLOOKUP(A948,'QAQC ID Reference Page'!A$2:G$10999,4,FALSE))</f>
        <v>0.27777777777777779</v>
      </c>
      <c r="E948" s="3">
        <f>IF(A948="NA","",VLOOKUP(A948,'QAQC ID Reference Page'!A$2:G$10999,5,FALSE))</f>
        <v>1033</v>
      </c>
      <c r="F948" s="3" t="str">
        <f>IF(A948="NA","",VLOOKUP(A948,'QAQC ID Reference Page'!A$2:G$10999,6,FALSE))</f>
        <v>B7C</v>
      </c>
      <c r="G948" s="3" t="str">
        <f>IF(A948="NA","",VLOOKUP(A948,'QAQC ID Reference Page'!A$2:G$10999,7,FALSE))</f>
        <v>B</v>
      </c>
      <c r="H948" s="21">
        <f>IF(A948="NA","",VLOOKUP(A948,'Water Data'!G$2:O$9999,2,FALSE))</f>
        <v>6.35</v>
      </c>
      <c r="I948" s="21">
        <f>IF(A948="NA","",VLOOKUP(A948,'Water Data'!G$2:O$9999,3,FALSE))</f>
        <v>22.2</v>
      </c>
      <c r="J948" s="3">
        <f>IF(A948="NA","",VLOOKUP(A948,'Water Data'!G$2:O$9999,4,FALSE))</f>
        <v>24.06</v>
      </c>
      <c r="K948" s="3">
        <f>IF(A948="NA","",VLOOKUP(A948,'Water Data'!G$2:O$9999,6,FALSE))</f>
        <v>7.98</v>
      </c>
      <c r="L948" s="3">
        <f>IF(A948="NA","",VLOOKUP(A948,'Water Data'!G$2:O$9999,9,FALSE))</f>
        <v>0</v>
      </c>
      <c r="M948" s="3" t="e">
        <f>IF(A948="NA","",VLOOKUP(A948,Nutrients!A$2:L$9999,8,FALSE))</f>
        <v>#N/A</v>
      </c>
      <c r="N948" s="3" t="e">
        <f>IF(A948="NA","",VLOOKUP(A948,Nutrients!A$2:L$9999,9,FALSE))</f>
        <v>#N/A</v>
      </c>
      <c r="O948" s="3" t="e">
        <f>IF(A948="NA","",VLOOKUP(A948,Nutrients!A$2:L$9999,10,FALSE))</f>
        <v>#N/A</v>
      </c>
      <c r="P948" s="3" t="e">
        <f>IF(A948="NA","",VLOOKUP(A948,Nutrients!A$2:L$9999,11,FALSE))</f>
        <v>#N/A</v>
      </c>
      <c r="Q948" s="21" t="e">
        <f>IF(A948="NA","",VLOOKUP(A948,Nutrients!A$2:L$9999,12,FALSE))</f>
        <v>#N/A</v>
      </c>
      <c r="R948" s="26">
        <f>IF(A948="NA","",VLOOKUP(A948,Chla!A$2:O$9999,15,FALSE))</f>
        <v>10.873684000000001</v>
      </c>
      <c r="S948" s="3">
        <f>IF(A948="NA","",VLOOKUP(A948,TSS!A$2:L$9999,12,FALSE))</f>
        <v>76</v>
      </c>
      <c r="T948" s="21" t="e">
        <f>IF(A948="NA","",VLOOKUP(A948,PCN!A$2:Q$9999,11,FALSE))</f>
        <v>#N/A</v>
      </c>
      <c r="U948" s="21" t="e">
        <f>IF(A948="NA","",VLOOKUP(A948,PCN!A$2:Q$9999,12,FALSE))</f>
        <v>#N/A</v>
      </c>
      <c r="V948" s="21" t="e">
        <f>IF(A948="NA","",VLOOKUP(A948,PCN!A$2:Q$9999,14,FALSE))</f>
        <v>#N/A</v>
      </c>
      <c r="W948" s="21" t="e">
        <f>IF(A948="NA","",VLOOKUP(A948,PCN!A$2:Q$9999,15,FALSE))</f>
        <v>#N/A</v>
      </c>
      <c r="X948" s="21" t="e">
        <f>IF(A948="NA","",VLOOKUP(A948,TN_DOC!A$2:I$9999,8,FALSE))</f>
        <v>#N/A</v>
      </c>
      <c r="Y948" s="21" t="e">
        <f>IF(A948="NA","",VLOOKUP(A948,TN_DOC!A$2:I$9999,9,FALSE))</f>
        <v>#N/A</v>
      </c>
      <c r="Z948" s="3"/>
    </row>
    <row r="949" spans="1:26" x14ac:dyDescent="0.2">
      <c r="A949" s="3">
        <v>14523</v>
      </c>
      <c r="B949" s="10" t="str">
        <f>IF(A949="NA","",VLOOKUP(A949,'QAQC ID Reference Page'!A$2:G$10999,2,FALSE))</f>
        <v>OBS0323</v>
      </c>
      <c r="C949" s="20">
        <v>44995</v>
      </c>
      <c r="D949" s="12">
        <f>IF(A949="NA","",VLOOKUP(A949,'QAQC ID Reference Page'!A$2:G$10999,4,FALSE))</f>
        <v>0.31944444444444442</v>
      </c>
      <c r="E949" s="3">
        <f>IF(A949="NA","",VLOOKUP(A949,'QAQC ID Reference Page'!A$2:G$10999,5,FALSE))</f>
        <v>1034</v>
      </c>
      <c r="F949" s="3" t="str">
        <f>IF(A949="NA","",VLOOKUP(A949,'QAQC ID Reference Page'!A$2:G$10999,6,FALSE))</f>
        <v>B11</v>
      </c>
      <c r="G949" s="3" t="str">
        <f>IF(A949="NA","",VLOOKUP(A949,'QAQC ID Reference Page'!A$2:G$10999,7,FALSE))</f>
        <v>S</v>
      </c>
      <c r="H949" s="21">
        <f>IF(A949="NA","",VLOOKUP(A949,'Water Data'!G$2:O$9999,2,FALSE))</f>
        <v>7.2</v>
      </c>
      <c r="I949" s="21">
        <f>IF(A949="NA","",VLOOKUP(A949,'Water Data'!G$2:O$9999,3,FALSE))</f>
        <v>22.9</v>
      </c>
      <c r="J949" s="3">
        <f>IF(A949="NA","",VLOOKUP(A949,'Water Data'!G$2:O$9999,4,FALSE))</f>
        <v>4.5999999999999996</v>
      </c>
      <c r="K949" s="3">
        <f>IF(A949="NA","",VLOOKUP(A949,'Water Data'!G$2:O$9999,6,FALSE))</f>
        <v>7.6</v>
      </c>
      <c r="L949" s="3">
        <f>IF(A949="NA","",VLOOKUP(A949,'Water Data'!G$2:O$9999,9,FALSE))</f>
        <v>0</v>
      </c>
      <c r="M949" s="3" t="e">
        <f>IF(A949="NA","",VLOOKUP(A949,Nutrients!A$2:L$9999,8,FALSE))</f>
        <v>#N/A</v>
      </c>
      <c r="N949" s="3" t="e">
        <f>IF(A949="NA","",VLOOKUP(A949,Nutrients!A$2:L$9999,9,FALSE))</f>
        <v>#N/A</v>
      </c>
      <c r="O949" s="3" t="e">
        <f>IF(A949="NA","",VLOOKUP(A949,Nutrients!A$2:L$9999,10,FALSE))</f>
        <v>#N/A</v>
      </c>
      <c r="P949" s="3" t="e">
        <f>IF(A949="NA","",VLOOKUP(A949,Nutrients!A$2:L$9999,11,FALSE))</f>
        <v>#N/A</v>
      </c>
      <c r="Q949" s="21" t="e">
        <f>IF(A949="NA","",VLOOKUP(A949,Nutrients!A$2:L$9999,12,FALSE))</f>
        <v>#N/A</v>
      </c>
      <c r="R949" s="26">
        <f>IF(A949="NA","",VLOOKUP(A949,Chla!A$2:O$9999,15,FALSE))</f>
        <v>15.404999999999999</v>
      </c>
      <c r="S949" s="3">
        <f>IF(A949="NA","",VLOOKUP(A949,TSS!A$2:L$9999,12,FALSE))</f>
        <v>28</v>
      </c>
      <c r="T949" s="21" t="e">
        <f>IF(A949="NA","",VLOOKUP(A949,PCN!A$2:Q$9999,11,FALSE))</f>
        <v>#N/A</v>
      </c>
      <c r="U949" s="21" t="e">
        <f>IF(A949="NA","",VLOOKUP(A949,PCN!A$2:Q$9999,12,FALSE))</f>
        <v>#N/A</v>
      </c>
      <c r="V949" s="21" t="e">
        <f>IF(A949="NA","",VLOOKUP(A949,PCN!A$2:Q$9999,14,FALSE))</f>
        <v>#N/A</v>
      </c>
      <c r="W949" s="21" t="e">
        <f>IF(A949="NA","",VLOOKUP(A949,PCN!A$2:Q$9999,15,FALSE))</f>
        <v>#N/A</v>
      </c>
      <c r="X949" s="21" t="e">
        <f>IF(A949="NA","",VLOOKUP(A949,TN_DOC!A$2:I$9999,8,FALSE))</f>
        <v>#N/A</v>
      </c>
      <c r="Y949" s="21" t="e">
        <f>IF(A949="NA","",VLOOKUP(A949,TN_DOC!A$2:I$9999,9,FALSE))</f>
        <v>#N/A</v>
      </c>
      <c r="Z949" s="3"/>
    </row>
    <row r="950" spans="1:26" x14ac:dyDescent="0.2">
      <c r="A950" s="3">
        <v>14524</v>
      </c>
      <c r="B950" s="10" t="str">
        <f>IF(A950="NA","",VLOOKUP(A950,'QAQC ID Reference Page'!A$2:G$10999,2,FALSE))</f>
        <v>OBS0323</v>
      </c>
      <c r="C950" s="20">
        <v>44995</v>
      </c>
      <c r="D950" s="12">
        <f>IF(A950="NA","",VLOOKUP(A950,'QAQC ID Reference Page'!A$2:G$10999,4,FALSE))</f>
        <v>0.27777777777777779</v>
      </c>
      <c r="E950" s="3">
        <f>IF(A950="NA","",VLOOKUP(A950,'QAQC ID Reference Page'!A$2:G$10999,5,FALSE))</f>
        <v>1025</v>
      </c>
      <c r="F950" s="3" t="str">
        <f>IF(A950="NA","",VLOOKUP(A950,'QAQC ID Reference Page'!A$2:G$10999,6,FALSE))</f>
        <v>B7C</v>
      </c>
      <c r="G950" s="3" t="str">
        <f>IF(A950="NA","",VLOOKUP(A950,'QAQC ID Reference Page'!A$2:G$10999,7,FALSE))</f>
        <v>S</v>
      </c>
      <c r="H950" s="21">
        <f>IF(A950="NA","",VLOOKUP(A950,'Water Data'!G$2:O$9999,2,FALSE))</f>
        <v>8.8699999999999992</v>
      </c>
      <c r="I950" s="21">
        <f>IF(A950="NA","",VLOOKUP(A950,'Water Data'!G$2:O$9999,3,FALSE))</f>
        <v>22.4</v>
      </c>
      <c r="J950" s="3">
        <f>IF(A950="NA","",VLOOKUP(A950,'Water Data'!G$2:O$9999,4,FALSE))</f>
        <v>3.86</v>
      </c>
      <c r="K950" s="3">
        <f>IF(A950="NA","",VLOOKUP(A950,'Water Data'!G$2:O$9999,6,FALSE))</f>
        <v>8.09</v>
      </c>
      <c r="L950" s="3">
        <f>IF(A950="NA","",VLOOKUP(A950,'Water Data'!G$2:O$9999,9,FALSE))</f>
        <v>0</v>
      </c>
      <c r="M950" s="3" t="e">
        <f>IF(A950="NA","",VLOOKUP(A950,Nutrients!A$2:L$9999,8,FALSE))</f>
        <v>#N/A</v>
      </c>
      <c r="N950" s="3" t="e">
        <f>IF(A950="NA","",VLOOKUP(A950,Nutrients!A$2:L$9999,9,FALSE))</f>
        <v>#N/A</v>
      </c>
      <c r="O950" s="3" t="e">
        <f>IF(A950="NA","",VLOOKUP(A950,Nutrients!A$2:L$9999,10,FALSE))</f>
        <v>#N/A</v>
      </c>
      <c r="P950" s="3" t="e">
        <f>IF(A950="NA","",VLOOKUP(A950,Nutrients!A$2:L$9999,11,FALSE))</f>
        <v>#N/A</v>
      </c>
      <c r="Q950" s="21" t="e">
        <f>IF(A950="NA","",VLOOKUP(A950,Nutrients!A$2:L$9999,12,FALSE))</f>
        <v>#N/A</v>
      </c>
      <c r="R950" s="26">
        <f>IF(A950="NA","",VLOOKUP(A950,Chla!A$2:O$9999,15,FALSE))</f>
        <v>26.632827999999996</v>
      </c>
      <c r="S950" s="3">
        <f>IF(A950="NA","",VLOOKUP(A950,TSS!A$2:L$9999,12,FALSE))</f>
        <v>20</v>
      </c>
      <c r="T950" s="21" t="e">
        <f>IF(A950="NA","",VLOOKUP(A950,PCN!A$2:Q$9999,11,FALSE))</f>
        <v>#N/A</v>
      </c>
      <c r="U950" s="21" t="e">
        <f>IF(A950="NA","",VLOOKUP(A950,PCN!A$2:Q$9999,12,FALSE))</f>
        <v>#N/A</v>
      </c>
      <c r="V950" s="21" t="e">
        <f>IF(A950="NA","",VLOOKUP(A950,PCN!A$2:Q$9999,14,FALSE))</f>
        <v>#N/A</v>
      </c>
      <c r="W950" s="21" t="e">
        <f>IF(A950="NA","",VLOOKUP(A950,PCN!A$2:Q$9999,15,FALSE))</f>
        <v>#N/A</v>
      </c>
      <c r="X950" s="21" t="e">
        <f>IF(A950="NA","",VLOOKUP(A950,TN_DOC!A$2:I$9999,8,FALSE))</f>
        <v>#N/A</v>
      </c>
      <c r="Y950" s="21" t="e">
        <f>IF(A950="NA","",VLOOKUP(A950,TN_DOC!A$2:I$9999,9,FALSE))</f>
        <v>#N/A</v>
      </c>
      <c r="Z950" s="3"/>
    </row>
    <row r="951" spans="1:26" x14ac:dyDescent="0.2">
      <c r="A951" s="3">
        <v>14525</v>
      </c>
      <c r="B951" s="10" t="str">
        <f>IF(A951="NA","",VLOOKUP(A951,'QAQC ID Reference Page'!A$2:G$10999,2,FALSE))</f>
        <v>OBS0323</v>
      </c>
      <c r="C951" s="20">
        <v>44995</v>
      </c>
      <c r="D951" s="12">
        <f>IF(A951="NA","",VLOOKUP(A951,'QAQC ID Reference Page'!A$2:G$10999,4,FALSE))</f>
        <v>0.56805555555555554</v>
      </c>
      <c r="E951" s="3">
        <f>IF(A951="NA","",VLOOKUP(A951,'QAQC ID Reference Page'!A$2:G$10999,5,FALSE))</f>
        <v>1021</v>
      </c>
      <c r="F951" s="3" t="str">
        <f>IF(A951="NA","",VLOOKUP(A951,'QAQC ID Reference Page'!A$2:G$10999,6,FALSE))</f>
        <v>BLB</v>
      </c>
      <c r="G951" s="3" t="str">
        <f>IF(A951="NA","",VLOOKUP(A951,'QAQC ID Reference Page'!A$2:G$10999,7,FALSE))</f>
        <v>S</v>
      </c>
      <c r="H951" s="21">
        <f>IF(A951="NA","",VLOOKUP(A951,'Water Data'!G$2:O$9999,2,FALSE))</f>
        <v>7.91</v>
      </c>
      <c r="I951" s="21">
        <f>IF(A951="NA","",VLOOKUP(A951,'Water Data'!G$2:O$9999,3,FALSE))</f>
        <v>24.1</v>
      </c>
      <c r="J951" s="3">
        <f>IF(A951="NA","",VLOOKUP(A951,'Water Data'!G$2:O$9999,4,FALSE))</f>
        <v>7.03</v>
      </c>
      <c r="K951" s="3">
        <f>IF(A951="NA","",VLOOKUP(A951,'Water Data'!G$2:O$9999,6,FALSE))</f>
        <v>7.55</v>
      </c>
      <c r="L951" s="3">
        <f>IF(A951="NA","",VLOOKUP(A951,'Water Data'!G$2:O$9999,9,FALSE))</f>
        <v>0</v>
      </c>
      <c r="M951" s="3" t="e">
        <f>IF(A951="NA","",VLOOKUP(A951,Nutrients!A$2:L$9999,8,FALSE))</f>
        <v>#N/A</v>
      </c>
      <c r="N951" s="3" t="e">
        <f>IF(A951="NA","",VLOOKUP(A951,Nutrients!A$2:L$9999,9,FALSE))</f>
        <v>#N/A</v>
      </c>
      <c r="O951" s="3" t="e">
        <f>IF(A951="NA","",VLOOKUP(A951,Nutrients!A$2:L$9999,10,FALSE))</f>
        <v>#N/A</v>
      </c>
      <c r="P951" s="3" t="e">
        <f>IF(A951="NA","",VLOOKUP(A951,Nutrients!A$2:L$9999,11,FALSE))</f>
        <v>#N/A</v>
      </c>
      <c r="Q951" s="21" t="e">
        <f>IF(A951="NA","",VLOOKUP(A951,Nutrients!A$2:L$9999,12,FALSE))</f>
        <v>#N/A</v>
      </c>
      <c r="R951" s="26">
        <f>IF(A951="NA","",VLOOKUP(A951,Chla!A$2:O$9999,15,FALSE))</f>
        <v>22.225239999999999</v>
      </c>
      <c r="S951" s="3">
        <f>IF(A951="NA","",VLOOKUP(A951,TSS!A$2:L$9999,12,FALSE))</f>
        <v>40</v>
      </c>
      <c r="T951" s="21" t="e">
        <f>IF(A951="NA","",VLOOKUP(A951,PCN!A$2:Q$9999,11,FALSE))</f>
        <v>#N/A</v>
      </c>
      <c r="U951" s="21" t="e">
        <f>IF(A951="NA","",VLOOKUP(A951,PCN!A$2:Q$9999,12,FALSE))</f>
        <v>#N/A</v>
      </c>
      <c r="V951" s="21" t="e">
        <f>IF(A951="NA","",VLOOKUP(A951,PCN!A$2:Q$9999,14,FALSE))</f>
        <v>#N/A</v>
      </c>
      <c r="W951" s="21" t="e">
        <f>IF(A951="NA","",VLOOKUP(A951,PCN!A$2:Q$9999,15,FALSE))</f>
        <v>#N/A</v>
      </c>
      <c r="X951" s="21" t="e">
        <f>IF(A951="NA","",VLOOKUP(A951,TN_DOC!A$2:I$9999,8,FALSE))</f>
        <v>#N/A</v>
      </c>
      <c r="Y951" s="21" t="e">
        <f>IF(A951="NA","",VLOOKUP(A951,TN_DOC!A$2:I$9999,9,FALSE))</f>
        <v>#N/A</v>
      </c>
      <c r="Z951" s="3"/>
    </row>
    <row r="952" spans="1:26" x14ac:dyDescent="0.2">
      <c r="A952" s="3">
        <v>14526</v>
      </c>
      <c r="B952" s="10" t="str">
        <f>IF(A952="NA","",VLOOKUP(A952,'QAQC ID Reference Page'!A$2:G$10999,2,FALSE))</f>
        <v>OBS0323</v>
      </c>
      <c r="C952" s="20">
        <v>44995</v>
      </c>
      <c r="D952" s="12">
        <f>IF(A952="NA","",VLOOKUP(A952,'QAQC ID Reference Page'!A$2:G$10999,4,FALSE))</f>
        <v>0.55555555555555558</v>
      </c>
      <c r="E952" s="3">
        <f>IF(A952="NA","",VLOOKUP(A952,'QAQC ID Reference Page'!A$2:G$10999,5,FALSE))</f>
        <v>1002</v>
      </c>
      <c r="F952" s="3" t="str">
        <f>IF(A952="NA","",VLOOKUP(A952,'QAQC ID Reference Page'!A$2:G$10999,6,FALSE))</f>
        <v>WFR</v>
      </c>
      <c r="G952" s="3" t="str">
        <f>IF(A952="NA","",VLOOKUP(A952,'QAQC ID Reference Page'!A$2:G$10999,7,FALSE))</f>
        <v>S</v>
      </c>
      <c r="H952" s="21">
        <f>IF(A952="NA","",VLOOKUP(A952,'Water Data'!G$2:O$9999,2,FALSE))</f>
        <v>8.25</v>
      </c>
      <c r="I952" s="21">
        <f>IF(A952="NA","",VLOOKUP(A952,'Water Data'!G$2:O$9999,3,FALSE))</f>
        <v>24.3</v>
      </c>
      <c r="J952" s="3">
        <f>IF(A952="NA","",VLOOKUP(A952,'Water Data'!G$2:O$9999,4,FALSE))</f>
        <v>5.09</v>
      </c>
      <c r="K952" s="3">
        <f>IF(A952="NA","",VLOOKUP(A952,'Water Data'!G$2:O$9999,6,FALSE))</f>
        <v>7.78</v>
      </c>
      <c r="L952" s="3">
        <f>IF(A952="NA","",VLOOKUP(A952,'Water Data'!G$2:O$9999,9,FALSE))</f>
        <v>0</v>
      </c>
      <c r="M952" s="3" t="e">
        <f>IF(A952="NA","",VLOOKUP(A952,Nutrients!A$2:L$9999,8,FALSE))</f>
        <v>#N/A</v>
      </c>
      <c r="N952" s="3" t="e">
        <f>IF(A952="NA","",VLOOKUP(A952,Nutrients!A$2:L$9999,9,FALSE))</f>
        <v>#N/A</v>
      </c>
      <c r="O952" s="3" t="e">
        <f>IF(A952="NA","",VLOOKUP(A952,Nutrients!A$2:L$9999,10,FALSE))</f>
        <v>#N/A</v>
      </c>
      <c r="P952" s="3" t="e">
        <f>IF(A952="NA","",VLOOKUP(A952,Nutrients!A$2:L$9999,11,FALSE))</f>
        <v>#N/A</v>
      </c>
      <c r="Q952" s="21" t="e">
        <f>IF(A952="NA","",VLOOKUP(A952,Nutrients!A$2:L$9999,12,FALSE))</f>
        <v>#N/A</v>
      </c>
      <c r="R952" s="26">
        <f>IF(A952="NA","",VLOOKUP(A952,Chla!A$2:O$9999,15,FALSE))</f>
        <v>31.927029999999998</v>
      </c>
      <c r="S952" s="3">
        <f>IF(A952="NA","",VLOOKUP(A952,TSS!A$2:L$9999,12,FALSE))</f>
        <v>60</v>
      </c>
      <c r="T952" s="21" t="e">
        <f>IF(A952="NA","",VLOOKUP(A952,PCN!A$2:Q$9999,11,FALSE))</f>
        <v>#N/A</v>
      </c>
      <c r="U952" s="21" t="e">
        <f>IF(A952="NA","",VLOOKUP(A952,PCN!A$2:Q$9999,12,FALSE))</f>
        <v>#N/A</v>
      </c>
      <c r="V952" s="21" t="e">
        <f>IF(A952="NA","",VLOOKUP(A952,PCN!A$2:Q$9999,14,FALSE))</f>
        <v>#N/A</v>
      </c>
      <c r="W952" s="21" t="e">
        <f>IF(A952="NA","",VLOOKUP(A952,PCN!A$2:Q$9999,15,FALSE))</f>
        <v>#N/A</v>
      </c>
      <c r="X952" s="21" t="e">
        <f>IF(A952="NA","",VLOOKUP(A952,TN_DOC!A$2:I$9999,8,FALSE))</f>
        <v>#N/A</v>
      </c>
      <c r="Y952" s="21" t="e">
        <f>IF(A952="NA","",VLOOKUP(A952,TN_DOC!A$2:I$9999,9,FALSE))</f>
        <v>#N/A</v>
      </c>
      <c r="Z952" s="3"/>
    </row>
    <row r="953" spans="1:26" x14ac:dyDescent="0.2">
      <c r="A953" s="3">
        <v>14527</v>
      </c>
      <c r="B953" s="10" t="str">
        <f>IF(A953="NA","",VLOOKUP(A953,'QAQC ID Reference Page'!A$2:G$10999,2,FALSE))</f>
        <v>OBS0323</v>
      </c>
      <c r="C953" s="20">
        <v>44995</v>
      </c>
      <c r="D953" s="12">
        <f>IF(A953="NA","",VLOOKUP(A953,'QAQC ID Reference Page'!A$2:G$10999,4,FALSE))</f>
        <v>0.43055555555555558</v>
      </c>
      <c r="E953" s="3">
        <f>IF(A953="NA","",VLOOKUP(A953,'QAQC ID Reference Page'!A$2:G$10999,5,FALSE))</f>
        <v>1005</v>
      </c>
      <c r="F953" s="3" t="str">
        <f>IF(A953="NA","",VLOOKUP(A953,'QAQC ID Reference Page'!A$2:G$10999,6,FALSE))</f>
        <v>C9</v>
      </c>
      <c r="G953" s="3" t="str">
        <f>IF(A953="NA","",VLOOKUP(A953,'QAQC ID Reference Page'!A$2:G$10999,7,FALSE))</f>
        <v>S</v>
      </c>
      <c r="H953" s="21">
        <f>IF(A953="NA","",VLOOKUP(A953,'Water Data'!G$2:O$9999,2,FALSE))</f>
        <v>8.6199999999999992</v>
      </c>
      <c r="I953" s="21">
        <f>IF(A953="NA","",VLOOKUP(A953,'Water Data'!G$2:O$9999,3,FALSE))</f>
        <v>23</v>
      </c>
      <c r="J953" s="3">
        <f>IF(A953="NA","",VLOOKUP(A953,'Water Data'!G$2:O$9999,4,FALSE))</f>
        <v>5.09</v>
      </c>
      <c r="K953" s="3">
        <f>IF(A953="NA","",VLOOKUP(A953,'Water Data'!G$2:O$9999,6,FALSE))</f>
        <v>7.99</v>
      </c>
      <c r="L953" s="3">
        <f>IF(A953="NA","",VLOOKUP(A953,'Water Data'!G$2:O$9999,9,FALSE))</f>
        <v>0</v>
      </c>
      <c r="M953" s="3" t="e">
        <f>IF(A953="NA","",VLOOKUP(A953,Nutrients!A$2:L$9999,8,FALSE))</f>
        <v>#N/A</v>
      </c>
      <c r="N953" s="3" t="e">
        <f>IF(A953="NA","",VLOOKUP(A953,Nutrients!A$2:L$9999,9,FALSE))</f>
        <v>#N/A</v>
      </c>
      <c r="O953" s="3" t="e">
        <f>IF(A953="NA","",VLOOKUP(A953,Nutrients!A$2:L$9999,10,FALSE))</f>
        <v>#N/A</v>
      </c>
      <c r="P953" s="3" t="e">
        <f>IF(A953="NA","",VLOOKUP(A953,Nutrients!A$2:L$9999,11,FALSE))</f>
        <v>#N/A</v>
      </c>
      <c r="Q953" s="21" t="e">
        <f>IF(A953="NA","",VLOOKUP(A953,Nutrients!A$2:L$9999,12,FALSE))</f>
        <v>#N/A</v>
      </c>
      <c r="R953" s="26">
        <f>IF(A953="NA","",VLOOKUP(A953,Chla!A$2:O$9999,15,FALSE))</f>
        <v>27.13588</v>
      </c>
      <c r="S953" s="3">
        <f>IF(A953="NA","",VLOOKUP(A953,TSS!A$2:L$9999,12,FALSE))</f>
        <v>28</v>
      </c>
      <c r="T953" s="21" t="e">
        <f>IF(A953="NA","",VLOOKUP(A953,PCN!A$2:Q$9999,11,FALSE))</f>
        <v>#N/A</v>
      </c>
      <c r="U953" s="21" t="e">
        <f>IF(A953="NA","",VLOOKUP(A953,PCN!A$2:Q$9999,12,FALSE))</f>
        <v>#N/A</v>
      </c>
      <c r="V953" s="21" t="e">
        <f>IF(A953="NA","",VLOOKUP(A953,PCN!A$2:Q$9999,14,FALSE))</f>
        <v>#N/A</v>
      </c>
      <c r="W953" s="21" t="e">
        <f>IF(A953="NA","",VLOOKUP(A953,PCN!A$2:Q$9999,15,FALSE))</f>
        <v>#N/A</v>
      </c>
      <c r="X953" s="21" t="e">
        <f>IF(A953="NA","",VLOOKUP(A953,TN_DOC!A$2:I$9999,8,FALSE))</f>
        <v>#N/A</v>
      </c>
      <c r="Y953" s="21" t="e">
        <f>IF(A953="NA","",VLOOKUP(A953,TN_DOC!A$2:I$9999,9,FALSE))</f>
        <v>#N/A</v>
      </c>
      <c r="Z953" s="3"/>
    </row>
    <row r="954" spans="1:26" x14ac:dyDescent="0.2">
      <c r="A954" s="3"/>
      <c r="B954" s="10"/>
      <c r="C954" s="20"/>
      <c r="D954" s="12"/>
      <c r="E954" s="3"/>
      <c r="F954" s="3"/>
      <c r="G954" s="3"/>
      <c r="H954" s="21"/>
      <c r="I954" s="21"/>
      <c r="J954" s="3"/>
      <c r="K954" s="3"/>
      <c r="L954" s="3"/>
      <c r="M954" s="3"/>
      <c r="N954" s="3"/>
      <c r="O954" s="3"/>
      <c r="P954" s="3"/>
      <c r="Q954" s="21"/>
      <c r="R954" s="3"/>
      <c r="S954" s="3"/>
      <c r="T954" s="21"/>
      <c r="U954" s="21"/>
      <c r="V954" s="21"/>
      <c r="W954" s="21"/>
      <c r="X954" s="21"/>
      <c r="Y954" s="21"/>
      <c r="Z954" s="3"/>
    </row>
    <row r="955" spans="1:26" x14ac:dyDescent="0.2">
      <c r="A955" s="3"/>
      <c r="B955" s="10"/>
      <c r="C955" s="20"/>
      <c r="D955" s="12"/>
      <c r="E955" s="3"/>
      <c r="F955" s="3"/>
      <c r="G955" s="3"/>
      <c r="H955" s="21"/>
      <c r="I955" s="21"/>
      <c r="J955" s="3"/>
      <c r="K955" s="3"/>
      <c r="L955" s="3"/>
      <c r="M955" s="3"/>
      <c r="N955" s="3"/>
      <c r="O955" s="3"/>
      <c r="P955" s="3"/>
      <c r="Q955" s="21"/>
      <c r="R955" s="3"/>
      <c r="S955" s="3"/>
      <c r="T955" s="21"/>
      <c r="U955" s="21"/>
      <c r="V955" s="21"/>
      <c r="W955" s="21"/>
      <c r="X955" s="21"/>
      <c r="Y955" s="21"/>
      <c r="Z955" s="3"/>
    </row>
    <row r="956" spans="1:26" x14ac:dyDescent="0.2">
      <c r="A956" s="3"/>
      <c r="B956" s="10"/>
      <c r="C956" s="20"/>
      <c r="D956" s="12"/>
      <c r="E956" s="3"/>
      <c r="F956" s="3"/>
      <c r="G956" s="3"/>
      <c r="H956" s="21"/>
      <c r="I956" s="21"/>
      <c r="J956" s="3"/>
      <c r="K956" s="3"/>
      <c r="L956" s="3"/>
      <c r="M956" s="3"/>
      <c r="N956" s="3"/>
      <c r="O956" s="3"/>
      <c r="P956" s="3"/>
      <c r="Q956" s="21"/>
      <c r="R956" s="3"/>
      <c r="S956" s="3"/>
      <c r="T956" s="21"/>
      <c r="U956" s="21"/>
      <c r="V956" s="21"/>
      <c r="W956" s="21"/>
      <c r="X956" s="21"/>
      <c r="Y956" s="21"/>
      <c r="Z956" s="3"/>
    </row>
    <row r="957" spans="1:26" x14ac:dyDescent="0.2">
      <c r="A957" s="3"/>
      <c r="B957" s="10"/>
      <c r="C957" s="20"/>
      <c r="D957" s="12"/>
      <c r="E957" s="3"/>
      <c r="F957" s="3"/>
      <c r="G957" s="3"/>
      <c r="H957" s="21"/>
      <c r="I957" s="21"/>
      <c r="J957" s="3"/>
      <c r="K957" s="3"/>
      <c r="L957" s="3"/>
      <c r="M957" s="3"/>
      <c r="N957" s="3"/>
      <c r="O957" s="3"/>
      <c r="P957" s="3"/>
      <c r="Q957" s="21"/>
      <c r="R957" s="3"/>
      <c r="S957" s="3"/>
      <c r="T957" s="21"/>
      <c r="U957" s="21"/>
      <c r="V957" s="21"/>
      <c r="W957" s="21"/>
      <c r="X957" s="21"/>
      <c r="Y957" s="21"/>
      <c r="Z957" s="3"/>
    </row>
    <row r="958" spans="1:26" x14ac:dyDescent="0.2">
      <c r="A958" s="3"/>
      <c r="B958" s="10"/>
      <c r="C958" s="20"/>
      <c r="D958" s="12"/>
      <c r="E958" s="3"/>
      <c r="F958" s="3"/>
      <c r="G958" s="3"/>
      <c r="H958" s="21"/>
      <c r="I958" s="21"/>
      <c r="J958" s="3"/>
      <c r="K958" s="3"/>
      <c r="L958" s="3"/>
      <c r="M958" s="3"/>
      <c r="N958" s="3"/>
      <c r="O958" s="3"/>
      <c r="P958" s="3"/>
      <c r="Q958" s="21"/>
      <c r="R958" s="3"/>
      <c r="S958" s="3"/>
      <c r="T958" s="21"/>
      <c r="U958" s="21"/>
      <c r="V958" s="21"/>
      <c r="W958" s="21"/>
      <c r="X958" s="21"/>
      <c r="Y958" s="21"/>
      <c r="Z958" s="3"/>
    </row>
    <row r="959" spans="1:26" x14ac:dyDescent="0.2">
      <c r="A959" s="3"/>
      <c r="B959" s="10"/>
      <c r="C959" s="20"/>
      <c r="D959" s="12"/>
      <c r="E959" s="3"/>
      <c r="F959" s="3"/>
      <c r="G959" s="3"/>
      <c r="H959" s="21"/>
      <c r="I959" s="21"/>
      <c r="J959" s="3"/>
      <c r="K959" s="3"/>
      <c r="L959" s="3"/>
      <c r="M959" s="3"/>
      <c r="N959" s="3"/>
      <c r="O959" s="3"/>
      <c r="P959" s="3"/>
      <c r="Q959" s="21"/>
      <c r="R959" s="3"/>
      <c r="S959" s="3"/>
      <c r="T959" s="21"/>
      <c r="U959" s="21"/>
      <c r="V959" s="21"/>
      <c r="W959" s="21"/>
      <c r="X959" s="21"/>
      <c r="Y959" s="21"/>
      <c r="Z959" s="3"/>
    </row>
    <row r="960" spans="1:26" x14ac:dyDescent="0.2">
      <c r="A960" s="3"/>
      <c r="B960" s="10"/>
      <c r="C960" s="20"/>
      <c r="D960" s="12"/>
      <c r="E960" s="3"/>
      <c r="F960" s="3"/>
      <c r="G960" s="3"/>
      <c r="H960" s="21"/>
      <c r="I960" s="21"/>
      <c r="J960" s="3"/>
      <c r="K960" s="3"/>
      <c r="L960" s="3"/>
      <c r="M960" s="3"/>
      <c r="N960" s="3"/>
      <c r="O960" s="3"/>
      <c r="P960" s="3"/>
      <c r="Q960" s="21"/>
      <c r="R960" s="3"/>
      <c r="S960" s="3"/>
      <c r="T960" s="21"/>
      <c r="U960" s="21"/>
      <c r="V960" s="21"/>
      <c r="W960" s="21"/>
      <c r="X960" s="21"/>
      <c r="Y960" s="21"/>
      <c r="Z960" s="3"/>
    </row>
    <row r="961" spans="1:26" x14ac:dyDescent="0.2">
      <c r="A961" s="3"/>
      <c r="B961" s="10"/>
      <c r="C961" s="20"/>
      <c r="D961" s="12"/>
      <c r="E961" s="3"/>
      <c r="F961" s="3"/>
      <c r="G961" s="3"/>
      <c r="H961" s="21"/>
      <c r="I961" s="21"/>
      <c r="J961" s="3"/>
      <c r="K961" s="3"/>
      <c r="L961" s="3"/>
      <c r="M961" s="3"/>
      <c r="N961" s="3"/>
      <c r="O961" s="3"/>
      <c r="P961" s="3"/>
      <c r="Q961" s="21"/>
      <c r="R961" s="3"/>
      <c r="S961" s="3"/>
      <c r="T961" s="21"/>
      <c r="U961" s="21"/>
      <c r="V961" s="21"/>
      <c r="W961" s="21"/>
      <c r="X961" s="21"/>
      <c r="Y961" s="21"/>
      <c r="Z961" s="3"/>
    </row>
    <row r="962" spans="1:26" x14ac:dyDescent="0.2">
      <c r="A962" s="3"/>
      <c r="B962" s="10"/>
      <c r="C962" s="20"/>
      <c r="D962" s="12"/>
      <c r="E962" s="3"/>
      <c r="F962" s="3"/>
      <c r="G962" s="3"/>
      <c r="H962" s="21"/>
      <c r="I962" s="21"/>
      <c r="J962" s="3"/>
      <c r="K962" s="3"/>
      <c r="L962" s="3"/>
      <c r="M962" s="3"/>
      <c r="N962" s="3"/>
      <c r="O962" s="3"/>
      <c r="P962" s="3"/>
      <c r="Q962" s="21"/>
      <c r="R962" s="3"/>
      <c r="S962" s="3"/>
      <c r="T962" s="21"/>
      <c r="U962" s="21"/>
      <c r="V962" s="21"/>
      <c r="W962" s="21"/>
      <c r="X962" s="21"/>
      <c r="Y962" s="21"/>
      <c r="Z962" s="3"/>
    </row>
    <row r="963" spans="1:26" x14ac:dyDescent="0.2">
      <c r="A963" s="3"/>
      <c r="B963" s="10"/>
      <c r="C963" s="20"/>
      <c r="D963" s="12"/>
      <c r="E963" s="3"/>
      <c r="F963" s="3"/>
      <c r="G963" s="3"/>
      <c r="H963" s="21"/>
      <c r="I963" s="21"/>
      <c r="J963" s="3"/>
      <c r="K963" s="3"/>
      <c r="L963" s="3"/>
      <c r="M963" s="3"/>
      <c r="N963" s="3"/>
      <c r="O963" s="3"/>
      <c r="P963" s="3"/>
      <c r="Q963" s="21"/>
      <c r="R963" s="3"/>
      <c r="S963" s="3"/>
      <c r="T963" s="21"/>
      <c r="U963" s="21"/>
      <c r="V963" s="21"/>
      <c r="W963" s="21"/>
      <c r="X963" s="21"/>
      <c r="Y963" s="21"/>
      <c r="Z963" s="3"/>
    </row>
    <row r="964" spans="1:26" x14ac:dyDescent="0.2">
      <c r="A964" s="3"/>
      <c r="B964" s="10"/>
      <c r="C964" s="20"/>
      <c r="D964" s="12"/>
      <c r="E964" s="3"/>
      <c r="F964" s="3"/>
      <c r="G964" s="3"/>
      <c r="H964" s="21"/>
      <c r="I964" s="21"/>
      <c r="J964" s="3"/>
      <c r="K964" s="3"/>
      <c r="L964" s="3"/>
      <c r="M964" s="3"/>
      <c r="N964" s="3"/>
      <c r="O964" s="3"/>
      <c r="P964" s="3"/>
      <c r="Q964" s="21"/>
      <c r="R964" s="3"/>
      <c r="S964" s="3"/>
      <c r="T964" s="21"/>
      <c r="U964" s="21"/>
      <c r="V964" s="21"/>
      <c r="W964" s="21"/>
      <c r="X964" s="21"/>
      <c r="Y964" s="21"/>
      <c r="Z964" s="3"/>
    </row>
    <row r="965" spans="1:26" x14ac:dyDescent="0.2">
      <c r="A965" s="3"/>
      <c r="B965" s="10"/>
      <c r="C965" s="20"/>
      <c r="D965" s="12"/>
      <c r="E965" s="3"/>
      <c r="F965" s="3"/>
      <c r="G965" s="3"/>
      <c r="H965" s="21"/>
      <c r="I965" s="21"/>
      <c r="J965" s="3"/>
      <c r="K965" s="3"/>
      <c r="L965" s="3"/>
      <c r="M965" s="3"/>
      <c r="N965" s="3"/>
      <c r="O965" s="3"/>
      <c r="P965" s="3"/>
      <c r="Q965" s="21"/>
      <c r="R965" s="3"/>
      <c r="S965" s="3"/>
      <c r="T965" s="21"/>
      <c r="U965" s="21"/>
      <c r="V965" s="21"/>
      <c r="W965" s="21"/>
      <c r="X965" s="21"/>
      <c r="Y965" s="21"/>
      <c r="Z965" s="3"/>
    </row>
    <row r="966" spans="1:26" x14ac:dyDescent="0.2">
      <c r="A966" s="3"/>
      <c r="B966" s="10"/>
      <c r="C966" s="20"/>
      <c r="D966" s="12"/>
      <c r="E966" s="3"/>
      <c r="F966" s="3"/>
      <c r="G966" s="3"/>
      <c r="H966" s="21"/>
      <c r="I966" s="21"/>
      <c r="J966" s="3"/>
      <c r="K966" s="3"/>
      <c r="L966" s="3"/>
      <c r="M966" s="3"/>
      <c r="N966" s="3"/>
      <c r="O966" s="3"/>
      <c r="P966" s="3"/>
      <c r="Q966" s="21"/>
      <c r="R966" s="3"/>
      <c r="S966" s="3"/>
      <c r="T966" s="21"/>
      <c r="U966" s="21"/>
      <c r="V966" s="21"/>
      <c r="W966" s="21"/>
      <c r="X966" s="21"/>
      <c r="Y966" s="21"/>
      <c r="Z966" s="3"/>
    </row>
    <row r="967" spans="1:26" x14ac:dyDescent="0.2">
      <c r="A967" s="3"/>
      <c r="B967" s="10"/>
      <c r="C967" s="20"/>
      <c r="D967" s="12"/>
      <c r="E967" s="3"/>
      <c r="F967" s="3"/>
      <c r="G967" s="3"/>
      <c r="H967" s="21"/>
      <c r="I967" s="21"/>
      <c r="J967" s="3"/>
      <c r="K967" s="3"/>
      <c r="L967" s="3"/>
      <c r="M967" s="3"/>
      <c r="N967" s="3"/>
      <c r="O967" s="3"/>
      <c r="P967" s="3"/>
      <c r="Q967" s="21"/>
      <c r="R967" s="3"/>
      <c r="S967" s="3"/>
      <c r="T967" s="21"/>
      <c r="U967" s="21"/>
      <c r="V967" s="21"/>
      <c r="W967" s="21"/>
      <c r="X967" s="21"/>
      <c r="Y967" s="21"/>
      <c r="Z967" s="3"/>
    </row>
    <row r="968" spans="1:26" x14ac:dyDescent="0.2">
      <c r="A968" s="3"/>
      <c r="B968" s="10"/>
      <c r="C968" s="20"/>
      <c r="D968" s="12"/>
      <c r="E968" s="3"/>
      <c r="F968" s="3"/>
      <c r="G968" s="3"/>
      <c r="H968" s="21"/>
      <c r="I968" s="21"/>
      <c r="J968" s="3"/>
      <c r="K968" s="3"/>
      <c r="L968" s="3"/>
      <c r="M968" s="3"/>
      <c r="N968" s="3"/>
      <c r="O968" s="3"/>
      <c r="P968" s="3"/>
      <c r="Q968" s="21"/>
      <c r="R968" s="3"/>
      <c r="S968" s="3"/>
      <c r="T968" s="21"/>
      <c r="U968" s="21"/>
      <c r="V968" s="21"/>
      <c r="W968" s="21"/>
      <c r="X968" s="21"/>
      <c r="Y968" s="21"/>
      <c r="Z968" s="3"/>
    </row>
    <row r="969" spans="1:26" x14ac:dyDescent="0.2">
      <c r="A969" s="3"/>
      <c r="B969" s="10"/>
      <c r="C969" s="20"/>
      <c r="D969" s="12"/>
      <c r="E969" s="3"/>
      <c r="F969" s="3"/>
      <c r="G969" s="3"/>
      <c r="H969" s="21"/>
      <c r="I969" s="21"/>
      <c r="J969" s="3"/>
      <c r="K969" s="3"/>
      <c r="L969" s="3"/>
      <c r="M969" s="3"/>
      <c r="N969" s="3"/>
      <c r="O969" s="3"/>
      <c r="P969" s="3"/>
      <c r="Q969" s="21"/>
      <c r="R969" s="3"/>
      <c r="S969" s="3"/>
      <c r="T969" s="21"/>
      <c r="U969" s="21"/>
      <c r="V969" s="21"/>
      <c r="W969" s="21"/>
      <c r="X969" s="21"/>
      <c r="Y969" s="21"/>
      <c r="Z969" s="3"/>
    </row>
    <row r="970" spans="1:26" x14ac:dyDescent="0.2">
      <c r="A970" s="3"/>
      <c r="B970" s="10"/>
      <c r="C970" s="20"/>
      <c r="D970" s="12"/>
      <c r="E970" s="3"/>
      <c r="F970" s="3"/>
      <c r="G970" s="3"/>
      <c r="H970" s="21"/>
      <c r="I970" s="21"/>
      <c r="J970" s="3"/>
      <c r="K970" s="3"/>
      <c r="L970" s="3"/>
      <c r="M970" s="3"/>
      <c r="N970" s="3"/>
      <c r="O970" s="3"/>
      <c r="P970" s="3"/>
      <c r="Q970" s="21"/>
      <c r="R970" s="3"/>
      <c r="S970" s="3"/>
      <c r="T970" s="21"/>
      <c r="U970" s="21"/>
      <c r="V970" s="21"/>
      <c r="W970" s="21"/>
      <c r="X970" s="21"/>
      <c r="Y970" s="21"/>
      <c r="Z970" s="3"/>
    </row>
    <row r="971" spans="1:26" x14ac:dyDescent="0.2">
      <c r="A971" s="3"/>
      <c r="B971" s="10"/>
      <c r="C971" s="20"/>
      <c r="D971" s="12"/>
      <c r="E971" s="3"/>
      <c r="F971" s="3"/>
      <c r="G971" s="3"/>
      <c r="H971" s="21"/>
      <c r="I971" s="21"/>
      <c r="J971" s="3"/>
      <c r="K971" s="3"/>
      <c r="L971" s="3"/>
      <c r="M971" s="3"/>
      <c r="N971" s="3"/>
      <c r="O971" s="3"/>
      <c r="P971" s="3"/>
      <c r="Q971" s="21"/>
      <c r="R971" s="3"/>
      <c r="S971" s="3"/>
      <c r="T971" s="21"/>
      <c r="U971" s="21"/>
      <c r="V971" s="21"/>
      <c r="W971" s="21"/>
      <c r="X971" s="21"/>
      <c r="Y971" s="21"/>
      <c r="Z971" s="3"/>
    </row>
    <row r="972" spans="1:26" x14ac:dyDescent="0.2">
      <c r="A972" s="3"/>
      <c r="B972" s="10"/>
      <c r="C972" s="20"/>
      <c r="D972" s="12"/>
      <c r="E972" s="3"/>
      <c r="F972" s="3"/>
      <c r="G972" s="3"/>
      <c r="H972" s="21"/>
      <c r="I972" s="21"/>
      <c r="J972" s="3"/>
      <c r="K972" s="3"/>
      <c r="L972" s="3"/>
      <c r="M972" s="3"/>
      <c r="N972" s="3"/>
      <c r="O972" s="3"/>
      <c r="P972" s="3"/>
      <c r="Q972" s="21"/>
      <c r="R972" s="3"/>
      <c r="S972" s="3"/>
      <c r="T972" s="21"/>
      <c r="U972" s="21"/>
      <c r="V972" s="21"/>
      <c r="W972" s="21"/>
      <c r="X972" s="21"/>
      <c r="Y972" s="21"/>
      <c r="Z972" s="3"/>
    </row>
    <row r="973" spans="1:26" x14ac:dyDescent="0.2">
      <c r="A973" s="3"/>
      <c r="B973" s="10"/>
      <c r="C973" s="20"/>
      <c r="D973" s="12"/>
      <c r="E973" s="3"/>
      <c r="F973" s="3"/>
      <c r="G973" s="3"/>
      <c r="H973" s="21"/>
      <c r="I973" s="21"/>
      <c r="J973" s="3"/>
      <c r="K973" s="3"/>
      <c r="L973" s="3"/>
      <c r="M973" s="3"/>
      <c r="N973" s="3"/>
      <c r="O973" s="3"/>
      <c r="P973" s="3"/>
      <c r="Q973" s="21"/>
      <c r="R973" s="3"/>
      <c r="S973" s="3"/>
      <c r="T973" s="21"/>
      <c r="U973" s="21"/>
      <c r="V973" s="21"/>
      <c r="W973" s="21"/>
      <c r="X973" s="21"/>
      <c r="Y973" s="21"/>
      <c r="Z973" s="3"/>
    </row>
    <row r="974" spans="1:26" x14ac:dyDescent="0.2">
      <c r="A974" s="3"/>
      <c r="B974" s="10"/>
      <c r="C974" s="20"/>
      <c r="D974" s="12"/>
      <c r="E974" s="3"/>
      <c r="F974" s="3"/>
      <c r="G974" s="3"/>
      <c r="H974" s="21"/>
      <c r="I974" s="21"/>
      <c r="J974" s="3"/>
      <c r="K974" s="3"/>
      <c r="L974" s="3"/>
      <c r="M974" s="3"/>
      <c r="N974" s="3"/>
      <c r="O974" s="3"/>
      <c r="P974" s="3"/>
      <c r="Q974" s="21"/>
      <c r="R974" s="3"/>
      <c r="S974" s="3"/>
      <c r="T974" s="21"/>
      <c r="U974" s="21"/>
      <c r="V974" s="21"/>
      <c r="W974" s="21"/>
      <c r="X974" s="21"/>
      <c r="Y974" s="21"/>
      <c r="Z974" s="3"/>
    </row>
    <row r="975" spans="1:26" x14ac:dyDescent="0.2">
      <c r="A975" s="3"/>
      <c r="B975" s="10"/>
      <c r="C975" s="20"/>
      <c r="D975" s="12"/>
      <c r="E975" s="3"/>
      <c r="F975" s="3"/>
      <c r="G975" s="3"/>
      <c r="H975" s="21"/>
      <c r="I975" s="21"/>
      <c r="J975" s="3"/>
      <c r="K975" s="3"/>
      <c r="L975" s="3"/>
      <c r="M975" s="3"/>
      <c r="N975" s="3"/>
      <c r="O975" s="3"/>
      <c r="P975" s="3"/>
      <c r="Q975" s="21"/>
      <c r="R975" s="3"/>
      <c r="S975" s="3"/>
      <c r="T975" s="21"/>
      <c r="U975" s="21"/>
      <c r="V975" s="21"/>
      <c r="W975" s="21"/>
      <c r="X975" s="21"/>
      <c r="Y975" s="21"/>
      <c r="Z975" s="3"/>
    </row>
    <row r="976" spans="1:26" x14ac:dyDescent="0.2">
      <c r="A976" s="3"/>
      <c r="B976" s="10"/>
      <c r="C976" s="20"/>
      <c r="D976" s="12"/>
      <c r="E976" s="3"/>
      <c r="F976" s="3"/>
      <c r="G976" s="3"/>
      <c r="H976" s="21"/>
      <c r="I976" s="21"/>
      <c r="J976" s="3"/>
      <c r="K976" s="3"/>
      <c r="L976" s="3"/>
      <c r="M976" s="3"/>
      <c r="N976" s="3"/>
      <c r="O976" s="3"/>
      <c r="P976" s="3"/>
      <c r="Q976" s="21"/>
      <c r="R976" s="3"/>
      <c r="S976" s="3"/>
      <c r="T976" s="21"/>
      <c r="U976" s="21"/>
      <c r="V976" s="21"/>
      <c r="W976" s="21"/>
      <c r="X976" s="21"/>
      <c r="Y976" s="21"/>
      <c r="Z976" s="3"/>
    </row>
    <row r="977" spans="1:26" x14ac:dyDescent="0.2">
      <c r="A977" s="3"/>
      <c r="B977" s="10"/>
      <c r="C977" s="20"/>
      <c r="D977" s="12"/>
      <c r="E977" s="3"/>
      <c r="F977" s="3"/>
      <c r="G977" s="3"/>
      <c r="H977" s="21"/>
      <c r="I977" s="21"/>
      <c r="J977" s="3"/>
      <c r="K977" s="3"/>
      <c r="L977" s="3"/>
      <c r="M977" s="3"/>
      <c r="N977" s="3"/>
      <c r="O977" s="3"/>
      <c r="P977" s="3"/>
      <c r="Q977" s="21"/>
      <c r="R977" s="3"/>
      <c r="S977" s="3"/>
      <c r="T977" s="21"/>
      <c r="U977" s="21"/>
      <c r="V977" s="21"/>
      <c r="W977" s="21"/>
      <c r="X977" s="21"/>
      <c r="Y977" s="21"/>
      <c r="Z977" s="3"/>
    </row>
    <row r="978" spans="1:26" x14ac:dyDescent="0.2">
      <c r="A978" s="3"/>
      <c r="B978" s="10"/>
      <c r="C978" s="20"/>
      <c r="D978" s="12"/>
      <c r="E978" s="3"/>
      <c r="F978" s="3"/>
      <c r="G978" s="3"/>
      <c r="H978" s="21"/>
      <c r="I978" s="21"/>
      <c r="J978" s="3"/>
      <c r="K978" s="3"/>
      <c r="L978" s="3"/>
      <c r="M978" s="3"/>
      <c r="N978" s="3"/>
      <c r="O978" s="3"/>
      <c r="P978" s="3"/>
      <c r="Q978" s="21"/>
      <c r="R978" s="3"/>
      <c r="S978" s="3"/>
      <c r="T978" s="21"/>
      <c r="U978" s="21"/>
      <c r="V978" s="21"/>
      <c r="W978" s="21"/>
      <c r="X978" s="21"/>
      <c r="Y978" s="21"/>
      <c r="Z978" s="3"/>
    </row>
    <row r="979" spans="1:26" x14ac:dyDescent="0.2">
      <c r="A979" s="3"/>
      <c r="B979" s="10"/>
      <c r="C979" s="20"/>
      <c r="D979" s="12"/>
      <c r="E979" s="3"/>
      <c r="F979" s="3"/>
      <c r="G979" s="3"/>
      <c r="H979" s="21"/>
      <c r="I979" s="21"/>
      <c r="J979" s="3"/>
      <c r="K979" s="3"/>
      <c r="L979" s="3"/>
      <c r="M979" s="3"/>
      <c r="N979" s="3"/>
      <c r="O979" s="3"/>
      <c r="P979" s="3"/>
      <c r="Q979" s="21"/>
      <c r="R979" s="3"/>
      <c r="S979" s="3"/>
      <c r="T979" s="21"/>
      <c r="U979" s="21"/>
      <c r="V979" s="21"/>
      <c r="W979" s="21"/>
      <c r="X979" s="21"/>
      <c r="Y979" s="21"/>
      <c r="Z979" s="3"/>
    </row>
    <row r="980" spans="1:26" x14ac:dyDescent="0.2">
      <c r="A980" s="3"/>
      <c r="B980" s="10"/>
      <c r="C980" s="20"/>
      <c r="D980" s="12"/>
      <c r="E980" s="3"/>
      <c r="F980" s="3"/>
      <c r="G980" s="3"/>
      <c r="H980" s="21"/>
      <c r="I980" s="21"/>
      <c r="J980" s="3"/>
      <c r="K980" s="3"/>
      <c r="L980" s="3"/>
      <c r="M980" s="3"/>
      <c r="N980" s="3"/>
      <c r="O980" s="3"/>
      <c r="P980" s="3"/>
      <c r="Q980" s="21"/>
      <c r="R980" s="3"/>
      <c r="S980" s="3"/>
      <c r="T980" s="21"/>
      <c r="U980" s="21"/>
      <c r="V980" s="21"/>
      <c r="W980" s="21"/>
      <c r="X980" s="21"/>
      <c r="Y980" s="21"/>
      <c r="Z980" s="3"/>
    </row>
    <row r="981" spans="1:26" x14ac:dyDescent="0.2">
      <c r="A981" s="3"/>
      <c r="B981" s="10"/>
      <c r="C981" s="20"/>
      <c r="D981" s="12"/>
      <c r="E981" s="3"/>
      <c r="F981" s="3"/>
      <c r="G981" s="3"/>
      <c r="H981" s="21"/>
      <c r="I981" s="21"/>
      <c r="J981" s="3"/>
      <c r="K981" s="3"/>
      <c r="L981" s="3"/>
      <c r="M981" s="3"/>
      <c r="N981" s="3"/>
      <c r="O981" s="3"/>
      <c r="P981" s="3"/>
      <c r="Q981" s="21"/>
      <c r="R981" s="3"/>
      <c r="S981" s="3"/>
      <c r="T981" s="21"/>
      <c r="U981" s="21"/>
      <c r="V981" s="21"/>
      <c r="W981" s="21"/>
      <c r="X981" s="21"/>
      <c r="Y981" s="21"/>
      <c r="Z981" s="3"/>
    </row>
    <row r="982" spans="1:26" x14ac:dyDescent="0.2">
      <c r="A982" s="3"/>
      <c r="B982" s="10"/>
      <c r="C982" s="20"/>
      <c r="D982" s="12"/>
      <c r="E982" s="3"/>
      <c r="F982" s="3"/>
      <c r="G982" s="3"/>
      <c r="H982" s="21"/>
      <c r="I982" s="21"/>
      <c r="J982" s="3"/>
      <c r="K982" s="3"/>
      <c r="L982" s="3"/>
      <c r="M982" s="3"/>
      <c r="N982" s="3"/>
      <c r="O982" s="3"/>
      <c r="P982" s="3"/>
      <c r="Q982" s="21"/>
      <c r="R982" s="3"/>
      <c r="S982" s="3"/>
      <c r="T982" s="21"/>
      <c r="U982" s="21"/>
      <c r="V982" s="21"/>
      <c r="W982" s="21"/>
      <c r="X982" s="21"/>
      <c r="Y982" s="21"/>
      <c r="Z982" s="3"/>
    </row>
    <row r="983" spans="1:26" x14ac:dyDescent="0.2">
      <c r="A983" s="3"/>
      <c r="B983" s="10"/>
      <c r="C983" s="20"/>
      <c r="D983" s="12"/>
      <c r="E983" s="3"/>
      <c r="F983" s="3"/>
      <c r="G983" s="3"/>
      <c r="H983" s="21"/>
      <c r="I983" s="21"/>
      <c r="J983" s="3"/>
      <c r="K983" s="3"/>
      <c r="L983" s="3"/>
      <c r="M983" s="3"/>
      <c r="N983" s="3"/>
      <c r="O983" s="3"/>
      <c r="P983" s="3"/>
      <c r="Q983" s="21"/>
      <c r="R983" s="3"/>
      <c r="S983" s="3"/>
      <c r="T983" s="21"/>
      <c r="U983" s="21"/>
      <c r="V983" s="21"/>
      <c r="W983" s="21"/>
      <c r="X983" s="21"/>
      <c r="Y983" s="21"/>
      <c r="Z983" s="3"/>
    </row>
    <row r="984" spans="1:26" x14ac:dyDescent="0.2">
      <c r="A984" s="3"/>
      <c r="B984" s="10"/>
      <c r="C984" s="20"/>
      <c r="D984" s="12"/>
      <c r="E984" s="3"/>
      <c r="F984" s="3"/>
      <c r="G984" s="3"/>
      <c r="H984" s="21"/>
      <c r="I984" s="21"/>
      <c r="J984" s="3"/>
      <c r="K984" s="3"/>
      <c r="L984" s="3"/>
      <c r="M984" s="3"/>
      <c r="N984" s="3"/>
      <c r="O984" s="3"/>
      <c r="P984" s="3"/>
      <c r="Q984" s="21"/>
      <c r="R984" s="3"/>
      <c r="S984" s="3"/>
      <c r="T984" s="21"/>
      <c r="U984" s="21"/>
      <c r="V984" s="21"/>
      <c r="W984" s="21"/>
      <c r="X984" s="21"/>
      <c r="Y984" s="21"/>
      <c r="Z984" s="3"/>
    </row>
    <row r="985" spans="1:26" x14ac:dyDescent="0.2">
      <c r="A985" s="3"/>
      <c r="B985" s="10"/>
      <c r="C985" s="20"/>
      <c r="D985" s="12"/>
      <c r="E985" s="3"/>
      <c r="F985" s="3"/>
      <c r="G985" s="3"/>
      <c r="H985" s="21"/>
      <c r="I985" s="21"/>
      <c r="J985" s="3"/>
      <c r="K985" s="3"/>
      <c r="L985" s="3"/>
      <c r="M985" s="3"/>
      <c r="N985" s="3"/>
      <c r="O985" s="3"/>
      <c r="P985" s="3"/>
      <c r="Q985" s="21"/>
      <c r="R985" s="3"/>
      <c r="S985" s="3"/>
      <c r="T985" s="21"/>
      <c r="U985" s="21"/>
      <c r="V985" s="21"/>
      <c r="W985" s="21"/>
      <c r="X985" s="21"/>
      <c r="Y985" s="21"/>
      <c r="Z985" s="3"/>
    </row>
    <row r="986" spans="1:26" x14ac:dyDescent="0.2">
      <c r="A986" s="3"/>
      <c r="B986" s="10"/>
      <c r="C986" s="20"/>
      <c r="D986" s="12"/>
      <c r="E986" s="3"/>
      <c r="F986" s="3"/>
      <c r="G986" s="3"/>
      <c r="H986" s="21"/>
      <c r="I986" s="21"/>
      <c r="J986" s="3"/>
      <c r="K986" s="3"/>
      <c r="L986" s="3"/>
      <c r="M986" s="3"/>
      <c r="N986" s="3"/>
      <c r="O986" s="3"/>
      <c r="P986" s="3"/>
      <c r="Q986" s="21"/>
      <c r="R986" s="3"/>
      <c r="S986" s="3"/>
      <c r="T986" s="21"/>
      <c r="U986" s="21"/>
      <c r="V986" s="21"/>
      <c r="W986" s="21"/>
      <c r="X986" s="21"/>
      <c r="Y986" s="21"/>
      <c r="Z986" s="3"/>
    </row>
    <row r="987" spans="1:26" x14ac:dyDescent="0.2">
      <c r="A987" s="3"/>
      <c r="B987" s="10"/>
      <c r="C987" s="20"/>
      <c r="D987" s="12"/>
      <c r="E987" s="3"/>
      <c r="F987" s="3"/>
      <c r="G987" s="3"/>
      <c r="H987" s="21"/>
      <c r="I987" s="21"/>
      <c r="J987" s="3"/>
      <c r="K987" s="3"/>
      <c r="L987" s="3"/>
      <c r="M987" s="3"/>
      <c r="N987" s="3"/>
      <c r="O987" s="3"/>
      <c r="P987" s="3"/>
      <c r="Q987" s="21"/>
      <c r="R987" s="3"/>
      <c r="S987" s="3"/>
      <c r="T987" s="21"/>
      <c r="U987" s="21"/>
      <c r="V987" s="21"/>
      <c r="W987" s="21"/>
      <c r="X987" s="21"/>
      <c r="Y987" s="21"/>
      <c r="Z987" s="3"/>
    </row>
    <row r="988" spans="1:26" x14ac:dyDescent="0.2">
      <c r="A988" s="3"/>
      <c r="B988" s="10"/>
      <c r="C988" s="20"/>
      <c r="D988" s="12"/>
      <c r="E988" s="3"/>
      <c r="F988" s="3"/>
      <c r="G988" s="3"/>
      <c r="H988" s="21"/>
      <c r="I988" s="21"/>
      <c r="J988" s="3"/>
      <c r="K988" s="3"/>
      <c r="L988" s="3"/>
      <c r="M988" s="3"/>
      <c r="N988" s="3"/>
      <c r="O988" s="3"/>
      <c r="P988" s="3"/>
      <c r="Q988" s="21"/>
      <c r="R988" s="3"/>
      <c r="S988" s="3"/>
      <c r="T988" s="21"/>
      <c r="U988" s="21"/>
      <c r="V988" s="21"/>
      <c r="W988" s="21"/>
      <c r="X988" s="21"/>
      <c r="Y988" s="21"/>
      <c r="Z988" s="3"/>
    </row>
    <row r="989" spans="1:26" x14ac:dyDescent="0.2">
      <c r="A989" s="3"/>
      <c r="B989" s="10"/>
      <c r="C989" s="20"/>
      <c r="D989" s="12"/>
      <c r="E989" s="3"/>
      <c r="F989" s="3"/>
      <c r="G989" s="3"/>
      <c r="H989" s="21"/>
      <c r="I989" s="21"/>
      <c r="J989" s="3"/>
      <c r="K989" s="3"/>
      <c r="L989" s="3"/>
      <c r="M989" s="3"/>
      <c r="N989" s="3"/>
      <c r="O989" s="3"/>
      <c r="P989" s="3"/>
      <c r="Q989" s="21"/>
      <c r="R989" s="3"/>
      <c r="S989" s="3"/>
      <c r="T989" s="21"/>
      <c r="U989" s="21"/>
      <c r="V989" s="21"/>
      <c r="W989" s="21"/>
      <c r="X989" s="21"/>
      <c r="Y989" s="21"/>
      <c r="Z989" s="3"/>
    </row>
    <row r="990" spans="1:26" x14ac:dyDescent="0.2">
      <c r="A990" s="3"/>
      <c r="B990" s="10"/>
      <c r="C990" s="20"/>
      <c r="D990" s="12"/>
      <c r="E990" s="3"/>
      <c r="F990" s="3"/>
      <c r="G990" s="3"/>
      <c r="H990" s="21"/>
      <c r="I990" s="21"/>
      <c r="J990" s="3"/>
      <c r="K990" s="3"/>
      <c r="L990" s="3"/>
      <c r="M990" s="3"/>
      <c r="N990" s="3"/>
      <c r="O990" s="3"/>
      <c r="P990" s="3"/>
      <c r="Q990" s="21"/>
      <c r="R990" s="3"/>
      <c r="S990" s="3"/>
      <c r="T990" s="21"/>
      <c r="U990" s="21"/>
      <c r="V990" s="21"/>
      <c r="W990" s="21"/>
      <c r="X990" s="21"/>
      <c r="Y990" s="21"/>
      <c r="Z990" s="3"/>
    </row>
    <row r="991" spans="1:26" x14ac:dyDescent="0.2">
      <c r="A991" s="3"/>
      <c r="B991" s="10"/>
      <c r="C991" s="20"/>
      <c r="D991" s="12"/>
      <c r="E991" s="3"/>
      <c r="F991" s="3"/>
      <c r="G991" s="3"/>
      <c r="H991" s="21"/>
      <c r="I991" s="21"/>
      <c r="J991" s="3"/>
      <c r="K991" s="3"/>
      <c r="L991" s="3"/>
      <c r="M991" s="3"/>
      <c r="N991" s="3"/>
      <c r="O991" s="3"/>
      <c r="P991" s="3"/>
      <c r="Q991" s="21"/>
      <c r="R991" s="3"/>
      <c r="S991" s="3"/>
      <c r="T991" s="21"/>
      <c r="U991" s="21"/>
      <c r="V991" s="21"/>
      <c r="W991" s="21"/>
      <c r="X991" s="21"/>
      <c r="Y991" s="21"/>
      <c r="Z991" s="3"/>
    </row>
    <row r="992" spans="1:26" x14ac:dyDescent="0.2">
      <c r="A992" s="3"/>
      <c r="B992" s="10"/>
      <c r="C992" s="20"/>
      <c r="D992" s="12"/>
      <c r="E992" s="3"/>
      <c r="F992" s="3"/>
      <c r="G992" s="3"/>
      <c r="H992" s="21"/>
      <c r="I992" s="21"/>
      <c r="J992" s="3"/>
      <c r="K992" s="3"/>
      <c r="L992" s="3"/>
      <c r="M992" s="3"/>
      <c r="N992" s="3"/>
      <c r="O992" s="3"/>
      <c r="P992" s="3"/>
      <c r="Q992" s="21"/>
      <c r="R992" s="3"/>
      <c r="S992" s="3"/>
      <c r="T992" s="21"/>
      <c r="U992" s="21"/>
      <c r="V992" s="21"/>
      <c r="W992" s="21"/>
      <c r="X992" s="21"/>
      <c r="Y992" s="21"/>
      <c r="Z992" s="3"/>
    </row>
    <row r="993" spans="1:26" x14ac:dyDescent="0.2">
      <c r="A993" s="3"/>
      <c r="B993" s="10"/>
      <c r="C993" s="20"/>
      <c r="D993" s="12"/>
      <c r="E993" s="3"/>
      <c r="F993" s="3"/>
      <c r="G993" s="3"/>
      <c r="H993" s="21"/>
      <c r="I993" s="21"/>
      <c r="J993" s="3"/>
      <c r="K993" s="3"/>
      <c r="L993" s="3"/>
      <c r="M993" s="3"/>
      <c r="N993" s="3"/>
      <c r="O993" s="3"/>
      <c r="P993" s="3"/>
      <c r="Q993" s="21"/>
      <c r="R993" s="3"/>
      <c r="S993" s="3"/>
      <c r="T993" s="21"/>
      <c r="U993" s="21"/>
      <c r="V993" s="21"/>
      <c r="W993" s="21"/>
      <c r="X993" s="21"/>
      <c r="Y993" s="21"/>
      <c r="Z993" s="3"/>
    </row>
    <row r="994" spans="1:26" x14ac:dyDescent="0.2">
      <c r="A994" s="3"/>
      <c r="B994" s="10"/>
      <c r="C994" s="20"/>
      <c r="D994" s="12"/>
      <c r="E994" s="3"/>
      <c r="F994" s="3"/>
      <c r="G994" s="3"/>
      <c r="H994" s="21"/>
      <c r="I994" s="21"/>
      <c r="J994" s="3"/>
      <c r="K994" s="3"/>
      <c r="L994" s="3"/>
      <c r="M994" s="3"/>
      <c r="N994" s="3"/>
      <c r="O994" s="3"/>
      <c r="P994" s="3"/>
      <c r="Q994" s="21"/>
      <c r="R994" s="3"/>
      <c r="S994" s="3"/>
      <c r="T994" s="21"/>
      <c r="U994" s="21"/>
      <c r="V994" s="21"/>
      <c r="W994" s="21"/>
      <c r="X994" s="21"/>
      <c r="Y994" s="21"/>
      <c r="Z994" s="3"/>
    </row>
    <row r="995" spans="1:26" x14ac:dyDescent="0.2">
      <c r="A995" s="3"/>
      <c r="B995" s="10"/>
      <c r="C995" s="20"/>
      <c r="D995" s="12"/>
      <c r="E995" s="3"/>
      <c r="F995" s="3"/>
      <c r="G995" s="3"/>
      <c r="H995" s="21"/>
      <c r="I995" s="21"/>
      <c r="J995" s="3"/>
      <c r="K995" s="3"/>
      <c r="L995" s="3"/>
      <c r="M995" s="3"/>
      <c r="N995" s="3"/>
      <c r="O995" s="3"/>
      <c r="P995" s="3"/>
      <c r="Q995" s="21"/>
      <c r="R995" s="3"/>
      <c r="S995" s="3"/>
      <c r="T995" s="21"/>
      <c r="U995" s="21"/>
      <c r="V995" s="21"/>
      <c r="W995" s="21"/>
      <c r="X995" s="21"/>
      <c r="Y995" s="21"/>
      <c r="Z995" s="3"/>
    </row>
    <row r="996" spans="1:26" x14ac:dyDescent="0.2">
      <c r="A996" s="3"/>
      <c r="B996" s="10"/>
      <c r="C996" s="20"/>
      <c r="D996" s="12"/>
      <c r="E996" s="3"/>
      <c r="F996" s="3"/>
      <c r="G996" s="3"/>
      <c r="H996" s="21"/>
      <c r="I996" s="21"/>
      <c r="J996" s="3"/>
      <c r="K996" s="3"/>
      <c r="L996" s="3"/>
      <c r="M996" s="3"/>
      <c r="N996" s="3"/>
      <c r="O996" s="3"/>
      <c r="P996" s="3"/>
      <c r="Q996" s="21"/>
      <c r="R996" s="3"/>
      <c r="S996" s="3"/>
      <c r="T996" s="21"/>
      <c r="U996" s="21"/>
      <c r="V996" s="21"/>
      <c r="W996" s="21"/>
      <c r="X996" s="21"/>
      <c r="Y996" s="21"/>
      <c r="Z996" s="3"/>
    </row>
    <row r="997" spans="1:26" x14ac:dyDescent="0.2">
      <c r="A997" s="3"/>
      <c r="B997" s="10"/>
      <c r="C997" s="20"/>
      <c r="D997" s="12"/>
      <c r="E997" s="3"/>
      <c r="F997" s="3"/>
      <c r="G997" s="3"/>
      <c r="H997" s="21"/>
      <c r="I997" s="21"/>
      <c r="J997" s="3"/>
      <c r="K997" s="3"/>
      <c r="L997" s="3"/>
      <c r="M997" s="3"/>
      <c r="N997" s="3"/>
      <c r="O997" s="3"/>
      <c r="P997" s="3"/>
      <c r="Q997" s="21"/>
      <c r="R997" s="3"/>
      <c r="S997" s="3"/>
      <c r="T997" s="21"/>
      <c r="U997" s="21"/>
      <c r="V997" s="21"/>
      <c r="W997" s="21"/>
      <c r="X997" s="21"/>
      <c r="Y997" s="21"/>
      <c r="Z997" s="3"/>
    </row>
    <row r="998" spans="1:26" x14ac:dyDescent="0.2">
      <c r="A998" s="3"/>
      <c r="B998" s="10"/>
      <c r="C998" s="20"/>
      <c r="D998" s="12"/>
      <c r="E998" s="3"/>
      <c r="F998" s="3"/>
      <c r="G998" s="3"/>
      <c r="H998" s="21"/>
      <c r="I998" s="21"/>
      <c r="J998" s="3"/>
      <c r="K998" s="3"/>
      <c r="L998" s="3"/>
      <c r="M998" s="3"/>
      <c r="N998" s="3"/>
      <c r="O998" s="3"/>
      <c r="P998" s="3"/>
      <c r="Q998" s="21"/>
      <c r="R998" s="3"/>
      <c r="S998" s="3"/>
      <c r="T998" s="21"/>
      <c r="U998" s="21"/>
      <c r="V998" s="21"/>
      <c r="W998" s="21"/>
      <c r="X998" s="21"/>
      <c r="Y998" s="21"/>
      <c r="Z998" s="3"/>
    </row>
    <row r="999" spans="1:26" x14ac:dyDescent="0.2">
      <c r="A999" s="3"/>
      <c r="B999" s="10"/>
      <c r="C999" s="20"/>
      <c r="D999" s="12"/>
      <c r="E999" s="3"/>
      <c r="F999" s="3"/>
      <c r="G999" s="3"/>
      <c r="H999" s="21"/>
      <c r="I999" s="21"/>
      <c r="J999" s="3"/>
      <c r="K999" s="3"/>
      <c r="L999" s="3"/>
      <c r="M999" s="3"/>
      <c r="N999" s="3"/>
      <c r="O999" s="3"/>
      <c r="P999" s="3"/>
      <c r="Q999" s="21"/>
      <c r="R999" s="3"/>
      <c r="S999" s="3"/>
      <c r="T999" s="21"/>
      <c r="U999" s="21"/>
      <c r="V999" s="21"/>
      <c r="W999" s="21"/>
      <c r="X999" s="21"/>
      <c r="Y999" s="21"/>
      <c r="Z999" s="3"/>
    </row>
    <row r="1000" spans="1:26" x14ac:dyDescent="0.2">
      <c r="A1000" s="3"/>
      <c r="B1000" s="10"/>
      <c r="C1000" s="20"/>
      <c r="D1000" s="12"/>
      <c r="E1000" s="3"/>
      <c r="F1000" s="3"/>
      <c r="G1000" s="3"/>
      <c r="H1000" s="21"/>
      <c r="I1000" s="21"/>
      <c r="J1000" s="3"/>
      <c r="K1000" s="3"/>
      <c r="L1000" s="3"/>
      <c r="M1000" s="3"/>
      <c r="N1000" s="3"/>
      <c r="O1000" s="3"/>
      <c r="P1000" s="3"/>
      <c r="Q1000" s="21"/>
      <c r="R1000" s="3"/>
      <c r="S1000" s="3"/>
      <c r="T1000" s="21"/>
      <c r="U1000" s="21"/>
      <c r="V1000" s="21"/>
      <c r="W1000" s="21"/>
      <c r="X1000" s="21"/>
      <c r="Y1000" s="21"/>
      <c r="Z1000" s="3"/>
    </row>
    <row r="1001" spans="1:26" x14ac:dyDescent="0.2">
      <c r="A1001" s="3"/>
      <c r="B1001" s="10"/>
      <c r="C1001" s="20"/>
      <c r="D1001" s="12"/>
      <c r="E1001" s="3"/>
      <c r="F1001" s="3"/>
      <c r="G1001" s="3"/>
      <c r="H1001" s="21"/>
      <c r="I1001" s="21"/>
      <c r="J1001" s="3"/>
      <c r="K1001" s="3"/>
      <c r="L1001" s="3"/>
      <c r="M1001" s="3"/>
      <c r="N1001" s="3"/>
      <c r="O1001" s="3"/>
      <c r="P1001" s="3"/>
      <c r="Q1001" s="21"/>
      <c r="R1001" s="3"/>
      <c r="S1001" s="3"/>
      <c r="T1001" s="21"/>
      <c r="U1001" s="21"/>
      <c r="V1001" s="21"/>
      <c r="W1001" s="21"/>
      <c r="X1001" s="21"/>
      <c r="Y1001" s="21"/>
      <c r="Z1001" s="3"/>
    </row>
    <row r="1002" spans="1:26" x14ac:dyDescent="0.2">
      <c r="A1002" s="3"/>
      <c r="B1002" s="10"/>
      <c r="C1002" s="20"/>
      <c r="D1002" s="12"/>
      <c r="E1002" s="3"/>
      <c r="F1002" s="3"/>
      <c r="G1002" s="3"/>
      <c r="H1002" s="21"/>
      <c r="I1002" s="21"/>
      <c r="J1002" s="3"/>
      <c r="K1002" s="3"/>
      <c r="L1002" s="3"/>
      <c r="M1002" s="3"/>
      <c r="N1002" s="3"/>
      <c r="O1002" s="3"/>
      <c r="P1002" s="3"/>
      <c r="Q1002" s="21"/>
      <c r="R1002" s="3"/>
      <c r="S1002" s="3"/>
      <c r="T1002" s="21"/>
      <c r="U1002" s="21"/>
      <c r="V1002" s="21"/>
      <c r="W1002" s="21"/>
      <c r="X1002" s="21"/>
      <c r="Y1002" s="21"/>
      <c r="Z1002" s="3"/>
    </row>
    <row r="1003" spans="1:26" x14ac:dyDescent="0.2">
      <c r="A1003" s="3"/>
      <c r="B1003" s="10"/>
      <c r="C1003" s="20"/>
      <c r="D1003" s="12"/>
      <c r="E1003" s="3"/>
      <c r="F1003" s="3"/>
      <c r="G1003" s="3"/>
      <c r="H1003" s="21"/>
      <c r="I1003" s="21"/>
      <c r="J1003" s="3"/>
      <c r="K1003" s="3"/>
      <c r="L1003" s="3"/>
      <c r="M1003" s="3"/>
      <c r="N1003" s="3"/>
      <c r="O1003" s="3"/>
      <c r="P1003" s="3"/>
      <c r="Q1003" s="21"/>
      <c r="R1003" s="3"/>
      <c r="S1003" s="3"/>
      <c r="T1003" s="21"/>
      <c r="U1003" s="21"/>
      <c r="V1003" s="21"/>
      <c r="W1003" s="21"/>
      <c r="X1003" s="21"/>
      <c r="Y1003" s="21"/>
      <c r="Z1003" s="3"/>
    </row>
    <row r="1004" spans="1:26" x14ac:dyDescent="0.2">
      <c r="A1004" s="3"/>
      <c r="B1004" s="10"/>
      <c r="C1004" s="20"/>
      <c r="D1004" s="12"/>
      <c r="E1004" s="3"/>
      <c r="F1004" s="3"/>
      <c r="G1004" s="3"/>
      <c r="H1004" s="21"/>
      <c r="I1004" s="21"/>
      <c r="J1004" s="3"/>
      <c r="K1004" s="3"/>
      <c r="L1004" s="3"/>
      <c r="M1004" s="3"/>
      <c r="N1004" s="3"/>
      <c r="O1004" s="3"/>
      <c r="P1004" s="3"/>
      <c r="Q1004" s="21"/>
      <c r="R1004" s="3"/>
      <c r="S1004" s="3"/>
      <c r="T1004" s="21"/>
      <c r="U1004" s="21"/>
      <c r="V1004" s="21"/>
      <c r="W1004" s="21"/>
      <c r="X1004" s="21"/>
      <c r="Y1004" s="21"/>
      <c r="Z1004" s="3"/>
    </row>
    <row r="1005" spans="1:26" x14ac:dyDescent="0.2">
      <c r="A1005" s="3"/>
      <c r="B1005" s="10"/>
      <c r="C1005" s="20"/>
      <c r="D1005" s="12"/>
      <c r="E1005" s="3"/>
      <c r="F1005" s="3"/>
      <c r="G1005" s="3"/>
      <c r="H1005" s="21"/>
      <c r="I1005" s="21"/>
      <c r="J1005" s="3"/>
      <c r="K1005" s="3"/>
      <c r="L1005" s="3"/>
      <c r="M1005" s="3"/>
      <c r="N1005" s="3"/>
      <c r="O1005" s="3"/>
      <c r="P1005" s="3"/>
      <c r="Q1005" s="21"/>
      <c r="R1005" s="3"/>
      <c r="S1005" s="3"/>
      <c r="T1005" s="21"/>
      <c r="U1005" s="21"/>
      <c r="V1005" s="21"/>
      <c r="W1005" s="21"/>
      <c r="X1005" s="21"/>
      <c r="Y1005" s="21"/>
      <c r="Z1005" s="3"/>
    </row>
    <row r="1006" spans="1:26" x14ac:dyDescent="0.2">
      <c r="A1006" s="3"/>
      <c r="B1006" s="10"/>
      <c r="C1006" s="20"/>
      <c r="D1006" s="12"/>
      <c r="E1006" s="3"/>
      <c r="F1006" s="3"/>
      <c r="G1006" s="3"/>
      <c r="H1006" s="21"/>
      <c r="I1006" s="21"/>
      <c r="J1006" s="3"/>
      <c r="K1006" s="3"/>
      <c r="L1006" s="3"/>
      <c r="M1006" s="3"/>
      <c r="N1006" s="3"/>
      <c r="O1006" s="3"/>
      <c r="P1006" s="3"/>
      <c r="Q1006" s="21"/>
      <c r="R1006" s="3"/>
      <c r="S1006" s="3"/>
      <c r="T1006" s="21"/>
      <c r="U1006" s="21"/>
      <c r="V1006" s="21"/>
      <c r="W1006" s="21"/>
      <c r="X1006" s="21"/>
      <c r="Y1006" s="21"/>
      <c r="Z1006" s="3"/>
    </row>
    <row r="1007" spans="1:26" x14ac:dyDescent="0.2">
      <c r="A1007" s="3"/>
      <c r="B1007" s="10"/>
      <c r="C1007" s="20"/>
      <c r="D1007" s="12"/>
      <c r="E1007" s="3"/>
      <c r="F1007" s="3"/>
      <c r="G1007" s="3"/>
      <c r="H1007" s="21"/>
      <c r="I1007" s="21"/>
      <c r="J1007" s="3"/>
      <c r="K1007" s="3"/>
      <c r="L1007" s="3"/>
      <c r="M1007" s="3"/>
      <c r="N1007" s="3"/>
      <c r="O1007" s="3"/>
      <c r="P1007" s="3"/>
      <c r="Q1007" s="21"/>
      <c r="R1007" s="3"/>
      <c r="S1007" s="3"/>
      <c r="T1007" s="21"/>
      <c r="U1007" s="21"/>
      <c r="V1007" s="21"/>
      <c r="W1007" s="21"/>
      <c r="X1007" s="21"/>
      <c r="Y1007" s="21"/>
      <c r="Z1007" s="3"/>
    </row>
    <row r="1008" spans="1:26" x14ac:dyDescent="0.2">
      <c r="A1008" s="3"/>
      <c r="B1008" s="10"/>
      <c r="C1008" s="20"/>
      <c r="D1008" s="12"/>
      <c r="E1008" s="3"/>
      <c r="F1008" s="3"/>
      <c r="G1008" s="3"/>
      <c r="H1008" s="21"/>
      <c r="I1008" s="21"/>
      <c r="J1008" s="3"/>
      <c r="K1008" s="3"/>
      <c r="L1008" s="3"/>
      <c r="M1008" s="3"/>
      <c r="N1008" s="3"/>
      <c r="O1008" s="3"/>
      <c r="P1008" s="3"/>
      <c r="Q1008" s="21"/>
      <c r="R1008" s="3"/>
      <c r="S1008" s="3"/>
      <c r="T1008" s="21"/>
      <c r="U1008" s="21"/>
      <c r="V1008" s="21"/>
      <c r="W1008" s="21"/>
      <c r="X1008" s="21"/>
      <c r="Y1008" s="21"/>
      <c r="Z1008" s="3"/>
    </row>
    <row r="1009" spans="1:26" x14ac:dyDescent="0.2">
      <c r="A1009" s="3"/>
      <c r="B1009" s="10"/>
      <c r="C1009" s="20"/>
      <c r="D1009" s="12"/>
      <c r="E1009" s="3"/>
      <c r="F1009" s="3"/>
      <c r="G1009" s="3"/>
      <c r="H1009" s="21"/>
      <c r="I1009" s="21"/>
      <c r="J1009" s="3"/>
      <c r="K1009" s="3"/>
      <c r="L1009" s="3"/>
      <c r="M1009" s="3"/>
      <c r="N1009" s="3"/>
      <c r="O1009" s="3"/>
      <c r="P1009" s="3"/>
      <c r="Q1009" s="21"/>
      <c r="R1009" s="3"/>
      <c r="S1009" s="3"/>
      <c r="T1009" s="21"/>
      <c r="U1009" s="21"/>
      <c r="V1009" s="21"/>
      <c r="W1009" s="21"/>
      <c r="X1009" s="21"/>
      <c r="Y1009" s="21"/>
      <c r="Z1009" s="3"/>
    </row>
    <row r="1010" spans="1:26" x14ac:dyDescent="0.2">
      <c r="A1010" s="3"/>
      <c r="B1010" s="10"/>
      <c r="C1010" s="20"/>
      <c r="D1010" s="12"/>
      <c r="E1010" s="3"/>
      <c r="F1010" s="3"/>
      <c r="G1010" s="3"/>
      <c r="H1010" s="21"/>
      <c r="I1010" s="21"/>
      <c r="J1010" s="3"/>
      <c r="K1010" s="3"/>
      <c r="L1010" s="3"/>
      <c r="M1010" s="3"/>
      <c r="N1010" s="3"/>
      <c r="O1010" s="3"/>
      <c r="P1010" s="3"/>
      <c r="Q1010" s="21"/>
      <c r="R1010" s="3"/>
      <c r="S1010" s="3"/>
      <c r="T1010" s="21"/>
      <c r="U1010" s="21"/>
      <c r="V1010" s="21"/>
      <c r="W1010" s="21"/>
      <c r="X1010" s="21"/>
      <c r="Y1010" s="21"/>
      <c r="Z1010" s="3"/>
    </row>
    <row r="1011" spans="1:26" x14ac:dyDescent="0.2">
      <c r="A1011" s="3"/>
      <c r="B1011" s="10"/>
      <c r="C1011" s="20"/>
      <c r="D1011" s="12"/>
      <c r="E1011" s="3"/>
      <c r="F1011" s="3"/>
      <c r="G1011" s="3"/>
      <c r="H1011" s="21"/>
      <c r="I1011" s="21"/>
      <c r="J1011" s="3"/>
      <c r="K1011" s="3"/>
      <c r="L1011" s="3"/>
      <c r="M1011" s="3"/>
      <c r="N1011" s="3"/>
      <c r="O1011" s="3"/>
      <c r="P1011" s="3"/>
      <c r="Q1011" s="21"/>
      <c r="R1011" s="3"/>
      <c r="S1011" s="3"/>
      <c r="T1011" s="21"/>
      <c r="U1011" s="21"/>
      <c r="V1011" s="21"/>
      <c r="W1011" s="21"/>
      <c r="X1011" s="21"/>
      <c r="Y1011" s="21"/>
      <c r="Z1011" s="3"/>
    </row>
    <row r="1012" spans="1:26" x14ac:dyDescent="0.2">
      <c r="A1012" s="3"/>
      <c r="B1012" s="10"/>
      <c r="C1012" s="20"/>
      <c r="D1012" s="12"/>
      <c r="E1012" s="3"/>
      <c r="F1012" s="3"/>
      <c r="G1012" s="3"/>
      <c r="H1012" s="21"/>
      <c r="I1012" s="21"/>
      <c r="J1012" s="3"/>
      <c r="K1012" s="3"/>
      <c r="L1012" s="3"/>
      <c r="M1012" s="3"/>
      <c r="N1012" s="3"/>
      <c r="O1012" s="3"/>
      <c r="P1012" s="3"/>
      <c r="Q1012" s="21"/>
      <c r="R1012" s="3"/>
      <c r="S1012" s="3"/>
      <c r="T1012" s="21"/>
      <c r="U1012" s="21"/>
      <c r="V1012" s="21"/>
      <c r="W1012" s="21"/>
      <c r="X1012" s="21"/>
      <c r="Y1012" s="21"/>
      <c r="Z1012" s="3"/>
    </row>
    <row r="1013" spans="1:26" x14ac:dyDescent="0.2">
      <c r="A1013" s="3"/>
      <c r="B1013" s="10"/>
      <c r="C1013" s="20"/>
      <c r="D1013" s="12"/>
      <c r="E1013" s="3"/>
      <c r="F1013" s="3"/>
      <c r="G1013" s="3"/>
      <c r="H1013" s="21"/>
      <c r="I1013" s="21"/>
      <c r="J1013" s="3"/>
      <c r="K1013" s="3"/>
      <c r="L1013" s="3"/>
      <c r="M1013" s="3"/>
      <c r="N1013" s="3"/>
      <c r="O1013" s="3"/>
      <c r="P1013" s="3"/>
      <c r="Q1013" s="21"/>
      <c r="R1013" s="3"/>
      <c r="S1013" s="3"/>
      <c r="T1013" s="21"/>
      <c r="U1013" s="21"/>
      <c r="V1013" s="21"/>
      <c r="W1013" s="21"/>
      <c r="X1013" s="21"/>
      <c r="Y1013" s="21"/>
      <c r="Z1013" s="3"/>
    </row>
    <row r="1014" spans="1:26" x14ac:dyDescent="0.2">
      <c r="A1014" s="3"/>
      <c r="B1014" s="10"/>
      <c r="C1014" s="20"/>
      <c r="D1014" s="12"/>
      <c r="E1014" s="3"/>
      <c r="F1014" s="3"/>
      <c r="G1014" s="3"/>
      <c r="H1014" s="21"/>
      <c r="I1014" s="21"/>
      <c r="J1014" s="3"/>
      <c r="K1014" s="3"/>
      <c r="L1014" s="3"/>
      <c r="M1014" s="3"/>
      <c r="N1014" s="3"/>
      <c r="O1014" s="3"/>
      <c r="P1014" s="3"/>
      <c r="Q1014" s="21"/>
      <c r="R1014" s="3"/>
      <c r="S1014" s="3"/>
      <c r="T1014" s="21"/>
      <c r="U1014" s="21"/>
      <c r="V1014" s="21"/>
      <c r="W1014" s="21"/>
      <c r="X1014" s="21"/>
      <c r="Y1014" s="21"/>
      <c r="Z1014" s="3"/>
    </row>
    <row r="1015" spans="1:26" x14ac:dyDescent="0.2">
      <c r="A1015" s="3"/>
      <c r="B1015" s="10"/>
      <c r="C1015" s="20"/>
      <c r="D1015" s="12"/>
      <c r="E1015" s="3"/>
      <c r="F1015" s="3"/>
      <c r="G1015" s="3"/>
      <c r="H1015" s="21"/>
      <c r="I1015" s="21"/>
      <c r="J1015" s="3"/>
      <c r="K1015" s="3"/>
      <c r="L1015" s="3"/>
      <c r="M1015" s="3"/>
      <c r="N1015" s="3"/>
      <c r="O1015" s="3"/>
      <c r="P1015" s="3"/>
      <c r="Q1015" s="21"/>
      <c r="R1015" s="3"/>
      <c r="S1015" s="3"/>
      <c r="T1015" s="21"/>
      <c r="U1015" s="21"/>
      <c r="V1015" s="21"/>
      <c r="W1015" s="21"/>
      <c r="X1015" s="21"/>
      <c r="Y1015" s="21"/>
      <c r="Z1015" s="3"/>
    </row>
    <row r="1016" spans="1:26" x14ac:dyDescent="0.2">
      <c r="A1016" s="3"/>
      <c r="B1016" s="10"/>
      <c r="C1016" s="20"/>
      <c r="D1016" s="12"/>
      <c r="E1016" s="3"/>
      <c r="F1016" s="3"/>
      <c r="G1016" s="3"/>
      <c r="H1016" s="21"/>
      <c r="I1016" s="21"/>
      <c r="J1016" s="3"/>
      <c r="K1016" s="3"/>
      <c r="L1016" s="3"/>
      <c r="M1016" s="3"/>
      <c r="N1016" s="3"/>
      <c r="O1016" s="3"/>
      <c r="P1016" s="3"/>
      <c r="Q1016" s="21"/>
      <c r="R1016" s="3"/>
      <c r="S1016" s="3"/>
      <c r="T1016" s="21"/>
      <c r="U1016" s="21"/>
      <c r="V1016" s="21"/>
      <c r="W1016" s="21"/>
      <c r="X1016" s="21"/>
      <c r="Y1016" s="21"/>
      <c r="Z1016" s="3"/>
    </row>
    <row r="1017" spans="1:26" x14ac:dyDescent="0.2">
      <c r="A1017" s="3"/>
      <c r="B1017" s="10"/>
      <c r="C1017" s="20"/>
      <c r="D1017" s="12"/>
      <c r="E1017" s="3"/>
      <c r="F1017" s="3"/>
      <c r="G1017" s="3"/>
      <c r="H1017" s="21"/>
      <c r="I1017" s="21"/>
      <c r="J1017" s="3"/>
      <c r="K1017" s="3"/>
      <c r="L1017" s="3"/>
      <c r="M1017" s="3"/>
      <c r="N1017" s="3"/>
      <c r="O1017" s="3"/>
      <c r="P1017" s="3"/>
      <c r="Q1017" s="21"/>
      <c r="R1017" s="3"/>
      <c r="S1017" s="3"/>
      <c r="T1017" s="21"/>
      <c r="U1017" s="21"/>
      <c r="V1017" s="21"/>
      <c r="W1017" s="21"/>
      <c r="X1017" s="21"/>
      <c r="Y1017" s="21"/>
      <c r="Z1017" s="3"/>
    </row>
    <row r="1018" spans="1:26" x14ac:dyDescent="0.2">
      <c r="A1018" s="3"/>
      <c r="B1018" s="10"/>
      <c r="C1018" s="20"/>
      <c r="D1018" s="12"/>
      <c r="E1018" s="3"/>
      <c r="F1018" s="3"/>
      <c r="G1018" s="3"/>
      <c r="H1018" s="21"/>
      <c r="I1018" s="21"/>
      <c r="J1018" s="3"/>
      <c r="K1018" s="3"/>
      <c r="L1018" s="3"/>
      <c r="M1018" s="3"/>
      <c r="N1018" s="3"/>
      <c r="O1018" s="3"/>
      <c r="P1018" s="3"/>
      <c r="Q1018" s="21"/>
      <c r="R1018" s="3"/>
      <c r="S1018" s="3"/>
      <c r="T1018" s="21"/>
      <c r="U1018" s="21"/>
      <c r="V1018" s="21"/>
      <c r="W1018" s="21"/>
      <c r="X1018" s="21"/>
      <c r="Y1018" s="21"/>
      <c r="Z1018" s="3"/>
    </row>
    <row r="1019" spans="1:26" x14ac:dyDescent="0.2">
      <c r="A1019" s="3"/>
      <c r="B1019" s="10"/>
      <c r="C1019" s="20"/>
      <c r="D1019" s="12"/>
      <c r="E1019" s="3"/>
      <c r="F1019" s="3"/>
      <c r="G1019" s="3"/>
      <c r="H1019" s="21"/>
      <c r="I1019" s="21"/>
      <c r="J1019" s="3"/>
      <c r="K1019" s="3"/>
      <c r="L1019" s="3"/>
      <c r="M1019" s="3"/>
      <c r="N1019" s="3"/>
      <c r="O1019" s="3"/>
      <c r="P1019" s="3"/>
      <c r="Q1019" s="21"/>
      <c r="R1019" s="3"/>
      <c r="S1019" s="3"/>
      <c r="T1019" s="21"/>
      <c r="U1019" s="21"/>
      <c r="V1019" s="21"/>
      <c r="W1019" s="21"/>
      <c r="X1019" s="21"/>
      <c r="Y1019" s="21"/>
      <c r="Z1019" s="3"/>
    </row>
    <row r="1020" spans="1:26" x14ac:dyDescent="0.2">
      <c r="A1020" s="3"/>
      <c r="B1020" s="10"/>
      <c r="C1020" s="20"/>
      <c r="D1020" s="12"/>
      <c r="E1020" s="3"/>
      <c r="F1020" s="3"/>
      <c r="G1020" s="3"/>
      <c r="H1020" s="21"/>
      <c r="I1020" s="21"/>
      <c r="J1020" s="3"/>
      <c r="K1020" s="3"/>
      <c r="L1020" s="3"/>
      <c r="M1020" s="3"/>
      <c r="N1020" s="3"/>
      <c r="O1020" s="3"/>
      <c r="P1020" s="3"/>
      <c r="Q1020" s="21"/>
      <c r="R1020" s="3"/>
      <c r="S1020" s="3"/>
      <c r="T1020" s="21"/>
      <c r="U1020" s="21"/>
      <c r="V1020" s="21"/>
      <c r="W1020" s="21"/>
      <c r="X1020" s="21"/>
      <c r="Y1020" s="21"/>
      <c r="Z1020" s="3"/>
    </row>
    <row r="1021" spans="1:26" x14ac:dyDescent="0.2">
      <c r="A1021" s="3"/>
      <c r="B1021" s="10"/>
      <c r="C1021" s="20"/>
      <c r="D1021" s="12"/>
      <c r="E1021" s="3"/>
      <c r="F1021" s="3"/>
      <c r="G1021" s="3"/>
      <c r="H1021" s="21"/>
      <c r="I1021" s="21"/>
      <c r="J1021" s="3"/>
      <c r="K1021" s="3"/>
      <c r="L1021" s="3"/>
      <c r="M1021" s="3"/>
      <c r="N1021" s="3"/>
      <c r="O1021" s="3"/>
      <c r="P1021" s="3"/>
      <c r="Q1021" s="21"/>
      <c r="R1021" s="3"/>
      <c r="S1021" s="3"/>
      <c r="T1021" s="21"/>
      <c r="U1021" s="21"/>
      <c r="V1021" s="21"/>
      <c r="W1021" s="21"/>
      <c r="X1021" s="21"/>
      <c r="Y1021" s="21"/>
      <c r="Z1021" s="3"/>
    </row>
    <row r="1022" spans="1:26" x14ac:dyDescent="0.2">
      <c r="A1022" s="3"/>
      <c r="B1022" s="10"/>
      <c r="C1022" s="20"/>
      <c r="D1022" s="12"/>
      <c r="E1022" s="3"/>
      <c r="F1022" s="3"/>
      <c r="G1022" s="3"/>
      <c r="H1022" s="21"/>
      <c r="I1022" s="21"/>
      <c r="J1022" s="3"/>
      <c r="K1022" s="3"/>
      <c r="L1022" s="3"/>
      <c r="M1022" s="3"/>
      <c r="N1022" s="3"/>
      <c r="O1022" s="3"/>
      <c r="P1022" s="3"/>
      <c r="Q1022" s="21"/>
      <c r="R1022" s="3"/>
      <c r="S1022" s="3"/>
      <c r="T1022" s="21"/>
      <c r="U1022" s="21"/>
      <c r="V1022" s="21"/>
      <c r="W1022" s="21"/>
      <c r="X1022" s="21"/>
      <c r="Y1022" s="21"/>
      <c r="Z1022" s="3"/>
    </row>
    <row r="1023" spans="1:26" x14ac:dyDescent="0.2">
      <c r="A1023" s="3"/>
      <c r="B1023" s="10"/>
      <c r="C1023" s="20"/>
      <c r="D1023" s="12"/>
      <c r="E1023" s="3"/>
      <c r="F1023" s="3"/>
      <c r="G1023" s="3"/>
      <c r="H1023" s="21"/>
      <c r="I1023" s="21"/>
      <c r="J1023" s="3"/>
      <c r="K1023" s="3"/>
      <c r="L1023" s="3"/>
      <c r="M1023" s="3"/>
      <c r="N1023" s="3"/>
      <c r="O1023" s="3"/>
      <c r="P1023" s="3"/>
      <c r="Q1023" s="21"/>
      <c r="R1023" s="3"/>
      <c r="S1023" s="3"/>
      <c r="T1023" s="21"/>
      <c r="U1023" s="21"/>
      <c r="V1023" s="21"/>
      <c r="W1023" s="21"/>
      <c r="X1023" s="21"/>
      <c r="Y1023" s="21"/>
      <c r="Z1023" s="3"/>
    </row>
    <row r="1024" spans="1:26" x14ac:dyDescent="0.2">
      <c r="A1024" s="3"/>
      <c r="B1024" s="10"/>
      <c r="C1024" s="20"/>
      <c r="D1024" s="12"/>
      <c r="E1024" s="3"/>
      <c r="F1024" s="3"/>
      <c r="G1024" s="3"/>
      <c r="H1024" s="21"/>
      <c r="I1024" s="21"/>
      <c r="J1024" s="3"/>
      <c r="K1024" s="3"/>
      <c r="L1024" s="3"/>
      <c r="M1024" s="3"/>
      <c r="N1024" s="3"/>
      <c r="O1024" s="3"/>
      <c r="P1024" s="3"/>
      <c r="Q1024" s="21"/>
      <c r="R1024" s="3"/>
      <c r="S1024" s="3"/>
      <c r="T1024" s="21"/>
      <c r="U1024" s="21"/>
      <c r="V1024" s="21"/>
      <c r="W1024" s="21"/>
      <c r="X1024" s="21"/>
      <c r="Y1024" s="21"/>
      <c r="Z1024" s="3"/>
    </row>
    <row r="1025" spans="1:26" x14ac:dyDescent="0.2">
      <c r="A1025" s="3"/>
      <c r="B1025" s="10"/>
      <c r="C1025" s="20"/>
      <c r="D1025" s="12"/>
      <c r="E1025" s="3"/>
      <c r="F1025" s="3"/>
      <c r="G1025" s="3"/>
      <c r="H1025" s="21"/>
      <c r="I1025" s="21"/>
      <c r="J1025" s="3"/>
      <c r="K1025" s="3"/>
      <c r="L1025" s="3"/>
      <c r="M1025" s="3"/>
      <c r="N1025" s="3"/>
      <c r="O1025" s="3"/>
      <c r="P1025" s="3"/>
      <c r="Q1025" s="21"/>
      <c r="R1025" s="3"/>
      <c r="S1025" s="3"/>
      <c r="T1025" s="21"/>
      <c r="U1025" s="21"/>
      <c r="V1025" s="21"/>
      <c r="W1025" s="21"/>
      <c r="X1025" s="21"/>
      <c r="Y1025" s="21"/>
      <c r="Z1025" s="3"/>
    </row>
    <row r="1026" spans="1:26" x14ac:dyDescent="0.2">
      <c r="A1026" s="3"/>
      <c r="B1026" s="10"/>
      <c r="C1026" s="20"/>
      <c r="D1026" s="12"/>
      <c r="E1026" s="3"/>
      <c r="F1026" s="3"/>
      <c r="G1026" s="3"/>
      <c r="H1026" s="21"/>
      <c r="I1026" s="21"/>
      <c r="J1026" s="3"/>
      <c r="K1026" s="3"/>
      <c r="L1026" s="3"/>
      <c r="M1026" s="3"/>
      <c r="N1026" s="3"/>
      <c r="O1026" s="3"/>
      <c r="P1026" s="3"/>
      <c r="Q1026" s="21"/>
      <c r="R1026" s="3"/>
      <c r="S1026" s="3"/>
      <c r="T1026" s="21"/>
      <c r="U1026" s="21"/>
      <c r="V1026" s="21"/>
      <c r="W1026" s="21"/>
      <c r="X1026" s="21"/>
      <c r="Y1026" s="21"/>
      <c r="Z1026" s="3"/>
    </row>
    <row r="1027" spans="1:26" x14ac:dyDescent="0.2">
      <c r="A1027" s="3"/>
      <c r="B1027" s="10"/>
      <c r="C1027" s="20"/>
      <c r="D1027" s="12"/>
      <c r="E1027" s="3"/>
      <c r="F1027" s="3"/>
      <c r="G1027" s="3"/>
      <c r="H1027" s="21"/>
      <c r="I1027" s="21"/>
      <c r="J1027" s="3"/>
      <c r="K1027" s="3"/>
      <c r="L1027" s="3"/>
      <c r="M1027" s="3"/>
      <c r="N1027" s="3"/>
      <c r="O1027" s="3"/>
      <c r="P1027" s="3"/>
      <c r="Q1027" s="21"/>
      <c r="R1027" s="3"/>
      <c r="S1027" s="3"/>
      <c r="T1027" s="21"/>
      <c r="U1027" s="21"/>
      <c r="V1027" s="21"/>
      <c r="W1027" s="21"/>
      <c r="X1027" s="21"/>
      <c r="Y1027" s="21"/>
      <c r="Z1027" s="3"/>
    </row>
    <row r="1028" spans="1:26" x14ac:dyDescent="0.2">
      <c r="A1028" s="3"/>
      <c r="B1028" s="10"/>
      <c r="C1028" s="20"/>
      <c r="D1028" s="12"/>
      <c r="E1028" s="3"/>
      <c r="F1028" s="3"/>
      <c r="G1028" s="3"/>
      <c r="H1028" s="21"/>
      <c r="I1028" s="21"/>
      <c r="J1028" s="3"/>
      <c r="K1028" s="3"/>
      <c r="L1028" s="3"/>
      <c r="M1028" s="3"/>
      <c r="N1028" s="3"/>
      <c r="O1028" s="3"/>
      <c r="P1028" s="3"/>
      <c r="Q1028" s="21"/>
      <c r="R1028" s="3"/>
      <c r="S1028" s="3"/>
      <c r="T1028" s="21"/>
      <c r="U1028" s="21"/>
      <c r="V1028" s="21"/>
      <c r="W1028" s="21"/>
      <c r="X1028" s="21"/>
      <c r="Y1028" s="21"/>
      <c r="Z1028" s="3"/>
    </row>
    <row r="1029" spans="1:26" x14ac:dyDescent="0.2">
      <c r="A1029" s="3"/>
      <c r="B1029" s="10"/>
      <c r="C1029" s="20"/>
      <c r="D1029" s="12"/>
      <c r="E1029" s="3"/>
      <c r="F1029" s="3"/>
      <c r="G1029" s="3"/>
      <c r="H1029" s="21"/>
      <c r="I1029" s="21"/>
      <c r="J1029" s="3"/>
      <c r="K1029" s="3"/>
      <c r="L1029" s="3"/>
      <c r="M1029" s="3"/>
      <c r="N1029" s="3"/>
      <c r="O1029" s="3"/>
      <c r="P1029" s="3"/>
      <c r="Q1029" s="21"/>
      <c r="R1029" s="3"/>
      <c r="S1029" s="3"/>
      <c r="T1029" s="21"/>
      <c r="U1029" s="21"/>
      <c r="V1029" s="21"/>
      <c r="W1029" s="21"/>
      <c r="X1029" s="21"/>
      <c r="Y1029" s="21"/>
      <c r="Z1029" s="3"/>
    </row>
    <row r="1030" spans="1:26" x14ac:dyDescent="0.2">
      <c r="A1030" s="3"/>
      <c r="B1030" s="10"/>
      <c r="C1030" s="20"/>
      <c r="D1030" s="12"/>
      <c r="E1030" s="3"/>
      <c r="F1030" s="3"/>
      <c r="G1030" s="3"/>
      <c r="H1030" s="21"/>
      <c r="I1030" s="21"/>
      <c r="J1030" s="3"/>
      <c r="K1030" s="3"/>
      <c r="L1030" s="3"/>
      <c r="M1030" s="3"/>
      <c r="N1030" s="3"/>
      <c r="O1030" s="3"/>
      <c r="P1030" s="3"/>
      <c r="Q1030" s="21"/>
      <c r="R1030" s="3"/>
      <c r="S1030" s="3"/>
      <c r="T1030" s="21"/>
      <c r="U1030" s="21"/>
      <c r="V1030" s="21"/>
      <c r="W1030" s="21"/>
      <c r="X1030" s="21"/>
      <c r="Y1030" s="21"/>
      <c r="Z1030" s="3"/>
    </row>
    <row r="1031" spans="1:26" x14ac:dyDescent="0.2">
      <c r="A1031" s="3"/>
      <c r="B1031" s="10"/>
      <c r="C1031" s="20"/>
      <c r="D1031" s="12"/>
      <c r="E1031" s="3"/>
      <c r="F1031" s="3"/>
      <c r="G1031" s="3"/>
      <c r="H1031" s="21"/>
      <c r="I1031" s="21"/>
      <c r="J1031" s="3"/>
      <c r="K1031" s="3"/>
      <c r="L1031" s="3"/>
      <c r="M1031" s="3"/>
      <c r="N1031" s="3"/>
      <c r="O1031" s="3"/>
      <c r="P1031" s="3"/>
      <c r="Q1031" s="21"/>
      <c r="R1031" s="3"/>
      <c r="S1031" s="3"/>
      <c r="T1031" s="21"/>
      <c r="U1031" s="21"/>
      <c r="V1031" s="21"/>
      <c r="W1031" s="21"/>
      <c r="X1031" s="21"/>
      <c r="Y1031" s="21"/>
      <c r="Z1031" s="3"/>
    </row>
    <row r="1032" spans="1:26" x14ac:dyDescent="0.2">
      <c r="A1032" s="3"/>
      <c r="B1032" s="10"/>
      <c r="C1032" s="20"/>
      <c r="D1032" s="12"/>
      <c r="E1032" s="3"/>
      <c r="F1032" s="3"/>
      <c r="G1032" s="3"/>
      <c r="H1032" s="21"/>
      <c r="I1032" s="21"/>
      <c r="J1032" s="3"/>
      <c r="K1032" s="3"/>
      <c r="L1032" s="3"/>
      <c r="M1032" s="3"/>
      <c r="N1032" s="3"/>
      <c r="O1032" s="3"/>
      <c r="P1032" s="3"/>
      <c r="Q1032" s="21"/>
      <c r="R1032" s="3"/>
      <c r="S1032" s="3"/>
      <c r="T1032" s="21"/>
      <c r="U1032" s="21"/>
      <c r="V1032" s="21"/>
      <c r="W1032" s="21"/>
      <c r="X1032" s="21"/>
      <c r="Y1032" s="21"/>
      <c r="Z1032" s="3"/>
    </row>
    <row r="1033" spans="1:26" x14ac:dyDescent="0.2">
      <c r="A1033" s="3"/>
      <c r="B1033" s="10"/>
      <c r="C1033" s="20"/>
      <c r="D1033" s="12"/>
      <c r="E1033" s="3"/>
      <c r="F1033" s="3"/>
      <c r="G1033" s="3"/>
      <c r="H1033" s="21"/>
      <c r="I1033" s="21"/>
      <c r="J1033" s="3"/>
      <c r="K1033" s="3"/>
      <c r="L1033" s="3"/>
      <c r="M1033" s="3"/>
      <c r="N1033" s="3"/>
      <c r="O1033" s="3"/>
      <c r="P1033" s="3"/>
      <c r="Q1033" s="21"/>
      <c r="R1033" s="3"/>
      <c r="S1033" s="3"/>
      <c r="T1033" s="21"/>
      <c r="U1033" s="21"/>
      <c r="V1033" s="21"/>
      <c r="W1033" s="21"/>
      <c r="X1033" s="21"/>
      <c r="Y1033" s="21"/>
      <c r="Z1033" s="3"/>
    </row>
    <row r="1034" spans="1:26" x14ac:dyDescent="0.2">
      <c r="A1034" s="3"/>
      <c r="B1034" s="10"/>
      <c r="C1034" s="20"/>
      <c r="D1034" s="12"/>
      <c r="E1034" s="3"/>
      <c r="F1034" s="3"/>
      <c r="G1034" s="3"/>
      <c r="H1034" s="21"/>
      <c r="I1034" s="21"/>
      <c r="J1034" s="3"/>
      <c r="K1034" s="3"/>
      <c r="L1034" s="3"/>
      <c r="M1034" s="3"/>
      <c r="N1034" s="3"/>
      <c r="O1034" s="3"/>
      <c r="P1034" s="3"/>
      <c r="Q1034" s="21"/>
      <c r="R1034" s="3"/>
      <c r="S1034" s="3"/>
      <c r="T1034" s="21"/>
      <c r="U1034" s="21"/>
      <c r="V1034" s="21"/>
      <c r="W1034" s="21"/>
      <c r="X1034" s="21"/>
      <c r="Y1034" s="21"/>
      <c r="Z1034" s="3"/>
    </row>
    <row r="1035" spans="1:26" x14ac:dyDescent="0.2">
      <c r="A1035" s="3"/>
      <c r="B1035" s="10"/>
      <c r="C1035" s="20"/>
      <c r="D1035" s="12"/>
      <c r="E1035" s="3"/>
      <c r="F1035" s="3"/>
      <c r="G1035" s="3"/>
      <c r="H1035" s="21"/>
      <c r="I1035" s="21"/>
      <c r="J1035" s="3"/>
      <c r="K1035" s="3"/>
      <c r="L1035" s="3"/>
      <c r="M1035" s="3"/>
      <c r="N1035" s="3"/>
      <c r="O1035" s="3"/>
      <c r="P1035" s="3"/>
      <c r="Q1035" s="21"/>
      <c r="R1035" s="3"/>
      <c r="S1035" s="3"/>
      <c r="T1035" s="21"/>
      <c r="U1035" s="21"/>
      <c r="V1035" s="21"/>
      <c r="W1035" s="21"/>
      <c r="X1035" s="21"/>
      <c r="Y1035" s="21"/>
      <c r="Z1035" s="3"/>
    </row>
    <row r="1036" spans="1:26" x14ac:dyDescent="0.2">
      <c r="A1036" s="3"/>
      <c r="B1036" s="10"/>
      <c r="C1036" s="20"/>
      <c r="D1036" s="12"/>
      <c r="E1036" s="3"/>
      <c r="F1036" s="3"/>
      <c r="G1036" s="3"/>
      <c r="H1036" s="21"/>
      <c r="I1036" s="21"/>
      <c r="J1036" s="3"/>
      <c r="K1036" s="3"/>
      <c r="L1036" s="3"/>
      <c r="M1036" s="3"/>
      <c r="N1036" s="3"/>
      <c r="O1036" s="3"/>
      <c r="P1036" s="3"/>
      <c r="Q1036" s="21"/>
      <c r="R1036" s="3"/>
      <c r="S1036" s="3"/>
      <c r="T1036" s="21"/>
      <c r="U1036" s="21"/>
      <c r="V1036" s="21"/>
      <c r="W1036" s="21"/>
      <c r="X1036" s="21"/>
      <c r="Y1036" s="21"/>
      <c r="Z1036" s="3"/>
    </row>
    <row r="1037" spans="1:26" x14ac:dyDescent="0.2">
      <c r="A1037" s="3"/>
      <c r="B1037" s="10"/>
      <c r="C1037" s="20"/>
      <c r="D1037" s="12"/>
      <c r="E1037" s="3"/>
      <c r="F1037" s="3"/>
      <c r="G1037" s="3"/>
      <c r="H1037" s="21"/>
      <c r="I1037" s="21"/>
      <c r="J1037" s="3"/>
      <c r="K1037" s="3"/>
      <c r="L1037" s="3"/>
      <c r="M1037" s="3"/>
      <c r="N1037" s="3"/>
      <c r="O1037" s="3"/>
      <c r="P1037" s="3"/>
      <c r="Q1037" s="21"/>
      <c r="R1037" s="3"/>
      <c r="S1037" s="3"/>
      <c r="T1037" s="21"/>
      <c r="U1037" s="21"/>
      <c r="V1037" s="21"/>
      <c r="W1037" s="21"/>
      <c r="X1037" s="21"/>
      <c r="Y1037" s="21"/>
      <c r="Z1037" s="3"/>
    </row>
    <row r="1038" spans="1:26" x14ac:dyDescent="0.2">
      <c r="A1038" s="3"/>
      <c r="B1038" s="10"/>
      <c r="C1038" s="20"/>
      <c r="D1038" s="12"/>
      <c r="E1038" s="3"/>
      <c r="F1038" s="3"/>
      <c r="G1038" s="3"/>
      <c r="H1038" s="21"/>
      <c r="I1038" s="21"/>
      <c r="J1038" s="3"/>
      <c r="K1038" s="3"/>
      <c r="L1038" s="3"/>
      <c r="M1038" s="3"/>
      <c r="N1038" s="3"/>
      <c r="O1038" s="3"/>
      <c r="P1038" s="3"/>
      <c r="Q1038" s="21"/>
      <c r="R1038" s="3"/>
      <c r="S1038" s="3"/>
      <c r="T1038" s="21"/>
      <c r="U1038" s="21"/>
      <c r="V1038" s="21"/>
      <c r="W1038" s="21"/>
      <c r="X1038" s="21"/>
      <c r="Y1038" s="21"/>
      <c r="Z1038" s="3"/>
    </row>
    <row r="1039" spans="1:26" x14ac:dyDescent="0.2">
      <c r="A1039" s="3"/>
      <c r="B1039" s="10"/>
      <c r="C1039" s="20"/>
      <c r="D1039" s="12"/>
      <c r="E1039" s="3"/>
      <c r="F1039" s="3"/>
      <c r="G1039" s="3"/>
      <c r="H1039" s="21"/>
      <c r="I1039" s="21"/>
      <c r="J1039" s="3"/>
      <c r="K1039" s="3"/>
      <c r="L1039" s="3"/>
      <c r="M1039" s="3"/>
      <c r="N1039" s="3"/>
      <c r="O1039" s="3"/>
      <c r="P1039" s="3"/>
      <c r="Q1039" s="21"/>
      <c r="R1039" s="3"/>
      <c r="S1039" s="3"/>
      <c r="T1039" s="21"/>
      <c r="U1039" s="21"/>
      <c r="V1039" s="21"/>
      <c r="W1039" s="21"/>
      <c r="X1039" s="21"/>
      <c r="Y1039" s="21"/>
      <c r="Z1039" s="3"/>
    </row>
    <row r="1040" spans="1:26" x14ac:dyDescent="0.2">
      <c r="A1040" s="3"/>
      <c r="B1040" s="10"/>
      <c r="C1040" s="20"/>
      <c r="D1040" s="12"/>
      <c r="E1040" s="3"/>
      <c r="F1040" s="3"/>
      <c r="G1040" s="3"/>
      <c r="H1040" s="21"/>
      <c r="I1040" s="21"/>
      <c r="J1040" s="3"/>
      <c r="K1040" s="3"/>
      <c r="L1040" s="3"/>
      <c r="M1040" s="3"/>
      <c r="N1040" s="3"/>
      <c r="O1040" s="3"/>
      <c r="P1040" s="3"/>
      <c r="Q1040" s="21"/>
      <c r="R1040" s="3"/>
      <c r="S1040" s="3"/>
      <c r="T1040" s="21"/>
      <c r="U1040" s="21"/>
      <c r="V1040" s="21"/>
      <c r="W1040" s="21"/>
      <c r="X1040" s="21"/>
      <c r="Y1040" s="21"/>
      <c r="Z1040" s="3"/>
    </row>
    <row r="1041" spans="1:26" x14ac:dyDescent="0.2">
      <c r="A1041" s="3"/>
      <c r="B1041" s="10"/>
      <c r="C1041" s="20"/>
      <c r="D1041" s="12"/>
      <c r="E1041" s="3"/>
      <c r="F1041" s="3"/>
      <c r="G1041" s="3"/>
      <c r="H1041" s="21"/>
      <c r="I1041" s="21"/>
      <c r="J1041" s="3"/>
      <c r="K1041" s="3"/>
      <c r="L1041" s="3"/>
      <c r="M1041" s="3"/>
      <c r="N1041" s="3"/>
      <c r="O1041" s="3"/>
      <c r="P1041" s="3"/>
      <c r="Q1041" s="21"/>
      <c r="R1041" s="3"/>
      <c r="S1041" s="3"/>
      <c r="T1041" s="21"/>
      <c r="U1041" s="21"/>
      <c r="V1041" s="21"/>
      <c r="W1041" s="21"/>
      <c r="X1041" s="21"/>
      <c r="Y1041" s="21"/>
      <c r="Z1041" s="3"/>
    </row>
    <row r="1042" spans="1:26" x14ac:dyDescent="0.2">
      <c r="A1042" s="3"/>
      <c r="B1042" s="10"/>
      <c r="C1042" s="20"/>
      <c r="D1042" s="12"/>
      <c r="E1042" s="3"/>
      <c r="F1042" s="3"/>
      <c r="G1042" s="3"/>
      <c r="H1042" s="21"/>
      <c r="I1042" s="21"/>
      <c r="J1042" s="3"/>
      <c r="K1042" s="3"/>
      <c r="L1042" s="3"/>
      <c r="M1042" s="3"/>
      <c r="N1042" s="3"/>
      <c r="O1042" s="3"/>
      <c r="P1042" s="3"/>
      <c r="Q1042" s="21"/>
      <c r="R1042" s="3"/>
      <c r="S1042" s="3"/>
      <c r="T1042" s="21"/>
      <c r="U1042" s="21"/>
      <c r="V1042" s="21"/>
      <c r="W1042" s="21"/>
      <c r="X1042" s="21"/>
      <c r="Y1042" s="21"/>
      <c r="Z1042" s="3"/>
    </row>
    <row r="1043" spans="1:26" x14ac:dyDescent="0.2">
      <c r="A1043" s="3"/>
      <c r="B1043" s="10"/>
      <c r="C1043" s="20"/>
      <c r="D1043" s="12"/>
      <c r="E1043" s="3"/>
      <c r="F1043" s="3"/>
      <c r="G1043" s="3"/>
      <c r="H1043" s="21"/>
      <c r="I1043" s="21"/>
      <c r="J1043" s="3"/>
      <c r="K1043" s="3"/>
      <c r="L1043" s="3"/>
      <c r="M1043" s="3"/>
      <c r="N1043" s="3"/>
      <c r="O1043" s="3"/>
      <c r="P1043" s="3"/>
      <c r="Q1043" s="21"/>
      <c r="R1043" s="3"/>
      <c r="S1043" s="3"/>
      <c r="T1043" s="21"/>
      <c r="U1043" s="21"/>
      <c r="V1043" s="21"/>
      <c r="W1043" s="21"/>
      <c r="X1043" s="21"/>
      <c r="Y1043" s="21"/>
      <c r="Z1043" s="3"/>
    </row>
    <row r="1044" spans="1:26" x14ac:dyDescent="0.2">
      <c r="A1044" s="3"/>
      <c r="B1044" s="10"/>
      <c r="C1044" s="20"/>
      <c r="D1044" s="12"/>
      <c r="E1044" s="3"/>
      <c r="F1044" s="3"/>
      <c r="G1044" s="3"/>
      <c r="H1044" s="21"/>
      <c r="I1044" s="21"/>
      <c r="J1044" s="3"/>
      <c r="K1044" s="3"/>
      <c r="L1044" s="3"/>
      <c r="M1044" s="3"/>
      <c r="N1044" s="3"/>
      <c r="O1044" s="3"/>
      <c r="P1044" s="3"/>
      <c r="Q1044" s="21"/>
      <c r="R1044" s="3"/>
      <c r="S1044" s="3"/>
      <c r="T1044" s="21"/>
      <c r="U1044" s="21"/>
      <c r="V1044" s="21"/>
      <c r="W1044" s="21"/>
      <c r="X1044" s="21"/>
      <c r="Y1044" s="21"/>
      <c r="Z1044" s="3"/>
    </row>
    <row r="1045" spans="1:26" x14ac:dyDescent="0.2">
      <c r="A1045" s="3"/>
      <c r="B1045" s="10"/>
      <c r="C1045" s="20"/>
      <c r="D1045" s="12"/>
      <c r="E1045" s="3"/>
      <c r="F1045" s="3"/>
      <c r="G1045" s="3"/>
      <c r="H1045" s="21"/>
      <c r="I1045" s="21"/>
      <c r="J1045" s="3"/>
      <c r="K1045" s="3"/>
      <c r="L1045" s="3"/>
      <c r="M1045" s="3"/>
      <c r="N1045" s="3"/>
      <c r="O1045" s="3"/>
      <c r="P1045" s="3"/>
      <c r="Q1045" s="21"/>
      <c r="R1045" s="3"/>
      <c r="S1045" s="3"/>
      <c r="T1045" s="21"/>
      <c r="U1045" s="21"/>
      <c r="V1045" s="21"/>
      <c r="W1045" s="21"/>
      <c r="X1045" s="21"/>
      <c r="Y1045" s="21"/>
      <c r="Z1045" s="3"/>
    </row>
    <row r="1046" spans="1:26" x14ac:dyDescent="0.2">
      <c r="A1046" s="3"/>
      <c r="B1046" s="10"/>
      <c r="C1046" s="20"/>
      <c r="D1046" s="12"/>
      <c r="E1046" s="3"/>
      <c r="F1046" s="3"/>
      <c r="G1046" s="3"/>
      <c r="H1046" s="21"/>
      <c r="I1046" s="21"/>
      <c r="J1046" s="3"/>
      <c r="K1046" s="3"/>
      <c r="L1046" s="3"/>
      <c r="M1046" s="3"/>
      <c r="N1046" s="3"/>
      <c r="O1046" s="3"/>
      <c r="P1046" s="3"/>
      <c r="Q1046" s="21"/>
      <c r="R1046" s="3"/>
      <c r="S1046" s="3"/>
      <c r="T1046" s="21"/>
      <c r="U1046" s="21"/>
      <c r="V1046" s="21"/>
      <c r="W1046" s="21"/>
      <c r="X1046" s="21"/>
      <c r="Y1046" s="21"/>
      <c r="Z1046" s="3"/>
    </row>
    <row r="1047" spans="1:26" x14ac:dyDescent="0.2">
      <c r="A1047" s="3"/>
      <c r="B1047" s="10"/>
      <c r="C1047" s="20"/>
      <c r="D1047" s="12"/>
      <c r="E1047" s="3"/>
      <c r="F1047" s="3"/>
      <c r="G1047" s="3"/>
      <c r="H1047" s="21"/>
      <c r="I1047" s="21"/>
      <c r="J1047" s="3"/>
      <c r="K1047" s="3"/>
      <c r="L1047" s="3"/>
      <c r="M1047" s="3"/>
      <c r="N1047" s="3"/>
      <c r="O1047" s="3"/>
      <c r="P1047" s="3"/>
      <c r="Q1047" s="21"/>
      <c r="R1047" s="3"/>
      <c r="S1047" s="3"/>
      <c r="T1047" s="21"/>
      <c r="U1047" s="21"/>
      <c r="V1047" s="21"/>
      <c r="W1047" s="21"/>
      <c r="X1047" s="21"/>
      <c r="Y1047" s="21"/>
      <c r="Z1047" s="3"/>
    </row>
    <row r="1048" spans="1:26" x14ac:dyDescent="0.2">
      <c r="A1048" s="3"/>
      <c r="B1048" s="10"/>
      <c r="C1048" s="20"/>
      <c r="D1048" s="12"/>
      <c r="E1048" s="3"/>
      <c r="F1048" s="3"/>
      <c r="G1048" s="3"/>
      <c r="H1048" s="21"/>
      <c r="I1048" s="21"/>
      <c r="J1048" s="3"/>
      <c r="K1048" s="3"/>
      <c r="L1048" s="3"/>
      <c r="M1048" s="3"/>
      <c r="N1048" s="3"/>
      <c r="O1048" s="3"/>
      <c r="P1048" s="3"/>
      <c r="Q1048" s="21"/>
      <c r="R1048" s="3"/>
      <c r="S1048" s="3"/>
      <c r="T1048" s="21"/>
      <c r="U1048" s="21"/>
      <c r="V1048" s="21"/>
      <c r="W1048" s="21"/>
      <c r="X1048" s="21"/>
      <c r="Y1048" s="21"/>
      <c r="Z1048" s="3"/>
    </row>
    <row r="1049" spans="1:26" x14ac:dyDescent="0.2">
      <c r="A1049" s="3"/>
      <c r="B1049" s="10"/>
      <c r="C1049" s="20"/>
      <c r="D1049" s="12"/>
      <c r="E1049" s="3"/>
      <c r="F1049" s="3"/>
      <c r="G1049" s="3"/>
      <c r="H1049" s="21"/>
      <c r="I1049" s="21"/>
      <c r="J1049" s="3"/>
      <c r="K1049" s="3"/>
      <c r="L1049" s="3"/>
      <c r="M1049" s="3"/>
      <c r="N1049" s="3"/>
      <c r="O1049" s="3"/>
      <c r="P1049" s="3"/>
      <c r="Q1049" s="21"/>
      <c r="R1049" s="3"/>
      <c r="S1049" s="3"/>
      <c r="T1049" s="21"/>
      <c r="U1049" s="21"/>
      <c r="V1049" s="21"/>
      <c r="W1049" s="21"/>
      <c r="X1049" s="21"/>
      <c r="Y1049" s="21"/>
      <c r="Z1049" s="3"/>
    </row>
    <row r="1050" spans="1:26" x14ac:dyDescent="0.2">
      <c r="A1050" s="3"/>
      <c r="B1050" s="10"/>
      <c r="C1050" s="20"/>
      <c r="D1050" s="12"/>
      <c r="E1050" s="3"/>
      <c r="F1050" s="3"/>
      <c r="G1050" s="3"/>
      <c r="H1050" s="21"/>
      <c r="I1050" s="21"/>
      <c r="J1050" s="3"/>
      <c r="K1050" s="3"/>
      <c r="L1050" s="3"/>
      <c r="M1050" s="3"/>
      <c r="N1050" s="3"/>
      <c r="O1050" s="3"/>
      <c r="P1050" s="3"/>
      <c r="Q1050" s="21"/>
      <c r="R1050" s="3"/>
      <c r="S1050" s="3"/>
      <c r="T1050" s="21"/>
      <c r="U1050" s="21"/>
      <c r="V1050" s="21"/>
      <c r="W1050" s="21"/>
      <c r="X1050" s="21"/>
      <c r="Y1050" s="21"/>
      <c r="Z1050" s="3"/>
    </row>
    <row r="1051" spans="1:26" x14ac:dyDescent="0.2">
      <c r="A1051" s="3"/>
      <c r="B1051" s="10"/>
      <c r="C1051" s="20"/>
      <c r="D1051" s="12"/>
      <c r="E1051" s="3"/>
      <c r="F1051" s="3"/>
      <c r="G1051" s="3"/>
      <c r="H1051" s="21"/>
      <c r="I1051" s="21"/>
      <c r="J1051" s="3"/>
      <c r="K1051" s="3"/>
      <c r="L1051" s="3"/>
      <c r="M1051" s="3"/>
      <c r="N1051" s="3"/>
      <c r="O1051" s="3"/>
      <c r="P1051" s="3"/>
      <c r="Q1051" s="21"/>
      <c r="R1051" s="3"/>
      <c r="S1051" s="3"/>
      <c r="T1051" s="21"/>
      <c r="U1051" s="21"/>
      <c r="V1051" s="21"/>
      <c r="W1051" s="21"/>
      <c r="X1051" s="21"/>
      <c r="Y1051" s="21"/>
      <c r="Z1051" s="3"/>
    </row>
    <row r="1052" spans="1:26" x14ac:dyDescent="0.2">
      <c r="A1052" s="3"/>
      <c r="B1052" s="10"/>
      <c r="C1052" s="20"/>
      <c r="D1052" s="12"/>
      <c r="E1052" s="3"/>
      <c r="F1052" s="3"/>
      <c r="G1052" s="3"/>
      <c r="H1052" s="21"/>
      <c r="I1052" s="21"/>
      <c r="J1052" s="3"/>
      <c r="K1052" s="3"/>
      <c r="L1052" s="3"/>
      <c r="M1052" s="3"/>
      <c r="N1052" s="3"/>
      <c r="O1052" s="3"/>
      <c r="P1052" s="3"/>
      <c r="Q1052" s="21"/>
      <c r="R1052" s="3"/>
      <c r="S1052" s="3"/>
      <c r="T1052" s="21"/>
      <c r="U1052" s="21"/>
      <c r="V1052" s="21"/>
      <c r="W1052" s="21"/>
      <c r="X1052" s="21"/>
      <c r="Y1052" s="21"/>
      <c r="Z1052" s="3"/>
    </row>
    <row r="1053" spans="1:26" x14ac:dyDescent="0.2">
      <c r="A1053" s="3"/>
      <c r="B1053" s="10"/>
      <c r="C1053" s="20"/>
      <c r="D1053" s="12"/>
      <c r="E1053" s="3"/>
      <c r="F1053" s="3"/>
      <c r="G1053" s="3"/>
      <c r="H1053" s="21"/>
      <c r="I1053" s="21"/>
      <c r="J1053" s="3"/>
      <c r="K1053" s="3"/>
      <c r="L1053" s="3"/>
      <c r="M1053" s="3"/>
      <c r="N1053" s="3"/>
      <c r="O1053" s="3"/>
      <c r="P1053" s="3"/>
      <c r="Q1053" s="21"/>
      <c r="R1053" s="3"/>
      <c r="S1053" s="3"/>
      <c r="T1053" s="21"/>
      <c r="U1053" s="21"/>
      <c r="V1053" s="21"/>
      <c r="W1053" s="21"/>
      <c r="X1053" s="21"/>
      <c r="Y1053" s="21"/>
      <c r="Z1053" s="3"/>
    </row>
    <row r="1054" spans="1:26" x14ac:dyDescent="0.2">
      <c r="A1054" s="3"/>
      <c r="B1054" s="10"/>
      <c r="C1054" s="20"/>
      <c r="D1054" s="12"/>
      <c r="E1054" s="3"/>
      <c r="F1054" s="3"/>
      <c r="G1054" s="3"/>
      <c r="H1054" s="21"/>
      <c r="I1054" s="21"/>
      <c r="J1054" s="3"/>
      <c r="K1054" s="3"/>
      <c r="L1054" s="3"/>
      <c r="M1054" s="3"/>
      <c r="N1054" s="3"/>
      <c r="O1054" s="3"/>
      <c r="P1054" s="3"/>
      <c r="Q1054" s="21"/>
      <c r="R1054" s="3"/>
      <c r="S1054" s="3"/>
      <c r="T1054" s="21"/>
      <c r="U1054" s="21"/>
      <c r="V1054" s="21"/>
      <c r="W1054" s="21"/>
      <c r="X1054" s="21"/>
      <c r="Y1054" s="21"/>
      <c r="Z1054" s="3"/>
    </row>
    <row r="1055" spans="1:26" x14ac:dyDescent="0.2">
      <c r="A1055" s="3"/>
      <c r="B1055" s="10"/>
      <c r="C1055" s="20"/>
      <c r="D1055" s="12"/>
      <c r="E1055" s="3"/>
      <c r="F1055" s="3"/>
      <c r="G1055" s="3"/>
      <c r="H1055" s="21"/>
      <c r="I1055" s="21"/>
      <c r="J1055" s="3"/>
      <c r="K1055" s="3"/>
      <c r="L1055" s="3"/>
      <c r="M1055" s="3"/>
      <c r="N1055" s="3"/>
      <c r="O1055" s="3"/>
      <c r="P1055" s="3"/>
      <c r="Q1055" s="21"/>
      <c r="R1055" s="3"/>
      <c r="S1055" s="3"/>
      <c r="T1055" s="21"/>
      <c r="U1055" s="21"/>
      <c r="V1055" s="21"/>
      <c r="W1055" s="21"/>
      <c r="X1055" s="21"/>
      <c r="Y1055" s="21"/>
      <c r="Z1055" s="3"/>
    </row>
    <row r="1056" spans="1:26" x14ac:dyDescent="0.2">
      <c r="A1056" s="3"/>
      <c r="B1056" s="10"/>
      <c r="C1056" s="20"/>
      <c r="D1056" s="12"/>
      <c r="E1056" s="3"/>
      <c r="F1056" s="3"/>
      <c r="G1056" s="3"/>
      <c r="H1056" s="21"/>
      <c r="I1056" s="21"/>
      <c r="J1056" s="3"/>
      <c r="K1056" s="3"/>
      <c r="L1056" s="3"/>
      <c r="M1056" s="3"/>
      <c r="N1056" s="3"/>
      <c r="O1056" s="3"/>
      <c r="P1056" s="3"/>
      <c r="Q1056" s="21"/>
      <c r="R1056" s="3"/>
      <c r="S1056" s="3"/>
      <c r="T1056" s="21"/>
      <c r="U1056" s="21"/>
      <c r="V1056" s="21"/>
      <c r="W1056" s="21"/>
      <c r="X1056" s="21"/>
      <c r="Y1056" s="21"/>
      <c r="Z1056" s="3"/>
    </row>
    <row r="1057" spans="1:26" x14ac:dyDescent="0.2">
      <c r="A1057" s="3"/>
      <c r="B1057" s="10"/>
      <c r="C1057" s="20"/>
      <c r="D1057" s="12"/>
      <c r="E1057" s="3"/>
      <c r="F1057" s="3"/>
      <c r="G1057" s="3"/>
      <c r="H1057" s="21"/>
      <c r="I1057" s="21"/>
      <c r="J1057" s="3"/>
      <c r="K1057" s="3"/>
      <c r="L1057" s="3"/>
      <c r="M1057" s="3"/>
      <c r="N1057" s="3"/>
      <c r="O1057" s="3"/>
      <c r="P1057" s="3"/>
      <c r="Q1057" s="21"/>
      <c r="R1057" s="3"/>
      <c r="S1057" s="3"/>
      <c r="T1057" s="21"/>
      <c r="U1057" s="21"/>
      <c r="V1057" s="21"/>
      <c r="W1057" s="21"/>
      <c r="X1057" s="21"/>
      <c r="Y1057" s="21"/>
      <c r="Z1057" s="3"/>
    </row>
    <row r="1058" spans="1:26" x14ac:dyDescent="0.2">
      <c r="A1058" s="3"/>
      <c r="B1058" s="10"/>
      <c r="C1058" s="20"/>
      <c r="D1058" s="12"/>
      <c r="E1058" s="3"/>
      <c r="F1058" s="3"/>
      <c r="G1058" s="3"/>
      <c r="H1058" s="21"/>
      <c r="I1058" s="21"/>
      <c r="J1058" s="3"/>
      <c r="K1058" s="3"/>
      <c r="L1058" s="3"/>
      <c r="M1058" s="3"/>
      <c r="N1058" s="3"/>
      <c r="O1058" s="3"/>
      <c r="P1058" s="3"/>
      <c r="Q1058" s="21"/>
      <c r="R1058" s="3"/>
      <c r="S1058" s="3"/>
      <c r="T1058" s="21"/>
      <c r="U1058" s="21"/>
      <c r="V1058" s="21"/>
      <c r="W1058" s="21"/>
      <c r="X1058" s="21"/>
      <c r="Y1058" s="21"/>
      <c r="Z1058" s="3"/>
    </row>
    <row r="1059" spans="1:26" x14ac:dyDescent="0.2">
      <c r="A1059" s="3"/>
      <c r="B1059" s="10"/>
      <c r="C1059" s="20"/>
      <c r="D1059" s="12"/>
      <c r="E1059" s="3"/>
      <c r="F1059" s="3"/>
      <c r="G1059" s="3"/>
      <c r="H1059" s="21"/>
      <c r="I1059" s="21"/>
      <c r="J1059" s="3"/>
      <c r="K1059" s="3"/>
      <c r="L1059" s="3"/>
      <c r="M1059" s="3"/>
      <c r="N1059" s="3"/>
      <c r="O1059" s="3"/>
      <c r="P1059" s="3"/>
      <c r="Q1059" s="21"/>
      <c r="R1059" s="3"/>
      <c r="S1059" s="3"/>
      <c r="T1059" s="21"/>
      <c r="U1059" s="21"/>
      <c r="V1059" s="21"/>
      <c r="W1059" s="21"/>
      <c r="X1059" s="21"/>
      <c r="Y1059" s="21"/>
      <c r="Z1059" s="3"/>
    </row>
    <row r="1060" spans="1:26" x14ac:dyDescent="0.2">
      <c r="A1060" s="3"/>
      <c r="B1060" s="10"/>
      <c r="C1060" s="20"/>
      <c r="D1060" s="12"/>
      <c r="E1060" s="3"/>
      <c r="F1060" s="3"/>
      <c r="G1060" s="3"/>
      <c r="H1060" s="21"/>
      <c r="I1060" s="21"/>
      <c r="J1060" s="3"/>
      <c r="K1060" s="3"/>
      <c r="L1060" s="3"/>
      <c r="M1060" s="3"/>
      <c r="N1060" s="3"/>
      <c r="O1060" s="3"/>
      <c r="P1060" s="3"/>
      <c r="Q1060" s="21"/>
      <c r="R1060" s="3"/>
      <c r="S1060" s="3"/>
      <c r="T1060" s="21"/>
      <c r="U1060" s="21"/>
      <c r="V1060" s="21"/>
      <c r="W1060" s="21"/>
      <c r="X1060" s="21"/>
      <c r="Y1060" s="21"/>
      <c r="Z1060" s="3"/>
    </row>
    <row r="1061" spans="1:26" x14ac:dyDescent="0.2">
      <c r="A1061" s="3"/>
      <c r="B1061" s="10"/>
      <c r="C1061" s="20"/>
      <c r="D1061" s="12"/>
      <c r="E1061" s="3"/>
      <c r="F1061" s="3"/>
      <c r="G1061" s="3"/>
      <c r="H1061" s="21"/>
      <c r="I1061" s="21"/>
      <c r="J1061" s="3"/>
      <c r="K1061" s="3"/>
      <c r="L1061" s="3"/>
      <c r="M1061" s="3"/>
      <c r="N1061" s="3"/>
      <c r="O1061" s="3"/>
      <c r="P1061" s="3"/>
      <c r="Q1061" s="21"/>
      <c r="R1061" s="3"/>
      <c r="S1061" s="3"/>
      <c r="T1061" s="21"/>
      <c r="U1061" s="21"/>
      <c r="V1061" s="21"/>
      <c r="W1061" s="21"/>
      <c r="X1061" s="21"/>
      <c r="Y1061" s="21"/>
      <c r="Z1061" s="3"/>
    </row>
    <row r="1062" spans="1:26" x14ac:dyDescent="0.2">
      <c r="A1062" s="3"/>
      <c r="B1062" s="10"/>
      <c r="C1062" s="20"/>
      <c r="D1062" s="12"/>
      <c r="E1062" s="3"/>
      <c r="F1062" s="3"/>
      <c r="G1062" s="3"/>
      <c r="H1062" s="21"/>
      <c r="I1062" s="21"/>
      <c r="J1062" s="3"/>
      <c r="K1062" s="3"/>
      <c r="L1062" s="3"/>
      <c r="M1062" s="3"/>
      <c r="N1062" s="3"/>
      <c r="O1062" s="3"/>
      <c r="P1062" s="3"/>
      <c r="Q1062" s="21"/>
      <c r="R1062" s="3"/>
      <c r="S1062" s="3"/>
      <c r="T1062" s="21"/>
      <c r="U1062" s="21"/>
      <c r="V1062" s="21"/>
      <c r="W1062" s="21"/>
      <c r="X1062" s="21"/>
      <c r="Y1062" s="21"/>
      <c r="Z1062" s="3"/>
    </row>
    <row r="1063" spans="1:26" x14ac:dyDescent="0.2">
      <c r="A1063" s="3"/>
      <c r="B1063" s="10"/>
      <c r="C1063" s="20"/>
      <c r="D1063" s="12"/>
      <c r="E1063" s="3"/>
      <c r="F1063" s="3"/>
      <c r="G1063" s="3"/>
      <c r="H1063" s="21"/>
      <c r="I1063" s="21"/>
      <c r="J1063" s="3"/>
      <c r="K1063" s="3"/>
      <c r="L1063" s="3"/>
      <c r="M1063" s="3"/>
      <c r="N1063" s="3"/>
      <c r="O1063" s="3"/>
      <c r="P1063" s="3"/>
      <c r="Q1063" s="21"/>
      <c r="R1063" s="3"/>
      <c r="S1063" s="3"/>
      <c r="T1063" s="21"/>
      <c r="U1063" s="21"/>
      <c r="V1063" s="21"/>
      <c r="W1063" s="21"/>
      <c r="X1063" s="21"/>
      <c r="Y1063" s="21"/>
      <c r="Z1063" s="3"/>
    </row>
    <row r="1064" spans="1:26" x14ac:dyDescent="0.2">
      <c r="A1064" s="3"/>
      <c r="B1064" s="10"/>
      <c r="C1064" s="20"/>
      <c r="D1064" s="12"/>
      <c r="E1064" s="3"/>
      <c r="F1064" s="3"/>
      <c r="G1064" s="3"/>
      <c r="H1064" s="21"/>
      <c r="I1064" s="21"/>
      <c r="J1064" s="3"/>
      <c r="K1064" s="3"/>
      <c r="L1064" s="3"/>
      <c r="M1064" s="3"/>
      <c r="N1064" s="3"/>
      <c r="O1064" s="3"/>
      <c r="P1064" s="3"/>
      <c r="Q1064" s="21"/>
      <c r="R1064" s="3"/>
      <c r="S1064" s="3"/>
      <c r="T1064" s="21"/>
      <c r="U1064" s="21"/>
      <c r="V1064" s="21"/>
      <c r="W1064" s="21"/>
      <c r="X1064" s="21"/>
      <c r="Y1064" s="21"/>
      <c r="Z1064" s="3"/>
    </row>
    <row r="1065" spans="1:26" x14ac:dyDescent="0.2">
      <c r="A1065" s="3"/>
      <c r="B1065" s="10"/>
      <c r="C1065" s="20"/>
      <c r="D1065" s="12"/>
      <c r="E1065" s="3"/>
      <c r="F1065" s="3"/>
      <c r="G1065" s="3"/>
      <c r="H1065" s="21"/>
      <c r="I1065" s="21"/>
      <c r="J1065" s="3"/>
      <c r="K1065" s="3"/>
      <c r="L1065" s="3"/>
      <c r="M1065" s="3"/>
      <c r="N1065" s="3"/>
      <c r="O1065" s="3"/>
      <c r="P1065" s="3"/>
      <c r="Q1065" s="21"/>
      <c r="R1065" s="3"/>
      <c r="S1065" s="3"/>
      <c r="T1065" s="21"/>
      <c r="U1065" s="21"/>
      <c r="V1065" s="21"/>
      <c r="W1065" s="21"/>
      <c r="X1065" s="21"/>
      <c r="Y1065" s="21"/>
      <c r="Z1065" s="3"/>
    </row>
    <row r="1066" spans="1:26" x14ac:dyDescent="0.2">
      <c r="A1066" s="3"/>
      <c r="B1066" s="10"/>
      <c r="C1066" s="20"/>
      <c r="D1066" s="12"/>
      <c r="E1066" s="3"/>
      <c r="F1066" s="3"/>
      <c r="G1066" s="3"/>
      <c r="H1066" s="21"/>
      <c r="I1066" s="21"/>
      <c r="J1066" s="3"/>
      <c r="K1066" s="3"/>
      <c r="L1066" s="3"/>
      <c r="M1066" s="3"/>
      <c r="N1066" s="3"/>
      <c r="O1066" s="3"/>
      <c r="P1066" s="3"/>
      <c r="Q1066" s="21"/>
      <c r="R1066" s="3"/>
      <c r="S1066" s="3"/>
      <c r="T1066" s="21"/>
      <c r="U1066" s="21"/>
      <c r="V1066" s="21"/>
      <c r="W1066" s="21"/>
      <c r="X1066" s="21"/>
      <c r="Y1066" s="21"/>
      <c r="Z1066" s="3"/>
    </row>
    <row r="1067" spans="1:26" x14ac:dyDescent="0.2">
      <c r="A1067" s="3"/>
      <c r="B1067" s="10"/>
      <c r="C1067" s="20"/>
      <c r="D1067" s="12"/>
      <c r="E1067" s="3"/>
      <c r="F1067" s="3"/>
      <c r="G1067" s="3"/>
      <c r="H1067" s="21"/>
      <c r="I1067" s="21"/>
      <c r="J1067" s="3"/>
      <c r="K1067" s="3"/>
      <c r="L1067" s="3"/>
      <c r="M1067" s="3"/>
      <c r="N1067" s="3"/>
      <c r="O1067" s="3"/>
      <c r="P1067" s="3"/>
      <c r="Q1067" s="21"/>
      <c r="R1067" s="3"/>
      <c r="S1067" s="3"/>
      <c r="T1067" s="21"/>
      <c r="U1067" s="21"/>
      <c r="V1067" s="21"/>
      <c r="W1067" s="21"/>
      <c r="X1067" s="21"/>
      <c r="Y1067" s="21"/>
      <c r="Z1067" s="3"/>
    </row>
    <row r="1068" spans="1:26" x14ac:dyDescent="0.2">
      <c r="A1068" s="3"/>
      <c r="B1068" s="10"/>
      <c r="C1068" s="20"/>
      <c r="D1068" s="12"/>
      <c r="E1068" s="3"/>
      <c r="F1068" s="3"/>
      <c r="G1068" s="3"/>
      <c r="H1068" s="21"/>
      <c r="I1068" s="21"/>
      <c r="J1068" s="3"/>
      <c r="K1068" s="3"/>
      <c r="L1068" s="3"/>
      <c r="M1068" s="3"/>
      <c r="N1068" s="3"/>
      <c r="O1068" s="3"/>
      <c r="P1068" s="3"/>
      <c r="Q1068" s="21"/>
      <c r="R1068" s="3"/>
      <c r="S1068" s="3"/>
      <c r="T1068" s="21"/>
      <c r="U1068" s="21"/>
      <c r="V1068" s="21"/>
      <c r="W1068" s="21"/>
      <c r="X1068" s="21"/>
      <c r="Y1068" s="21"/>
      <c r="Z1068" s="3"/>
    </row>
    <row r="1069" spans="1:26" x14ac:dyDescent="0.2">
      <c r="A1069" s="3"/>
      <c r="B1069" s="10"/>
      <c r="C1069" s="20"/>
      <c r="D1069" s="12"/>
      <c r="E1069" s="3"/>
      <c r="F1069" s="3"/>
      <c r="G1069" s="3"/>
      <c r="H1069" s="21"/>
      <c r="I1069" s="21"/>
      <c r="J1069" s="3"/>
      <c r="K1069" s="3"/>
      <c r="L1069" s="3"/>
      <c r="M1069" s="3"/>
      <c r="N1069" s="3"/>
      <c r="O1069" s="3"/>
      <c r="P1069" s="3"/>
      <c r="Q1069" s="21"/>
      <c r="R1069" s="3"/>
      <c r="S1069" s="3"/>
      <c r="T1069" s="21"/>
      <c r="U1069" s="21"/>
      <c r="V1069" s="21"/>
      <c r="W1069" s="21"/>
      <c r="X1069" s="21"/>
      <c r="Y1069" s="21"/>
      <c r="Z1069" s="3"/>
    </row>
    <row r="1070" spans="1:26" x14ac:dyDescent="0.2">
      <c r="A1070" s="3"/>
      <c r="B1070" s="10"/>
      <c r="C1070" s="20"/>
      <c r="D1070" s="12"/>
      <c r="E1070" s="3"/>
      <c r="F1070" s="3"/>
      <c r="G1070" s="3"/>
      <c r="H1070" s="21"/>
      <c r="I1070" s="21"/>
      <c r="J1070" s="3"/>
      <c r="K1070" s="3"/>
      <c r="L1070" s="3"/>
      <c r="M1070" s="3"/>
      <c r="N1070" s="3"/>
      <c r="O1070" s="3"/>
      <c r="P1070" s="3"/>
      <c r="Q1070" s="21"/>
      <c r="R1070" s="3"/>
      <c r="S1070" s="3"/>
      <c r="T1070" s="21"/>
      <c r="U1070" s="21"/>
      <c r="V1070" s="21"/>
      <c r="W1070" s="21"/>
      <c r="X1070" s="21"/>
      <c r="Y1070" s="21"/>
      <c r="Z1070" s="3"/>
    </row>
    <row r="1071" spans="1:26" x14ac:dyDescent="0.2">
      <c r="A1071" s="3"/>
      <c r="B1071" s="10"/>
      <c r="C1071" s="20"/>
      <c r="D1071" s="12"/>
      <c r="E1071" s="3"/>
      <c r="F1071" s="3"/>
      <c r="G1071" s="3"/>
      <c r="H1071" s="21"/>
      <c r="I1071" s="21"/>
      <c r="J1071" s="3"/>
      <c r="K1071" s="3"/>
      <c r="L1071" s="3"/>
      <c r="M1071" s="3"/>
      <c r="N1071" s="3"/>
      <c r="O1071" s="3"/>
      <c r="P1071" s="3"/>
      <c r="Q1071" s="21"/>
      <c r="R1071" s="3"/>
      <c r="S1071" s="3"/>
      <c r="T1071" s="21"/>
      <c r="U1071" s="21"/>
      <c r="V1071" s="21"/>
      <c r="W1071" s="21"/>
      <c r="X1071" s="21"/>
      <c r="Y1071" s="21"/>
      <c r="Z1071" s="3"/>
    </row>
    <row r="1072" spans="1:26" x14ac:dyDescent="0.2">
      <c r="A1072" s="3"/>
      <c r="B1072" s="10"/>
      <c r="C1072" s="20"/>
      <c r="D1072" s="12"/>
      <c r="E1072" s="3"/>
      <c r="F1072" s="3"/>
      <c r="G1072" s="3"/>
      <c r="H1072" s="21"/>
      <c r="I1072" s="21"/>
      <c r="J1072" s="3"/>
      <c r="K1072" s="3"/>
      <c r="L1072" s="3"/>
      <c r="M1072" s="3"/>
      <c r="N1072" s="3"/>
      <c r="O1072" s="3"/>
      <c r="P1072" s="3"/>
      <c r="Q1072" s="21"/>
      <c r="R1072" s="3"/>
      <c r="S1072" s="3"/>
      <c r="T1072" s="21"/>
      <c r="U1072" s="21"/>
      <c r="V1072" s="21"/>
      <c r="W1072" s="21"/>
      <c r="X1072" s="21"/>
      <c r="Y1072" s="21"/>
      <c r="Z1072" s="3"/>
    </row>
    <row r="1073" spans="1:26" x14ac:dyDescent="0.2">
      <c r="A1073" s="3"/>
      <c r="B1073" s="10"/>
      <c r="C1073" s="20"/>
      <c r="D1073" s="12"/>
      <c r="E1073" s="3"/>
      <c r="F1073" s="3"/>
      <c r="G1073" s="3"/>
      <c r="H1073" s="21"/>
      <c r="I1073" s="21"/>
      <c r="J1073" s="3"/>
      <c r="K1073" s="3"/>
      <c r="L1073" s="3"/>
      <c r="M1073" s="3"/>
      <c r="N1073" s="3"/>
      <c r="O1073" s="3"/>
      <c r="P1073" s="3"/>
      <c r="Q1073" s="21"/>
      <c r="R1073" s="3"/>
      <c r="S1073" s="3"/>
      <c r="T1073" s="21"/>
      <c r="U1073" s="21"/>
      <c r="V1073" s="21"/>
      <c r="W1073" s="21"/>
      <c r="X1073" s="21"/>
      <c r="Y1073" s="21"/>
      <c r="Z1073" s="3"/>
    </row>
    <row r="1074" spans="1:26" x14ac:dyDescent="0.2">
      <c r="A1074" s="3"/>
      <c r="B1074" s="10"/>
      <c r="C1074" s="20"/>
      <c r="D1074" s="12"/>
      <c r="E1074" s="3"/>
      <c r="F1074" s="3"/>
      <c r="G1074" s="3"/>
      <c r="H1074" s="21"/>
      <c r="I1074" s="21"/>
      <c r="J1074" s="3"/>
      <c r="K1074" s="3"/>
      <c r="L1074" s="3"/>
      <c r="M1074" s="3"/>
      <c r="N1074" s="3"/>
      <c r="O1074" s="3"/>
      <c r="P1074" s="3"/>
      <c r="Q1074" s="21"/>
      <c r="R1074" s="3"/>
      <c r="S1074" s="3"/>
      <c r="T1074" s="21"/>
      <c r="U1074" s="21"/>
      <c r="V1074" s="21"/>
      <c r="W1074" s="21"/>
      <c r="X1074" s="21"/>
      <c r="Y1074" s="21"/>
      <c r="Z1074" s="3"/>
    </row>
    <row r="1075" spans="1:26" x14ac:dyDescent="0.2">
      <c r="A1075" s="3"/>
      <c r="B1075" s="10"/>
      <c r="C1075" s="20"/>
      <c r="D1075" s="12"/>
      <c r="E1075" s="3"/>
      <c r="F1075" s="3"/>
      <c r="G1075" s="3"/>
      <c r="H1075" s="21"/>
      <c r="I1075" s="21"/>
      <c r="J1075" s="3"/>
      <c r="K1075" s="3"/>
      <c r="L1075" s="3"/>
      <c r="M1075" s="3"/>
      <c r="N1075" s="3"/>
      <c r="O1075" s="3"/>
      <c r="P1075" s="3"/>
      <c r="Q1075" s="21"/>
      <c r="R1075" s="3"/>
      <c r="S1075" s="3"/>
      <c r="T1075" s="21"/>
      <c r="U1075" s="21"/>
      <c r="V1075" s="21"/>
      <c r="W1075" s="21"/>
      <c r="X1075" s="21"/>
      <c r="Y1075" s="21"/>
      <c r="Z1075" s="3"/>
    </row>
    <row r="1076" spans="1:26" x14ac:dyDescent="0.2">
      <c r="A1076" s="3"/>
      <c r="B1076" s="10"/>
      <c r="C1076" s="20"/>
      <c r="D1076" s="12"/>
      <c r="E1076" s="3"/>
      <c r="F1076" s="3"/>
      <c r="G1076" s="3"/>
      <c r="H1076" s="21"/>
      <c r="I1076" s="21"/>
      <c r="J1076" s="3"/>
      <c r="K1076" s="3"/>
      <c r="L1076" s="3"/>
      <c r="M1076" s="3"/>
      <c r="N1076" s="3"/>
      <c r="O1076" s="3"/>
      <c r="P1076" s="3"/>
      <c r="Q1076" s="21"/>
      <c r="R1076" s="3"/>
      <c r="S1076" s="3"/>
      <c r="T1076" s="21"/>
      <c r="U1076" s="21"/>
      <c r="V1076" s="21"/>
      <c r="W1076" s="21"/>
      <c r="X1076" s="21"/>
      <c r="Y1076" s="21"/>
      <c r="Z1076" s="3"/>
    </row>
    <row r="1077" spans="1:26" x14ac:dyDescent="0.2">
      <c r="A1077" s="3"/>
      <c r="B1077" s="10"/>
      <c r="C1077" s="20"/>
      <c r="D1077" s="12"/>
      <c r="E1077" s="3"/>
      <c r="F1077" s="3"/>
      <c r="G1077" s="3"/>
      <c r="H1077" s="21"/>
      <c r="I1077" s="21"/>
      <c r="J1077" s="3"/>
      <c r="K1077" s="3"/>
      <c r="L1077" s="3"/>
      <c r="M1077" s="3"/>
      <c r="N1077" s="3"/>
      <c r="O1077" s="3"/>
      <c r="P1077" s="3"/>
      <c r="Q1077" s="21"/>
      <c r="R1077" s="3"/>
      <c r="S1077" s="3"/>
      <c r="T1077" s="21"/>
      <c r="U1077" s="21"/>
      <c r="V1077" s="21"/>
      <c r="W1077" s="21"/>
      <c r="X1077" s="21"/>
      <c r="Y1077" s="21"/>
      <c r="Z1077" s="3"/>
    </row>
    <row r="1078" spans="1:26" x14ac:dyDescent="0.2">
      <c r="A1078" s="3"/>
      <c r="B1078" s="10"/>
      <c r="C1078" s="20"/>
      <c r="D1078" s="12"/>
      <c r="E1078" s="3"/>
      <c r="F1078" s="3"/>
      <c r="G1078" s="3"/>
      <c r="H1078" s="21"/>
      <c r="I1078" s="21"/>
      <c r="J1078" s="3"/>
      <c r="K1078" s="3"/>
      <c r="L1078" s="3"/>
      <c r="M1078" s="3"/>
      <c r="N1078" s="3"/>
      <c r="O1078" s="3"/>
      <c r="P1078" s="3"/>
      <c r="Q1078" s="21"/>
      <c r="R1078" s="3"/>
      <c r="S1078" s="3"/>
      <c r="T1078" s="21"/>
      <c r="U1078" s="21"/>
      <c r="V1078" s="21"/>
      <c r="W1078" s="21"/>
      <c r="X1078" s="21"/>
      <c r="Y1078" s="21"/>
      <c r="Z1078" s="3"/>
    </row>
    <row r="1079" spans="1:26" x14ac:dyDescent="0.2">
      <c r="A1079" s="3"/>
      <c r="B1079" s="10"/>
      <c r="C1079" s="20"/>
      <c r="D1079" s="12"/>
      <c r="E1079" s="3"/>
      <c r="F1079" s="3"/>
      <c r="G1079" s="3"/>
      <c r="H1079" s="21"/>
      <c r="I1079" s="21"/>
      <c r="J1079" s="3"/>
      <c r="K1079" s="3"/>
      <c r="L1079" s="3"/>
      <c r="M1079" s="3"/>
      <c r="N1079" s="3"/>
      <c r="O1079" s="3"/>
      <c r="P1079" s="3"/>
      <c r="Q1079" s="21"/>
      <c r="R1079" s="3"/>
      <c r="S1079" s="3"/>
      <c r="T1079" s="21"/>
      <c r="U1079" s="21"/>
      <c r="V1079" s="21"/>
      <c r="W1079" s="21"/>
      <c r="X1079" s="21"/>
      <c r="Y1079" s="21"/>
      <c r="Z1079" s="3"/>
    </row>
    <row r="1080" spans="1:26" x14ac:dyDescent="0.2">
      <c r="A1080" s="3"/>
      <c r="B1080" s="10"/>
      <c r="C1080" s="20"/>
      <c r="D1080" s="12"/>
      <c r="E1080" s="3"/>
      <c r="F1080" s="3"/>
      <c r="G1080" s="3"/>
      <c r="H1080" s="21"/>
      <c r="I1080" s="21"/>
      <c r="J1080" s="3"/>
      <c r="K1080" s="3"/>
      <c r="L1080" s="3"/>
      <c r="M1080" s="3"/>
      <c r="N1080" s="3"/>
      <c r="O1080" s="3"/>
      <c r="P1080" s="3"/>
      <c r="Q1080" s="21"/>
      <c r="R1080" s="3"/>
      <c r="S1080" s="3"/>
      <c r="T1080" s="21"/>
      <c r="U1080" s="21"/>
      <c r="V1080" s="21"/>
      <c r="W1080" s="21"/>
      <c r="X1080" s="21"/>
      <c r="Y1080" s="21"/>
      <c r="Z1080" s="3"/>
    </row>
    <row r="1081" spans="1:26" x14ac:dyDescent="0.2">
      <c r="A1081" s="3"/>
      <c r="B1081" s="10"/>
      <c r="C1081" s="20"/>
      <c r="D1081" s="12"/>
      <c r="E1081" s="3"/>
      <c r="F1081" s="3"/>
      <c r="G1081" s="3"/>
      <c r="H1081" s="21"/>
      <c r="I1081" s="21"/>
      <c r="J1081" s="3"/>
      <c r="K1081" s="3"/>
      <c r="L1081" s="3"/>
      <c r="M1081" s="3"/>
      <c r="N1081" s="3"/>
      <c r="O1081" s="3"/>
      <c r="P1081" s="3"/>
      <c r="Q1081" s="21"/>
      <c r="R1081" s="3"/>
      <c r="S1081" s="3"/>
      <c r="T1081" s="21"/>
      <c r="U1081" s="21"/>
      <c r="V1081" s="21"/>
      <c r="W1081" s="21"/>
      <c r="X1081" s="21"/>
      <c r="Y1081" s="21"/>
      <c r="Z1081" s="3"/>
    </row>
    <row r="1082" spans="1:26" x14ac:dyDescent="0.2">
      <c r="A1082" s="3"/>
      <c r="B1082" s="10"/>
      <c r="C1082" s="20"/>
      <c r="D1082" s="12"/>
      <c r="E1082" s="3"/>
      <c r="F1082" s="3"/>
      <c r="G1082" s="3"/>
      <c r="H1082" s="21"/>
      <c r="I1082" s="21"/>
      <c r="J1082" s="3"/>
      <c r="K1082" s="3"/>
      <c r="L1082" s="3"/>
      <c r="M1082" s="3"/>
      <c r="N1082" s="3"/>
      <c r="O1082" s="3"/>
      <c r="P1082" s="3"/>
      <c r="Q1082" s="21"/>
      <c r="R1082" s="3"/>
      <c r="S1082" s="3"/>
      <c r="T1082" s="21"/>
      <c r="U1082" s="21"/>
      <c r="V1082" s="21"/>
      <c r="W1082" s="21"/>
      <c r="X1082" s="21"/>
      <c r="Y1082" s="21"/>
      <c r="Z1082" s="3"/>
    </row>
    <row r="1083" spans="1:26" x14ac:dyDescent="0.2">
      <c r="A1083" s="3"/>
      <c r="B1083" s="10"/>
      <c r="C1083" s="20"/>
      <c r="D1083" s="12"/>
      <c r="E1083" s="3"/>
      <c r="F1083" s="3"/>
      <c r="G1083" s="3"/>
      <c r="H1083" s="21"/>
      <c r="I1083" s="21"/>
      <c r="J1083" s="3"/>
      <c r="K1083" s="3"/>
      <c r="L1083" s="3"/>
      <c r="M1083" s="3"/>
      <c r="N1083" s="3"/>
      <c r="O1083" s="3"/>
      <c r="P1083" s="3"/>
      <c r="Q1083" s="21"/>
      <c r="R1083" s="3"/>
      <c r="S1083" s="3"/>
      <c r="T1083" s="21"/>
      <c r="U1083" s="21"/>
      <c r="V1083" s="21"/>
      <c r="W1083" s="21"/>
      <c r="X1083" s="21"/>
      <c r="Y1083" s="21"/>
      <c r="Z1083" s="3"/>
    </row>
    <row r="1084" spans="1:26" x14ac:dyDescent="0.2">
      <c r="A1084" s="3"/>
      <c r="B1084" s="10"/>
      <c r="C1084" s="20"/>
      <c r="D1084" s="12"/>
      <c r="E1084" s="3"/>
      <c r="F1084" s="3"/>
      <c r="G1084" s="3"/>
      <c r="H1084" s="21"/>
      <c r="I1084" s="21"/>
      <c r="J1084" s="3"/>
      <c r="K1084" s="3"/>
      <c r="L1084" s="3"/>
      <c r="M1084" s="3"/>
      <c r="N1084" s="3"/>
      <c r="O1084" s="3"/>
      <c r="P1084" s="3"/>
      <c r="Q1084" s="21"/>
      <c r="R1084" s="3"/>
      <c r="S1084" s="3"/>
      <c r="T1084" s="21"/>
      <c r="U1084" s="21"/>
      <c r="V1084" s="21"/>
      <c r="W1084" s="21"/>
      <c r="X1084" s="21"/>
      <c r="Y1084" s="21"/>
      <c r="Z1084" s="3"/>
    </row>
    <row r="1085" spans="1:26" x14ac:dyDescent="0.2">
      <c r="A1085" s="3"/>
      <c r="B1085" s="10"/>
      <c r="C1085" s="20"/>
      <c r="D1085" s="12"/>
      <c r="E1085" s="3"/>
      <c r="F1085" s="3"/>
      <c r="G1085" s="3"/>
      <c r="H1085" s="21"/>
      <c r="I1085" s="21"/>
      <c r="J1085" s="3"/>
      <c r="K1085" s="3"/>
      <c r="L1085" s="3"/>
      <c r="M1085" s="3"/>
      <c r="N1085" s="3"/>
      <c r="O1085" s="3"/>
      <c r="P1085" s="3"/>
      <c r="Q1085" s="21"/>
      <c r="R1085" s="3"/>
      <c r="S1085" s="3"/>
      <c r="T1085" s="21"/>
      <c r="U1085" s="21"/>
      <c r="V1085" s="21"/>
      <c r="W1085" s="21"/>
      <c r="X1085" s="21"/>
      <c r="Y1085" s="21"/>
      <c r="Z1085" s="3"/>
    </row>
    <row r="1086" spans="1:26" x14ac:dyDescent="0.2">
      <c r="A1086" s="3"/>
      <c r="B1086" s="10"/>
      <c r="C1086" s="20"/>
      <c r="D1086" s="12"/>
      <c r="E1086" s="3"/>
      <c r="F1086" s="3"/>
      <c r="G1086" s="3"/>
      <c r="H1086" s="21"/>
      <c r="I1086" s="21"/>
      <c r="J1086" s="3"/>
      <c r="K1086" s="3"/>
      <c r="L1086" s="3"/>
      <c r="M1086" s="3"/>
      <c r="N1086" s="3"/>
      <c r="O1086" s="3"/>
      <c r="P1086" s="3"/>
      <c r="Q1086" s="21"/>
      <c r="R1086" s="3"/>
      <c r="S1086" s="3"/>
      <c r="T1086" s="21"/>
      <c r="U1086" s="21"/>
      <c r="V1086" s="21"/>
      <c r="W1086" s="21"/>
      <c r="X1086" s="21"/>
      <c r="Y1086" s="21"/>
      <c r="Z1086" s="3"/>
    </row>
    <row r="1087" spans="1:26" x14ac:dyDescent="0.2">
      <c r="A1087" s="3"/>
      <c r="B1087" s="10"/>
      <c r="C1087" s="20"/>
      <c r="D1087" s="12"/>
      <c r="E1087" s="3"/>
      <c r="F1087" s="3"/>
      <c r="G1087" s="3"/>
      <c r="H1087" s="21"/>
      <c r="I1087" s="21"/>
      <c r="J1087" s="3"/>
      <c r="K1087" s="3"/>
      <c r="L1087" s="3"/>
      <c r="M1087" s="3"/>
      <c r="N1087" s="3"/>
      <c r="O1087" s="3"/>
      <c r="P1087" s="3"/>
      <c r="Q1087" s="21"/>
      <c r="R1087" s="3"/>
      <c r="S1087" s="3"/>
      <c r="T1087" s="21"/>
      <c r="U1087" s="21"/>
      <c r="V1087" s="21"/>
      <c r="W1087" s="21"/>
      <c r="X1087" s="21"/>
      <c r="Y1087" s="21"/>
      <c r="Z1087" s="3"/>
    </row>
    <row r="1088" spans="1:26" x14ac:dyDescent="0.2">
      <c r="A1088" s="3"/>
      <c r="B1088" s="10"/>
      <c r="C1088" s="20"/>
      <c r="D1088" s="12"/>
      <c r="E1088" s="3"/>
      <c r="F1088" s="3"/>
      <c r="G1088" s="3"/>
      <c r="H1088" s="21"/>
      <c r="I1088" s="21"/>
      <c r="J1088" s="3"/>
      <c r="K1088" s="3"/>
      <c r="L1088" s="3"/>
      <c r="M1088" s="3"/>
      <c r="N1088" s="3"/>
      <c r="O1088" s="3"/>
      <c r="P1088" s="3"/>
      <c r="Q1088" s="21"/>
      <c r="R1088" s="3"/>
      <c r="S1088" s="3"/>
      <c r="T1088" s="21"/>
      <c r="U1088" s="21"/>
      <c r="V1088" s="21"/>
      <c r="W1088" s="21"/>
      <c r="X1088" s="21"/>
      <c r="Y1088" s="21"/>
      <c r="Z1088" s="3"/>
    </row>
    <row r="1089" spans="1:26" x14ac:dyDescent="0.2">
      <c r="A1089" s="3"/>
      <c r="B1089" s="10"/>
      <c r="C1089" s="20"/>
      <c r="D1089" s="12"/>
      <c r="E1089" s="3"/>
      <c r="F1089" s="3"/>
      <c r="G1089" s="3"/>
      <c r="H1089" s="21"/>
      <c r="I1089" s="21"/>
      <c r="J1089" s="3"/>
      <c r="K1089" s="3"/>
      <c r="L1089" s="3"/>
      <c r="M1089" s="3"/>
      <c r="N1089" s="3"/>
      <c r="O1089" s="3"/>
      <c r="P1089" s="3"/>
      <c r="Q1089" s="21"/>
      <c r="R1089" s="3"/>
      <c r="S1089" s="3"/>
      <c r="T1089" s="21"/>
      <c r="U1089" s="21"/>
      <c r="V1089" s="21"/>
      <c r="W1089" s="21"/>
      <c r="X1089" s="21"/>
      <c r="Y1089" s="21"/>
      <c r="Z1089" s="3"/>
    </row>
    <row r="1090" spans="1:26" x14ac:dyDescent="0.2">
      <c r="A1090" s="3"/>
      <c r="B1090" s="10"/>
      <c r="C1090" s="20"/>
      <c r="D1090" s="12"/>
      <c r="E1090" s="3"/>
      <c r="F1090" s="3"/>
      <c r="G1090" s="3"/>
      <c r="H1090" s="21"/>
      <c r="I1090" s="21"/>
      <c r="J1090" s="3"/>
      <c r="K1090" s="3"/>
      <c r="L1090" s="3"/>
      <c r="M1090" s="3"/>
      <c r="N1090" s="3"/>
      <c r="O1090" s="3"/>
      <c r="P1090" s="3"/>
      <c r="Q1090" s="21"/>
      <c r="R1090" s="3"/>
      <c r="S1090" s="3"/>
      <c r="T1090" s="21"/>
      <c r="U1090" s="21"/>
      <c r="V1090" s="21"/>
      <c r="W1090" s="21"/>
      <c r="X1090" s="21"/>
      <c r="Y1090" s="21"/>
      <c r="Z1090" s="3"/>
    </row>
    <row r="1091" spans="1:26" x14ac:dyDescent="0.2">
      <c r="A1091" s="3"/>
      <c r="B1091" s="10"/>
      <c r="C1091" s="20"/>
      <c r="D1091" s="12"/>
      <c r="E1091" s="3"/>
      <c r="F1091" s="3"/>
      <c r="G1091" s="3"/>
      <c r="H1091" s="21"/>
      <c r="I1091" s="21"/>
      <c r="J1091" s="3"/>
      <c r="K1091" s="3"/>
      <c r="L1091" s="3"/>
      <c r="M1091" s="3"/>
      <c r="N1091" s="3"/>
      <c r="O1091" s="3"/>
      <c r="P1091" s="3"/>
      <c r="Q1091" s="21"/>
      <c r="R1091" s="3"/>
      <c r="S1091" s="3"/>
      <c r="T1091" s="21"/>
      <c r="U1091" s="21"/>
      <c r="V1091" s="21"/>
      <c r="W1091" s="21"/>
      <c r="X1091" s="21"/>
      <c r="Y1091" s="21"/>
      <c r="Z1091" s="3"/>
    </row>
    <row r="1092" spans="1:26" x14ac:dyDescent="0.2">
      <c r="A1092" s="3"/>
      <c r="B1092" s="10"/>
      <c r="C1092" s="20"/>
      <c r="D1092" s="12"/>
      <c r="E1092" s="3"/>
      <c r="F1092" s="3"/>
      <c r="G1092" s="3"/>
      <c r="H1092" s="21"/>
      <c r="I1092" s="21"/>
      <c r="J1092" s="3"/>
      <c r="K1092" s="3"/>
      <c r="L1092" s="3"/>
      <c r="M1092" s="3"/>
      <c r="N1092" s="3"/>
      <c r="O1092" s="3"/>
      <c r="P1092" s="3"/>
      <c r="Q1092" s="21"/>
      <c r="R1092" s="3"/>
      <c r="S1092" s="3"/>
      <c r="T1092" s="21"/>
      <c r="U1092" s="21"/>
      <c r="V1092" s="21"/>
      <c r="W1092" s="21"/>
      <c r="X1092" s="21"/>
      <c r="Y1092" s="21"/>
      <c r="Z1092" s="3"/>
    </row>
    <row r="1093" spans="1:26" x14ac:dyDescent="0.2">
      <c r="A1093" s="3"/>
      <c r="B1093" s="10"/>
      <c r="C1093" s="20"/>
      <c r="D1093" s="12"/>
      <c r="E1093" s="3"/>
      <c r="F1093" s="3"/>
      <c r="G1093" s="3"/>
      <c r="H1093" s="21"/>
      <c r="I1093" s="21"/>
      <c r="J1093" s="3"/>
      <c r="K1093" s="3"/>
      <c r="L1093" s="3"/>
      <c r="M1093" s="3"/>
      <c r="N1093" s="3"/>
      <c r="O1093" s="3"/>
      <c r="P1093" s="3"/>
      <c r="Q1093" s="21"/>
      <c r="R1093" s="3"/>
      <c r="S1093" s="3"/>
      <c r="T1093" s="21"/>
      <c r="U1093" s="21"/>
      <c r="V1093" s="21"/>
      <c r="W1093" s="21"/>
      <c r="X1093" s="21"/>
      <c r="Y1093" s="21"/>
      <c r="Z1093" s="3"/>
    </row>
    <row r="1094" spans="1:26" x14ac:dyDescent="0.2">
      <c r="A1094" s="3"/>
      <c r="B1094" s="10"/>
      <c r="C1094" s="20"/>
      <c r="D1094" s="12"/>
      <c r="E1094" s="3"/>
      <c r="F1094" s="3"/>
      <c r="G1094" s="3"/>
      <c r="H1094" s="21"/>
      <c r="I1094" s="21"/>
      <c r="J1094" s="3"/>
      <c r="K1094" s="3"/>
      <c r="L1094" s="3"/>
      <c r="M1094" s="3"/>
      <c r="N1094" s="3"/>
      <c r="O1094" s="3"/>
      <c r="P1094" s="3"/>
      <c r="Q1094" s="21"/>
      <c r="R1094" s="3"/>
      <c r="S1094" s="3"/>
      <c r="T1094" s="21"/>
      <c r="U1094" s="21"/>
      <c r="V1094" s="21"/>
      <c r="W1094" s="21"/>
      <c r="X1094" s="21"/>
      <c r="Y1094" s="21"/>
      <c r="Z1094" s="3"/>
    </row>
    <row r="1095" spans="1:26" x14ac:dyDescent="0.2">
      <c r="A1095" s="3"/>
      <c r="B1095" s="10"/>
      <c r="C1095" s="20"/>
      <c r="D1095" s="12"/>
      <c r="E1095" s="3"/>
      <c r="F1095" s="3"/>
      <c r="G1095" s="3"/>
      <c r="H1095" s="21"/>
      <c r="I1095" s="21"/>
      <c r="J1095" s="3"/>
      <c r="K1095" s="3"/>
      <c r="L1095" s="3"/>
      <c r="M1095" s="3"/>
      <c r="N1095" s="3"/>
      <c r="O1095" s="3"/>
      <c r="P1095" s="3"/>
      <c r="Q1095" s="21"/>
      <c r="R1095" s="3"/>
      <c r="S1095" s="3"/>
      <c r="T1095" s="21"/>
      <c r="U1095" s="21"/>
      <c r="V1095" s="21"/>
      <c r="W1095" s="21"/>
      <c r="X1095" s="21"/>
      <c r="Y1095" s="21"/>
      <c r="Z1095" s="3"/>
    </row>
    <row r="1096" spans="1:26" x14ac:dyDescent="0.2">
      <c r="A1096" s="3"/>
      <c r="B1096" s="10"/>
      <c r="C1096" s="20"/>
      <c r="D1096" s="12"/>
      <c r="E1096" s="3"/>
      <c r="F1096" s="3"/>
      <c r="G1096" s="3"/>
      <c r="H1096" s="21"/>
      <c r="I1096" s="21"/>
      <c r="J1096" s="3"/>
      <c r="K1096" s="3"/>
      <c r="L1096" s="3"/>
      <c r="M1096" s="3"/>
      <c r="N1096" s="3"/>
      <c r="O1096" s="3"/>
      <c r="P1096" s="3"/>
      <c r="Q1096" s="21"/>
      <c r="R1096" s="3"/>
      <c r="S1096" s="3"/>
      <c r="T1096" s="21"/>
      <c r="U1096" s="21"/>
      <c r="V1096" s="21"/>
      <c r="W1096" s="21"/>
      <c r="X1096" s="21"/>
      <c r="Y1096" s="21"/>
      <c r="Z1096" s="3"/>
    </row>
    <row r="1097" spans="1:26" x14ac:dyDescent="0.2">
      <c r="A1097" s="3"/>
      <c r="B1097" s="10"/>
      <c r="C1097" s="20"/>
      <c r="D1097" s="12"/>
      <c r="E1097" s="3"/>
      <c r="F1097" s="3"/>
      <c r="G1097" s="3"/>
      <c r="H1097" s="21"/>
      <c r="I1097" s="21"/>
      <c r="J1097" s="3"/>
      <c r="K1097" s="3"/>
      <c r="L1097" s="3"/>
      <c r="M1097" s="3"/>
      <c r="N1097" s="3"/>
      <c r="O1097" s="3"/>
      <c r="P1097" s="3"/>
      <c r="Q1097" s="21"/>
      <c r="R1097" s="3"/>
      <c r="S1097" s="3"/>
      <c r="T1097" s="21"/>
      <c r="U1097" s="21"/>
      <c r="V1097" s="21"/>
      <c r="W1097" s="21"/>
      <c r="X1097" s="21"/>
      <c r="Y1097" s="21"/>
      <c r="Z1097" s="3"/>
    </row>
    <row r="1098" spans="1:26" x14ac:dyDescent="0.2">
      <c r="A1098" s="3"/>
      <c r="B1098" s="10"/>
      <c r="C1098" s="20"/>
      <c r="D1098" s="12"/>
      <c r="E1098" s="3"/>
      <c r="F1098" s="3"/>
      <c r="G1098" s="3"/>
      <c r="H1098" s="21"/>
      <c r="I1098" s="21"/>
      <c r="J1098" s="3"/>
      <c r="K1098" s="3"/>
      <c r="L1098" s="3"/>
      <c r="M1098" s="3"/>
      <c r="N1098" s="3"/>
      <c r="O1098" s="3"/>
      <c r="P1098" s="3"/>
      <c r="Q1098" s="21"/>
      <c r="R1098" s="3"/>
      <c r="S1098" s="3"/>
      <c r="T1098" s="21"/>
      <c r="U1098" s="21"/>
      <c r="V1098" s="21"/>
      <c r="W1098" s="21"/>
      <c r="X1098" s="21"/>
      <c r="Y1098" s="21"/>
      <c r="Z1098" s="3"/>
    </row>
    <row r="1099" spans="1:26" x14ac:dyDescent="0.2">
      <c r="A1099" s="3"/>
      <c r="B1099" s="10"/>
      <c r="C1099" s="20"/>
      <c r="D1099" s="12"/>
      <c r="E1099" s="3"/>
      <c r="F1099" s="3"/>
      <c r="G1099" s="3"/>
      <c r="H1099" s="21"/>
      <c r="I1099" s="21"/>
      <c r="J1099" s="3"/>
      <c r="K1099" s="3"/>
      <c r="L1099" s="3"/>
      <c r="M1099" s="3"/>
      <c r="N1099" s="3"/>
      <c r="O1099" s="3"/>
      <c r="P1099" s="3"/>
      <c r="Q1099" s="21"/>
      <c r="R1099" s="3"/>
      <c r="S1099" s="3"/>
      <c r="T1099" s="21"/>
      <c r="U1099" s="21"/>
      <c r="V1099" s="21"/>
      <c r="W1099" s="21"/>
      <c r="X1099" s="21"/>
      <c r="Y1099" s="21"/>
      <c r="Z1099" s="3"/>
    </row>
    <row r="1100" spans="1:26" x14ac:dyDescent="0.2">
      <c r="A1100" s="3"/>
      <c r="B1100" s="10"/>
      <c r="C1100" s="20"/>
      <c r="D1100" s="12"/>
      <c r="E1100" s="3"/>
      <c r="F1100" s="3"/>
      <c r="G1100" s="3"/>
      <c r="H1100" s="21"/>
      <c r="I1100" s="21"/>
      <c r="J1100" s="3"/>
      <c r="K1100" s="3"/>
      <c r="L1100" s="3"/>
      <c r="M1100" s="3"/>
      <c r="N1100" s="3"/>
      <c r="O1100" s="3"/>
      <c r="P1100" s="3"/>
      <c r="Q1100" s="21"/>
      <c r="R1100" s="3"/>
      <c r="S1100" s="3"/>
      <c r="T1100" s="21"/>
      <c r="U1100" s="21"/>
      <c r="V1100" s="21"/>
      <c r="W1100" s="21"/>
      <c r="X1100" s="21"/>
      <c r="Y1100" s="21"/>
      <c r="Z1100" s="3"/>
    </row>
    <row r="1101" spans="1:26" x14ac:dyDescent="0.2">
      <c r="A1101" s="3"/>
      <c r="B1101" s="10"/>
      <c r="C1101" s="20"/>
      <c r="D1101" s="12"/>
      <c r="E1101" s="3"/>
      <c r="F1101" s="3"/>
      <c r="G1101" s="3"/>
      <c r="H1101" s="21"/>
      <c r="I1101" s="21"/>
      <c r="J1101" s="3"/>
      <c r="K1101" s="3"/>
      <c r="L1101" s="3"/>
      <c r="M1101" s="3"/>
      <c r="N1101" s="3"/>
      <c r="O1101" s="3"/>
      <c r="P1101" s="3"/>
      <c r="Q1101" s="21"/>
      <c r="R1101" s="3"/>
      <c r="S1101" s="3"/>
      <c r="T1101" s="21"/>
      <c r="U1101" s="21"/>
      <c r="V1101" s="21"/>
      <c r="W1101" s="21"/>
      <c r="X1101" s="21"/>
      <c r="Y1101" s="21"/>
      <c r="Z1101" s="3"/>
    </row>
    <row r="1102" spans="1:26" x14ac:dyDescent="0.2">
      <c r="A1102" s="3"/>
      <c r="B1102" s="10"/>
      <c r="C1102" s="20"/>
      <c r="D1102" s="12"/>
      <c r="E1102" s="3"/>
      <c r="F1102" s="3"/>
      <c r="G1102" s="3"/>
      <c r="H1102" s="21"/>
      <c r="I1102" s="21"/>
      <c r="J1102" s="3"/>
      <c r="K1102" s="3"/>
      <c r="L1102" s="3"/>
      <c r="M1102" s="3"/>
      <c r="N1102" s="3"/>
      <c r="O1102" s="3"/>
      <c r="P1102" s="3"/>
      <c r="Q1102" s="21"/>
      <c r="R1102" s="3"/>
      <c r="S1102" s="3"/>
      <c r="T1102" s="21"/>
      <c r="U1102" s="21"/>
      <c r="V1102" s="21"/>
      <c r="W1102" s="21"/>
      <c r="X1102" s="21"/>
      <c r="Y1102" s="21"/>
      <c r="Z1102" s="3"/>
    </row>
    <row r="1103" spans="1:26" x14ac:dyDescent="0.2">
      <c r="A1103" s="3"/>
      <c r="B1103" s="10"/>
      <c r="C1103" s="20"/>
      <c r="D1103" s="12"/>
      <c r="E1103" s="3"/>
      <c r="F1103" s="3"/>
      <c r="G1103" s="3"/>
      <c r="H1103" s="21"/>
      <c r="I1103" s="21"/>
      <c r="J1103" s="3"/>
      <c r="K1103" s="3"/>
      <c r="L1103" s="3"/>
      <c r="M1103" s="3"/>
      <c r="N1103" s="3"/>
      <c r="O1103" s="3"/>
      <c r="P1103" s="3"/>
      <c r="Q1103" s="21"/>
      <c r="R1103" s="3"/>
      <c r="S1103" s="3"/>
      <c r="T1103" s="21"/>
      <c r="U1103" s="21"/>
      <c r="V1103" s="21"/>
      <c r="W1103" s="21"/>
      <c r="X1103" s="21"/>
      <c r="Y1103" s="21"/>
      <c r="Z1103" s="3"/>
    </row>
    <row r="1104" spans="1:26" x14ac:dyDescent="0.2">
      <c r="A1104" s="3"/>
      <c r="B1104" s="10"/>
      <c r="C1104" s="20"/>
      <c r="D1104" s="12"/>
      <c r="E1104" s="3"/>
      <c r="F1104" s="3"/>
      <c r="G1104" s="3"/>
      <c r="H1104" s="21"/>
      <c r="I1104" s="21"/>
      <c r="J1104" s="3"/>
      <c r="K1104" s="3"/>
      <c r="L1104" s="3"/>
      <c r="M1104" s="3"/>
      <c r="N1104" s="3"/>
      <c r="O1104" s="3"/>
      <c r="P1104" s="3"/>
      <c r="Q1104" s="21"/>
      <c r="R1104" s="3"/>
      <c r="S1104" s="3"/>
      <c r="T1104" s="21"/>
      <c r="U1104" s="21"/>
      <c r="V1104" s="21"/>
      <c r="W1104" s="21"/>
      <c r="X1104" s="21"/>
      <c r="Y1104" s="21"/>
      <c r="Z1104" s="3"/>
    </row>
    <row r="1105" spans="1:26" x14ac:dyDescent="0.2">
      <c r="A1105" s="3"/>
      <c r="B1105" s="10"/>
      <c r="C1105" s="20"/>
      <c r="D1105" s="12"/>
      <c r="E1105" s="3"/>
      <c r="F1105" s="3"/>
      <c r="G1105" s="3"/>
      <c r="H1105" s="21"/>
      <c r="I1105" s="21"/>
      <c r="J1105" s="3"/>
      <c r="K1105" s="3"/>
      <c r="L1105" s="3"/>
      <c r="M1105" s="3"/>
      <c r="N1105" s="3"/>
      <c r="O1105" s="3"/>
      <c r="P1105" s="3"/>
      <c r="Q1105" s="21"/>
      <c r="R1105" s="3"/>
      <c r="S1105" s="3"/>
      <c r="T1105" s="21"/>
      <c r="U1105" s="21"/>
      <c r="V1105" s="21"/>
      <c r="W1105" s="21"/>
      <c r="X1105" s="21"/>
      <c r="Y1105" s="21"/>
      <c r="Z1105" s="3"/>
    </row>
    <row r="1106" spans="1:26" x14ac:dyDescent="0.2">
      <c r="A1106" s="3"/>
      <c r="B1106" s="10"/>
      <c r="C1106" s="20"/>
      <c r="D1106" s="12"/>
      <c r="E1106" s="3"/>
      <c r="F1106" s="3"/>
      <c r="G1106" s="3"/>
      <c r="H1106" s="21"/>
      <c r="I1106" s="21"/>
      <c r="J1106" s="3"/>
      <c r="K1106" s="3"/>
      <c r="L1106" s="3"/>
      <c r="M1106" s="3"/>
      <c r="N1106" s="3"/>
      <c r="O1106" s="3"/>
      <c r="P1106" s="3"/>
      <c r="Q1106" s="21"/>
      <c r="R1106" s="3"/>
      <c r="S1106" s="3"/>
      <c r="T1106" s="21"/>
      <c r="U1106" s="21"/>
      <c r="V1106" s="21"/>
      <c r="W1106" s="21"/>
      <c r="X1106" s="21"/>
      <c r="Y1106" s="21"/>
      <c r="Z1106" s="3"/>
    </row>
    <row r="1107" spans="1:26" x14ac:dyDescent="0.2">
      <c r="A1107" s="3"/>
      <c r="B1107" s="10"/>
      <c r="C1107" s="20"/>
      <c r="D1107" s="12"/>
      <c r="E1107" s="3"/>
      <c r="F1107" s="3"/>
      <c r="G1107" s="3"/>
      <c r="H1107" s="21"/>
      <c r="I1107" s="21"/>
      <c r="J1107" s="3"/>
      <c r="K1107" s="3"/>
      <c r="L1107" s="3"/>
      <c r="M1107" s="3"/>
      <c r="N1107" s="3"/>
      <c r="O1107" s="3"/>
      <c r="P1107" s="3"/>
      <c r="Q1107" s="21"/>
      <c r="R1107" s="3"/>
      <c r="S1107" s="3"/>
      <c r="T1107" s="21"/>
      <c r="U1107" s="21"/>
      <c r="V1107" s="21"/>
      <c r="W1107" s="21"/>
      <c r="X1107" s="21"/>
      <c r="Y1107" s="21"/>
      <c r="Z1107" s="3"/>
    </row>
    <row r="1108" spans="1:26" x14ac:dyDescent="0.2">
      <c r="A1108" s="3"/>
      <c r="B1108" s="10"/>
      <c r="C1108" s="20"/>
      <c r="D1108" s="12"/>
      <c r="E1108" s="3"/>
      <c r="F1108" s="3"/>
      <c r="G1108" s="3"/>
      <c r="H1108" s="21"/>
      <c r="I1108" s="21"/>
      <c r="J1108" s="3"/>
      <c r="K1108" s="3"/>
      <c r="L1108" s="3"/>
      <c r="M1108" s="3"/>
      <c r="N1108" s="3"/>
      <c r="O1108" s="3"/>
      <c r="P1108" s="3"/>
      <c r="Q1108" s="21"/>
      <c r="R1108" s="3"/>
      <c r="S1108" s="3"/>
      <c r="T1108" s="21"/>
      <c r="U1108" s="21"/>
      <c r="V1108" s="21"/>
      <c r="W1108" s="21"/>
      <c r="X1108" s="21"/>
      <c r="Y1108" s="21"/>
      <c r="Z1108" s="3"/>
    </row>
    <row r="1109" spans="1:26" x14ac:dyDescent="0.2">
      <c r="A1109" s="3"/>
      <c r="B1109" s="10"/>
      <c r="C1109" s="20"/>
      <c r="D1109" s="12"/>
      <c r="E1109" s="3"/>
      <c r="F1109" s="3"/>
      <c r="G1109" s="3"/>
      <c r="H1109" s="21"/>
      <c r="I1109" s="21"/>
      <c r="J1109" s="3"/>
      <c r="K1109" s="3"/>
      <c r="L1109" s="3"/>
      <c r="M1109" s="3"/>
      <c r="N1109" s="3"/>
      <c r="O1109" s="3"/>
      <c r="P1109" s="3"/>
      <c r="Q1109" s="21"/>
      <c r="R1109" s="3"/>
      <c r="S1109" s="3"/>
      <c r="T1109" s="21"/>
      <c r="U1109" s="21"/>
      <c r="V1109" s="21"/>
      <c r="W1109" s="21"/>
      <c r="X1109" s="21"/>
      <c r="Y1109" s="21"/>
      <c r="Z1109" s="3"/>
    </row>
    <row r="1110" spans="1:26" x14ac:dyDescent="0.2">
      <c r="A1110" s="3"/>
      <c r="B1110" s="10"/>
      <c r="C1110" s="20"/>
      <c r="D1110" s="12"/>
      <c r="E1110" s="3"/>
      <c r="F1110" s="3"/>
      <c r="G1110" s="3"/>
      <c r="H1110" s="21"/>
      <c r="I1110" s="21"/>
      <c r="J1110" s="3"/>
      <c r="K1110" s="3"/>
      <c r="L1110" s="3"/>
      <c r="M1110" s="3"/>
      <c r="N1110" s="3"/>
      <c r="O1110" s="3"/>
      <c r="P1110" s="3"/>
      <c r="Q1110" s="21"/>
      <c r="R1110" s="3"/>
      <c r="S1110" s="3"/>
      <c r="T1110" s="21"/>
      <c r="U1110" s="21"/>
      <c r="V1110" s="21"/>
      <c r="W1110" s="21"/>
      <c r="X1110" s="21"/>
      <c r="Y1110" s="21"/>
      <c r="Z1110" s="3"/>
    </row>
    <row r="1111" spans="1:26" x14ac:dyDescent="0.2">
      <c r="A1111" s="3"/>
      <c r="B1111" s="10"/>
      <c r="C1111" s="20"/>
      <c r="D1111" s="12"/>
      <c r="E1111" s="3"/>
      <c r="F1111" s="3"/>
      <c r="G1111" s="3"/>
      <c r="H1111" s="21"/>
      <c r="I1111" s="21"/>
      <c r="J1111" s="3"/>
      <c r="K1111" s="3"/>
      <c r="L1111" s="3"/>
      <c r="M1111" s="3"/>
      <c r="N1111" s="3"/>
      <c r="O1111" s="3"/>
      <c r="P1111" s="3"/>
      <c r="Q1111" s="21"/>
      <c r="R1111" s="3"/>
      <c r="S1111" s="3"/>
      <c r="T1111" s="21"/>
      <c r="U1111" s="21"/>
      <c r="V1111" s="21"/>
      <c r="W1111" s="21"/>
      <c r="X1111" s="21"/>
      <c r="Y1111" s="21"/>
      <c r="Z1111" s="3"/>
    </row>
    <row r="1112" spans="1:26" x14ac:dyDescent="0.2">
      <c r="A1112" s="3"/>
      <c r="B1112" s="10"/>
      <c r="C1112" s="20"/>
      <c r="D1112" s="12"/>
      <c r="E1112" s="3"/>
      <c r="F1112" s="3"/>
      <c r="G1112" s="3"/>
      <c r="H1112" s="21"/>
      <c r="I1112" s="21"/>
      <c r="J1112" s="3"/>
      <c r="K1112" s="3"/>
      <c r="L1112" s="3"/>
      <c r="M1112" s="3"/>
      <c r="N1112" s="3"/>
      <c r="O1112" s="3"/>
      <c r="P1112" s="3"/>
      <c r="Q1112" s="21"/>
      <c r="R1112" s="3"/>
      <c r="S1112" s="3"/>
      <c r="T1112" s="21"/>
      <c r="U1112" s="21"/>
      <c r="V1112" s="21"/>
      <c r="W1112" s="21"/>
      <c r="X1112" s="21"/>
      <c r="Y1112" s="21"/>
      <c r="Z1112" s="3"/>
    </row>
    <row r="1113" spans="1:26" x14ac:dyDescent="0.2">
      <c r="A1113" s="3"/>
      <c r="B1113" s="10"/>
      <c r="C1113" s="20"/>
      <c r="D1113" s="12"/>
      <c r="E1113" s="3"/>
      <c r="F1113" s="3"/>
      <c r="G1113" s="3"/>
      <c r="H1113" s="21"/>
      <c r="I1113" s="21"/>
      <c r="J1113" s="3"/>
      <c r="K1113" s="3"/>
      <c r="L1113" s="3"/>
      <c r="M1113" s="3"/>
      <c r="N1113" s="3"/>
      <c r="O1113" s="3"/>
      <c r="P1113" s="3"/>
      <c r="Q1113" s="21"/>
      <c r="R1113" s="3"/>
      <c r="S1113" s="3"/>
      <c r="T1113" s="21"/>
      <c r="U1113" s="21"/>
      <c r="V1113" s="21"/>
      <c r="W1113" s="21"/>
      <c r="X1113" s="21"/>
      <c r="Y1113" s="21"/>
      <c r="Z1113" s="3"/>
    </row>
    <row r="1114" spans="1:26" x14ac:dyDescent="0.2">
      <c r="A1114" s="3"/>
      <c r="B1114" s="10"/>
      <c r="C1114" s="20"/>
      <c r="D1114" s="12"/>
      <c r="E1114" s="3"/>
      <c r="F1114" s="3"/>
      <c r="G1114" s="3"/>
      <c r="H1114" s="21"/>
      <c r="I1114" s="21"/>
      <c r="J1114" s="3"/>
      <c r="K1114" s="3"/>
      <c r="L1114" s="3"/>
      <c r="M1114" s="3"/>
      <c r="N1114" s="3"/>
      <c r="O1114" s="3"/>
      <c r="P1114" s="3"/>
      <c r="Q1114" s="21"/>
      <c r="R1114" s="3"/>
      <c r="S1114" s="3"/>
      <c r="T1114" s="21"/>
      <c r="U1114" s="21"/>
      <c r="V1114" s="21"/>
      <c r="W1114" s="21"/>
      <c r="X1114" s="21"/>
      <c r="Y1114" s="21"/>
      <c r="Z1114" s="3"/>
    </row>
    <row r="1115" spans="1:26" x14ac:dyDescent="0.2">
      <c r="A1115" s="3"/>
      <c r="B1115" s="10"/>
      <c r="C1115" s="20"/>
      <c r="D1115" s="12"/>
      <c r="E1115" s="3"/>
      <c r="F1115" s="3"/>
      <c r="G1115" s="3"/>
      <c r="H1115" s="21"/>
      <c r="I1115" s="21"/>
      <c r="J1115" s="3"/>
      <c r="K1115" s="3"/>
      <c r="L1115" s="3"/>
      <c r="M1115" s="3"/>
      <c r="N1115" s="3"/>
      <c r="O1115" s="3"/>
      <c r="P1115" s="3"/>
      <c r="Q1115" s="21"/>
      <c r="R1115" s="3"/>
      <c r="S1115" s="3"/>
      <c r="T1115" s="21"/>
      <c r="U1115" s="21"/>
      <c r="V1115" s="21"/>
      <c r="W1115" s="21"/>
      <c r="X1115" s="21"/>
      <c r="Y1115" s="21"/>
      <c r="Z1115" s="3"/>
    </row>
    <row r="1116" spans="1:26" x14ac:dyDescent="0.2">
      <c r="A1116" s="3"/>
      <c r="B1116" s="10"/>
      <c r="C1116" s="20"/>
      <c r="D1116" s="12"/>
      <c r="E1116" s="3"/>
      <c r="F1116" s="3"/>
      <c r="G1116" s="3"/>
      <c r="H1116" s="21"/>
      <c r="I1116" s="21"/>
      <c r="J1116" s="3"/>
      <c r="K1116" s="3"/>
      <c r="L1116" s="3"/>
      <c r="M1116" s="3"/>
      <c r="N1116" s="3"/>
      <c r="O1116" s="3"/>
      <c r="P1116" s="3"/>
      <c r="Q1116" s="21"/>
      <c r="R1116" s="3"/>
      <c r="S1116" s="3"/>
      <c r="T1116" s="21"/>
      <c r="U1116" s="21"/>
      <c r="V1116" s="21"/>
      <c r="W1116" s="21"/>
      <c r="X1116" s="21"/>
      <c r="Y1116" s="21"/>
      <c r="Z1116" s="3"/>
    </row>
    <row r="1117" spans="1:26" x14ac:dyDescent="0.2">
      <c r="A1117" s="3"/>
      <c r="B1117" s="10"/>
      <c r="C1117" s="20"/>
      <c r="D1117" s="12"/>
      <c r="E1117" s="3"/>
      <c r="F1117" s="3"/>
      <c r="G1117" s="3"/>
      <c r="H1117" s="21"/>
      <c r="I1117" s="21"/>
      <c r="J1117" s="3"/>
      <c r="K1117" s="3"/>
      <c r="L1117" s="3"/>
      <c r="M1117" s="3"/>
      <c r="N1117" s="3"/>
      <c r="O1117" s="3"/>
      <c r="P1117" s="3"/>
      <c r="Q1117" s="21"/>
      <c r="R1117" s="3"/>
      <c r="S1117" s="3"/>
      <c r="T1117" s="21"/>
      <c r="U1117" s="21"/>
      <c r="V1117" s="21"/>
      <c r="W1117" s="21"/>
      <c r="X1117" s="21"/>
      <c r="Y1117" s="21"/>
      <c r="Z1117" s="3"/>
    </row>
    <row r="1118" spans="1:26" x14ac:dyDescent="0.2">
      <c r="A1118" s="3"/>
      <c r="B1118" s="10"/>
      <c r="C1118" s="20"/>
      <c r="D1118" s="12"/>
      <c r="E1118" s="3"/>
      <c r="F1118" s="3"/>
      <c r="G1118" s="3"/>
      <c r="H1118" s="21"/>
      <c r="I1118" s="21"/>
      <c r="J1118" s="3"/>
      <c r="K1118" s="3"/>
      <c r="L1118" s="3"/>
      <c r="M1118" s="3"/>
      <c r="N1118" s="3"/>
      <c r="O1118" s="3"/>
      <c r="P1118" s="3"/>
      <c r="Q1118" s="21"/>
      <c r="R1118" s="3"/>
      <c r="S1118" s="3"/>
      <c r="T1118" s="21"/>
      <c r="U1118" s="21"/>
      <c r="V1118" s="21"/>
      <c r="W1118" s="21"/>
      <c r="X1118" s="21"/>
      <c r="Y1118" s="21"/>
      <c r="Z1118" s="3"/>
    </row>
    <row r="1119" spans="1:26" x14ac:dyDescent="0.2">
      <c r="A1119" s="3"/>
      <c r="B1119" s="10"/>
      <c r="C1119" s="20"/>
      <c r="D1119" s="12"/>
      <c r="E1119" s="3"/>
      <c r="F1119" s="3"/>
      <c r="G1119" s="3"/>
      <c r="H1119" s="21"/>
      <c r="I1119" s="21"/>
      <c r="J1119" s="3"/>
      <c r="K1119" s="3"/>
      <c r="L1119" s="3"/>
      <c r="M1119" s="3"/>
      <c r="N1119" s="3"/>
      <c r="O1119" s="3"/>
      <c r="P1119" s="3"/>
      <c r="Q1119" s="21"/>
      <c r="R1119" s="3"/>
      <c r="S1119" s="3"/>
      <c r="T1119" s="21"/>
      <c r="U1119" s="21"/>
      <c r="V1119" s="21"/>
      <c r="W1119" s="21"/>
      <c r="X1119" s="21"/>
      <c r="Y1119" s="21"/>
      <c r="Z1119" s="3"/>
    </row>
    <row r="1120" spans="1:26" x14ac:dyDescent="0.2">
      <c r="A1120" s="3"/>
      <c r="B1120" s="10"/>
      <c r="C1120" s="20"/>
      <c r="D1120" s="12"/>
      <c r="E1120" s="3"/>
      <c r="F1120" s="3"/>
      <c r="G1120" s="3"/>
      <c r="H1120" s="21"/>
      <c r="I1120" s="21"/>
      <c r="J1120" s="3"/>
      <c r="K1120" s="3"/>
      <c r="L1120" s="3"/>
      <c r="M1120" s="3"/>
      <c r="N1120" s="3"/>
      <c r="O1120" s="3"/>
      <c r="P1120" s="3"/>
      <c r="Q1120" s="21"/>
      <c r="R1120" s="3"/>
      <c r="S1120" s="3"/>
      <c r="T1120" s="21"/>
      <c r="U1120" s="21"/>
      <c r="V1120" s="21"/>
      <c r="W1120" s="21"/>
      <c r="X1120" s="21"/>
      <c r="Y1120" s="21"/>
      <c r="Z1120" s="3"/>
    </row>
    <row r="1121" spans="1:26" x14ac:dyDescent="0.2">
      <c r="A1121" s="3"/>
      <c r="B1121" s="10"/>
      <c r="C1121" s="20"/>
      <c r="D1121" s="12"/>
      <c r="E1121" s="3"/>
      <c r="F1121" s="3"/>
      <c r="G1121" s="3"/>
      <c r="H1121" s="21"/>
      <c r="I1121" s="21"/>
      <c r="J1121" s="3"/>
      <c r="K1121" s="3"/>
      <c r="L1121" s="3"/>
      <c r="M1121" s="3"/>
      <c r="N1121" s="3"/>
      <c r="O1121" s="3"/>
      <c r="P1121" s="3"/>
      <c r="Q1121" s="21"/>
      <c r="R1121" s="3"/>
      <c r="S1121" s="3"/>
      <c r="T1121" s="21"/>
      <c r="U1121" s="21"/>
      <c r="V1121" s="21"/>
      <c r="W1121" s="21"/>
      <c r="X1121" s="21"/>
      <c r="Y1121" s="21"/>
      <c r="Z1121" s="3"/>
    </row>
    <row r="1122" spans="1:26" x14ac:dyDescent="0.2">
      <c r="A1122" s="3"/>
      <c r="B1122" s="10"/>
      <c r="C1122" s="20"/>
      <c r="D1122" s="12"/>
      <c r="E1122" s="3"/>
      <c r="F1122" s="3"/>
      <c r="G1122" s="3"/>
      <c r="H1122" s="21"/>
      <c r="I1122" s="21"/>
      <c r="J1122" s="3"/>
      <c r="K1122" s="3"/>
      <c r="L1122" s="3"/>
      <c r="M1122" s="3"/>
      <c r="N1122" s="3"/>
      <c r="O1122" s="3"/>
      <c r="P1122" s="3"/>
      <c r="Q1122" s="21"/>
      <c r="R1122" s="3"/>
      <c r="S1122" s="3"/>
      <c r="T1122" s="21"/>
      <c r="U1122" s="21"/>
      <c r="V1122" s="21"/>
      <c r="W1122" s="21"/>
      <c r="X1122" s="21"/>
      <c r="Y1122" s="21"/>
      <c r="Z1122" s="3"/>
    </row>
    <row r="1123" spans="1:26" x14ac:dyDescent="0.2">
      <c r="A1123" s="3"/>
      <c r="B1123" s="10"/>
      <c r="C1123" s="20"/>
      <c r="D1123" s="12"/>
      <c r="E1123" s="3"/>
      <c r="F1123" s="3"/>
      <c r="G1123" s="3"/>
      <c r="H1123" s="21"/>
      <c r="I1123" s="21"/>
      <c r="J1123" s="3"/>
      <c r="K1123" s="3"/>
      <c r="L1123" s="3"/>
      <c r="M1123" s="3"/>
      <c r="N1123" s="3"/>
      <c r="O1123" s="3"/>
      <c r="P1123" s="3"/>
      <c r="Q1123" s="21"/>
      <c r="R1123" s="3"/>
      <c r="S1123" s="3"/>
      <c r="T1123" s="21"/>
      <c r="U1123" s="21"/>
      <c r="V1123" s="21"/>
      <c r="W1123" s="21"/>
      <c r="X1123" s="21"/>
      <c r="Y1123" s="21"/>
      <c r="Z1123" s="3"/>
    </row>
    <row r="1124" spans="1:26" x14ac:dyDescent="0.2">
      <c r="A1124" s="3"/>
      <c r="B1124" s="10"/>
      <c r="C1124" s="20"/>
      <c r="D1124" s="12"/>
      <c r="E1124" s="3"/>
      <c r="F1124" s="3"/>
      <c r="G1124" s="3"/>
      <c r="H1124" s="21"/>
      <c r="I1124" s="21"/>
      <c r="J1124" s="3"/>
      <c r="K1124" s="3"/>
      <c r="L1124" s="3"/>
      <c r="M1124" s="3"/>
      <c r="N1124" s="3"/>
      <c r="O1124" s="3"/>
      <c r="P1124" s="3"/>
      <c r="Q1124" s="21"/>
      <c r="R1124" s="3"/>
      <c r="S1124" s="3"/>
      <c r="T1124" s="21"/>
      <c r="U1124" s="21"/>
      <c r="V1124" s="21"/>
      <c r="W1124" s="21"/>
      <c r="X1124" s="21"/>
      <c r="Y1124" s="21"/>
      <c r="Z1124" s="3"/>
    </row>
    <row r="1125" spans="1:26" x14ac:dyDescent="0.2">
      <c r="A1125" s="3"/>
      <c r="B1125" s="10"/>
      <c r="C1125" s="20"/>
      <c r="D1125" s="12"/>
      <c r="E1125" s="3"/>
      <c r="F1125" s="3"/>
      <c r="G1125" s="3"/>
      <c r="H1125" s="21"/>
      <c r="I1125" s="21"/>
      <c r="J1125" s="3"/>
      <c r="K1125" s="3"/>
      <c r="L1125" s="3"/>
      <c r="M1125" s="3"/>
      <c r="N1125" s="3"/>
      <c r="O1125" s="3"/>
      <c r="P1125" s="3"/>
      <c r="Q1125" s="21"/>
      <c r="R1125" s="3"/>
      <c r="S1125" s="3"/>
      <c r="T1125" s="21"/>
      <c r="U1125" s="21"/>
      <c r="V1125" s="21"/>
      <c r="W1125" s="21"/>
      <c r="X1125" s="21"/>
      <c r="Y1125" s="21"/>
      <c r="Z1125" s="3"/>
    </row>
    <row r="1126" spans="1:26" x14ac:dyDescent="0.2">
      <c r="A1126" s="3"/>
      <c r="B1126" s="10"/>
      <c r="C1126" s="20"/>
      <c r="D1126" s="12"/>
      <c r="E1126" s="3"/>
      <c r="F1126" s="3"/>
      <c r="G1126" s="3"/>
      <c r="H1126" s="21"/>
      <c r="I1126" s="21"/>
      <c r="J1126" s="3"/>
      <c r="K1126" s="3"/>
      <c r="L1126" s="3"/>
      <c r="M1126" s="3"/>
      <c r="N1126" s="3"/>
      <c r="O1126" s="3"/>
      <c r="P1126" s="3"/>
      <c r="Q1126" s="21"/>
      <c r="R1126" s="3"/>
      <c r="S1126" s="3"/>
      <c r="T1126" s="21"/>
      <c r="U1126" s="21"/>
      <c r="V1126" s="21"/>
      <c r="W1126" s="21"/>
      <c r="X1126" s="21"/>
      <c r="Y1126" s="21"/>
      <c r="Z1126" s="3"/>
    </row>
    <row r="1127" spans="1:26" x14ac:dyDescent="0.2">
      <c r="A1127" s="3"/>
      <c r="B1127" s="10"/>
      <c r="C1127" s="20"/>
      <c r="D1127" s="12"/>
      <c r="E1127" s="3"/>
      <c r="F1127" s="3"/>
      <c r="G1127" s="3"/>
      <c r="H1127" s="21"/>
      <c r="I1127" s="21"/>
      <c r="J1127" s="3"/>
      <c r="K1127" s="3"/>
      <c r="L1127" s="3"/>
      <c r="M1127" s="3"/>
      <c r="N1127" s="3"/>
      <c r="O1127" s="3"/>
      <c r="P1127" s="3"/>
      <c r="Q1127" s="21"/>
      <c r="R1127" s="3"/>
      <c r="S1127" s="3"/>
      <c r="T1127" s="21"/>
      <c r="U1127" s="21"/>
      <c r="V1127" s="21"/>
      <c r="W1127" s="21"/>
      <c r="X1127" s="21"/>
      <c r="Y1127" s="21"/>
      <c r="Z1127" s="3"/>
    </row>
    <row r="1128" spans="1:26" x14ac:dyDescent="0.2">
      <c r="A1128" s="3"/>
      <c r="B1128" s="10"/>
      <c r="C1128" s="20"/>
      <c r="D1128" s="12"/>
      <c r="E1128" s="3"/>
      <c r="F1128" s="3"/>
      <c r="G1128" s="3"/>
      <c r="H1128" s="21"/>
      <c r="I1128" s="21"/>
      <c r="J1128" s="3"/>
      <c r="K1128" s="3"/>
      <c r="L1128" s="3"/>
      <c r="M1128" s="3"/>
      <c r="N1128" s="3"/>
      <c r="O1128" s="3"/>
      <c r="P1128" s="3"/>
      <c r="Q1128" s="21"/>
      <c r="R1128" s="3"/>
      <c r="S1128" s="3"/>
      <c r="T1128" s="21"/>
      <c r="U1128" s="21"/>
      <c r="V1128" s="21"/>
      <c r="W1128" s="21"/>
      <c r="X1128" s="21"/>
      <c r="Y1128" s="21"/>
      <c r="Z1128" s="3"/>
    </row>
    <row r="1129" spans="1:26" x14ac:dyDescent="0.2">
      <c r="A1129" s="3"/>
      <c r="B1129" s="10"/>
      <c r="C1129" s="20"/>
      <c r="D1129" s="12"/>
      <c r="E1129" s="3"/>
      <c r="F1129" s="3"/>
      <c r="G1129" s="3"/>
      <c r="H1129" s="21"/>
      <c r="I1129" s="21"/>
      <c r="J1129" s="3"/>
      <c r="K1129" s="3"/>
      <c r="L1129" s="3"/>
      <c r="M1129" s="3"/>
      <c r="N1129" s="3"/>
      <c r="O1129" s="3"/>
      <c r="P1129" s="3"/>
      <c r="Q1129" s="21"/>
      <c r="R1129" s="3"/>
      <c r="S1129" s="3"/>
      <c r="T1129" s="21"/>
      <c r="U1129" s="21"/>
      <c r="V1129" s="21"/>
      <c r="W1129" s="21"/>
      <c r="X1129" s="21"/>
      <c r="Y1129" s="21"/>
      <c r="Z1129" s="3"/>
    </row>
    <row r="1130" spans="1:26" x14ac:dyDescent="0.2">
      <c r="A1130" s="3"/>
      <c r="B1130" s="10"/>
      <c r="C1130" s="20"/>
      <c r="D1130" s="12"/>
      <c r="E1130" s="3"/>
      <c r="F1130" s="3"/>
      <c r="G1130" s="3"/>
      <c r="H1130" s="21"/>
      <c r="I1130" s="21"/>
      <c r="J1130" s="3"/>
      <c r="K1130" s="3"/>
      <c r="L1130" s="3"/>
      <c r="M1130" s="3"/>
      <c r="N1130" s="3"/>
      <c r="O1130" s="3"/>
      <c r="P1130" s="3"/>
      <c r="Q1130" s="21"/>
      <c r="R1130" s="3"/>
      <c r="S1130" s="3"/>
      <c r="T1130" s="21"/>
      <c r="U1130" s="21"/>
      <c r="V1130" s="21"/>
      <c r="W1130" s="21"/>
      <c r="X1130" s="21"/>
      <c r="Y1130" s="21"/>
      <c r="Z1130" s="3"/>
    </row>
    <row r="1131" spans="1:26" x14ac:dyDescent="0.2">
      <c r="A1131" s="3"/>
      <c r="B1131" s="10"/>
      <c r="C1131" s="20"/>
      <c r="D1131" s="12"/>
      <c r="E1131" s="3"/>
      <c r="F1131" s="3"/>
      <c r="G1131" s="3"/>
      <c r="H1131" s="21"/>
      <c r="I1131" s="21"/>
      <c r="J1131" s="3"/>
      <c r="K1131" s="3"/>
      <c r="L1131" s="3"/>
      <c r="M1131" s="3"/>
      <c r="N1131" s="3"/>
      <c r="O1131" s="3"/>
      <c r="P1131" s="3"/>
      <c r="Q1131" s="21"/>
      <c r="R1131" s="3"/>
      <c r="S1131" s="3"/>
      <c r="T1131" s="21"/>
      <c r="U1131" s="21"/>
      <c r="V1131" s="21"/>
      <c r="W1131" s="21"/>
      <c r="X1131" s="21"/>
      <c r="Y1131" s="21"/>
      <c r="Z1131" s="3"/>
    </row>
    <row r="1132" spans="1:26" x14ac:dyDescent="0.2">
      <c r="A1132" s="3"/>
      <c r="B1132" s="10"/>
      <c r="C1132" s="20"/>
      <c r="D1132" s="12"/>
      <c r="E1132" s="3"/>
      <c r="F1132" s="3"/>
      <c r="G1132" s="3"/>
      <c r="H1132" s="21"/>
      <c r="I1132" s="21"/>
      <c r="J1132" s="3"/>
      <c r="K1132" s="3"/>
      <c r="L1132" s="3"/>
      <c r="M1132" s="3"/>
      <c r="N1132" s="3"/>
      <c r="O1132" s="3"/>
      <c r="P1132" s="3"/>
      <c r="Q1132" s="21"/>
      <c r="R1132" s="3"/>
      <c r="S1132" s="3"/>
      <c r="T1132" s="21"/>
      <c r="U1132" s="21"/>
      <c r="V1132" s="21"/>
      <c r="W1132" s="21"/>
      <c r="X1132" s="21"/>
      <c r="Y1132" s="21"/>
      <c r="Z1132" s="3"/>
    </row>
    <row r="1133" spans="1:26" x14ac:dyDescent="0.2">
      <c r="A1133" s="3"/>
      <c r="B1133" s="10"/>
      <c r="C1133" s="20"/>
      <c r="D1133" s="12"/>
      <c r="E1133" s="3"/>
      <c r="F1133" s="3"/>
      <c r="G1133" s="3"/>
      <c r="H1133" s="21"/>
      <c r="I1133" s="21"/>
      <c r="J1133" s="3"/>
      <c r="K1133" s="3"/>
      <c r="L1133" s="3"/>
      <c r="M1133" s="3"/>
      <c r="N1133" s="3"/>
      <c r="O1133" s="3"/>
      <c r="P1133" s="3"/>
      <c r="Q1133" s="21"/>
      <c r="R1133" s="3"/>
      <c r="S1133" s="3"/>
      <c r="T1133" s="21"/>
      <c r="U1133" s="21"/>
      <c r="V1133" s="21"/>
      <c r="W1133" s="21"/>
      <c r="X1133" s="21"/>
      <c r="Y1133" s="21"/>
      <c r="Z1133" s="3"/>
    </row>
    <row r="1134" spans="1:26" x14ac:dyDescent="0.2">
      <c r="A1134" s="3"/>
      <c r="B1134" s="10"/>
      <c r="C1134" s="20"/>
      <c r="D1134" s="12"/>
      <c r="E1134" s="3"/>
      <c r="F1134" s="3"/>
      <c r="G1134" s="3"/>
      <c r="H1134" s="21"/>
      <c r="I1134" s="21"/>
      <c r="J1134" s="3"/>
      <c r="K1134" s="3"/>
      <c r="L1134" s="3"/>
      <c r="M1134" s="3"/>
      <c r="N1134" s="3"/>
      <c r="O1134" s="3"/>
      <c r="P1134" s="3"/>
      <c r="Q1134" s="21"/>
      <c r="R1134" s="3"/>
      <c r="S1134" s="3"/>
      <c r="T1134" s="21"/>
      <c r="U1134" s="21"/>
      <c r="V1134" s="21"/>
      <c r="W1134" s="21"/>
      <c r="X1134" s="21"/>
      <c r="Y1134" s="21"/>
      <c r="Z1134" s="3"/>
    </row>
    <row r="1135" spans="1:26" x14ac:dyDescent="0.2">
      <c r="A1135" s="3"/>
      <c r="B1135" s="10"/>
      <c r="C1135" s="20"/>
      <c r="D1135" s="12"/>
      <c r="E1135" s="3"/>
      <c r="F1135" s="3"/>
      <c r="G1135" s="3"/>
      <c r="H1135" s="21"/>
      <c r="I1135" s="21"/>
      <c r="J1135" s="3"/>
      <c r="K1135" s="3"/>
      <c r="L1135" s="3"/>
      <c r="M1135" s="3"/>
      <c r="N1135" s="3"/>
      <c r="O1135" s="3"/>
      <c r="P1135" s="3"/>
      <c r="Q1135" s="21"/>
      <c r="R1135" s="3"/>
      <c r="S1135" s="3"/>
      <c r="T1135" s="21"/>
      <c r="U1135" s="21"/>
      <c r="V1135" s="21"/>
      <c r="W1135" s="21"/>
      <c r="X1135" s="21"/>
      <c r="Y1135" s="21"/>
      <c r="Z1135" s="3"/>
    </row>
    <row r="1136" spans="1:26" x14ac:dyDescent="0.2">
      <c r="A1136" s="3"/>
      <c r="B1136" s="10"/>
      <c r="C1136" s="20"/>
      <c r="D1136" s="12"/>
      <c r="E1136" s="3"/>
      <c r="F1136" s="3"/>
      <c r="G1136" s="3"/>
      <c r="H1136" s="21"/>
      <c r="I1136" s="21"/>
      <c r="J1136" s="3"/>
      <c r="K1136" s="3"/>
      <c r="L1136" s="3"/>
      <c r="M1136" s="3"/>
      <c r="N1136" s="3"/>
      <c r="O1136" s="3"/>
      <c r="P1136" s="3"/>
      <c r="Q1136" s="21"/>
      <c r="R1136" s="3"/>
      <c r="S1136" s="3"/>
      <c r="T1136" s="21"/>
      <c r="U1136" s="21"/>
      <c r="V1136" s="21"/>
      <c r="W1136" s="21"/>
      <c r="X1136" s="21"/>
      <c r="Y1136" s="21"/>
      <c r="Z1136" s="3"/>
    </row>
    <row r="1137" spans="1:26" x14ac:dyDescent="0.2">
      <c r="A1137" s="3"/>
      <c r="B1137" s="10"/>
      <c r="C1137" s="20"/>
      <c r="D1137" s="12"/>
      <c r="E1137" s="3"/>
      <c r="F1137" s="3"/>
      <c r="G1137" s="3"/>
      <c r="H1137" s="21"/>
      <c r="I1137" s="21"/>
      <c r="J1137" s="3"/>
      <c r="K1137" s="3"/>
      <c r="L1137" s="3"/>
      <c r="M1137" s="3"/>
      <c r="N1137" s="3"/>
      <c r="O1137" s="3"/>
      <c r="P1137" s="3"/>
      <c r="Q1137" s="21"/>
      <c r="R1137" s="3"/>
      <c r="S1137" s="3"/>
      <c r="T1137" s="21"/>
      <c r="U1137" s="21"/>
      <c r="V1137" s="21"/>
      <c r="W1137" s="21"/>
      <c r="X1137" s="21"/>
      <c r="Y1137" s="21"/>
      <c r="Z1137" s="3"/>
    </row>
    <row r="1138" spans="1:26" x14ac:dyDescent="0.2">
      <c r="A1138" s="3"/>
      <c r="B1138" s="10"/>
      <c r="C1138" s="20"/>
      <c r="D1138" s="12"/>
      <c r="E1138" s="3"/>
      <c r="F1138" s="3"/>
      <c r="G1138" s="3"/>
      <c r="H1138" s="21"/>
      <c r="I1138" s="21"/>
      <c r="J1138" s="3"/>
      <c r="K1138" s="3"/>
      <c r="L1138" s="3"/>
      <c r="M1138" s="3"/>
      <c r="N1138" s="3"/>
      <c r="O1138" s="3"/>
      <c r="P1138" s="3"/>
      <c r="Q1138" s="21"/>
      <c r="R1138" s="3"/>
      <c r="S1138" s="3"/>
      <c r="T1138" s="21"/>
      <c r="U1138" s="21"/>
      <c r="V1138" s="21"/>
      <c r="W1138" s="21"/>
      <c r="X1138" s="21"/>
      <c r="Y1138" s="21"/>
      <c r="Z1138" s="3"/>
    </row>
    <row r="1139" spans="1:26" x14ac:dyDescent="0.2">
      <c r="A1139" s="3"/>
      <c r="B1139" s="10"/>
      <c r="C1139" s="20"/>
      <c r="D1139" s="12"/>
      <c r="E1139" s="3"/>
      <c r="F1139" s="3"/>
      <c r="G1139" s="3"/>
      <c r="H1139" s="21"/>
      <c r="I1139" s="21"/>
      <c r="J1139" s="3"/>
      <c r="K1139" s="3"/>
      <c r="L1139" s="3"/>
      <c r="M1139" s="3"/>
      <c r="N1139" s="3"/>
      <c r="O1139" s="3"/>
      <c r="P1139" s="3"/>
      <c r="Q1139" s="21"/>
      <c r="R1139" s="3"/>
      <c r="S1139" s="3"/>
      <c r="T1139" s="21"/>
      <c r="U1139" s="21"/>
      <c r="V1139" s="21"/>
      <c r="W1139" s="21"/>
      <c r="X1139" s="21"/>
      <c r="Y1139" s="21"/>
      <c r="Z1139" s="3"/>
    </row>
    <row r="1140" spans="1:26" x14ac:dyDescent="0.2">
      <c r="A1140" s="3"/>
      <c r="B1140" s="10"/>
      <c r="C1140" s="20"/>
      <c r="D1140" s="12"/>
      <c r="E1140" s="3"/>
      <c r="F1140" s="3"/>
      <c r="G1140" s="3"/>
      <c r="H1140" s="21"/>
      <c r="I1140" s="21"/>
      <c r="J1140" s="3"/>
      <c r="K1140" s="3"/>
      <c r="L1140" s="3"/>
      <c r="M1140" s="3"/>
      <c r="N1140" s="3"/>
      <c r="O1140" s="3"/>
      <c r="P1140" s="3"/>
      <c r="Q1140" s="21"/>
      <c r="R1140" s="3"/>
      <c r="S1140" s="3"/>
      <c r="T1140" s="21"/>
      <c r="U1140" s="21"/>
      <c r="V1140" s="21"/>
      <c r="W1140" s="21"/>
      <c r="X1140" s="21"/>
      <c r="Y1140" s="21"/>
      <c r="Z1140" s="3"/>
    </row>
    <row r="1141" spans="1:26" x14ac:dyDescent="0.2">
      <c r="A1141" s="3"/>
      <c r="B1141" s="10"/>
      <c r="C1141" s="20"/>
      <c r="D1141" s="12"/>
      <c r="E1141" s="3"/>
      <c r="F1141" s="3"/>
      <c r="G1141" s="3"/>
      <c r="H1141" s="21"/>
      <c r="I1141" s="21"/>
      <c r="J1141" s="3"/>
      <c r="K1141" s="3"/>
      <c r="L1141" s="3"/>
      <c r="M1141" s="3"/>
      <c r="N1141" s="3"/>
      <c r="O1141" s="3"/>
      <c r="P1141" s="3"/>
      <c r="Q1141" s="21"/>
      <c r="R1141" s="3"/>
      <c r="S1141" s="3"/>
      <c r="T1141" s="21"/>
      <c r="U1141" s="21"/>
      <c r="V1141" s="21"/>
      <c r="W1141" s="21"/>
      <c r="X1141" s="21"/>
      <c r="Y1141" s="21"/>
      <c r="Z1141" s="3"/>
    </row>
    <row r="1142" spans="1:26" x14ac:dyDescent="0.2">
      <c r="A1142" s="3"/>
      <c r="B1142" s="10"/>
      <c r="C1142" s="20"/>
      <c r="D1142" s="12"/>
      <c r="E1142" s="3"/>
      <c r="F1142" s="3"/>
      <c r="G1142" s="3"/>
      <c r="H1142" s="21"/>
      <c r="I1142" s="21"/>
      <c r="J1142" s="3"/>
      <c r="K1142" s="3"/>
      <c r="L1142" s="3"/>
      <c r="M1142" s="3"/>
      <c r="N1142" s="3"/>
      <c r="O1142" s="3"/>
      <c r="P1142" s="3"/>
      <c r="Q1142" s="21"/>
      <c r="R1142" s="3"/>
      <c r="S1142" s="3"/>
      <c r="T1142" s="21"/>
      <c r="U1142" s="21"/>
      <c r="V1142" s="21"/>
      <c r="W1142" s="21"/>
      <c r="X1142" s="21"/>
      <c r="Y1142" s="21"/>
      <c r="Z1142" s="3"/>
    </row>
    <row r="1143" spans="1:26" x14ac:dyDescent="0.2">
      <c r="A1143" s="3"/>
      <c r="B1143" s="10"/>
      <c r="C1143" s="20"/>
      <c r="D1143" s="12"/>
      <c r="E1143" s="3"/>
      <c r="F1143" s="3"/>
      <c r="G1143" s="3"/>
      <c r="H1143" s="21"/>
      <c r="I1143" s="21"/>
      <c r="J1143" s="3"/>
      <c r="K1143" s="3"/>
      <c r="L1143" s="3"/>
      <c r="M1143" s="3"/>
      <c r="N1143" s="3"/>
      <c r="O1143" s="3"/>
      <c r="P1143" s="3"/>
      <c r="Q1143" s="21"/>
      <c r="R1143" s="3"/>
      <c r="S1143" s="3"/>
      <c r="T1143" s="21"/>
      <c r="U1143" s="21"/>
      <c r="V1143" s="21"/>
      <c r="W1143" s="21"/>
      <c r="X1143" s="21"/>
      <c r="Y1143" s="21"/>
      <c r="Z1143" s="3"/>
    </row>
    <row r="1144" spans="1:26" x14ac:dyDescent="0.2">
      <c r="A1144" s="3"/>
      <c r="B1144" s="10"/>
      <c r="C1144" s="20"/>
      <c r="D1144" s="12"/>
      <c r="E1144" s="3"/>
      <c r="F1144" s="3"/>
      <c r="G1144" s="3"/>
      <c r="H1144" s="21"/>
      <c r="I1144" s="21"/>
      <c r="J1144" s="3"/>
      <c r="K1144" s="3"/>
      <c r="L1144" s="3"/>
      <c r="M1144" s="3"/>
      <c r="N1144" s="3"/>
      <c r="O1144" s="3"/>
      <c r="P1144" s="3"/>
      <c r="Q1144" s="21"/>
      <c r="R1144" s="3"/>
      <c r="S1144" s="3"/>
      <c r="T1144" s="21"/>
      <c r="U1144" s="21"/>
      <c r="V1144" s="21"/>
      <c r="W1144" s="21"/>
      <c r="X1144" s="21"/>
      <c r="Y1144" s="21"/>
      <c r="Z1144" s="3"/>
    </row>
    <row r="1145" spans="1:26" x14ac:dyDescent="0.2">
      <c r="A1145" s="3"/>
      <c r="B1145" s="10"/>
      <c r="C1145" s="20"/>
      <c r="D1145" s="12"/>
      <c r="E1145" s="3"/>
      <c r="F1145" s="3"/>
      <c r="G1145" s="3"/>
      <c r="H1145" s="21"/>
      <c r="I1145" s="21"/>
      <c r="J1145" s="3"/>
      <c r="K1145" s="3"/>
      <c r="L1145" s="3"/>
      <c r="M1145" s="3"/>
      <c r="N1145" s="3"/>
      <c r="O1145" s="3"/>
      <c r="P1145" s="3"/>
      <c r="Q1145" s="21"/>
      <c r="R1145" s="3"/>
      <c r="S1145" s="3"/>
      <c r="T1145" s="21"/>
      <c r="U1145" s="21"/>
      <c r="V1145" s="21"/>
      <c r="W1145" s="21"/>
      <c r="X1145" s="21"/>
      <c r="Y1145" s="21"/>
      <c r="Z1145" s="3"/>
    </row>
    <row r="1146" spans="1:26" x14ac:dyDescent="0.2">
      <c r="A1146" s="3"/>
      <c r="B1146" s="10"/>
      <c r="C1146" s="20"/>
      <c r="D1146" s="12"/>
      <c r="E1146" s="3"/>
      <c r="F1146" s="3"/>
      <c r="G1146" s="3"/>
      <c r="H1146" s="21"/>
      <c r="I1146" s="21"/>
      <c r="J1146" s="3"/>
      <c r="K1146" s="3"/>
      <c r="L1146" s="3"/>
      <c r="M1146" s="3"/>
      <c r="N1146" s="3"/>
      <c r="O1146" s="3"/>
      <c r="P1146" s="3"/>
      <c r="Q1146" s="21"/>
      <c r="R1146" s="3"/>
      <c r="S1146" s="3"/>
      <c r="T1146" s="21"/>
      <c r="U1146" s="21"/>
      <c r="V1146" s="21"/>
      <c r="W1146" s="21"/>
      <c r="X1146" s="21"/>
      <c r="Y1146" s="21"/>
      <c r="Z1146" s="3"/>
    </row>
    <row r="1147" spans="1:26" x14ac:dyDescent="0.2">
      <c r="A1147" s="3"/>
      <c r="B1147" s="10"/>
      <c r="C1147" s="20"/>
      <c r="D1147" s="12"/>
      <c r="E1147" s="3"/>
      <c r="F1147" s="3"/>
      <c r="G1147" s="3"/>
      <c r="H1147" s="21"/>
      <c r="I1147" s="21"/>
      <c r="J1147" s="3"/>
      <c r="K1147" s="3"/>
      <c r="L1147" s="3"/>
      <c r="M1147" s="3"/>
      <c r="N1147" s="3"/>
      <c r="O1147" s="3"/>
      <c r="P1147" s="3"/>
      <c r="Q1147" s="21"/>
      <c r="R1147" s="3"/>
      <c r="S1147" s="3"/>
      <c r="T1147" s="21"/>
      <c r="U1147" s="21"/>
      <c r="V1147" s="21"/>
      <c r="W1147" s="21"/>
      <c r="X1147" s="21"/>
      <c r="Y1147" s="21"/>
      <c r="Z1147" s="3"/>
    </row>
    <row r="1148" spans="1:26" x14ac:dyDescent="0.2">
      <c r="A1148" s="3"/>
      <c r="B1148" s="10"/>
      <c r="C1148" s="20"/>
      <c r="D1148" s="12"/>
      <c r="E1148" s="3"/>
      <c r="F1148" s="3"/>
      <c r="G1148" s="3"/>
      <c r="H1148" s="21"/>
      <c r="I1148" s="21"/>
      <c r="J1148" s="3"/>
      <c r="K1148" s="3"/>
      <c r="L1148" s="3"/>
      <c r="M1148" s="3"/>
      <c r="N1148" s="3"/>
      <c r="O1148" s="3"/>
      <c r="P1148" s="3"/>
      <c r="Q1148" s="21"/>
      <c r="R1148" s="3"/>
      <c r="S1148" s="3"/>
      <c r="T1148" s="21"/>
      <c r="U1148" s="21"/>
      <c r="V1148" s="21"/>
      <c r="W1148" s="21"/>
      <c r="X1148" s="21"/>
      <c r="Y1148" s="21"/>
      <c r="Z1148" s="3"/>
    </row>
    <row r="1149" spans="1:26" x14ac:dyDescent="0.2">
      <c r="A1149" s="3"/>
      <c r="B1149" s="10"/>
      <c r="C1149" s="20"/>
      <c r="D1149" s="12"/>
      <c r="E1149" s="3"/>
      <c r="F1149" s="3"/>
      <c r="G1149" s="3"/>
      <c r="H1149" s="21"/>
      <c r="I1149" s="21"/>
      <c r="J1149" s="3"/>
      <c r="K1149" s="3"/>
      <c r="L1149" s="3"/>
      <c r="M1149" s="3"/>
      <c r="N1149" s="3"/>
      <c r="O1149" s="3"/>
      <c r="P1149" s="3"/>
      <c r="Q1149" s="21"/>
      <c r="R1149" s="3"/>
      <c r="S1149" s="3"/>
      <c r="T1149" s="21"/>
      <c r="U1149" s="21"/>
      <c r="V1149" s="21"/>
      <c r="W1149" s="21"/>
      <c r="X1149" s="21"/>
      <c r="Y1149" s="21"/>
      <c r="Z1149" s="3"/>
    </row>
    <row r="1150" spans="1:26" x14ac:dyDescent="0.2">
      <c r="A1150" s="3"/>
      <c r="B1150" s="10"/>
      <c r="C1150" s="20"/>
      <c r="D1150" s="12"/>
      <c r="E1150" s="3"/>
      <c r="F1150" s="3"/>
      <c r="G1150" s="3"/>
      <c r="H1150" s="21"/>
      <c r="I1150" s="21"/>
      <c r="J1150" s="3"/>
      <c r="K1150" s="3"/>
      <c r="L1150" s="3"/>
      <c r="M1150" s="3"/>
      <c r="N1150" s="3"/>
      <c r="O1150" s="3"/>
      <c r="P1150" s="3"/>
      <c r="Q1150" s="21"/>
      <c r="R1150" s="3"/>
      <c r="S1150" s="3"/>
      <c r="T1150" s="21"/>
      <c r="U1150" s="21"/>
      <c r="V1150" s="21"/>
      <c r="W1150" s="21"/>
      <c r="X1150" s="21"/>
      <c r="Y1150" s="21"/>
      <c r="Z1150" s="3"/>
    </row>
    <row r="1151" spans="1:26" x14ac:dyDescent="0.2">
      <c r="A1151" s="3"/>
      <c r="B1151" s="10"/>
      <c r="C1151" s="20"/>
      <c r="D1151" s="12"/>
      <c r="E1151" s="3"/>
      <c r="F1151" s="3"/>
      <c r="G1151" s="3"/>
      <c r="H1151" s="21"/>
      <c r="I1151" s="21"/>
      <c r="J1151" s="3"/>
      <c r="K1151" s="3"/>
      <c r="L1151" s="3"/>
      <c r="M1151" s="3"/>
      <c r="N1151" s="3"/>
      <c r="O1151" s="3"/>
      <c r="P1151" s="3"/>
      <c r="Q1151" s="21"/>
      <c r="R1151" s="3"/>
      <c r="S1151" s="3"/>
      <c r="T1151" s="21"/>
      <c r="U1151" s="21"/>
      <c r="V1151" s="21"/>
      <c r="W1151" s="21"/>
      <c r="X1151" s="21"/>
      <c r="Y1151" s="21"/>
      <c r="Z1151" s="3"/>
    </row>
    <row r="1152" spans="1:26" x14ac:dyDescent="0.2">
      <c r="A1152" s="3"/>
      <c r="B1152" s="10"/>
      <c r="C1152" s="20"/>
      <c r="D1152" s="12"/>
      <c r="E1152" s="3"/>
      <c r="F1152" s="3"/>
      <c r="G1152" s="3"/>
      <c r="H1152" s="21"/>
      <c r="I1152" s="21"/>
      <c r="J1152" s="3"/>
      <c r="K1152" s="3"/>
      <c r="L1152" s="3"/>
      <c r="M1152" s="3"/>
      <c r="N1152" s="3"/>
      <c r="O1152" s="3"/>
      <c r="P1152" s="3"/>
      <c r="Q1152" s="21"/>
      <c r="R1152" s="3"/>
      <c r="S1152" s="3"/>
      <c r="T1152" s="21"/>
      <c r="U1152" s="21"/>
      <c r="V1152" s="21"/>
      <c r="W1152" s="21"/>
      <c r="X1152" s="21"/>
      <c r="Y1152" s="21"/>
      <c r="Z1152" s="3"/>
    </row>
    <row r="1153" spans="1:26" x14ac:dyDescent="0.2">
      <c r="A1153" s="3"/>
      <c r="B1153" s="10"/>
      <c r="C1153" s="20"/>
      <c r="D1153" s="12"/>
      <c r="E1153" s="3"/>
      <c r="F1153" s="3"/>
      <c r="G1153" s="3"/>
      <c r="H1153" s="21"/>
      <c r="I1153" s="21"/>
      <c r="J1153" s="3"/>
      <c r="K1153" s="3"/>
      <c r="L1153" s="3"/>
      <c r="M1153" s="3"/>
      <c r="N1153" s="3"/>
      <c r="O1153" s="3"/>
      <c r="P1153" s="3"/>
      <c r="Q1153" s="21"/>
      <c r="R1153" s="3"/>
      <c r="S1153" s="3"/>
      <c r="T1153" s="21"/>
      <c r="U1153" s="21"/>
      <c r="V1153" s="21"/>
      <c r="W1153" s="21"/>
      <c r="X1153" s="21"/>
      <c r="Y1153" s="21"/>
      <c r="Z1153" s="3"/>
    </row>
    <row r="1154" spans="1:26" x14ac:dyDescent="0.2">
      <c r="A1154" s="3"/>
      <c r="B1154" s="10"/>
      <c r="C1154" s="20"/>
      <c r="D1154" s="12"/>
      <c r="E1154" s="3"/>
      <c r="F1154" s="3"/>
      <c r="G1154" s="3"/>
      <c r="H1154" s="21"/>
      <c r="I1154" s="21"/>
      <c r="J1154" s="3"/>
      <c r="K1154" s="3"/>
      <c r="L1154" s="3"/>
      <c r="M1154" s="3"/>
      <c r="N1154" s="3"/>
      <c r="O1154" s="3"/>
      <c r="P1154" s="3"/>
      <c r="Q1154" s="21"/>
      <c r="R1154" s="3"/>
      <c r="S1154" s="3"/>
      <c r="T1154" s="21"/>
      <c r="U1154" s="21"/>
      <c r="V1154" s="21"/>
      <c r="W1154" s="21"/>
      <c r="X1154" s="21"/>
      <c r="Y1154" s="21"/>
      <c r="Z1154" s="3"/>
    </row>
    <row r="1155" spans="1:26" x14ac:dyDescent="0.2">
      <c r="A1155" s="3"/>
      <c r="B1155" s="10"/>
      <c r="C1155" s="20"/>
      <c r="D1155" s="12"/>
      <c r="E1155" s="3"/>
      <c r="F1155" s="3"/>
      <c r="G1155" s="3"/>
      <c r="H1155" s="21"/>
      <c r="I1155" s="21"/>
      <c r="J1155" s="3"/>
      <c r="K1155" s="3"/>
      <c r="L1155" s="3"/>
      <c r="M1155" s="3"/>
      <c r="N1155" s="3"/>
      <c r="O1155" s="3"/>
      <c r="P1155" s="3"/>
      <c r="Q1155" s="21"/>
      <c r="R1155" s="3"/>
      <c r="S1155" s="3"/>
      <c r="T1155" s="21"/>
      <c r="U1155" s="21"/>
      <c r="V1155" s="21"/>
      <c r="W1155" s="21"/>
      <c r="X1155" s="21"/>
      <c r="Y1155" s="21"/>
      <c r="Z1155" s="3"/>
    </row>
    <row r="1156" spans="1:26" x14ac:dyDescent="0.2">
      <c r="A1156" s="3"/>
      <c r="B1156" s="10"/>
      <c r="C1156" s="20"/>
      <c r="D1156" s="12"/>
      <c r="E1156" s="3"/>
      <c r="F1156" s="3"/>
      <c r="G1156" s="3"/>
      <c r="H1156" s="21"/>
      <c r="I1156" s="21"/>
      <c r="J1156" s="3"/>
      <c r="K1156" s="3"/>
      <c r="L1156" s="3"/>
      <c r="M1156" s="3"/>
      <c r="N1156" s="3"/>
      <c r="O1156" s="3"/>
      <c r="P1156" s="3"/>
      <c r="Q1156" s="21"/>
      <c r="R1156" s="3"/>
      <c r="S1156" s="3"/>
      <c r="T1156" s="21"/>
      <c r="U1156" s="21"/>
      <c r="V1156" s="21"/>
      <c r="W1156" s="21"/>
      <c r="X1156" s="21"/>
      <c r="Y1156" s="21"/>
      <c r="Z1156" s="3"/>
    </row>
    <row r="1157" spans="1:26" x14ac:dyDescent="0.2">
      <c r="A1157" s="3"/>
      <c r="B1157" s="10"/>
      <c r="C1157" s="20"/>
      <c r="D1157" s="12"/>
      <c r="E1157" s="3"/>
      <c r="F1157" s="3"/>
      <c r="G1157" s="3"/>
      <c r="H1157" s="21"/>
      <c r="I1157" s="21"/>
      <c r="J1157" s="3"/>
      <c r="K1157" s="3"/>
      <c r="L1157" s="3"/>
      <c r="M1157" s="3"/>
      <c r="N1157" s="3"/>
      <c r="O1157" s="3"/>
      <c r="P1157" s="3"/>
      <c r="Q1157" s="21"/>
      <c r="R1157" s="3"/>
      <c r="S1157" s="3"/>
      <c r="T1157" s="21"/>
      <c r="U1157" s="21"/>
      <c r="V1157" s="21"/>
      <c r="W1157" s="21"/>
      <c r="X1157" s="21"/>
      <c r="Y1157" s="21"/>
      <c r="Z1157" s="3"/>
    </row>
    <row r="1158" spans="1:26" x14ac:dyDescent="0.2">
      <c r="A1158" s="3"/>
      <c r="B1158" s="10"/>
      <c r="C1158" s="20"/>
      <c r="D1158" s="12"/>
      <c r="E1158" s="3"/>
      <c r="F1158" s="3"/>
      <c r="G1158" s="3"/>
      <c r="H1158" s="21"/>
      <c r="I1158" s="21"/>
      <c r="J1158" s="3"/>
      <c r="K1158" s="3"/>
      <c r="L1158" s="3"/>
      <c r="M1158" s="3"/>
      <c r="N1158" s="3"/>
      <c r="O1158" s="3"/>
      <c r="P1158" s="3"/>
      <c r="Q1158" s="21"/>
      <c r="R1158" s="3"/>
      <c r="S1158" s="3"/>
      <c r="T1158" s="21"/>
      <c r="U1158" s="21"/>
      <c r="V1158" s="21"/>
      <c r="W1158" s="21"/>
      <c r="X1158" s="21"/>
      <c r="Y1158" s="21"/>
      <c r="Z1158" s="3"/>
    </row>
    <row r="1159" spans="1:26" x14ac:dyDescent="0.2">
      <c r="A1159" s="3"/>
      <c r="B1159" s="10"/>
      <c r="C1159" s="20"/>
      <c r="D1159" s="12"/>
      <c r="E1159" s="3"/>
      <c r="F1159" s="3"/>
      <c r="G1159" s="3"/>
      <c r="H1159" s="21"/>
      <c r="I1159" s="21"/>
      <c r="J1159" s="3"/>
      <c r="K1159" s="3"/>
      <c r="L1159" s="3"/>
      <c r="M1159" s="3"/>
      <c r="N1159" s="3"/>
      <c r="O1159" s="3"/>
      <c r="P1159" s="3"/>
      <c r="Q1159" s="21"/>
      <c r="R1159" s="3"/>
      <c r="S1159" s="3"/>
      <c r="T1159" s="21"/>
      <c r="U1159" s="21"/>
      <c r="V1159" s="21"/>
      <c r="W1159" s="21"/>
      <c r="X1159" s="21"/>
      <c r="Y1159" s="21"/>
      <c r="Z1159" s="3"/>
    </row>
    <row r="1160" spans="1:26" x14ac:dyDescent="0.2">
      <c r="A1160" s="3"/>
      <c r="B1160" s="10"/>
      <c r="C1160" s="20"/>
      <c r="D1160" s="12"/>
      <c r="E1160" s="3"/>
      <c r="F1160" s="3"/>
      <c r="G1160" s="3"/>
      <c r="H1160" s="21"/>
      <c r="I1160" s="21"/>
      <c r="J1160" s="3"/>
      <c r="K1160" s="3"/>
      <c r="L1160" s="3"/>
      <c r="M1160" s="3"/>
      <c r="N1160" s="3"/>
      <c r="O1160" s="3"/>
      <c r="P1160" s="3"/>
      <c r="Q1160" s="21"/>
      <c r="R1160" s="3"/>
      <c r="S1160" s="3"/>
      <c r="T1160" s="21"/>
      <c r="U1160" s="21"/>
      <c r="V1160" s="21"/>
      <c r="W1160" s="21"/>
      <c r="X1160" s="21"/>
      <c r="Y1160" s="21"/>
      <c r="Z1160" s="3"/>
    </row>
    <row r="1161" spans="1:26" x14ac:dyDescent="0.2">
      <c r="A1161" s="3"/>
      <c r="B1161" s="10"/>
      <c r="C1161" s="20"/>
      <c r="D1161" s="12"/>
      <c r="E1161" s="3"/>
      <c r="F1161" s="3"/>
      <c r="G1161" s="3"/>
      <c r="H1161" s="21"/>
      <c r="I1161" s="21"/>
      <c r="J1161" s="3"/>
      <c r="K1161" s="3"/>
      <c r="L1161" s="3"/>
      <c r="M1161" s="3"/>
      <c r="N1161" s="3"/>
      <c r="O1161" s="3"/>
      <c r="P1161" s="3"/>
      <c r="Q1161" s="21"/>
      <c r="R1161" s="3"/>
      <c r="S1161" s="3"/>
      <c r="T1161" s="21"/>
      <c r="U1161" s="21"/>
      <c r="V1161" s="21"/>
      <c r="W1161" s="21"/>
      <c r="X1161" s="21"/>
      <c r="Y1161" s="21"/>
      <c r="Z1161" s="3"/>
    </row>
    <row r="1162" spans="1:26" x14ac:dyDescent="0.2">
      <c r="A1162" s="3"/>
      <c r="B1162" s="10"/>
      <c r="C1162" s="20"/>
      <c r="D1162" s="12"/>
      <c r="E1162" s="3"/>
      <c r="F1162" s="3"/>
      <c r="G1162" s="3"/>
      <c r="H1162" s="21"/>
      <c r="I1162" s="21"/>
      <c r="J1162" s="3"/>
      <c r="K1162" s="3"/>
      <c r="L1162" s="3"/>
      <c r="M1162" s="3"/>
      <c r="N1162" s="3"/>
      <c r="O1162" s="3"/>
      <c r="P1162" s="3"/>
      <c r="Q1162" s="21"/>
      <c r="R1162" s="3"/>
      <c r="S1162" s="3"/>
      <c r="T1162" s="21"/>
      <c r="U1162" s="21"/>
      <c r="V1162" s="21"/>
      <c r="W1162" s="21"/>
      <c r="X1162" s="21"/>
      <c r="Y1162" s="21"/>
      <c r="Z1162" s="3"/>
    </row>
    <row r="1163" spans="1:26" x14ac:dyDescent="0.2">
      <c r="A1163" s="3"/>
      <c r="B1163" s="10"/>
      <c r="C1163" s="20"/>
      <c r="D1163" s="12"/>
      <c r="E1163" s="3"/>
      <c r="F1163" s="3"/>
      <c r="G1163" s="3"/>
      <c r="H1163" s="21"/>
      <c r="I1163" s="21"/>
      <c r="J1163" s="3"/>
      <c r="K1163" s="3"/>
      <c r="L1163" s="3"/>
      <c r="M1163" s="3"/>
      <c r="N1163" s="3"/>
      <c r="O1163" s="3"/>
      <c r="P1163" s="3"/>
      <c r="Q1163" s="21"/>
      <c r="R1163" s="3"/>
      <c r="S1163" s="3"/>
      <c r="T1163" s="21"/>
      <c r="U1163" s="21"/>
      <c r="V1163" s="21"/>
      <c r="W1163" s="21"/>
      <c r="X1163" s="21"/>
      <c r="Y1163" s="21"/>
      <c r="Z1163" s="3"/>
    </row>
    <row r="1164" spans="1:26" x14ac:dyDescent="0.2">
      <c r="A1164" s="3"/>
      <c r="B1164" s="10"/>
      <c r="C1164" s="20"/>
      <c r="D1164" s="12"/>
      <c r="E1164" s="3"/>
      <c r="F1164" s="3"/>
      <c r="G1164" s="3"/>
      <c r="H1164" s="21"/>
      <c r="I1164" s="21"/>
      <c r="J1164" s="3"/>
      <c r="K1164" s="3"/>
      <c r="L1164" s="3"/>
      <c r="M1164" s="3"/>
      <c r="N1164" s="3"/>
      <c r="O1164" s="3"/>
      <c r="P1164" s="3"/>
      <c r="Q1164" s="21"/>
      <c r="R1164" s="3"/>
      <c r="S1164" s="3"/>
      <c r="T1164" s="21"/>
      <c r="U1164" s="21"/>
      <c r="V1164" s="21"/>
      <c r="W1164" s="21"/>
      <c r="X1164" s="21"/>
      <c r="Y1164" s="21"/>
      <c r="Z1164" s="3"/>
    </row>
    <row r="1165" spans="1:26" x14ac:dyDescent="0.2">
      <c r="A1165" s="3"/>
      <c r="B1165" s="10"/>
      <c r="C1165" s="20"/>
      <c r="D1165" s="12"/>
      <c r="E1165" s="3"/>
      <c r="F1165" s="3"/>
      <c r="G1165" s="3"/>
      <c r="H1165" s="21"/>
      <c r="I1165" s="21"/>
      <c r="J1165" s="3"/>
      <c r="K1165" s="3"/>
      <c r="L1165" s="3"/>
      <c r="M1165" s="3"/>
      <c r="N1165" s="3"/>
      <c r="O1165" s="3"/>
      <c r="P1165" s="3"/>
      <c r="Q1165" s="21"/>
      <c r="R1165" s="3"/>
      <c r="S1165" s="3"/>
      <c r="T1165" s="21"/>
      <c r="U1165" s="21"/>
      <c r="V1165" s="21"/>
      <c r="W1165" s="21"/>
      <c r="X1165" s="21"/>
      <c r="Y1165" s="21"/>
      <c r="Z1165" s="3"/>
    </row>
    <row r="1166" spans="1:26" x14ac:dyDescent="0.2">
      <c r="A1166" s="3"/>
      <c r="B1166" s="10"/>
      <c r="C1166" s="20"/>
      <c r="D1166" s="12"/>
      <c r="E1166" s="3"/>
      <c r="F1166" s="3"/>
      <c r="G1166" s="3"/>
      <c r="H1166" s="21"/>
      <c r="I1166" s="21"/>
      <c r="J1166" s="3"/>
      <c r="K1166" s="3"/>
      <c r="L1166" s="3"/>
      <c r="M1166" s="3"/>
      <c r="N1166" s="3"/>
      <c r="O1166" s="3"/>
      <c r="P1166" s="3"/>
      <c r="Q1166" s="21"/>
      <c r="R1166" s="3"/>
      <c r="S1166" s="3"/>
      <c r="T1166" s="21"/>
      <c r="U1166" s="21"/>
      <c r="V1166" s="21"/>
      <c r="W1166" s="21"/>
      <c r="X1166" s="21"/>
      <c r="Y1166" s="21"/>
      <c r="Z1166" s="3"/>
    </row>
    <row r="1167" spans="1:26" x14ac:dyDescent="0.2">
      <c r="A1167" s="3"/>
      <c r="B1167" s="10"/>
      <c r="C1167" s="20"/>
      <c r="D1167" s="12"/>
      <c r="E1167" s="3"/>
      <c r="F1167" s="3"/>
      <c r="G1167" s="3"/>
      <c r="H1167" s="21"/>
      <c r="I1167" s="21"/>
      <c r="J1167" s="3"/>
      <c r="K1167" s="3"/>
      <c r="L1167" s="3"/>
      <c r="M1167" s="3"/>
      <c r="N1167" s="3"/>
      <c r="O1167" s="3"/>
      <c r="P1167" s="3"/>
      <c r="Q1167" s="21"/>
      <c r="R1167" s="3"/>
      <c r="S1167" s="3"/>
      <c r="T1167" s="21"/>
      <c r="U1167" s="21"/>
      <c r="V1167" s="21"/>
      <c r="W1167" s="21"/>
      <c r="X1167" s="21"/>
      <c r="Y1167" s="21"/>
      <c r="Z1167" s="3"/>
    </row>
    <row r="1168" spans="1:26" x14ac:dyDescent="0.2">
      <c r="A1168" s="3"/>
      <c r="B1168" s="10"/>
      <c r="C1168" s="20"/>
      <c r="D1168" s="12"/>
      <c r="E1168" s="3"/>
      <c r="F1168" s="3"/>
      <c r="G1168" s="3"/>
      <c r="H1168" s="21"/>
      <c r="I1168" s="21"/>
      <c r="J1168" s="3"/>
      <c r="K1168" s="3"/>
      <c r="L1168" s="3"/>
      <c r="M1168" s="3"/>
      <c r="N1168" s="3"/>
      <c r="O1168" s="3"/>
      <c r="P1168" s="3"/>
      <c r="Q1168" s="21"/>
      <c r="R1168" s="3"/>
      <c r="S1168" s="3"/>
      <c r="T1168" s="21"/>
      <c r="U1168" s="21"/>
      <c r="V1168" s="21"/>
      <c r="W1168" s="21"/>
      <c r="X1168" s="21"/>
      <c r="Y1168" s="21"/>
      <c r="Z1168" s="3"/>
    </row>
    <row r="1169" spans="1:26" x14ac:dyDescent="0.2">
      <c r="A1169" s="3"/>
      <c r="B1169" s="10"/>
      <c r="C1169" s="20"/>
      <c r="D1169" s="12"/>
      <c r="E1169" s="3"/>
      <c r="F1169" s="3"/>
      <c r="G1169" s="3"/>
      <c r="H1169" s="21"/>
      <c r="I1169" s="21"/>
      <c r="J1169" s="3"/>
      <c r="K1169" s="3"/>
      <c r="L1169" s="3"/>
      <c r="M1169" s="3"/>
      <c r="N1169" s="3"/>
      <c r="O1169" s="3"/>
      <c r="P1169" s="3"/>
      <c r="Q1169" s="21"/>
      <c r="R1169" s="3"/>
      <c r="S1169" s="3"/>
      <c r="T1169" s="21"/>
      <c r="U1169" s="21"/>
      <c r="V1169" s="21"/>
      <c r="W1169" s="21"/>
      <c r="X1169" s="21"/>
      <c r="Y1169" s="21"/>
      <c r="Z1169" s="3"/>
    </row>
    <row r="1170" spans="1:26" x14ac:dyDescent="0.2">
      <c r="A1170" s="3"/>
      <c r="B1170" s="10"/>
      <c r="C1170" s="20"/>
      <c r="D1170" s="12"/>
      <c r="E1170" s="3"/>
      <c r="F1170" s="3"/>
      <c r="G1170" s="3"/>
      <c r="H1170" s="21"/>
      <c r="I1170" s="21"/>
      <c r="J1170" s="3"/>
      <c r="K1170" s="3"/>
      <c r="L1170" s="3"/>
      <c r="M1170" s="3"/>
      <c r="N1170" s="3"/>
      <c r="O1170" s="3"/>
      <c r="P1170" s="3"/>
      <c r="Q1170" s="21"/>
      <c r="R1170" s="3"/>
      <c r="S1170" s="3"/>
      <c r="T1170" s="21"/>
      <c r="U1170" s="21"/>
      <c r="V1170" s="21"/>
      <c r="W1170" s="21"/>
      <c r="X1170" s="21"/>
      <c r="Y1170" s="21"/>
      <c r="Z1170" s="3"/>
    </row>
    <row r="1171" spans="1:26" x14ac:dyDescent="0.2">
      <c r="A1171" s="3"/>
      <c r="B1171" s="10"/>
      <c r="C1171" s="20"/>
      <c r="D1171" s="12"/>
      <c r="E1171" s="3"/>
      <c r="F1171" s="3"/>
      <c r="G1171" s="3"/>
      <c r="H1171" s="21"/>
      <c r="I1171" s="21"/>
      <c r="J1171" s="3"/>
      <c r="K1171" s="3"/>
      <c r="L1171" s="3"/>
      <c r="M1171" s="3"/>
      <c r="N1171" s="3"/>
      <c r="O1171" s="3"/>
      <c r="P1171" s="3"/>
      <c r="Q1171" s="21"/>
      <c r="R1171" s="3"/>
      <c r="S1171" s="3"/>
      <c r="T1171" s="21"/>
      <c r="U1171" s="21"/>
      <c r="V1171" s="21"/>
      <c r="W1171" s="21"/>
      <c r="X1171" s="21"/>
      <c r="Y1171" s="21"/>
      <c r="Z1171" s="3"/>
    </row>
    <row r="1172" spans="1:26" x14ac:dyDescent="0.2">
      <c r="A1172" s="3"/>
      <c r="B1172" s="10"/>
      <c r="C1172" s="20"/>
      <c r="D1172" s="12"/>
      <c r="E1172" s="3"/>
      <c r="F1172" s="3"/>
      <c r="G1172" s="3"/>
      <c r="H1172" s="21"/>
      <c r="I1172" s="21"/>
      <c r="J1172" s="3"/>
      <c r="K1172" s="3"/>
      <c r="L1172" s="3"/>
      <c r="M1172" s="3"/>
      <c r="N1172" s="3"/>
      <c r="O1172" s="3"/>
      <c r="P1172" s="3"/>
      <c r="Q1172" s="21"/>
      <c r="R1172" s="3"/>
      <c r="S1172" s="3"/>
      <c r="T1172" s="21"/>
      <c r="U1172" s="21"/>
      <c r="V1172" s="21"/>
      <c r="W1172" s="21"/>
      <c r="X1172" s="21"/>
      <c r="Y1172" s="21"/>
      <c r="Z1172" s="3"/>
    </row>
    <row r="1173" spans="1:26" x14ac:dyDescent="0.2">
      <c r="A1173" s="3"/>
      <c r="B1173" s="10"/>
      <c r="C1173" s="20"/>
      <c r="D1173" s="12"/>
      <c r="E1173" s="3"/>
      <c r="F1173" s="3"/>
      <c r="G1173" s="3"/>
      <c r="H1173" s="21"/>
      <c r="I1173" s="21"/>
      <c r="J1173" s="3"/>
      <c r="K1173" s="3"/>
      <c r="L1173" s="3"/>
      <c r="M1173" s="3"/>
      <c r="N1173" s="3"/>
      <c r="O1173" s="3"/>
      <c r="P1173" s="3"/>
      <c r="Q1173" s="21"/>
      <c r="R1173" s="3"/>
      <c r="S1173" s="3"/>
      <c r="T1173" s="21"/>
      <c r="U1173" s="21"/>
      <c r="V1173" s="21"/>
      <c r="W1173" s="21"/>
      <c r="X1173" s="21"/>
      <c r="Y1173" s="21"/>
      <c r="Z1173" s="3"/>
    </row>
    <row r="1174" spans="1:26" x14ac:dyDescent="0.2">
      <c r="A1174" s="3"/>
      <c r="B1174" s="10"/>
      <c r="C1174" s="20"/>
      <c r="D1174" s="12"/>
      <c r="E1174" s="3"/>
      <c r="F1174" s="3"/>
      <c r="G1174" s="3"/>
      <c r="H1174" s="21"/>
      <c r="I1174" s="21"/>
      <c r="J1174" s="3"/>
      <c r="K1174" s="3"/>
      <c r="L1174" s="3"/>
      <c r="M1174" s="3"/>
      <c r="N1174" s="3"/>
      <c r="O1174" s="3"/>
      <c r="P1174" s="3"/>
      <c r="Q1174" s="21"/>
      <c r="R1174" s="3"/>
      <c r="S1174" s="3"/>
      <c r="T1174" s="21"/>
      <c r="U1174" s="21"/>
      <c r="V1174" s="21"/>
      <c r="W1174" s="21"/>
      <c r="X1174" s="21"/>
      <c r="Y1174" s="21"/>
      <c r="Z1174" s="3"/>
    </row>
    <row r="1175" spans="1:26" x14ac:dyDescent="0.2">
      <c r="A1175" s="3"/>
      <c r="B1175" s="10"/>
      <c r="C1175" s="20"/>
      <c r="D1175" s="12"/>
      <c r="E1175" s="3"/>
      <c r="F1175" s="3"/>
      <c r="G1175" s="3"/>
      <c r="H1175" s="21"/>
      <c r="I1175" s="21"/>
      <c r="J1175" s="3"/>
      <c r="K1175" s="3"/>
      <c r="L1175" s="3"/>
      <c r="M1175" s="3"/>
      <c r="N1175" s="3"/>
      <c r="O1175" s="3"/>
      <c r="P1175" s="3"/>
      <c r="Q1175" s="21"/>
      <c r="R1175" s="3"/>
      <c r="S1175" s="3"/>
      <c r="T1175" s="21"/>
      <c r="U1175" s="21"/>
      <c r="V1175" s="21"/>
      <c r="W1175" s="21"/>
      <c r="X1175" s="21"/>
      <c r="Y1175" s="21"/>
      <c r="Z1175" s="3"/>
    </row>
    <row r="1176" spans="1:26" x14ac:dyDescent="0.2">
      <c r="A1176" s="3"/>
      <c r="B1176" s="10"/>
      <c r="C1176" s="20"/>
      <c r="D1176" s="12"/>
      <c r="E1176" s="3"/>
      <c r="F1176" s="3"/>
      <c r="G1176" s="3"/>
      <c r="H1176" s="21"/>
      <c r="I1176" s="21"/>
      <c r="J1176" s="3"/>
      <c r="K1176" s="3"/>
      <c r="L1176" s="3"/>
      <c r="M1176" s="3"/>
      <c r="N1176" s="3"/>
      <c r="O1176" s="3"/>
      <c r="P1176" s="3"/>
      <c r="Q1176" s="21"/>
      <c r="R1176" s="3"/>
      <c r="S1176" s="3"/>
      <c r="T1176" s="21"/>
      <c r="U1176" s="21"/>
      <c r="V1176" s="21"/>
      <c r="W1176" s="21"/>
      <c r="X1176" s="21"/>
      <c r="Y1176" s="21"/>
      <c r="Z1176" s="3"/>
    </row>
    <row r="1177" spans="1:26" x14ac:dyDescent="0.2">
      <c r="A1177" s="3"/>
      <c r="B1177" s="10"/>
      <c r="C1177" s="20"/>
      <c r="D1177" s="12"/>
      <c r="E1177" s="3"/>
      <c r="F1177" s="3"/>
      <c r="G1177" s="3"/>
      <c r="H1177" s="21"/>
      <c r="I1177" s="21"/>
      <c r="J1177" s="3"/>
      <c r="K1177" s="3"/>
      <c r="L1177" s="3"/>
      <c r="M1177" s="3"/>
      <c r="N1177" s="3"/>
      <c r="O1177" s="3"/>
      <c r="P1177" s="3"/>
      <c r="Q1177" s="21"/>
      <c r="R1177" s="3"/>
      <c r="S1177" s="3"/>
      <c r="T1177" s="21"/>
      <c r="U1177" s="21"/>
      <c r="V1177" s="21"/>
      <c r="W1177" s="21"/>
      <c r="X1177" s="21"/>
      <c r="Y1177" s="21"/>
      <c r="Z1177" s="3"/>
    </row>
    <row r="1178" spans="1:26" x14ac:dyDescent="0.2">
      <c r="A1178" s="3"/>
      <c r="B1178" s="10"/>
      <c r="C1178" s="20"/>
      <c r="D1178" s="12"/>
      <c r="E1178" s="3"/>
      <c r="F1178" s="3"/>
      <c r="G1178" s="3"/>
      <c r="H1178" s="21"/>
      <c r="I1178" s="21"/>
      <c r="J1178" s="3"/>
      <c r="K1178" s="3"/>
      <c r="L1178" s="3"/>
      <c r="M1178" s="3"/>
      <c r="N1178" s="3"/>
      <c r="O1178" s="3"/>
      <c r="P1178" s="3"/>
      <c r="Q1178" s="21"/>
      <c r="R1178" s="3"/>
      <c r="S1178" s="3"/>
      <c r="T1178" s="21"/>
      <c r="U1178" s="21"/>
      <c r="V1178" s="21"/>
      <c r="W1178" s="21"/>
      <c r="X1178" s="21"/>
      <c r="Y1178" s="21"/>
      <c r="Z1178" s="3"/>
    </row>
    <row r="1179" spans="1:26" x14ac:dyDescent="0.2">
      <c r="A1179" s="3"/>
      <c r="B1179" s="10"/>
      <c r="C1179" s="20"/>
      <c r="D1179" s="12"/>
      <c r="E1179" s="3"/>
      <c r="F1179" s="3"/>
      <c r="G1179" s="3"/>
      <c r="H1179" s="21"/>
      <c r="I1179" s="21"/>
      <c r="J1179" s="3"/>
      <c r="K1179" s="3"/>
      <c r="L1179" s="3"/>
      <c r="M1179" s="3"/>
      <c r="N1179" s="3"/>
      <c r="O1179" s="3"/>
      <c r="P1179" s="3"/>
      <c r="Q1179" s="21"/>
      <c r="R1179" s="3"/>
      <c r="S1179" s="3"/>
      <c r="T1179" s="21"/>
      <c r="U1179" s="21"/>
      <c r="V1179" s="21"/>
      <c r="W1179" s="21"/>
      <c r="X1179" s="21"/>
      <c r="Y1179" s="21"/>
      <c r="Z1179" s="3"/>
    </row>
    <row r="1180" spans="1:26" x14ac:dyDescent="0.2">
      <c r="A1180" s="3"/>
      <c r="B1180" s="10"/>
      <c r="C1180" s="20"/>
      <c r="D1180" s="12"/>
      <c r="E1180" s="3"/>
      <c r="F1180" s="3"/>
      <c r="G1180" s="3"/>
      <c r="H1180" s="21"/>
      <c r="I1180" s="21"/>
      <c r="J1180" s="3"/>
      <c r="K1180" s="3"/>
      <c r="L1180" s="3"/>
      <c r="M1180" s="3"/>
      <c r="N1180" s="3"/>
      <c r="O1180" s="3"/>
      <c r="P1180" s="3"/>
      <c r="Q1180" s="21"/>
      <c r="R1180" s="3"/>
      <c r="S1180" s="3"/>
      <c r="T1180" s="21"/>
      <c r="U1180" s="21"/>
      <c r="V1180" s="21"/>
      <c r="W1180" s="21"/>
      <c r="X1180" s="21"/>
      <c r="Y1180" s="21"/>
      <c r="Z1180" s="3"/>
    </row>
    <row r="1181" spans="1:26" x14ac:dyDescent="0.2">
      <c r="A1181" s="3"/>
      <c r="B1181" s="10"/>
      <c r="C1181" s="20"/>
      <c r="D1181" s="12"/>
      <c r="E1181" s="3"/>
      <c r="F1181" s="3"/>
      <c r="G1181" s="3"/>
      <c r="H1181" s="21"/>
      <c r="I1181" s="21"/>
      <c r="J1181" s="3"/>
      <c r="K1181" s="3"/>
      <c r="L1181" s="3"/>
      <c r="M1181" s="3"/>
      <c r="N1181" s="3"/>
      <c r="O1181" s="3"/>
      <c r="P1181" s="3"/>
      <c r="Q1181" s="21"/>
      <c r="R1181" s="3"/>
      <c r="S1181" s="3"/>
      <c r="T1181" s="21"/>
      <c r="U1181" s="21"/>
      <c r="V1181" s="21"/>
      <c r="W1181" s="21"/>
      <c r="X1181" s="21"/>
      <c r="Y1181" s="21"/>
      <c r="Z1181" s="3"/>
    </row>
    <row r="1182" spans="1:26" x14ac:dyDescent="0.2">
      <c r="A1182" s="3"/>
      <c r="B1182" s="10"/>
      <c r="C1182" s="20"/>
      <c r="D1182" s="12"/>
      <c r="E1182" s="3"/>
      <c r="F1182" s="3"/>
      <c r="G1182" s="3"/>
      <c r="H1182" s="21"/>
      <c r="I1182" s="21"/>
      <c r="J1182" s="3"/>
      <c r="K1182" s="3"/>
      <c r="L1182" s="3"/>
      <c r="M1182" s="3"/>
      <c r="N1182" s="3"/>
      <c r="O1182" s="3"/>
      <c r="P1182" s="3"/>
      <c r="Q1182" s="21"/>
      <c r="R1182" s="3"/>
      <c r="S1182" s="3"/>
      <c r="T1182" s="21"/>
      <c r="U1182" s="21"/>
      <c r="V1182" s="21"/>
      <c r="W1182" s="21"/>
      <c r="X1182" s="21"/>
      <c r="Y1182" s="21"/>
      <c r="Z1182" s="3"/>
    </row>
    <row r="1183" spans="1:26" x14ac:dyDescent="0.2">
      <c r="A1183" s="3"/>
      <c r="B1183" s="10"/>
      <c r="C1183" s="20"/>
      <c r="D1183" s="12"/>
      <c r="E1183" s="3"/>
      <c r="F1183" s="3"/>
      <c r="G1183" s="3"/>
      <c r="H1183" s="21"/>
      <c r="I1183" s="21"/>
      <c r="J1183" s="3"/>
      <c r="K1183" s="3"/>
      <c r="L1183" s="3"/>
      <c r="M1183" s="3"/>
      <c r="N1183" s="3"/>
      <c r="O1183" s="3"/>
      <c r="P1183" s="3"/>
      <c r="Q1183" s="21"/>
      <c r="R1183" s="3"/>
      <c r="S1183" s="3"/>
      <c r="T1183" s="21"/>
      <c r="U1183" s="21"/>
      <c r="V1183" s="21"/>
      <c r="W1183" s="21"/>
      <c r="X1183" s="21"/>
      <c r="Y1183" s="21"/>
      <c r="Z1183" s="3"/>
    </row>
    <row r="1184" spans="1:26" x14ac:dyDescent="0.2">
      <c r="A1184" s="3"/>
      <c r="B1184" s="10"/>
      <c r="C1184" s="20"/>
      <c r="D1184" s="12"/>
      <c r="E1184" s="3"/>
      <c r="F1184" s="3"/>
      <c r="G1184" s="3"/>
      <c r="H1184" s="21"/>
      <c r="I1184" s="21"/>
      <c r="J1184" s="3"/>
      <c r="K1184" s="3"/>
      <c r="L1184" s="3"/>
      <c r="M1184" s="3"/>
      <c r="N1184" s="3"/>
      <c r="O1184" s="3"/>
      <c r="P1184" s="3"/>
      <c r="Q1184" s="21"/>
      <c r="R1184" s="3"/>
      <c r="S1184" s="3"/>
      <c r="T1184" s="21"/>
      <c r="U1184" s="21"/>
      <c r="V1184" s="21"/>
      <c r="W1184" s="21"/>
      <c r="X1184" s="21"/>
      <c r="Y1184" s="21"/>
      <c r="Z1184" s="3"/>
    </row>
    <row r="1185" spans="1:26" x14ac:dyDescent="0.2">
      <c r="A1185" s="3"/>
      <c r="B1185" s="10"/>
      <c r="C1185" s="20"/>
      <c r="D1185" s="12"/>
      <c r="E1185" s="3"/>
      <c r="F1185" s="3"/>
      <c r="G1185" s="3"/>
      <c r="H1185" s="21"/>
      <c r="I1185" s="21"/>
      <c r="J1185" s="3"/>
      <c r="K1185" s="3"/>
      <c r="L1185" s="3"/>
      <c r="M1185" s="3"/>
      <c r="N1185" s="3"/>
      <c r="O1185" s="3"/>
      <c r="P1185" s="3"/>
      <c r="Q1185" s="21"/>
      <c r="R1185" s="3"/>
      <c r="S1185" s="3"/>
      <c r="T1185" s="21"/>
      <c r="U1185" s="21"/>
      <c r="V1185" s="21"/>
      <c r="W1185" s="21"/>
      <c r="X1185" s="21"/>
      <c r="Y1185" s="21"/>
      <c r="Z1185" s="3"/>
    </row>
    <row r="1186" spans="1:26" x14ac:dyDescent="0.2">
      <c r="A1186" s="3"/>
      <c r="B1186" s="10"/>
      <c r="C1186" s="20"/>
      <c r="D1186" s="12"/>
      <c r="E1186" s="3"/>
      <c r="F1186" s="3"/>
      <c r="G1186" s="3"/>
      <c r="H1186" s="21"/>
      <c r="I1186" s="21"/>
      <c r="J1186" s="3"/>
      <c r="K1186" s="3"/>
      <c r="L1186" s="3"/>
      <c r="M1186" s="3"/>
      <c r="N1186" s="3"/>
      <c r="O1186" s="3"/>
      <c r="P1186" s="3"/>
      <c r="Q1186" s="21"/>
      <c r="R1186" s="3"/>
      <c r="S1186" s="3"/>
      <c r="T1186" s="21"/>
      <c r="U1186" s="21"/>
      <c r="V1186" s="21"/>
      <c r="W1186" s="21"/>
      <c r="X1186" s="21"/>
      <c r="Y1186" s="21"/>
      <c r="Z1186" s="3"/>
    </row>
    <row r="1187" spans="1:26" x14ac:dyDescent="0.2">
      <c r="A1187" s="3"/>
      <c r="B1187" s="10"/>
      <c r="C1187" s="20"/>
      <c r="D1187" s="12"/>
      <c r="E1187" s="3"/>
      <c r="F1187" s="3"/>
      <c r="G1187" s="3"/>
      <c r="H1187" s="21"/>
      <c r="I1187" s="21"/>
      <c r="J1187" s="3"/>
      <c r="K1187" s="3"/>
      <c r="L1187" s="3"/>
      <c r="M1187" s="3"/>
      <c r="N1187" s="3"/>
      <c r="O1187" s="3"/>
      <c r="P1187" s="3"/>
      <c r="Q1187" s="21"/>
      <c r="R1187" s="3"/>
      <c r="S1187" s="3"/>
      <c r="T1187" s="21"/>
      <c r="U1187" s="21"/>
      <c r="V1187" s="21"/>
      <c r="W1187" s="21"/>
      <c r="X1187" s="21"/>
      <c r="Y1187" s="21"/>
      <c r="Z1187" s="3"/>
    </row>
    <row r="1188" spans="1:26" x14ac:dyDescent="0.2">
      <c r="A1188" s="3"/>
      <c r="B1188" s="10"/>
      <c r="C1188" s="20"/>
      <c r="D1188" s="12"/>
      <c r="E1188" s="3"/>
      <c r="F1188" s="3"/>
      <c r="G1188" s="3"/>
      <c r="H1188" s="21"/>
      <c r="I1188" s="21"/>
      <c r="J1188" s="3"/>
      <c r="K1188" s="3"/>
      <c r="L1188" s="3"/>
      <c r="M1188" s="3"/>
      <c r="N1188" s="3"/>
      <c r="O1188" s="3"/>
      <c r="P1188" s="3"/>
      <c r="Q1188" s="21"/>
      <c r="R1188" s="3"/>
      <c r="S1188" s="3"/>
      <c r="T1188" s="21"/>
      <c r="U1188" s="21"/>
      <c r="V1188" s="21"/>
      <c r="W1188" s="21"/>
      <c r="X1188" s="21"/>
      <c r="Y1188" s="21"/>
      <c r="Z1188" s="3"/>
    </row>
    <row r="1189" spans="1:26" x14ac:dyDescent="0.2">
      <c r="A1189" s="3"/>
      <c r="B1189" s="10"/>
      <c r="C1189" s="20"/>
      <c r="D1189" s="12"/>
      <c r="E1189" s="3"/>
      <c r="F1189" s="3"/>
      <c r="G1189" s="3"/>
      <c r="H1189" s="21"/>
      <c r="I1189" s="21"/>
      <c r="J1189" s="3"/>
      <c r="K1189" s="3"/>
      <c r="L1189" s="3"/>
      <c r="M1189" s="3"/>
      <c r="N1189" s="3"/>
      <c r="O1189" s="3"/>
      <c r="P1189" s="3"/>
      <c r="Q1189" s="21"/>
      <c r="R1189" s="3"/>
      <c r="S1189" s="3"/>
      <c r="T1189" s="21"/>
      <c r="U1189" s="21"/>
      <c r="V1189" s="21"/>
      <c r="W1189" s="21"/>
      <c r="X1189" s="21"/>
      <c r="Y1189" s="21"/>
      <c r="Z1189" s="3"/>
    </row>
    <row r="1190" spans="1:26" x14ac:dyDescent="0.2">
      <c r="A1190" s="3"/>
      <c r="B1190" s="10"/>
      <c r="C1190" s="20"/>
      <c r="D1190" s="12"/>
      <c r="E1190" s="3"/>
      <c r="F1190" s="3"/>
      <c r="G1190" s="3"/>
      <c r="H1190" s="21"/>
      <c r="I1190" s="21"/>
      <c r="J1190" s="3"/>
      <c r="K1190" s="3"/>
      <c r="L1190" s="3"/>
      <c r="M1190" s="3"/>
      <c r="N1190" s="3"/>
      <c r="O1190" s="3"/>
      <c r="P1190" s="3"/>
      <c r="Q1190" s="21"/>
      <c r="R1190" s="3"/>
      <c r="S1190" s="3"/>
      <c r="T1190" s="21"/>
      <c r="U1190" s="21"/>
      <c r="V1190" s="21"/>
      <c r="W1190" s="21"/>
      <c r="X1190" s="21"/>
      <c r="Y1190" s="21"/>
      <c r="Z1190" s="3"/>
    </row>
    <row r="1191" spans="1:26" x14ac:dyDescent="0.2">
      <c r="A1191" s="3"/>
      <c r="B1191" s="10"/>
      <c r="C1191" s="20"/>
      <c r="D1191" s="12"/>
      <c r="E1191" s="3"/>
      <c r="F1191" s="3"/>
      <c r="G1191" s="3"/>
      <c r="H1191" s="21"/>
      <c r="I1191" s="21"/>
      <c r="J1191" s="3"/>
      <c r="K1191" s="3"/>
      <c r="L1191" s="3"/>
      <c r="M1191" s="3"/>
      <c r="N1191" s="3"/>
      <c r="O1191" s="3"/>
      <c r="P1191" s="3"/>
      <c r="Q1191" s="21"/>
      <c r="R1191" s="3"/>
      <c r="S1191" s="3"/>
      <c r="T1191" s="21"/>
      <c r="U1191" s="21"/>
      <c r="V1191" s="21"/>
      <c r="W1191" s="21"/>
      <c r="X1191" s="21"/>
      <c r="Y1191" s="21"/>
      <c r="Z1191" s="3"/>
    </row>
    <row r="1192" spans="1:26" x14ac:dyDescent="0.2">
      <c r="A1192" s="3"/>
      <c r="B1192" s="10"/>
      <c r="C1192" s="20"/>
      <c r="D1192" s="12"/>
      <c r="E1192" s="3"/>
      <c r="F1192" s="3"/>
      <c r="G1192" s="3"/>
      <c r="H1192" s="21"/>
      <c r="I1192" s="21"/>
      <c r="J1192" s="3"/>
      <c r="K1192" s="3"/>
      <c r="L1192" s="3"/>
      <c r="M1192" s="3"/>
      <c r="N1192" s="3"/>
      <c r="O1192" s="3"/>
      <c r="P1192" s="3"/>
      <c r="Q1192" s="21"/>
      <c r="R1192" s="3"/>
      <c r="S1192" s="3"/>
      <c r="T1192" s="21"/>
      <c r="U1192" s="21"/>
      <c r="V1192" s="21"/>
      <c r="W1192" s="21"/>
      <c r="X1192" s="21"/>
      <c r="Y1192" s="21"/>
      <c r="Z1192" s="3"/>
    </row>
    <row r="1193" spans="1:26" x14ac:dyDescent="0.2">
      <c r="A1193" s="3"/>
      <c r="B1193" s="10"/>
      <c r="C1193" s="20"/>
      <c r="D1193" s="12"/>
      <c r="E1193" s="3"/>
      <c r="F1193" s="3"/>
      <c r="G1193" s="3"/>
      <c r="H1193" s="21"/>
      <c r="I1193" s="21"/>
      <c r="J1193" s="3"/>
      <c r="K1193" s="3"/>
      <c r="L1193" s="3"/>
      <c r="M1193" s="3"/>
      <c r="N1193" s="3"/>
      <c r="O1193" s="3"/>
      <c r="P1193" s="3"/>
      <c r="Q1193" s="21"/>
      <c r="R1193" s="3"/>
      <c r="S1193" s="3"/>
      <c r="T1193" s="21"/>
      <c r="U1193" s="21"/>
      <c r="V1193" s="21"/>
      <c r="W1193" s="21"/>
      <c r="X1193" s="21"/>
      <c r="Y1193" s="21"/>
      <c r="Z1193" s="3"/>
    </row>
    <row r="1194" spans="1:26" x14ac:dyDescent="0.2">
      <c r="A1194" s="3"/>
      <c r="B1194" s="10"/>
      <c r="C1194" s="20"/>
      <c r="D1194" s="12"/>
      <c r="E1194" s="3"/>
      <c r="F1194" s="3"/>
      <c r="G1194" s="3"/>
      <c r="H1194" s="21"/>
      <c r="I1194" s="21"/>
      <c r="J1194" s="3"/>
      <c r="K1194" s="3"/>
      <c r="L1194" s="3"/>
      <c r="M1194" s="3"/>
      <c r="N1194" s="3"/>
      <c r="O1194" s="3"/>
      <c r="P1194" s="3"/>
      <c r="Q1194" s="21"/>
      <c r="R1194" s="3"/>
      <c r="S1194" s="3"/>
      <c r="T1194" s="21"/>
      <c r="U1194" s="21"/>
      <c r="V1194" s="21"/>
      <c r="W1194" s="21"/>
      <c r="X1194" s="21"/>
      <c r="Y1194" s="21"/>
      <c r="Z1194" s="3"/>
    </row>
    <row r="1195" spans="1:26" x14ac:dyDescent="0.2">
      <c r="A1195" s="3"/>
      <c r="B1195" s="10"/>
      <c r="C1195" s="20"/>
      <c r="D1195" s="12"/>
      <c r="E1195" s="3"/>
      <c r="F1195" s="3"/>
      <c r="G1195" s="3"/>
      <c r="H1195" s="21"/>
      <c r="I1195" s="21"/>
      <c r="J1195" s="3"/>
      <c r="K1195" s="3"/>
      <c r="L1195" s="3"/>
      <c r="M1195" s="3"/>
      <c r="N1195" s="3"/>
      <c r="O1195" s="3"/>
      <c r="P1195" s="3"/>
      <c r="Q1195" s="21"/>
      <c r="R1195" s="3"/>
      <c r="S1195" s="3"/>
      <c r="T1195" s="21"/>
      <c r="U1195" s="21"/>
      <c r="V1195" s="21"/>
      <c r="W1195" s="21"/>
      <c r="X1195" s="21"/>
      <c r="Y1195" s="21"/>
      <c r="Z1195" s="3"/>
    </row>
    <row r="1196" spans="1:26" x14ac:dyDescent="0.2">
      <c r="A1196" s="3"/>
      <c r="B1196" s="10"/>
      <c r="C1196" s="20"/>
      <c r="D1196" s="12"/>
      <c r="E1196" s="3"/>
      <c r="F1196" s="3"/>
      <c r="G1196" s="3"/>
      <c r="H1196" s="21"/>
      <c r="I1196" s="21"/>
      <c r="J1196" s="3"/>
      <c r="K1196" s="3"/>
      <c r="L1196" s="3"/>
      <c r="M1196" s="3"/>
      <c r="N1196" s="3"/>
      <c r="O1196" s="3"/>
      <c r="P1196" s="3"/>
      <c r="Q1196" s="21"/>
      <c r="R1196" s="3"/>
      <c r="S1196" s="3"/>
      <c r="T1196" s="21"/>
      <c r="U1196" s="21"/>
      <c r="V1196" s="21"/>
      <c r="W1196" s="21"/>
      <c r="X1196" s="21"/>
      <c r="Y1196" s="21"/>
      <c r="Z1196" s="3"/>
    </row>
    <row r="1197" spans="1:26" x14ac:dyDescent="0.2">
      <c r="A1197" s="3"/>
      <c r="B1197" s="10"/>
      <c r="C1197" s="20"/>
      <c r="D1197" s="12"/>
      <c r="E1197" s="3"/>
      <c r="F1197" s="3"/>
      <c r="G1197" s="3"/>
      <c r="H1197" s="21"/>
      <c r="I1197" s="21"/>
      <c r="J1197" s="3"/>
      <c r="K1197" s="3"/>
      <c r="L1197" s="3"/>
      <c r="M1197" s="3"/>
      <c r="N1197" s="3"/>
      <c r="O1197" s="3"/>
      <c r="P1197" s="3"/>
      <c r="Q1197" s="21"/>
      <c r="R1197" s="3"/>
      <c r="S1197" s="3"/>
      <c r="T1197" s="21"/>
      <c r="U1197" s="21"/>
      <c r="V1197" s="21"/>
      <c r="W1197" s="21"/>
      <c r="X1197" s="21"/>
      <c r="Y1197" s="21"/>
      <c r="Z1197" s="3"/>
    </row>
    <row r="1198" spans="1:26" x14ac:dyDescent="0.2">
      <c r="A1198" s="3"/>
      <c r="B1198" s="10"/>
      <c r="C1198" s="20"/>
      <c r="D1198" s="12"/>
      <c r="E1198" s="3"/>
      <c r="F1198" s="3"/>
      <c r="G1198" s="3"/>
      <c r="H1198" s="21"/>
      <c r="I1198" s="21"/>
      <c r="J1198" s="3"/>
      <c r="K1198" s="3"/>
      <c r="L1198" s="3"/>
      <c r="M1198" s="3"/>
      <c r="N1198" s="3"/>
      <c r="O1198" s="3"/>
      <c r="P1198" s="3"/>
      <c r="Q1198" s="21"/>
      <c r="R1198" s="3"/>
      <c r="S1198" s="3"/>
      <c r="T1198" s="21"/>
      <c r="U1198" s="21"/>
      <c r="V1198" s="21"/>
      <c r="W1198" s="21"/>
      <c r="X1198" s="21"/>
      <c r="Y1198" s="21"/>
      <c r="Z1198" s="3"/>
    </row>
    <row r="1199" spans="1:26" x14ac:dyDescent="0.2">
      <c r="A1199" s="3"/>
      <c r="B1199" s="10"/>
      <c r="C1199" s="20"/>
      <c r="D1199" s="12"/>
      <c r="E1199" s="3"/>
      <c r="F1199" s="3"/>
      <c r="G1199" s="3"/>
      <c r="H1199" s="21"/>
      <c r="I1199" s="21"/>
      <c r="J1199" s="3"/>
      <c r="K1199" s="3"/>
      <c r="L1199" s="3"/>
      <c r="M1199" s="3"/>
      <c r="N1199" s="3"/>
      <c r="O1199" s="3"/>
      <c r="P1199" s="3"/>
      <c r="Q1199" s="21"/>
      <c r="R1199" s="3"/>
      <c r="S1199" s="3"/>
      <c r="T1199" s="21"/>
      <c r="U1199" s="21"/>
      <c r="V1199" s="21"/>
      <c r="W1199" s="21"/>
      <c r="X1199" s="21"/>
      <c r="Y1199" s="21"/>
      <c r="Z1199" s="3"/>
    </row>
    <row r="1200" spans="1:26" x14ac:dyDescent="0.2">
      <c r="A1200" s="3"/>
      <c r="B1200" s="10"/>
      <c r="C1200" s="20"/>
      <c r="D1200" s="12"/>
      <c r="E1200" s="3"/>
      <c r="F1200" s="3"/>
      <c r="G1200" s="3"/>
      <c r="H1200" s="21"/>
      <c r="I1200" s="21"/>
      <c r="J1200" s="3"/>
      <c r="K1200" s="3"/>
      <c r="L1200" s="3"/>
      <c r="M1200" s="3"/>
      <c r="N1200" s="3"/>
      <c r="O1200" s="3"/>
      <c r="P1200" s="3"/>
      <c r="Q1200" s="21"/>
      <c r="R1200" s="3"/>
      <c r="S1200" s="3"/>
      <c r="T1200" s="21"/>
      <c r="U1200" s="21"/>
      <c r="V1200" s="21"/>
      <c r="W1200" s="21"/>
      <c r="X1200" s="21"/>
      <c r="Y1200" s="21"/>
      <c r="Z1200" s="3"/>
    </row>
    <row r="1201" spans="1:26" x14ac:dyDescent="0.2">
      <c r="A1201" s="3"/>
      <c r="B1201" s="10"/>
      <c r="C1201" s="20"/>
      <c r="D1201" s="12"/>
      <c r="E1201" s="3"/>
      <c r="F1201" s="3"/>
      <c r="G1201" s="3"/>
      <c r="H1201" s="21"/>
      <c r="I1201" s="21"/>
      <c r="J1201" s="3"/>
      <c r="K1201" s="3"/>
      <c r="L1201" s="3"/>
      <c r="M1201" s="3"/>
      <c r="N1201" s="3"/>
      <c r="O1201" s="3"/>
      <c r="P1201" s="3"/>
      <c r="Q1201" s="21"/>
      <c r="R1201" s="3"/>
      <c r="S1201" s="3"/>
      <c r="T1201" s="21"/>
      <c r="U1201" s="21"/>
      <c r="V1201" s="21"/>
      <c r="W1201" s="21"/>
      <c r="X1201" s="21"/>
      <c r="Y1201" s="21"/>
      <c r="Z1201" s="3"/>
    </row>
    <row r="1202" spans="1:26" x14ac:dyDescent="0.2">
      <c r="A1202" s="3"/>
      <c r="B1202" s="10"/>
      <c r="C1202" s="20"/>
      <c r="D1202" s="12"/>
      <c r="E1202" s="3"/>
      <c r="F1202" s="3"/>
      <c r="G1202" s="3"/>
      <c r="H1202" s="21"/>
      <c r="I1202" s="21"/>
      <c r="J1202" s="3"/>
      <c r="K1202" s="3"/>
      <c r="L1202" s="3"/>
      <c r="M1202" s="3"/>
      <c r="N1202" s="3"/>
      <c r="O1202" s="3"/>
      <c r="P1202" s="3"/>
      <c r="Q1202" s="21"/>
      <c r="R1202" s="3"/>
      <c r="S1202" s="3"/>
      <c r="T1202" s="21"/>
      <c r="U1202" s="21"/>
      <c r="V1202" s="21"/>
      <c r="W1202" s="21"/>
      <c r="X1202" s="21"/>
      <c r="Y1202" s="21"/>
      <c r="Z1202" s="3"/>
    </row>
    <row r="1203" spans="1:26" x14ac:dyDescent="0.2">
      <c r="A1203" s="3"/>
      <c r="B1203" s="10"/>
      <c r="C1203" s="20"/>
      <c r="D1203" s="12"/>
      <c r="E1203" s="3"/>
      <c r="F1203" s="3"/>
      <c r="G1203" s="3"/>
      <c r="H1203" s="21"/>
      <c r="I1203" s="21"/>
      <c r="J1203" s="3"/>
      <c r="K1203" s="3"/>
      <c r="L1203" s="3"/>
      <c r="M1203" s="3"/>
      <c r="N1203" s="3"/>
      <c r="O1203" s="3"/>
      <c r="P1203" s="3"/>
      <c r="Q1203" s="21"/>
      <c r="R1203" s="3"/>
      <c r="S1203" s="3"/>
      <c r="T1203" s="21"/>
      <c r="U1203" s="21"/>
      <c r="V1203" s="21"/>
      <c r="W1203" s="21"/>
      <c r="X1203" s="21"/>
      <c r="Y1203" s="21"/>
      <c r="Z1203" s="3"/>
    </row>
    <row r="1204" spans="1:26" x14ac:dyDescent="0.2">
      <c r="A1204" s="3"/>
      <c r="B1204" s="10"/>
      <c r="C1204" s="20"/>
      <c r="D1204" s="12"/>
      <c r="E1204" s="3"/>
      <c r="F1204" s="3"/>
      <c r="G1204" s="3"/>
      <c r="H1204" s="21"/>
      <c r="I1204" s="21"/>
      <c r="J1204" s="3"/>
      <c r="K1204" s="3"/>
      <c r="L1204" s="3"/>
      <c r="M1204" s="3"/>
      <c r="N1204" s="3"/>
      <c r="O1204" s="3"/>
      <c r="P1204" s="3"/>
      <c r="Q1204" s="21"/>
      <c r="R1204" s="3"/>
      <c r="S1204" s="3"/>
      <c r="T1204" s="21"/>
      <c r="U1204" s="21"/>
      <c r="V1204" s="21"/>
      <c r="W1204" s="21"/>
      <c r="X1204" s="21"/>
      <c r="Y1204" s="21"/>
      <c r="Z1204" s="3"/>
    </row>
    <row r="1205" spans="1:26" x14ac:dyDescent="0.2">
      <c r="A1205" s="3"/>
      <c r="B1205" s="10"/>
      <c r="C1205" s="20"/>
      <c r="D1205" s="12"/>
      <c r="E1205" s="3"/>
      <c r="F1205" s="3"/>
      <c r="G1205" s="3"/>
      <c r="H1205" s="21"/>
      <c r="I1205" s="21"/>
      <c r="J1205" s="3"/>
      <c r="K1205" s="3"/>
      <c r="L1205" s="3"/>
      <c r="M1205" s="3"/>
      <c r="N1205" s="3"/>
      <c r="O1205" s="3"/>
      <c r="P1205" s="3"/>
      <c r="Q1205" s="21"/>
      <c r="R1205" s="3"/>
      <c r="S1205" s="3"/>
      <c r="T1205" s="21"/>
      <c r="U1205" s="21"/>
      <c r="V1205" s="21"/>
      <c r="W1205" s="21"/>
      <c r="X1205" s="21"/>
      <c r="Y1205" s="21"/>
      <c r="Z1205" s="3"/>
    </row>
    <row r="1206" spans="1:26" x14ac:dyDescent="0.2">
      <c r="A1206" s="3"/>
      <c r="B1206" s="10"/>
      <c r="C1206" s="20"/>
      <c r="D1206" s="12"/>
      <c r="E1206" s="3"/>
      <c r="F1206" s="3"/>
      <c r="G1206" s="3"/>
      <c r="H1206" s="21"/>
      <c r="I1206" s="21"/>
      <c r="J1206" s="3"/>
      <c r="K1206" s="3"/>
      <c r="L1206" s="3"/>
      <c r="M1206" s="3"/>
      <c r="N1206" s="3"/>
      <c r="O1206" s="3"/>
      <c r="P1206" s="3"/>
      <c r="Q1206" s="21"/>
      <c r="R1206" s="3"/>
      <c r="S1206" s="3"/>
      <c r="T1206" s="21"/>
      <c r="U1206" s="21"/>
      <c r="V1206" s="21"/>
      <c r="W1206" s="21"/>
      <c r="X1206" s="21"/>
      <c r="Y1206" s="21"/>
      <c r="Z1206" s="3"/>
    </row>
    <row r="1207" spans="1:26" x14ac:dyDescent="0.2">
      <c r="A1207" s="3"/>
      <c r="B1207" s="10"/>
      <c r="C1207" s="20"/>
      <c r="D1207" s="12"/>
      <c r="E1207" s="3"/>
      <c r="F1207" s="3"/>
      <c r="G1207" s="3"/>
      <c r="H1207" s="21"/>
      <c r="I1207" s="21"/>
      <c r="J1207" s="3"/>
      <c r="K1207" s="3"/>
      <c r="L1207" s="3"/>
      <c r="M1207" s="3"/>
      <c r="N1207" s="3"/>
      <c r="O1207" s="3"/>
      <c r="P1207" s="3"/>
      <c r="Q1207" s="21"/>
      <c r="R1207" s="3"/>
      <c r="S1207" s="3"/>
      <c r="T1207" s="21"/>
      <c r="U1207" s="21"/>
      <c r="V1207" s="21"/>
      <c r="W1207" s="21"/>
      <c r="X1207" s="21"/>
      <c r="Y1207" s="21"/>
      <c r="Z1207" s="3"/>
    </row>
    <row r="1208" spans="1:26" x14ac:dyDescent="0.2">
      <c r="A1208" s="3"/>
      <c r="B1208" s="10"/>
      <c r="C1208" s="20"/>
      <c r="D1208" s="12"/>
      <c r="E1208" s="3"/>
      <c r="F1208" s="3"/>
      <c r="G1208" s="3"/>
      <c r="H1208" s="21"/>
      <c r="I1208" s="21"/>
      <c r="J1208" s="3"/>
      <c r="K1208" s="3"/>
      <c r="L1208" s="3"/>
      <c r="M1208" s="3"/>
      <c r="N1208" s="3"/>
      <c r="O1208" s="3"/>
      <c r="P1208" s="3"/>
      <c r="Q1208" s="21"/>
      <c r="R1208" s="3"/>
      <c r="S1208" s="3"/>
      <c r="T1208" s="21"/>
      <c r="U1208" s="21"/>
      <c r="V1208" s="21"/>
      <c r="W1208" s="21"/>
      <c r="X1208" s="21"/>
      <c r="Y1208" s="21"/>
      <c r="Z1208" s="3"/>
    </row>
    <row r="1209" spans="1:26" x14ac:dyDescent="0.2">
      <c r="A1209" s="3"/>
      <c r="B1209" s="10"/>
      <c r="C1209" s="20"/>
      <c r="D1209" s="12"/>
      <c r="E1209" s="3"/>
      <c r="F1209" s="3"/>
      <c r="G1209" s="3"/>
      <c r="H1209" s="21"/>
      <c r="I1209" s="21"/>
      <c r="J1209" s="3"/>
      <c r="K1209" s="3"/>
      <c r="L1209" s="3"/>
      <c r="M1209" s="3"/>
      <c r="N1209" s="3"/>
      <c r="O1209" s="3"/>
      <c r="P1209" s="3"/>
      <c r="Q1209" s="21"/>
      <c r="R1209" s="3"/>
      <c r="S1209" s="3"/>
      <c r="T1209" s="21"/>
      <c r="U1209" s="21"/>
      <c r="V1209" s="21"/>
      <c r="W1209" s="21"/>
      <c r="X1209" s="21"/>
      <c r="Y1209" s="21"/>
      <c r="Z1209" s="3"/>
    </row>
    <row r="1210" spans="1:26" x14ac:dyDescent="0.2">
      <c r="A1210" s="3"/>
      <c r="B1210" s="10"/>
      <c r="C1210" s="20"/>
      <c r="D1210" s="12"/>
      <c r="E1210" s="3"/>
      <c r="F1210" s="3"/>
      <c r="G1210" s="3"/>
      <c r="H1210" s="21"/>
      <c r="I1210" s="21"/>
      <c r="J1210" s="3"/>
      <c r="K1210" s="3"/>
      <c r="L1210" s="3"/>
      <c r="M1210" s="3"/>
      <c r="N1210" s="3"/>
      <c r="O1210" s="3"/>
      <c r="P1210" s="3"/>
      <c r="Q1210" s="21"/>
      <c r="R1210" s="3"/>
      <c r="S1210" s="3"/>
      <c r="T1210" s="21"/>
      <c r="U1210" s="21"/>
      <c r="V1210" s="21"/>
      <c r="W1210" s="21"/>
      <c r="X1210" s="21"/>
      <c r="Y1210" s="21"/>
      <c r="Z1210" s="3"/>
    </row>
    <row r="1211" spans="1:26" x14ac:dyDescent="0.2">
      <c r="A1211" s="3"/>
      <c r="B1211" s="10"/>
      <c r="C1211" s="20"/>
      <c r="D1211" s="12"/>
      <c r="E1211" s="3"/>
      <c r="F1211" s="3"/>
      <c r="G1211" s="3"/>
      <c r="H1211" s="21"/>
      <c r="I1211" s="21"/>
      <c r="J1211" s="3"/>
      <c r="K1211" s="3"/>
      <c r="L1211" s="3"/>
      <c r="M1211" s="3"/>
      <c r="N1211" s="3"/>
      <c r="O1211" s="3"/>
      <c r="P1211" s="3"/>
      <c r="Q1211" s="21"/>
      <c r="R1211" s="3"/>
      <c r="S1211" s="3"/>
      <c r="T1211" s="21"/>
      <c r="U1211" s="21"/>
      <c r="V1211" s="21"/>
      <c r="W1211" s="21"/>
      <c r="X1211" s="21"/>
      <c r="Y1211" s="21"/>
      <c r="Z1211" s="3"/>
    </row>
    <row r="1212" spans="1:26" x14ac:dyDescent="0.2">
      <c r="A1212" s="3"/>
      <c r="B1212" s="10"/>
      <c r="C1212" s="20"/>
      <c r="D1212" s="12"/>
      <c r="E1212" s="3"/>
      <c r="F1212" s="3"/>
      <c r="G1212" s="3"/>
      <c r="H1212" s="21"/>
      <c r="I1212" s="21"/>
      <c r="J1212" s="3"/>
      <c r="K1212" s="3"/>
      <c r="L1212" s="3"/>
      <c r="M1212" s="3"/>
      <c r="N1212" s="3"/>
      <c r="O1212" s="3"/>
      <c r="P1212" s="3"/>
      <c r="Q1212" s="21"/>
      <c r="R1212" s="3"/>
      <c r="S1212" s="3"/>
      <c r="T1212" s="21"/>
      <c r="U1212" s="21"/>
      <c r="V1212" s="21"/>
      <c r="W1212" s="21"/>
      <c r="X1212" s="21"/>
      <c r="Y1212" s="21"/>
      <c r="Z1212" s="3"/>
    </row>
    <row r="1213" spans="1:26" x14ac:dyDescent="0.2">
      <c r="A1213" s="3"/>
      <c r="B1213" s="10"/>
      <c r="C1213" s="20"/>
      <c r="D1213" s="12"/>
      <c r="E1213" s="3"/>
      <c r="F1213" s="3"/>
      <c r="G1213" s="3"/>
      <c r="H1213" s="21"/>
      <c r="I1213" s="21"/>
      <c r="J1213" s="3"/>
      <c r="K1213" s="3"/>
      <c r="L1213" s="3"/>
      <c r="M1213" s="3"/>
      <c r="N1213" s="3"/>
      <c r="O1213" s="3"/>
      <c r="P1213" s="3"/>
      <c r="Q1213" s="21"/>
      <c r="R1213" s="3"/>
      <c r="S1213" s="3"/>
      <c r="T1213" s="21"/>
      <c r="U1213" s="21"/>
      <c r="V1213" s="21"/>
      <c r="W1213" s="21"/>
      <c r="X1213" s="21"/>
      <c r="Y1213" s="21"/>
      <c r="Z1213" s="3"/>
    </row>
    <row r="1214" spans="1:26" x14ac:dyDescent="0.2">
      <c r="A1214" s="3"/>
      <c r="B1214" s="10"/>
      <c r="C1214" s="20"/>
      <c r="D1214" s="12"/>
      <c r="E1214" s="3"/>
      <c r="F1214" s="3"/>
      <c r="G1214" s="3"/>
      <c r="H1214" s="21"/>
      <c r="I1214" s="21"/>
      <c r="J1214" s="3"/>
      <c r="K1214" s="3"/>
      <c r="L1214" s="3"/>
      <c r="M1214" s="3"/>
      <c r="N1214" s="3"/>
      <c r="O1214" s="3"/>
      <c r="P1214" s="3"/>
      <c r="Q1214" s="21"/>
      <c r="R1214" s="3"/>
      <c r="S1214" s="3"/>
      <c r="T1214" s="21"/>
      <c r="U1214" s="21"/>
      <c r="V1214" s="21"/>
      <c r="W1214" s="21"/>
      <c r="X1214" s="21"/>
      <c r="Y1214" s="21"/>
      <c r="Z1214" s="3"/>
    </row>
    <row r="1215" spans="1:26" x14ac:dyDescent="0.2">
      <c r="A1215" s="3"/>
      <c r="B1215" s="10"/>
      <c r="C1215" s="20"/>
      <c r="D1215" s="12"/>
      <c r="E1215" s="3"/>
      <c r="F1215" s="3"/>
      <c r="G1215" s="3"/>
      <c r="H1215" s="21"/>
      <c r="I1215" s="21"/>
      <c r="J1215" s="3"/>
      <c r="K1215" s="3"/>
      <c r="L1215" s="3"/>
      <c r="M1215" s="3"/>
      <c r="N1215" s="3"/>
      <c r="O1215" s="3"/>
      <c r="P1215" s="3"/>
      <c r="Q1215" s="21"/>
      <c r="R1215" s="3"/>
      <c r="S1215" s="3"/>
      <c r="T1215" s="21"/>
      <c r="U1215" s="21"/>
      <c r="V1215" s="21"/>
      <c r="W1215" s="21"/>
      <c r="X1215" s="21"/>
      <c r="Y1215" s="21"/>
      <c r="Z1215" s="3"/>
    </row>
    <row r="1216" spans="1:26" x14ac:dyDescent="0.2">
      <c r="A1216" s="3"/>
      <c r="B1216" s="10"/>
      <c r="C1216" s="20"/>
      <c r="D1216" s="12"/>
      <c r="E1216" s="3"/>
      <c r="F1216" s="3"/>
      <c r="G1216" s="3"/>
      <c r="H1216" s="21"/>
      <c r="I1216" s="21"/>
      <c r="J1216" s="3"/>
      <c r="K1216" s="3"/>
      <c r="L1216" s="3"/>
      <c r="M1216" s="3"/>
      <c r="N1216" s="3"/>
      <c r="O1216" s="3"/>
      <c r="P1216" s="3"/>
      <c r="Q1216" s="21"/>
      <c r="R1216" s="3"/>
      <c r="S1216" s="3"/>
      <c r="T1216" s="21"/>
      <c r="U1216" s="21"/>
      <c r="V1216" s="21"/>
      <c r="W1216" s="21"/>
      <c r="X1216" s="21"/>
      <c r="Y1216" s="21"/>
      <c r="Z1216" s="3"/>
    </row>
    <row r="1217" spans="1:26" x14ac:dyDescent="0.2">
      <c r="A1217" s="3"/>
      <c r="B1217" s="10"/>
      <c r="C1217" s="20"/>
      <c r="D1217" s="12"/>
      <c r="E1217" s="3"/>
      <c r="F1217" s="3"/>
      <c r="G1217" s="3"/>
      <c r="H1217" s="21"/>
      <c r="I1217" s="21"/>
      <c r="J1217" s="3"/>
      <c r="K1217" s="3"/>
      <c r="L1217" s="3"/>
      <c r="M1217" s="3"/>
      <c r="N1217" s="3"/>
      <c r="O1217" s="3"/>
      <c r="P1217" s="3"/>
      <c r="Q1217" s="21"/>
      <c r="R1217" s="3"/>
      <c r="S1217" s="3"/>
      <c r="T1217" s="21"/>
      <c r="U1217" s="21"/>
      <c r="V1217" s="21"/>
      <c r="W1217" s="21"/>
      <c r="X1217" s="21"/>
      <c r="Y1217" s="21"/>
      <c r="Z1217" s="3"/>
    </row>
    <row r="1218" spans="1:26" x14ac:dyDescent="0.2">
      <c r="A1218" s="3"/>
      <c r="B1218" s="10"/>
      <c r="C1218" s="20"/>
      <c r="D1218" s="12"/>
      <c r="E1218" s="3"/>
      <c r="F1218" s="3"/>
      <c r="G1218" s="3"/>
      <c r="H1218" s="21"/>
      <c r="I1218" s="21"/>
      <c r="J1218" s="3"/>
      <c r="K1218" s="3"/>
      <c r="L1218" s="3"/>
      <c r="M1218" s="3"/>
      <c r="N1218" s="3"/>
      <c r="O1218" s="3"/>
      <c r="P1218" s="3"/>
      <c r="Q1218" s="21"/>
      <c r="R1218" s="3"/>
      <c r="S1218" s="3"/>
      <c r="T1218" s="21"/>
      <c r="U1218" s="21"/>
      <c r="V1218" s="21"/>
      <c r="W1218" s="21"/>
      <c r="X1218" s="21"/>
      <c r="Y1218" s="21"/>
      <c r="Z1218" s="3"/>
    </row>
    <row r="1219" spans="1:26" x14ac:dyDescent="0.2">
      <c r="A1219" s="3"/>
      <c r="B1219" s="10"/>
      <c r="C1219" s="20"/>
      <c r="D1219" s="12"/>
      <c r="E1219" s="3"/>
      <c r="F1219" s="3"/>
      <c r="G1219" s="3"/>
      <c r="H1219" s="21"/>
      <c r="I1219" s="21"/>
      <c r="J1219" s="3"/>
      <c r="K1219" s="3"/>
      <c r="L1219" s="3"/>
      <c r="M1219" s="3"/>
      <c r="N1219" s="3"/>
      <c r="O1219" s="3"/>
      <c r="P1219" s="3"/>
      <c r="Q1219" s="21"/>
      <c r="R1219" s="3"/>
      <c r="S1219" s="3"/>
      <c r="T1219" s="21"/>
      <c r="U1219" s="21"/>
      <c r="V1219" s="21"/>
      <c r="W1219" s="21"/>
      <c r="X1219" s="21"/>
      <c r="Y1219" s="21"/>
      <c r="Z1219" s="3"/>
    </row>
    <row r="1220" spans="1:26" x14ac:dyDescent="0.2">
      <c r="A1220" s="3"/>
      <c r="B1220" s="10"/>
      <c r="C1220" s="20"/>
      <c r="D1220" s="12"/>
      <c r="E1220" s="3"/>
      <c r="F1220" s="3"/>
      <c r="G1220" s="3"/>
      <c r="H1220" s="21"/>
      <c r="I1220" s="21"/>
      <c r="J1220" s="3"/>
      <c r="K1220" s="3"/>
      <c r="L1220" s="3"/>
      <c r="M1220" s="3"/>
      <c r="N1220" s="3"/>
      <c r="O1220" s="3"/>
      <c r="P1220" s="3"/>
      <c r="Q1220" s="21"/>
      <c r="R1220" s="3"/>
      <c r="S1220" s="3"/>
      <c r="T1220" s="21"/>
      <c r="U1220" s="21"/>
      <c r="V1220" s="21"/>
      <c r="W1220" s="21"/>
      <c r="X1220" s="21"/>
      <c r="Y1220" s="21"/>
      <c r="Z1220" s="3"/>
    </row>
    <row r="1221" spans="1:26" x14ac:dyDescent="0.2">
      <c r="A1221" s="3"/>
      <c r="B1221" s="10"/>
      <c r="C1221" s="20"/>
      <c r="D1221" s="12"/>
      <c r="E1221" s="3"/>
      <c r="F1221" s="3"/>
      <c r="G1221" s="3"/>
      <c r="H1221" s="21"/>
      <c r="I1221" s="21"/>
      <c r="J1221" s="3"/>
      <c r="K1221" s="3"/>
      <c r="L1221" s="3"/>
      <c r="M1221" s="3"/>
      <c r="N1221" s="3"/>
      <c r="O1221" s="3"/>
      <c r="P1221" s="3"/>
      <c r="Q1221" s="21"/>
      <c r="R1221" s="3"/>
      <c r="S1221" s="3"/>
      <c r="T1221" s="21"/>
      <c r="U1221" s="21"/>
      <c r="V1221" s="21"/>
      <c r="W1221" s="21"/>
      <c r="X1221" s="21"/>
      <c r="Y1221" s="21"/>
      <c r="Z1221" s="3"/>
    </row>
    <row r="1222" spans="1:26" x14ac:dyDescent="0.2">
      <c r="A1222" s="3"/>
      <c r="B1222" s="10"/>
      <c r="C1222" s="20"/>
      <c r="D1222" s="12"/>
      <c r="E1222" s="3"/>
      <c r="F1222" s="3"/>
      <c r="G1222" s="3"/>
      <c r="H1222" s="21"/>
      <c r="I1222" s="21"/>
      <c r="J1222" s="3"/>
      <c r="K1222" s="3"/>
      <c r="L1222" s="3"/>
      <c r="M1222" s="3"/>
      <c r="N1222" s="3"/>
      <c r="O1222" s="3"/>
      <c r="P1222" s="3"/>
      <c r="Q1222" s="21"/>
      <c r="R1222" s="3"/>
      <c r="S1222" s="3"/>
      <c r="T1222" s="21"/>
      <c r="U1222" s="21"/>
      <c r="V1222" s="21"/>
      <c r="W1222" s="21"/>
      <c r="X1222" s="21"/>
      <c r="Y1222" s="21"/>
      <c r="Z1222" s="3"/>
    </row>
    <row r="1223" spans="1:26" x14ac:dyDescent="0.2">
      <c r="A1223" s="3"/>
      <c r="B1223" s="10"/>
      <c r="C1223" s="20"/>
      <c r="D1223" s="12"/>
      <c r="E1223" s="3"/>
      <c r="F1223" s="3"/>
      <c r="G1223" s="3"/>
      <c r="H1223" s="21"/>
      <c r="I1223" s="21"/>
      <c r="J1223" s="3"/>
      <c r="K1223" s="3"/>
      <c r="L1223" s="3"/>
      <c r="M1223" s="3"/>
      <c r="N1223" s="3"/>
      <c r="O1223" s="3"/>
      <c r="P1223" s="3"/>
      <c r="Q1223" s="21"/>
      <c r="R1223" s="3"/>
      <c r="S1223" s="3"/>
      <c r="T1223" s="21"/>
      <c r="U1223" s="21"/>
      <c r="V1223" s="21"/>
      <c r="W1223" s="21"/>
      <c r="X1223" s="21"/>
      <c r="Y1223" s="21"/>
      <c r="Z1223" s="3"/>
    </row>
    <row r="1224" spans="1:26" x14ac:dyDescent="0.2">
      <c r="A1224" s="3"/>
      <c r="B1224" s="10"/>
      <c r="C1224" s="20"/>
      <c r="D1224" s="12"/>
      <c r="E1224" s="3"/>
      <c r="F1224" s="3"/>
      <c r="G1224" s="3"/>
      <c r="H1224" s="21"/>
      <c r="I1224" s="21"/>
      <c r="J1224" s="3"/>
      <c r="K1224" s="3"/>
      <c r="L1224" s="3"/>
      <c r="M1224" s="3"/>
      <c r="N1224" s="3"/>
      <c r="O1224" s="3"/>
      <c r="P1224" s="3"/>
      <c r="Q1224" s="21"/>
      <c r="R1224" s="3"/>
      <c r="S1224" s="3"/>
      <c r="T1224" s="21"/>
      <c r="U1224" s="21"/>
      <c r="V1224" s="21"/>
      <c r="W1224" s="21"/>
      <c r="X1224" s="21"/>
      <c r="Y1224" s="21"/>
      <c r="Z1224" s="3"/>
    </row>
    <row r="1225" spans="1:26" x14ac:dyDescent="0.2">
      <c r="A1225" s="3"/>
      <c r="B1225" s="10"/>
      <c r="C1225" s="20"/>
      <c r="D1225" s="12"/>
      <c r="E1225" s="3"/>
      <c r="F1225" s="3"/>
      <c r="G1225" s="3"/>
      <c r="H1225" s="21"/>
      <c r="I1225" s="21"/>
      <c r="J1225" s="3"/>
      <c r="K1225" s="3"/>
      <c r="L1225" s="3"/>
      <c r="M1225" s="3"/>
      <c r="N1225" s="3"/>
      <c r="O1225" s="3"/>
      <c r="P1225" s="3"/>
      <c r="Q1225" s="21"/>
      <c r="R1225" s="3"/>
      <c r="S1225" s="3"/>
      <c r="T1225" s="21"/>
      <c r="U1225" s="21"/>
      <c r="V1225" s="21"/>
      <c r="W1225" s="21"/>
      <c r="X1225" s="21"/>
      <c r="Y1225" s="21"/>
      <c r="Z1225" s="3"/>
    </row>
    <row r="1226" spans="1:26" x14ac:dyDescent="0.2">
      <c r="A1226" s="3"/>
      <c r="B1226" s="10"/>
      <c r="C1226" s="20"/>
      <c r="D1226" s="12"/>
      <c r="E1226" s="3"/>
      <c r="F1226" s="3"/>
      <c r="G1226" s="3"/>
      <c r="H1226" s="21"/>
      <c r="I1226" s="21"/>
      <c r="J1226" s="3"/>
      <c r="K1226" s="3"/>
      <c r="L1226" s="3"/>
      <c r="M1226" s="3"/>
      <c r="N1226" s="3"/>
      <c r="O1226" s="3"/>
      <c r="P1226" s="3"/>
      <c r="Q1226" s="21"/>
      <c r="R1226" s="3"/>
      <c r="S1226" s="3"/>
      <c r="T1226" s="21"/>
      <c r="U1226" s="21"/>
      <c r="V1226" s="21"/>
      <c r="W1226" s="21"/>
      <c r="X1226" s="21"/>
      <c r="Y1226" s="21"/>
      <c r="Z1226" s="3"/>
    </row>
    <row r="1227" spans="1:26" x14ac:dyDescent="0.2">
      <c r="A1227" s="3"/>
      <c r="B1227" s="10"/>
      <c r="C1227" s="20"/>
      <c r="D1227" s="12"/>
      <c r="E1227" s="3"/>
      <c r="F1227" s="3"/>
      <c r="G1227" s="3"/>
      <c r="H1227" s="21"/>
      <c r="I1227" s="21"/>
      <c r="J1227" s="3"/>
      <c r="K1227" s="3"/>
      <c r="L1227" s="3"/>
      <c r="M1227" s="3"/>
      <c r="N1227" s="3"/>
      <c r="O1227" s="3"/>
      <c r="P1227" s="3"/>
      <c r="Q1227" s="21"/>
      <c r="R1227" s="3"/>
      <c r="S1227" s="3"/>
      <c r="T1227" s="21"/>
      <c r="U1227" s="21"/>
      <c r="V1227" s="21"/>
      <c r="W1227" s="21"/>
      <c r="X1227" s="21"/>
      <c r="Y1227" s="21"/>
      <c r="Z1227" s="3"/>
    </row>
    <row r="1228" spans="1:26" x14ac:dyDescent="0.2">
      <c r="A1228" s="3"/>
      <c r="B1228" s="10"/>
      <c r="C1228" s="20"/>
      <c r="D1228" s="12"/>
      <c r="E1228" s="3"/>
      <c r="F1228" s="3"/>
      <c r="G1228" s="3"/>
      <c r="H1228" s="21"/>
      <c r="I1228" s="21"/>
      <c r="J1228" s="3"/>
      <c r="K1228" s="3"/>
      <c r="L1228" s="3"/>
      <c r="M1228" s="3"/>
      <c r="N1228" s="3"/>
      <c r="O1228" s="3"/>
      <c r="P1228" s="3"/>
      <c r="Q1228" s="21"/>
      <c r="R1228" s="3"/>
      <c r="S1228" s="3"/>
      <c r="T1228" s="21"/>
      <c r="U1228" s="21"/>
      <c r="V1228" s="21"/>
      <c r="W1228" s="21"/>
      <c r="X1228" s="21"/>
      <c r="Y1228" s="21"/>
      <c r="Z1228" s="3"/>
    </row>
    <row r="1229" spans="1:26" x14ac:dyDescent="0.2">
      <c r="A1229" s="3"/>
      <c r="B1229" s="10"/>
      <c r="C1229" s="20"/>
      <c r="D1229" s="12"/>
      <c r="E1229" s="3"/>
      <c r="F1229" s="3"/>
      <c r="G1229" s="3"/>
      <c r="H1229" s="21"/>
      <c r="I1229" s="21"/>
      <c r="J1229" s="3"/>
      <c r="K1229" s="3"/>
      <c r="L1229" s="3"/>
      <c r="M1229" s="3"/>
      <c r="N1229" s="3"/>
      <c r="O1229" s="3"/>
      <c r="P1229" s="3"/>
      <c r="Q1229" s="21"/>
      <c r="R1229" s="3"/>
      <c r="S1229" s="3"/>
      <c r="T1229" s="21"/>
      <c r="U1229" s="21"/>
      <c r="V1229" s="21"/>
      <c r="W1229" s="21"/>
      <c r="X1229" s="21"/>
      <c r="Y1229" s="21"/>
      <c r="Z1229" s="3"/>
    </row>
    <row r="1230" spans="1:26" x14ac:dyDescent="0.2">
      <c r="A1230" s="3"/>
      <c r="B1230" s="10"/>
      <c r="C1230" s="20"/>
      <c r="D1230" s="12"/>
      <c r="E1230" s="3"/>
      <c r="F1230" s="3"/>
      <c r="G1230" s="3"/>
      <c r="H1230" s="21"/>
      <c r="I1230" s="21"/>
      <c r="J1230" s="3"/>
      <c r="K1230" s="3"/>
      <c r="L1230" s="3"/>
      <c r="M1230" s="3"/>
      <c r="N1230" s="3"/>
      <c r="O1230" s="3"/>
      <c r="P1230" s="3"/>
      <c r="Q1230" s="21"/>
      <c r="R1230" s="3"/>
      <c r="S1230" s="3"/>
      <c r="T1230" s="21"/>
      <c r="U1230" s="21"/>
      <c r="V1230" s="21"/>
      <c r="W1230" s="21"/>
      <c r="X1230" s="21"/>
      <c r="Y1230" s="21"/>
      <c r="Z1230" s="3"/>
    </row>
    <row r="1231" spans="1:26" x14ac:dyDescent="0.2">
      <c r="A1231" s="3"/>
      <c r="B1231" s="10"/>
      <c r="C1231" s="20"/>
      <c r="D1231" s="12"/>
      <c r="E1231" s="3"/>
      <c r="F1231" s="3"/>
      <c r="G1231" s="3"/>
      <c r="H1231" s="21"/>
      <c r="I1231" s="21"/>
      <c r="J1231" s="3"/>
      <c r="K1231" s="3"/>
      <c r="L1231" s="3"/>
      <c r="M1231" s="3"/>
      <c r="N1231" s="3"/>
      <c r="O1231" s="3"/>
      <c r="P1231" s="3"/>
      <c r="Q1231" s="21"/>
      <c r="R1231" s="3"/>
      <c r="S1231" s="3"/>
      <c r="T1231" s="21"/>
      <c r="U1231" s="21"/>
      <c r="V1231" s="21"/>
      <c r="W1231" s="21"/>
      <c r="X1231" s="21"/>
      <c r="Y1231" s="21"/>
      <c r="Z1231" s="3"/>
    </row>
    <row r="1232" spans="1:26" x14ac:dyDescent="0.2">
      <c r="A1232" s="3"/>
      <c r="B1232" s="10"/>
      <c r="C1232" s="20"/>
      <c r="D1232" s="12"/>
      <c r="E1232" s="3"/>
      <c r="F1232" s="3"/>
      <c r="G1232" s="3"/>
      <c r="H1232" s="21"/>
      <c r="I1232" s="21"/>
      <c r="J1232" s="3"/>
      <c r="K1232" s="3"/>
      <c r="L1232" s="3"/>
      <c r="M1232" s="3"/>
      <c r="N1232" s="3"/>
      <c r="O1232" s="3"/>
      <c r="P1232" s="3"/>
      <c r="Q1232" s="21"/>
      <c r="R1232" s="3"/>
      <c r="S1232" s="3"/>
      <c r="T1232" s="21"/>
      <c r="U1232" s="21"/>
      <c r="V1232" s="21"/>
      <c r="W1232" s="21"/>
      <c r="X1232" s="21"/>
      <c r="Y1232" s="21"/>
      <c r="Z1232" s="3"/>
    </row>
    <row r="1233" spans="1:26" x14ac:dyDescent="0.2">
      <c r="A1233" s="3"/>
      <c r="B1233" s="10"/>
      <c r="C1233" s="20"/>
      <c r="D1233" s="12"/>
      <c r="E1233" s="3"/>
      <c r="F1233" s="3"/>
      <c r="G1233" s="3"/>
      <c r="H1233" s="21"/>
      <c r="I1233" s="21"/>
      <c r="J1233" s="3"/>
      <c r="K1233" s="3"/>
      <c r="L1233" s="3"/>
      <c r="M1233" s="3"/>
      <c r="N1233" s="3"/>
      <c r="O1233" s="3"/>
      <c r="P1233" s="3"/>
      <c r="Q1233" s="21"/>
      <c r="R1233" s="3"/>
      <c r="S1233" s="3"/>
      <c r="T1233" s="21"/>
      <c r="U1233" s="21"/>
      <c r="V1233" s="21"/>
      <c r="W1233" s="21"/>
      <c r="X1233" s="21"/>
      <c r="Y1233" s="21"/>
      <c r="Z1233" s="3"/>
    </row>
    <row r="1234" spans="1:26" x14ac:dyDescent="0.2">
      <c r="A1234" s="3"/>
      <c r="B1234" s="10"/>
      <c r="C1234" s="20"/>
      <c r="D1234" s="12"/>
      <c r="E1234" s="3"/>
      <c r="F1234" s="3"/>
      <c r="G1234" s="3"/>
      <c r="H1234" s="21"/>
      <c r="I1234" s="21"/>
      <c r="J1234" s="3"/>
      <c r="K1234" s="3"/>
      <c r="L1234" s="3"/>
      <c r="M1234" s="3"/>
      <c r="N1234" s="3"/>
      <c r="O1234" s="3"/>
      <c r="P1234" s="3"/>
      <c r="Q1234" s="21"/>
      <c r="R1234" s="3"/>
      <c r="S1234" s="3"/>
      <c r="T1234" s="21"/>
      <c r="U1234" s="21"/>
      <c r="V1234" s="21"/>
      <c r="W1234" s="21"/>
      <c r="X1234" s="21"/>
      <c r="Y1234" s="21"/>
      <c r="Z1234" s="3"/>
    </row>
    <row r="1235" spans="1:26" x14ac:dyDescent="0.2">
      <c r="A1235" s="3"/>
      <c r="B1235" s="10"/>
      <c r="C1235" s="20"/>
      <c r="D1235" s="12"/>
      <c r="E1235" s="3"/>
      <c r="F1235" s="3"/>
      <c r="G1235" s="3"/>
      <c r="H1235" s="21"/>
      <c r="I1235" s="21"/>
      <c r="J1235" s="3"/>
      <c r="K1235" s="3"/>
      <c r="L1235" s="3"/>
      <c r="M1235" s="3"/>
      <c r="N1235" s="3"/>
      <c r="O1235" s="3"/>
      <c r="P1235" s="3"/>
      <c r="Q1235" s="21"/>
      <c r="R1235" s="3"/>
      <c r="S1235" s="3"/>
      <c r="T1235" s="21"/>
      <c r="U1235" s="21"/>
      <c r="V1235" s="21"/>
      <c r="W1235" s="21"/>
      <c r="X1235" s="21"/>
      <c r="Y1235" s="21"/>
      <c r="Z1235" s="3"/>
    </row>
    <row r="1236" spans="1:26" x14ac:dyDescent="0.2">
      <c r="A1236" s="3"/>
      <c r="B1236" s="10"/>
      <c r="C1236" s="20"/>
      <c r="D1236" s="12"/>
      <c r="E1236" s="3"/>
      <c r="F1236" s="3"/>
      <c r="G1236" s="3"/>
      <c r="H1236" s="21"/>
      <c r="I1236" s="21"/>
      <c r="J1236" s="3"/>
      <c r="K1236" s="3"/>
      <c r="L1236" s="3"/>
      <c r="M1236" s="3"/>
      <c r="N1236" s="3"/>
      <c r="O1236" s="3"/>
      <c r="P1236" s="3"/>
      <c r="Q1236" s="21"/>
      <c r="R1236" s="3"/>
      <c r="S1236" s="3"/>
      <c r="T1236" s="21"/>
      <c r="U1236" s="21"/>
      <c r="V1236" s="21"/>
      <c r="W1236" s="21"/>
      <c r="X1236" s="21"/>
      <c r="Y1236" s="21"/>
      <c r="Z1236" s="3"/>
    </row>
    <row r="1237" spans="1:26" x14ac:dyDescent="0.2">
      <c r="A1237" s="3"/>
      <c r="B1237" s="10"/>
      <c r="C1237" s="20"/>
      <c r="D1237" s="12"/>
      <c r="E1237" s="3"/>
      <c r="F1237" s="3"/>
      <c r="G1237" s="3"/>
      <c r="H1237" s="21"/>
      <c r="I1237" s="21"/>
      <c r="J1237" s="3"/>
      <c r="K1237" s="3"/>
      <c r="L1237" s="3"/>
      <c r="M1237" s="3"/>
      <c r="N1237" s="3"/>
      <c r="O1237" s="3"/>
      <c r="P1237" s="3"/>
      <c r="Q1237" s="21"/>
      <c r="R1237" s="3"/>
      <c r="S1237" s="3"/>
      <c r="T1237" s="21"/>
      <c r="U1237" s="21"/>
      <c r="V1237" s="21"/>
      <c r="W1237" s="21"/>
      <c r="X1237" s="21"/>
      <c r="Y1237" s="21"/>
      <c r="Z1237" s="3"/>
    </row>
    <row r="1238" spans="1:26" x14ac:dyDescent="0.2">
      <c r="A1238" s="3"/>
      <c r="B1238" s="10"/>
      <c r="C1238" s="20"/>
      <c r="D1238" s="12"/>
      <c r="E1238" s="3"/>
      <c r="F1238" s="3"/>
      <c r="G1238" s="3"/>
      <c r="H1238" s="21"/>
      <c r="I1238" s="21"/>
      <c r="J1238" s="3"/>
      <c r="K1238" s="3"/>
      <c r="L1238" s="3"/>
      <c r="M1238" s="3"/>
      <c r="N1238" s="3"/>
      <c r="O1238" s="3"/>
      <c r="P1238" s="3"/>
      <c r="Q1238" s="21"/>
      <c r="R1238" s="3"/>
      <c r="S1238" s="3"/>
      <c r="T1238" s="21"/>
      <c r="U1238" s="21"/>
      <c r="V1238" s="21"/>
      <c r="W1238" s="21"/>
      <c r="X1238" s="21"/>
      <c r="Y1238" s="21"/>
      <c r="Z1238" s="3"/>
    </row>
    <row r="1239" spans="1:26" x14ac:dyDescent="0.2">
      <c r="A1239" s="3"/>
      <c r="B1239" s="10"/>
      <c r="C1239" s="20"/>
      <c r="D1239" s="12"/>
      <c r="E1239" s="3"/>
      <c r="F1239" s="3"/>
      <c r="G1239" s="3"/>
      <c r="H1239" s="21"/>
      <c r="I1239" s="21"/>
      <c r="J1239" s="3"/>
      <c r="K1239" s="3"/>
      <c r="L1239" s="3"/>
      <c r="M1239" s="3"/>
      <c r="N1239" s="3"/>
      <c r="O1239" s="3"/>
      <c r="P1239" s="3"/>
      <c r="Q1239" s="21"/>
      <c r="R1239" s="3"/>
      <c r="S1239" s="3"/>
      <c r="T1239" s="21"/>
      <c r="U1239" s="21"/>
      <c r="V1239" s="21"/>
      <c r="W1239" s="21"/>
      <c r="X1239" s="21"/>
      <c r="Y1239" s="21"/>
      <c r="Z1239" s="3"/>
    </row>
    <row r="1240" spans="1:26" x14ac:dyDescent="0.2">
      <c r="A1240" s="3"/>
      <c r="B1240" s="10"/>
      <c r="C1240" s="20"/>
      <c r="D1240" s="12"/>
      <c r="E1240" s="3"/>
      <c r="F1240" s="3"/>
      <c r="G1240" s="3"/>
      <c r="H1240" s="21"/>
      <c r="I1240" s="21"/>
      <c r="J1240" s="3"/>
      <c r="K1240" s="3"/>
      <c r="L1240" s="3"/>
      <c r="M1240" s="3"/>
      <c r="N1240" s="3"/>
      <c r="O1240" s="3"/>
      <c r="P1240" s="3"/>
      <c r="Q1240" s="21"/>
      <c r="R1240" s="3"/>
      <c r="S1240" s="3"/>
      <c r="T1240" s="21"/>
      <c r="U1240" s="21"/>
      <c r="V1240" s="21"/>
      <c r="W1240" s="21"/>
      <c r="X1240" s="21"/>
      <c r="Y1240" s="21"/>
      <c r="Z1240" s="3"/>
    </row>
    <row r="1241" spans="1:26" x14ac:dyDescent="0.2">
      <c r="A1241" s="3"/>
      <c r="B1241" s="10"/>
      <c r="C1241" s="20"/>
      <c r="D1241" s="12"/>
      <c r="E1241" s="3"/>
      <c r="F1241" s="3"/>
      <c r="G1241" s="3"/>
      <c r="H1241" s="21"/>
      <c r="I1241" s="21"/>
      <c r="J1241" s="3"/>
      <c r="K1241" s="3"/>
      <c r="L1241" s="3"/>
      <c r="M1241" s="3"/>
      <c r="N1241" s="3"/>
      <c r="O1241" s="3"/>
      <c r="P1241" s="3"/>
      <c r="Q1241" s="21"/>
      <c r="R1241" s="3"/>
      <c r="S1241" s="3"/>
      <c r="T1241" s="21"/>
      <c r="U1241" s="21"/>
      <c r="V1241" s="21"/>
      <c r="W1241" s="21"/>
      <c r="X1241" s="21"/>
      <c r="Y1241" s="21"/>
      <c r="Z1241" s="3"/>
    </row>
    <row r="1242" spans="1:26" x14ac:dyDescent="0.2">
      <c r="A1242" s="3"/>
      <c r="B1242" s="10"/>
      <c r="C1242" s="20"/>
      <c r="D1242" s="12"/>
      <c r="E1242" s="3"/>
      <c r="F1242" s="3"/>
      <c r="G1242" s="3"/>
      <c r="H1242" s="21"/>
      <c r="I1242" s="21"/>
      <c r="J1242" s="3"/>
      <c r="K1242" s="3"/>
      <c r="L1242" s="3"/>
      <c r="M1242" s="3"/>
      <c r="N1242" s="3"/>
      <c r="O1242" s="3"/>
      <c r="P1242" s="3"/>
      <c r="Q1242" s="21"/>
      <c r="R1242" s="3"/>
      <c r="S1242" s="3"/>
      <c r="T1242" s="21"/>
      <c r="U1242" s="21"/>
      <c r="V1242" s="21"/>
      <c r="W1242" s="21"/>
      <c r="X1242" s="21"/>
      <c r="Y1242" s="21"/>
      <c r="Z1242" s="3"/>
    </row>
    <row r="1243" spans="1:26" x14ac:dyDescent="0.2">
      <c r="A1243" s="3"/>
      <c r="B1243" s="10"/>
      <c r="C1243" s="20"/>
      <c r="D1243" s="12"/>
      <c r="E1243" s="3"/>
      <c r="F1243" s="3"/>
      <c r="G1243" s="3"/>
      <c r="H1243" s="21"/>
      <c r="I1243" s="21"/>
      <c r="J1243" s="3"/>
      <c r="K1243" s="3"/>
      <c r="L1243" s="3"/>
      <c r="M1243" s="3"/>
      <c r="N1243" s="3"/>
      <c r="O1243" s="3"/>
      <c r="P1243" s="3"/>
      <c r="Q1243" s="21"/>
      <c r="R1243" s="3"/>
      <c r="S1243" s="3"/>
      <c r="T1243" s="21"/>
      <c r="U1243" s="21"/>
      <c r="V1243" s="21"/>
      <c r="W1243" s="21"/>
      <c r="X1243" s="21"/>
      <c r="Y1243" s="21"/>
      <c r="Z1243" s="3"/>
    </row>
    <row r="1244" spans="1:26" x14ac:dyDescent="0.2">
      <c r="A1244" s="3"/>
      <c r="B1244" s="10"/>
      <c r="C1244" s="20"/>
      <c r="D1244" s="12"/>
      <c r="E1244" s="3"/>
      <c r="F1244" s="3"/>
      <c r="G1244" s="3"/>
      <c r="H1244" s="21"/>
      <c r="I1244" s="21"/>
      <c r="J1244" s="3"/>
      <c r="K1244" s="3"/>
      <c r="L1244" s="3"/>
      <c r="M1244" s="3"/>
      <c r="N1244" s="3"/>
      <c r="O1244" s="3"/>
      <c r="P1244" s="3"/>
      <c r="Q1244" s="21"/>
      <c r="R1244" s="3"/>
      <c r="S1244" s="3"/>
      <c r="T1244" s="21"/>
      <c r="U1244" s="21"/>
      <c r="V1244" s="21"/>
      <c r="W1244" s="21"/>
      <c r="X1244" s="21"/>
      <c r="Y1244" s="21"/>
      <c r="Z1244" s="3"/>
    </row>
    <row r="1245" spans="1:26" x14ac:dyDescent="0.2">
      <c r="A1245" s="3"/>
      <c r="B1245" s="10"/>
      <c r="C1245" s="20"/>
      <c r="D1245" s="12"/>
      <c r="E1245" s="3"/>
      <c r="F1245" s="3"/>
      <c r="G1245" s="3"/>
      <c r="H1245" s="21"/>
      <c r="I1245" s="21"/>
      <c r="J1245" s="3"/>
      <c r="K1245" s="3"/>
      <c r="L1245" s="3"/>
      <c r="M1245" s="3"/>
      <c r="N1245" s="3"/>
      <c r="O1245" s="3"/>
      <c r="P1245" s="3"/>
      <c r="Q1245" s="21"/>
      <c r="R1245" s="3"/>
      <c r="S1245" s="3"/>
      <c r="T1245" s="21"/>
      <c r="U1245" s="21"/>
      <c r="V1245" s="21"/>
      <c r="W1245" s="21"/>
      <c r="X1245" s="21"/>
      <c r="Y1245" s="21"/>
      <c r="Z1245" s="3"/>
    </row>
    <row r="1246" spans="1:26" x14ac:dyDescent="0.2">
      <c r="A1246" s="3"/>
      <c r="B1246" s="10"/>
      <c r="C1246" s="20"/>
      <c r="D1246" s="12"/>
      <c r="E1246" s="3"/>
      <c r="F1246" s="3"/>
      <c r="G1246" s="3"/>
      <c r="H1246" s="21"/>
      <c r="I1246" s="21"/>
      <c r="J1246" s="3"/>
      <c r="K1246" s="3"/>
      <c r="L1246" s="3"/>
      <c r="M1246" s="3"/>
      <c r="N1246" s="3"/>
      <c r="O1246" s="3"/>
      <c r="P1246" s="3"/>
      <c r="Q1246" s="21"/>
      <c r="R1246" s="3"/>
      <c r="S1246" s="3"/>
      <c r="T1246" s="21"/>
      <c r="U1246" s="21"/>
      <c r="V1246" s="21"/>
      <c r="W1246" s="21"/>
      <c r="X1246" s="21"/>
      <c r="Y1246" s="21"/>
      <c r="Z1246" s="3"/>
    </row>
    <row r="1247" spans="1:26" x14ac:dyDescent="0.2">
      <c r="A1247" s="3"/>
      <c r="B1247" s="10"/>
      <c r="C1247" s="20"/>
      <c r="D1247" s="12"/>
      <c r="E1247" s="3"/>
      <c r="F1247" s="3"/>
      <c r="G1247" s="3"/>
      <c r="H1247" s="21"/>
      <c r="I1247" s="21"/>
      <c r="J1247" s="3"/>
      <c r="K1247" s="3"/>
      <c r="L1247" s="3"/>
      <c r="M1247" s="3"/>
      <c r="N1247" s="3"/>
      <c r="O1247" s="3"/>
      <c r="P1247" s="3"/>
      <c r="Q1247" s="21"/>
      <c r="R1247" s="3"/>
      <c r="S1247" s="3"/>
      <c r="T1247" s="21"/>
      <c r="U1247" s="21"/>
      <c r="V1247" s="21"/>
      <c r="W1247" s="21"/>
      <c r="X1247" s="21"/>
      <c r="Y1247" s="21"/>
      <c r="Z1247" s="3"/>
    </row>
    <row r="1248" spans="1:26" x14ac:dyDescent="0.2">
      <c r="A1248" s="3"/>
      <c r="B1248" s="10"/>
      <c r="C1248" s="20"/>
      <c r="D1248" s="12"/>
      <c r="E1248" s="3"/>
      <c r="F1248" s="3"/>
      <c r="G1248" s="3"/>
      <c r="H1248" s="21"/>
      <c r="I1248" s="21"/>
      <c r="J1248" s="3"/>
      <c r="K1248" s="3"/>
      <c r="L1248" s="3"/>
      <c r="M1248" s="3"/>
      <c r="N1248" s="3"/>
      <c r="O1248" s="3"/>
      <c r="P1248" s="3"/>
      <c r="Q1248" s="21"/>
      <c r="R1248" s="3"/>
      <c r="S1248" s="3"/>
      <c r="T1248" s="21"/>
      <c r="U1248" s="21"/>
      <c r="V1248" s="21"/>
      <c r="W1248" s="21"/>
      <c r="X1248" s="21"/>
      <c r="Y1248" s="21"/>
      <c r="Z1248" s="3"/>
    </row>
    <row r="1249" spans="1:26" x14ac:dyDescent="0.2">
      <c r="A1249" s="3"/>
      <c r="B1249" s="10"/>
      <c r="C1249" s="20"/>
      <c r="D1249" s="12"/>
      <c r="E1249" s="3"/>
      <c r="F1249" s="3"/>
      <c r="G1249" s="3"/>
      <c r="H1249" s="21"/>
      <c r="I1249" s="21"/>
      <c r="J1249" s="3"/>
      <c r="K1249" s="3"/>
      <c r="L1249" s="3"/>
      <c r="M1249" s="3"/>
      <c r="N1249" s="3"/>
      <c r="O1249" s="3"/>
      <c r="P1249" s="3"/>
      <c r="Q1249" s="21"/>
      <c r="R1249" s="3"/>
      <c r="S1249" s="3"/>
      <c r="T1249" s="21"/>
      <c r="U1249" s="21"/>
      <c r="V1249" s="21"/>
      <c r="W1249" s="21"/>
      <c r="X1249" s="21"/>
      <c r="Y1249" s="21"/>
      <c r="Z1249" s="3"/>
    </row>
    <row r="1250" spans="1:26" x14ac:dyDescent="0.2">
      <c r="A1250" s="3"/>
      <c r="B1250" s="10"/>
      <c r="C1250" s="20"/>
      <c r="D1250" s="12"/>
      <c r="E1250" s="3"/>
      <c r="F1250" s="3"/>
      <c r="G1250" s="3"/>
      <c r="H1250" s="21"/>
      <c r="I1250" s="21"/>
      <c r="J1250" s="3"/>
      <c r="K1250" s="3"/>
      <c r="L1250" s="3"/>
      <c r="M1250" s="3"/>
      <c r="N1250" s="3"/>
      <c r="O1250" s="3"/>
      <c r="P1250" s="3"/>
      <c r="Q1250" s="21"/>
      <c r="R1250" s="3"/>
      <c r="S1250" s="3"/>
      <c r="T1250" s="21"/>
      <c r="U1250" s="21"/>
      <c r="V1250" s="21"/>
      <c r="W1250" s="21"/>
      <c r="X1250" s="21"/>
      <c r="Y1250" s="21"/>
      <c r="Z1250" s="3"/>
    </row>
    <row r="1251" spans="1:26" x14ac:dyDescent="0.2">
      <c r="A1251" s="3"/>
      <c r="B1251" s="10"/>
      <c r="C1251" s="20"/>
      <c r="D1251" s="12"/>
      <c r="E1251" s="3"/>
      <c r="F1251" s="3"/>
      <c r="G1251" s="3"/>
      <c r="H1251" s="21"/>
      <c r="I1251" s="21"/>
      <c r="J1251" s="3"/>
      <c r="K1251" s="3"/>
      <c r="L1251" s="3"/>
      <c r="M1251" s="3"/>
      <c r="N1251" s="3"/>
      <c r="O1251" s="3"/>
      <c r="P1251" s="3"/>
      <c r="Q1251" s="21"/>
      <c r="R1251" s="3"/>
      <c r="S1251" s="3"/>
      <c r="T1251" s="21"/>
      <c r="U1251" s="21"/>
      <c r="V1251" s="21"/>
      <c r="W1251" s="21"/>
      <c r="X1251" s="21"/>
      <c r="Y1251" s="21"/>
      <c r="Z1251" s="3"/>
    </row>
    <row r="1252" spans="1:26" x14ac:dyDescent="0.2">
      <c r="A1252" s="3"/>
      <c r="B1252" s="10"/>
      <c r="C1252" s="20"/>
      <c r="D1252" s="12"/>
      <c r="E1252" s="3"/>
      <c r="F1252" s="3"/>
      <c r="G1252" s="3"/>
      <c r="H1252" s="21"/>
      <c r="I1252" s="21"/>
      <c r="J1252" s="3"/>
      <c r="K1252" s="3"/>
      <c r="L1252" s="3"/>
      <c r="M1252" s="3"/>
      <c r="N1252" s="3"/>
      <c r="O1252" s="3"/>
      <c r="P1252" s="3"/>
      <c r="Q1252" s="21"/>
      <c r="R1252" s="3"/>
      <c r="S1252" s="3"/>
      <c r="T1252" s="21"/>
      <c r="U1252" s="21"/>
      <c r="V1252" s="21"/>
      <c r="W1252" s="21"/>
      <c r="X1252" s="21"/>
      <c r="Y1252" s="21"/>
      <c r="Z1252" s="3"/>
    </row>
    <row r="1253" spans="1:26" x14ac:dyDescent="0.2">
      <c r="A1253" s="3"/>
      <c r="B1253" s="10"/>
      <c r="C1253" s="20"/>
      <c r="D1253" s="12"/>
      <c r="E1253" s="3"/>
      <c r="F1253" s="3"/>
      <c r="G1253" s="3"/>
      <c r="H1253" s="21"/>
      <c r="I1253" s="21"/>
      <c r="J1253" s="3"/>
      <c r="K1253" s="3"/>
      <c r="L1253" s="3"/>
      <c r="M1253" s="3"/>
      <c r="N1253" s="3"/>
      <c r="O1253" s="3"/>
      <c r="P1253" s="3"/>
      <c r="Q1253" s="21"/>
      <c r="R1253" s="3"/>
      <c r="S1253" s="3"/>
      <c r="T1253" s="21"/>
      <c r="U1253" s="21"/>
      <c r="V1253" s="21"/>
      <c r="W1253" s="21"/>
      <c r="X1253" s="21"/>
      <c r="Y1253" s="21"/>
      <c r="Z1253" s="3"/>
    </row>
    <row r="1254" spans="1:26" x14ac:dyDescent="0.2">
      <c r="A1254" s="3"/>
      <c r="B1254" s="10"/>
      <c r="C1254" s="20"/>
      <c r="D1254" s="12"/>
      <c r="E1254" s="3"/>
      <c r="F1254" s="3"/>
      <c r="G1254" s="3"/>
      <c r="H1254" s="21"/>
      <c r="I1254" s="21"/>
      <c r="J1254" s="3"/>
      <c r="K1254" s="3"/>
      <c r="L1254" s="3"/>
      <c r="M1254" s="3"/>
      <c r="N1254" s="3"/>
      <c r="O1254" s="3"/>
      <c r="P1254" s="3"/>
      <c r="Q1254" s="21"/>
      <c r="R1254" s="3"/>
      <c r="S1254" s="3"/>
      <c r="T1254" s="21"/>
      <c r="U1254" s="21"/>
      <c r="V1254" s="21"/>
      <c r="W1254" s="21"/>
      <c r="X1254" s="21"/>
      <c r="Y1254" s="21"/>
      <c r="Z1254" s="3"/>
    </row>
    <row r="1255" spans="1:26" x14ac:dyDescent="0.2">
      <c r="A1255" s="3"/>
      <c r="B1255" s="10"/>
      <c r="C1255" s="20"/>
      <c r="D1255" s="12"/>
      <c r="E1255" s="3"/>
      <c r="F1255" s="3"/>
      <c r="G1255" s="3"/>
      <c r="H1255" s="21"/>
      <c r="I1255" s="21"/>
      <c r="J1255" s="3"/>
      <c r="K1255" s="3"/>
      <c r="L1255" s="3"/>
      <c r="M1255" s="3"/>
      <c r="N1255" s="3"/>
      <c r="O1255" s="3"/>
      <c r="P1255" s="3"/>
      <c r="Q1255" s="21"/>
      <c r="R1255" s="3"/>
      <c r="S1255" s="3"/>
      <c r="T1255" s="21"/>
      <c r="U1255" s="21"/>
      <c r="V1255" s="21"/>
      <c r="W1255" s="21"/>
      <c r="X1255" s="21"/>
      <c r="Y1255" s="21"/>
      <c r="Z1255" s="3"/>
    </row>
    <row r="1256" spans="1:26" x14ac:dyDescent="0.2">
      <c r="A1256" s="3"/>
      <c r="B1256" s="10"/>
      <c r="C1256" s="20"/>
      <c r="D1256" s="12"/>
      <c r="E1256" s="3"/>
      <c r="F1256" s="3"/>
      <c r="G1256" s="3"/>
      <c r="H1256" s="21"/>
      <c r="I1256" s="21"/>
      <c r="J1256" s="3"/>
      <c r="K1256" s="3"/>
      <c r="L1256" s="3"/>
      <c r="M1256" s="3"/>
      <c r="N1256" s="3"/>
      <c r="O1256" s="3"/>
      <c r="P1256" s="3"/>
      <c r="Q1256" s="21"/>
      <c r="R1256" s="3"/>
      <c r="S1256" s="3"/>
      <c r="T1256" s="21"/>
      <c r="U1256" s="21"/>
      <c r="V1256" s="21"/>
      <c r="W1256" s="21"/>
      <c r="X1256" s="21"/>
      <c r="Y1256" s="21"/>
      <c r="Z1256" s="3"/>
    </row>
    <row r="1257" spans="1:26" x14ac:dyDescent="0.2">
      <c r="A1257" s="3"/>
      <c r="B1257" s="10"/>
      <c r="C1257" s="20"/>
      <c r="D1257" s="12"/>
      <c r="E1257" s="3"/>
      <c r="F1257" s="3"/>
      <c r="G1257" s="3"/>
      <c r="H1257" s="21"/>
      <c r="I1257" s="21"/>
      <c r="J1257" s="3"/>
      <c r="K1257" s="3"/>
      <c r="L1257" s="3"/>
      <c r="M1257" s="3"/>
      <c r="N1257" s="3"/>
      <c r="O1257" s="3"/>
      <c r="P1257" s="3"/>
      <c r="Q1257" s="21"/>
      <c r="R1257" s="3"/>
      <c r="S1257" s="3"/>
      <c r="T1257" s="21"/>
      <c r="U1257" s="21"/>
      <c r="V1257" s="21"/>
      <c r="W1257" s="21"/>
      <c r="X1257" s="21"/>
      <c r="Y1257" s="21"/>
      <c r="Z1257" s="3"/>
    </row>
    <row r="1258" spans="1:26" x14ac:dyDescent="0.2">
      <c r="A1258" s="3"/>
      <c r="B1258" s="10"/>
      <c r="C1258" s="20"/>
      <c r="D1258" s="12"/>
      <c r="E1258" s="3"/>
      <c r="F1258" s="3"/>
      <c r="G1258" s="3"/>
      <c r="H1258" s="21"/>
      <c r="I1258" s="21"/>
      <c r="J1258" s="3"/>
      <c r="K1258" s="3"/>
      <c r="L1258" s="3"/>
      <c r="M1258" s="3"/>
      <c r="N1258" s="3"/>
      <c r="O1258" s="3"/>
      <c r="P1258" s="3"/>
      <c r="Q1258" s="21"/>
      <c r="R1258" s="3"/>
      <c r="S1258" s="3"/>
      <c r="T1258" s="21"/>
      <c r="U1258" s="21"/>
      <c r="V1258" s="21"/>
      <c r="W1258" s="21"/>
      <c r="X1258" s="21"/>
      <c r="Y1258" s="21"/>
      <c r="Z1258" s="3"/>
    </row>
    <row r="1259" spans="1:26" x14ac:dyDescent="0.2">
      <c r="A1259" s="3"/>
      <c r="B1259" s="10"/>
      <c r="C1259" s="20"/>
      <c r="D1259" s="12"/>
      <c r="E1259" s="3"/>
      <c r="F1259" s="3"/>
      <c r="G1259" s="3"/>
      <c r="H1259" s="21"/>
      <c r="I1259" s="21"/>
      <c r="J1259" s="3"/>
      <c r="K1259" s="3"/>
      <c r="L1259" s="3"/>
      <c r="M1259" s="3"/>
      <c r="N1259" s="3"/>
      <c r="O1259" s="3"/>
      <c r="P1259" s="3"/>
      <c r="Q1259" s="21"/>
      <c r="R1259" s="3"/>
      <c r="S1259" s="3"/>
      <c r="T1259" s="21"/>
      <c r="U1259" s="21"/>
      <c r="V1259" s="21"/>
      <c r="W1259" s="21"/>
      <c r="X1259" s="21"/>
      <c r="Y1259" s="21"/>
      <c r="Z1259" s="3"/>
    </row>
    <row r="1260" spans="1:26" x14ac:dyDescent="0.2">
      <c r="A1260" s="3"/>
      <c r="B1260" s="10"/>
      <c r="C1260" s="20"/>
      <c r="D1260" s="12"/>
      <c r="E1260" s="3"/>
      <c r="F1260" s="3"/>
      <c r="G1260" s="3"/>
      <c r="H1260" s="21"/>
      <c r="I1260" s="21"/>
      <c r="J1260" s="3"/>
      <c r="K1260" s="3"/>
      <c r="L1260" s="3"/>
      <c r="M1260" s="3"/>
      <c r="N1260" s="3"/>
      <c r="O1260" s="3"/>
      <c r="P1260" s="3"/>
      <c r="Q1260" s="21"/>
      <c r="R1260" s="3"/>
      <c r="S1260" s="3"/>
      <c r="T1260" s="21"/>
      <c r="U1260" s="21"/>
      <c r="V1260" s="21"/>
      <c r="W1260" s="21"/>
      <c r="X1260" s="21"/>
      <c r="Y1260" s="21"/>
      <c r="Z1260" s="3"/>
    </row>
    <row r="1261" spans="1:26" x14ac:dyDescent="0.2">
      <c r="A1261" s="3"/>
      <c r="B1261" s="10"/>
      <c r="C1261" s="20"/>
      <c r="D1261" s="12"/>
      <c r="E1261" s="3"/>
      <c r="F1261" s="3"/>
      <c r="G1261" s="3"/>
      <c r="H1261" s="21"/>
      <c r="I1261" s="21"/>
      <c r="J1261" s="3"/>
      <c r="K1261" s="3"/>
      <c r="L1261" s="3"/>
      <c r="M1261" s="3"/>
      <c r="N1261" s="3"/>
      <c r="O1261" s="3"/>
      <c r="P1261" s="3"/>
      <c r="Q1261" s="21"/>
      <c r="R1261" s="3"/>
      <c r="S1261" s="3"/>
      <c r="T1261" s="21"/>
      <c r="U1261" s="21"/>
      <c r="V1261" s="21"/>
      <c r="W1261" s="21"/>
      <c r="X1261" s="21"/>
      <c r="Y1261" s="21"/>
      <c r="Z1261" s="3"/>
    </row>
    <row r="1262" spans="1:26" x14ac:dyDescent="0.2">
      <c r="A1262" s="3"/>
      <c r="B1262" s="10"/>
      <c r="C1262" s="20"/>
      <c r="D1262" s="12"/>
      <c r="E1262" s="3"/>
      <c r="F1262" s="3"/>
      <c r="G1262" s="3"/>
      <c r="H1262" s="21"/>
      <c r="I1262" s="21"/>
      <c r="J1262" s="3"/>
      <c r="K1262" s="3"/>
      <c r="L1262" s="3"/>
      <c r="M1262" s="3"/>
      <c r="N1262" s="3"/>
      <c r="O1262" s="3"/>
      <c r="P1262" s="3"/>
      <c r="Q1262" s="21"/>
      <c r="R1262" s="3"/>
      <c r="S1262" s="3"/>
      <c r="T1262" s="21"/>
      <c r="U1262" s="21"/>
      <c r="V1262" s="21"/>
      <c r="W1262" s="21"/>
      <c r="X1262" s="21"/>
      <c r="Y1262" s="21"/>
      <c r="Z1262" s="3"/>
    </row>
    <row r="1263" spans="1:26" x14ac:dyDescent="0.2">
      <c r="A1263" s="3"/>
      <c r="B1263" s="10"/>
      <c r="C1263" s="20"/>
      <c r="D1263" s="12"/>
      <c r="E1263" s="3"/>
      <c r="F1263" s="3"/>
      <c r="G1263" s="3"/>
      <c r="H1263" s="21"/>
      <c r="I1263" s="21"/>
      <c r="J1263" s="3"/>
      <c r="K1263" s="3"/>
      <c r="L1263" s="3"/>
      <c r="M1263" s="3"/>
      <c r="N1263" s="3"/>
      <c r="O1263" s="3"/>
      <c r="P1263" s="3"/>
      <c r="Q1263" s="21"/>
      <c r="R1263" s="3"/>
      <c r="S1263" s="3"/>
      <c r="T1263" s="21"/>
      <c r="U1263" s="21"/>
      <c r="V1263" s="21"/>
      <c r="W1263" s="21"/>
      <c r="X1263" s="21"/>
      <c r="Y1263" s="21"/>
      <c r="Z1263" s="3"/>
    </row>
    <row r="1264" spans="1:26" x14ac:dyDescent="0.2">
      <c r="A1264" s="3"/>
      <c r="B1264" s="10"/>
      <c r="C1264" s="20"/>
      <c r="D1264" s="12"/>
      <c r="E1264" s="3"/>
      <c r="F1264" s="3"/>
      <c r="G1264" s="3"/>
      <c r="H1264" s="21"/>
      <c r="I1264" s="21"/>
      <c r="J1264" s="3"/>
      <c r="K1264" s="3"/>
      <c r="L1264" s="3"/>
      <c r="M1264" s="3"/>
      <c r="N1264" s="3"/>
      <c r="O1264" s="3"/>
      <c r="P1264" s="3"/>
      <c r="Q1264" s="21"/>
      <c r="R1264" s="3"/>
      <c r="S1264" s="3"/>
      <c r="T1264" s="21"/>
      <c r="U1264" s="21"/>
      <c r="V1264" s="21"/>
      <c r="W1264" s="21"/>
      <c r="X1264" s="21"/>
      <c r="Y1264" s="21"/>
      <c r="Z1264" s="3"/>
    </row>
    <row r="1265" spans="1:26" x14ac:dyDescent="0.2">
      <c r="A1265" s="3"/>
      <c r="B1265" s="10"/>
      <c r="C1265" s="20"/>
      <c r="D1265" s="12"/>
      <c r="E1265" s="3"/>
      <c r="F1265" s="3"/>
      <c r="G1265" s="3"/>
      <c r="H1265" s="21"/>
      <c r="I1265" s="21"/>
      <c r="J1265" s="3"/>
      <c r="K1265" s="3"/>
      <c r="L1265" s="3"/>
      <c r="M1265" s="3"/>
      <c r="N1265" s="3"/>
      <c r="O1265" s="3"/>
      <c r="P1265" s="3"/>
      <c r="Q1265" s="21"/>
      <c r="R1265" s="3"/>
      <c r="S1265" s="3"/>
      <c r="T1265" s="21"/>
      <c r="U1265" s="21"/>
      <c r="V1265" s="21"/>
      <c r="W1265" s="21"/>
      <c r="X1265" s="21"/>
      <c r="Y1265" s="21"/>
      <c r="Z1265" s="3"/>
    </row>
    <row r="1266" spans="1:26" x14ac:dyDescent="0.2">
      <c r="A1266" s="3"/>
      <c r="B1266" s="10"/>
      <c r="C1266" s="20"/>
      <c r="D1266" s="12"/>
      <c r="E1266" s="3"/>
      <c r="F1266" s="3"/>
      <c r="G1266" s="3"/>
      <c r="H1266" s="21"/>
      <c r="I1266" s="21"/>
      <c r="J1266" s="3"/>
      <c r="K1266" s="3"/>
      <c r="L1266" s="3"/>
      <c r="M1266" s="3"/>
      <c r="N1266" s="3"/>
      <c r="O1266" s="3"/>
      <c r="P1266" s="3"/>
      <c r="Q1266" s="21"/>
      <c r="R1266" s="3"/>
      <c r="S1266" s="3"/>
      <c r="T1266" s="21"/>
      <c r="U1266" s="21"/>
      <c r="V1266" s="21"/>
      <c r="W1266" s="21"/>
      <c r="X1266" s="21"/>
      <c r="Y1266" s="21"/>
      <c r="Z1266" s="3"/>
    </row>
    <row r="1267" spans="1:26" x14ac:dyDescent="0.2">
      <c r="A1267" s="3"/>
      <c r="B1267" s="10"/>
      <c r="C1267" s="20"/>
      <c r="D1267" s="12"/>
      <c r="E1267" s="3"/>
      <c r="F1267" s="3"/>
      <c r="G1267" s="3"/>
      <c r="H1267" s="21"/>
      <c r="I1267" s="21"/>
      <c r="J1267" s="3"/>
      <c r="K1267" s="3"/>
      <c r="L1267" s="3"/>
      <c r="M1267" s="3"/>
      <c r="N1267" s="3"/>
      <c r="O1267" s="3"/>
      <c r="P1267" s="3"/>
      <c r="Q1267" s="21"/>
      <c r="R1267" s="3"/>
      <c r="S1267" s="3"/>
      <c r="T1267" s="21"/>
      <c r="U1267" s="21"/>
      <c r="V1267" s="21"/>
      <c r="W1267" s="21"/>
      <c r="X1267" s="21"/>
      <c r="Y1267" s="21"/>
      <c r="Z1267" s="3"/>
    </row>
    <row r="1268" spans="1:26" x14ac:dyDescent="0.2">
      <c r="A1268" s="3"/>
      <c r="B1268" s="10"/>
      <c r="C1268" s="20"/>
      <c r="D1268" s="12"/>
      <c r="E1268" s="3"/>
      <c r="F1268" s="3"/>
      <c r="G1268" s="3"/>
      <c r="H1268" s="21"/>
      <c r="I1268" s="21"/>
      <c r="J1268" s="3"/>
      <c r="K1268" s="3"/>
      <c r="L1268" s="3"/>
      <c r="M1268" s="3"/>
      <c r="N1268" s="3"/>
      <c r="O1268" s="3"/>
      <c r="P1268" s="3"/>
      <c r="Q1268" s="21"/>
      <c r="R1268" s="3"/>
      <c r="S1268" s="3"/>
      <c r="T1268" s="21"/>
      <c r="U1268" s="21"/>
      <c r="V1268" s="21"/>
      <c r="W1268" s="21"/>
      <c r="X1268" s="21"/>
      <c r="Y1268" s="21"/>
      <c r="Z1268" s="3"/>
    </row>
    <row r="1269" spans="1:26" x14ac:dyDescent="0.2">
      <c r="A1269" s="3"/>
      <c r="B1269" s="10"/>
      <c r="C1269" s="20"/>
      <c r="D1269" s="12"/>
      <c r="E1269" s="3"/>
      <c r="F1269" s="3"/>
      <c r="G1269" s="3"/>
      <c r="H1269" s="21"/>
      <c r="I1269" s="21"/>
      <c r="J1269" s="3"/>
      <c r="K1269" s="3"/>
      <c r="L1269" s="3"/>
      <c r="M1269" s="3"/>
      <c r="N1269" s="3"/>
      <c r="O1269" s="3"/>
      <c r="P1269" s="3"/>
      <c r="Q1269" s="21"/>
      <c r="R1269" s="3"/>
      <c r="S1269" s="3"/>
      <c r="T1269" s="21"/>
      <c r="U1269" s="21"/>
      <c r="V1269" s="21"/>
      <c r="W1269" s="21"/>
      <c r="X1269" s="21"/>
      <c r="Y1269" s="21"/>
      <c r="Z1269" s="3"/>
    </row>
    <row r="1270" spans="1:26" x14ac:dyDescent="0.2">
      <c r="A1270" s="3"/>
      <c r="B1270" s="10"/>
      <c r="C1270" s="20"/>
      <c r="D1270" s="12"/>
      <c r="E1270" s="3"/>
      <c r="F1270" s="3"/>
      <c r="G1270" s="3"/>
      <c r="H1270" s="21"/>
      <c r="I1270" s="21"/>
      <c r="J1270" s="3"/>
      <c r="K1270" s="3"/>
      <c r="L1270" s="3"/>
      <c r="M1270" s="3"/>
      <c r="N1270" s="3"/>
      <c r="O1270" s="3"/>
      <c r="P1270" s="3"/>
      <c r="Q1270" s="21"/>
      <c r="R1270" s="3"/>
      <c r="S1270" s="3"/>
      <c r="T1270" s="21"/>
      <c r="U1270" s="21"/>
      <c r="V1270" s="21"/>
      <c r="W1270" s="21"/>
      <c r="X1270" s="21"/>
      <c r="Y1270" s="21"/>
      <c r="Z1270" s="3"/>
    </row>
    <row r="1271" spans="1:26" x14ac:dyDescent="0.2">
      <c r="A1271" s="3"/>
      <c r="B1271" s="10"/>
      <c r="C1271" s="20"/>
      <c r="D1271" s="12"/>
      <c r="E1271" s="3"/>
      <c r="F1271" s="3"/>
      <c r="G1271" s="3"/>
      <c r="H1271" s="21"/>
      <c r="I1271" s="21"/>
      <c r="J1271" s="3"/>
      <c r="K1271" s="3"/>
      <c r="L1271" s="3"/>
      <c r="M1271" s="3"/>
      <c r="N1271" s="3"/>
      <c r="O1271" s="3"/>
      <c r="P1271" s="3"/>
      <c r="Q1271" s="21"/>
      <c r="R1271" s="3"/>
      <c r="S1271" s="3"/>
      <c r="T1271" s="21"/>
      <c r="U1271" s="21"/>
      <c r="V1271" s="21"/>
      <c r="W1271" s="21"/>
      <c r="X1271" s="21"/>
      <c r="Y1271" s="21"/>
      <c r="Z1271" s="3"/>
    </row>
    <row r="1272" spans="1:26" x14ac:dyDescent="0.2">
      <c r="A1272" s="3"/>
      <c r="B1272" s="10"/>
      <c r="C1272" s="20"/>
      <c r="D1272" s="12"/>
      <c r="E1272" s="3"/>
      <c r="F1272" s="3"/>
      <c r="G1272" s="3"/>
      <c r="H1272" s="21"/>
      <c r="I1272" s="21"/>
      <c r="J1272" s="3"/>
      <c r="K1272" s="3"/>
      <c r="L1272" s="3"/>
      <c r="M1272" s="3"/>
      <c r="N1272" s="3"/>
      <c r="O1272" s="3"/>
      <c r="P1272" s="3"/>
      <c r="Q1272" s="21"/>
      <c r="R1272" s="3"/>
      <c r="S1272" s="3"/>
      <c r="T1272" s="21"/>
      <c r="U1272" s="21"/>
      <c r="V1272" s="21"/>
      <c r="W1272" s="21"/>
      <c r="X1272" s="21"/>
      <c r="Y1272" s="21"/>
      <c r="Z1272" s="3"/>
    </row>
    <row r="1273" spans="1:26" x14ac:dyDescent="0.2">
      <c r="A1273" s="3"/>
      <c r="B1273" s="10"/>
      <c r="C1273" s="20"/>
      <c r="D1273" s="12"/>
      <c r="E1273" s="3"/>
      <c r="F1273" s="3"/>
      <c r="G1273" s="3"/>
      <c r="H1273" s="21"/>
      <c r="I1273" s="21"/>
      <c r="J1273" s="3"/>
      <c r="K1273" s="3"/>
      <c r="L1273" s="3"/>
      <c r="M1273" s="3"/>
      <c r="N1273" s="3"/>
      <c r="O1273" s="3"/>
      <c r="P1273" s="3"/>
      <c r="Q1273" s="21"/>
      <c r="R1273" s="3"/>
      <c r="S1273" s="3"/>
      <c r="T1273" s="21"/>
      <c r="U1273" s="21"/>
      <c r="V1273" s="21"/>
      <c r="W1273" s="21"/>
      <c r="X1273" s="21"/>
      <c r="Y1273" s="21"/>
      <c r="Z1273" s="3"/>
    </row>
    <row r="1274" spans="1:26" x14ac:dyDescent="0.2">
      <c r="A1274" s="3"/>
      <c r="B1274" s="10"/>
      <c r="C1274" s="20"/>
      <c r="D1274" s="12"/>
      <c r="E1274" s="3"/>
      <c r="F1274" s="3"/>
      <c r="G1274" s="3"/>
      <c r="H1274" s="21"/>
      <c r="I1274" s="21"/>
      <c r="J1274" s="3"/>
      <c r="K1274" s="3"/>
      <c r="L1274" s="3"/>
      <c r="M1274" s="3"/>
      <c r="N1274" s="3"/>
      <c r="O1274" s="3"/>
      <c r="P1274" s="3"/>
      <c r="Q1274" s="21"/>
      <c r="R1274" s="3"/>
      <c r="S1274" s="3"/>
      <c r="T1274" s="21"/>
      <c r="U1274" s="21"/>
      <c r="V1274" s="21"/>
      <c r="W1274" s="21"/>
      <c r="X1274" s="21"/>
      <c r="Y1274" s="21"/>
      <c r="Z1274" s="3"/>
    </row>
    <row r="1275" spans="1:26" x14ac:dyDescent="0.2">
      <c r="A1275" s="3"/>
      <c r="B1275" s="10"/>
      <c r="C1275" s="20"/>
      <c r="D1275" s="12"/>
      <c r="E1275" s="3"/>
      <c r="F1275" s="3"/>
      <c r="G1275" s="3"/>
      <c r="H1275" s="21"/>
      <c r="I1275" s="21"/>
      <c r="J1275" s="3"/>
      <c r="K1275" s="3"/>
      <c r="L1275" s="3"/>
      <c r="M1275" s="3"/>
      <c r="N1275" s="3"/>
      <c r="O1275" s="3"/>
      <c r="P1275" s="3"/>
      <c r="Q1275" s="21"/>
      <c r="R1275" s="3"/>
      <c r="S1275" s="3"/>
      <c r="T1275" s="21"/>
      <c r="U1275" s="21"/>
      <c r="V1275" s="21"/>
      <c r="W1275" s="21"/>
      <c r="X1275" s="21"/>
      <c r="Y1275" s="21"/>
      <c r="Z1275" s="3"/>
    </row>
    <row r="1276" spans="1:26" x14ac:dyDescent="0.2">
      <c r="A1276" s="3"/>
      <c r="B1276" s="10"/>
      <c r="C1276" s="20"/>
      <c r="D1276" s="12"/>
      <c r="E1276" s="3"/>
      <c r="F1276" s="3"/>
      <c r="G1276" s="3"/>
      <c r="H1276" s="21"/>
      <c r="I1276" s="21"/>
      <c r="J1276" s="3"/>
      <c r="K1276" s="3"/>
      <c r="L1276" s="3"/>
      <c r="M1276" s="3"/>
      <c r="N1276" s="3"/>
      <c r="O1276" s="3"/>
      <c r="P1276" s="3"/>
      <c r="Q1276" s="21"/>
      <c r="R1276" s="3"/>
      <c r="S1276" s="3"/>
      <c r="T1276" s="21"/>
      <c r="U1276" s="21"/>
      <c r="V1276" s="21"/>
      <c r="W1276" s="21"/>
      <c r="X1276" s="21"/>
      <c r="Y1276" s="21"/>
      <c r="Z1276" s="3"/>
    </row>
    <row r="1277" spans="1:26" x14ac:dyDescent="0.2">
      <c r="A1277" s="3"/>
      <c r="B1277" s="10"/>
      <c r="C1277" s="20"/>
      <c r="D1277" s="12"/>
      <c r="E1277" s="3"/>
      <c r="F1277" s="3"/>
      <c r="G1277" s="3"/>
      <c r="H1277" s="21"/>
      <c r="I1277" s="21"/>
      <c r="J1277" s="3"/>
      <c r="K1277" s="3"/>
      <c r="L1277" s="3"/>
      <c r="M1277" s="3"/>
      <c r="N1277" s="3"/>
      <c r="O1277" s="3"/>
      <c r="P1277" s="3"/>
      <c r="Q1277" s="21"/>
      <c r="R1277" s="3"/>
      <c r="S1277" s="3"/>
      <c r="T1277" s="21"/>
      <c r="U1277" s="21"/>
      <c r="V1277" s="21"/>
      <c r="W1277" s="21"/>
      <c r="X1277" s="21"/>
      <c r="Y1277" s="21"/>
      <c r="Z1277" s="3"/>
    </row>
    <row r="1278" spans="1:26" x14ac:dyDescent="0.2">
      <c r="A1278" s="3"/>
      <c r="B1278" s="10"/>
      <c r="C1278" s="20"/>
      <c r="D1278" s="12"/>
      <c r="E1278" s="3"/>
      <c r="F1278" s="3"/>
      <c r="G1278" s="3"/>
      <c r="H1278" s="21"/>
      <c r="I1278" s="21"/>
      <c r="J1278" s="3"/>
      <c r="K1278" s="3"/>
      <c r="L1278" s="3"/>
      <c r="M1278" s="3"/>
      <c r="N1278" s="3"/>
      <c r="O1278" s="3"/>
      <c r="P1278" s="3"/>
      <c r="Q1278" s="21"/>
      <c r="R1278" s="3"/>
      <c r="S1278" s="3"/>
      <c r="T1278" s="21"/>
      <c r="U1278" s="21"/>
      <c r="V1278" s="21"/>
      <c r="W1278" s="21"/>
      <c r="X1278" s="21"/>
      <c r="Y1278" s="21"/>
      <c r="Z1278" s="3"/>
    </row>
    <row r="1279" spans="1:26" x14ac:dyDescent="0.2">
      <c r="A1279" s="3"/>
      <c r="B1279" s="10"/>
      <c r="C1279" s="20"/>
      <c r="D1279" s="12"/>
      <c r="E1279" s="3"/>
      <c r="F1279" s="3"/>
      <c r="G1279" s="3"/>
      <c r="H1279" s="21"/>
      <c r="I1279" s="21"/>
      <c r="J1279" s="3"/>
      <c r="K1279" s="3"/>
      <c r="L1279" s="3"/>
      <c r="M1279" s="3"/>
      <c r="N1279" s="3"/>
      <c r="O1279" s="3"/>
      <c r="P1279" s="3"/>
      <c r="Q1279" s="21"/>
      <c r="R1279" s="3"/>
      <c r="S1279" s="3"/>
      <c r="T1279" s="21"/>
      <c r="U1279" s="21"/>
      <c r="V1279" s="21"/>
      <c r="W1279" s="21"/>
      <c r="X1279" s="21"/>
      <c r="Y1279" s="21"/>
      <c r="Z1279" s="3"/>
    </row>
    <row r="1280" spans="1:26" x14ac:dyDescent="0.2">
      <c r="A1280" s="3"/>
      <c r="B1280" s="10"/>
      <c r="C1280" s="20"/>
      <c r="D1280" s="12"/>
      <c r="E1280" s="3"/>
      <c r="F1280" s="3"/>
      <c r="G1280" s="3"/>
      <c r="H1280" s="21"/>
      <c r="I1280" s="21"/>
      <c r="J1280" s="3"/>
      <c r="K1280" s="3"/>
      <c r="L1280" s="3"/>
      <c r="M1280" s="3"/>
      <c r="N1280" s="3"/>
      <c r="O1280" s="3"/>
      <c r="P1280" s="3"/>
      <c r="Q1280" s="21"/>
      <c r="R1280" s="3"/>
      <c r="S1280" s="3"/>
      <c r="T1280" s="21"/>
      <c r="U1280" s="21"/>
      <c r="V1280" s="21"/>
      <c r="W1280" s="21"/>
      <c r="X1280" s="21"/>
      <c r="Y1280" s="21"/>
      <c r="Z1280" s="3"/>
    </row>
    <row r="1281" spans="1:26" x14ac:dyDescent="0.2">
      <c r="A1281" s="3"/>
      <c r="B1281" s="10"/>
      <c r="C1281" s="20"/>
      <c r="D1281" s="12"/>
      <c r="E1281" s="3"/>
      <c r="F1281" s="3"/>
      <c r="G1281" s="3"/>
      <c r="H1281" s="21"/>
      <c r="I1281" s="21"/>
      <c r="J1281" s="3"/>
      <c r="K1281" s="3"/>
      <c r="L1281" s="3"/>
      <c r="M1281" s="3"/>
      <c r="N1281" s="3"/>
      <c r="O1281" s="3"/>
      <c r="P1281" s="3"/>
      <c r="Q1281" s="21"/>
      <c r="R1281" s="3"/>
      <c r="S1281" s="3"/>
      <c r="T1281" s="21"/>
      <c r="U1281" s="21"/>
      <c r="V1281" s="21"/>
      <c r="W1281" s="21"/>
      <c r="X1281" s="21"/>
      <c r="Y1281" s="21"/>
      <c r="Z1281" s="3"/>
    </row>
    <row r="1282" spans="1:26" x14ac:dyDescent="0.2">
      <c r="A1282" s="3"/>
      <c r="B1282" s="10"/>
      <c r="C1282" s="20"/>
      <c r="D1282" s="12"/>
      <c r="E1282" s="3"/>
      <c r="F1282" s="3"/>
      <c r="G1282" s="3"/>
      <c r="H1282" s="21"/>
      <c r="I1282" s="21"/>
      <c r="J1282" s="3"/>
      <c r="K1282" s="3"/>
      <c r="L1282" s="3"/>
      <c r="M1282" s="3"/>
      <c r="N1282" s="3"/>
      <c r="O1282" s="3"/>
      <c r="P1282" s="3"/>
      <c r="Q1282" s="21"/>
      <c r="R1282" s="3"/>
      <c r="S1282" s="3"/>
      <c r="T1282" s="21"/>
      <c r="U1282" s="21"/>
      <c r="V1282" s="21"/>
      <c r="W1282" s="21"/>
      <c r="X1282" s="21"/>
      <c r="Y1282" s="21"/>
      <c r="Z1282" s="3"/>
    </row>
    <row r="1283" spans="1:26" x14ac:dyDescent="0.2">
      <c r="A1283" s="3"/>
      <c r="B1283" s="10"/>
      <c r="C1283" s="20"/>
      <c r="D1283" s="12"/>
      <c r="E1283" s="3"/>
      <c r="F1283" s="3"/>
      <c r="G1283" s="3"/>
      <c r="H1283" s="21"/>
      <c r="I1283" s="21"/>
      <c r="J1283" s="3"/>
      <c r="K1283" s="3"/>
      <c r="L1283" s="3"/>
      <c r="M1283" s="3"/>
      <c r="N1283" s="3"/>
      <c r="O1283" s="3"/>
      <c r="P1283" s="3"/>
      <c r="Q1283" s="21"/>
      <c r="R1283" s="3"/>
      <c r="S1283" s="3"/>
      <c r="T1283" s="21"/>
      <c r="U1283" s="21"/>
      <c r="V1283" s="21"/>
      <c r="W1283" s="21"/>
      <c r="X1283" s="21"/>
      <c r="Y1283" s="21"/>
      <c r="Z1283" s="3"/>
    </row>
    <row r="1284" spans="1:26" x14ac:dyDescent="0.2">
      <c r="A1284" s="3"/>
      <c r="B1284" s="10"/>
      <c r="C1284" s="20"/>
      <c r="D1284" s="12"/>
      <c r="E1284" s="3"/>
      <c r="F1284" s="3"/>
      <c r="G1284" s="3"/>
      <c r="H1284" s="21"/>
      <c r="I1284" s="21"/>
      <c r="J1284" s="3"/>
      <c r="K1284" s="3"/>
      <c r="L1284" s="3"/>
      <c r="M1284" s="3"/>
      <c r="N1284" s="3"/>
      <c r="O1284" s="3"/>
      <c r="P1284" s="3"/>
      <c r="Q1284" s="21"/>
      <c r="R1284" s="3"/>
      <c r="S1284" s="3"/>
      <c r="T1284" s="21"/>
      <c r="U1284" s="21"/>
      <c r="V1284" s="21"/>
      <c r="W1284" s="21"/>
      <c r="X1284" s="21"/>
      <c r="Y1284" s="21"/>
      <c r="Z1284" s="3"/>
    </row>
    <row r="1285" spans="1:26" x14ac:dyDescent="0.2">
      <c r="A1285" s="3"/>
      <c r="B1285" s="10"/>
      <c r="C1285" s="20"/>
      <c r="D1285" s="12"/>
      <c r="E1285" s="3"/>
      <c r="F1285" s="3"/>
      <c r="G1285" s="3"/>
      <c r="H1285" s="21"/>
      <c r="I1285" s="21"/>
      <c r="J1285" s="3"/>
      <c r="K1285" s="3"/>
      <c r="L1285" s="3"/>
      <c r="M1285" s="3"/>
      <c r="N1285" s="3"/>
      <c r="O1285" s="3"/>
      <c r="P1285" s="3"/>
      <c r="Q1285" s="21"/>
      <c r="R1285" s="3"/>
      <c r="S1285" s="3"/>
      <c r="T1285" s="21"/>
      <c r="U1285" s="21"/>
      <c r="V1285" s="21"/>
      <c r="W1285" s="21"/>
      <c r="X1285" s="21"/>
      <c r="Y1285" s="21"/>
      <c r="Z1285" s="3"/>
    </row>
    <row r="1286" spans="1:26" x14ac:dyDescent="0.2">
      <c r="A1286" s="3"/>
      <c r="B1286" s="10"/>
      <c r="C1286" s="20"/>
      <c r="D1286" s="12"/>
      <c r="E1286" s="3"/>
      <c r="F1286" s="3"/>
      <c r="G1286" s="3"/>
      <c r="H1286" s="21"/>
      <c r="I1286" s="21"/>
      <c r="J1286" s="3"/>
      <c r="K1286" s="3"/>
      <c r="L1286" s="3"/>
      <c r="M1286" s="3"/>
      <c r="N1286" s="3"/>
      <c r="O1286" s="3"/>
      <c r="P1286" s="3"/>
      <c r="Q1286" s="21"/>
      <c r="R1286" s="3"/>
      <c r="S1286" s="3"/>
      <c r="T1286" s="21"/>
      <c r="U1286" s="21"/>
      <c r="V1286" s="21"/>
      <c r="W1286" s="21"/>
      <c r="X1286" s="21"/>
      <c r="Y1286" s="21"/>
      <c r="Z1286" s="3"/>
    </row>
    <row r="1287" spans="1:26" x14ac:dyDescent="0.2">
      <c r="A1287" s="3"/>
      <c r="B1287" s="10"/>
      <c r="C1287" s="20"/>
      <c r="D1287" s="12"/>
      <c r="E1287" s="3"/>
      <c r="F1287" s="3"/>
      <c r="G1287" s="3"/>
      <c r="H1287" s="21"/>
      <c r="I1287" s="21"/>
      <c r="J1287" s="3"/>
      <c r="K1287" s="3"/>
      <c r="L1287" s="3"/>
      <c r="M1287" s="3"/>
      <c r="N1287" s="3"/>
      <c r="O1287" s="3"/>
      <c r="P1287" s="3"/>
      <c r="Q1287" s="21"/>
      <c r="R1287" s="3"/>
      <c r="S1287" s="3"/>
      <c r="T1287" s="21"/>
      <c r="U1287" s="21"/>
      <c r="V1287" s="21"/>
      <c r="W1287" s="21"/>
      <c r="X1287" s="21"/>
      <c r="Y1287" s="21"/>
      <c r="Z1287" s="3"/>
    </row>
    <row r="1288" spans="1:26" x14ac:dyDescent="0.2">
      <c r="A1288" s="3"/>
      <c r="B1288" s="10"/>
      <c r="C1288" s="20"/>
      <c r="D1288" s="12"/>
      <c r="E1288" s="3"/>
      <c r="F1288" s="3"/>
      <c r="G1288" s="3"/>
      <c r="H1288" s="21"/>
      <c r="I1288" s="21"/>
      <c r="J1288" s="3"/>
      <c r="K1288" s="3"/>
      <c r="L1288" s="3"/>
      <c r="M1288" s="3"/>
      <c r="N1288" s="3"/>
      <c r="O1288" s="3"/>
      <c r="P1288" s="3"/>
      <c r="Q1288" s="21"/>
      <c r="R1288" s="3"/>
      <c r="S1288" s="3"/>
      <c r="T1288" s="21"/>
      <c r="U1288" s="21"/>
      <c r="V1288" s="21"/>
      <c r="W1288" s="21"/>
      <c r="X1288" s="21"/>
      <c r="Y1288" s="21"/>
      <c r="Z1288" s="3"/>
    </row>
    <row r="1289" spans="1:26" x14ac:dyDescent="0.2">
      <c r="A1289" s="3"/>
      <c r="B1289" s="10"/>
      <c r="C1289" s="20"/>
      <c r="D1289" s="12"/>
      <c r="E1289" s="3"/>
      <c r="F1289" s="3"/>
      <c r="G1289" s="3"/>
      <c r="H1289" s="21"/>
      <c r="I1289" s="21"/>
      <c r="J1289" s="3"/>
      <c r="K1289" s="3"/>
      <c r="L1289" s="3"/>
      <c r="M1289" s="3"/>
      <c r="N1289" s="3"/>
      <c r="O1289" s="3"/>
      <c r="P1289" s="3"/>
      <c r="Q1289" s="21"/>
      <c r="R1289" s="3"/>
      <c r="S1289" s="3"/>
      <c r="T1289" s="21"/>
      <c r="U1289" s="21"/>
      <c r="V1289" s="21"/>
      <c r="W1289" s="21"/>
      <c r="X1289" s="21"/>
      <c r="Y1289" s="21"/>
      <c r="Z1289" s="3"/>
    </row>
    <row r="1290" spans="1:26" x14ac:dyDescent="0.2">
      <c r="A1290" s="3"/>
      <c r="B1290" s="10"/>
      <c r="C1290" s="20"/>
      <c r="D1290" s="12"/>
      <c r="E1290" s="3"/>
      <c r="F1290" s="3"/>
      <c r="G1290" s="3"/>
      <c r="H1290" s="21"/>
      <c r="I1290" s="21"/>
      <c r="J1290" s="3"/>
      <c r="K1290" s="3"/>
      <c r="L1290" s="3"/>
      <c r="M1290" s="3"/>
      <c r="N1290" s="3"/>
      <c r="O1290" s="3"/>
      <c r="P1290" s="3"/>
      <c r="Q1290" s="21"/>
      <c r="R1290" s="3"/>
      <c r="S1290" s="3"/>
      <c r="T1290" s="21"/>
      <c r="U1290" s="21"/>
      <c r="V1290" s="21"/>
      <c r="W1290" s="21"/>
      <c r="X1290" s="21"/>
      <c r="Y1290" s="21"/>
      <c r="Z1290" s="3"/>
    </row>
    <row r="1291" spans="1:26" x14ac:dyDescent="0.2">
      <c r="A1291" s="3"/>
      <c r="B1291" s="10"/>
      <c r="C1291" s="20"/>
      <c r="D1291" s="12"/>
      <c r="E1291" s="3"/>
      <c r="F1291" s="3"/>
      <c r="G1291" s="3"/>
      <c r="H1291" s="21"/>
      <c r="I1291" s="21"/>
      <c r="J1291" s="3"/>
      <c r="K1291" s="3"/>
      <c r="L1291" s="3"/>
      <c r="M1291" s="3"/>
      <c r="N1291" s="3"/>
      <c r="O1291" s="3"/>
      <c r="P1291" s="3"/>
      <c r="Q1291" s="21"/>
      <c r="R1291" s="3"/>
      <c r="S1291" s="3"/>
      <c r="T1291" s="21"/>
      <c r="U1291" s="21"/>
      <c r="V1291" s="21"/>
      <c r="W1291" s="21"/>
      <c r="X1291" s="21"/>
      <c r="Y1291" s="21"/>
      <c r="Z1291" s="3"/>
    </row>
    <row r="1292" spans="1:26" x14ac:dyDescent="0.2">
      <c r="A1292" s="3"/>
      <c r="B1292" s="10"/>
      <c r="C1292" s="20"/>
      <c r="D1292" s="12"/>
      <c r="E1292" s="3"/>
      <c r="F1292" s="3"/>
      <c r="G1292" s="3"/>
      <c r="H1292" s="21"/>
      <c r="I1292" s="21"/>
      <c r="J1292" s="3"/>
      <c r="K1292" s="3"/>
      <c r="L1292" s="3"/>
      <c r="M1292" s="3"/>
      <c r="N1292" s="3"/>
      <c r="O1292" s="3"/>
      <c r="P1292" s="3"/>
      <c r="Q1292" s="21"/>
      <c r="R1292" s="3"/>
      <c r="S1292" s="3"/>
      <c r="T1292" s="21"/>
      <c r="U1292" s="21"/>
      <c r="V1292" s="21"/>
      <c r="W1292" s="21"/>
      <c r="X1292" s="21"/>
      <c r="Y1292" s="21"/>
      <c r="Z1292" s="3"/>
    </row>
    <row r="1293" spans="1:26" x14ac:dyDescent="0.2">
      <c r="A1293" s="3"/>
      <c r="B1293" s="10"/>
      <c r="C1293" s="20"/>
      <c r="D1293" s="12"/>
      <c r="E1293" s="3"/>
      <c r="F1293" s="3"/>
      <c r="G1293" s="3"/>
      <c r="H1293" s="21"/>
      <c r="I1293" s="21"/>
      <c r="J1293" s="3"/>
      <c r="K1293" s="3"/>
      <c r="L1293" s="3"/>
      <c r="M1293" s="3"/>
      <c r="N1293" s="3"/>
      <c r="O1293" s="3"/>
      <c r="P1293" s="3"/>
      <c r="Q1293" s="21"/>
      <c r="R1293" s="3"/>
      <c r="S1293" s="3"/>
      <c r="T1293" s="21"/>
      <c r="U1293" s="21"/>
      <c r="V1293" s="21"/>
      <c r="W1293" s="21"/>
      <c r="X1293" s="21"/>
      <c r="Y1293" s="21"/>
      <c r="Z1293" s="3"/>
    </row>
    <row r="1294" spans="1:26" x14ac:dyDescent="0.2">
      <c r="A1294" s="3"/>
      <c r="B1294" s="10"/>
      <c r="C1294" s="20"/>
      <c r="D1294" s="12"/>
      <c r="E1294" s="3"/>
      <c r="F1294" s="3"/>
      <c r="G1294" s="3"/>
      <c r="H1294" s="21"/>
      <c r="I1294" s="21"/>
      <c r="J1294" s="3"/>
      <c r="K1294" s="3"/>
      <c r="L1294" s="3"/>
      <c r="M1294" s="3"/>
      <c r="N1294" s="3"/>
      <c r="O1294" s="3"/>
      <c r="P1294" s="3"/>
      <c r="Q1294" s="21"/>
      <c r="R1294" s="3"/>
      <c r="S1294" s="3"/>
      <c r="T1294" s="21"/>
      <c r="U1294" s="21"/>
      <c r="V1294" s="21"/>
      <c r="W1294" s="21"/>
      <c r="X1294" s="21"/>
      <c r="Y1294" s="21"/>
      <c r="Z1294" s="3"/>
    </row>
    <row r="1295" spans="1:26" x14ac:dyDescent="0.2">
      <c r="A1295" s="3"/>
      <c r="B1295" s="10"/>
      <c r="C1295" s="20"/>
      <c r="D1295" s="12"/>
      <c r="E1295" s="3"/>
      <c r="F1295" s="3"/>
      <c r="G1295" s="3"/>
      <c r="H1295" s="21"/>
      <c r="I1295" s="21"/>
      <c r="J1295" s="3"/>
      <c r="K1295" s="3"/>
      <c r="L1295" s="3"/>
      <c r="M1295" s="3"/>
      <c r="N1295" s="3"/>
      <c r="O1295" s="3"/>
      <c r="P1295" s="3"/>
      <c r="Q1295" s="21"/>
      <c r="R1295" s="3"/>
      <c r="S1295" s="3"/>
      <c r="T1295" s="21"/>
      <c r="U1295" s="21"/>
      <c r="V1295" s="21"/>
      <c r="W1295" s="21"/>
      <c r="X1295" s="21"/>
      <c r="Y1295" s="21"/>
      <c r="Z1295" s="3"/>
    </row>
    <row r="1296" spans="1:26" x14ac:dyDescent="0.2">
      <c r="A1296" s="3"/>
      <c r="B1296" s="10"/>
      <c r="C1296" s="20"/>
      <c r="D1296" s="12"/>
      <c r="E1296" s="3"/>
      <c r="F1296" s="3"/>
      <c r="G1296" s="3"/>
      <c r="H1296" s="21"/>
      <c r="I1296" s="21"/>
      <c r="J1296" s="3"/>
      <c r="K1296" s="3"/>
      <c r="L1296" s="3"/>
      <c r="M1296" s="3"/>
      <c r="N1296" s="3"/>
      <c r="O1296" s="3"/>
      <c r="P1296" s="3"/>
      <c r="Q1296" s="21"/>
      <c r="R1296" s="3"/>
      <c r="S1296" s="3"/>
      <c r="T1296" s="21"/>
      <c r="U1296" s="21"/>
      <c r="V1296" s="21"/>
      <c r="W1296" s="21"/>
      <c r="X1296" s="21"/>
      <c r="Y1296" s="21"/>
      <c r="Z1296" s="3"/>
    </row>
    <row r="1297" spans="1:26" x14ac:dyDescent="0.2">
      <c r="A1297" s="3"/>
      <c r="B1297" s="10"/>
      <c r="C1297" s="20"/>
      <c r="D1297" s="12"/>
      <c r="E1297" s="3"/>
      <c r="F1297" s="3"/>
      <c r="G1297" s="3"/>
      <c r="H1297" s="21"/>
      <c r="I1297" s="21"/>
      <c r="J1297" s="3"/>
      <c r="K1297" s="3"/>
      <c r="L1297" s="3"/>
      <c r="M1297" s="3"/>
      <c r="N1297" s="3"/>
      <c r="O1297" s="3"/>
      <c r="P1297" s="3"/>
      <c r="Q1297" s="21"/>
      <c r="R1297" s="3"/>
      <c r="S1297" s="3"/>
      <c r="T1297" s="21"/>
      <c r="U1297" s="21"/>
      <c r="V1297" s="21"/>
      <c r="W1297" s="21"/>
      <c r="X1297" s="21"/>
      <c r="Y1297" s="21"/>
      <c r="Z1297" s="3"/>
    </row>
    <row r="1298" spans="1:26" x14ac:dyDescent="0.2">
      <c r="A1298" s="3"/>
      <c r="B1298" s="10"/>
      <c r="C1298" s="20"/>
      <c r="D1298" s="12"/>
      <c r="E1298" s="3"/>
      <c r="F1298" s="3"/>
      <c r="G1298" s="3"/>
      <c r="H1298" s="21"/>
      <c r="I1298" s="21"/>
      <c r="J1298" s="3"/>
      <c r="K1298" s="3"/>
      <c r="L1298" s="3"/>
      <c r="M1298" s="3"/>
      <c r="N1298" s="3"/>
      <c r="O1298" s="3"/>
      <c r="P1298" s="3"/>
      <c r="Q1298" s="21"/>
      <c r="R1298" s="3"/>
      <c r="S1298" s="3"/>
      <c r="T1298" s="21"/>
      <c r="U1298" s="21"/>
      <c r="V1298" s="21"/>
      <c r="W1298" s="21"/>
      <c r="X1298" s="21"/>
      <c r="Y1298" s="21"/>
      <c r="Z1298" s="3"/>
    </row>
    <row r="1299" spans="1:26" x14ac:dyDescent="0.2">
      <c r="A1299" s="3"/>
      <c r="B1299" s="10"/>
      <c r="C1299" s="20"/>
      <c r="D1299" s="12"/>
      <c r="E1299" s="3"/>
      <c r="F1299" s="3"/>
      <c r="G1299" s="3"/>
      <c r="H1299" s="21"/>
      <c r="I1299" s="21"/>
      <c r="J1299" s="3"/>
      <c r="K1299" s="3"/>
      <c r="L1299" s="3"/>
      <c r="M1299" s="3"/>
      <c r="N1299" s="3"/>
      <c r="O1299" s="3"/>
      <c r="P1299" s="3"/>
      <c r="Q1299" s="21"/>
      <c r="R1299" s="3"/>
      <c r="S1299" s="3"/>
      <c r="T1299" s="21"/>
      <c r="U1299" s="21"/>
      <c r="V1299" s="21"/>
      <c r="W1299" s="21"/>
      <c r="X1299" s="21"/>
      <c r="Y1299" s="21"/>
      <c r="Z1299" s="3"/>
    </row>
    <row r="1300" spans="1:26" x14ac:dyDescent="0.2">
      <c r="A1300" s="3"/>
      <c r="B1300" s="10"/>
      <c r="C1300" s="20"/>
      <c r="D1300" s="12"/>
      <c r="E1300" s="3"/>
      <c r="F1300" s="3"/>
      <c r="G1300" s="3"/>
      <c r="H1300" s="21"/>
      <c r="I1300" s="21"/>
      <c r="J1300" s="3"/>
      <c r="K1300" s="3"/>
      <c r="L1300" s="3"/>
      <c r="M1300" s="3"/>
      <c r="N1300" s="3"/>
      <c r="O1300" s="3"/>
      <c r="P1300" s="3"/>
      <c r="Q1300" s="21"/>
      <c r="R1300" s="3"/>
      <c r="S1300" s="3"/>
      <c r="T1300" s="21"/>
      <c r="U1300" s="21"/>
      <c r="V1300" s="21"/>
      <c r="W1300" s="21"/>
      <c r="X1300" s="21"/>
      <c r="Y1300" s="21"/>
      <c r="Z1300" s="3"/>
    </row>
    <row r="1301" spans="1:26" x14ac:dyDescent="0.2">
      <c r="A1301" s="3"/>
      <c r="B1301" s="10"/>
      <c r="C1301" s="20"/>
      <c r="D1301" s="12"/>
      <c r="E1301" s="3"/>
      <c r="F1301" s="3"/>
      <c r="G1301" s="3"/>
      <c r="H1301" s="21"/>
      <c r="I1301" s="21"/>
      <c r="J1301" s="3"/>
      <c r="K1301" s="3"/>
      <c r="L1301" s="3"/>
      <c r="M1301" s="3"/>
      <c r="N1301" s="3"/>
      <c r="O1301" s="3"/>
      <c r="P1301" s="3"/>
      <c r="Q1301" s="21"/>
      <c r="R1301" s="3"/>
      <c r="S1301" s="3"/>
      <c r="T1301" s="21"/>
      <c r="U1301" s="21"/>
      <c r="V1301" s="21"/>
      <c r="W1301" s="21"/>
      <c r="X1301" s="21"/>
      <c r="Y1301" s="21"/>
      <c r="Z1301" s="3"/>
    </row>
    <row r="1302" spans="1:26" x14ac:dyDescent="0.2">
      <c r="A1302" s="3"/>
      <c r="B1302" s="10"/>
      <c r="C1302" s="20"/>
      <c r="D1302" s="12"/>
      <c r="E1302" s="3"/>
      <c r="F1302" s="3"/>
      <c r="G1302" s="3"/>
      <c r="H1302" s="21"/>
      <c r="I1302" s="21"/>
      <c r="J1302" s="3"/>
      <c r="K1302" s="3"/>
      <c r="L1302" s="3"/>
      <c r="M1302" s="3"/>
      <c r="N1302" s="3"/>
      <c r="O1302" s="3"/>
      <c r="P1302" s="3"/>
      <c r="Q1302" s="21"/>
      <c r="R1302" s="3"/>
      <c r="S1302" s="3"/>
      <c r="T1302" s="21"/>
      <c r="U1302" s="21"/>
      <c r="V1302" s="21"/>
      <c r="W1302" s="21"/>
      <c r="X1302" s="21"/>
      <c r="Y1302" s="21"/>
      <c r="Z1302" s="3"/>
    </row>
    <row r="1303" spans="1:26" x14ac:dyDescent="0.2">
      <c r="A1303" s="3"/>
      <c r="B1303" s="10"/>
      <c r="C1303" s="20"/>
      <c r="D1303" s="12"/>
      <c r="E1303" s="3"/>
      <c r="F1303" s="3"/>
      <c r="G1303" s="3"/>
      <c r="H1303" s="21"/>
      <c r="I1303" s="21"/>
      <c r="J1303" s="3"/>
      <c r="K1303" s="3"/>
      <c r="L1303" s="3"/>
      <c r="M1303" s="3"/>
      <c r="N1303" s="3"/>
      <c r="O1303" s="3"/>
      <c r="P1303" s="3"/>
      <c r="Q1303" s="21"/>
      <c r="R1303" s="3"/>
      <c r="S1303" s="3"/>
      <c r="T1303" s="21"/>
      <c r="U1303" s="21"/>
      <c r="V1303" s="21"/>
      <c r="W1303" s="21"/>
      <c r="X1303" s="21"/>
      <c r="Y1303" s="21"/>
      <c r="Z1303" s="3"/>
    </row>
    <row r="1304" spans="1:26" x14ac:dyDescent="0.2">
      <c r="A1304" s="3"/>
      <c r="B1304" s="10"/>
      <c r="C1304" s="20"/>
      <c r="D1304" s="12"/>
      <c r="E1304" s="3"/>
      <c r="F1304" s="3"/>
      <c r="G1304" s="3"/>
      <c r="H1304" s="21"/>
      <c r="I1304" s="21"/>
      <c r="J1304" s="3"/>
      <c r="K1304" s="3"/>
      <c r="L1304" s="3"/>
      <c r="M1304" s="3"/>
      <c r="N1304" s="3"/>
      <c r="O1304" s="3"/>
      <c r="P1304" s="3"/>
      <c r="Q1304" s="21"/>
      <c r="R1304" s="3"/>
      <c r="S1304" s="3"/>
      <c r="T1304" s="21"/>
      <c r="U1304" s="21"/>
      <c r="V1304" s="21"/>
      <c r="W1304" s="21"/>
      <c r="X1304" s="21"/>
      <c r="Y1304" s="21"/>
      <c r="Z1304" s="3"/>
    </row>
    <row r="1305" spans="1:26" x14ac:dyDescent="0.2">
      <c r="A1305" s="3"/>
      <c r="B1305" s="10"/>
      <c r="C1305" s="20"/>
      <c r="D1305" s="12"/>
      <c r="E1305" s="3"/>
      <c r="F1305" s="3"/>
      <c r="G1305" s="3"/>
      <c r="H1305" s="21"/>
      <c r="I1305" s="21"/>
      <c r="J1305" s="3"/>
      <c r="K1305" s="3"/>
      <c r="L1305" s="3"/>
      <c r="M1305" s="3"/>
      <c r="N1305" s="3"/>
      <c r="O1305" s="3"/>
      <c r="P1305" s="3"/>
      <c r="Q1305" s="21"/>
      <c r="R1305" s="3"/>
      <c r="S1305" s="3"/>
      <c r="T1305" s="21"/>
      <c r="U1305" s="21"/>
      <c r="V1305" s="21"/>
      <c r="W1305" s="21"/>
      <c r="X1305" s="21"/>
      <c r="Y1305" s="21"/>
      <c r="Z1305" s="3"/>
    </row>
    <row r="1306" spans="1:26" x14ac:dyDescent="0.2">
      <c r="A1306" s="3"/>
      <c r="B1306" s="10"/>
      <c r="C1306" s="20"/>
      <c r="D1306" s="12"/>
      <c r="E1306" s="3"/>
      <c r="F1306" s="3"/>
      <c r="G1306" s="3"/>
      <c r="H1306" s="21"/>
      <c r="I1306" s="21"/>
      <c r="J1306" s="3"/>
      <c r="K1306" s="3"/>
      <c r="L1306" s="3"/>
      <c r="M1306" s="3"/>
      <c r="N1306" s="3"/>
      <c r="O1306" s="3"/>
      <c r="P1306" s="3"/>
      <c r="Q1306" s="21"/>
      <c r="R1306" s="3"/>
      <c r="S1306" s="3"/>
      <c r="T1306" s="21"/>
      <c r="U1306" s="21"/>
      <c r="V1306" s="21"/>
      <c r="W1306" s="21"/>
      <c r="X1306" s="21"/>
      <c r="Y1306" s="21"/>
      <c r="Z1306" s="3"/>
    </row>
    <row r="1307" spans="1:26" x14ac:dyDescent="0.2">
      <c r="A1307" s="3"/>
      <c r="B1307" s="10"/>
      <c r="C1307" s="20"/>
      <c r="D1307" s="12"/>
      <c r="E1307" s="3"/>
      <c r="F1307" s="3"/>
      <c r="G1307" s="3"/>
      <c r="H1307" s="21"/>
      <c r="I1307" s="21"/>
      <c r="J1307" s="3"/>
      <c r="K1307" s="3"/>
      <c r="L1307" s="3"/>
      <c r="M1307" s="3"/>
      <c r="N1307" s="3"/>
      <c r="O1307" s="3"/>
      <c r="P1307" s="3"/>
      <c r="Q1307" s="21"/>
      <c r="R1307" s="3"/>
      <c r="S1307" s="3"/>
      <c r="T1307" s="21"/>
      <c r="U1307" s="21"/>
      <c r="V1307" s="21"/>
      <c r="W1307" s="21"/>
      <c r="X1307" s="21"/>
      <c r="Y1307" s="21"/>
      <c r="Z1307" s="3"/>
    </row>
    <row r="1308" spans="1:26" x14ac:dyDescent="0.2">
      <c r="A1308" s="3"/>
      <c r="B1308" s="10"/>
      <c r="C1308" s="20"/>
      <c r="D1308" s="12"/>
      <c r="E1308" s="3"/>
      <c r="F1308" s="3"/>
      <c r="G1308" s="3"/>
      <c r="H1308" s="21"/>
      <c r="I1308" s="21"/>
      <c r="J1308" s="3"/>
      <c r="K1308" s="3"/>
      <c r="L1308" s="3"/>
      <c r="M1308" s="3"/>
      <c r="N1308" s="3"/>
      <c r="O1308" s="3"/>
      <c r="P1308" s="3"/>
      <c r="Q1308" s="21"/>
      <c r="R1308" s="3"/>
      <c r="S1308" s="3"/>
      <c r="T1308" s="21"/>
      <c r="U1308" s="21"/>
      <c r="V1308" s="21"/>
      <c r="W1308" s="21"/>
      <c r="X1308" s="21"/>
      <c r="Y1308" s="21"/>
      <c r="Z1308" s="3"/>
    </row>
    <row r="1309" spans="1:26" x14ac:dyDescent="0.2">
      <c r="A1309" s="3"/>
      <c r="B1309" s="10"/>
      <c r="C1309" s="20"/>
      <c r="D1309" s="12"/>
      <c r="E1309" s="3"/>
      <c r="F1309" s="3"/>
      <c r="G1309" s="3"/>
      <c r="H1309" s="21"/>
      <c r="I1309" s="21"/>
      <c r="J1309" s="3"/>
      <c r="K1309" s="3"/>
      <c r="L1309" s="3"/>
      <c r="M1309" s="3"/>
      <c r="N1309" s="3"/>
      <c r="O1309" s="3"/>
      <c r="P1309" s="3"/>
      <c r="Q1309" s="21"/>
      <c r="R1309" s="3"/>
      <c r="S1309" s="3"/>
      <c r="T1309" s="21"/>
      <c r="U1309" s="21"/>
      <c r="V1309" s="21"/>
      <c r="W1309" s="21"/>
      <c r="X1309" s="21"/>
      <c r="Y1309" s="21"/>
      <c r="Z1309" s="3"/>
    </row>
    <row r="1310" spans="1:26" x14ac:dyDescent="0.2">
      <c r="A1310" s="3"/>
      <c r="B1310" s="10"/>
      <c r="C1310" s="20"/>
      <c r="D1310" s="12"/>
      <c r="E1310" s="3"/>
      <c r="F1310" s="3"/>
      <c r="G1310" s="3"/>
      <c r="H1310" s="21"/>
      <c r="I1310" s="21"/>
      <c r="J1310" s="3"/>
      <c r="K1310" s="3"/>
      <c r="L1310" s="3"/>
      <c r="M1310" s="3"/>
      <c r="N1310" s="3"/>
      <c r="O1310" s="3"/>
      <c r="P1310" s="3"/>
      <c r="Q1310" s="21"/>
      <c r="R1310" s="3"/>
      <c r="S1310" s="3"/>
      <c r="T1310" s="21"/>
      <c r="U1310" s="21"/>
      <c r="V1310" s="21"/>
      <c r="W1310" s="21"/>
      <c r="X1310" s="21"/>
      <c r="Y1310" s="21"/>
      <c r="Z1310" s="3"/>
    </row>
    <row r="1311" spans="1:26" x14ac:dyDescent="0.2">
      <c r="A1311" s="3"/>
      <c r="B1311" s="10"/>
      <c r="C1311" s="20"/>
      <c r="D1311" s="12"/>
      <c r="E1311" s="3"/>
      <c r="F1311" s="3"/>
      <c r="G1311" s="3"/>
      <c r="H1311" s="21"/>
      <c r="I1311" s="21"/>
      <c r="J1311" s="3"/>
      <c r="K1311" s="3"/>
      <c r="L1311" s="3"/>
      <c r="M1311" s="3"/>
      <c r="N1311" s="3"/>
      <c r="O1311" s="3"/>
      <c r="P1311" s="3"/>
      <c r="Q1311" s="21"/>
      <c r="R1311" s="3"/>
      <c r="S1311" s="3"/>
      <c r="T1311" s="21"/>
      <c r="U1311" s="21"/>
      <c r="V1311" s="21"/>
      <c r="W1311" s="21"/>
      <c r="X1311" s="21"/>
      <c r="Y1311" s="21"/>
      <c r="Z1311" s="3"/>
    </row>
    <row r="1312" spans="1:26" x14ac:dyDescent="0.2">
      <c r="A1312" s="3"/>
      <c r="B1312" s="10"/>
      <c r="C1312" s="20"/>
      <c r="D1312" s="12"/>
      <c r="E1312" s="3"/>
      <c r="F1312" s="3"/>
      <c r="G1312" s="3"/>
      <c r="H1312" s="21"/>
      <c r="I1312" s="21"/>
      <c r="J1312" s="3"/>
      <c r="K1312" s="3"/>
      <c r="L1312" s="3"/>
      <c r="M1312" s="3"/>
      <c r="N1312" s="3"/>
      <c r="O1312" s="3"/>
      <c r="P1312" s="3"/>
      <c r="Q1312" s="21"/>
      <c r="R1312" s="3"/>
      <c r="S1312" s="3"/>
      <c r="T1312" s="21"/>
      <c r="U1312" s="21"/>
      <c r="V1312" s="21"/>
      <c r="W1312" s="21"/>
      <c r="X1312" s="21"/>
      <c r="Y1312" s="21"/>
      <c r="Z1312" s="3"/>
    </row>
    <row r="1313" spans="1:26" x14ac:dyDescent="0.2">
      <c r="A1313" s="3"/>
      <c r="B1313" s="10"/>
      <c r="C1313" s="20"/>
      <c r="D1313" s="12"/>
      <c r="E1313" s="3"/>
      <c r="F1313" s="3"/>
      <c r="G1313" s="3"/>
      <c r="H1313" s="21"/>
      <c r="I1313" s="21"/>
      <c r="J1313" s="3"/>
      <c r="K1313" s="3"/>
      <c r="L1313" s="3"/>
      <c r="M1313" s="3"/>
      <c r="N1313" s="3"/>
      <c r="O1313" s="3"/>
      <c r="P1313" s="3"/>
      <c r="Q1313" s="21"/>
      <c r="R1313" s="3"/>
      <c r="S1313" s="3"/>
      <c r="T1313" s="21"/>
      <c r="U1313" s="21"/>
      <c r="V1313" s="21"/>
      <c r="W1313" s="21"/>
      <c r="X1313" s="21"/>
      <c r="Y1313" s="21"/>
      <c r="Z1313" s="3"/>
    </row>
    <row r="1314" spans="1:26" x14ac:dyDescent="0.2">
      <c r="A1314" s="3"/>
      <c r="B1314" s="10"/>
      <c r="C1314" s="20"/>
      <c r="D1314" s="12"/>
      <c r="E1314" s="3"/>
      <c r="F1314" s="3"/>
      <c r="G1314" s="3"/>
      <c r="H1314" s="21"/>
      <c r="I1314" s="21"/>
      <c r="J1314" s="3"/>
      <c r="K1314" s="3"/>
      <c r="L1314" s="3"/>
      <c r="M1314" s="3"/>
      <c r="N1314" s="3"/>
      <c r="O1314" s="3"/>
      <c r="P1314" s="3"/>
      <c r="Q1314" s="21"/>
      <c r="R1314" s="3"/>
      <c r="S1314" s="3"/>
      <c r="T1314" s="21"/>
      <c r="U1314" s="21"/>
      <c r="V1314" s="21"/>
      <c r="W1314" s="21"/>
      <c r="X1314" s="21"/>
      <c r="Y1314" s="21"/>
      <c r="Z1314" s="3"/>
    </row>
    <row r="1315" spans="1:26" x14ac:dyDescent="0.2">
      <c r="A1315" s="3"/>
      <c r="B1315" s="10"/>
      <c r="C1315" s="20"/>
      <c r="D1315" s="12"/>
      <c r="E1315" s="3"/>
      <c r="F1315" s="3"/>
      <c r="G1315" s="3"/>
      <c r="H1315" s="21"/>
      <c r="I1315" s="21"/>
      <c r="J1315" s="3"/>
      <c r="K1315" s="3"/>
      <c r="L1315" s="3"/>
      <c r="M1315" s="3"/>
      <c r="N1315" s="3"/>
      <c r="O1315" s="3"/>
      <c r="P1315" s="3"/>
      <c r="Q1315" s="21"/>
      <c r="R1315" s="3"/>
      <c r="S1315" s="3"/>
      <c r="T1315" s="21"/>
      <c r="U1315" s="21"/>
      <c r="V1315" s="21"/>
      <c r="W1315" s="21"/>
      <c r="X1315" s="21"/>
      <c r="Y1315" s="21"/>
      <c r="Z1315" s="3"/>
    </row>
    <row r="1316" spans="1:26" x14ac:dyDescent="0.2">
      <c r="A1316" s="3"/>
      <c r="B1316" s="10"/>
      <c r="C1316" s="20"/>
      <c r="D1316" s="12"/>
      <c r="E1316" s="3"/>
      <c r="F1316" s="3"/>
      <c r="G1316" s="3"/>
      <c r="H1316" s="21"/>
      <c r="I1316" s="21"/>
      <c r="J1316" s="3"/>
      <c r="K1316" s="3"/>
      <c r="L1316" s="3"/>
      <c r="M1316" s="3"/>
      <c r="N1316" s="3"/>
      <c r="O1316" s="3"/>
      <c r="P1316" s="3"/>
      <c r="Q1316" s="21"/>
      <c r="R1316" s="3"/>
      <c r="S1316" s="3"/>
      <c r="T1316" s="21"/>
      <c r="U1316" s="21"/>
      <c r="V1316" s="21"/>
      <c r="W1316" s="21"/>
      <c r="X1316" s="21"/>
      <c r="Y1316" s="21"/>
      <c r="Z1316" s="3"/>
    </row>
    <row r="1317" spans="1:26" x14ac:dyDescent="0.2">
      <c r="A1317" s="3"/>
      <c r="B1317" s="10"/>
      <c r="C1317" s="20"/>
      <c r="D1317" s="12"/>
      <c r="E1317" s="3"/>
      <c r="F1317" s="3"/>
      <c r="G1317" s="3"/>
      <c r="H1317" s="21"/>
      <c r="I1317" s="21"/>
      <c r="J1317" s="3"/>
      <c r="K1317" s="3"/>
      <c r="L1317" s="3"/>
      <c r="M1317" s="3"/>
      <c r="N1317" s="3"/>
      <c r="O1317" s="3"/>
      <c r="P1317" s="3"/>
      <c r="Q1317" s="21"/>
      <c r="R1317" s="3"/>
      <c r="S1317" s="3"/>
      <c r="T1317" s="21"/>
      <c r="U1317" s="21"/>
      <c r="V1317" s="21"/>
      <c r="W1317" s="21"/>
      <c r="X1317" s="21"/>
      <c r="Y1317" s="21"/>
      <c r="Z1317" s="3"/>
    </row>
    <row r="1318" spans="1:26" x14ac:dyDescent="0.2">
      <c r="A1318" s="3"/>
      <c r="B1318" s="10"/>
      <c r="C1318" s="20"/>
      <c r="D1318" s="12"/>
      <c r="E1318" s="3"/>
      <c r="F1318" s="3"/>
      <c r="G1318" s="3"/>
      <c r="H1318" s="21"/>
      <c r="I1318" s="21"/>
      <c r="J1318" s="3"/>
      <c r="K1318" s="3"/>
      <c r="L1318" s="3"/>
      <c r="M1318" s="3"/>
      <c r="N1318" s="3"/>
      <c r="O1318" s="3"/>
      <c r="P1318" s="3"/>
      <c r="Q1318" s="21"/>
      <c r="R1318" s="3"/>
      <c r="S1318" s="3"/>
      <c r="T1318" s="21"/>
      <c r="U1318" s="21"/>
      <c r="V1318" s="21"/>
      <c r="W1318" s="21"/>
      <c r="X1318" s="21"/>
      <c r="Y1318" s="21"/>
      <c r="Z1318" s="3"/>
    </row>
    <row r="1319" spans="1:26" x14ac:dyDescent="0.2">
      <c r="A1319" s="3"/>
      <c r="B1319" s="10"/>
      <c r="C1319" s="20"/>
      <c r="D1319" s="12"/>
      <c r="E1319" s="3"/>
      <c r="F1319" s="3"/>
      <c r="G1319" s="3"/>
      <c r="H1319" s="21"/>
      <c r="I1319" s="21"/>
      <c r="J1319" s="3"/>
      <c r="K1319" s="3"/>
      <c r="L1319" s="3"/>
      <c r="M1319" s="3"/>
      <c r="N1319" s="3"/>
      <c r="O1319" s="3"/>
      <c r="P1319" s="3"/>
      <c r="Q1319" s="21"/>
      <c r="R1319" s="3"/>
      <c r="S1319" s="3"/>
      <c r="T1319" s="21"/>
      <c r="U1319" s="21"/>
      <c r="V1319" s="21"/>
      <c r="W1319" s="21"/>
      <c r="X1319" s="21"/>
      <c r="Y1319" s="21"/>
      <c r="Z1319" s="3"/>
    </row>
    <row r="1320" spans="1:26" x14ac:dyDescent="0.2">
      <c r="A1320" s="3"/>
      <c r="B1320" s="10"/>
      <c r="C1320" s="20"/>
      <c r="D1320" s="12"/>
      <c r="E1320" s="3"/>
      <c r="F1320" s="3"/>
      <c r="G1320" s="3"/>
      <c r="H1320" s="21"/>
      <c r="I1320" s="21"/>
      <c r="J1320" s="3"/>
      <c r="K1320" s="3"/>
      <c r="L1320" s="3"/>
      <c r="M1320" s="3"/>
      <c r="N1320" s="3"/>
      <c r="O1320" s="3"/>
      <c r="P1320" s="3"/>
      <c r="Q1320" s="21"/>
      <c r="R1320" s="3"/>
      <c r="S1320" s="3"/>
      <c r="T1320" s="21"/>
      <c r="U1320" s="21"/>
      <c r="V1320" s="21"/>
      <c r="W1320" s="21"/>
      <c r="X1320" s="21"/>
      <c r="Y1320" s="21"/>
      <c r="Z1320" s="3"/>
    </row>
    <row r="1321" spans="1:26" x14ac:dyDescent="0.2">
      <c r="A1321" s="3"/>
      <c r="B1321" s="10"/>
      <c r="C1321" s="20"/>
      <c r="D1321" s="12"/>
      <c r="E1321" s="3"/>
      <c r="F1321" s="3"/>
      <c r="G1321" s="3"/>
      <c r="H1321" s="21"/>
      <c r="I1321" s="21"/>
      <c r="J1321" s="3"/>
      <c r="K1321" s="3"/>
      <c r="L1321" s="3"/>
      <c r="M1321" s="3"/>
      <c r="N1321" s="3"/>
      <c r="O1321" s="3"/>
      <c r="P1321" s="3"/>
      <c r="Q1321" s="21"/>
      <c r="R1321" s="3"/>
      <c r="S1321" s="3"/>
      <c r="T1321" s="21"/>
      <c r="U1321" s="21"/>
      <c r="V1321" s="21"/>
      <c r="W1321" s="21"/>
      <c r="X1321" s="21"/>
      <c r="Y1321" s="21"/>
      <c r="Z1321" s="3"/>
    </row>
    <row r="1322" spans="1:26" x14ac:dyDescent="0.2">
      <c r="A1322" s="3"/>
      <c r="B1322" s="10"/>
      <c r="C1322" s="20"/>
      <c r="D1322" s="12"/>
      <c r="E1322" s="3"/>
      <c r="F1322" s="3"/>
      <c r="G1322" s="3"/>
      <c r="H1322" s="21"/>
      <c r="I1322" s="21"/>
      <c r="J1322" s="3"/>
      <c r="K1322" s="3"/>
      <c r="L1322" s="3"/>
      <c r="M1322" s="3"/>
      <c r="N1322" s="3"/>
      <c r="O1322" s="3"/>
      <c r="P1322" s="3"/>
      <c r="Q1322" s="21"/>
      <c r="R1322" s="3"/>
      <c r="S1322" s="3"/>
      <c r="T1322" s="21"/>
      <c r="U1322" s="21"/>
      <c r="V1322" s="21"/>
      <c r="W1322" s="21"/>
      <c r="X1322" s="21"/>
      <c r="Y1322" s="21"/>
      <c r="Z1322" s="3"/>
    </row>
    <row r="1323" spans="1:26" x14ac:dyDescent="0.2">
      <c r="A1323" s="3"/>
      <c r="B1323" s="10"/>
      <c r="C1323" s="20"/>
      <c r="D1323" s="12"/>
      <c r="E1323" s="3"/>
      <c r="F1323" s="3"/>
      <c r="G1323" s="3"/>
      <c r="H1323" s="21"/>
      <c r="I1323" s="21"/>
      <c r="J1323" s="3"/>
      <c r="K1323" s="3"/>
      <c r="L1323" s="3"/>
      <c r="M1323" s="3"/>
      <c r="N1323" s="3"/>
      <c r="O1323" s="3"/>
      <c r="P1323" s="3"/>
      <c r="Q1323" s="21"/>
      <c r="R1323" s="3"/>
      <c r="S1323" s="3"/>
      <c r="T1323" s="21"/>
      <c r="U1323" s="21"/>
      <c r="V1323" s="21"/>
      <c r="W1323" s="21"/>
      <c r="X1323" s="21"/>
      <c r="Y1323" s="21"/>
      <c r="Z1323" s="3"/>
    </row>
    <row r="1324" spans="1:26" x14ac:dyDescent="0.2">
      <c r="A1324" s="3"/>
      <c r="B1324" s="10"/>
      <c r="C1324" s="20"/>
      <c r="D1324" s="12"/>
      <c r="E1324" s="3"/>
      <c r="F1324" s="3"/>
      <c r="G1324" s="3"/>
      <c r="H1324" s="21"/>
      <c r="I1324" s="21"/>
      <c r="J1324" s="3"/>
      <c r="K1324" s="3"/>
      <c r="L1324" s="3"/>
      <c r="M1324" s="3"/>
      <c r="N1324" s="3"/>
      <c r="O1324" s="3"/>
      <c r="P1324" s="3"/>
      <c r="Q1324" s="21"/>
      <c r="R1324" s="3"/>
      <c r="S1324" s="3"/>
      <c r="T1324" s="21"/>
      <c r="U1324" s="21"/>
      <c r="V1324" s="21"/>
      <c r="W1324" s="21"/>
      <c r="X1324" s="21"/>
      <c r="Y1324" s="21"/>
      <c r="Z1324" s="3"/>
    </row>
    <row r="1325" spans="1:26" x14ac:dyDescent="0.2">
      <c r="A1325" s="3"/>
      <c r="B1325" s="10"/>
      <c r="C1325" s="20"/>
      <c r="D1325" s="12"/>
      <c r="E1325" s="3"/>
      <c r="F1325" s="3"/>
      <c r="G1325" s="3"/>
      <c r="H1325" s="21"/>
      <c r="I1325" s="21"/>
      <c r="J1325" s="3"/>
      <c r="K1325" s="3"/>
      <c r="L1325" s="3"/>
      <c r="M1325" s="3"/>
      <c r="N1325" s="3"/>
      <c r="O1325" s="3"/>
      <c r="P1325" s="3"/>
      <c r="Q1325" s="21"/>
      <c r="R1325" s="3"/>
      <c r="S1325" s="3"/>
      <c r="T1325" s="21"/>
      <c r="U1325" s="21"/>
      <c r="V1325" s="21"/>
      <c r="W1325" s="21"/>
      <c r="X1325" s="21"/>
      <c r="Y1325" s="21"/>
      <c r="Z1325" s="3"/>
    </row>
    <row r="1326" spans="1:26" x14ac:dyDescent="0.2">
      <c r="A1326" s="3"/>
      <c r="B1326" s="10"/>
      <c r="C1326" s="20"/>
      <c r="D1326" s="12"/>
      <c r="E1326" s="3"/>
      <c r="F1326" s="3"/>
      <c r="G1326" s="3"/>
      <c r="H1326" s="21"/>
      <c r="I1326" s="21"/>
      <c r="J1326" s="3"/>
      <c r="K1326" s="3"/>
      <c r="L1326" s="3"/>
      <c r="M1326" s="3"/>
      <c r="N1326" s="3"/>
      <c r="O1326" s="3"/>
      <c r="P1326" s="3"/>
      <c r="Q1326" s="21"/>
      <c r="R1326" s="3"/>
      <c r="S1326" s="3"/>
      <c r="T1326" s="21"/>
      <c r="U1326" s="21"/>
      <c r="V1326" s="21"/>
      <c r="W1326" s="21"/>
      <c r="X1326" s="21"/>
      <c r="Y1326" s="21"/>
      <c r="Z1326" s="3"/>
    </row>
    <row r="1327" spans="1:26" x14ac:dyDescent="0.2">
      <c r="A1327" s="3"/>
      <c r="B1327" s="10"/>
      <c r="C1327" s="20"/>
      <c r="D1327" s="12"/>
      <c r="E1327" s="3"/>
      <c r="F1327" s="3"/>
      <c r="G1327" s="3"/>
      <c r="H1327" s="21"/>
      <c r="I1327" s="21"/>
      <c r="J1327" s="3"/>
      <c r="K1327" s="3"/>
      <c r="L1327" s="3"/>
      <c r="M1327" s="3"/>
      <c r="N1327" s="3"/>
      <c r="O1327" s="3"/>
      <c r="P1327" s="3"/>
      <c r="Q1327" s="21"/>
      <c r="R1327" s="3"/>
      <c r="S1327" s="3"/>
      <c r="T1327" s="21"/>
      <c r="U1327" s="21"/>
      <c r="V1327" s="21"/>
      <c r="W1327" s="21"/>
      <c r="X1327" s="21"/>
      <c r="Y1327" s="21"/>
      <c r="Z1327" s="3"/>
    </row>
    <row r="1328" spans="1:26" x14ac:dyDescent="0.2">
      <c r="A1328" s="3"/>
      <c r="B1328" s="10"/>
      <c r="C1328" s="20"/>
      <c r="D1328" s="12"/>
      <c r="E1328" s="3"/>
      <c r="F1328" s="3"/>
      <c r="G1328" s="3"/>
      <c r="H1328" s="21"/>
      <c r="I1328" s="21"/>
      <c r="J1328" s="3"/>
      <c r="K1328" s="3"/>
      <c r="L1328" s="3"/>
      <c r="M1328" s="3"/>
      <c r="N1328" s="3"/>
      <c r="O1328" s="3"/>
      <c r="P1328" s="3"/>
      <c r="Q1328" s="21"/>
      <c r="R1328" s="3"/>
      <c r="S1328" s="3"/>
      <c r="T1328" s="21"/>
      <c r="U1328" s="21"/>
      <c r="V1328" s="21"/>
      <c r="W1328" s="21"/>
      <c r="X1328" s="21"/>
      <c r="Y1328" s="21"/>
      <c r="Z1328" s="3"/>
    </row>
    <row r="1329" spans="1:26" x14ac:dyDescent="0.2">
      <c r="A1329" s="3"/>
      <c r="B1329" s="10"/>
      <c r="C1329" s="20"/>
      <c r="D1329" s="12"/>
      <c r="E1329" s="3"/>
      <c r="F1329" s="3"/>
      <c r="G1329" s="3"/>
      <c r="H1329" s="21"/>
      <c r="I1329" s="21"/>
      <c r="J1329" s="3"/>
      <c r="K1329" s="3"/>
      <c r="L1329" s="3"/>
      <c r="M1329" s="3"/>
      <c r="N1329" s="3"/>
      <c r="O1329" s="3"/>
      <c r="P1329" s="3"/>
      <c r="Q1329" s="21"/>
      <c r="R1329" s="3"/>
      <c r="S1329" s="3"/>
      <c r="T1329" s="21"/>
      <c r="U1329" s="21"/>
      <c r="V1329" s="21"/>
      <c r="W1329" s="21"/>
      <c r="X1329" s="21"/>
      <c r="Y1329" s="21"/>
      <c r="Z1329" s="3"/>
    </row>
    <row r="1330" spans="1:26" x14ac:dyDescent="0.2">
      <c r="A1330" s="3"/>
      <c r="B1330" s="10"/>
      <c r="C1330" s="20"/>
      <c r="D1330" s="12"/>
      <c r="E1330" s="3"/>
      <c r="F1330" s="3"/>
      <c r="G1330" s="3"/>
      <c r="H1330" s="21"/>
      <c r="I1330" s="21"/>
      <c r="J1330" s="3"/>
      <c r="K1330" s="3"/>
      <c r="L1330" s="3"/>
      <c r="M1330" s="3"/>
      <c r="N1330" s="3"/>
      <c r="O1330" s="3"/>
      <c r="P1330" s="3"/>
      <c r="Q1330" s="21"/>
      <c r="R1330" s="3"/>
      <c r="S1330" s="3"/>
      <c r="T1330" s="21"/>
      <c r="U1330" s="21"/>
      <c r="V1330" s="21"/>
      <c r="W1330" s="21"/>
      <c r="X1330" s="21"/>
      <c r="Y1330" s="21"/>
      <c r="Z1330" s="3"/>
    </row>
    <row r="1331" spans="1:26" x14ac:dyDescent="0.2">
      <c r="A1331" s="3"/>
      <c r="B1331" s="10"/>
      <c r="C1331" s="20"/>
      <c r="D1331" s="12"/>
      <c r="E1331" s="3"/>
      <c r="F1331" s="3"/>
      <c r="G1331" s="3"/>
      <c r="H1331" s="21"/>
      <c r="I1331" s="21"/>
      <c r="J1331" s="3"/>
      <c r="K1331" s="3"/>
      <c r="L1331" s="3"/>
      <c r="M1331" s="3"/>
      <c r="N1331" s="3"/>
      <c r="O1331" s="3"/>
      <c r="P1331" s="3"/>
      <c r="Q1331" s="21"/>
      <c r="R1331" s="3"/>
      <c r="S1331" s="3"/>
      <c r="T1331" s="21"/>
      <c r="U1331" s="21"/>
      <c r="V1331" s="21"/>
      <c r="W1331" s="21"/>
      <c r="X1331" s="21"/>
      <c r="Y1331" s="21"/>
      <c r="Z1331" s="3"/>
    </row>
    <row r="1332" spans="1:26" x14ac:dyDescent="0.2">
      <c r="A1332" s="3"/>
      <c r="B1332" s="10"/>
      <c r="C1332" s="20"/>
      <c r="D1332" s="12"/>
      <c r="E1332" s="3"/>
      <c r="F1332" s="3"/>
      <c r="G1332" s="3"/>
      <c r="H1332" s="21"/>
      <c r="I1332" s="21"/>
      <c r="J1332" s="3"/>
      <c r="K1332" s="3"/>
      <c r="L1332" s="3"/>
      <c r="M1332" s="3"/>
      <c r="N1332" s="3"/>
      <c r="O1332" s="3"/>
      <c r="P1332" s="3"/>
      <c r="Q1332" s="21"/>
      <c r="R1332" s="3"/>
      <c r="S1332" s="3"/>
      <c r="T1332" s="21"/>
      <c r="U1332" s="21"/>
      <c r="V1332" s="21"/>
      <c r="W1332" s="21"/>
      <c r="X1332" s="21"/>
      <c r="Y1332" s="21"/>
      <c r="Z1332" s="3"/>
    </row>
    <row r="1333" spans="1:26" x14ac:dyDescent="0.2">
      <c r="A1333" s="3"/>
      <c r="B1333" s="10"/>
      <c r="C1333" s="20"/>
      <c r="D1333" s="12"/>
      <c r="E1333" s="3"/>
      <c r="F1333" s="3"/>
      <c r="G1333" s="3"/>
      <c r="H1333" s="21"/>
      <c r="I1333" s="21"/>
      <c r="J1333" s="3"/>
      <c r="K1333" s="3"/>
      <c r="L1333" s="3"/>
      <c r="M1333" s="3"/>
      <c r="N1333" s="3"/>
      <c r="O1333" s="3"/>
      <c r="P1333" s="3"/>
      <c r="Q1333" s="21"/>
      <c r="R1333" s="3"/>
      <c r="S1333" s="3"/>
      <c r="T1333" s="21"/>
      <c r="U1333" s="21"/>
      <c r="V1333" s="21"/>
      <c r="W1333" s="21"/>
      <c r="X1333" s="21"/>
      <c r="Y1333" s="21"/>
      <c r="Z1333" s="3"/>
    </row>
    <row r="1334" spans="1:26" x14ac:dyDescent="0.2">
      <c r="A1334" s="3"/>
      <c r="B1334" s="10"/>
      <c r="C1334" s="20"/>
      <c r="D1334" s="12"/>
      <c r="E1334" s="3"/>
      <c r="F1334" s="3"/>
      <c r="G1334" s="3"/>
      <c r="H1334" s="21"/>
      <c r="I1334" s="21"/>
      <c r="J1334" s="3"/>
      <c r="K1334" s="3"/>
      <c r="L1334" s="3"/>
      <c r="M1334" s="3"/>
      <c r="N1334" s="3"/>
      <c r="O1334" s="3"/>
      <c r="P1334" s="3"/>
      <c r="Q1334" s="21"/>
      <c r="R1334" s="3"/>
      <c r="S1334" s="3"/>
      <c r="T1334" s="21"/>
      <c r="U1334" s="21"/>
      <c r="V1334" s="21"/>
      <c r="W1334" s="21"/>
      <c r="X1334" s="21"/>
      <c r="Y1334" s="21"/>
      <c r="Z1334" s="3"/>
    </row>
    <row r="1335" spans="1:26" x14ac:dyDescent="0.2">
      <c r="A1335" s="3"/>
      <c r="B1335" s="10"/>
      <c r="C1335" s="20"/>
      <c r="D1335" s="12"/>
      <c r="E1335" s="3"/>
      <c r="F1335" s="3"/>
      <c r="G1335" s="3"/>
      <c r="H1335" s="21"/>
      <c r="I1335" s="21"/>
      <c r="J1335" s="3"/>
      <c r="K1335" s="3"/>
      <c r="L1335" s="3"/>
      <c r="M1335" s="3"/>
      <c r="N1335" s="3"/>
      <c r="O1335" s="3"/>
      <c r="P1335" s="3"/>
      <c r="Q1335" s="21"/>
      <c r="R1335" s="3"/>
      <c r="S1335" s="3"/>
      <c r="T1335" s="21"/>
      <c r="U1335" s="21"/>
      <c r="V1335" s="21"/>
      <c r="W1335" s="21"/>
      <c r="X1335" s="21"/>
      <c r="Y1335" s="21"/>
      <c r="Z1335" s="3"/>
    </row>
    <row r="1336" spans="1:26" x14ac:dyDescent="0.2">
      <c r="A1336" s="3"/>
      <c r="B1336" s="10"/>
      <c r="C1336" s="20"/>
      <c r="D1336" s="12"/>
      <c r="E1336" s="3"/>
      <c r="F1336" s="3"/>
      <c r="G1336" s="3"/>
      <c r="H1336" s="21"/>
      <c r="I1336" s="21"/>
      <c r="J1336" s="3"/>
      <c r="K1336" s="3"/>
      <c r="L1336" s="3"/>
      <c r="M1336" s="3"/>
      <c r="N1336" s="3"/>
      <c r="O1336" s="3"/>
      <c r="P1336" s="3"/>
      <c r="Q1336" s="21"/>
      <c r="R1336" s="3"/>
      <c r="S1336" s="3"/>
      <c r="T1336" s="21"/>
      <c r="U1336" s="21"/>
      <c r="V1336" s="21"/>
      <c r="W1336" s="21"/>
      <c r="X1336" s="21"/>
      <c r="Y1336" s="21"/>
      <c r="Z1336" s="3"/>
    </row>
    <row r="1337" spans="1:26" x14ac:dyDescent="0.2">
      <c r="A1337" s="3"/>
      <c r="B1337" s="10"/>
      <c r="C1337" s="20"/>
      <c r="D1337" s="12"/>
      <c r="E1337" s="3"/>
      <c r="F1337" s="3"/>
      <c r="G1337" s="3"/>
      <c r="H1337" s="21"/>
      <c r="I1337" s="21"/>
      <c r="J1337" s="3"/>
      <c r="K1337" s="3"/>
      <c r="L1337" s="3"/>
      <c r="M1337" s="3"/>
      <c r="N1337" s="3"/>
      <c r="O1337" s="3"/>
      <c r="P1337" s="3"/>
      <c r="Q1337" s="21"/>
      <c r="R1337" s="3"/>
      <c r="S1337" s="3"/>
      <c r="T1337" s="21"/>
      <c r="U1337" s="21"/>
      <c r="V1337" s="21"/>
      <c r="W1337" s="21"/>
      <c r="X1337" s="21"/>
      <c r="Y1337" s="21"/>
      <c r="Z1337" s="3"/>
    </row>
    <row r="1338" spans="1:26" x14ac:dyDescent="0.2">
      <c r="A1338" s="3"/>
      <c r="B1338" s="10"/>
      <c r="C1338" s="20"/>
      <c r="D1338" s="12"/>
      <c r="E1338" s="3"/>
      <c r="F1338" s="3"/>
      <c r="G1338" s="3"/>
      <c r="H1338" s="21"/>
      <c r="I1338" s="21"/>
      <c r="J1338" s="3"/>
      <c r="K1338" s="3"/>
      <c r="L1338" s="3"/>
      <c r="M1338" s="3"/>
      <c r="N1338" s="3"/>
      <c r="O1338" s="3"/>
      <c r="P1338" s="3"/>
      <c r="Q1338" s="21"/>
      <c r="R1338" s="3"/>
      <c r="S1338" s="3"/>
      <c r="T1338" s="21"/>
      <c r="U1338" s="21"/>
      <c r="V1338" s="21"/>
      <c r="W1338" s="21"/>
      <c r="X1338" s="21"/>
      <c r="Y1338" s="21"/>
      <c r="Z1338" s="3"/>
    </row>
    <row r="1339" spans="1:26" x14ac:dyDescent="0.2">
      <c r="A1339" s="3"/>
      <c r="B1339" s="10"/>
      <c r="C1339" s="20"/>
      <c r="D1339" s="12"/>
      <c r="E1339" s="3"/>
      <c r="F1339" s="3"/>
      <c r="G1339" s="3"/>
      <c r="H1339" s="21"/>
      <c r="I1339" s="21"/>
      <c r="J1339" s="3"/>
      <c r="K1339" s="3"/>
      <c r="L1339" s="3"/>
      <c r="M1339" s="3"/>
      <c r="N1339" s="3"/>
      <c r="O1339" s="3"/>
      <c r="P1339" s="3"/>
      <c r="Q1339" s="21"/>
      <c r="R1339" s="3"/>
      <c r="S1339" s="3"/>
      <c r="T1339" s="21"/>
      <c r="U1339" s="21"/>
      <c r="V1339" s="21"/>
      <c r="W1339" s="21"/>
      <c r="X1339" s="21"/>
      <c r="Y1339" s="21"/>
      <c r="Z1339" s="3"/>
    </row>
    <row r="1340" spans="1:26" x14ac:dyDescent="0.2">
      <c r="A1340" s="3"/>
      <c r="B1340" s="10"/>
      <c r="C1340" s="20"/>
      <c r="D1340" s="12"/>
      <c r="E1340" s="3"/>
      <c r="F1340" s="3"/>
      <c r="G1340" s="3"/>
      <c r="H1340" s="21"/>
      <c r="I1340" s="21"/>
      <c r="J1340" s="3"/>
      <c r="K1340" s="3"/>
      <c r="L1340" s="3"/>
      <c r="M1340" s="3"/>
      <c r="N1340" s="3"/>
      <c r="O1340" s="3"/>
      <c r="P1340" s="3"/>
      <c r="Q1340" s="21"/>
      <c r="R1340" s="3"/>
      <c r="S1340" s="3"/>
      <c r="T1340" s="21"/>
      <c r="U1340" s="21"/>
      <c r="V1340" s="21"/>
      <c r="W1340" s="21"/>
      <c r="X1340" s="21"/>
      <c r="Y1340" s="21"/>
      <c r="Z1340" s="3"/>
    </row>
    <row r="1341" spans="1:26" x14ac:dyDescent="0.2">
      <c r="A1341" s="3"/>
      <c r="B1341" s="10"/>
      <c r="C1341" s="20"/>
      <c r="D1341" s="12"/>
      <c r="E1341" s="3"/>
      <c r="F1341" s="3"/>
      <c r="G1341" s="3"/>
      <c r="H1341" s="21"/>
      <c r="I1341" s="21"/>
      <c r="J1341" s="3"/>
      <c r="K1341" s="3"/>
      <c r="L1341" s="3"/>
      <c r="M1341" s="3"/>
      <c r="N1341" s="3"/>
      <c r="O1341" s="3"/>
      <c r="P1341" s="3"/>
      <c r="Q1341" s="21"/>
      <c r="R1341" s="3"/>
      <c r="S1341" s="3"/>
      <c r="T1341" s="21"/>
      <c r="U1341" s="21"/>
      <c r="V1341" s="21"/>
      <c r="W1341" s="21"/>
      <c r="X1341" s="21"/>
      <c r="Y1341" s="21"/>
      <c r="Z1341" s="3"/>
    </row>
    <row r="1342" spans="1:26" x14ac:dyDescent="0.2">
      <c r="A1342" s="3"/>
      <c r="B1342" s="10"/>
      <c r="C1342" s="20"/>
      <c r="D1342" s="12"/>
      <c r="E1342" s="3"/>
      <c r="F1342" s="3"/>
      <c r="G1342" s="3"/>
      <c r="H1342" s="21"/>
      <c r="I1342" s="21"/>
      <c r="J1342" s="3"/>
      <c r="K1342" s="3"/>
      <c r="L1342" s="3"/>
      <c r="M1342" s="3"/>
      <c r="N1342" s="3"/>
      <c r="O1342" s="3"/>
      <c r="P1342" s="3"/>
      <c r="Q1342" s="21"/>
      <c r="R1342" s="3"/>
      <c r="S1342" s="3"/>
      <c r="T1342" s="21"/>
      <c r="U1342" s="21"/>
      <c r="V1342" s="21"/>
      <c r="W1342" s="21"/>
      <c r="X1342" s="21"/>
      <c r="Y1342" s="21"/>
      <c r="Z1342" s="3"/>
    </row>
    <row r="1343" spans="1:26" x14ac:dyDescent="0.2">
      <c r="A1343" s="3"/>
      <c r="B1343" s="10"/>
      <c r="C1343" s="20"/>
      <c r="D1343" s="12"/>
      <c r="E1343" s="3"/>
      <c r="F1343" s="3"/>
      <c r="G1343" s="3"/>
      <c r="H1343" s="21"/>
      <c r="I1343" s="21"/>
      <c r="J1343" s="3"/>
      <c r="K1343" s="3"/>
      <c r="L1343" s="3"/>
      <c r="M1343" s="3"/>
      <c r="N1343" s="3"/>
      <c r="O1343" s="3"/>
      <c r="P1343" s="3"/>
      <c r="Q1343" s="21"/>
      <c r="R1343" s="3"/>
      <c r="S1343" s="3"/>
      <c r="T1343" s="21"/>
      <c r="U1343" s="21"/>
      <c r="V1343" s="21"/>
      <c r="W1343" s="21"/>
      <c r="X1343" s="21"/>
      <c r="Y1343" s="21"/>
      <c r="Z1343" s="3"/>
    </row>
    <row r="1344" spans="1:26" x14ac:dyDescent="0.2">
      <c r="A1344" s="3"/>
      <c r="B1344" s="10"/>
      <c r="C1344" s="20"/>
      <c r="D1344" s="12"/>
      <c r="E1344" s="3"/>
      <c r="F1344" s="3"/>
      <c r="G1344" s="3"/>
      <c r="H1344" s="21"/>
      <c r="I1344" s="21"/>
      <c r="J1344" s="3"/>
      <c r="K1344" s="3"/>
      <c r="L1344" s="3"/>
      <c r="M1344" s="3"/>
      <c r="N1344" s="3"/>
      <c r="O1344" s="3"/>
      <c r="P1344" s="3"/>
      <c r="Q1344" s="21"/>
      <c r="R1344" s="3"/>
      <c r="S1344" s="3"/>
      <c r="T1344" s="21"/>
      <c r="U1344" s="21"/>
      <c r="V1344" s="21"/>
      <c r="W1344" s="21"/>
      <c r="X1344" s="21"/>
      <c r="Y1344" s="21"/>
      <c r="Z1344" s="3"/>
    </row>
    <row r="1345" spans="1:26" x14ac:dyDescent="0.2">
      <c r="A1345" s="3"/>
      <c r="B1345" s="10"/>
      <c r="C1345" s="20"/>
      <c r="D1345" s="12"/>
      <c r="E1345" s="3"/>
      <c r="F1345" s="3"/>
      <c r="G1345" s="3"/>
      <c r="H1345" s="21"/>
      <c r="I1345" s="21"/>
      <c r="J1345" s="3"/>
      <c r="K1345" s="3"/>
      <c r="L1345" s="3"/>
      <c r="M1345" s="3"/>
      <c r="N1345" s="3"/>
      <c r="O1345" s="3"/>
      <c r="P1345" s="3"/>
      <c r="Q1345" s="21"/>
      <c r="R1345" s="3"/>
      <c r="S1345" s="3"/>
      <c r="T1345" s="21"/>
      <c r="U1345" s="21"/>
      <c r="V1345" s="21"/>
      <c r="W1345" s="21"/>
      <c r="X1345" s="21"/>
      <c r="Y1345" s="21"/>
      <c r="Z1345" s="3"/>
    </row>
    <row r="1346" spans="1:26" x14ac:dyDescent="0.2">
      <c r="A1346" s="3"/>
      <c r="B1346" s="10"/>
      <c r="C1346" s="20"/>
      <c r="D1346" s="12"/>
      <c r="E1346" s="3"/>
      <c r="F1346" s="3"/>
      <c r="G1346" s="3"/>
      <c r="H1346" s="21"/>
      <c r="I1346" s="21"/>
      <c r="J1346" s="3"/>
      <c r="K1346" s="3"/>
      <c r="L1346" s="3"/>
      <c r="M1346" s="3"/>
      <c r="N1346" s="3"/>
      <c r="O1346" s="3"/>
      <c r="P1346" s="3"/>
      <c r="Q1346" s="21"/>
      <c r="R1346" s="3"/>
      <c r="S1346" s="3"/>
      <c r="T1346" s="21"/>
      <c r="U1346" s="21"/>
      <c r="V1346" s="21"/>
      <c r="W1346" s="21"/>
      <c r="X1346" s="21"/>
      <c r="Y1346" s="21"/>
      <c r="Z1346" s="3"/>
    </row>
    <row r="1347" spans="1:26" x14ac:dyDescent="0.2">
      <c r="A1347" s="3"/>
      <c r="B1347" s="10"/>
      <c r="C1347" s="20"/>
      <c r="D1347" s="12"/>
      <c r="E1347" s="3"/>
      <c r="F1347" s="3"/>
      <c r="G1347" s="3"/>
      <c r="H1347" s="21"/>
      <c r="I1347" s="21"/>
      <c r="J1347" s="3"/>
      <c r="K1347" s="3"/>
      <c r="L1347" s="3"/>
      <c r="M1347" s="3"/>
      <c r="N1347" s="3"/>
      <c r="O1347" s="3"/>
      <c r="P1347" s="3"/>
      <c r="Q1347" s="21"/>
      <c r="R1347" s="3"/>
      <c r="S1347" s="3"/>
      <c r="T1347" s="21"/>
      <c r="U1347" s="21"/>
      <c r="V1347" s="21"/>
      <c r="W1347" s="21"/>
      <c r="X1347" s="21"/>
      <c r="Y1347" s="21"/>
      <c r="Z1347" s="3"/>
    </row>
    <row r="1348" spans="1:26" x14ac:dyDescent="0.2">
      <c r="A1348" s="3"/>
      <c r="B1348" s="10"/>
      <c r="C1348" s="20"/>
      <c r="D1348" s="12"/>
      <c r="E1348" s="3"/>
      <c r="F1348" s="3"/>
      <c r="G1348" s="3"/>
      <c r="H1348" s="21"/>
      <c r="I1348" s="21"/>
      <c r="J1348" s="3"/>
      <c r="K1348" s="3"/>
      <c r="L1348" s="3"/>
      <c r="M1348" s="3"/>
      <c r="N1348" s="3"/>
      <c r="O1348" s="3"/>
      <c r="P1348" s="3"/>
      <c r="Q1348" s="21"/>
      <c r="R1348" s="3"/>
      <c r="S1348" s="3"/>
      <c r="T1348" s="21"/>
      <c r="U1348" s="21"/>
      <c r="V1348" s="21"/>
      <c r="W1348" s="21"/>
      <c r="X1348" s="21"/>
      <c r="Y1348" s="21"/>
      <c r="Z1348" s="3"/>
    </row>
    <row r="1349" spans="1:26" x14ac:dyDescent="0.2">
      <c r="A1349" s="3"/>
      <c r="B1349" s="10"/>
      <c r="C1349" s="20"/>
      <c r="D1349" s="12"/>
      <c r="E1349" s="3"/>
      <c r="F1349" s="3"/>
      <c r="G1349" s="3"/>
      <c r="H1349" s="21"/>
      <c r="I1349" s="21"/>
      <c r="J1349" s="3"/>
      <c r="K1349" s="3"/>
      <c r="L1349" s="3"/>
      <c r="M1349" s="3"/>
      <c r="N1349" s="3"/>
      <c r="O1349" s="3"/>
      <c r="P1349" s="3"/>
      <c r="Q1349" s="21"/>
      <c r="R1349" s="3"/>
      <c r="S1349" s="3"/>
      <c r="T1349" s="21"/>
      <c r="U1349" s="21"/>
      <c r="V1349" s="21"/>
      <c r="W1349" s="21"/>
      <c r="X1349" s="21"/>
      <c r="Y1349" s="21"/>
      <c r="Z1349" s="3"/>
    </row>
    <row r="1350" spans="1:26" x14ac:dyDescent="0.2">
      <c r="A1350" s="3"/>
      <c r="B1350" s="10"/>
      <c r="C1350" s="20"/>
      <c r="D1350" s="12"/>
      <c r="E1350" s="3"/>
      <c r="F1350" s="3"/>
      <c r="G1350" s="3"/>
      <c r="H1350" s="21"/>
      <c r="I1350" s="21"/>
      <c r="J1350" s="3"/>
      <c r="K1350" s="3"/>
      <c r="L1350" s="3"/>
      <c r="M1350" s="3"/>
      <c r="N1350" s="3"/>
      <c r="O1350" s="3"/>
      <c r="P1350" s="3"/>
      <c r="Q1350" s="21"/>
      <c r="R1350" s="3"/>
      <c r="S1350" s="3"/>
      <c r="T1350" s="21"/>
      <c r="U1350" s="21"/>
      <c r="V1350" s="21"/>
      <c r="W1350" s="21"/>
      <c r="X1350" s="21"/>
      <c r="Y1350" s="21"/>
      <c r="Z1350" s="3"/>
    </row>
    <row r="1351" spans="1:26" x14ac:dyDescent="0.2">
      <c r="A1351" s="3"/>
      <c r="B1351" s="10"/>
      <c r="C1351" s="20"/>
      <c r="D1351" s="12"/>
      <c r="E1351" s="3"/>
      <c r="F1351" s="3"/>
      <c r="G1351" s="3"/>
      <c r="H1351" s="21"/>
      <c r="I1351" s="21"/>
      <c r="J1351" s="3"/>
      <c r="K1351" s="3"/>
      <c r="L1351" s="3"/>
      <c r="M1351" s="3"/>
      <c r="N1351" s="3"/>
      <c r="O1351" s="3"/>
      <c r="P1351" s="3"/>
      <c r="Q1351" s="21"/>
      <c r="R1351" s="3"/>
      <c r="S1351" s="3"/>
      <c r="T1351" s="21"/>
      <c r="U1351" s="21"/>
      <c r="V1351" s="21"/>
      <c r="W1351" s="21"/>
      <c r="X1351" s="21"/>
      <c r="Y1351" s="21"/>
      <c r="Z1351" s="3"/>
    </row>
    <row r="1352" spans="1:26" x14ac:dyDescent="0.2">
      <c r="A1352" s="3"/>
      <c r="B1352" s="10"/>
      <c r="C1352" s="20"/>
      <c r="D1352" s="12"/>
      <c r="E1352" s="3"/>
      <c r="F1352" s="3"/>
      <c r="G1352" s="3"/>
      <c r="H1352" s="21"/>
      <c r="I1352" s="21"/>
      <c r="J1352" s="3"/>
      <c r="K1352" s="3"/>
      <c r="L1352" s="3"/>
      <c r="M1352" s="3"/>
      <c r="N1352" s="3"/>
      <c r="O1352" s="3"/>
      <c r="P1352" s="3"/>
      <c r="Q1352" s="21"/>
      <c r="R1352" s="3"/>
      <c r="S1352" s="3"/>
      <c r="T1352" s="21"/>
      <c r="U1352" s="21"/>
      <c r="V1352" s="21"/>
      <c r="W1352" s="21"/>
      <c r="X1352" s="21"/>
      <c r="Y1352" s="21"/>
      <c r="Z1352" s="3"/>
    </row>
    <row r="1353" spans="1:26" x14ac:dyDescent="0.2">
      <c r="A1353" s="3"/>
      <c r="B1353" s="10"/>
      <c r="C1353" s="20"/>
      <c r="D1353" s="12"/>
      <c r="E1353" s="3"/>
      <c r="F1353" s="3"/>
      <c r="G1353" s="3"/>
      <c r="H1353" s="21"/>
      <c r="I1353" s="21"/>
      <c r="J1353" s="3"/>
      <c r="K1353" s="3"/>
      <c r="L1353" s="3"/>
      <c r="M1353" s="3"/>
      <c r="N1353" s="3"/>
      <c r="O1353" s="3"/>
      <c r="P1353" s="3"/>
      <c r="Q1353" s="21"/>
      <c r="R1353" s="3"/>
      <c r="S1353" s="3"/>
      <c r="T1353" s="21"/>
      <c r="U1353" s="21"/>
      <c r="V1353" s="21"/>
      <c r="W1353" s="21"/>
      <c r="X1353" s="21"/>
      <c r="Y1353" s="21"/>
      <c r="Z1353" s="3"/>
    </row>
    <row r="1354" spans="1:26" x14ac:dyDescent="0.2">
      <c r="A1354" s="3"/>
      <c r="B1354" s="10"/>
      <c r="C1354" s="20"/>
      <c r="D1354" s="12"/>
      <c r="E1354" s="3"/>
      <c r="F1354" s="3"/>
      <c r="G1354" s="3"/>
      <c r="H1354" s="21"/>
      <c r="I1354" s="21"/>
      <c r="J1354" s="3"/>
      <c r="K1354" s="3"/>
      <c r="L1354" s="3"/>
      <c r="M1354" s="3"/>
      <c r="N1354" s="3"/>
      <c r="O1354" s="3"/>
      <c r="P1354" s="3"/>
      <c r="Q1354" s="21"/>
      <c r="R1354" s="3"/>
      <c r="S1354" s="3"/>
      <c r="T1354" s="21"/>
      <c r="U1354" s="21"/>
      <c r="V1354" s="21"/>
      <c r="W1354" s="21"/>
      <c r="X1354" s="21"/>
      <c r="Y1354" s="21"/>
      <c r="Z1354" s="3"/>
    </row>
    <row r="1355" spans="1:26" x14ac:dyDescent="0.2">
      <c r="A1355" s="3"/>
      <c r="B1355" s="10"/>
      <c r="C1355" s="20"/>
      <c r="D1355" s="12"/>
      <c r="E1355" s="3"/>
      <c r="F1355" s="3"/>
      <c r="G1355" s="3"/>
      <c r="H1355" s="21"/>
      <c r="I1355" s="21"/>
      <c r="J1355" s="3"/>
      <c r="K1355" s="3"/>
      <c r="L1355" s="3"/>
      <c r="M1355" s="3"/>
      <c r="N1355" s="3"/>
      <c r="O1355" s="3"/>
      <c r="P1355" s="3"/>
      <c r="Q1355" s="21"/>
      <c r="R1355" s="3"/>
      <c r="S1355" s="3"/>
      <c r="T1355" s="21"/>
      <c r="U1355" s="21"/>
      <c r="V1355" s="21"/>
      <c r="W1355" s="21"/>
      <c r="X1355" s="21"/>
      <c r="Y1355" s="21"/>
      <c r="Z1355" s="3"/>
    </row>
    <row r="1356" spans="1:26" x14ac:dyDescent="0.2">
      <c r="A1356" s="3"/>
      <c r="B1356" s="10"/>
      <c r="C1356" s="20"/>
      <c r="D1356" s="12"/>
      <c r="E1356" s="3"/>
      <c r="F1356" s="3"/>
      <c r="G1356" s="3"/>
      <c r="H1356" s="21"/>
      <c r="I1356" s="21"/>
      <c r="J1356" s="3"/>
      <c r="K1356" s="3"/>
      <c r="L1356" s="3"/>
      <c r="M1356" s="3"/>
      <c r="N1356" s="3"/>
      <c r="O1356" s="3"/>
      <c r="P1356" s="3"/>
      <c r="Q1356" s="21"/>
      <c r="R1356" s="3"/>
      <c r="S1356" s="3"/>
      <c r="T1356" s="21"/>
      <c r="U1356" s="21"/>
      <c r="V1356" s="21"/>
      <c r="W1356" s="21"/>
      <c r="X1356" s="21"/>
      <c r="Y1356" s="21"/>
      <c r="Z1356" s="3"/>
    </row>
    <row r="1357" spans="1:26" x14ac:dyDescent="0.2">
      <c r="A1357" s="3"/>
      <c r="B1357" s="10"/>
      <c r="C1357" s="20"/>
      <c r="D1357" s="12"/>
      <c r="E1357" s="3"/>
      <c r="F1357" s="3"/>
      <c r="G1357" s="3"/>
      <c r="H1357" s="21"/>
      <c r="I1357" s="21"/>
      <c r="J1357" s="3"/>
      <c r="K1357" s="3"/>
      <c r="L1357" s="3"/>
      <c r="M1357" s="3"/>
      <c r="N1357" s="3"/>
      <c r="O1357" s="3"/>
      <c r="P1357" s="3"/>
      <c r="Q1357" s="21"/>
      <c r="R1357" s="3"/>
      <c r="S1357" s="3"/>
      <c r="T1357" s="21"/>
      <c r="U1357" s="21"/>
      <c r="V1357" s="21"/>
      <c r="W1357" s="21"/>
      <c r="X1357" s="21"/>
      <c r="Y1357" s="21"/>
      <c r="Z1357" s="3"/>
    </row>
    <row r="1358" spans="1:26" x14ac:dyDescent="0.2">
      <c r="A1358" s="3"/>
      <c r="B1358" s="10"/>
      <c r="C1358" s="20"/>
      <c r="D1358" s="12"/>
      <c r="E1358" s="3"/>
      <c r="F1358" s="3"/>
      <c r="G1358" s="3"/>
      <c r="H1358" s="21"/>
      <c r="I1358" s="21"/>
      <c r="J1358" s="3"/>
      <c r="K1358" s="3"/>
      <c r="L1358" s="3"/>
      <c r="M1358" s="3"/>
      <c r="N1358" s="3"/>
      <c r="O1358" s="3"/>
      <c r="P1358" s="3"/>
      <c r="Q1358" s="21"/>
      <c r="R1358" s="3"/>
      <c r="S1358" s="3"/>
      <c r="T1358" s="21"/>
      <c r="U1358" s="21"/>
      <c r="V1358" s="21"/>
      <c r="W1358" s="21"/>
      <c r="X1358" s="21"/>
      <c r="Y1358" s="21"/>
      <c r="Z1358" s="3"/>
    </row>
    <row r="1359" spans="1:26" x14ac:dyDescent="0.2">
      <c r="A1359" s="3"/>
      <c r="B1359" s="10"/>
      <c r="C1359" s="20"/>
      <c r="D1359" s="12"/>
      <c r="E1359" s="3"/>
      <c r="F1359" s="3"/>
      <c r="G1359" s="3"/>
      <c r="H1359" s="21"/>
      <c r="I1359" s="21"/>
      <c r="J1359" s="3"/>
      <c r="K1359" s="3"/>
      <c r="L1359" s="3"/>
      <c r="M1359" s="3"/>
      <c r="N1359" s="3"/>
      <c r="O1359" s="3"/>
      <c r="P1359" s="3"/>
      <c r="Q1359" s="21"/>
      <c r="R1359" s="3"/>
      <c r="S1359" s="3"/>
      <c r="T1359" s="21"/>
      <c r="U1359" s="21"/>
      <c r="V1359" s="21"/>
      <c r="W1359" s="21"/>
      <c r="X1359" s="21"/>
      <c r="Y1359" s="21"/>
      <c r="Z1359" s="3"/>
    </row>
    <row r="1360" spans="1:26" x14ac:dyDescent="0.2">
      <c r="A1360" s="3"/>
      <c r="B1360" s="10"/>
      <c r="C1360" s="20"/>
      <c r="D1360" s="12"/>
      <c r="E1360" s="3"/>
      <c r="F1360" s="3"/>
      <c r="G1360" s="3"/>
      <c r="H1360" s="21"/>
      <c r="I1360" s="21"/>
      <c r="J1360" s="3"/>
      <c r="K1360" s="3"/>
      <c r="L1360" s="3"/>
      <c r="M1360" s="3"/>
      <c r="N1360" s="3"/>
      <c r="O1360" s="3"/>
      <c r="P1360" s="3"/>
      <c r="Q1360" s="21"/>
      <c r="R1360" s="3"/>
      <c r="S1360" s="3"/>
      <c r="T1360" s="21"/>
      <c r="U1360" s="21"/>
      <c r="V1360" s="21"/>
      <c r="W1360" s="21"/>
      <c r="X1360" s="21"/>
      <c r="Y1360" s="21"/>
      <c r="Z1360" s="3"/>
    </row>
    <row r="1361" spans="1:26" x14ac:dyDescent="0.2">
      <c r="A1361" s="3"/>
      <c r="B1361" s="10"/>
      <c r="C1361" s="20"/>
      <c r="D1361" s="12"/>
      <c r="E1361" s="3"/>
      <c r="F1361" s="3"/>
      <c r="G1361" s="3"/>
      <c r="H1361" s="21"/>
      <c r="I1361" s="21"/>
      <c r="J1361" s="3"/>
      <c r="K1361" s="3"/>
      <c r="L1361" s="3"/>
      <c r="M1361" s="3"/>
      <c r="N1361" s="3"/>
      <c r="O1361" s="3"/>
      <c r="P1361" s="3"/>
      <c r="Q1361" s="21"/>
      <c r="R1361" s="3"/>
      <c r="S1361" s="3"/>
      <c r="T1361" s="21"/>
      <c r="U1361" s="21"/>
      <c r="V1361" s="21"/>
      <c r="W1361" s="21"/>
      <c r="X1361" s="21"/>
      <c r="Y1361" s="21"/>
      <c r="Z1361" s="3"/>
    </row>
    <row r="1362" spans="1:26" x14ac:dyDescent="0.2">
      <c r="A1362" s="3"/>
      <c r="B1362" s="10"/>
      <c r="C1362" s="20"/>
      <c r="D1362" s="12"/>
      <c r="E1362" s="3"/>
      <c r="F1362" s="3"/>
      <c r="G1362" s="3"/>
      <c r="H1362" s="21"/>
      <c r="I1362" s="21"/>
      <c r="J1362" s="3"/>
      <c r="K1362" s="3"/>
      <c r="L1362" s="3"/>
      <c r="M1362" s="3"/>
      <c r="N1362" s="3"/>
      <c r="O1362" s="3"/>
      <c r="P1362" s="3"/>
      <c r="Q1362" s="21"/>
      <c r="R1362" s="3"/>
      <c r="S1362" s="3"/>
      <c r="T1362" s="21"/>
      <c r="U1362" s="21"/>
      <c r="V1362" s="21"/>
      <c r="W1362" s="21"/>
      <c r="X1362" s="21"/>
      <c r="Y1362" s="21"/>
      <c r="Z1362" s="3"/>
    </row>
    <row r="1363" spans="1:26" x14ac:dyDescent="0.2">
      <c r="A1363" s="3"/>
      <c r="B1363" s="10"/>
      <c r="C1363" s="20"/>
      <c r="D1363" s="12"/>
      <c r="E1363" s="3"/>
      <c r="F1363" s="3"/>
      <c r="G1363" s="3"/>
      <c r="H1363" s="21"/>
      <c r="I1363" s="21"/>
      <c r="J1363" s="3"/>
      <c r="K1363" s="3"/>
      <c r="L1363" s="3"/>
      <c r="M1363" s="3"/>
      <c r="N1363" s="3"/>
      <c r="O1363" s="3"/>
      <c r="P1363" s="3"/>
      <c r="Q1363" s="21"/>
      <c r="R1363" s="3"/>
      <c r="S1363" s="3"/>
      <c r="T1363" s="21"/>
      <c r="U1363" s="21"/>
      <c r="V1363" s="21"/>
      <c r="W1363" s="21"/>
      <c r="X1363" s="21"/>
      <c r="Y1363" s="21"/>
      <c r="Z1363" s="3"/>
    </row>
    <row r="1364" spans="1:26" x14ac:dyDescent="0.2">
      <c r="A1364" s="3"/>
      <c r="B1364" s="10"/>
      <c r="C1364" s="20"/>
      <c r="D1364" s="12"/>
      <c r="E1364" s="3"/>
      <c r="F1364" s="3"/>
      <c r="G1364" s="3"/>
      <c r="H1364" s="21"/>
      <c r="I1364" s="21"/>
      <c r="J1364" s="3"/>
      <c r="K1364" s="3"/>
      <c r="L1364" s="3"/>
      <c r="M1364" s="3"/>
      <c r="N1364" s="3"/>
      <c r="O1364" s="3"/>
      <c r="P1364" s="3"/>
      <c r="Q1364" s="21"/>
      <c r="R1364" s="3"/>
      <c r="S1364" s="3"/>
      <c r="T1364" s="21"/>
      <c r="U1364" s="21"/>
      <c r="V1364" s="21"/>
      <c r="W1364" s="21"/>
      <c r="X1364" s="21"/>
      <c r="Y1364" s="21"/>
      <c r="Z1364" s="3"/>
    </row>
    <row r="1365" spans="1:26" x14ac:dyDescent="0.2">
      <c r="A1365" s="3"/>
      <c r="B1365" s="10"/>
      <c r="C1365" s="20"/>
      <c r="D1365" s="12"/>
      <c r="E1365" s="3"/>
      <c r="F1365" s="3"/>
      <c r="G1365" s="3"/>
      <c r="H1365" s="21"/>
      <c r="I1365" s="21"/>
      <c r="J1365" s="3"/>
      <c r="K1365" s="3"/>
      <c r="L1365" s="3"/>
      <c r="M1365" s="3"/>
      <c r="N1365" s="3"/>
      <c r="O1365" s="3"/>
      <c r="P1365" s="3"/>
      <c r="Q1365" s="21"/>
      <c r="R1365" s="3"/>
      <c r="S1365" s="3"/>
      <c r="T1365" s="21"/>
      <c r="U1365" s="21"/>
      <c r="V1365" s="21"/>
      <c r="W1365" s="21"/>
      <c r="X1365" s="21"/>
      <c r="Y1365" s="21"/>
      <c r="Z1365" s="3"/>
    </row>
    <row r="1366" spans="1:26" x14ac:dyDescent="0.2">
      <c r="A1366" s="3"/>
      <c r="B1366" s="10"/>
      <c r="C1366" s="20"/>
      <c r="D1366" s="12"/>
      <c r="E1366" s="3"/>
      <c r="F1366" s="3"/>
      <c r="G1366" s="3"/>
      <c r="H1366" s="21"/>
      <c r="I1366" s="21"/>
      <c r="J1366" s="3"/>
      <c r="K1366" s="3"/>
      <c r="L1366" s="3"/>
      <c r="M1366" s="3"/>
      <c r="N1366" s="3"/>
      <c r="O1366" s="3"/>
      <c r="P1366" s="3"/>
      <c r="Q1366" s="21"/>
      <c r="R1366" s="3"/>
      <c r="S1366" s="3"/>
      <c r="T1366" s="21"/>
      <c r="U1366" s="21"/>
      <c r="V1366" s="21"/>
      <c r="W1366" s="21"/>
      <c r="X1366" s="21"/>
      <c r="Y1366" s="21"/>
      <c r="Z1366" s="3"/>
    </row>
    <row r="1367" spans="1:26" x14ac:dyDescent="0.2">
      <c r="A1367" s="3"/>
      <c r="B1367" s="10"/>
      <c r="C1367" s="20"/>
      <c r="D1367" s="12"/>
      <c r="E1367" s="3"/>
      <c r="F1367" s="3"/>
      <c r="G1367" s="3"/>
      <c r="H1367" s="21"/>
      <c r="I1367" s="21"/>
      <c r="J1367" s="3"/>
      <c r="K1367" s="3"/>
      <c r="L1367" s="3"/>
      <c r="M1367" s="3"/>
      <c r="N1367" s="3"/>
      <c r="O1367" s="3"/>
      <c r="P1367" s="3"/>
      <c r="Q1367" s="21"/>
      <c r="R1367" s="3"/>
      <c r="S1367" s="3"/>
      <c r="T1367" s="21"/>
      <c r="U1367" s="21"/>
      <c r="V1367" s="21"/>
      <c r="W1367" s="21"/>
      <c r="X1367" s="21"/>
      <c r="Y1367" s="21"/>
      <c r="Z1367" s="3"/>
    </row>
    <row r="1368" spans="1:26" x14ac:dyDescent="0.2">
      <c r="A1368" s="3"/>
      <c r="B1368" s="10"/>
      <c r="C1368" s="20"/>
      <c r="D1368" s="12"/>
      <c r="E1368" s="3"/>
      <c r="F1368" s="3"/>
      <c r="G1368" s="3"/>
      <c r="H1368" s="21"/>
      <c r="I1368" s="21"/>
      <c r="J1368" s="3"/>
      <c r="K1368" s="3"/>
      <c r="L1368" s="3"/>
      <c r="M1368" s="3"/>
      <c r="N1368" s="3"/>
      <c r="O1368" s="3"/>
      <c r="P1368" s="3"/>
      <c r="Q1368" s="21"/>
      <c r="R1368" s="3"/>
      <c r="S1368" s="3"/>
      <c r="T1368" s="21"/>
      <c r="U1368" s="21"/>
      <c r="V1368" s="21"/>
      <c r="W1368" s="21"/>
      <c r="X1368" s="21"/>
      <c r="Y1368" s="21"/>
      <c r="Z1368" s="3"/>
    </row>
    <row r="1369" spans="1:26" x14ac:dyDescent="0.2">
      <c r="A1369" s="3"/>
      <c r="B1369" s="10"/>
      <c r="C1369" s="20"/>
      <c r="D1369" s="12"/>
      <c r="E1369" s="3"/>
      <c r="F1369" s="3"/>
      <c r="G1369" s="3"/>
      <c r="H1369" s="21"/>
      <c r="I1369" s="21"/>
      <c r="J1369" s="3"/>
      <c r="K1369" s="3"/>
      <c r="L1369" s="3"/>
      <c r="M1369" s="3"/>
      <c r="N1369" s="3"/>
      <c r="O1369" s="3"/>
      <c r="P1369" s="3"/>
      <c r="Q1369" s="21"/>
      <c r="R1369" s="3"/>
      <c r="S1369" s="3"/>
      <c r="T1369" s="21"/>
      <c r="U1369" s="21"/>
      <c r="V1369" s="21"/>
      <c r="W1369" s="21"/>
      <c r="X1369" s="21"/>
      <c r="Y1369" s="21"/>
      <c r="Z1369" s="3"/>
    </row>
    <row r="1370" spans="1:26" x14ac:dyDescent="0.2">
      <c r="A1370" s="3"/>
      <c r="B1370" s="10"/>
      <c r="C1370" s="20"/>
      <c r="D1370" s="12"/>
      <c r="E1370" s="3"/>
      <c r="F1370" s="3"/>
      <c r="G1370" s="3"/>
      <c r="H1370" s="21"/>
      <c r="I1370" s="21"/>
      <c r="J1370" s="3"/>
      <c r="K1370" s="3"/>
      <c r="L1370" s="3"/>
      <c r="M1370" s="3"/>
      <c r="N1370" s="3"/>
      <c r="O1370" s="3"/>
      <c r="P1370" s="3"/>
      <c r="Q1370" s="21"/>
      <c r="R1370" s="3"/>
      <c r="S1370" s="3"/>
      <c r="T1370" s="21"/>
      <c r="U1370" s="21"/>
      <c r="V1370" s="21"/>
      <c r="W1370" s="21"/>
      <c r="X1370" s="21"/>
      <c r="Y1370" s="21"/>
      <c r="Z1370" s="3"/>
    </row>
    <row r="1371" spans="1:26" x14ac:dyDescent="0.2">
      <c r="A1371" s="3"/>
      <c r="B1371" s="10"/>
      <c r="C1371" s="20"/>
      <c r="D1371" s="12"/>
      <c r="E1371" s="3"/>
      <c r="F1371" s="3"/>
      <c r="G1371" s="3"/>
      <c r="H1371" s="21"/>
      <c r="I1371" s="21"/>
      <c r="J1371" s="3"/>
      <c r="K1371" s="3"/>
      <c r="L1371" s="3"/>
      <c r="M1371" s="3"/>
      <c r="N1371" s="3"/>
      <c r="O1371" s="3"/>
      <c r="P1371" s="3"/>
      <c r="Q1371" s="21"/>
      <c r="R1371" s="3"/>
      <c r="S1371" s="3"/>
      <c r="T1371" s="21"/>
      <c r="U1371" s="21"/>
      <c r="V1371" s="21"/>
      <c r="W1371" s="21"/>
      <c r="X1371" s="21"/>
      <c r="Y1371" s="21"/>
      <c r="Z1371" s="3"/>
    </row>
    <row r="1372" spans="1:26" x14ac:dyDescent="0.2">
      <c r="A1372" s="3"/>
      <c r="B1372" s="10"/>
      <c r="C1372" s="20"/>
      <c r="D1372" s="12"/>
      <c r="E1372" s="3"/>
      <c r="F1372" s="3"/>
      <c r="G1372" s="3"/>
      <c r="H1372" s="21"/>
      <c r="I1372" s="21"/>
      <c r="J1372" s="3"/>
      <c r="K1372" s="3"/>
      <c r="L1372" s="3"/>
      <c r="M1372" s="3"/>
      <c r="N1372" s="3"/>
      <c r="O1372" s="3"/>
      <c r="P1372" s="3"/>
      <c r="Q1372" s="21"/>
      <c r="R1372" s="3"/>
      <c r="S1372" s="3"/>
      <c r="T1372" s="21"/>
      <c r="U1372" s="21"/>
      <c r="V1372" s="21"/>
      <c r="W1372" s="21"/>
      <c r="X1372" s="21"/>
      <c r="Y1372" s="21"/>
      <c r="Z1372" s="3"/>
    </row>
    <row r="1373" spans="1:26" x14ac:dyDescent="0.2">
      <c r="A1373" s="3"/>
      <c r="B1373" s="10"/>
      <c r="C1373" s="20"/>
      <c r="D1373" s="12"/>
      <c r="E1373" s="3"/>
      <c r="F1373" s="3"/>
      <c r="G1373" s="3"/>
      <c r="H1373" s="21"/>
      <c r="I1373" s="21"/>
      <c r="J1373" s="3"/>
      <c r="K1373" s="3"/>
      <c r="L1373" s="3"/>
      <c r="M1373" s="3"/>
      <c r="N1373" s="3"/>
      <c r="O1373" s="3"/>
      <c r="P1373" s="3"/>
      <c r="Q1373" s="21"/>
      <c r="R1373" s="3"/>
      <c r="S1373" s="3"/>
      <c r="T1373" s="21"/>
      <c r="U1373" s="21"/>
      <c r="V1373" s="21"/>
      <c r="W1373" s="21"/>
      <c r="X1373" s="21"/>
      <c r="Y1373" s="21"/>
      <c r="Z1373" s="3"/>
    </row>
    <row r="1374" spans="1:26" x14ac:dyDescent="0.2">
      <c r="A1374" s="3"/>
      <c r="B1374" s="10"/>
      <c r="C1374" s="20"/>
      <c r="D1374" s="12"/>
      <c r="E1374" s="3"/>
      <c r="F1374" s="3"/>
      <c r="G1374" s="3"/>
      <c r="H1374" s="21"/>
      <c r="I1374" s="21"/>
      <c r="J1374" s="3"/>
      <c r="K1374" s="3"/>
      <c r="L1374" s="3"/>
      <c r="M1374" s="3"/>
      <c r="N1374" s="3"/>
      <c r="O1374" s="3"/>
      <c r="P1374" s="3"/>
      <c r="Q1374" s="21"/>
      <c r="R1374" s="3"/>
      <c r="S1374" s="3"/>
      <c r="T1374" s="21"/>
      <c r="U1374" s="21"/>
      <c r="V1374" s="21"/>
      <c r="W1374" s="21"/>
      <c r="X1374" s="21"/>
      <c r="Y1374" s="21"/>
      <c r="Z1374" s="3"/>
    </row>
    <row r="1375" spans="1:26" x14ac:dyDescent="0.2">
      <c r="A1375" s="3"/>
      <c r="B1375" s="10"/>
      <c r="C1375" s="20"/>
      <c r="D1375" s="12"/>
      <c r="E1375" s="3"/>
      <c r="F1375" s="3"/>
      <c r="G1375" s="3"/>
      <c r="H1375" s="21"/>
      <c r="I1375" s="21"/>
      <c r="J1375" s="3"/>
      <c r="K1375" s="3"/>
      <c r="L1375" s="3"/>
      <c r="M1375" s="3"/>
      <c r="N1375" s="3"/>
      <c r="O1375" s="3"/>
      <c r="P1375" s="3"/>
      <c r="Q1375" s="21"/>
      <c r="R1375" s="3"/>
      <c r="S1375" s="3"/>
      <c r="T1375" s="21"/>
      <c r="U1375" s="21"/>
      <c r="V1375" s="21"/>
      <c r="W1375" s="21"/>
      <c r="X1375" s="21"/>
      <c r="Y1375" s="21"/>
      <c r="Z1375" s="3"/>
    </row>
    <row r="1376" spans="1:26" x14ac:dyDescent="0.2">
      <c r="A1376" s="3"/>
      <c r="B1376" s="10"/>
      <c r="C1376" s="20"/>
      <c r="D1376" s="12"/>
      <c r="E1376" s="3"/>
      <c r="F1376" s="3"/>
      <c r="G1376" s="3"/>
      <c r="H1376" s="21"/>
      <c r="I1376" s="21"/>
      <c r="J1376" s="3"/>
      <c r="K1376" s="3"/>
      <c r="L1376" s="3"/>
      <c r="M1376" s="3"/>
      <c r="N1376" s="3"/>
      <c r="O1376" s="3"/>
      <c r="P1376" s="3"/>
      <c r="Q1376" s="21"/>
      <c r="R1376" s="3"/>
      <c r="S1376" s="3"/>
      <c r="T1376" s="21"/>
      <c r="U1376" s="21"/>
      <c r="V1376" s="21"/>
      <c r="W1376" s="21"/>
      <c r="X1376" s="21"/>
      <c r="Y1376" s="21"/>
      <c r="Z1376" s="3"/>
    </row>
    <row r="1377" spans="1:26" x14ac:dyDescent="0.2">
      <c r="A1377" s="3"/>
      <c r="B1377" s="10"/>
      <c r="C1377" s="20"/>
      <c r="D1377" s="12"/>
      <c r="E1377" s="3"/>
      <c r="F1377" s="3"/>
      <c r="G1377" s="3"/>
      <c r="H1377" s="21"/>
      <c r="I1377" s="21"/>
      <c r="J1377" s="3"/>
      <c r="K1377" s="3"/>
      <c r="L1377" s="3"/>
      <c r="M1377" s="3"/>
      <c r="N1377" s="3"/>
      <c r="O1377" s="3"/>
      <c r="P1377" s="3"/>
      <c r="Q1377" s="21"/>
      <c r="R1377" s="3"/>
      <c r="S1377" s="3"/>
      <c r="T1377" s="21"/>
      <c r="U1377" s="21"/>
      <c r="V1377" s="21"/>
      <c r="W1377" s="21"/>
      <c r="X1377" s="21"/>
      <c r="Y1377" s="21"/>
      <c r="Z1377" s="3"/>
    </row>
    <row r="1378" spans="1:26" x14ac:dyDescent="0.2">
      <c r="A1378" s="3"/>
      <c r="B1378" s="10"/>
      <c r="C1378" s="20"/>
      <c r="D1378" s="12"/>
      <c r="E1378" s="3"/>
      <c r="F1378" s="3"/>
      <c r="G1378" s="3"/>
      <c r="H1378" s="21"/>
      <c r="I1378" s="21"/>
      <c r="J1378" s="3"/>
      <c r="K1378" s="3"/>
      <c r="L1378" s="3"/>
      <c r="M1378" s="3"/>
      <c r="N1378" s="3"/>
      <c r="O1378" s="3"/>
      <c r="P1378" s="3"/>
      <c r="Q1378" s="21"/>
      <c r="R1378" s="3"/>
      <c r="S1378" s="3"/>
      <c r="T1378" s="21"/>
      <c r="U1378" s="21"/>
      <c r="V1378" s="21"/>
      <c r="W1378" s="21"/>
      <c r="X1378" s="21"/>
      <c r="Y1378" s="21"/>
      <c r="Z1378" s="3"/>
    </row>
    <row r="1379" spans="1:26" x14ac:dyDescent="0.2">
      <c r="A1379" s="3"/>
      <c r="B1379" s="10"/>
      <c r="C1379" s="20"/>
      <c r="D1379" s="12"/>
      <c r="E1379" s="3"/>
      <c r="F1379" s="3"/>
      <c r="G1379" s="3"/>
      <c r="H1379" s="21"/>
      <c r="I1379" s="21"/>
      <c r="J1379" s="3"/>
      <c r="K1379" s="3"/>
      <c r="L1379" s="3"/>
      <c r="M1379" s="3"/>
      <c r="N1379" s="3"/>
      <c r="O1379" s="3"/>
      <c r="P1379" s="3"/>
      <c r="Q1379" s="21"/>
      <c r="R1379" s="3"/>
      <c r="S1379" s="3"/>
      <c r="T1379" s="21"/>
      <c r="U1379" s="21"/>
      <c r="V1379" s="21"/>
      <c r="W1379" s="21"/>
      <c r="X1379" s="21"/>
      <c r="Y1379" s="21"/>
      <c r="Z1379" s="3"/>
    </row>
    <row r="1380" spans="1:26" x14ac:dyDescent="0.2">
      <c r="A1380" s="3"/>
      <c r="B1380" s="10"/>
      <c r="C1380" s="20"/>
      <c r="D1380" s="12"/>
      <c r="E1380" s="3"/>
      <c r="F1380" s="3"/>
      <c r="G1380" s="3"/>
      <c r="H1380" s="21"/>
      <c r="I1380" s="21"/>
      <c r="J1380" s="3"/>
      <c r="K1380" s="3"/>
      <c r="L1380" s="3"/>
      <c r="M1380" s="3"/>
      <c r="N1380" s="3"/>
      <c r="O1380" s="3"/>
      <c r="P1380" s="3"/>
      <c r="Q1380" s="21"/>
      <c r="R1380" s="3"/>
      <c r="S1380" s="3"/>
      <c r="T1380" s="21"/>
      <c r="U1380" s="21"/>
      <c r="V1380" s="21"/>
      <c r="W1380" s="21"/>
      <c r="X1380" s="21"/>
      <c r="Y1380" s="21"/>
      <c r="Z1380" s="3"/>
    </row>
    <row r="1381" spans="1:26" x14ac:dyDescent="0.2">
      <c r="A1381" s="3"/>
      <c r="B1381" s="10"/>
      <c r="C1381" s="20"/>
      <c r="D1381" s="12"/>
      <c r="E1381" s="3"/>
      <c r="F1381" s="3"/>
      <c r="G1381" s="3"/>
      <c r="H1381" s="21"/>
      <c r="I1381" s="21"/>
      <c r="J1381" s="3"/>
      <c r="K1381" s="3"/>
      <c r="L1381" s="3"/>
      <c r="M1381" s="3"/>
      <c r="N1381" s="3"/>
      <c r="O1381" s="3"/>
      <c r="P1381" s="3"/>
      <c r="Q1381" s="21"/>
      <c r="R1381" s="3"/>
      <c r="S1381" s="3"/>
      <c r="T1381" s="21"/>
      <c r="U1381" s="21"/>
      <c r="V1381" s="21"/>
      <c r="W1381" s="21"/>
      <c r="X1381" s="21"/>
      <c r="Y1381" s="21"/>
      <c r="Z1381" s="3"/>
    </row>
    <row r="1382" spans="1:26" x14ac:dyDescent="0.2">
      <c r="A1382" s="3"/>
      <c r="B1382" s="10"/>
      <c r="C1382" s="20"/>
      <c r="D1382" s="12"/>
      <c r="E1382" s="3"/>
      <c r="F1382" s="3"/>
      <c r="G1382" s="3"/>
      <c r="H1382" s="21"/>
      <c r="I1382" s="21"/>
      <c r="J1382" s="3"/>
      <c r="K1382" s="3"/>
      <c r="L1382" s="3"/>
      <c r="M1382" s="3"/>
      <c r="N1382" s="3"/>
      <c r="O1382" s="3"/>
      <c r="P1382" s="3"/>
      <c r="Q1382" s="21"/>
      <c r="R1382" s="3"/>
      <c r="S1382" s="3"/>
      <c r="T1382" s="21"/>
      <c r="U1382" s="21"/>
      <c r="V1382" s="21"/>
      <c r="W1382" s="21"/>
      <c r="X1382" s="21"/>
      <c r="Y1382" s="21"/>
      <c r="Z1382" s="3"/>
    </row>
    <row r="1383" spans="1:26" x14ac:dyDescent="0.2">
      <c r="A1383" s="3"/>
      <c r="B1383" s="10"/>
      <c r="C1383" s="20"/>
      <c r="D1383" s="12"/>
      <c r="E1383" s="3"/>
      <c r="F1383" s="3"/>
      <c r="G1383" s="3"/>
      <c r="H1383" s="21"/>
      <c r="I1383" s="21"/>
      <c r="J1383" s="3"/>
      <c r="K1383" s="3"/>
      <c r="L1383" s="3"/>
      <c r="M1383" s="3"/>
      <c r="N1383" s="3"/>
      <c r="O1383" s="3"/>
      <c r="P1383" s="3"/>
      <c r="Q1383" s="21"/>
      <c r="R1383" s="3"/>
      <c r="S1383" s="3"/>
      <c r="T1383" s="21"/>
      <c r="U1383" s="21"/>
      <c r="V1383" s="21"/>
      <c r="W1383" s="21"/>
      <c r="X1383" s="21"/>
      <c r="Y1383" s="21"/>
      <c r="Z1383" s="3"/>
    </row>
    <row r="1384" spans="1:26" x14ac:dyDescent="0.2">
      <c r="A1384" s="3"/>
      <c r="B1384" s="10"/>
      <c r="C1384" s="20"/>
      <c r="D1384" s="12"/>
      <c r="E1384" s="3"/>
      <c r="F1384" s="3"/>
      <c r="G1384" s="3"/>
      <c r="H1384" s="21"/>
      <c r="I1384" s="21"/>
      <c r="J1384" s="3"/>
      <c r="K1384" s="3"/>
      <c r="L1384" s="3"/>
      <c r="M1384" s="3"/>
      <c r="N1384" s="3"/>
      <c r="O1384" s="3"/>
      <c r="P1384" s="3"/>
      <c r="Q1384" s="21"/>
      <c r="R1384" s="3"/>
      <c r="S1384" s="3"/>
      <c r="T1384" s="21"/>
      <c r="U1384" s="21"/>
      <c r="V1384" s="21"/>
      <c r="W1384" s="21"/>
      <c r="X1384" s="21"/>
      <c r="Y1384" s="21"/>
      <c r="Z1384" s="3"/>
    </row>
    <row r="1385" spans="1:26" x14ac:dyDescent="0.2">
      <c r="A1385" s="3"/>
      <c r="B1385" s="10"/>
      <c r="C1385" s="20"/>
      <c r="D1385" s="12"/>
      <c r="E1385" s="3"/>
      <c r="F1385" s="3"/>
      <c r="G1385" s="3"/>
      <c r="H1385" s="21"/>
      <c r="I1385" s="21"/>
      <c r="J1385" s="3"/>
      <c r="K1385" s="3"/>
      <c r="L1385" s="3"/>
      <c r="M1385" s="3"/>
      <c r="N1385" s="3"/>
      <c r="O1385" s="3"/>
      <c r="P1385" s="3"/>
      <c r="Q1385" s="21"/>
      <c r="R1385" s="3"/>
      <c r="S1385" s="3"/>
      <c r="T1385" s="21"/>
      <c r="U1385" s="21"/>
      <c r="V1385" s="21"/>
      <c r="W1385" s="21"/>
      <c r="X1385" s="21"/>
      <c r="Y1385" s="21"/>
      <c r="Z1385" s="3"/>
    </row>
    <row r="1386" spans="1:26" x14ac:dyDescent="0.2">
      <c r="A1386" s="3"/>
      <c r="B1386" s="10"/>
      <c r="C1386" s="20"/>
      <c r="D1386" s="12"/>
      <c r="E1386" s="3"/>
      <c r="F1386" s="3"/>
      <c r="G1386" s="3"/>
      <c r="H1386" s="21"/>
      <c r="I1386" s="21"/>
      <c r="J1386" s="3"/>
      <c r="K1386" s="3"/>
      <c r="L1386" s="3"/>
      <c r="M1386" s="3"/>
      <c r="N1386" s="3"/>
      <c r="O1386" s="3"/>
      <c r="P1386" s="3"/>
      <c r="Q1386" s="21"/>
      <c r="R1386" s="3"/>
      <c r="S1386" s="3"/>
      <c r="T1386" s="21"/>
      <c r="U1386" s="21"/>
      <c r="V1386" s="21"/>
      <c r="W1386" s="21"/>
      <c r="X1386" s="21"/>
      <c r="Y1386" s="21"/>
      <c r="Z1386" s="3"/>
    </row>
    <row r="1387" spans="1:26" x14ac:dyDescent="0.2">
      <c r="A1387" s="3"/>
      <c r="B1387" s="10"/>
      <c r="C1387" s="20"/>
      <c r="D1387" s="12"/>
      <c r="E1387" s="3"/>
      <c r="F1387" s="3"/>
      <c r="G1387" s="3"/>
      <c r="H1387" s="21"/>
      <c r="I1387" s="21"/>
      <c r="J1387" s="3"/>
      <c r="K1387" s="3"/>
      <c r="L1387" s="3"/>
      <c r="M1387" s="3"/>
      <c r="N1387" s="3"/>
      <c r="O1387" s="3"/>
      <c r="P1387" s="3"/>
      <c r="Q1387" s="21"/>
      <c r="R1387" s="3"/>
      <c r="S1387" s="3"/>
      <c r="T1387" s="21"/>
      <c r="U1387" s="21"/>
      <c r="V1387" s="21"/>
      <c r="W1387" s="21"/>
      <c r="X1387" s="21"/>
      <c r="Y1387" s="21"/>
      <c r="Z1387" s="3"/>
    </row>
    <row r="1388" spans="1:26" x14ac:dyDescent="0.2">
      <c r="A1388" s="3"/>
      <c r="B1388" s="10"/>
      <c r="C1388" s="20"/>
      <c r="D1388" s="12"/>
      <c r="E1388" s="3"/>
      <c r="F1388" s="3"/>
      <c r="G1388" s="3"/>
      <c r="H1388" s="21"/>
      <c r="I1388" s="21"/>
      <c r="J1388" s="3"/>
      <c r="K1388" s="3"/>
      <c r="L1388" s="3"/>
      <c r="M1388" s="3"/>
      <c r="N1388" s="3"/>
      <c r="O1388" s="3"/>
      <c r="P1388" s="3"/>
      <c r="Q1388" s="21"/>
      <c r="R1388" s="3"/>
      <c r="S1388" s="3"/>
      <c r="T1388" s="21"/>
      <c r="U1388" s="21"/>
      <c r="V1388" s="21"/>
      <c r="W1388" s="21"/>
      <c r="X1388" s="21"/>
      <c r="Y1388" s="21"/>
      <c r="Z1388" s="3"/>
    </row>
    <row r="1389" spans="1:26" x14ac:dyDescent="0.2">
      <c r="A1389" s="3"/>
      <c r="B1389" s="10"/>
      <c r="C1389" s="20"/>
      <c r="D1389" s="12"/>
      <c r="E1389" s="3"/>
      <c r="F1389" s="3"/>
      <c r="G1389" s="3"/>
      <c r="H1389" s="21"/>
      <c r="I1389" s="21"/>
      <c r="J1389" s="3"/>
      <c r="K1389" s="3"/>
      <c r="L1389" s="3"/>
      <c r="M1389" s="3"/>
      <c r="N1389" s="3"/>
      <c r="O1389" s="3"/>
      <c r="P1389" s="3"/>
      <c r="Q1389" s="21"/>
      <c r="R1389" s="3"/>
      <c r="S1389" s="3"/>
      <c r="T1389" s="21"/>
      <c r="U1389" s="21"/>
      <c r="V1389" s="21"/>
      <c r="W1389" s="21"/>
      <c r="X1389" s="21"/>
      <c r="Y1389" s="21"/>
      <c r="Z1389" s="3"/>
    </row>
    <row r="1390" spans="1:26" x14ac:dyDescent="0.2">
      <c r="A1390" s="3"/>
      <c r="B1390" s="10"/>
      <c r="C1390" s="20"/>
      <c r="D1390" s="12"/>
      <c r="E1390" s="3"/>
      <c r="F1390" s="3"/>
      <c r="G1390" s="3"/>
      <c r="H1390" s="21"/>
      <c r="I1390" s="21"/>
      <c r="J1390" s="3"/>
      <c r="K1390" s="3"/>
      <c r="L1390" s="3"/>
      <c r="M1390" s="3"/>
      <c r="N1390" s="3"/>
      <c r="O1390" s="3"/>
      <c r="P1390" s="3"/>
      <c r="Q1390" s="21"/>
      <c r="R1390" s="3"/>
      <c r="S1390" s="3"/>
      <c r="T1390" s="21"/>
      <c r="U1390" s="21"/>
      <c r="V1390" s="21"/>
      <c r="W1390" s="21"/>
      <c r="X1390" s="21"/>
      <c r="Y1390" s="21"/>
      <c r="Z1390" s="3"/>
    </row>
    <row r="1391" spans="1:26" x14ac:dyDescent="0.2">
      <c r="A1391" s="3"/>
      <c r="B1391" s="10"/>
      <c r="C1391" s="20"/>
      <c r="D1391" s="12"/>
      <c r="E1391" s="3"/>
      <c r="F1391" s="3"/>
      <c r="G1391" s="3"/>
      <c r="H1391" s="21"/>
      <c r="I1391" s="21"/>
      <c r="J1391" s="3"/>
      <c r="K1391" s="3"/>
      <c r="L1391" s="3"/>
      <c r="M1391" s="3"/>
      <c r="N1391" s="3"/>
      <c r="O1391" s="3"/>
      <c r="P1391" s="3"/>
      <c r="Q1391" s="21"/>
      <c r="R1391" s="3"/>
      <c r="S1391" s="3"/>
      <c r="T1391" s="21"/>
      <c r="U1391" s="21"/>
      <c r="V1391" s="21"/>
      <c r="W1391" s="21"/>
      <c r="X1391" s="21"/>
      <c r="Y1391" s="21"/>
      <c r="Z1391" s="3"/>
    </row>
    <row r="1392" spans="1:26" x14ac:dyDescent="0.2">
      <c r="A1392" s="3"/>
      <c r="B1392" s="10"/>
      <c r="C1392" s="20"/>
      <c r="D1392" s="12"/>
      <c r="E1392" s="3"/>
      <c r="F1392" s="3"/>
      <c r="G1392" s="3"/>
      <c r="H1392" s="21"/>
      <c r="I1392" s="21"/>
      <c r="J1392" s="3"/>
      <c r="K1392" s="3"/>
      <c r="L1392" s="3"/>
      <c r="M1392" s="3"/>
      <c r="N1392" s="3"/>
      <c r="O1392" s="3"/>
      <c r="P1392" s="3"/>
      <c r="Q1392" s="21"/>
      <c r="R1392" s="3"/>
      <c r="S1392" s="3"/>
      <c r="T1392" s="21"/>
      <c r="U1392" s="21"/>
      <c r="V1392" s="21"/>
      <c r="W1392" s="21"/>
      <c r="X1392" s="21"/>
      <c r="Y1392" s="21"/>
      <c r="Z1392" s="3"/>
    </row>
    <row r="1393" spans="1:26" x14ac:dyDescent="0.2">
      <c r="A1393" s="3"/>
      <c r="B1393" s="10"/>
      <c r="C1393" s="20"/>
      <c r="D1393" s="12"/>
      <c r="E1393" s="3"/>
      <c r="F1393" s="3"/>
      <c r="G1393" s="3"/>
      <c r="H1393" s="21"/>
      <c r="I1393" s="21"/>
      <c r="J1393" s="3"/>
      <c r="K1393" s="3"/>
      <c r="L1393" s="3"/>
      <c r="M1393" s="3"/>
      <c r="N1393" s="3"/>
      <c r="O1393" s="3"/>
      <c r="P1393" s="3"/>
      <c r="Q1393" s="21"/>
      <c r="R1393" s="3"/>
      <c r="S1393" s="3"/>
      <c r="T1393" s="21"/>
      <c r="U1393" s="21"/>
      <c r="V1393" s="21"/>
      <c r="W1393" s="21"/>
      <c r="X1393" s="21"/>
      <c r="Y1393" s="21"/>
      <c r="Z1393" s="3"/>
    </row>
    <row r="1394" spans="1:26" x14ac:dyDescent="0.2">
      <c r="A1394" s="3"/>
      <c r="B1394" s="10"/>
      <c r="C1394" s="20"/>
      <c r="D1394" s="12"/>
      <c r="E1394" s="3"/>
      <c r="F1394" s="3"/>
      <c r="G1394" s="3"/>
      <c r="H1394" s="21"/>
      <c r="I1394" s="21"/>
      <c r="J1394" s="3"/>
      <c r="K1394" s="3"/>
      <c r="L1394" s="3"/>
      <c r="M1394" s="3"/>
      <c r="N1394" s="3"/>
      <c r="O1394" s="3"/>
      <c r="P1394" s="3"/>
      <c r="Q1394" s="21"/>
      <c r="R1394" s="3"/>
      <c r="S1394" s="3"/>
      <c r="T1394" s="21"/>
      <c r="U1394" s="21"/>
      <c r="V1394" s="21"/>
      <c r="W1394" s="21"/>
      <c r="X1394" s="21"/>
      <c r="Y1394" s="21"/>
      <c r="Z1394" s="3"/>
    </row>
    <row r="1395" spans="1:26" x14ac:dyDescent="0.2">
      <c r="A1395" s="3"/>
      <c r="B1395" s="10"/>
      <c r="C1395" s="20"/>
      <c r="D1395" s="12"/>
      <c r="E1395" s="3"/>
      <c r="F1395" s="3"/>
      <c r="G1395" s="3"/>
      <c r="H1395" s="21"/>
      <c r="I1395" s="21"/>
      <c r="J1395" s="3"/>
      <c r="K1395" s="3"/>
      <c r="L1395" s="3"/>
      <c r="M1395" s="3"/>
      <c r="N1395" s="3"/>
      <c r="O1395" s="3"/>
      <c r="P1395" s="3"/>
      <c r="Q1395" s="21"/>
      <c r="R1395" s="3"/>
      <c r="S1395" s="3"/>
      <c r="T1395" s="21"/>
      <c r="U1395" s="21"/>
      <c r="V1395" s="21"/>
      <c r="W1395" s="21"/>
      <c r="X1395" s="21"/>
      <c r="Y1395" s="21"/>
      <c r="Z1395" s="3"/>
    </row>
    <row r="1396" spans="1:26" x14ac:dyDescent="0.2">
      <c r="A1396" s="3"/>
      <c r="B1396" s="10"/>
      <c r="C1396" s="20"/>
      <c r="D1396" s="12"/>
      <c r="E1396" s="3"/>
      <c r="F1396" s="3"/>
      <c r="G1396" s="3"/>
      <c r="H1396" s="21"/>
      <c r="I1396" s="21"/>
      <c r="J1396" s="3"/>
      <c r="K1396" s="3"/>
      <c r="L1396" s="3"/>
      <c r="M1396" s="3"/>
      <c r="N1396" s="3"/>
      <c r="O1396" s="3"/>
      <c r="P1396" s="3"/>
      <c r="Q1396" s="21"/>
      <c r="R1396" s="3"/>
      <c r="S1396" s="3"/>
      <c r="T1396" s="21"/>
      <c r="U1396" s="21"/>
      <c r="V1396" s="21"/>
      <c r="W1396" s="21"/>
      <c r="X1396" s="21"/>
      <c r="Y1396" s="21"/>
      <c r="Z1396" s="3"/>
    </row>
    <row r="1397" spans="1:26" x14ac:dyDescent="0.2">
      <c r="A1397" s="3"/>
      <c r="B1397" s="10"/>
      <c r="C1397" s="20"/>
      <c r="D1397" s="12"/>
      <c r="E1397" s="3"/>
      <c r="F1397" s="3"/>
      <c r="G1397" s="3"/>
      <c r="H1397" s="21"/>
      <c r="I1397" s="21"/>
      <c r="J1397" s="3"/>
      <c r="K1397" s="3"/>
      <c r="L1397" s="3"/>
      <c r="M1397" s="3"/>
      <c r="N1397" s="3"/>
      <c r="O1397" s="3"/>
      <c r="P1397" s="3"/>
      <c r="Q1397" s="21"/>
      <c r="R1397" s="3"/>
      <c r="S1397" s="3"/>
      <c r="T1397" s="21"/>
      <c r="U1397" s="21"/>
      <c r="V1397" s="21"/>
      <c r="W1397" s="21"/>
      <c r="X1397" s="21"/>
      <c r="Y1397" s="21"/>
      <c r="Z1397" s="3"/>
    </row>
    <row r="1398" spans="1:26" x14ac:dyDescent="0.2">
      <c r="A1398" s="3"/>
      <c r="B1398" s="10"/>
      <c r="C1398" s="20"/>
      <c r="D1398" s="12"/>
      <c r="E1398" s="3"/>
      <c r="F1398" s="3"/>
      <c r="G1398" s="3"/>
      <c r="H1398" s="21"/>
      <c r="I1398" s="21"/>
      <c r="J1398" s="3"/>
      <c r="K1398" s="3"/>
      <c r="L1398" s="3"/>
      <c r="M1398" s="3"/>
      <c r="N1398" s="3"/>
      <c r="O1398" s="3"/>
      <c r="P1398" s="3"/>
      <c r="Q1398" s="21"/>
      <c r="R1398" s="3"/>
      <c r="S1398" s="3"/>
      <c r="T1398" s="21"/>
      <c r="U1398" s="21"/>
      <c r="V1398" s="21"/>
      <c r="W1398" s="21"/>
      <c r="X1398" s="21"/>
      <c r="Y1398" s="21"/>
      <c r="Z1398" s="3"/>
    </row>
    <row r="1399" spans="1:26" x14ac:dyDescent="0.2">
      <c r="A1399" s="3"/>
      <c r="B1399" s="10"/>
      <c r="C1399" s="20"/>
      <c r="D1399" s="12"/>
      <c r="E1399" s="3"/>
      <c r="F1399" s="3"/>
      <c r="G1399" s="3"/>
      <c r="H1399" s="21"/>
      <c r="I1399" s="21"/>
      <c r="J1399" s="3"/>
      <c r="K1399" s="3"/>
      <c r="L1399" s="3"/>
      <c r="M1399" s="3"/>
      <c r="N1399" s="3"/>
      <c r="O1399" s="3"/>
      <c r="P1399" s="3"/>
      <c r="Q1399" s="21"/>
      <c r="R1399" s="3"/>
      <c r="S1399" s="3"/>
      <c r="T1399" s="21"/>
      <c r="U1399" s="21"/>
      <c r="V1399" s="21"/>
      <c r="W1399" s="21"/>
      <c r="X1399" s="21"/>
      <c r="Y1399" s="21"/>
      <c r="Z1399" s="3"/>
    </row>
    <row r="1400" spans="1:26" x14ac:dyDescent="0.2">
      <c r="A1400" s="3"/>
      <c r="B1400" s="10"/>
      <c r="C1400" s="20"/>
      <c r="D1400" s="12"/>
      <c r="E1400" s="3"/>
      <c r="F1400" s="3"/>
      <c r="G1400" s="3"/>
      <c r="H1400" s="21"/>
      <c r="I1400" s="21"/>
      <c r="J1400" s="3"/>
      <c r="K1400" s="3"/>
      <c r="L1400" s="3"/>
      <c r="M1400" s="3"/>
      <c r="N1400" s="3"/>
      <c r="O1400" s="3"/>
      <c r="P1400" s="3"/>
      <c r="Q1400" s="21"/>
      <c r="R1400" s="3"/>
      <c r="S1400" s="3"/>
      <c r="T1400" s="21"/>
      <c r="U1400" s="21"/>
      <c r="V1400" s="21"/>
      <c r="W1400" s="21"/>
      <c r="X1400" s="21"/>
      <c r="Y1400" s="21"/>
      <c r="Z1400" s="3"/>
    </row>
    <row r="1401" spans="1:26" x14ac:dyDescent="0.2">
      <c r="A1401" s="3"/>
      <c r="B1401" s="10"/>
      <c r="C1401" s="20"/>
      <c r="D1401" s="12"/>
      <c r="E1401" s="3"/>
      <c r="F1401" s="3"/>
      <c r="G1401" s="3"/>
      <c r="H1401" s="21"/>
      <c r="I1401" s="21"/>
      <c r="J1401" s="3"/>
      <c r="K1401" s="3"/>
      <c r="L1401" s="3"/>
      <c r="M1401" s="3"/>
      <c r="N1401" s="3"/>
      <c r="O1401" s="3"/>
      <c r="P1401" s="3"/>
      <c r="Q1401" s="21"/>
      <c r="R1401" s="3"/>
      <c r="S1401" s="3"/>
      <c r="T1401" s="21"/>
      <c r="U1401" s="21"/>
      <c r="V1401" s="21"/>
      <c r="W1401" s="21"/>
      <c r="X1401" s="21"/>
      <c r="Y1401" s="21"/>
      <c r="Z1401" s="3"/>
    </row>
    <row r="1402" spans="1:26" x14ac:dyDescent="0.2">
      <c r="A1402" s="3"/>
      <c r="B1402" s="10"/>
      <c r="C1402" s="20"/>
      <c r="D1402" s="12"/>
      <c r="E1402" s="3"/>
      <c r="F1402" s="3"/>
      <c r="G1402" s="3"/>
      <c r="H1402" s="21"/>
      <c r="I1402" s="21"/>
      <c r="J1402" s="3"/>
      <c r="K1402" s="3"/>
      <c r="L1402" s="3"/>
      <c r="M1402" s="3"/>
      <c r="N1402" s="3"/>
      <c r="O1402" s="3"/>
      <c r="P1402" s="3"/>
      <c r="Q1402" s="21"/>
      <c r="R1402" s="3"/>
      <c r="S1402" s="3"/>
      <c r="T1402" s="21"/>
      <c r="U1402" s="21"/>
      <c r="V1402" s="21"/>
      <c r="W1402" s="21"/>
      <c r="X1402" s="21"/>
      <c r="Y1402" s="21"/>
      <c r="Z1402" s="3"/>
    </row>
    <row r="1403" spans="1:26" x14ac:dyDescent="0.2">
      <c r="A1403" s="3"/>
      <c r="B1403" s="10"/>
      <c r="C1403" s="20"/>
      <c r="D1403" s="12"/>
      <c r="E1403" s="3"/>
      <c r="F1403" s="3"/>
      <c r="G1403" s="3"/>
      <c r="H1403" s="21"/>
      <c r="I1403" s="21"/>
      <c r="J1403" s="3"/>
      <c r="K1403" s="3"/>
      <c r="L1403" s="3"/>
      <c r="M1403" s="3"/>
      <c r="N1403" s="3"/>
      <c r="O1403" s="3"/>
      <c r="P1403" s="3"/>
      <c r="Q1403" s="21"/>
      <c r="R1403" s="3"/>
      <c r="S1403" s="3"/>
      <c r="T1403" s="21"/>
      <c r="U1403" s="21"/>
      <c r="V1403" s="21"/>
      <c r="W1403" s="21"/>
      <c r="X1403" s="21"/>
      <c r="Y1403" s="21"/>
      <c r="Z1403" s="3"/>
    </row>
    <row r="1404" spans="1:26" x14ac:dyDescent="0.2">
      <c r="A1404" s="3"/>
      <c r="B1404" s="10"/>
      <c r="C1404" s="20"/>
      <c r="D1404" s="12"/>
      <c r="E1404" s="3"/>
      <c r="F1404" s="3"/>
      <c r="G1404" s="3"/>
      <c r="H1404" s="21"/>
      <c r="I1404" s="21"/>
      <c r="J1404" s="3"/>
      <c r="K1404" s="3"/>
      <c r="L1404" s="3"/>
      <c r="M1404" s="3"/>
      <c r="N1404" s="3"/>
      <c r="O1404" s="3"/>
      <c r="P1404" s="3"/>
      <c r="Q1404" s="21"/>
      <c r="R1404" s="3"/>
      <c r="S1404" s="3"/>
      <c r="T1404" s="21"/>
      <c r="U1404" s="21"/>
      <c r="V1404" s="21"/>
      <c r="W1404" s="21"/>
      <c r="X1404" s="21"/>
      <c r="Y1404" s="21"/>
      <c r="Z1404" s="3"/>
    </row>
    <row r="1405" spans="1:26" x14ac:dyDescent="0.2">
      <c r="A1405" s="3"/>
      <c r="B1405" s="10"/>
      <c r="C1405" s="20"/>
      <c r="D1405" s="12"/>
      <c r="E1405" s="3"/>
      <c r="F1405" s="3"/>
      <c r="G1405" s="3"/>
      <c r="H1405" s="21"/>
      <c r="I1405" s="21"/>
      <c r="J1405" s="3"/>
      <c r="K1405" s="3"/>
      <c r="L1405" s="3"/>
      <c r="M1405" s="3"/>
      <c r="N1405" s="3"/>
      <c r="O1405" s="3"/>
      <c r="P1405" s="3"/>
      <c r="Q1405" s="21"/>
      <c r="R1405" s="3"/>
      <c r="S1405" s="3"/>
      <c r="T1405" s="21"/>
      <c r="U1405" s="21"/>
      <c r="V1405" s="21"/>
      <c r="W1405" s="21"/>
      <c r="X1405" s="21"/>
      <c r="Y1405" s="21"/>
      <c r="Z1405" s="3"/>
    </row>
    <row r="1406" spans="1:26" x14ac:dyDescent="0.2">
      <c r="A1406" s="3"/>
      <c r="B1406" s="10"/>
      <c r="C1406" s="20"/>
      <c r="D1406" s="12"/>
      <c r="E1406" s="3"/>
      <c r="F1406" s="3"/>
      <c r="G1406" s="3"/>
      <c r="H1406" s="21"/>
      <c r="I1406" s="21"/>
      <c r="J1406" s="3"/>
      <c r="K1406" s="3"/>
      <c r="L1406" s="3"/>
      <c r="M1406" s="3"/>
      <c r="N1406" s="3"/>
      <c r="O1406" s="3"/>
      <c r="P1406" s="3"/>
      <c r="Q1406" s="21"/>
      <c r="R1406" s="3"/>
      <c r="S1406" s="3"/>
      <c r="T1406" s="21"/>
      <c r="U1406" s="21"/>
      <c r="V1406" s="21"/>
      <c r="W1406" s="21"/>
      <c r="X1406" s="21"/>
      <c r="Y1406" s="21"/>
      <c r="Z1406" s="3"/>
    </row>
    <row r="1407" spans="1:26" x14ac:dyDescent="0.2">
      <c r="A1407" s="3"/>
      <c r="B1407" s="10"/>
      <c r="C1407" s="20"/>
      <c r="D1407" s="12"/>
      <c r="E1407" s="3"/>
      <c r="F1407" s="3"/>
      <c r="G1407" s="3"/>
      <c r="H1407" s="21"/>
      <c r="I1407" s="21"/>
      <c r="J1407" s="3"/>
      <c r="K1407" s="3"/>
      <c r="L1407" s="3"/>
      <c r="M1407" s="3"/>
      <c r="N1407" s="3"/>
      <c r="O1407" s="3"/>
      <c r="P1407" s="3"/>
      <c r="Q1407" s="21"/>
      <c r="R1407" s="3"/>
      <c r="S1407" s="3"/>
      <c r="T1407" s="21"/>
      <c r="U1407" s="21"/>
      <c r="V1407" s="21"/>
      <c r="W1407" s="21"/>
      <c r="X1407" s="21"/>
      <c r="Y1407" s="21"/>
      <c r="Z1407" s="3"/>
    </row>
    <row r="1408" spans="1:26" x14ac:dyDescent="0.2">
      <c r="A1408" s="3"/>
      <c r="B1408" s="10"/>
      <c r="C1408" s="20"/>
      <c r="D1408" s="12"/>
      <c r="E1408" s="3"/>
      <c r="F1408" s="3"/>
      <c r="G1408" s="3"/>
      <c r="H1408" s="21"/>
      <c r="I1408" s="21"/>
      <c r="J1408" s="3"/>
      <c r="K1408" s="3"/>
      <c r="L1408" s="3"/>
      <c r="M1408" s="3"/>
      <c r="N1408" s="3"/>
      <c r="O1408" s="3"/>
      <c r="P1408" s="3"/>
      <c r="Q1408" s="21"/>
      <c r="R1408" s="3"/>
      <c r="S1408" s="3"/>
      <c r="T1408" s="21"/>
      <c r="U1408" s="21"/>
      <c r="V1408" s="21"/>
      <c r="W1408" s="21"/>
      <c r="X1408" s="21"/>
      <c r="Y1408" s="21"/>
      <c r="Z1408" s="3"/>
    </row>
    <row r="1409" spans="1:26" x14ac:dyDescent="0.2">
      <c r="A1409" s="3"/>
      <c r="B1409" s="10"/>
      <c r="C1409" s="20"/>
      <c r="D1409" s="12"/>
      <c r="E1409" s="3"/>
      <c r="F1409" s="3"/>
      <c r="G1409" s="3"/>
      <c r="H1409" s="21"/>
      <c r="I1409" s="21"/>
      <c r="J1409" s="3"/>
      <c r="K1409" s="3"/>
      <c r="L1409" s="3"/>
      <c r="M1409" s="3"/>
      <c r="N1409" s="3"/>
      <c r="O1409" s="3"/>
      <c r="P1409" s="3"/>
      <c r="Q1409" s="21"/>
      <c r="R1409" s="3"/>
      <c r="S1409" s="3"/>
      <c r="T1409" s="21"/>
      <c r="U1409" s="21"/>
      <c r="V1409" s="21"/>
      <c r="W1409" s="21"/>
      <c r="X1409" s="21"/>
      <c r="Y1409" s="21"/>
      <c r="Z1409" s="3"/>
    </row>
    <row r="1410" spans="1:26" x14ac:dyDescent="0.2">
      <c r="A1410" s="3"/>
      <c r="B1410" s="10"/>
      <c r="C1410" s="20"/>
      <c r="D1410" s="12"/>
      <c r="E1410" s="3"/>
      <c r="F1410" s="3"/>
      <c r="G1410" s="3"/>
      <c r="H1410" s="21"/>
      <c r="I1410" s="21"/>
      <c r="J1410" s="3"/>
      <c r="K1410" s="3"/>
      <c r="L1410" s="3"/>
      <c r="M1410" s="3"/>
      <c r="N1410" s="3"/>
      <c r="O1410" s="3"/>
      <c r="P1410" s="3"/>
      <c r="Q1410" s="21"/>
      <c r="R1410" s="3"/>
      <c r="S1410" s="3"/>
      <c r="T1410" s="21"/>
      <c r="U1410" s="21"/>
      <c r="V1410" s="21"/>
      <c r="W1410" s="21"/>
      <c r="X1410" s="21"/>
      <c r="Y1410" s="21"/>
      <c r="Z1410" s="3"/>
    </row>
    <row r="1411" spans="1:26" x14ac:dyDescent="0.2">
      <c r="A1411" s="3"/>
      <c r="B1411" s="10"/>
      <c r="C1411" s="20"/>
      <c r="D1411" s="12"/>
      <c r="E1411" s="3"/>
      <c r="F1411" s="3"/>
      <c r="G1411" s="3"/>
      <c r="H1411" s="21"/>
      <c r="I1411" s="21"/>
      <c r="J1411" s="3"/>
      <c r="K1411" s="3"/>
      <c r="L1411" s="3"/>
      <c r="M1411" s="3"/>
      <c r="N1411" s="3"/>
      <c r="O1411" s="3"/>
      <c r="P1411" s="3"/>
      <c r="Q1411" s="21"/>
      <c r="R1411" s="3"/>
      <c r="S1411" s="3"/>
      <c r="T1411" s="21"/>
      <c r="U1411" s="21"/>
      <c r="V1411" s="21"/>
      <c r="W1411" s="21"/>
      <c r="X1411" s="21"/>
      <c r="Y1411" s="21"/>
      <c r="Z1411" s="3"/>
    </row>
    <row r="1412" spans="1:26" x14ac:dyDescent="0.2">
      <c r="A1412" s="3"/>
      <c r="B1412" s="10"/>
      <c r="C1412" s="20"/>
      <c r="D1412" s="12"/>
      <c r="E1412" s="3"/>
      <c r="F1412" s="3"/>
      <c r="G1412" s="3"/>
      <c r="H1412" s="21"/>
      <c r="I1412" s="21"/>
      <c r="J1412" s="3"/>
      <c r="K1412" s="3"/>
      <c r="L1412" s="3"/>
      <c r="M1412" s="3"/>
      <c r="N1412" s="3"/>
      <c r="O1412" s="3"/>
      <c r="P1412" s="3"/>
      <c r="Q1412" s="21"/>
      <c r="R1412" s="3"/>
      <c r="S1412" s="3"/>
      <c r="T1412" s="21"/>
      <c r="U1412" s="21"/>
      <c r="V1412" s="21"/>
      <c r="W1412" s="21"/>
      <c r="X1412" s="21"/>
      <c r="Y1412" s="21"/>
      <c r="Z1412" s="3"/>
    </row>
    <row r="1413" spans="1:26" x14ac:dyDescent="0.2">
      <c r="A1413" s="3"/>
      <c r="B1413" s="10"/>
      <c r="C1413" s="20"/>
      <c r="D1413" s="12"/>
      <c r="E1413" s="3"/>
      <c r="F1413" s="3"/>
      <c r="G1413" s="3"/>
      <c r="H1413" s="21"/>
      <c r="I1413" s="21"/>
      <c r="J1413" s="3"/>
      <c r="K1413" s="3"/>
      <c r="L1413" s="3"/>
      <c r="M1413" s="3"/>
      <c r="N1413" s="3"/>
      <c r="O1413" s="3"/>
      <c r="P1413" s="3"/>
      <c r="Q1413" s="21"/>
      <c r="R1413" s="3"/>
      <c r="S1413" s="3"/>
      <c r="T1413" s="21"/>
      <c r="U1413" s="21"/>
      <c r="V1413" s="21"/>
      <c r="W1413" s="21"/>
      <c r="X1413" s="21"/>
      <c r="Y1413" s="21"/>
      <c r="Z1413" s="3"/>
    </row>
    <row r="1414" spans="1:26" x14ac:dyDescent="0.2">
      <c r="A1414" s="3"/>
      <c r="B1414" s="10"/>
      <c r="C1414" s="20"/>
      <c r="D1414" s="12"/>
      <c r="E1414" s="3"/>
      <c r="F1414" s="3"/>
      <c r="G1414" s="3"/>
      <c r="H1414" s="21"/>
      <c r="I1414" s="21"/>
      <c r="J1414" s="3"/>
      <c r="K1414" s="3"/>
      <c r="L1414" s="3"/>
      <c r="M1414" s="3"/>
      <c r="N1414" s="3"/>
      <c r="O1414" s="3"/>
      <c r="P1414" s="3"/>
      <c r="Q1414" s="21"/>
      <c r="R1414" s="3"/>
      <c r="S1414" s="3"/>
      <c r="T1414" s="21"/>
      <c r="U1414" s="21"/>
      <c r="V1414" s="21"/>
      <c r="W1414" s="21"/>
      <c r="X1414" s="21"/>
      <c r="Y1414" s="21"/>
      <c r="Z1414" s="3"/>
    </row>
    <row r="1415" spans="1:26" x14ac:dyDescent="0.2">
      <c r="A1415" s="3"/>
      <c r="B1415" s="10"/>
      <c r="C1415" s="20"/>
      <c r="D1415" s="12"/>
      <c r="E1415" s="3"/>
      <c r="F1415" s="3"/>
      <c r="G1415" s="3"/>
      <c r="H1415" s="21"/>
      <c r="I1415" s="21"/>
      <c r="J1415" s="3"/>
      <c r="K1415" s="3"/>
      <c r="L1415" s="3"/>
      <c r="M1415" s="3"/>
      <c r="N1415" s="3"/>
      <c r="O1415" s="3"/>
      <c r="P1415" s="3"/>
      <c r="Q1415" s="21"/>
      <c r="R1415" s="3"/>
      <c r="S1415" s="3"/>
      <c r="T1415" s="21"/>
      <c r="U1415" s="21"/>
      <c r="V1415" s="21"/>
      <c r="W1415" s="21"/>
      <c r="X1415" s="21"/>
      <c r="Y1415" s="21"/>
      <c r="Z1415" s="3"/>
    </row>
    <row r="1416" spans="1:26" x14ac:dyDescent="0.2">
      <c r="A1416" s="3"/>
      <c r="B1416" s="10"/>
      <c r="C1416" s="20"/>
      <c r="D1416" s="12"/>
      <c r="E1416" s="3"/>
      <c r="F1416" s="3"/>
      <c r="G1416" s="3"/>
      <c r="H1416" s="21"/>
      <c r="I1416" s="21"/>
      <c r="J1416" s="3"/>
      <c r="K1416" s="3"/>
      <c r="L1416" s="3"/>
      <c r="M1416" s="3"/>
      <c r="N1416" s="3"/>
      <c r="O1416" s="3"/>
      <c r="P1416" s="3"/>
      <c r="Q1416" s="21"/>
      <c r="R1416" s="3"/>
      <c r="S1416" s="3"/>
      <c r="T1416" s="21"/>
      <c r="U1416" s="21"/>
      <c r="V1416" s="21"/>
      <c r="W1416" s="21"/>
      <c r="X1416" s="21"/>
      <c r="Y1416" s="21"/>
      <c r="Z1416" s="3"/>
    </row>
    <row r="1417" spans="1:26" x14ac:dyDescent="0.2">
      <c r="A1417" s="3"/>
      <c r="B1417" s="10"/>
      <c r="C1417" s="20"/>
      <c r="D1417" s="12"/>
      <c r="E1417" s="3"/>
      <c r="F1417" s="3"/>
      <c r="G1417" s="3"/>
      <c r="H1417" s="21"/>
      <c r="I1417" s="21"/>
      <c r="J1417" s="3"/>
      <c r="K1417" s="3"/>
      <c r="L1417" s="3"/>
      <c r="M1417" s="3"/>
      <c r="N1417" s="3"/>
      <c r="O1417" s="3"/>
      <c r="P1417" s="3"/>
      <c r="Q1417" s="21"/>
      <c r="R1417" s="3"/>
      <c r="S1417" s="3"/>
      <c r="T1417" s="21"/>
      <c r="U1417" s="21"/>
      <c r="V1417" s="21"/>
      <c r="W1417" s="21"/>
      <c r="X1417" s="21"/>
      <c r="Y1417" s="21"/>
      <c r="Z1417" s="3"/>
    </row>
    <row r="1418" spans="1:26" x14ac:dyDescent="0.2">
      <c r="A1418" s="3"/>
      <c r="B1418" s="10"/>
      <c r="C1418" s="20"/>
      <c r="D1418" s="12"/>
      <c r="E1418" s="3"/>
      <c r="F1418" s="3"/>
      <c r="G1418" s="3"/>
      <c r="H1418" s="21"/>
      <c r="I1418" s="21"/>
      <c r="J1418" s="3"/>
      <c r="K1418" s="3"/>
      <c r="L1418" s="3"/>
      <c r="M1418" s="3"/>
      <c r="N1418" s="3"/>
      <c r="O1418" s="3"/>
      <c r="P1418" s="3"/>
      <c r="Q1418" s="21"/>
      <c r="R1418" s="3"/>
      <c r="S1418" s="3"/>
      <c r="T1418" s="21"/>
      <c r="U1418" s="21"/>
      <c r="V1418" s="21"/>
      <c r="W1418" s="21"/>
      <c r="X1418" s="21"/>
      <c r="Y1418" s="21"/>
      <c r="Z1418" s="3"/>
    </row>
    <row r="1419" spans="1:26" x14ac:dyDescent="0.2">
      <c r="A1419" s="3"/>
      <c r="B1419" s="10"/>
      <c r="C1419" s="20"/>
      <c r="D1419" s="12"/>
      <c r="E1419" s="3"/>
      <c r="F1419" s="3"/>
      <c r="G1419" s="3"/>
      <c r="H1419" s="21"/>
      <c r="I1419" s="21"/>
      <c r="J1419" s="3"/>
      <c r="K1419" s="3"/>
      <c r="L1419" s="3"/>
      <c r="M1419" s="3"/>
      <c r="N1419" s="3"/>
      <c r="O1419" s="3"/>
      <c r="P1419" s="3"/>
      <c r="Q1419" s="21"/>
      <c r="R1419" s="3"/>
      <c r="S1419" s="3"/>
      <c r="T1419" s="21"/>
      <c r="U1419" s="21"/>
      <c r="V1419" s="21"/>
      <c r="W1419" s="21"/>
      <c r="X1419" s="21"/>
      <c r="Y1419" s="21"/>
      <c r="Z1419" s="3"/>
    </row>
    <row r="1420" spans="1:26" x14ac:dyDescent="0.2">
      <c r="A1420" s="3"/>
      <c r="B1420" s="10"/>
      <c r="C1420" s="20"/>
      <c r="D1420" s="12"/>
      <c r="E1420" s="3"/>
      <c r="F1420" s="3"/>
      <c r="G1420" s="3"/>
      <c r="H1420" s="21"/>
      <c r="I1420" s="21"/>
      <c r="J1420" s="3"/>
      <c r="K1420" s="3"/>
      <c r="L1420" s="3"/>
      <c r="M1420" s="3"/>
      <c r="N1420" s="3"/>
      <c r="O1420" s="3"/>
      <c r="P1420" s="3"/>
      <c r="Q1420" s="21"/>
      <c r="R1420" s="3"/>
      <c r="S1420" s="3"/>
      <c r="T1420" s="21"/>
      <c r="U1420" s="21"/>
      <c r="V1420" s="21"/>
      <c r="W1420" s="21"/>
      <c r="X1420" s="21"/>
      <c r="Y1420" s="21"/>
      <c r="Z1420" s="3"/>
    </row>
    <row r="1421" spans="1:26" x14ac:dyDescent="0.2">
      <c r="A1421" s="3"/>
      <c r="B1421" s="10"/>
      <c r="C1421" s="20"/>
      <c r="D1421" s="12"/>
      <c r="E1421" s="3"/>
      <c r="F1421" s="3"/>
      <c r="G1421" s="3"/>
      <c r="H1421" s="21"/>
      <c r="I1421" s="21"/>
      <c r="J1421" s="3"/>
      <c r="K1421" s="3"/>
      <c r="L1421" s="3"/>
      <c r="M1421" s="3"/>
      <c r="N1421" s="3"/>
      <c r="O1421" s="3"/>
      <c r="P1421" s="3"/>
      <c r="Q1421" s="21"/>
      <c r="R1421" s="3"/>
      <c r="S1421" s="3"/>
      <c r="T1421" s="21"/>
      <c r="U1421" s="21"/>
      <c r="V1421" s="21"/>
      <c r="W1421" s="21"/>
      <c r="X1421" s="21"/>
      <c r="Y1421" s="21"/>
      <c r="Z1421" s="3"/>
    </row>
    <row r="1422" spans="1:26" x14ac:dyDescent="0.2">
      <c r="A1422" s="3"/>
      <c r="B1422" s="10"/>
      <c r="C1422" s="20"/>
      <c r="D1422" s="12"/>
      <c r="E1422" s="3"/>
      <c r="F1422" s="3"/>
      <c r="G1422" s="3"/>
      <c r="H1422" s="21"/>
      <c r="I1422" s="21"/>
      <c r="J1422" s="3"/>
      <c r="K1422" s="3"/>
      <c r="L1422" s="3"/>
      <c r="M1422" s="3"/>
      <c r="N1422" s="3"/>
      <c r="O1422" s="3"/>
      <c r="P1422" s="3"/>
      <c r="Q1422" s="21"/>
      <c r="R1422" s="3"/>
      <c r="S1422" s="3"/>
      <c r="T1422" s="21"/>
      <c r="U1422" s="21"/>
      <c r="V1422" s="21"/>
      <c r="W1422" s="21"/>
      <c r="X1422" s="21"/>
      <c r="Y1422" s="21"/>
      <c r="Z1422" s="3"/>
    </row>
    <row r="1423" spans="1:26" x14ac:dyDescent="0.2">
      <c r="A1423" s="3"/>
      <c r="B1423" s="10"/>
      <c r="C1423" s="20"/>
      <c r="D1423" s="12"/>
      <c r="E1423" s="3"/>
      <c r="F1423" s="3"/>
      <c r="G1423" s="3"/>
      <c r="H1423" s="21"/>
      <c r="I1423" s="21"/>
      <c r="J1423" s="3"/>
      <c r="K1423" s="3"/>
      <c r="L1423" s="3"/>
      <c r="M1423" s="3"/>
      <c r="N1423" s="3"/>
      <c r="O1423" s="3"/>
      <c r="P1423" s="3"/>
      <c r="Q1423" s="21"/>
      <c r="R1423" s="3"/>
      <c r="S1423" s="3"/>
      <c r="T1423" s="21"/>
      <c r="U1423" s="21"/>
      <c r="V1423" s="21"/>
      <c r="W1423" s="21"/>
      <c r="X1423" s="21"/>
      <c r="Y1423" s="21"/>
      <c r="Z1423" s="3"/>
    </row>
    <row r="1424" spans="1:26" x14ac:dyDescent="0.2">
      <c r="A1424" s="3"/>
      <c r="B1424" s="10"/>
      <c r="C1424" s="20"/>
      <c r="D1424" s="12"/>
      <c r="E1424" s="3"/>
      <c r="F1424" s="3"/>
      <c r="G1424" s="3"/>
      <c r="H1424" s="21"/>
      <c r="I1424" s="21"/>
      <c r="J1424" s="3"/>
      <c r="K1424" s="3"/>
      <c r="L1424" s="3"/>
      <c r="M1424" s="3"/>
      <c r="N1424" s="3"/>
      <c r="O1424" s="3"/>
      <c r="P1424" s="3"/>
      <c r="Q1424" s="21"/>
      <c r="R1424" s="3"/>
      <c r="S1424" s="3"/>
      <c r="T1424" s="21"/>
      <c r="U1424" s="21"/>
      <c r="V1424" s="21"/>
      <c r="W1424" s="21"/>
      <c r="X1424" s="21"/>
      <c r="Y1424" s="21"/>
      <c r="Z1424" s="3"/>
    </row>
    <row r="1425" spans="1:26" x14ac:dyDescent="0.2">
      <c r="A1425" s="3"/>
      <c r="B1425" s="10"/>
      <c r="C1425" s="20"/>
      <c r="D1425" s="12"/>
      <c r="E1425" s="3"/>
      <c r="F1425" s="3"/>
      <c r="G1425" s="3"/>
      <c r="H1425" s="21"/>
      <c r="I1425" s="21"/>
      <c r="J1425" s="3"/>
      <c r="K1425" s="3"/>
      <c r="L1425" s="3"/>
      <c r="M1425" s="3"/>
      <c r="N1425" s="3"/>
      <c r="O1425" s="3"/>
      <c r="P1425" s="3"/>
      <c r="Q1425" s="21"/>
      <c r="R1425" s="3"/>
      <c r="S1425" s="3"/>
      <c r="T1425" s="21"/>
      <c r="U1425" s="21"/>
      <c r="V1425" s="21"/>
      <c r="W1425" s="21"/>
      <c r="X1425" s="21"/>
      <c r="Y1425" s="21"/>
      <c r="Z1425" s="3"/>
    </row>
    <row r="1426" spans="1:26" x14ac:dyDescent="0.2">
      <c r="A1426" s="3"/>
      <c r="B1426" s="10"/>
      <c r="C1426" s="20"/>
      <c r="D1426" s="12"/>
      <c r="E1426" s="3"/>
      <c r="F1426" s="3"/>
      <c r="G1426" s="3"/>
      <c r="H1426" s="21"/>
      <c r="I1426" s="21"/>
      <c r="J1426" s="3"/>
      <c r="K1426" s="3"/>
      <c r="L1426" s="3"/>
      <c r="M1426" s="3"/>
      <c r="N1426" s="3"/>
      <c r="O1426" s="3"/>
      <c r="P1426" s="3"/>
      <c r="Q1426" s="21"/>
      <c r="R1426" s="3"/>
      <c r="S1426" s="3"/>
      <c r="T1426" s="21"/>
      <c r="U1426" s="21"/>
      <c r="V1426" s="21"/>
      <c r="W1426" s="21"/>
      <c r="X1426" s="21"/>
      <c r="Y1426" s="21"/>
      <c r="Z1426" s="3"/>
    </row>
    <row r="1427" spans="1:26" x14ac:dyDescent="0.2">
      <c r="A1427" s="3"/>
      <c r="B1427" s="10"/>
      <c r="C1427" s="20"/>
      <c r="D1427" s="12"/>
      <c r="E1427" s="3"/>
      <c r="F1427" s="3"/>
      <c r="G1427" s="3"/>
      <c r="H1427" s="21"/>
      <c r="I1427" s="21"/>
      <c r="J1427" s="3"/>
      <c r="K1427" s="3"/>
      <c r="L1427" s="3"/>
      <c r="M1427" s="3"/>
      <c r="N1427" s="3"/>
      <c r="O1427" s="3"/>
      <c r="P1427" s="3"/>
      <c r="Q1427" s="21"/>
      <c r="R1427" s="3"/>
      <c r="S1427" s="3"/>
      <c r="T1427" s="21"/>
      <c r="U1427" s="21"/>
      <c r="V1427" s="21"/>
      <c r="W1427" s="21"/>
      <c r="X1427" s="21"/>
      <c r="Y1427" s="21"/>
      <c r="Z1427" s="3"/>
    </row>
    <row r="1428" spans="1:26" x14ac:dyDescent="0.2">
      <c r="A1428" s="3"/>
      <c r="B1428" s="10"/>
      <c r="C1428" s="20"/>
      <c r="D1428" s="12"/>
      <c r="E1428" s="3"/>
      <c r="F1428" s="3"/>
      <c r="G1428" s="3"/>
      <c r="H1428" s="21"/>
      <c r="I1428" s="21"/>
      <c r="J1428" s="3"/>
      <c r="K1428" s="3"/>
      <c r="L1428" s="3"/>
      <c r="M1428" s="3"/>
      <c r="N1428" s="3"/>
      <c r="O1428" s="3"/>
      <c r="P1428" s="3"/>
      <c r="Q1428" s="21"/>
      <c r="R1428" s="3"/>
      <c r="S1428" s="3"/>
      <c r="T1428" s="21"/>
      <c r="U1428" s="21"/>
      <c r="V1428" s="21"/>
      <c r="W1428" s="21"/>
      <c r="X1428" s="21"/>
      <c r="Y1428" s="21"/>
      <c r="Z1428" s="3"/>
    </row>
    <row r="1429" spans="1:26" x14ac:dyDescent="0.2">
      <c r="A1429" s="3"/>
      <c r="B1429" s="10"/>
      <c r="C1429" s="20"/>
      <c r="D1429" s="12"/>
      <c r="E1429" s="3"/>
      <c r="F1429" s="3"/>
      <c r="G1429" s="3"/>
      <c r="H1429" s="21"/>
      <c r="I1429" s="21"/>
      <c r="J1429" s="3"/>
      <c r="K1429" s="3"/>
      <c r="L1429" s="3"/>
      <c r="M1429" s="3"/>
      <c r="N1429" s="3"/>
      <c r="O1429" s="3"/>
      <c r="P1429" s="3"/>
      <c r="Q1429" s="21"/>
      <c r="R1429" s="3"/>
      <c r="S1429" s="3"/>
      <c r="T1429" s="21"/>
      <c r="U1429" s="21"/>
      <c r="V1429" s="21"/>
      <c r="W1429" s="21"/>
      <c r="X1429" s="21"/>
      <c r="Y1429" s="21"/>
      <c r="Z1429" s="3"/>
    </row>
    <row r="1430" spans="1:26" x14ac:dyDescent="0.2">
      <c r="A1430" s="3"/>
      <c r="B1430" s="10"/>
      <c r="C1430" s="20"/>
      <c r="D1430" s="12"/>
      <c r="E1430" s="3"/>
      <c r="F1430" s="3"/>
      <c r="G1430" s="3"/>
      <c r="H1430" s="21"/>
      <c r="I1430" s="21"/>
      <c r="J1430" s="3"/>
      <c r="K1430" s="3"/>
      <c r="L1430" s="3"/>
      <c r="M1430" s="3"/>
      <c r="N1430" s="3"/>
      <c r="O1430" s="3"/>
      <c r="P1430" s="3"/>
      <c r="Q1430" s="21"/>
      <c r="R1430" s="3"/>
      <c r="S1430" s="3"/>
      <c r="T1430" s="21"/>
      <c r="U1430" s="21"/>
      <c r="V1430" s="21"/>
      <c r="W1430" s="21"/>
      <c r="X1430" s="21"/>
      <c r="Y1430" s="21"/>
      <c r="Z1430" s="3"/>
    </row>
    <row r="1431" spans="1:26" x14ac:dyDescent="0.2">
      <c r="A1431" s="3"/>
      <c r="B1431" s="10"/>
      <c r="C1431" s="20"/>
      <c r="D1431" s="12"/>
      <c r="E1431" s="3"/>
      <c r="F1431" s="3"/>
      <c r="G1431" s="3"/>
      <c r="H1431" s="21"/>
      <c r="I1431" s="21"/>
      <c r="J1431" s="3"/>
      <c r="K1431" s="3"/>
      <c r="L1431" s="3"/>
      <c r="M1431" s="3"/>
      <c r="N1431" s="3"/>
      <c r="O1431" s="3"/>
      <c r="P1431" s="3"/>
      <c r="Q1431" s="21"/>
      <c r="R1431" s="3"/>
      <c r="S1431" s="3"/>
      <c r="T1431" s="21"/>
      <c r="U1431" s="21"/>
      <c r="V1431" s="21"/>
      <c r="W1431" s="21"/>
      <c r="X1431" s="21"/>
      <c r="Y1431" s="21"/>
      <c r="Z1431" s="3"/>
    </row>
    <row r="1432" spans="1:26" x14ac:dyDescent="0.2">
      <c r="A1432" s="3"/>
      <c r="B1432" s="10"/>
      <c r="C1432" s="20"/>
      <c r="D1432" s="12"/>
      <c r="E1432" s="3"/>
      <c r="F1432" s="3"/>
      <c r="G1432" s="3"/>
      <c r="H1432" s="21"/>
      <c r="I1432" s="21"/>
      <c r="J1432" s="3"/>
      <c r="K1432" s="3"/>
      <c r="L1432" s="3"/>
      <c r="M1432" s="3"/>
      <c r="N1432" s="3"/>
      <c r="O1432" s="3"/>
      <c r="P1432" s="3"/>
      <c r="Q1432" s="21"/>
      <c r="R1432" s="3"/>
      <c r="S1432" s="3"/>
      <c r="T1432" s="21"/>
      <c r="U1432" s="21"/>
      <c r="V1432" s="21"/>
      <c r="W1432" s="21"/>
      <c r="X1432" s="21"/>
      <c r="Y1432" s="21"/>
      <c r="Z1432" s="3"/>
    </row>
    <row r="1433" spans="1:26" x14ac:dyDescent="0.2">
      <c r="A1433" s="3"/>
      <c r="B1433" s="10"/>
      <c r="C1433" s="20"/>
      <c r="D1433" s="12"/>
      <c r="E1433" s="3"/>
      <c r="F1433" s="3"/>
      <c r="G1433" s="3"/>
      <c r="H1433" s="21"/>
      <c r="I1433" s="21"/>
      <c r="J1433" s="3"/>
      <c r="K1433" s="3"/>
      <c r="L1433" s="3"/>
      <c r="M1433" s="3"/>
      <c r="N1433" s="3"/>
      <c r="O1433" s="3"/>
      <c r="P1433" s="3"/>
      <c r="Q1433" s="21"/>
      <c r="R1433" s="3"/>
      <c r="S1433" s="3"/>
      <c r="T1433" s="21"/>
      <c r="U1433" s="21"/>
      <c r="V1433" s="21"/>
      <c r="W1433" s="21"/>
      <c r="X1433" s="21"/>
      <c r="Y1433" s="21"/>
      <c r="Z1433" s="3"/>
    </row>
    <row r="1434" spans="1:26" x14ac:dyDescent="0.2">
      <c r="A1434" s="3"/>
      <c r="B1434" s="10"/>
      <c r="C1434" s="20"/>
      <c r="D1434" s="12"/>
      <c r="E1434" s="3"/>
      <c r="F1434" s="3"/>
      <c r="G1434" s="3"/>
      <c r="H1434" s="21"/>
      <c r="I1434" s="21"/>
      <c r="J1434" s="3"/>
      <c r="K1434" s="3"/>
      <c r="L1434" s="3"/>
      <c r="M1434" s="3"/>
      <c r="N1434" s="3"/>
      <c r="O1434" s="3"/>
      <c r="P1434" s="3"/>
      <c r="Q1434" s="21"/>
      <c r="R1434" s="3"/>
      <c r="S1434" s="3"/>
      <c r="T1434" s="21"/>
      <c r="U1434" s="21"/>
      <c r="V1434" s="21"/>
      <c r="W1434" s="21"/>
      <c r="X1434" s="21"/>
      <c r="Y1434" s="21"/>
      <c r="Z1434" s="3"/>
    </row>
    <row r="1435" spans="1:26" x14ac:dyDescent="0.2">
      <c r="A1435" s="3"/>
      <c r="B1435" s="10"/>
      <c r="C1435" s="20"/>
      <c r="D1435" s="12"/>
      <c r="E1435" s="3"/>
      <c r="F1435" s="3"/>
      <c r="G1435" s="3"/>
      <c r="H1435" s="21"/>
      <c r="I1435" s="21"/>
      <c r="J1435" s="3"/>
      <c r="K1435" s="3"/>
      <c r="L1435" s="3"/>
      <c r="M1435" s="3"/>
      <c r="N1435" s="3"/>
      <c r="O1435" s="3"/>
      <c r="P1435" s="3"/>
      <c r="Q1435" s="21"/>
      <c r="R1435" s="3"/>
      <c r="S1435" s="3"/>
      <c r="T1435" s="21"/>
      <c r="U1435" s="21"/>
      <c r="V1435" s="21"/>
      <c r="W1435" s="21"/>
      <c r="X1435" s="21"/>
      <c r="Y1435" s="21"/>
      <c r="Z1435" s="3"/>
    </row>
    <row r="1436" spans="1:26" x14ac:dyDescent="0.2">
      <c r="A1436" s="3"/>
      <c r="B1436" s="10"/>
      <c r="C1436" s="20"/>
      <c r="D1436" s="12"/>
      <c r="E1436" s="3"/>
      <c r="F1436" s="3"/>
      <c r="G1436" s="3"/>
      <c r="H1436" s="21"/>
      <c r="I1436" s="21"/>
      <c r="J1436" s="3"/>
      <c r="K1436" s="3"/>
      <c r="L1436" s="3"/>
      <c r="M1436" s="3"/>
      <c r="N1436" s="3"/>
      <c r="O1436" s="3"/>
      <c r="P1436" s="3"/>
      <c r="Q1436" s="21"/>
      <c r="R1436" s="3"/>
      <c r="S1436" s="3"/>
      <c r="T1436" s="21"/>
      <c r="U1436" s="21"/>
      <c r="V1436" s="21"/>
      <c r="W1436" s="21"/>
      <c r="X1436" s="21"/>
      <c r="Y1436" s="21"/>
      <c r="Z1436" s="3"/>
    </row>
    <row r="1437" spans="1:26" x14ac:dyDescent="0.2">
      <c r="A1437" s="3"/>
      <c r="B1437" s="10"/>
      <c r="C1437" s="20"/>
      <c r="D1437" s="12"/>
      <c r="E1437" s="3"/>
      <c r="F1437" s="3"/>
      <c r="G1437" s="3"/>
      <c r="H1437" s="21"/>
      <c r="I1437" s="21"/>
      <c r="J1437" s="3"/>
      <c r="K1437" s="3"/>
      <c r="L1437" s="3"/>
      <c r="M1437" s="3"/>
      <c r="N1437" s="3"/>
      <c r="O1437" s="3"/>
      <c r="P1437" s="3"/>
      <c r="Q1437" s="21"/>
      <c r="R1437" s="3"/>
      <c r="S1437" s="3"/>
      <c r="T1437" s="21"/>
      <c r="U1437" s="21"/>
      <c r="V1437" s="21"/>
      <c r="W1437" s="21"/>
      <c r="X1437" s="21"/>
      <c r="Y1437" s="21"/>
      <c r="Z1437" s="3"/>
    </row>
    <row r="1438" spans="1:26" x14ac:dyDescent="0.2">
      <c r="A1438" s="3"/>
      <c r="B1438" s="10"/>
      <c r="C1438" s="20"/>
      <c r="D1438" s="12"/>
      <c r="E1438" s="3"/>
      <c r="F1438" s="3"/>
      <c r="G1438" s="3"/>
      <c r="H1438" s="21"/>
      <c r="I1438" s="21"/>
      <c r="J1438" s="3"/>
      <c r="K1438" s="3"/>
      <c r="L1438" s="3"/>
      <c r="M1438" s="3"/>
      <c r="N1438" s="3"/>
      <c r="O1438" s="3"/>
      <c r="P1438" s="3"/>
      <c r="Q1438" s="21"/>
      <c r="R1438" s="3"/>
      <c r="S1438" s="3"/>
      <c r="T1438" s="21"/>
      <c r="U1438" s="21"/>
      <c r="V1438" s="21"/>
      <c r="W1438" s="21"/>
      <c r="X1438" s="21"/>
      <c r="Y1438" s="21"/>
      <c r="Z1438" s="3"/>
    </row>
    <row r="1439" spans="1:26" x14ac:dyDescent="0.2">
      <c r="A1439" s="3"/>
      <c r="B1439" s="10"/>
      <c r="C1439" s="20"/>
      <c r="D1439" s="12"/>
      <c r="E1439" s="3"/>
      <c r="F1439" s="3"/>
      <c r="G1439" s="3"/>
      <c r="H1439" s="21"/>
      <c r="I1439" s="21"/>
      <c r="J1439" s="3"/>
      <c r="K1439" s="3"/>
      <c r="L1439" s="3"/>
      <c r="M1439" s="3"/>
      <c r="N1439" s="3"/>
      <c r="O1439" s="3"/>
      <c r="P1439" s="3"/>
      <c r="Q1439" s="21"/>
      <c r="R1439" s="3"/>
      <c r="S1439" s="3"/>
      <c r="T1439" s="21"/>
      <c r="U1439" s="21"/>
      <c r="V1439" s="21"/>
      <c r="W1439" s="21"/>
      <c r="X1439" s="21"/>
      <c r="Y1439" s="21"/>
      <c r="Z1439" s="3"/>
    </row>
    <row r="1440" spans="1:26" x14ac:dyDescent="0.2">
      <c r="A1440" s="3"/>
      <c r="B1440" s="10"/>
      <c r="C1440" s="20"/>
      <c r="D1440" s="12"/>
      <c r="E1440" s="3"/>
      <c r="F1440" s="3"/>
      <c r="G1440" s="3"/>
      <c r="H1440" s="21"/>
      <c r="I1440" s="21"/>
      <c r="J1440" s="3"/>
      <c r="K1440" s="3"/>
      <c r="L1440" s="3"/>
      <c r="M1440" s="3"/>
      <c r="N1440" s="3"/>
      <c r="O1440" s="3"/>
      <c r="P1440" s="3"/>
      <c r="Q1440" s="21"/>
      <c r="R1440" s="3"/>
      <c r="S1440" s="3"/>
      <c r="T1440" s="21"/>
      <c r="U1440" s="21"/>
      <c r="V1440" s="21"/>
      <c r="W1440" s="21"/>
      <c r="X1440" s="21"/>
      <c r="Y1440" s="21"/>
      <c r="Z1440" s="3"/>
    </row>
    <row r="1441" spans="1:26" x14ac:dyDescent="0.2">
      <c r="A1441" s="3"/>
      <c r="B1441" s="10"/>
      <c r="C1441" s="20"/>
      <c r="D1441" s="12"/>
      <c r="E1441" s="3"/>
      <c r="F1441" s="3"/>
      <c r="G1441" s="3"/>
      <c r="H1441" s="21"/>
      <c r="I1441" s="21"/>
      <c r="J1441" s="3"/>
      <c r="K1441" s="3"/>
      <c r="L1441" s="3"/>
      <c r="M1441" s="3"/>
      <c r="N1441" s="3"/>
      <c r="O1441" s="3"/>
      <c r="P1441" s="3"/>
      <c r="Q1441" s="21"/>
      <c r="R1441" s="3"/>
      <c r="S1441" s="3"/>
      <c r="T1441" s="21"/>
      <c r="U1441" s="21"/>
      <c r="V1441" s="21"/>
      <c r="W1441" s="21"/>
      <c r="X1441" s="21"/>
      <c r="Y1441" s="21"/>
      <c r="Z1441" s="3"/>
    </row>
    <row r="1442" spans="1:26" x14ac:dyDescent="0.2">
      <c r="A1442" s="3"/>
      <c r="B1442" s="10"/>
      <c r="C1442" s="20"/>
      <c r="D1442" s="12"/>
      <c r="E1442" s="3"/>
      <c r="F1442" s="3"/>
      <c r="G1442" s="3"/>
      <c r="H1442" s="21"/>
      <c r="I1442" s="21"/>
      <c r="J1442" s="3"/>
      <c r="K1442" s="3"/>
      <c r="L1442" s="3"/>
      <c r="M1442" s="3"/>
      <c r="N1442" s="3"/>
      <c r="O1442" s="3"/>
      <c r="P1442" s="3"/>
      <c r="Q1442" s="21"/>
      <c r="R1442" s="3"/>
      <c r="S1442" s="3"/>
      <c r="T1442" s="21"/>
      <c r="U1442" s="21"/>
      <c r="V1442" s="21"/>
      <c r="W1442" s="21"/>
      <c r="X1442" s="21"/>
      <c r="Y1442" s="21"/>
      <c r="Z1442" s="3"/>
    </row>
    <row r="1443" spans="1:26" x14ac:dyDescent="0.2">
      <c r="A1443" s="3"/>
      <c r="B1443" s="10"/>
      <c r="C1443" s="20"/>
      <c r="D1443" s="12"/>
      <c r="E1443" s="3"/>
      <c r="F1443" s="3"/>
      <c r="G1443" s="3"/>
      <c r="H1443" s="21"/>
      <c r="I1443" s="21"/>
      <c r="J1443" s="3"/>
      <c r="K1443" s="3"/>
      <c r="L1443" s="3"/>
      <c r="M1443" s="3"/>
      <c r="N1443" s="3"/>
      <c r="O1443" s="3"/>
      <c r="P1443" s="3"/>
      <c r="Q1443" s="21"/>
      <c r="R1443" s="3"/>
      <c r="S1443" s="3"/>
      <c r="T1443" s="21"/>
      <c r="U1443" s="21"/>
      <c r="V1443" s="21"/>
      <c r="W1443" s="21"/>
      <c r="X1443" s="21"/>
      <c r="Y1443" s="21"/>
      <c r="Z1443" s="3"/>
    </row>
    <row r="1444" spans="1:26" x14ac:dyDescent="0.2">
      <c r="A1444" s="3"/>
      <c r="B1444" s="10"/>
      <c r="C1444" s="20"/>
      <c r="D1444" s="12"/>
      <c r="E1444" s="3"/>
      <c r="F1444" s="3"/>
      <c r="G1444" s="3"/>
      <c r="H1444" s="21"/>
      <c r="I1444" s="21"/>
      <c r="J1444" s="3"/>
      <c r="K1444" s="3"/>
      <c r="L1444" s="3"/>
      <c r="M1444" s="3"/>
      <c r="N1444" s="3"/>
      <c r="O1444" s="3"/>
      <c r="P1444" s="3"/>
      <c r="Q1444" s="21"/>
      <c r="R1444" s="3"/>
      <c r="S1444" s="3"/>
      <c r="T1444" s="21"/>
      <c r="U1444" s="21"/>
      <c r="V1444" s="21"/>
      <c r="W1444" s="21"/>
      <c r="X1444" s="21"/>
      <c r="Y1444" s="21"/>
      <c r="Z1444" s="3"/>
    </row>
    <row r="1445" spans="1:26" x14ac:dyDescent="0.2">
      <c r="A1445" s="3"/>
      <c r="B1445" s="10"/>
      <c r="C1445" s="20"/>
      <c r="D1445" s="12"/>
      <c r="E1445" s="3"/>
      <c r="F1445" s="3"/>
      <c r="G1445" s="3"/>
      <c r="H1445" s="21"/>
      <c r="I1445" s="21"/>
      <c r="J1445" s="3"/>
      <c r="K1445" s="3"/>
      <c r="L1445" s="3"/>
      <c r="M1445" s="3"/>
      <c r="N1445" s="3"/>
      <c r="O1445" s="3"/>
      <c r="P1445" s="3"/>
      <c r="Q1445" s="21"/>
      <c r="R1445" s="3"/>
      <c r="S1445" s="3"/>
      <c r="T1445" s="21"/>
      <c r="U1445" s="21"/>
      <c r="V1445" s="21"/>
      <c r="W1445" s="21"/>
      <c r="X1445" s="21"/>
      <c r="Y1445" s="21"/>
      <c r="Z1445" s="3"/>
    </row>
    <row r="1446" spans="1:26" x14ac:dyDescent="0.2">
      <c r="A1446" s="3"/>
      <c r="B1446" s="10"/>
      <c r="C1446" s="20"/>
      <c r="D1446" s="12"/>
      <c r="E1446" s="3"/>
      <c r="F1446" s="3"/>
      <c r="G1446" s="3"/>
      <c r="H1446" s="21"/>
      <c r="I1446" s="21"/>
      <c r="J1446" s="3"/>
      <c r="K1446" s="3"/>
      <c r="L1446" s="3"/>
      <c r="M1446" s="3"/>
      <c r="N1446" s="3"/>
      <c r="O1446" s="3"/>
      <c r="P1446" s="3"/>
      <c r="Q1446" s="21"/>
      <c r="R1446" s="3"/>
      <c r="S1446" s="3"/>
      <c r="T1446" s="21"/>
      <c r="U1446" s="21"/>
      <c r="V1446" s="21"/>
      <c r="W1446" s="21"/>
      <c r="X1446" s="21"/>
      <c r="Y1446" s="21"/>
      <c r="Z1446" s="3"/>
    </row>
    <row r="1447" spans="1:26" x14ac:dyDescent="0.2">
      <c r="A1447" s="3"/>
      <c r="B1447" s="10"/>
      <c r="C1447" s="20"/>
      <c r="D1447" s="12"/>
      <c r="E1447" s="3"/>
      <c r="F1447" s="3"/>
      <c r="G1447" s="3"/>
      <c r="H1447" s="21"/>
      <c r="I1447" s="21"/>
      <c r="J1447" s="3"/>
      <c r="K1447" s="3"/>
      <c r="L1447" s="3"/>
      <c r="M1447" s="3"/>
      <c r="N1447" s="3"/>
      <c r="O1447" s="3"/>
      <c r="P1447" s="3"/>
      <c r="Q1447" s="21"/>
      <c r="R1447" s="3"/>
      <c r="S1447" s="3"/>
      <c r="T1447" s="21"/>
      <c r="U1447" s="21"/>
      <c r="V1447" s="21"/>
      <c r="W1447" s="21"/>
      <c r="X1447" s="21"/>
      <c r="Y1447" s="21"/>
      <c r="Z1447" s="3"/>
    </row>
    <row r="1448" spans="1:26" x14ac:dyDescent="0.2">
      <c r="A1448" s="3"/>
      <c r="B1448" s="10"/>
      <c r="C1448" s="20"/>
      <c r="D1448" s="12"/>
      <c r="E1448" s="3"/>
      <c r="F1448" s="3"/>
      <c r="G1448" s="3"/>
      <c r="H1448" s="21"/>
      <c r="I1448" s="21"/>
      <c r="J1448" s="3"/>
      <c r="K1448" s="3"/>
      <c r="L1448" s="3"/>
      <c r="M1448" s="3"/>
      <c r="N1448" s="3"/>
      <c r="O1448" s="3"/>
      <c r="P1448" s="3"/>
      <c r="Q1448" s="21"/>
      <c r="R1448" s="3"/>
      <c r="S1448" s="3"/>
      <c r="T1448" s="21"/>
      <c r="U1448" s="21"/>
      <c r="V1448" s="21"/>
      <c r="W1448" s="21"/>
      <c r="X1448" s="21"/>
      <c r="Y1448" s="21"/>
      <c r="Z1448" s="3"/>
    </row>
    <row r="1449" spans="1:26" x14ac:dyDescent="0.2">
      <c r="A1449" s="3"/>
      <c r="B1449" s="10"/>
      <c r="C1449" s="20"/>
      <c r="D1449" s="12"/>
      <c r="E1449" s="3"/>
      <c r="F1449" s="3"/>
      <c r="G1449" s="3"/>
      <c r="H1449" s="21"/>
      <c r="I1449" s="21"/>
      <c r="J1449" s="3"/>
      <c r="K1449" s="3"/>
      <c r="L1449" s="3"/>
      <c r="M1449" s="3"/>
      <c r="N1449" s="3"/>
      <c r="O1449" s="3"/>
      <c r="P1449" s="3"/>
      <c r="Q1449" s="21"/>
      <c r="R1449" s="3"/>
      <c r="S1449" s="3"/>
      <c r="T1449" s="21"/>
      <c r="U1449" s="21"/>
      <c r="V1449" s="21"/>
      <c r="W1449" s="21"/>
      <c r="X1449" s="21"/>
      <c r="Y1449" s="21"/>
      <c r="Z1449" s="3"/>
    </row>
    <row r="1450" spans="1:26" x14ac:dyDescent="0.2">
      <c r="A1450" s="3"/>
      <c r="B1450" s="10"/>
      <c r="C1450" s="20"/>
      <c r="D1450" s="12"/>
      <c r="E1450" s="3"/>
      <c r="F1450" s="3"/>
      <c r="G1450" s="3"/>
      <c r="H1450" s="21"/>
      <c r="I1450" s="21"/>
      <c r="J1450" s="3"/>
      <c r="K1450" s="3"/>
      <c r="L1450" s="3"/>
      <c r="M1450" s="3"/>
      <c r="N1450" s="3"/>
      <c r="O1450" s="3"/>
      <c r="P1450" s="3"/>
      <c r="Q1450" s="21"/>
      <c r="R1450" s="3"/>
      <c r="S1450" s="3"/>
      <c r="T1450" s="21"/>
      <c r="U1450" s="21"/>
      <c r="V1450" s="21"/>
      <c r="W1450" s="21"/>
      <c r="X1450" s="21"/>
      <c r="Y1450" s="21"/>
      <c r="Z1450" s="3"/>
    </row>
    <row r="1451" spans="1:26" x14ac:dyDescent="0.2">
      <c r="A1451" s="3"/>
      <c r="B1451" s="10"/>
      <c r="C1451" s="20"/>
      <c r="D1451" s="12"/>
      <c r="E1451" s="3"/>
      <c r="F1451" s="3"/>
      <c r="G1451" s="3"/>
      <c r="H1451" s="21"/>
      <c r="I1451" s="21"/>
      <c r="J1451" s="3"/>
      <c r="K1451" s="3"/>
      <c r="L1451" s="3"/>
      <c r="M1451" s="3"/>
      <c r="N1451" s="3"/>
      <c r="O1451" s="3"/>
      <c r="P1451" s="3"/>
      <c r="Q1451" s="21"/>
      <c r="R1451" s="3"/>
      <c r="S1451" s="3"/>
      <c r="T1451" s="21"/>
      <c r="U1451" s="21"/>
      <c r="V1451" s="21"/>
      <c r="W1451" s="21"/>
      <c r="X1451" s="21"/>
      <c r="Y1451" s="21"/>
      <c r="Z1451" s="3"/>
    </row>
    <row r="1452" spans="1:26" x14ac:dyDescent="0.2">
      <c r="A1452" s="3"/>
      <c r="B1452" s="10"/>
      <c r="C1452" s="20"/>
      <c r="D1452" s="12"/>
      <c r="E1452" s="3"/>
      <c r="F1452" s="3"/>
      <c r="G1452" s="3"/>
      <c r="H1452" s="21"/>
      <c r="I1452" s="21"/>
      <c r="J1452" s="3"/>
      <c r="K1452" s="3"/>
      <c r="L1452" s="3"/>
      <c r="M1452" s="3"/>
      <c r="N1452" s="3"/>
      <c r="O1452" s="3"/>
      <c r="P1452" s="3"/>
      <c r="Q1452" s="21"/>
      <c r="R1452" s="3"/>
      <c r="S1452" s="3"/>
      <c r="T1452" s="21"/>
      <c r="U1452" s="21"/>
      <c r="V1452" s="21"/>
      <c r="W1452" s="21"/>
      <c r="X1452" s="21"/>
      <c r="Y1452" s="21"/>
      <c r="Z1452" s="3"/>
    </row>
    <row r="1453" spans="1:26" x14ac:dyDescent="0.2">
      <c r="A1453" s="3"/>
      <c r="B1453" s="10"/>
      <c r="C1453" s="20"/>
      <c r="D1453" s="12"/>
      <c r="E1453" s="3"/>
      <c r="F1453" s="3"/>
      <c r="G1453" s="3"/>
      <c r="H1453" s="21"/>
      <c r="I1453" s="21"/>
      <c r="J1453" s="3"/>
      <c r="K1453" s="3"/>
      <c r="L1453" s="3"/>
      <c r="M1453" s="3"/>
      <c r="N1453" s="3"/>
      <c r="O1453" s="3"/>
      <c r="P1453" s="3"/>
      <c r="Q1453" s="21"/>
      <c r="R1453" s="3"/>
      <c r="S1453" s="3"/>
      <c r="T1453" s="21"/>
      <c r="U1453" s="21"/>
      <c r="V1453" s="21"/>
      <c r="W1453" s="21"/>
      <c r="X1453" s="21"/>
      <c r="Y1453" s="21"/>
      <c r="Z1453" s="3"/>
    </row>
    <row r="1454" spans="1:26" x14ac:dyDescent="0.2">
      <c r="A1454" s="3"/>
      <c r="B1454" s="10"/>
      <c r="C1454" s="20"/>
      <c r="D1454" s="12"/>
      <c r="E1454" s="3"/>
      <c r="F1454" s="3"/>
      <c r="G1454" s="3"/>
      <c r="H1454" s="21"/>
      <c r="I1454" s="21"/>
      <c r="J1454" s="3"/>
      <c r="K1454" s="3"/>
      <c r="L1454" s="3"/>
      <c r="M1454" s="3"/>
      <c r="N1454" s="3"/>
      <c r="O1454" s="3"/>
      <c r="P1454" s="3"/>
      <c r="Q1454" s="21"/>
      <c r="R1454" s="3"/>
      <c r="S1454" s="3"/>
      <c r="T1454" s="21"/>
      <c r="U1454" s="21"/>
      <c r="V1454" s="21"/>
      <c r="W1454" s="21"/>
      <c r="X1454" s="21"/>
      <c r="Y1454" s="21"/>
      <c r="Z1454" s="3"/>
    </row>
    <row r="1455" spans="1:26" x14ac:dyDescent="0.2">
      <c r="A1455" s="3"/>
      <c r="B1455" s="10"/>
      <c r="C1455" s="20"/>
      <c r="D1455" s="12"/>
      <c r="E1455" s="3"/>
      <c r="F1455" s="3"/>
      <c r="G1455" s="3"/>
      <c r="H1455" s="21"/>
      <c r="I1455" s="21"/>
      <c r="J1455" s="3"/>
      <c r="K1455" s="3"/>
      <c r="L1455" s="3"/>
      <c r="M1455" s="3"/>
      <c r="N1455" s="3"/>
      <c r="O1455" s="3"/>
      <c r="P1455" s="3"/>
      <c r="Q1455" s="21"/>
      <c r="R1455" s="3"/>
      <c r="S1455" s="3"/>
      <c r="T1455" s="21"/>
      <c r="U1455" s="21"/>
      <c r="V1455" s="21"/>
      <c r="W1455" s="21"/>
      <c r="X1455" s="21"/>
      <c r="Y1455" s="21"/>
      <c r="Z1455" s="3"/>
    </row>
    <row r="1456" spans="1:26" x14ac:dyDescent="0.2">
      <c r="A1456" s="3"/>
      <c r="B1456" s="10"/>
      <c r="C1456" s="20"/>
      <c r="D1456" s="12"/>
      <c r="E1456" s="3"/>
      <c r="F1456" s="3"/>
      <c r="G1456" s="3"/>
      <c r="H1456" s="21"/>
      <c r="I1456" s="21"/>
      <c r="J1456" s="3"/>
      <c r="K1456" s="3"/>
      <c r="L1456" s="3"/>
      <c r="M1456" s="3"/>
      <c r="N1456" s="3"/>
      <c r="O1456" s="3"/>
      <c r="P1456" s="3"/>
      <c r="Q1456" s="21"/>
      <c r="R1456" s="3"/>
      <c r="S1456" s="3"/>
      <c r="T1456" s="21"/>
      <c r="U1456" s="21"/>
      <c r="V1456" s="21"/>
      <c r="W1456" s="21"/>
      <c r="X1456" s="21"/>
      <c r="Y1456" s="21"/>
      <c r="Z1456" s="3"/>
    </row>
    <row r="1457" spans="1:26" x14ac:dyDescent="0.2">
      <c r="A1457" s="3"/>
      <c r="B1457" s="10"/>
      <c r="C1457" s="20"/>
      <c r="D1457" s="12"/>
      <c r="E1457" s="3"/>
      <c r="F1457" s="3"/>
      <c r="G1457" s="3"/>
      <c r="H1457" s="21"/>
      <c r="I1457" s="21"/>
      <c r="J1457" s="3"/>
      <c r="K1457" s="3"/>
      <c r="L1457" s="3"/>
      <c r="M1457" s="3"/>
      <c r="N1457" s="3"/>
      <c r="O1457" s="3"/>
      <c r="P1457" s="3"/>
      <c r="Q1457" s="21"/>
      <c r="R1457" s="3"/>
      <c r="S1457" s="3"/>
      <c r="T1457" s="21"/>
      <c r="U1457" s="21"/>
      <c r="V1457" s="21"/>
      <c r="W1457" s="21"/>
      <c r="X1457" s="21"/>
      <c r="Y1457" s="21"/>
      <c r="Z1457" s="3"/>
    </row>
    <row r="1458" spans="1:26" x14ac:dyDescent="0.2">
      <c r="A1458" s="3"/>
      <c r="B1458" s="10"/>
      <c r="C1458" s="20"/>
      <c r="D1458" s="12"/>
      <c r="E1458" s="3"/>
      <c r="F1458" s="3"/>
      <c r="G1458" s="3"/>
      <c r="H1458" s="21"/>
      <c r="I1458" s="21"/>
      <c r="J1458" s="3"/>
      <c r="K1458" s="3"/>
      <c r="L1458" s="3"/>
      <c r="M1458" s="3"/>
      <c r="N1458" s="3"/>
      <c r="O1458" s="3"/>
      <c r="P1458" s="3"/>
      <c r="Q1458" s="21"/>
      <c r="R1458" s="3"/>
      <c r="S1458" s="3"/>
      <c r="T1458" s="21"/>
      <c r="U1458" s="21"/>
      <c r="V1458" s="21"/>
      <c r="W1458" s="21"/>
      <c r="X1458" s="21"/>
      <c r="Y1458" s="21"/>
      <c r="Z1458" s="3"/>
    </row>
    <row r="1459" spans="1:26" x14ac:dyDescent="0.2">
      <c r="A1459" s="3"/>
      <c r="B1459" s="10"/>
      <c r="C1459" s="20"/>
      <c r="D1459" s="12"/>
      <c r="E1459" s="3"/>
      <c r="F1459" s="3"/>
      <c r="G1459" s="3"/>
      <c r="H1459" s="21"/>
      <c r="I1459" s="21"/>
      <c r="J1459" s="3"/>
      <c r="K1459" s="3"/>
      <c r="L1459" s="3"/>
      <c r="M1459" s="3"/>
      <c r="N1459" s="3"/>
      <c r="O1459" s="3"/>
      <c r="P1459" s="3"/>
      <c r="Q1459" s="21"/>
      <c r="R1459" s="3"/>
      <c r="S1459" s="3"/>
      <c r="T1459" s="21"/>
      <c r="U1459" s="21"/>
      <c r="V1459" s="21"/>
      <c r="W1459" s="21"/>
      <c r="X1459" s="21"/>
      <c r="Y1459" s="21"/>
      <c r="Z1459" s="3"/>
    </row>
    <row r="1460" spans="1:26" x14ac:dyDescent="0.2">
      <c r="A1460" s="3"/>
      <c r="B1460" s="10"/>
      <c r="C1460" s="20"/>
      <c r="D1460" s="12"/>
      <c r="E1460" s="3"/>
      <c r="F1460" s="3"/>
      <c r="G1460" s="3"/>
      <c r="H1460" s="21"/>
      <c r="I1460" s="21"/>
      <c r="J1460" s="3"/>
      <c r="K1460" s="3"/>
      <c r="L1460" s="3"/>
      <c r="M1460" s="3"/>
      <c r="N1460" s="3"/>
      <c r="O1460" s="3"/>
      <c r="P1460" s="3"/>
      <c r="Q1460" s="21"/>
      <c r="R1460" s="3"/>
      <c r="S1460" s="3"/>
      <c r="T1460" s="21"/>
      <c r="U1460" s="21"/>
      <c r="V1460" s="21"/>
      <c r="W1460" s="21"/>
      <c r="X1460" s="21"/>
      <c r="Y1460" s="21"/>
      <c r="Z1460" s="3"/>
    </row>
    <row r="1461" spans="1:26" x14ac:dyDescent="0.2">
      <c r="A1461" s="3"/>
      <c r="B1461" s="10"/>
      <c r="C1461" s="20"/>
      <c r="D1461" s="12"/>
      <c r="E1461" s="3"/>
      <c r="F1461" s="3"/>
      <c r="G1461" s="3"/>
      <c r="H1461" s="21"/>
      <c r="I1461" s="21"/>
      <c r="J1461" s="3"/>
      <c r="K1461" s="3"/>
      <c r="L1461" s="3"/>
      <c r="M1461" s="3"/>
      <c r="N1461" s="3"/>
      <c r="O1461" s="3"/>
      <c r="P1461" s="3"/>
      <c r="Q1461" s="21"/>
      <c r="R1461" s="3"/>
      <c r="S1461" s="3"/>
      <c r="T1461" s="21"/>
      <c r="U1461" s="21"/>
      <c r="V1461" s="21"/>
      <c r="W1461" s="21"/>
      <c r="X1461" s="21"/>
      <c r="Y1461" s="21"/>
      <c r="Z1461" s="3"/>
    </row>
    <row r="1462" spans="1:26" x14ac:dyDescent="0.2">
      <c r="A1462" s="3"/>
      <c r="B1462" s="10"/>
      <c r="C1462" s="20"/>
      <c r="D1462" s="12"/>
      <c r="E1462" s="3"/>
      <c r="F1462" s="3"/>
      <c r="G1462" s="3"/>
      <c r="H1462" s="21"/>
      <c r="I1462" s="21"/>
      <c r="J1462" s="3"/>
      <c r="K1462" s="3"/>
      <c r="L1462" s="3"/>
      <c r="M1462" s="3"/>
      <c r="N1462" s="3"/>
      <c r="O1462" s="3"/>
      <c r="P1462" s="3"/>
      <c r="Q1462" s="21"/>
      <c r="R1462" s="3"/>
      <c r="S1462" s="3"/>
      <c r="T1462" s="21"/>
      <c r="U1462" s="21"/>
      <c r="V1462" s="21"/>
      <c r="W1462" s="21"/>
      <c r="X1462" s="21"/>
      <c r="Y1462" s="21"/>
      <c r="Z1462" s="3"/>
    </row>
    <row r="1463" spans="1:26" x14ac:dyDescent="0.2">
      <c r="A1463" s="3"/>
      <c r="B1463" s="10"/>
      <c r="C1463" s="20"/>
      <c r="D1463" s="12"/>
      <c r="E1463" s="3"/>
      <c r="F1463" s="3"/>
      <c r="G1463" s="3"/>
      <c r="H1463" s="21"/>
      <c r="I1463" s="21"/>
      <c r="J1463" s="3"/>
      <c r="K1463" s="3"/>
      <c r="L1463" s="3"/>
      <c r="M1463" s="3"/>
      <c r="N1463" s="3"/>
      <c r="O1463" s="3"/>
      <c r="P1463" s="3"/>
      <c r="Q1463" s="21"/>
      <c r="R1463" s="3"/>
      <c r="S1463" s="3"/>
      <c r="T1463" s="21"/>
      <c r="U1463" s="21"/>
      <c r="V1463" s="21"/>
      <c r="W1463" s="21"/>
      <c r="X1463" s="21"/>
      <c r="Y1463" s="21"/>
      <c r="Z1463" s="3"/>
    </row>
    <row r="1464" spans="1:26" x14ac:dyDescent="0.2">
      <c r="A1464" s="3"/>
      <c r="B1464" s="10"/>
      <c r="C1464" s="20"/>
      <c r="D1464" s="12"/>
      <c r="E1464" s="3"/>
      <c r="F1464" s="3"/>
      <c r="G1464" s="3"/>
      <c r="H1464" s="21"/>
      <c r="I1464" s="21"/>
      <c r="J1464" s="3"/>
      <c r="K1464" s="3"/>
      <c r="L1464" s="3"/>
      <c r="M1464" s="3"/>
      <c r="N1464" s="3"/>
      <c r="O1464" s="3"/>
      <c r="P1464" s="3"/>
      <c r="Q1464" s="21"/>
      <c r="R1464" s="3"/>
      <c r="S1464" s="3"/>
      <c r="T1464" s="21"/>
      <c r="U1464" s="21"/>
      <c r="V1464" s="21"/>
      <c r="W1464" s="21"/>
      <c r="X1464" s="21"/>
      <c r="Y1464" s="21"/>
      <c r="Z1464" s="3"/>
    </row>
    <row r="1465" spans="1:26" x14ac:dyDescent="0.2">
      <c r="A1465" s="3"/>
      <c r="B1465" s="10"/>
      <c r="C1465" s="20"/>
      <c r="D1465" s="12"/>
      <c r="E1465" s="3"/>
      <c r="F1465" s="3"/>
      <c r="G1465" s="3"/>
      <c r="H1465" s="21"/>
      <c r="I1465" s="21"/>
      <c r="J1465" s="3"/>
      <c r="K1465" s="3"/>
      <c r="L1465" s="3"/>
      <c r="M1465" s="3"/>
      <c r="N1465" s="3"/>
      <c r="O1465" s="3"/>
      <c r="P1465" s="3"/>
      <c r="Q1465" s="21"/>
      <c r="R1465" s="3"/>
      <c r="S1465" s="3"/>
      <c r="T1465" s="21"/>
      <c r="U1465" s="21"/>
      <c r="V1465" s="21"/>
      <c r="W1465" s="21"/>
      <c r="X1465" s="21"/>
      <c r="Y1465" s="21"/>
      <c r="Z1465" s="3"/>
    </row>
    <row r="1466" spans="1:26" x14ac:dyDescent="0.2">
      <c r="A1466" s="3"/>
      <c r="B1466" s="10"/>
      <c r="C1466" s="20"/>
      <c r="D1466" s="12"/>
      <c r="E1466" s="3"/>
      <c r="F1466" s="3"/>
      <c r="G1466" s="3"/>
      <c r="H1466" s="21"/>
      <c r="I1466" s="21"/>
      <c r="J1466" s="3"/>
      <c r="K1466" s="3"/>
      <c r="L1466" s="3"/>
      <c r="M1466" s="3"/>
      <c r="N1466" s="3"/>
      <c r="O1466" s="3"/>
      <c r="P1466" s="3"/>
      <c r="Q1466" s="21"/>
      <c r="R1466" s="3"/>
      <c r="S1466" s="3"/>
      <c r="T1466" s="21"/>
      <c r="U1466" s="21"/>
      <c r="V1466" s="21"/>
      <c r="W1466" s="21"/>
      <c r="X1466" s="21"/>
      <c r="Y1466" s="21"/>
      <c r="Z1466" s="3"/>
    </row>
    <row r="1467" spans="1:26" x14ac:dyDescent="0.2">
      <c r="A1467" s="3"/>
      <c r="B1467" s="10"/>
      <c r="C1467" s="20"/>
      <c r="D1467" s="12"/>
      <c r="E1467" s="3"/>
      <c r="F1467" s="3"/>
      <c r="G1467" s="3"/>
      <c r="H1467" s="21"/>
      <c r="I1467" s="21"/>
      <c r="J1467" s="3"/>
      <c r="K1467" s="3"/>
      <c r="L1467" s="3"/>
      <c r="M1467" s="3"/>
      <c r="N1467" s="3"/>
      <c r="O1467" s="3"/>
      <c r="P1467" s="3"/>
      <c r="Q1467" s="21"/>
      <c r="R1467" s="3"/>
      <c r="S1467" s="3"/>
      <c r="T1467" s="21"/>
      <c r="U1467" s="21"/>
      <c r="V1467" s="21"/>
      <c r="W1467" s="21"/>
      <c r="X1467" s="21"/>
      <c r="Y1467" s="21"/>
      <c r="Z1467" s="3"/>
    </row>
    <row r="1468" spans="1:26" x14ac:dyDescent="0.2">
      <c r="A1468" s="3"/>
      <c r="B1468" s="10"/>
      <c r="C1468" s="20"/>
      <c r="D1468" s="12"/>
      <c r="E1468" s="3"/>
      <c r="F1468" s="3"/>
      <c r="G1468" s="3"/>
      <c r="H1468" s="21"/>
      <c r="I1468" s="21"/>
      <c r="J1468" s="3"/>
      <c r="K1468" s="3"/>
      <c r="L1468" s="3"/>
      <c r="M1468" s="3"/>
      <c r="N1468" s="3"/>
      <c r="O1468" s="3"/>
      <c r="P1468" s="3"/>
      <c r="Q1468" s="21"/>
      <c r="R1468" s="3"/>
      <c r="S1468" s="3"/>
      <c r="T1468" s="21"/>
      <c r="U1468" s="21"/>
      <c r="V1468" s="21"/>
      <c r="W1468" s="21"/>
      <c r="X1468" s="21"/>
      <c r="Y1468" s="21"/>
      <c r="Z1468" s="3"/>
    </row>
    <row r="1469" spans="1:26" x14ac:dyDescent="0.2">
      <c r="A1469" s="3"/>
      <c r="B1469" s="10"/>
      <c r="C1469" s="20"/>
      <c r="D1469" s="12"/>
      <c r="E1469" s="3"/>
      <c r="F1469" s="3"/>
      <c r="G1469" s="3"/>
      <c r="H1469" s="21"/>
      <c r="I1469" s="21"/>
      <c r="J1469" s="3"/>
      <c r="K1469" s="3"/>
      <c r="L1469" s="3"/>
      <c r="M1469" s="3"/>
      <c r="N1469" s="3"/>
      <c r="O1469" s="3"/>
      <c r="P1469" s="3"/>
      <c r="Q1469" s="21"/>
      <c r="R1469" s="3"/>
      <c r="S1469" s="3"/>
      <c r="T1469" s="21"/>
      <c r="U1469" s="21"/>
      <c r="V1469" s="21"/>
      <c r="W1469" s="21"/>
      <c r="X1469" s="21"/>
      <c r="Y1469" s="21"/>
      <c r="Z1469" s="3"/>
    </row>
    <row r="1470" spans="1:26" x14ac:dyDescent="0.2">
      <c r="A1470" s="3"/>
      <c r="B1470" s="10"/>
      <c r="C1470" s="20"/>
      <c r="D1470" s="12"/>
      <c r="E1470" s="3"/>
      <c r="F1470" s="3"/>
      <c r="G1470" s="3"/>
      <c r="H1470" s="21"/>
      <c r="I1470" s="21"/>
      <c r="J1470" s="3"/>
      <c r="K1470" s="3"/>
      <c r="L1470" s="3"/>
      <c r="M1470" s="3"/>
      <c r="N1470" s="3"/>
      <c r="O1470" s="3"/>
      <c r="P1470" s="3"/>
      <c r="Q1470" s="21"/>
      <c r="R1470" s="3"/>
      <c r="S1470" s="3"/>
      <c r="T1470" s="21"/>
      <c r="U1470" s="21"/>
      <c r="V1470" s="21"/>
      <c r="W1470" s="21"/>
      <c r="X1470" s="21"/>
      <c r="Y1470" s="21"/>
      <c r="Z1470" s="3"/>
    </row>
    <row r="1471" spans="1:26" x14ac:dyDescent="0.2">
      <c r="A1471" s="3"/>
      <c r="B1471" s="10"/>
      <c r="C1471" s="20"/>
      <c r="D1471" s="12"/>
      <c r="E1471" s="3"/>
      <c r="F1471" s="3"/>
      <c r="G1471" s="3"/>
      <c r="H1471" s="21"/>
      <c r="I1471" s="21"/>
      <c r="J1471" s="3"/>
      <c r="K1471" s="3"/>
      <c r="L1471" s="3"/>
      <c r="M1471" s="3"/>
      <c r="N1471" s="3"/>
      <c r="O1471" s="3"/>
      <c r="P1471" s="3"/>
      <c r="Q1471" s="21"/>
      <c r="R1471" s="3"/>
      <c r="S1471" s="3"/>
      <c r="T1471" s="21"/>
      <c r="U1471" s="21"/>
      <c r="V1471" s="21"/>
      <c r="W1471" s="21"/>
      <c r="X1471" s="21"/>
      <c r="Y1471" s="21"/>
      <c r="Z1471" s="3"/>
    </row>
    <row r="1472" spans="1:26" x14ac:dyDescent="0.2">
      <c r="A1472" s="3"/>
      <c r="B1472" s="10"/>
      <c r="C1472" s="20"/>
      <c r="D1472" s="12"/>
      <c r="E1472" s="3"/>
      <c r="F1472" s="3"/>
      <c r="G1472" s="3"/>
      <c r="H1472" s="21"/>
      <c r="I1472" s="21"/>
      <c r="J1472" s="3"/>
      <c r="K1472" s="3"/>
      <c r="L1472" s="3"/>
      <c r="M1472" s="3"/>
      <c r="N1472" s="3"/>
      <c r="O1472" s="3"/>
      <c r="P1472" s="3"/>
      <c r="Q1472" s="21"/>
      <c r="R1472" s="3"/>
      <c r="S1472" s="3"/>
      <c r="T1472" s="21"/>
      <c r="U1472" s="21"/>
      <c r="V1472" s="21"/>
      <c r="W1472" s="21"/>
      <c r="X1472" s="21"/>
      <c r="Y1472" s="21"/>
      <c r="Z1472" s="3"/>
    </row>
    <row r="1473" spans="1:26" x14ac:dyDescent="0.2">
      <c r="A1473" s="3"/>
      <c r="B1473" s="10"/>
      <c r="C1473" s="20"/>
      <c r="D1473" s="12"/>
      <c r="E1473" s="3"/>
      <c r="F1473" s="3"/>
      <c r="G1473" s="3"/>
      <c r="H1473" s="21"/>
      <c r="I1473" s="21"/>
      <c r="J1473" s="3"/>
      <c r="K1473" s="3"/>
      <c r="L1473" s="3"/>
      <c r="M1473" s="3"/>
      <c r="N1473" s="3"/>
      <c r="O1473" s="3"/>
      <c r="P1473" s="3"/>
      <c r="Q1473" s="21"/>
      <c r="R1473" s="3"/>
      <c r="S1473" s="3"/>
      <c r="T1473" s="21"/>
      <c r="U1473" s="21"/>
      <c r="V1473" s="21"/>
      <c r="W1473" s="21"/>
      <c r="X1473" s="21"/>
      <c r="Y1473" s="21"/>
      <c r="Z1473" s="3"/>
    </row>
    <row r="1474" spans="1:26" x14ac:dyDescent="0.2">
      <c r="A1474" s="3"/>
      <c r="B1474" s="10"/>
      <c r="C1474" s="20"/>
      <c r="D1474" s="12"/>
      <c r="E1474" s="3"/>
      <c r="F1474" s="3"/>
      <c r="G1474" s="3"/>
      <c r="H1474" s="21"/>
      <c r="I1474" s="21"/>
      <c r="J1474" s="3"/>
      <c r="K1474" s="3"/>
      <c r="L1474" s="3"/>
      <c r="M1474" s="3"/>
      <c r="N1474" s="3"/>
      <c r="O1474" s="3"/>
      <c r="P1474" s="3"/>
      <c r="Q1474" s="21"/>
      <c r="R1474" s="3"/>
      <c r="S1474" s="3"/>
      <c r="T1474" s="21"/>
      <c r="U1474" s="21"/>
      <c r="V1474" s="21"/>
      <c r="W1474" s="21"/>
      <c r="X1474" s="21"/>
      <c r="Y1474" s="21"/>
      <c r="Z1474" s="3"/>
    </row>
    <row r="1475" spans="1:26" x14ac:dyDescent="0.2">
      <c r="A1475" s="3"/>
      <c r="B1475" s="10"/>
      <c r="C1475" s="20"/>
      <c r="D1475" s="12"/>
      <c r="E1475" s="3"/>
      <c r="F1475" s="3"/>
      <c r="G1475" s="3"/>
      <c r="H1475" s="21"/>
      <c r="I1475" s="21"/>
      <c r="J1475" s="3"/>
      <c r="K1475" s="3"/>
      <c r="L1475" s="3"/>
      <c r="M1475" s="3"/>
      <c r="N1475" s="3"/>
      <c r="O1475" s="3"/>
      <c r="P1475" s="3"/>
      <c r="Q1475" s="21"/>
      <c r="R1475" s="3"/>
      <c r="S1475" s="3"/>
      <c r="T1475" s="21"/>
      <c r="U1475" s="21"/>
      <c r="V1475" s="21"/>
      <c r="W1475" s="21"/>
      <c r="X1475" s="21"/>
      <c r="Y1475" s="21"/>
      <c r="Z1475" s="3"/>
    </row>
    <row r="1476" spans="1:26" x14ac:dyDescent="0.2">
      <c r="A1476" s="3"/>
      <c r="B1476" s="10"/>
      <c r="C1476" s="20"/>
      <c r="D1476" s="12"/>
      <c r="E1476" s="3"/>
      <c r="F1476" s="3"/>
      <c r="G1476" s="3"/>
      <c r="H1476" s="21"/>
      <c r="I1476" s="21"/>
      <c r="J1476" s="3"/>
      <c r="K1476" s="3"/>
      <c r="L1476" s="3"/>
      <c r="M1476" s="3"/>
      <c r="N1476" s="3"/>
      <c r="O1476" s="3"/>
      <c r="P1476" s="3"/>
      <c r="Q1476" s="21"/>
      <c r="R1476" s="3"/>
      <c r="S1476" s="3"/>
      <c r="T1476" s="21"/>
      <c r="U1476" s="21"/>
      <c r="V1476" s="21"/>
      <c r="W1476" s="21"/>
      <c r="X1476" s="21"/>
      <c r="Y1476" s="21"/>
      <c r="Z1476" s="3"/>
    </row>
    <row r="1477" spans="1:26" x14ac:dyDescent="0.2">
      <c r="A1477" s="3"/>
      <c r="B1477" s="10"/>
      <c r="C1477" s="20"/>
      <c r="D1477" s="12"/>
      <c r="E1477" s="3"/>
      <c r="F1477" s="3"/>
      <c r="G1477" s="3"/>
      <c r="H1477" s="21"/>
      <c r="I1477" s="21"/>
      <c r="J1477" s="3"/>
      <c r="K1477" s="3"/>
      <c r="L1477" s="3"/>
      <c r="M1477" s="3"/>
      <c r="N1477" s="3"/>
      <c r="O1477" s="3"/>
      <c r="P1477" s="3"/>
      <c r="Q1477" s="21"/>
      <c r="R1477" s="3"/>
      <c r="S1477" s="3"/>
      <c r="T1477" s="21"/>
      <c r="U1477" s="21"/>
      <c r="V1477" s="21"/>
      <c r="W1477" s="21"/>
      <c r="X1477" s="21"/>
      <c r="Y1477" s="21"/>
      <c r="Z1477" s="3"/>
    </row>
    <row r="1478" spans="1:26" x14ac:dyDescent="0.2">
      <c r="A1478" s="3"/>
      <c r="B1478" s="10"/>
      <c r="C1478" s="20"/>
      <c r="D1478" s="12"/>
      <c r="E1478" s="3"/>
      <c r="F1478" s="3"/>
      <c r="G1478" s="3"/>
      <c r="H1478" s="21"/>
      <c r="I1478" s="21"/>
      <c r="J1478" s="3"/>
      <c r="K1478" s="3"/>
      <c r="L1478" s="3"/>
      <c r="M1478" s="3"/>
      <c r="N1478" s="3"/>
      <c r="O1478" s="3"/>
      <c r="P1478" s="3"/>
      <c r="Q1478" s="21"/>
      <c r="R1478" s="3"/>
      <c r="S1478" s="3"/>
      <c r="T1478" s="21"/>
      <c r="U1478" s="21"/>
      <c r="V1478" s="21"/>
      <c r="W1478" s="21"/>
      <c r="X1478" s="21"/>
      <c r="Y1478" s="21"/>
      <c r="Z1478" s="3"/>
    </row>
    <row r="1479" spans="1:26" x14ac:dyDescent="0.2">
      <c r="A1479" s="3"/>
      <c r="B1479" s="10"/>
      <c r="C1479" s="20"/>
      <c r="D1479" s="12"/>
      <c r="E1479" s="3"/>
      <c r="F1479" s="3"/>
      <c r="G1479" s="3"/>
      <c r="H1479" s="21"/>
      <c r="I1479" s="21"/>
      <c r="J1479" s="3"/>
      <c r="K1479" s="3"/>
      <c r="L1479" s="3"/>
      <c r="M1479" s="3"/>
      <c r="N1479" s="3"/>
      <c r="O1479" s="3"/>
      <c r="P1479" s="3"/>
      <c r="Q1479" s="21"/>
      <c r="R1479" s="3"/>
      <c r="S1479" s="3"/>
      <c r="T1479" s="21"/>
      <c r="U1479" s="21"/>
      <c r="V1479" s="21"/>
      <c r="W1479" s="21"/>
      <c r="X1479" s="21"/>
      <c r="Y1479" s="21"/>
      <c r="Z1479" s="3"/>
    </row>
    <row r="1480" spans="1:26" x14ac:dyDescent="0.2">
      <c r="A1480" s="3"/>
      <c r="B1480" s="10"/>
      <c r="C1480" s="20"/>
      <c r="D1480" s="12"/>
      <c r="E1480" s="3"/>
      <c r="F1480" s="3"/>
      <c r="G1480" s="3"/>
      <c r="H1480" s="21"/>
      <c r="I1480" s="21"/>
      <c r="J1480" s="3"/>
      <c r="K1480" s="3"/>
      <c r="L1480" s="3"/>
      <c r="M1480" s="3"/>
      <c r="N1480" s="3"/>
      <c r="O1480" s="3"/>
      <c r="P1480" s="3"/>
      <c r="Q1480" s="21"/>
      <c r="R1480" s="3"/>
      <c r="S1480" s="3"/>
      <c r="T1480" s="21"/>
      <c r="U1480" s="21"/>
      <c r="V1480" s="21"/>
      <c r="W1480" s="21"/>
      <c r="X1480" s="21"/>
      <c r="Y1480" s="21"/>
      <c r="Z1480" s="3"/>
    </row>
    <row r="1481" spans="1:26" x14ac:dyDescent="0.2">
      <c r="A1481" s="3"/>
      <c r="B1481" s="10"/>
      <c r="C1481" s="20"/>
      <c r="D1481" s="12"/>
      <c r="E1481" s="3"/>
      <c r="F1481" s="3"/>
      <c r="G1481" s="3"/>
      <c r="H1481" s="21"/>
      <c r="I1481" s="21"/>
      <c r="J1481" s="3"/>
      <c r="K1481" s="3"/>
      <c r="L1481" s="3"/>
      <c r="M1481" s="3"/>
      <c r="N1481" s="3"/>
      <c r="O1481" s="3"/>
      <c r="P1481" s="3"/>
      <c r="Q1481" s="21"/>
      <c r="R1481" s="3"/>
      <c r="S1481" s="3"/>
      <c r="T1481" s="21"/>
      <c r="U1481" s="21"/>
      <c r="V1481" s="21"/>
      <c r="W1481" s="21"/>
      <c r="X1481" s="21"/>
      <c r="Y1481" s="21"/>
      <c r="Z1481" s="3"/>
    </row>
    <row r="1482" spans="1:26" x14ac:dyDescent="0.2">
      <c r="A1482" s="3"/>
      <c r="B1482" s="10"/>
      <c r="C1482" s="20"/>
      <c r="D1482" s="12"/>
      <c r="E1482" s="3"/>
      <c r="F1482" s="3"/>
      <c r="G1482" s="3"/>
      <c r="H1482" s="21"/>
      <c r="I1482" s="21"/>
      <c r="J1482" s="3"/>
      <c r="K1482" s="3"/>
      <c r="L1482" s="3"/>
      <c r="M1482" s="3"/>
      <c r="N1482" s="3"/>
      <c r="O1482" s="3"/>
      <c r="P1482" s="3"/>
      <c r="Q1482" s="21"/>
      <c r="R1482" s="3"/>
      <c r="S1482" s="3"/>
      <c r="T1482" s="21"/>
      <c r="U1482" s="21"/>
      <c r="V1482" s="21"/>
      <c r="W1482" s="21"/>
      <c r="X1482" s="21"/>
      <c r="Y1482" s="21"/>
      <c r="Z1482" s="3"/>
    </row>
    <row r="1483" spans="1:26" x14ac:dyDescent="0.2">
      <c r="A1483" s="3"/>
      <c r="B1483" s="10"/>
      <c r="C1483" s="20"/>
      <c r="D1483" s="12"/>
      <c r="E1483" s="3"/>
      <c r="F1483" s="3"/>
      <c r="G1483" s="3"/>
      <c r="H1483" s="21"/>
      <c r="I1483" s="21"/>
      <c r="J1483" s="3"/>
      <c r="K1483" s="3"/>
      <c r="L1483" s="3"/>
      <c r="M1483" s="3"/>
      <c r="N1483" s="3"/>
      <c r="O1483" s="3"/>
      <c r="P1483" s="3"/>
      <c r="Q1483" s="21"/>
      <c r="R1483" s="3"/>
      <c r="S1483" s="3"/>
      <c r="T1483" s="21"/>
      <c r="U1483" s="21"/>
      <c r="V1483" s="21"/>
      <c r="W1483" s="21"/>
      <c r="X1483" s="21"/>
      <c r="Y1483" s="21"/>
      <c r="Z1483" s="3"/>
    </row>
    <row r="1484" spans="1:26" x14ac:dyDescent="0.2">
      <c r="A1484" s="3"/>
      <c r="B1484" s="10"/>
      <c r="C1484" s="20"/>
      <c r="D1484" s="12"/>
      <c r="E1484" s="3"/>
      <c r="F1484" s="3"/>
      <c r="G1484" s="3"/>
      <c r="H1484" s="21"/>
      <c r="I1484" s="21"/>
      <c r="J1484" s="3"/>
      <c r="K1484" s="3"/>
      <c r="L1484" s="3"/>
      <c r="M1484" s="3"/>
      <c r="N1484" s="3"/>
      <c r="O1484" s="3"/>
      <c r="P1484" s="3"/>
      <c r="Q1484" s="21"/>
      <c r="R1484" s="3"/>
      <c r="S1484" s="3"/>
      <c r="T1484" s="21"/>
      <c r="U1484" s="21"/>
      <c r="V1484" s="21"/>
      <c r="W1484" s="21"/>
      <c r="X1484" s="21"/>
      <c r="Y1484" s="21"/>
      <c r="Z1484" s="3"/>
    </row>
    <row r="1485" spans="1:26" x14ac:dyDescent="0.2">
      <c r="A1485" s="3"/>
      <c r="B1485" s="10"/>
      <c r="C1485" s="20"/>
      <c r="D1485" s="12"/>
      <c r="E1485" s="3"/>
      <c r="F1485" s="3"/>
      <c r="G1485" s="3"/>
      <c r="H1485" s="21"/>
      <c r="I1485" s="21"/>
      <c r="J1485" s="3"/>
      <c r="K1485" s="3"/>
      <c r="L1485" s="3"/>
      <c r="M1485" s="3"/>
      <c r="N1485" s="3"/>
      <c r="O1485" s="3"/>
      <c r="P1485" s="3"/>
      <c r="Q1485" s="21"/>
      <c r="R1485" s="3"/>
      <c r="S1485" s="3"/>
      <c r="T1485" s="21"/>
      <c r="U1485" s="21"/>
      <c r="V1485" s="21"/>
      <c r="W1485" s="21"/>
      <c r="X1485" s="21"/>
      <c r="Y1485" s="21"/>
      <c r="Z1485" s="3"/>
    </row>
    <row r="1486" spans="1:26" x14ac:dyDescent="0.2">
      <c r="A1486" s="3"/>
      <c r="B1486" s="10"/>
      <c r="C1486" s="20"/>
      <c r="D1486" s="12"/>
      <c r="E1486" s="3"/>
      <c r="F1486" s="3"/>
      <c r="G1486" s="3"/>
      <c r="H1486" s="21"/>
      <c r="I1486" s="21"/>
      <c r="J1486" s="3"/>
      <c r="K1486" s="3"/>
      <c r="L1486" s="3"/>
      <c r="M1486" s="3"/>
      <c r="N1486" s="3"/>
      <c r="O1486" s="3"/>
      <c r="P1486" s="3"/>
      <c r="Q1486" s="21"/>
      <c r="R1486" s="3"/>
      <c r="S1486" s="3"/>
      <c r="T1486" s="21"/>
      <c r="U1486" s="21"/>
      <c r="V1486" s="21"/>
      <c r="W1486" s="21"/>
      <c r="X1486" s="21"/>
      <c r="Y1486" s="21"/>
      <c r="Z1486" s="3"/>
    </row>
    <row r="1487" spans="1:26" x14ac:dyDescent="0.2">
      <c r="A1487" s="3"/>
      <c r="B1487" s="10"/>
      <c r="C1487" s="20"/>
      <c r="D1487" s="12"/>
      <c r="E1487" s="3"/>
      <c r="F1487" s="3"/>
      <c r="G1487" s="3"/>
      <c r="H1487" s="21"/>
      <c r="I1487" s="21"/>
      <c r="J1487" s="3"/>
      <c r="K1487" s="3"/>
      <c r="L1487" s="3"/>
      <c r="M1487" s="3"/>
      <c r="N1487" s="3"/>
      <c r="O1487" s="3"/>
      <c r="P1487" s="3"/>
      <c r="Q1487" s="21"/>
      <c r="R1487" s="3"/>
      <c r="S1487" s="3"/>
      <c r="T1487" s="21"/>
      <c r="U1487" s="21"/>
      <c r="V1487" s="21"/>
      <c r="W1487" s="21"/>
      <c r="X1487" s="21"/>
      <c r="Y1487" s="21"/>
      <c r="Z1487" s="3"/>
    </row>
    <row r="1488" spans="1:26" x14ac:dyDescent="0.2">
      <c r="A1488" s="3"/>
      <c r="B1488" s="10"/>
      <c r="C1488" s="20"/>
      <c r="D1488" s="12"/>
      <c r="E1488" s="3"/>
      <c r="F1488" s="3"/>
      <c r="G1488" s="3"/>
      <c r="H1488" s="21"/>
      <c r="I1488" s="21"/>
      <c r="J1488" s="3"/>
      <c r="K1488" s="3"/>
      <c r="L1488" s="3"/>
      <c r="M1488" s="3"/>
      <c r="N1488" s="3"/>
      <c r="O1488" s="3"/>
      <c r="P1488" s="3"/>
      <c r="Q1488" s="21"/>
      <c r="R1488" s="3"/>
      <c r="S1488" s="3"/>
      <c r="T1488" s="21"/>
      <c r="U1488" s="21"/>
      <c r="V1488" s="21"/>
      <c r="W1488" s="21"/>
      <c r="X1488" s="21"/>
      <c r="Y1488" s="21"/>
      <c r="Z1488" s="3"/>
    </row>
    <row r="1489" spans="1:26" x14ac:dyDescent="0.2">
      <c r="A1489" s="3"/>
      <c r="B1489" s="10"/>
      <c r="C1489" s="20"/>
      <c r="D1489" s="12"/>
      <c r="E1489" s="3"/>
      <c r="F1489" s="3"/>
      <c r="G1489" s="3"/>
      <c r="H1489" s="21"/>
      <c r="I1489" s="21"/>
      <c r="J1489" s="3"/>
      <c r="K1489" s="3"/>
      <c r="L1489" s="3"/>
      <c r="M1489" s="3"/>
      <c r="N1489" s="3"/>
      <c r="O1489" s="3"/>
      <c r="P1489" s="3"/>
      <c r="Q1489" s="21"/>
      <c r="R1489" s="3"/>
      <c r="S1489" s="3"/>
      <c r="T1489" s="21"/>
      <c r="U1489" s="21"/>
      <c r="V1489" s="21"/>
      <c r="W1489" s="21"/>
      <c r="X1489" s="21"/>
      <c r="Y1489" s="21"/>
      <c r="Z1489" s="3"/>
    </row>
    <row r="1490" spans="1:26" x14ac:dyDescent="0.2">
      <c r="A1490" s="3"/>
      <c r="B1490" s="10"/>
      <c r="C1490" s="20"/>
      <c r="D1490" s="12"/>
      <c r="E1490" s="3"/>
      <c r="F1490" s="3"/>
      <c r="G1490" s="3"/>
      <c r="H1490" s="21"/>
      <c r="I1490" s="21"/>
      <c r="J1490" s="3"/>
      <c r="K1490" s="3"/>
      <c r="L1490" s="3"/>
      <c r="M1490" s="3"/>
      <c r="N1490" s="3"/>
      <c r="O1490" s="3"/>
      <c r="P1490" s="3"/>
      <c r="Q1490" s="21"/>
      <c r="R1490" s="3"/>
      <c r="S1490" s="3"/>
      <c r="T1490" s="21"/>
      <c r="U1490" s="21"/>
      <c r="V1490" s="21"/>
      <c r="W1490" s="21"/>
      <c r="X1490" s="21"/>
      <c r="Y1490" s="21"/>
      <c r="Z1490" s="3"/>
    </row>
    <row r="1491" spans="1:26" x14ac:dyDescent="0.2">
      <c r="A1491" s="3"/>
      <c r="B1491" s="10"/>
      <c r="C1491" s="20"/>
      <c r="D1491" s="12"/>
      <c r="E1491" s="3"/>
      <c r="F1491" s="3"/>
      <c r="G1491" s="3"/>
      <c r="H1491" s="21"/>
      <c r="I1491" s="21"/>
      <c r="J1491" s="3"/>
      <c r="K1491" s="3"/>
      <c r="L1491" s="3"/>
      <c r="M1491" s="3"/>
      <c r="N1491" s="3"/>
      <c r="O1491" s="3"/>
      <c r="P1491" s="3"/>
      <c r="Q1491" s="21"/>
      <c r="R1491" s="3"/>
      <c r="S1491" s="3"/>
      <c r="T1491" s="21"/>
      <c r="U1491" s="21"/>
      <c r="V1491" s="21"/>
      <c r="W1491" s="21"/>
      <c r="X1491" s="21"/>
      <c r="Y1491" s="21"/>
      <c r="Z1491" s="3"/>
    </row>
    <row r="1492" spans="1:26" x14ac:dyDescent="0.2">
      <c r="A1492" s="3"/>
      <c r="B1492" s="10"/>
      <c r="C1492" s="20"/>
      <c r="D1492" s="12"/>
      <c r="E1492" s="3"/>
      <c r="F1492" s="3"/>
      <c r="G1492" s="3"/>
      <c r="H1492" s="21"/>
      <c r="I1492" s="21"/>
      <c r="J1492" s="3"/>
      <c r="K1492" s="3"/>
      <c r="L1492" s="3"/>
      <c r="M1492" s="3"/>
      <c r="N1492" s="3"/>
      <c r="O1492" s="3"/>
      <c r="P1492" s="3"/>
      <c r="Q1492" s="21"/>
      <c r="R1492" s="3"/>
      <c r="S1492" s="3"/>
      <c r="T1492" s="21"/>
      <c r="U1492" s="21"/>
      <c r="V1492" s="21"/>
      <c r="W1492" s="21"/>
      <c r="X1492" s="21"/>
      <c r="Y1492" s="21"/>
      <c r="Z1492" s="3"/>
    </row>
    <row r="1493" spans="1:26" x14ac:dyDescent="0.2">
      <c r="A1493" s="3"/>
      <c r="B1493" s="10"/>
      <c r="C1493" s="20"/>
      <c r="D1493" s="12"/>
      <c r="E1493" s="3"/>
      <c r="F1493" s="3"/>
      <c r="G1493" s="3"/>
      <c r="H1493" s="21"/>
      <c r="I1493" s="21"/>
      <c r="J1493" s="3"/>
      <c r="K1493" s="3"/>
      <c r="L1493" s="3"/>
      <c r="M1493" s="3"/>
      <c r="N1493" s="3"/>
      <c r="O1493" s="3"/>
      <c r="P1493" s="3"/>
      <c r="Q1493" s="21"/>
      <c r="R1493" s="3"/>
      <c r="S1493" s="3"/>
      <c r="T1493" s="21"/>
      <c r="U1493" s="21"/>
      <c r="V1493" s="21"/>
      <c r="W1493" s="21"/>
      <c r="X1493" s="21"/>
      <c r="Y1493" s="21"/>
      <c r="Z1493" s="3"/>
    </row>
    <row r="1494" spans="1:26" x14ac:dyDescent="0.2">
      <c r="A1494" s="3"/>
      <c r="B1494" s="10"/>
      <c r="C1494" s="20"/>
      <c r="D1494" s="12"/>
      <c r="E1494" s="3"/>
      <c r="F1494" s="3"/>
      <c r="G1494" s="3"/>
      <c r="H1494" s="21"/>
      <c r="I1494" s="21"/>
      <c r="J1494" s="3"/>
      <c r="K1494" s="3"/>
      <c r="L1494" s="3"/>
      <c r="M1494" s="3"/>
      <c r="N1494" s="3"/>
      <c r="O1494" s="3"/>
      <c r="P1494" s="3"/>
      <c r="Q1494" s="21"/>
      <c r="R1494" s="3"/>
      <c r="S1494" s="3"/>
      <c r="T1494" s="21"/>
      <c r="U1494" s="21"/>
      <c r="V1494" s="21"/>
      <c r="W1494" s="21"/>
      <c r="X1494" s="21"/>
      <c r="Y1494" s="21"/>
      <c r="Z1494" s="3"/>
    </row>
    <row r="1495" spans="1:26" x14ac:dyDescent="0.2">
      <c r="A1495" s="3"/>
      <c r="B1495" s="10"/>
      <c r="C1495" s="20"/>
      <c r="D1495" s="12"/>
      <c r="E1495" s="3"/>
      <c r="F1495" s="3"/>
      <c r="G1495" s="3"/>
      <c r="H1495" s="21"/>
      <c r="I1495" s="21"/>
      <c r="J1495" s="3"/>
      <c r="K1495" s="3"/>
      <c r="L1495" s="3"/>
      <c r="M1495" s="3"/>
      <c r="N1495" s="3"/>
      <c r="O1495" s="3"/>
      <c r="P1495" s="3"/>
      <c r="Q1495" s="21"/>
      <c r="R1495" s="3"/>
      <c r="S1495" s="3"/>
      <c r="T1495" s="21"/>
      <c r="U1495" s="21"/>
      <c r="V1495" s="21"/>
      <c r="W1495" s="21"/>
      <c r="X1495" s="21"/>
      <c r="Y1495" s="21"/>
      <c r="Z1495" s="3"/>
    </row>
    <row r="1496" spans="1:26" x14ac:dyDescent="0.2">
      <c r="A1496" s="3"/>
      <c r="B1496" s="10"/>
      <c r="C1496" s="20"/>
      <c r="D1496" s="12"/>
      <c r="E1496" s="3"/>
      <c r="F1496" s="3"/>
      <c r="G1496" s="3"/>
      <c r="H1496" s="21"/>
      <c r="I1496" s="21"/>
      <c r="J1496" s="3"/>
      <c r="K1496" s="3"/>
      <c r="L1496" s="3"/>
      <c r="M1496" s="3"/>
      <c r="N1496" s="3"/>
      <c r="O1496" s="3"/>
      <c r="P1496" s="3"/>
      <c r="Q1496" s="21"/>
      <c r="R1496" s="3"/>
      <c r="S1496" s="3"/>
      <c r="T1496" s="21"/>
      <c r="U1496" s="21"/>
      <c r="V1496" s="21"/>
      <c r="W1496" s="21"/>
      <c r="X1496" s="21"/>
      <c r="Y1496" s="21"/>
      <c r="Z1496" s="3"/>
    </row>
    <row r="1497" spans="1:26" x14ac:dyDescent="0.2">
      <c r="A1497" s="3"/>
      <c r="B1497" s="10"/>
      <c r="C1497" s="20"/>
      <c r="D1497" s="12"/>
      <c r="E1497" s="3"/>
      <c r="F1497" s="3"/>
      <c r="G1497" s="3"/>
      <c r="H1497" s="21"/>
      <c r="I1497" s="21"/>
      <c r="J1497" s="3"/>
      <c r="K1497" s="3"/>
      <c r="L1497" s="3"/>
      <c r="M1497" s="3"/>
      <c r="N1497" s="3"/>
      <c r="O1497" s="3"/>
      <c r="P1497" s="3"/>
      <c r="Q1497" s="21"/>
      <c r="R1497" s="3"/>
      <c r="S1497" s="3"/>
      <c r="T1497" s="21"/>
      <c r="U1497" s="21"/>
      <c r="V1497" s="21"/>
      <c r="W1497" s="21"/>
      <c r="X1497" s="21"/>
      <c r="Y1497" s="21"/>
      <c r="Z1497" s="3"/>
    </row>
    <row r="1498" spans="1:26" x14ac:dyDescent="0.2">
      <c r="A1498" s="3"/>
      <c r="B1498" s="10"/>
      <c r="C1498" s="20"/>
      <c r="D1498" s="12"/>
      <c r="E1498" s="3"/>
      <c r="F1498" s="3"/>
      <c r="G1498" s="3"/>
      <c r="H1498" s="21"/>
      <c r="I1498" s="21"/>
      <c r="J1498" s="3"/>
      <c r="K1498" s="3"/>
      <c r="L1498" s="3"/>
      <c r="M1498" s="3"/>
      <c r="N1498" s="3"/>
      <c r="O1498" s="3"/>
      <c r="P1498" s="3"/>
      <c r="Q1498" s="21"/>
      <c r="R1498" s="3"/>
      <c r="S1498" s="3"/>
      <c r="T1498" s="21"/>
      <c r="U1498" s="21"/>
      <c r="V1498" s="21"/>
      <c r="W1498" s="21"/>
      <c r="X1498" s="21"/>
      <c r="Y1498" s="21"/>
      <c r="Z1498" s="3"/>
    </row>
    <row r="1499" spans="1:26" x14ac:dyDescent="0.2">
      <c r="A1499" s="3"/>
      <c r="B1499" s="10"/>
      <c r="C1499" s="20"/>
      <c r="D1499" s="12"/>
      <c r="E1499" s="3"/>
      <c r="F1499" s="3"/>
      <c r="G1499" s="3"/>
      <c r="H1499" s="21"/>
      <c r="I1499" s="21"/>
      <c r="J1499" s="3"/>
      <c r="K1499" s="3"/>
      <c r="L1499" s="3"/>
      <c r="M1499" s="3"/>
      <c r="N1499" s="3"/>
      <c r="O1499" s="3"/>
      <c r="P1499" s="3"/>
      <c r="Q1499" s="21"/>
      <c r="R1499" s="3"/>
      <c r="S1499" s="3"/>
      <c r="T1499" s="21"/>
      <c r="U1499" s="21"/>
      <c r="V1499" s="21"/>
      <c r="W1499" s="21"/>
      <c r="X1499" s="21"/>
      <c r="Y1499" s="21"/>
      <c r="Z1499" s="3"/>
    </row>
    <row r="1500" spans="1:26" x14ac:dyDescent="0.2">
      <c r="A1500" s="3"/>
      <c r="B1500" s="10"/>
      <c r="C1500" s="20"/>
      <c r="D1500" s="12"/>
      <c r="E1500" s="3"/>
      <c r="F1500" s="3"/>
      <c r="G1500" s="3"/>
      <c r="H1500" s="21"/>
      <c r="I1500" s="21"/>
      <c r="J1500" s="3"/>
      <c r="K1500" s="3"/>
      <c r="L1500" s="3"/>
      <c r="M1500" s="3"/>
      <c r="N1500" s="3"/>
      <c r="O1500" s="3"/>
      <c r="P1500" s="3"/>
      <c r="Q1500" s="21"/>
      <c r="R1500" s="3"/>
      <c r="S1500" s="3"/>
      <c r="T1500" s="21"/>
      <c r="U1500" s="21"/>
      <c r="V1500" s="21"/>
      <c r="W1500" s="21"/>
      <c r="X1500" s="21"/>
      <c r="Y1500" s="21"/>
      <c r="Z1500" s="3"/>
    </row>
    <row r="1501" spans="1:26" x14ac:dyDescent="0.2">
      <c r="A1501" s="3"/>
      <c r="B1501" s="10"/>
      <c r="C1501" s="20"/>
      <c r="D1501" s="12"/>
      <c r="E1501" s="3"/>
      <c r="F1501" s="3"/>
      <c r="G1501" s="3"/>
      <c r="H1501" s="21"/>
      <c r="I1501" s="21"/>
      <c r="J1501" s="3"/>
      <c r="K1501" s="3"/>
      <c r="L1501" s="3"/>
      <c r="M1501" s="3"/>
      <c r="N1501" s="3"/>
      <c r="O1501" s="3"/>
      <c r="P1501" s="3"/>
      <c r="Q1501" s="21"/>
      <c r="R1501" s="3"/>
      <c r="S1501" s="3"/>
      <c r="T1501" s="21"/>
      <c r="U1501" s="21"/>
      <c r="V1501" s="21"/>
      <c r="W1501" s="21"/>
      <c r="X1501" s="21"/>
      <c r="Y1501" s="21"/>
      <c r="Z1501" s="3"/>
    </row>
    <row r="1502" spans="1:26" x14ac:dyDescent="0.2">
      <c r="A1502" s="3"/>
      <c r="B1502" s="10"/>
      <c r="C1502" s="20"/>
      <c r="D1502" s="12"/>
      <c r="E1502" s="3"/>
      <c r="F1502" s="3"/>
      <c r="G1502" s="3"/>
      <c r="H1502" s="21"/>
      <c r="I1502" s="21"/>
      <c r="J1502" s="3"/>
      <c r="K1502" s="3"/>
      <c r="L1502" s="3"/>
      <c r="M1502" s="3"/>
      <c r="N1502" s="3"/>
      <c r="O1502" s="3"/>
      <c r="P1502" s="3"/>
      <c r="Q1502" s="21"/>
      <c r="R1502" s="3"/>
      <c r="S1502" s="3"/>
      <c r="T1502" s="21"/>
      <c r="U1502" s="21"/>
      <c r="V1502" s="21"/>
      <c r="W1502" s="21"/>
      <c r="X1502" s="21"/>
      <c r="Y1502" s="21"/>
      <c r="Z1502" s="3"/>
    </row>
    <row r="1503" spans="1:26" x14ac:dyDescent="0.2">
      <c r="A1503" s="3"/>
      <c r="B1503" s="10"/>
      <c r="C1503" s="20"/>
      <c r="D1503" s="12"/>
      <c r="E1503" s="3"/>
      <c r="F1503" s="3"/>
      <c r="G1503" s="3"/>
      <c r="H1503" s="21"/>
      <c r="I1503" s="21"/>
      <c r="J1503" s="3"/>
      <c r="K1503" s="3"/>
      <c r="L1503" s="3"/>
      <c r="M1503" s="3"/>
      <c r="N1503" s="3"/>
      <c r="O1503" s="3"/>
      <c r="P1503" s="3"/>
      <c r="Q1503" s="21"/>
      <c r="R1503" s="3"/>
      <c r="S1503" s="3"/>
      <c r="T1503" s="21"/>
      <c r="U1503" s="21"/>
      <c r="V1503" s="21"/>
      <c r="W1503" s="21"/>
      <c r="X1503" s="21"/>
      <c r="Y1503" s="21"/>
      <c r="Z1503" s="3"/>
    </row>
    <row r="1504" spans="1:26" x14ac:dyDescent="0.2">
      <c r="A1504" s="3"/>
      <c r="B1504" s="10"/>
      <c r="C1504" s="20"/>
      <c r="D1504" s="12"/>
      <c r="E1504" s="3"/>
      <c r="F1504" s="3"/>
      <c r="G1504" s="3"/>
      <c r="H1504" s="21"/>
      <c r="I1504" s="21"/>
      <c r="J1504" s="3"/>
      <c r="K1504" s="3"/>
      <c r="L1504" s="3"/>
      <c r="M1504" s="3"/>
      <c r="N1504" s="3"/>
      <c r="O1504" s="3"/>
      <c r="P1504" s="3"/>
      <c r="Q1504" s="21"/>
      <c r="R1504" s="3"/>
      <c r="S1504" s="3"/>
      <c r="T1504" s="21"/>
      <c r="U1504" s="21"/>
      <c r="V1504" s="21"/>
      <c r="W1504" s="21"/>
      <c r="X1504" s="21"/>
      <c r="Y1504" s="21"/>
      <c r="Z1504" s="3"/>
    </row>
    <row r="1505" spans="1:26" x14ac:dyDescent="0.2">
      <c r="A1505" s="3"/>
      <c r="B1505" s="10"/>
      <c r="C1505" s="20"/>
      <c r="D1505" s="12"/>
      <c r="E1505" s="3"/>
      <c r="F1505" s="3"/>
      <c r="G1505" s="3"/>
      <c r="H1505" s="21"/>
      <c r="I1505" s="21"/>
      <c r="J1505" s="3"/>
      <c r="K1505" s="3"/>
      <c r="L1505" s="3"/>
      <c r="M1505" s="3"/>
      <c r="N1505" s="3"/>
      <c r="O1505" s="3"/>
      <c r="P1505" s="3"/>
      <c r="Q1505" s="21"/>
      <c r="R1505" s="3"/>
      <c r="S1505" s="3"/>
      <c r="T1505" s="21"/>
      <c r="U1505" s="21"/>
      <c r="V1505" s="21"/>
      <c r="W1505" s="21"/>
      <c r="X1505" s="21"/>
      <c r="Y1505" s="21"/>
      <c r="Z1505" s="3"/>
    </row>
    <row r="1506" spans="1:26" x14ac:dyDescent="0.2">
      <c r="A1506" s="3"/>
      <c r="B1506" s="10"/>
      <c r="C1506" s="20"/>
      <c r="D1506" s="12"/>
      <c r="E1506" s="3"/>
      <c r="F1506" s="3"/>
      <c r="G1506" s="3"/>
      <c r="H1506" s="21"/>
      <c r="I1506" s="21"/>
      <c r="J1506" s="3"/>
      <c r="K1506" s="3"/>
      <c r="L1506" s="3"/>
      <c r="M1506" s="3"/>
      <c r="N1506" s="3"/>
      <c r="O1506" s="3"/>
      <c r="P1506" s="3"/>
      <c r="Q1506" s="21"/>
      <c r="R1506" s="3"/>
      <c r="S1506" s="3"/>
      <c r="T1506" s="21"/>
      <c r="U1506" s="21"/>
      <c r="V1506" s="21"/>
      <c r="W1506" s="21"/>
      <c r="X1506" s="21"/>
      <c r="Y1506" s="21"/>
      <c r="Z1506" s="3"/>
    </row>
    <row r="1507" spans="1:26" x14ac:dyDescent="0.2">
      <c r="A1507" s="3"/>
      <c r="B1507" s="10"/>
      <c r="C1507" s="20"/>
      <c r="D1507" s="12"/>
      <c r="E1507" s="3"/>
      <c r="F1507" s="3"/>
      <c r="G1507" s="3"/>
      <c r="H1507" s="21"/>
      <c r="I1507" s="21"/>
      <c r="J1507" s="3"/>
      <c r="K1507" s="3"/>
      <c r="L1507" s="3"/>
      <c r="M1507" s="3"/>
      <c r="N1507" s="3"/>
      <c r="O1507" s="3"/>
      <c r="P1507" s="3"/>
      <c r="Q1507" s="21"/>
      <c r="R1507" s="3"/>
      <c r="S1507" s="3"/>
      <c r="T1507" s="21"/>
      <c r="U1507" s="21"/>
      <c r="V1507" s="21"/>
      <c r="W1507" s="21"/>
      <c r="X1507" s="21"/>
      <c r="Y1507" s="21"/>
      <c r="Z1507" s="3"/>
    </row>
    <row r="1508" spans="1:26" x14ac:dyDescent="0.2">
      <c r="A1508" s="3"/>
      <c r="B1508" s="10"/>
      <c r="C1508" s="20"/>
      <c r="D1508" s="12"/>
      <c r="E1508" s="3"/>
      <c r="F1508" s="3"/>
      <c r="G1508" s="3"/>
      <c r="H1508" s="21"/>
      <c r="I1508" s="21"/>
      <c r="J1508" s="3"/>
      <c r="K1508" s="3"/>
      <c r="L1508" s="3"/>
      <c r="M1508" s="3"/>
      <c r="N1508" s="3"/>
      <c r="O1508" s="3"/>
      <c r="P1508" s="3"/>
      <c r="Q1508" s="21"/>
      <c r="R1508" s="3"/>
      <c r="S1508" s="3"/>
      <c r="T1508" s="21"/>
      <c r="U1508" s="21"/>
      <c r="V1508" s="21"/>
      <c r="W1508" s="21"/>
      <c r="X1508" s="21"/>
      <c r="Y1508" s="21"/>
      <c r="Z1508" s="3"/>
    </row>
    <row r="1509" spans="1:26" x14ac:dyDescent="0.2">
      <c r="A1509" s="3"/>
      <c r="B1509" s="10"/>
      <c r="C1509" s="20"/>
      <c r="D1509" s="12"/>
      <c r="E1509" s="3"/>
      <c r="F1509" s="3"/>
      <c r="G1509" s="3"/>
      <c r="H1509" s="21"/>
      <c r="I1509" s="21"/>
      <c r="J1509" s="3"/>
      <c r="K1509" s="3"/>
      <c r="L1509" s="3"/>
      <c r="M1509" s="3"/>
      <c r="N1509" s="3"/>
      <c r="O1509" s="3"/>
      <c r="P1509" s="3"/>
      <c r="Q1509" s="21"/>
      <c r="R1509" s="3"/>
      <c r="S1509" s="3"/>
      <c r="T1509" s="21"/>
      <c r="U1509" s="21"/>
      <c r="V1509" s="21"/>
      <c r="W1509" s="21"/>
      <c r="X1509" s="21"/>
      <c r="Y1509" s="21"/>
      <c r="Z1509" s="3"/>
    </row>
    <row r="1510" spans="1:26" x14ac:dyDescent="0.2">
      <c r="A1510" s="3"/>
      <c r="B1510" s="10"/>
      <c r="C1510" s="20"/>
      <c r="D1510" s="12"/>
      <c r="E1510" s="3"/>
      <c r="F1510" s="3"/>
      <c r="G1510" s="3"/>
      <c r="H1510" s="21"/>
      <c r="I1510" s="21"/>
      <c r="J1510" s="3"/>
      <c r="K1510" s="3"/>
      <c r="L1510" s="3"/>
      <c r="M1510" s="3"/>
      <c r="N1510" s="3"/>
      <c r="O1510" s="3"/>
      <c r="P1510" s="3"/>
      <c r="Q1510" s="21"/>
      <c r="R1510" s="3"/>
      <c r="S1510" s="3"/>
      <c r="T1510" s="21"/>
      <c r="U1510" s="21"/>
      <c r="V1510" s="21"/>
      <c r="W1510" s="21"/>
      <c r="X1510" s="21"/>
      <c r="Y1510" s="21"/>
      <c r="Z1510" s="3"/>
    </row>
    <row r="1511" spans="1:26" x14ac:dyDescent="0.2">
      <c r="A1511" s="3"/>
      <c r="B1511" s="10"/>
      <c r="C1511" s="20"/>
      <c r="D1511" s="12"/>
      <c r="E1511" s="3"/>
      <c r="F1511" s="3"/>
      <c r="G1511" s="3"/>
      <c r="H1511" s="21"/>
      <c r="I1511" s="21"/>
      <c r="J1511" s="3"/>
      <c r="K1511" s="3"/>
      <c r="L1511" s="3"/>
      <c r="M1511" s="3"/>
      <c r="N1511" s="3"/>
      <c r="O1511" s="3"/>
      <c r="P1511" s="3"/>
      <c r="Q1511" s="21"/>
      <c r="R1511" s="3"/>
      <c r="S1511" s="3"/>
      <c r="T1511" s="21"/>
      <c r="U1511" s="21"/>
      <c r="V1511" s="21"/>
      <c r="W1511" s="21"/>
      <c r="X1511" s="21"/>
      <c r="Y1511" s="21"/>
      <c r="Z1511" s="3"/>
    </row>
    <row r="1512" spans="1:26" x14ac:dyDescent="0.2">
      <c r="A1512" s="3"/>
      <c r="B1512" s="10"/>
      <c r="C1512" s="20"/>
      <c r="D1512" s="12"/>
      <c r="E1512" s="3"/>
      <c r="F1512" s="3"/>
      <c r="G1512" s="3"/>
      <c r="H1512" s="21"/>
      <c r="I1512" s="21"/>
      <c r="J1512" s="3"/>
      <c r="K1512" s="3"/>
      <c r="L1512" s="3"/>
      <c r="M1512" s="3"/>
      <c r="N1512" s="3"/>
      <c r="O1512" s="3"/>
      <c r="P1512" s="3"/>
      <c r="Q1512" s="21"/>
      <c r="R1512" s="3"/>
      <c r="S1512" s="3"/>
      <c r="T1512" s="21"/>
      <c r="U1512" s="21"/>
      <c r="V1512" s="21"/>
      <c r="W1512" s="21"/>
      <c r="X1512" s="21"/>
      <c r="Y1512" s="21"/>
      <c r="Z1512" s="3"/>
    </row>
    <row r="1513" spans="1:26" x14ac:dyDescent="0.2">
      <c r="A1513" s="3"/>
      <c r="B1513" s="10"/>
      <c r="C1513" s="20"/>
      <c r="D1513" s="12"/>
      <c r="E1513" s="3"/>
      <c r="F1513" s="3"/>
      <c r="G1513" s="3"/>
      <c r="H1513" s="21"/>
      <c r="I1513" s="21"/>
      <c r="J1513" s="3"/>
      <c r="K1513" s="3"/>
      <c r="L1513" s="3"/>
      <c r="M1513" s="3"/>
      <c r="N1513" s="3"/>
      <c r="O1513" s="3"/>
      <c r="P1513" s="3"/>
      <c r="Q1513" s="21"/>
      <c r="R1513" s="3"/>
      <c r="S1513" s="3"/>
      <c r="T1513" s="21"/>
      <c r="U1513" s="21"/>
      <c r="V1513" s="21"/>
      <c r="W1513" s="21"/>
      <c r="X1513" s="21"/>
      <c r="Y1513" s="21"/>
      <c r="Z1513" s="3"/>
    </row>
    <row r="1514" spans="1:26" x14ac:dyDescent="0.2">
      <c r="A1514" s="3"/>
      <c r="B1514" s="10"/>
      <c r="C1514" s="20"/>
      <c r="D1514" s="12"/>
      <c r="E1514" s="3"/>
      <c r="F1514" s="3"/>
      <c r="G1514" s="3"/>
      <c r="H1514" s="21"/>
      <c r="I1514" s="21"/>
      <c r="J1514" s="3"/>
      <c r="K1514" s="3"/>
      <c r="L1514" s="3"/>
      <c r="M1514" s="3"/>
      <c r="N1514" s="3"/>
      <c r="O1514" s="3"/>
      <c r="P1514" s="3"/>
      <c r="Q1514" s="21"/>
      <c r="R1514" s="3"/>
      <c r="S1514" s="3"/>
      <c r="T1514" s="21"/>
      <c r="U1514" s="21"/>
      <c r="V1514" s="21"/>
      <c r="W1514" s="21"/>
      <c r="X1514" s="21"/>
      <c r="Y1514" s="21"/>
      <c r="Z1514" s="3"/>
    </row>
    <row r="1515" spans="1:26" x14ac:dyDescent="0.2">
      <c r="A1515" s="3"/>
      <c r="B1515" s="10"/>
      <c r="C1515" s="20"/>
      <c r="D1515" s="12"/>
      <c r="E1515" s="3"/>
      <c r="F1515" s="3"/>
      <c r="G1515" s="3"/>
      <c r="H1515" s="21"/>
      <c r="I1515" s="21"/>
      <c r="J1515" s="3"/>
      <c r="K1515" s="3"/>
      <c r="L1515" s="3"/>
      <c r="M1515" s="3"/>
      <c r="N1515" s="3"/>
      <c r="O1515" s="3"/>
      <c r="P1515" s="3"/>
      <c r="Q1515" s="21"/>
      <c r="R1515" s="3"/>
      <c r="S1515" s="3"/>
      <c r="T1515" s="21"/>
      <c r="U1515" s="21"/>
      <c r="V1515" s="21"/>
      <c r="W1515" s="21"/>
      <c r="X1515" s="21"/>
      <c r="Y1515" s="21"/>
      <c r="Z1515" s="3"/>
    </row>
    <row r="1516" spans="1:26" x14ac:dyDescent="0.2">
      <c r="A1516" s="3"/>
      <c r="B1516" s="10"/>
      <c r="C1516" s="20"/>
      <c r="D1516" s="12"/>
      <c r="E1516" s="3"/>
      <c r="F1516" s="3"/>
      <c r="G1516" s="3"/>
      <c r="H1516" s="21"/>
      <c r="I1516" s="21"/>
      <c r="J1516" s="3"/>
      <c r="K1516" s="3"/>
      <c r="L1516" s="3"/>
      <c r="M1516" s="3"/>
      <c r="N1516" s="3"/>
      <c r="O1516" s="3"/>
      <c r="P1516" s="3"/>
      <c r="Q1516" s="21"/>
      <c r="R1516" s="3"/>
      <c r="S1516" s="3"/>
      <c r="T1516" s="21"/>
      <c r="U1516" s="21"/>
      <c r="V1516" s="21"/>
      <c r="W1516" s="21"/>
      <c r="X1516" s="21"/>
      <c r="Y1516" s="21"/>
      <c r="Z1516" s="3"/>
    </row>
    <row r="1517" spans="1:26" x14ac:dyDescent="0.2">
      <c r="A1517" s="3"/>
      <c r="B1517" s="10"/>
      <c r="C1517" s="20"/>
      <c r="D1517" s="12"/>
      <c r="E1517" s="3"/>
      <c r="F1517" s="3"/>
      <c r="G1517" s="3"/>
      <c r="H1517" s="21"/>
      <c r="I1517" s="21"/>
      <c r="J1517" s="3"/>
      <c r="K1517" s="3"/>
      <c r="L1517" s="3"/>
      <c r="M1517" s="3"/>
      <c r="N1517" s="3"/>
      <c r="O1517" s="3"/>
      <c r="P1517" s="3"/>
      <c r="Q1517" s="21"/>
      <c r="R1517" s="3"/>
      <c r="S1517" s="3"/>
      <c r="T1517" s="21"/>
      <c r="U1517" s="21"/>
      <c r="V1517" s="21"/>
      <c r="W1517" s="21"/>
      <c r="X1517" s="21"/>
      <c r="Y1517" s="21"/>
      <c r="Z1517" s="3"/>
    </row>
    <row r="1518" spans="1:26" x14ac:dyDescent="0.2">
      <c r="A1518" s="3"/>
      <c r="B1518" s="10"/>
      <c r="C1518" s="20"/>
      <c r="D1518" s="12"/>
      <c r="E1518" s="3"/>
      <c r="F1518" s="3"/>
      <c r="G1518" s="3"/>
      <c r="H1518" s="21"/>
      <c r="I1518" s="21"/>
      <c r="J1518" s="3"/>
      <c r="K1518" s="3"/>
      <c r="L1518" s="3"/>
      <c r="M1518" s="3"/>
      <c r="N1518" s="3"/>
      <c r="O1518" s="3"/>
      <c r="P1518" s="3"/>
      <c r="Q1518" s="21"/>
      <c r="R1518" s="3"/>
      <c r="S1518" s="3"/>
      <c r="T1518" s="21"/>
      <c r="U1518" s="21"/>
      <c r="V1518" s="21"/>
      <c r="W1518" s="21"/>
      <c r="X1518" s="21"/>
      <c r="Y1518" s="21"/>
      <c r="Z1518" s="3"/>
    </row>
    <row r="1519" spans="1:26" x14ac:dyDescent="0.2">
      <c r="A1519" s="3"/>
      <c r="B1519" s="10"/>
      <c r="C1519" s="20"/>
      <c r="D1519" s="12"/>
      <c r="E1519" s="3"/>
      <c r="F1519" s="3"/>
      <c r="G1519" s="3"/>
      <c r="H1519" s="21"/>
      <c r="I1519" s="21"/>
      <c r="J1519" s="3"/>
      <c r="K1519" s="3"/>
      <c r="L1519" s="3"/>
      <c r="M1519" s="3"/>
      <c r="N1519" s="3"/>
      <c r="O1519" s="3"/>
      <c r="P1519" s="3"/>
      <c r="Q1519" s="21"/>
      <c r="R1519" s="3"/>
      <c r="S1519" s="3"/>
      <c r="T1519" s="21"/>
      <c r="U1519" s="21"/>
      <c r="V1519" s="21"/>
      <c r="W1519" s="21"/>
      <c r="X1519" s="21"/>
      <c r="Y1519" s="21"/>
      <c r="Z1519" s="3"/>
    </row>
    <row r="1520" spans="1:26" x14ac:dyDescent="0.2">
      <c r="A1520" s="3"/>
      <c r="B1520" s="10"/>
      <c r="C1520" s="20"/>
      <c r="D1520" s="12"/>
      <c r="E1520" s="3"/>
      <c r="F1520" s="3"/>
      <c r="G1520" s="3"/>
      <c r="H1520" s="21"/>
      <c r="I1520" s="21"/>
      <c r="J1520" s="3"/>
      <c r="K1520" s="3"/>
      <c r="L1520" s="3"/>
      <c r="M1520" s="3"/>
      <c r="N1520" s="3"/>
      <c r="O1520" s="3"/>
      <c r="P1520" s="3"/>
      <c r="Q1520" s="21"/>
      <c r="R1520" s="3"/>
      <c r="S1520" s="3"/>
      <c r="T1520" s="21"/>
      <c r="U1520" s="21"/>
      <c r="V1520" s="21"/>
      <c r="W1520" s="21"/>
      <c r="X1520" s="21"/>
      <c r="Y1520" s="21"/>
      <c r="Z1520" s="3"/>
    </row>
    <row r="1521" spans="1:26" x14ac:dyDescent="0.2">
      <c r="A1521" s="3"/>
      <c r="B1521" s="10"/>
      <c r="C1521" s="20"/>
      <c r="D1521" s="12"/>
      <c r="E1521" s="3"/>
      <c r="F1521" s="3"/>
      <c r="G1521" s="3"/>
      <c r="H1521" s="21"/>
      <c r="I1521" s="21"/>
      <c r="J1521" s="3"/>
      <c r="K1521" s="3"/>
      <c r="L1521" s="3"/>
      <c r="M1521" s="3"/>
      <c r="N1521" s="3"/>
      <c r="O1521" s="3"/>
      <c r="P1521" s="3"/>
      <c r="Q1521" s="21"/>
      <c r="R1521" s="3"/>
      <c r="S1521" s="3"/>
      <c r="T1521" s="21"/>
      <c r="U1521" s="21"/>
      <c r="V1521" s="21"/>
      <c r="W1521" s="21"/>
      <c r="X1521" s="21"/>
      <c r="Y1521" s="21"/>
      <c r="Z1521" s="3"/>
    </row>
    <row r="1522" spans="1:26" x14ac:dyDescent="0.2">
      <c r="A1522" s="3"/>
      <c r="B1522" s="10"/>
      <c r="C1522" s="20"/>
      <c r="D1522" s="12"/>
      <c r="E1522" s="3"/>
      <c r="F1522" s="3"/>
      <c r="G1522" s="3"/>
      <c r="H1522" s="21"/>
      <c r="I1522" s="21"/>
      <c r="J1522" s="3"/>
      <c r="K1522" s="3"/>
      <c r="L1522" s="3"/>
      <c r="M1522" s="3"/>
      <c r="N1522" s="3"/>
      <c r="O1522" s="3"/>
      <c r="P1522" s="3"/>
      <c r="Q1522" s="21"/>
      <c r="R1522" s="3"/>
      <c r="S1522" s="3"/>
      <c r="T1522" s="21"/>
      <c r="U1522" s="21"/>
      <c r="V1522" s="21"/>
      <c r="W1522" s="21"/>
      <c r="X1522" s="21"/>
      <c r="Y1522" s="21"/>
      <c r="Z1522" s="3"/>
    </row>
    <row r="1523" spans="1:26" x14ac:dyDescent="0.2">
      <c r="A1523" s="3"/>
      <c r="B1523" s="10"/>
      <c r="C1523" s="20"/>
      <c r="D1523" s="12"/>
      <c r="E1523" s="3"/>
      <c r="F1523" s="3"/>
      <c r="G1523" s="3"/>
      <c r="H1523" s="21"/>
      <c r="I1523" s="21"/>
      <c r="J1523" s="3"/>
      <c r="K1523" s="3"/>
      <c r="L1523" s="3"/>
      <c r="M1523" s="3"/>
      <c r="N1523" s="3"/>
      <c r="O1523" s="3"/>
      <c r="P1523" s="3"/>
      <c r="Q1523" s="21"/>
      <c r="R1523" s="3"/>
      <c r="S1523" s="3"/>
      <c r="T1523" s="21"/>
      <c r="U1523" s="21"/>
      <c r="V1523" s="21"/>
      <c r="W1523" s="21"/>
      <c r="X1523" s="21"/>
      <c r="Y1523" s="21"/>
      <c r="Z1523" s="3"/>
    </row>
    <row r="1524" spans="1:26" x14ac:dyDescent="0.2">
      <c r="A1524" s="3"/>
      <c r="B1524" s="10"/>
      <c r="C1524" s="20"/>
      <c r="D1524" s="12"/>
      <c r="E1524" s="3"/>
      <c r="F1524" s="3"/>
      <c r="G1524" s="3"/>
      <c r="H1524" s="21"/>
      <c r="I1524" s="21"/>
      <c r="J1524" s="3"/>
      <c r="K1524" s="3"/>
      <c r="L1524" s="3"/>
      <c r="M1524" s="3"/>
      <c r="N1524" s="3"/>
      <c r="O1524" s="3"/>
      <c r="P1524" s="3"/>
      <c r="Q1524" s="21"/>
      <c r="R1524" s="3"/>
      <c r="S1524" s="3"/>
      <c r="T1524" s="21"/>
      <c r="U1524" s="21"/>
      <c r="V1524" s="21"/>
      <c r="W1524" s="21"/>
      <c r="X1524" s="21"/>
      <c r="Y1524" s="21"/>
      <c r="Z1524" s="3"/>
    </row>
    <row r="1525" spans="1:26" x14ac:dyDescent="0.2">
      <c r="A1525" s="3"/>
      <c r="B1525" s="10"/>
      <c r="C1525" s="20"/>
      <c r="D1525" s="12"/>
      <c r="E1525" s="3"/>
      <c r="F1525" s="3"/>
      <c r="G1525" s="3"/>
      <c r="H1525" s="21"/>
      <c r="I1525" s="21"/>
      <c r="J1525" s="3"/>
      <c r="K1525" s="3"/>
      <c r="L1525" s="3"/>
      <c r="M1525" s="3"/>
      <c r="N1525" s="3"/>
      <c r="O1525" s="3"/>
      <c r="P1525" s="3"/>
      <c r="Q1525" s="21"/>
      <c r="R1525" s="3"/>
      <c r="S1525" s="3"/>
      <c r="T1525" s="21"/>
      <c r="U1525" s="21"/>
      <c r="V1525" s="21"/>
      <c r="W1525" s="21"/>
      <c r="X1525" s="21"/>
      <c r="Y1525" s="21"/>
      <c r="Z1525" s="3"/>
    </row>
    <row r="1526" spans="1:26" x14ac:dyDescent="0.2">
      <c r="A1526" s="3"/>
      <c r="B1526" s="10"/>
      <c r="C1526" s="20"/>
      <c r="D1526" s="12"/>
      <c r="E1526" s="3"/>
      <c r="F1526" s="3"/>
      <c r="G1526" s="3"/>
      <c r="H1526" s="21"/>
      <c r="I1526" s="21"/>
      <c r="J1526" s="3"/>
      <c r="K1526" s="3"/>
      <c r="L1526" s="3"/>
      <c r="M1526" s="3"/>
      <c r="N1526" s="3"/>
      <c r="O1526" s="3"/>
      <c r="P1526" s="3"/>
      <c r="Q1526" s="21"/>
      <c r="R1526" s="3"/>
      <c r="S1526" s="3"/>
      <c r="T1526" s="21"/>
      <c r="U1526" s="21"/>
      <c r="V1526" s="21"/>
      <c r="W1526" s="21"/>
      <c r="X1526" s="21"/>
      <c r="Y1526" s="21"/>
      <c r="Z1526" s="3"/>
    </row>
    <row r="1527" spans="1:26" x14ac:dyDescent="0.2">
      <c r="A1527" s="3"/>
      <c r="B1527" s="10"/>
      <c r="C1527" s="20"/>
      <c r="D1527" s="12"/>
      <c r="E1527" s="3"/>
      <c r="F1527" s="3"/>
      <c r="G1527" s="3"/>
      <c r="H1527" s="21"/>
      <c r="I1527" s="21"/>
      <c r="J1527" s="3"/>
      <c r="K1527" s="3"/>
      <c r="L1527" s="3"/>
      <c r="M1527" s="3"/>
      <c r="N1527" s="3"/>
      <c r="O1527" s="3"/>
      <c r="P1527" s="3"/>
      <c r="Q1527" s="21"/>
      <c r="R1527" s="3"/>
      <c r="S1527" s="3"/>
      <c r="T1527" s="21"/>
      <c r="U1527" s="21"/>
      <c r="V1527" s="21"/>
      <c r="W1527" s="21"/>
      <c r="X1527" s="21"/>
      <c r="Y1527" s="21"/>
      <c r="Z1527" s="3"/>
    </row>
    <row r="1528" spans="1:26" x14ac:dyDescent="0.2">
      <c r="A1528" s="3"/>
      <c r="B1528" s="10"/>
      <c r="C1528" s="20"/>
      <c r="D1528" s="12"/>
      <c r="E1528" s="3"/>
      <c r="F1528" s="3"/>
      <c r="G1528" s="3"/>
      <c r="H1528" s="21"/>
      <c r="I1528" s="21"/>
      <c r="J1528" s="3"/>
      <c r="K1528" s="3"/>
      <c r="L1528" s="3"/>
      <c r="M1528" s="3"/>
      <c r="N1528" s="3"/>
      <c r="O1528" s="3"/>
      <c r="P1528" s="3"/>
      <c r="Q1528" s="21"/>
      <c r="R1528" s="3"/>
      <c r="S1528" s="3"/>
      <c r="T1528" s="21"/>
      <c r="U1528" s="21"/>
      <c r="V1528" s="21"/>
      <c r="W1528" s="21"/>
      <c r="X1528" s="21"/>
      <c r="Y1528" s="21"/>
      <c r="Z1528" s="3"/>
    </row>
    <row r="1529" spans="1:26" x14ac:dyDescent="0.2">
      <c r="A1529" s="3"/>
      <c r="B1529" s="10"/>
      <c r="C1529" s="20"/>
      <c r="D1529" s="12"/>
      <c r="E1529" s="3"/>
      <c r="F1529" s="3"/>
      <c r="G1529" s="3"/>
      <c r="H1529" s="21"/>
      <c r="I1529" s="21"/>
      <c r="J1529" s="3"/>
      <c r="K1529" s="3"/>
      <c r="L1529" s="3"/>
      <c r="M1529" s="3"/>
      <c r="N1529" s="3"/>
      <c r="O1529" s="3"/>
      <c r="P1529" s="3"/>
      <c r="Q1529" s="21"/>
      <c r="R1529" s="3"/>
      <c r="S1529" s="3"/>
      <c r="T1529" s="21"/>
      <c r="U1529" s="21"/>
      <c r="V1529" s="21"/>
      <c r="W1529" s="21"/>
      <c r="X1529" s="21"/>
      <c r="Y1529" s="21"/>
      <c r="Z1529" s="3"/>
    </row>
    <row r="1530" spans="1:26" x14ac:dyDescent="0.2">
      <c r="A1530" s="3"/>
      <c r="B1530" s="10"/>
      <c r="C1530" s="20"/>
      <c r="D1530" s="12"/>
      <c r="E1530" s="3"/>
      <c r="F1530" s="3"/>
      <c r="G1530" s="3"/>
      <c r="H1530" s="21"/>
      <c r="I1530" s="21"/>
      <c r="J1530" s="3"/>
      <c r="K1530" s="3"/>
      <c r="L1530" s="3"/>
      <c r="M1530" s="3"/>
      <c r="N1530" s="3"/>
      <c r="O1530" s="3"/>
      <c r="P1530" s="3"/>
      <c r="Q1530" s="21"/>
      <c r="R1530" s="3"/>
      <c r="S1530" s="3"/>
      <c r="T1530" s="21"/>
      <c r="U1530" s="21"/>
      <c r="V1530" s="21"/>
      <c r="W1530" s="21"/>
      <c r="X1530" s="21"/>
      <c r="Y1530" s="21"/>
      <c r="Z1530" s="3"/>
    </row>
    <row r="1531" spans="1:26" x14ac:dyDescent="0.2">
      <c r="A1531" s="3"/>
      <c r="B1531" s="10"/>
      <c r="C1531" s="20"/>
      <c r="D1531" s="12"/>
      <c r="E1531" s="3"/>
      <c r="F1531" s="3"/>
      <c r="G1531" s="3"/>
      <c r="H1531" s="21"/>
      <c r="I1531" s="21"/>
      <c r="J1531" s="3"/>
      <c r="K1531" s="3"/>
      <c r="L1531" s="3"/>
      <c r="M1531" s="3"/>
      <c r="N1531" s="3"/>
      <c r="O1531" s="3"/>
      <c r="P1531" s="3"/>
      <c r="Q1531" s="21"/>
      <c r="R1531" s="3"/>
      <c r="S1531" s="3"/>
      <c r="T1531" s="21"/>
      <c r="U1531" s="21"/>
      <c r="V1531" s="21"/>
      <c r="W1531" s="21"/>
      <c r="X1531" s="21"/>
      <c r="Y1531" s="21"/>
      <c r="Z1531" s="3"/>
    </row>
    <row r="1532" spans="1:26" x14ac:dyDescent="0.2">
      <c r="A1532" s="3"/>
      <c r="B1532" s="10"/>
      <c r="C1532" s="20"/>
      <c r="D1532" s="12"/>
      <c r="E1532" s="3"/>
      <c r="F1532" s="3"/>
      <c r="G1532" s="3"/>
      <c r="H1532" s="21"/>
      <c r="I1532" s="21"/>
      <c r="J1532" s="3"/>
      <c r="K1532" s="3"/>
      <c r="L1532" s="3"/>
      <c r="M1532" s="3"/>
      <c r="N1532" s="3"/>
      <c r="O1532" s="3"/>
      <c r="P1532" s="3"/>
      <c r="Q1532" s="21"/>
      <c r="R1532" s="3"/>
      <c r="S1532" s="3"/>
      <c r="T1532" s="21"/>
      <c r="U1532" s="21"/>
      <c r="V1532" s="21"/>
      <c r="W1532" s="21"/>
      <c r="X1532" s="21"/>
      <c r="Y1532" s="21"/>
      <c r="Z1532" s="3"/>
    </row>
    <row r="1533" spans="1:26" x14ac:dyDescent="0.2">
      <c r="A1533" s="3"/>
      <c r="B1533" s="10"/>
      <c r="C1533" s="20"/>
      <c r="D1533" s="12"/>
      <c r="E1533" s="3"/>
      <c r="F1533" s="3"/>
      <c r="G1533" s="3"/>
      <c r="H1533" s="21"/>
      <c r="I1533" s="21"/>
      <c r="J1533" s="3"/>
      <c r="K1533" s="3"/>
      <c r="L1533" s="3"/>
      <c r="M1533" s="3"/>
      <c r="N1533" s="3"/>
      <c r="O1533" s="3"/>
      <c r="P1533" s="3"/>
      <c r="Q1533" s="21"/>
      <c r="R1533" s="3"/>
      <c r="S1533" s="3"/>
      <c r="T1533" s="21"/>
      <c r="U1533" s="21"/>
      <c r="V1533" s="21"/>
      <c r="W1533" s="21"/>
      <c r="X1533" s="21"/>
      <c r="Y1533" s="21"/>
      <c r="Z1533" s="3"/>
    </row>
    <row r="1534" spans="1:26" x14ac:dyDescent="0.2">
      <c r="A1534" s="3"/>
      <c r="B1534" s="10"/>
      <c r="C1534" s="20"/>
      <c r="D1534" s="12"/>
      <c r="E1534" s="3"/>
      <c r="F1534" s="3"/>
      <c r="G1534" s="3"/>
      <c r="H1534" s="21"/>
      <c r="I1534" s="21"/>
      <c r="J1534" s="3"/>
      <c r="K1534" s="3"/>
      <c r="L1534" s="3"/>
      <c r="M1534" s="3"/>
      <c r="N1534" s="3"/>
      <c r="O1534" s="3"/>
      <c r="P1534" s="3"/>
      <c r="Q1534" s="21"/>
      <c r="R1534" s="3"/>
      <c r="S1534" s="3"/>
      <c r="T1534" s="21"/>
      <c r="U1534" s="21"/>
      <c r="V1534" s="21"/>
      <c r="W1534" s="21"/>
      <c r="X1534" s="21"/>
      <c r="Y1534" s="21"/>
      <c r="Z1534" s="3"/>
    </row>
    <row r="1535" spans="1:26" x14ac:dyDescent="0.2">
      <c r="A1535" s="3"/>
      <c r="B1535" s="10"/>
      <c r="C1535" s="20"/>
      <c r="D1535" s="12"/>
      <c r="E1535" s="3"/>
      <c r="F1535" s="3"/>
      <c r="G1535" s="3"/>
      <c r="H1535" s="21"/>
      <c r="I1535" s="21"/>
      <c r="J1535" s="3"/>
      <c r="K1535" s="3"/>
      <c r="L1535" s="3"/>
      <c r="M1535" s="3"/>
      <c r="N1535" s="3"/>
      <c r="O1535" s="3"/>
      <c r="P1535" s="3"/>
      <c r="Q1535" s="21"/>
      <c r="R1535" s="3"/>
      <c r="S1535" s="3"/>
      <c r="T1535" s="21"/>
      <c r="U1535" s="21"/>
      <c r="V1535" s="21"/>
      <c r="W1535" s="21"/>
      <c r="X1535" s="21"/>
      <c r="Y1535" s="21"/>
      <c r="Z1535" s="3"/>
    </row>
    <row r="1536" spans="1:26" x14ac:dyDescent="0.2">
      <c r="A1536" s="3"/>
      <c r="B1536" s="10"/>
      <c r="C1536" s="20"/>
      <c r="D1536" s="12"/>
      <c r="E1536" s="3"/>
      <c r="F1536" s="3"/>
      <c r="G1536" s="3"/>
      <c r="H1536" s="21"/>
      <c r="I1536" s="21"/>
      <c r="J1536" s="3"/>
      <c r="K1536" s="3"/>
      <c r="L1536" s="3"/>
      <c r="M1536" s="3"/>
      <c r="N1536" s="3"/>
      <c r="O1536" s="3"/>
      <c r="P1536" s="3"/>
      <c r="Q1536" s="21"/>
      <c r="R1536" s="3"/>
      <c r="S1536" s="3"/>
      <c r="T1536" s="21"/>
      <c r="U1536" s="21"/>
      <c r="V1536" s="21"/>
      <c r="W1536" s="21"/>
      <c r="X1536" s="21"/>
      <c r="Y1536" s="21"/>
      <c r="Z1536" s="3"/>
    </row>
    <row r="1537" spans="1:26" x14ac:dyDescent="0.2">
      <c r="A1537" s="3"/>
      <c r="B1537" s="10"/>
      <c r="C1537" s="20"/>
      <c r="D1537" s="12"/>
      <c r="E1537" s="3"/>
      <c r="F1537" s="3"/>
      <c r="G1537" s="3"/>
      <c r="H1537" s="21"/>
      <c r="I1537" s="21"/>
      <c r="J1537" s="3"/>
      <c r="K1537" s="3"/>
      <c r="L1537" s="3"/>
      <c r="M1537" s="3"/>
      <c r="N1537" s="3"/>
      <c r="O1537" s="3"/>
      <c r="P1537" s="3"/>
      <c r="Q1537" s="21"/>
      <c r="R1537" s="3"/>
      <c r="S1537" s="3"/>
      <c r="T1537" s="21"/>
      <c r="U1537" s="21"/>
      <c r="V1537" s="21"/>
      <c r="W1537" s="21"/>
      <c r="X1537" s="21"/>
      <c r="Y1537" s="21"/>
      <c r="Z1537" s="3"/>
    </row>
    <row r="1538" spans="1:26" x14ac:dyDescent="0.2">
      <c r="A1538" s="3"/>
      <c r="B1538" s="10"/>
      <c r="C1538" s="20"/>
      <c r="D1538" s="12"/>
      <c r="E1538" s="3"/>
      <c r="F1538" s="3"/>
      <c r="G1538" s="3"/>
      <c r="H1538" s="21"/>
      <c r="I1538" s="21"/>
      <c r="J1538" s="3"/>
      <c r="K1538" s="3"/>
      <c r="L1538" s="3"/>
      <c r="M1538" s="3"/>
      <c r="N1538" s="3"/>
      <c r="O1538" s="3"/>
      <c r="P1538" s="3"/>
      <c r="Q1538" s="21"/>
      <c r="R1538" s="3"/>
      <c r="S1538" s="3"/>
      <c r="T1538" s="21"/>
      <c r="U1538" s="21"/>
      <c r="V1538" s="21"/>
      <c r="W1538" s="21"/>
      <c r="X1538" s="21"/>
      <c r="Y1538" s="21"/>
      <c r="Z1538" s="3"/>
    </row>
    <row r="1539" spans="1:26" x14ac:dyDescent="0.2">
      <c r="A1539" s="3"/>
      <c r="B1539" s="10"/>
      <c r="C1539" s="20"/>
      <c r="D1539" s="12"/>
      <c r="E1539" s="3"/>
      <c r="F1539" s="3"/>
      <c r="G1539" s="3"/>
      <c r="H1539" s="21"/>
      <c r="I1539" s="21"/>
      <c r="J1539" s="3"/>
      <c r="K1539" s="3"/>
      <c r="L1539" s="3"/>
      <c r="M1539" s="3"/>
      <c r="N1539" s="3"/>
      <c r="O1539" s="3"/>
      <c r="P1539" s="3"/>
      <c r="Q1539" s="21"/>
      <c r="R1539" s="3"/>
      <c r="S1539" s="3"/>
      <c r="T1539" s="21"/>
      <c r="U1539" s="21"/>
      <c r="V1539" s="21"/>
      <c r="W1539" s="21"/>
      <c r="X1539" s="21"/>
      <c r="Y1539" s="21"/>
      <c r="Z1539" s="3"/>
    </row>
    <row r="1540" spans="1:26" x14ac:dyDescent="0.2">
      <c r="A1540" s="3"/>
      <c r="B1540" s="10"/>
      <c r="C1540" s="20"/>
      <c r="D1540" s="12"/>
      <c r="E1540" s="3"/>
      <c r="F1540" s="3"/>
      <c r="G1540" s="3"/>
      <c r="H1540" s="21"/>
      <c r="I1540" s="21"/>
      <c r="J1540" s="3"/>
      <c r="K1540" s="3"/>
      <c r="L1540" s="3"/>
      <c r="M1540" s="3"/>
      <c r="N1540" s="3"/>
      <c r="O1540" s="3"/>
      <c r="P1540" s="3"/>
      <c r="Q1540" s="21"/>
      <c r="R1540" s="3"/>
      <c r="S1540" s="3"/>
      <c r="T1540" s="21"/>
      <c r="U1540" s="21"/>
      <c r="V1540" s="21"/>
      <c r="W1540" s="21"/>
      <c r="X1540" s="21"/>
      <c r="Y1540" s="21"/>
      <c r="Z1540" s="3"/>
    </row>
    <row r="1541" spans="1:26" x14ac:dyDescent="0.2">
      <c r="A1541" s="3"/>
      <c r="B1541" s="10"/>
      <c r="C1541" s="20"/>
      <c r="D1541" s="12"/>
      <c r="E1541" s="3"/>
      <c r="F1541" s="3"/>
      <c r="G1541" s="3"/>
      <c r="H1541" s="21"/>
      <c r="I1541" s="21"/>
      <c r="J1541" s="3"/>
      <c r="K1541" s="3"/>
      <c r="L1541" s="3"/>
      <c r="M1541" s="3"/>
      <c r="N1541" s="3"/>
      <c r="O1541" s="3"/>
      <c r="P1541" s="3"/>
      <c r="Q1541" s="21"/>
      <c r="R1541" s="3"/>
      <c r="S1541" s="3"/>
      <c r="T1541" s="21"/>
      <c r="U1541" s="21"/>
      <c r="V1541" s="21"/>
      <c r="W1541" s="21"/>
      <c r="X1541" s="21"/>
      <c r="Y1541" s="21"/>
      <c r="Z1541" s="3"/>
    </row>
    <row r="1542" spans="1:26" x14ac:dyDescent="0.2">
      <c r="A1542" s="3"/>
      <c r="B1542" s="10"/>
      <c r="C1542" s="20"/>
      <c r="D1542" s="12"/>
      <c r="E1542" s="3"/>
      <c r="F1542" s="3"/>
      <c r="G1542" s="3"/>
      <c r="H1542" s="21"/>
      <c r="I1542" s="21"/>
      <c r="J1542" s="3"/>
      <c r="K1542" s="3"/>
      <c r="L1542" s="3"/>
      <c r="M1542" s="3"/>
      <c r="N1542" s="3"/>
      <c r="O1542" s="3"/>
      <c r="P1542" s="3"/>
      <c r="Q1542" s="21"/>
      <c r="R1542" s="3"/>
      <c r="S1542" s="3"/>
      <c r="T1542" s="21"/>
      <c r="U1542" s="21"/>
      <c r="V1542" s="21"/>
      <c r="W1542" s="21"/>
      <c r="X1542" s="21"/>
      <c r="Y1542" s="21"/>
      <c r="Z1542" s="3"/>
    </row>
    <row r="1543" spans="1:26" x14ac:dyDescent="0.2">
      <c r="A1543" s="3"/>
      <c r="B1543" s="10"/>
      <c r="C1543" s="20"/>
      <c r="D1543" s="12"/>
      <c r="E1543" s="3"/>
      <c r="F1543" s="3"/>
      <c r="G1543" s="3"/>
      <c r="H1543" s="21"/>
      <c r="I1543" s="21"/>
      <c r="J1543" s="3"/>
      <c r="K1543" s="3"/>
      <c r="L1543" s="3"/>
      <c r="M1543" s="3"/>
      <c r="N1543" s="3"/>
      <c r="O1543" s="3"/>
      <c r="P1543" s="3"/>
      <c r="Q1543" s="21"/>
      <c r="R1543" s="3"/>
      <c r="S1543" s="3"/>
      <c r="T1543" s="21"/>
      <c r="U1543" s="21"/>
      <c r="V1543" s="21"/>
      <c r="W1543" s="21"/>
      <c r="X1543" s="21"/>
      <c r="Y1543" s="21"/>
      <c r="Z1543" s="3"/>
    </row>
    <row r="1544" spans="1:26" x14ac:dyDescent="0.2">
      <c r="A1544" s="3"/>
      <c r="B1544" s="10"/>
      <c r="C1544" s="20"/>
      <c r="D1544" s="12"/>
      <c r="E1544" s="3"/>
      <c r="F1544" s="3"/>
      <c r="G1544" s="3"/>
      <c r="H1544" s="21"/>
      <c r="I1544" s="21"/>
      <c r="J1544" s="3"/>
      <c r="K1544" s="3"/>
      <c r="L1544" s="3"/>
      <c r="M1544" s="3"/>
      <c r="N1544" s="3"/>
      <c r="O1544" s="3"/>
      <c r="P1544" s="3"/>
      <c r="Q1544" s="21"/>
      <c r="R1544" s="3"/>
      <c r="S1544" s="3"/>
      <c r="T1544" s="21"/>
      <c r="U1544" s="21"/>
      <c r="V1544" s="21"/>
      <c r="W1544" s="21"/>
      <c r="X1544" s="21"/>
      <c r="Y1544" s="21"/>
      <c r="Z1544" s="3"/>
    </row>
    <row r="1545" spans="1:26" x14ac:dyDescent="0.2">
      <c r="A1545" s="3"/>
      <c r="B1545" s="10"/>
      <c r="C1545" s="20"/>
      <c r="D1545" s="12"/>
      <c r="E1545" s="3"/>
      <c r="F1545" s="3"/>
      <c r="G1545" s="3"/>
      <c r="H1545" s="21"/>
      <c r="I1545" s="21"/>
      <c r="J1545" s="3"/>
      <c r="K1545" s="3"/>
      <c r="L1545" s="3"/>
      <c r="M1545" s="3"/>
      <c r="N1545" s="3"/>
      <c r="O1545" s="3"/>
      <c r="P1545" s="3"/>
      <c r="Q1545" s="21"/>
      <c r="R1545" s="3"/>
      <c r="S1545" s="3"/>
      <c r="T1545" s="21"/>
      <c r="U1545" s="21"/>
      <c r="V1545" s="21"/>
      <c r="W1545" s="21"/>
      <c r="X1545" s="21"/>
      <c r="Y1545" s="21"/>
      <c r="Z1545" s="3"/>
    </row>
    <row r="1546" spans="1:26" x14ac:dyDescent="0.2">
      <c r="A1546" s="3"/>
      <c r="B1546" s="10"/>
      <c r="C1546" s="20"/>
      <c r="D1546" s="12"/>
      <c r="E1546" s="3"/>
      <c r="F1546" s="3"/>
      <c r="G1546" s="3"/>
      <c r="H1546" s="21"/>
      <c r="I1546" s="21"/>
      <c r="J1546" s="3"/>
      <c r="K1546" s="3"/>
      <c r="L1546" s="3"/>
      <c r="M1546" s="3"/>
      <c r="N1546" s="3"/>
      <c r="O1546" s="3"/>
      <c r="P1546" s="3"/>
      <c r="Q1546" s="21"/>
      <c r="R1546" s="3"/>
      <c r="S1546" s="3"/>
      <c r="T1546" s="21"/>
      <c r="U1546" s="21"/>
      <c r="V1546" s="21"/>
      <c r="W1546" s="21"/>
      <c r="X1546" s="21"/>
      <c r="Y1546" s="21"/>
      <c r="Z1546" s="3"/>
    </row>
    <row r="1547" spans="1:26" x14ac:dyDescent="0.2">
      <c r="A1547" s="3"/>
      <c r="B1547" s="10"/>
      <c r="C1547" s="20"/>
      <c r="D1547" s="12"/>
      <c r="E1547" s="3"/>
      <c r="F1547" s="3"/>
      <c r="G1547" s="3"/>
      <c r="H1547" s="21"/>
      <c r="I1547" s="21"/>
      <c r="J1547" s="3"/>
      <c r="K1547" s="3"/>
      <c r="L1547" s="3"/>
      <c r="M1547" s="3"/>
      <c r="N1547" s="3"/>
      <c r="O1547" s="3"/>
      <c r="P1547" s="3"/>
      <c r="Q1547" s="21"/>
      <c r="R1547" s="3"/>
      <c r="S1547" s="3"/>
      <c r="T1547" s="21"/>
      <c r="U1547" s="21"/>
      <c r="V1547" s="21"/>
      <c r="W1547" s="21"/>
      <c r="X1547" s="21"/>
      <c r="Y1547" s="21"/>
      <c r="Z1547" s="3"/>
    </row>
    <row r="1548" spans="1:26" x14ac:dyDescent="0.2">
      <c r="A1548" s="3"/>
      <c r="B1548" s="10"/>
      <c r="C1548" s="20"/>
      <c r="D1548" s="12"/>
      <c r="E1548" s="3"/>
      <c r="F1548" s="3"/>
      <c r="G1548" s="3"/>
      <c r="H1548" s="21"/>
      <c r="I1548" s="21"/>
      <c r="J1548" s="3"/>
      <c r="K1548" s="3"/>
      <c r="L1548" s="3"/>
      <c r="M1548" s="3"/>
      <c r="N1548" s="3"/>
      <c r="O1548" s="3"/>
      <c r="P1548" s="3"/>
      <c r="Q1548" s="21"/>
      <c r="R1548" s="3"/>
      <c r="S1548" s="3"/>
      <c r="T1548" s="21"/>
      <c r="U1548" s="21"/>
      <c r="V1548" s="21"/>
      <c r="W1548" s="21"/>
      <c r="X1548" s="21"/>
      <c r="Y1548" s="21"/>
      <c r="Z1548" s="3"/>
    </row>
    <row r="1549" spans="1:26" x14ac:dyDescent="0.2">
      <c r="A1549" s="3"/>
      <c r="B1549" s="10"/>
      <c r="C1549" s="20"/>
      <c r="D1549" s="12"/>
      <c r="E1549" s="3"/>
      <c r="F1549" s="3"/>
      <c r="G1549" s="3"/>
      <c r="H1549" s="21"/>
      <c r="I1549" s="21"/>
      <c r="J1549" s="3"/>
      <c r="K1549" s="3"/>
      <c r="L1549" s="3"/>
      <c r="M1549" s="3"/>
      <c r="N1549" s="3"/>
      <c r="O1549" s="3"/>
      <c r="P1549" s="3"/>
      <c r="Q1549" s="21"/>
      <c r="R1549" s="3"/>
      <c r="S1549" s="3"/>
      <c r="T1549" s="21"/>
      <c r="U1549" s="21"/>
      <c r="V1549" s="21"/>
      <c r="W1549" s="21"/>
      <c r="X1549" s="21"/>
      <c r="Y1549" s="21"/>
      <c r="Z1549" s="3"/>
    </row>
    <row r="1550" spans="1:26" x14ac:dyDescent="0.2">
      <c r="A1550" s="3"/>
      <c r="B1550" s="10"/>
      <c r="C1550" s="20"/>
      <c r="D1550" s="12"/>
      <c r="E1550" s="3"/>
      <c r="F1550" s="3"/>
      <c r="G1550" s="3"/>
      <c r="H1550" s="21"/>
      <c r="I1550" s="21"/>
      <c r="J1550" s="3"/>
      <c r="K1550" s="3"/>
      <c r="L1550" s="3"/>
      <c r="M1550" s="3"/>
      <c r="N1550" s="3"/>
      <c r="O1550" s="3"/>
      <c r="P1550" s="3"/>
      <c r="Q1550" s="21"/>
      <c r="R1550" s="3"/>
      <c r="S1550" s="3"/>
      <c r="T1550" s="21"/>
      <c r="U1550" s="21"/>
      <c r="V1550" s="21"/>
      <c r="W1550" s="21"/>
      <c r="X1550" s="21"/>
      <c r="Y1550" s="21"/>
      <c r="Z1550" s="3"/>
    </row>
    <row r="1551" spans="1:26" x14ac:dyDescent="0.2">
      <c r="A1551" s="3"/>
      <c r="B1551" s="10"/>
      <c r="C1551" s="20"/>
      <c r="D1551" s="12"/>
      <c r="E1551" s="3"/>
      <c r="F1551" s="3"/>
      <c r="G1551" s="3"/>
      <c r="H1551" s="21"/>
      <c r="I1551" s="21"/>
      <c r="J1551" s="3"/>
      <c r="K1551" s="3"/>
      <c r="L1551" s="3"/>
      <c r="M1551" s="3"/>
      <c r="N1551" s="3"/>
      <c r="O1551" s="3"/>
      <c r="P1551" s="3"/>
      <c r="Q1551" s="21"/>
      <c r="R1551" s="3"/>
      <c r="S1551" s="3"/>
      <c r="T1551" s="21"/>
      <c r="U1551" s="21"/>
      <c r="V1551" s="21"/>
      <c r="W1551" s="21"/>
      <c r="X1551" s="21"/>
      <c r="Y1551" s="21"/>
      <c r="Z1551" s="3"/>
    </row>
    <row r="1552" spans="1:26" x14ac:dyDescent="0.2">
      <c r="A1552" s="3"/>
      <c r="B1552" s="10"/>
      <c r="C1552" s="20"/>
      <c r="D1552" s="12"/>
      <c r="E1552" s="3"/>
      <c r="F1552" s="3"/>
      <c r="G1552" s="3"/>
      <c r="H1552" s="21"/>
      <c r="I1552" s="21"/>
      <c r="J1552" s="3"/>
      <c r="K1552" s="3"/>
      <c r="L1552" s="3"/>
      <c r="M1552" s="3"/>
      <c r="N1552" s="3"/>
      <c r="O1552" s="3"/>
      <c r="P1552" s="3"/>
      <c r="Q1552" s="21"/>
      <c r="R1552" s="3"/>
      <c r="S1552" s="3"/>
      <c r="T1552" s="21"/>
      <c r="U1552" s="21"/>
      <c r="V1552" s="21"/>
      <c r="W1552" s="21"/>
      <c r="X1552" s="21"/>
      <c r="Y1552" s="21"/>
      <c r="Z1552" s="3"/>
    </row>
    <row r="1553" spans="1:26" x14ac:dyDescent="0.2">
      <c r="A1553" s="3"/>
      <c r="B1553" s="10"/>
      <c r="C1553" s="20"/>
      <c r="D1553" s="12"/>
      <c r="E1553" s="3"/>
      <c r="F1553" s="3"/>
      <c r="G1553" s="3"/>
      <c r="H1553" s="21"/>
      <c r="I1553" s="21"/>
      <c r="J1553" s="3"/>
      <c r="K1553" s="3"/>
      <c r="L1553" s="3"/>
      <c r="M1553" s="3"/>
      <c r="N1553" s="3"/>
      <c r="O1553" s="3"/>
      <c r="P1553" s="3"/>
      <c r="Q1553" s="21"/>
      <c r="R1553" s="3"/>
      <c r="S1553" s="3"/>
      <c r="T1553" s="21"/>
      <c r="U1553" s="21"/>
      <c r="V1553" s="21"/>
      <c r="W1553" s="21"/>
      <c r="X1553" s="21"/>
      <c r="Y1553" s="21"/>
      <c r="Z1553" s="3"/>
    </row>
    <row r="1554" spans="1:26" x14ac:dyDescent="0.2">
      <c r="A1554" s="3"/>
      <c r="B1554" s="10"/>
      <c r="C1554" s="20"/>
      <c r="D1554" s="12"/>
      <c r="E1554" s="3"/>
      <c r="F1554" s="3"/>
      <c r="G1554" s="3"/>
      <c r="H1554" s="21"/>
      <c r="I1554" s="21"/>
      <c r="J1554" s="3"/>
      <c r="K1554" s="3"/>
      <c r="L1554" s="3"/>
      <c r="M1554" s="3"/>
      <c r="N1554" s="3"/>
      <c r="O1554" s="3"/>
      <c r="P1554" s="3"/>
      <c r="Q1554" s="21"/>
      <c r="R1554" s="3"/>
      <c r="S1554" s="3"/>
      <c r="T1554" s="21"/>
      <c r="U1554" s="21"/>
      <c r="V1554" s="21"/>
      <c r="W1554" s="21"/>
      <c r="X1554" s="21"/>
      <c r="Y1554" s="21"/>
      <c r="Z1554" s="3"/>
    </row>
    <row r="1555" spans="1:26" x14ac:dyDescent="0.2">
      <c r="A1555" s="3"/>
      <c r="B1555" s="10"/>
      <c r="C1555" s="20"/>
      <c r="D1555" s="12"/>
      <c r="E1555" s="3"/>
      <c r="F1555" s="3"/>
      <c r="G1555" s="3"/>
      <c r="H1555" s="21"/>
      <c r="I1555" s="21"/>
      <c r="J1555" s="3"/>
      <c r="K1555" s="3"/>
      <c r="L1555" s="3"/>
      <c r="M1555" s="3"/>
      <c r="N1555" s="3"/>
      <c r="O1555" s="3"/>
      <c r="P1555" s="3"/>
      <c r="Q1555" s="21"/>
      <c r="R1555" s="3"/>
      <c r="S1555" s="3"/>
      <c r="T1555" s="21"/>
      <c r="U1555" s="21"/>
      <c r="V1555" s="21"/>
      <c r="W1555" s="21"/>
      <c r="X1555" s="21"/>
      <c r="Y1555" s="21"/>
      <c r="Z1555" s="3"/>
    </row>
    <row r="1556" spans="1:26" x14ac:dyDescent="0.2">
      <c r="A1556" s="3"/>
      <c r="B1556" s="10"/>
      <c r="C1556" s="20"/>
      <c r="D1556" s="12"/>
      <c r="E1556" s="3"/>
      <c r="F1556" s="3"/>
      <c r="G1556" s="3"/>
      <c r="H1556" s="21"/>
      <c r="I1556" s="21"/>
      <c r="J1556" s="3"/>
      <c r="K1556" s="3"/>
      <c r="L1556" s="3"/>
      <c r="M1556" s="3"/>
      <c r="N1556" s="3"/>
      <c r="O1556" s="3"/>
      <c r="P1556" s="3"/>
      <c r="Q1556" s="21"/>
      <c r="R1556" s="3"/>
      <c r="S1556" s="3"/>
      <c r="T1556" s="21"/>
      <c r="U1556" s="21"/>
      <c r="V1556" s="21"/>
      <c r="W1556" s="21"/>
      <c r="X1556" s="21"/>
      <c r="Y1556" s="21"/>
      <c r="Z1556" s="3"/>
    </row>
    <row r="1557" spans="1:26" x14ac:dyDescent="0.2">
      <c r="A1557" s="3"/>
      <c r="B1557" s="10"/>
      <c r="C1557" s="20"/>
      <c r="D1557" s="12"/>
      <c r="E1557" s="3"/>
      <c r="F1557" s="3"/>
      <c r="G1557" s="3"/>
      <c r="H1557" s="21"/>
      <c r="I1557" s="21"/>
      <c r="J1557" s="3"/>
      <c r="K1557" s="3"/>
      <c r="L1557" s="3"/>
      <c r="M1557" s="3"/>
      <c r="N1557" s="3"/>
      <c r="O1557" s="3"/>
      <c r="P1557" s="3"/>
      <c r="Q1557" s="21"/>
      <c r="R1557" s="3"/>
      <c r="S1557" s="3"/>
      <c r="T1557" s="21"/>
      <c r="U1557" s="21"/>
      <c r="V1557" s="21"/>
      <c r="W1557" s="21"/>
      <c r="X1557" s="21"/>
      <c r="Y1557" s="21"/>
      <c r="Z1557" s="3"/>
    </row>
    <row r="1558" spans="1:26" x14ac:dyDescent="0.2">
      <c r="A1558" s="3"/>
      <c r="B1558" s="10"/>
      <c r="C1558" s="20"/>
      <c r="D1558" s="12"/>
      <c r="E1558" s="3"/>
      <c r="F1558" s="3"/>
      <c r="G1558" s="3"/>
      <c r="H1558" s="21"/>
      <c r="I1558" s="21"/>
      <c r="J1558" s="3"/>
      <c r="K1558" s="3"/>
      <c r="L1558" s="3"/>
      <c r="M1558" s="3"/>
      <c r="N1558" s="3"/>
      <c r="O1558" s="3"/>
      <c r="P1558" s="3"/>
      <c r="Q1558" s="21"/>
      <c r="R1558" s="3"/>
      <c r="S1558" s="3"/>
      <c r="T1558" s="21"/>
      <c r="U1558" s="21"/>
      <c r="V1558" s="21"/>
      <c r="W1558" s="21"/>
      <c r="X1558" s="21"/>
      <c r="Y1558" s="21"/>
      <c r="Z1558" s="3"/>
    </row>
    <row r="1559" spans="1:26" x14ac:dyDescent="0.2">
      <c r="A1559" s="3"/>
      <c r="B1559" s="10"/>
      <c r="C1559" s="20"/>
      <c r="D1559" s="12"/>
      <c r="E1559" s="3"/>
      <c r="F1559" s="3"/>
      <c r="G1559" s="3"/>
      <c r="H1559" s="21"/>
      <c r="I1559" s="21"/>
      <c r="J1559" s="3"/>
      <c r="K1559" s="3"/>
      <c r="L1559" s="3"/>
      <c r="M1559" s="3"/>
      <c r="N1559" s="3"/>
      <c r="O1559" s="3"/>
      <c r="P1559" s="3"/>
      <c r="Q1559" s="21"/>
      <c r="R1559" s="3"/>
      <c r="S1559" s="3"/>
      <c r="T1559" s="21"/>
      <c r="U1559" s="21"/>
      <c r="V1559" s="21"/>
      <c r="W1559" s="21"/>
      <c r="X1559" s="21"/>
      <c r="Y1559" s="21"/>
      <c r="Z1559" s="3"/>
    </row>
    <row r="1560" spans="1:26" x14ac:dyDescent="0.2">
      <c r="A1560" s="3"/>
      <c r="B1560" s="10"/>
      <c r="C1560" s="20"/>
      <c r="D1560" s="12"/>
      <c r="E1560" s="3"/>
      <c r="F1560" s="3"/>
      <c r="G1560" s="3"/>
      <c r="H1560" s="21"/>
      <c r="I1560" s="21"/>
      <c r="J1560" s="3"/>
      <c r="K1560" s="3"/>
      <c r="L1560" s="3"/>
      <c r="M1560" s="3"/>
      <c r="N1560" s="3"/>
      <c r="O1560" s="3"/>
      <c r="P1560" s="3"/>
      <c r="Q1560" s="21"/>
      <c r="R1560" s="3"/>
      <c r="S1560" s="3"/>
      <c r="T1560" s="21"/>
      <c r="U1560" s="21"/>
      <c r="V1560" s="21"/>
      <c r="W1560" s="21"/>
      <c r="X1560" s="21"/>
      <c r="Y1560" s="21"/>
      <c r="Z1560" s="3"/>
    </row>
    <row r="1561" spans="1:26" x14ac:dyDescent="0.2">
      <c r="A1561" s="3"/>
      <c r="B1561" s="10"/>
      <c r="C1561" s="20"/>
      <c r="D1561" s="12"/>
      <c r="E1561" s="3"/>
      <c r="F1561" s="3"/>
      <c r="G1561" s="3"/>
      <c r="H1561" s="21"/>
      <c r="I1561" s="21"/>
      <c r="J1561" s="3"/>
      <c r="K1561" s="3"/>
      <c r="L1561" s="3"/>
      <c r="M1561" s="3"/>
      <c r="N1561" s="3"/>
      <c r="O1561" s="3"/>
      <c r="P1561" s="3"/>
      <c r="Q1561" s="21"/>
      <c r="R1561" s="3"/>
      <c r="S1561" s="3"/>
      <c r="T1561" s="21"/>
      <c r="U1561" s="21"/>
      <c r="V1561" s="21"/>
      <c r="W1561" s="21"/>
      <c r="X1561" s="21"/>
      <c r="Y1561" s="21"/>
      <c r="Z1561" s="3"/>
    </row>
    <row r="1562" spans="1:26" x14ac:dyDescent="0.2">
      <c r="A1562" s="3"/>
      <c r="B1562" s="10"/>
      <c r="C1562" s="20"/>
      <c r="D1562" s="12"/>
      <c r="E1562" s="3"/>
      <c r="F1562" s="3"/>
      <c r="G1562" s="3"/>
      <c r="H1562" s="21"/>
      <c r="I1562" s="21"/>
      <c r="J1562" s="3"/>
      <c r="K1562" s="3"/>
      <c r="L1562" s="3"/>
      <c r="M1562" s="3"/>
      <c r="N1562" s="3"/>
      <c r="O1562" s="3"/>
      <c r="P1562" s="3"/>
      <c r="Q1562" s="21"/>
      <c r="R1562" s="3"/>
      <c r="S1562" s="3"/>
      <c r="T1562" s="21"/>
      <c r="U1562" s="21"/>
      <c r="V1562" s="21"/>
      <c r="W1562" s="21"/>
      <c r="X1562" s="21"/>
      <c r="Y1562" s="21"/>
      <c r="Z1562" s="3"/>
    </row>
    <row r="1563" spans="1:26" x14ac:dyDescent="0.2">
      <c r="A1563" s="3"/>
      <c r="B1563" s="10"/>
      <c r="C1563" s="20"/>
      <c r="D1563" s="12"/>
      <c r="E1563" s="3"/>
      <c r="F1563" s="3"/>
      <c r="G1563" s="3"/>
      <c r="H1563" s="21"/>
      <c r="I1563" s="21"/>
      <c r="J1563" s="3"/>
      <c r="K1563" s="3"/>
      <c r="L1563" s="3"/>
      <c r="M1563" s="3"/>
      <c r="N1563" s="3"/>
      <c r="O1563" s="3"/>
      <c r="P1563" s="3"/>
      <c r="Q1563" s="21"/>
      <c r="R1563" s="3"/>
      <c r="S1563" s="3"/>
      <c r="T1563" s="21"/>
      <c r="U1563" s="21"/>
      <c r="V1563" s="21"/>
      <c r="W1563" s="21"/>
      <c r="X1563" s="21"/>
      <c r="Y1563" s="21"/>
      <c r="Z1563" s="3"/>
    </row>
    <row r="1564" spans="1:26" x14ac:dyDescent="0.2">
      <c r="A1564" s="3"/>
      <c r="B1564" s="10"/>
      <c r="C1564" s="20"/>
      <c r="D1564" s="12"/>
      <c r="E1564" s="3"/>
      <c r="F1564" s="3"/>
      <c r="G1564" s="3"/>
      <c r="H1564" s="21"/>
      <c r="I1564" s="21"/>
      <c r="J1564" s="3"/>
      <c r="K1564" s="3"/>
      <c r="L1564" s="3"/>
      <c r="M1564" s="3"/>
      <c r="N1564" s="3"/>
      <c r="O1564" s="3"/>
      <c r="P1564" s="3"/>
      <c r="Q1564" s="21"/>
      <c r="R1564" s="3"/>
      <c r="S1564" s="3"/>
      <c r="T1564" s="21"/>
      <c r="U1564" s="21"/>
      <c r="V1564" s="21"/>
      <c r="W1564" s="21"/>
      <c r="X1564" s="21"/>
      <c r="Y1564" s="21"/>
      <c r="Z1564" s="3"/>
    </row>
    <row r="1565" spans="1:26" x14ac:dyDescent="0.2">
      <c r="A1565" s="3"/>
      <c r="B1565" s="10"/>
      <c r="C1565" s="20"/>
      <c r="D1565" s="12"/>
      <c r="E1565" s="3"/>
      <c r="F1565" s="3"/>
      <c r="G1565" s="3"/>
      <c r="H1565" s="21"/>
      <c r="I1565" s="21"/>
      <c r="J1565" s="3"/>
      <c r="K1565" s="3"/>
      <c r="L1565" s="3"/>
      <c r="M1565" s="3"/>
      <c r="N1565" s="3"/>
      <c r="O1565" s="3"/>
      <c r="P1565" s="3"/>
      <c r="Q1565" s="21"/>
      <c r="R1565" s="3"/>
      <c r="S1565" s="3"/>
      <c r="T1565" s="21"/>
      <c r="U1565" s="21"/>
      <c r="V1565" s="21"/>
      <c r="W1565" s="21"/>
      <c r="X1565" s="21"/>
      <c r="Y1565" s="21"/>
      <c r="Z1565" s="3"/>
    </row>
    <row r="1566" spans="1:26" x14ac:dyDescent="0.2">
      <c r="A1566" s="3"/>
      <c r="B1566" s="10"/>
      <c r="C1566" s="20"/>
      <c r="D1566" s="12"/>
      <c r="E1566" s="3"/>
      <c r="F1566" s="3"/>
      <c r="G1566" s="3"/>
      <c r="H1566" s="21"/>
      <c r="I1566" s="21"/>
      <c r="J1566" s="3"/>
      <c r="K1566" s="3"/>
      <c r="L1566" s="3"/>
      <c r="M1566" s="3"/>
      <c r="N1566" s="3"/>
      <c r="O1566" s="3"/>
      <c r="P1566" s="3"/>
      <c r="Q1566" s="21"/>
      <c r="R1566" s="3"/>
      <c r="S1566" s="3"/>
      <c r="T1566" s="21"/>
      <c r="U1566" s="21"/>
      <c r="V1566" s="21"/>
      <c r="W1566" s="21"/>
      <c r="X1566" s="21"/>
      <c r="Y1566" s="21"/>
      <c r="Z1566" s="3"/>
    </row>
    <row r="1567" spans="1:26" x14ac:dyDescent="0.2">
      <c r="A1567" s="3"/>
      <c r="B1567" s="10"/>
      <c r="C1567" s="20"/>
      <c r="D1567" s="12"/>
      <c r="E1567" s="3"/>
      <c r="F1567" s="3"/>
      <c r="G1567" s="3"/>
      <c r="H1567" s="21"/>
      <c r="I1567" s="21"/>
      <c r="J1567" s="3"/>
      <c r="K1567" s="3"/>
      <c r="L1567" s="3"/>
      <c r="M1567" s="3"/>
      <c r="N1567" s="3"/>
      <c r="O1567" s="3"/>
      <c r="P1567" s="3"/>
      <c r="Q1567" s="21"/>
      <c r="R1567" s="3"/>
      <c r="S1567" s="3"/>
      <c r="T1567" s="21"/>
      <c r="U1567" s="21"/>
      <c r="V1567" s="21"/>
      <c r="W1567" s="21"/>
      <c r="X1567" s="21"/>
      <c r="Y1567" s="21"/>
      <c r="Z1567" s="3"/>
    </row>
    <row r="1568" spans="1:26" x14ac:dyDescent="0.2">
      <c r="A1568" s="3"/>
      <c r="B1568" s="10"/>
      <c r="C1568" s="20"/>
      <c r="D1568" s="12"/>
      <c r="E1568" s="3"/>
      <c r="F1568" s="3"/>
      <c r="G1568" s="3"/>
      <c r="H1568" s="21"/>
      <c r="I1568" s="21"/>
      <c r="J1568" s="3"/>
      <c r="K1568" s="3"/>
      <c r="L1568" s="3"/>
      <c r="M1568" s="3"/>
      <c r="N1568" s="3"/>
      <c r="O1568" s="3"/>
      <c r="P1568" s="3"/>
      <c r="Q1568" s="21"/>
      <c r="R1568" s="3"/>
      <c r="S1568" s="3"/>
      <c r="T1568" s="21"/>
      <c r="U1568" s="21"/>
      <c r="V1568" s="21"/>
      <c r="W1568" s="21"/>
      <c r="X1568" s="21"/>
      <c r="Y1568" s="21"/>
      <c r="Z1568" s="3"/>
    </row>
    <row r="1569" spans="1:26" x14ac:dyDescent="0.2">
      <c r="A1569" s="3"/>
      <c r="B1569" s="10"/>
      <c r="C1569" s="20"/>
      <c r="D1569" s="12"/>
      <c r="E1569" s="3"/>
      <c r="F1569" s="3"/>
      <c r="G1569" s="3"/>
      <c r="H1569" s="21"/>
      <c r="I1569" s="21"/>
      <c r="J1569" s="3"/>
      <c r="K1569" s="3"/>
      <c r="L1569" s="3"/>
      <c r="M1569" s="3"/>
      <c r="N1569" s="3"/>
      <c r="O1569" s="3"/>
      <c r="P1569" s="3"/>
      <c r="Q1569" s="21"/>
      <c r="R1569" s="3"/>
      <c r="S1569" s="3"/>
      <c r="T1569" s="21"/>
      <c r="U1569" s="21"/>
      <c r="V1569" s="21"/>
      <c r="W1569" s="21"/>
      <c r="X1569" s="21"/>
      <c r="Y1569" s="21"/>
      <c r="Z1569" s="3"/>
    </row>
    <row r="1570" spans="1:26" x14ac:dyDescent="0.2">
      <c r="A1570" s="3"/>
      <c r="B1570" s="10"/>
      <c r="C1570" s="20"/>
      <c r="D1570" s="12"/>
      <c r="E1570" s="3"/>
      <c r="F1570" s="3"/>
      <c r="G1570" s="3"/>
      <c r="H1570" s="21"/>
      <c r="I1570" s="21"/>
      <c r="J1570" s="3"/>
      <c r="K1570" s="3"/>
      <c r="L1570" s="3"/>
      <c r="M1570" s="3"/>
      <c r="N1570" s="3"/>
      <c r="O1570" s="3"/>
      <c r="P1570" s="3"/>
      <c r="Q1570" s="21"/>
      <c r="R1570" s="3"/>
      <c r="S1570" s="3"/>
      <c r="T1570" s="21"/>
      <c r="U1570" s="21"/>
      <c r="V1570" s="21"/>
      <c r="W1570" s="21"/>
      <c r="X1570" s="21"/>
      <c r="Y1570" s="21"/>
      <c r="Z1570" s="3"/>
    </row>
    <row r="1571" spans="1:26" x14ac:dyDescent="0.2">
      <c r="A1571" s="3"/>
      <c r="B1571" s="10"/>
      <c r="C1571" s="20"/>
      <c r="D1571" s="12"/>
      <c r="E1571" s="3"/>
      <c r="F1571" s="3"/>
      <c r="G1571" s="3"/>
      <c r="H1571" s="21"/>
      <c r="I1571" s="21"/>
      <c r="J1571" s="3"/>
      <c r="K1571" s="3"/>
      <c r="L1571" s="3"/>
      <c r="M1571" s="3"/>
      <c r="N1571" s="3"/>
      <c r="O1571" s="3"/>
      <c r="P1571" s="3"/>
      <c r="Q1571" s="21"/>
      <c r="R1571" s="3"/>
      <c r="S1571" s="3"/>
      <c r="T1571" s="21"/>
      <c r="U1571" s="21"/>
      <c r="V1571" s="21"/>
      <c r="W1571" s="21"/>
      <c r="X1571" s="21"/>
      <c r="Y1571" s="21"/>
      <c r="Z1571" s="3"/>
    </row>
    <row r="1572" spans="1:26" x14ac:dyDescent="0.2">
      <c r="A1572" s="3"/>
      <c r="B1572" s="10"/>
      <c r="C1572" s="20"/>
      <c r="D1572" s="12"/>
      <c r="E1572" s="3"/>
      <c r="F1572" s="3"/>
      <c r="G1572" s="3"/>
      <c r="H1572" s="21"/>
      <c r="I1572" s="21"/>
      <c r="J1572" s="3"/>
      <c r="K1572" s="3"/>
      <c r="L1572" s="3"/>
      <c r="M1572" s="3"/>
      <c r="N1572" s="3"/>
      <c r="O1572" s="3"/>
      <c r="P1572" s="3"/>
      <c r="Q1572" s="21"/>
      <c r="R1572" s="3"/>
      <c r="S1572" s="3"/>
      <c r="T1572" s="21"/>
      <c r="U1572" s="21"/>
      <c r="V1572" s="21"/>
      <c r="W1572" s="21"/>
      <c r="X1572" s="21"/>
      <c r="Y1572" s="21"/>
      <c r="Z1572" s="3"/>
    </row>
    <row r="1573" spans="1:26" x14ac:dyDescent="0.2">
      <c r="A1573" s="3"/>
      <c r="B1573" s="10"/>
      <c r="C1573" s="20"/>
      <c r="D1573" s="12"/>
      <c r="E1573" s="3"/>
      <c r="F1573" s="3"/>
      <c r="G1573" s="3"/>
      <c r="H1573" s="21"/>
      <c r="I1573" s="21"/>
      <c r="J1573" s="3"/>
      <c r="K1573" s="3"/>
      <c r="L1573" s="3"/>
      <c r="M1573" s="3"/>
      <c r="N1573" s="3"/>
      <c r="O1573" s="3"/>
      <c r="P1573" s="3"/>
      <c r="Q1573" s="21"/>
      <c r="R1573" s="3"/>
      <c r="S1573" s="3"/>
      <c r="T1573" s="21"/>
      <c r="U1573" s="21"/>
      <c r="V1573" s="21"/>
      <c r="W1573" s="21"/>
      <c r="X1573" s="21"/>
      <c r="Y1573" s="21"/>
      <c r="Z1573" s="3"/>
    </row>
    <row r="1574" spans="1:26" x14ac:dyDescent="0.2">
      <c r="A1574" s="3"/>
      <c r="B1574" s="10"/>
      <c r="C1574" s="20"/>
      <c r="D1574" s="12"/>
      <c r="E1574" s="3"/>
      <c r="F1574" s="3"/>
      <c r="G1574" s="3"/>
      <c r="H1574" s="21"/>
      <c r="I1574" s="21"/>
      <c r="J1574" s="3"/>
      <c r="K1574" s="3"/>
      <c r="L1574" s="3"/>
      <c r="M1574" s="3"/>
      <c r="N1574" s="3"/>
      <c r="O1574" s="3"/>
      <c r="P1574" s="3"/>
      <c r="Q1574" s="21"/>
      <c r="R1574" s="3"/>
      <c r="S1574" s="3"/>
      <c r="T1574" s="21"/>
      <c r="U1574" s="21"/>
      <c r="V1574" s="21"/>
      <c r="W1574" s="21"/>
      <c r="X1574" s="21"/>
      <c r="Y1574" s="21"/>
      <c r="Z1574" s="3"/>
    </row>
    <row r="1575" spans="1:26" x14ac:dyDescent="0.2">
      <c r="A1575" s="3"/>
      <c r="B1575" s="10"/>
      <c r="C1575" s="20"/>
      <c r="D1575" s="12"/>
      <c r="E1575" s="3"/>
      <c r="F1575" s="3"/>
      <c r="G1575" s="3"/>
      <c r="H1575" s="21"/>
      <c r="I1575" s="21"/>
      <c r="J1575" s="3"/>
      <c r="K1575" s="3"/>
      <c r="L1575" s="3"/>
      <c r="M1575" s="3"/>
      <c r="N1575" s="3"/>
      <c r="O1575" s="3"/>
      <c r="P1575" s="3"/>
      <c r="Q1575" s="21"/>
      <c r="R1575" s="3"/>
      <c r="S1575" s="3"/>
      <c r="T1575" s="21"/>
      <c r="U1575" s="21"/>
      <c r="V1575" s="21"/>
      <c r="W1575" s="21"/>
      <c r="X1575" s="21"/>
      <c r="Y1575" s="21"/>
      <c r="Z1575" s="3"/>
    </row>
    <row r="1576" spans="1:26" x14ac:dyDescent="0.2">
      <c r="A1576" s="3"/>
      <c r="B1576" s="10"/>
      <c r="C1576" s="20"/>
      <c r="D1576" s="12"/>
      <c r="E1576" s="3"/>
      <c r="F1576" s="3"/>
      <c r="G1576" s="3"/>
      <c r="H1576" s="21"/>
      <c r="I1576" s="21"/>
      <c r="J1576" s="3"/>
      <c r="K1576" s="3"/>
      <c r="L1576" s="3"/>
      <c r="M1576" s="3"/>
      <c r="N1576" s="3"/>
      <c r="O1576" s="3"/>
      <c r="P1576" s="3"/>
      <c r="Q1576" s="21"/>
      <c r="R1576" s="3"/>
      <c r="S1576" s="3"/>
      <c r="T1576" s="21"/>
      <c r="U1576" s="21"/>
      <c r="V1576" s="21"/>
      <c r="W1576" s="21"/>
      <c r="X1576" s="21"/>
      <c r="Y1576" s="21"/>
      <c r="Z1576" s="3"/>
    </row>
    <row r="1577" spans="1:26" x14ac:dyDescent="0.2">
      <c r="A1577" s="3"/>
      <c r="B1577" s="10"/>
      <c r="C1577" s="20"/>
      <c r="D1577" s="12"/>
      <c r="E1577" s="3"/>
      <c r="F1577" s="3"/>
      <c r="G1577" s="3"/>
      <c r="H1577" s="21"/>
      <c r="I1577" s="21"/>
      <c r="J1577" s="3"/>
      <c r="K1577" s="3"/>
      <c r="L1577" s="3"/>
      <c r="M1577" s="3"/>
      <c r="N1577" s="3"/>
      <c r="O1577" s="3"/>
      <c r="P1577" s="3"/>
      <c r="Q1577" s="21"/>
      <c r="R1577" s="3"/>
      <c r="S1577" s="3"/>
      <c r="T1577" s="21"/>
      <c r="U1577" s="21"/>
      <c r="V1577" s="21"/>
      <c r="W1577" s="21"/>
      <c r="X1577" s="21"/>
      <c r="Y1577" s="21"/>
      <c r="Z1577" s="3"/>
    </row>
    <row r="1578" spans="1:26" x14ac:dyDescent="0.2">
      <c r="A1578" s="3"/>
      <c r="B1578" s="10"/>
      <c r="C1578" s="20"/>
      <c r="D1578" s="12"/>
      <c r="E1578" s="3"/>
      <c r="F1578" s="3"/>
      <c r="G1578" s="3"/>
      <c r="H1578" s="21"/>
      <c r="I1578" s="21"/>
      <c r="J1578" s="3"/>
      <c r="K1578" s="3"/>
      <c r="L1578" s="3"/>
      <c r="M1578" s="3"/>
      <c r="N1578" s="3"/>
      <c r="O1578" s="3"/>
      <c r="P1578" s="3"/>
      <c r="Q1578" s="21"/>
      <c r="R1578" s="3"/>
      <c r="S1578" s="3"/>
      <c r="T1578" s="21"/>
      <c r="U1578" s="21"/>
      <c r="V1578" s="21"/>
      <c r="W1578" s="21"/>
      <c r="X1578" s="21"/>
      <c r="Y1578" s="21"/>
      <c r="Z1578" s="3"/>
    </row>
    <row r="1579" spans="1:26" x14ac:dyDescent="0.2">
      <c r="A1579" s="3"/>
      <c r="B1579" s="10"/>
      <c r="C1579" s="20"/>
      <c r="D1579" s="12"/>
      <c r="E1579" s="3"/>
      <c r="F1579" s="3"/>
      <c r="G1579" s="3"/>
      <c r="H1579" s="21"/>
      <c r="I1579" s="21"/>
      <c r="J1579" s="3"/>
      <c r="K1579" s="3"/>
      <c r="L1579" s="3"/>
      <c r="M1579" s="3"/>
      <c r="N1579" s="3"/>
      <c r="O1579" s="3"/>
      <c r="P1579" s="3"/>
      <c r="Q1579" s="21"/>
      <c r="R1579" s="3"/>
      <c r="S1579" s="3"/>
      <c r="T1579" s="21"/>
      <c r="U1579" s="21"/>
      <c r="V1579" s="21"/>
      <c r="W1579" s="21"/>
      <c r="X1579" s="21"/>
      <c r="Y1579" s="21"/>
      <c r="Z1579" s="3"/>
    </row>
    <row r="1580" spans="1:26" x14ac:dyDescent="0.2">
      <c r="A1580" s="3"/>
      <c r="B1580" s="10"/>
      <c r="C1580" s="20"/>
      <c r="D1580" s="12"/>
      <c r="E1580" s="3"/>
      <c r="F1580" s="3"/>
      <c r="G1580" s="3"/>
      <c r="H1580" s="21"/>
      <c r="I1580" s="21"/>
      <c r="J1580" s="3"/>
      <c r="K1580" s="3"/>
      <c r="L1580" s="3"/>
      <c r="M1580" s="3"/>
      <c r="N1580" s="3"/>
      <c r="O1580" s="3"/>
      <c r="P1580" s="3"/>
      <c r="Q1580" s="21"/>
      <c r="R1580" s="3"/>
      <c r="S1580" s="3"/>
      <c r="T1580" s="21"/>
      <c r="U1580" s="21"/>
      <c r="V1580" s="21"/>
      <c r="W1580" s="21"/>
      <c r="X1580" s="21"/>
      <c r="Y1580" s="21"/>
      <c r="Z1580" s="3"/>
    </row>
    <row r="1581" spans="1:26" x14ac:dyDescent="0.2">
      <c r="A1581" s="3"/>
      <c r="B1581" s="10"/>
      <c r="C1581" s="20"/>
      <c r="D1581" s="12"/>
      <c r="E1581" s="3"/>
      <c r="F1581" s="3"/>
      <c r="G1581" s="3"/>
      <c r="H1581" s="21"/>
      <c r="I1581" s="21"/>
      <c r="J1581" s="3"/>
      <c r="K1581" s="3"/>
      <c r="L1581" s="3"/>
      <c r="M1581" s="3"/>
      <c r="N1581" s="3"/>
      <c r="O1581" s="3"/>
      <c r="P1581" s="3"/>
      <c r="Q1581" s="21"/>
      <c r="R1581" s="3"/>
      <c r="S1581" s="3"/>
      <c r="T1581" s="21"/>
      <c r="U1581" s="21"/>
      <c r="V1581" s="21"/>
      <c r="W1581" s="21"/>
      <c r="X1581" s="21"/>
      <c r="Y1581" s="21"/>
      <c r="Z1581" s="3"/>
    </row>
    <row r="1582" spans="1:26" x14ac:dyDescent="0.2">
      <c r="A1582" s="3"/>
      <c r="B1582" s="10"/>
      <c r="C1582" s="20"/>
      <c r="D1582" s="12"/>
      <c r="E1582" s="3"/>
      <c r="F1582" s="3"/>
      <c r="G1582" s="3"/>
      <c r="H1582" s="21"/>
      <c r="I1582" s="21"/>
      <c r="J1582" s="3"/>
      <c r="K1582" s="3"/>
      <c r="L1582" s="3"/>
      <c r="M1582" s="3"/>
      <c r="N1582" s="3"/>
      <c r="O1582" s="3"/>
      <c r="P1582" s="3"/>
      <c r="Q1582" s="21"/>
      <c r="R1582" s="3"/>
      <c r="S1582" s="3"/>
      <c r="T1582" s="21"/>
      <c r="U1582" s="21"/>
      <c r="V1582" s="21"/>
      <c r="W1582" s="21"/>
      <c r="X1582" s="21"/>
      <c r="Y1582" s="21"/>
      <c r="Z1582" s="3"/>
    </row>
    <row r="1583" spans="1:26" x14ac:dyDescent="0.2">
      <c r="A1583" s="3"/>
      <c r="B1583" s="10"/>
      <c r="C1583" s="20"/>
      <c r="D1583" s="12"/>
      <c r="E1583" s="3"/>
      <c r="F1583" s="3"/>
      <c r="G1583" s="3"/>
      <c r="H1583" s="21"/>
      <c r="I1583" s="21"/>
      <c r="J1583" s="3"/>
      <c r="K1583" s="3"/>
      <c r="L1583" s="3"/>
      <c r="M1583" s="3"/>
      <c r="N1583" s="3"/>
      <c r="O1583" s="3"/>
      <c r="P1583" s="3"/>
      <c r="Q1583" s="21"/>
      <c r="R1583" s="3"/>
      <c r="S1583" s="3"/>
      <c r="T1583" s="21"/>
      <c r="U1583" s="21"/>
      <c r="V1583" s="21"/>
      <c r="W1583" s="21"/>
      <c r="X1583" s="21"/>
      <c r="Y1583" s="21"/>
      <c r="Z1583" s="3"/>
    </row>
    <row r="1584" spans="1:26" x14ac:dyDescent="0.2">
      <c r="A1584" s="3"/>
      <c r="B1584" s="10"/>
      <c r="C1584" s="20"/>
      <c r="D1584" s="12"/>
      <c r="E1584" s="3"/>
      <c r="F1584" s="3"/>
      <c r="G1584" s="3"/>
      <c r="H1584" s="21"/>
      <c r="I1584" s="21"/>
      <c r="J1584" s="3"/>
      <c r="K1584" s="3"/>
      <c r="L1584" s="3"/>
      <c r="M1584" s="3"/>
      <c r="N1584" s="3"/>
      <c r="O1584" s="3"/>
      <c r="P1584" s="3"/>
      <c r="Q1584" s="21"/>
      <c r="R1584" s="3"/>
      <c r="S1584" s="3"/>
      <c r="T1584" s="21"/>
      <c r="U1584" s="21"/>
      <c r="V1584" s="21"/>
      <c r="W1584" s="21"/>
      <c r="X1584" s="21"/>
      <c r="Y1584" s="21"/>
      <c r="Z1584" s="3"/>
    </row>
    <row r="1585" spans="1:26" x14ac:dyDescent="0.2">
      <c r="A1585" s="3"/>
      <c r="B1585" s="10"/>
      <c r="C1585" s="20"/>
      <c r="D1585" s="12"/>
      <c r="E1585" s="3"/>
      <c r="F1585" s="3"/>
      <c r="G1585" s="3"/>
      <c r="H1585" s="21"/>
      <c r="I1585" s="21"/>
      <c r="J1585" s="3"/>
      <c r="K1585" s="3"/>
      <c r="L1585" s="3"/>
      <c r="M1585" s="3"/>
      <c r="N1585" s="3"/>
      <c r="O1585" s="3"/>
      <c r="P1585" s="3"/>
      <c r="Q1585" s="21"/>
      <c r="R1585" s="3"/>
      <c r="S1585" s="3"/>
      <c r="T1585" s="21"/>
      <c r="U1585" s="21"/>
      <c r="V1585" s="21"/>
      <c r="W1585" s="21"/>
      <c r="X1585" s="21"/>
      <c r="Y1585" s="21"/>
      <c r="Z1585" s="3"/>
    </row>
    <row r="1586" spans="1:26" x14ac:dyDescent="0.2">
      <c r="A1586" s="3"/>
      <c r="B1586" s="10"/>
      <c r="C1586" s="20"/>
      <c r="D1586" s="12"/>
      <c r="E1586" s="3"/>
      <c r="F1586" s="3"/>
      <c r="G1586" s="3"/>
      <c r="H1586" s="21"/>
      <c r="I1586" s="21"/>
      <c r="J1586" s="3"/>
      <c r="K1586" s="3"/>
      <c r="L1586" s="3"/>
      <c r="M1586" s="3"/>
      <c r="N1586" s="3"/>
      <c r="O1586" s="3"/>
      <c r="P1586" s="3"/>
      <c r="Q1586" s="21"/>
      <c r="R1586" s="3"/>
      <c r="S1586" s="3"/>
      <c r="T1586" s="21"/>
      <c r="U1586" s="21"/>
      <c r="V1586" s="21"/>
      <c r="W1586" s="21"/>
      <c r="X1586" s="21"/>
      <c r="Y1586" s="21"/>
      <c r="Z1586" s="3"/>
    </row>
    <row r="1587" spans="1:26" x14ac:dyDescent="0.2">
      <c r="A1587" s="3"/>
      <c r="B1587" s="10"/>
      <c r="C1587" s="20"/>
      <c r="D1587" s="12"/>
      <c r="E1587" s="3"/>
      <c r="F1587" s="3"/>
      <c r="G1587" s="3"/>
      <c r="H1587" s="21"/>
      <c r="I1587" s="21"/>
      <c r="J1587" s="3"/>
      <c r="K1587" s="3"/>
      <c r="L1587" s="3"/>
      <c r="M1587" s="3"/>
      <c r="N1587" s="3"/>
      <c r="O1587" s="3"/>
      <c r="P1587" s="3"/>
      <c r="Q1587" s="21"/>
      <c r="R1587" s="3"/>
      <c r="S1587" s="3"/>
      <c r="T1587" s="21"/>
      <c r="U1587" s="21"/>
      <c r="V1587" s="21"/>
      <c r="W1587" s="21"/>
      <c r="X1587" s="21"/>
      <c r="Y1587" s="21"/>
      <c r="Z1587" s="3"/>
    </row>
    <row r="1588" spans="1:26" x14ac:dyDescent="0.2">
      <c r="A1588" s="3"/>
      <c r="B1588" s="10"/>
      <c r="C1588" s="20"/>
      <c r="D1588" s="12"/>
      <c r="E1588" s="3"/>
      <c r="F1588" s="3"/>
      <c r="G1588" s="3"/>
      <c r="H1588" s="21"/>
      <c r="I1588" s="21"/>
      <c r="J1588" s="3"/>
      <c r="K1588" s="3"/>
      <c r="L1588" s="3"/>
      <c r="M1588" s="3"/>
      <c r="N1588" s="3"/>
      <c r="O1588" s="3"/>
      <c r="P1588" s="3"/>
      <c r="Q1588" s="21"/>
      <c r="R1588" s="3"/>
      <c r="S1588" s="3"/>
      <c r="T1588" s="21"/>
      <c r="U1588" s="21"/>
      <c r="V1588" s="21"/>
      <c r="W1588" s="21"/>
      <c r="X1588" s="21"/>
      <c r="Y1588" s="21"/>
      <c r="Z1588" s="3"/>
    </row>
    <row r="1589" spans="1:26" x14ac:dyDescent="0.2">
      <c r="A1589" s="3"/>
      <c r="B1589" s="10"/>
      <c r="C1589" s="20"/>
      <c r="D1589" s="12"/>
      <c r="E1589" s="3"/>
      <c r="F1589" s="3"/>
      <c r="G1589" s="3"/>
      <c r="H1589" s="21"/>
      <c r="I1589" s="21"/>
      <c r="J1589" s="3"/>
      <c r="K1589" s="3"/>
      <c r="L1589" s="3"/>
      <c r="M1589" s="3"/>
      <c r="N1589" s="3"/>
      <c r="O1589" s="3"/>
      <c r="P1589" s="3"/>
      <c r="Q1589" s="21"/>
      <c r="R1589" s="3"/>
      <c r="S1589" s="3"/>
      <c r="T1589" s="21"/>
      <c r="U1589" s="21"/>
      <c r="V1589" s="21"/>
      <c r="W1589" s="21"/>
      <c r="X1589" s="21"/>
      <c r="Y1589" s="21"/>
      <c r="Z1589" s="3"/>
    </row>
    <row r="1590" spans="1:26" x14ac:dyDescent="0.2">
      <c r="A1590" s="3"/>
      <c r="B1590" s="10"/>
      <c r="C1590" s="20"/>
      <c r="D1590" s="12"/>
      <c r="E1590" s="3"/>
      <c r="F1590" s="3"/>
      <c r="G1590" s="3"/>
      <c r="H1590" s="21"/>
      <c r="I1590" s="21"/>
      <c r="J1590" s="3"/>
      <c r="K1590" s="3"/>
      <c r="L1590" s="3"/>
      <c r="M1590" s="3"/>
      <c r="N1590" s="3"/>
      <c r="O1590" s="3"/>
      <c r="P1590" s="3"/>
      <c r="Q1590" s="21"/>
      <c r="R1590" s="3"/>
      <c r="S1590" s="3"/>
      <c r="T1590" s="21"/>
      <c r="U1590" s="21"/>
      <c r="V1590" s="21"/>
      <c r="W1590" s="21"/>
      <c r="X1590" s="21"/>
      <c r="Y1590" s="21"/>
      <c r="Z1590" s="3"/>
    </row>
    <row r="1591" spans="1:26" x14ac:dyDescent="0.2">
      <c r="A1591" s="3"/>
      <c r="B1591" s="10"/>
      <c r="C1591" s="20"/>
      <c r="D1591" s="12"/>
      <c r="E1591" s="3"/>
      <c r="F1591" s="3"/>
      <c r="G1591" s="3"/>
      <c r="H1591" s="21"/>
      <c r="I1591" s="21"/>
      <c r="J1591" s="3"/>
      <c r="K1591" s="3"/>
      <c r="L1591" s="3"/>
      <c r="M1591" s="3"/>
      <c r="N1591" s="3"/>
      <c r="O1591" s="3"/>
      <c r="P1591" s="3"/>
      <c r="Q1591" s="21"/>
      <c r="R1591" s="3"/>
      <c r="S1591" s="3"/>
      <c r="T1591" s="21"/>
      <c r="U1591" s="21"/>
      <c r="V1591" s="21"/>
      <c r="W1591" s="21"/>
      <c r="X1591" s="21"/>
      <c r="Y1591" s="21"/>
      <c r="Z1591" s="3"/>
    </row>
    <row r="1592" spans="1:26" x14ac:dyDescent="0.2">
      <c r="A1592" s="3"/>
      <c r="B1592" s="10"/>
      <c r="C1592" s="20"/>
      <c r="D1592" s="12"/>
      <c r="E1592" s="3"/>
      <c r="F1592" s="3"/>
      <c r="G1592" s="3"/>
      <c r="H1592" s="21"/>
      <c r="I1592" s="21"/>
      <c r="J1592" s="3"/>
      <c r="K1592" s="3"/>
      <c r="L1592" s="3"/>
      <c r="M1592" s="3"/>
      <c r="N1592" s="3"/>
      <c r="O1592" s="3"/>
      <c r="P1592" s="3"/>
      <c r="Q1592" s="21"/>
      <c r="R1592" s="3"/>
      <c r="S1592" s="3"/>
      <c r="T1592" s="21"/>
      <c r="U1592" s="21"/>
      <c r="V1592" s="21"/>
      <c r="W1592" s="21"/>
      <c r="X1592" s="21"/>
      <c r="Y1592" s="21"/>
      <c r="Z1592" s="3"/>
    </row>
    <row r="1593" spans="1:26" x14ac:dyDescent="0.2">
      <c r="A1593" s="3"/>
      <c r="B1593" s="10"/>
      <c r="C1593" s="20"/>
      <c r="D1593" s="12"/>
      <c r="E1593" s="3"/>
      <c r="F1593" s="3"/>
      <c r="G1593" s="3"/>
      <c r="H1593" s="21"/>
      <c r="I1593" s="21"/>
      <c r="J1593" s="3"/>
      <c r="K1593" s="3"/>
      <c r="L1593" s="3"/>
      <c r="M1593" s="3"/>
      <c r="N1593" s="3"/>
      <c r="O1593" s="3"/>
      <c r="P1593" s="3"/>
      <c r="Q1593" s="21"/>
      <c r="R1593" s="3"/>
      <c r="S1593" s="3"/>
      <c r="T1593" s="21"/>
      <c r="U1593" s="21"/>
      <c r="V1593" s="21"/>
      <c r="W1593" s="21"/>
      <c r="X1593" s="21"/>
      <c r="Y1593" s="21"/>
      <c r="Z1593" s="3"/>
    </row>
    <row r="1594" spans="1:26" x14ac:dyDescent="0.2">
      <c r="A1594" s="3"/>
      <c r="B1594" s="10"/>
      <c r="C1594" s="20"/>
      <c r="D1594" s="12"/>
      <c r="E1594" s="3"/>
      <c r="F1594" s="3"/>
      <c r="G1594" s="3"/>
      <c r="H1594" s="21"/>
      <c r="I1594" s="21"/>
      <c r="J1594" s="3"/>
      <c r="K1594" s="3"/>
      <c r="L1594" s="3"/>
      <c r="M1594" s="3"/>
      <c r="N1594" s="3"/>
      <c r="O1594" s="3"/>
      <c r="P1594" s="3"/>
      <c r="Q1594" s="21"/>
      <c r="R1594" s="3"/>
      <c r="S1594" s="3"/>
      <c r="T1594" s="21"/>
      <c r="U1594" s="21"/>
      <c r="V1594" s="21"/>
      <c r="W1594" s="21"/>
      <c r="X1594" s="21"/>
      <c r="Y1594" s="21"/>
      <c r="Z1594" s="3"/>
    </row>
    <row r="1595" spans="1:26" x14ac:dyDescent="0.2">
      <c r="A1595" s="3"/>
      <c r="B1595" s="10"/>
      <c r="C1595" s="20"/>
      <c r="D1595" s="12"/>
      <c r="E1595" s="3"/>
      <c r="F1595" s="3"/>
      <c r="G1595" s="3"/>
      <c r="H1595" s="21"/>
      <c r="I1595" s="21"/>
      <c r="J1595" s="3"/>
      <c r="K1595" s="3"/>
      <c r="L1595" s="3"/>
      <c r="M1595" s="3"/>
      <c r="N1595" s="3"/>
      <c r="O1595" s="3"/>
      <c r="P1595" s="3"/>
      <c r="Q1595" s="21"/>
      <c r="R1595" s="3"/>
      <c r="S1595" s="3"/>
      <c r="T1595" s="21"/>
      <c r="U1595" s="21"/>
      <c r="V1595" s="21"/>
      <c r="W1595" s="21"/>
      <c r="X1595" s="21"/>
      <c r="Y1595" s="21"/>
      <c r="Z1595" s="3"/>
    </row>
    <row r="1596" spans="1:26" x14ac:dyDescent="0.2">
      <c r="A1596" s="3"/>
      <c r="B1596" s="10"/>
      <c r="C1596" s="20"/>
      <c r="D1596" s="12"/>
      <c r="E1596" s="3"/>
      <c r="F1596" s="3"/>
      <c r="G1596" s="3"/>
      <c r="H1596" s="21"/>
      <c r="I1596" s="21"/>
      <c r="J1596" s="3"/>
      <c r="K1596" s="3"/>
      <c r="L1596" s="3"/>
      <c r="M1596" s="3"/>
      <c r="N1596" s="3"/>
      <c r="O1596" s="3"/>
      <c r="P1596" s="3"/>
      <c r="Q1596" s="21"/>
      <c r="R1596" s="3"/>
      <c r="S1596" s="3"/>
      <c r="T1596" s="21"/>
      <c r="U1596" s="21"/>
      <c r="V1596" s="21"/>
      <c r="W1596" s="21"/>
      <c r="X1596" s="21"/>
      <c r="Y1596" s="21"/>
      <c r="Z1596" s="3"/>
    </row>
    <row r="1597" spans="1:26" x14ac:dyDescent="0.2">
      <c r="A1597" s="3"/>
      <c r="B1597" s="10"/>
      <c r="C1597" s="20"/>
      <c r="D1597" s="12"/>
      <c r="E1597" s="3"/>
      <c r="F1597" s="3"/>
      <c r="G1597" s="3"/>
      <c r="H1597" s="21"/>
      <c r="I1597" s="21"/>
      <c r="J1597" s="3"/>
      <c r="K1597" s="3"/>
      <c r="L1597" s="3"/>
      <c r="M1597" s="3"/>
      <c r="N1597" s="3"/>
      <c r="O1597" s="3"/>
      <c r="P1597" s="3"/>
      <c r="Q1597" s="21"/>
      <c r="R1597" s="3"/>
      <c r="S1597" s="3"/>
      <c r="T1597" s="21"/>
      <c r="U1597" s="21"/>
      <c r="V1597" s="21"/>
      <c r="W1597" s="21"/>
      <c r="X1597" s="21"/>
      <c r="Y1597" s="21"/>
      <c r="Z1597" s="3"/>
    </row>
    <row r="1598" spans="1:26" x14ac:dyDescent="0.2">
      <c r="A1598" s="3"/>
      <c r="B1598" s="10"/>
      <c r="C1598" s="20"/>
      <c r="D1598" s="12"/>
      <c r="E1598" s="3"/>
      <c r="F1598" s="3"/>
      <c r="G1598" s="3"/>
      <c r="H1598" s="21"/>
      <c r="I1598" s="21"/>
      <c r="J1598" s="3"/>
      <c r="K1598" s="3"/>
      <c r="L1598" s="3"/>
      <c r="M1598" s="3"/>
      <c r="N1598" s="3"/>
      <c r="O1598" s="3"/>
      <c r="P1598" s="3"/>
      <c r="Q1598" s="21"/>
      <c r="R1598" s="3"/>
      <c r="S1598" s="3"/>
      <c r="T1598" s="21"/>
      <c r="U1598" s="21"/>
      <c r="V1598" s="21"/>
      <c r="W1598" s="21"/>
      <c r="X1598" s="21"/>
      <c r="Y1598" s="21"/>
      <c r="Z1598" s="3"/>
    </row>
    <row r="1599" spans="1:26" x14ac:dyDescent="0.2">
      <c r="A1599" s="3"/>
      <c r="B1599" s="10"/>
      <c r="C1599" s="20"/>
      <c r="D1599" s="12"/>
      <c r="E1599" s="3"/>
      <c r="F1599" s="3"/>
      <c r="G1599" s="3"/>
      <c r="H1599" s="21"/>
      <c r="I1599" s="21"/>
      <c r="J1599" s="3"/>
      <c r="K1599" s="3"/>
      <c r="L1599" s="3"/>
      <c r="M1599" s="3"/>
      <c r="N1599" s="3"/>
      <c r="O1599" s="3"/>
      <c r="P1599" s="3"/>
      <c r="Q1599" s="21"/>
      <c r="R1599" s="3"/>
      <c r="S1599" s="3"/>
      <c r="T1599" s="21"/>
      <c r="U1599" s="21"/>
      <c r="V1599" s="21"/>
      <c r="W1599" s="21"/>
      <c r="X1599" s="21"/>
      <c r="Y1599" s="21"/>
      <c r="Z1599" s="3"/>
    </row>
    <row r="1600" spans="1:26" x14ac:dyDescent="0.2">
      <c r="A1600" s="3"/>
      <c r="B1600" s="10"/>
      <c r="C1600" s="20"/>
      <c r="D1600" s="12"/>
      <c r="E1600" s="3"/>
      <c r="F1600" s="3"/>
      <c r="G1600" s="3"/>
      <c r="H1600" s="21"/>
      <c r="I1600" s="21"/>
      <c r="J1600" s="3"/>
      <c r="K1600" s="3"/>
      <c r="L1600" s="3"/>
      <c r="M1600" s="3"/>
      <c r="N1600" s="3"/>
      <c r="O1600" s="3"/>
      <c r="P1600" s="3"/>
      <c r="Q1600" s="21"/>
      <c r="R1600" s="3"/>
      <c r="S1600" s="3"/>
      <c r="T1600" s="21"/>
      <c r="U1600" s="21"/>
      <c r="V1600" s="21"/>
      <c r="W1600" s="21"/>
      <c r="X1600" s="21"/>
      <c r="Y1600" s="21"/>
      <c r="Z1600" s="3"/>
    </row>
    <row r="1601" spans="1:26" x14ac:dyDescent="0.2">
      <c r="A1601" s="3"/>
      <c r="B1601" s="10"/>
      <c r="C1601" s="20"/>
      <c r="D1601" s="12"/>
      <c r="E1601" s="3"/>
      <c r="F1601" s="3"/>
      <c r="G1601" s="3"/>
      <c r="H1601" s="21"/>
      <c r="I1601" s="21"/>
      <c r="J1601" s="3"/>
      <c r="K1601" s="3"/>
      <c r="L1601" s="3"/>
      <c r="M1601" s="3"/>
      <c r="N1601" s="3"/>
      <c r="O1601" s="3"/>
      <c r="P1601" s="3"/>
      <c r="Q1601" s="21"/>
      <c r="R1601" s="3"/>
      <c r="S1601" s="3"/>
      <c r="T1601" s="21"/>
      <c r="U1601" s="21"/>
      <c r="V1601" s="21"/>
      <c r="W1601" s="21"/>
      <c r="X1601" s="21"/>
      <c r="Y1601" s="21"/>
      <c r="Z1601" s="3"/>
    </row>
    <row r="1602" spans="1:26" x14ac:dyDescent="0.2">
      <c r="A1602" s="3"/>
      <c r="B1602" s="10"/>
      <c r="C1602" s="20"/>
      <c r="D1602" s="12"/>
      <c r="E1602" s="3"/>
      <c r="F1602" s="3"/>
      <c r="G1602" s="3"/>
      <c r="H1602" s="21"/>
      <c r="I1602" s="21"/>
      <c r="J1602" s="3"/>
      <c r="K1602" s="3"/>
      <c r="L1602" s="3"/>
      <c r="M1602" s="3"/>
      <c r="N1602" s="3"/>
      <c r="O1602" s="3"/>
      <c r="P1602" s="3"/>
      <c r="Q1602" s="21"/>
      <c r="R1602" s="3"/>
      <c r="S1602" s="3"/>
      <c r="T1602" s="21"/>
      <c r="U1602" s="21"/>
      <c r="V1602" s="21"/>
      <c r="W1602" s="21"/>
      <c r="X1602" s="21"/>
      <c r="Y1602" s="21"/>
      <c r="Z1602" s="3"/>
    </row>
    <row r="1603" spans="1:26" x14ac:dyDescent="0.2">
      <c r="A1603" s="3"/>
      <c r="B1603" s="10"/>
      <c r="C1603" s="20"/>
      <c r="D1603" s="12"/>
      <c r="E1603" s="3"/>
      <c r="F1603" s="3"/>
      <c r="G1603" s="3"/>
      <c r="H1603" s="21"/>
      <c r="I1603" s="21"/>
      <c r="J1603" s="3"/>
      <c r="K1603" s="3"/>
      <c r="L1603" s="3"/>
      <c r="M1603" s="3"/>
      <c r="N1603" s="3"/>
      <c r="O1603" s="3"/>
      <c r="P1603" s="3"/>
      <c r="Q1603" s="21"/>
      <c r="R1603" s="3"/>
      <c r="S1603" s="3"/>
      <c r="T1603" s="21"/>
      <c r="U1603" s="21"/>
      <c r="V1603" s="21"/>
      <c r="W1603" s="21"/>
      <c r="X1603" s="21"/>
      <c r="Y1603" s="21"/>
      <c r="Z1603" s="3"/>
    </row>
    <row r="1604" spans="1:26" x14ac:dyDescent="0.2">
      <c r="A1604" s="3"/>
      <c r="B1604" s="10"/>
      <c r="C1604" s="20"/>
      <c r="D1604" s="12"/>
      <c r="E1604" s="3"/>
      <c r="F1604" s="3"/>
      <c r="G1604" s="3"/>
      <c r="H1604" s="21"/>
      <c r="I1604" s="21"/>
      <c r="J1604" s="3"/>
      <c r="K1604" s="3"/>
      <c r="L1604" s="3"/>
      <c r="M1604" s="3"/>
      <c r="N1604" s="3"/>
      <c r="O1604" s="3"/>
      <c r="P1604" s="3"/>
      <c r="Q1604" s="21"/>
      <c r="R1604" s="3"/>
      <c r="S1604" s="3"/>
      <c r="T1604" s="21"/>
      <c r="U1604" s="21"/>
      <c r="V1604" s="21"/>
      <c r="W1604" s="21"/>
      <c r="X1604" s="21"/>
      <c r="Y1604" s="21"/>
      <c r="Z1604" s="3"/>
    </row>
    <row r="1605" spans="1:26" x14ac:dyDescent="0.2">
      <c r="A1605" s="3"/>
      <c r="B1605" s="10"/>
      <c r="C1605" s="20"/>
      <c r="D1605" s="12"/>
      <c r="E1605" s="3"/>
      <c r="F1605" s="3"/>
      <c r="G1605" s="3"/>
      <c r="H1605" s="21"/>
      <c r="I1605" s="21"/>
      <c r="J1605" s="3"/>
      <c r="K1605" s="3"/>
      <c r="L1605" s="3"/>
      <c r="M1605" s="3"/>
      <c r="N1605" s="3"/>
      <c r="O1605" s="3"/>
      <c r="P1605" s="3"/>
      <c r="Q1605" s="21"/>
      <c r="R1605" s="3"/>
      <c r="S1605" s="3"/>
      <c r="T1605" s="21"/>
      <c r="U1605" s="21"/>
      <c r="V1605" s="21"/>
      <c r="W1605" s="21"/>
      <c r="X1605" s="21"/>
      <c r="Y1605" s="21"/>
      <c r="Z1605" s="3"/>
    </row>
    <row r="1606" spans="1:26" x14ac:dyDescent="0.2">
      <c r="A1606" s="3"/>
      <c r="B1606" s="10"/>
      <c r="C1606" s="20"/>
      <c r="D1606" s="12"/>
      <c r="E1606" s="3"/>
      <c r="F1606" s="3"/>
      <c r="G1606" s="3"/>
      <c r="H1606" s="21"/>
      <c r="I1606" s="21"/>
      <c r="J1606" s="3"/>
      <c r="K1606" s="3"/>
      <c r="L1606" s="3"/>
      <c r="M1606" s="3"/>
      <c r="N1606" s="3"/>
      <c r="O1606" s="3"/>
      <c r="P1606" s="3"/>
      <c r="Q1606" s="21"/>
      <c r="R1606" s="3"/>
      <c r="S1606" s="3"/>
      <c r="T1606" s="21"/>
      <c r="U1606" s="21"/>
      <c r="V1606" s="21"/>
      <c r="W1606" s="21"/>
      <c r="X1606" s="21"/>
      <c r="Y1606" s="21"/>
      <c r="Z1606" s="3"/>
    </row>
    <row r="1607" spans="1:26" x14ac:dyDescent="0.2">
      <c r="A1607" s="3"/>
      <c r="B1607" s="10"/>
      <c r="C1607" s="20"/>
      <c r="D1607" s="12"/>
      <c r="E1607" s="3"/>
      <c r="F1607" s="3"/>
      <c r="G1607" s="3"/>
      <c r="H1607" s="21"/>
      <c r="I1607" s="21"/>
      <c r="J1607" s="3"/>
      <c r="K1607" s="3"/>
      <c r="L1607" s="3"/>
      <c r="M1607" s="3"/>
      <c r="N1607" s="3"/>
      <c r="O1607" s="3"/>
      <c r="P1607" s="3"/>
      <c r="Q1607" s="21"/>
      <c r="R1607" s="3"/>
      <c r="S1607" s="3"/>
      <c r="T1607" s="21"/>
      <c r="U1607" s="21"/>
      <c r="V1607" s="21"/>
      <c r="W1607" s="21"/>
      <c r="X1607" s="21"/>
      <c r="Y1607" s="21"/>
      <c r="Z1607" s="3"/>
    </row>
    <row r="1608" spans="1:26" x14ac:dyDescent="0.2">
      <c r="A1608" s="3"/>
      <c r="B1608" s="10"/>
      <c r="C1608" s="20"/>
      <c r="D1608" s="12"/>
      <c r="E1608" s="3"/>
      <c r="F1608" s="3"/>
      <c r="G1608" s="3"/>
      <c r="H1608" s="21"/>
      <c r="I1608" s="21"/>
      <c r="J1608" s="3"/>
      <c r="K1608" s="3"/>
      <c r="L1608" s="3"/>
      <c r="M1608" s="3"/>
      <c r="N1608" s="3"/>
      <c r="O1608" s="3"/>
      <c r="P1608" s="3"/>
      <c r="Q1608" s="21"/>
      <c r="R1608" s="3"/>
      <c r="S1608" s="3"/>
      <c r="T1608" s="21"/>
      <c r="U1608" s="21"/>
      <c r="V1608" s="21"/>
      <c r="W1608" s="21"/>
      <c r="X1608" s="21"/>
      <c r="Y1608" s="21"/>
      <c r="Z1608" s="3"/>
    </row>
    <row r="1609" spans="1:26" x14ac:dyDescent="0.2">
      <c r="A1609" s="3"/>
      <c r="B1609" s="10"/>
      <c r="C1609" s="20"/>
      <c r="D1609" s="12"/>
      <c r="E1609" s="3"/>
      <c r="F1609" s="3"/>
      <c r="G1609" s="3"/>
      <c r="H1609" s="21"/>
      <c r="I1609" s="21"/>
      <c r="J1609" s="3"/>
      <c r="K1609" s="3"/>
      <c r="L1609" s="3"/>
      <c r="M1609" s="3"/>
      <c r="N1609" s="3"/>
      <c r="O1609" s="3"/>
      <c r="P1609" s="3"/>
      <c r="Q1609" s="21"/>
      <c r="R1609" s="3"/>
      <c r="S1609" s="3"/>
      <c r="T1609" s="21"/>
      <c r="U1609" s="21"/>
      <c r="V1609" s="21"/>
      <c r="W1609" s="21"/>
      <c r="X1609" s="21"/>
      <c r="Y1609" s="21"/>
      <c r="Z1609" s="3"/>
    </row>
    <row r="1610" spans="1:26" x14ac:dyDescent="0.2">
      <c r="A1610" s="3"/>
      <c r="B1610" s="10"/>
      <c r="C1610" s="20"/>
      <c r="D1610" s="12"/>
      <c r="E1610" s="3"/>
      <c r="F1610" s="3"/>
      <c r="G1610" s="3"/>
      <c r="H1610" s="21"/>
      <c r="I1610" s="21"/>
      <c r="J1610" s="3"/>
      <c r="K1610" s="3"/>
      <c r="L1610" s="3"/>
      <c r="M1610" s="3"/>
      <c r="N1610" s="3"/>
      <c r="O1610" s="3"/>
      <c r="P1610" s="3"/>
      <c r="Q1610" s="21"/>
      <c r="R1610" s="3"/>
      <c r="S1610" s="3"/>
      <c r="T1610" s="21"/>
      <c r="U1610" s="21"/>
      <c r="V1610" s="21"/>
      <c r="W1610" s="21"/>
      <c r="X1610" s="21"/>
      <c r="Y1610" s="21"/>
      <c r="Z1610" s="3"/>
    </row>
    <row r="1611" spans="1:26" x14ac:dyDescent="0.2">
      <c r="A1611" s="3"/>
      <c r="B1611" s="10"/>
      <c r="C1611" s="20"/>
      <c r="D1611" s="12"/>
      <c r="E1611" s="3"/>
      <c r="F1611" s="3"/>
      <c r="G1611" s="3"/>
      <c r="H1611" s="21"/>
      <c r="I1611" s="21"/>
      <c r="J1611" s="3"/>
      <c r="K1611" s="3"/>
      <c r="L1611" s="3"/>
      <c r="M1611" s="3"/>
      <c r="N1611" s="3"/>
      <c r="O1611" s="3"/>
      <c r="P1611" s="3"/>
      <c r="Q1611" s="21"/>
      <c r="R1611" s="3"/>
      <c r="S1611" s="3"/>
      <c r="T1611" s="21"/>
      <c r="U1611" s="21"/>
      <c r="V1611" s="21"/>
      <c r="W1611" s="21"/>
      <c r="X1611" s="21"/>
      <c r="Y1611" s="21"/>
      <c r="Z1611" s="3"/>
    </row>
    <row r="1612" spans="1:26" x14ac:dyDescent="0.2">
      <c r="A1612" s="3"/>
      <c r="B1612" s="10"/>
      <c r="C1612" s="20"/>
      <c r="D1612" s="12"/>
      <c r="E1612" s="3"/>
      <c r="F1612" s="3"/>
      <c r="G1612" s="3"/>
      <c r="H1612" s="21"/>
      <c r="I1612" s="21"/>
      <c r="J1612" s="3"/>
      <c r="K1612" s="3"/>
      <c r="L1612" s="3"/>
      <c r="M1612" s="3"/>
      <c r="N1612" s="3"/>
      <c r="O1612" s="3"/>
      <c r="P1612" s="3"/>
      <c r="Q1612" s="21"/>
      <c r="R1612" s="3"/>
      <c r="S1612" s="3"/>
      <c r="T1612" s="21"/>
      <c r="U1612" s="21"/>
      <c r="V1612" s="21"/>
      <c r="W1612" s="21"/>
      <c r="X1612" s="21"/>
      <c r="Y1612" s="21"/>
      <c r="Z1612" s="3"/>
    </row>
    <row r="1613" spans="1:26" x14ac:dyDescent="0.2">
      <c r="A1613" s="3"/>
      <c r="B1613" s="10"/>
      <c r="C1613" s="20"/>
      <c r="D1613" s="12"/>
      <c r="E1613" s="3"/>
      <c r="F1613" s="3"/>
      <c r="G1613" s="3"/>
      <c r="H1613" s="21"/>
      <c r="I1613" s="21"/>
      <c r="J1613" s="3"/>
      <c r="K1613" s="3"/>
      <c r="L1613" s="3"/>
      <c r="M1613" s="3"/>
      <c r="N1613" s="3"/>
      <c r="O1613" s="3"/>
      <c r="P1613" s="3"/>
      <c r="Q1613" s="21"/>
      <c r="R1613" s="3"/>
      <c r="S1613" s="3"/>
      <c r="T1613" s="21"/>
      <c r="U1613" s="21"/>
      <c r="V1613" s="21"/>
      <c r="W1613" s="21"/>
      <c r="X1613" s="21"/>
      <c r="Y1613" s="21"/>
      <c r="Z1613" s="3"/>
    </row>
    <row r="1614" spans="1:26" x14ac:dyDescent="0.2">
      <c r="A1614" s="3"/>
      <c r="B1614" s="10"/>
      <c r="C1614" s="20"/>
      <c r="D1614" s="12"/>
      <c r="E1614" s="3"/>
      <c r="F1614" s="3"/>
      <c r="G1614" s="3"/>
      <c r="H1614" s="21"/>
      <c r="I1614" s="21"/>
      <c r="J1614" s="3"/>
      <c r="K1614" s="3"/>
      <c r="L1614" s="3"/>
      <c r="M1614" s="3"/>
      <c r="N1614" s="3"/>
      <c r="O1614" s="3"/>
      <c r="P1614" s="3"/>
      <c r="Q1614" s="21"/>
      <c r="R1614" s="3"/>
      <c r="S1614" s="3"/>
      <c r="T1614" s="21"/>
      <c r="U1614" s="21"/>
      <c r="V1614" s="21"/>
      <c r="W1614" s="21"/>
      <c r="X1614" s="21"/>
      <c r="Y1614" s="21"/>
      <c r="Z1614" s="3"/>
    </row>
    <row r="1615" spans="1:26" x14ac:dyDescent="0.2">
      <c r="A1615" s="3"/>
      <c r="B1615" s="10"/>
      <c r="C1615" s="20"/>
      <c r="D1615" s="12"/>
      <c r="E1615" s="3"/>
      <c r="F1615" s="3"/>
      <c r="G1615" s="3"/>
      <c r="H1615" s="21"/>
      <c r="I1615" s="21"/>
      <c r="J1615" s="3"/>
      <c r="K1615" s="3"/>
      <c r="L1615" s="3"/>
      <c r="M1615" s="3"/>
      <c r="N1615" s="3"/>
      <c r="O1615" s="3"/>
      <c r="P1615" s="3"/>
      <c r="Q1615" s="21"/>
      <c r="R1615" s="3"/>
      <c r="S1615" s="3"/>
      <c r="T1615" s="21"/>
      <c r="U1615" s="21"/>
      <c r="V1615" s="21"/>
      <c r="W1615" s="21"/>
      <c r="X1615" s="21"/>
      <c r="Y1615" s="21"/>
      <c r="Z1615" s="3"/>
    </row>
    <row r="1616" spans="1:26" x14ac:dyDescent="0.2">
      <c r="A1616" s="3"/>
      <c r="B1616" s="10"/>
      <c r="C1616" s="20"/>
      <c r="D1616" s="12"/>
      <c r="E1616" s="3"/>
      <c r="F1616" s="3"/>
      <c r="G1616" s="3"/>
      <c r="H1616" s="21"/>
      <c r="I1616" s="21"/>
      <c r="J1616" s="3"/>
      <c r="K1616" s="3"/>
      <c r="L1616" s="3"/>
      <c r="M1616" s="3"/>
      <c r="N1616" s="3"/>
      <c r="O1616" s="3"/>
      <c r="P1616" s="3"/>
      <c r="Q1616" s="21"/>
      <c r="R1616" s="3"/>
      <c r="S1616" s="3"/>
      <c r="T1616" s="21"/>
      <c r="U1616" s="21"/>
      <c r="V1616" s="21"/>
      <c r="W1616" s="21"/>
      <c r="X1616" s="21"/>
      <c r="Y1616" s="21"/>
      <c r="Z1616" s="3"/>
    </row>
    <row r="1617" spans="1:26" x14ac:dyDescent="0.2">
      <c r="A1617" s="3"/>
      <c r="B1617" s="10"/>
      <c r="C1617" s="20"/>
      <c r="D1617" s="12"/>
      <c r="E1617" s="3"/>
      <c r="F1617" s="3"/>
      <c r="G1617" s="3"/>
      <c r="H1617" s="21"/>
      <c r="I1617" s="21"/>
      <c r="J1617" s="3"/>
      <c r="K1617" s="3"/>
      <c r="L1617" s="3"/>
      <c r="M1617" s="3"/>
      <c r="N1617" s="3"/>
      <c r="O1617" s="3"/>
      <c r="P1617" s="3"/>
      <c r="Q1617" s="21"/>
      <c r="R1617" s="3"/>
      <c r="S1617" s="3"/>
      <c r="T1617" s="21"/>
      <c r="U1617" s="21"/>
      <c r="V1617" s="21"/>
      <c r="W1617" s="21"/>
      <c r="X1617" s="21"/>
      <c r="Y1617" s="21"/>
      <c r="Z1617" s="3"/>
    </row>
    <row r="1618" spans="1:26" x14ac:dyDescent="0.2">
      <c r="A1618" s="3"/>
      <c r="B1618" s="10"/>
      <c r="C1618" s="20"/>
      <c r="D1618" s="12"/>
      <c r="E1618" s="3"/>
      <c r="F1618" s="3"/>
      <c r="G1618" s="3"/>
      <c r="H1618" s="21"/>
      <c r="I1618" s="21"/>
      <c r="J1618" s="3"/>
      <c r="K1618" s="3"/>
      <c r="L1618" s="3"/>
      <c r="M1618" s="3"/>
      <c r="N1618" s="3"/>
      <c r="O1618" s="3"/>
      <c r="P1618" s="3"/>
      <c r="Q1618" s="21"/>
      <c r="R1618" s="3"/>
      <c r="S1618" s="3"/>
      <c r="T1618" s="21"/>
      <c r="U1618" s="21"/>
      <c r="V1618" s="21"/>
      <c r="W1618" s="21"/>
      <c r="X1618" s="21"/>
      <c r="Y1618" s="21"/>
      <c r="Z1618" s="3"/>
    </row>
    <row r="1619" spans="1:26" x14ac:dyDescent="0.2">
      <c r="A1619" s="3"/>
      <c r="B1619" s="10"/>
      <c r="C1619" s="20"/>
      <c r="D1619" s="12"/>
      <c r="E1619" s="3"/>
      <c r="F1619" s="3"/>
      <c r="G1619" s="3"/>
      <c r="H1619" s="21"/>
      <c r="I1619" s="21"/>
      <c r="J1619" s="3"/>
      <c r="K1619" s="3"/>
      <c r="L1619" s="3"/>
      <c r="M1619" s="3"/>
      <c r="N1619" s="3"/>
      <c r="O1619" s="3"/>
      <c r="P1619" s="3"/>
      <c r="Q1619" s="21"/>
      <c r="R1619" s="3"/>
      <c r="S1619" s="3"/>
      <c r="T1619" s="21"/>
      <c r="U1619" s="21"/>
      <c r="V1619" s="21"/>
      <c r="W1619" s="21"/>
      <c r="X1619" s="21"/>
      <c r="Y1619" s="21"/>
      <c r="Z1619" s="3"/>
    </row>
    <row r="1620" spans="1:26" x14ac:dyDescent="0.2">
      <c r="A1620" s="3"/>
      <c r="B1620" s="10"/>
      <c r="C1620" s="20"/>
      <c r="D1620" s="12"/>
      <c r="E1620" s="3"/>
      <c r="F1620" s="3"/>
      <c r="G1620" s="3"/>
      <c r="H1620" s="21"/>
      <c r="I1620" s="21"/>
      <c r="J1620" s="3"/>
      <c r="K1620" s="3"/>
      <c r="L1620" s="3"/>
      <c r="M1620" s="3"/>
      <c r="N1620" s="3"/>
      <c r="O1620" s="3"/>
      <c r="P1620" s="3"/>
      <c r="Q1620" s="21"/>
      <c r="R1620" s="3"/>
      <c r="S1620" s="3"/>
      <c r="T1620" s="21"/>
      <c r="U1620" s="21"/>
      <c r="V1620" s="21"/>
      <c r="W1620" s="21"/>
      <c r="X1620" s="21"/>
      <c r="Y1620" s="21"/>
      <c r="Z1620" s="3"/>
    </row>
    <row r="1621" spans="1:26" x14ac:dyDescent="0.2">
      <c r="A1621" s="3"/>
      <c r="B1621" s="10"/>
      <c r="C1621" s="20"/>
      <c r="D1621" s="12"/>
      <c r="E1621" s="3"/>
      <c r="F1621" s="3"/>
      <c r="G1621" s="3"/>
      <c r="H1621" s="21"/>
      <c r="I1621" s="21"/>
      <c r="J1621" s="3"/>
      <c r="K1621" s="3"/>
      <c r="L1621" s="3"/>
      <c r="M1621" s="3"/>
      <c r="N1621" s="3"/>
      <c r="O1621" s="3"/>
      <c r="P1621" s="3"/>
      <c r="Q1621" s="21"/>
      <c r="R1621" s="3"/>
      <c r="S1621" s="3"/>
      <c r="T1621" s="21"/>
      <c r="U1621" s="21"/>
      <c r="V1621" s="21"/>
      <c r="W1621" s="21"/>
      <c r="X1621" s="21"/>
      <c r="Y1621" s="21"/>
      <c r="Z1621" s="3"/>
    </row>
    <row r="1622" spans="1:26" x14ac:dyDescent="0.2">
      <c r="A1622" s="3"/>
      <c r="B1622" s="10"/>
      <c r="C1622" s="20"/>
      <c r="D1622" s="12"/>
      <c r="E1622" s="3"/>
      <c r="F1622" s="3"/>
      <c r="G1622" s="3"/>
      <c r="H1622" s="21"/>
      <c r="I1622" s="21"/>
      <c r="J1622" s="3"/>
      <c r="K1622" s="3"/>
      <c r="L1622" s="3"/>
      <c r="M1622" s="3"/>
      <c r="N1622" s="3"/>
      <c r="O1622" s="3"/>
      <c r="P1622" s="3"/>
      <c r="Q1622" s="21"/>
      <c r="R1622" s="3"/>
      <c r="S1622" s="3"/>
      <c r="T1622" s="21"/>
      <c r="U1622" s="21"/>
      <c r="V1622" s="21"/>
      <c r="W1622" s="21"/>
      <c r="X1622" s="21"/>
      <c r="Y1622" s="21"/>
      <c r="Z1622" s="3"/>
    </row>
    <row r="1623" spans="1:26" x14ac:dyDescent="0.2">
      <c r="A1623" s="3"/>
      <c r="B1623" s="10"/>
      <c r="C1623" s="20"/>
      <c r="D1623" s="12"/>
      <c r="E1623" s="3"/>
      <c r="F1623" s="3"/>
      <c r="G1623" s="3"/>
      <c r="H1623" s="21"/>
      <c r="I1623" s="21"/>
      <c r="J1623" s="3"/>
      <c r="K1623" s="3"/>
      <c r="L1623" s="3"/>
      <c r="M1623" s="3"/>
      <c r="N1623" s="3"/>
      <c r="O1623" s="3"/>
      <c r="P1623" s="3"/>
      <c r="Q1623" s="21"/>
      <c r="R1623" s="3"/>
      <c r="S1623" s="3"/>
      <c r="T1623" s="21"/>
      <c r="U1623" s="21"/>
      <c r="V1623" s="21"/>
      <c r="W1623" s="21"/>
      <c r="X1623" s="21"/>
      <c r="Y1623" s="21"/>
      <c r="Z1623" s="3"/>
    </row>
    <row r="1624" spans="1:26" x14ac:dyDescent="0.2">
      <c r="A1624" s="3"/>
      <c r="B1624" s="10"/>
      <c r="C1624" s="20"/>
      <c r="D1624" s="12"/>
      <c r="E1624" s="3"/>
      <c r="F1624" s="3"/>
      <c r="G1624" s="3"/>
      <c r="H1624" s="21"/>
      <c r="I1624" s="21"/>
      <c r="J1624" s="3"/>
      <c r="K1624" s="3"/>
      <c r="L1624" s="3"/>
      <c r="M1624" s="3"/>
      <c r="N1624" s="3"/>
      <c r="O1624" s="3"/>
      <c r="P1624" s="3"/>
      <c r="Q1624" s="21"/>
      <c r="R1624" s="3"/>
      <c r="S1624" s="3"/>
      <c r="T1624" s="21"/>
      <c r="U1624" s="21"/>
      <c r="V1624" s="21"/>
      <c r="W1624" s="21"/>
      <c r="X1624" s="21"/>
      <c r="Y1624" s="21"/>
      <c r="Z1624" s="3"/>
    </row>
    <row r="1625" spans="1:26" x14ac:dyDescent="0.2">
      <c r="A1625" s="3"/>
      <c r="B1625" s="10"/>
      <c r="C1625" s="20"/>
      <c r="D1625" s="12"/>
      <c r="E1625" s="3"/>
      <c r="F1625" s="3"/>
      <c r="G1625" s="3"/>
      <c r="H1625" s="21"/>
      <c r="I1625" s="21"/>
      <c r="J1625" s="3"/>
      <c r="K1625" s="3"/>
      <c r="L1625" s="3"/>
      <c r="M1625" s="3"/>
      <c r="N1625" s="3"/>
      <c r="O1625" s="3"/>
      <c r="P1625" s="3"/>
      <c r="Q1625" s="21"/>
      <c r="R1625" s="3"/>
      <c r="S1625" s="3"/>
      <c r="T1625" s="21"/>
      <c r="U1625" s="21"/>
      <c r="V1625" s="21"/>
      <c r="W1625" s="21"/>
      <c r="X1625" s="21"/>
      <c r="Y1625" s="21"/>
      <c r="Z1625" s="3"/>
    </row>
    <row r="1626" spans="1:26" x14ac:dyDescent="0.2">
      <c r="A1626" s="3"/>
      <c r="B1626" s="10"/>
      <c r="C1626" s="20"/>
      <c r="D1626" s="12"/>
      <c r="E1626" s="3"/>
      <c r="F1626" s="3"/>
      <c r="G1626" s="3"/>
      <c r="H1626" s="21"/>
      <c r="I1626" s="21"/>
      <c r="J1626" s="3"/>
      <c r="K1626" s="3"/>
      <c r="L1626" s="3"/>
      <c r="M1626" s="3"/>
      <c r="N1626" s="3"/>
      <c r="O1626" s="3"/>
      <c r="P1626" s="3"/>
      <c r="Q1626" s="21"/>
      <c r="R1626" s="3"/>
      <c r="S1626" s="3"/>
      <c r="T1626" s="21"/>
      <c r="U1626" s="21"/>
      <c r="V1626" s="21"/>
      <c r="W1626" s="21"/>
      <c r="X1626" s="21"/>
      <c r="Y1626" s="21"/>
      <c r="Z1626" s="3"/>
    </row>
    <row r="1627" spans="1:26" x14ac:dyDescent="0.2">
      <c r="A1627" s="3"/>
      <c r="B1627" s="10"/>
      <c r="C1627" s="20"/>
      <c r="D1627" s="12"/>
      <c r="E1627" s="3"/>
      <c r="F1627" s="3"/>
      <c r="G1627" s="3"/>
      <c r="H1627" s="21"/>
      <c r="I1627" s="21"/>
      <c r="J1627" s="3"/>
      <c r="K1627" s="3"/>
      <c r="L1627" s="3"/>
      <c r="M1627" s="3"/>
      <c r="N1627" s="3"/>
      <c r="O1627" s="3"/>
      <c r="P1627" s="3"/>
      <c r="Q1627" s="21"/>
      <c r="R1627" s="3"/>
      <c r="S1627" s="3"/>
      <c r="T1627" s="21"/>
      <c r="U1627" s="21"/>
      <c r="V1627" s="21"/>
      <c r="W1627" s="21"/>
      <c r="X1627" s="21"/>
      <c r="Y1627" s="21"/>
      <c r="Z1627" s="3"/>
    </row>
    <row r="1628" spans="1:26" x14ac:dyDescent="0.2">
      <c r="A1628" s="3"/>
      <c r="B1628" s="10"/>
      <c r="C1628" s="20"/>
      <c r="D1628" s="12"/>
      <c r="E1628" s="3"/>
      <c r="F1628" s="3"/>
      <c r="G1628" s="3"/>
      <c r="H1628" s="21"/>
      <c r="I1628" s="21"/>
      <c r="J1628" s="3"/>
      <c r="K1628" s="3"/>
      <c r="L1628" s="3"/>
      <c r="M1628" s="3"/>
      <c r="N1628" s="3"/>
      <c r="O1628" s="3"/>
      <c r="P1628" s="3"/>
      <c r="Q1628" s="21"/>
      <c r="R1628" s="3"/>
      <c r="S1628" s="3"/>
      <c r="T1628" s="21"/>
      <c r="U1628" s="21"/>
      <c r="V1628" s="21"/>
      <c r="W1628" s="21"/>
      <c r="X1628" s="21"/>
      <c r="Y1628" s="21"/>
      <c r="Z1628" s="3"/>
    </row>
    <row r="1629" spans="1:26" x14ac:dyDescent="0.2">
      <c r="A1629" s="3"/>
      <c r="B1629" s="10"/>
      <c r="C1629" s="20"/>
      <c r="D1629" s="12"/>
      <c r="E1629" s="3"/>
      <c r="F1629" s="3"/>
      <c r="G1629" s="3"/>
      <c r="H1629" s="21"/>
      <c r="I1629" s="21"/>
      <c r="J1629" s="3"/>
      <c r="K1629" s="3"/>
      <c r="L1629" s="3"/>
      <c r="M1629" s="3"/>
      <c r="N1629" s="3"/>
      <c r="O1629" s="3"/>
      <c r="P1629" s="3"/>
      <c r="Q1629" s="21"/>
      <c r="R1629" s="3"/>
      <c r="S1629" s="3"/>
      <c r="T1629" s="21"/>
      <c r="U1629" s="21"/>
      <c r="V1629" s="21"/>
      <c r="W1629" s="21"/>
      <c r="X1629" s="21"/>
      <c r="Y1629" s="21"/>
      <c r="Z1629" s="3"/>
    </row>
    <row r="1630" spans="1:26" x14ac:dyDescent="0.2">
      <c r="A1630" s="3"/>
      <c r="B1630" s="10"/>
      <c r="C1630" s="20"/>
      <c r="D1630" s="12"/>
      <c r="E1630" s="3"/>
      <c r="F1630" s="3"/>
      <c r="G1630" s="3"/>
      <c r="H1630" s="21"/>
      <c r="I1630" s="21"/>
      <c r="J1630" s="3"/>
      <c r="K1630" s="3"/>
      <c r="L1630" s="3"/>
      <c r="M1630" s="3"/>
      <c r="N1630" s="3"/>
      <c r="O1630" s="3"/>
      <c r="P1630" s="3"/>
      <c r="Q1630" s="21"/>
      <c r="R1630" s="3"/>
      <c r="S1630" s="3"/>
      <c r="T1630" s="21"/>
      <c r="U1630" s="21"/>
      <c r="V1630" s="21"/>
      <c r="W1630" s="21"/>
      <c r="X1630" s="21"/>
      <c r="Y1630" s="21"/>
      <c r="Z1630" s="3"/>
    </row>
    <row r="1631" spans="1:26" x14ac:dyDescent="0.2">
      <c r="A1631" s="3"/>
      <c r="B1631" s="10"/>
      <c r="C1631" s="20"/>
      <c r="D1631" s="12"/>
      <c r="E1631" s="3"/>
      <c r="F1631" s="3"/>
      <c r="G1631" s="3"/>
      <c r="H1631" s="21"/>
      <c r="I1631" s="21"/>
      <c r="J1631" s="3"/>
      <c r="K1631" s="3"/>
      <c r="L1631" s="3"/>
      <c r="M1631" s="3"/>
      <c r="N1631" s="3"/>
      <c r="O1631" s="3"/>
      <c r="P1631" s="3"/>
      <c r="Q1631" s="21"/>
      <c r="R1631" s="3"/>
      <c r="S1631" s="3"/>
      <c r="T1631" s="21"/>
      <c r="U1631" s="21"/>
      <c r="V1631" s="21"/>
      <c r="W1631" s="21"/>
      <c r="X1631" s="21"/>
      <c r="Y1631" s="21"/>
      <c r="Z1631" s="3"/>
    </row>
    <row r="1632" spans="1:26" x14ac:dyDescent="0.2">
      <c r="A1632" s="3"/>
      <c r="B1632" s="10"/>
      <c r="C1632" s="20"/>
      <c r="D1632" s="12"/>
      <c r="E1632" s="3"/>
      <c r="F1632" s="3"/>
      <c r="G1632" s="3"/>
      <c r="H1632" s="21"/>
      <c r="I1632" s="21"/>
      <c r="J1632" s="3"/>
      <c r="K1632" s="3"/>
      <c r="L1632" s="3"/>
      <c r="M1632" s="3"/>
      <c r="N1632" s="3"/>
      <c r="O1632" s="3"/>
      <c r="P1632" s="3"/>
      <c r="Q1632" s="21"/>
      <c r="R1632" s="3"/>
      <c r="S1632" s="3"/>
      <c r="T1632" s="21"/>
      <c r="U1632" s="21"/>
      <c r="V1632" s="21"/>
      <c r="W1632" s="21"/>
      <c r="X1632" s="21"/>
      <c r="Y1632" s="21"/>
      <c r="Z1632" s="3"/>
    </row>
    <row r="1633" spans="1:26" x14ac:dyDescent="0.2">
      <c r="A1633" s="3"/>
      <c r="B1633" s="10"/>
      <c r="C1633" s="20"/>
      <c r="D1633" s="12"/>
      <c r="E1633" s="3"/>
      <c r="F1633" s="3"/>
      <c r="G1633" s="3"/>
      <c r="H1633" s="21"/>
      <c r="I1633" s="21"/>
      <c r="J1633" s="3"/>
      <c r="K1633" s="3"/>
      <c r="L1633" s="3"/>
      <c r="M1633" s="3"/>
      <c r="N1633" s="3"/>
      <c r="O1633" s="3"/>
      <c r="P1633" s="3"/>
      <c r="Q1633" s="21"/>
      <c r="R1633" s="3"/>
      <c r="S1633" s="3"/>
      <c r="T1633" s="21"/>
      <c r="U1633" s="21"/>
      <c r="V1633" s="21"/>
      <c r="W1633" s="21"/>
      <c r="X1633" s="21"/>
      <c r="Y1633" s="21"/>
      <c r="Z1633" s="3"/>
    </row>
    <row r="1634" spans="1:26" x14ac:dyDescent="0.2">
      <c r="A1634" s="3"/>
      <c r="B1634" s="10"/>
      <c r="C1634" s="20"/>
      <c r="D1634" s="12"/>
      <c r="E1634" s="3"/>
      <c r="F1634" s="3"/>
      <c r="G1634" s="3"/>
      <c r="H1634" s="21"/>
      <c r="I1634" s="21"/>
      <c r="J1634" s="3"/>
      <c r="K1634" s="3"/>
      <c r="L1634" s="3"/>
      <c r="M1634" s="3"/>
      <c r="N1634" s="3"/>
      <c r="O1634" s="3"/>
      <c r="P1634" s="3"/>
      <c r="Q1634" s="21"/>
      <c r="R1634" s="3"/>
      <c r="S1634" s="3"/>
      <c r="T1634" s="21"/>
      <c r="U1634" s="21"/>
      <c r="V1634" s="21"/>
      <c r="W1634" s="21"/>
      <c r="X1634" s="21"/>
      <c r="Y1634" s="21"/>
      <c r="Z1634" s="3"/>
    </row>
    <row r="1635" spans="1:26" x14ac:dyDescent="0.2">
      <c r="A1635" s="3"/>
      <c r="B1635" s="10"/>
      <c r="C1635" s="20"/>
      <c r="D1635" s="12"/>
      <c r="E1635" s="3"/>
      <c r="F1635" s="3"/>
      <c r="G1635" s="3"/>
      <c r="H1635" s="21"/>
      <c r="I1635" s="21"/>
      <c r="J1635" s="3"/>
      <c r="K1635" s="3"/>
      <c r="L1635" s="3"/>
      <c r="M1635" s="3"/>
      <c r="N1635" s="3"/>
      <c r="O1635" s="3"/>
      <c r="P1635" s="3"/>
      <c r="Q1635" s="21"/>
      <c r="R1635" s="3"/>
      <c r="S1635" s="3"/>
      <c r="T1635" s="21"/>
      <c r="U1635" s="21"/>
      <c r="V1635" s="21"/>
      <c r="W1635" s="21"/>
      <c r="X1635" s="21"/>
      <c r="Y1635" s="21"/>
      <c r="Z1635" s="3"/>
    </row>
    <row r="1636" spans="1:26" x14ac:dyDescent="0.2">
      <c r="A1636" s="3"/>
      <c r="B1636" s="10"/>
      <c r="C1636" s="20"/>
      <c r="D1636" s="12"/>
      <c r="E1636" s="3"/>
      <c r="F1636" s="3"/>
      <c r="G1636" s="3"/>
      <c r="H1636" s="21"/>
      <c r="I1636" s="21"/>
      <c r="J1636" s="3"/>
      <c r="K1636" s="3"/>
      <c r="L1636" s="3"/>
      <c r="M1636" s="3"/>
      <c r="N1636" s="3"/>
      <c r="O1636" s="3"/>
      <c r="P1636" s="3"/>
      <c r="Q1636" s="21"/>
      <c r="R1636" s="3"/>
      <c r="S1636" s="3"/>
      <c r="T1636" s="21"/>
      <c r="U1636" s="21"/>
      <c r="V1636" s="21"/>
      <c r="W1636" s="21"/>
      <c r="X1636" s="21"/>
      <c r="Y1636" s="21"/>
      <c r="Z1636" s="3"/>
    </row>
    <row r="1637" spans="1:26" x14ac:dyDescent="0.2">
      <c r="A1637" s="3"/>
      <c r="B1637" s="10"/>
      <c r="C1637" s="20"/>
      <c r="D1637" s="12"/>
      <c r="E1637" s="3"/>
      <c r="F1637" s="3"/>
      <c r="G1637" s="3"/>
      <c r="H1637" s="21"/>
      <c r="I1637" s="21"/>
      <c r="J1637" s="3"/>
      <c r="K1637" s="3"/>
      <c r="L1637" s="3"/>
      <c r="M1637" s="3"/>
      <c r="N1637" s="3"/>
      <c r="O1637" s="3"/>
      <c r="P1637" s="3"/>
      <c r="Q1637" s="21"/>
      <c r="R1637" s="3"/>
      <c r="S1637" s="3"/>
      <c r="T1637" s="21"/>
      <c r="U1637" s="21"/>
      <c r="V1637" s="21"/>
      <c r="W1637" s="21"/>
      <c r="X1637" s="21"/>
      <c r="Y1637" s="21"/>
      <c r="Z1637" s="3"/>
    </row>
    <row r="1638" spans="1:26" x14ac:dyDescent="0.2">
      <c r="A1638" s="3"/>
      <c r="B1638" s="10"/>
      <c r="C1638" s="20"/>
      <c r="D1638" s="12"/>
      <c r="E1638" s="3"/>
      <c r="F1638" s="3"/>
      <c r="G1638" s="3"/>
      <c r="H1638" s="21"/>
      <c r="I1638" s="21"/>
      <c r="J1638" s="3"/>
      <c r="K1638" s="3"/>
      <c r="L1638" s="3"/>
      <c r="M1638" s="3"/>
      <c r="N1638" s="3"/>
      <c r="O1638" s="3"/>
      <c r="P1638" s="3"/>
      <c r="Q1638" s="21"/>
      <c r="R1638" s="3"/>
      <c r="S1638" s="3"/>
      <c r="T1638" s="21"/>
      <c r="U1638" s="21"/>
      <c r="V1638" s="21"/>
      <c r="W1638" s="21"/>
      <c r="X1638" s="21"/>
      <c r="Y1638" s="21"/>
      <c r="Z1638" s="3"/>
    </row>
    <row r="1639" spans="1:26" x14ac:dyDescent="0.2">
      <c r="A1639" s="3"/>
      <c r="B1639" s="10"/>
      <c r="C1639" s="20"/>
      <c r="D1639" s="12"/>
      <c r="E1639" s="3"/>
      <c r="F1639" s="3"/>
      <c r="G1639" s="3"/>
      <c r="H1639" s="21"/>
      <c r="I1639" s="21"/>
      <c r="J1639" s="3"/>
      <c r="K1639" s="3"/>
      <c r="L1639" s="3"/>
      <c r="M1639" s="3"/>
      <c r="N1639" s="3"/>
      <c r="O1639" s="3"/>
      <c r="P1639" s="3"/>
      <c r="Q1639" s="21"/>
      <c r="R1639" s="3"/>
      <c r="S1639" s="3"/>
      <c r="T1639" s="21"/>
      <c r="U1639" s="21"/>
      <c r="V1639" s="21"/>
      <c r="W1639" s="21"/>
      <c r="X1639" s="21"/>
      <c r="Y1639" s="21"/>
      <c r="Z1639" s="3"/>
    </row>
    <row r="1640" spans="1:26" x14ac:dyDescent="0.2">
      <c r="A1640" s="3"/>
      <c r="B1640" s="10"/>
      <c r="C1640" s="20"/>
      <c r="D1640" s="12"/>
      <c r="E1640" s="3"/>
      <c r="F1640" s="3"/>
      <c r="G1640" s="3"/>
      <c r="H1640" s="21"/>
      <c r="I1640" s="21"/>
      <c r="J1640" s="3"/>
      <c r="K1640" s="3"/>
      <c r="L1640" s="3"/>
      <c r="M1640" s="3"/>
      <c r="N1640" s="3"/>
      <c r="O1640" s="3"/>
      <c r="P1640" s="3"/>
      <c r="Q1640" s="21"/>
      <c r="R1640" s="3"/>
      <c r="S1640" s="3"/>
      <c r="T1640" s="21"/>
      <c r="U1640" s="21"/>
      <c r="V1640" s="21"/>
      <c r="W1640" s="21"/>
      <c r="X1640" s="21"/>
      <c r="Y1640" s="21"/>
      <c r="Z1640" s="3"/>
    </row>
    <row r="1641" spans="1:26" x14ac:dyDescent="0.2">
      <c r="A1641" s="3"/>
      <c r="B1641" s="10"/>
      <c r="C1641" s="20"/>
      <c r="D1641" s="12"/>
      <c r="E1641" s="3"/>
      <c r="F1641" s="3"/>
      <c r="G1641" s="3"/>
      <c r="H1641" s="21"/>
      <c r="I1641" s="21"/>
      <c r="J1641" s="3"/>
      <c r="K1641" s="3"/>
      <c r="L1641" s="3"/>
      <c r="M1641" s="3"/>
      <c r="N1641" s="3"/>
      <c r="O1641" s="3"/>
      <c r="P1641" s="3"/>
      <c r="Q1641" s="21"/>
      <c r="R1641" s="3"/>
      <c r="S1641" s="3"/>
      <c r="T1641" s="21"/>
      <c r="U1641" s="21"/>
      <c r="V1641" s="21"/>
      <c r="W1641" s="21"/>
      <c r="X1641" s="21"/>
      <c r="Y1641" s="21"/>
      <c r="Z1641" s="3"/>
    </row>
    <row r="1642" spans="1:26" x14ac:dyDescent="0.2">
      <c r="A1642" s="3"/>
      <c r="B1642" s="10"/>
      <c r="C1642" s="20"/>
      <c r="D1642" s="12"/>
      <c r="E1642" s="3"/>
      <c r="F1642" s="3"/>
      <c r="G1642" s="3"/>
      <c r="H1642" s="21"/>
      <c r="I1642" s="21"/>
      <c r="J1642" s="3"/>
      <c r="K1642" s="3"/>
      <c r="L1642" s="3"/>
      <c r="M1642" s="3"/>
      <c r="N1642" s="3"/>
      <c r="O1642" s="3"/>
      <c r="P1642" s="3"/>
      <c r="Q1642" s="21"/>
      <c r="R1642" s="3"/>
      <c r="S1642" s="3"/>
      <c r="T1642" s="21"/>
      <c r="U1642" s="21"/>
      <c r="V1642" s="21"/>
      <c r="W1642" s="21"/>
      <c r="X1642" s="21"/>
      <c r="Y1642" s="21"/>
      <c r="Z1642" s="3"/>
    </row>
    <row r="1643" spans="1:26" x14ac:dyDescent="0.2">
      <c r="A1643" s="3"/>
      <c r="B1643" s="10"/>
      <c r="C1643" s="20"/>
      <c r="D1643" s="12"/>
      <c r="E1643" s="3"/>
      <c r="F1643" s="3"/>
      <c r="G1643" s="3"/>
      <c r="H1643" s="21"/>
      <c r="I1643" s="21"/>
      <c r="J1643" s="3"/>
      <c r="K1643" s="3"/>
      <c r="L1643" s="3"/>
      <c r="M1643" s="3"/>
      <c r="N1643" s="3"/>
      <c r="O1643" s="3"/>
      <c r="P1643" s="3"/>
      <c r="Q1643" s="21"/>
      <c r="R1643" s="3"/>
      <c r="S1643" s="3"/>
      <c r="T1643" s="21"/>
      <c r="U1643" s="21"/>
      <c r="V1643" s="21"/>
      <c r="W1643" s="21"/>
      <c r="X1643" s="21"/>
      <c r="Y1643" s="21"/>
      <c r="Z1643" s="3"/>
    </row>
    <row r="1644" spans="1:26" x14ac:dyDescent="0.2">
      <c r="A1644" s="3"/>
      <c r="B1644" s="10"/>
      <c r="C1644" s="20"/>
      <c r="D1644" s="12"/>
      <c r="E1644" s="3"/>
      <c r="F1644" s="3"/>
      <c r="G1644" s="3"/>
      <c r="H1644" s="21"/>
      <c r="I1644" s="21"/>
      <c r="J1644" s="3"/>
      <c r="K1644" s="3"/>
      <c r="L1644" s="3"/>
      <c r="M1644" s="3"/>
      <c r="N1644" s="3"/>
      <c r="O1644" s="3"/>
      <c r="P1644" s="3"/>
      <c r="Q1644" s="21"/>
      <c r="R1644" s="3"/>
      <c r="S1644" s="3"/>
      <c r="T1644" s="21"/>
      <c r="U1644" s="21"/>
      <c r="V1644" s="21"/>
      <c r="W1644" s="21"/>
      <c r="X1644" s="21"/>
      <c r="Y1644" s="21"/>
      <c r="Z1644" s="3"/>
    </row>
    <row r="1645" spans="1:26" x14ac:dyDescent="0.2">
      <c r="A1645" s="3"/>
      <c r="B1645" s="10"/>
      <c r="C1645" s="20"/>
      <c r="D1645" s="12"/>
      <c r="E1645" s="3"/>
      <c r="F1645" s="3"/>
      <c r="G1645" s="3"/>
      <c r="H1645" s="21"/>
      <c r="I1645" s="21"/>
      <c r="J1645" s="3"/>
      <c r="K1645" s="3"/>
      <c r="L1645" s="3"/>
      <c r="M1645" s="3"/>
      <c r="N1645" s="3"/>
      <c r="O1645" s="3"/>
      <c r="P1645" s="3"/>
      <c r="Q1645" s="21"/>
      <c r="R1645" s="3"/>
      <c r="S1645" s="3"/>
      <c r="T1645" s="21"/>
      <c r="U1645" s="21"/>
      <c r="V1645" s="21"/>
      <c r="W1645" s="21"/>
      <c r="X1645" s="21"/>
      <c r="Y1645" s="21"/>
      <c r="Z1645" s="3"/>
    </row>
    <row r="1646" spans="1:26" x14ac:dyDescent="0.2">
      <c r="A1646" s="3"/>
      <c r="B1646" s="10"/>
      <c r="C1646" s="20"/>
      <c r="D1646" s="12"/>
      <c r="E1646" s="3"/>
      <c r="F1646" s="3"/>
      <c r="G1646" s="3"/>
      <c r="H1646" s="21"/>
      <c r="I1646" s="21"/>
      <c r="J1646" s="3"/>
      <c r="K1646" s="3"/>
      <c r="L1646" s="3"/>
      <c r="M1646" s="3"/>
      <c r="N1646" s="3"/>
      <c r="O1646" s="3"/>
      <c r="P1646" s="3"/>
      <c r="Q1646" s="21"/>
      <c r="R1646" s="3"/>
      <c r="S1646" s="3"/>
      <c r="T1646" s="21"/>
      <c r="U1646" s="21"/>
      <c r="V1646" s="21"/>
      <c r="W1646" s="21"/>
      <c r="X1646" s="21"/>
      <c r="Y1646" s="21"/>
      <c r="Z1646" s="3"/>
    </row>
    <row r="1647" spans="1:26" x14ac:dyDescent="0.2">
      <c r="A1647" s="3"/>
      <c r="B1647" s="10"/>
      <c r="C1647" s="20"/>
      <c r="D1647" s="12"/>
      <c r="E1647" s="3"/>
      <c r="F1647" s="3"/>
      <c r="G1647" s="3"/>
      <c r="H1647" s="21"/>
      <c r="I1647" s="21"/>
      <c r="J1647" s="3"/>
      <c r="K1647" s="3"/>
      <c r="L1647" s="3"/>
      <c r="M1647" s="3"/>
      <c r="N1647" s="3"/>
      <c r="O1647" s="3"/>
      <c r="P1647" s="3"/>
      <c r="Q1647" s="21"/>
      <c r="R1647" s="3"/>
      <c r="S1647" s="3"/>
      <c r="T1647" s="21"/>
      <c r="U1647" s="21"/>
      <c r="V1647" s="21"/>
      <c r="W1647" s="21"/>
      <c r="X1647" s="21"/>
      <c r="Y1647" s="21"/>
      <c r="Z1647" s="3"/>
    </row>
    <row r="1648" spans="1:26" x14ac:dyDescent="0.2">
      <c r="A1648" s="3"/>
      <c r="B1648" s="10"/>
      <c r="C1648" s="20"/>
      <c r="D1648" s="12"/>
      <c r="E1648" s="3"/>
      <c r="F1648" s="3"/>
      <c r="G1648" s="3"/>
      <c r="H1648" s="21"/>
      <c r="I1648" s="21"/>
      <c r="J1648" s="3"/>
      <c r="K1648" s="3"/>
      <c r="L1648" s="3"/>
      <c r="M1648" s="3"/>
      <c r="N1648" s="3"/>
      <c r="O1648" s="3"/>
      <c r="P1648" s="3"/>
      <c r="Q1648" s="21"/>
      <c r="R1648" s="3"/>
      <c r="S1648" s="3"/>
      <c r="T1648" s="21"/>
      <c r="U1648" s="21"/>
      <c r="V1648" s="21"/>
      <c r="W1648" s="21"/>
      <c r="X1648" s="21"/>
      <c r="Y1648" s="21"/>
      <c r="Z1648" s="3"/>
    </row>
    <row r="1649" spans="1:26" x14ac:dyDescent="0.2">
      <c r="A1649" s="3"/>
      <c r="B1649" s="10"/>
      <c r="C1649" s="20"/>
      <c r="D1649" s="12"/>
      <c r="E1649" s="3"/>
      <c r="F1649" s="3"/>
      <c r="G1649" s="3"/>
      <c r="H1649" s="21"/>
      <c r="I1649" s="21"/>
      <c r="J1649" s="3"/>
      <c r="K1649" s="3"/>
      <c r="L1649" s="3"/>
      <c r="M1649" s="3"/>
      <c r="N1649" s="3"/>
      <c r="O1649" s="3"/>
      <c r="P1649" s="3"/>
      <c r="Q1649" s="21"/>
      <c r="R1649" s="3"/>
      <c r="S1649" s="3"/>
      <c r="T1649" s="21"/>
      <c r="U1649" s="21"/>
      <c r="V1649" s="21"/>
      <c r="W1649" s="21"/>
      <c r="X1649" s="21"/>
      <c r="Y1649" s="21"/>
      <c r="Z1649" s="3"/>
    </row>
    <row r="1650" spans="1:26" x14ac:dyDescent="0.2">
      <c r="A1650" s="3"/>
      <c r="B1650" s="10"/>
      <c r="C1650" s="20"/>
      <c r="D1650" s="12"/>
      <c r="E1650" s="3"/>
      <c r="F1650" s="3"/>
      <c r="G1650" s="3"/>
      <c r="H1650" s="21"/>
      <c r="I1650" s="21"/>
      <c r="J1650" s="3"/>
      <c r="K1650" s="3"/>
      <c r="L1650" s="3"/>
      <c r="M1650" s="3"/>
      <c r="N1650" s="3"/>
      <c r="O1650" s="3"/>
      <c r="P1650" s="3"/>
      <c r="Q1650" s="21"/>
      <c r="R1650" s="3"/>
      <c r="S1650" s="3"/>
      <c r="T1650" s="21"/>
      <c r="U1650" s="21"/>
      <c r="V1650" s="21"/>
      <c r="W1650" s="21"/>
      <c r="X1650" s="21"/>
      <c r="Y1650" s="21"/>
      <c r="Z1650" s="3"/>
    </row>
    <row r="1651" spans="1:26" x14ac:dyDescent="0.2">
      <c r="A1651" s="3"/>
      <c r="B1651" s="10"/>
      <c r="C1651" s="20"/>
      <c r="D1651" s="12"/>
      <c r="E1651" s="3"/>
      <c r="F1651" s="3"/>
      <c r="G1651" s="3"/>
      <c r="H1651" s="21"/>
      <c r="I1651" s="21"/>
      <c r="J1651" s="3"/>
      <c r="K1651" s="3"/>
      <c r="L1651" s="3"/>
      <c r="M1651" s="3"/>
      <c r="N1651" s="3"/>
      <c r="O1651" s="3"/>
      <c r="P1651" s="3"/>
      <c r="Q1651" s="21"/>
      <c r="R1651" s="3"/>
      <c r="S1651" s="3"/>
      <c r="T1651" s="21"/>
      <c r="U1651" s="21"/>
      <c r="V1651" s="21"/>
      <c r="W1651" s="21"/>
      <c r="X1651" s="21"/>
      <c r="Y1651" s="21"/>
      <c r="Z1651" s="3"/>
    </row>
    <row r="1652" spans="1:26" x14ac:dyDescent="0.2">
      <c r="A1652" s="3"/>
      <c r="B1652" s="10"/>
      <c r="C1652" s="20"/>
      <c r="D1652" s="12"/>
      <c r="E1652" s="3"/>
      <c r="F1652" s="3"/>
      <c r="G1652" s="3"/>
      <c r="H1652" s="21"/>
      <c r="I1652" s="21"/>
      <c r="J1652" s="3"/>
      <c r="K1652" s="3"/>
      <c r="L1652" s="3"/>
      <c r="M1652" s="3"/>
      <c r="N1652" s="3"/>
      <c r="O1652" s="3"/>
      <c r="P1652" s="3"/>
      <c r="Q1652" s="21"/>
      <c r="R1652" s="3"/>
      <c r="S1652" s="3"/>
      <c r="T1652" s="21"/>
      <c r="U1652" s="21"/>
      <c r="V1652" s="21"/>
      <c r="W1652" s="21"/>
      <c r="X1652" s="21"/>
      <c r="Y1652" s="21"/>
      <c r="Z1652" s="3"/>
    </row>
    <row r="1653" spans="1:26" x14ac:dyDescent="0.2">
      <c r="A1653" s="3"/>
      <c r="B1653" s="10"/>
      <c r="C1653" s="20"/>
      <c r="D1653" s="12"/>
      <c r="E1653" s="3"/>
      <c r="F1653" s="3"/>
      <c r="G1653" s="3"/>
      <c r="H1653" s="21"/>
      <c r="I1653" s="21"/>
      <c r="J1653" s="3"/>
      <c r="K1653" s="3"/>
      <c r="L1653" s="3"/>
      <c r="M1653" s="3"/>
      <c r="N1653" s="3"/>
      <c r="O1653" s="3"/>
      <c r="P1653" s="3"/>
      <c r="Q1653" s="21"/>
      <c r="R1653" s="3"/>
      <c r="S1653" s="3"/>
      <c r="T1653" s="21"/>
      <c r="U1653" s="21"/>
      <c r="V1653" s="21"/>
      <c r="W1653" s="21"/>
      <c r="X1653" s="21"/>
      <c r="Y1653" s="21"/>
      <c r="Z1653" s="3"/>
    </row>
    <row r="1654" spans="1:26" x14ac:dyDescent="0.2">
      <c r="A1654" s="3"/>
      <c r="B1654" s="10"/>
      <c r="C1654" s="20"/>
      <c r="D1654" s="12"/>
      <c r="E1654" s="3"/>
      <c r="F1654" s="3"/>
      <c r="G1654" s="3"/>
      <c r="H1654" s="21"/>
      <c r="I1654" s="21"/>
      <c r="J1654" s="3"/>
      <c r="K1654" s="3"/>
      <c r="L1654" s="3"/>
      <c r="M1654" s="3"/>
      <c r="N1654" s="3"/>
      <c r="O1654" s="3"/>
      <c r="P1654" s="3"/>
      <c r="Q1654" s="21"/>
      <c r="R1654" s="3"/>
      <c r="S1654" s="3"/>
      <c r="T1654" s="21"/>
      <c r="U1654" s="21"/>
      <c r="V1654" s="21"/>
      <c r="W1654" s="21"/>
      <c r="X1654" s="21"/>
      <c r="Y1654" s="21"/>
      <c r="Z1654" s="3"/>
    </row>
    <row r="1655" spans="1:26" x14ac:dyDescent="0.2">
      <c r="A1655" s="3"/>
      <c r="B1655" s="10"/>
      <c r="C1655" s="20"/>
      <c r="D1655" s="12"/>
      <c r="E1655" s="3"/>
      <c r="F1655" s="3"/>
      <c r="G1655" s="3"/>
      <c r="H1655" s="21"/>
      <c r="I1655" s="21"/>
      <c r="J1655" s="3"/>
      <c r="K1655" s="3"/>
      <c r="L1655" s="3"/>
      <c r="M1655" s="3"/>
      <c r="N1655" s="3"/>
      <c r="O1655" s="3"/>
      <c r="P1655" s="3"/>
      <c r="Q1655" s="21"/>
      <c r="R1655" s="3"/>
      <c r="S1655" s="3"/>
      <c r="T1655" s="21"/>
      <c r="U1655" s="21"/>
      <c r="V1655" s="21"/>
      <c r="W1655" s="21"/>
      <c r="X1655" s="21"/>
      <c r="Y1655" s="21"/>
      <c r="Z1655" s="3"/>
    </row>
    <row r="1656" spans="1:26" x14ac:dyDescent="0.2">
      <c r="A1656" s="3"/>
      <c r="B1656" s="10"/>
      <c r="C1656" s="20"/>
      <c r="D1656" s="12"/>
      <c r="E1656" s="3"/>
      <c r="F1656" s="3"/>
      <c r="G1656" s="3"/>
      <c r="H1656" s="21"/>
      <c r="I1656" s="21"/>
      <c r="J1656" s="3"/>
      <c r="K1656" s="3"/>
      <c r="L1656" s="3"/>
      <c r="M1656" s="3"/>
      <c r="N1656" s="3"/>
      <c r="O1656" s="3"/>
      <c r="P1656" s="3"/>
      <c r="Q1656" s="21"/>
      <c r="R1656" s="3"/>
      <c r="S1656" s="3"/>
      <c r="T1656" s="21"/>
      <c r="U1656" s="21"/>
      <c r="V1656" s="21"/>
      <c r="W1656" s="21"/>
      <c r="X1656" s="21"/>
      <c r="Y1656" s="21"/>
      <c r="Z1656" s="3"/>
    </row>
    <row r="1657" spans="1:26" x14ac:dyDescent="0.2">
      <c r="A1657" s="3"/>
      <c r="B1657" s="10"/>
      <c r="C1657" s="20"/>
      <c r="D1657" s="12"/>
      <c r="E1657" s="3"/>
      <c r="F1657" s="3"/>
      <c r="G1657" s="3"/>
      <c r="H1657" s="21"/>
      <c r="I1657" s="21"/>
      <c r="J1657" s="3"/>
      <c r="K1657" s="3"/>
      <c r="L1657" s="3"/>
      <c r="M1657" s="3"/>
      <c r="N1657" s="3"/>
      <c r="O1657" s="3"/>
      <c r="P1657" s="3"/>
      <c r="Q1657" s="21"/>
      <c r="R1657" s="3"/>
      <c r="S1657" s="3"/>
      <c r="T1657" s="21"/>
      <c r="U1657" s="21"/>
      <c r="V1657" s="21"/>
      <c r="W1657" s="21"/>
      <c r="X1657" s="21"/>
      <c r="Y1657" s="21"/>
      <c r="Z1657" s="3"/>
    </row>
    <row r="1658" spans="1:26" x14ac:dyDescent="0.2">
      <c r="A1658" s="3"/>
      <c r="B1658" s="10"/>
      <c r="C1658" s="20"/>
      <c r="D1658" s="12"/>
      <c r="E1658" s="3"/>
      <c r="F1658" s="3"/>
      <c r="G1658" s="3"/>
      <c r="H1658" s="21"/>
      <c r="I1658" s="21"/>
      <c r="J1658" s="3"/>
      <c r="K1658" s="3"/>
      <c r="L1658" s="3"/>
      <c r="M1658" s="3"/>
      <c r="N1658" s="3"/>
      <c r="O1658" s="3"/>
      <c r="P1658" s="3"/>
      <c r="Q1658" s="21"/>
      <c r="R1658" s="3"/>
      <c r="S1658" s="3"/>
      <c r="T1658" s="21"/>
      <c r="U1658" s="21"/>
      <c r="V1658" s="21"/>
      <c r="W1658" s="21"/>
      <c r="X1658" s="21"/>
      <c r="Y1658" s="21"/>
      <c r="Z1658" s="3"/>
    </row>
    <row r="1659" spans="1:26" x14ac:dyDescent="0.2">
      <c r="A1659" s="3"/>
      <c r="B1659" s="10"/>
      <c r="C1659" s="20"/>
      <c r="D1659" s="12"/>
      <c r="E1659" s="3"/>
      <c r="F1659" s="3"/>
      <c r="G1659" s="3"/>
      <c r="H1659" s="21"/>
      <c r="I1659" s="21"/>
      <c r="J1659" s="3"/>
      <c r="K1659" s="3"/>
      <c r="L1659" s="3"/>
      <c r="M1659" s="3"/>
      <c r="N1659" s="3"/>
      <c r="O1659" s="3"/>
      <c r="P1659" s="3"/>
      <c r="Q1659" s="21"/>
      <c r="R1659" s="3"/>
      <c r="S1659" s="3"/>
      <c r="T1659" s="21"/>
      <c r="U1659" s="21"/>
      <c r="V1659" s="21"/>
      <c r="W1659" s="21"/>
      <c r="X1659" s="21"/>
      <c r="Y1659" s="21"/>
      <c r="Z1659" s="3"/>
    </row>
    <row r="1660" spans="1:26" x14ac:dyDescent="0.2">
      <c r="A1660" s="3"/>
      <c r="B1660" s="10"/>
      <c r="C1660" s="20"/>
      <c r="D1660" s="12"/>
      <c r="E1660" s="3"/>
      <c r="F1660" s="3"/>
      <c r="G1660" s="3"/>
      <c r="H1660" s="21"/>
      <c r="I1660" s="21"/>
      <c r="J1660" s="3"/>
      <c r="K1660" s="3"/>
      <c r="L1660" s="3"/>
      <c r="M1660" s="3"/>
      <c r="N1660" s="3"/>
      <c r="O1660" s="3"/>
      <c r="P1660" s="3"/>
      <c r="Q1660" s="21"/>
      <c r="R1660" s="3"/>
      <c r="S1660" s="3"/>
      <c r="T1660" s="21"/>
      <c r="U1660" s="21"/>
      <c r="V1660" s="21"/>
      <c r="W1660" s="21"/>
      <c r="X1660" s="21"/>
      <c r="Y1660" s="21"/>
      <c r="Z1660" s="3"/>
    </row>
    <row r="1661" spans="1:26" x14ac:dyDescent="0.2">
      <c r="A1661" s="3"/>
      <c r="B1661" s="10"/>
      <c r="C1661" s="20"/>
      <c r="D1661" s="12"/>
      <c r="E1661" s="3"/>
      <c r="F1661" s="3"/>
      <c r="G1661" s="3"/>
      <c r="H1661" s="21"/>
      <c r="I1661" s="21"/>
      <c r="J1661" s="3"/>
      <c r="K1661" s="3"/>
      <c r="L1661" s="3"/>
      <c r="M1661" s="3"/>
      <c r="N1661" s="3"/>
      <c r="O1661" s="3"/>
      <c r="P1661" s="3"/>
      <c r="Q1661" s="21"/>
      <c r="R1661" s="3"/>
      <c r="S1661" s="3"/>
      <c r="T1661" s="21"/>
      <c r="U1661" s="21"/>
      <c r="V1661" s="21"/>
      <c r="W1661" s="21"/>
      <c r="X1661" s="21"/>
      <c r="Y1661" s="21"/>
      <c r="Z1661" s="3"/>
    </row>
    <row r="1662" spans="1:26" x14ac:dyDescent="0.2">
      <c r="A1662" s="3"/>
      <c r="B1662" s="10"/>
      <c r="C1662" s="20"/>
      <c r="D1662" s="12"/>
      <c r="E1662" s="3"/>
      <c r="F1662" s="3"/>
      <c r="G1662" s="3"/>
      <c r="H1662" s="21"/>
      <c r="I1662" s="21"/>
      <c r="J1662" s="3"/>
      <c r="K1662" s="3"/>
      <c r="L1662" s="3"/>
      <c r="M1662" s="3"/>
      <c r="N1662" s="3"/>
      <c r="O1662" s="3"/>
      <c r="P1662" s="3"/>
      <c r="Q1662" s="21"/>
      <c r="R1662" s="3"/>
      <c r="S1662" s="3"/>
      <c r="T1662" s="21"/>
      <c r="U1662" s="21"/>
      <c r="V1662" s="21"/>
      <c r="W1662" s="21"/>
      <c r="X1662" s="21"/>
      <c r="Y1662" s="21"/>
      <c r="Z1662" s="3"/>
    </row>
    <row r="1663" spans="1:26" x14ac:dyDescent="0.2">
      <c r="A1663" s="3"/>
      <c r="B1663" s="10"/>
      <c r="C1663" s="20"/>
      <c r="D1663" s="12"/>
      <c r="E1663" s="3"/>
      <c r="F1663" s="3"/>
      <c r="G1663" s="3"/>
      <c r="H1663" s="21"/>
      <c r="I1663" s="21"/>
      <c r="J1663" s="3"/>
      <c r="K1663" s="3"/>
      <c r="L1663" s="3"/>
      <c r="M1663" s="3"/>
      <c r="N1663" s="3"/>
      <c r="O1663" s="3"/>
      <c r="P1663" s="3"/>
      <c r="Q1663" s="21"/>
      <c r="R1663" s="3"/>
      <c r="S1663" s="3"/>
      <c r="T1663" s="21"/>
      <c r="U1663" s="21"/>
      <c r="V1663" s="21"/>
      <c r="W1663" s="21"/>
      <c r="X1663" s="21"/>
      <c r="Y1663" s="21"/>
      <c r="Z1663" s="3"/>
    </row>
    <row r="1664" spans="1:26" x14ac:dyDescent="0.2">
      <c r="A1664" s="3"/>
      <c r="B1664" s="10"/>
      <c r="C1664" s="20"/>
      <c r="D1664" s="12"/>
      <c r="E1664" s="3"/>
      <c r="F1664" s="3"/>
      <c r="G1664" s="3"/>
      <c r="H1664" s="21"/>
      <c r="I1664" s="21"/>
      <c r="J1664" s="3"/>
      <c r="K1664" s="3"/>
      <c r="L1664" s="3"/>
      <c r="M1664" s="3"/>
      <c r="N1664" s="3"/>
      <c r="O1664" s="3"/>
      <c r="P1664" s="3"/>
      <c r="Q1664" s="21"/>
      <c r="R1664" s="3"/>
      <c r="S1664" s="3"/>
      <c r="T1664" s="21"/>
      <c r="U1664" s="21"/>
      <c r="V1664" s="21"/>
      <c r="W1664" s="21"/>
      <c r="X1664" s="21"/>
      <c r="Y1664" s="21"/>
      <c r="Z1664" s="3"/>
    </row>
    <row r="1665" spans="1:26" x14ac:dyDescent="0.2">
      <c r="A1665" s="3"/>
      <c r="B1665" s="10"/>
      <c r="C1665" s="20"/>
      <c r="D1665" s="12"/>
      <c r="E1665" s="3"/>
      <c r="F1665" s="3"/>
      <c r="G1665" s="3"/>
      <c r="H1665" s="21"/>
      <c r="I1665" s="21"/>
      <c r="J1665" s="3"/>
      <c r="K1665" s="3"/>
      <c r="L1665" s="3"/>
      <c r="M1665" s="3"/>
      <c r="N1665" s="3"/>
      <c r="O1665" s="3"/>
      <c r="P1665" s="3"/>
      <c r="Q1665" s="21"/>
      <c r="R1665" s="3"/>
      <c r="S1665" s="3"/>
      <c r="T1665" s="21"/>
      <c r="U1665" s="21"/>
      <c r="V1665" s="21"/>
      <c r="W1665" s="21"/>
      <c r="X1665" s="21"/>
      <c r="Y1665" s="21"/>
      <c r="Z1665" s="3"/>
    </row>
    <row r="1666" spans="1:26" x14ac:dyDescent="0.2">
      <c r="A1666" s="3"/>
      <c r="B1666" s="10"/>
      <c r="C1666" s="20"/>
      <c r="D1666" s="12"/>
      <c r="E1666" s="3"/>
      <c r="F1666" s="3"/>
      <c r="G1666" s="3"/>
      <c r="H1666" s="21"/>
      <c r="I1666" s="21"/>
      <c r="J1666" s="3"/>
      <c r="K1666" s="3"/>
      <c r="L1666" s="3"/>
      <c r="M1666" s="3"/>
      <c r="N1666" s="3"/>
      <c r="O1666" s="3"/>
      <c r="P1666" s="3"/>
      <c r="Q1666" s="21"/>
      <c r="R1666" s="3"/>
      <c r="S1666" s="3"/>
      <c r="T1666" s="21"/>
      <c r="U1666" s="21"/>
      <c r="V1666" s="21"/>
      <c r="W1666" s="21"/>
      <c r="X1666" s="21"/>
      <c r="Y1666" s="21"/>
      <c r="Z1666" s="3"/>
    </row>
    <row r="1667" spans="1:26" x14ac:dyDescent="0.2">
      <c r="A1667" s="3"/>
      <c r="B1667" s="10"/>
      <c r="C1667" s="20"/>
      <c r="D1667" s="12"/>
      <c r="E1667" s="3"/>
      <c r="F1667" s="3"/>
      <c r="G1667" s="3"/>
      <c r="H1667" s="21"/>
      <c r="I1667" s="21"/>
      <c r="J1667" s="3"/>
      <c r="K1667" s="3"/>
      <c r="L1667" s="3"/>
      <c r="M1667" s="3"/>
      <c r="N1667" s="3"/>
      <c r="O1667" s="3"/>
      <c r="P1667" s="3"/>
      <c r="Q1667" s="21"/>
      <c r="R1667" s="3"/>
      <c r="S1667" s="3"/>
      <c r="T1667" s="21"/>
      <c r="U1667" s="21"/>
      <c r="V1667" s="21"/>
      <c r="W1667" s="21"/>
      <c r="X1667" s="21"/>
      <c r="Y1667" s="21"/>
      <c r="Z1667" s="3"/>
    </row>
    <row r="1668" spans="1:26" x14ac:dyDescent="0.2">
      <c r="A1668" s="3"/>
      <c r="B1668" s="10"/>
      <c r="C1668" s="20"/>
      <c r="D1668" s="12"/>
      <c r="E1668" s="3"/>
      <c r="F1668" s="3"/>
      <c r="G1668" s="3"/>
      <c r="H1668" s="21"/>
      <c r="I1668" s="21"/>
      <c r="J1668" s="3"/>
      <c r="K1668" s="3"/>
      <c r="L1668" s="3"/>
      <c r="M1668" s="3"/>
      <c r="N1668" s="3"/>
      <c r="O1668" s="3"/>
      <c r="P1668" s="3"/>
      <c r="Q1668" s="21"/>
      <c r="R1668" s="3"/>
      <c r="S1668" s="3"/>
      <c r="T1668" s="21"/>
      <c r="U1668" s="21"/>
      <c r="V1668" s="21"/>
      <c r="W1668" s="21"/>
      <c r="X1668" s="21"/>
      <c r="Y1668" s="21"/>
      <c r="Z1668" s="3"/>
    </row>
    <row r="1669" spans="1:26" x14ac:dyDescent="0.2">
      <c r="A1669" s="3"/>
      <c r="B1669" s="10"/>
      <c r="C1669" s="20"/>
      <c r="D1669" s="12"/>
      <c r="E1669" s="3"/>
      <c r="F1669" s="3"/>
      <c r="G1669" s="3"/>
      <c r="H1669" s="21"/>
      <c r="I1669" s="21"/>
      <c r="J1669" s="3"/>
      <c r="K1669" s="3"/>
      <c r="L1669" s="3"/>
      <c r="M1669" s="3"/>
      <c r="N1669" s="3"/>
      <c r="O1669" s="3"/>
      <c r="P1669" s="3"/>
      <c r="Q1669" s="21"/>
      <c r="R1669" s="3"/>
      <c r="S1669" s="3"/>
      <c r="T1669" s="21"/>
      <c r="U1669" s="21"/>
      <c r="V1669" s="21"/>
      <c r="W1669" s="21"/>
      <c r="X1669" s="21"/>
      <c r="Y1669" s="21"/>
      <c r="Z1669" s="3"/>
    </row>
    <row r="1670" spans="1:26" x14ac:dyDescent="0.2">
      <c r="A1670" s="3"/>
      <c r="B1670" s="10"/>
      <c r="C1670" s="20"/>
      <c r="D1670" s="12"/>
      <c r="E1670" s="3"/>
      <c r="F1670" s="3"/>
      <c r="G1670" s="3"/>
      <c r="H1670" s="21"/>
      <c r="I1670" s="21"/>
      <c r="J1670" s="3"/>
      <c r="K1670" s="3"/>
      <c r="L1670" s="3"/>
      <c r="M1670" s="3"/>
      <c r="N1670" s="3"/>
      <c r="O1670" s="3"/>
      <c r="P1670" s="3"/>
      <c r="Q1670" s="21"/>
      <c r="R1670" s="3"/>
      <c r="S1670" s="3"/>
      <c r="T1670" s="21"/>
      <c r="U1670" s="21"/>
      <c r="V1670" s="21"/>
      <c r="W1670" s="21"/>
      <c r="X1670" s="21"/>
      <c r="Y1670" s="21"/>
      <c r="Z1670" s="3"/>
    </row>
    <row r="1671" spans="1:26" x14ac:dyDescent="0.2">
      <c r="A1671" s="3"/>
      <c r="B1671" s="10"/>
      <c r="C1671" s="20"/>
      <c r="D1671" s="12"/>
      <c r="E1671" s="3"/>
      <c r="F1671" s="3"/>
      <c r="G1671" s="3"/>
      <c r="H1671" s="21"/>
      <c r="I1671" s="21"/>
      <c r="J1671" s="3"/>
      <c r="K1671" s="3"/>
      <c r="L1671" s="3"/>
      <c r="M1671" s="3"/>
      <c r="N1671" s="3"/>
      <c r="O1671" s="3"/>
      <c r="P1671" s="3"/>
      <c r="Q1671" s="21"/>
      <c r="R1671" s="3"/>
      <c r="S1671" s="3"/>
      <c r="T1671" s="21"/>
      <c r="U1671" s="21"/>
      <c r="V1671" s="21"/>
      <c r="W1671" s="21"/>
      <c r="X1671" s="21"/>
      <c r="Y1671" s="21"/>
      <c r="Z1671" s="3"/>
    </row>
    <row r="1672" spans="1:26" x14ac:dyDescent="0.2">
      <c r="A1672" s="3"/>
      <c r="B1672" s="10"/>
      <c r="C1672" s="20"/>
      <c r="D1672" s="12"/>
      <c r="E1672" s="3"/>
      <c r="F1672" s="3"/>
      <c r="G1672" s="3"/>
      <c r="H1672" s="21"/>
      <c r="I1672" s="21"/>
      <c r="J1672" s="3"/>
      <c r="K1672" s="3"/>
      <c r="L1672" s="3"/>
      <c r="M1672" s="3"/>
      <c r="N1672" s="3"/>
      <c r="O1672" s="3"/>
      <c r="P1672" s="3"/>
      <c r="Q1672" s="21"/>
      <c r="R1672" s="3"/>
      <c r="S1672" s="3"/>
      <c r="T1672" s="21"/>
      <c r="U1672" s="21"/>
      <c r="V1672" s="21"/>
      <c r="W1672" s="21"/>
      <c r="X1672" s="21"/>
      <c r="Y1672" s="21"/>
      <c r="Z1672" s="3"/>
    </row>
    <row r="1673" spans="1:26" x14ac:dyDescent="0.2">
      <c r="A1673" s="3"/>
      <c r="B1673" s="10"/>
      <c r="C1673" s="20"/>
      <c r="D1673" s="12"/>
      <c r="E1673" s="3"/>
      <c r="F1673" s="3"/>
      <c r="G1673" s="3"/>
      <c r="H1673" s="21"/>
      <c r="I1673" s="21"/>
      <c r="J1673" s="3"/>
      <c r="K1673" s="3"/>
      <c r="L1673" s="3"/>
      <c r="M1673" s="3"/>
      <c r="N1673" s="3"/>
      <c r="O1673" s="3"/>
      <c r="P1673" s="3"/>
      <c r="Q1673" s="21"/>
      <c r="R1673" s="3"/>
      <c r="S1673" s="3"/>
      <c r="T1673" s="21"/>
      <c r="U1673" s="21"/>
      <c r="V1673" s="21"/>
      <c r="W1673" s="21"/>
      <c r="X1673" s="21"/>
      <c r="Y1673" s="21"/>
      <c r="Z1673" s="3"/>
    </row>
    <row r="1674" spans="1:26" x14ac:dyDescent="0.2">
      <c r="A1674" s="3"/>
      <c r="B1674" s="10"/>
      <c r="C1674" s="20"/>
      <c r="D1674" s="12"/>
      <c r="E1674" s="3"/>
      <c r="F1674" s="3"/>
      <c r="G1674" s="3"/>
      <c r="H1674" s="21"/>
      <c r="I1674" s="21"/>
      <c r="J1674" s="3"/>
      <c r="K1674" s="3"/>
      <c r="L1674" s="3"/>
      <c r="M1674" s="3"/>
      <c r="N1674" s="3"/>
      <c r="O1674" s="3"/>
      <c r="P1674" s="3"/>
      <c r="Q1674" s="21"/>
      <c r="R1674" s="3"/>
      <c r="S1674" s="3"/>
      <c r="T1674" s="21"/>
      <c r="U1674" s="21"/>
      <c r="V1674" s="21"/>
      <c r="W1674" s="21"/>
      <c r="X1674" s="21"/>
      <c r="Y1674" s="21"/>
      <c r="Z1674" s="3"/>
    </row>
    <row r="1675" spans="1:26" x14ac:dyDescent="0.2">
      <c r="A1675" s="3"/>
      <c r="B1675" s="10"/>
      <c r="C1675" s="20"/>
      <c r="D1675" s="12"/>
      <c r="E1675" s="3"/>
      <c r="F1675" s="3"/>
      <c r="G1675" s="3"/>
      <c r="H1675" s="21"/>
      <c r="I1675" s="21"/>
      <c r="J1675" s="3"/>
      <c r="K1675" s="3"/>
      <c r="L1675" s="3"/>
      <c r="M1675" s="3"/>
      <c r="N1675" s="3"/>
      <c r="O1675" s="3"/>
      <c r="P1675" s="3"/>
      <c r="Q1675" s="21"/>
      <c r="R1675" s="3"/>
      <c r="S1675" s="3"/>
      <c r="T1675" s="21"/>
      <c r="U1675" s="21"/>
      <c r="V1675" s="21"/>
      <c r="W1675" s="21"/>
      <c r="X1675" s="21"/>
      <c r="Y1675" s="21"/>
      <c r="Z1675" s="3"/>
    </row>
    <row r="1676" spans="1:26" x14ac:dyDescent="0.2">
      <c r="A1676" s="3"/>
      <c r="B1676" s="10"/>
      <c r="C1676" s="20"/>
      <c r="D1676" s="12"/>
      <c r="E1676" s="3"/>
      <c r="F1676" s="3"/>
      <c r="G1676" s="3"/>
      <c r="H1676" s="21"/>
      <c r="I1676" s="21"/>
      <c r="J1676" s="3"/>
      <c r="K1676" s="3"/>
      <c r="L1676" s="3"/>
      <c r="M1676" s="3"/>
      <c r="N1676" s="3"/>
      <c r="O1676" s="3"/>
      <c r="P1676" s="3"/>
      <c r="Q1676" s="21"/>
      <c r="R1676" s="3"/>
      <c r="S1676" s="3"/>
      <c r="T1676" s="21"/>
      <c r="U1676" s="21"/>
      <c r="V1676" s="21"/>
      <c r="W1676" s="21"/>
      <c r="X1676" s="21"/>
      <c r="Y1676" s="21"/>
      <c r="Z1676" s="3"/>
    </row>
    <row r="1677" spans="1:26" x14ac:dyDescent="0.2">
      <c r="A1677" s="3"/>
      <c r="B1677" s="10"/>
      <c r="C1677" s="20"/>
      <c r="D1677" s="12"/>
      <c r="E1677" s="3"/>
      <c r="F1677" s="3"/>
      <c r="G1677" s="3"/>
      <c r="H1677" s="21"/>
      <c r="I1677" s="21"/>
      <c r="J1677" s="3"/>
      <c r="K1677" s="3"/>
      <c r="L1677" s="3"/>
      <c r="M1677" s="3"/>
      <c r="N1677" s="3"/>
      <c r="O1677" s="3"/>
      <c r="P1677" s="3"/>
      <c r="Q1677" s="21"/>
      <c r="R1677" s="3"/>
      <c r="S1677" s="3"/>
      <c r="T1677" s="21"/>
      <c r="U1677" s="21"/>
      <c r="V1677" s="21"/>
      <c r="W1677" s="21"/>
      <c r="X1677" s="21"/>
      <c r="Y1677" s="21"/>
      <c r="Z1677" s="3"/>
    </row>
    <row r="1678" spans="1:26" x14ac:dyDescent="0.2">
      <c r="A1678" s="3"/>
      <c r="B1678" s="10"/>
      <c r="C1678" s="20"/>
      <c r="D1678" s="12"/>
      <c r="E1678" s="3"/>
      <c r="F1678" s="3"/>
      <c r="G1678" s="3"/>
      <c r="H1678" s="21"/>
      <c r="I1678" s="21"/>
      <c r="J1678" s="3"/>
      <c r="K1678" s="3"/>
      <c r="L1678" s="3"/>
      <c r="M1678" s="3"/>
      <c r="N1678" s="3"/>
      <c r="O1678" s="3"/>
      <c r="P1678" s="3"/>
      <c r="Q1678" s="21"/>
      <c r="R1678" s="3"/>
      <c r="S1678" s="3"/>
      <c r="T1678" s="21"/>
      <c r="U1678" s="21"/>
      <c r="V1678" s="21"/>
      <c r="W1678" s="21"/>
      <c r="X1678" s="21"/>
      <c r="Y1678" s="21"/>
      <c r="Z1678" s="3"/>
    </row>
    <row r="1679" spans="1:26" x14ac:dyDescent="0.2">
      <c r="A1679" s="3"/>
      <c r="B1679" s="10"/>
      <c r="C1679" s="20"/>
      <c r="D1679" s="12"/>
      <c r="E1679" s="3"/>
      <c r="F1679" s="3"/>
      <c r="G1679" s="3"/>
      <c r="H1679" s="21"/>
      <c r="I1679" s="21"/>
      <c r="J1679" s="3"/>
      <c r="K1679" s="3"/>
      <c r="L1679" s="3"/>
      <c r="M1679" s="3"/>
      <c r="N1679" s="3"/>
      <c r="O1679" s="3"/>
      <c r="P1679" s="3"/>
      <c r="Q1679" s="21"/>
      <c r="R1679" s="3"/>
      <c r="S1679" s="3"/>
      <c r="T1679" s="21"/>
      <c r="U1679" s="21"/>
      <c r="V1679" s="21"/>
      <c r="W1679" s="21"/>
      <c r="X1679" s="21"/>
      <c r="Y1679" s="21"/>
      <c r="Z1679" s="3"/>
    </row>
    <row r="1680" spans="1:26" x14ac:dyDescent="0.2">
      <c r="A1680" s="3"/>
      <c r="B1680" s="10"/>
      <c r="C1680" s="20"/>
      <c r="D1680" s="12"/>
      <c r="E1680" s="3"/>
      <c r="F1680" s="3"/>
      <c r="G1680" s="3"/>
      <c r="H1680" s="21"/>
      <c r="I1680" s="21"/>
      <c r="J1680" s="3"/>
      <c r="K1680" s="3"/>
      <c r="L1680" s="3"/>
      <c r="M1680" s="3"/>
      <c r="N1680" s="3"/>
      <c r="O1680" s="3"/>
      <c r="P1680" s="3"/>
      <c r="Q1680" s="21"/>
      <c r="R1680" s="3"/>
      <c r="S1680" s="3"/>
      <c r="T1680" s="21"/>
      <c r="U1680" s="21"/>
      <c r="V1680" s="21"/>
      <c r="W1680" s="21"/>
      <c r="X1680" s="21"/>
      <c r="Y1680" s="21"/>
      <c r="Z1680" s="3"/>
    </row>
    <row r="1681" spans="1:26" x14ac:dyDescent="0.2">
      <c r="A1681" s="3"/>
      <c r="B1681" s="10"/>
      <c r="C1681" s="20"/>
      <c r="D1681" s="12"/>
      <c r="E1681" s="3"/>
      <c r="F1681" s="3"/>
      <c r="G1681" s="3"/>
      <c r="H1681" s="21"/>
      <c r="I1681" s="21"/>
      <c r="J1681" s="3"/>
      <c r="K1681" s="3"/>
      <c r="L1681" s="3"/>
      <c r="M1681" s="3"/>
      <c r="N1681" s="3"/>
      <c r="O1681" s="3"/>
      <c r="P1681" s="3"/>
      <c r="Q1681" s="21"/>
      <c r="R1681" s="3"/>
      <c r="S1681" s="3"/>
      <c r="T1681" s="21"/>
      <c r="U1681" s="21"/>
      <c r="V1681" s="21"/>
      <c r="W1681" s="21"/>
      <c r="X1681" s="21"/>
      <c r="Y1681" s="21"/>
      <c r="Z1681" s="3"/>
    </row>
    <row r="1682" spans="1:26" x14ac:dyDescent="0.2">
      <c r="A1682" s="3"/>
      <c r="B1682" s="10"/>
      <c r="C1682" s="20"/>
      <c r="D1682" s="12"/>
      <c r="E1682" s="3"/>
      <c r="F1682" s="3"/>
      <c r="G1682" s="3"/>
      <c r="H1682" s="21"/>
      <c r="I1682" s="21"/>
      <c r="J1682" s="3"/>
      <c r="K1682" s="3"/>
      <c r="L1682" s="3"/>
      <c r="M1682" s="3"/>
      <c r="N1682" s="3"/>
      <c r="O1682" s="3"/>
      <c r="P1682" s="3"/>
      <c r="Q1682" s="21"/>
      <c r="R1682" s="3"/>
      <c r="S1682" s="3"/>
      <c r="T1682" s="21"/>
      <c r="U1682" s="21"/>
      <c r="V1682" s="21"/>
      <c r="W1682" s="21"/>
      <c r="X1682" s="21"/>
      <c r="Y1682" s="21"/>
      <c r="Z1682" s="3"/>
    </row>
    <row r="1683" spans="1:26" x14ac:dyDescent="0.2">
      <c r="A1683" s="3"/>
      <c r="B1683" s="10"/>
      <c r="C1683" s="20"/>
      <c r="D1683" s="12"/>
      <c r="E1683" s="3"/>
      <c r="F1683" s="3"/>
      <c r="G1683" s="3"/>
      <c r="H1683" s="21"/>
      <c r="I1683" s="21"/>
      <c r="J1683" s="3"/>
      <c r="K1683" s="3"/>
      <c r="L1683" s="3"/>
      <c r="M1683" s="3"/>
      <c r="N1683" s="3"/>
      <c r="O1683" s="3"/>
      <c r="P1683" s="3"/>
      <c r="Q1683" s="21"/>
      <c r="R1683" s="3"/>
      <c r="S1683" s="3"/>
      <c r="T1683" s="21"/>
      <c r="U1683" s="21"/>
      <c r="V1683" s="21"/>
      <c r="W1683" s="21"/>
      <c r="X1683" s="21"/>
      <c r="Y1683" s="21"/>
      <c r="Z1683" s="3"/>
    </row>
    <row r="1684" spans="1:26" x14ac:dyDescent="0.2">
      <c r="A1684" s="3"/>
      <c r="B1684" s="10"/>
      <c r="C1684" s="20"/>
      <c r="D1684" s="12"/>
      <c r="E1684" s="3"/>
      <c r="F1684" s="3"/>
      <c r="G1684" s="3"/>
      <c r="H1684" s="21"/>
      <c r="I1684" s="21"/>
      <c r="J1684" s="3"/>
      <c r="K1684" s="3"/>
      <c r="L1684" s="3"/>
      <c r="M1684" s="3"/>
      <c r="N1684" s="3"/>
      <c r="O1684" s="3"/>
      <c r="P1684" s="3"/>
      <c r="Q1684" s="21"/>
      <c r="R1684" s="3"/>
      <c r="S1684" s="3"/>
      <c r="T1684" s="21"/>
      <c r="U1684" s="21"/>
      <c r="V1684" s="21"/>
      <c r="W1684" s="21"/>
      <c r="X1684" s="21"/>
      <c r="Y1684" s="21"/>
      <c r="Z1684" s="3"/>
    </row>
    <row r="1685" spans="1:26" x14ac:dyDescent="0.2">
      <c r="A1685" s="3"/>
      <c r="B1685" s="10"/>
      <c r="C1685" s="20"/>
      <c r="D1685" s="12"/>
      <c r="E1685" s="3"/>
      <c r="F1685" s="3"/>
      <c r="G1685" s="3"/>
      <c r="H1685" s="21"/>
      <c r="I1685" s="21"/>
      <c r="J1685" s="3"/>
      <c r="K1685" s="3"/>
      <c r="L1685" s="3"/>
      <c r="M1685" s="3"/>
      <c r="N1685" s="3"/>
      <c r="O1685" s="3"/>
      <c r="P1685" s="3"/>
      <c r="Q1685" s="21"/>
      <c r="R1685" s="3"/>
      <c r="S1685" s="3"/>
      <c r="T1685" s="21"/>
      <c r="U1685" s="21"/>
      <c r="V1685" s="21"/>
      <c r="W1685" s="21"/>
      <c r="X1685" s="21"/>
      <c r="Y1685" s="21"/>
      <c r="Z1685" s="3"/>
    </row>
    <row r="1686" spans="1:26" x14ac:dyDescent="0.2">
      <c r="A1686" s="3"/>
      <c r="B1686" s="10"/>
      <c r="C1686" s="20"/>
      <c r="D1686" s="12"/>
      <c r="E1686" s="3"/>
      <c r="F1686" s="3"/>
      <c r="G1686" s="3"/>
      <c r="H1686" s="21"/>
      <c r="I1686" s="21"/>
      <c r="J1686" s="3"/>
      <c r="K1686" s="3"/>
      <c r="L1686" s="3"/>
      <c r="M1686" s="3"/>
      <c r="N1686" s="3"/>
      <c r="O1686" s="3"/>
      <c r="P1686" s="3"/>
      <c r="Q1686" s="21"/>
      <c r="R1686" s="3"/>
      <c r="S1686" s="3"/>
      <c r="T1686" s="21"/>
      <c r="U1686" s="21"/>
      <c r="V1686" s="21"/>
      <c r="W1686" s="21"/>
      <c r="X1686" s="21"/>
      <c r="Y1686" s="21"/>
      <c r="Z1686" s="3"/>
    </row>
    <row r="1687" spans="1:26" x14ac:dyDescent="0.2">
      <c r="A1687" s="3"/>
      <c r="B1687" s="10"/>
      <c r="C1687" s="20"/>
      <c r="D1687" s="12"/>
      <c r="E1687" s="3"/>
      <c r="F1687" s="3"/>
      <c r="G1687" s="3"/>
      <c r="H1687" s="21"/>
      <c r="I1687" s="21"/>
      <c r="J1687" s="3"/>
      <c r="K1687" s="3"/>
      <c r="L1687" s="3"/>
      <c r="M1687" s="3"/>
      <c r="N1687" s="3"/>
      <c r="O1687" s="3"/>
      <c r="P1687" s="3"/>
      <c r="Q1687" s="21"/>
      <c r="R1687" s="3"/>
      <c r="S1687" s="3"/>
      <c r="T1687" s="21"/>
      <c r="U1687" s="21"/>
      <c r="V1687" s="21"/>
      <c r="W1687" s="21"/>
      <c r="X1687" s="21"/>
      <c r="Y1687" s="21"/>
      <c r="Z1687" s="3"/>
    </row>
    <row r="1688" spans="1:26" x14ac:dyDescent="0.2">
      <c r="A1688" s="3"/>
      <c r="B1688" s="10"/>
      <c r="C1688" s="20"/>
      <c r="D1688" s="12"/>
      <c r="E1688" s="3"/>
      <c r="F1688" s="3"/>
      <c r="G1688" s="3"/>
      <c r="H1688" s="21"/>
      <c r="I1688" s="21"/>
      <c r="J1688" s="3"/>
      <c r="K1688" s="3"/>
      <c r="L1688" s="3"/>
      <c r="M1688" s="3"/>
      <c r="N1688" s="3"/>
      <c r="O1688" s="3"/>
      <c r="P1688" s="3"/>
      <c r="Q1688" s="21"/>
      <c r="R1688" s="3"/>
      <c r="S1688" s="3"/>
      <c r="T1688" s="21"/>
      <c r="U1688" s="21"/>
      <c r="V1688" s="21"/>
      <c r="W1688" s="21"/>
      <c r="X1688" s="21"/>
      <c r="Y1688" s="21"/>
      <c r="Z1688" s="3"/>
    </row>
    <row r="1689" spans="1:26" x14ac:dyDescent="0.2">
      <c r="A1689" s="3"/>
      <c r="B1689" s="10"/>
      <c r="C1689" s="20"/>
      <c r="D1689" s="12"/>
      <c r="E1689" s="3"/>
      <c r="F1689" s="3"/>
      <c r="G1689" s="3"/>
      <c r="H1689" s="21"/>
      <c r="I1689" s="21"/>
      <c r="J1689" s="3"/>
      <c r="K1689" s="3"/>
      <c r="L1689" s="3"/>
      <c r="M1689" s="3"/>
      <c r="N1689" s="3"/>
      <c r="O1689" s="3"/>
      <c r="P1689" s="3"/>
      <c r="Q1689" s="21"/>
      <c r="R1689" s="3"/>
      <c r="S1689" s="3"/>
      <c r="T1689" s="21"/>
      <c r="U1689" s="21"/>
      <c r="V1689" s="21"/>
      <c r="W1689" s="21"/>
      <c r="X1689" s="21"/>
      <c r="Y1689" s="21"/>
      <c r="Z1689" s="3"/>
    </row>
    <row r="1690" spans="1:26" x14ac:dyDescent="0.2">
      <c r="A1690" s="3"/>
      <c r="B1690" s="10"/>
      <c r="C1690" s="20"/>
      <c r="D1690" s="12"/>
      <c r="E1690" s="3"/>
      <c r="F1690" s="3"/>
      <c r="G1690" s="3"/>
      <c r="H1690" s="21"/>
      <c r="I1690" s="21"/>
      <c r="J1690" s="3"/>
      <c r="K1690" s="3"/>
      <c r="L1690" s="3"/>
      <c r="M1690" s="3"/>
      <c r="N1690" s="3"/>
      <c r="O1690" s="3"/>
      <c r="P1690" s="3"/>
      <c r="Q1690" s="21"/>
      <c r="R1690" s="3"/>
      <c r="S1690" s="3"/>
      <c r="T1690" s="21"/>
      <c r="U1690" s="21"/>
      <c r="V1690" s="21"/>
      <c r="W1690" s="21"/>
      <c r="X1690" s="21"/>
      <c r="Y1690" s="21"/>
      <c r="Z1690" s="3"/>
    </row>
    <row r="1691" spans="1:26" x14ac:dyDescent="0.2">
      <c r="A1691" s="3"/>
      <c r="B1691" s="10"/>
      <c r="C1691" s="20"/>
      <c r="D1691" s="12"/>
      <c r="E1691" s="3"/>
      <c r="F1691" s="3"/>
      <c r="G1691" s="3"/>
      <c r="H1691" s="21"/>
      <c r="I1691" s="21"/>
      <c r="J1691" s="3"/>
      <c r="K1691" s="3"/>
      <c r="L1691" s="3"/>
      <c r="M1691" s="3"/>
      <c r="N1691" s="3"/>
      <c r="O1691" s="3"/>
      <c r="P1691" s="3"/>
      <c r="Q1691" s="21"/>
      <c r="R1691" s="3"/>
      <c r="S1691" s="3"/>
      <c r="T1691" s="21"/>
      <c r="U1691" s="21"/>
      <c r="V1691" s="21"/>
      <c r="W1691" s="21"/>
      <c r="X1691" s="21"/>
      <c r="Y1691" s="21"/>
      <c r="Z1691" s="3"/>
    </row>
    <row r="1692" spans="1:26" x14ac:dyDescent="0.2">
      <c r="A1692" s="3"/>
      <c r="B1692" s="10"/>
      <c r="C1692" s="20"/>
      <c r="D1692" s="12"/>
      <c r="E1692" s="3"/>
      <c r="F1692" s="3"/>
      <c r="G1692" s="3"/>
      <c r="H1692" s="21"/>
      <c r="I1692" s="21"/>
      <c r="J1692" s="3"/>
      <c r="K1692" s="3"/>
      <c r="L1692" s="3"/>
      <c r="M1692" s="3"/>
      <c r="N1692" s="3"/>
      <c r="O1692" s="3"/>
      <c r="P1692" s="3"/>
      <c r="Q1692" s="21"/>
      <c r="R1692" s="3"/>
      <c r="S1692" s="3"/>
      <c r="T1692" s="21"/>
      <c r="U1692" s="21"/>
      <c r="V1692" s="21"/>
      <c r="W1692" s="21"/>
      <c r="X1692" s="21"/>
      <c r="Y1692" s="21"/>
      <c r="Z1692" s="3"/>
    </row>
    <row r="1693" spans="1:26" x14ac:dyDescent="0.2">
      <c r="A1693" s="3"/>
      <c r="B1693" s="10"/>
      <c r="C1693" s="20"/>
      <c r="D1693" s="12"/>
      <c r="E1693" s="3"/>
      <c r="F1693" s="3"/>
      <c r="G1693" s="3"/>
      <c r="H1693" s="21"/>
      <c r="I1693" s="21"/>
      <c r="J1693" s="3"/>
      <c r="K1693" s="3"/>
      <c r="L1693" s="3"/>
      <c r="M1693" s="3"/>
      <c r="N1693" s="3"/>
      <c r="O1693" s="3"/>
      <c r="P1693" s="3"/>
      <c r="Q1693" s="21"/>
      <c r="R1693" s="3"/>
      <c r="S1693" s="3"/>
      <c r="T1693" s="21"/>
      <c r="U1693" s="21"/>
      <c r="V1693" s="21"/>
      <c r="W1693" s="21"/>
      <c r="X1693" s="21"/>
      <c r="Y1693" s="21"/>
      <c r="Z1693" s="3"/>
    </row>
    <row r="1694" spans="1:26" x14ac:dyDescent="0.2">
      <c r="A1694" s="3"/>
      <c r="B1694" s="10"/>
      <c r="C1694" s="20"/>
      <c r="D1694" s="12"/>
      <c r="E1694" s="3"/>
      <c r="F1694" s="3"/>
      <c r="G1694" s="3"/>
      <c r="H1694" s="21"/>
      <c r="I1694" s="21"/>
      <c r="J1694" s="3"/>
      <c r="K1694" s="3"/>
      <c r="L1694" s="3"/>
      <c r="M1694" s="3"/>
      <c r="N1694" s="3"/>
      <c r="O1694" s="3"/>
      <c r="P1694" s="3"/>
      <c r="Q1694" s="21"/>
      <c r="R1694" s="3"/>
      <c r="S1694" s="3"/>
      <c r="T1694" s="21"/>
      <c r="U1694" s="21"/>
      <c r="V1694" s="21"/>
      <c r="W1694" s="21"/>
      <c r="X1694" s="21"/>
      <c r="Y1694" s="21"/>
      <c r="Z1694" s="3"/>
    </row>
    <row r="1695" spans="1:26" x14ac:dyDescent="0.2">
      <c r="A1695" s="3"/>
      <c r="B1695" s="10"/>
      <c r="C1695" s="20"/>
      <c r="D1695" s="12"/>
      <c r="E1695" s="3"/>
      <c r="F1695" s="3"/>
      <c r="G1695" s="3"/>
      <c r="H1695" s="21"/>
      <c r="I1695" s="21"/>
      <c r="J1695" s="3"/>
      <c r="K1695" s="3"/>
      <c r="L1695" s="3"/>
      <c r="M1695" s="3"/>
      <c r="N1695" s="3"/>
      <c r="O1695" s="3"/>
      <c r="P1695" s="3"/>
      <c r="Q1695" s="21"/>
      <c r="R1695" s="3"/>
      <c r="S1695" s="3"/>
      <c r="T1695" s="21"/>
      <c r="U1695" s="21"/>
      <c r="V1695" s="21"/>
      <c r="W1695" s="21"/>
      <c r="X1695" s="21"/>
      <c r="Y1695" s="21"/>
      <c r="Z1695" s="3"/>
    </row>
    <row r="1696" spans="1:26" x14ac:dyDescent="0.2">
      <c r="A1696" s="3"/>
      <c r="B1696" s="10"/>
      <c r="C1696" s="20"/>
      <c r="D1696" s="12"/>
      <c r="E1696" s="3"/>
      <c r="F1696" s="3"/>
      <c r="G1696" s="3"/>
      <c r="H1696" s="21"/>
      <c r="I1696" s="21"/>
      <c r="J1696" s="3"/>
      <c r="K1696" s="3"/>
      <c r="L1696" s="3"/>
      <c r="M1696" s="3"/>
      <c r="N1696" s="3"/>
      <c r="O1696" s="3"/>
      <c r="P1696" s="3"/>
      <c r="Q1696" s="21"/>
      <c r="R1696" s="3"/>
      <c r="S1696" s="3"/>
      <c r="T1696" s="21"/>
      <c r="U1696" s="21"/>
      <c r="V1696" s="21"/>
      <c r="W1696" s="21"/>
      <c r="X1696" s="21"/>
      <c r="Y1696" s="21"/>
      <c r="Z1696" s="3"/>
    </row>
    <row r="1697" spans="1:26" x14ac:dyDescent="0.2">
      <c r="A1697" s="3"/>
      <c r="B1697" s="10"/>
      <c r="C1697" s="20"/>
      <c r="D1697" s="12"/>
      <c r="E1697" s="3"/>
      <c r="F1697" s="3"/>
      <c r="G1697" s="3"/>
      <c r="H1697" s="21"/>
      <c r="I1697" s="21"/>
      <c r="J1697" s="3"/>
      <c r="K1697" s="3"/>
      <c r="L1697" s="3"/>
      <c r="M1697" s="3"/>
      <c r="N1697" s="3"/>
      <c r="O1697" s="3"/>
      <c r="P1697" s="3"/>
      <c r="Q1697" s="21"/>
      <c r="R1697" s="3"/>
      <c r="S1697" s="3"/>
      <c r="T1697" s="21"/>
      <c r="U1697" s="21"/>
      <c r="V1697" s="21"/>
      <c r="W1697" s="21"/>
      <c r="X1697" s="21"/>
      <c r="Y1697" s="21"/>
      <c r="Z1697" s="3"/>
    </row>
    <row r="1698" spans="1:26" x14ac:dyDescent="0.2">
      <c r="A1698" s="3"/>
      <c r="B1698" s="10"/>
      <c r="C1698" s="20"/>
      <c r="D1698" s="12"/>
      <c r="E1698" s="3"/>
      <c r="F1698" s="3"/>
      <c r="G1698" s="3"/>
      <c r="H1698" s="21"/>
      <c r="I1698" s="21"/>
      <c r="J1698" s="3"/>
      <c r="K1698" s="3"/>
      <c r="L1698" s="3"/>
      <c r="M1698" s="3"/>
      <c r="N1698" s="3"/>
      <c r="O1698" s="3"/>
      <c r="P1698" s="3"/>
      <c r="Q1698" s="21"/>
      <c r="R1698" s="3"/>
      <c r="S1698" s="3"/>
      <c r="T1698" s="21"/>
      <c r="U1698" s="21"/>
      <c r="V1698" s="21"/>
      <c r="W1698" s="21"/>
      <c r="X1698" s="21"/>
      <c r="Y1698" s="21"/>
      <c r="Z1698" s="3"/>
    </row>
    <row r="1699" spans="1:26" x14ac:dyDescent="0.2">
      <c r="A1699" s="3"/>
      <c r="B1699" s="10"/>
      <c r="C1699" s="20"/>
      <c r="D1699" s="12"/>
      <c r="E1699" s="3"/>
      <c r="F1699" s="3"/>
      <c r="G1699" s="3"/>
      <c r="H1699" s="21"/>
      <c r="I1699" s="21"/>
      <c r="J1699" s="3"/>
      <c r="K1699" s="3"/>
      <c r="L1699" s="3"/>
      <c r="M1699" s="3"/>
      <c r="N1699" s="3"/>
      <c r="O1699" s="3"/>
      <c r="P1699" s="3"/>
      <c r="Q1699" s="21"/>
      <c r="R1699" s="3"/>
      <c r="S1699" s="3"/>
      <c r="T1699" s="21"/>
      <c r="U1699" s="21"/>
      <c r="V1699" s="21"/>
      <c r="W1699" s="21"/>
      <c r="X1699" s="21"/>
      <c r="Y1699" s="21"/>
      <c r="Z1699" s="3"/>
    </row>
    <row r="1700" spans="1:26" x14ac:dyDescent="0.2">
      <c r="A1700" s="3"/>
      <c r="B1700" s="10"/>
      <c r="C1700" s="20"/>
      <c r="D1700" s="12"/>
      <c r="E1700" s="3"/>
      <c r="F1700" s="3"/>
      <c r="G1700" s="3"/>
      <c r="H1700" s="21"/>
      <c r="I1700" s="21"/>
      <c r="J1700" s="3"/>
      <c r="K1700" s="3"/>
      <c r="L1700" s="3"/>
      <c r="M1700" s="3"/>
      <c r="N1700" s="3"/>
      <c r="O1700" s="3"/>
      <c r="P1700" s="3"/>
      <c r="Q1700" s="21"/>
      <c r="R1700" s="3"/>
      <c r="S1700" s="3"/>
      <c r="T1700" s="21"/>
      <c r="U1700" s="21"/>
      <c r="V1700" s="21"/>
      <c r="W1700" s="21"/>
      <c r="X1700" s="21"/>
      <c r="Y1700" s="21"/>
      <c r="Z1700" s="3"/>
    </row>
    <row r="1701" spans="1:26" x14ac:dyDescent="0.2">
      <c r="A1701" s="3"/>
      <c r="B1701" s="10"/>
      <c r="C1701" s="20"/>
      <c r="D1701" s="12"/>
      <c r="E1701" s="3"/>
      <c r="F1701" s="3"/>
      <c r="G1701" s="3"/>
      <c r="H1701" s="21"/>
      <c r="I1701" s="21"/>
      <c r="J1701" s="3"/>
      <c r="K1701" s="3"/>
      <c r="L1701" s="3"/>
      <c r="M1701" s="3"/>
      <c r="N1701" s="3"/>
      <c r="O1701" s="3"/>
      <c r="P1701" s="3"/>
      <c r="Q1701" s="21"/>
      <c r="R1701" s="3"/>
      <c r="S1701" s="3"/>
      <c r="T1701" s="21"/>
      <c r="U1701" s="21"/>
      <c r="V1701" s="21"/>
      <c r="W1701" s="21"/>
      <c r="X1701" s="21"/>
      <c r="Y1701" s="21"/>
      <c r="Z1701" s="3"/>
    </row>
    <row r="1702" spans="1:26" x14ac:dyDescent="0.2">
      <c r="A1702" s="3"/>
      <c r="B1702" s="10"/>
      <c r="C1702" s="20"/>
      <c r="D1702" s="12"/>
      <c r="E1702" s="3"/>
      <c r="F1702" s="3"/>
      <c r="G1702" s="3"/>
      <c r="H1702" s="21"/>
      <c r="I1702" s="21"/>
      <c r="J1702" s="3"/>
      <c r="K1702" s="3"/>
      <c r="L1702" s="3"/>
      <c r="M1702" s="3"/>
      <c r="N1702" s="3"/>
      <c r="O1702" s="3"/>
      <c r="P1702" s="3"/>
      <c r="Q1702" s="21"/>
      <c r="R1702" s="3"/>
      <c r="S1702" s="3"/>
      <c r="T1702" s="21"/>
      <c r="U1702" s="21"/>
      <c r="V1702" s="21"/>
      <c r="W1702" s="21"/>
      <c r="X1702" s="21"/>
      <c r="Y1702" s="21"/>
      <c r="Z1702" s="3"/>
    </row>
    <row r="1703" spans="1:26" x14ac:dyDescent="0.2">
      <c r="A1703" s="3"/>
      <c r="B1703" s="10"/>
      <c r="C1703" s="20"/>
      <c r="D1703" s="12"/>
      <c r="E1703" s="3"/>
      <c r="F1703" s="3"/>
      <c r="G1703" s="3"/>
      <c r="H1703" s="21"/>
      <c r="I1703" s="21"/>
      <c r="J1703" s="3"/>
      <c r="K1703" s="3"/>
      <c r="L1703" s="3"/>
      <c r="M1703" s="3"/>
      <c r="N1703" s="3"/>
      <c r="O1703" s="3"/>
      <c r="P1703" s="3"/>
      <c r="Q1703" s="21"/>
      <c r="R1703" s="3"/>
      <c r="S1703" s="3"/>
      <c r="T1703" s="21"/>
      <c r="U1703" s="21"/>
      <c r="V1703" s="21"/>
      <c r="W1703" s="21"/>
      <c r="X1703" s="21"/>
      <c r="Y1703" s="21"/>
      <c r="Z1703" s="3"/>
    </row>
    <row r="1704" spans="1:26" x14ac:dyDescent="0.2">
      <c r="A1704" s="3"/>
      <c r="B1704" s="10"/>
      <c r="C1704" s="20"/>
      <c r="D1704" s="12"/>
      <c r="E1704" s="3"/>
      <c r="F1704" s="3"/>
      <c r="G1704" s="3"/>
      <c r="H1704" s="21"/>
      <c r="I1704" s="21"/>
      <c r="J1704" s="3"/>
      <c r="K1704" s="3"/>
      <c r="L1704" s="3"/>
      <c r="M1704" s="3"/>
      <c r="N1704" s="3"/>
      <c r="O1704" s="3"/>
      <c r="P1704" s="3"/>
      <c r="Q1704" s="21"/>
      <c r="R1704" s="3"/>
      <c r="S1704" s="3"/>
      <c r="T1704" s="21"/>
      <c r="U1704" s="21"/>
      <c r="V1704" s="21"/>
      <c r="W1704" s="21"/>
      <c r="X1704" s="21"/>
      <c r="Y1704" s="21"/>
      <c r="Z1704" s="3"/>
    </row>
    <row r="1705" spans="1:26" x14ac:dyDescent="0.2">
      <c r="A1705" s="3"/>
      <c r="B1705" s="10"/>
      <c r="C1705" s="20"/>
      <c r="D1705" s="12"/>
      <c r="E1705" s="3"/>
      <c r="F1705" s="3"/>
      <c r="G1705" s="3"/>
      <c r="H1705" s="21"/>
      <c r="I1705" s="21"/>
      <c r="J1705" s="3"/>
      <c r="K1705" s="3"/>
      <c r="L1705" s="3"/>
      <c r="M1705" s="3"/>
      <c r="N1705" s="3"/>
      <c r="O1705" s="3"/>
      <c r="P1705" s="3"/>
      <c r="Q1705" s="21"/>
      <c r="R1705" s="3"/>
      <c r="S1705" s="3"/>
      <c r="T1705" s="21"/>
      <c r="U1705" s="21"/>
      <c r="V1705" s="21"/>
      <c r="W1705" s="21"/>
      <c r="X1705" s="21"/>
      <c r="Y1705" s="21"/>
      <c r="Z1705" s="3"/>
    </row>
    <row r="1706" spans="1:26" x14ac:dyDescent="0.2">
      <c r="A1706" s="3"/>
      <c r="B1706" s="10"/>
      <c r="C1706" s="20"/>
      <c r="D1706" s="12"/>
      <c r="E1706" s="3"/>
      <c r="F1706" s="3"/>
      <c r="G1706" s="3"/>
      <c r="H1706" s="21"/>
      <c r="I1706" s="21"/>
      <c r="J1706" s="3"/>
      <c r="K1706" s="3"/>
      <c r="L1706" s="3"/>
      <c r="M1706" s="3"/>
      <c r="N1706" s="3"/>
      <c r="O1706" s="3"/>
      <c r="P1706" s="3"/>
      <c r="Q1706" s="21"/>
      <c r="R1706" s="3"/>
      <c r="S1706" s="3"/>
      <c r="T1706" s="21"/>
      <c r="U1706" s="21"/>
      <c r="V1706" s="21"/>
      <c r="W1706" s="21"/>
      <c r="X1706" s="21"/>
      <c r="Y1706" s="21"/>
      <c r="Z1706" s="3"/>
    </row>
    <row r="1707" spans="1:26" x14ac:dyDescent="0.2">
      <c r="A1707" s="3"/>
      <c r="B1707" s="10"/>
      <c r="C1707" s="20"/>
      <c r="D1707" s="12"/>
      <c r="E1707" s="3"/>
      <c r="F1707" s="3"/>
      <c r="G1707" s="3"/>
      <c r="H1707" s="21"/>
      <c r="I1707" s="21"/>
      <c r="J1707" s="3"/>
      <c r="K1707" s="3"/>
      <c r="L1707" s="3"/>
      <c r="M1707" s="3"/>
      <c r="N1707" s="3"/>
      <c r="O1707" s="3"/>
      <c r="P1707" s="3"/>
      <c r="Q1707" s="21"/>
      <c r="R1707" s="3"/>
      <c r="S1707" s="3"/>
      <c r="T1707" s="21"/>
      <c r="U1707" s="21"/>
      <c r="V1707" s="21"/>
      <c r="W1707" s="21"/>
      <c r="X1707" s="21"/>
      <c r="Y1707" s="21"/>
      <c r="Z1707" s="3"/>
    </row>
    <row r="1708" spans="1:26" x14ac:dyDescent="0.2">
      <c r="A1708" s="3"/>
      <c r="B1708" s="10"/>
      <c r="C1708" s="20"/>
      <c r="D1708" s="12"/>
      <c r="E1708" s="3"/>
      <c r="F1708" s="3"/>
      <c r="G1708" s="3"/>
      <c r="H1708" s="21"/>
      <c r="I1708" s="21"/>
      <c r="J1708" s="3"/>
      <c r="K1708" s="3"/>
      <c r="L1708" s="3"/>
      <c r="M1708" s="3"/>
      <c r="N1708" s="3"/>
      <c r="O1708" s="3"/>
      <c r="P1708" s="3"/>
      <c r="Q1708" s="21"/>
      <c r="R1708" s="3"/>
      <c r="S1708" s="3"/>
      <c r="T1708" s="21"/>
      <c r="U1708" s="21"/>
      <c r="V1708" s="21"/>
      <c r="W1708" s="21"/>
      <c r="X1708" s="21"/>
      <c r="Y1708" s="21"/>
      <c r="Z1708" s="3"/>
    </row>
    <row r="1709" spans="1:26" x14ac:dyDescent="0.2">
      <c r="A1709" s="3"/>
      <c r="B1709" s="10"/>
      <c r="C1709" s="20"/>
      <c r="D1709" s="12"/>
      <c r="E1709" s="3"/>
      <c r="F1709" s="3"/>
      <c r="G1709" s="3"/>
      <c r="H1709" s="21"/>
      <c r="I1709" s="21"/>
      <c r="J1709" s="3"/>
      <c r="K1709" s="3"/>
      <c r="L1709" s="3"/>
      <c r="M1709" s="3"/>
      <c r="N1709" s="3"/>
      <c r="O1709" s="3"/>
      <c r="P1709" s="3"/>
      <c r="Q1709" s="21"/>
      <c r="R1709" s="3"/>
      <c r="S1709" s="3"/>
      <c r="T1709" s="21"/>
      <c r="U1709" s="21"/>
      <c r="V1709" s="21"/>
      <c r="W1709" s="21"/>
      <c r="X1709" s="21"/>
      <c r="Y1709" s="21"/>
      <c r="Z1709" s="3"/>
    </row>
    <row r="1710" spans="1:26" x14ac:dyDescent="0.2">
      <c r="A1710" s="3"/>
      <c r="B1710" s="10"/>
      <c r="C1710" s="20"/>
      <c r="D1710" s="12"/>
      <c r="E1710" s="3"/>
      <c r="F1710" s="3"/>
      <c r="G1710" s="3"/>
      <c r="H1710" s="21"/>
      <c r="I1710" s="21"/>
      <c r="J1710" s="3"/>
      <c r="K1710" s="3"/>
      <c r="L1710" s="3"/>
      <c r="M1710" s="3"/>
      <c r="N1710" s="3"/>
      <c r="O1710" s="3"/>
      <c r="P1710" s="3"/>
      <c r="Q1710" s="21"/>
      <c r="R1710" s="3"/>
      <c r="S1710" s="3"/>
      <c r="T1710" s="21"/>
      <c r="U1710" s="21"/>
      <c r="V1710" s="21"/>
      <c r="W1710" s="21"/>
      <c r="X1710" s="21"/>
      <c r="Y1710" s="21"/>
      <c r="Z1710" s="3"/>
    </row>
    <row r="1711" spans="1:26" x14ac:dyDescent="0.2">
      <c r="A1711" s="3"/>
      <c r="B1711" s="10"/>
      <c r="C1711" s="20"/>
      <c r="D1711" s="12"/>
      <c r="E1711" s="3"/>
      <c r="F1711" s="3"/>
      <c r="G1711" s="3"/>
      <c r="H1711" s="21"/>
      <c r="I1711" s="21"/>
      <c r="J1711" s="3"/>
      <c r="K1711" s="3"/>
      <c r="L1711" s="3"/>
      <c r="M1711" s="3"/>
      <c r="N1711" s="3"/>
      <c r="O1711" s="3"/>
      <c r="P1711" s="3"/>
      <c r="Q1711" s="21"/>
      <c r="R1711" s="3"/>
      <c r="S1711" s="3"/>
      <c r="T1711" s="21"/>
      <c r="U1711" s="21"/>
      <c r="V1711" s="21"/>
      <c r="W1711" s="21"/>
      <c r="X1711" s="21"/>
      <c r="Y1711" s="21"/>
      <c r="Z1711" s="3"/>
    </row>
    <row r="1712" spans="1:26" x14ac:dyDescent="0.2">
      <c r="A1712" s="3"/>
      <c r="B1712" s="10"/>
      <c r="C1712" s="20"/>
      <c r="D1712" s="12"/>
      <c r="E1712" s="3"/>
      <c r="F1712" s="3"/>
      <c r="G1712" s="3"/>
      <c r="H1712" s="21"/>
      <c r="I1712" s="21"/>
      <c r="J1712" s="3"/>
      <c r="K1712" s="3"/>
      <c r="L1712" s="3"/>
      <c r="M1712" s="3"/>
      <c r="N1712" s="3"/>
      <c r="O1712" s="3"/>
      <c r="P1712" s="3"/>
      <c r="Q1712" s="21"/>
      <c r="R1712" s="3"/>
      <c r="S1712" s="3"/>
      <c r="T1712" s="21"/>
      <c r="U1712" s="21"/>
      <c r="V1712" s="21"/>
      <c r="W1712" s="21"/>
      <c r="X1712" s="21"/>
      <c r="Y1712" s="21"/>
      <c r="Z1712" s="3"/>
    </row>
    <row r="1713" spans="1:26" x14ac:dyDescent="0.2">
      <c r="A1713" s="3"/>
      <c r="B1713" s="10"/>
      <c r="C1713" s="20"/>
      <c r="D1713" s="12"/>
      <c r="E1713" s="3"/>
      <c r="F1713" s="3"/>
      <c r="G1713" s="3"/>
      <c r="H1713" s="21"/>
      <c r="I1713" s="21"/>
      <c r="J1713" s="3"/>
      <c r="K1713" s="3"/>
      <c r="L1713" s="3"/>
      <c r="M1713" s="3"/>
      <c r="N1713" s="3"/>
      <c r="O1713" s="3"/>
      <c r="P1713" s="3"/>
      <c r="Q1713" s="21"/>
      <c r="R1713" s="3"/>
      <c r="S1713" s="3"/>
      <c r="T1713" s="21"/>
      <c r="U1713" s="21"/>
      <c r="V1713" s="21"/>
      <c r="W1713" s="21"/>
      <c r="X1713" s="21"/>
      <c r="Y1713" s="21"/>
      <c r="Z1713" s="3"/>
    </row>
    <row r="1714" spans="1:26" x14ac:dyDescent="0.2">
      <c r="A1714" s="3"/>
      <c r="B1714" s="10"/>
      <c r="C1714" s="20"/>
      <c r="D1714" s="12"/>
      <c r="E1714" s="3"/>
      <c r="F1714" s="3"/>
      <c r="G1714" s="3"/>
      <c r="H1714" s="21"/>
      <c r="I1714" s="21"/>
      <c r="J1714" s="3"/>
      <c r="K1714" s="3"/>
      <c r="L1714" s="3"/>
      <c r="M1714" s="3"/>
      <c r="N1714" s="3"/>
      <c r="O1714" s="3"/>
      <c r="P1714" s="3"/>
      <c r="Q1714" s="21"/>
      <c r="R1714" s="3"/>
      <c r="S1714" s="3"/>
      <c r="T1714" s="21"/>
      <c r="U1714" s="21"/>
      <c r="V1714" s="21"/>
      <c r="W1714" s="21"/>
      <c r="X1714" s="21"/>
      <c r="Y1714" s="21"/>
      <c r="Z1714" s="3"/>
    </row>
    <row r="1715" spans="1:26" x14ac:dyDescent="0.2">
      <c r="A1715" s="3"/>
      <c r="B1715" s="10"/>
      <c r="C1715" s="20"/>
      <c r="D1715" s="12"/>
      <c r="E1715" s="3"/>
      <c r="F1715" s="3"/>
      <c r="G1715" s="3"/>
      <c r="H1715" s="21"/>
      <c r="I1715" s="21"/>
      <c r="J1715" s="3"/>
      <c r="K1715" s="3"/>
      <c r="L1715" s="3"/>
      <c r="M1715" s="3"/>
      <c r="N1715" s="3"/>
      <c r="O1715" s="3"/>
      <c r="P1715" s="3"/>
      <c r="Q1715" s="21"/>
      <c r="R1715" s="3"/>
      <c r="S1715" s="3"/>
      <c r="T1715" s="21"/>
      <c r="U1715" s="21"/>
      <c r="V1715" s="21"/>
      <c r="W1715" s="21"/>
      <c r="X1715" s="21"/>
      <c r="Y1715" s="21"/>
      <c r="Z1715" s="3"/>
    </row>
    <row r="1716" spans="1:26" x14ac:dyDescent="0.2">
      <c r="A1716" s="3"/>
      <c r="B1716" s="10"/>
      <c r="C1716" s="20"/>
      <c r="D1716" s="12"/>
      <c r="E1716" s="3"/>
      <c r="F1716" s="3"/>
      <c r="G1716" s="3"/>
      <c r="H1716" s="21"/>
      <c r="I1716" s="21"/>
      <c r="J1716" s="3"/>
      <c r="K1716" s="3"/>
      <c r="L1716" s="3"/>
      <c r="M1716" s="3"/>
      <c r="N1716" s="3"/>
      <c r="O1716" s="3"/>
      <c r="P1716" s="3"/>
      <c r="Q1716" s="21"/>
      <c r="R1716" s="3"/>
      <c r="S1716" s="3"/>
      <c r="T1716" s="21"/>
      <c r="U1716" s="21"/>
      <c r="V1716" s="21"/>
      <c r="W1716" s="21"/>
      <c r="X1716" s="21"/>
      <c r="Y1716" s="21"/>
      <c r="Z1716" s="3"/>
    </row>
    <row r="1717" spans="1:26" x14ac:dyDescent="0.2">
      <c r="A1717" s="3"/>
      <c r="B1717" s="10"/>
      <c r="C1717" s="20"/>
      <c r="D1717" s="12"/>
      <c r="E1717" s="3"/>
      <c r="F1717" s="3"/>
      <c r="G1717" s="3"/>
      <c r="H1717" s="21"/>
      <c r="I1717" s="21"/>
      <c r="J1717" s="3"/>
      <c r="K1717" s="3"/>
      <c r="L1717" s="3"/>
      <c r="M1717" s="3"/>
      <c r="N1717" s="3"/>
      <c r="O1717" s="3"/>
      <c r="P1717" s="3"/>
      <c r="Q1717" s="21"/>
      <c r="R1717" s="3"/>
      <c r="S1717" s="3"/>
      <c r="T1717" s="21"/>
      <c r="U1717" s="21"/>
      <c r="V1717" s="21"/>
      <c r="W1717" s="21"/>
      <c r="X1717" s="21"/>
      <c r="Y1717" s="21"/>
      <c r="Z1717" s="3"/>
    </row>
    <row r="1718" spans="1:26" x14ac:dyDescent="0.2">
      <c r="A1718" s="3"/>
      <c r="B1718" s="10"/>
      <c r="C1718" s="20"/>
      <c r="D1718" s="12"/>
      <c r="E1718" s="3"/>
      <c r="F1718" s="3"/>
      <c r="G1718" s="3"/>
      <c r="H1718" s="21"/>
      <c r="I1718" s="21"/>
      <c r="J1718" s="3"/>
      <c r="K1718" s="3"/>
      <c r="L1718" s="3"/>
      <c r="M1718" s="3"/>
      <c r="N1718" s="3"/>
      <c r="O1718" s="3"/>
      <c r="P1718" s="3"/>
      <c r="Q1718" s="21"/>
      <c r="R1718" s="3"/>
      <c r="S1718" s="3"/>
      <c r="T1718" s="21"/>
      <c r="U1718" s="21"/>
      <c r="V1718" s="21"/>
      <c r="W1718" s="21"/>
      <c r="X1718" s="21"/>
      <c r="Y1718" s="21"/>
      <c r="Z1718" s="3"/>
    </row>
    <row r="1719" spans="1:26" x14ac:dyDescent="0.2">
      <c r="A1719" s="3"/>
      <c r="B1719" s="10"/>
      <c r="C1719" s="20"/>
      <c r="D1719" s="12"/>
      <c r="E1719" s="3"/>
      <c r="F1719" s="3"/>
      <c r="G1719" s="3"/>
      <c r="H1719" s="21"/>
      <c r="I1719" s="21"/>
      <c r="J1719" s="3"/>
      <c r="K1719" s="3"/>
      <c r="L1719" s="3"/>
      <c r="M1719" s="3"/>
      <c r="N1719" s="3"/>
      <c r="O1719" s="3"/>
      <c r="P1719" s="3"/>
      <c r="Q1719" s="21"/>
      <c r="R1719" s="3"/>
      <c r="S1719" s="3"/>
      <c r="T1719" s="21"/>
      <c r="U1719" s="21"/>
      <c r="V1719" s="21"/>
      <c r="W1719" s="21"/>
      <c r="X1719" s="21"/>
      <c r="Y1719" s="21"/>
      <c r="Z1719" s="3"/>
    </row>
    <row r="1720" spans="1:26" x14ac:dyDescent="0.2">
      <c r="A1720" s="3"/>
      <c r="B1720" s="10"/>
      <c r="C1720" s="20"/>
      <c r="D1720" s="12"/>
      <c r="E1720" s="3"/>
      <c r="F1720" s="3"/>
      <c r="G1720" s="3"/>
      <c r="H1720" s="21"/>
      <c r="I1720" s="21"/>
      <c r="J1720" s="3"/>
      <c r="K1720" s="3"/>
      <c r="L1720" s="3"/>
      <c r="M1720" s="3"/>
      <c r="N1720" s="3"/>
      <c r="O1720" s="3"/>
      <c r="P1720" s="3"/>
      <c r="Q1720" s="21"/>
      <c r="R1720" s="3"/>
      <c r="S1720" s="3"/>
      <c r="T1720" s="21"/>
      <c r="U1720" s="21"/>
      <c r="V1720" s="21"/>
      <c r="W1720" s="21"/>
      <c r="X1720" s="21"/>
      <c r="Y1720" s="21"/>
      <c r="Z1720" s="3"/>
    </row>
    <row r="1721" spans="1:26" x14ac:dyDescent="0.2">
      <c r="A1721" s="3"/>
      <c r="B1721" s="10"/>
      <c r="C1721" s="20"/>
      <c r="D1721" s="12"/>
      <c r="E1721" s="3"/>
      <c r="F1721" s="3"/>
      <c r="G1721" s="3"/>
      <c r="H1721" s="21"/>
      <c r="I1721" s="21"/>
      <c r="J1721" s="3"/>
      <c r="K1721" s="3"/>
      <c r="L1721" s="3"/>
      <c r="M1721" s="3"/>
      <c r="N1721" s="3"/>
      <c r="O1721" s="3"/>
      <c r="P1721" s="3"/>
      <c r="Q1721" s="21"/>
      <c r="R1721" s="3"/>
      <c r="S1721" s="3"/>
      <c r="T1721" s="21"/>
      <c r="U1721" s="21"/>
      <c r="V1721" s="21"/>
      <c r="W1721" s="21"/>
      <c r="X1721" s="21"/>
      <c r="Y1721" s="21"/>
      <c r="Z1721" s="3"/>
    </row>
    <row r="1722" spans="1:26" x14ac:dyDescent="0.2">
      <c r="A1722" s="3"/>
      <c r="B1722" s="10"/>
      <c r="C1722" s="20"/>
      <c r="D1722" s="12"/>
      <c r="E1722" s="3"/>
      <c r="F1722" s="3"/>
      <c r="G1722" s="3"/>
      <c r="H1722" s="21"/>
      <c r="I1722" s="21"/>
      <c r="J1722" s="3"/>
      <c r="K1722" s="3"/>
      <c r="L1722" s="3"/>
      <c r="M1722" s="3"/>
      <c r="N1722" s="3"/>
      <c r="O1722" s="3"/>
      <c r="P1722" s="3"/>
      <c r="Q1722" s="21"/>
      <c r="R1722" s="3"/>
      <c r="S1722" s="3"/>
      <c r="T1722" s="21"/>
      <c r="U1722" s="21"/>
      <c r="V1722" s="21"/>
      <c r="W1722" s="21"/>
      <c r="X1722" s="21"/>
      <c r="Y1722" s="21"/>
      <c r="Z1722" s="3"/>
    </row>
    <row r="1723" spans="1:26" x14ac:dyDescent="0.2">
      <c r="A1723" s="3"/>
      <c r="B1723" s="10"/>
      <c r="C1723" s="20"/>
      <c r="D1723" s="12"/>
      <c r="E1723" s="3"/>
      <c r="F1723" s="3"/>
      <c r="G1723" s="3"/>
      <c r="H1723" s="21"/>
      <c r="I1723" s="21"/>
      <c r="J1723" s="3"/>
      <c r="K1723" s="3"/>
      <c r="L1723" s="3"/>
      <c r="M1723" s="3"/>
      <c r="N1723" s="3"/>
      <c r="O1723" s="3"/>
      <c r="P1723" s="3"/>
      <c r="Q1723" s="21"/>
      <c r="R1723" s="3"/>
      <c r="S1723" s="3"/>
      <c r="T1723" s="21"/>
      <c r="U1723" s="21"/>
      <c r="V1723" s="21"/>
      <c r="W1723" s="21"/>
      <c r="X1723" s="21"/>
      <c r="Y1723" s="21"/>
      <c r="Z1723" s="3"/>
    </row>
    <row r="1724" spans="1:26" x14ac:dyDescent="0.2">
      <c r="A1724" s="3"/>
      <c r="B1724" s="10"/>
      <c r="C1724" s="20"/>
      <c r="D1724" s="12"/>
      <c r="E1724" s="3"/>
      <c r="F1724" s="3"/>
      <c r="G1724" s="3"/>
      <c r="H1724" s="21"/>
      <c r="I1724" s="21"/>
      <c r="J1724" s="3"/>
      <c r="K1724" s="3"/>
      <c r="L1724" s="3"/>
      <c r="M1724" s="3"/>
      <c r="N1724" s="3"/>
      <c r="O1724" s="3"/>
      <c r="P1724" s="3"/>
      <c r="Q1724" s="21"/>
      <c r="R1724" s="3"/>
      <c r="S1724" s="3"/>
      <c r="T1724" s="21"/>
      <c r="U1724" s="21"/>
      <c r="V1724" s="21"/>
      <c r="W1724" s="21"/>
      <c r="X1724" s="21"/>
      <c r="Y1724" s="21"/>
      <c r="Z1724" s="3"/>
    </row>
    <row r="1725" spans="1:26" x14ac:dyDescent="0.2">
      <c r="A1725" s="3"/>
      <c r="B1725" s="10"/>
      <c r="C1725" s="20"/>
      <c r="D1725" s="12"/>
      <c r="E1725" s="3"/>
      <c r="F1725" s="3"/>
      <c r="G1725" s="3"/>
      <c r="H1725" s="21"/>
      <c r="I1725" s="21"/>
      <c r="J1725" s="3"/>
      <c r="K1725" s="3"/>
      <c r="L1725" s="3"/>
      <c r="M1725" s="3"/>
      <c r="N1725" s="3"/>
      <c r="O1725" s="3"/>
      <c r="P1725" s="3"/>
      <c r="Q1725" s="21"/>
      <c r="R1725" s="3"/>
      <c r="S1725" s="3"/>
      <c r="T1725" s="21"/>
      <c r="U1725" s="21"/>
      <c r="V1725" s="21"/>
      <c r="W1725" s="21"/>
      <c r="X1725" s="21"/>
      <c r="Y1725" s="21"/>
      <c r="Z1725" s="3"/>
    </row>
    <row r="1726" spans="1:26" x14ac:dyDescent="0.2">
      <c r="A1726" s="3"/>
      <c r="B1726" s="10"/>
      <c r="C1726" s="20"/>
      <c r="D1726" s="12"/>
      <c r="E1726" s="3"/>
      <c r="F1726" s="3"/>
      <c r="G1726" s="3"/>
      <c r="H1726" s="21"/>
      <c r="I1726" s="21"/>
      <c r="J1726" s="3"/>
      <c r="K1726" s="3"/>
      <c r="L1726" s="3"/>
      <c r="M1726" s="3"/>
      <c r="N1726" s="3"/>
      <c r="O1726" s="3"/>
      <c r="P1726" s="3"/>
      <c r="Q1726" s="21"/>
      <c r="R1726" s="3"/>
      <c r="S1726" s="3"/>
      <c r="T1726" s="21"/>
      <c r="U1726" s="21"/>
      <c r="V1726" s="21"/>
      <c r="W1726" s="21"/>
      <c r="X1726" s="21"/>
      <c r="Y1726" s="21"/>
      <c r="Z1726" s="3"/>
    </row>
    <row r="1727" spans="1:26" x14ac:dyDescent="0.2">
      <c r="A1727" s="3"/>
      <c r="B1727" s="10"/>
      <c r="C1727" s="20"/>
      <c r="D1727" s="12"/>
      <c r="E1727" s="3"/>
      <c r="F1727" s="3"/>
      <c r="G1727" s="3"/>
      <c r="H1727" s="21"/>
      <c r="I1727" s="21"/>
      <c r="J1727" s="3"/>
      <c r="K1727" s="3"/>
      <c r="L1727" s="3"/>
      <c r="M1727" s="3"/>
      <c r="N1727" s="3"/>
      <c r="O1727" s="3"/>
      <c r="P1727" s="3"/>
      <c r="Q1727" s="21"/>
      <c r="R1727" s="3"/>
      <c r="S1727" s="3"/>
      <c r="T1727" s="21"/>
      <c r="U1727" s="21"/>
      <c r="V1727" s="21"/>
      <c r="W1727" s="21"/>
      <c r="X1727" s="21"/>
      <c r="Y1727" s="21"/>
      <c r="Z1727" s="3"/>
    </row>
    <row r="1728" spans="1:26" x14ac:dyDescent="0.2">
      <c r="A1728" s="3"/>
      <c r="B1728" s="10"/>
      <c r="C1728" s="20"/>
      <c r="D1728" s="12"/>
      <c r="E1728" s="3"/>
      <c r="F1728" s="3"/>
      <c r="G1728" s="3"/>
      <c r="H1728" s="21"/>
      <c r="I1728" s="21"/>
      <c r="J1728" s="3"/>
      <c r="K1728" s="3"/>
      <c r="L1728" s="3"/>
      <c r="M1728" s="3"/>
      <c r="N1728" s="3"/>
      <c r="O1728" s="3"/>
      <c r="P1728" s="3"/>
      <c r="Q1728" s="21"/>
      <c r="R1728" s="3"/>
      <c r="S1728" s="3"/>
      <c r="T1728" s="21"/>
      <c r="U1728" s="21"/>
      <c r="V1728" s="21"/>
      <c r="W1728" s="21"/>
      <c r="X1728" s="21"/>
      <c r="Y1728" s="21"/>
      <c r="Z1728" s="3"/>
    </row>
    <row r="1729" spans="1:26" x14ac:dyDescent="0.2">
      <c r="A1729" s="3"/>
      <c r="B1729" s="10"/>
      <c r="C1729" s="20"/>
      <c r="D1729" s="12"/>
      <c r="E1729" s="3"/>
      <c r="F1729" s="3"/>
      <c r="G1729" s="3"/>
      <c r="H1729" s="21"/>
      <c r="I1729" s="21"/>
      <c r="J1729" s="3"/>
      <c r="K1729" s="3"/>
      <c r="L1729" s="3"/>
      <c r="M1729" s="3"/>
      <c r="N1729" s="3"/>
      <c r="O1729" s="3"/>
      <c r="P1729" s="3"/>
      <c r="Q1729" s="21"/>
      <c r="R1729" s="3"/>
      <c r="S1729" s="3"/>
      <c r="T1729" s="21"/>
      <c r="U1729" s="21"/>
      <c r="V1729" s="21"/>
      <c r="W1729" s="21"/>
      <c r="X1729" s="21"/>
      <c r="Y1729" s="21"/>
      <c r="Z1729" s="3"/>
    </row>
    <row r="1730" spans="1:26" x14ac:dyDescent="0.2">
      <c r="A1730" s="3"/>
      <c r="B1730" s="10"/>
      <c r="C1730" s="20"/>
      <c r="D1730" s="12"/>
      <c r="E1730" s="3"/>
      <c r="F1730" s="3"/>
      <c r="G1730" s="3"/>
      <c r="H1730" s="21"/>
      <c r="I1730" s="21"/>
      <c r="J1730" s="3"/>
      <c r="K1730" s="3"/>
      <c r="L1730" s="3"/>
      <c r="M1730" s="3"/>
      <c r="N1730" s="3"/>
      <c r="O1730" s="3"/>
      <c r="P1730" s="3"/>
      <c r="Q1730" s="21"/>
      <c r="R1730" s="3"/>
      <c r="S1730" s="3"/>
      <c r="T1730" s="21"/>
      <c r="U1730" s="21"/>
      <c r="V1730" s="21"/>
      <c r="W1730" s="21"/>
      <c r="X1730" s="21"/>
      <c r="Y1730" s="21"/>
      <c r="Z1730" s="3"/>
    </row>
    <row r="1731" spans="1:26" x14ac:dyDescent="0.2">
      <c r="A1731" s="3"/>
      <c r="B1731" s="10"/>
      <c r="C1731" s="20"/>
      <c r="D1731" s="12"/>
      <c r="E1731" s="3"/>
      <c r="F1731" s="3"/>
      <c r="G1731" s="3"/>
      <c r="H1731" s="21"/>
      <c r="I1731" s="21"/>
      <c r="J1731" s="3"/>
      <c r="K1731" s="3"/>
      <c r="L1731" s="3"/>
      <c r="M1731" s="3"/>
      <c r="N1731" s="3"/>
      <c r="O1731" s="3"/>
      <c r="P1731" s="3"/>
      <c r="Q1731" s="21"/>
      <c r="R1731" s="3"/>
      <c r="S1731" s="3"/>
      <c r="T1731" s="21"/>
      <c r="U1731" s="21"/>
      <c r="V1731" s="21"/>
      <c r="W1731" s="21"/>
      <c r="X1731" s="21"/>
      <c r="Y1731" s="21"/>
      <c r="Z1731" s="3"/>
    </row>
    <row r="1732" spans="1:26" x14ac:dyDescent="0.2">
      <c r="A1732" s="3"/>
      <c r="B1732" s="10"/>
      <c r="C1732" s="20"/>
      <c r="D1732" s="12"/>
      <c r="E1732" s="3"/>
      <c r="F1732" s="3"/>
      <c r="G1732" s="3"/>
      <c r="H1732" s="21"/>
      <c r="I1732" s="21"/>
      <c r="J1732" s="3"/>
      <c r="K1732" s="3"/>
      <c r="L1732" s="3"/>
      <c r="M1732" s="3"/>
      <c r="N1732" s="3"/>
      <c r="O1732" s="3"/>
      <c r="P1732" s="3"/>
      <c r="Q1732" s="21"/>
      <c r="R1732" s="3"/>
      <c r="S1732" s="3"/>
      <c r="T1732" s="21"/>
      <c r="U1732" s="21"/>
      <c r="V1732" s="21"/>
      <c r="W1732" s="21"/>
      <c r="X1732" s="21"/>
      <c r="Y1732" s="21"/>
      <c r="Z1732" s="3"/>
    </row>
    <row r="1733" spans="1:26" x14ac:dyDescent="0.2">
      <c r="A1733" s="3"/>
      <c r="B1733" s="10"/>
      <c r="C1733" s="20"/>
      <c r="D1733" s="12"/>
      <c r="E1733" s="3"/>
      <c r="F1733" s="3"/>
      <c r="G1733" s="3"/>
      <c r="H1733" s="21"/>
      <c r="I1733" s="21"/>
      <c r="J1733" s="3"/>
      <c r="K1733" s="3"/>
      <c r="L1733" s="3"/>
      <c r="M1733" s="3"/>
      <c r="N1733" s="3"/>
      <c r="O1733" s="3"/>
      <c r="P1733" s="3"/>
      <c r="Q1733" s="21"/>
      <c r="R1733" s="3"/>
      <c r="S1733" s="3"/>
      <c r="T1733" s="21"/>
      <c r="U1733" s="21"/>
      <c r="V1733" s="21"/>
      <c r="W1733" s="21"/>
      <c r="X1733" s="21"/>
      <c r="Y1733" s="21"/>
      <c r="Z1733" s="3"/>
    </row>
    <row r="1734" spans="1:26" x14ac:dyDescent="0.2">
      <c r="A1734" s="3"/>
      <c r="B1734" s="10"/>
      <c r="C1734" s="20"/>
      <c r="D1734" s="12"/>
      <c r="E1734" s="3"/>
      <c r="F1734" s="3"/>
      <c r="G1734" s="3"/>
      <c r="H1734" s="21"/>
      <c r="I1734" s="21"/>
      <c r="J1734" s="3"/>
      <c r="K1734" s="3"/>
      <c r="L1734" s="3"/>
      <c r="M1734" s="3"/>
      <c r="N1734" s="3"/>
      <c r="O1734" s="3"/>
      <c r="P1734" s="3"/>
      <c r="Q1734" s="21"/>
      <c r="R1734" s="3"/>
      <c r="S1734" s="3"/>
      <c r="T1734" s="21"/>
      <c r="U1734" s="21"/>
      <c r="V1734" s="21"/>
      <c r="W1734" s="21"/>
      <c r="X1734" s="21"/>
      <c r="Y1734" s="21"/>
      <c r="Z1734" s="3"/>
    </row>
    <row r="1735" spans="1:26" x14ac:dyDescent="0.2">
      <c r="A1735" s="3"/>
      <c r="B1735" s="10"/>
      <c r="C1735" s="20"/>
      <c r="D1735" s="12"/>
      <c r="E1735" s="3"/>
      <c r="F1735" s="3"/>
      <c r="G1735" s="3"/>
      <c r="H1735" s="21"/>
      <c r="I1735" s="21"/>
      <c r="J1735" s="3"/>
      <c r="K1735" s="3"/>
      <c r="L1735" s="3"/>
      <c r="M1735" s="3"/>
      <c r="N1735" s="3"/>
      <c r="O1735" s="3"/>
      <c r="P1735" s="3"/>
      <c r="Q1735" s="21"/>
      <c r="R1735" s="3"/>
      <c r="S1735" s="3"/>
      <c r="T1735" s="21"/>
      <c r="U1735" s="21"/>
      <c r="V1735" s="21"/>
      <c r="W1735" s="21"/>
      <c r="X1735" s="21"/>
      <c r="Y1735" s="21"/>
      <c r="Z1735" s="3"/>
    </row>
    <row r="1736" spans="1:26" x14ac:dyDescent="0.2">
      <c r="A1736" s="3"/>
      <c r="B1736" s="10"/>
      <c r="C1736" s="20"/>
      <c r="D1736" s="12"/>
      <c r="E1736" s="3"/>
      <c r="F1736" s="3"/>
      <c r="G1736" s="3"/>
      <c r="H1736" s="21"/>
      <c r="I1736" s="21"/>
      <c r="J1736" s="3"/>
      <c r="K1736" s="3"/>
      <c r="L1736" s="3"/>
      <c r="M1736" s="3"/>
      <c r="N1736" s="3"/>
      <c r="O1736" s="3"/>
      <c r="P1736" s="3"/>
      <c r="Q1736" s="21"/>
      <c r="R1736" s="3"/>
      <c r="S1736" s="3"/>
      <c r="T1736" s="21"/>
      <c r="U1736" s="21"/>
      <c r="V1736" s="21"/>
      <c r="W1736" s="21"/>
      <c r="X1736" s="21"/>
      <c r="Y1736" s="21"/>
      <c r="Z1736" s="3"/>
    </row>
    <row r="1737" spans="1:26" x14ac:dyDescent="0.2">
      <c r="A1737" s="3"/>
      <c r="B1737" s="10"/>
      <c r="C1737" s="20"/>
      <c r="D1737" s="12"/>
      <c r="E1737" s="3"/>
      <c r="F1737" s="3"/>
      <c r="G1737" s="3"/>
      <c r="H1737" s="21"/>
      <c r="I1737" s="21"/>
      <c r="J1737" s="3"/>
      <c r="K1737" s="3"/>
      <c r="L1737" s="3"/>
      <c r="M1737" s="3"/>
      <c r="N1737" s="3"/>
      <c r="O1737" s="3"/>
      <c r="P1737" s="3"/>
      <c r="Q1737" s="21"/>
      <c r="R1737" s="3"/>
      <c r="S1737" s="3"/>
      <c r="T1737" s="21"/>
      <c r="U1737" s="21"/>
      <c r="V1737" s="21"/>
      <c r="W1737" s="21"/>
      <c r="X1737" s="21"/>
      <c r="Y1737" s="21"/>
      <c r="Z1737" s="3"/>
    </row>
    <row r="1738" spans="1:26" x14ac:dyDescent="0.2">
      <c r="A1738" s="3"/>
      <c r="B1738" s="10"/>
      <c r="C1738" s="20"/>
      <c r="D1738" s="12"/>
      <c r="E1738" s="3"/>
      <c r="F1738" s="3"/>
      <c r="G1738" s="3"/>
      <c r="H1738" s="21"/>
      <c r="I1738" s="21"/>
      <c r="J1738" s="3"/>
      <c r="K1738" s="3"/>
      <c r="L1738" s="3"/>
      <c r="M1738" s="3"/>
      <c r="N1738" s="3"/>
      <c r="O1738" s="3"/>
      <c r="P1738" s="3"/>
      <c r="Q1738" s="21"/>
      <c r="R1738" s="3"/>
      <c r="S1738" s="3"/>
      <c r="T1738" s="21"/>
      <c r="U1738" s="21"/>
      <c r="V1738" s="21"/>
      <c r="W1738" s="21"/>
      <c r="X1738" s="21"/>
      <c r="Y1738" s="21"/>
      <c r="Z1738" s="3"/>
    </row>
    <row r="1739" spans="1:26" x14ac:dyDescent="0.2">
      <c r="A1739" s="3"/>
      <c r="B1739" s="10"/>
      <c r="C1739" s="20"/>
      <c r="D1739" s="12"/>
      <c r="E1739" s="3"/>
      <c r="F1739" s="3"/>
      <c r="G1739" s="3"/>
      <c r="H1739" s="21"/>
      <c r="I1739" s="21"/>
      <c r="J1739" s="3"/>
      <c r="K1739" s="3"/>
      <c r="L1739" s="3"/>
      <c r="M1739" s="3"/>
      <c r="N1739" s="3"/>
      <c r="O1739" s="3"/>
      <c r="P1739" s="3"/>
      <c r="Q1739" s="21"/>
      <c r="R1739" s="3"/>
      <c r="S1739" s="3"/>
      <c r="T1739" s="21"/>
      <c r="U1739" s="21"/>
      <c r="V1739" s="21"/>
      <c r="W1739" s="21"/>
      <c r="X1739" s="21"/>
      <c r="Y1739" s="21"/>
      <c r="Z1739" s="3"/>
    </row>
    <row r="1740" spans="1:26" x14ac:dyDescent="0.2">
      <c r="A1740" s="3"/>
      <c r="B1740" s="10"/>
      <c r="C1740" s="20"/>
      <c r="D1740" s="12"/>
      <c r="E1740" s="3"/>
      <c r="F1740" s="3"/>
      <c r="G1740" s="3"/>
      <c r="H1740" s="21"/>
      <c r="I1740" s="21"/>
      <c r="J1740" s="3"/>
      <c r="K1740" s="3"/>
      <c r="L1740" s="3"/>
      <c r="M1740" s="3"/>
      <c r="N1740" s="3"/>
      <c r="O1740" s="3"/>
      <c r="P1740" s="3"/>
      <c r="Q1740" s="21"/>
      <c r="R1740" s="3"/>
      <c r="S1740" s="3"/>
      <c r="T1740" s="21"/>
      <c r="U1740" s="21"/>
      <c r="V1740" s="21"/>
      <c r="W1740" s="21"/>
      <c r="X1740" s="21"/>
      <c r="Y1740" s="21"/>
      <c r="Z1740" s="3"/>
    </row>
    <row r="1741" spans="1:26" x14ac:dyDescent="0.2">
      <c r="A1741" s="3"/>
      <c r="B1741" s="10"/>
      <c r="C1741" s="20"/>
      <c r="D1741" s="12"/>
      <c r="E1741" s="3"/>
      <c r="F1741" s="3"/>
      <c r="G1741" s="3"/>
      <c r="H1741" s="21"/>
      <c r="I1741" s="21"/>
      <c r="J1741" s="3"/>
      <c r="K1741" s="3"/>
      <c r="L1741" s="3"/>
      <c r="M1741" s="3"/>
      <c r="N1741" s="3"/>
      <c r="O1741" s="3"/>
      <c r="P1741" s="3"/>
      <c r="Q1741" s="21"/>
      <c r="R1741" s="3"/>
      <c r="S1741" s="3"/>
      <c r="T1741" s="21"/>
      <c r="U1741" s="21"/>
      <c r="V1741" s="21"/>
      <c r="W1741" s="21"/>
      <c r="X1741" s="21"/>
      <c r="Y1741" s="21"/>
      <c r="Z1741" s="3"/>
    </row>
    <row r="1742" spans="1:26" x14ac:dyDescent="0.2">
      <c r="A1742" s="3"/>
      <c r="B1742" s="10"/>
      <c r="C1742" s="20"/>
      <c r="D1742" s="12"/>
      <c r="E1742" s="3"/>
      <c r="F1742" s="3"/>
      <c r="G1742" s="3"/>
      <c r="H1742" s="21"/>
      <c r="I1742" s="21"/>
      <c r="J1742" s="3"/>
      <c r="K1742" s="3"/>
      <c r="L1742" s="3"/>
      <c r="M1742" s="3"/>
      <c r="N1742" s="3"/>
      <c r="O1742" s="3"/>
      <c r="P1742" s="3"/>
      <c r="Q1742" s="21"/>
      <c r="R1742" s="3"/>
      <c r="S1742" s="3"/>
      <c r="T1742" s="21"/>
      <c r="U1742" s="21"/>
      <c r="V1742" s="21"/>
      <c r="W1742" s="21"/>
      <c r="X1742" s="21"/>
      <c r="Y1742" s="21"/>
      <c r="Z1742" s="3"/>
    </row>
    <row r="1743" spans="1:26" x14ac:dyDescent="0.2">
      <c r="A1743" s="3"/>
      <c r="B1743" s="10"/>
      <c r="C1743" s="20"/>
      <c r="D1743" s="12"/>
      <c r="E1743" s="3"/>
      <c r="F1743" s="3"/>
      <c r="G1743" s="3"/>
      <c r="H1743" s="21"/>
      <c r="I1743" s="21"/>
      <c r="J1743" s="3"/>
      <c r="K1743" s="3"/>
      <c r="L1743" s="3"/>
      <c r="M1743" s="3"/>
      <c r="N1743" s="3"/>
      <c r="O1743" s="3"/>
      <c r="P1743" s="3"/>
      <c r="Q1743" s="21"/>
      <c r="R1743" s="3"/>
      <c r="S1743" s="3"/>
      <c r="T1743" s="21"/>
      <c r="U1743" s="21"/>
      <c r="V1743" s="21"/>
      <c r="W1743" s="21"/>
      <c r="X1743" s="21"/>
      <c r="Y1743" s="21"/>
      <c r="Z1743" s="3"/>
    </row>
    <row r="1744" spans="1:26" x14ac:dyDescent="0.2">
      <c r="A1744" s="3"/>
      <c r="B1744" s="10"/>
      <c r="C1744" s="20"/>
      <c r="D1744" s="12"/>
      <c r="E1744" s="3"/>
      <c r="F1744" s="3"/>
      <c r="G1744" s="3"/>
      <c r="H1744" s="21"/>
      <c r="I1744" s="21"/>
      <c r="J1744" s="3"/>
      <c r="K1744" s="3"/>
      <c r="L1744" s="3"/>
      <c r="M1744" s="3"/>
      <c r="N1744" s="3"/>
      <c r="O1744" s="3"/>
      <c r="P1744" s="3"/>
      <c r="Q1744" s="21"/>
      <c r="R1744" s="3"/>
      <c r="S1744" s="3"/>
      <c r="T1744" s="21"/>
      <c r="U1744" s="21"/>
      <c r="V1744" s="21"/>
      <c r="W1744" s="21"/>
      <c r="X1744" s="21"/>
      <c r="Y1744" s="21"/>
      <c r="Z1744" s="3"/>
    </row>
    <row r="1745" spans="1:26" x14ac:dyDescent="0.2">
      <c r="A1745" s="3"/>
      <c r="B1745" s="10"/>
      <c r="C1745" s="20"/>
      <c r="D1745" s="12"/>
      <c r="E1745" s="3"/>
      <c r="F1745" s="3"/>
      <c r="G1745" s="3"/>
      <c r="H1745" s="21"/>
      <c r="I1745" s="21"/>
      <c r="J1745" s="3"/>
      <c r="K1745" s="3"/>
      <c r="L1745" s="3"/>
      <c r="M1745" s="3"/>
      <c r="N1745" s="3"/>
      <c r="O1745" s="3"/>
      <c r="P1745" s="3"/>
      <c r="Q1745" s="21"/>
      <c r="R1745" s="3"/>
      <c r="S1745" s="3"/>
      <c r="T1745" s="21"/>
      <c r="U1745" s="21"/>
      <c r="V1745" s="21"/>
      <c r="W1745" s="21"/>
      <c r="X1745" s="21"/>
      <c r="Y1745" s="21"/>
      <c r="Z1745" s="3"/>
    </row>
    <row r="1746" spans="1:26" x14ac:dyDescent="0.2">
      <c r="A1746" s="3"/>
      <c r="B1746" s="10"/>
      <c r="C1746" s="20"/>
      <c r="D1746" s="12"/>
      <c r="E1746" s="3"/>
      <c r="F1746" s="3"/>
      <c r="G1746" s="3"/>
      <c r="H1746" s="21"/>
      <c r="I1746" s="21"/>
      <c r="J1746" s="3"/>
      <c r="K1746" s="3"/>
      <c r="L1746" s="3"/>
      <c r="M1746" s="3"/>
      <c r="N1746" s="3"/>
      <c r="O1746" s="3"/>
      <c r="P1746" s="3"/>
      <c r="Q1746" s="21"/>
      <c r="R1746" s="3"/>
      <c r="S1746" s="3"/>
      <c r="T1746" s="21"/>
      <c r="U1746" s="21"/>
      <c r="V1746" s="21"/>
      <c r="W1746" s="21"/>
      <c r="X1746" s="21"/>
      <c r="Y1746" s="21"/>
      <c r="Z1746" s="3"/>
    </row>
    <row r="1747" spans="1:26" x14ac:dyDescent="0.2">
      <c r="A1747" s="3"/>
      <c r="B1747" s="10"/>
      <c r="C1747" s="20"/>
      <c r="D1747" s="12"/>
      <c r="E1747" s="3"/>
      <c r="F1747" s="3"/>
      <c r="G1747" s="3"/>
      <c r="H1747" s="21"/>
      <c r="I1747" s="21"/>
      <c r="J1747" s="3"/>
      <c r="K1747" s="3"/>
      <c r="L1747" s="3"/>
      <c r="M1747" s="3"/>
      <c r="N1747" s="3"/>
      <c r="O1747" s="3"/>
      <c r="P1747" s="3"/>
      <c r="Q1747" s="21"/>
      <c r="R1747" s="3"/>
      <c r="S1747" s="3"/>
      <c r="T1747" s="21"/>
      <c r="U1747" s="21"/>
      <c r="V1747" s="21"/>
      <c r="W1747" s="21"/>
      <c r="X1747" s="21"/>
      <c r="Y1747" s="21"/>
      <c r="Z1747" s="3"/>
    </row>
    <row r="1748" spans="1:26" x14ac:dyDescent="0.2">
      <c r="A1748" s="3"/>
      <c r="B1748" s="10"/>
      <c r="C1748" s="20"/>
      <c r="D1748" s="12"/>
      <c r="E1748" s="3"/>
      <c r="F1748" s="3"/>
      <c r="G1748" s="3"/>
      <c r="H1748" s="21"/>
      <c r="I1748" s="21"/>
      <c r="J1748" s="3"/>
      <c r="K1748" s="3"/>
      <c r="L1748" s="3"/>
      <c r="M1748" s="3"/>
      <c r="N1748" s="3"/>
      <c r="O1748" s="3"/>
      <c r="P1748" s="3"/>
      <c r="Q1748" s="21"/>
      <c r="R1748" s="3"/>
      <c r="S1748" s="3"/>
      <c r="T1748" s="21"/>
      <c r="U1748" s="21"/>
      <c r="V1748" s="21"/>
      <c r="W1748" s="21"/>
      <c r="X1748" s="21"/>
      <c r="Y1748" s="21"/>
      <c r="Z1748" s="3"/>
    </row>
    <row r="1749" spans="1:26" x14ac:dyDescent="0.2">
      <c r="A1749" s="3"/>
      <c r="B1749" s="10"/>
      <c r="C1749" s="20"/>
      <c r="D1749" s="12"/>
      <c r="E1749" s="3"/>
      <c r="F1749" s="3"/>
      <c r="G1749" s="3"/>
      <c r="H1749" s="21"/>
      <c r="I1749" s="21"/>
      <c r="J1749" s="3"/>
      <c r="K1749" s="3"/>
      <c r="L1749" s="3"/>
      <c r="M1749" s="3"/>
      <c r="N1749" s="3"/>
      <c r="O1749" s="3"/>
      <c r="P1749" s="3"/>
      <c r="Q1749" s="21"/>
      <c r="R1749" s="3"/>
      <c r="S1749" s="3"/>
      <c r="T1749" s="21"/>
      <c r="U1749" s="21"/>
      <c r="V1749" s="21"/>
      <c r="W1749" s="21"/>
      <c r="X1749" s="21"/>
      <c r="Y1749" s="21"/>
      <c r="Z1749" s="3"/>
    </row>
    <row r="1750" spans="1:26" x14ac:dyDescent="0.2">
      <c r="A1750" s="3"/>
      <c r="B1750" s="10"/>
      <c r="C1750" s="20"/>
      <c r="D1750" s="12"/>
      <c r="E1750" s="3"/>
      <c r="F1750" s="3"/>
      <c r="G1750" s="3"/>
      <c r="H1750" s="21"/>
      <c r="I1750" s="21"/>
      <c r="J1750" s="3"/>
      <c r="K1750" s="3"/>
      <c r="L1750" s="3"/>
      <c r="M1750" s="3"/>
      <c r="N1750" s="3"/>
      <c r="O1750" s="3"/>
      <c r="P1750" s="3"/>
      <c r="Q1750" s="21"/>
      <c r="R1750" s="3"/>
      <c r="S1750" s="3"/>
      <c r="T1750" s="21"/>
      <c r="U1750" s="21"/>
      <c r="V1750" s="21"/>
      <c r="W1750" s="21"/>
      <c r="X1750" s="21"/>
      <c r="Y1750" s="21"/>
      <c r="Z1750" s="3"/>
    </row>
    <row r="1751" spans="1:26" x14ac:dyDescent="0.2">
      <c r="A1751" s="3"/>
      <c r="B1751" s="10"/>
      <c r="C1751" s="20"/>
      <c r="D1751" s="12"/>
      <c r="E1751" s="3"/>
      <c r="F1751" s="3"/>
      <c r="G1751" s="3"/>
      <c r="H1751" s="21"/>
      <c r="I1751" s="21"/>
      <c r="J1751" s="3"/>
      <c r="K1751" s="3"/>
      <c r="L1751" s="3"/>
      <c r="M1751" s="3"/>
      <c r="N1751" s="3"/>
      <c r="O1751" s="3"/>
      <c r="P1751" s="3"/>
      <c r="Q1751" s="21"/>
      <c r="R1751" s="3"/>
      <c r="S1751" s="3"/>
      <c r="T1751" s="21"/>
      <c r="U1751" s="21"/>
      <c r="V1751" s="21"/>
      <c r="W1751" s="21"/>
      <c r="X1751" s="21"/>
      <c r="Y1751" s="21"/>
      <c r="Z1751" s="3"/>
    </row>
    <row r="1752" spans="1:26" x14ac:dyDescent="0.2">
      <c r="A1752" s="3"/>
      <c r="B1752" s="10"/>
      <c r="C1752" s="20"/>
      <c r="D1752" s="12"/>
      <c r="E1752" s="3"/>
      <c r="F1752" s="3"/>
      <c r="G1752" s="3"/>
      <c r="H1752" s="21"/>
      <c r="I1752" s="21"/>
      <c r="J1752" s="3"/>
      <c r="K1752" s="3"/>
      <c r="L1752" s="3"/>
      <c r="M1752" s="3"/>
      <c r="N1752" s="3"/>
      <c r="O1752" s="3"/>
      <c r="P1752" s="3"/>
      <c r="Q1752" s="21"/>
      <c r="R1752" s="3"/>
      <c r="S1752" s="3"/>
      <c r="T1752" s="21"/>
      <c r="U1752" s="21"/>
      <c r="V1752" s="21"/>
      <c r="W1752" s="21"/>
      <c r="X1752" s="21"/>
      <c r="Y1752" s="21"/>
      <c r="Z1752" s="3"/>
    </row>
    <row r="1753" spans="1:26" x14ac:dyDescent="0.2">
      <c r="A1753" s="3"/>
      <c r="B1753" s="10"/>
      <c r="C1753" s="20"/>
      <c r="D1753" s="12"/>
      <c r="E1753" s="3"/>
      <c r="F1753" s="3"/>
      <c r="G1753" s="3"/>
      <c r="H1753" s="21"/>
      <c r="I1753" s="21"/>
      <c r="J1753" s="3"/>
      <c r="K1753" s="3"/>
      <c r="L1753" s="3"/>
      <c r="M1753" s="3"/>
      <c r="N1753" s="3"/>
      <c r="O1753" s="3"/>
      <c r="P1753" s="3"/>
      <c r="Q1753" s="21"/>
      <c r="R1753" s="3"/>
      <c r="S1753" s="3"/>
      <c r="T1753" s="21"/>
      <c r="U1753" s="21"/>
      <c r="V1753" s="21"/>
      <c r="W1753" s="21"/>
      <c r="X1753" s="21"/>
      <c r="Y1753" s="21"/>
      <c r="Z1753" s="3"/>
    </row>
    <row r="1754" spans="1:26" x14ac:dyDescent="0.2">
      <c r="A1754" s="3"/>
      <c r="B1754" s="10"/>
      <c r="C1754" s="20"/>
      <c r="D1754" s="12"/>
      <c r="E1754" s="3"/>
      <c r="F1754" s="3"/>
      <c r="G1754" s="3"/>
      <c r="H1754" s="21"/>
      <c r="I1754" s="21"/>
      <c r="J1754" s="3"/>
      <c r="K1754" s="3"/>
      <c r="L1754" s="3"/>
      <c r="M1754" s="3"/>
      <c r="N1754" s="3"/>
      <c r="O1754" s="3"/>
      <c r="P1754" s="3"/>
      <c r="Q1754" s="21"/>
      <c r="R1754" s="3"/>
      <c r="S1754" s="3"/>
      <c r="T1754" s="21"/>
      <c r="U1754" s="21"/>
      <c r="V1754" s="21"/>
      <c r="W1754" s="21"/>
      <c r="X1754" s="21"/>
      <c r="Y1754" s="21"/>
      <c r="Z1754" s="3"/>
    </row>
    <row r="1755" spans="1:26" x14ac:dyDescent="0.2">
      <c r="A1755" s="3"/>
      <c r="B1755" s="10"/>
      <c r="C1755" s="20"/>
      <c r="D1755" s="12"/>
      <c r="E1755" s="3"/>
      <c r="F1755" s="3"/>
      <c r="G1755" s="3"/>
      <c r="H1755" s="21"/>
      <c r="I1755" s="21"/>
      <c r="J1755" s="3"/>
      <c r="K1755" s="3"/>
      <c r="L1755" s="3"/>
      <c r="M1755" s="3"/>
      <c r="N1755" s="3"/>
      <c r="O1755" s="3"/>
      <c r="P1755" s="3"/>
      <c r="Q1755" s="21"/>
      <c r="R1755" s="3"/>
      <c r="S1755" s="3"/>
      <c r="T1755" s="21"/>
      <c r="U1755" s="21"/>
      <c r="V1755" s="21"/>
      <c r="W1755" s="21"/>
      <c r="X1755" s="21"/>
      <c r="Y1755" s="21"/>
      <c r="Z1755" s="3"/>
    </row>
    <row r="1756" spans="1:26" x14ac:dyDescent="0.2">
      <c r="A1756" s="3"/>
      <c r="B1756" s="10"/>
      <c r="C1756" s="20"/>
      <c r="D1756" s="12"/>
      <c r="E1756" s="3"/>
      <c r="F1756" s="3"/>
      <c r="G1756" s="3"/>
      <c r="H1756" s="21"/>
      <c r="I1756" s="21"/>
      <c r="J1756" s="3"/>
      <c r="K1756" s="3"/>
      <c r="L1756" s="3"/>
      <c r="M1756" s="3"/>
      <c r="N1756" s="3"/>
      <c r="O1756" s="3"/>
      <c r="P1756" s="3"/>
      <c r="Q1756" s="21"/>
      <c r="R1756" s="3"/>
      <c r="S1756" s="3"/>
      <c r="T1756" s="21"/>
      <c r="U1756" s="21"/>
      <c r="V1756" s="21"/>
      <c r="W1756" s="21"/>
      <c r="X1756" s="21"/>
      <c r="Y1756" s="21"/>
      <c r="Z1756" s="3"/>
    </row>
    <row r="1757" spans="1:26" x14ac:dyDescent="0.2">
      <c r="A1757" s="3"/>
      <c r="B1757" s="10"/>
      <c r="C1757" s="20"/>
      <c r="D1757" s="12"/>
      <c r="E1757" s="3"/>
      <c r="F1757" s="3"/>
      <c r="G1757" s="3"/>
      <c r="H1757" s="21"/>
      <c r="I1757" s="21"/>
      <c r="J1757" s="3"/>
      <c r="K1757" s="3"/>
      <c r="L1757" s="3"/>
      <c r="M1757" s="3"/>
      <c r="N1757" s="3"/>
      <c r="O1757" s="3"/>
      <c r="P1757" s="3"/>
      <c r="Q1757" s="21"/>
      <c r="R1757" s="3"/>
      <c r="S1757" s="3"/>
      <c r="T1757" s="21"/>
      <c r="U1757" s="21"/>
      <c r="V1757" s="21"/>
      <c r="W1757" s="21"/>
      <c r="X1757" s="21"/>
      <c r="Y1757" s="21"/>
      <c r="Z1757" s="3"/>
    </row>
    <row r="1758" spans="1:26" x14ac:dyDescent="0.2">
      <c r="A1758" s="3"/>
      <c r="B1758" s="10"/>
      <c r="C1758" s="20"/>
      <c r="D1758" s="12"/>
      <c r="E1758" s="3"/>
      <c r="F1758" s="3"/>
      <c r="G1758" s="3"/>
      <c r="H1758" s="21"/>
      <c r="I1758" s="21"/>
      <c r="J1758" s="3"/>
      <c r="K1758" s="3"/>
      <c r="L1758" s="3"/>
      <c r="M1758" s="3"/>
      <c r="N1758" s="3"/>
      <c r="O1758" s="3"/>
      <c r="P1758" s="3"/>
      <c r="Q1758" s="21"/>
      <c r="R1758" s="3"/>
      <c r="S1758" s="3"/>
      <c r="T1758" s="21"/>
      <c r="U1758" s="21"/>
      <c r="V1758" s="21"/>
      <c r="W1758" s="21"/>
      <c r="X1758" s="21"/>
      <c r="Y1758" s="21"/>
      <c r="Z1758" s="3"/>
    </row>
    <row r="1759" spans="1:26" x14ac:dyDescent="0.2">
      <c r="A1759" s="3"/>
      <c r="B1759" s="10"/>
      <c r="C1759" s="20"/>
      <c r="D1759" s="12"/>
      <c r="E1759" s="3"/>
      <c r="F1759" s="3"/>
      <c r="G1759" s="3"/>
      <c r="H1759" s="21"/>
      <c r="I1759" s="21"/>
      <c r="J1759" s="3"/>
      <c r="K1759" s="3"/>
      <c r="L1759" s="3"/>
      <c r="M1759" s="3"/>
      <c r="N1759" s="3"/>
      <c r="O1759" s="3"/>
      <c r="P1759" s="3"/>
      <c r="Q1759" s="21"/>
      <c r="R1759" s="3"/>
      <c r="S1759" s="3"/>
      <c r="T1759" s="21"/>
      <c r="U1759" s="21"/>
      <c r="V1759" s="21"/>
      <c r="W1759" s="21"/>
      <c r="X1759" s="21"/>
      <c r="Y1759" s="21"/>
      <c r="Z1759" s="3"/>
    </row>
    <row r="1760" spans="1:26" x14ac:dyDescent="0.2">
      <c r="A1760" s="3"/>
      <c r="B1760" s="10"/>
      <c r="C1760" s="20"/>
      <c r="D1760" s="12"/>
      <c r="E1760" s="3"/>
      <c r="F1760" s="3"/>
      <c r="G1760" s="3"/>
      <c r="H1760" s="21"/>
      <c r="I1760" s="21"/>
      <c r="J1760" s="3"/>
      <c r="K1760" s="3"/>
      <c r="L1760" s="3"/>
      <c r="M1760" s="3"/>
      <c r="N1760" s="3"/>
      <c r="O1760" s="3"/>
      <c r="P1760" s="3"/>
      <c r="Q1760" s="21"/>
      <c r="R1760" s="3"/>
      <c r="S1760" s="3"/>
      <c r="T1760" s="21"/>
      <c r="U1760" s="21"/>
      <c r="V1760" s="21"/>
      <c r="W1760" s="21"/>
      <c r="X1760" s="21"/>
      <c r="Y1760" s="21"/>
      <c r="Z1760" s="3"/>
    </row>
    <row r="1761" spans="1:26" x14ac:dyDescent="0.2">
      <c r="A1761" s="3"/>
      <c r="B1761" s="10"/>
      <c r="C1761" s="20"/>
      <c r="D1761" s="12"/>
      <c r="E1761" s="3"/>
      <c r="F1761" s="3"/>
      <c r="G1761" s="3"/>
      <c r="H1761" s="21"/>
      <c r="I1761" s="21"/>
      <c r="J1761" s="3"/>
      <c r="K1761" s="3"/>
      <c r="L1761" s="3"/>
      <c r="M1761" s="3"/>
      <c r="N1761" s="3"/>
      <c r="O1761" s="3"/>
      <c r="P1761" s="3"/>
      <c r="Q1761" s="21"/>
      <c r="R1761" s="3"/>
      <c r="S1761" s="3"/>
      <c r="T1761" s="21"/>
      <c r="U1761" s="21"/>
      <c r="V1761" s="21"/>
      <c r="W1761" s="21"/>
      <c r="X1761" s="21"/>
      <c r="Y1761" s="21"/>
      <c r="Z1761" s="3"/>
    </row>
    <row r="1762" spans="1:26" x14ac:dyDescent="0.2">
      <c r="A1762" s="3"/>
      <c r="B1762" s="10"/>
      <c r="C1762" s="20"/>
      <c r="D1762" s="12"/>
      <c r="E1762" s="3"/>
      <c r="F1762" s="3"/>
      <c r="G1762" s="3"/>
      <c r="H1762" s="21"/>
      <c r="I1762" s="21"/>
      <c r="J1762" s="3"/>
      <c r="K1762" s="3"/>
      <c r="L1762" s="3"/>
      <c r="M1762" s="3"/>
      <c r="N1762" s="3"/>
      <c r="O1762" s="3"/>
      <c r="P1762" s="3"/>
      <c r="Q1762" s="21"/>
      <c r="R1762" s="3"/>
      <c r="S1762" s="3"/>
      <c r="T1762" s="21"/>
      <c r="U1762" s="21"/>
      <c r="V1762" s="21"/>
      <c r="W1762" s="21"/>
      <c r="X1762" s="21"/>
      <c r="Y1762" s="21"/>
      <c r="Z1762" s="3"/>
    </row>
    <row r="1763" spans="1:26" x14ac:dyDescent="0.2">
      <c r="A1763" s="3"/>
      <c r="B1763" s="10"/>
      <c r="C1763" s="20"/>
      <c r="D1763" s="12"/>
      <c r="E1763" s="3"/>
      <c r="F1763" s="3"/>
      <c r="G1763" s="3"/>
      <c r="H1763" s="21"/>
      <c r="I1763" s="21"/>
      <c r="J1763" s="3"/>
      <c r="K1763" s="3"/>
      <c r="L1763" s="3"/>
      <c r="M1763" s="3"/>
      <c r="N1763" s="3"/>
      <c r="O1763" s="3"/>
      <c r="P1763" s="3"/>
      <c r="Q1763" s="21"/>
      <c r="R1763" s="3"/>
      <c r="S1763" s="3"/>
      <c r="T1763" s="21"/>
      <c r="U1763" s="21"/>
      <c r="V1763" s="21"/>
      <c r="W1763" s="21"/>
      <c r="X1763" s="21"/>
      <c r="Y1763" s="21"/>
      <c r="Z1763" s="3"/>
    </row>
    <row r="1764" spans="1:26" x14ac:dyDescent="0.2">
      <c r="A1764" s="3"/>
      <c r="B1764" s="10"/>
      <c r="C1764" s="20"/>
      <c r="D1764" s="12"/>
      <c r="E1764" s="3"/>
      <c r="F1764" s="3"/>
      <c r="G1764" s="3"/>
      <c r="H1764" s="21"/>
      <c r="I1764" s="21"/>
      <c r="J1764" s="3"/>
      <c r="K1764" s="3"/>
      <c r="L1764" s="3"/>
      <c r="M1764" s="3"/>
      <c r="N1764" s="3"/>
      <c r="O1764" s="3"/>
      <c r="P1764" s="3"/>
      <c r="Q1764" s="21"/>
      <c r="R1764" s="3"/>
      <c r="S1764" s="3"/>
      <c r="T1764" s="21"/>
      <c r="U1764" s="21"/>
      <c r="V1764" s="21"/>
      <c r="W1764" s="21"/>
      <c r="X1764" s="21"/>
      <c r="Y1764" s="21"/>
      <c r="Z1764" s="3"/>
    </row>
    <row r="1765" spans="1:26" x14ac:dyDescent="0.2">
      <c r="A1765" s="3"/>
      <c r="B1765" s="10"/>
      <c r="C1765" s="20"/>
      <c r="D1765" s="12"/>
      <c r="E1765" s="3"/>
      <c r="F1765" s="3"/>
      <c r="G1765" s="3"/>
      <c r="H1765" s="21"/>
      <c r="I1765" s="21"/>
      <c r="J1765" s="3"/>
      <c r="K1765" s="3"/>
      <c r="L1765" s="3"/>
      <c r="M1765" s="3"/>
      <c r="N1765" s="3"/>
      <c r="O1765" s="3"/>
      <c r="P1765" s="3"/>
      <c r="Q1765" s="21"/>
      <c r="R1765" s="3"/>
      <c r="S1765" s="3"/>
      <c r="T1765" s="21"/>
      <c r="U1765" s="21"/>
      <c r="V1765" s="21"/>
      <c r="W1765" s="21"/>
      <c r="X1765" s="21"/>
      <c r="Y1765" s="21"/>
      <c r="Z1765" s="3"/>
    </row>
    <row r="1766" spans="1:26" x14ac:dyDescent="0.2">
      <c r="A1766" s="3"/>
      <c r="B1766" s="10"/>
      <c r="C1766" s="20"/>
      <c r="D1766" s="12"/>
      <c r="E1766" s="3"/>
      <c r="F1766" s="3"/>
      <c r="G1766" s="3"/>
      <c r="H1766" s="21"/>
      <c r="I1766" s="21"/>
      <c r="J1766" s="3"/>
      <c r="K1766" s="3"/>
      <c r="L1766" s="3"/>
      <c r="M1766" s="3"/>
      <c r="N1766" s="3"/>
      <c r="O1766" s="3"/>
      <c r="P1766" s="3"/>
      <c r="Q1766" s="21"/>
      <c r="R1766" s="3"/>
      <c r="S1766" s="3"/>
      <c r="T1766" s="21"/>
      <c r="U1766" s="21"/>
      <c r="V1766" s="21"/>
      <c r="W1766" s="21"/>
      <c r="X1766" s="21"/>
      <c r="Y1766" s="21"/>
      <c r="Z1766" s="3"/>
    </row>
    <row r="1767" spans="1:26" x14ac:dyDescent="0.2">
      <c r="A1767" s="3"/>
      <c r="B1767" s="10"/>
      <c r="C1767" s="20"/>
      <c r="D1767" s="12"/>
      <c r="E1767" s="3"/>
      <c r="F1767" s="3"/>
      <c r="G1767" s="3"/>
      <c r="H1767" s="21"/>
      <c r="I1767" s="21"/>
      <c r="J1767" s="3"/>
      <c r="K1767" s="3"/>
      <c r="L1767" s="3"/>
      <c r="M1767" s="3"/>
      <c r="N1767" s="3"/>
      <c r="O1767" s="3"/>
      <c r="P1767" s="3"/>
      <c r="Q1767" s="21"/>
      <c r="R1767" s="3"/>
      <c r="S1767" s="3"/>
      <c r="T1767" s="21"/>
      <c r="U1767" s="21"/>
      <c r="V1767" s="21"/>
      <c r="W1767" s="21"/>
      <c r="X1767" s="21"/>
      <c r="Y1767" s="21"/>
      <c r="Z1767" s="3"/>
    </row>
    <row r="1768" spans="1:26" x14ac:dyDescent="0.2">
      <c r="A1768" s="3"/>
      <c r="B1768" s="10"/>
      <c r="C1768" s="20"/>
      <c r="D1768" s="12"/>
      <c r="E1768" s="3"/>
      <c r="F1768" s="3"/>
      <c r="G1768" s="3"/>
      <c r="H1768" s="21"/>
      <c r="I1768" s="21"/>
      <c r="J1768" s="3"/>
      <c r="K1768" s="3"/>
      <c r="L1768" s="3"/>
      <c r="M1768" s="3"/>
      <c r="N1768" s="3"/>
      <c r="O1768" s="3"/>
      <c r="P1768" s="3"/>
      <c r="Q1768" s="21"/>
      <c r="R1768" s="3"/>
      <c r="S1768" s="3"/>
      <c r="T1768" s="21"/>
      <c r="U1768" s="21"/>
      <c r="V1768" s="21"/>
      <c r="W1768" s="21"/>
      <c r="X1768" s="21"/>
      <c r="Y1768" s="21"/>
      <c r="Z1768" s="3"/>
    </row>
    <row r="1769" spans="1:26" x14ac:dyDescent="0.2">
      <c r="A1769" s="3"/>
      <c r="B1769" s="10"/>
      <c r="C1769" s="20"/>
      <c r="D1769" s="12"/>
      <c r="E1769" s="3"/>
      <c r="F1769" s="3"/>
      <c r="G1769" s="3"/>
      <c r="H1769" s="21"/>
      <c r="I1769" s="21"/>
      <c r="J1769" s="3"/>
      <c r="K1769" s="3"/>
      <c r="L1769" s="3"/>
      <c r="M1769" s="3"/>
      <c r="N1769" s="3"/>
      <c r="O1769" s="3"/>
      <c r="P1769" s="3"/>
      <c r="Q1769" s="21"/>
      <c r="R1769" s="3"/>
      <c r="S1769" s="3"/>
      <c r="T1769" s="21"/>
      <c r="U1769" s="21"/>
      <c r="V1769" s="21"/>
      <c r="W1769" s="21"/>
      <c r="X1769" s="21"/>
      <c r="Y1769" s="21"/>
      <c r="Z1769" s="3"/>
    </row>
    <row r="1770" spans="1:26" x14ac:dyDescent="0.2">
      <c r="A1770" s="3"/>
      <c r="B1770" s="10"/>
      <c r="C1770" s="20"/>
      <c r="D1770" s="12"/>
      <c r="E1770" s="3"/>
      <c r="F1770" s="3"/>
      <c r="G1770" s="3"/>
      <c r="H1770" s="21"/>
      <c r="I1770" s="21"/>
      <c r="J1770" s="3"/>
      <c r="K1770" s="3"/>
      <c r="L1770" s="3"/>
      <c r="M1770" s="3"/>
      <c r="N1770" s="3"/>
      <c r="O1770" s="3"/>
      <c r="P1770" s="3"/>
      <c r="Q1770" s="21"/>
      <c r="R1770" s="3"/>
      <c r="S1770" s="3"/>
      <c r="T1770" s="21"/>
      <c r="U1770" s="21"/>
      <c r="V1770" s="21"/>
      <c r="W1770" s="21"/>
      <c r="X1770" s="21"/>
      <c r="Y1770" s="21"/>
      <c r="Z1770" s="3"/>
    </row>
    <row r="1771" spans="1:26" x14ac:dyDescent="0.2">
      <c r="A1771" s="3"/>
      <c r="B1771" s="10"/>
      <c r="C1771" s="20"/>
      <c r="D1771" s="12"/>
      <c r="E1771" s="3"/>
      <c r="F1771" s="3"/>
      <c r="G1771" s="3"/>
      <c r="H1771" s="21"/>
      <c r="I1771" s="21"/>
      <c r="J1771" s="3"/>
      <c r="K1771" s="3"/>
      <c r="L1771" s="3"/>
      <c r="M1771" s="3"/>
      <c r="N1771" s="3"/>
      <c r="O1771" s="3"/>
      <c r="P1771" s="3"/>
      <c r="Q1771" s="21"/>
      <c r="R1771" s="3"/>
      <c r="S1771" s="3"/>
      <c r="T1771" s="21"/>
      <c r="U1771" s="21"/>
      <c r="V1771" s="21"/>
      <c r="W1771" s="21"/>
      <c r="X1771" s="21"/>
      <c r="Y1771" s="21"/>
      <c r="Z1771" s="3"/>
    </row>
    <row r="1772" spans="1:26" x14ac:dyDescent="0.2">
      <c r="A1772" s="3"/>
      <c r="B1772" s="10"/>
      <c r="C1772" s="20"/>
      <c r="D1772" s="12"/>
      <c r="E1772" s="3"/>
      <c r="F1772" s="3"/>
      <c r="G1772" s="3"/>
      <c r="H1772" s="21"/>
      <c r="I1772" s="21"/>
      <c r="J1772" s="3"/>
      <c r="K1772" s="3"/>
      <c r="L1772" s="3"/>
      <c r="M1772" s="3"/>
      <c r="N1772" s="3"/>
      <c r="O1772" s="3"/>
      <c r="P1772" s="3"/>
      <c r="Q1772" s="21"/>
      <c r="R1772" s="3"/>
      <c r="S1772" s="3"/>
      <c r="T1772" s="21"/>
      <c r="U1772" s="21"/>
      <c r="V1772" s="21"/>
      <c r="W1772" s="21"/>
      <c r="X1772" s="21"/>
      <c r="Y1772" s="21"/>
      <c r="Z1772" s="3"/>
    </row>
    <row r="1773" spans="1:26" x14ac:dyDescent="0.2">
      <c r="A1773" s="3"/>
      <c r="B1773" s="10"/>
      <c r="C1773" s="20"/>
      <c r="D1773" s="12"/>
      <c r="E1773" s="3"/>
      <c r="F1773" s="3"/>
      <c r="G1773" s="3"/>
      <c r="H1773" s="21"/>
      <c r="I1773" s="21"/>
      <c r="J1773" s="3"/>
      <c r="K1773" s="3"/>
      <c r="L1773" s="3"/>
      <c r="M1773" s="3"/>
      <c r="N1773" s="3"/>
      <c r="O1773" s="3"/>
      <c r="P1773" s="3"/>
      <c r="Q1773" s="21"/>
      <c r="R1773" s="3"/>
      <c r="S1773" s="3"/>
      <c r="T1773" s="21"/>
      <c r="U1773" s="21"/>
      <c r="V1773" s="21"/>
      <c r="W1773" s="21"/>
      <c r="X1773" s="21"/>
      <c r="Y1773" s="21"/>
      <c r="Z1773" s="3"/>
    </row>
    <row r="1774" spans="1:26" x14ac:dyDescent="0.2">
      <c r="A1774" s="3"/>
      <c r="B1774" s="10"/>
      <c r="C1774" s="20"/>
      <c r="D1774" s="12"/>
      <c r="E1774" s="3"/>
      <c r="F1774" s="3"/>
      <c r="G1774" s="3"/>
      <c r="H1774" s="21"/>
      <c r="I1774" s="21"/>
      <c r="J1774" s="3"/>
      <c r="K1774" s="3"/>
      <c r="L1774" s="3"/>
      <c r="M1774" s="3"/>
      <c r="N1774" s="3"/>
      <c r="O1774" s="3"/>
      <c r="P1774" s="3"/>
      <c r="Q1774" s="21"/>
      <c r="R1774" s="3"/>
      <c r="S1774" s="3"/>
      <c r="T1774" s="21"/>
      <c r="U1774" s="21"/>
      <c r="V1774" s="21"/>
      <c r="W1774" s="21"/>
      <c r="X1774" s="21"/>
      <c r="Y1774" s="21"/>
      <c r="Z1774" s="3"/>
    </row>
    <row r="1775" spans="1:26" x14ac:dyDescent="0.2">
      <c r="A1775" s="3"/>
      <c r="B1775" s="10"/>
      <c r="C1775" s="20"/>
      <c r="D1775" s="12"/>
      <c r="E1775" s="3"/>
      <c r="F1775" s="3"/>
      <c r="G1775" s="3"/>
      <c r="H1775" s="21"/>
      <c r="I1775" s="21"/>
      <c r="J1775" s="3"/>
      <c r="K1775" s="3"/>
      <c r="L1775" s="3"/>
      <c r="M1775" s="3"/>
      <c r="N1775" s="3"/>
      <c r="O1775" s="3"/>
      <c r="P1775" s="3"/>
      <c r="Q1775" s="21"/>
      <c r="R1775" s="3"/>
      <c r="S1775" s="3"/>
      <c r="T1775" s="21"/>
      <c r="U1775" s="21"/>
      <c r="V1775" s="21"/>
      <c r="W1775" s="21"/>
      <c r="X1775" s="21"/>
      <c r="Y1775" s="21"/>
      <c r="Z1775" s="3"/>
    </row>
    <row r="1776" spans="1:26" x14ac:dyDescent="0.2">
      <c r="A1776" s="3"/>
      <c r="B1776" s="10"/>
      <c r="C1776" s="20"/>
      <c r="D1776" s="12"/>
      <c r="E1776" s="3"/>
      <c r="F1776" s="3"/>
      <c r="G1776" s="3"/>
      <c r="H1776" s="21"/>
      <c r="I1776" s="21"/>
      <c r="J1776" s="3"/>
      <c r="K1776" s="3"/>
      <c r="L1776" s="3"/>
      <c r="M1776" s="3"/>
      <c r="N1776" s="3"/>
      <c r="O1776" s="3"/>
      <c r="P1776" s="3"/>
      <c r="Q1776" s="21"/>
      <c r="R1776" s="3"/>
      <c r="S1776" s="3"/>
      <c r="T1776" s="21"/>
      <c r="U1776" s="21"/>
      <c r="V1776" s="21"/>
      <c r="W1776" s="21"/>
      <c r="X1776" s="21"/>
      <c r="Y1776" s="21"/>
      <c r="Z1776" s="3"/>
    </row>
    <row r="1777" spans="1:26" x14ac:dyDescent="0.2">
      <c r="A1777" s="3"/>
      <c r="B1777" s="10"/>
      <c r="C1777" s="20"/>
      <c r="D1777" s="12"/>
      <c r="E1777" s="3"/>
      <c r="F1777" s="3"/>
      <c r="G1777" s="3"/>
      <c r="H1777" s="21"/>
      <c r="I1777" s="21"/>
      <c r="J1777" s="3"/>
      <c r="K1777" s="3"/>
      <c r="L1777" s="3"/>
      <c r="M1777" s="3"/>
      <c r="N1777" s="3"/>
      <c r="O1777" s="3"/>
      <c r="P1777" s="3"/>
      <c r="Q1777" s="21"/>
      <c r="R1777" s="3"/>
      <c r="S1777" s="3"/>
      <c r="T1777" s="21"/>
      <c r="U1777" s="21"/>
      <c r="V1777" s="21"/>
      <c r="W1777" s="21"/>
      <c r="X1777" s="21"/>
      <c r="Y1777" s="21"/>
      <c r="Z1777" s="3"/>
    </row>
    <row r="1778" spans="1:26" x14ac:dyDescent="0.2">
      <c r="A1778" s="3"/>
      <c r="B1778" s="10"/>
      <c r="C1778" s="20"/>
      <c r="D1778" s="12"/>
      <c r="E1778" s="3"/>
      <c r="F1778" s="3"/>
      <c r="G1778" s="3"/>
      <c r="H1778" s="21"/>
      <c r="I1778" s="21"/>
      <c r="J1778" s="3"/>
      <c r="K1778" s="3"/>
      <c r="L1778" s="3"/>
      <c r="M1778" s="3"/>
      <c r="N1778" s="3"/>
      <c r="O1778" s="3"/>
      <c r="P1778" s="3"/>
      <c r="Q1778" s="21"/>
      <c r="R1778" s="3"/>
      <c r="S1778" s="3"/>
      <c r="T1778" s="21"/>
      <c r="U1778" s="21"/>
      <c r="V1778" s="21"/>
      <c r="W1778" s="21"/>
      <c r="X1778" s="21"/>
      <c r="Y1778" s="21"/>
      <c r="Z1778" s="3"/>
    </row>
    <row r="1779" spans="1:26" x14ac:dyDescent="0.2">
      <c r="A1779" s="3"/>
      <c r="B1779" s="10"/>
      <c r="C1779" s="20"/>
      <c r="D1779" s="12"/>
      <c r="E1779" s="3"/>
      <c r="F1779" s="3"/>
      <c r="G1779" s="3"/>
      <c r="H1779" s="21"/>
      <c r="I1779" s="21"/>
      <c r="J1779" s="3"/>
      <c r="K1779" s="3"/>
      <c r="L1779" s="3"/>
      <c r="M1779" s="3"/>
      <c r="N1779" s="3"/>
      <c r="O1779" s="3"/>
      <c r="P1779" s="3"/>
      <c r="Q1779" s="21"/>
      <c r="R1779" s="3"/>
      <c r="S1779" s="3"/>
      <c r="T1779" s="21"/>
      <c r="U1779" s="21"/>
      <c r="V1779" s="21"/>
      <c r="W1779" s="21"/>
      <c r="X1779" s="21"/>
      <c r="Y1779" s="21"/>
      <c r="Z1779" s="3"/>
    </row>
    <row r="1780" spans="1:26" x14ac:dyDescent="0.2">
      <c r="A1780" s="3"/>
      <c r="B1780" s="10"/>
      <c r="C1780" s="20"/>
      <c r="D1780" s="12"/>
      <c r="E1780" s="3"/>
      <c r="F1780" s="3"/>
      <c r="G1780" s="3"/>
      <c r="H1780" s="21"/>
      <c r="I1780" s="21"/>
      <c r="J1780" s="3"/>
      <c r="K1780" s="3"/>
      <c r="L1780" s="3"/>
      <c r="M1780" s="3"/>
      <c r="N1780" s="3"/>
      <c r="O1780" s="3"/>
      <c r="P1780" s="3"/>
      <c r="Q1780" s="21"/>
      <c r="R1780" s="3"/>
      <c r="S1780" s="3"/>
      <c r="T1780" s="21"/>
      <c r="U1780" s="21"/>
      <c r="V1780" s="21"/>
      <c r="W1780" s="21"/>
      <c r="X1780" s="21"/>
      <c r="Y1780" s="21"/>
      <c r="Z1780" s="3"/>
    </row>
    <row r="1781" spans="1:26" x14ac:dyDescent="0.2">
      <c r="A1781" s="3"/>
      <c r="B1781" s="10"/>
      <c r="C1781" s="20"/>
      <c r="D1781" s="12"/>
      <c r="E1781" s="3"/>
      <c r="F1781" s="3"/>
      <c r="G1781" s="3"/>
      <c r="H1781" s="21"/>
      <c r="I1781" s="21"/>
      <c r="J1781" s="3"/>
      <c r="K1781" s="3"/>
      <c r="L1781" s="3"/>
      <c r="M1781" s="3"/>
      <c r="N1781" s="3"/>
      <c r="O1781" s="3"/>
      <c r="P1781" s="3"/>
      <c r="Q1781" s="21"/>
      <c r="R1781" s="3"/>
      <c r="S1781" s="3"/>
      <c r="T1781" s="21"/>
      <c r="U1781" s="21"/>
      <c r="V1781" s="21"/>
      <c r="W1781" s="21"/>
      <c r="X1781" s="21"/>
      <c r="Y1781" s="21"/>
      <c r="Z1781" s="3"/>
    </row>
    <row r="1782" spans="1:26" x14ac:dyDescent="0.2">
      <c r="A1782" s="3"/>
      <c r="B1782" s="10"/>
      <c r="C1782" s="20"/>
      <c r="D1782" s="12"/>
      <c r="E1782" s="3"/>
      <c r="F1782" s="3"/>
      <c r="G1782" s="3"/>
      <c r="H1782" s="21"/>
      <c r="I1782" s="21"/>
      <c r="J1782" s="3"/>
      <c r="K1782" s="3"/>
      <c r="L1782" s="3"/>
      <c r="M1782" s="3"/>
      <c r="N1782" s="3"/>
      <c r="O1782" s="3"/>
      <c r="P1782" s="3"/>
      <c r="Q1782" s="21"/>
      <c r="R1782" s="3"/>
      <c r="S1782" s="3"/>
      <c r="T1782" s="21"/>
      <c r="U1782" s="21"/>
      <c r="V1782" s="21"/>
      <c r="W1782" s="21"/>
      <c r="X1782" s="21"/>
      <c r="Y1782" s="21"/>
      <c r="Z1782" s="3"/>
    </row>
    <row r="1783" spans="1:26" x14ac:dyDescent="0.2">
      <c r="A1783" s="3"/>
      <c r="B1783" s="10"/>
      <c r="C1783" s="20"/>
      <c r="D1783" s="12"/>
      <c r="E1783" s="3"/>
      <c r="F1783" s="3"/>
      <c r="G1783" s="3"/>
      <c r="H1783" s="21"/>
      <c r="I1783" s="21"/>
      <c r="J1783" s="3"/>
      <c r="K1783" s="3"/>
      <c r="L1783" s="3"/>
      <c r="M1783" s="3"/>
      <c r="N1783" s="3"/>
      <c r="O1783" s="3"/>
      <c r="P1783" s="3"/>
      <c r="Q1783" s="21"/>
      <c r="R1783" s="3"/>
      <c r="S1783" s="3"/>
      <c r="T1783" s="21"/>
      <c r="U1783" s="21"/>
      <c r="V1783" s="21"/>
      <c r="W1783" s="21"/>
      <c r="X1783" s="21"/>
      <c r="Y1783" s="21"/>
      <c r="Z1783" s="3"/>
    </row>
    <row r="1784" spans="1:26" x14ac:dyDescent="0.2">
      <c r="A1784" s="3"/>
      <c r="B1784" s="10"/>
      <c r="C1784" s="20"/>
      <c r="D1784" s="12"/>
      <c r="E1784" s="3"/>
      <c r="F1784" s="3"/>
      <c r="G1784" s="3"/>
      <c r="H1784" s="21"/>
      <c r="I1784" s="21"/>
      <c r="J1784" s="3"/>
      <c r="K1784" s="3"/>
      <c r="L1784" s="3"/>
      <c r="M1784" s="3"/>
      <c r="N1784" s="3"/>
      <c r="O1784" s="3"/>
      <c r="P1784" s="3"/>
      <c r="Q1784" s="21"/>
      <c r="R1784" s="3"/>
      <c r="S1784" s="3"/>
      <c r="T1784" s="21"/>
      <c r="U1784" s="21"/>
      <c r="V1784" s="21"/>
      <c r="W1784" s="21"/>
      <c r="X1784" s="21"/>
      <c r="Y1784" s="21"/>
      <c r="Z1784" s="3"/>
    </row>
    <row r="1785" spans="1:26" x14ac:dyDescent="0.2">
      <c r="A1785" s="3"/>
      <c r="B1785" s="10"/>
      <c r="C1785" s="20"/>
      <c r="D1785" s="12"/>
      <c r="E1785" s="3"/>
      <c r="F1785" s="3"/>
      <c r="G1785" s="3"/>
      <c r="H1785" s="21"/>
      <c r="I1785" s="21"/>
      <c r="J1785" s="3"/>
      <c r="K1785" s="3"/>
      <c r="L1785" s="3"/>
      <c r="M1785" s="3"/>
      <c r="N1785" s="3"/>
      <c r="O1785" s="3"/>
      <c r="P1785" s="3"/>
      <c r="Q1785" s="21"/>
      <c r="R1785" s="3"/>
      <c r="S1785" s="3"/>
      <c r="T1785" s="21"/>
      <c r="U1785" s="21"/>
      <c r="V1785" s="21"/>
      <c r="W1785" s="21"/>
      <c r="X1785" s="21"/>
      <c r="Y1785" s="21"/>
      <c r="Z1785" s="3"/>
    </row>
    <row r="1786" spans="1:26" x14ac:dyDescent="0.2">
      <c r="A1786" s="3"/>
      <c r="B1786" s="10"/>
      <c r="C1786" s="20"/>
      <c r="D1786" s="12"/>
      <c r="E1786" s="3"/>
      <c r="F1786" s="3"/>
      <c r="G1786" s="3"/>
      <c r="H1786" s="21"/>
      <c r="I1786" s="21"/>
      <c r="J1786" s="3"/>
      <c r="K1786" s="3"/>
      <c r="L1786" s="3"/>
      <c r="M1786" s="3"/>
      <c r="N1786" s="3"/>
      <c r="O1786" s="3"/>
      <c r="P1786" s="3"/>
      <c r="Q1786" s="21"/>
      <c r="R1786" s="3"/>
      <c r="S1786" s="3"/>
      <c r="T1786" s="21"/>
      <c r="U1786" s="21"/>
      <c r="V1786" s="21"/>
      <c r="W1786" s="21"/>
      <c r="X1786" s="21"/>
      <c r="Y1786" s="21"/>
      <c r="Z1786" s="3"/>
    </row>
    <row r="1787" spans="1:26" x14ac:dyDescent="0.2">
      <c r="A1787" s="3"/>
      <c r="B1787" s="10"/>
      <c r="C1787" s="20"/>
      <c r="D1787" s="12"/>
      <c r="E1787" s="3"/>
      <c r="F1787" s="3"/>
      <c r="G1787" s="3"/>
      <c r="H1787" s="21"/>
      <c r="I1787" s="21"/>
      <c r="J1787" s="3"/>
      <c r="K1787" s="3"/>
      <c r="L1787" s="3"/>
      <c r="M1787" s="3"/>
      <c r="N1787" s="3"/>
      <c r="O1787" s="3"/>
      <c r="P1787" s="3"/>
      <c r="Q1787" s="21"/>
      <c r="R1787" s="3"/>
      <c r="S1787" s="3"/>
      <c r="T1787" s="21"/>
      <c r="U1787" s="21"/>
      <c r="V1787" s="21"/>
      <c r="W1787" s="21"/>
      <c r="X1787" s="21"/>
      <c r="Y1787" s="21"/>
      <c r="Z1787" s="3"/>
    </row>
    <row r="1788" spans="1:26" x14ac:dyDescent="0.2">
      <c r="A1788" s="3"/>
      <c r="B1788" s="10"/>
      <c r="C1788" s="20"/>
      <c r="D1788" s="12"/>
      <c r="E1788" s="3"/>
      <c r="F1788" s="3"/>
      <c r="G1788" s="3"/>
      <c r="H1788" s="21"/>
      <c r="I1788" s="21"/>
      <c r="J1788" s="3"/>
      <c r="K1788" s="3"/>
      <c r="L1788" s="3"/>
      <c r="M1788" s="3"/>
      <c r="N1788" s="3"/>
      <c r="O1788" s="3"/>
      <c r="P1788" s="3"/>
      <c r="Q1788" s="21"/>
      <c r="R1788" s="3"/>
      <c r="S1788" s="3"/>
      <c r="T1788" s="21"/>
      <c r="U1788" s="21"/>
      <c r="V1788" s="21"/>
      <c r="W1788" s="21"/>
      <c r="X1788" s="21"/>
      <c r="Y1788" s="21"/>
      <c r="Z1788" s="3"/>
    </row>
    <row r="1789" spans="1:26" x14ac:dyDescent="0.2">
      <c r="A1789" s="3"/>
      <c r="B1789" s="10"/>
      <c r="C1789" s="20"/>
      <c r="D1789" s="12"/>
      <c r="E1789" s="3"/>
      <c r="F1789" s="3"/>
      <c r="G1789" s="3"/>
      <c r="H1789" s="21"/>
      <c r="I1789" s="21"/>
      <c r="J1789" s="3"/>
      <c r="K1789" s="3"/>
      <c r="L1789" s="3"/>
      <c r="M1789" s="3"/>
      <c r="N1789" s="3"/>
      <c r="O1789" s="3"/>
      <c r="P1789" s="3"/>
      <c r="Q1789" s="21"/>
      <c r="R1789" s="3"/>
      <c r="S1789" s="3"/>
      <c r="T1789" s="21"/>
      <c r="U1789" s="21"/>
      <c r="V1789" s="21"/>
      <c r="W1789" s="21"/>
      <c r="X1789" s="21"/>
      <c r="Y1789" s="21"/>
      <c r="Z1789" s="3"/>
    </row>
    <row r="1790" spans="1:26" x14ac:dyDescent="0.2">
      <c r="A1790" s="3"/>
      <c r="B1790" s="10"/>
      <c r="C1790" s="20"/>
      <c r="D1790" s="12"/>
      <c r="E1790" s="3"/>
      <c r="F1790" s="3"/>
      <c r="G1790" s="3"/>
      <c r="H1790" s="21"/>
      <c r="I1790" s="21"/>
      <c r="J1790" s="3"/>
      <c r="K1790" s="3"/>
      <c r="L1790" s="3"/>
      <c r="M1790" s="3"/>
      <c r="N1790" s="3"/>
      <c r="O1790" s="3"/>
      <c r="P1790" s="3"/>
      <c r="Q1790" s="21"/>
      <c r="R1790" s="3"/>
      <c r="S1790" s="3"/>
      <c r="T1790" s="21"/>
      <c r="U1790" s="21"/>
      <c r="V1790" s="21"/>
      <c r="W1790" s="21"/>
      <c r="X1790" s="21"/>
      <c r="Y1790" s="21"/>
      <c r="Z1790" s="3"/>
    </row>
    <row r="1791" spans="1:26" x14ac:dyDescent="0.2">
      <c r="A1791" s="3"/>
      <c r="B1791" s="10"/>
      <c r="C1791" s="20"/>
      <c r="D1791" s="12"/>
      <c r="E1791" s="3"/>
      <c r="F1791" s="3"/>
      <c r="G1791" s="3"/>
      <c r="H1791" s="21"/>
      <c r="I1791" s="21"/>
      <c r="J1791" s="3"/>
      <c r="K1791" s="3"/>
      <c r="L1791" s="3"/>
      <c r="M1791" s="3"/>
      <c r="N1791" s="3"/>
      <c r="O1791" s="3"/>
      <c r="P1791" s="3"/>
      <c r="Q1791" s="21"/>
      <c r="R1791" s="3"/>
      <c r="S1791" s="3"/>
      <c r="T1791" s="21"/>
      <c r="U1791" s="21"/>
      <c r="V1791" s="21"/>
      <c r="W1791" s="21"/>
      <c r="X1791" s="21"/>
      <c r="Y1791" s="21"/>
      <c r="Z1791" s="3"/>
    </row>
    <row r="1792" spans="1:26" x14ac:dyDescent="0.2">
      <c r="A1792" s="3"/>
      <c r="B1792" s="10"/>
      <c r="C1792" s="20"/>
      <c r="D1792" s="12"/>
      <c r="E1792" s="3"/>
      <c r="F1792" s="3"/>
      <c r="G1792" s="3"/>
      <c r="H1792" s="21"/>
      <c r="I1792" s="21"/>
      <c r="J1792" s="3"/>
      <c r="K1792" s="3"/>
      <c r="L1792" s="3"/>
      <c r="M1792" s="3"/>
      <c r="N1792" s="3"/>
      <c r="O1792" s="3"/>
      <c r="P1792" s="3"/>
      <c r="Q1792" s="21"/>
      <c r="R1792" s="3"/>
      <c r="S1792" s="3"/>
      <c r="T1792" s="21"/>
      <c r="U1792" s="21"/>
      <c r="V1792" s="21"/>
      <c r="W1792" s="21"/>
      <c r="X1792" s="21"/>
      <c r="Y1792" s="21"/>
      <c r="Z1792" s="3"/>
    </row>
    <row r="1793" spans="1:26" x14ac:dyDescent="0.2">
      <c r="A1793" s="3"/>
      <c r="B1793" s="10"/>
      <c r="C1793" s="20"/>
      <c r="D1793" s="12"/>
      <c r="E1793" s="3"/>
      <c r="F1793" s="3"/>
      <c r="G1793" s="3"/>
      <c r="H1793" s="21"/>
      <c r="I1793" s="21"/>
      <c r="J1793" s="3"/>
      <c r="K1793" s="3"/>
      <c r="L1793" s="3"/>
      <c r="M1793" s="3"/>
      <c r="N1793" s="3"/>
      <c r="O1793" s="3"/>
      <c r="P1793" s="3"/>
      <c r="Q1793" s="21"/>
      <c r="R1793" s="3"/>
      <c r="S1793" s="3"/>
      <c r="T1793" s="21"/>
      <c r="U1793" s="21"/>
      <c r="V1793" s="21"/>
      <c r="W1793" s="21"/>
      <c r="X1793" s="21"/>
      <c r="Y1793" s="21"/>
      <c r="Z1793" s="3"/>
    </row>
    <row r="1794" spans="1:26" x14ac:dyDescent="0.2">
      <c r="A1794" s="3"/>
      <c r="B1794" s="10"/>
      <c r="C1794" s="20"/>
      <c r="D1794" s="12"/>
      <c r="E1794" s="3"/>
      <c r="F1794" s="3"/>
      <c r="G1794" s="3"/>
      <c r="H1794" s="21"/>
      <c r="I1794" s="21"/>
      <c r="J1794" s="3"/>
      <c r="K1794" s="3"/>
      <c r="L1794" s="3"/>
      <c r="M1794" s="3"/>
      <c r="N1794" s="3"/>
      <c r="O1794" s="3"/>
      <c r="P1794" s="3"/>
      <c r="Q1794" s="21"/>
      <c r="R1794" s="3"/>
      <c r="S1794" s="3"/>
      <c r="T1794" s="21"/>
      <c r="U1794" s="21"/>
      <c r="V1794" s="21"/>
      <c r="W1794" s="21"/>
      <c r="X1794" s="21"/>
      <c r="Y1794" s="21"/>
      <c r="Z1794" s="3"/>
    </row>
    <row r="1795" spans="1:26" x14ac:dyDescent="0.2">
      <c r="A1795" s="3"/>
      <c r="B1795" s="10"/>
      <c r="C1795" s="20"/>
      <c r="D1795" s="12"/>
      <c r="E1795" s="3"/>
      <c r="F1795" s="3"/>
      <c r="G1795" s="3"/>
      <c r="H1795" s="21"/>
      <c r="I1795" s="21"/>
      <c r="J1795" s="3"/>
      <c r="K1795" s="3"/>
      <c r="L1795" s="3"/>
      <c r="M1795" s="3"/>
      <c r="N1795" s="3"/>
      <c r="O1795" s="3"/>
      <c r="P1795" s="3"/>
      <c r="Q1795" s="21"/>
      <c r="R1795" s="3"/>
      <c r="S1795" s="3"/>
      <c r="T1795" s="21"/>
      <c r="U1795" s="21"/>
      <c r="V1795" s="21"/>
      <c r="W1795" s="21"/>
      <c r="X1795" s="21"/>
      <c r="Y1795" s="21"/>
      <c r="Z1795" s="3"/>
    </row>
    <row r="1796" spans="1:26" x14ac:dyDescent="0.2">
      <c r="A1796" s="3"/>
      <c r="B1796" s="10"/>
      <c r="C1796" s="20"/>
      <c r="D1796" s="12"/>
      <c r="E1796" s="3"/>
      <c r="F1796" s="3"/>
      <c r="G1796" s="3"/>
      <c r="H1796" s="21"/>
      <c r="I1796" s="21"/>
      <c r="J1796" s="3"/>
      <c r="K1796" s="3"/>
      <c r="L1796" s="3"/>
      <c r="M1796" s="3"/>
      <c r="N1796" s="3"/>
      <c r="O1796" s="3"/>
      <c r="P1796" s="3"/>
      <c r="Q1796" s="21"/>
      <c r="R1796" s="3"/>
      <c r="S1796" s="3"/>
      <c r="T1796" s="21"/>
      <c r="U1796" s="21"/>
      <c r="V1796" s="21"/>
      <c r="W1796" s="21"/>
      <c r="X1796" s="21"/>
      <c r="Y1796" s="21"/>
      <c r="Z1796" s="3"/>
    </row>
    <row r="1797" spans="1:26" x14ac:dyDescent="0.2">
      <c r="A1797" s="3"/>
      <c r="B1797" s="10"/>
      <c r="C1797" s="20"/>
      <c r="D1797" s="12"/>
      <c r="E1797" s="3"/>
      <c r="F1797" s="3"/>
      <c r="G1797" s="3"/>
      <c r="H1797" s="21"/>
      <c r="I1797" s="21"/>
      <c r="J1797" s="3"/>
      <c r="K1797" s="3"/>
      <c r="L1797" s="3"/>
      <c r="M1797" s="3"/>
      <c r="N1797" s="3"/>
      <c r="O1797" s="3"/>
      <c r="P1797" s="3"/>
      <c r="Q1797" s="21"/>
      <c r="R1797" s="3"/>
      <c r="S1797" s="3"/>
      <c r="T1797" s="21"/>
      <c r="U1797" s="21"/>
      <c r="V1797" s="21"/>
      <c r="W1797" s="21"/>
      <c r="X1797" s="21"/>
      <c r="Y1797" s="21"/>
      <c r="Z1797" s="3"/>
    </row>
    <row r="1798" spans="1:26" x14ac:dyDescent="0.2">
      <c r="A1798" s="3"/>
      <c r="B1798" s="10"/>
      <c r="C1798" s="20"/>
      <c r="D1798" s="12"/>
      <c r="E1798" s="3"/>
      <c r="F1798" s="3"/>
      <c r="G1798" s="3"/>
      <c r="H1798" s="21"/>
      <c r="I1798" s="21"/>
      <c r="J1798" s="3"/>
      <c r="K1798" s="3"/>
      <c r="L1798" s="3"/>
      <c r="M1798" s="3"/>
      <c r="N1798" s="3"/>
      <c r="O1798" s="3"/>
      <c r="P1798" s="3"/>
      <c r="Q1798" s="21"/>
      <c r="R1798" s="3"/>
      <c r="S1798" s="3"/>
      <c r="T1798" s="21"/>
      <c r="U1798" s="21"/>
      <c r="V1798" s="21"/>
      <c r="W1798" s="21"/>
      <c r="X1798" s="21"/>
      <c r="Y1798" s="21"/>
      <c r="Z1798" s="3"/>
    </row>
    <row r="1799" spans="1:26" x14ac:dyDescent="0.2">
      <c r="A1799" s="3"/>
      <c r="B1799" s="10"/>
      <c r="C1799" s="20"/>
      <c r="D1799" s="12"/>
      <c r="E1799" s="3"/>
      <c r="F1799" s="3"/>
      <c r="G1799" s="3"/>
      <c r="H1799" s="21"/>
      <c r="I1799" s="21"/>
      <c r="J1799" s="3"/>
      <c r="K1799" s="3"/>
      <c r="L1799" s="3"/>
      <c r="M1799" s="3"/>
      <c r="N1799" s="3"/>
      <c r="O1799" s="3"/>
      <c r="P1799" s="3"/>
      <c r="Q1799" s="21"/>
      <c r="R1799" s="3"/>
      <c r="S1799" s="3"/>
      <c r="T1799" s="21"/>
      <c r="U1799" s="21"/>
      <c r="V1799" s="21"/>
      <c r="W1799" s="21"/>
      <c r="X1799" s="21"/>
      <c r="Y1799" s="21"/>
      <c r="Z1799" s="3"/>
    </row>
    <row r="1800" spans="1:26" x14ac:dyDescent="0.2">
      <c r="A1800" s="3"/>
      <c r="B1800" s="10"/>
      <c r="C1800" s="20"/>
      <c r="D1800" s="12"/>
      <c r="E1800" s="3"/>
      <c r="F1800" s="3"/>
      <c r="G1800" s="3"/>
      <c r="H1800" s="21"/>
      <c r="I1800" s="21"/>
      <c r="J1800" s="3"/>
      <c r="K1800" s="3"/>
      <c r="L1800" s="3"/>
      <c r="M1800" s="3"/>
      <c r="N1800" s="3"/>
      <c r="O1800" s="3"/>
      <c r="P1800" s="3"/>
      <c r="Q1800" s="21"/>
      <c r="R1800" s="3"/>
      <c r="S1800" s="3"/>
      <c r="T1800" s="21"/>
      <c r="U1800" s="21"/>
      <c r="V1800" s="21"/>
      <c r="W1800" s="21"/>
      <c r="X1800" s="21"/>
      <c r="Y1800" s="21"/>
      <c r="Z1800" s="3"/>
    </row>
    <row r="1801" spans="1:26" x14ac:dyDescent="0.2">
      <c r="A1801" s="3"/>
      <c r="B1801" s="10"/>
      <c r="C1801" s="20"/>
      <c r="D1801" s="12"/>
      <c r="E1801" s="3"/>
      <c r="F1801" s="3"/>
      <c r="G1801" s="3"/>
      <c r="H1801" s="21"/>
      <c r="I1801" s="21"/>
      <c r="J1801" s="3"/>
      <c r="K1801" s="3"/>
      <c r="L1801" s="3"/>
      <c r="M1801" s="3"/>
      <c r="N1801" s="3"/>
      <c r="O1801" s="3"/>
      <c r="P1801" s="3"/>
      <c r="Q1801" s="21"/>
      <c r="R1801" s="3"/>
      <c r="S1801" s="3"/>
      <c r="T1801" s="21"/>
      <c r="U1801" s="21"/>
      <c r="V1801" s="21"/>
      <c r="W1801" s="21"/>
      <c r="X1801" s="21"/>
      <c r="Y1801" s="21"/>
      <c r="Z1801" s="3"/>
    </row>
    <row r="1802" spans="1:26" x14ac:dyDescent="0.2">
      <c r="A1802" s="3"/>
      <c r="B1802" s="10"/>
      <c r="C1802" s="20"/>
      <c r="D1802" s="12"/>
      <c r="E1802" s="3"/>
      <c r="F1802" s="3"/>
      <c r="G1802" s="3"/>
      <c r="H1802" s="21"/>
      <c r="I1802" s="21"/>
      <c r="J1802" s="3"/>
      <c r="K1802" s="3"/>
      <c r="L1802" s="3"/>
      <c r="M1802" s="3"/>
      <c r="N1802" s="3"/>
      <c r="O1802" s="3"/>
      <c r="P1802" s="3"/>
      <c r="Q1802" s="21"/>
      <c r="R1802" s="3"/>
      <c r="S1802" s="3"/>
      <c r="T1802" s="21"/>
      <c r="U1802" s="21"/>
      <c r="V1802" s="21"/>
      <c r="W1802" s="21"/>
      <c r="X1802" s="21"/>
      <c r="Y1802" s="21"/>
      <c r="Z1802" s="3"/>
    </row>
    <row r="1803" spans="1:26" x14ac:dyDescent="0.2">
      <c r="A1803" s="3"/>
      <c r="B1803" s="10"/>
      <c r="C1803" s="20"/>
      <c r="D1803" s="12"/>
      <c r="E1803" s="3"/>
      <c r="F1803" s="3"/>
      <c r="G1803" s="3"/>
      <c r="H1803" s="21"/>
      <c r="I1803" s="21"/>
      <c r="J1803" s="3"/>
      <c r="K1803" s="3"/>
      <c r="L1803" s="3"/>
      <c r="M1803" s="3"/>
      <c r="N1803" s="3"/>
      <c r="O1803" s="3"/>
      <c r="P1803" s="3"/>
      <c r="Q1803" s="21"/>
      <c r="R1803" s="3"/>
      <c r="S1803" s="3"/>
      <c r="T1803" s="21"/>
      <c r="U1803" s="21"/>
      <c r="V1803" s="21"/>
      <c r="W1803" s="21"/>
      <c r="X1803" s="21"/>
      <c r="Y1803" s="21"/>
      <c r="Z1803" s="3"/>
    </row>
    <row r="1804" spans="1:26" x14ac:dyDescent="0.2">
      <c r="A1804" s="3"/>
      <c r="B1804" s="10"/>
      <c r="C1804" s="20"/>
      <c r="D1804" s="12"/>
      <c r="E1804" s="3"/>
      <c r="F1804" s="3"/>
      <c r="G1804" s="3"/>
      <c r="H1804" s="21"/>
      <c r="I1804" s="21"/>
      <c r="J1804" s="3"/>
      <c r="K1804" s="3"/>
      <c r="L1804" s="3"/>
      <c r="M1804" s="3"/>
      <c r="N1804" s="3"/>
      <c r="O1804" s="3"/>
      <c r="P1804" s="3"/>
      <c r="Q1804" s="21"/>
      <c r="R1804" s="3"/>
      <c r="S1804" s="3"/>
      <c r="T1804" s="21"/>
      <c r="U1804" s="21"/>
      <c r="V1804" s="21"/>
      <c r="W1804" s="21"/>
      <c r="X1804" s="21"/>
      <c r="Y1804" s="21"/>
      <c r="Z1804" s="3"/>
    </row>
    <row r="1805" spans="1:26" x14ac:dyDescent="0.2">
      <c r="A1805" s="3"/>
      <c r="B1805" s="10"/>
      <c r="C1805" s="20"/>
      <c r="D1805" s="12"/>
      <c r="E1805" s="3"/>
      <c r="F1805" s="3"/>
      <c r="G1805" s="3"/>
      <c r="H1805" s="21"/>
      <c r="I1805" s="21"/>
      <c r="J1805" s="3"/>
      <c r="K1805" s="3"/>
      <c r="L1805" s="3"/>
      <c r="M1805" s="3"/>
      <c r="N1805" s="3"/>
      <c r="O1805" s="3"/>
      <c r="P1805" s="3"/>
      <c r="Q1805" s="21"/>
      <c r="R1805" s="3"/>
      <c r="S1805" s="3"/>
      <c r="T1805" s="21"/>
      <c r="U1805" s="21"/>
      <c r="V1805" s="21"/>
      <c r="W1805" s="21"/>
      <c r="X1805" s="21"/>
      <c r="Y1805" s="21"/>
      <c r="Z1805" s="3"/>
    </row>
    <row r="1806" spans="1:26" x14ac:dyDescent="0.2">
      <c r="A1806" s="3"/>
      <c r="B1806" s="10"/>
      <c r="C1806" s="20"/>
      <c r="D1806" s="12"/>
      <c r="E1806" s="3"/>
      <c r="F1806" s="3"/>
      <c r="G1806" s="3"/>
      <c r="H1806" s="21"/>
      <c r="I1806" s="21"/>
      <c r="J1806" s="3"/>
      <c r="K1806" s="3"/>
      <c r="L1806" s="3"/>
      <c r="M1806" s="3"/>
      <c r="N1806" s="3"/>
      <c r="O1806" s="3"/>
      <c r="P1806" s="3"/>
      <c r="Q1806" s="21"/>
      <c r="R1806" s="3"/>
      <c r="S1806" s="3"/>
      <c r="T1806" s="21"/>
      <c r="U1806" s="21"/>
      <c r="V1806" s="21"/>
      <c r="W1806" s="21"/>
      <c r="X1806" s="21"/>
      <c r="Y1806" s="21"/>
      <c r="Z1806" s="3"/>
    </row>
    <row r="1807" spans="1:26" x14ac:dyDescent="0.2">
      <c r="A1807" s="3"/>
      <c r="B1807" s="10"/>
      <c r="C1807" s="20"/>
      <c r="D1807" s="12"/>
      <c r="E1807" s="3"/>
      <c r="F1807" s="3"/>
      <c r="G1807" s="3"/>
      <c r="H1807" s="21"/>
      <c r="I1807" s="21"/>
      <c r="J1807" s="3"/>
      <c r="K1807" s="3"/>
      <c r="L1807" s="3"/>
      <c r="M1807" s="3"/>
      <c r="N1807" s="3"/>
      <c r="O1807" s="3"/>
      <c r="P1807" s="3"/>
      <c r="Q1807" s="21"/>
      <c r="R1807" s="3"/>
      <c r="S1807" s="3"/>
      <c r="T1807" s="21"/>
      <c r="U1807" s="21"/>
      <c r="V1807" s="21"/>
      <c r="W1807" s="21"/>
      <c r="X1807" s="21"/>
      <c r="Y1807" s="21"/>
      <c r="Z1807" s="3"/>
    </row>
    <row r="1808" spans="1:26" x14ac:dyDescent="0.2">
      <c r="A1808" s="3"/>
      <c r="B1808" s="10"/>
      <c r="C1808" s="20"/>
      <c r="D1808" s="12"/>
      <c r="E1808" s="3"/>
      <c r="F1808" s="3"/>
      <c r="G1808" s="3"/>
      <c r="H1808" s="21"/>
      <c r="I1808" s="21"/>
      <c r="J1808" s="3"/>
      <c r="K1808" s="3"/>
      <c r="L1808" s="3"/>
      <c r="M1808" s="3"/>
      <c r="N1808" s="3"/>
      <c r="O1808" s="3"/>
      <c r="P1808" s="3"/>
      <c r="Q1808" s="21"/>
      <c r="R1808" s="3"/>
      <c r="S1808" s="3"/>
      <c r="T1808" s="21"/>
      <c r="U1808" s="21"/>
      <c r="V1808" s="21"/>
      <c r="W1808" s="21"/>
      <c r="X1808" s="21"/>
      <c r="Y1808" s="21"/>
      <c r="Z1808" s="3"/>
    </row>
    <row r="1809" spans="1:26" x14ac:dyDescent="0.2">
      <c r="A1809" s="3"/>
      <c r="B1809" s="10"/>
      <c r="C1809" s="20"/>
      <c r="D1809" s="12"/>
      <c r="E1809" s="3"/>
      <c r="F1809" s="3"/>
      <c r="G1809" s="3"/>
      <c r="H1809" s="21"/>
      <c r="I1809" s="21"/>
      <c r="J1809" s="3"/>
      <c r="K1809" s="3"/>
      <c r="L1809" s="3"/>
      <c r="M1809" s="3"/>
      <c r="N1809" s="3"/>
      <c r="O1809" s="3"/>
      <c r="P1809" s="3"/>
      <c r="Q1809" s="21"/>
      <c r="R1809" s="3"/>
      <c r="S1809" s="3"/>
      <c r="T1809" s="21"/>
      <c r="U1809" s="21"/>
      <c r="V1809" s="21"/>
      <c r="W1809" s="21"/>
      <c r="X1809" s="21"/>
      <c r="Y1809" s="21"/>
      <c r="Z1809" s="3"/>
    </row>
    <row r="1810" spans="1:26" x14ac:dyDescent="0.2">
      <c r="A1810" s="3"/>
      <c r="B1810" s="10"/>
      <c r="C1810" s="20"/>
      <c r="D1810" s="12"/>
      <c r="E1810" s="3"/>
      <c r="F1810" s="3"/>
      <c r="G1810" s="3"/>
      <c r="H1810" s="21"/>
      <c r="I1810" s="21"/>
      <c r="J1810" s="3"/>
      <c r="K1810" s="3"/>
      <c r="L1810" s="3"/>
      <c r="M1810" s="3"/>
      <c r="N1810" s="3"/>
      <c r="O1810" s="3"/>
      <c r="P1810" s="3"/>
      <c r="Q1810" s="21"/>
      <c r="R1810" s="3"/>
      <c r="S1810" s="3"/>
      <c r="T1810" s="21"/>
      <c r="U1810" s="21"/>
      <c r="V1810" s="21"/>
      <c r="W1810" s="21"/>
      <c r="X1810" s="21"/>
      <c r="Y1810" s="21"/>
      <c r="Z1810" s="3"/>
    </row>
    <row r="1811" spans="1:26" x14ac:dyDescent="0.2">
      <c r="A1811" s="3"/>
      <c r="B1811" s="10"/>
      <c r="C1811" s="20"/>
      <c r="D1811" s="12"/>
      <c r="E1811" s="3"/>
      <c r="F1811" s="3"/>
      <c r="G1811" s="3"/>
      <c r="H1811" s="21"/>
      <c r="I1811" s="21"/>
      <c r="J1811" s="3"/>
      <c r="K1811" s="3"/>
      <c r="L1811" s="3"/>
      <c r="M1811" s="3"/>
      <c r="N1811" s="3"/>
      <c r="O1811" s="3"/>
      <c r="P1811" s="3"/>
      <c r="Q1811" s="21"/>
      <c r="R1811" s="3"/>
      <c r="S1811" s="3"/>
      <c r="T1811" s="21"/>
      <c r="U1811" s="21"/>
      <c r="V1811" s="21"/>
      <c r="W1811" s="21"/>
      <c r="X1811" s="21"/>
      <c r="Y1811" s="21"/>
      <c r="Z1811" s="3"/>
    </row>
    <row r="1812" spans="1:26" x14ac:dyDescent="0.2">
      <c r="A1812" s="3"/>
      <c r="B1812" s="10"/>
      <c r="C1812" s="20"/>
      <c r="D1812" s="12"/>
      <c r="E1812" s="3"/>
      <c r="F1812" s="3"/>
      <c r="G1812" s="3"/>
      <c r="H1812" s="21"/>
      <c r="I1812" s="21"/>
      <c r="J1812" s="3"/>
      <c r="K1812" s="3"/>
      <c r="L1812" s="3"/>
      <c r="M1812" s="3"/>
      <c r="N1812" s="3"/>
      <c r="O1812" s="3"/>
      <c r="P1812" s="3"/>
      <c r="Q1812" s="21"/>
      <c r="R1812" s="3"/>
      <c r="S1812" s="3"/>
      <c r="T1812" s="21"/>
      <c r="U1812" s="21"/>
      <c r="V1812" s="21"/>
      <c r="W1812" s="21"/>
      <c r="X1812" s="21"/>
      <c r="Y1812" s="21"/>
      <c r="Z1812" s="3"/>
    </row>
    <row r="1813" spans="1:26" x14ac:dyDescent="0.2">
      <c r="A1813" s="3"/>
      <c r="B1813" s="10"/>
      <c r="C1813" s="20"/>
      <c r="D1813" s="12"/>
      <c r="E1813" s="3"/>
      <c r="F1813" s="3"/>
      <c r="G1813" s="3"/>
      <c r="H1813" s="21"/>
      <c r="I1813" s="21"/>
      <c r="J1813" s="3"/>
      <c r="K1813" s="3"/>
      <c r="L1813" s="3"/>
      <c r="M1813" s="3"/>
      <c r="N1813" s="3"/>
      <c r="O1813" s="3"/>
      <c r="P1813" s="3"/>
      <c r="Q1813" s="21"/>
      <c r="R1813" s="3"/>
      <c r="S1813" s="3"/>
      <c r="T1813" s="21"/>
      <c r="U1813" s="21"/>
      <c r="V1813" s="21"/>
      <c r="W1813" s="21"/>
      <c r="X1813" s="21"/>
      <c r="Y1813" s="21"/>
      <c r="Z1813" s="3"/>
    </row>
    <row r="1814" spans="1:26" x14ac:dyDescent="0.2">
      <c r="A1814" s="3"/>
      <c r="B1814" s="10"/>
      <c r="C1814" s="20"/>
      <c r="D1814" s="12"/>
      <c r="E1814" s="3"/>
      <c r="F1814" s="3"/>
      <c r="G1814" s="3"/>
      <c r="H1814" s="21"/>
      <c r="I1814" s="21"/>
      <c r="J1814" s="3"/>
      <c r="K1814" s="3"/>
      <c r="L1814" s="3"/>
      <c r="M1814" s="3"/>
      <c r="N1814" s="3"/>
      <c r="O1814" s="3"/>
      <c r="P1814" s="3"/>
      <c r="Q1814" s="21"/>
      <c r="R1814" s="3"/>
      <c r="S1814" s="3"/>
      <c r="T1814" s="21"/>
      <c r="U1814" s="21"/>
      <c r="V1814" s="21"/>
      <c r="W1814" s="21"/>
      <c r="X1814" s="21"/>
      <c r="Y1814" s="21"/>
      <c r="Z1814" s="3"/>
    </row>
    <row r="1815" spans="1:26" x14ac:dyDescent="0.2">
      <c r="A1815" s="3"/>
      <c r="B1815" s="10"/>
      <c r="C1815" s="20"/>
      <c r="D1815" s="12"/>
      <c r="E1815" s="3"/>
      <c r="F1815" s="3"/>
      <c r="G1815" s="3"/>
      <c r="H1815" s="21"/>
      <c r="I1815" s="21"/>
      <c r="J1815" s="3"/>
      <c r="K1815" s="3"/>
      <c r="L1815" s="3"/>
      <c r="M1815" s="3"/>
      <c r="N1815" s="3"/>
      <c r="O1815" s="3"/>
      <c r="P1815" s="3"/>
      <c r="Q1815" s="21"/>
      <c r="R1815" s="3"/>
      <c r="S1815" s="3"/>
      <c r="T1815" s="21"/>
      <c r="U1815" s="21"/>
      <c r="V1815" s="21"/>
      <c r="W1815" s="21"/>
      <c r="X1815" s="21"/>
      <c r="Y1815" s="21"/>
      <c r="Z1815" s="3"/>
    </row>
    <row r="1816" spans="1:26" x14ac:dyDescent="0.2">
      <c r="A1816" s="3"/>
      <c r="B1816" s="10"/>
      <c r="C1816" s="20"/>
      <c r="D1816" s="12"/>
      <c r="E1816" s="3"/>
      <c r="F1816" s="3"/>
      <c r="G1816" s="3"/>
      <c r="H1816" s="21"/>
      <c r="I1816" s="21"/>
      <c r="J1816" s="3"/>
      <c r="K1816" s="3"/>
      <c r="L1816" s="3"/>
      <c r="M1816" s="3"/>
      <c r="N1816" s="3"/>
      <c r="O1816" s="3"/>
      <c r="P1816" s="3"/>
      <c r="Q1816" s="21"/>
      <c r="R1816" s="3"/>
      <c r="S1816" s="3"/>
      <c r="T1816" s="21"/>
      <c r="U1816" s="21"/>
      <c r="V1816" s="21"/>
      <c r="W1816" s="21"/>
      <c r="X1816" s="21"/>
      <c r="Y1816" s="21"/>
      <c r="Z1816" s="3"/>
    </row>
    <row r="1817" spans="1:26" x14ac:dyDescent="0.2">
      <c r="A1817" s="3"/>
      <c r="B1817" s="10"/>
      <c r="C1817" s="20"/>
      <c r="D1817" s="12"/>
      <c r="E1817" s="3"/>
      <c r="F1817" s="3"/>
      <c r="G1817" s="3"/>
      <c r="H1817" s="21"/>
      <c r="I1817" s="21"/>
      <c r="J1817" s="3"/>
      <c r="K1817" s="3"/>
      <c r="L1817" s="3"/>
      <c r="M1817" s="3"/>
      <c r="N1817" s="3"/>
      <c r="O1817" s="3"/>
      <c r="P1817" s="3"/>
      <c r="Q1817" s="21"/>
      <c r="R1817" s="3"/>
      <c r="S1817" s="3"/>
      <c r="T1817" s="21"/>
      <c r="U1817" s="21"/>
      <c r="V1817" s="21"/>
      <c r="W1817" s="21"/>
      <c r="X1817" s="21"/>
      <c r="Y1817" s="21"/>
      <c r="Z1817" s="3"/>
    </row>
    <row r="1818" spans="1:26" x14ac:dyDescent="0.2">
      <c r="A1818" s="3"/>
      <c r="B1818" s="10"/>
      <c r="C1818" s="20"/>
      <c r="D1818" s="12"/>
      <c r="E1818" s="3"/>
      <c r="F1818" s="3"/>
      <c r="G1818" s="3"/>
      <c r="H1818" s="21"/>
      <c r="I1818" s="21"/>
      <c r="J1818" s="3"/>
      <c r="K1818" s="3"/>
      <c r="L1818" s="3"/>
      <c r="M1818" s="3"/>
      <c r="N1818" s="3"/>
      <c r="O1818" s="3"/>
      <c r="P1818" s="3"/>
      <c r="Q1818" s="21"/>
      <c r="R1818" s="3"/>
      <c r="S1818" s="3"/>
      <c r="T1818" s="21"/>
      <c r="U1818" s="21"/>
      <c r="V1818" s="21"/>
      <c r="W1818" s="21"/>
      <c r="X1818" s="21"/>
      <c r="Y1818" s="21"/>
      <c r="Z1818" s="3"/>
    </row>
    <row r="1819" spans="1:26" x14ac:dyDescent="0.2">
      <c r="A1819" s="3"/>
      <c r="B1819" s="10"/>
      <c r="C1819" s="20"/>
      <c r="D1819" s="12"/>
      <c r="E1819" s="3"/>
      <c r="F1819" s="3"/>
      <c r="G1819" s="3"/>
      <c r="H1819" s="21"/>
      <c r="I1819" s="21"/>
      <c r="J1819" s="3"/>
      <c r="K1819" s="3"/>
      <c r="L1819" s="3"/>
      <c r="M1819" s="3"/>
      <c r="N1819" s="3"/>
      <c r="O1819" s="3"/>
      <c r="P1819" s="3"/>
      <c r="Q1819" s="21"/>
      <c r="R1819" s="3"/>
      <c r="S1819" s="3"/>
      <c r="T1819" s="21"/>
      <c r="U1819" s="21"/>
      <c r="V1819" s="21"/>
      <c r="W1819" s="21"/>
      <c r="X1819" s="21"/>
      <c r="Y1819" s="21"/>
      <c r="Z1819" s="3"/>
    </row>
    <row r="1820" spans="1:26" x14ac:dyDescent="0.2">
      <c r="A1820" s="3"/>
      <c r="B1820" s="10"/>
      <c r="C1820" s="20"/>
      <c r="D1820" s="12"/>
      <c r="E1820" s="3"/>
      <c r="F1820" s="3"/>
      <c r="G1820" s="3"/>
      <c r="H1820" s="21"/>
      <c r="I1820" s="21"/>
      <c r="J1820" s="3"/>
      <c r="K1820" s="3"/>
      <c r="L1820" s="3"/>
      <c r="M1820" s="3"/>
      <c r="N1820" s="3"/>
      <c r="O1820" s="3"/>
      <c r="P1820" s="3"/>
      <c r="Q1820" s="21"/>
      <c r="R1820" s="3"/>
      <c r="S1820" s="3"/>
      <c r="T1820" s="21"/>
      <c r="U1820" s="21"/>
      <c r="V1820" s="21"/>
      <c r="W1820" s="21"/>
      <c r="X1820" s="21"/>
      <c r="Y1820" s="21"/>
      <c r="Z1820" s="3"/>
    </row>
    <row r="1821" spans="1:26" x14ac:dyDescent="0.2">
      <c r="A1821" s="3"/>
      <c r="B1821" s="10"/>
      <c r="C1821" s="20"/>
      <c r="D1821" s="12"/>
      <c r="E1821" s="3"/>
      <c r="F1821" s="3"/>
      <c r="G1821" s="3"/>
      <c r="H1821" s="21"/>
      <c r="I1821" s="21"/>
      <c r="J1821" s="3"/>
      <c r="K1821" s="3"/>
      <c r="L1821" s="3"/>
      <c r="M1821" s="3"/>
      <c r="N1821" s="3"/>
      <c r="O1821" s="3"/>
      <c r="P1821" s="3"/>
      <c r="Q1821" s="21"/>
      <c r="R1821" s="3"/>
      <c r="S1821" s="3"/>
      <c r="T1821" s="21"/>
      <c r="U1821" s="21"/>
      <c r="V1821" s="21"/>
      <c r="W1821" s="21"/>
      <c r="X1821" s="21"/>
      <c r="Y1821" s="21"/>
      <c r="Z1821" s="3"/>
    </row>
    <row r="1822" spans="1:26" x14ac:dyDescent="0.2">
      <c r="A1822" s="3"/>
      <c r="B1822" s="10"/>
      <c r="C1822" s="20"/>
      <c r="D1822" s="12"/>
      <c r="E1822" s="3"/>
      <c r="F1822" s="3"/>
      <c r="G1822" s="3"/>
      <c r="H1822" s="21"/>
      <c r="I1822" s="21"/>
      <c r="J1822" s="3"/>
      <c r="K1822" s="3"/>
      <c r="L1822" s="3"/>
      <c r="M1822" s="3"/>
      <c r="N1822" s="3"/>
      <c r="O1822" s="3"/>
      <c r="P1822" s="3"/>
      <c r="Q1822" s="21"/>
      <c r="R1822" s="3"/>
      <c r="S1822" s="3"/>
      <c r="T1822" s="21"/>
      <c r="U1822" s="21"/>
      <c r="V1822" s="21"/>
      <c r="W1822" s="21"/>
      <c r="X1822" s="21"/>
      <c r="Y1822" s="21"/>
      <c r="Z1822" s="3"/>
    </row>
    <row r="1823" spans="1:26" x14ac:dyDescent="0.2">
      <c r="A1823" s="3"/>
      <c r="B1823" s="10"/>
      <c r="C1823" s="20"/>
      <c r="D1823" s="12"/>
      <c r="E1823" s="3"/>
      <c r="F1823" s="3"/>
      <c r="G1823" s="3"/>
      <c r="H1823" s="21"/>
      <c r="I1823" s="21"/>
      <c r="J1823" s="3"/>
      <c r="K1823" s="3"/>
      <c r="L1823" s="3"/>
      <c r="M1823" s="3"/>
      <c r="N1823" s="3"/>
      <c r="O1823" s="3"/>
      <c r="P1823" s="3"/>
      <c r="Q1823" s="21"/>
      <c r="R1823" s="3"/>
      <c r="S1823" s="3"/>
      <c r="T1823" s="21"/>
      <c r="U1823" s="21"/>
      <c r="V1823" s="21"/>
      <c r="W1823" s="21"/>
      <c r="X1823" s="21"/>
      <c r="Y1823" s="21"/>
      <c r="Z1823" s="3"/>
    </row>
    <row r="1824" spans="1:26" x14ac:dyDescent="0.2">
      <c r="A1824" s="3"/>
      <c r="B1824" s="10"/>
      <c r="C1824" s="20"/>
      <c r="D1824" s="12"/>
      <c r="E1824" s="3"/>
      <c r="F1824" s="3"/>
      <c r="G1824" s="3"/>
      <c r="H1824" s="21"/>
      <c r="I1824" s="21"/>
      <c r="J1824" s="3"/>
      <c r="K1824" s="3"/>
      <c r="L1824" s="3"/>
      <c r="M1824" s="3"/>
      <c r="N1824" s="3"/>
      <c r="O1824" s="3"/>
      <c r="P1824" s="3"/>
      <c r="Q1824" s="21"/>
      <c r="R1824" s="3"/>
      <c r="S1824" s="3"/>
      <c r="T1824" s="21"/>
      <c r="U1824" s="21"/>
      <c r="V1824" s="21"/>
      <c r="W1824" s="21"/>
      <c r="X1824" s="21"/>
      <c r="Y1824" s="21"/>
      <c r="Z1824" s="3"/>
    </row>
    <row r="1825" spans="1:26" x14ac:dyDescent="0.2">
      <c r="A1825" s="3"/>
      <c r="B1825" s="10"/>
      <c r="C1825" s="20"/>
      <c r="D1825" s="12"/>
      <c r="E1825" s="3"/>
      <c r="F1825" s="3"/>
      <c r="G1825" s="3"/>
      <c r="H1825" s="21"/>
      <c r="I1825" s="21"/>
      <c r="J1825" s="3"/>
      <c r="K1825" s="3"/>
      <c r="L1825" s="3"/>
      <c r="M1825" s="3"/>
      <c r="N1825" s="3"/>
      <c r="O1825" s="3"/>
      <c r="P1825" s="3"/>
      <c r="Q1825" s="21"/>
      <c r="R1825" s="3"/>
      <c r="S1825" s="3"/>
      <c r="T1825" s="21"/>
      <c r="U1825" s="21"/>
      <c r="V1825" s="21"/>
      <c r="W1825" s="21"/>
      <c r="X1825" s="21"/>
      <c r="Y1825" s="21"/>
      <c r="Z1825" s="3"/>
    </row>
    <row r="1826" spans="1:26" x14ac:dyDescent="0.2">
      <c r="A1826" s="3"/>
      <c r="B1826" s="10"/>
      <c r="C1826" s="20"/>
      <c r="D1826" s="12"/>
      <c r="E1826" s="3"/>
      <c r="F1826" s="3"/>
      <c r="G1826" s="3"/>
      <c r="H1826" s="21"/>
      <c r="I1826" s="21"/>
      <c r="J1826" s="3"/>
      <c r="K1826" s="3"/>
      <c r="L1826" s="3"/>
      <c r="M1826" s="3"/>
      <c r="N1826" s="3"/>
      <c r="O1826" s="3"/>
      <c r="P1826" s="3"/>
      <c r="Q1826" s="21"/>
      <c r="R1826" s="3"/>
      <c r="S1826" s="3"/>
      <c r="T1826" s="21"/>
      <c r="U1826" s="21"/>
      <c r="V1826" s="21"/>
      <c r="W1826" s="21"/>
      <c r="X1826" s="21"/>
      <c r="Y1826" s="21"/>
      <c r="Z1826" s="3"/>
    </row>
    <row r="1827" spans="1:26" x14ac:dyDescent="0.2">
      <c r="A1827" s="3"/>
      <c r="B1827" s="10"/>
      <c r="C1827" s="20"/>
      <c r="D1827" s="12"/>
      <c r="E1827" s="3"/>
      <c r="F1827" s="3"/>
      <c r="G1827" s="3"/>
      <c r="H1827" s="21"/>
      <c r="I1827" s="21"/>
      <c r="J1827" s="3"/>
      <c r="K1827" s="3"/>
      <c r="L1827" s="3"/>
      <c r="M1827" s="3"/>
      <c r="N1827" s="3"/>
      <c r="O1827" s="3"/>
      <c r="P1827" s="3"/>
      <c r="Q1827" s="21"/>
      <c r="R1827" s="3"/>
      <c r="S1827" s="3"/>
      <c r="T1827" s="21"/>
      <c r="U1827" s="21"/>
      <c r="V1827" s="21"/>
      <c r="W1827" s="21"/>
      <c r="X1827" s="21"/>
      <c r="Y1827" s="21"/>
      <c r="Z1827" s="3"/>
    </row>
    <row r="1828" spans="1:26" x14ac:dyDescent="0.2">
      <c r="A1828" s="3"/>
      <c r="B1828" s="10"/>
      <c r="C1828" s="20"/>
      <c r="D1828" s="12"/>
      <c r="E1828" s="3"/>
      <c r="F1828" s="3"/>
      <c r="G1828" s="3"/>
      <c r="H1828" s="21"/>
      <c r="I1828" s="21"/>
      <c r="J1828" s="3"/>
      <c r="K1828" s="3"/>
      <c r="L1828" s="3"/>
      <c r="M1828" s="3"/>
      <c r="N1828" s="3"/>
      <c r="O1828" s="3"/>
      <c r="P1828" s="3"/>
      <c r="Q1828" s="21"/>
      <c r="R1828" s="3"/>
      <c r="S1828" s="3"/>
      <c r="T1828" s="21"/>
      <c r="U1828" s="21"/>
      <c r="V1828" s="21"/>
      <c r="W1828" s="21"/>
      <c r="X1828" s="21"/>
      <c r="Y1828" s="21"/>
      <c r="Z1828" s="3"/>
    </row>
    <row r="1829" spans="1:26" x14ac:dyDescent="0.2">
      <c r="A1829" s="3"/>
      <c r="B1829" s="10"/>
      <c r="C1829" s="20"/>
      <c r="D1829" s="12"/>
      <c r="E1829" s="3"/>
      <c r="F1829" s="3"/>
      <c r="G1829" s="3"/>
      <c r="H1829" s="21"/>
      <c r="I1829" s="21"/>
      <c r="J1829" s="3"/>
      <c r="K1829" s="3"/>
      <c r="L1829" s="3"/>
      <c r="M1829" s="3"/>
      <c r="N1829" s="3"/>
      <c r="O1829" s="3"/>
      <c r="P1829" s="3"/>
      <c r="Q1829" s="21"/>
      <c r="R1829" s="3"/>
      <c r="S1829" s="3"/>
      <c r="T1829" s="21"/>
      <c r="U1829" s="21"/>
      <c r="V1829" s="21"/>
      <c r="W1829" s="21"/>
      <c r="X1829" s="21"/>
      <c r="Y1829" s="21"/>
      <c r="Z1829" s="3"/>
    </row>
    <row r="1830" spans="1:26" x14ac:dyDescent="0.2">
      <c r="A1830" s="3"/>
      <c r="B1830" s="10"/>
      <c r="C1830" s="20"/>
      <c r="D1830" s="12"/>
      <c r="E1830" s="3"/>
      <c r="F1830" s="3"/>
      <c r="G1830" s="3"/>
      <c r="H1830" s="21"/>
      <c r="I1830" s="21"/>
      <c r="J1830" s="3"/>
      <c r="K1830" s="3"/>
      <c r="L1830" s="3"/>
      <c r="M1830" s="3"/>
      <c r="N1830" s="3"/>
      <c r="O1830" s="3"/>
      <c r="P1830" s="3"/>
      <c r="Q1830" s="21"/>
      <c r="R1830" s="3"/>
      <c r="S1830" s="3"/>
      <c r="T1830" s="21"/>
      <c r="U1830" s="21"/>
      <c r="V1830" s="21"/>
      <c r="W1830" s="21"/>
      <c r="X1830" s="21"/>
      <c r="Y1830" s="21"/>
      <c r="Z1830" s="3"/>
    </row>
    <row r="1831" spans="1:26" x14ac:dyDescent="0.2">
      <c r="A1831" s="3"/>
      <c r="B1831" s="10"/>
      <c r="C1831" s="20"/>
      <c r="D1831" s="12"/>
      <c r="E1831" s="3"/>
      <c r="F1831" s="3"/>
      <c r="G1831" s="3"/>
      <c r="H1831" s="21"/>
      <c r="I1831" s="21"/>
      <c r="J1831" s="3"/>
      <c r="K1831" s="3"/>
      <c r="L1831" s="3"/>
      <c r="M1831" s="3"/>
      <c r="N1831" s="3"/>
      <c r="O1831" s="3"/>
      <c r="P1831" s="3"/>
      <c r="Q1831" s="21"/>
      <c r="R1831" s="3"/>
      <c r="S1831" s="3"/>
      <c r="T1831" s="21"/>
      <c r="U1831" s="21"/>
      <c r="V1831" s="21"/>
      <c r="W1831" s="21"/>
      <c r="X1831" s="21"/>
      <c r="Y1831" s="21"/>
      <c r="Z1831" s="3"/>
    </row>
    <row r="1832" spans="1:26" x14ac:dyDescent="0.2">
      <c r="A1832" s="3"/>
      <c r="B1832" s="10"/>
      <c r="C1832" s="20"/>
      <c r="D1832" s="12"/>
      <c r="E1832" s="3"/>
      <c r="F1832" s="3"/>
      <c r="G1832" s="3"/>
      <c r="H1832" s="21"/>
      <c r="I1832" s="21"/>
      <c r="J1832" s="3"/>
      <c r="K1832" s="3"/>
      <c r="L1832" s="3"/>
      <c r="M1832" s="3"/>
      <c r="N1832" s="3"/>
      <c r="O1832" s="3"/>
      <c r="P1832" s="3"/>
      <c r="Q1832" s="21"/>
      <c r="R1832" s="3"/>
      <c r="S1832" s="3"/>
      <c r="T1832" s="21"/>
      <c r="U1832" s="21"/>
      <c r="V1832" s="21"/>
      <c r="W1832" s="21"/>
      <c r="X1832" s="21"/>
      <c r="Y1832" s="21"/>
      <c r="Z1832" s="3"/>
    </row>
    <row r="1833" spans="1:26" x14ac:dyDescent="0.2">
      <c r="A1833" s="3"/>
      <c r="B1833" s="10"/>
      <c r="C1833" s="20"/>
      <c r="D1833" s="12"/>
      <c r="E1833" s="3"/>
      <c r="F1833" s="3"/>
      <c r="G1833" s="3"/>
      <c r="H1833" s="21"/>
      <c r="I1833" s="21"/>
      <c r="J1833" s="3"/>
      <c r="K1833" s="3"/>
      <c r="L1833" s="3"/>
      <c r="M1833" s="3"/>
      <c r="N1833" s="3"/>
      <c r="O1833" s="3"/>
      <c r="P1833" s="3"/>
      <c r="Q1833" s="21"/>
      <c r="R1833" s="3"/>
      <c r="S1833" s="3"/>
      <c r="T1833" s="21"/>
      <c r="U1833" s="21"/>
      <c r="V1833" s="21"/>
      <c r="W1833" s="21"/>
      <c r="X1833" s="21"/>
      <c r="Y1833" s="21"/>
      <c r="Z1833" s="3"/>
    </row>
    <row r="1834" spans="1:26" x14ac:dyDescent="0.2">
      <c r="A1834" s="3"/>
      <c r="B1834" s="10"/>
      <c r="C1834" s="20"/>
      <c r="D1834" s="12"/>
      <c r="E1834" s="3"/>
      <c r="F1834" s="3"/>
      <c r="G1834" s="3"/>
      <c r="H1834" s="21"/>
      <c r="I1834" s="21"/>
      <c r="J1834" s="3"/>
      <c r="K1834" s="3"/>
      <c r="L1834" s="3"/>
      <c r="M1834" s="3"/>
      <c r="N1834" s="3"/>
      <c r="O1834" s="3"/>
      <c r="P1834" s="3"/>
      <c r="Q1834" s="21"/>
      <c r="R1834" s="3"/>
      <c r="S1834" s="3"/>
      <c r="T1834" s="21"/>
      <c r="U1834" s="21"/>
      <c r="V1834" s="21"/>
      <c r="W1834" s="21"/>
      <c r="X1834" s="21"/>
      <c r="Y1834" s="21"/>
      <c r="Z1834" s="3"/>
    </row>
    <row r="1835" spans="1:26" x14ac:dyDescent="0.2">
      <c r="A1835" s="3"/>
      <c r="B1835" s="10"/>
      <c r="C1835" s="20"/>
      <c r="D1835" s="12"/>
      <c r="E1835" s="3"/>
      <c r="F1835" s="3"/>
      <c r="G1835" s="3"/>
      <c r="H1835" s="21"/>
      <c r="I1835" s="21"/>
      <c r="J1835" s="3"/>
      <c r="K1835" s="3"/>
      <c r="L1835" s="3"/>
      <c r="M1835" s="3"/>
      <c r="N1835" s="3"/>
      <c r="O1835" s="3"/>
      <c r="P1835" s="3"/>
      <c r="Q1835" s="21"/>
      <c r="R1835" s="3"/>
      <c r="S1835" s="3"/>
      <c r="T1835" s="21"/>
      <c r="U1835" s="21"/>
      <c r="V1835" s="21"/>
      <c r="W1835" s="21"/>
      <c r="X1835" s="21"/>
      <c r="Y1835" s="21"/>
      <c r="Z1835" s="3"/>
    </row>
    <row r="1836" spans="1:26" x14ac:dyDescent="0.2">
      <c r="A1836" s="3"/>
      <c r="B1836" s="10"/>
      <c r="C1836" s="20"/>
      <c r="D1836" s="12"/>
      <c r="E1836" s="3"/>
      <c r="F1836" s="3"/>
      <c r="G1836" s="3"/>
      <c r="H1836" s="21"/>
      <c r="I1836" s="21"/>
      <c r="J1836" s="3"/>
      <c r="K1836" s="3"/>
      <c r="L1836" s="3"/>
      <c r="M1836" s="3"/>
      <c r="N1836" s="3"/>
      <c r="O1836" s="3"/>
      <c r="P1836" s="3"/>
      <c r="Q1836" s="21"/>
      <c r="R1836" s="3"/>
      <c r="S1836" s="3"/>
      <c r="T1836" s="21"/>
      <c r="U1836" s="21"/>
      <c r="V1836" s="21"/>
      <c r="W1836" s="21"/>
      <c r="X1836" s="21"/>
      <c r="Y1836" s="21"/>
      <c r="Z1836" s="3"/>
    </row>
    <row r="1837" spans="1:26" x14ac:dyDescent="0.2">
      <c r="A1837" s="3"/>
      <c r="B1837" s="10"/>
      <c r="C1837" s="20"/>
      <c r="D1837" s="12"/>
      <c r="E1837" s="3"/>
      <c r="F1837" s="3"/>
      <c r="G1837" s="3"/>
      <c r="H1837" s="21"/>
      <c r="I1837" s="21"/>
      <c r="J1837" s="3"/>
      <c r="K1837" s="3"/>
      <c r="L1837" s="3"/>
      <c r="M1837" s="3"/>
      <c r="N1837" s="3"/>
      <c r="O1837" s="3"/>
      <c r="P1837" s="3"/>
      <c r="Q1837" s="21"/>
      <c r="R1837" s="3"/>
      <c r="S1837" s="3"/>
      <c r="T1837" s="21"/>
      <c r="U1837" s="21"/>
      <c r="V1837" s="21"/>
      <c r="W1837" s="21"/>
      <c r="X1837" s="21"/>
      <c r="Y1837" s="21"/>
      <c r="Z1837" s="3"/>
    </row>
    <row r="1838" spans="1:26" x14ac:dyDescent="0.2">
      <c r="A1838" s="3"/>
      <c r="B1838" s="10"/>
      <c r="C1838" s="20"/>
      <c r="D1838" s="12"/>
      <c r="E1838" s="3"/>
      <c r="F1838" s="3"/>
      <c r="G1838" s="3"/>
      <c r="H1838" s="21"/>
      <c r="I1838" s="21"/>
      <c r="J1838" s="3"/>
      <c r="K1838" s="3"/>
      <c r="L1838" s="3"/>
      <c r="M1838" s="3"/>
      <c r="N1838" s="3"/>
      <c r="O1838" s="3"/>
      <c r="P1838" s="3"/>
      <c r="Q1838" s="21"/>
      <c r="R1838" s="3"/>
      <c r="S1838" s="3"/>
      <c r="T1838" s="21"/>
      <c r="U1838" s="21"/>
      <c r="V1838" s="21"/>
      <c r="W1838" s="21"/>
      <c r="X1838" s="21"/>
      <c r="Y1838" s="21"/>
      <c r="Z1838" s="3"/>
    </row>
    <row r="1839" spans="1:26" x14ac:dyDescent="0.2">
      <c r="A1839" s="3"/>
      <c r="B1839" s="10"/>
      <c r="C1839" s="20"/>
      <c r="D1839" s="12"/>
      <c r="E1839" s="3"/>
      <c r="F1839" s="3"/>
      <c r="G1839" s="3"/>
      <c r="H1839" s="21"/>
      <c r="I1839" s="21"/>
      <c r="J1839" s="3"/>
      <c r="K1839" s="3"/>
      <c r="L1839" s="3"/>
      <c r="M1839" s="3"/>
      <c r="N1839" s="3"/>
      <c r="O1839" s="3"/>
      <c r="P1839" s="3"/>
      <c r="Q1839" s="21"/>
      <c r="R1839" s="3"/>
      <c r="S1839" s="3"/>
      <c r="T1839" s="21"/>
      <c r="U1839" s="21"/>
      <c r="V1839" s="21"/>
      <c r="W1839" s="21"/>
      <c r="X1839" s="21"/>
      <c r="Y1839" s="21"/>
      <c r="Z1839" s="3"/>
    </row>
    <row r="1840" spans="1:26" x14ac:dyDescent="0.2">
      <c r="A1840" s="3"/>
      <c r="B1840" s="10"/>
      <c r="C1840" s="20"/>
      <c r="D1840" s="12"/>
      <c r="E1840" s="3"/>
      <c r="F1840" s="3"/>
      <c r="G1840" s="3"/>
      <c r="H1840" s="21"/>
      <c r="I1840" s="21"/>
      <c r="J1840" s="3"/>
      <c r="K1840" s="3"/>
      <c r="L1840" s="3"/>
      <c r="M1840" s="3"/>
      <c r="N1840" s="3"/>
      <c r="O1840" s="3"/>
      <c r="P1840" s="3"/>
      <c r="Q1840" s="21"/>
      <c r="R1840" s="3"/>
      <c r="S1840" s="3"/>
      <c r="T1840" s="21"/>
      <c r="U1840" s="21"/>
      <c r="V1840" s="21"/>
      <c r="W1840" s="21"/>
      <c r="X1840" s="21"/>
      <c r="Y1840" s="21"/>
      <c r="Z1840" s="3"/>
    </row>
    <row r="1841" spans="1:26" x14ac:dyDescent="0.2">
      <c r="A1841" s="3"/>
      <c r="B1841" s="10"/>
      <c r="C1841" s="20"/>
      <c r="D1841" s="12"/>
      <c r="E1841" s="3"/>
      <c r="F1841" s="3"/>
      <c r="G1841" s="3"/>
      <c r="H1841" s="21"/>
      <c r="I1841" s="21"/>
      <c r="J1841" s="3"/>
      <c r="K1841" s="3"/>
      <c r="L1841" s="3"/>
      <c r="M1841" s="3"/>
      <c r="N1841" s="3"/>
      <c r="O1841" s="3"/>
      <c r="P1841" s="3"/>
      <c r="Q1841" s="21"/>
      <c r="R1841" s="3"/>
      <c r="S1841" s="3"/>
      <c r="T1841" s="21"/>
      <c r="U1841" s="21"/>
      <c r="V1841" s="21"/>
      <c r="W1841" s="21"/>
      <c r="X1841" s="21"/>
      <c r="Y1841" s="21"/>
      <c r="Z1841" s="3"/>
    </row>
    <row r="1842" spans="1:26" x14ac:dyDescent="0.2">
      <c r="A1842" s="3"/>
      <c r="B1842" s="10"/>
      <c r="C1842" s="20"/>
      <c r="D1842" s="12"/>
      <c r="E1842" s="3"/>
      <c r="F1842" s="3"/>
      <c r="G1842" s="3"/>
      <c r="H1842" s="21"/>
      <c r="I1842" s="21"/>
      <c r="J1842" s="3"/>
      <c r="K1842" s="3"/>
      <c r="L1842" s="3"/>
      <c r="M1842" s="3"/>
      <c r="N1842" s="3"/>
      <c r="O1842" s="3"/>
      <c r="P1842" s="3"/>
      <c r="Q1842" s="21"/>
      <c r="R1842" s="3"/>
      <c r="S1842" s="3"/>
      <c r="T1842" s="21"/>
      <c r="U1842" s="21"/>
      <c r="V1842" s="21"/>
      <c r="W1842" s="21"/>
      <c r="X1842" s="21"/>
      <c r="Y1842" s="21"/>
      <c r="Z1842" s="3"/>
    </row>
    <row r="1843" spans="1:26" x14ac:dyDescent="0.2">
      <c r="A1843" s="3"/>
      <c r="B1843" s="10"/>
      <c r="C1843" s="20"/>
      <c r="D1843" s="12"/>
      <c r="E1843" s="3"/>
      <c r="F1843" s="3"/>
      <c r="G1843" s="3"/>
      <c r="H1843" s="21"/>
      <c r="I1843" s="21"/>
      <c r="J1843" s="3"/>
      <c r="K1843" s="3"/>
      <c r="L1843" s="3"/>
      <c r="M1843" s="3"/>
      <c r="N1843" s="3"/>
      <c r="O1843" s="3"/>
      <c r="P1843" s="3"/>
      <c r="Q1843" s="21"/>
      <c r="R1843" s="3"/>
      <c r="S1843" s="3"/>
      <c r="T1843" s="21"/>
      <c r="U1843" s="21"/>
      <c r="V1843" s="21"/>
      <c r="W1843" s="21"/>
      <c r="X1843" s="21"/>
      <c r="Y1843" s="21"/>
      <c r="Z1843" s="3"/>
    </row>
    <row r="1844" spans="1:26" x14ac:dyDescent="0.2">
      <c r="A1844" s="3"/>
      <c r="B1844" s="10"/>
      <c r="C1844" s="20"/>
      <c r="D1844" s="12"/>
      <c r="E1844" s="3"/>
      <c r="F1844" s="3"/>
      <c r="G1844" s="3"/>
      <c r="H1844" s="21"/>
      <c r="I1844" s="21"/>
      <c r="J1844" s="3"/>
      <c r="K1844" s="3"/>
      <c r="L1844" s="3"/>
      <c r="M1844" s="3"/>
      <c r="N1844" s="3"/>
      <c r="O1844" s="3"/>
      <c r="P1844" s="3"/>
      <c r="Q1844" s="21"/>
      <c r="R1844" s="3"/>
      <c r="S1844" s="3"/>
      <c r="T1844" s="21"/>
      <c r="U1844" s="21"/>
      <c r="V1844" s="21"/>
      <c r="W1844" s="21"/>
      <c r="X1844" s="21"/>
      <c r="Y1844" s="21"/>
      <c r="Z1844" s="3"/>
    </row>
    <row r="1845" spans="1:26" x14ac:dyDescent="0.2">
      <c r="A1845" s="3"/>
      <c r="B1845" s="10"/>
      <c r="C1845" s="20"/>
      <c r="D1845" s="12"/>
      <c r="E1845" s="3"/>
      <c r="F1845" s="3"/>
      <c r="G1845" s="3"/>
      <c r="H1845" s="21"/>
      <c r="I1845" s="21"/>
      <c r="J1845" s="3"/>
      <c r="K1845" s="3"/>
      <c r="L1845" s="3"/>
      <c r="M1845" s="3"/>
      <c r="N1845" s="3"/>
      <c r="O1845" s="3"/>
      <c r="P1845" s="3"/>
      <c r="Q1845" s="21"/>
      <c r="R1845" s="3"/>
      <c r="S1845" s="3"/>
      <c r="T1845" s="21"/>
      <c r="U1845" s="21"/>
      <c r="V1845" s="21"/>
      <c r="W1845" s="21"/>
      <c r="X1845" s="21"/>
      <c r="Y1845" s="21"/>
      <c r="Z1845" s="3"/>
    </row>
    <row r="1846" spans="1:26" x14ac:dyDescent="0.2">
      <c r="A1846" s="3"/>
      <c r="B1846" s="10"/>
      <c r="C1846" s="20"/>
      <c r="D1846" s="12"/>
      <c r="E1846" s="3"/>
      <c r="F1846" s="3"/>
      <c r="G1846" s="3"/>
      <c r="H1846" s="21"/>
      <c r="I1846" s="21"/>
      <c r="J1846" s="3"/>
      <c r="K1846" s="3"/>
      <c r="L1846" s="3"/>
      <c r="M1846" s="3"/>
      <c r="N1846" s="3"/>
      <c r="O1846" s="3"/>
      <c r="P1846" s="3"/>
      <c r="Q1846" s="21"/>
      <c r="R1846" s="3"/>
      <c r="S1846" s="3"/>
      <c r="T1846" s="21"/>
      <c r="U1846" s="21"/>
      <c r="V1846" s="21"/>
      <c r="W1846" s="21"/>
      <c r="X1846" s="21"/>
      <c r="Y1846" s="21"/>
      <c r="Z1846" s="3"/>
    </row>
    <row r="1847" spans="1:26" x14ac:dyDescent="0.2">
      <c r="A1847" s="3"/>
      <c r="B1847" s="10"/>
      <c r="C1847" s="20"/>
      <c r="D1847" s="12"/>
      <c r="E1847" s="3"/>
      <c r="F1847" s="3"/>
      <c r="G1847" s="3"/>
      <c r="H1847" s="21"/>
      <c r="I1847" s="21"/>
      <c r="J1847" s="3"/>
      <c r="K1847" s="3"/>
      <c r="L1847" s="3"/>
      <c r="M1847" s="3"/>
      <c r="N1847" s="3"/>
      <c r="O1847" s="3"/>
      <c r="P1847" s="3"/>
      <c r="Q1847" s="21"/>
      <c r="R1847" s="3"/>
      <c r="S1847" s="3"/>
      <c r="T1847" s="21"/>
      <c r="U1847" s="21"/>
      <c r="V1847" s="21"/>
      <c r="W1847" s="21"/>
      <c r="X1847" s="21"/>
      <c r="Y1847" s="21"/>
      <c r="Z1847" s="3"/>
    </row>
    <row r="1848" spans="1:26" x14ac:dyDescent="0.2">
      <c r="A1848" s="3"/>
      <c r="B1848" s="10"/>
      <c r="C1848" s="20"/>
      <c r="D1848" s="12"/>
      <c r="E1848" s="3"/>
      <c r="F1848" s="3"/>
      <c r="G1848" s="3"/>
      <c r="H1848" s="21"/>
      <c r="I1848" s="21"/>
      <c r="J1848" s="3"/>
      <c r="K1848" s="3"/>
      <c r="L1848" s="3"/>
      <c r="M1848" s="3"/>
      <c r="N1848" s="3"/>
      <c r="O1848" s="3"/>
      <c r="P1848" s="3"/>
      <c r="Q1848" s="21"/>
      <c r="R1848" s="3"/>
      <c r="S1848" s="3"/>
      <c r="T1848" s="21"/>
      <c r="U1848" s="21"/>
      <c r="V1848" s="21"/>
      <c r="W1848" s="21"/>
      <c r="X1848" s="21"/>
      <c r="Y1848" s="21"/>
      <c r="Z1848" s="3"/>
    </row>
    <row r="1849" spans="1:26" x14ac:dyDescent="0.2">
      <c r="A1849" s="3"/>
      <c r="B1849" s="10"/>
      <c r="C1849" s="20"/>
      <c r="D1849" s="12"/>
      <c r="E1849" s="3"/>
      <c r="F1849" s="3"/>
      <c r="G1849" s="3"/>
      <c r="H1849" s="21"/>
      <c r="I1849" s="21"/>
      <c r="J1849" s="3"/>
      <c r="K1849" s="3"/>
      <c r="L1849" s="3"/>
      <c r="M1849" s="3"/>
      <c r="N1849" s="3"/>
      <c r="O1849" s="3"/>
      <c r="P1849" s="3"/>
      <c r="Q1849" s="21"/>
      <c r="R1849" s="3"/>
      <c r="S1849" s="3"/>
      <c r="T1849" s="21"/>
      <c r="U1849" s="21"/>
      <c r="V1849" s="21"/>
      <c r="W1849" s="21"/>
      <c r="X1849" s="21"/>
      <c r="Y1849" s="21"/>
      <c r="Z1849" s="3"/>
    </row>
    <row r="1850" spans="1:26" x14ac:dyDescent="0.2">
      <c r="A1850" s="3"/>
      <c r="B1850" s="10"/>
      <c r="C1850" s="20"/>
      <c r="D1850" s="12"/>
      <c r="E1850" s="3"/>
      <c r="F1850" s="3"/>
      <c r="G1850" s="3"/>
      <c r="H1850" s="21"/>
      <c r="I1850" s="21"/>
      <c r="J1850" s="3"/>
      <c r="K1850" s="3"/>
      <c r="L1850" s="3"/>
      <c r="M1850" s="3"/>
      <c r="N1850" s="3"/>
      <c r="O1850" s="3"/>
      <c r="P1850" s="3"/>
      <c r="Q1850" s="21"/>
      <c r="R1850" s="3"/>
      <c r="S1850" s="3"/>
      <c r="T1850" s="21"/>
      <c r="U1850" s="21"/>
      <c r="V1850" s="21"/>
      <c r="W1850" s="21"/>
      <c r="X1850" s="21"/>
      <c r="Y1850" s="21"/>
      <c r="Z1850" s="3"/>
    </row>
    <row r="1851" spans="1:26" x14ac:dyDescent="0.2">
      <c r="A1851" s="3"/>
      <c r="B1851" s="10"/>
      <c r="C1851" s="20"/>
      <c r="D1851" s="12"/>
      <c r="E1851" s="3"/>
      <c r="F1851" s="3"/>
      <c r="G1851" s="3"/>
      <c r="H1851" s="21"/>
      <c r="I1851" s="21"/>
      <c r="J1851" s="3"/>
      <c r="K1851" s="3"/>
      <c r="L1851" s="3"/>
      <c r="M1851" s="3"/>
      <c r="N1851" s="3"/>
      <c r="O1851" s="3"/>
      <c r="P1851" s="3"/>
      <c r="Q1851" s="21"/>
      <c r="R1851" s="3"/>
      <c r="S1851" s="3"/>
      <c r="T1851" s="21"/>
      <c r="U1851" s="21"/>
      <c r="V1851" s="21"/>
      <c r="W1851" s="21"/>
      <c r="X1851" s="21"/>
      <c r="Y1851" s="21"/>
      <c r="Z1851" s="3"/>
    </row>
    <row r="1852" spans="1:26" x14ac:dyDescent="0.2">
      <c r="A1852" s="3"/>
      <c r="B1852" s="10"/>
      <c r="C1852" s="20"/>
      <c r="D1852" s="12"/>
      <c r="E1852" s="3"/>
      <c r="F1852" s="3"/>
      <c r="G1852" s="3"/>
      <c r="H1852" s="21"/>
      <c r="I1852" s="21"/>
      <c r="J1852" s="3"/>
      <c r="K1852" s="3"/>
      <c r="L1852" s="3"/>
      <c r="M1852" s="3"/>
      <c r="N1852" s="3"/>
      <c r="O1852" s="3"/>
      <c r="P1852" s="3"/>
      <c r="Q1852" s="21"/>
      <c r="R1852" s="3"/>
      <c r="S1852" s="3"/>
      <c r="T1852" s="21"/>
      <c r="U1852" s="21"/>
      <c r="V1852" s="21"/>
      <c r="W1852" s="21"/>
      <c r="X1852" s="21"/>
      <c r="Y1852" s="21"/>
      <c r="Z1852" s="3"/>
    </row>
    <row r="1853" spans="1:26" x14ac:dyDescent="0.2">
      <c r="A1853" s="3"/>
      <c r="B1853" s="10"/>
      <c r="C1853" s="20"/>
      <c r="D1853" s="12"/>
      <c r="E1853" s="3"/>
      <c r="F1853" s="3"/>
      <c r="G1853" s="3"/>
      <c r="H1853" s="21"/>
      <c r="I1853" s="21"/>
      <c r="J1853" s="3"/>
      <c r="K1853" s="3"/>
      <c r="L1853" s="3"/>
      <c r="M1853" s="3"/>
      <c r="N1853" s="3"/>
      <c r="O1853" s="3"/>
      <c r="P1853" s="3"/>
      <c r="Q1853" s="21"/>
      <c r="R1853" s="3"/>
      <c r="S1853" s="3"/>
      <c r="T1853" s="21"/>
      <c r="U1853" s="21"/>
      <c r="V1853" s="21"/>
      <c r="W1853" s="21"/>
      <c r="X1853" s="21"/>
      <c r="Y1853" s="21"/>
      <c r="Z1853" s="3"/>
    </row>
    <row r="1854" spans="1:26" x14ac:dyDescent="0.2">
      <c r="A1854" s="3"/>
      <c r="B1854" s="10"/>
      <c r="C1854" s="20"/>
      <c r="D1854" s="12"/>
      <c r="E1854" s="3"/>
      <c r="F1854" s="3"/>
      <c r="G1854" s="3"/>
      <c r="H1854" s="21"/>
      <c r="I1854" s="21"/>
      <c r="J1854" s="3"/>
      <c r="K1854" s="3"/>
      <c r="L1854" s="3"/>
      <c r="M1854" s="3"/>
      <c r="N1854" s="3"/>
      <c r="O1854" s="3"/>
      <c r="P1854" s="3"/>
      <c r="Q1854" s="21"/>
      <c r="R1854" s="3"/>
      <c r="S1854" s="3"/>
      <c r="T1854" s="21"/>
      <c r="U1854" s="21"/>
      <c r="V1854" s="21"/>
      <c r="W1854" s="21"/>
      <c r="X1854" s="21"/>
      <c r="Y1854" s="21"/>
      <c r="Z1854" s="3"/>
    </row>
    <row r="1855" spans="1:26" x14ac:dyDescent="0.2">
      <c r="A1855" s="3"/>
      <c r="B1855" s="10"/>
      <c r="C1855" s="20"/>
      <c r="D1855" s="12"/>
      <c r="E1855" s="3"/>
      <c r="F1855" s="3"/>
      <c r="G1855" s="3"/>
      <c r="H1855" s="21"/>
      <c r="I1855" s="21"/>
      <c r="J1855" s="3"/>
      <c r="K1855" s="3"/>
      <c r="L1855" s="3"/>
      <c r="M1855" s="3"/>
      <c r="N1855" s="3"/>
      <c r="O1855" s="3"/>
      <c r="P1855" s="3"/>
      <c r="Q1855" s="21"/>
      <c r="R1855" s="3"/>
      <c r="S1855" s="3"/>
      <c r="T1855" s="21"/>
      <c r="U1855" s="21"/>
      <c r="V1855" s="21"/>
      <c r="W1855" s="21"/>
      <c r="X1855" s="21"/>
      <c r="Y1855" s="21"/>
      <c r="Z1855" s="3"/>
    </row>
    <row r="1856" spans="1:26" x14ac:dyDescent="0.2">
      <c r="A1856" s="3"/>
      <c r="B1856" s="10"/>
      <c r="C1856" s="20"/>
      <c r="D1856" s="12"/>
      <c r="E1856" s="3"/>
      <c r="F1856" s="3"/>
      <c r="G1856" s="3"/>
      <c r="H1856" s="21"/>
      <c r="I1856" s="21"/>
      <c r="J1856" s="3"/>
      <c r="K1856" s="3"/>
      <c r="L1856" s="3"/>
      <c r="M1856" s="3"/>
      <c r="N1856" s="3"/>
      <c r="O1856" s="3"/>
      <c r="P1856" s="3"/>
      <c r="Q1856" s="21"/>
      <c r="R1856" s="3"/>
      <c r="S1856" s="3"/>
      <c r="T1856" s="21"/>
      <c r="U1856" s="21"/>
      <c r="V1856" s="21"/>
      <c r="W1856" s="21"/>
      <c r="X1856" s="21"/>
      <c r="Y1856" s="21"/>
      <c r="Z1856" s="3"/>
    </row>
    <row r="1857" spans="1:26" x14ac:dyDescent="0.2">
      <c r="A1857" s="3"/>
      <c r="B1857" s="10"/>
      <c r="C1857" s="20"/>
      <c r="D1857" s="12"/>
      <c r="E1857" s="3"/>
      <c r="F1857" s="3"/>
      <c r="G1857" s="3"/>
      <c r="H1857" s="21"/>
      <c r="I1857" s="21"/>
      <c r="J1857" s="3"/>
      <c r="K1857" s="3"/>
      <c r="L1857" s="3"/>
      <c r="M1857" s="3"/>
      <c r="N1857" s="3"/>
      <c r="O1857" s="3"/>
      <c r="P1857" s="3"/>
      <c r="Q1857" s="21"/>
      <c r="R1857" s="3"/>
      <c r="S1857" s="3"/>
      <c r="T1857" s="21"/>
      <c r="U1857" s="21"/>
      <c r="V1857" s="21"/>
      <c r="W1857" s="21"/>
      <c r="X1857" s="21"/>
      <c r="Y1857" s="21"/>
      <c r="Z1857" s="3"/>
    </row>
    <row r="1858" spans="1:26" x14ac:dyDescent="0.2">
      <c r="A1858" s="3"/>
      <c r="B1858" s="10"/>
      <c r="C1858" s="20"/>
      <c r="D1858" s="12"/>
      <c r="E1858" s="3"/>
      <c r="F1858" s="3"/>
      <c r="G1858" s="3"/>
      <c r="H1858" s="21"/>
      <c r="I1858" s="21"/>
      <c r="J1858" s="3"/>
      <c r="K1858" s="3"/>
      <c r="L1858" s="3"/>
      <c r="M1858" s="3"/>
      <c r="N1858" s="3"/>
      <c r="O1858" s="3"/>
      <c r="P1858" s="3"/>
      <c r="Q1858" s="21"/>
      <c r="R1858" s="3"/>
      <c r="S1858" s="3"/>
      <c r="T1858" s="21"/>
      <c r="U1858" s="21"/>
      <c r="V1858" s="21"/>
      <c r="W1858" s="21"/>
      <c r="X1858" s="21"/>
      <c r="Y1858" s="21"/>
      <c r="Z1858" s="3"/>
    </row>
    <row r="1859" spans="1:26" x14ac:dyDescent="0.2">
      <c r="A1859" s="3"/>
      <c r="B1859" s="10"/>
      <c r="C1859" s="20"/>
      <c r="D1859" s="12"/>
      <c r="E1859" s="3"/>
      <c r="F1859" s="3"/>
      <c r="G1859" s="3"/>
      <c r="H1859" s="21"/>
      <c r="I1859" s="21"/>
      <c r="J1859" s="3"/>
      <c r="K1859" s="3"/>
      <c r="L1859" s="3"/>
      <c r="M1859" s="3"/>
      <c r="N1859" s="3"/>
      <c r="O1859" s="3"/>
      <c r="P1859" s="3"/>
      <c r="Q1859" s="21"/>
      <c r="R1859" s="3"/>
      <c r="S1859" s="3"/>
      <c r="T1859" s="21"/>
      <c r="U1859" s="21"/>
      <c r="V1859" s="21"/>
      <c r="W1859" s="21"/>
      <c r="X1859" s="21"/>
      <c r="Y1859" s="21"/>
      <c r="Z1859" s="3"/>
    </row>
    <row r="1860" spans="1:26" x14ac:dyDescent="0.2">
      <c r="A1860" s="3"/>
      <c r="B1860" s="10"/>
      <c r="C1860" s="20"/>
      <c r="D1860" s="12"/>
      <c r="E1860" s="3"/>
      <c r="F1860" s="3"/>
      <c r="G1860" s="3"/>
      <c r="H1860" s="21"/>
      <c r="I1860" s="21"/>
      <c r="J1860" s="3"/>
      <c r="K1860" s="3"/>
      <c r="L1860" s="3"/>
      <c r="M1860" s="3"/>
      <c r="N1860" s="3"/>
      <c r="O1860" s="3"/>
      <c r="P1860" s="3"/>
      <c r="Q1860" s="21"/>
      <c r="R1860" s="3"/>
      <c r="S1860" s="3"/>
      <c r="T1860" s="21"/>
      <c r="U1860" s="21"/>
      <c r="V1860" s="21"/>
      <c r="W1860" s="21"/>
      <c r="X1860" s="21"/>
      <c r="Y1860" s="21"/>
      <c r="Z1860" s="3"/>
    </row>
    <row r="1861" spans="1:26" x14ac:dyDescent="0.2">
      <c r="A1861" s="3"/>
      <c r="B1861" s="10"/>
      <c r="C1861" s="20"/>
      <c r="D1861" s="12"/>
      <c r="E1861" s="3"/>
      <c r="F1861" s="3"/>
      <c r="G1861" s="3"/>
      <c r="H1861" s="21"/>
      <c r="I1861" s="21"/>
      <c r="J1861" s="3"/>
      <c r="K1861" s="3"/>
      <c r="L1861" s="3"/>
      <c r="M1861" s="3"/>
      <c r="N1861" s="3"/>
      <c r="O1861" s="3"/>
      <c r="P1861" s="3"/>
      <c r="Q1861" s="21"/>
      <c r="R1861" s="3"/>
      <c r="S1861" s="3"/>
      <c r="T1861" s="21"/>
      <c r="U1861" s="21"/>
      <c r="V1861" s="21"/>
      <c r="W1861" s="21"/>
      <c r="X1861" s="21"/>
      <c r="Y1861" s="21"/>
      <c r="Z1861" s="3"/>
    </row>
    <row r="1862" spans="1:26" x14ac:dyDescent="0.2">
      <c r="A1862" s="3"/>
      <c r="B1862" s="10"/>
      <c r="C1862" s="20"/>
      <c r="D1862" s="12"/>
      <c r="E1862" s="3"/>
      <c r="F1862" s="3"/>
      <c r="G1862" s="3"/>
      <c r="H1862" s="21"/>
      <c r="I1862" s="21"/>
      <c r="J1862" s="3"/>
      <c r="K1862" s="3"/>
      <c r="L1862" s="3"/>
      <c r="M1862" s="3"/>
      <c r="N1862" s="3"/>
      <c r="O1862" s="3"/>
      <c r="P1862" s="3"/>
      <c r="Q1862" s="21"/>
      <c r="R1862" s="3"/>
      <c r="S1862" s="3"/>
      <c r="T1862" s="21"/>
      <c r="U1862" s="21"/>
      <c r="V1862" s="21"/>
      <c r="W1862" s="21"/>
      <c r="X1862" s="21"/>
      <c r="Y1862" s="21"/>
      <c r="Z1862" s="3"/>
    </row>
    <row r="1863" spans="1:26" x14ac:dyDescent="0.2">
      <c r="A1863" s="3"/>
      <c r="B1863" s="10"/>
      <c r="C1863" s="20"/>
      <c r="D1863" s="12"/>
      <c r="E1863" s="3"/>
      <c r="F1863" s="3"/>
      <c r="G1863" s="3"/>
      <c r="H1863" s="21"/>
      <c r="I1863" s="21"/>
      <c r="J1863" s="3"/>
      <c r="K1863" s="3"/>
      <c r="L1863" s="3"/>
      <c r="M1863" s="3"/>
      <c r="N1863" s="3"/>
      <c r="O1863" s="3"/>
      <c r="P1863" s="3"/>
      <c r="Q1863" s="21"/>
      <c r="R1863" s="3"/>
      <c r="S1863" s="3"/>
      <c r="T1863" s="21"/>
      <c r="U1863" s="21"/>
      <c r="V1863" s="21"/>
      <c r="W1863" s="21"/>
      <c r="X1863" s="21"/>
      <c r="Y1863" s="21"/>
      <c r="Z1863" s="3"/>
    </row>
    <row r="1864" spans="1:26" x14ac:dyDescent="0.2">
      <c r="A1864" s="3"/>
      <c r="B1864" s="10"/>
      <c r="C1864" s="20"/>
      <c r="D1864" s="12"/>
      <c r="E1864" s="3"/>
      <c r="F1864" s="3"/>
      <c r="G1864" s="3"/>
      <c r="H1864" s="21"/>
      <c r="I1864" s="21"/>
      <c r="J1864" s="3"/>
      <c r="K1864" s="3"/>
      <c r="L1864" s="3"/>
      <c r="M1864" s="3"/>
      <c r="N1864" s="3"/>
      <c r="O1864" s="3"/>
      <c r="P1864" s="3"/>
      <c r="Q1864" s="21"/>
      <c r="R1864" s="3"/>
      <c r="S1864" s="3"/>
      <c r="T1864" s="21"/>
      <c r="U1864" s="21"/>
      <c r="V1864" s="21"/>
      <c r="W1864" s="21"/>
      <c r="X1864" s="21"/>
      <c r="Y1864" s="21"/>
      <c r="Z1864" s="3"/>
    </row>
    <row r="1865" spans="1:26" x14ac:dyDescent="0.2">
      <c r="A1865" s="3"/>
      <c r="B1865" s="10"/>
      <c r="C1865" s="20"/>
      <c r="D1865" s="12"/>
      <c r="E1865" s="3"/>
      <c r="F1865" s="3"/>
      <c r="G1865" s="3"/>
      <c r="H1865" s="21"/>
      <c r="I1865" s="21"/>
      <c r="J1865" s="3"/>
      <c r="K1865" s="3"/>
      <c r="L1865" s="3"/>
      <c r="M1865" s="3"/>
      <c r="N1865" s="3"/>
      <c r="O1865" s="3"/>
      <c r="P1865" s="3"/>
      <c r="Q1865" s="21"/>
      <c r="R1865" s="3"/>
      <c r="S1865" s="3"/>
      <c r="T1865" s="21"/>
      <c r="U1865" s="21"/>
      <c r="V1865" s="21"/>
      <c r="W1865" s="21"/>
      <c r="X1865" s="21"/>
      <c r="Y1865" s="21"/>
      <c r="Z1865" s="3"/>
    </row>
    <row r="1866" spans="1:26" x14ac:dyDescent="0.2">
      <c r="A1866" s="3"/>
      <c r="B1866" s="10"/>
      <c r="C1866" s="20"/>
      <c r="D1866" s="12"/>
      <c r="E1866" s="3"/>
      <c r="F1866" s="3"/>
      <c r="G1866" s="3"/>
      <c r="H1866" s="21"/>
      <c r="I1866" s="21"/>
      <c r="J1866" s="3"/>
      <c r="K1866" s="3"/>
      <c r="L1866" s="3"/>
      <c r="M1866" s="3"/>
      <c r="N1866" s="3"/>
      <c r="O1866" s="3"/>
      <c r="P1866" s="3"/>
      <c r="Q1866" s="21"/>
      <c r="R1866" s="3"/>
      <c r="S1866" s="3"/>
      <c r="T1866" s="21"/>
      <c r="U1866" s="21"/>
      <c r="V1866" s="21"/>
      <c r="W1866" s="21"/>
      <c r="X1866" s="21"/>
      <c r="Y1866" s="21"/>
      <c r="Z1866" s="3"/>
    </row>
    <row r="1867" spans="1:26" x14ac:dyDescent="0.2">
      <c r="A1867" s="3"/>
      <c r="B1867" s="10"/>
      <c r="C1867" s="20"/>
      <c r="D1867" s="12"/>
      <c r="E1867" s="3"/>
      <c r="F1867" s="3"/>
      <c r="G1867" s="3"/>
      <c r="H1867" s="21"/>
      <c r="I1867" s="21"/>
      <c r="J1867" s="3"/>
      <c r="K1867" s="3"/>
      <c r="L1867" s="3"/>
      <c r="M1867" s="3"/>
      <c r="N1867" s="3"/>
      <c r="O1867" s="3"/>
      <c r="P1867" s="3"/>
      <c r="Q1867" s="21"/>
      <c r="R1867" s="3"/>
      <c r="S1867" s="3"/>
      <c r="T1867" s="21"/>
      <c r="U1867" s="21"/>
      <c r="V1867" s="21"/>
      <c r="W1867" s="21"/>
      <c r="X1867" s="21"/>
      <c r="Y1867" s="21"/>
      <c r="Z1867" s="3"/>
    </row>
    <row r="1868" spans="1:26" x14ac:dyDescent="0.2">
      <c r="A1868" s="3"/>
      <c r="B1868" s="10"/>
      <c r="C1868" s="20"/>
      <c r="D1868" s="12"/>
      <c r="E1868" s="3"/>
      <c r="F1868" s="3"/>
      <c r="G1868" s="3"/>
      <c r="H1868" s="21"/>
      <c r="I1868" s="21"/>
      <c r="J1868" s="3"/>
      <c r="K1868" s="3"/>
      <c r="L1868" s="3"/>
      <c r="M1868" s="3"/>
      <c r="N1868" s="3"/>
      <c r="O1868" s="3"/>
      <c r="P1868" s="3"/>
      <c r="Q1868" s="21"/>
      <c r="R1868" s="3"/>
      <c r="S1868" s="3"/>
      <c r="T1868" s="21"/>
      <c r="U1868" s="21"/>
      <c r="V1868" s="21"/>
      <c r="W1868" s="21"/>
      <c r="X1868" s="21"/>
      <c r="Y1868" s="21"/>
      <c r="Z1868" s="3"/>
    </row>
    <row r="1869" spans="1:26" x14ac:dyDescent="0.2">
      <c r="A1869" s="3"/>
      <c r="B1869" s="10"/>
      <c r="C1869" s="20"/>
      <c r="D1869" s="12"/>
      <c r="E1869" s="3"/>
      <c r="F1869" s="3"/>
      <c r="G1869" s="3"/>
      <c r="H1869" s="21"/>
      <c r="I1869" s="21"/>
      <c r="J1869" s="3"/>
      <c r="K1869" s="3"/>
      <c r="L1869" s="3"/>
      <c r="M1869" s="3"/>
      <c r="N1869" s="3"/>
      <c r="O1869" s="3"/>
      <c r="P1869" s="3"/>
      <c r="Q1869" s="21"/>
      <c r="R1869" s="3"/>
      <c r="S1869" s="3"/>
      <c r="T1869" s="21"/>
      <c r="U1869" s="21"/>
      <c r="V1869" s="21"/>
      <c r="W1869" s="21"/>
      <c r="X1869" s="21"/>
      <c r="Y1869" s="21"/>
      <c r="Z1869" s="3"/>
    </row>
    <row r="1870" spans="1:26" x14ac:dyDescent="0.2">
      <c r="A1870" s="3"/>
      <c r="B1870" s="10"/>
      <c r="C1870" s="20"/>
      <c r="D1870" s="12"/>
      <c r="E1870" s="3"/>
      <c r="F1870" s="3"/>
      <c r="G1870" s="3"/>
      <c r="H1870" s="21"/>
      <c r="I1870" s="21"/>
      <c r="J1870" s="3"/>
      <c r="K1870" s="3"/>
      <c r="L1870" s="3"/>
      <c r="M1870" s="3"/>
      <c r="N1870" s="3"/>
      <c r="O1870" s="3"/>
      <c r="P1870" s="3"/>
      <c r="Q1870" s="21"/>
      <c r="R1870" s="3"/>
      <c r="S1870" s="3"/>
      <c r="T1870" s="21"/>
      <c r="U1870" s="21"/>
      <c r="V1870" s="21"/>
      <c r="W1870" s="21"/>
      <c r="X1870" s="21"/>
      <c r="Y1870" s="21"/>
      <c r="Z1870" s="3"/>
    </row>
    <row r="1871" spans="1:26" x14ac:dyDescent="0.2">
      <c r="A1871" s="3"/>
      <c r="B1871" s="10"/>
      <c r="C1871" s="20"/>
      <c r="D1871" s="12"/>
      <c r="E1871" s="3"/>
      <c r="F1871" s="3"/>
      <c r="G1871" s="3"/>
      <c r="H1871" s="21"/>
      <c r="I1871" s="21"/>
      <c r="J1871" s="3"/>
      <c r="K1871" s="3"/>
      <c r="L1871" s="3"/>
      <c r="M1871" s="3"/>
      <c r="N1871" s="3"/>
      <c r="O1871" s="3"/>
      <c r="P1871" s="3"/>
      <c r="Q1871" s="21"/>
      <c r="R1871" s="3"/>
      <c r="S1871" s="3"/>
      <c r="T1871" s="21"/>
      <c r="U1871" s="21"/>
      <c r="V1871" s="21"/>
      <c r="W1871" s="21"/>
      <c r="X1871" s="21"/>
      <c r="Y1871" s="21"/>
      <c r="Z1871" s="3"/>
    </row>
    <row r="1872" spans="1:26" x14ac:dyDescent="0.2">
      <c r="A1872" s="3"/>
      <c r="B1872" s="10"/>
      <c r="C1872" s="20"/>
      <c r="D1872" s="12"/>
      <c r="E1872" s="3"/>
      <c r="F1872" s="3"/>
      <c r="G1872" s="3"/>
      <c r="H1872" s="21"/>
      <c r="I1872" s="21"/>
      <c r="J1872" s="3"/>
      <c r="K1872" s="3"/>
      <c r="L1872" s="3"/>
      <c r="M1872" s="3"/>
      <c r="N1872" s="3"/>
      <c r="O1872" s="3"/>
      <c r="P1872" s="3"/>
      <c r="Q1872" s="21"/>
      <c r="R1872" s="3"/>
      <c r="S1872" s="3"/>
      <c r="T1872" s="21"/>
      <c r="U1872" s="21"/>
      <c r="V1872" s="21"/>
      <c r="W1872" s="21"/>
      <c r="X1872" s="21"/>
      <c r="Y1872" s="21"/>
      <c r="Z1872" s="3"/>
    </row>
    <row r="1873" spans="1:26" x14ac:dyDescent="0.2">
      <c r="A1873" s="3"/>
      <c r="B1873" s="10"/>
      <c r="C1873" s="20"/>
      <c r="D1873" s="12"/>
      <c r="E1873" s="3"/>
      <c r="F1873" s="3"/>
      <c r="G1873" s="3"/>
      <c r="H1873" s="21"/>
      <c r="I1873" s="21"/>
      <c r="J1873" s="3"/>
      <c r="K1873" s="3"/>
      <c r="L1873" s="3"/>
      <c r="M1873" s="3"/>
      <c r="N1873" s="3"/>
      <c r="O1873" s="3"/>
      <c r="P1873" s="3"/>
      <c r="Q1873" s="21"/>
      <c r="R1873" s="3"/>
      <c r="S1873" s="3"/>
      <c r="T1873" s="21"/>
      <c r="U1873" s="21"/>
      <c r="V1873" s="21"/>
      <c r="W1873" s="21"/>
      <c r="X1873" s="21"/>
      <c r="Y1873" s="21"/>
      <c r="Z1873" s="3"/>
    </row>
    <row r="1874" spans="1:26" x14ac:dyDescent="0.2">
      <c r="A1874" s="3"/>
      <c r="B1874" s="10"/>
      <c r="C1874" s="20"/>
      <c r="D1874" s="12"/>
      <c r="E1874" s="3"/>
      <c r="F1874" s="3"/>
      <c r="G1874" s="3"/>
      <c r="H1874" s="21"/>
      <c r="I1874" s="21"/>
      <c r="J1874" s="3"/>
      <c r="K1874" s="3"/>
      <c r="L1874" s="3"/>
      <c r="M1874" s="3"/>
      <c r="N1874" s="3"/>
      <c r="O1874" s="3"/>
      <c r="P1874" s="3"/>
      <c r="Q1874" s="21"/>
      <c r="R1874" s="3"/>
      <c r="S1874" s="3"/>
      <c r="T1874" s="21"/>
      <c r="U1874" s="21"/>
      <c r="V1874" s="21"/>
      <c r="W1874" s="21"/>
      <c r="X1874" s="21"/>
      <c r="Y1874" s="21"/>
      <c r="Z1874" s="3"/>
    </row>
    <row r="1875" spans="1:26" x14ac:dyDescent="0.2">
      <c r="A1875" s="3"/>
      <c r="B1875" s="10"/>
      <c r="C1875" s="20"/>
      <c r="D1875" s="12"/>
      <c r="E1875" s="3"/>
      <c r="F1875" s="3"/>
      <c r="G1875" s="3"/>
      <c r="H1875" s="21"/>
      <c r="I1875" s="21"/>
      <c r="J1875" s="3"/>
      <c r="K1875" s="3"/>
      <c r="L1875" s="3"/>
      <c r="M1875" s="3"/>
      <c r="N1875" s="3"/>
      <c r="O1875" s="3"/>
      <c r="P1875" s="3"/>
      <c r="Q1875" s="21"/>
      <c r="R1875" s="3"/>
      <c r="S1875" s="3"/>
      <c r="T1875" s="21"/>
      <c r="U1875" s="21"/>
      <c r="V1875" s="21"/>
      <c r="W1875" s="21"/>
      <c r="X1875" s="21"/>
      <c r="Y1875" s="21"/>
      <c r="Z1875" s="3"/>
    </row>
    <row r="1876" spans="1:26" x14ac:dyDescent="0.2">
      <c r="A1876" s="3"/>
      <c r="B1876" s="10"/>
      <c r="C1876" s="20"/>
      <c r="D1876" s="12"/>
      <c r="E1876" s="3"/>
      <c r="F1876" s="3"/>
      <c r="G1876" s="3"/>
      <c r="H1876" s="21"/>
      <c r="I1876" s="21"/>
      <c r="J1876" s="3"/>
      <c r="K1876" s="3"/>
      <c r="L1876" s="3"/>
      <c r="M1876" s="3"/>
      <c r="N1876" s="3"/>
      <c r="O1876" s="3"/>
      <c r="P1876" s="3"/>
      <c r="Q1876" s="21"/>
      <c r="R1876" s="3"/>
      <c r="S1876" s="3"/>
      <c r="T1876" s="21"/>
      <c r="U1876" s="21"/>
      <c r="V1876" s="21"/>
      <c r="W1876" s="21"/>
      <c r="X1876" s="21"/>
      <c r="Y1876" s="21"/>
      <c r="Z1876" s="3"/>
    </row>
    <row r="1877" spans="1:26" x14ac:dyDescent="0.2">
      <c r="A1877" s="3"/>
      <c r="B1877" s="10"/>
      <c r="C1877" s="20"/>
      <c r="D1877" s="12"/>
      <c r="E1877" s="3"/>
      <c r="F1877" s="3"/>
      <c r="G1877" s="3"/>
      <c r="H1877" s="21"/>
      <c r="I1877" s="21"/>
      <c r="J1877" s="3"/>
      <c r="K1877" s="3"/>
      <c r="L1877" s="3"/>
      <c r="M1877" s="3"/>
      <c r="N1877" s="3"/>
      <c r="O1877" s="3"/>
      <c r="P1877" s="3"/>
      <c r="Q1877" s="21"/>
      <c r="R1877" s="3"/>
      <c r="S1877" s="3"/>
      <c r="T1877" s="21"/>
      <c r="U1877" s="21"/>
      <c r="V1877" s="21"/>
      <c r="W1877" s="21"/>
      <c r="X1877" s="21"/>
      <c r="Y1877" s="21"/>
      <c r="Z1877" s="3"/>
    </row>
    <row r="1878" spans="1:26" x14ac:dyDescent="0.2">
      <c r="A1878" s="3"/>
      <c r="B1878" s="10"/>
      <c r="C1878" s="20"/>
      <c r="D1878" s="12"/>
      <c r="E1878" s="3"/>
      <c r="F1878" s="3"/>
      <c r="G1878" s="3"/>
      <c r="H1878" s="21"/>
      <c r="I1878" s="21"/>
      <c r="J1878" s="3"/>
      <c r="K1878" s="3"/>
      <c r="L1878" s="3"/>
      <c r="M1878" s="3"/>
      <c r="N1878" s="3"/>
      <c r="O1878" s="3"/>
      <c r="P1878" s="3"/>
      <c r="Q1878" s="21"/>
      <c r="R1878" s="3"/>
      <c r="S1878" s="3"/>
      <c r="T1878" s="21"/>
      <c r="U1878" s="21"/>
      <c r="V1878" s="21"/>
      <c r="W1878" s="21"/>
      <c r="X1878" s="21"/>
      <c r="Y1878" s="21"/>
      <c r="Z1878" s="3"/>
    </row>
    <row r="1879" spans="1:26" x14ac:dyDescent="0.2">
      <c r="A1879" s="3"/>
      <c r="B1879" s="10"/>
      <c r="C1879" s="20"/>
      <c r="D1879" s="12"/>
      <c r="E1879" s="3"/>
      <c r="F1879" s="3"/>
      <c r="G1879" s="3"/>
      <c r="H1879" s="21"/>
      <c r="I1879" s="21"/>
      <c r="J1879" s="3"/>
      <c r="K1879" s="3"/>
      <c r="L1879" s="3"/>
      <c r="M1879" s="3"/>
      <c r="N1879" s="3"/>
      <c r="O1879" s="3"/>
      <c r="P1879" s="3"/>
      <c r="Q1879" s="21"/>
      <c r="R1879" s="3"/>
      <c r="S1879" s="3"/>
      <c r="T1879" s="21"/>
      <c r="U1879" s="21"/>
      <c r="V1879" s="21"/>
      <c r="W1879" s="21"/>
      <c r="X1879" s="21"/>
      <c r="Y1879" s="21"/>
      <c r="Z1879" s="3"/>
    </row>
    <row r="1880" spans="1:26" x14ac:dyDescent="0.2">
      <c r="A1880" s="3"/>
      <c r="B1880" s="10"/>
      <c r="C1880" s="20"/>
      <c r="D1880" s="12"/>
      <c r="E1880" s="3"/>
      <c r="F1880" s="3"/>
      <c r="G1880" s="3"/>
      <c r="H1880" s="21"/>
      <c r="I1880" s="21"/>
      <c r="J1880" s="3"/>
      <c r="K1880" s="3"/>
      <c r="L1880" s="3"/>
      <c r="M1880" s="3"/>
      <c r="N1880" s="3"/>
      <c r="O1880" s="3"/>
      <c r="P1880" s="3"/>
      <c r="Q1880" s="21"/>
      <c r="R1880" s="3"/>
      <c r="S1880" s="3"/>
      <c r="T1880" s="21"/>
      <c r="U1880" s="21"/>
      <c r="V1880" s="21"/>
      <c r="W1880" s="21"/>
      <c r="X1880" s="21"/>
      <c r="Y1880" s="21"/>
      <c r="Z1880" s="3"/>
    </row>
    <row r="1881" spans="1:26" x14ac:dyDescent="0.2">
      <c r="A1881" s="3"/>
      <c r="B1881" s="10"/>
      <c r="C1881" s="20"/>
      <c r="D1881" s="12"/>
      <c r="E1881" s="3"/>
      <c r="F1881" s="3"/>
      <c r="G1881" s="3"/>
      <c r="H1881" s="21"/>
      <c r="I1881" s="21"/>
      <c r="J1881" s="3"/>
      <c r="K1881" s="3"/>
      <c r="L1881" s="3"/>
      <c r="M1881" s="3"/>
      <c r="N1881" s="3"/>
      <c r="O1881" s="3"/>
      <c r="P1881" s="3"/>
      <c r="Q1881" s="21"/>
      <c r="R1881" s="3"/>
      <c r="S1881" s="3"/>
      <c r="T1881" s="21"/>
      <c r="U1881" s="21"/>
      <c r="V1881" s="21"/>
      <c r="W1881" s="21"/>
      <c r="X1881" s="21"/>
      <c r="Y1881" s="21"/>
      <c r="Z1881" s="3"/>
    </row>
    <row r="1882" spans="1:26" x14ac:dyDescent="0.2">
      <c r="A1882" s="3"/>
      <c r="B1882" s="10"/>
      <c r="C1882" s="20"/>
      <c r="D1882" s="12"/>
      <c r="E1882" s="3"/>
      <c r="F1882" s="3"/>
      <c r="G1882" s="3"/>
      <c r="H1882" s="21"/>
      <c r="I1882" s="21"/>
      <c r="J1882" s="3"/>
      <c r="K1882" s="3"/>
      <c r="L1882" s="3"/>
      <c r="M1882" s="3"/>
      <c r="N1882" s="3"/>
      <c r="O1882" s="3"/>
      <c r="P1882" s="3"/>
      <c r="Q1882" s="21"/>
      <c r="R1882" s="3"/>
      <c r="S1882" s="3"/>
      <c r="T1882" s="21"/>
      <c r="U1882" s="21"/>
      <c r="V1882" s="21"/>
      <c r="W1882" s="21"/>
      <c r="X1882" s="21"/>
      <c r="Y1882" s="21"/>
      <c r="Z1882" s="3"/>
    </row>
    <row r="1883" spans="1:26" x14ac:dyDescent="0.2">
      <c r="A1883" s="3"/>
      <c r="B1883" s="10"/>
      <c r="C1883" s="20"/>
      <c r="D1883" s="12"/>
      <c r="E1883" s="3"/>
      <c r="F1883" s="3"/>
      <c r="G1883" s="3"/>
      <c r="H1883" s="21"/>
      <c r="I1883" s="21"/>
      <c r="J1883" s="3"/>
      <c r="K1883" s="3"/>
      <c r="L1883" s="3"/>
      <c r="M1883" s="3"/>
      <c r="N1883" s="3"/>
      <c r="O1883" s="3"/>
      <c r="P1883" s="3"/>
      <c r="Q1883" s="21"/>
      <c r="R1883" s="3"/>
      <c r="S1883" s="3"/>
      <c r="T1883" s="21"/>
      <c r="U1883" s="21"/>
      <c r="V1883" s="21"/>
      <c r="W1883" s="21"/>
      <c r="X1883" s="21"/>
      <c r="Y1883" s="21"/>
      <c r="Z1883" s="3"/>
    </row>
    <row r="1884" spans="1:26" x14ac:dyDescent="0.2">
      <c r="A1884" s="3"/>
      <c r="B1884" s="10"/>
      <c r="C1884" s="20"/>
      <c r="D1884" s="12"/>
      <c r="E1884" s="3"/>
      <c r="F1884" s="3"/>
      <c r="G1884" s="3"/>
      <c r="H1884" s="21"/>
      <c r="I1884" s="21"/>
      <c r="J1884" s="3"/>
      <c r="K1884" s="3"/>
      <c r="L1884" s="3"/>
      <c r="M1884" s="3"/>
      <c r="N1884" s="3"/>
      <c r="O1884" s="3"/>
      <c r="P1884" s="3"/>
      <c r="Q1884" s="21"/>
      <c r="R1884" s="3"/>
      <c r="S1884" s="3"/>
      <c r="T1884" s="21"/>
      <c r="U1884" s="21"/>
      <c r="V1884" s="21"/>
      <c r="W1884" s="21"/>
      <c r="X1884" s="21"/>
      <c r="Y1884" s="21"/>
      <c r="Z1884" s="3"/>
    </row>
    <row r="1885" spans="1:26" x14ac:dyDescent="0.2">
      <c r="A1885" s="3"/>
      <c r="B1885" s="10"/>
      <c r="C1885" s="20"/>
      <c r="D1885" s="12"/>
      <c r="E1885" s="3"/>
      <c r="F1885" s="3"/>
      <c r="G1885" s="3"/>
      <c r="H1885" s="21"/>
      <c r="I1885" s="21"/>
      <c r="J1885" s="3"/>
      <c r="K1885" s="3"/>
      <c r="L1885" s="3"/>
      <c r="M1885" s="3"/>
      <c r="N1885" s="3"/>
      <c r="O1885" s="3"/>
      <c r="P1885" s="3"/>
      <c r="Q1885" s="21"/>
      <c r="R1885" s="3"/>
      <c r="S1885" s="3"/>
      <c r="T1885" s="21"/>
      <c r="U1885" s="21"/>
      <c r="V1885" s="21"/>
      <c r="W1885" s="21"/>
      <c r="X1885" s="21"/>
      <c r="Y1885" s="21"/>
      <c r="Z1885" s="3"/>
    </row>
    <row r="1886" spans="1:26" x14ac:dyDescent="0.2">
      <c r="A1886" s="3"/>
      <c r="B1886" s="10"/>
      <c r="C1886" s="20"/>
      <c r="D1886" s="12"/>
      <c r="E1886" s="3"/>
      <c r="F1886" s="3"/>
      <c r="G1886" s="3"/>
      <c r="H1886" s="21"/>
      <c r="I1886" s="21"/>
      <c r="J1886" s="3"/>
      <c r="K1886" s="3"/>
      <c r="L1886" s="3"/>
      <c r="M1886" s="3"/>
      <c r="N1886" s="3"/>
      <c r="O1886" s="3"/>
      <c r="P1886" s="3"/>
      <c r="Q1886" s="21"/>
      <c r="R1886" s="3"/>
      <c r="S1886" s="3"/>
      <c r="T1886" s="21"/>
      <c r="U1886" s="21"/>
      <c r="V1886" s="21"/>
      <c r="W1886" s="21"/>
      <c r="X1886" s="21"/>
      <c r="Y1886" s="21"/>
      <c r="Z1886" s="3"/>
    </row>
    <row r="1887" spans="1:26" x14ac:dyDescent="0.2">
      <c r="A1887" s="3"/>
      <c r="B1887" s="10"/>
      <c r="C1887" s="20"/>
      <c r="D1887" s="12"/>
      <c r="E1887" s="3"/>
      <c r="F1887" s="3"/>
      <c r="G1887" s="3"/>
      <c r="H1887" s="21"/>
      <c r="I1887" s="21"/>
      <c r="J1887" s="3"/>
      <c r="K1887" s="3"/>
      <c r="L1887" s="3"/>
      <c r="M1887" s="3"/>
      <c r="N1887" s="3"/>
      <c r="O1887" s="3"/>
      <c r="P1887" s="3"/>
      <c r="Q1887" s="21"/>
      <c r="R1887" s="3"/>
      <c r="S1887" s="3"/>
      <c r="T1887" s="21"/>
      <c r="U1887" s="21"/>
      <c r="V1887" s="21"/>
      <c r="W1887" s="21"/>
      <c r="X1887" s="21"/>
      <c r="Y1887" s="21"/>
      <c r="Z1887" s="3"/>
    </row>
    <row r="1888" spans="1:26" x14ac:dyDescent="0.2">
      <c r="A1888" s="3"/>
      <c r="B1888" s="10"/>
      <c r="C1888" s="20"/>
      <c r="D1888" s="12"/>
      <c r="E1888" s="3"/>
      <c r="F1888" s="3"/>
      <c r="G1888" s="3"/>
      <c r="H1888" s="21"/>
      <c r="I1888" s="21"/>
      <c r="J1888" s="3"/>
      <c r="K1888" s="3"/>
      <c r="L1888" s="3"/>
      <c r="M1888" s="3"/>
      <c r="N1888" s="3"/>
      <c r="O1888" s="3"/>
      <c r="P1888" s="3"/>
      <c r="Q1888" s="21"/>
      <c r="R1888" s="3"/>
      <c r="S1888" s="3"/>
      <c r="T1888" s="21"/>
      <c r="U1888" s="21"/>
      <c r="V1888" s="21"/>
      <c r="W1888" s="21"/>
      <c r="X1888" s="21"/>
      <c r="Y1888" s="21"/>
      <c r="Z1888" s="3"/>
    </row>
    <row r="1889" spans="1:26" x14ac:dyDescent="0.2">
      <c r="A1889" s="3"/>
      <c r="B1889" s="10"/>
      <c r="C1889" s="20"/>
      <c r="D1889" s="12"/>
      <c r="E1889" s="3"/>
      <c r="F1889" s="3"/>
      <c r="G1889" s="3"/>
      <c r="H1889" s="21"/>
      <c r="I1889" s="21"/>
      <c r="J1889" s="3"/>
      <c r="K1889" s="3"/>
      <c r="L1889" s="3"/>
      <c r="M1889" s="3"/>
      <c r="N1889" s="3"/>
      <c r="O1889" s="3"/>
      <c r="P1889" s="3"/>
      <c r="Q1889" s="21"/>
      <c r="R1889" s="3"/>
      <c r="S1889" s="3"/>
      <c r="T1889" s="21"/>
      <c r="U1889" s="21"/>
      <c r="V1889" s="21"/>
      <c r="W1889" s="21"/>
      <c r="X1889" s="21"/>
      <c r="Y1889" s="21"/>
      <c r="Z1889" s="3"/>
    </row>
    <row r="1890" spans="1:26" x14ac:dyDescent="0.2">
      <c r="A1890" s="3"/>
      <c r="B1890" s="10"/>
      <c r="C1890" s="20"/>
      <c r="D1890" s="12"/>
      <c r="E1890" s="3"/>
      <c r="F1890" s="3"/>
      <c r="G1890" s="3"/>
      <c r="H1890" s="21"/>
      <c r="I1890" s="21"/>
      <c r="J1890" s="3"/>
      <c r="K1890" s="3"/>
      <c r="L1890" s="3"/>
      <c r="M1890" s="3"/>
      <c r="N1890" s="3"/>
      <c r="O1890" s="3"/>
      <c r="P1890" s="3"/>
      <c r="Q1890" s="21"/>
      <c r="R1890" s="3"/>
      <c r="S1890" s="3"/>
      <c r="T1890" s="21"/>
      <c r="U1890" s="21"/>
      <c r="V1890" s="21"/>
      <c r="W1890" s="21"/>
      <c r="X1890" s="21"/>
      <c r="Y1890" s="21"/>
      <c r="Z1890" s="3"/>
    </row>
    <row r="1891" spans="1:26" x14ac:dyDescent="0.2">
      <c r="A1891" s="3"/>
      <c r="B1891" s="10"/>
      <c r="C1891" s="20"/>
      <c r="D1891" s="12"/>
      <c r="E1891" s="3"/>
      <c r="F1891" s="3"/>
      <c r="G1891" s="3"/>
      <c r="H1891" s="21"/>
      <c r="I1891" s="21"/>
      <c r="J1891" s="3"/>
      <c r="K1891" s="3"/>
      <c r="L1891" s="3"/>
      <c r="M1891" s="3"/>
      <c r="N1891" s="3"/>
      <c r="O1891" s="3"/>
      <c r="P1891" s="3"/>
      <c r="Q1891" s="21"/>
      <c r="R1891" s="3"/>
      <c r="S1891" s="3"/>
      <c r="T1891" s="21"/>
      <c r="U1891" s="21"/>
      <c r="V1891" s="21"/>
      <c r="W1891" s="21"/>
      <c r="X1891" s="21"/>
      <c r="Y1891" s="21"/>
      <c r="Z1891" s="3"/>
    </row>
    <row r="1892" spans="1:26" x14ac:dyDescent="0.2">
      <c r="A1892" s="3"/>
      <c r="B1892" s="10"/>
      <c r="C1892" s="20"/>
      <c r="D1892" s="12"/>
      <c r="E1892" s="3"/>
      <c r="F1892" s="3"/>
      <c r="G1892" s="3"/>
      <c r="H1892" s="21"/>
      <c r="I1892" s="21"/>
      <c r="J1892" s="3"/>
      <c r="K1892" s="3"/>
      <c r="L1892" s="3"/>
      <c r="M1892" s="3"/>
      <c r="N1892" s="3"/>
      <c r="O1892" s="3"/>
      <c r="P1892" s="3"/>
      <c r="Q1892" s="21"/>
      <c r="R1892" s="3"/>
      <c r="S1892" s="3"/>
      <c r="T1892" s="21"/>
      <c r="U1892" s="21"/>
      <c r="V1892" s="21"/>
      <c r="W1892" s="21"/>
      <c r="X1892" s="21"/>
      <c r="Y1892" s="21"/>
      <c r="Z1892" s="3"/>
    </row>
    <row r="1893" spans="1:26" x14ac:dyDescent="0.2">
      <c r="A1893" s="3"/>
      <c r="B1893" s="10"/>
      <c r="C1893" s="20"/>
      <c r="D1893" s="12"/>
      <c r="E1893" s="3"/>
      <c r="F1893" s="3"/>
      <c r="G1893" s="3"/>
      <c r="H1893" s="21"/>
      <c r="I1893" s="21"/>
      <c r="J1893" s="3"/>
      <c r="K1893" s="3"/>
      <c r="L1893" s="3"/>
      <c r="M1893" s="3"/>
      <c r="N1893" s="3"/>
      <c r="O1893" s="3"/>
      <c r="P1893" s="3"/>
      <c r="Q1893" s="21"/>
      <c r="R1893" s="3"/>
      <c r="S1893" s="3"/>
      <c r="T1893" s="21"/>
      <c r="U1893" s="21"/>
      <c r="V1893" s="21"/>
      <c r="W1893" s="21"/>
      <c r="X1893" s="21"/>
      <c r="Y1893" s="21"/>
      <c r="Z1893" s="3"/>
    </row>
    <row r="1894" spans="1:26" x14ac:dyDescent="0.2">
      <c r="A1894" s="3"/>
      <c r="B1894" s="10"/>
      <c r="C1894" s="20"/>
      <c r="D1894" s="12"/>
      <c r="E1894" s="3"/>
      <c r="F1894" s="3"/>
      <c r="G1894" s="3"/>
      <c r="H1894" s="21"/>
      <c r="I1894" s="21"/>
      <c r="J1894" s="3"/>
      <c r="K1894" s="3"/>
      <c r="L1894" s="3"/>
      <c r="M1894" s="3"/>
      <c r="N1894" s="3"/>
      <c r="O1894" s="3"/>
      <c r="P1894" s="3"/>
      <c r="Q1894" s="21"/>
      <c r="R1894" s="3"/>
      <c r="S1894" s="3"/>
      <c r="T1894" s="21"/>
      <c r="U1894" s="21"/>
      <c r="V1894" s="21"/>
      <c r="W1894" s="21"/>
      <c r="X1894" s="21"/>
      <c r="Y1894" s="21"/>
      <c r="Z1894" s="3"/>
    </row>
    <row r="1895" spans="1:26" x14ac:dyDescent="0.2">
      <c r="A1895" s="3"/>
      <c r="B1895" s="10"/>
      <c r="C1895" s="20"/>
      <c r="D1895" s="12"/>
      <c r="E1895" s="3"/>
      <c r="F1895" s="3"/>
      <c r="G1895" s="3"/>
      <c r="H1895" s="21"/>
      <c r="I1895" s="21"/>
      <c r="J1895" s="3"/>
      <c r="K1895" s="3"/>
      <c r="L1895" s="3"/>
      <c r="M1895" s="3"/>
      <c r="N1895" s="3"/>
      <c r="O1895" s="3"/>
      <c r="P1895" s="3"/>
      <c r="Q1895" s="21"/>
      <c r="R1895" s="3"/>
      <c r="S1895" s="3"/>
      <c r="T1895" s="21"/>
      <c r="U1895" s="21"/>
      <c r="V1895" s="21"/>
      <c r="W1895" s="21"/>
      <c r="X1895" s="21"/>
      <c r="Y1895" s="21"/>
      <c r="Z1895" s="3"/>
    </row>
    <row r="1896" spans="1:26" x14ac:dyDescent="0.2">
      <c r="A1896" s="3"/>
      <c r="B1896" s="10"/>
      <c r="C1896" s="20"/>
      <c r="D1896" s="12"/>
      <c r="E1896" s="3"/>
      <c r="F1896" s="3"/>
      <c r="G1896" s="3"/>
      <c r="H1896" s="21"/>
      <c r="I1896" s="21"/>
      <c r="J1896" s="3"/>
      <c r="K1896" s="3"/>
      <c r="L1896" s="3"/>
      <c r="M1896" s="3"/>
      <c r="N1896" s="3"/>
      <c r="O1896" s="3"/>
      <c r="P1896" s="3"/>
      <c r="Q1896" s="21"/>
      <c r="R1896" s="3"/>
      <c r="S1896" s="3"/>
      <c r="T1896" s="21"/>
      <c r="U1896" s="21"/>
      <c r="V1896" s="21"/>
      <c r="W1896" s="21"/>
      <c r="X1896" s="21"/>
      <c r="Y1896" s="21"/>
      <c r="Z1896" s="3"/>
    </row>
    <row r="1897" spans="1:26" x14ac:dyDescent="0.2">
      <c r="A1897" s="3"/>
      <c r="B1897" s="10"/>
      <c r="C1897" s="20"/>
      <c r="D1897" s="12"/>
      <c r="E1897" s="3"/>
      <c r="F1897" s="3"/>
      <c r="G1897" s="3"/>
      <c r="H1897" s="21"/>
      <c r="I1897" s="21"/>
      <c r="J1897" s="3"/>
      <c r="K1897" s="3"/>
      <c r="L1897" s="3"/>
      <c r="M1897" s="3"/>
      <c r="N1897" s="3"/>
      <c r="O1897" s="3"/>
      <c r="P1897" s="3"/>
      <c r="Q1897" s="21"/>
      <c r="R1897" s="3"/>
      <c r="S1897" s="3"/>
      <c r="T1897" s="21"/>
      <c r="U1897" s="21"/>
      <c r="V1897" s="21"/>
      <c r="W1897" s="21"/>
      <c r="X1897" s="21"/>
      <c r="Y1897" s="21"/>
      <c r="Z1897" s="3"/>
    </row>
    <row r="1898" spans="1:26" x14ac:dyDescent="0.2">
      <c r="A1898" s="3"/>
      <c r="B1898" s="10"/>
      <c r="C1898" s="20"/>
      <c r="D1898" s="12"/>
      <c r="E1898" s="3"/>
      <c r="F1898" s="3"/>
      <c r="G1898" s="3"/>
      <c r="H1898" s="21"/>
      <c r="I1898" s="21"/>
      <c r="J1898" s="3"/>
      <c r="K1898" s="3"/>
      <c r="L1898" s="3"/>
      <c r="M1898" s="3"/>
      <c r="N1898" s="3"/>
      <c r="O1898" s="3"/>
      <c r="P1898" s="3"/>
      <c r="Q1898" s="21"/>
      <c r="R1898" s="3"/>
      <c r="S1898" s="3"/>
      <c r="T1898" s="21"/>
      <c r="U1898" s="21"/>
      <c r="V1898" s="21"/>
      <c r="W1898" s="21"/>
      <c r="X1898" s="21"/>
      <c r="Y1898" s="21"/>
      <c r="Z1898" s="3"/>
    </row>
    <row r="1899" spans="1:26" x14ac:dyDescent="0.2">
      <c r="A1899" s="3"/>
      <c r="B1899" s="10"/>
      <c r="C1899" s="20"/>
      <c r="D1899" s="12"/>
      <c r="E1899" s="3"/>
      <c r="F1899" s="3"/>
      <c r="G1899" s="3"/>
      <c r="H1899" s="21"/>
      <c r="I1899" s="21"/>
      <c r="J1899" s="3"/>
      <c r="K1899" s="3"/>
      <c r="L1899" s="3"/>
      <c r="M1899" s="3"/>
      <c r="N1899" s="3"/>
      <c r="O1899" s="3"/>
      <c r="P1899" s="3"/>
      <c r="Q1899" s="21"/>
      <c r="R1899" s="3"/>
      <c r="S1899" s="3"/>
      <c r="T1899" s="21"/>
      <c r="U1899" s="21"/>
      <c r="V1899" s="21"/>
      <c r="W1899" s="21"/>
      <c r="X1899" s="21"/>
      <c r="Y1899" s="21"/>
      <c r="Z1899"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3095"/>
  <sheetViews>
    <sheetView workbookViewId="0">
      <pane ySplit="1" topLeftCell="A2" activePane="bottomLeft" state="frozen"/>
      <selection pane="bottomLeft" activeCell="B3" sqref="B3"/>
    </sheetView>
  </sheetViews>
  <sheetFormatPr baseColWidth="10" defaultColWidth="12.6640625" defaultRowHeight="15.75" customHeight="1" x14ac:dyDescent="0.15"/>
  <sheetData>
    <row r="1" spans="1:26" x14ac:dyDescent="0.2">
      <c r="A1" s="3" t="s">
        <v>21</v>
      </c>
      <c r="B1" s="3" t="s">
        <v>27</v>
      </c>
      <c r="C1" s="3" t="s">
        <v>33</v>
      </c>
      <c r="D1" s="3" t="s">
        <v>44</v>
      </c>
      <c r="E1" s="3" t="s">
        <v>383</v>
      </c>
      <c r="F1" s="3" t="s">
        <v>136</v>
      </c>
      <c r="G1" s="3" t="s">
        <v>384</v>
      </c>
      <c r="H1" s="3" t="s">
        <v>385</v>
      </c>
      <c r="I1" s="3" t="s">
        <v>386</v>
      </c>
      <c r="J1" s="3" t="s">
        <v>387</v>
      </c>
      <c r="K1" s="3" t="s">
        <v>388</v>
      </c>
      <c r="L1" s="3" t="s">
        <v>389</v>
      </c>
      <c r="M1" s="3" t="s">
        <v>152</v>
      </c>
      <c r="N1" s="3"/>
      <c r="O1" s="3"/>
      <c r="P1" s="3"/>
      <c r="Q1" s="3"/>
      <c r="R1" s="3"/>
      <c r="S1" s="3"/>
      <c r="T1" s="3"/>
      <c r="U1" s="3"/>
      <c r="V1" s="3"/>
      <c r="W1" s="3"/>
      <c r="X1" s="3"/>
      <c r="Y1" s="3"/>
      <c r="Z1" s="3"/>
    </row>
    <row r="2" spans="1:26" x14ac:dyDescent="0.2">
      <c r="A2" s="3" t="s">
        <v>200</v>
      </c>
      <c r="B2" s="30">
        <v>43979</v>
      </c>
      <c r="C2" s="12">
        <v>0.29236111111111113</v>
      </c>
      <c r="D2" s="3" t="s">
        <v>390</v>
      </c>
      <c r="E2" s="3" t="s">
        <v>391</v>
      </c>
      <c r="F2" s="3" t="s">
        <v>391</v>
      </c>
      <c r="G2" s="3">
        <v>30.250240000000002</v>
      </c>
      <c r="H2" s="3">
        <v>-88.049449999999993</v>
      </c>
      <c r="I2" s="3">
        <v>0.6</v>
      </c>
      <c r="J2" s="3">
        <v>12.8</v>
      </c>
      <c r="K2" s="3">
        <f t="shared" ref="K2:K145" si="0">J2/3.28</f>
        <v>3.9024390243902443</v>
      </c>
      <c r="L2" s="3">
        <v>0</v>
      </c>
      <c r="M2" s="3"/>
      <c r="N2" s="3"/>
      <c r="O2" s="3"/>
      <c r="P2" s="3"/>
      <c r="Q2" s="3"/>
      <c r="R2" s="3"/>
      <c r="S2" s="3"/>
      <c r="T2" s="3"/>
      <c r="U2" s="3"/>
      <c r="V2" s="3"/>
      <c r="W2" s="3"/>
      <c r="X2" s="3"/>
      <c r="Y2" s="3"/>
      <c r="Z2" s="3"/>
    </row>
    <row r="3" spans="1:26" x14ac:dyDescent="0.2">
      <c r="A3" s="3" t="s">
        <v>200</v>
      </c>
      <c r="B3" s="30">
        <v>43979</v>
      </c>
      <c r="C3" s="12">
        <v>0.3034722222222222</v>
      </c>
      <c r="D3" s="3" t="s">
        <v>202</v>
      </c>
      <c r="E3" s="3" t="s">
        <v>392</v>
      </c>
      <c r="F3" s="3" t="s">
        <v>392</v>
      </c>
      <c r="G3" s="3">
        <v>30.249949999999998</v>
      </c>
      <c r="H3" s="3">
        <v>-88.039869999999993</v>
      </c>
      <c r="I3" s="3">
        <v>0.6</v>
      </c>
      <c r="J3" s="3">
        <v>51</v>
      </c>
      <c r="K3" s="3">
        <f t="shared" si="0"/>
        <v>15.548780487804878</v>
      </c>
      <c r="L3" s="3">
        <v>1</v>
      </c>
      <c r="M3" s="3"/>
      <c r="N3" s="3"/>
      <c r="O3" s="3"/>
      <c r="P3" s="3"/>
      <c r="Q3" s="3"/>
      <c r="R3" s="3"/>
      <c r="S3" s="3"/>
      <c r="T3" s="3"/>
      <c r="U3" s="3"/>
      <c r="V3" s="3"/>
      <c r="W3" s="3"/>
      <c r="X3" s="3"/>
      <c r="Y3" s="3"/>
      <c r="Z3" s="3"/>
    </row>
    <row r="4" spans="1:26" x14ac:dyDescent="0.2">
      <c r="A4" s="3" t="s">
        <v>200</v>
      </c>
      <c r="B4" s="30">
        <v>43979</v>
      </c>
      <c r="C4" s="12">
        <v>0.31875000000000003</v>
      </c>
      <c r="D4" s="3" t="s">
        <v>393</v>
      </c>
      <c r="E4" s="3" t="s">
        <v>391</v>
      </c>
      <c r="F4" s="3" t="s">
        <v>391</v>
      </c>
      <c r="G4" s="3">
        <v>30.25</v>
      </c>
      <c r="H4" s="3">
        <v>-87.999619999999993</v>
      </c>
      <c r="I4" s="3">
        <v>0.55000000000000004</v>
      </c>
      <c r="J4" s="3">
        <v>16</v>
      </c>
      <c r="K4" s="3">
        <f t="shared" si="0"/>
        <v>4.8780487804878048</v>
      </c>
      <c r="L4" s="3">
        <v>2</v>
      </c>
      <c r="M4" s="3"/>
      <c r="N4" s="3"/>
      <c r="O4" s="3"/>
      <c r="P4" s="3"/>
      <c r="Q4" s="3"/>
      <c r="R4" s="3"/>
      <c r="S4" s="3"/>
      <c r="T4" s="3"/>
      <c r="U4" s="3"/>
      <c r="V4" s="3"/>
      <c r="W4" s="3"/>
      <c r="X4" s="3"/>
      <c r="Y4" s="3"/>
      <c r="Z4" s="3"/>
    </row>
    <row r="5" spans="1:26" x14ac:dyDescent="0.2">
      <c r="A5" s="3" t="s">
        <v>200</v>
      </c>
      <c r="B5" s="30">
        <v>43979</v>
      </c>
      <c r="C5" s="12">
        <v>0.32708333333333334</v>
      </c>
      <c r="D5" s="3" t="s">
        <v>394</v>
      </c>
      <c r="E5" s="3" t="s">
        <v>391</v>
      </c>
      <c r="F5" s="3" t="s">
        <v>391</v>
      </c>
      <c r="G5" s="3">
        <v>30.260750000000002</v>
      </c>
      <c r="H5" s="3">
        <v>-87.95026</v>
      </c>
      <c r="I5" s="3">
        <v>0.3</v>
      </c>
      <c r="J5" s="3">
        <v>4</v>
      </c>
      <c r="K5" s="3">
        <f t="shared" si="0"/>
        <v>1.2195121951219512</v>
      </c>
      <c r="L5" s="3">
        <v>3</v>
      </c>
      <c r="M5" s="3"/>
      <c r="N5" s="3"/>
      <c r="O5" s="3"/>
      <c r="P5" s="3"/>
      <c r="Q5" s="3"/>
      <c r="R5" s="3"/>
      <c r="S5" s="3"/>
      <c r="T5" s="3"/>
      <c r="U5" s="3"/>
      <c r="V5" s="3"/>
      <c r="W5" s="3"/>
      <c r="X5" s="3"/>
      <c r="Y5" s="3"/>
      <c r="Z5" s="3"/>
    </row>
    <row r="6" spans="1:26" x14ac:dyDescent="0.2">
      <c r="A6" s="3" t="s">
        <v>200</v>
      </c>
      <c r="B6" s="30">
        <v>43979</v>
      </c>
      <c r="C6" s="12">
        <v>0.33611111111111108</v>
      </c>
      <c r="D6" s="3" t="s">
        <v>395</v>
      </c>
      <c r="E6" s="3" t="s">
        <v>391</v>
      </c>
      <c r="F6" s="3" t="s">
        <v>391</v>
      </c>
      <c r="G6" s="3">
        <v>30.250060000000001</v>
      </c>
      <c r="H6" s="3">
        <v>-87.900040000000004</v>
      </c>
      <c r="I6" s="3">
        <v>0.4</v>
      </c>
      <c r="J6" s="3">
        <v>6.6</v>
      </c>
      <c r="K6" s="3">
        <f t="shared" si="0"/>
        <v>2.0121951219512195</v>
      </c>
      <c r="L6" s="3">
        <v>4</v>
      </c>
      <c r="M6" s="3"/>
      <c r="N6" s="3"/>
      <c r="O6" s="3"/>
      <c r="P6" s="3"/>
      <c r="Q6" s="3"/>
      <c r="R6" s="3"/>
      <c r="S6" s="3"/>
      <c r="T6" s="3"/>
      <c r="U6" s="3"/>
      <c r="V6" s="3"/>
      <c r="W6" s="3"/>
      <c r="X6" s="3"/>
      <c r="Y6" s="3"/>
      <c r="Z6" s="3"/>
    </row>
    <row r="7" spans="1:26" x14ac:dyDescent="0.2">
      <c r="A7" s="3" t="s">
        <v>200</v>
      </c>
      <c r="B7" s="30">
        <v>43979</v>
      </c>
      <c r="C7" s="12">
        <v>0.3430555555555555</v>
      </c>
      <c r="D7" s="3" t="s">
        <v>206</v>
      </c>
      <c r="E7" s="3" t="s">
        <v>392</v>
      </c>
      <c r="F7" s="3" t="s">
        <v>392</v>
      </c>
      <c r="G7" s="3">
        <v>30.250209999999999</v>
      </c>
      <c r="H7" s="3">
        <v>-87.849710000000002</v>
      </c>
      <c r="I7" s="3">
        <v>0.3</v>
      </c>
      <c r="J7" s="3">
        <v>4.5</v>
      </c>
      <c r="K7" s="3">
        <f t="shared" si="0"/>
        <v>1.3719512195121952</v>
      </c>
      <c r="L7" s="3">
        <v>5</v>
      </c>
      <c r="M7" s="3"/>
      <c r="N7" s="3"/>
      <c r="O7" s="3"/>
      <c r="P7" s="3"/>
      <c r="Q7" s="3"/>
      <c r="R7" s="3"/>
      <c r="S7" s="3"/>
      <c r="T7" s="3"/>
      <c r="U7" s="3"/>
      <c r="V7" s="3"/>
      <c r="W7" s="3"/>
      <c r="X7" s="3"/>
      <c r="Y7" s="3"/>
      <c r="Z7" s="3"/>
    </row>
    <row r="8" spans="1:26" x14ac:dyDescent="0.2">
      <c r="A8" s="3" t="s">
        <v>200</v>
      </c>
      <c r="B8" s="30">
        <v>43979</v>
      </c>
      <c r="C8" s="12">
        <v>0.35416666666666669</v>
      </c>
      <c r="D8" s="3" t="s">
        <v>396</v>
      </c>
      <c r="E8" s="3" t="s">
        <v>391</v>
      </c>
      <c r="F8" s="3" t="s">
        <v>391</v>
      </c>
      <c r="G8" s="3">
        <v>30.26024</v>
      </c>
      <c r="H8" s="3">
        <v>-87.799819999999997</v>
      </c>
      <c r="I8" s="3">
        <v>0.4</v>
      </c>
      <c r="J8" s="3">
        <v>7.5</v>
      </c>
      <c r="K8" s="3">
        <f t="shared" si="0"/>
        <v>2.2865853658536586</v>
      </c>
      <c r="L8" s="3">
        <v>6</v>
      </c>
      <c r="M8" s="3"/>
      <c r="N8" s="3"/>
      <c r="O8" s="3"/>
      <c r="P8" s="3"/>
      <c r="Q8" s="3"/>
      <c r="R8" s="3"/>
      <c r="S8" s="3"/>
      <c r="T8" s="3"/>
      <c r="U8" s="3"/>
      <c r="V8" s="3"/>
      <c r="W8" s="3"/>
      <c r="X8" s="3"/>
      <c r="Y8" s="3"/>
      <c r="Z8" s="3"/>
    </row>
    <row r="9" spans="1:26" x14ac:dyDescent="0.2">
      <c r="A9" s="3" t="s">
        <v>200</v>
      </c>
      <c r="B9" s="30">
        <v>43979</v>
      </c>
      <c r="C9" s="12">
        <v>0.36180555555555555</v>
      </c>
      <c r="D9" s="3" t="s">
        <v>209</v>
      </c>
      <c r="E9" s="3" t="s">
        <v>392</v>
      </c>
      <c r="F9" s="3" t="s">
        <v>391</v>
      </c>
      <c r="G9" s="3">
        <v>30.285620000000002</v>
      </c>
      <c r="H9" s="3">
        <v>-87.759069999999994</v>
      </c>
      <c r="I9" s="3">
        <v>0.3</v>
      </c>
      <c r="J9" s="3">
        <v>5.5</v>
      </c>
      <c r="K9" s="3">
        <f t="shared" si="0"/>
        <v>1.6768292682926831</v>
      </c>
      <c r="L9" s="3">
        <v>7</v>
      </c>
      <c r="M9" s="3"/>
      <c r="N9" s="3"/>
      <c r="O9" s="3"/>
      <c r="P9" s="3"/>
      <c r="Q9" s="3"/>
      <c r="R9" s="3"/>
      <c r="S9" s="3"/>
      <c r="T9" s="3"/>
      <c r="U9" s="3"/>
      <c r="V9" s="3"/>
      <c r="W9" s="3"/>
      <c r="X9" s="3"/>
      <c r="Y9" s="3"/>
      <c r="Z9" s="3"/>
    </row>
    <row r="10" spans="1:26" x14ac:dyDescent="0.2">
      <c r="A10" s="3" t="s">
        <v>200</v>
      </c>
      <c r="B10" s="30">
        <v>43979</v>
      </c>
      <c r="C10" s="12">
        <v>0.37291666666666662</v>
      </c>
      <c r="D10" s="3" t="s">
        <v>397</v>
      </c>
      <c r="E10" s="3" t="s">
        <v>391</v>
      </c>
      <c r="F10" s="3" t="s">
        <v>391</v>
      </c>
      <c r="G10" s="3">
        <v>30.300260000000002</v>
      </c>
      <c r="H10" s="3">
        <v>-87.800179999999997</v>
      </c>
      <c r="I10" s="3">
        <v>0.4</v>
      </c>
      <c r="J10" s="3">
        <v>8.5</v>
      </c>
      <c r="K10" s="3">
        <f t="shared" si="0"/>
        <v>2.5914634146341466</v>
      </c>
      <c r="L10" s="3">
        <v>8</v>
      </c>
      <c r="M10" s="3"/>
      <c r="N10" s="3"/>
      <c r="O10" s="3"/>
      <c r="P10" s="3"/>
      <c r="Q10" s="3"/>
      <c r="R10" s="3"/>
      <c r="S10" s="3"/>
      <c r="T10" s="3"/>
      <c r="U10" s="3"/>
      <c r="V10" s="3"/>
      <c r="W10" s="3"/>
      <c r="X10" s="3"/>
      <c r="Y10" s="3"/>
      <c r="Z10" s="3"/>
    </row>
    <row r="11" spans="1:26" x14ac:dyDescent="0.2">
      <c r="A11" s="3" t="s">
        <v>200</v>
      </c>
      <c r="B11" s="30">
        <v>43979</v>
      </c>
      <c r="C11" s="12">
        <v>0.38194444444444442</v>
      </c>
      <c r="D11" s="3" t="s">
        <v>398</v>
      </c>
      <c r="E11" s="3" t="s">
        <v>391</v>
      </c>
      <c r="F11" s="3" t="s">
        <v>391</v>
      </c>
      <c r="G11" s="3">
        <v>30.300070000000002</v>
      </c>
      <c r="H11" s="3">
        <v>-87.849919999999997</v>
      </c>
      <c r="I11" s="3">
        <v>0.5</v>
      </c>
      <c r="J11" s="3">
        <v>10</v>
      </c>
      <c r="K11" s="3">
        <f t="shared" si="0"/>
        <v>3.0487804878048781</v>
      </c>
      <c r="L11" s="3">
        <v>9</v>
      </c>
      <c r="M11" s="3"/>
      <c r="N11" s="3"/>
      <c r="O11" s="3"/>
      <c r="P11" s="3"/>
      <c r="Q11" s="3"/>
      <c r="R11" s="3"/>
      <c r="S11" s="3"/>
      <c r="T11" s="3"/>
      <c r="U11" s="3"/>
      <c r="V11" s="3"/>
      <c r="W11" s="3"/>
      <c r="X11" s="3"/>
      <c r="Y11" s="3"/>
      <c r="Z11" s="3"/>
    </row>
    <row r="12" spans="1:26" x14ac:dyDescent="0.2">
      <c r="A12" s="3" t="s">
        <v>200</v>
      </c>
      <c r="B12" s="30">
        <v>43979</v>
      </c>
      <c r="C12" s="12">
        <v>0.39027777777777778</v>
      </c>
      <c r="D12" s="3" t="s">
        <v>352</v>
      </c>
      <c r="E12" s="3" t="s">
        <v>391</v>
      </c>
      <c r="F12" s="3" t="s">
        <v>391</v>
      </c>
      <c r="G12" s="3">
        <v>30.35031</v>
      </c>
      <c r="H12" s="3">
        <v>-87.849940000000004</v>
      </c>
      <c r="I12" s="3">
        <v>0.3</v>
      </c>
      <c r="J12" s="3">
        <v>9</v>
      </c>
      <c r="K12" s="3">
        <f t="shared" si="0"/>
        <v>2.7439024390243905</v>
      </c>
      <c r="L12" s="3">
        <v>10</v>
      </c>
      <c r="M12" s="3"/>
      <c r="N12" s="3"/>
      <c r="O12" s="3"/>
      <c r="P12" s="3"/>
      <c r="Q12" s="3"/>
      <c r="R12" s="3"/>
      <c r="S12" s="3"/>
      <c r="T12" s="3"/>
      <c r="U12" s="3"/>
      <c r="V12" s="3"/>
      <c r="W12" s="3"/>
      <c r="X12" s="3"/>
      <c r="Y12" s="3"/>
      <c r="Z12" s="3"/>
    </row>
    <row r="13" spans="1:26" x14ac:dyDescent="0.2">
      <c r="A13" s="3" t="s">
        <v>200</v>
      </c>
      <c r="B13" s="30">
        <v>43979</v>
      </c>
      <c r="C13" s="12">
        <v>0.39583333333333331</v>
      </c>
      <c r="D13" s="3" t="s">
        <v>212</v>
      </c>
      <c r="E13" s="3" t="s">
        <v>392</v>
      </c>
      <c r="F13" s="3" t="s">
        <v>391</v>
      </c>
      <c r="G13" s="3">
        <v>30.371169999999999</v>
      </c>
      <c r="H13" s="3">
        <v>-87.840310000000002</v>
      </c>
      <c r="I13" s="3" t="s">
        <v>46</v>
      </c>
      <c r="J13" s="3">
        <v>2.5</v>
      </c>
      <c r="K13" s="3">
        <f t="shared" si="0"/>
        <v>0.76219512195121952</v>
      </c>
      <c r="L13" s="3">
        <v>11</v>
      </c>
      <c r="M13" s="3"/>
      <c r="N13" s="3"/>
      <c r="O13" s="3"/>
      <c r="P13" s="3"/>
      <c r="Q13" s="3"/>
      <c r="R13" s="3"/>
      <c r="S13" s="3"/>
      <c r="T13" s="3"/>
      <c r="U13" s="3"/>
      <c r="V13" s="3"/>
      <c r="W13" s="3"/>
      <c r="X13" s="3"/>
      <c r="Y13" s="3"/>
      <c r="Z13" s="3"/>
    </row>
    <row r="14" spans="1:26" x14ac:dyDescent="0.2">
      <c r="A14" s="3" t="s">
        <v>200</v>
      </c>
      <c r="B14" s="30">
        <v>43979</v>
      </c>
      <c r="C14" s="12">
        <v>0.41319444444444442</v>
      </c>
      <c r="D14" s="3" t="s">
        <v>399</v>
      </c>
      <c r="E14" s="3" t="s">
        <v>391</v>
      </c>
      <c r="F14" s="3" t="s">
        <v>391</v>
      </c>
      <c r="G14" s="3">
        <v>30.40024</v>
      </c>
      <c r="H14" s="3">
        <v>-87.900289999999998</v>
      </c>
      <c r="I14" s="3">
        <v>0.3</v>
      </c>
      <c r="J14" s="3">
        <v>7.5</v>
      </c>
      <c r="K14" s="3">
        <f t="shared" si="0"/>
        <v>2.2865853658536586</v>
      </c>
      <c r="L14" s="3">
        <v>12</v>
      </c>
      <c r="M14" s="3"/>
      <c r="N14" s="3"/>
      <c r="O14" s="3"/>
      <c r="P14" s="3"/>
      <c r="Q14" s="3"/>
      <c r="R14" s="3"/>
      <c r="S14" s="3"/>
      <c r="T14" s="3"/>
      <c r="U14" s="3"/>
      <c r="V14" s="3"/>
      <c r="W14" s="3"/>
      <c r="X14" s="3"/>
      <c r="Y14" s="3"/>
      <c r="Z14" s="3"/>
    </row>
    <row r="15" spans="1:26" x14ac:dyDescent="0.2">
      <c r="A15" s="3" t="s">
        <v>200</v>
      </c>
      <c r="B15" s="30">
        <v>43979</v>
      </c>
      <c r="C15" s="12">
        <v>0.42152777777777778</v>
      </c>
      <c r="D15" s="3" t="s">
        <v>215</v>
      </c>
      <c r="E15" s="3" t="s">
        <v>392</v>
      </c>
      <c r="F15" s="3" t="s">
        <v>392</v>
      </c>
      <c r="G15" s="3">
        <v>30.39977</v>
      </c>
      <c r="H15" s="3">
        <v>-87.950069999999997</v>
      </c>
      <c r="I15" s="3">
        <v>0.5</v>
      </c>
      <c r="J15" s="3">
        <v>13</v>
      </c>
      <c r="K15" s="3">
        <f t="shared" si="0"/>
        <v>3.9634146341463419</v>
      </c>
      <c r="L15" s="3">
        <v>13</v>
      </c>
      <c r="M15" s="3"/>
      <c r="N15" s="3"/>
      <c r="O15" s="3"/>
      <c r="P15" s="3"/>
      <c r="Q15" s="3"/>
      <c r="R15" s="3"/>
      <c r="S15" s="3"/>
      <c r="T15" s="3"/>
      <c r="U15" s="3"/>
      <c r="V15" s="3"/>
      <c r="W15" s="3"/>
      <c r="X15" s="3"/>
      <c r="Y15" s="3"/>
      <c r="Z15" s="3"/>
    </row>
    <row r="16" spans="1:26" x14ac:dyDescent="0.2">
      <c r="A16" s="3" t="s">
        <v>200</v>
      </c>
      <c r="B16" s="30">
        <v>43979</v>
      </c>
      <c r="C16" s="12">
        <v>0.43472222222222223</v>
      </c>
      <c r="D16" s="3" t="s">
        <v>400</v>
      </c>
      <c r="E16" s="3" t="s">
        <v>391</v>
      </c>
      <c r="F16" s="3" t="s">
        <v>391</v>
      </c>
      <c r="G16" s="3">
        <v>30.39988</v>
      </c>
      <c r="H16" s="3">
        <v>-88</v>
      </c>
      <c r="I16" s="3">
        <v>0.5</v>
      </c>
      <c r="J16" s="3">
        <v>13</v>
      </c>
      <c r="K16" s="3">
        <f t="shared" si="0"/>
        <v>3.9634146341463419</v>
      </c>
      <c r="L16" s="3">
        <v>14</v>
      </c>
      <c r="M16" s="3"/>
      <c r="N16" s="3"/>
      <c r="O16" s="3"/>
      <c r="P16" s="3"/>
      <c r="Q16" s="3"/>
      <c r="R16" s="3"/>
      <c r="S16" s="3"/>
      <c r="T16" s="3"/>
      <c r="U16" s="3"/>
      <c r="V16" s="3"/>
      <c r="W16" s="3"/>
      <c r="X16" s="3"/>
      <c r="Y16" s="3"/>
      <c r="Z16" s="3"/>
    </row>
    <row r="17" spans="1:26" x14ac:dyDescent="0.2">
      <c r="A17" s="3" t="s">
        <v>200</v>
      </c>
      <c r="B17" s="30">
        <v>43979</v>
      </c>
      <c r="C17" s="12">
        <v>0.44444444444444442</v>
      </c>
      <c r="D17" s="3" t="s">
        <v>401</v>
      </c>
      <c r="E17" s="3" t="s">
        <v>391</v>
      </c>
      <c r="F17" s="3" t="s">
        <v>391</v>
      </c>
      <c r="G17" s="3">
        <v>30.400110000000002</v>
      </c>
      <c r="H17" s="3">
        <v>-88.050251000000003</v>
      </c>
      <c r="I17" s="3">
        <v>0.55000000000000004</v>
      </c>
      <c r="J17" s="3">
        <v>13.2</v>
      </c>
      <c r="K17" s="3">
        <f t="shared" si="0"/>
        <v>4.024390243902439</v>
      </c>
      <c r="L17" s="3">
        <v>15</v>
      </c>
      <c r="M17" s="3"/>
      <c r="N17" s="3"/>
      <c r="O17" s="3"/>
      <c r="P17" s="3"/>
      <c r="Q17" s="3"/>
      <c r="R17" s="3"/>
      <c r="S17" s="3"/>
      <c r="T17" s="3"/>
      <c r="U17" s="3"/>
      <c r="V17" s="3"/>
      <c r="W17" s="3"/>
      <c r="X17" s="3"/>
      <c r="Y17" s="3"/>
      <c r="Z17" s="3"/>
    </row>
    <row r="18" spans="1:26" x14ac:dyDescent="0.2">
      <c r="A18" s="3" t="s">
        <v>200</v>
      </c>
      <c r="B18" s="30">
        <v>43979</v>
      </c>
      <c r="C18" s="12">
        <v>0.45</v>
      </c>
      <c r="D18" s="3" t="s">
        <v>218</v>
      </c>
      <c r="E18" s="3" t="s">
        <v>392</v>
      </c>
      <c r="F18" s="3" t="s">
        <v>392</v>
      </c>
      <c r="G18" s="3">
        <v>30.400279999999999</v>
      </c>
      <c r="H18" s="3">
        <v>-88.017219999999995</v>
      </c>
      <c r="I18" s="3" t="s">
        <v>46</v>
      </c>
      <c r="J18" s="3">
        <v>44</v>
      </c>
      <c r="K18" s="3">
        <f t="shared" si="0"/>
        <v>13.414634146341465</v>
      </c>
      <c r="L18" s="3">
        <v>16</v>
      </c>
      <c r="M18" s="3" t="s">
        <v>402</v>
      </c>
      <c r="N18" s="3"/>
      <c r="O18" s="3"/>
      <c r="P18" s="3"/>
      <c r="Q18" s="3"/>
      <c r="R18" s="3"/>
      <c r="S18" s="3"/>
      <c r="T18" s="3"/>
      <c r="U18" s="3"/>
      <c r="V18" s="3"/>
      <c r="W18" s="3"/>
      <c r="X18" s="3"/>
      <c r="Y18" s="3"/>
      <c r="Z18" s="3"/>
    </row>
    <row r="19" spans="1:26" x14ac:dyDescent="0.2">
      <c r="A19" s="3" t="s">
        <v>200</v>
      </c>
      <c r="B19" s="30">
        <v>43979</v>
      </c>
      <c r="C19" s="12">
        <v>0.46736111111111112</v>
      </c>
      <c r="D19" s="3" t="s">
        <v>224</v>
      </c>
      <c r="E19" s="3" t="s">
        <v>392</v>
      </c>
      <c r="F19" s="3" t="s">
        <v>391</v>
      </c>
      <c r="G19" s="3">
        <v>30.399940000000001</v>
      </c>
      <c r="H19" s="3">
        <v>-88.09984</v>
      </c>
      <c r="I19" s="3">
        <v>0.4</v>
      </c>
      <c r="J19" s="3">
        <v>4.5</v>
      </c>
      <c r="K19" s="3">
        <f t="shared" si="0"/>
        <v>1.3719512195121952</v>
      </c>
      <c r="L19" s="3">
        <v>17</v>
      </c>
      <c r="M19" s="3"/>
      <c r="N19" s="3"/>
      <c r="O19" s="3"/>
      <c r="P19" s="3"/>
      <c r="Q19" s="3"/>
      <c r="R19" s="3"/>
      <c r="S19" s="3"/>
      <c r="T19" s="3"/>
      <c r="U19" s="3"/>
      <c r="V19" s="3"/>
      <c r="W19" s="3"/>
      <c r="X19" s="3"/>
      <c r="Y19" s="3"/>
      <c r="Z19" s="3"/>
    </row>
    <row r="20" spans="1:26" x14ac:dyDescent="0.2">
      <c r="A20" s="3" t="s">
        <v>200</v>
      </c>
      <c r="B20" s="30">
        <v>43979</v>
      </c>
      <c r="C20" s="12">
        <v>0.47986111111111113</v>
      </c>
      <c r="D20" s="3" t="s">
        <v>403</v>
      </c>
      <c r="E20" s="3" t="s">
        <v>391</v>
      </c>
      <c r="F20" s="3" t="s">
        <v>391</v>
      </c>
      <c r="G20" s="3">
        <v>30.350190000000001</v>
      </c>
      <c r="H20" s="3">
        <v>-88.09975</v>
      </c>
      <c r="I20" s="3">
        <v>0.4</v>
      </c>
      <c r="J20" s="3">
        <v>11</v>
      </c>
      <c r="K20" s="3">
        <f t="shared" si="0"/>
        <v>3.3536585365853662</v>
      </c>
      <c r="L20" s="3">
        <v>18</v>
      </c>
      <c r="M20" s="3"/>
      <c r="N20" s="3"/>
      <c r="O20" s="3"/>
      <c r="P20" s="3"/>
      <c r="Q20" s="3"/>
      <c r="R20" s="3"/>
      <c r="S20" s="3"/>
      <c r="T20" s="3"/>
      <c r="U20" s="3"/>
      <c r="V20" s="3"/>
      <c r="W20" s="3"/>
      <c r="X20" s="3"/>
      <c r="Y20" s="3"/>
      <c r="Z20" s="3"/>
    </row>
    <row r="21" spans="1:26" x14ac:dyDescent="0.2">
      <c r="A21" s="3" t="s">
        <v>200</v>
      </c>
      <c r="B21" s="30">
        <v>43979</v>
      </c>
      <c r="C21" s="12">
        <v>0.4861111111111111</v>
      </c>
      <c r="D21" s="3" t="s">
        <v>404</v>
      </c>
      <c r="E21" s="3" t="s">
        <v>391</v>
      </c>
      <c r="F21" s="3" t="s">
        <v>391</v>
      </c>
      <c r="G21" s="3">
        <v>30.350090000000002</v>
      </c>
      <c r="H21" s="3">
        <v>-88.049019999999999</v>
      </c>
      <c r="I21" s="3">
        <v>0.65</v>
      </c>
      <c r="J21" s="3">
        <v>12.9</v>
      </c>
      <c r="K21" s="3">
        <f t="shared" si="0"/>
        <v>3.9329268292682928</v>
      </c>
      <c r="L21" s="3">
        <v>19</v>
      </c>
      <c r="M21" s="3"/>
      <c r="N21" s="3"/>
      <c r="O21" s="3"/>
      <c r="P21" s="3"/>
      <c r="Q21" s="3"/>
      <c r="R21" s="3"/>
      <c r="S21" s="3"/>
      <c r="T21" s="3"/>
      <c r="U21" s="3"/>
      <c r="V21" s="3"/>
      <c r="W21" s="3"/>
      <c r="X21" s="3"/>
      <c r="Y21" s="3"/>
      <c r="Z21" s="3"/>
    </row>
    <row r="22" spans="1:26" x14ac:dyDescent="0.2">
      <c r="A22" s="3" t="s">
        <v>200</v>
      </c>
      <c r="B22" s="30">
        <v>43979</v>
      </c>
      <c r="C22" s="12">
        <v>0.49027777777777781</v>
      </c>
      <c r="D22" s="3" t="s">
        <v>405</v>
      </c>
      <c r="E22" s="3" t="s">
        <v>391</v>
      </c>
      <c r="F22" s="3" t="s">
        <v>391</v>
      </c>
      <c r="G22" s="3">
        <v>30.349979999999999</v>
      </c>
      <c r="H22" s="3">
        <v>-88.024190000000004</v>
      </c>
      <c r="I22" s="3">
        <v>0.65</v>
      </c>
      <c r="J22" s="3">
        <v>42</v>
      </c>
      <c r="K22" s="3">
        <f t="shared" si="0"/>
        <v>12.804878048780489</v>
      </c>
      <c r="L22" s="3">
        <v>20</v>
      </c>
      <c r="M22" s="3"/>
      <c r="N22" s="3"/>
      <c r="O22" s="3"/>
      <c r="P22" s="3"/>
      <c r="Q22" s="3"/>
      <c r="R22" s="3"/>
      <c r="S22" s="3"/>
      <c r="T22" s="3"/>
      <c r="U22" s="3"/>
      <c r="V22" s="3"/>
      <c r="W22" s="3"/>
      <c r="X22" s="3"/>
      <c r="Y22" s="3"/>
      <c r="Z22" s="3"/>
    </row>
    <row r="23" spans="1:26" x14ac:dyDescent="0.2">
      <c r="A23" s="3" t="s">
        <v>200</v>
      </c>
      <c r="B23" s="30">
        <v>43979</v>
      </c>
      <c r="C23" s="12">
        <v>0.49652777777777773</v>
      </c>
      <c r="D23" s="3" t="s">
        <v>406</v>
      </c>
      <c r="E23" s="3" t="s">
        <v>391</v>
      </c>
      <c r="F23" s="3" t="s">
        <v>391</v>
      </c>
      <c r="G23" s="3">
        <v>30.35005</v>
      </c>
      <c r="H23" s="3">
        <v>-88.000190000000003</v>
      </c>
      <c r="I23" s="3">
        <v>0.6</v>
      </c>
      <c r="J23" s="3">
        <v>13.1</v>
      </c>
      <c r="K23" s="3">
        <f t="shared" si="0"/>
        <v>3.9939024390243905</v>
      </c>
      <c r="L23" s="3">
        <v>21</v>
      </c>
      <c r="M23" s="3"/>
      <c r="N23" s="3"/>
      <c r="O23" s="3"/>
      <c r="P23" s="3"/>
      <c r="Q23" s="3"/>
      <c r="R23" s="3"/>
      <c r="S23" s="3"/>
      <c r="T23" s="3"/>
      <c r="U23" s="3"/>
      <c r="V23" s="3"/>
      <c r="W23" s="3"/>
      <c r="X23" s="3"/>
      <c r="Y23" s="3"/>
      <c r="Z23" s="3"/>
    </row>
    <row r="24" spans="1:26" x14ac:dyDescent="0.2">
      <c r="A24" s="3" t="s">
        <v>200</v>
      </c>
      <c r="B24" s="30">
        <v>43979</v>
      </c>
      <c r="C24" s="12">
        <v>0.50208333333333333</v>
      </c>
      <c r="D24" s="3" t="s">
        <v>407</v>
      </c>
      <c r="E24" s="3" t="s">
        <v>391</v>
      </c>
      <c r="F24" s="3" t="s">
        <v>391</v>
      </c>
      <c r="G24" s="3">
        <v>30.34984</v>
      </c>
      <c r="H24" s="3">
        <v>-87.949740000000006</v>
      </c>
      <c r="I24" s="3">
        <v>0.6</v>
      </c>
      <c r="J24" s="3">
        <v>12.5</v>
      </c>
      <c r="K24" s="3">
        <f t="shared" si="0"/>
        <v>3.8109756097560976</v>
      </c>
      <c r="L24" s="3">
        <v>22</v>
      </c>
      <c r="M24" s="3"/>
      <c r="N24" s="3"/>
      <c r="O24" s="3"/>
      <c r="P24" s="3"/>
      <c r="Q24" s="3"/>
      <c r="R24" s="3"/>
      <c r="S24" s="3"/>
      <c r="T24" s="3"/>
      <c r="U24" s="3"/>
      <c r="V24" s="3"/>
      <c r="W24" s="3"/>
      <c r="X24" s="3"/>
      <c r="Y24" s="3"/>
      <c r="Z24" s="3"/>
    </row>
    <row r="25" spans="1:26" x14ac:dyDescent="0.2">
      <c r="A25" s="3" t="s">
        <v>200</v>
      </c>
      <c r="B25" s="30">
        <v>43979</v>
      </c>
      <c r="C25" s="12">
        <v>0.50902777777777775</v>
      </c>
      <c r="D25" s="3" t="s">
        <v>408</v>
      </c>
      <c r="E25" s="3" t="s">
        <v>391</v>
      </c>
      <c r="F25" s="3" t="s">
        <v>391</v>
      </c>
      <c r="G25" s="3">
        <v>30.349910000000001</v>
      </c>
      <c r="H25" s="3">
        <v>-87.899739999999994</v>
      </c>
      <c r="I25" s="3">
        <v>0.65</v>
      </c>
      <c r="J25" s="3">
        <v>11.5</v>
      </c>
      <c r="K25" s="3">
        <f t="shared" si="0"/>
        <v>3.50609756097561</v>
      </c>
      <c r="L25" s="3">
        <v>23</v>
      </c>
      <c r="M25" s="3"/>
      <c r="N25" s="3"/>
      <c r="O25" s="3"/>
      <c r="P25" s="3"/>
      <c r="Q25" s="3"/>
      <c r="R25" s="3"/>
      <c r="S25" s="3"/>
      <c r="T25" s="3"/>
      <c r="U25" s="3"/>
      <c r="V25" s="3"/>
      <c r="W25" s="3"/>
      <c r="X25" s="3"/>
      <c r="Y25" s="3"/>
      <c r="Z25" s="3"/>
    </row>
    <row r="26" spans="1:26" x14ac:dyDescent="0.2">
      <c r="A26" s="3" t="s">
        <v>200</v>
      </c>
      <c r="B26" s="30">
        <v>43979</v>
      </c>
      <c r="C26" s="12">
        <v>0.51736111111111105</v>
      </c>
      <c r="D26" s="3" t="s">
        <v>339</v>
      </c>
      <c r="E26" s="3" t="s">
        <v>391</v>
      </c>
      <c r="F26" s="3" t="s">
        <v>391</v>
      </c>
      <c r="G26" s="3">
        <v>30.299910000000001</v>
      </c>
      <c r="H26" s="3">
        <v>-87.899829999999994</v>
      </c>
      <c r="I26" s="3">
        <v>0.5</v>
      </c>
      <c r="J26" s="3">
        <v>10.9</v>
      </c>
      <c r="K26" s="3">
        <f t="shared" si="0"/>
        <v>3.3231707317073176</v>
      </c>
      <c r="L26" s="3">
        <v>24</v>
      </c>
      <c r="M26" s="3"/>
      <c r="N26" s="3"/>
      <c r="O26" s="3"/>
      <c r="P26" s="3"/>
      <c r="Q26" s="3"/>
      <c r="R26" s="3"/>
      <c r="S26" s="3"/>
      <c r="T26" s="3"/>
      <c r="U26" s="3"/>
      <c r="V26" s="3"/>
      <c r="W26" s="3"/>
      <c r="X26" s="3"/>
      <c r="Y26" s="3"/>
      <c r="Z26" s="3"/>
    </row>
    <row r="27" spans="1:26" x14ac:dyDescent="0.2">
      <c r="A27" s="3" t="s">
        <v>200</v>
      </c>
      <c r="B27" s="30">
        <v>43979</v>
      </c>
      <c r="C27" s="12">
        <v>0.52430555555555558</v>
      </c>
      <c r="D27" s="3" t="s">
        <v>227</v>
      </c>
      <c r="E27" s="3" t="s">
        <v>392</v>
      </c>
      <c r="F27" s="3" t="s">
        <v>392</v>
      </c>
      <c r="G27" s="3">
        <v>30.29992</v>
      </c>
      <c r="H27" s="3">
        <v>-87.950360000000003</v>
      </c>
      <c r="I27" s="3">
        <v>0.6</v>
      </c>
      <c r="J27" s="3">
        <v>11.8</v>
      </c>
      <c r="K27" s="3">
        <f t="shared" si="0"/>
        <v>3.5975609756097566</v>
      </c>
      <c r="L27" s="3">
        <v>25</v>
      </c>
      <c r="M27" s="3"/>
      <c r="N27" s="3"/>
      <c r="O27" s="3"/>
      <c r="P27" s="3"/>
      <c r="Q27" s="3"/>
      <c r="R27" s="3"/>
      <c r="S27" s="3"/>
      <c r="T27" s="3"/>
      <c r="U27" s="3"/>
      <c r="V27" s="3"/>
      <c r="W27" s="3"/>
      <c r="X27" s="3"/>
      <c r="Y27" s="3"/>
      <c r="Z27" s="3"/>
    </row>
    <row r="28" spans="1:26" x14ac:dyDescent="0.2">
      <c r="A28" s="3" t="s">
        <v>200</v>
      </c>
      <c r="B28" s="30">
        <v>43979</v>
      </c>
      <c r="C28" s="12">
        <v>0.53333333333333333</v>
      </c>
      <c r="D28" s="3" t="s">
        <v>409</v>
      </c>
      <c r="E28" s="3" t="s">
        <v>391</v>
      </c>
      <c r="F28" s="3" t="s">
        <v>391</v>
      </c>
      <c r="G28" s="3">
        <v>30.300429999999999</v>
      </c>
      <c r="H28" s="3">
        <v>-88</v>
      </c>
      <c r="I28" s="3">
        <v>0.5</v>
      </c>
      <c r="J28" s="3">
        <v>12</v>
      </c>
      <c r="K28" s="3">
        <f t="shared" si="0"/>
        <v>3.6585365853658538</v>
      </c>
      <c r="L28" s="3">
        <v>26</v>
      </c>
      <c r="M28" s="3"/>
      <c r="N28" s="3"/>
      <c r="O28" s="3"/>
      <c r="P28" s="3"/>
      <c r="Q28" s="3"/>
      <c r="R28" s="3"/>
      <c r="S28" s="3"/>
      <c r="T28" s="3"/>
      <c r="U28" s="3"/>
      <c r="V28" s="3"/>
      <c r="W28" s="3"/>
      <c r="X28" s="3"/>
      <c r="Y28" s="3"/>
      <c r="Z28" s="3"/>
    </row>
    <row r="29" spans="1:26" x14ac:dyDescent="0.2">
      <c r="A29" s="3" t="s">
        <v>200</v>
      </c>
      <c r="B29" s="30">
        <v>43979</v>
      </c>
      <c r="C29" s="12">
        <v>0.54305555555555551</v>
      </c>
      <c r="D29" s="3" t="s">
        <v>230</v>
      </c>
      <c r="E29" s="3" t="s">
        <v>392</v>
      </c>
      <c r="F29" s="3" t="s">
        <v>392</v>
      </c>
      <c r="G29" s="3">
        <v>30.30087</v>
      </c>
      <c r="H29" s="3">
        <v>-88.032560000000004</v>
      </c>
      <c r="I29" s="3">
        <v>0.6</v>
      </c>
      <c r="J29" s="3">
        <v>49.2</v>
      </c>
      <c r="K29" s="3">
        <f t="shared" si="0"/>
        <v>15.000000000000002</v>
      </c>
      <c r="L29" s="3">
        <v>27</v>
      </c>
      <c r="M29" s="3"/>
      <c r="N29" s="3"/>
      <c r="O29" s="3"/>
      <c r="P29" s="3"/>
      <c r="Q29" s="3"/>
      <c r="R29" s="3"/>
      <c r="S29" s="3"/>
      <c r="T29" s="3"/>
      <c r="U29" s="3"/>
      <c r="V29" s="3"/>
      <c r="W29" s="3"/>
      <c r="X29" s="3"/>
      <c r="Y29" s="3"/>
      <c r="Z29" s="3"/>
    </row>
    <row r="30" spans="1:26" x14ac:dyDescent="0.2">
      <c r="A30" s="3" t="s">
        <v>200</v>
      </c>
      <c r="B30" s="30">
        <v>43979</v>
      </c>
      <c r="C30" s="12">
        <v>0.55069444444444449</v>
      </c>
      <c r="D30" s="3" t="s">
        <v>230</v>
      </c>
      <c r="E30" s="3" t="s">
        <v>391</v>
      </c>
      <c r="F30" s="3" t="s">
        <v>391</v>
      </c>
      <c r="G30" s="3">
        <v>30.299759999999999</v>
      </c>
      <c r="H30" s="3">
        <v>-88.050120000000007</v>
      </c>
      <c r="I30" s="3">
        <v>0.65</v>
      </c>
      <c r="J30" s="3">
        <v>15.3</v>
      </c>
      <c r="K30" s="3">
        <f t="shared" si="0"/>
        <v>4.6646341463414638</v>
      </c>
      <c r="L30" s="3">
        <v>28</v>
      </c>
      <c r="M30" s="3"/>
      <c r="N30" s="3"/>
      <c r="O30" s="3"/>
      <c r="P30" s="3"/>
      <c r="Q30" s="3"/>
      <c r="R30" s="3"/>
      <c r="S30" s="3"/>
      <c r="T30" s="3"/>
      <c r="U30" s="3"/>
      <c r="V30" s="3"/>
      <c r="W30" s="3"/>
      <c r="X30" s="3"/>
      <c r="Y30" s="3"/>
      <c r="Z30" s="3"/>
    </row>
    <row r="31" spans="1:26" x14ac:dyDescent="0.2">
      <c r="A31" s="3" t="s">
        <v>200</v>
      </c>
      <c r="B31" s="30">
        <v>43979</v>
      </c>
      <c r="C31" s="12">
        <v>0.55694444444444446</v>
      </c>
      <c r="D31" s="3" t="s">
        <v>410</v>
      </c>
      <c r="E31" s="3" t="s">
        <v>391</v>
      </c>
      <c r="F31" s="3" t="s">
        <v>391</v>
      </c>
      <c r="G31" s="3">
        <v>30.300260000000002</v>
      </c>
      <c r="H31" s="3">
        <v>-88.10051</v>
      </c>
      <c r="I31" s="3">
        <v>0.3</v>
      </c>
      <c r="J31" s="3">
        <v>14.8</v>
      </c>
      <c r="K31" s="3">
        <f t="shared" si="0"/>
        <v>4.51219512195122</v>
      </c>
      <c r="L31" s="3">
        <v>29</v>
      </c>
      <c r="M31" s="3"/>
      <c r="N31" s="3"/>
      <c r="O31" s="3"/>
      <c r="P31" s="3"/>
      <c r="Q31" s="3"/>
      <c r="R31" s="3"/>
      <c r="S31" s="3"/>
      <c r="T31" s="3"/>
      <c r="U31" s="3"/>
      <c r="V31" s="3"/>
      <c r="W31" s="3"/>
      <c r="X31" s="3"/>
      <c r="Y31" s="3"/>
      <c r="Z31" s="3"/>
    </row>
    <row r="32" spans="1:26" x14ac:dyDescent="0.2">
      <c r="A32" s="3" t="s">
        <v>200</v>
      </c>
      <c r="B32" s="30">
        <v>43979</v>
      </c>
      <c r="C32" s="12">
        <v>0.56458333333333333</v>
      </c>
      <c r="D32" s="3" t="s">
        <v>235</v>
      </c>
      <c r="E32" s="3" t="s">
        <v>392</v>
      </c>
      <c r="F32" s="3" t="s">
        <v>391</v>
      </c>
      <c r="G32" s="3">
        <v>30.30068</v>
      </c>
      <c r="H32" s="3">
        <v>-88.134389999999996</v>
      </c>
      <c r="I32" s="3">
        <v>0.25</v>
      </c>
      <c r="J32" s="3">
        <v>6.2</v>
      </c>
      <c r="K32" s="3">
        <f t="shared" si="0"/>
        <v>1.8902439024390245</v>
      </c>
      <c r="L32" s="3">
        <v>30</v>
      </c>
      <c r="M32" s="3"/>
      <c r="N32" s="3"/>
      <c r="O32" s="3"/>
      <c r="P32" s="3"/>
      <c r="Q32" s="3"/>
      <c r="R32" s="3"/>
      <c r="S32" s="3"/>
      <c r="T32" s="3"/>
      <c r="U32" s="3"/>
      <c r="V32" s="3"/>
      <c r="W32" s="3"/>
      <c r="X32" s="3"/>
      <c r="Y32" s="3"/>
      <c r="Z32" s="3"/>
    </row>
    <row r="33" spans="1:26" x14ac:dyDescent="0.2">
      <c r="A33" s="3" t="s">
        <v>200</v>
      </c>
      <c r="B33" s="30">
        <v>43979</v>
      </c>
      <c r="C33" s="12">
        <v>0.57708333333333328</v>
      </c>
      <c r="D33" s="3" t="s">
        <v>240</v>
      </c>
      <c r="E33" s="3" t="s">
        <v>392</v>
      </c>
      <c r="F33" s="3" t="s">
        <v>391</v>
      </c>
      <c r="G33" s="3">
        <v>30.300149999999999</v>
      </c>
      <c r="H33" s="3">
        <v>-88.200239999999994</v>
      </c>
      <c r="I33" s="3">
        <v>0.45</v>
      </c>
      <c r="J33" s="3">
        <v>8.4</v>
      </c>
      <c r="K33" s="3">
        <f t="shared" si="0"/>
        <v>2.5609756097560976</v>
      </c>
      <c r="L33" s="3">
        <v>31</v>
      </c>
      <c r="M33" s="3"/>
      <c r="N33" s="3"/>
      <c r="O33" s="3"/>
      <c r="P33" s="3"/>
      <c r="Q33" s="3"/>
      <c r="R33" s="3"/>
      <c r="S33" s="3"/>
      <c r="T33" s="3"/>
      <c r="U33" s="3"/>
      <c r="V33" s="3"/>
      <c r="W33" s="3"/>
      <c r="X33" s="3"/>
      <c r="Y33" s="3"/>
      <c r="Z33" s="3"/>
    </row>
    <row r="34" spans="1:26" x14ac:dyDescent="0.2">
      <c r="A34" s="3" t="s">
        <v>200</v>
      </c>
      <c r="B34" s="30">
        <v>43979</v>
      </c>
      <c r="C34" s="12">
        <v>0.58819444444444446</v>
      </c>
      <c r="D34" s="3" t="s">
        <v>243</v>
      </c>
      <c r="E34" s="3" t="s">
        <v>392</v>
      </c>
      <c r="F34" s="3" t="s">
        <v>392</v>
      </c>
      <c r="G34" s="3">
        <v>30.355270000000001</v>
      </c>
      <c r="H34" s="3">
        <v>-88.199939999999998</v>
      </c>
      <c r="I34" s="3">
        <v>0.25</v>
      </c>
      <c r="J34" s="3">
        <v>5</v>
      </c>
      <c r="K34" s="3">
        <f t="shared" si="0"/>
        <v>1.524390243902439</v>
      </c>
      <c r="L34" s="3">
        <v>32</v>
      </c>
      <c r="M34" s="3"/>
      <c r="N34" s="3"/>
      <c r="O34" s="3"/>
      <c r="P34" s="3"/>
      <c r="Q34" s="3"/>
      <c r="R34" s="3"/>
      <c r="S34" s="3"/>
      <c r="T34" s="3"/>
      <c r="U34" s="3"/>
      <c r="V34" s="3"/>
      <c r="W34" s="3"/>
      <c r="X34" s="3"/>
      <c r="Y34" s="3"/>
      <c r="Z34" s="3"/>
    </row>
    <row r="35" spans="1:26" x14ac:dyDescent="0.2">
      <c r="A35" s="3" t="s">
        <v>200</v>
      </c>
      <c r="B35" s="30">
        <v>43979</v>
      </c>
      <c r="C35" s="12">
        <v>0.59722222222222221</v>
      </c>
      <c r="D35" s="3" t="s">
        <v>411</v>
      </c>
      <c r="E35" s="3" t="s">
        <v>391</v>
      </c>
      <c r="F35" s="3" t="s">
        <v>391</v>
      </c>
      <c r="G35" s="3">
        <v>30.350169999999999</v>
      </c>
      <c r="H35" s="3">
        <v>-88.249989999999997</v>
      </c>
      <c r="I35" s="3">
        <v>0.45</v>
      </c>
      <c r="J35" s="3">
        <v>6.3</v>
      </c>
      <c r="K35" s="3">
        <f t="shared" si="0"/>
        <v>1.9207317073170733</v>
      </c>
      <c r="L35" s="3">
        <v>33</v>
      </c>
      <c r="M35" s="3"/>
      <c r="N35" s="3"/>
      <c r="O35" s="3"/>
      <c r="P35" s="3"/>
      <c r="Q35" s="3"/>
      <c r="R35" s="3"/>
      <c r="S35" s="3"/>
      <c r="T35" s="3"/>
      <c r="U35" s="3"/>
      <c r="V35" s="3"/>
      <c r="W35" s="3"/>
      <c r="X35" s="3"/>
      <c r="Y35" s="3"/>
      <c r="Z35" s="3"/>
    </row>
    <row r="36" spans="1:26" x14ac:dyDescent="0.2">
      <c r="A36" s="3" t="s">
        <v>200</v>
      </c>
      <c r="B36" s="30">
        <v>43979</v>
      </c>
      <c r="C36" s="12">
        <v>0.60347222222222219</v>
      </c>
      <c r="D36" s="3" t="s">
        <v>246</v>
      </c>
      <c r="E36" s="3" t="s">
        <v>392</v>
      </c>
      <c r="F36" s="3" t="s">
        <v>392</v>
      </c>
      <c r="G36" s="3">
        <v>30.375</v>
      </c>
      <c r="H36" s="3">
        <v>-88.270790000000005</v>
      </c>
      <c r="I36" s="3">
        <v>0.35</v>
      </c>
      <c r="J36" s="3">
        <v>7.5</v>
      </c>
      <c r="K36" s="3">
        <f t="shared" si="0"/>
        <v>2.2865853658536586</v>
      </c>
      <c r="L36" s="3">
        <v>34</v>
      </c>
      <c r="M36" s="3"/>
      <c r="N36" s="3"/>
      <c r="O36" s="3"/>
      <c r="P36" s="3"/>
      <c r="Q36" s="3"/>
      <c r="R36" s="3"/>
      <c r="S36" s="3"/>
      <c r="T36" s="3"/>
      <c r="U36" s="3"/>
      <c r="V36" s="3"/>
      <c r="W36" s="3"/>
      <c r="X36" s="3"/>
      <c r="Y36" s="3"/>
      <c r="Z36" s="3"/>
    </row>
    <row r="37" spans="1:26" x14ac:dyDescent="0.2">
      <c r="A37" s="3" t="s">
        <v>200</v>
      </c>
      <c r="B37" s="30">
        <v>43979</v>
      </c>
      <c r="C37" s="12">
        <v>0.6118055555555556</v>
      </c>
      <c r="D37" s="3" t="s">
        <v>412</v>
      </c>
      <c r="E37" s="3" t="s">
        <v>391</v>
      </c>
      <c r="F37" s="3" t="s">
        <v>391</v>
      </c>
      <c r="G37" s="3">
        <v>30.350190000000001</v>
      </c>
      <c r="H37" s="3">
        <v>-88.299800000000005</v>
      </c>
      <c r="I37" s="3">
        <v>0.4</v>
      </c>
      <c r="J37" s="3">
        <v>10.9</v>
      </c>
      <c r="K37" s="3">
        <f t="shared" si="0"/>
        <v>3.3231707317073176</v>
      </c>
      <c r="L37" s="3">
        <v>35</v>
      </c>
      <c r="M37" s="3"/>
      <c r="N37" s="3"/>
      <c r="O37" s="3"/>
      <c r="P37" s="3"/>
      <c r="Q37" s="3"/>
      <c r="R37" s="3"/>
      <c r="S37" s="3"/>
      <c r="T37" s="3"/>
      <c r="U37" s="3"/>
      <c r="V37" s="3"/>
      <c r="W37" s="3"/>
      <c r="X37" s="3"/>
      <c r="Y37" s="3"/>
      <c r="Z37" s="3"/>
    </row>
    <row r="38" spans="1:26" x14ac:dyDescent="0.2">
      <c r="A38" s="3" t="s">
        <v>200</v>
      </c>
      <c r="B38" s="30">
        <v>43979</v>
      </c>
      <c r="C38" s="12">
        <v>0.62152777777777779</v>
      </c>
      <c r="D38" s="3" t="s">
        <v>249</v>
      </c>
      <c r="E38" s="3" t="s">
        <v>392</v>
      </c>
      <c r="F38" s="3" t="s">
        <v>391</v>
      </c>
      <c r="G38" s="3">
        <v>30.4</v>
      </c>
      <c r="H38" s="3">
        <v>-88.350099999999998</v>
      </c>
      <c r="I38" s="3">
        <v>0.4</v>
      </c>
      <c r="J38" s="3">
        <v>6.5</v>
      </c>
      <c r="K38" s="3">
        <f t="shared" si="0"/>
        <v>1.9817073170731709</v>
      </c>
      <c r="L38" s="3">
        <v>36</v>
      </c>
      <c r="M38" s="3"/>
      <c r="N38" s="3"/>
      <c r="O38" s="3"/>
      <c r="P38" s="3"/>
      <c r="Q38" s="3"/>
      <c r="R38" s="3"/>
      <c r="S38" s="3"/>
      <c r="T38" s="3"/>
      <c r="U38" s="3"/>
      <c r="V38" s="3"/>
      <c r="W38" s="3"/>
      <c r="X38" s="3"/>
      <c r="Y38" s="3"/>
      <c r="Z38" s="3"/>
    </row>
    <row r="39" spans="1:26" x14ac:dyDescent="0.2">
      <c r="A39" s="3" t="s">
        <v>200</v>
      </c>
      <c r="B39" s="30">
        <v>43979</v>
      </c>
      <c r="C39" s="12">
        <v>0.63124999999999998</v>
      </c>
      <c r="D39" s="3" t="s">
        <v>252</v>
      </c>
      <c r="E39" s="3" t="s">
        <v>392</v>
      </c>
      <c r="F39" s="3" t="s">
        <v>391</v>
      </c>
      <c r="G39" s="3">
        <v>30.349910000000001</v>
      </c>
      <c r="H39" s="3">
        <v>-88.349940000000004</v>
      </c>
      <c r="I39" s="3">
        <v>0.5</v>
      </c>
      <c r="J39" s="3">
        <v>12.3</v>
      </c>
      <c r="K39" s="3">
        <f t="shared" si="0"/>
        <v>3.7500000000000004</v>
      </c>
      <c r="L39" s="3">
        <v>37</v>
      </c>
      <c r="M39" s="3"/>
      <c r="N39" s="3"/>
      <c r="O39" s="3"/>
      <c r="P39" s="3"/>
      <c r="Q39" s="3"/>
      <c r="R39" s="3"/>
      <c r="S39" s="3"/>
      <c r="T39" s="3"/>
      <c r="U39" s="3"/>
      <c r="V39" s="3"/>
      <c r="W39" s="3"/>
      <c r="X39" s="3"/>
      <c r="Y39" s="3"/>
      <c r="Z39" s="3"/>
    </row>
    <row r="40" spans="1:26" x14ac:dyDescent="0.2">
      <c r="A40" s="3" t="s">
        <v>200</v>
      </c>
      <c r="B40" s="30">
        <v>43979</v>
      </c>
      <c r="C40" s="12">
        <v>0.64097222222222217</v>
      </c>
      <c r="D40" s="3" t="s">
        <v>255</v>
      </c>
      <c r="E40" s="3" t="s">
        <v>392</v>
      </c>
      <c r="F40" s="3" t="s">
        <v>392</v>
      </c>
      <c r="G40" s="3">
        <v>30.30031</v>
      </c>
      <c r="H40" s="3">
        <v>-88.350099999999998</v>
      </c>
      <c r="I40" s="3">
        <v>0.8</v>
      </c>
      <c r="J40" s="3">
        <v>16.2</v>
      </c>
      <c r="K40" s="3">
        <f t="shared" si="0"/>
        <v>4.9390243902439028</v>
      </c>
      <c r="L40" s="3">
        <v>38</v>
      </c>
      <c r="M40" s="3"/>
      <c r="N40" s="3"/>
      <c r="O40" s="3"/>
      <c r="P40" s="3"/>
      <c r="Q40" s="3"/>
      <c r="R40" s="3"/>
      <c r="S40" s="3"/>
      <c r="T40" s="3"/>
      <c r="U40" s="3"/>
      <c r="V40" s="3"/>
      <c r="W40" s="3"/>
      <c r="X40" s="3"/>
      <c r="Y40" s="3"/>
      <c r="Z40" s="3"/>
    </row>
    <row r="41" spans="1:26" x14ac:dyDescent="0.2">
      <c r="A41" s="3" t="s">
        <v>200</v>
      </c>
      <c r="B41" s="30">
        <v>43979</v>
      </c>
      <c r="C41" s="12">
        <v>0.65208333333333335</v>
      </c>
      <c r="D41" s="3" t="s">
        <v>260</v>
      </c>
      <c r="E41" s="3" t="s">
        <v>392</v>
      </c>
      <c r="F41" s="3" t="s">
        <v>391</v>
      </c>
      <c r="G41" s="3">
        <v>30.25975</v>
      </c>
      <c r="H41" s="3">
        <v>-88.350200000000001</v>
      </c>
      <c r="I41" s="3">
        <v>0.9</v>
      </c>
      <c r="J41" s="3">
        <v>17</v>
      </c>
      <c r="K41" s="3">
        <f t="shared" si="0"/>
        <v>5.1829268292682933</v>
      </c>
      <c r="L41" s="3">
        <v>39</v>
      </c>
      <c r="M41" s="3"/>
      <c r="N41" s="3"/>
      <c r="O41" s="3"/>
      <c r="P41" s="3"/>
      <c r="Q41" s="3"/>
      <c r="R41" s="3"/>
      <c r="S41" s="3"/>
      <c r="T41" s="3"/>
      <c r="U41" s="3"/>
      <c r="V41" s="3"/>
      <c r="W41" s="3"/>
      <c r="X41" s="3"/>
      <c r="Y41" s="3"/>
      <c r="Z41" s="3"/>
    </row>
    <row r="42" spans="1:26" x14ac:dyDescent="0.2">
      <c r="A42" s="3" t="s">
        <v>200</v>
      </c>
      <c r="B42" s="30">
        <v>43979</v>
      </c>
      <c r="C42" s="12">
        <v>0.66111111111111109</v>
      </c>
      <c r="D42" s="3" t="s">
        <v>413</v>
      </c>
      <c r="E42" s="3" t="s">
        <v>391</v>
      </c>
      <c r="F42" s="3" t="s">
        <v>391</v>
      </c>
      <c r="G42" s="3">
        <v>30.25009</v>
      </c>
      <c r="H42" s="3">
        <v>-88.3</v>
      </c>
      <c r="I42" s="3">
        <v>0.85</v>
      </c>
      <c r="J42" s="3">
        <v>13.4</v>
      </c>
      <c r="K42" s="3">
        <f t="shared" si="0"/>
        <v>4.0853658536585371</v>
      </c>
      <c r="L42" s="3">
        <v>40</v>
      </c>
      <c r="M42" s="3"/>
      <c r="N42" s="3"/>
      <c r="O42" s="3"/>
      <c r="P42" s="3"/>
      <c r="Q42" s="3"/>
      <c r="R42" s="3"/>
      <c r="S42" s="3"/>
      <c r="T42" s="3"/>
      <c r="U42" s="3"/>
      <c r="V42" s="3"/>
      <c r="W42" s="3"/>
      <c r="X42" s="3"/>
      <c r="Y42" s="3"/>
      <c r="Z42" s="3"/>
    </row>
    <row r="43" spans="1:26" x14ac:dyDescent="0.2">
      <c r="A43" s="3" t="s">
        <v>200</v>
      </c>
      <c r="B43" s="30">
        <v>43979</v>
      </c>
      <c r="C43" s="12">
        <v>0.66875000000000007</v>
      </c>
      <c r="D43" s="3" t="s">
        <v>414</v>
      </c>
      <c r="E43" s="3" t="s">
        <v>391</v>
      </c>
      <c r="F43" s="3" t="s">
        <v>391</v>
      </c>
      <c r="G43" s="3">
        <v>30.3</v>
      </c>
      <c r="H43" s="3">
        <v>-88.299700000000001</v>
      </c>
      <c r="I43" s="3">
        <v>0.8</v>
      </c>
      <c r="J43" s="3">
        <v>13.3</v>
      </c>
      <c r="K43" s="3">
        <f t="shared" si="0"/>
        <v>4.0548780487804885</v>
      </c>
      <c r="L43" s="3">
        <v>41</v>
      </c>
      <c r="M43" s="3"/>
      <c r="N43" s="3"/>
      <c r="O43" s="3"/>
      <c r="P43" s="3"/>
      <c r="Q43" s="3"/>
      <c r="R43" s="3"/>
      <c r="S43" s="3"/>
      <c r="T43" s="3"/>
      <c r="U43" s="3"/>
      <c r="V43" s="3"/>
      <c r="W43" s="3"/>
      <c r="X43" s="3"/>
      <c r="Y43" s="3"/>
      <c r="Z43" s="3"/>
    </row>
    <row r="44" spans="1:26" x14ac:dyDescent="0.2">
      <c r="A44" s="3" t="s">
        <v>200</v>
      </c>
      <c r="B44" s="30">
        <v>43979</v>
      </c>
      <c r="C44" s="12">
        <v>0.67499999999999993</v>
      </c>
      <c r="D44" s="3" t="s">
        <v>415</v>
      </c>
      <c r="E44" s="3" t="s">
        <v>391</v>
      </c>
      <c r="F44" s="3" t="s">
        <v>391</v>
      </c>
      <c r="G44" s="3">
        <v>30.299969999999998</v>
      </c>
      <c r="H44" s="3">
        <v>-88.250230000000002</v>
      </c>
      <c r="I44" s="3">
        <v>0.8</v>
      </c>
      <c r="J44" s="3">
        <v>9.6999999999999993</v>
      </c>
      <c r="K44" s="3">
        <f t="shared" si="0"/>
        <v>2.9573170731707314</v>
      </c>
      <c r="L44" s="3">
        <v>42</v>
      </c>
      <c r="M44" s="3"/>
      <c r="N44" s="3"/>
      <c r="O44" s="3"/>
      <c r="P44" s="3"/>
      <c r="Q44" s="3"/>
      <c r="R44" s="3"/>
      <c r="S44" s="3"/>
      <c r="T44" s="3"/>
      <c r="U44" s="3"/>
      <c r="V44" s="3"/>
      <c r="W44" s="3"/>
      <c r="X44" s="3"/>
      <c r="Y44" s="3"/>
      <c r="Z44" s="3"/>
    </row>
    <row r="45" spans="1:26" x14ac:dyDescent="0.2">
      <c r="A45" s="3" t="s">
        <v>200</v>
      </c>
      <c r="B45" s="30">
        <v>43979</v>
      </c>
      <c r="C45" s="12">
        <v>0.68263888888888891</v>
      </c>
      <c r="D45" s="3" t="s">
        <v>349</v>
      </c>
      <c r="E45" s="3" t="s">
        <v>391</v>
      </c>
      <c r="F45" s="3" t="s">
        <v>391</v>
      </c>
      <c r="G45" s="3">
        <v>30.250540000000001</v>
      </c>
      <c r="H45" s="3">
        <v>-88.250069999999994</v>
      </c>
      <c r="I45" s="3">
        <v>0.9</v>
      </c>
      <c r="J45" s="3">
        <v>14.1</v>
      </c>
      <c r="K45" s="3">
        <f t="shared" si="0"/>
        <v>4.2987804878048781</v>
      </c>
      <c r="L45" s="3">
        <v>43</v>
      </c>
      <c r="M45" s="3"/>
      <c r="N45" s="3"/>
      <c r="O45" s="3"/>
      <c r="P45" s="3"/>
      <c r="Q45" s="3"/>
      <c r="R45" s="3"/>
      <c r="S45" s="3"/>
      <c r="T45" s="3"/>
      <c r="U45" s="3"/>
      <c r="V45" s="3"/>
      <c r="W45" s="3"/>
      <c r="X45" s="3"/>
      <c r="Y45" s="3"/>
      <c r="Z45" s="3"/>
    </row>
    <row r="46" spans="1:26" x14ac:dyDescent="0.2">
      <c r="A46" s="3" t="s">
        <v>200</v>
      </c>
      <c r="B46" s="30">
        <v>43979</v>
      </c>
      <c r="C46" s="12">
        <v>0.68819444444444444</v>
      </c>
      <c r="D46" s="3" t="s">
        <v>263</v>
      </c>
      <c r="E46" s="3" t="s">
        <v>392</v>
      </c>
      <c r="F46" s="3" t="s">
        <v>391</v>
      </c>
      <c r="G46" s="3">
        <v>30.251729999999998</v>
      </c>
      <c r="H46" s="3">
        <v>-88.2</v>
      </c>
      <c r="I46" s="3">
        <v>0.6</v>
      </c>
      <c r="J46" s="3">
        <v>3.8</v>
      </c>
      <c r="K46" s="3">
        <f t="shared" si="0"/>
        <v>1.1585365853658536</v>
      </c>
      <c r="L46" s="3">
        <v>44</v>
      </c>
      <c r="M46" s="3"/>
      <c r="N46" s="3"/>
      <c r="O46" s="3"/>
      <c r="P46" s="3"/>
      <c r="Q46" s="3"/>
      <c r="R46" s="3"/>
      <c r="S46" s="3"/>
      <c r="T46" s="3"/>
      <c r="U46" s="3"/>
      <c r="V46" s="3"/>
      <c r="W46" s="3"/>
      <c r="X46" s="3"/>
      <c r="Y46" s="3"/>
      <c r="Z46" s="3"/>
    </row>
    <row r="47" spans="1:26" x14ac:dyDescent="0.2">
      <c r="A47" s="3" t="s">
        <v>200</v>
      </c>
      <c r="B47" s="30">
        <v>43986</v>
      </c>
      <c r="C47" s="12">
        <v>0.31736111111111115</v>
      </c>
      <c r="D47" s="3" t="s">
        <v>416</v>
      </c>
      <c r="E47" s="3" t="s">
        <v>391</v>
      </c>
      <c r="F47" s="3" t="s">
        <v>391</v>
      </c>
      <c r="G47" s="3">
        <v>30.450410000000002</v>
      </c>
      <c r="H47" s="3">
        <v>-88.049880000000002</v>
      </c>
      <c r="I47" s="3">
        <v>0.8</v>
      </c>
      <c r="J47" s="3">
        <v>12.6</v>
      </c>
      <c r="K47" s="3">
        <f t="shared" si="0"/>
        <v>3.8414634146341466</v>
      </c>
      <c r="L47" s="3">
        <v>0</v>
      </c>
      <c r="M47" s="3"/>
      <c r="N47" s="3"/>
      <c r="O47" s="3"/>
      <c r="P47" s="3"/>
      <c r="Q47" s="3"/>
      <c r="R47" s="3"/>
      <c r="S47" s="3"/>
      <c r="T47" s="3"/>
      <c r="U47" s="3"/>
      <c r="V47" s="3"/>
      <c r="W47" s="3"/>
      <c r="X47" s="3"/>
      <c r="Y47" s="3"/>
      <c r="Z47" s="3"/>
    </row>
    <row r="48" spans="1:26" x14ac:dyDescent="0.2">
      <c r="A48" s="3" t="s">
        <v>200</v>
      </c>
      <c r="B48" s="30">
        <v>43986</v>
      </c>
      <c r="C48" s="12">
        <v>0.32430555555555557</v>
      </c>
      <c r="D48" s="3" t="s">
        <v>372</v>
      </c>
      <c r="E48" s="3" t="s">
        <v>391</v>
      </c>
      <c r="F48" s="3" t="s">
        <v>391</v>
      </c>
      <c r="G48" s="3">
        <v>30.450130000000001</v>
      </c>
      <c r="H48" s="3">
        <v>-88.013869999999997</v>
      </c>
      <c r="I48" s="3">
        <v>0.6</v>
      </c>
      <c r="J48" s="3">
        <v>49.8</v>
      </c>
      <c r="K48" s="3">
        <f t="shared" si="0"/>
        <v>15.182926829268293</v>
      </c>
      <c r="L48" s="3">
        <v>1</v>
      </c>
      <c r="M48" s="3"/>
      <c r="N48" s="3"/>
      <c r="O48" s="3"/>
      <c r="P48" s="3"/>
      <c r="Q48" s="3"/>
      <c r="R48" s="3"/>
      <c r="S48" s="3"/>
      <c r="T48" s="3"/>
      <c r="U48" s="3"/>
      <c r="V48" s="3"/>
      <c r="W48" s="3"/>
      <c r="X48" s="3"/>
      <c r="Y48" s="3"/>
      <c r="Z48" s="3"/>
    </row>
    <row r="49" spans="1:26" x14ac:dyDescent="0.2">
      <c r="A49" s="3" t="s">
        <v>200</v>
      </c>
      <c r="B49" s="30">
        <v>43986</v>
      </c>
      <c r="C49" s="12">
        <v>0.32847222222222222</v>
      </c>
      <c r="D49" s="3" t="s">
        <v>417</v>
      </c>
      <c r="E49" s="3" t="s">
        <v>391</v>
      </c>
      <c r="F49" s="3" t="s">
        <v>391</v>
      </c>
      <c r="G49" s="3">
        <v>30.45025</v>
      </c>
      <c r="H49" s="3">
        <v>-87.999719999999996</v>
      </c>
      <c r="I49" s="3">
        <v>0.6</v>
      </c>
      <c r="J49" s="3">
        <v>13</v>
      </c>
      <c r="K49" s="3">
        <f t="shared" si="0"/>
        <v>3.9634146341463419</v>
      </c>
      <c r="L49" s="3">
        <v>2</v>
      </c>
      <c r="M49" s="3"/>
      <c r="N49" s="3"/>
      <c r="O49" s="3"/>
      <c r="P49" s="3"/>
      <c r="Q49" s="3"/>
      <c r="R49" s="3"/>
      <c r="S49" s="3"/>
      <c r="T49" s="3"/>
      <c r="U49" s="3"/>
      <c r="V49" s="3"/>
      <c r="W49" s="3"/>
      <c r="X49" s="3"/>
      <c r="Y49" s="3"/>
      <c r="Z49" s="3"/>
    </row>
    <row r="50" spans="1:26" x14ac:dyDescent="0.2">
      <c r="A50" s="3" t="s">
        <v>200</v>
      </c>
      <c r="B50" s="30">
        <v>43986</v>
      </c>
      <c r="C50" s="12">
        <v>0.3354166666666667</v>
      </c>
      <c r="D50" s="3" t="s">
        <v>418</v>
      </c>
      <c r="E50" s="3" t="s">
        <v>391</v>
      </c>
      <c r="F50" s="3" t="s">
        <v>391</v>
      </c>
      <c r="G50" s="3">
        <v>30.449850000000001</v>
      </c>
      <c r="H50" s="3">
        <v>-87.949709999999996</v>
      </c>
      <c r="I50" s="3">
        <v>0.8</v>
      </c>
      <c r="J50" s="3">
        <v>12.1</v>
      </c>
      <c r="K50" s="3">
        <f t="shared" si="0"/>
        <v>3.6890243902439024</v>
      </c>
      <c r="L50" s="3">
        <v>3</v>
      </c>
      <c r="M50" s="3"/>
      <c r="N50" s="3"/>
      <c r="O50" s="3"/>
      <c r="P50" s="3"/>
      <c r="Q50" s="3"/>
      <c r="R50" s="3"/>
      <c r="S50" s="3"/>
      <c r="T50" s="3"/>
      <c r="U50" s="3"/>
      <c r="V50" s="3"/>
      <c r="W50" s="3"/>
      <c r="X50" s="3"/>
      <c r="Y50" s="3"/>
      <c r="Z50" s="3"/>
    </row>
    <row r="51" spans="1:26" x14ac:dyDescent="0.2">
      <c r="A51" s="3" t="s">
        <v>200</v>
      </c>
      <c r="B51" s="30">
        <v>43986</v>
      </c>
      <c r="C51" s="12">
        <v>0.33958333333333335</v>
      </c>
      <c r="D51" s="3" t="s">
        <v>419</v>
      </c>
      <c r="E51" s="3" t="s">
        <v>391</v>
      </c>
      <c r="F51" s="3" t="s">
        <v>391</v>
      </c>
      <c r="G51" s="3">
        <v>30.450189999999999</v>
      </c>
      <c r="H51" s="3">
        <v>-87.925160000000005</v>
      </c>
      <c r="I51" s="3">
        <v>0.8</v>
      </c>
      <c r="J51" s="3">
        <v>8.6999999999999993</v>
      </c>
      <c r="K51" s="3">
        <f t="shared" si="0"/>
        <v>2.6524390243902438</v>
      </c>
      <c r="L51" s="3">
        <v>4</v>
      </c>
      <c r="M51" s="3"/>
      <c r="N51" s="3"/>
      <c r="O51" s="3"/>
      <c r="P51" s="3"/>
      <c r="Q51" s="3"/>
      <c r="R51" s="3"/>
      <c r="S51" s="3"/>
      <c r="T51" s="3"/>
      <c r="U51" s="3"/>
      <c r="V51" s="3"/>
      <c r="W51" s="3"/>
      <c r="X51" s="3"/>
      <c r="Y51" s="3"/>
      <c r="Z51" s="3"/>
    </row>
    <row r="52" spans="1:26" x14ac:dyDescent="0.2">
      <c r="A52" s="3" t="s">
        <v>200</v>
      </c>
      <c r="B52" s="30">
        <v>43986</v>
      </c>
      <c r="C52" s="12">
        <v>0.34722222222222227</v>
      </c>
      <c r="D52" s="3" t="s">
        <v>265</v>
      </c>
      <c r="E52" s="3" t="s">
        <v>392</v>
      </c>
      <c r="F52" s="3" t="s">
        <v>392</v>
      </c>
      <c r="G52" s="3">
        <v>30.500450000000001</v>
      </c>
      <c r="H52" s="3">
        <v>-87.950190000000006</v>
      </c>
      <c r="I52" s="3">
        <v>0.8</v>
      </c>
      <c r="J52" s="3">
        <v>11.1</v>
      </c>
      <c r="K52" s="3">
        <f t="shared" si="0"/>
        <v>3.3841463414634148</v>
      </c>
      <c r="L52" s="3">
        <v>5</v>
      </c>
      <c r="M52" s="3"/>
      <c r="N52" s="3"/>
      <c r="O52" s="3"/>
      <c r="P52" s="3"/>
      <c r="Q52" s="3"/>
      <c r="R52" s="3"/>
      <c r="S52" s="3"/>
      <c r="T52" s="3"/>
      <c r="U52" s="3"/>
      <c r="V52" s="3"/>
      <c r="W52" s="3"/>
      <c r="X52" s="3"/>
      <c r="Y52" s="3"/>
      <c r="Z52" s="3"/>
    </row>
    <row r="53" spans="1:26" x14ac:dyDescent="0.2">
      <c r="A53" s="3" t="s">
        <v>200</v>
      </c>
      <c r="B53" s="30">
        <v>43986</v>
      </c>
      <c r="C53" s="12">
        <v>0.35902777777777778</v>
      </c>
      <c r="D53" s="3" t="s">
        <v>347</v>
      </c>
      <c r="E53" s="3" t="s">
        <v>391</v>
      </c>
      <c r="F53" s="3" t="s">
        <v>391</v>
      </c>
      <c r="G53" s="3">
        <v>30.55078</v>
      </c>
      <c r="H53" s="3">
        <v>-87.950109999999995</v>
      </c>
      <c r="I53" s="3">
        <v>0.8</v>
      </c>
      <c r="J53" s="3">
        <v>12.7</v>
      </c>
      <c r="K53" s="3">
        <f t="shared" si="0"/>
        <v>3.8719512195121952</v>
      </c>
      <c r="L53" s="3">
        <v>6</v>
      </c>
      <c r="M53" s="3"/>
      <c r="N53" s="3"/>
      <c r="O53" s="3"/>
      <c r="P53" s="3"/>
      <c r="Q53" s="3"/>
      <c r="R53" s="3"/>
      <c r="S53" s="3"/>
      <c r="T53" s="3"/>
      <c r="U53" s="3"/>
      <c r="V53" s="3"/>
      <c r="W53" s="3"/>
      <c r="X53" s="3"/>
      <c r="Y53" s="3"/>
      <c r="Z53" s="3"/>
    </row>
    <row r="54" spans="1:26" x14ac:dyDescent="0.2">
      <c r="A54" s="3" t="s">
        <v>200</v>
      </c>
      <c r="B54" s="30">
        <v>43986</v>
      </c>
      <c r="C54" s="12">
        <v>0.36458333333333331</v>
      </c>
      <c r="D54" s="3" t="s">
        <v>293</v>
      </c>
      <c r="E54" s="3" t="s">
        <v>391</v>
      </c>
      <c r="F54" s="3" t="s">
        <v>391</v>
      </c>
      <c r="G54" s="3">
        <v>30.55031</v>
      </c>
      <c r="H54" s="3">
        <v>-87.910349999999994</v>
      </c>
      <c r="I54" s="3">
        <v>0.8</v>
      </c>
      <c r="J54" s="3">
        <v>11</v>
      </c>
      <c r="K54" s="3">
        <f t="shared" si="0"/>
        <v>3.3536585365853662</v>
      </c>
      <c r="L54" s="3">
        <v>7</v>
      </c>
      <c r="M54" s="3"/>
      <c r="N54" s="3"/>
      <c r="O54" s="3"/>
      <c r="P54" s="3"/>
      <c r="Q54" s="3"/>
      <c r="R54" s="3"/>
      <c r="S54" s="3"/>
      <c r="T54" s="3"/>
      <c r="U54" s="3"/>
      <c r="V54" s="3"/>
      <c r="W54" s="3"/>
      <c r="X54" s="3"/>
      <c r="Y54" s="3"/>
      <c r="Z54" s="3"/>
    </row>
    <row r="55" spans="1:26" x14ac:dyDescent="0.2">
      <c r="A55" s="3" t="s">
        <v>200</v>
      </c>
      <c r="B55" s="30">
        <v>43986</v>
      </c>
      <c r="C55" s="12">
        <v>0.37152777777777773</v>
      </c>
      <c r="D55" s="3" t="s">
        <v>267</v>
      </c>
      <c r="E55" s="3" t="s">
        <v>392</v>
      </c>
      <c r="F55" s="3" t="s">
        <v>392</v>
      </c>
      <c r="G55" s="3">
        <v>30.60051</v>
      </c>
      <c r="H55" s="3">
        <v>-87.950450000000004</v>
      </c>
      <c r="I55" s="3">
        <v>0.8</v>
      </c>
      <c r="J55" s="3">
        <v>10.5</v>
      </c>
      <c r="K55" s="3">
        <f t="shared" si="0"/>
        <v>3.2012195121951224</v>
      </c>
      <c r="L55" s="3">
        <v>8</v>
      </c>
      <c r="M55" s="3"/>
      <c r="N55" s="3"/>
      <c r="O55" s="3"/>
      <c r="P55" s="3"/>
      <c r="Q55" s="3"/>
      <c r="R55" s="3"/>
      <c r="S55" s="3"/>
      <c r="T55" s="3"/>
      <c r="U55" s="3"/>
      <c r="V55" s="3"/>
      <c r="W55" s="3"/>
      <c r="X55" s="3"/>
      <c r="Y55" s="3"/>
      <c r="Z55" s="3"/>
    </row>
    <row r="56" spans="1:26" x14ac:dyDescent="0.2">
      <c r="A56" s="3" t="s">
        <v>200</v>
      </c>
      <c r="B56" s="30">
        <v>43986</v>
      </c>
      <c r="C56" s="12">
        <v>0.38055555555555554</v>
      </c>
      <c r="D56" s="3" t="s">
        <v>297</v>
      </c>
      <c r="E56" s="3" t="s">
        <v>391</v>
      </c>
      <c r="F56" s="3" t="s">
        <v>391</v>
      </c>
      <c r="G56" s="3">
        <v>30.600259999999999</v>
      </c>
      <c r="H56" s="3">
        <v>-87.9178</v>
      </c>
      <c r="I56" s="3">
        <v>0.6</v>
      </c>
      <c r="J56" s="3">
        <v>8</v>
      </c>
      <c r="K56" s="3">
        <f t="shared" si="0"/>
        <v>2.4390243902439024</v>
      </c>
      <c r="L56" s="3">
        <v>9</v>
      </c>
      <c r="M56" s="3"/>
      <c r="N56" s="3"/>
      <c r="O56" s="3"/>
      <c r="P56" s="3"/>
      <c r="Q56" s="3"/>
      <c r="R56" s="3"/>
      <c r="S56" s="3"/>
      <c r="T56" s="3"/>
      <c r="U56" s="3"/>
      <c r="V56" s="3"/>
      <c r="W56" s="3"/>
      <c r="X56" s="3"/>
      <c r="Y56" s="3"/>
      <c r="Z56" s="3"/>
    </row>
    <row r="57" spans="1:26" x14ac:dyDescent="0.2">
      <c r="A57" s="3" t="s">
        <v>200</v>
      </c>
      <c r="B57" s="30">
        <v>43986</v>
      </c>
      <c r="C57" s="12">
        <v>0.39027777777777778</v>
      </c>
      <c r="D57" s="3" t="s">
        <v>413</v>
      </c>
      <c r="E57" s="3" t="s">
        <v>392</v>
      </c>
      <c r="F57" s="3" t="s">
        <v>392</v>
      </c>
      <c r="G57" s="3">
        <v>30.666869999999999</v>
      </c>
      <c r="H57" s="3">
        <v>-87.925060000000002</v>
      </c>
      <c r="I57" s="3">
        <v>0.6</v>
      </c>
      <c r="J57" s="3">
        <v>21.7</v>
      </c>
      <c r="K57" s="3">
        <f t="shared" si="0"/>
        <v>6.6158536585365857</v>
      </c>
      <c r="L57" s="3">
        <v>10</v>
      </c>
      <c r="M57" s="3"/>
      <c r="N57" s="3"/>
      <c r="O57" s="3"/>
      <c r="P57" s="3"/>
      <c r="Q57" s="3"/>
      <c r="R57" s="3"/>
      <c r="S57" s="3"/>
      <c r="T57" s="3"/>
      <c r="U57" s="3"/>
      <c r="V57" s="3"/>
      <c r="W57" s="3"/>
      <c r="X57" s="3"/>
      <c r="Y57" s="3"/>
      <c r="Z57" s="3"/>
    </row>
    <row r="58" spans="1:26" x14ac:dyDescent="0.2">
      <c r="A58" s="3" t="s">
        <v>200</v>
      </c>
      <c r="B58" s="30">
        <v>43986</v>
      </c>
      <c r="C58" s="12">
        <v>0.40208333333333335</v>
      </c>
      <c r="D58" s="3" t="s">
        <v>272</v>
      </c>
      <c r="E58" s="3" t="s">
        <v>392</v>
      </c>
      <c r="F58" s="3" t="s">
        <v>392</v>
      </c>
      <c r="G58" s="3">
        <v>30.750050000000002</v>
      </c>
      <c r="H58" s="3">
        <v>-87.924549999999996</v>
      </c>
      <c r="I58" s="3">
        <v>0.5</v>
      </c>
      <c r="J58" s="3">
        <v>34.200000000000003</v>
      </c>
      <c r="K58" s="3">
        <f t="shared" si="0"/>
        <v>10.426829268292684</v>
      </c>
      <c r="L58" s="3">
        <v>11</v>
      </c>
      <c r="M58" s="3"/>
      <c r="N58" s="3"/>
      <c r="O58" s="3"/>
      <c r="P58" s="3"/>
      <c r="Q58" s="3"/>
      <c r="R58" s="3"/>
      <c r="S58" s="3"/>
      <c r="T58" s="3"/>
      <c r="U58" s="3"/>
      <c r="V58" s="3"/>
      <c r="W58" s="3"/>
      <c r="X58" s="3"/>
      <c r="Y58" s="3"/>
      <c r="Z58" s="3"/>
    </row>
    <row r="59" spans="1:26" x14ac:dyDescent="0.2">
      <c r="A59" s="3" t="s">
        <v>200</v>
      </c>
      <c r="B59" s="30">
        <v>43986</v>
      </c>
      <c r="C59" s="12">
        <v>0.4236111111111111</v>
      </c>
      <c r="D59" s="3" t="s">
        <v>420</v>
      </c>
      <c r="E59" s="3" t="s">
        <v>391</v>
      </c>
      <c r="F59" s="3" t="s">
        <v>391</v>
      </c>
      <c r="G59" s="3">
        <v>30.637080000000001</v>
      </c>
      <c r="H59" s="3">
        <v>-87.950339999999997</v>
      </c>
      <c r="I59" s="3">
        <v>0.4</v>
      </c>
      <c r="J59" s="3">
        <v>3.5</v>
      </c>
      <c r="K59" s="3">
        <f t="shared" si="0"/>
        <v>1.0670731707317074</v>
      </c>
      <c r="L59" s="3">
        <v>12</v>
      </c>
      <c r="M59" s="3"/>
      <c r="N59" s="3"/>
      <c r="O59" s="3"/>
      <c r="P59" s="3"/>
      <c r="Q59" s="3"/>
      <c r="R59" s="3"/>
      <c r="S59" s="3"/>
      <c r="T59" s="3"/>
      <c r="U59" s="3"/>
      <c r="V59" s="3"/>
      <c r="W59" s="3"/>
      <c r="X59" s="3"/>
      <c r="Y59" s="3"/>
      <c r="Z59" s="3"/>
    </row>
    <row r="60" spans="1:26" x14ac:dyDescent="0.2">
      <c r="A60" s="3" t="s">
        <v>200</v>
      </c>
      <c r="B60" s="30">
        <v>43986</v>
      </c>
      <c r="C60" s="12">
        <v>0.42986111111111108</v>
      </c>
      <c r="D60" s="3" t="s">
        <v>421</v>
      </c>
      <c r="E60" s="3" t="s">
        <v>391</v>
      </c>
      <c r="F60" s="3" t="s">
        <v>391</v>
      </c>
      <c r="G60" s="3">
        <v>30.649979999999999</v>
      </c>
      <c r="H60" s="3">
        <v>-87.999700000000004</v>
      </c>
      <c r="I60" s="3">
        <v>0.6</v>
      </c>
      <c r="J60" s="3">
        <v>7.8</v>
      </c>
      <c r="K60" s="3">
        <f t="shared" si="0"/>
        <v>2.3780487804878048</v>
      </c>
      <c r="L60" s="3">
        <v>13</v>
      </c>
      <c r="M60" s="3"/>
      <c r="N60" s="3"/>
      <c r="O60" s="3"/>
      <c r="P60" s="3"/>
      <c r="Q60" s="3"/>
      <c r="R60" s="3"/>
      <c r="S60" s="3"/>
      <c r="T60" s="3"/>
      <c r="U60" s="3"/>
      <c r="V60" s="3"/>
      <c r="W60" s="3"/>
      <c r="X60" s="3"/>
      <c r="Y60" s="3"/>
      <c r="Z60" s="3"/>
    </row>
    <row r="61" spans="1:26" x14ac:dyDescent="0.2">
      <c r="A61" s="3" t="s">
        <v>200</v>
      </c>
      <c r="B61" s="30">
        <v>43986</v>
      </c>
      <c r="C61" s="12">
        <v>0.44027777777777777</v>
      </c>
      <c r="D61" s="3" t="s">
        <v>422</v>
      </c>
      <c r="E61" s="3" t="s">
        <v>391</v>
      </c>
      <c r="F61" s="3" t="s">
        <v>391</v>
      </c>
      <c r="G61" s="3">
        <v>30.599879999999999</v>
      </c>
      <c r="H61" s="3">
        <v>-88.050110000000004</v>
      </c>
      <c r="I61" s="3">
        <v>0.6</v>
      </c>
      <c r="J61" s="3">
        <v>7.7</v>
      </c>
      <c r="K61" s="3">
        <f t="shared" si="0"/>
        <v>2.3475609756097562</v>
      </c>
      <c r="L61" s="3">
        <v>14</v>
      </c>
      <c r="M61" s="3"/>
      <c r="N61" s="3"/>
      <c r="O61" s="3"/>
      <c r="P61" s="3"/>
      <c r="Q61" s="3"/>
      <c r="R61" s="3"/>
      <c r="S61" s="3"/>
      <c r="T61" s="3"/>
      <c r="U61" s="3"/>
      <c r="V61" s="3"/>
      <c r="W61" s="3"/>
      <c r="X61" s="3"/>
      <c r="Y61" s="3"/>
      <c r="Z61" s="3"/>
    </row>
    <row r="62" spans="1:26" x14ac:dyDescent="0.2">
      <c r="A62" s="3" t="s">
        <v>200</v>
      </c>
      <c r="B62" s="30">
        <v>43986</v>
      </c>
      <c r="C62" s="12">
        <v>0.44513888888888892</v>
      </c>
      <c r="D62" s="3" t="s">
        <v>274</v>
      </c>
      <c r="E62" s="3" t="s">
        <v>392</v>
      </c>
      <c r="F62" s="3" t="s">
        <v>392</v>
      </c>
      <c r="G62" s="3">
        <v>30.600059999999999</v>
      </c>
      <c r="H62" s="3">
        <v>-88.030150000000006</v>
      </c>
      <c r="I62" s="3">
        <v>0.6</v>
      </c>
      <c r="J62" s="3">
        <v>42.4</v>
      </c>
      <c r="K62" s="3">
        <f t="shared" si="0"/>
        <v>12.926829268292684</v>
      </c>
      <c r="L62" s="3">
        <v>15</v>
      </c>
      <c r="M62" s="3"/>
      <c r="N62" s="3"/>
      <c r="O62" s="3"/>
      <c r="P62" s="3"/>
      <c r="Q62" s="3"/>
      <c r="R62" s="3"/>
      <c r="S62" s="3"/>
      <c r="T62" s="3"/>
      <c r="U62" s="3"/>
      <c r="V62" s="3"/>
      <c r="W62" s="3"/>
      <c r="X62" s="3"/>
      <c r="Y62" s="3"/>
      <c r="Z62" s="3"/>
    </row>
    <row r="63" spans="1:26" x14ac:dyDescent="0.2">
      <c r="A63" s="3" t="s">
        <v>200</v>
      </c>
      <c r="B63" s="30">
        <v>43986</v>
      </c>
      <c r="C63" s="12">
        <v>0.45277777777777778</v>
      </c>
      <c r="D63" s="3" t="s">
        <v>423</v>
      </c>
      <c r="E63" s="3" t="s">
        <v>391</v>
      </c>
      <c r="F63" s="3" t="s">
        <v>391</v>
      </c>
      <c r="G63" s="3">
        <v>30.599450000000001</v>
      </c>
      <c r="H63" s="3">
        <v>-88.00112</v>
      </c>
      <c r="I63" s="3">
        <v>0.4</v>
      </c>
      <c r="J63" s="3">
        <v>9.5</v>
      </c>
      <c r="K63" s="3">
        <f t="shared" si="0"/>
        <v>2.8963414634146343</v>
      </c>
      <c r="L63" s="3">
        <v>16</v>
      </c>
      <c r="M63" s="3"/>
      <c r="N63" s="3"/>
      <c r="O63" s="3"/>
      <c r="P63" s="3"/>
      <c r="Q63" s="3"/>
      <c r="R63" s="3"/>
      <c r="S63" s="3"/>
      <c r="T63" s="3"/>
      <c r="U63" s="3"/>
      <c r="V63" s="3"/>
      <c r="W63" s="3"/>
      <c r="X63" s="3"/>
      <c r="Y63" s="3"/>
      <c r="Z63" s="3"/>
    </row>
    <row r="64" spans="1:26" x14ac:dyDescent="0.2">
      <c r="A64" s="3" t="s">
        <v>200</v>
      </c>
      <c r="B64" s="30">
        <v>43986</v>
      </c>
      <c r="C64" s="12">
        <v>0.46319444444444446</v>
      </c>
      <c r="D64" s="3" t="s">
        <v>424</v>
      </c>
      <c r="E64" s="3" t="s">
        <v>391</v>
      </c>
      <c r="F64" s="3" t="s">
        <v>391</v>
      </c>
      <c r="G64" s="3">
        <v>30.549389999999999</v>
      </c>
      <c r="H64" s="3">
        <v>-87.999650000000003</v>
      </c>
      <c r="I64" s="3" t="s">
        <v>46</v>
      </c>
      <c r="J64" s="3">
        <v>12.1</v>
      </c>
      <c r="K64" s="3">
        <f t="shared" si="0"/>
        <v>3.6890243902439024</v>
      </c>
      <c r="L64" s="3">
        <v>17</v>
      </c>
      <c r="M64" s="3"/>
      <c r="N64" s="3"/>
      <c r="O64" s="3"/>
      <c r="P64" s="3"/>
      <c r="Q64" s="3"/>
      <c r="R64" s="3"/>
      <c r="S64" s="3"/>
      <c r="T64" s="3"/>
      <c r="U64" s="3"/>
      <c r="V64" s="3"/>
      <c r="W64" s="3"/>
      <c r="X64" s="3"/>
      <c r="Y64" s="3"/>
      <c r="Z64" s="3"/>
    </row>
    <row r="65" spans="1:26" x14ac:dyDescent="0.2">
      <c r="A65" s="3" t="s">
        <v>200</v>
      </c>
      <c r="B65" s="30">
        <v>43986</v>
      </c>
      <c r="C65" s="12">
        <v>0.46736111111111112</v>
      </c>
      <c r="D65" s="3" t="s">
        <v>425</v>
      </c>
      <c r="E65" s="3" t="s">
        <v>391</v>
      </c>
      <c r="F65" s="3" t="s">
        <v>391</v>
      </c>
      <c r="G65" s="3">
        <v>30.550229999999999</v>
      </c>
      <c r="H65" s="3">
        <v>-88.026120000000006</v>
      </c>
      <c r="I65" s="3">
        <v>0.5</v>
      </c>
      <c r="J65" s="3">
        <v>35</v>
      </c>
      <c r="K65" s="3">
        <f t="shared" si="0"/>
        <v>10.670731707317074</v>
      </c>
      <c r="L65" s="3">
        <v>18</v>
      </c>
      <c r="M65" s="3"/>
      <c r="N65" s="3"/>
      <c r="O65" s="3"/>
      <c r="P65" s="3"/>
      <c r="Q65" s="3"/>
      <c r="R65" s="3"/>
      <c r="S65" s="3"/>
      <c r="T65" s="3"/>
      <c r="U65" s="3"/>
      <c r="V65" s="3"/>
      <c r="W65" s="3"/>
      <c r="X65" s="3"/>
      <c r="Y65" s="3"/>
      <c r="Z65" s="3"/>
    </row>
    <row r="66" spans="1:26" x14ac:dyDescent="0.2">
      <c r="A66" s="3" t="s">
        <v>200</v>
      </c>
      <c r="B66" s="30">
        <v>43986</v>
      </c>
      <c r="C66" s="12">
        <v>0.47013888888888888</v>
      </c>
      <c r="D66" s="3" t="s">
        <v>426</v>
      </c>
      <c r="E66" s="3" t="s">
        <v>391</v>
      </c>
      <c r="F66" s="3" t="s">
        <v>391</v>
      </c>
      <c r="G66" s="3">
        <v>30.549869999999999</v>
      </c>
      <c r="H66" s="3">
        <v>-88.050280000000001</v>
      </c>
      <c r="I66" s="3">
        <v>0.8</v>
      </c>
      <c r="J66" s="3">
        <v>10.4</v>
      </c>
      <c r="K66" s="3">
        <f t="shared" si="0"/>
        <v>3.1707317073170733</v>
      </c>
      <c r="L66" s="3">
        <v>19</v>
      </c>
      <c r="M66" s="3"/>
      <c r="N66" s="3"/>
      <c r="O66" s="3"/>
      <c r="P66" s="3"/>
      <c r="Q66" s="3"/>
      <c r="R66" s="3"/>
      <c r="S66" s="3"/>
      <c r="T66" s="3"/>
      <c r="U66" s="3"/>
      <c r="V66" s="3"/>
      <c r="W66" s="3"/>
      <c r="X66" s="3"/>
      <c r="Y66" s="3"/>
      <c r="Z66" s="3"/>
    </row>
    <row r="67" spans="1:26" x14ac:dyDescent="0.2">
      <c r="A67" s="3" t="s">
        <v>200</v>
      </c>
      <c r="B67" s="30">
        <v>43986</v>
      </c>
      <c r="C67" s="12">
        <v>0.47569444444444442</v>
      </c>
      <c r="D67" s="3" t="s">
        <v>277</v>
      </c>
      <c r="E67" s="3" t="s">
        <v>392</v>
      </c>
      <c r="F67" s="3" t="s">
        <v>392</v>
      </c>
      <c r="G67" s="3">
        <v>30.566569999999999</v>
      </c>
      <c r="H67" s="3">
        <v>-88.079030000000003</v>
      </c>
      <c r="I67" s="3">
        <v>0.6</v>
      </c>
      <c r="J67" s="3">
        <v>8.6</v>
      </c>
      <c r="K67" s="3">
        <f t="shared" si="0"/>
        <v>2.6219512195121952</v>
      </c>
      <c r="L67" s="3">
        <v>20</v>
      </c>
      <c r="M67" s="3"/>
      <c r="N67" s="3"/>
      <c r="O67" s="3"/>
      <c r="P67" s="3"/>
      <c r="Q67" s="3"/>
      <c r="R67" s="3"/>
      <c r="S67" s="3"/>
      <c r="T67" s="3"/>
      <c r="U67" s="3"/>
      <c r="V67" s="3"/>
      <c r="W67" s="3"/>
      <c r="X67" s="3"/>
      <c r="Y67" s="3"/>
      <c r="Z67" s="3"/>
    </row>
    <row r="68" spans="1:26" x14ac:dyDescent="0.2">
      <c r="A68" s="3" t="s">
        <v>200</v>
      </c>
      <c r="B68" s="30">
        <v>43986</v>
      </c>
      <c r="C68" s="12">
        <v>0.48749999999999999</v>
      </c>
      <c r="D68" s="3" t="s">
        <v>279</v>
      </c>
      <c r="E68" s="3" t="s">
        <v>392</v>
      </c>
      <c r="F68" s="3" t="s">
        <v>392</v>
      </c>
      <c r="G68" s="3">
        <v>30.50009</v>
      </c>
      <c r="H68" s="3">
        <v>-88.099350000000001</v>
      </c>
      <c r="I68" s="3">
        <v>0.6</v>
      </c>
      <c r="J68" s="3">
        <v>5.9</v>
      </c>
      <c r="K68" s="3">
        <f t="shared" si="0"/>
        <v>1.7987804878048783</v>
      </c>
      <c r="L68" s="3">
        <v>21</v>
      </c>
      <c r="M68" s="3"/>
      <c r="N68" s="3"/>
      <c r="O68" s="3"/>
      <c r="P68" s="3"/>
      <c r="Q68" s="3"/>
      <c r="R68" s="3"/>
      <c r="S68" s="3"/>
      <c r="T68" s="3"/>
      <c r="U68" s="3"/>
      <c r="V68" s="3"/>
      <c r="W68" s="3"/>
      <c r="X68" s="3"/>
      <c r="Y68" s="3"/>
      <c r="Z68" s="3"/>
    </row>
    <row r="69" spans="1:26" x14ac:dyDescent="0.2">
      <c r="A69" s="3" t="s">
        <v>200</v>
      </c>
      <c r="B69" s="30">
        <v>43986</v>
      </c>
      <c r="C69" s="12">
        <v>0.49513888888888885</v>
      </c>
      <c r="D69" s="3" t="s">
        <v>427</v>
      </c>
      <c r="E69" s="3" t="s">
        <v>391</v>
      </c>
      <c r="F69" s="3" t="s">
        <v>391</v>
      </c>
      <c r="G69" s="3">
        <v>30.4999</v>
      </c>
      <c r="H69" s="3">
        <v>-88.050039999999996</v>
      </c>
      <c r="I69" s="3">
        <v>0.6</v>
      </c>
      <c r="J69" s="3">
        <v>14.1</v>
      </c>
      <c r="K69" s="3">
        <f t="shared" si="0"/>
        <v>4.2987804878048781</v>
      </c>
      <c r="L69" s="3">
        <v>22</v>
      </c>
      <c r="M69" s="3"/>
      <c r="N69" s="3"/>
      <c r="O69" s="3"/>
      <c r="P69" s="3"/>
      <c r="Q69" s="3"/>
      <c r="R69" s="3"/>
      <c r="S69" s="3"/>
      <c r="T69" s="3"/>
      <c r="U69" s="3"/>
      <c r="V69" s="3"/>
      <c r="W69" s="3"/>
      <c r="X69" s="3"/>
      <c r="Y69" s="3"/>
      <c r="Z69" s="3"/>
    </row>
    <row r="70" spans="1:26" x14ac:dyDescent="0.2">
      <c r="A70" s="3" t="s">
        <v>200</v>
      </c>
      <c r="B70" s="30">
        <v>43986</v>
      </c>
      <c r="C70" s="12">
        <v>0.50208333333333333</v>
      </c>
      <c r="D70" s="3" t="s">
        <v>281</v>
      </c>
      <c r="E70" s="3" t="s">
        <v>392</v>
      </c>
      <c r="F70" s="3" t="s">
        <v>392</v>
      </c>
      <c r="G70" s="3">
        <v>30.50075</v>
      </c>
      <c r="H70" s="3">
        <v>-88.019909999999996</v>
      </c>
      <c r="I70" s="3">
        <v>0.8</v>
      </c>
      <c r="J70" s="3">
        <v>48.1</v>
      </c>
      <c r="K70" s="3">
        <f t="shared" si="0"/>
        <v>14.664634146341465</v>
      </c>
      <c r="L70" s="3">
        <v>23</v>
      </c>
      <c r="M70" s="3"/>
      <c r="N70" s="3"/>
      <c r="O70" s="3"/>
      <c r="P70" s="3"/>
      <c r="Q70" s="3"/>
      <c r="R70" s="3"/>
      <c r="S70" s="3"/>
      <c r="T70" s="3"/>
      <c r="U70" s="3"/>
      <c r="V70" s="3"/>
      <c r="W70" s="3"/>
      <c r="X70" s="3"/>
      <c r="Y70" s="3"/>
      <c r="Z70" s="3"/>
    </row>
    <row r="71" spans="1:26" x14ac:dyDescent="0.2">
      <c r="A71" s="3" t="s">
        <v>200</v>
      </c>
      <c r="B71" s="30">
        <v>43986</v>
      </c>
      <c r="C71" s="12">
        <v>0.50972222222222219</v>
      </c>
      <c r="D71" s="3" t="s">
        <v>428</v>
      </c>
      <c r="E71" s="3" t="s">
        <v>391</v>
      </c>
      <c r="F71" s="3" t="s">
        <v>391</v>
      </c>
      <c r="G71" s="3">
        <v>30.500019999999999</v>
      </c>
      <c r="H71" s="3">
        <v>-87.999840000000006</v>
      </c>
      <c r="I71" s="3">
        <v>1</v>
      </c>
      <c r="J71" s="3">
        <v>13.2</v>
      </c>
      <c r="K71" s="3">
        <f t="shared" si="0"/>
        <v>4.024390243902439</v>
      </c>
      <c r="L71" s="3">
        <v>24</v>
      </c>
      <c r="M71" s="3"/>
      <c r="N71" s="3"/>
      <c r="O71" s="3"/>
      <c r="P71" s="3"/>
      <c r="Q71" s="3"/>
      <c r="R71" s="3"/>
      <c r="S71" s="3"/>
      <c r="T71" s="3"/>
      <c r="U71" s="3"/>
      <c r="V71" s="3"/>
      <c r="W71" s="3"/>
      <c r="X71" s="3"/>
      <c r="Y71" s="3"/>
      <c r="Z71" s="3"/>
    </row>
    <row r="72" spans="1:26" x14ac:dyDescent="0.2">
      <c r="A72" s="3" t="s">
        <v>200</v>
      </c>
      <c r="B72" s="30">
        <v>43986</v>
      </c>
      <c r="C72" s="12">
        <v>0.52222222222222225</v>
      </c>
      <c r="D72" s="3" t="s">
        <v>284</v>
      </c>
      <c r="E72" s="3" t="s">
        <v>392</v>
      </c>
      <c r="F72" s="3" t="s">
        <v>392</v>
      </c>
      <c r="G72" s="3">
        <v>30.45044</v>
      </c>
      <c r="H72" s="3">
        <v>-88.108419999999995</v>
      </c>
      <c r="I72" s="3">
        <v>0.4</v>
      </c>
      <c r="J72" s="3">
        <v>9.5</v>
      </c>
      <c r="K72" s="3">
        <f t="shared" si="0"/>
        <v>2.8963414634146343</v>
      </c>
      <c r="L72" s="3">
        <v>25</v>
      </c>
      <c r="M72" s="3"/>
      <c r="N72" s="3"/>
      <c r="O72" s="3"/>
      <c r="P72" s="3"/>
      <c r="Q72" s="3"/>
      <c r="R72" s="3"/>
      <c r="S72" s="3"/>
      <c r="T72" s="3"/>
      <c r="U72" s="3"/>
      <c r="V72" s="3"/>
      <c r="W72" s="3"/>
      <c r="X72" s="3"/>
      <c r="Y72" s="3"/>
      <c r="Z72" s="3"/>
    </row>
    <row r="73" spans="1:26" x14ac:dyDescent="0.2">
      <c r="A73" s="3" t="s">
        <v>286</v>
      </c>
      <c r="B73" s="30">
        <v>43999</v>
      </c>
      <c r="C73" s="12">
        <v>0.30833333333333335</v>
      </c>
      <c r="D73" s="3" t="s">
        <v>224</v>
      </c>
      <c r="E73" s="3" t="s">
        <v>392</v>
      </c>
      <c r="F73" s="3" t="s">
        <v>391</v>
      </c>
      <c r="G73" s="3">
        <v>30.399940000000001</v>
      </c>
      <c r="H73" s="3">
        <v>-88.1</v>
      </c>
      <c r="I73" s="3">
        <v>0.2</v>
      </c>
      <c r="J73" s="3">
        <v>4.5</v>
      </c>
      <c r="K73" s="26">
        <f t="shared" si="0"/>
        <v>1.3719512195121952</v>
      </c>
      <c r="L73" s="3">
        <v>1</v>
      </c>
      <c r="M73" s="3" t="s">
        <v>429</v>
      </c>
      <c r="N73" s="3"/>
      <c r="O73" s="3"/>
      <c r="P73" s="3"/>
      <c r="Q73" s="3"/>
      <c r="R73" s="3"/>
      <c r="S73" s="3"/>
      <c r="T73" s="3"/>
      <c r="U73" s="3"/>
      <c r="V73" s="3"/>
      <c r="W73" s="3"/>
      <c r="X73" s="3"/>
      <c r="Y73" s="3"/>
      <c r="Z73" s="3"/>
    </row>
    <row r="74" spans="1:26" x14ac:dyDescent="0.2">
      <c r="A74" s="3" t="s">
        <v>286</v>
      </c>
      <c r="B74" s="30">
        <v>43999</v>
      </c>
      <c r="C74" s="12">
        <v>0.33819444444444446</v>
      </c>
      <c r="D74" s="3" t="s">
        <v>401</v>
      </c>
      <c r="E74" s="3" t="s">
        <v>391</v>
      </c>
      <c r="F74" s="3" t="s">
        <v>391</v>
      </c>
      <c r="G74" s="3">
        <v>30.402200000000001</v>
      </c>
      <c r="H74" s="3">
        <v>-88.050309999999996</v>
      </c>
      <c r="I74" s="3" t="s">
        <v>46</v>
      </c>
      <c r="J74" s="3">
        <v>13.1</v>
      </c>
      <c r="K74" s="26">
        <f t="shared" si="0"/>
        <v>3.9939024390243905</v>
      </c>
      <c r="L74" s="3">
        <v>2</v>
      </c>
      <c r="M74" s="3"/>
      <c r="N74" s="3"/>
      <c r="O74" s="3"/>
      <c r="P74" s="3"/>
      <c r="Q74" s="3"/>
      <c r="R74" s="3"/>
      <c r="S74" s="3"/>
      <c r="T74" s="3"/>
      <c r="U74" s="3"/>
      <c r="V74" s="3"/>
      <c r="W74" s="3"/>
      <c r="X74" s="3"/>
      <c r="Y74" s="3"/>
      <c r="Z74" s="3"/>
    </row>
    <row r="75" spans="1:26" x14ac:dyDescent="0.2">
      <c r="A75" s="3" t="s">
        <v>286</v>
      </c>
      <c r="B75" s="30">
        <v>43999</v>
      </c>
      <c r="C75" s="12">
        <v>0.35694444444444445</v>
      </c>
      <c r="D75" s="3" t="s">
        <v>218</v>
      </c>
      <c r="E75" s="3" t="s">
        <v>392</v>
      </c>
      <c r="F75" s="3" t="s">
        <v>392</v>
      </c>
      <c r="G75" s="3">
        <v>30.400790000000001</v>
      </c>
      <c r="H75" s="3">
        <v>-88.018119999999996</v>
      </c>
      <c r="I75" s="3" t="s">
        <v>46</v>
      </c>
      <c r="J75" s="3">
        <v>45</v>
      </c>
      <c r="K75" s="26">
        <f t="shared" si="0"/>
        <v>13.719512195121952</v>
      </c>
      <c r="L75" s="3">
        <v>3</v>
      </c>
      <c r="M75" s="3"/>
      <c r="N75" s="3"/>
      <c r="O75" s="3"/>
      <c r="P75" s="3"/>
      <c r="Q75" s="3"/>
      <c r="R75" s="3"/>
      <c r="S75" s="3"/>
      <c r="T75" s="3"/>
      <c r="U75" s="3"/>
      <c r="V75" s="3"/>
      <c r="W75" s="3"/>
      <c r="X75" s="3"/>
      <c r="Y75" s="3"/>
      <c r="Z75" s="3"/>
    </row>
    <row r="76" spans="1:26" x14ac:dyDescent="0.2">
      <c r="A76" s="3" t="s">
        <v>286</v>
      </c>
      <c r="B76" s="30">
        <v>43999</v>
      </c>
      <c r="C76" s="12">
        <v>0.3743055555555555</v>
      </c>
      <c r="D76" s="3" t="s">
        <v>400</v>
      </c>
      <c r="E76" s="3" t="s">
        <v>391</v>
      </c>
      <c r="F76" s="3" t="s">
        <v>391</v>
      </c>
      <c r="G76" s="3">
        <v>30.40006</v>
      </c>
      <c r="H76" s="3">
        <v>-88.002899999999997</v>
      </c>
      <c r="I76" s="3" t="s">
        <v>46</v>
      </c>
      <c r="J76" s="3">
        <v>13.1</v>
      </c>
      <c r="K76" s="26">
        <f t="shared" si="0"/>
        <v>3.9939024390243905</v>
      </c>
      <c r="L76" s="3">
        <v>4</v>
      </c>
      <c r="M76" s="3"/>
      <c r="N76" s="3"/>
      <c r="O76" s="3"/>
      <c r="P76" s="3"/>
      <c r="Q76" s="3"/>
      <c r="R76" s="3"/>
      <c r="S76" s="3"/>
      <c r="T76" s="3"/>
      <c r="U76" s="3"/>
      <c r="V76" s="3"/>
      <c r="W76" s="3"/>
      <c r="X76" s="3"/>
      <c r="Y76" s="3"/>
      <c r="Z76" s="3"/>
    </row>
    <row r="77" spans="1:26" x14ac:dyDescent="0.2">
      <c r="A77" s="3" t="s">
        <v>286</v>
      </c>
      <c r="B77" s="30">
        <v>43999</v>
      </c>
      <c r="C77" s="12">
        <v>0.3840277777777778</v>
      </c>
      <c r="D77" s="3" t="s">
        <v>215</v>
      </c>
      <c r="E77" s="3" t="s">
        <v>392</v>
      </c>
      <c r="F77" s="3" t="s">
        <v>391</v>
      </c>
      <c r="G77" s="3">
        <v>30.400010000000002</v>
      </c>
      <c r="H77" s="3">
        <v>-87.950149999999994</v>
      </c>
      <c r="I77" s="3" t="s">
        <v>46</v>
      </c>
      <c r="J77" s="3">
        <v>12.6</v>
      </c>
      <c r="K77" s="26">
        <f t="shared" si="0"/>
        <v>3.8414634146341466</v>
      </c>
      <c r="L77" s="3">
        <v>5</v>
      </c>
      <c r="M77" s="3"/>
      <c r="N77" s="3"/>
      <c r="O77" s="3"/>
      <c r="P77" s="3"/>
      <c r="Q77" s="3"/>
      <c r="R77" s="3"/>
      <c r="S77" s="3"/>
      <c r="T77" s="3"/>
      <c r="U77" s="3"/>
      <c r="V77" s="3"/>
      <c r="W77" s="3"/>
      <c r="X77" s="3"/>
      <c r="Y77" s="3"/>
      <c r="Z77" s="3"/>
    </row>
    <row r="78" spans="1:26" x14ac:dyDescent="0.2">
      <c r="A78" s="3" t="s">
        <v>286</v>
      </c>
      <c r="B78" s="30">
        <v>43999</v>
      </c>
      <c r="C78" s="12">
        <v>0.39583333333333331</v>
      </c>
      <c r="D78" s="3" t="s">
        <v>399</v>
      </c>
      <c r="E78" s="3" t="s">
        <v>391</v>
      </c>
      <c r="F78" s="3" t="s">
        <v>391</v>
      </c>
      <c r="G78" s="3">
        <v>30.400099999999998</v>
      </c>
      <c r="H78" s="3">
        <v>-87.899929999999998</v>
      </c>
      <c r="I78" s="3" t="s">
        <v>46</v>
      </c>
      <c r="J78" s="3">
        <v>7.1</v>
      </c>
      <c r="K78" s="26">
        <f t="shared" si="0"/>
        <v>2.1646341463414633</v>
      </c>
      <c r="L78" s="3">
        <v>6</v>
      </c>
      <c r="M78" s="3"/>
      <c r="N78" s="3"/>
      <c r="O78" s="3"/>
      <c r="P78" s="3"/>
      <c r="Q78" s="3"/>
      <c r="R78" s="3"/>
      <c r="S78" s="3"/>
      <c r="T78" s="3"/>
      <c r="U78" s="3"/>
      <c r="V78" s="3"/>
      <c r="W78" s="3"/>
      <c r="X78" s="3"/>
      <c r="Y78" s="3"/>
      <c r="Z78" s="3"/>
    </row>
    <row r="79" spans="1:26" x14ac:dyDescent="0.2">
      <c r="A79" s="3" t="s">
        <v>286</v>
      </c>
      <c r="B79" s="30">
        <v>43999</v>
      </c>
      <c r="C79" s="12">
        <v>0.40416666666666662</v>
      </c>
      <c r="D79" s="3" t="s">
        <v>419</v>
      </c>
      <c r="E79" s="3" t="s">
        <v>391</v>
      </c>
      <c r="F79" s="3" t="s">
        <v>391</v>
      </c>
      <c r="G79" s="3">
        <v>30.45036</v>
      </c>
      <c r="H79" s="3">
        <v>-87.922560000000004</v>
      </c>
      <c r="I79" s="3" t="s">
        <v>46</v>
      </c>
      <c r="J79" s="3">
        <v>5.6</v>
      </c>
      <c r="K79" s="26">
        <f t="shared" si="0"/>
        <v>1.7073170731707317</v>
      </c>
      <c r="L79" s="3">
        <v>7</v>
      </c>
      <c r="M79" s="3"/>
      <c r="N79" s="3"/>
      <c r="O79" s="3"/>
      <c r="P79" s="3"/>
      <c r="Q79" s="3"/>
      <c r="R79" s="3"/>
      <c r="S79" s="3"/>
      <c r="T79" s="3"/>
      <c r="U79" s="3"/>
      <c r="V79" s="3"/>
      <c r="W79" s="3"/>
      <c r="X79" s="3"/>
      <c r="Y79" s="3"/>
      <c r="Z79" s="3"/>
    </row>
    <row r="80" spans="1:26" x14ac:dyDescent="0.2">
      <c r="A80" s="3" t="s">
        <v>286</v>
      </c>
      <c r="B80" s="30">
        <v>43999</v>
      </c>
      <c r="C80" s="12">
        <v>0.40833333333333338</v>
      </c>
      <c r="D80" s="3" t="s">
        <v>418</v>
      </c>
      <c r="E80" s="3" t="s">
        <v>391</v>
      </c>
      <c r="F80" s="3" t="s">
        <v>391</v>
      </c>
      <c r="G80" s="3">
        <v>30.450199999999999</v>
      </c>
      <c r="H80" s="3">
        <v>-87.949489999999997</v>
      </c>
      <c r="I80" s="3" t="s">
        <v>46</v>
      </c>
      <c r="J80" s="3">
        <v>11.5</v>
      </c>
      <c r="K80" s="26">
        <f t="shared" si="0"/>
        <v>3.50609756097561</v>
      </c>
      <c r="L80" s="3">
        <v>8</v>
      </c>
      <c r="M80" s="3"/>
      <c r="N80" s="3"/>
      <c r="O80" s="3"/>
      <c r="P80" s="3"/>
      <c r="Q80" s="3"/>
      <c r="R80" s="3"/>
      <c r="S80" s="3"/>
      <c r="T80" s="3"/>
      <c r="U80" s="3"/>
      <c r="V80" s="3"/>
      <c r="W80" s="3"/>
      <c r="X80" s="3"/>
      <c r="Y80" s="3"/>
      <c r="Z80" s="3"/>
    </row>
    <row r="81" spans="1:26" x14ac:dyDescent="0.2">
      <c r="A81" s="3" t="s">
        <v>286</v>
      </c>
      <c r="B81" s="30">
        <v>43999</v>
      </c>
      <c r="C81" s="12">
        <v>0.4145833333333333</v>
      </c>
      <c r="D81" s="3" t="s">
        <v>417</v>
      </c>
      <c r="E81" s="3" t="s">
        <v>391</v>
      </c>
      <c r="F81" s="3" t="s">
        <v>391</v>
      </c>
      <c r="G81" s="3">
        <v>30.450099999999999</v>
      </c>
      <c r="H81" s="3">
        <v>-88.004199999999997</v>
      </c>
      <c r="I81" s="3" t="s">
        <v>46</v>
      </c>
      <c r="J81" s="3">
        <v>12.6</v>
      </c>
      <c r="K81" s="26">
        <f t="shared" si="0"/>
        <v>3.8414634146341466</v>
      </c>
      <c r="L81" s="3">
        <v>9</v>
      </c>
      <c r="M81" s="3"/>
      <c r="N81" s="3"/>
      <c r="O81" s="3"/>
      <c r="P81" s="3"/>
      <c r="Q81" s="3"/>
      <c r="R81" s="3"/>
      <c r="S81" s="3"/>
      <c r="T81" s="3"/>
      <c r="U81" s="3"/>
      <c r="V81" s="3"/>
      <c r="W81" s="3"/>
      <c r="X81" s="3"/>
      <c r="Y81" s="3"/>
      <c r="Z81" s="3"/>
    </row>
    <row r="82" spans="1:26" x14ac:dyDescent="0.2">
      <c r="A82" s="3" t="s">
        <v>286</v>
      </c>
      <c r="B82" s="30">
        <v>43999</v>
      </c>
      <c r="C82" s="12">
        <v>0.42291666666666666</v>
      </c>
      <c r="D82" s="3" t="s">
        <v>428</v>
      </c>
      <c r="E82" s="3" t="s">
        <v>391</v>
      </c>
      <c r="F82" s="3" t="s">
        <v>391</v>
      </c>
      <c r="G82" s="3">
        <v>30.500450000000001</v>
      </c>
      <c r="H82" s="3">
        <v>-88.000140000000002</v>
      </c>
      <c r="I82" s="3" t="s">
        <v>46</v>
      </c>
      <c r="J82" s="3">
        <v>12.9</v>
      </c>
      <c r="K82" s="26">
        <f t="shared" si="0"/>
        <v>3.9329268292682928</v>
      </c>
      <c r="L82" s="3">
        <v>10</v>
      </c>
      <c r="M82" s="3"/>
      <c r="N82" s="3"/>
      <c r="O82" s="3"/>
      <c r="P82" s="3"/>
      <c r="Q82" s="3"/>
      <c r="R82" s="3"/>
      <c r="S82" s="3"/>
      <c r="T82" s="3"/>
      <c r="U82" s="3"/>
      <c r="V82" s="3"/>
      <c r="W82" s="3"/>
      <c r="X82" s="3"/>
      <c r="Y82" s="3"/>
      <c r="Z82" s="3"/>
    </row>
    <row r="83" spans="1:26" x14ac:dyDescent="0.2">
      <c r="A83" s="3" t="s">
        <v>286</v>
      </c>
      <c r="B83" s="30">
        <v>43999</v>
      </c>
      <c r="C83" s="12">
        <v>0.43055555555555558</v>
      </c>
      <c r="D83" s="3" t="s">
        <v>265</v>
      </c>
      <c r="E83" s="3" t="s">
        <v>392</v>
      </c>
      <c r="F83" s="3" t="s">
        <v>392</v>
      </c>
      <c r="G83" s="3">
        <v>30.499770000000002</v>
      </c>
      <c r="H83" s="3">
        <v>-87.949629999999999</v>
      </c>
      <c r="I83" s="3" t="s">
        <v>46</v>
      </c>
      <c r="J83" s="3">
        <v>10.5</v>
      </c>
      <c r="K83" s="26">
        <f t="shared" si="0"/>
        <v>3.2012195121951224</v>
      </c>
      <c r="L83" s="3">
        <v>11</v>
      </c>
      <c r="M83" s="3"/>
      <c r="N83" s="3"/>
      <c r="O83" s="3"/>
      <c r="P83" s="3"/>
      <c r="Q83" s="3"/>
      <c r="R83" s="3"/>
      <c r="S83" s="3"/>
      <c r="T83" s="3"/>
      <c r="U83" s="3"/>
      <c r="V83" s="3"/>
      <c r="W83" s="3"/>
      <c r="X83" s="3"/>
      <c r="Y83" s="3"/>
      <c r="Z83" s="3"/>
    </row>
    <row r="84" spans="1:26" x14ac:dyDescent="0.2">
      <c r="A84" s="3" t="s">
        <v>286</v>
      </c>
      <c r="B84" s="30">
        <v>43999</v>
      </c>
      <c r="C84" s="12">
        <v>0.44444444444444442</v>
      </c>
      <c r="D84" s="3" t="s">
        <v>293</v>
      </c>
      <c r="E84" s="3" t="s">
        <v>392</v>
      </c>
      <c r="F84" s="3" t="s">
        <v>392</v>
      </c>
      <c r="G84" s="3">
        <v>30.55029</v>
      </c>
      <c r="H84" s="3">
        <v>-87.90446</v>
      </c>
      <c r="I84" s="3" t="s">
        <v>46</v>
      </c>
      <c r="J84" s="3">
        <v>5</v>
      </c>
      <c r="K84" s="26">
        <f t="shared" si="0"/>
        <v>1.524390243902439</v>
      </c>
      <c r="L84" s="3">
        <v>12</v>
      </c>
      <c r="M84" s="3" t="s">
        <v>430</v>
      </c>
      <c r="N84" s="3"/>
      <c r="O84" s="3"/>
      <c r="P84" s="3"/>
      <c r="Q84" s="3"/>
      <c r="R84" s="3"/>
      <c r="S84" s="3"/>
      <c r="T84" s="3"/>
      <c r="U84" s="3"/>
      <c r="V84" s="3"/>
      <c r="W84" s="3"/>
      <c r="X84" s="3"/>
      <c r="Y84" s="3"/>
      <c r="Z84" s="3"/>
    </row>
    <row r="85" spans="1:26" x14ac:dyDescent="0.2">
      <c r="A85" s="3" t="s">
        <v>286</v>
      </c>
      <c r="B85" s="30">
        <v>43999</v>
      </c>
      <c r="C85" s="12">
        <v>0.45833333333333331</v>
      </c>
      <c r="D85" s="3" t="s">
        <v>347</v>
      </c>
      <c r="E85" s="3" t="s">
        <v>391</v>
      </c>
      <c r="F85" s="3" t="s">
        <v>391</v>
      </c>
      <c r="G85" s="3">
        <v>30.549890000000001</v>
      </c>
      <c r="H85" s="3">
        <v>-87.950230000000005</v>
      </c>
      <c r="I85" s="3" t="s">
        <v>46</v>
      </c>
      <c r="J85" s="3">
        <v>12.1</v>
      </c>
      <c r="K85" s="26">
        <f t="shared" si="0"/>
        <v>3.6890243902439024</v>
      </c>
      <c r="L85" s="3">
        <v>13</v>
      </c>
      <c r="M85" s="3"/>
      <c r="N85" s="3"/>
      <c r="O85" s="3"/>
      <c r="P85" s="3"/>
      <c r="Q85" s="3"/>
      <c r="R85" s="3"/>
      <c r="S85" s="3"/>
      <c r="T85" s="3"/>
      <c r="U85" s="3"/>
      <c r="V85" s="3"/>
      <c r="W85" s="3"/>
      <c r="X85" s="3"/>
      <c r="Y85" s="3"/>
      <c r="Z85" s="3"/>
    </row>
    <row r="86" spans="1:26" x14ac:dyDescent="0.2">
      <c r="A86" s="3" t="s">
        <v>286</v>
      </c>
      <c r="B86" s="30">
        <v>43999</v>
      </c>
      <c r="C86" s="12">
        <v>0.46388888888888885</v>
      </c>
      <c r="D86" s="3" t="s">
        <v>424</v>
      </c>
      <c r="E86" s="3" t="s">
        <v>391</v>
      </c>
      <c r="F86" s="3" t="s">
        <v>391</v>
      </c>
      <c r="G86" s="3">
        <v>30.550149999999999</v>
      </c>
      <c r="H86" s="3">
        <v>-87.99973</v>
      </c>
      <c r="I86" s="3" t="s">
        <v>46</v>
      </c>
      <c r="J86" s="3">
        <v>11.6</v>
      </c>
      <c r="K86" s="26">
        <f t="shared" si="0"/>
        <v>3.5365853658536586</v>
      </c>
      <c r="L86" s="3">
        <v>14</v>
      </c>
      <c r="M86" s="3"/>
      <c r="N86" s="3"/>
      <c r="O86" s="3"/>
      <c r="P86" s="3"/>
      <c r="Q86" s="3"/>
      <c r="R86" s="3"/>
      <c r="S86" s="3"/>
      <c r="T86" s="3"/>
      <c r="U86" s="3"/>
      <c r="V86" s="3"/>
      <c r="W86" s="3"/>
      <c r="X86" s="3"/>
      <c r="Y86" s="3"/>
      <c r="Z86" s="3"/>
    </row>
    <row r="87" spans="1:26" x14ac:dyDescent="0.2">
      <c r="A87" s="3" t="s">
        <v>286</v>
      </c>
      <c r="B87" s="30">
        <v>43999</v>
      </c>
      <c r="C87" s="12">
        <v>0.47152777777777777</v>
      </c>
      <c r="D87" s="3" t="s">
        <v>423</v>
      </c>
      <c r="E87" s="3" t="s">
        <v>391</v>
      </c>
      <c r="F87" s="3" t="s">
        <v>391</v>
      </c>
      <c r="G87" s="3">
        <v>30.6008</v>
      </c>
      <c r="H87" s="3">
        <v>-87.999920000000003</v>
      </c>
      <c r="I87" s="3" t="s">
        <v>46</v>
      </c>
      <c r="J87" s="3">
        <v>8.6999999999999993</v>
      </c>
      <c r="K87" s="26">
        <f t="shared" si="0"/>
        <v>2.6524390243902438</v>
      </c>
      <c r="L87" s="3">
        <v>15</v>
      </c>
      <c r="M87" s="3"/>
      <c r="N87" s="3"/>
      <c r="O87" s="3"/>
      <c r="P87" s="3"/>
      <c r="Q87" s="3"/>
      <c r="R87" s="3"/>
      <c r="S87" s="3"/>
      <c r="T87" s="3"/>
      <c r="U87" s="3"/>
      <c r="V87" s="3"/>
      <c r="W87" s="3"/>
      <c r="X87" s="3"/>
      <c r="Y87" s="3"/>
      <c r="Z87" s="3"/>
    </row>
    <row r="88" spans="1:26" x14ac:dyDescent="0.2">
      <c r="A88" s="3" t="s">
        <v>286</v>
      </c>
      <c r="B88" s="30">
        <v>43999</v>
      </c>
      <c r="C88" s="12">
        <v>0.4770833333333333</v>
      </c>
      <c r="D88" s="3" t="s">
        <v>267</v>
      </c>
      <c r="E88" s="3" t="s">
        <v>392</v>
      </c>
      <c r="F88" s="3" t="s">
        <v>391</v>
      </c>
      <c r="G88" s="3">
        <v>30.600269999999998</v>
      </c>
      <c r="H88" s="3">
        <v>-87.950400000000002</v>
      </c>
      <c r="I88" s="3" t="s">
        <v>46</v>
      </c>
      <c r="J88" s="3">
        <v>9.8000000000000007</v>
      </c>
      <c r="K88" s="26">
        <f t="shared" si="0"/>
        <v>2.9878048780487809</v>
      </c>
      <c r="L88" s="3">
        <v>16</v>
      </c>
      <c r="M88" s="3"/>
      <c r="N88" s="3"/>
      <c r="O88" s="3"/>
      <c r="P88" s="3"/>
      <c r="Q88" s="3"/>
      <c r="R88" s="3"/>
      <c r="S88" s="3"/>
      <c r="T88" s="3"/>
      <c r="U88" s="3"/>
      <c r="V88" s="3"/>
      <c r="W88" s="3"/>
      <c r="X88" s="3"/>
      <c r="Y88" s="3"/>
      <c r="Z88" s="3"/>
    </row>
    <row r="89" spans="1:26" x14ac:dyDescent="0.2">
      <c r="A89" s="3" t="s">
        <v>286</v>
      </c>
      <c r="B89" s="30">
        <v>43999</v>
      </c>
      <c r="C89" s="12">
        <v>0.48541666666666666</v>
      </c>
      <c r="D89" s="3" t="s">
        <v>297</v>
      </c>
      <c r="E89" s="3" t="s">
        <v>392</v>
      </c>
      <c r="F89" s="3" t="s">
        <v>391</v>
      </c>
      <c r="G89" s="3">
        <v>30.600059999999999</v>
      </c>
      <c r="H89" s="3">
        <v>-87.915229999999994</v>
      </c>
      <c r="I89" s="3" t="s">
        <v>46</v>
      </c>
      <c r="J89" s="3">
        <v>4.8</v>
      </c>
      <c r="K89" s="26">
        <f t="shared" si="0"/>
        <v>1.4634146341463414</v>
      </c>
      <c r="L89" s="3">
        <v>17</v>
      </c>
      <c r="M89" s="3" t="s">
        <v>430</v>
      </c>
      <c r="N89" s="3"/>
      <c r="O89" s="3"/>
      <c r="P89" s="3"/>
      <c r="Q89" s="3"/>
      <c r="R89" s="3"/>
      <c r="S89" s="3"/>
      <c r="T89" s="3"/>
      <c r="U89" s="3"/>
      <c r="V89" s="3"/>
      <c r="W89" s="3"/>
      <c r="X89" s="3"/>
      <c r="Y89" s="3"/>
      <c r="Z89" s="3"/>
    </row>
    <row r="90" spans="1:26" x14ac:dyDescent="0.2">
      <c r="A90" s="3" t="s">
        <v>286</v>
      </c>
      <c r="B90" s="30">
        <v>43999</v>
      </c>
      <c r="C90" s="12">
        <v>0.49861111111111112</v>
      </c>
      <c r="D90" s="3" t="s">
        <v>270</v>
      </c>
      <c r="E90" s="3" t="s">
        <v>392</v>
      </c>
      <c r="F90" s="3" t="s">
        <v>391</v>
      </c>
      <c r="G90" s="3">
        <v>30.667670000000001</v>
      </c>
      <c r="H90" s="3">
        <v>-87.925110000000004</v>
      </c>
      <c r="I90" s="3" t="s">
        <v>46</v>
      </c>
      <c r="J90" s="3">
        <v>23.5</v>
      </c>
      <c r="K90" s="26">
        <f t="shared" si="0"/>
        <v>7.1646341463414638</v>
      </c>
      <c r="L90" s="3">
        <v>18</v>
      </c>
      <c r="M90" s="3"/>
      <c r="N90" s="3"/>
      <c r="O90" s="3"/>
      <c r="P90" s="3"/>
      <c r="Q90" s="3"/>
      <c r="R90" s="3"/>
      <c r="S90" s="3"/>
      <c r="T90" s="3"/>
      <c r="U90" s="3"/>
      <c r="V90" s="3"/>
      <c r="W90" s="3"/>
      <c r="X90" s="3"/>
      <c r="Y90" s="3"/>
      <c r="Z90" s="3"/>
    </row>
    <row r="91" spans="1:26" x14ac:dyDescent="0.2">
      <c r="A91" s="3" t="s">
        <v>286</v>
      </c>
      <c r="B91" s="30">
        <v>43999</v>
      </c>
      <c r="C91" s="12">
        <v>0.51041666666666663</v>
      </c>
      <c r="D91" s="3" t="s">
        <v>300</v>
      </c>
      <c r="E91" s="3" t="s">
        <v>392</v>
      </c>
      <c r="F91" s="3" t="s">
        <v>391</v>
      </c>
      <c r="G91" s="3">
        <v>30.671900000000001</v>
      </c>
      <c r="H91" s="3">
        <v>-87.951980000000006</v>
      </c>
      <c r="I91" s="3" t="s">
        <v>46</v>
      </c>
      <c r="J91" s="3">
        <v>9.6</v>
      </c>
      <c r="K91" s="26">
        <f t="shared" si="0"/>
        <v>2.9268292682926829</v>
      </c>
      <c r="L91" s="3">
        <v>19</v>
      </c>
      <c r="M91" s="3"/>
      <c r="N91" s="3"/>
      <c r="O91" s="3"/>
      <c r="P91" s="3"/>
      <c r="Q91" s="3"/>
      <c r="R91" s="3"/>
      <c r="S91" s="3"/>
      <c r="T91" s="3"/>
      <c r="U91" s="3"/>
      <c r="V91" s="3"/>
      <c r="W91" s="3"/>
      <c r="X91" s="3"/>
      <c r="Y91" s="3"/>
      <c r="Z91" s="3"/>
    </row>
    <row r="92" spans="1:26" x14ac:dyDescent="0.2">
      <c r="A92" s="3" t="s">
        <v>286</v>
      </c>
      <c r="B92" s="30">
        <v>43999</v>
      </c>
      <c r="C92" s="12">
        <v>0.52222222222222225</v>
      </c>
      <c r="D92" s="3" t="s">
        <v>272</v>
      </c>
      <c r="E92" s="3" t="s">
        <v>392</v>
      </c>
      <c r="F92" s="3" t="s">
        <v>391</v>
      </c>
      <c r="G92" s="3">
        <v>30.749739999999999</v>
      </c>
      <c r="H92" s="3">
        <v>-87.923940000000002</v>
      </c>
      <c r="I92" s="3" t="s">
        <v>46</v>
      </c>
      <c r="J92" s="3">
        <v>46</v>
      </c>
      <c r="K92" s="26">
        <f t="shared" si="0"/>
        <v>14.02439024390244</v>
      </c>
      <c r="L92" s="3">
        <v>20</v>
      </c>
      <c r="M92" s="3"/>
      <c r="N92" s="3"/>
      <c r="O92" s="3"/>
      <c r="P92" s="3"/>
      <c r="Q92" s="3"/>
      <c r="R92" s="3"/>
      <c r="S92" s="3"/>
      <c r="T92" s="3"/>
      <c r="U92" s="3"/>
      <c r="V92" s="3"/>
      <c r="W92" s="3"/>
      <c r="X92" s="3"/>
      <c r="Y92" s="3"/>
      <c r="Z92" s="3"/>
    </row>
    <row r="93" spans="1:26" x14ac:dyDescent="0.2">
      <c r="A93" s="3" t="s">
        <v>286</v>
      </c>
      <c r="B93" s="30">
        <v>43999</v>
      </c>
      <c r="C93" s="12">
        <v>0.53680555555555554</v>
      </c>
      <c r="D93" s="3" t="s">
        <v>304</v>
      </c>
      <c r="E93" s="3" t="s">
        <v>392</v>
      </c>
      <c r="F93" s="3" t="s">
        <v>392</v>
      </c>
      <c r="G93" s="3">
        <v>30.68646</v>
      </c>
      <c r="H93" s="3">
        <v>-88.002480000000006</v>
      </c>
      <c r="I93" s="3" t="s">
        <v>46</v>
      </c>
      <c r="J93" s="3">
        <v>8</v>
      </c>
      <c r="K93" s="26">
        <f t="shared" si="0"/>
        <v>2.4390243902439024</v>
      </c>
      <c r="L93" s="3">
        <v>21</v>
      </c>
      <c r="M93" s="3"/>
      <c r="N93" s="3"/>
      <c r="O93" s="3"/>
      <c r="P93" s="3"/>
      <c r="Q93" s="3"/>
      <c r="R93" s="3"/>
      <c r="S93" s="3"/>
      <c r="T93" s="3"/>
      <c r="U93" s="3"/>
      <c r="V93" s="3"/>
      <c r="W93" s="3"/>
      <c r="X93" s="3"/>
      <c r="Y93" s="3"/>
      <c r="Z93" s="3"/>
    </row>
    <row r="94" spans="1:26" x14ac:dyDescent="0.2">
      <c r="A94" s="3" t="s">
        <v>286</v>
      </c>
      <c r="B94" s="30">
        <v>43999</v>
      </c>
      <c r="C94" s="12">
        <v>0.54999999999999993</v>
      </c>
      <c r="D94" s="3" t="s">
        <v>307</v>
      </c>
      <c r="E94" s="3" t="s">
        <v>392</v>
      </c>
      <c r="F94" s="3" t="s">
        <v>392</v>
      </c>
      <c r="G94" s="3">
        <v>30.6999</v>
      </c>
      <c r="H94" s="3">
        <v>-88.037329999999997</v>
      </c>
      <c r="I94" s="3" t="s">
        <v>46</v>
      </c>
      <c r="J94" s="3">
        <v>43.2</v>
      </c>
      <c r="K94" s="26">
        <f t="shared" si="0"/>
        <v>13.170731707317074</v>
      </c>
      <c r="L94" s="3">
        <v>22</v>
      </c>
      <c r="M94" s="3"/>
      <c r="N94" s="3"/>
      <c r="O94" s="3"/>
      <c r="P94" s="3"/>
      <c r="Q94" s="3"/>
      <c r="R94" s="3"/>
      <c r="S94" s="3"/>
      <c r="T94" s="3"/>
      <c r="U94" s="3"/>
      <c r="V94" s="3"/>
      <c r="W94" s="3"/>
      <c r="X94" s="3"/>
      <c r="Y94" s="3"/>
      <c r="Z94" s="3"/>
    </row>
    <row r="95" spans="1:26" x14ac:dyDescent="0.2">
      <c r="A95" s="3" t="s">
        <v>286</v>
      </c>
      <c r="B95" s="30">
        <v>43999</v>
      </c>
      <c r="C95" s="12">
        <v>0.55902777777777779</v>
      </c>
      <c r="D95" s="3" t="s">
        <v>309</v>
      </c>
      <c r="E95" s="3" t="s">
        <v>392</v>
      </c>
      <c r="F95" s="3" t="s">
        <v>392</v>
      </c>
      <c r="G95" s="3">
        <v>30.650279999999999</v>
      </c>
      <c r="H95" s="3">
        <v>-88.03237</v>
      </c>
      <c r="I95" s="3" t="s">
        <v>46</v>
      </c>
      <c r="J95" s="3">
        <v>43.8</v>
      </c>
      <c r="K95" s="26">
        <f t="shared" si="0"/>
        <v>13.353658536585366</v>
      </c>
      <c r="L95" s="3">
        <v>23</v>
      </c>
      <c r="M95" s="3"/>
      <c r="N95" s="3"/>
      <c r="O95" s="3"/>
      <c r="P95" s="3"/>
      <c r="Q95" s="3"/>
      <c r="R95" s="3"/>
      <c r="S95" s="3"/>
      <c r="T95" s="3"/>
      <c r="U95" s="3"/>
      <c r="V95" s="3"/>
      <c r="W95" s="3"/>
      <c r="X95" s="3"/>
      <c r="Y95" s="3"/>
      <c r="Z95" s="3"/>
    </row>
    <row r="96" spans="1:26" x14ac:dyDescent="0.2">
      <c r="A96" s="3" t="s">
        <v>286</v>
      </c>
      <c r="B96" s="30">
        <v>43999</v>
      </c>
      <c r="C96" s="12">
        <v>0.56805555555555554</v>
      </c>
      <c r="D96" s="3" t="s">
        <v>431</v>
      </c>
      <c r="E96" s="3" t="s">
        <v>391</v>
      </c>
      <c r="F96" s="3" t="s">
        <v>391</v>
      </c>
      <c r="G96" s="3">
        <v>30.649889999999999</v>
      </c>
      <c r="H96" s="3">
        <v>-88.050160000000005</v>
      </c>
      <c r="I96" s="3" t="s">
        <v>46</v>
      </c>
      <c r="J96" s="3">
        <v>2</v>
      </c>
      <c r="K96" s="26">
        <f t="shared" si="0"/>
        <v>0.6097560975609756</v>
      </c>
      <c r="L96" s="3">
        <v>24</v>
      </c>
      <c r="M96" s="3"/>
      <c r="N96" s="3"/>
      <c r="O96" s="3"/>
      <c r="P96" s="3"/>
      <c r="Q96" s="3"/>
      <c r="R96" s="3"/>
      <c r="S96" s="3"/>
      <c r="T96" s="3"/>
      <c r="U96" s="3"/>
      <c r="V96" s="3"/>
      <c r="W96" s="3"/>
      <c r="X96" s="3"/>
      <c r="Y96" s="3"/>
      <c r="Z96" s="3"/>
    </row>
    <row r="97" spans="1:26" x14ac:dyDescent="0.2">
      <c r="A97" s="3" t="s">
        <v>286</v>
      </c>
      <c r="B97" s="30">
        <v>43999</v>
      </c>
      <c r="C97" s="12">
        <v>0.57638888888888895</v>
      </c>
      <c r="D97" s="3" t="s">
        <v>421</v>
      </c>
      <c r="E97" s="3" t="s">
        <v>391</v>
      </c>
      <c r="F97" s="3" t="s">
        <v>391</v>
      </c>
      <c r="G97" s="3">
        <v>30.64987</v>
      </c>
      <c r="H97" s="3">
        <v>-87.999870000000001</v>
      </c>
      <c r="I97" s="3" t="s">
        <v>46</v>
      </c>
      <c r="J97" s="3">
        <v>6.6</v>
      </c>
      <c r="K97" s="26">
        <f t="shared" si="0"/>
        <v>2.0121951219512195</v>
      </c>
      <c r="L97" s="3">
        <v>25</v>
      </c>
      <c r="M97" s="3"/>
      <c r="N97" s="3"/>
      <c r="O97" s="3"/>
      <c r="P97" s="3"/>
      <c r="Q97" s="3"/>
      <c r="R97" s="3"/>
      <c r="S97" s="3"/>
      <c r="T97" s="3"/>
      <c r="U97" s="3"/>
      <c r="V97" s="3"/>
      <c r="W97" s="3"/>
      <c r="X97" s="3"/>
      <c r="Y97" s="3"/>
      <c r="Z97" s="3"/>
    </row>
    <row r="98" spans="1:26" x14ac:dyDescent="0.2">
      <c r="A98" s="3" t="s">
        <v>286</v>
      </c>
      <c r="B98" s="30">
        <v>43999</v>
      </c>
      <c r="C98" s="12">
        <v>0.58402777777777781</v>
      </c>
      <c r="D98" s="3" t="s">
        <v>274</v>
      </c>
      <c r="E98" s="3" t="s">
        <v>392</v>
      </c>
      <c r="F98" s="3" t="s">
        <v>392</v>
      </c>
      <c r="G98" s="3">
        <v>30.600269999999998</v>
      </c>
      <c r="H98" s="3">
        <v>-88.031419999999997</v>
      </c>
      <c r="I98" s="3" t="s">
        <v>46</v>
      </c>
      <c r="J98" s="3">
        <v>41.5</v>
      </c>
      <c r="K98" s="26">
        <f t="shared" si="0"/>
        <v>12.652439024390244</v>
      </c>
      <c r="L98" s="3">
        <v>26</v>
      </c>
      <c r="M98" s="3"/>
      <c r="N98" s="3"/>
      <c r="O98" s="3"/>
      <c r="P98" s="3"/>
      <c r="Q98" s="3"/>
      <c r="R98" s="3"/>
      <c r="S98" s="3"/>
      <c r="T98" s="3"/>
      <c r="U98" s="3"/>
      <c r="V98" s="3"/>
      <c r="W98" s="3"/>
      <c r="X98" s="3"/>
      <c r="Y98" s="3"/>
      <c r="Z98" s="3"/>
    </row>
    <row r="99" spans="1:26" x14ac:dyDescent="0.2">
      <c r="A99" s="3" t="s">
        <v>286</v>
      </c>
      <c r="B99" s="30">
        <v>43999</v>
      </c>
      <c r="C99" s="12">
        <v>0.59166666666666667</v>
      </c>
      <c r="D99" s="3" t="s">
        <v>422</v>
      </c>
      <c r="E99" s="3" t="s">
        <v>391</v>
      </c>
      <c r="F99" s="3" t="s">
        <v>391</v>
      </c>
      <c r="G99" s="3">
        <v>30.599620000000002</v>
      </c>
      <c r="H99" s="3">
        <v>-88.049689999999998</v>
      </c>
      <c r="I99" s="3" t="s">
        <v>46</v>
      </c>
      <c r="J99" s="3">
        <v>6.7</v>
      </c>
      <c r="K99" s="26">
        <f t="shared" si="0"/>
        <v>2.0426829268292686</v>
      </c>
      <c r="L99" s="3">
        <v>27</v>
      </c>
      <c r="M99" s="3"/>
      <c r="N99" s="3"/>
      <c r="O99" s="3"/>
      <c r="P99" s="3"/>
      <c r="Q99" s="3"/>
      <c r="R99" s="3"/>
      <c r="S99" s="3"/>
      <c r="T99" s="3"/>
      <c r="U99" s="3"/>
      <c r="V99" s="3"/>
      <c r="W99" s="3"/>
      <c r="X99" s="3"/>
      <c r="Y99" s="3"/>
      <c r="Z99" s="3"/>
    </row>
    <row r="100" spans="1:26" x14ac:dyDescent="0.2">
      <c r="A100" s="3" t="s">
        <v>286</v>
      </c>
      <c r="B100" s="30">
        <v>43999</v>
      </c>
      <c r="C100" s="12">
        <v>0.59722222222222221</v>
      </c>
      <c r="D100" s="3" t="s">
        <v>277</v>
      </c>
      <c r="E100" s="3" t="s">
        <v>392</v>
      </c>
      <c r="F100" s="3" t="s">
        <v>391</v>
      </c>
      <c r="G100" s="3">
        <v>30.563189999999999</v>
      </c>
      <c r="H100" s="3">
        <v>-88.077420000000004</v>
      </c>
      <c r="I100" s="3" t="s">
        <v>46</v>
      </c>
      <c r="J100" s="3">
        <v>6.3</v>
      </c>
      <c r="K100" s="26">
        <f t="shared" si="0"/>
        <v>1.9207317073170733</v>
      </c>
      <c r="L100" s="3">
        <v>28</v>
      </c>
      <c r="M100" s="3"/>
      <c r="N100" s="3"/>
      <c r="O100" s="3"/>
      <c r="P100" s="3"/>
      <c r="Q100" s="3"/>
      <c r="R100" s="3"/>
      <c r="S100" s="3"/>
      <c r="T100" s="3"/>
      <c r="U100" s="3"/>
      <c r="V100" s="3"/>
      <c r="W100" s="3"/>
      <c r="X100" s="3"/>
      <c r="Y100" s="3"/>
      <c r="Z100" s="3"/>
    </row>
    <row r="101" spans="1:26" x14ac:dyDescent="0.2">
      <c r="A101" s="3" t="s">
        <v>286</v>
      </c>
      <c r="B101" s="30">
        <v>43999</v>
      </c>
      <c r="C101" s="12">
        <v>0.60347222222222219</v>
      </c>
      <c r="D101" s="3" t="s">
        <v>426</v>
      </c>
      <c r="E101" s="3" t="s">
        <v>391</v>
      </c>
      <c r="F101" s="3" t="s">
        <v>391</v>
      </c>
      <c r="G101" s="3">
        <v>30.55002</v>
      </c>
      <c r="H101" s="3">
        <v>-88.049409999999995</v>
      </c>
      <c r="I101" s="3" t="s">
        <v>46</v>
      </c>
      <c r="J101" s="3">
        <v>9.4</v>
      </c>
      <c r="K101" s="26">
        <f t="shared" si="0"/>
        <v>2.8658536585365857</v>
      </c>
      <c r="L101" s="3">
        <v>29</v>
      </c>
      <c r="M101" s="3"/>
      <c r="N101" s="3"/>
      <c r="O101" s="3"/>
      <c r="P101" s="3"/>
      <c r="Q101" s="3"/>
      <c r="R101" s="3"/>
      <c r="S101" s="3"/>
      <c r="T101" s="3"/>
      <c r="U101" s="3"/>
      <c r="V101" s="3"/>
      <c r="W101" s="3"/>
      <c r="X101" s="3"/>
      <c r="Y101" s="3"/>
      <c r="Z101" s="3"/>
    </row>
    <row r="102" spans="1:26" x14ac:dyDescent="0.2">
      <c r="A102" s="3" t="s">
        <v>286</v>
      </c>
      <c r="B102" s="30">
        <v>43999</v>
      </c>
      <c r="C102" s="12">
        <v>0.60625000000000007</v>
      </c>
      <c r="D102" s="3" t="s">
        <v>425</v>
      </c>
      <c r="E102" s="3" t="s">
        <v>391</v>
      </c>
      <c r="F102" s="3" t="s">
        <v>391</v>
      </c>
      <c r="G102" s="3">
        <v>30.55011</v>
      </c>
      <c r="H102" s="3">
        <v>-88.024950000000004</v>
      </c>
      <c r="I102" s="3" t="s">
        <v>46</v>
      </c>
      <c r="J102" s="3">
        <v>45.3</v>
      </c>
      <c r="K102" s="26">
        <f t="shared" si="0"/>
        <v>13.810975609756097</v>
      </c>
      <c r="L102" s="3">
        <v>30</v>
      </c>
      <c r="M102" s="3"/>
      <c r="N102" s="3"/>
      <c r="O102" s="3"/>
      <c r="P102" s="3"/>
      <c r="Q102" s="3"/>
      <c r="R102" s="3"/>
      <c r="S102" s="3"/>
      <c r="T102" s="3"/>
      <c r="U102" s="3"/>
      <c r="V102" s="3"/>
      <c r="W102" s="3"/>
      <c r="X102" s="3"/>
      <c r="Y102" s="3"/>
      <c r="Z102" s="3"/>
    </row>
    <row r="103" spans="1:26" x14ac:dyDescent="0.2">
      <c r="A103" s="3" t="s">
        <v>286</v>
      </c>
      <c r="B103" s="30">
        <v>43999</v>
      </c>
      <c r="C103" s="12">
        <v>0.61319444444444449</v>
      </c>
      <c r="D103" s="3" t="s">
        <v>281</v>
      </c>
      <c r="E103" s="3" t="s">
        <v>392</v>
      </c>
      <c r="F103" s="3" t="s">
        <v>392</v>
      </c>
      <c r="G103" s="3">
        <v>30.5001</v>
      </c>
      <c r="H103" s="3">
        <v>-88.019869999999997</v>
      </c>
      <c r="I103" s="3" t="s">
        <v>46</v>
      </c>
      <c r="J103" s="3">
        <v>46.3</v>
      </c>
      <c r="K103" s="26">
        <f t="shared" si="0"/>
        <v>14.115853658536585</v>
      </c>
      <c r="L103" s="3">
        <v>31</v>
      </c>
      <c r="M103" s="3"/>
      <c r="N103" s="3"/>
      <c r="O103" s="3"/>
      <c r="P103" s="3"/>
      <c r="Q103" s="3"/>
      <c r="R103" s="3"/>
      <c r="S103" s="3"/>
      <c r="T103" s="3"/>
      <c r="U103" s="3"/>
      <c r="V103" s="3"/>
      <c r="W103" s="3"/>
      <c r="X103" s="3"/>
      <c r="Y103" s="3"/>
      <c r="Z103" s="3"/>
    </row>
    <row r="104" spans="1:26" x14ac:dyDescent="0.2">
      <c r="A104" s="3" t="s">
        <v>286</v>
      </c>
      <c r="B104" s="30">
        <v>43999</v>
      </c>
      <c r="C104" s="12">
        <v>0.62708333333333333</v>
      </c>
      <c r="D104" s="3" t="s">
        <v>372</v>
      </c>
      <c r="E104" s="3" t="s">
        <v>391</v>
      </c>
      <c r="F104" s="3" t="s">
        <v>391</v>
      </c>
      <c r="G104" s="3">
        <v>30.450600000000001</v>
      </c>
      <c r="H104" s="3">
        <v>-88.014380000000003</v>
      </c>
      <c r="I104" s="3" t="s">
        <v>46</v>
      </c>
      <c r="J104" s="3">
        <v>46.4</v>
      </c>
      <c r="K104" s="26">
        <f t="shared" si="0"/>
        <v>14.146341463414634</v>
      </c>
      <c r="L104" s="3">
        <v>32</v>
      </c>
      <c r="M104" s="3"/>
      <c r="N104" s="3"/>
      <c r="O104" s="3"/>
      <c r="P104" s="3"/>
      <c r="Q104" s="3"/>
      <c r="R104" s="3"/>
      <c r="S104" s="3"/>
      <c r="T104" s="3"/>
      <c r="U104" s="3"/>
      <c r="V104" s="3"/>
      <c r="W104" s="3"/>
      <c r="X104" s="3"/>
      <c r="Y104" s="3"/>
      <c r="Z104" s="3"/>
    </row>
    <row r="105" spans="1:26" x14ac:dyDescent="0.2">
      <c r="A105" s="3" t="s">
        <v>286</v>
      </c>
      <c r="B105" s="30">
        <v>43999</v>
      </c>
      <c r="C105" s="12">
        <v>0.63194444444444442</v>
      </c>
      <c r="D105" s="3" t="s">
        <v>416</v>
      </c>
      <c r="E105" s="3" t="s">
        <v>391</v>
      </c>
      <c r="F105" s="3" t="s">
        <v>391</v>
      </c>
      <c r="G105" s="3">
        <v>30.450340000000001</v>
      </c>
      <c r="H105" s="3">
        <v>-88.049250000000001</v>
      </c>
      <c r="I105" s="3" t="s">
        <v>46</v>
      </c>
      <c r="J105" s="3">
        <v>11.6</v>
      </c>
      <c r="K105" s="26">
        <f t="shared" si="0"/>
        <v>3.5365853658536586</v>
      </c>
      <c r="L105" s="3">
        <v>33</v>
      </c>
      <c r="M105" s="3"/>
      <c r="N105" s="3"/>
      <c r="O105" s="3"/>
      <c r="P105" s="3"/>
      <c r="Q105" s="3"/>
      <c r="R105" s="3"/>
      <c r="S105" s="3"/>
      <c r="T105" s="3"/>
      <c r="U105" s="3"/>
      <c r="V105" s="3"/>
      <c r="W105" s="3"/>
      <c r="X105" s="3"/>
      <c r="Y105" s="3"/>
      <c r="Z105" s="3"/>
    </row>
    <row r="106" spans="1:26" x14ac:dyDescent="0.2">
      <c r="A106" s="3" t="s">
        <v>286</v>
      </c>
      <c r="B106" s="30">
        <v>43999</v>
      </c>
      <c r="C106" s="12">
        <v>0.6381944444444444</v>
      </c>
      <c r="D106" s="3" t="s">
        <v>284</v>
      </c>
      <c r="E106" s="3" t="s">
        <v>392</v>
      </c>
      <c r="F106" s="3" t="s">
        <v>391</v>
      </c>
      <c r="G106" s="3">
        <v>30.451740000000001</v>
      </c>
      <c r="H106" s="3">
        <v>-88.107249999999993</v>
      </c>
      <c r="I106" s="3" t="s">
        <v>46</v>
      </c>
      <c r="J106" s="3">
        <v>6.3</v>
      </c>
      <c r="K106" s="26">
        <f t="shared" si="0"/>
        <v>1.9207317073170733</v>
      </c>
      <c r="L106" s="3">
        <v>34</v>
      </c>
      <c r="M106" s="3"/>
      <c r="N106" s="3"/>
      <c r="O106" s="3"/>
      <c r="P106" s="3"/>
      <c r="Q106" s="3"/>
      <c r="R106" s="3"/>
      <c r="S106" s="3"/>
      <c r="T106" s="3"/>
      <c r="U106" s="3"/>
      <c r="V106" s="3"/>
      <c r="W106" s="3"/>
      <c r="X106" s="3"/>
      <c r="Y106" s="3"/>
      <c r="Z106" s="3"/>
    </row>
    <row r="107" spans="1:26" x14ac:dyDescent="0.2">
      <c r="A107" s="3" t="s">
        <v>286</v>
      </c>
      <c r="B107" s="30">
        <v>44000</v>
      </c>
      <c r="C107" s="12">
        <v>0.28472222222222221</v>
      </c>
      <c r="D107" s="3" t="s">
        <v>235</v>
      </c>
      <c r="E107" s="3" t="s">
        <v>392</v>
      </c>
      <c r="F107" s="3" t="s">
        <v>392</v>
      </c>
      <c r="G107" s="3">
        <v>30.301038999999999</v>
      </c>
      <c r="H107" s="3">
        <v>-88.132469999999998</v>
      </c>
      <c r="I107" s="3" t="s">
        <v>46</v>
      </c>
      <c r="J107" s="3">
        <v>6.8</v>
      </c>
      <c r="K107" s="26">
        <f t="shared" si="0"/>
        <v>2.0731707317073171</v>
      </c>
      <c r="L107" s="3">
        <v>0</v>
      </c>
      <c r="M107" s="3"/>
      <c r="N107" s="3"/>
      <c r="O107" s="3"/>
      <c r="P107" s="3"/>
      <c r="Q107" s="3"/>
      <c r="R107" s="3"/>
      <c r="S107" s="3"/>
      <c r="T107" s="3"/>
      <c r="U107" s="3"/>
      <c r="V107" s="3"/>
      <c r="W107" s="3"/>
      <c r="X107" s="3"/>
      <c r="Y107" s="3"/>
      <c r="Z107" s="3"/>
    </row>
    <row r="108" spans="1:26" x14ac:dyDescent="0.2">
      <c r="A108" s="3" t="s">
        <v>286</v>
      </c>
      <c r="B108" s="30">
        <v>44000</v>
      </c>
      <c r="C108" s="12">
        <v>0.2986111111111111</v>
      </c>
      <c r="D108" s="3" t="s">
        <v>263</v>
      </c>
      <c r="E108" s="3" t="s">
        <v>392</v>
      </c>
      <c r="F108" s="3" t="s">
        <v>391</v>
      </c>
      <c r="G108" s="3">
        <v>30.252310000000001</v>
      </c>
      <c r="H108" s="3">
        <v>-88.197730000000007</v>
      </c>
      <c r="I108" s="3" t="s">
        <v>46</v>
      </c>
      <c r="J108" s="3">
        <v>11.6</v>
      </c>
      <c r="K108" s="26">
        <f t="shared" si="0"/>
        <v>3.5365853658536586</v>
      </c>
      <c r="L108" s="3">
        <v>1</v>
      </c>
      <c r="M108" s="3"/>
      <c r="N108" s="3"/>
      <c r="O108" s="3"/>
      <c r="P108" s="3"/>
      <c r="Q108" s="3"/>
      <c r="R108" s="3"/>
      <c r="S108" s="3"/>
      <c r="T108" s="3"/>
      <c r="U108" s="3"/>
      <c r="V108" s="3"/>
      <c r="W108" s="3"/>
      <c r="X108" s="3"/>
      <c r="Y108" s="3"/>
      <c r="Z108" s="3"/>
    </row>
    <row r="109" spans="1:26" x14ac:dyDescent="0.2">
      <c r="A109" s="3" t="s">
        <v>286</v>
      </c>
      <c r="B109" s="30">
        <v>44000</v>
      </c>
      <c r="C109" s="12">
        <v>0.30833333333333335</v>
      </c>
      <c r="D109" s="3" t="s">
        <v>349</v>
      </c>
      <c r="E109" s="3" t="s">
        <v>391</v>
      </c>
      <c r="F109" s="3" t="s">
        <v>391</v>
      </c>
      <c r="G109" s="3">
        <v>30.249860000000002</v>
      </c>
      <c r="H109" s="3">
        <v>-88.250649999999993</v>
      </c>
      <c r="I109" s="3" t="s">
        <v>46</v>
      </c>
      <c r="J109" s="3">
        <v>14.4</v>
      </c>
      <c r="K109" s="26">
        <f t="shared" si="0"/>
        <v>4.3902439024390247</v>
      </c>
      <c r="L109" s="3">
        <v>2</v>
      </c>
      <c r="M109" s="3"/>
      <c r="N109" s="3"/>
      <c r="O109" s="3"/>
      <c r="P109" s="3"/>
      <c r="Q109" s="3"/>
      <c r="R109" s="3"/>
      <c r="S109" s="3"/>
      <c r="T109" s="3"/>
      <c r="U109" s="3"/>
      <c r="V109" s="3"/>
      <c r="W109" s="3"/>
      <c r="X109" s="3"/>
      <c r="Y109" s="3"/>
      <c r="Z109" s="3"/>
    </row>
    <row r="110" spans="1:26" x14ac:dyDescent="0.2">
      <c r="A110" s="3" t="s">
        <v>286</v>
      </c>
      <c r="B110" s="30">
        <v>44000</v>
      </c>
      <c r="C110" s="12">
        <v>0.31388888888888888</v>
      </c>
      <c r="D110" s="3" t="s">
        <v>413</v>
      </c>
      <c r="E110" s="3" t="s">
        <v>391</v>
      </c>
      <c r="F110" s="3" t="s">
        <v>391</v>
      </c>
      <c r="G110" s="3">
        <v>30.249500000000001</v>
      </c>
      <c r="H110" s="3">
        <v>-88.300520000000006</v>
      </c>
      <c r="I110" s="3" t="s">
        <v>46</v>
      </c>
      <c r="J110" s="3">
        <v>13.5</v>
      </c>
      <c r="K110" s="26">
        <f t="shared" si="0"/>
        <v>4.1158536585365857</v>
      </c>
      <c r="L110" s="3">
        <v>3</v>
      </c>
      <c r="M110" s="3"/>
      <c r="N110" s="3"/>
      <c r="O110" s="3"/>
      <c r="P110" s="3"/>
      <c r="Q110" s="3"/>
      <c r="R110" s="3"/>
      <c r="S110" s="3"/>
      <c r="T110" s="3"/>
      <c r="U110" s="3"/>
      <c r="V110" s="3"/>
      <c r="W110" s="3"/>
      <c r="X110" s="3"/>
      <c r="Y110" s="3"/>
      <c r="Z110" s="3"/>
    </row>
    <row r="111" spans="1:26" x14ac:dyDescent="0.2">
      <c r="A111" s="3" t="s">
        <v>286</v>
      </c>
      <c r="B111" s="30">
        <v>44000</v>
      </c>
      <c r="C111" s="12">
        <v>0.31875000000000003</v>
      </c>
      <c r="D111" s="3" t="s">
        <v>260</v>
      </c>
      <c r="E111" s="3" t="s">
        <v>392</v>
      </c>
      <c r="F111" s="3" t="s">
        <v>391</v>
      </c>
      <c r="G111" s="3">
        <v>30.250080000000001</v>
      </c>
      <c r="H111" s="3">
        <v>-88.350769999999997</v>
      </c>
      <c r="I111" s="3" t="s">
        <v>46</v>
      </c>
      <c r="J111" s="3">
        <v>17.399999999999999</v>
      </c>
      <c r="K111" s="26">
        <f t="shared" si="0"/>
        <v>5.3048780487804876</v>
      </c>
      <c r="L111" s="3">
        <v>4</v>
      </c>
      <c r="M111" s="3"/>
      <c r="N111" s="3"/>
      <c r="O111" s="3"/>
      <c r="P111" s="3"/>
      <c r="Q111" s="3"/>
      <c r="R111" s="3"/>
      <c r="S111" s="3"/>
      <c r="T111" s="3"/>
      <c r="U111" s="3"/>
      <c r="V111" s="3"/>
      <c r="W111" s="3"/>
      <c r="X111" s="3"/>
      <c r="Y111" s="3"/>
      <c r="Z111" s="3"/>
    </row>
    <row r="112" spans="1:26" x14ac:dyDescent="0.2">
      <c r="A112" s="3" t="s">
        <v>286</v>
      </c>
      <c r="B112" s="30">
        <v>44000</v>
      </c>
      <c r="C112" s="12">
        <v>0.3298611111111111</v>
      </c>
      <c r="D112" s="3" t="s">
        <v>255</v>
      </c>
      <c r="E112" s="3" t="s">
        <v>392</v>
      </c>
      <c r="F112" s="3" t="s">
        <v>392</v>
      </c>
      <c r="G112" s="3">
        <v>30.30078</v>
      </c>
      <c r="H112" s="3">
        <v>-88.349789999999999</v>
      </c>
      <c r="I112" s="3" t="s">
        <v>46</v>
      </c>
      <c r="J112" s="3">
        <v>16.5</v>
      </c>
      <c r="K112" s="26">
        <f t="shared" si="0"/>
        <v>5.0304878048780495</v>
      </c>
      <c r="L112" s="3">
        <v>5</v>
      </c>
      <c r="M112" s="3"/>
      <c r="N112" s="3"/>
      <c r="O112" s="3"/>
      <c r="P112" s="3"/>
      <c r="Q112" s="3"/>
      <c r="R112" s="3"/>
      <c r="S112" s="3"/>
      <c r="T112" s="3"/>
      <c r="U112" s="3"/>
      <c r="V112" s="3"/>
      <c r="W112" s="3"/>
      <c r="X112" s="3"/>
      <c r="Y112" s="3"/>
      <c r="Z112" s="3"/>
    </row>
    <row r="113" spans="1:26" x14ac:dyDescent="0.2">
      <c r="A113" s="3" t="s">
        <v>286</v>
      </c>
      <c r="B113" s="30">
        <v>44000</v>
      </c>
      <c r="C113" s="12">
        <v>0.34027777777777773</v>
      </c>
      <c r="D113" s="3" t="s">
        <v>252</v>
      </c>
      <c r="E113" s="3" t="s">
        <v>392</v>
      </c>
      <c r="F113" s="3" t="s">
        <v>391</v>
      </c>
      <c r="G113" s="3">
        <v>30.350960000000001</v>
      </c>
      <c r="H113" s="3">
        <v>-88.349900000000005</v>
      </c>
      <c r="I113" s="3" t="s">
        <v>46</v>
      </c>
      <c r="J113" s="3">
        <v>11.9</v>
      </c>
      <c r="K113" s="26">
        <f t="shared" si="0"/>
        <v>3.6280487804878052</v>
      </c>
      <c r="L113" s="3">
        <v>6</v>
      </c>
      <c r="M113" s="3"/>
      <c r="N113" s="3"/>
      <c r="O113" s="3"/>
      <c r="P113" s="3"/>
      <c r="Q113" s="3"/>
      <c r="R113" s="3"/>
      <c r="S113" s="3"/>
      <c r="T113" s="3"/>
      <c r="U113" s="3"/>
      <c r="V113" s="3"/>
      <c r="W113" s="3"/>
      <c r="X113" s="3"/>
      <c r="Y113" s="3"/>
      <c r="Z113" s="3"/>
    </row>
    <row r="114" spans="1:26" x14ac:dyDescent="0.2">
      <c r="A114" s="3" t="s">
        <v>286</v>
      </c>
      <c r="B114" s="30">
        <v>44000</v>
      </c>
      <c r="C114" s="12">
        <v>0.35000000000000003</v>
      </c>
      <c r="D114" s="3" t="s">
        <v>249</v>
      </c>
      <c r="E114" s="3" t="s">
        <v>392</v>
      </c>
      <c r="F114" s="3" t="s">
        <v>391</v>
      </c>
      <c r="G114" s="3">
        <v>30.400269999999999</v>
      </c>
      <c r="H114" s="3">
        <v>-88.349549999999994</v>
      </c>
      <c r="I114" s="3" t="s">
        <v>46</v>
      </c>
      <c r="J114" s="3">
        <v>6.2</v>
      </c>
      <c r="K114" s="26">
        <f t="shared" si="0"/>
        <v>1.8902439024390245</v>
      </c>
      <c r="L114" s="3">
        <v>7</v>
      </c>
      <c r="M114" s="3"/>
      <c r="N114" s="3"/>
      <c r="O114" s="3"/>
      <c r="P114" s="3"/>
      <c r="Q114" s="3"/>
      <c r="R114" s="3"/>
      <c r="S114" s="3"/>
      <c r="T114" s="3"/>
      <c r="U114" s="3"/>
      <c r="V114" s="3"/>
      <c r="W114" s="3"/>
      <c r="X114" s="3"/>
      <c r="Y114" s="3"/>
      <c r="Z114" s="3"/>
    </row>
    <row r="115" spans="1:26" x14ac:dyDescent="0.2">
      <c r="A115" s="3" t="s">
        <v>286</v>
      </c>
      <c r="B115" s="30">
        <v>44000</v>
      </c>
      <c r="C115" s="12">
        <v>0.35902777777777778</v>
      </c>
      <c r="D115" s="3" t="s">
        <v>246</v>
      </c>
      <c r="E115" s="3" t="s">
        <v>392</v>
      </c>
      <c r="F115" s="3" t="s">
        <v>391</v>
      </c>
      <c r="G115" s="3">
        <v>30.375299999999999</v>
      </c>
      <c r="H115" s="3">
        <v>-88.269580000000005</v>
      </c>
      <c r="I115" s="3" t="s">
        <v>46</v>
      </c>
      <c r="J115" s="3">
        <v>8.1999999999999993</v>
      </c>
      <c r="K115" s="26">
        <f t="shared" si="0"/>
        <v>2.5</v>
      </c>
      <c r="L115" s="3">
        <v>8</v>
      </c>
      <c r="M115" s="3"/>
      <c r="N115" s="3"/>
      <c r="O115" s="3"/>
      <c r="P115" s="3"/>
      <c r="Q115" s="3"/>
      <c r="R115" s="3"/>
      <c r="S115" s="3"/>
      <c r="T115" s="3"/>
      <c r="U115" s="3"/>
      <c r="V115" s="3"/>
      <c r="W115" s="3"/>
      <c r="X115" s="3"/>
      <c r="Y115" s="3"/>
      <c r="Z115" s="3"/>
    </row>
    <row r="116" spans="1:26" x14ac:dyDescent="0.2">
      <c r="A116" s="3" t="s">
        <v>286</v>
      </c>
      <c r="B116" s="30">
        <v>44000</v>
      </c>
      <c r="C116" s="12">
        <v>0.36874999999999997</v>
      </c>
      <c r="D116" s="3" t="s">
        <v>412</v>
      </c>
      <c r="E116" s="3" t="s">
        <v>391</v>
      </c>
      <c r="F116" s="3" t="s">
        <v>391</v>
      </c>
      <c r="G116" s="3">
        <v>30.349879999999999</v>
      </c>
      <c r="H116" s="3">
        <v>-88.300489999999996</v>
      </c>
      <c r="I116" s="3" t="s">
        <v>46</v>
      </c>
      <c r="J116" s="3">
        <v>10.8</v>
      </c>
      <c r="K116" s="26">
        <f t="shared" si="0"/>
        <v>3.2926829268292686</v>
      </c>
      <c r="L116" s="3">
        <v>9</v>
      </c>
      <c r="M116" s="3"/>
      <c r="N116" s="3"/>
      <c r="O116" s="3"/>
      <c r="P116" s="3"/>
      <c r="Q116" s="3"/>
      <c r="R116" s="3"/>
      <c r="S116" s="3"/>
      <c r="T116" s="3"/>
      <c r="U116" s="3"/>
      <c r="V116" s="3"/>
      <c r="W116" s="3"/>
      <c r="X116" s="3"/>
      <c r="Y116" s="3"/>
      <c r="Z116" s="3"/>
    </row>
    <row r="117" spans="1:26" x14ac:dyDescent="0.2">
      <c r="A117" s="3" t="s">
        <v>286</v>
      </c>
      <c r="B117" s="30">
        <v>44000</v>
      </c>
      <c r="C117" s="12">
        <v>0.37361111111111112</v>
      </c>
      <c r="D117" s="3" t="s">
        <v>414</v>
      </c>
      <c r="E117" s="3" t="s">
        <v>391</v>
      </c>
      <c r="F117" s="3" t="s">
        <v>391</v>
      </c>
      <c r="G117" s="3">
        <v>30.299610000000001</v>
      </c>
      <c r="H117" s="3">
        <v>-88.299639999999997</v>
      </c>
      <c r="I117" s="3" t="s">
        <v>46</v>
      </c>
      <c r="J117" s="3">
        <v>13.2</v>
      </c>
      <c r="K117" s="26">
        <f t="shared" si="0"/>
        <v>4.024390243902439</v>
      </c>
      <c r="L117" s="3">
        <v>10</v>
      </c>
      <c r="M117" s="3"/>
      <c r="N117" s="3"/>
      <c r="O117" s="3"/>
      <c r="P117" s="3"/>
      <c r="Q117" s="3"/>
      <c r="R117" s="3"/>
      <c r="S117" s="3"/>
      <c r="T117" s="3"/>
      <c r="U117" s="3"/>
      <c r="V117" s="3"/>
      <c r="W117" s="3"/>
      <c r="X117" s="3"/>
      <c r="Y117" s="3"/>
      <c r="Z117" s="3"/>
    </row>
    <row r="118" spans="1:26" x14ac:dyDescent="0.2">
      <c r="A118" s="3" t="s">
        <v>286</v>
      </c>
      <c r="B118" s="30">
        <v>44000</v>
      </c>
      <c r="C118" s="12">
        <v>0.37916666666666665</v>
      </c>
      <c r="D118" s="3" t="s">
        <v>415</v>
      </c>
      <c r="E118" s="3" t="s">
        <v>391</v>
      </c>
      <c r="F118" s="3" t="s">
        <v>391</v>
      </c>
      <c r="G118" s="3">
        <v>30.30031</v>
      </c>
      <c r="H118" s="3">
        <v>-88.249459999999999</v>
      </c>
      <c r="I118" s="3" t="s">
        <v>46</v>
      </c>
      <c r="J118" s="3">
        <v>9.8000000000000007</v>
      </c>
      <c r="K118" s="26">
        <f t="shared" si="0"/>
        <v>2.9878048780487809</v>
      </c>
      <c r="L118" s="3">
        <v>11</v>
      </c>
      <c r="M118" s="3"/>
      <c r="N118" s="3"/>
      <c r="O118" s="3"/>
      <c r="P118" s="3"/>
      <c r="Q118" s="3"/>
      <c r="R118" s="3"/>
      <c r="S118" s="3"/>
      <c r="T118" s="3"/>
      <c r="U118" s="3"/>
      <c r="V118" s="3"/>
      <c r="W118" s="3"/>
      <c r="X118" s="3"/>
      <c r="Y118" s="3"/>
      <c r="Z118" s="3"/>
    </row>
    <row r="119" spans="1:26" x14ac:dyDescent="0.2">
      <c r="A119" s="3" t="s">
        <v>286</v>
      </c>
      <c r="B119" s="30">
        <v>44000</v>
      </c>
      <c r="C119" s="12">
        <v>0.38472222222222219</v>
      </c>
      <c r="D119" s="3" t="s">
        <v>411</v>
      </c>
      <c r="E119" s="3" t="s">
        <v>391</v>
      </c>
      <c r="F119" s="3" t="s">
        <v>391</v>
      </c>
      <c r="G119" s="3">
        <v>30.350639999999999</v>
      </c>
      <c r="H119" s="3">
        <v>-88.250069999999994</v>
      </c>
      <c r="I119" s="3" t="s">
        <v>46</v>
      </c>
      <c r="J119" s="3">
        <v>6</v>
      </c>
      <c r="K119" s="26">
        <f t="shared" si="0"/>
        <v>1.8292682926829269</v>
      </c>
      <c r="L119" s="3">
        <v>12</v>
      </c>
      <c r="M119" s="3"/>
      <c r="N119" s="3"/>
      <c r="O119" s="3"/>
      <c r="P119" s="3"/>
      <c r="Q119" s="3"/>
      <c r="R119" s="3"/>
      <c r="S119" s="3"/>
      <c r="T119" s="3"/>
      <c r="U119" s="3"/>
      <c r="V119" s="3"/>
      <c r="W119" s="3"/>
      <c r="X119" s="3"/>
      <c r="Y119" s="3"/>
      <c r="Z119" s="3"/>
    </row>
    <row r="120" spans="1:26" x14ac:dyDescent="0.2">
      <c r="A120" s="3" t="s">
        <v>286</v>
      </c>
      <c r="B120" s="30">
        <v>44000</v>
      </c>
      <c r="C120" s="12">
        <v>0.3888888888888889</v>
      </c>
      <c r="D120" s="3" t="s">
        <v>243</v>
      </c>
      <c r="E120" s="3" t="s">
        <v>392</v>
      </c>
      <c r="F120" s="3" t="s">
        <v>391</v>
      </c>
      <c r="G120" s="3">
        <v>30.355149999999998</v>
      </c>
      <c r="H120" s="3">
        <v>-88.1995</v>
      </c>
      <c r="I120" s="3" t="s">
        <v>46</v>
      </c>
      <c r="J120" s="3">
        <v>4.7</v>
      </c>
      <c r="K120" s="26">
        <f t="shared" si="0"/>
        <v>1.4329268292682928</v>
      </c>
      <c r="L120" s="3">
        <v>13</v>
      </c>
      <c r="M120" s="3"/>
      <c r="N120" s="3"/>
      <c r="O120" s="3"/>
      <c r="P120" s="3"/>
      <c r="Q120" s="3"/>
      <c r="R120" s="3"/>
      <c r="S120" s="3"/>
      <c r="T120" s="3"/>
      <c r="U120" s="3"/>
      <c r="V120" s="3"/>
      <c r="W120" s="3"/>
      <c r="X120" s="3"/>
      <c r="Y120" s="3"/>
      <c r="Z120" s="3"/>
    </row>
    <row r="121" spans="1:26" x14ac:dyDescent="0.2">
      <c r="A121" s="3" t="s">
        <v>286</v>
      </c>
      <c r="B121" s="30">
        <v>44000</v>
      </c>
      <c r="C121" s="12">
        <v>0.3972222222222222</v>
      </c>
      <c r="D121" s="3" t="s">
        <v>240</v>
      </c>
      <c r="E121" s="3" t="s">
        <v>392</v>
      </c>
      <c r="F121" s="3" t="s">
        <v>392</v>
      </c>
      <c r="G121" s="3">
        <v>30.299720000000001</v>
      </c>
      <c r="H121" s="3">
        <v>-88.199219999999997</v>
      </c>
      <c r="I121" s="3" t="s">
        <v>46</v>
      </c>
      <c r="J121" s="3">
        <v>8.1999999999999993</v>
      </c>
      <c r="K121" s="26">
        <f t="shared" si="0"/>
        <v>2.5</v>
      </c>
      <c r="L121" s="3">
        <v>14</v>
      </c>
      <c r="M121" s="3"/>
      <c r="N121" s="3"/>
      <c r="O121" s="3"/>
      <c r="P121" s="3"/>
      <c r="Q121" s="3"/>
      <c r="R121" s="3"/>
      <c r="S121" s="3"/>
      <c r="T121" s="3"/>
      <c r="U121" s="3"/>
      <c r="V121" s="3"/>
      <c r="W121" s="3"/>
      <c r="X121" s="3"/>
      <c r="Y121" s="3"/>
      <c r="Z121" s="3"/>
    </row>
    <row r="122" spans="1:26" x14ac:dyDescent="0.2">
      <c r="A122" s="3" t="s">
        <v>286</v>
      </c>
      <c r="B122" s="30">
        <v>44000</v>
      </c>
      <c r="C122" s="12">
        <v>0.41111111111111115</v>
      </c>
      <c r="D122" s="3" t="s">
        <v>410</v>
      </c>
      <c r="E122" s="3" t="s">
        <v>391</v>
      </c>
      <c r="F122" s="3" t="s">
        <v>391</v>
      </c>
      <c r="G122" s="3">
        <v>30.300380000000001</v>
      </c>
      <c r="H122" s="3">
        <v>-88.09939</v>
      </c>
      <c r="I122" s="3" t="s">
        <v>46</v>
      </c>
      <c r="J122" s="3">
        <v>10.9</v>
      </c>
      <c r="K122" s="26">
        <f t="shared" si="0"/>
        <v>3.3231707317073176</v>
      </c>
      <c r="L122" s="3">
        <v>15</v>
      </c>
      <c r="M122" s="3"/>
      <c r="N122" s="3"/>
      <c r="O122" s="3"/>
      <c r="P122" s="3"/>
      <c r="Q122" s="3"/>
      <c r="R122" s="3"/>
      <c r="S122" s="3"/>
      <c r="T122" s="3"/>
      <c r="U122" s="3"/>
      <c r="V122" s="3"/>
      <c r="W122" s="3"/>
      <c r="X122" s="3"/>
      <c r="Y122" s="3"/>
      <c r="Z122" s="3"/>
    </row>
    <row r="123" spans="1:26" x14ac:dyDescent="0.2">
      <c r="A123" s="3" t="s">
        <v>286</v>
      </c>
      <c r="B123" s="30">
        <v>44000</v>
      </c>
      <c r="C123" s="12">
        <v>0.41736111111111113</v>
      </c>
      <c r="D123" s="3" t="s">
        <v>403</v>
      </c>
      <c r="E123" s="3" t="s">
        <v>391</v>
      </c>
      <c r="F123" s="3" t="s">
        <v>391</v>
      </c>
      <c r="G123" s="3">
        <v>30.351019999999998</v>
      </c>
      <c r="H123" s="3">
        <v>-88.100200000000001</v>
      </c>
      <c r="I123" s="3" t="s">
        <v>46</v>
      </c>
      <c r="J123" s="3">
        <v>11.2</v>
      </c>
      <c r="K123" s="26">
        <f t="shared" si="0"/>
        <v>3.4146341463414633</v>
      </c>
      <c r="L123" s="3">
        <v>16</v>
      </c>
      <c r="M123" s="3"/>
      <c r="N123" s="3"/>
      <c r="O123" s="3"/>
      <c r="P123" s="3"/>
      <c r="Q123" s="3"/>
      <c r="R123" s="3"/>
      <c r="S123" s="3"/>
      <c r="T123" s="3"/>
      <c r="U123" s="3"/>
      <c r="V123" s="3"/>
      <c r="W123" s="3"/>
      <c r="X123" s="3"/>
      <c r="Y123" s="3"/>
      <c r="Z123" s="3"/>
    </row>
    <row r="124" spans="1:26" x14ac:dyDescent="0.2">
      <c r="A124" s="3" t="s">
        <v>286</v>
      </c>
      <c r="B124" s="30">
        <v>44000</v>
      </c>
      <c r="C124" s="12">
        <v>0.42291666666666666</v>
      </c>
      <c r="D124" s="3" t="s">
        <v>404</v>
      </c>
      <c r="E124" s="3" t="s">
        <v>391</v>
      </c>
      <c r="F124" s="3" t="s">
        <v>391</v>
      </c>
      <c r="G124" s="3">
        <v>30.350059999999999</v>
      </c>
      <c r="H124" s="3">
        <v>-88.049610000000001</v>
      </c>
      <c r="I124" s="3" t="s">
        <v>46</v>
      </c>
      <c r="J124" s="3">
        <v>12.8</v>
      </c>
      <c r="K124" s="26">
        <f t="shared" si="0"/>
        <v>3.9024390243902443</v>
      </c>
      <c r="L124" s="3">
        <v>17</v>
      </c>
      <c r="M124" s="3"/>
      <c r="N124" s="3"/>
      <c r="O124" s="3"/>
      <c r="P124" s="3"/>
      <c r="Q124" s="3"/>
      <c r="R124" s="3"/>
      <c r="S124" s="3"/>
      <c r="T124" s="3"/>
      <c r="U124" s="3"/>
      <c r="V124" s="3"/>
      <c r="W124" s="3"/>
      <c r="X124" s="3"/>
      <c r="Y124" s="3"/>
      <c r="Z124" s="3"/>
    </row>
    <row r="125" spans="1:26" x14ac:dyDescent="0.2">
      <c r="A125" s="3" t="s">
        <v>286</v>
      </c>
      <c r="B125" s="30">
        <v>44000</v>
      </c>
      <c r="C125" s="12">
        <v>0.4284722222222222</v>
      </c>
      <c r="D125" s="3" t="s">
        <v>406</v>
      </c>
      <c r="E125" s="3" t="s">
        <v>391</v>
      </c>
      <c r="F125" s="3" t="s">
        <v>391</v>
      </c>
      <c r="G125" s="3">
        <v>30.3505</v>
      </c>
      <c r="H125" s="3">
        <v>-87.999480000000005</v>
      </c>
      <c r="I125" s="3" t="s">
        <v>46</v>
      </c>
      <c r="J125" s="3">
        <v>13.1</v>
      </c>
      <c r="K125" s="26">
        <f t="shared" si="0"/>
        <v>3.9939024390243905</v>
      </c>
      <c r="L125" s="3">
        <v>18</v>
      </c>
      <c r="M125" s="3"/>
      <c r="N125" s="3"/>
      <c r="O125" s="3"/>
      <c r="P125" s="3"/>
      <c r="Q125" s="3"/>
      <c r="R125" s="3"/>
      <c r="S125" s="3"/>
      <c r="T125" s="3"/>
      <c r="U125" s="3"/>
      <c r="V125" s="3"/>
      <c r="W125" s="3"/>
      <c r="X125" s="3"/>
      <c r="Y125" s="3"/>
      <c r="Z125" s="3"/>
    </row>
    <row r="126" spans="1:26" x14ac:dyDescent="0.2">
      <c r="A126" s="3" t="s">
        <v>286</v>
      </c>
      <c r="B126" s="30">
        <v>44000</v>
      </c>
      <c r="C126" s="12">
        <v>0.4375</v>
      </c>
      <c r="D126" s="3" t="s">
        <v>405</v>
      </c>
      <c r="E126" s="3" t="s">
        <v>391</v>
      </c>
      <c r="F126" s="3" t="s">
        <v>391</v>
      </c>
      <c r="G126" s="3">
        <v>30.346810000000001</v>
      </c>
      <c r="H126" s="3">
        <v>-88.026520000000005</v>
      </c>
      <c r="I126" s="3" t="s">
        <v>46</v>
      </c>
      <c r="J126" s="3">
        <v>42.5</v>
      </c>
      <c r="K126" s="26">
        <f t="shared" si="0"/>
        <v>12.957317073170733</v>
      </c>
      <c r="L126" s="3">
        <v>19</v>
      </c>
      <c r="M126" s="3" t="s">
        <v>432</v>
      </c>
      <c r="N126" s="3"/>
      <c r="O126" s="3"/>
      <c r="P126" s="3"/>
      <c r="Q126" s="3"/>
      <c r="R126" s="3"/>
      <c r="S126" s="3"/>
      <c r="T126" s="3"/>
      <c r="U126" s="3"/>
      <c r="V126" s="3"/>
      <c r="W126" s="3"/>
      <c r="X126" s="3"/>
      <c r="Y126" s="3"/>
      <c r="Z126" s="3"/>
    </row>
    <row r="127" spans="1:26" x14ac:dyDescent="0.2">
      <c r="A127" s="3" t="s">
        <v>286</v>
      </c>
      <c r="B127" s="30">
        <v>44000</v>
      </c>
      <c r="C127" s="12">
        <v>0.44375000000000003</v>
      </c>
      <c r="D127" s="3" t="s">
        <v>407</v>
      </c>
      <c r="E127" s="3" t="s">
        <v>391</v>
      </c>
      <c r="F127" s="3" t="s">
        <v>391</v>
      </c>
      <c r="G127" s="3">
        <v>30.350100000000001</v>
      </c>
      <c r="H127" s="3">
        <v>-87.949669999999998</v>
      </c>
      <c r="I127" s="3" t="s">
        <v>46</v>
      </c>
      <c r="J127" s="3">
        <v>12.6</v>
      </c>
      <c r="K127" s="26">
        <f t="shared" si="0"/>
        <v>3.8414634146341466</v>
      </c>
      <c r="L127" s="3">
        <v>20</v>
      </c>
      <c r="M127" s="3"/>
      <c r="N127" s="3"/>
      <c r="O127" s="3"/>
      <c r="P127" s="3"/>
      <c r="Q127" s="3"/>
      <c r="R127" s="3"/>
      <c r="S127" s="3"/>
      <c r="T127" s="3"/>
      <c r="U127" s="3"/>
      <c r="V127" s="3"/>
      <c r="W127" s="3"/>
      <c r="X127" s="3"/>
      <c r="Y127" s="3"/>
      <c r="Z127" s="3"/>
    </row>
    <row r="128" spans="1:26" x14ac:dyDescent="0.2">
      <c r="A128" s="3" t="s">
        <v>286</v>
      </c>
      <c r="B128" s="30">
        <v>44000</v>
      </c>
      <c r="C128" s="12">
        <v>0.45</v>
      </c>
      <c r="D128" s="3" t="s">
        <v>408</v>
      </c>
      <c r="E128" s="3" t="s">
        <v>391</v>
      </c>
      <c r="F128" s="3" t="s">
        <v>391</v>
      </c>
      <c r="G128" s="3">
        <v>30.35</v>
      </c>
      <c r="H128" s="3">
        <v>-87.899910000000006</v>
      </c>
      <c r="I128" s="3" t="s">
        <v>46</v>
      </c>
      <c r="J128" s="3">
        <v>11.3</v>
      </c>
      <c r="K128" s="26">
        <f t="shared" si="0"/>
        <v>3.4451219512195128</v>
      </c>
      <c r="L128" s="3">
        <v>21</v>
      </c>
      <c r="M128" s="3"/>
      <c r="N128" s="3"/>
      <c r="O128" s="3"/>
      <c r="P128" s="3"/>
      <c r="Q128" s="3"/>
      <c r="R128" s="3"/>
      <c r="S128" s="3"/>
      <c r="T128" s="3"/>
      <c r="U128" s="3"/>
      <c r="V128" s="3"/>
      <c r="W128" s="3"/>
      <c r="X128" s="3"/>
      <c r="Y128" s="3"/>
      <c r="Z128" s="3"/>
    </row>
    <row r="129" spans="1:26" x14ac:dyDescent="0.2">
      <c r="A129" s="3" t="s">
        <v>286</v>
      </c>
      <c r="B129" s="30">
        <v>44000</v>
      </c>
      <c r="C129" s="12">
        <v>0.4548611111111111</v>
      </c>
      <c r="D129" s="3" t="s">
        <v>212</v>
      </c>
      <c r="E129" s="3" t="s">
        <v>392</v>
      </c>
      <c r="F129" s="3" t="s">
        <v>391</v>
      </c>
      <c r="G129" s="3">
        <v>30.372879999999999</v>
      </c>
      <c r="H129" s="3">
        <v>-87.841880000000003</v>
      </c>
      <c r="I129" s="3" t="s">
        <v>46</v>
      </c>
      <c r="J129" s="3">
        <v>4.8</v>
      </c>
      <c r="K129" s="26">
        <f t="shared" si="0"/>
        <v>1.4634146341463414</v>
      </c>
      <c r="L129" s="3">
        <v>22</v>
      </c>
      <c r="M129" s="3"/>
      <c r="N129" s="3"/>
      <c r="O129" s="3"/>
      <c r="P129" s="3"/>
      <c r="Q129" s="3"/>
      <c r="R129" s="3"/>
      <c r="S129" s="3"/>
      <c r="T129" s="3"/>
      <c r="U129" s="3"/>
      <c r="V129" s="3"/>
      <c r="W129" s="3"/>
      <c r="X129" s="3"/>
      <c r="Y129" s="3"/>
      <c r="Z129" s="3"/>
    </row>
    <row r="130" spans="1:26" x14ac:dyDescent="0.2">
      <c r="A130" s="3" t="s">
        <v>286</v>
      </c>
      <c r="B130" s="30">
        <v>44000</v>
      </c>
      <c r="C130" s="12">
        <v>0.4604166666666667</v>
      </c>
      <c r="D130" s="3" t="s">
        <v>352</v>
      </c>
      <c r="E130" s="3" t="s">
        <v>391</v>
      </c>
      <c r="F130" s="3" t="s">
        <v>391</v>
      </c>
      <c r="G130" s="3">
        <v>30.348880000000001</v>
      </c>
      <c r="H130" s="3">
        <v>-87.850200000000001</v>
      </c>
      <c r="I130" s="3" t="s">
        <v>46</v>
      </c>
      <c r="J130" s="3">
        <v>9.1</v>
      </c>
      <c r="K130" s="26">
        <f t="shared" si="0"/>
        <v>2.774390243902439</v>
      </c>
      <c r="L130" s="3">
        <v>23</v>
      </c>
      <c r="M130" s="3"/>
      <c r="N130" s="3"/>
      <c r="O130" s="3"/>
      <c r="P130" s="3"/>
      <c r="Q130" s="3"/>
      <c r="R130" s="3"/>
      <c r="S130" s="3"/>
      <c r="T130" s="3"/>
      <c r="U130" s="3"/>
      <c r="V130" s="3"/>
      <c r="W130" s="3"/>
      <c r="X130" s="3"/>
      <c r="Y130" s="3"/>
      <c r="Z130" s="3"/>
    </row>
    <row r="131" spans="1:26" x14ac:dyDescent="0.2">
      <c r="A131" s="3" t="s">
        <v>286</v>
      </c>
      <c r="B131" s="30">
        <v>44000</v>
      </c>
      <c r="C131" s="12">
        <v>0.46597222222222223</v>
      </c>
      <c r="D131" s="3" t="s">
        <v>397</v>
      </c>
      <c r="E131" s="3" t="s">
        <v>391</v>
      </c>
      <c r="F131" s="3" t="s">
        <v>391</v>
      </c>
      <c r="G131" s="3">
        <v>30.300070000000002</v>
      </c>
      <c r="H131" s="3">
        <v>-87.799589999999995</v>
      </c>
      <c r="I131" s="3" t="s">
        <v>46</v>
      </c>
      <c r="J131" s="3">
        <v>8.6</v>
      </c>
      <c r="K131" s="26">
        <f t="shared" si="0"/>
        <v>2.6219512195121952</v>
      </c>
      <c r="L131" s="3">
        <v>24</v>
      </c>
      <c r="M131" s="3"/>
      <c r="N131" s="3"/>
      <c r="O131" s="3"/>
      <c r="P131" s="3"/>
      <c r="Q131" s="3"/>
      <c r="R131" s="3"/>
      <c r="S131" s="3"/>
      <c r="T131" s="3"/>
      <c r="U131" s="3"/>
      <c r="V131" s="3"/>
      <c r="W131" s="3"/>
      <c r="X131" s="3"/>
      <c r="Y131" s="3"/>
      <c r="Z131" s="3"/>
    </row>
    <row r="132" spans="1:26" x14ac:dyDescent="0.2">
      <c r="A132" s="3" t="s">
        <v>286</v>
      </c>
      <c r="B132" s="30">
        <v>44000</v>
      </c>
      <c r="C132" s="12">
        <v>0.47152777777777777</v>
      </c>
      <c r="D132" s="3" t="s">
        <v>209</v>
      </c>
      <c r="E132" s="3" t="s">
        <v>392</v>
      </c>
      <c r="F132" s="3" t="s">
        <v>391</v>
      </c>
      <c r="G132" s="3">
        <v>30.28575</v>
      </c>
      <c r="H132" s="3">
        <v>-87.759680000000003</v>
      </c>
      <c r="I132" s="3" t="s">
        <v>46</v>
      </c>
      <c r="J132" s="3">
        <v>5.3</v>
      </c>
      <c r="K132" s="26">
        <f t="shared" si="0"/>
        <v>1.6158536585365855</v>
      </c>
      <c r="L132" s="3">
        <v>25</v>
      </c>
      <c r="M132" s="3"/>
      <c r="N132" s="3"/>
      <c r="O132" s="3"/>
      <c r="P132" s="3"/>
      <c r="Q132" s="3"/>
      <c r="R132" s="3"/>
      <c r="S132" s="3"/>
      <c r="T132" s="3"/>
      <c r="U132" s="3"/>
      <c r="V132" s="3"/>
      <c r="W132" s="3"/>
      <c r="X132" s="3"/>
      <c r="Y132" s="3"/>
      <c r="Z132" s="3"/>
    </row>
    <row r="133" spans="1:26" x14ac:dyDescent="0.2">
      <c r="A133" s="3" t="s">
        <v>286</v>
      </c>
      <c r="B133" s="30">
        <v>44000</v>
      </c>
      <c r="C133" s="12">
        <v>0.48333333333333334</v>
      </c>
      <c r="D133" s="3" t="s">
        <v>206</v>
      </c>
      <c r="E133" s="3" t="s">
        <v>392</v>
      </c>
      <c r="F133" s="3" t="s">
        <v>391</v>
      </c>
      <c r="G133" s="3">
        <v>30.249600000000001</v>
      </c>
      <c r="H133" s="3">
        <v>-87.850949999999997</v>
      </c>
      <c r="I133" s="3" t="s">
        <v>46</v>
      </c>
      <c r="J133" s="3">
        <v>4.5</v>
      </c>
      <c r="K133" s="26">
        <f t="shared" si="0"/>
        <v>1.3719512195121952</v>
      </c>
      <c r="L133" s="3">
        <v>27</v>
      </c>
      <c r="M133" s="3"/>
      <c r="N133" s="3"/>
      <c r="O133" s="3"/>
      <c r="P133" s="3"/>
      <c r="Q133" s="3"/>
      <c r="R133" s="3"/>
      <c r="S133" s="3"/>
      <c r="T133" s="3"/>
      <c r="U133" s="3"/>
      <c r="V133" s="3"/>
      <c r="W133" s="3"/>
      <c r="X133" s="3"/>
      <c r="Y133" s="3"/>
      <c r="Z133" s="3"/>
    </row>
    <row r="134" spans="1:26" x14ac:dyDescent="0.2">
      <c r="A134" s="3" t="s">
        <v>286</v>
      </c>
      <c r="B134" s="30">
        <v>44000</v>
      </c>
      <c r="C134" s="12">
        <v>0.48541666666666666</v>
      </c>
      <c r="D134" s="3" t="s">
        <v>396</v>
      </c>
      <c r="E134" s="3" t="s">
        <v>391</v>
      </c>
      <c r="F134" s="3" t="s">
        <v>391</v>
      </c>
      <c r="G134" s="3">
        <v>30.259620000000002</v>
      </c>
      <c r="H134" s="3">
        <v>-87.800399999999996</v>
      </c>
      <c r="I134" s="3" t="s">
        <v>46</v>
      </c>
      <c r="J134" s="3">
        <v>7</v>
      </c>
      <c r="K134" s="26">
        <f t="shared" si="0"/>
        <v>2.1341463414634148</v>
      </c>
      <c r="L134" s="3">
        <v>26</v>
      </c>
      <c r="M134" s="3"/>
      <c r="N134" s="3"/>
      <c r="O134" s="3"/>
      <c r="P134" s="3"/>
      <c r="Q134" s="3"/>
      <c r="R134" s="3"/>
      <c r="S134" s="3"/>
      <c r="T134" s="3"/>
      <c r="U134" s="3"/>
      <c r="V134" s="3"/>
      <c r="W134" s="3"/>
      <c r="X134" s="3"/>
      <c r="Y134" s="3"/>
      <c r="Z134" s="3"/>
    </row>
    <row r="135" spans="1:26" x14ac:dyDescent="0.2">
      <c r="A135" s="3" t="s">
        <v>286</v>
      </c>
      <c r="B135" s="30">
        <v>44000</v>
      </c>
      <c r="C135" s="12">
        <v>0.49027777777777781</v>
      </c>
      <c r="D135" s="3" t="s">
        <v>398</v>
      </c>
      <c r="E135" s="3" t="s">
        <v>391</v>
      </c>
      <c r="F135" s="3" t="s">
        <v>391</v>
      </c>
      <c r="G135" s="3">
        <v>30.300239999999999</v>
      </c>
      <c r="H135" s="3">
        <v>-87.850030000000004</v>
      </c>
      <c r="I135" s="3" t="s">
        <v>46</v>
      </c>
      <c r="J135" s="3">
        <v>9.4</v>
      </c>
      <c r="K135" s="26">
        <f t="shared" si="0"/>
        <v>2.8658536585365857</v>
      </c>
      <c r="L135" s="3">
        <v>28</v>
      </c>
      <c r="M135" s="3"/>
      <c r="N135" s="3"/>
      <c r="O135" s="3"/>
      <c r="P135" s="3"/>
      <c r="Q135" s="3"/>
      <c r="R135" s="3"/>
      <c r="S135" s="3"/>
      <c r="T135" s="3"/>
      <c r="U135" s="3"/>
      <c r="V135" s="3"/>
      <c r="W135" s="3"/>
      <c r="X135" s="3"/>
      <c r="Y135" s="3"/>
      <c r="Z135" s="3"/>
    </row>
    <row r="136" spans="1:26" x14ac:dyDescent="0.2">
      <c r="A136" s="3" t="s">
        <v>286</v>
      </c>
      <c r="B136" s="30">
        <v>44000</v>
      </c>
      <c r="C136" s="12">
        <v>0.49513888888888885</v>
      </c>
      <c r="D136" s="3" t="s">
        <v>339</v>
      </c>
      <c r="E136" s="3" t="s">
        <v>391</v>
      </c>
      <c r="F136" s="3" t="s">
        <v>391</v>
      </c>
      <c r="G136" s="3">
        <v>30.299959999999999</v>
      </c>
      <c r="H136" s="3">
        <v>-87.899959999999993</v>
      </c>
      <c r="I136" s="3" t="s">
        <v>46</v>
      </c>
      <c r="J136" s="3">
        <v>10.3</v>
      </c>
      <c r="K136" s="26">
        <f t="shared" si="0"/>
        <v>3.1402439024390247</v>
      </c>
      <c r="L136" s="3">
        <v>29</v>
      </c>
      <c r="M136" s="3"/>
      <c r="N136" s="3"/>
      <c r="O136" s="3"/>
      <c r="P136" s="3"/>
      <c r="Q136" s="3"/>
      <c r="R136" s="3"/>
      <c r="S136" s="3"/>
      <c r="T136" s="3"/>
      <c r="U136" s="3"/>
      <c r="V136" s="3"/>
      <c r="W136" s="3"/>
      <c r="X136" s="3"/>
      <c r="Y136" s="3"/>
      <c r="Z136" s="3"/>
    </row>
    <row r="137" spans="1:26" x14ac:dyDescent="0.2">
      <c r="A137" s="3" t="s">
        <v>286</v>
      </c>
      <c r="B137" s="30">
        <v>44000</v>
      </c>
      <c r="C137" s="12">
        <v>0.50069444444444444</v>
      </c>
      <c r="D137" s="3" t="s">
        <v>395</v>
      </c>
      <c r="E137" s="3" t="s">
        <v>391</v>
      </c>
      <c r="F137" s="3" t="s">
        <v>391</v>
      </c>
      <c r="G137" s="3">
        <v>30.249649999999999</v>
      </c>
      <c r="H137" s="3">
        <v>-87.899770000000004</v>
      </c>
      <c r="I137" s="3" t="s">
        <v>46</v>
      </c>
      <c r="J137" s="3">
        <v>7.3</v>
      </c>
      <c r="K137" s="26">
        <f t="shared" si="0"/>
        <v>2.225609756097561</v>
      </c>
      <c r="L137" s="3">
        <v>30</v>
      </c>
      <c r="M137" s="3"/>
      <c r="N137" s="3"/>
      <c r="O137" s="3"/>
      <c r="P137" s="3"/>
      <c r="Q137" s="3"/>
      <c r="R137" s="3"/>
      <c r="S137" s="3"/>
      <c r="T137" s="3"/>
      <c r="U137" s="3"/>
      <c r="V137" s="3"/>
      <c r="W137" s="3"/>
      <c r="X137" s="3"/>
      <c r="Y137" s="3"/>
      <c r="Z137" s="3"/>
    </row>
    <row r="138" spans="1:26" x14ac:dyDescent="0.2">
      <c r="A138" s="3" t="s">
        <v>286</v>
      </c>
      <c r="B138" s="30">
        <v>44000</v>
      </c>
      <c r="C138" s="12">
        <v>0.51041666666666663</v>
      </c>
      <c r="D138" s="3" t="s">
        <v>394</v>
      </c>
      <c r="E138" s="3" t="s">
        <v>391</v>
      </c>
      <c r="F138" s="3" t="s">
        <v>391</v>
      </c>
      <c r="G138" s="3">
        <v>30.25994</v>
      </c>
      <c r="H138" s="3">
        <v>-87.949969999999993</v>
      </c>
      <c r="I138" s="3" t="s">
        <v>46</v>
      </c>
      <c r="J138" s="3">
        <v>3.5</v>
      </c>
      <c r="K138" s="26">
        <f t="shared" si="0"/>
        <v>1.0670731707317074</v>
      </c>
      <c r="L138" s="3">
        <v>31</v>
      </c>
      <c r="M138" s="3"/>
      <c r="N138" s="3"/>
      <c r="O138" s="3"/>
      <c r="P138" s="3"/>
      <c r="Q138" s="3"/>
      <c r="R138" s="3"/>
      <c r="S138" s="3"/>
      <c r="T138" s="3"/>
      <c r="U138" s="3"/>
      <c r="V138" s="3"/>
      <c r="W138" s="3"/>
      <c r="X138" s="3"/>
      <c r="Y138" s="3"/>
      <c r="Z138" s="3"/>
    </row>
    <row r="139" spans="1:26" x14ac:dyDescent="0.2">
      <c r="A139" s="3" t="s">
        <v>286</v>
      </c>
      <c r="B139" s="30">
        <v>44000</v>
      </c>
      <c r="C139" s="12">
        <v>0.51527777777777783</v>
      </c>
      <c r="D139" s="3" t="s">
        <v>227</v>
      </c>
      <c r="E139" s="3" t="s">
        <v>392</v>
      </c>
      <c r="F139" s="3" t="s">
        <v>392</v>
      </c>
      <c r="G139" s="3">
        <v>30.0014</v>
      </c>
      <c r="H139" s="3">
        <v>-87.950940000000003</v>
      </c>
      <c r="I139" s="3" t="s">
        <v>46</v>
      </c>
      <c r="J139" s="3">
        <v>11.2</v>
      </c>
      <c r="K139" s="26">
        <f t="shared" si="0"/>
        <v>3.4146341463414633</v>
      </c>
      <c r="L139" s="3">
        <v>32</v>
      </c>
      <c r="M139" s="3"/>
      <c r="N139" s="3"/>
      <c r="O139" s="3"/>
      <c r="P139" s="3"/>
      <c r="Q139" s="3"/>
      <c r="R139" s="3"/>
      <c r="S139" s="3"/>
      <c r="T139" s="3"/>
      <c r="U139" s="3"/>
      <c r="V139" s="3"/>
      <c r="W139" s="3"/>
      <c r="X139" s="3"/>
      <c r="Y139" s="3"/>
      <c r="Z139" s="3"/>
    </row>
    <row r="140" spans="1:26" x14ac:dyDescent="0.2">
      <c r="A140" s="3" t="s">
        <v>286</v>
      </c>
      <c r="B140" s="30">
        <v>44000</v>
      </c>
      <c r="C140" s="12">
        <v>0.52361111111111114</v>
      </c>
      <c r="D140" s="3" t="s">
        <v>409</v>
      </c>
      <c r="E140" s="3" t="s">
        <v>391</v>
      </c>
      <c r="F140" s="3" t="s">
        <v>391</v>
      </c>
      <c r="G140" s="3">
        <v>30.299869999999999</v>
      </c>
      <c r="H140" s="3">
        <v>-88.000069999999994</v>
      </c>
      <c r="I140" s="3" t="s">
        <v>46</v>
      </c>
      <c r="J140" s="3">
        <v>11.5</v>
      </c>
      <c r="K140" s="26">
        <f t="shared" si="0"/>
        <v>3.50609756097561</v>
      </c>
      <c r="L140" s="3">
        <v>33</v>
      </c>
      <c r="M140" s="3"/>
      <c r="N140" s="3"/>
      <c r="O140" s="3"/>
      <c r="P140" s="3"/>
      <c r="Q140" s="3"/>
      <c r="R140" s="3"/>
      <c r="S140" s="3"/>
      <c r="T140" s="3"/>
      <c r="U140" s="3"/>
      <c r="V140" s="3"/>
      <c r="W140" s="3"/>
      <c r="X140" s="3"/>
      <c r="Y140" s="3"/>
      <c r="Z140" s="3"/>
    </row>
    <row r="141" spans="1:26" x14ac:dyDescent="0.2">
      <c r="A141" s="3" t="s">
        <v>286</v>
      </c>
      <c r="B141" s="30">
        <v>44000</v>
      </c>
      <c r="C141" s="12">
        <v>0.52847222222222223</v>
      </c>
      <c r="D141" s="3" t="s">
        <v>393</v>
      </c>
      <c r="E141" s="3" t="s">
        <v>391</v>
      </c>
      <c r="F141" s="3" t="s">
        <v>391</v>
      </c>
      <c r="G141" s="3">
        <v>30.249269999999999</v>
      </c>
      <c r="H141" s="3">
        <v>-87.999939999999995</v>
      </c>
      <c r="I141" s="3" t="s">
        <v>46</v>
      </c>
      <c r="J141" s="3">
        <v>15.1</v>
      </c>
      <c r="K141" s="26">
        <f t="shared" si="0"/>
        <v>4.6036585365853657</v>
      </c>
      <c r="L141" s="3">
        <v>34</v>
      </c>
      <c r="M141" s="3"/>
      <c r="N141" s="3"/>
      <c r="O141" s="3"/>
      <c r="P141" s="3"/>
      <c r="Q141" s="3"/>
      <c r="R141" s="3"/>
      <c r="S141" s="3"/>
      <c r="T141" s="3"/>
      <c r="U141" s="3"/>
      <c r="V141" s="3"/>
      <c r="W141" s="3"/>
      <c r="X141" s="3"/>
      <c r="Y141" s="3"/>
      <c r="Z141" s="3"/>
    </row>
    <row r="142" spans="1:26" x14ac:dyDescent="0.2">
      <c r="A142" s="3" t="s">
        <v>286</v>
      </c>
      <c r="B142" s="30">
        <v>44000</v>
      </c>
      <c r="C142" s="12">
        <v>0.53333333333333333</v>
      </c>
      <c r="D142" s="3" t="s">
        <v>202</v>
      </c>
      <c r="E142" s="3" t="s">
        <v>392</v>
      </c>
      <c r="F142" s="3" t="s">
        <v>392</v>
      </c>
      <c r="G142" s="3">
        <v>30.25</v>
      </c>
      <c r="H142" s="3">
        <v>-88.040719999999993</v>
      </c>
      <c r="I142" s="3" t="s">
        <v>46</v>
      </c>
      <c r="J142" s="3">
        <v>30</v>
      </c>
      <c r="K142" s="26">
        <f t="shared" si="0"/>
        <v>9.1463414634146343</v>
      </c>
      <c r="L142" s="3">
        <v>35</v>
      </c>
      <c r="M142" s="3"/>
      <c r="N142" s="3"/>
      <c r="O142" s="3"/>
      <c r="P142" s="3"/>
      <c r="Q142" s="3"/>
      <c r="R142" s="3"/>
      <c r="S142" s="3"/>
      <c r="T142" s="3"/>
      <c r="U142" s="3"/>
      <c r="V142" s="3"/>
      <c r="W142" s="3"/>
      <c r="X142" s="3"/>
      <c r="Y142" s="3"/>
      <c r="Z142" s="3"/>
    </row>
    <row r="143" spans="1:26" x14ac:dyDescent="0.2">
      <c r="A143" s="3" t="s">
        <v>286</v>
      </c>
      <c r="B143" s="30">
        <v>44000</v>
      </c>
      <c r="C143" s="12">
        <v>0.54305555555555551</v>
      </c>
      <c r="D143" s="3" t="s">
        <v>230</v>
      </c>
      <c r="E143" s="3" t="s">
        <v>392</v>
      </c>
      <c r="F143" s="3" t="s">
        <v>392</v>
      </c>
      <c r="G143" s="3">
        <v>30.30104</v>
      </c>
      <c r="H143" s="3">
        <v>-88.032570000000007</v>
      </c>
      <c r="I143" s="3" t="s">
        <v>46</v>
      </c>
      <c r="J143" s="3">
        <v>47.1</v>
      </c>
      <c r="K143" s="26">
        <f t="shared" si="0"/>
        <v>14.359756097560977</v>
      </c>
      <c r="L143" s="3">
        <v>36</v>
      </c>
      <c r="M143" s="3"/>
      <c r="N143" s="3"/>
      <c r="O143" s="3"/>
      <c r="P143" s="3"/>
      <c r="Q143" s="3"/>
      <c r="R143" s="3"/>
      <c r="S143" s="3"/>
      <c r="T143" s="3"/>
      <c r="U143" s="3"/>
      <c r="V143" s="3"/>
      <c r="W143" s="3"/>
      <c r="X143" s="3"/>
      <c r="Y143" s="3"/>
      <c r="Z143" s="3"/>
    </row>
    <row r="144" spans="1:26" x14ac:dyDescent="0.2">
      <c r="A144" s="3" t="s">
        <v>286</v>
      </c>
      <c r="B144" s="30">
        <v>44000</v>
      </c>
      <c r="C144" s="12">
        <v>0.5493055555555556</v>
      </c>
      <c r="D144" s="3" t="s">
        <v>433</v>
      </c>
      <c r="E144" s="3" t="s">
        <v>391</v>
      </c>
      <c r="F144" s="3" t="s">
        <v>391</v>
      </c>
      <c r="G144" s="3">
        <v>30.299710000000001</v>
      </c>
      <c r="H144" s="3">
        <v>-88.051150000000007</v>
      </c>
      <c r="I144" s="3" t="s">
        <v>46</v>
      </c>
      <c r="J144" s="3">
        <v>14.4</v>
      </c>
      <c r="K144" s="26">
        <f t="shared" si="0"/>
        <v>4.3902439024390247</v>
      </c>
      <c r="L144" s="3">
        <v>37</v>
      </c>
      <c r="M144" s="3"/>
      <c r="N144" s="3"/>
      <c r="O144" s="3"/>
      <c r="P144" s="3"/>
      <c r="Q144" s="3"/>
      <c r="R144" s="3"/>
      <c r="S144" s="3"/>
      <c r="T144" s="3"/>
      <c r="U144" s="3"/>
      <c r="V144" s="3"/>
      <c r="W144" s="3"/>
      <c r="X144" s="3"/>
      <c r="Y144" s="3"/>
      <c r="Z144" s="3"/>
    </row>
    <row r="145" spans="1:26" x14ac:dyDescent="0.2">
      <c r="A145" s="3" t="s">
        <v>286</v>
      </c>
      <c r="B145" s="30">
        <v>44000</v>
      </c>
      <c r="C145" s="12">
        <v>0.55486111111111114</v>
      </c>
      <c r="D145" s="3" t="s">
        <v>390</v>
      </c>
      <c r="E145" s="3" t="s">
        <v>391</v>
      </c>
      <c r="F145" s="3" t="s">
        <v>391</v>
      </c>
      <c r="G145" s="3">
        <v>30.24925</v>
      </c>
      <c r="H145" s="3">
        <v>-88.049880000000002</v>
      </c>
      <c r="I145" s="3" t="s">
        <v>46</v>
      </c>
      <c r="J145" s="3">
        <v>11.5</v>
      </c>
      <c r="K145" s="26">
        <f t="shared" si="0"/>
        <v>3.50609756097561</v>
      </c>
      <c r="L145" s="3">
        <v>38</v>
      </c>
      <c r="M145" s="3"/>
      <c r="N145" s="3"/>
      <c r="O145" s="3"/>
      <c r="P145" s="3"/>
      <c r="Q145" s="3"/>
      <c r="R145" s="3"/>
      <c r="S145" s="3"/>
      <c r="T145" s="3"/>
      <c r="U145" s="3"/>
      <c r="V145" s="3"/>
      <c r="W145" s="3"/>
      <c r="X145" s="3"/>
      <c r="Y145" s="3"/>
      <c r="Z145" s="3"/>
    </row>
    <row r="146" spans="1:26" x14ac:dyDescent="0.2">
      <c r="A146" s="3" t="s">
        <v>338</v>
      </c>
      <c r="B146" s="30">
        <v>44041</v>
      </c>
      <c r="C146" s="12">
        <v>0.33402777777777781</v>
      </c>
      <c r="D146" s="3" t="s">
        <v>427</v>
      </c>
      <c r="E146" s="3" t="s">
        <v>391</v>
      </c>
      <c r="F146" s="3" t="s">
        <v>391</v>
      </c>
      <c r="G146" s="3">
        <v>30.500119999999999</v>
      </c>
      <c r="H146" s="3">
        <v>-88.049719999999994</v>
      </c>
      <c r="I146" s="3">
        <v>0.6</v>
      </c>
      <c r="J146" s="3">
        <v>12.4</v>
      </c>
      <c r="K146" s="3">
        <f t="shared" ref="K146:K214" si="1">J146/3</f>
        <v>4.1333333333333337</v>
      </c>
      <c r="L146" s="3">
        <v>1</v>
      </c>
      <c r="M146" s="3"/>
      <c r="N146" s="3"/>
      <c r="O146" s="3"/>
      <c r="P146" s="3"/>
      <c r="Q146" s="3"/>
      <c r="R146" s="3"/>
      <c r="S146" s="3"/>
      <c r="T146" s="3"/>
      <c r="U146" s="3"/>
      <c r="V146" s="3"/>
      <c r="W146" s="3"/>
      <c r="X146" s="3"/>
      <c r="Y146" s="3"/>
      <c r="Z146" s="3"/>
    </row>
    <row r="147" spans="1:26" x14ac:dyDescent="0.2">
      <c r="A147" s="3" t="s">
        <v>338</v>
      </c>
      <c r="B147" s="30">
        <v>44041</v>
      </c>
      <c r="C147" s="12">
        <v>0.34027777777777773</v>
      </c>
      <c r="D147" s="3" t="s">
        <v>279</v>
      </c>
      <c r="E147" s="3" t="s">
        <v>392</v>
      </c>
      <c r="F147" s="3" t="s">
        <v>392</v>
      </c>
      <c r="G147" s="3">
        <v>30.500039999999998</v>
      </c>
      <c r="H147" s="3">
        <v>-88.099900000000005</v>
      </c>
      <c r="I147" s="3">
        <v>1</v>
      </c>
      <c r="J147" s="3">
        <v>4.5999999999999996</v>
      </c>
      <c r="K147" s="3">
        <f t="shared" si="1"/>
        <v>1.5333333333333332</v>
      </c>
      <c r="L147" s="3">
        <v>2</v>
      </c>
      <c r="M147" s="3"/>
      <c r="N147" s="3"/>
      <c r="O147" s="3"/>
      <c r="P147" s="3"/>
      <c r="Q147" s="3"/>
      <c r="R147" s="3"/>
      <c r="S147" s="3"/>
      <c r="T147" s="3"/>
      <c r="U147" s="3"/>
      <c r="V147" s="3"/>
      <c r="W147" s="3"/>
      <c r="X147" s="3"/>
      <c r="Y147" s="3"/>
      <c r="Z147" s="3"/>
    </row>
    <row r="148" spans="1:26" x14ac:dyDescent="0.2">
      <c r="A148" s="3" t="s">
        <v>338</v>
      </c>
      <c r="B148" s="30">
        <v>44041</v>
      </c>
      <c r="C148" s="12">
        <v>0.3520833333333333</v>
      </c>
      <c r="D148" s="3" t="s">
        <v>426</v>
      </c>
      <c r="E148" s="3" t="s">
        <v>391</v>
      </c>
      <c r="F148" s="3" t="s">
        <v>391</v>
      </c>
      <c r="G148" s="3">
        <v>30.550840000000001</v>
      </c>
      <c r="H148" s="3">
        <v>-88.049390000000002</v>
      </c>
      <c r="I148" s="3">
        <v>0.8</v>
      </c>
      <c r="J148" s="3">
        <v>9.8000000000000007</v>
      </c>
      <c r="K148" s="3">
        <f t="shared" si="1"/>
        <v>3.2666666666666671</v>
      </c>
      <c r="L148" s="3">
        <v>3</v>
      </c>
      <c r="M148" s="3"/>
      <c r="N148" s="3"/>
      <c r="O148" s="3"/>
      <c r="P148" s="3"/>
      <c r="Q148" s="3"/>
      <c r="R148" s="3"/>
      <c r="S148" s="3"/>
      <c r="T148" s="3"/>
      <c r="U148" s="3"/>
      <c r="V148" s="3"/>
      <c r="W148" s="3"/>
      <c r="X148" s="3"/>
      <c r="Y148" s="3"/>
      <c r="Z148" s="3"/>
    </row>
    <row r="149" spans="1:26" x14ac:dyDescent="0.2">
      <c r="A149" s="3" t="s">
        <v>338</v>
      </c>
      <c r="B149" s="30">
        <v>44041</v>
      </c>
      <c r="C149" s="12">
        <v>0.3576388888888889</v>
      </c>
      <c r="D149" s="3" t="s">
        <v>277</v>
      </c>
      <c r="E149" s="3" t="s">
        <v>392</v>
      </c>
      <c r="F149" s="3" t="s">
        <v>391</v>
      </c>
      <c r="G149" s="3">
        <v>30.566939999999999</v>
      </c>
      <c r="H149" s="3">
        <v>-88.076490000000007</v>
      </c>
      <c r="I149" s="3">
        <v>0.4</v>
      </c>
      <c r="J149" s="3">
        <v>7.8</v>
      </c>
      <c r="K149" s="3">
        <f t="shared" si="1"/>
        <v>2.6</v>
      </c>
      <c r="L149" s="3">
        <v>4</v>
      </c>
      <c r="M149" s="3"/>
      <c r="N149" s="3"/>
      <c r="O149" s="3"/>
      <c r="P149" s="3"/>
      <c r="Q149" s="3"/>
      <c r="R149" s="3"/>
      <c r="S149" s="3"/>
      <c r="T149" s="3"/>
      <c r="U149" s="3"/>
      <c r="V149" s="3"/>
      <c r="W149" s="3"/>
      <c r="X149" s="3"/>
      <c r="Y149" s="3"/>
      <c r="Z149" s="3"/>
    </row>
    <row r="150" spans="1:26" x14ac:dyDescent="0.2">
      <c r="A150" s="3" t="s">
        <v>338</v>
      </c>
      <c r="B150" s="30">
        <v>44041</v>
      </c>
      <c r="C150" s="12">
        <v>0.36736111111111108</v>
      </c>
      <c r="D150" s="3" t="s">
        <v>422</v>
      </c>
      <c r="E150" s="3" t="s">
        <v>391</v>
      </c>
      <c r="F150" s="3" t="s">
        <v>391</v>
      </c>
      <c r="G150" s="3">
        <v>30.601189999999999</v>
      </c>
      <c r="H150" s="3">
        <v>-88.049530000000004</v>
      </c>
      <c r="I150" s="3">
        <v>0.4</v>
      </c>
      <c r="J150" s="3">
        <v>7.3</v>
      </c>
      <c r="K150" s="3">
        <f t="shared" si="1"/>
        <v>2.4333333333333331</v>
      </c>
      <c r="L150" s="3">
        <v>5</v>
      </c>
      <c r="M150" s="3"/>
      <c r="N150" s="3"/>
      <c r="O150" s="3"/>
      <c r="P150" s="3"/>
      <c r="Q150" s="3"/>
      <c r="R150" s="3"/>
      <c r="S150" s="3"/>
      <c r="T150" s="3"/>
      <c r="U150" s="3"/>
      <c r="V150" s="3"/>
      <c r="W150" s="3"/>
      <c r="X150" s="3"/>
      <c r="Y150" s="3"/>
      <c r="Z150" s="3"/>
    </row>
    <row r="151" spans="1:26" x14ac:dyDescent="0.2">
      <c r="A151" s="3" t="s">
        <v>338</v>
      </c>
      <c r="B151" s="30">
        <v>44041</v>
      </c>
      <c r="C151" s="12">
        <v>0.37361111111111112</v>
      </c>
      <c r="D151" s="3" t="s">
        <v>431</v>
      </c>
      <c r="E151" s="3" t="s">
        <v>391</v>
      </c>
      <c r="F151" s="3" t="s">
        <v>391</v>
      </c>
      <c r="G151" s="3">
        <v>30.649560000000001</v>
      </c>
      <c r="H151" s="3">
        <v>-88.050219999999996</v>
      </c>
      <c r="I151" s="3">
        <v>0.3</v>
      </c>
      <c r="J151" s="3">
        <v>3.5</v>
      </c>
      <c r="K151" s="3">
        <f t="shared" si="1"/>
        <v>1.1666666666666667</v>
      </c>
      <c r="L151" s="3">
        <v>6</v>
      </c>
      <c r="M151" s="3"/>
      <c r="N151" s="3"/>
      <c r="O151" s="3"/>
      <c r="P151" s="3"/>
      <c r="Q151" s="3"/>
      <c r="R151" s="3"/>
      <c r="S151" s="3"/>
      <c r="T151" s="3"/>
      <c r="U151" s="3"/>
      <c r="V151" s="3"/>
      <c r="W151" s="3"/>
      <c r="X151" s="3"/>
      <c r="Y151" s="3"/>
      <c r="Z151" s="3"/>
    </row>
    <row r="152" spans="1:26" x14ac:dyDescent="0.2">
      <c r="A152" s="3" t="s">
        <v>338</v>
      </c>
      <c r="B152" s="30">
        <v>44041</v>
      </c>
      <c r="C152" s="12">
        <v>0.37916666666666665</v>
      </c>
      <c r="D152" s="3" t="s">
        <v>309</v>
      </c>
      <c r="E152" s="3" t="s">
        <v>392</v>
      </c>
      <c r="F152" s="3" t="s">
        <v>392</v>
      </c>
      <c r="G152" s="3">
        <v>30.644100000000002</v>
      </c>
      <c r="H152" s="3">
        <v>-88.0321</v>
      </c>
      <c r="I152" s="3">
        <v>0.6</v>
      </c>
      <c r="J152" s="3">
        <v>50.5</v>
      </c>
      <c r="K152" s="3">
        <f t="shared" si="1"/>
        <v>16.833333333333332</v>
      </c>
      <c r="L152" s="3">
        <v>7</v>
      </c>
      <c r="M152" s="3"/>
      <c r="N152" s="3"/>
      <c r="O152" s="3"/>
      <c r="P152" s="3"/>
      <c r="Q152" s="3"/>
      <c r="R152" s="3"/>
      <c r="S152" s="3"/>
      <c r="T152" s="3"/>
      <c r="U152" s="3"/>
      <c r="V152" s="3"/>
      <c r="W152" s="3"/>
      <c r="X152" s="3"/>
      <c r="Y152" s="3"/>
      <c r="Z152" s="3"/>
    </row>
    <row r="153" spans="1:26" x14ac:dyDescent="0.2">
      <c r="A153" s="3" t="s">
        <v>338</v>
      </c>
      <c r="B153" s="30">
        <v>44041</v>
      </c>
      <c r="C153" s="12">
        <v>0.39027777777777778</v>
      </c>
      <c r="D153" s="3" t="s">
        <v>307</v>
      </c>
      <c r="E153" s="3" t="s">
        <v>392</v>
      </c>
      <c r="F153" s="3" t="s">
        <v>392</v>
      </c>
      <c r="G153" s="3">
        <v>30.701219999999999</v>
      </c>
      <c r="H153" s="3">
        <v>-88.037409999999994</v>
      </c>
      <c r="I153" s="3">
        <v>0.6</v>
      </c>
      <c r="J153" s="3">
        <v>42.6</v>
      </c>
      <c r="K153" s="3">
        <f t="shared" si="1"/>
        <v>14.200000000000001</v>
      </c>
      <c r="L153" s="3">
        <v>8</v>
      </c>
      <c r="M153" s="3"/>
      <c r="N153" s="3"/>
      <c r="O153" s="3"/>
      <c r="P153" s="3"/>
      <c r="Q153" s="3"/>
      <c r="R153" s="3"/>
      <c r="S153" s="3"/>
      <c r="T153" s="3"/>
      <c r="U153" s="3"/>
      <c r="V153" s="3"/>
      <c r="W153" s="3"/>
      <c r="X153" s="3"/>
      <c r="Y153" s="3"/>
      <c r="Z153" s="3"/>
    </row>
    <row r="154" spans="1:26" x14ac:dyDescent="0.2">
      <c r="A154" s="3" t="s">
        <v>338</v>
      </c>
      <c r="B154" s="30">
        <v>44041</v>
      </c>
      <c r="C154" s="12">
        <v>0.40486111111111112</v>
      </c>
      <c r="D154" s="3" t="s">
        <v>304</v>
      </c>
      <c r="E154" s="3" t="s">
        <v>392</v>
      </c>
      <c r="F154" s="3" t="s">
        <v>392</v>
      </c>
      <c r="G154" s="3">
        <v>30.686869999999999</v>
      </c>
      <c r="H154" s="3">
        <v>-88.002080000000007</v>
      </c>
      <c r="I154" s="3">
        <v>0.6</v>
      </c>
      <c r="J154" s="3">
        <v>8.8000000000000007</v>
      </c>
      <c r="K154" s="3">
        <f t="shared" si="1"/>
        <v>2.9333333333333336</v>
      </c>
      <c r="L154" s="3">
        <v>9</v>
      </c>
      <c r="M154" s="3"/>
      <c r="N154" s="3"/>
      <c r="O154" s="3"/>
      <c r="P154" s="3"/>
      <c r="Q154" s="3"/>
      <c r="R154" s="3"/>
      <c r="S154" s="3"/>
      <c r="T154" s="3"/>
      <c r="U154" s="3"/>
      <c r="V154" s="3"/>
      <c r="W154" s="3"/>
      <c r="X154" s="3"/>
      <c r="Y154" s="3"/>
      <c r="Z154" s="3"/>
    </row>
    <row r="155" spans="1:26" x14ac:dyDescent="0.2">
      <c r="A155" s="3" t="s">
        <v>338</v>
      </c>
      <c r="B155" s="30">
        <v>44041</v>
      </c>
      <c r="C155" s="12">
        <v>0.42152777777777778</v>
      </c>
      <c r="D155" s="3" t="s">
        <v>272</v>
      </c>
      <c r="E155" s="3" t="s">
        <v>392</v>
      </c>
      <c r="F155" s="3" t="s">
        <v>391</v>
      </c>
      <c r="G155" s="3">
        <v>30.750499999999999</v>
      </c>
      <c r="H155" s="3">
        <v>-87.924679999999995</v>
      </c>
      <c r="I155" s="3">
        <v>0.6</v>
      </c>
      <c r="J155" s="3">
        <v>23.1</v>
      </c>
      <c r="K155" s="3">
        <f t="shared" si="1"/>
        <v>7.7</v>
      </c>
      <c r="L155" s="3">
        <v>10</v>
      </c>
      <c r="M155" s="3"/>
      <c r="N155" s="3"/>
      <c r="O155" s="3"/>
      <c r="P155" s="3"/>
      <c r="Q155" s="3"/>
      <c r="R155" s="3"/>
      <c r="S155" s="3"/>
      <c r="T155" s="3"/>
      <c r="U155" s="3"/>
      <c r="V155" s="3"/>
      <c r="W155" s="3"/>
      <c r="X155" s="3"/>
      <c r="Y155" s="3"/>
      <c r="Z155" s="3"/>
    </row>
    <row r="156" spans="1:26" x14ac:dyDescent="0.2">
      <c r="A156" s="3" t="s">
        <v>338</v>
      </c>
      <c r="B156" s="30">
        <v>44041</v>
      </c>
      <c r="C156" s="12">
        <v>0.43472222222222223</v>
      </c>
      <c r="D156" s="3" t="s">
        <v>300</v>
      </c>
      <c r="E156" s="3" t="s">
        <v>392</v>
      </c>
      <c r="F156" s="3" t="s">
        <v>391</v>
      </c>
      <c r="G156" s="3">
        <v>30.670629999999999</v>
      </c>
      <c r="H156" s="3">
        <v>-87.952539999999999</v>
      </c>
      <c r="I156" s="3">
        <v>0.4</v>
      </c>
      <c r="J156" s="3">
        <v>8.1999999999999993</v>
      </c>
      <c r="K156" s="3">
        <f t="shared" si="1"/>
        <v>2.7333333333333329</v>
      </c>
      <c r="L156" s="3">
        <v>11</v>
      </c>
      <c r="M156" s="3"/>
      <c r="N156" s="3"/>
      <c r="O156" s="3"/>
      <c r="P156" s="3"/>
      <c r="Q156" s="3"/>
      <c r="R156" s="3"/>
      <c r="S156" s="3"/>
      <c r="T156" s="3"/>
      <c r="U156" s="3"/>
      <c r="V156" s="3"/>
      <c r="W156" s="3"/>
      <c r="X156" s="3"/>
      <c r="Y156" s="3"/>
      <c r="Z156" s="3"/>
    </row>
    <row r="157" spans="1:26" x14ac:dyDescent="0.2">
      <c r="A157" s="3" t="s">
        <v>338</v>
      </c>
      <c r="B157" s="30">
        <v>44041</v>
      </c>
      <c r="C157" s="12">
        <v>0.44444444444444442</v>
      </c>
      <c r="D157" s="3" t="s">
        <v>270</v>
      </c>
      <c r="E157" s="3" t="s">
        <v>392</v>
      </c>
      <c r="F157" s="3" t="s">
        <v>391</v>
      </c>
      <c r="G157" s="3">
        <v>30.6692</v>
      </c>
      <c r="H157" s="3">
        <v>-87.924999999999997</v>
      </c>
      <c r="I157" s="3">
        <v>0.4</v>
      </c>
      <c r="J157" s="3">
        <v>20.6</v>
      </c>
      <c r="K157" s="3">
        <f t="shared" si="1"/>
        <v>6.8666666666666671</v>
      </c>
      <c r="L157" s="3">
        <v>12</v>
      </c>
      <c r="M157" s="3"/>
      <c r="N157" s="3"/>
      <c r="O157" s="3"/>
      <c r="P157" s="3"/>
      <c r="Q157" s="3"/>
      <c r="R157" s="3"/>
      <c r="S157" s="3"/>
      <c r="T157" s="3"/>
      <c r="U157" s="3"/>
      <c r="V157" s="3"/>
      <c r="W157" s="3"/>
      <c r="X157" s="3"/>
      <c r="Y157" s="3"/>
      <c r="Z157" s="3"/>
    </row>
    <row r="158" spans="1:26" x14ac:dyDescent="0.2">
      <c r="A158" s="3" t="s">
        <v>338</v>
      </c>
      <c r="B158" s="30">
        <v>44041</v>
      </c>
      <c r="C158" s="12">
        <v>0.45694444444444443</v>
      </c>
      <c r="D158" s="3" t="s">
        <v>297</v>
      </c>
      <c r="E158" s="3" t="s">
        <v>391</v>
      </c>
      <c r="F158" s="3" t="s">
        <v>391</v>
      </c>
      <c r="G158" s="3">
        <v>30.599630000000001</v>
      </c>
      <c r="H158" s="3">
        <v>-87.917969999999997</v>
      </c>
      <c r="I158" s="3">
        <v>0.6</v>
      </c>
      <c r="J158" s="3">
        <v>7.1</v>
      </c>
      <c r="K158" s="3">
        <f t="shared" si="1"/>
        <v>2.3666666666666667</v>
      </c>
      <c r="L158" s="3">
        <v>13</v>
      </c>
      <c r="M158" s="3"/>
      <c r="N158" s="3"/>
      <c r="O158" s="3"/>
      <c r="P158" s="3"/>
      <c r="Q158" s="3"/>
      <c r="R158" s="3"/>
      <c r="S158" s="3"/>
      <c r="T158" s="3"/>
      <c r="U158" s="3"/>
      <c r="V158" s="3"/>
      <c r="W158" s="3"/>
      <c r="X158" s="3"/>
      <c r="Y158" s="3"/>
      <c r="Z158" s="3"/>
    </row>
    <row r="159" spans="1:26" x14ac:dyDescent="0.2">
      <c r="A159" s="3" t="s">
        <v>338</v>
      </c>
      <c r="B159" s="30">
        <v>44041</v>
      </c>
      <c r="C159" s="12">
        <v>0.46111111111111108</v>
      </c>
      <c r="D159" s="3" t="s">
        <v>267</v>
      </c>
      <c r="E159" s="3" t="s">
        <v>392</v>
      </c>
      <c r="F159" s="3" t="s">
        <v>392</v>
      </c>
      <c r="G159" s="3">
        <v>30.59957</v>
      </c>
      <c r="H159" s="3">
        <v>-87.949190000000002</v>
      </c>
      <c r="I159" s="3">
        <v>0.6</v>
      </c>
      <c r="J159" s="3">
        <v>9.6</v>
      </c>
      <c r="K159" s="3">
        <f t="shared" si="1"/>
        <v>3.1999999999999997</v>
      </c>
      <c r="L159" s="3">
        <v>14</v>
      </c>
      <c r="M159" s="3"/>
      <c r="N159" s="3"/>
      <c r="O159" s="3"/>
      <c r="P159" s="3"/>
      <c r="Q159" s="3"/>
      <c r="R159" s="3"/>
      <c r="S159" s="3"/>
      <c r="T159" s="3"/>
      <c r="U159" s="3"/>
      <c r="V159" s="3"/>
      <c r="W159" s="3"/>
      <c r="X159" s="3"/>
      <c r="Y159" s="3"/>
      <c r="Z159" s="3"/>
    </row>
    <row r="160" spans="1:26" x14ac:dyDescent="0.2">
      <c r="A160" s="3" t="s">
        <v>338</v>
      </c>
      <c r="B160" s="30">
        <v>44041</v>
      </c>
      <c r="C160" s="12">
        <v>0.47083333333333338</v>
      </c>
      <c r="D160" s="3" t="s">
        <v>347</v>
      </c>
      <c r="E160" s="3" t="s">
        <v>391</v>
      </c>
      <c r="F160" s="3" t="s">
        <v>391</v>
      </c>
      <c r="G160" s="3">
        <v>30.549679999999999</v>
      </c>
      <c r="H160" s="3">
        <v>-87.949359999999999</v>
      </c>
      <c r="I160" s="3">
        <v>0.8</v>
      </c>
      <c r="J160" s="3">
        <v>12.1</v>
      </c>
      <c r="K160" s="3">
        <f t="shared" si="1"/>
        <v>4.0333333333333332</v>
      </c>
      <c r="L160" s="3">
        <v>15</v>
      </c>
      <c r="M160" s="3"/>
      <c r="N160" s="3"/>
      <c r="O160" s="3"/>
      <c r="P160" s="3"/>
      <c r="Q160" s="3"/>
      <c r="R160" s="3"/>
      <c r="S160" s="3"/>
      <c r="T160" s="3"/>
      <c r="U160" s="3"/>
      <c r="V160" s="3"/>
      <c r="W160" s="3"/>
      <c r="X160" s="3"/>
      <c r="Y160" s="3"/>
      <c r="Z160" s="3"/>
    </row>
    <row r="161" spans="1:26" x14ac:dyDescent="0.2">
      <c r="A161" s="3" t="s">
        <v>338</v>
      </c>
      <c r="B161" s="30">
        <v>44041</v>
      </c>
      <c r="C161" s="12">
        <v>0.47916666666666669</v>
      </c>
      <c r="D161" s="3" t="s">
        <v>424</v>
      </c>
      <c r="E161" s="3" t="s">
        <v>391</v>
      </c>
      <c r="F161" s="3" t="s">
        <v>391</v>
      </c>
      <c r="G161" s="3">
        <v>30.54992</v>
      </c>
      <c r="H161" s="3">
        <v>-87.999970000000005</v>
      </c>
      <c r="I161" s="3">
        <v>0.9</v>
      </c>
      <c r="J161" s="3">
        <v>11.2</v>
      </c>
      <c r="K161" s="3">
        <f t="shared" si="1"/>
        <v>3.7333333333333329</v>
      </c>
      <c r="L161" s="3">
        <v>16</v>
      </c>
      <c r="M161" s="3"/>
      <c r="N161" s="3"/>
      <c r="O161" s="3"/>
      <c r="P161" s="3"/>
      <c r="Q161" s="3"/>
      <c r="R161" s="3"/>
      <c r="S161" s="3"/>
      <c r="T161" s="3"/>
      <c r="U161" s="3"/>
      <c r="V161" s="3"/>
      <c r="W161" s="3"/>
      <c r="X161" s="3"/>
      <c r="Y161" s="3"/>
      <c r="Z161" s="3"/>
    </row>
    <row r="162" spans="1:26" x14ac:dyDescent="0.2">
      <c r="A162" s="3" t="s">
        <v>338</v>
      </c>
      <c r="B162" s="30">
        <v>44041</v>
      </c>
      <c r="C162" s="12">
        <v>0.48402777777777778</v>
      </c>
      <c r="D162" s="3" t="s">
        <v>425</v>
      </c>
      <c r="E162" s="3" t="s">
        <v>391</v>
      </c>
      <c r="F162" s="3" t="s">
        <v>391</v>
      </c>
      <c r="G162" s="3">
        <v>30.55029</v>
      </c>
      <c r="H162" s="3">
        <v>-88.026359999999997</v>
      </c>
      <c r="I162" s="3">
        <v>0.8</v>
      </c>
      <c r="J162" s="3">
        <v>42.3</v>
      </c>
      <c r="K162" s="3">
        <f t="shared" si="1"/>
        <v>14.1</v>
      </c>
      <c r="L162" s="3">
        <v>17</v>
      </c>
      <c r="M162" s="3"/>
      <c r="N162" s="3"/>
      <c r="O162" s="3"/>
      <c r="P162" s="3"/>
      <c r="Q162" s="3"/>
      <c r="R162" s="3"/>
      <c r="S162" s="3"/>
      <c r="T162" s="3"/>
      <c r="U162" s="3"/>
      <c r="V162" s="3"/>
      <c r="W162" s="3"/>
      <c r="X162" s="3"/>
      <c r="Y162" s="3"/>
      <c r="Z162" s="3"/>
    </row>
    <row r="163" spans="1:26" x14ac:dyDescent="0.2">
      <c r="A163" s="3" t="s">
        <v>338</v>
      </c>
      <c r="B163" s="30">
        <v>44041</v>
      </c>
      <c r="C163" s="12">
        <v>0.49583333333333335</v>
      </c>
      <c r="D163" s="3" t="s">
        <v>281</v>
      </c>
      <c r="E163" s="3" t="s">
        <v>392</v>
      </c>
      <c r="F163" s="3" t="s">
        <v>392</v>
      </c>
      <c r="G163" s="3">
        <v>30.500029999999999</v>
      </c>
      <c r="H163" s="3">
        <v>-88.019229999999993</v>
      </c>
      <c r="I163" s="3">
        <v>0.8</v>
      </c>
      <c r="J163" s="3">
        <v>44.7</v>
      </c>
      <c r="K163" s="3">
        <f t="shared" si="1"/>
        <v>14.9</v>
      </c>
      <c r="L163" s="3">
        <v>18</v>
      </c>
      <c r="M163" s="3"/>
      <c r="N163" s="3"/>
      <c r="O163" s="3"/>
      <c r="P163" s="3"/>
      <c r="Q163" s="3"/>
      <c r="R163" s="3"/>
      <c r="S163" s="3"/>
      <c r="T163" s="3"/>
      <c r="U163" s="3"/>
      <c r="V163" s="3"/>
      <c r="W163" s="3"/>
      <c r="X163" s="3"/>
      <c r="Y163" s="3"/>
      <c r="Z163" s="3"/>
    </row>
    <row r="164" spans="1:26" x14ac:dyDescent="0.2">
      <c r="A164" s="3" t="s">
        <v>338</v>
      </c>
      <c r="B164" s="30">
        <v>44041</v>
      </c>
      <c r="C164" s="12">
        <v>0.50555555555555554</v>
      </c>
      <c r="D164" s="3" t="s">
        <v>428</v>
      </c>
      <c r="E164" s="3" t="s">
        <v>391</v>
      </c>
      <c r="F164" s="3" t="s">
        <v>391</v>
      </c>
      <c r="G164" s="3">
        <v>30.501000000000001</v>
      </c>
      <c r="H164" s="3">
        <v>-87.999480000000005</v>
      </c>
      <c r="I164" s="3">
        <v>0.8</v>
      </c>
      <c r="J164" s="3">
        <v>12.7</v>
      </c>
      <c r="K164" s="3">
        <f t="shared" si="1"/>
        <v>4.2333333333333334</v>
      </c>
      <c r="L164" s="3">
        <v>19</v>
      </c>
      <c r="M164" s="3"/>
      <c r="N164" s="3"/>
      <c r="O164" s="3"/>
      <c r="P164" s="3"/>
      <c r="Q164" s="3"/>
      <c r="R164" s="3"/>
      <c r="S164" s="3"/>
      <c r="T164" s="3"/>
      <c r="U164" s="3"/>
      <c r="V164" s="3"/>
      <c r="W164" s="3"/>
      <c r="X164" s="3"/>
      <c r="Y164" s="3"/>
      <c r="Z164" s="3"/>
    </row>
    <row r="165" spans="1:26" x14ac:dyDescent="0.2">
      <c r="A165" s="3" t="s">
        <v>338</v>
      </c>
      <c r="B165" s="30">
        <v>44041</v>
      </c>
      <c r="C165" s="12">
        <v>0.5131944444444444</v>
      </c>
      <c r="D165" s="3" t="s">
        <v>265</v>
      </c>
      <c r="E165" s="3" t="s">
        <v>392</v>
      </c>
      <c r="F165" s="3" t="s">
        <v>391</v>
      </c>
      <c r="G165" s="3">
        <v>30.499379999999999</v>
      </c>
      <c r="H165" s="3">
        <v>-87.951300000000003</v>
      </c>
      <c r="I165" s="3">
        <v>0.8</v>
      </c>
      <c r="J165" s="3">
        <v>10.3</v>
      </c>
      <c r="K165" s="3">
        <f t="shared" si="1"/>
        <v>3.4333333333333336</v>
      </c>
      <c r="L165" s="3">
        <v>20</v>
      </c>
      <c r="M165" s="3"/>
      <c r="N165" s="3"/>
      <c r="O165" s="3"/>
      <c r="P165" s="3"/>
      <c r="Q165" s="3"/>
      <c r="R165" s="3"/>
      <c r="S165" s="3"/>
      <c r="T165" s="3"/>
      <c r="U165" s="3"/>
      <c r="V165" s="3"/>
      <c r="W165" s="3"/>
      <c r="X165" s="3"/>
      <c r="Y165" s="3"/>
      <c r="Z165" s="3"/>
    </row>
    <row r="166" spans="1:26" x14ac:dyDescent="0.2">
      <c r="A166" s="3" t="s">
        <v>338</v>
      </c>
      <c r="B166" s="30">
        <v>44041</v>
      </c>
      <c r="C166" s="12">
        <v>0.52847222222222223</v>
      </c>
      <c r="D166" s="3" t="s">
        <v>419</v>
      </c>
      <c r="E166" s="3" t="s">
        <v>391</v>
      </c>
      <c r="F166" s="3" t="s">
        <v>391</v>
      </c>
      <c r="G166" s="3">
        <v>30.449870000000001</v>
      </c>
      <c r="H166" s="3">
        <v>-87.924549999999996</v>
      </c>
      <c r="I166" s="3">
        <v>0.5</v>
      </c>
      <c r="J166" s="3">
        <v>7.9</v>
      </c>
      <c r="K166" s="3">
        <f t="shared" si="1"/>
        <v>2.6333333333333333</v>
      </c>
      <c r="L166" s="3">
        <v>21</v>
      </c>
      <c r="M166" s="3"/>
      <c r="N166" s="3"/>
      <c r="O166" s="3"/>
      <c r="P166" s="3"/>
      <c r="Q166" s="3"/>
      <c r="R166" s="3"/>
      <c r="S166" s="3"/>
      <c r="T166" s="3"/>
      <c r="U166" s="3"/>
      <c r="V166" s="3"/>
      <c r="W166" s="3"/>
      <c r="X166" s="3"/>
      <c r="Y166" s="3"/>
      <c r="Z166" s="3"/>
    </row>
    <row r="167" spans="1:26" x14ac:dyDescent="0.2">
      <c r="A167" s="3" t="s">
        <v>338</v>
      </c>
      <c r="B167" s="30">
        <v>44041</v>
      </c>
      <c r="C167" s="12">
        <v>0.53402777777777777</v>
      </c>
      <c r="D167" s="3" t="s">
        <v>418</v>
      </c>
      <c r="E167" s="3" t="s">
        <v>391</v>
      </c>
      <c r="F167" s="3" t="s">
        <v>391</v>
      </c>
      <c r="G167" s="3">
        <v>30.450009999999999</v>
      </c>
      <c r="H167" s="3">
        <v>-87.950410000000005</v>
      </c>
      <c r="I167" s="3">
        <v>0.7</v>
      </c>
      <c r="J167" s="3">
        <v>10.7</v>
      </c>
      <c r="K167" s="3">
        <f t="shared" si="1"/>
        <v>3.5666666666666664</v>
      </c>
      <c r="L167" s="3">
        <v>22</v>
      </c>
      <c r="M167" s="3"/>
      <c r="N167" s="3"/>
      <c r="O167" s="3"/>
      <c r="P167" s="3"/>
      <c r="Q167" s="3"/>
      <c r="R167" s="3"/>
      <c r="S167" s="3"/>
      <c r="T167" s="3"/>
      <c r="U167" s="3"/>
      <c r="V167" s="3"/>
      <c r="W167" s="3"/>
      <c r="X167" s="3"/>
      <c r="Y167" s="3"/>
      <c r="Z167" s="3"/>
    </row>
    <row r="168" spans="1:26" x14ac:dyDescent="0.2">
      <c r="A168" s="3" t="s">
        <v>338</v>
      </c>
      <c r="B168" s="30">
        <v>44041</v>
      </c>
      <c r="C168" s="12">
        <v>0.54375000000000007</v>
      </c>
      <c r="D168" s="3" t="s">
        <v>417</v>
      </c>
      <c r="E168" s="3" t="s">
        <v>391</v>
      </c>
      <c r="F168" s="3" t="s">
        <v>391</v>
      </c>
      <c r="G168" s="3">
        <v>30.44999</v>
      </c>
      <c r="H168" s="3">
        <v>-88.000360000000001</v>
      </c>
      <c r="I168" s="3">
        <v>1</v>
      </c>
      <c r="J168" s="3">
        <v>12.3</v>
      </c>
      <c r="K168" s="3">
        <f t="shared" si="1"/>
        <v>4.1000000000000005</v>
      </c>
      <c r="L168" s="3">
        <v>23</v>
      </c>
      <c r="M168" s="3"/>
      <c r="N168" s="3"/>
      <c r="O168" s="3"/>
      <c r="P168" s="3"/>
      <c r="Q168" s="3"/>
      <c r="R168" s="3"/>
      <c r="S168" s="3"/>
      <c r="T168" s="3"/>
      <c r="U168" s="3"/>
      <c r="V168" s="3"/>
      <c r="W168" s="3"/>
      <c r="X168" s="3"/>
      <c r="Y168" s="3"/>
      <c r="Z168" s="3"/>
    </row>
    <row r="169" spans="1:26" x14ac:dyDescent="0.2">
      <c r="A169" s="3" t="s">
        <v>338</v>
      </c>
      <c r="B169" s="30">
        <v>44041</v>
      </c>
      <c r="C169" s="12">
        <v>0.5493055555555556</v>
      </c>
      <c r="D169" s="3" t="s">
        <v>372</v>
      </c>
      <c r="E169" s="3" t="s">
        <v>391</v>
      </c>
      <c r="F169" s="3" t="s">
        <v>391</v>
      </c>
      <c r="G169" s="3">
        <v>30.449780000000001</v>
      </c>
      <c r="H169" s="3">
        <v>-88.014840000000007</v>
      </c>
      <c r="I169" s="3" t="s">
        <v>46</v>
      </c>
      <c r="J169" s="3">
        <v>42</v>
      </c>
      <c r="K169" s="3">
        <f t="shared" si="1"/>
        <v>14</v>
      </c>
      <c r="L169" s="3">
        <v>24</v>
      </c>
      <c r="M169" s="3"/>
      <c r="N169" s="3"/>
      <c r="O169" s="3"/>
      <c r="P169" s="3"/>
      <c r="Q169" s="3"/>
      <c r="R169" s="3"/>
      <c r="S169" s="3"/>
      <c r="T169" s="3"/>
      <c r="U169" s="3"/>
      <c r="V169" s="3"/>
      <c r="W169" s="3"/>
      <c r="X169" s="3"/>
      <c r="Y169" s="3"/>
      <c r="Z169" s="3"/>
    </row>
    <row r="170" spans="1:26" x14ac:dyDescent="0.2">
      <c r="A170" s="3" t="s">
        <v>338</v>
      </c>
      <c r="B170" s="30">
        <v>44041</v>
      </c>
      <c r="C170" s="12">
        <v>0.55555555555555558</v>
      </c>
      <c r="D170" s="3" t="s">
        <v>416</v>
      </c>
      <c r="E170" s="3" t="s">
        <v>391</v>
      </c>
      <c r="F170" s="3" t="s">
        <v>391</v>
      </c>
      <c r="G170" s="3">
        <v>30.449619999999999</v>
      </c>
      <c r="H170" s="3">
        <v>-88.050219999999996</v>
      </c>
      <c r="I170" s="3">
        <v>1</v>
      </c>
      <c r="J170" s="3">
        <v>11.3</v>
      </c>
      <c r="K170" s="3">
        <f t="shared" si="1"/>
        <v>3.7666666666666671</v>
      </c>
      <c r="L170" s="3">
        <v>25</v>
      </c>
      <c r="M170" s="3"/>
      <c r="N170" s="3"/>
      <c r="O170" s="3"/>
      <c r="P170" s="3"/>
      <c r="Q170" s="3"/>
      <c r="R170" s="3"/>
      <c r="S170" s="3"/>
      <c r="T170" s="3"/>
      <c r="U170" s="3"/>
      <c r="V170" s="3"/>
      <c r="W170" s="3"/>
      <c r="X170" s="3"/>
      <c r="Y170" s="3"/>
      <c r="Z170" s="3"/>
    </row>
    <row r="171" spans="1:26" x14ac:dyDescent="0.2">
      <c r="A171" s="3" t="s">
        <v>338</v>
      </c>
      <c r="B171" s="30">
        <v>44041</v>
      </c>
      <c r="C171" s="12">
        <v>0.5625</v>
      </c>
      <c r="D171" s="3" t="s">
        <v>284</v>
      </c>
      <c r="E171" s="3" t="s">
        <v>392</v>
      </c>
      <c r="F171" s="3" t="s">
        <v>391</v>
      </c>
      <c r="G171" s="3">
        <v>30.450659999999999</v>
      </c>
      <c r="H171" s="3">
        <v>-88.108009999999993</v>
      </c>
      <c r="I171" s="3">
        <v>0.4</v>
      </c>
      <c r="J171" s="3">
        <v>5.3</v>
      </c>
      <c r="K171" s="3">
        <f t="shared" si="1"/>
        <v>1.7666666666666666</v>
      </c>
      <c r="L171" s="3">
        <v>26</v>
      </c>
      <c r="M171" s="3"/>
      <c r="N171" s="3"/>
      <c r="O171" s="3"/>
      <c r="P171" s="3"/>
      <c r="Q171" s="3"/>
      <c r="R171" s="3"/>
      <c r="S171" s="3"/>
      <c r="T171" s="3"/>
      <c r="U171" s="3"/>
      <c r="V171" s="3"/>
      <c r="W171" s="3"/>
      <c r="X171" s="3"/>
      <c r="Y171" s="3"/>
      <c r="Z171" s="3"/>
    </row>
    <row r="172" spans="1:26" x14ac:dyDescent="0.2">
      <c r="A172" s="3" t="s">
        <v>338</v>
      </c>
      <c r="B172" s="30">
        <v>44042</v>
      </c>
      <c r="C172" s="12">
        <v>0.29652777777777778</v>
      </c>
      <c r="D172" s="3" t="s">
        <v>235</v>
      </c>
      <c r="E172" s="3" t="s">
        <v>392</v>
      </c>
      <c r="F172" s="3" t="s">
        <v>391</v>
      </c>
      <c r="G172" s="3">
        <v>30.300799999999999</v>
      </c>
      <c r="H172" s="3">
        <v>-88.131979999999999</v>
      </c>
      <c r="I172" s="3" t="s">
        <v>46</v>
      </c>
      <c r="J172" s="3">
        <v>9.6</v>
      </c>
      <c r="K172" s="3">
        <f t="shared" si="1"/>
        <v>3.1999999999999997</v>
      </c>
      <c r="L172" s="3">
        <v>0</v>
      </c>
      <c r="M172" s="3"/>
      <c r="N172" s="3"/>
      <c r="O172" s="3"/>
      <c r="P172" s="3"/>
      <c r="Q172" s="3"/>
      <c r="R172" s="3"/>
      <c r="S172" s="3"/>
      <c r="T172" s="3"/>
      <c r="U172" s="3"/>
      <c r="V172" s="3"/>
      <c r="W172" s="3"/>
      <c r="X172" s="3"/>
      <c r="Y172" s="3"/>
      <c r="Z172" s="3"/>
    </row>
    <row r="173" spans="1:26" x14ac:dyDescent="0.2">
      <c r="A173" s="3" t="s">
        <v>338</v>
      </c>
      <c r="B173" s="30">
        <v>44042</v>
      </c>
      <c r="C173" s="12">
        <v>0.31666666666666665</v>
      </c>
      <c r="D173" s="3" t="s">
        <v>263</v>
      </c>
      <c r="E173" s="3" t="s">
        <v>392</v>
      </c>
      <c r="F173" s="3" t="s">
        <v>391</v>
      </c>
      <c r="G173" s="3">
        <v>30.251519999999999</v>
      </c>
      <c r="H173" s="3">
        <v>-88.199250000000006</v>
      </c>
      <c r="I173" s="3" t="s">
        <v>46</v>
      </c>
      <c r="J173" s="3">
        <v>3.9</v>
      </c>
      <c r="K173" s="3">
        <f t="shared" si="1"/>
        <v>1.3</v>
      </c>
      <c r="L173" s="3">
        <v>1</v>
      </c>
      <c r="M173" s="3"/>
      <c r="N173" s="3"/>
      <c r="O173" s="3"/>
      <c r="P173" s="3"/>
      <c r="Q173" s="3"/>
      <c r="R173" s="3"/>
      <c r="S173" s="3"/>
      <c r="T173" s="3"/>
      <c r="U173" s="3"/>
      <c r="V173" s="3"/>
      <c r="W173" s="3"/>
      <c r="X173" s="3"/>
      <c r="Y173" s="3"/>
      <c r="Z173" s="3"/>
    </row>
    <row r="174" spans="1:26" x14ac:dyDescent="0.2">
      <c r="A174" s="3" t="s">
        <v>338</v>
      </c>
      <c r="B174" s="30">
        <v>44042</v>
      </c>
      <c r="C174" s="12">
        <v>0.32500000000000001</v>
      </c>
      <c r="D174" s="3" t="s">
        <v>349</v>
      </c>
      <c r="E174" s="3" t="s">
        <v>391</v>
      </c>
      <c r="F174" s="3" t="s">
        <v>391</v>
      </c>
      <c r="G174" s="3">
        <v>30.2498</v>
      </c>
      <c r="H174" s="3">
        <v>-88.249939999999995</v>
      </c>
      <c r="I174" s="3" t="s">
        <v>46</v>
      </c>
      <c r="J174" s="3">
        <v>14.1</v>
      </c>
      <c r="K174" s="3">
        <f t="shared" si="1"/>
        <v>4.7</v>
      </c>
      <c r="L174" s="3">
        <v>2</v>
      </c>
      <c r="M174" s="3"/>
      <c r="N174" s="3"/>
      <c r="O174" s="3"/>
      <c r="P174" s="3"/>
      <c r="Q174" s="3"/>
      <c r="R174" s="3"/>
      <c r="S174" s="3"/>
      <c r="T174" s="3"/>
      <c r="U174" s="3"/>
      <c r="V174" s="3"/>
      <c r="W174" s="3"/>
      <c r="X174" s="3"/>
      <c r="Y174" s="3"/>
      <c r="Z174" s="3"/>
    </row>
    <row r="175" spans="1:26" x14ac:dyDescent="0.2">
      <c r="A175" s="3" t="s">
        <v>338</v>
      </c>
      <c r="B175" s="30">
        <v>44042</v>
      </c>
      <c r="C175" s="12">
        <v>0.33263888888888887</v>
      </c>
      <c r="D175" s="3" t="s">
        <v>415</v>
      </c>
      <c r="E175" s="3" t="s">
        <v>391</v>
      </c>
      <c r="F175" s="3" t="s">
        <v>391</v>
      </c>
      <c r="G175" s="3">
        <v>30.300070000000002</v>
      </c>
      <c r="H175" s="3">
        <v>-88.25</v>
      </c>
      <c r="I175" s="3" t="s">
        <v>46</v>
      </c>
      <c r="J175" s="3">
        <v>9.5</v>
      </c>
      <c r="K175" s="3">
        <f t="shared" si="1"/>
        <v>3.1666666666666665</v>
      </c>
      <c r="L175" s="3">
        <v>3</v>
      </c>
      <c r="M175" s="3"/>
      <c r="N175" s="3"/>
      <c r="O175" s="3"/>
      <c r="P175" s="3"/>
      <c r="Q175" s="3"/>
      <c r="R175" s="3"/>
      <c r="S175" s="3"/>
      <c r="T175" s="3"/>
      <c r="U175" s="3"/>
      <c r="V175" s="3"/>
      <c r="W175" s="3"/>
      <c r="X175" s="3"/>
      <c r="Y175" s="3"/>
      <c r="Z175" s="3"/>
    </row>
    <row r="176" spans="1:26" x14ac:dyDescent="0.2">
      <c r="A176" s="3" t="s">
        <v>338</v>
      </c>
      <c r="B176" s="30">
        <v>44042</v>
      </c>
      <c r="C176" s="12">
        <v>0.34166666666666662</v>
      </c>
      <c r="D176" s="3" t="s">
        <v>414</v>
      </c>
      <c r="E176" s="3" t="s">
        <v>391</v>
      </c>
      <c r="F176" s="3" t="s">
        <v>391</v>
      </c>
      <c r="G176" s="3">
        <v>30.300160000000002</v>
      </c>
      <c r="H176" s="3">
        <v>-88.299970000000002</v>
      </c>
      <c r="I176" s="3" t="s">
        <v>46</v>
      </c>
      <c r="J176" s="3">
        <v>13.3</v>
      </c>
      <c r="K176" s="3">
        <f t="shared" si="1"/>
        <v>4.4333333333333336</v>
      </c>
      <c r="L176" s="3">
        <v>4</v>
      </c>
      <c r="M176" s="3"/>
      <c r="N176" s="3"/>
      <c r="O176" s="3"/>
      <c r="P176" s="3"/>
      <c r="Q176" s="3"/>
      <c r="R176" s="3"/>
      <c r="S176" s="3"/>
      <c r="T176" s="3"/>
      <c r="U176" s="3"/>
      <c r="V176" s="3"/>
      <c r="W176" s="3"/>
      <c r="X176" s="3"/>
      <c r="Y176" s="3"/>
      <c r="Z176" s="3"/>
    </row>
    <row r="177" spans="1:26" x14ac:dyDescent="0.2">
      <c r="A177" s="3" t="s">
        <v>338</v>
      </c>
      <c r="B177" s="30">
        <v>44042</v>
      </c>
      <c r="C177" s="12">
        <v>0.34930555555555554</v>
      </c>
      <c r="D177" s="3" t="s">
        <v>413</v>
      </c>
      <c r="E177" s="3" t="s">
        <v>391</v>
      </c>
      <c r="F177" s="3" t="s">
        <v>391</v>
      </c>
      <c r="G177" s="3">
        <v>30.24999</v>
      </c>
      <c r="H177" s="3">
        <v>-88.299670000000006</v>
      </c>
      <c r="I177" s="3" t="s">
        <v>46</v>
      </c>
      <c r="J177" s="3">
        <v>13.1</v>
      </c>
      <c r="K177" s="3">
        <f t="shared" si="1"/>
        <v>4.3666666666666663</v>
      </c>
      <c r="L177" s="3">
        <v>5</v>
      </c>
      <c r="M177" s="3"/>
      <c r="N177" s="3"/>
      <c r="O177" s="3"/>
      <c r="P177" s="3"/>
      <c r="Q177" s="3"/>
      <c r="R177" s="3"/>
      <c r="S177" s="3"/>
      <c r="T177" s="3"/>
      <c r="U177" s="3"/>
      <c r="V177" s="3"/>
      <c r="W177" s="3"/>
      <c r="X177" s="3"/>
      <c r="Y177" s="3"/>
      <c r="Z177" s="3"/>
    </row>
    <row r="178" spans="1:26" x14ac:dyDescent="0.2">
      <c r="A178" s="3" t="s">
        <v>338</v>
      </c>
      <c r="B178" s="30">
        <v>44042</v>
      </c>
      <c r="C178" s="12">
        <v>0.35833333333333334</v>
      </c>
      <c r="D178" s="3" t="s">
        <v>260</v>
      </c>
      <c r="E178" s="3" t="s">
        <v>392</v>
      </c>
      <c r="F178" s="3" t="s">
        <v>391</v>
      </c>
      <c r="G178" s="3">
        <v>30.250060000000001</v>
      </c>
      <c r="H178" s="3">
        <v>-88.349159999999998</v>
      </c>
      <c r="I178" s="3" t="s">
        <v>46</v>
      </c>
      <c r="J178" s="3">
        <v>16.399999999999999</v>
      </c>
      <c r="K178" s="3">
        <f t="shared" si="1"/>
        <v>5.4666666666666659</v>
      </c>
      <c r="L178" s="3">
        <v>6</v>
      </c>
      <c r="M178" s="3"/>
      <c r="N178" s="3"/>
      <c r="O178" s="3"/>
      <c r="P178" s="3"/>
      <c r="Q178" s="3"/>
      <c r="R178" s="3"/>
      <c r="S178" s="3"/>
      <c r="T178" s="3"/>
      <c r="U178" s="3"/>
      <c r="V178" s="3"/>
      <c r="W178" s="3"/>
      <c r="X178" s="3"/>
      <c r="Y178" s="3"/>
      <c r="Z178" s="3"/>
    </row>
    <row r="179" spans="1:26" x14ac:dyDescent="0.2">
      <c r="A179" s="3" t="s">
        <v>338</v>
      </c>
      <c r="B179" s="30">
        <v>44042</v>
      </c>
      <c r="C179" s="12">
        <v>0.36874999999999997</v>
      </c>
      <c r="D179" s="3" t="s">
        <v>255</v>
      </c>
      <c r="E179" s="3" t="s">
        <v>392</v>
      </c>
      <c r="F179" s="3" t="s">
        <v>392</v>
      </c>
      <c r="G179" s="3">
        <v>30.300450000000001</v>
      </c>
      <c r="H179" s="3">
        <v>-88.350449999999995</v>
      </c>
      <c r="I179" s="3" t="s">
        <v>46</v>
      </c>
      <c r="J179" s="3">
        <v>16.3</v>
      </c>
      <c r="K179" s="3">
        <f t="shared" si="1"/>
        <v>5.4333333333333336</v>
      </c>
      <c r="L179" s="3">
        <v>7</v>
      </c>
      <c r="M179" s="3"/>
      <c r="N179" s="3"/>
      <c r="O179" s="3"/>
      <c r="P179" s="3"/>
      <c r="Q179" s="3"/>
      <c r="R179" s="3"/>
      <c r="S179" s="3"/>
      <c r="T179" s="3"/>
      <c r="U179" s="3"/>
      <c r="V179" s="3"/>
      <c r="W179" s="3"/>
      <c r="X179" s="3"/>
      <c r="Y179" s="3"/>
      <c r="Z179" s="3"/>
    </row>
    <row r="180" spans="1:26" x14ac:dyDescent="0.2">
      <c r="A180" s="3" t="s">
        <v>338</v>
      </c>
      <c r="B180" s="30">
        <v>44042</v>
      </c>
      <c r="C180" s="12">
        <v>0.37916666666666665</v>
      </c>
      <c r="D180" s="3" t="s">
        <v>252</v>
      </c>
      <c r="E180" s="3" t="s">
        <v>392</v>
      </c>
      <c r="F180" s="3" t="s">
        <v>391</v>
      </c>
      <c r="G180" s="3">
        <v>30.350739999999998</v>
      </c>
      <c r="H180" s="3">
        <v>-88.34975</v>
      </c>
      <c r="I180" s="3" t="s">
        <v>46</v>
      </c>
      <c r="J180" s="3">
        <v>11.7</v>
      </c>
      <c r="K180" s="3">
        <f t="shared" si="1"/>
        <v>3.9</v>
      </c>
      <c r="L180" s="3">
        <v>8</v>
      </c>
      <c r="M180" s="3"/>
      <c r="N180" s="3"/>
      <c r="O180" s="3"/>
      <c r="P180" s="3"/>
      <c r="Q180" s="3"/>
      <c r="R180" s="3"/>
      <c r="S180" s="3"/>
      <c r="T180" s="3"/>
      <c r="U180" s="3"/>
      <c r="V180" s="3"/>
      <c r="W180" s="3"/>
      <c r="X180" s="3"/>
      <c r="Y180" s="3"/>
      <c r="Z180" s="3"/>
    </row>
    <row r="181" spans="1:26" x14ac:dyDescent="0.2">
      <c r="A181" s="3" t="s">
        <v>338</v>
      </c>
      <c r="B181" s="30">
        <v>44042</v>
      </c>
      <c r="C181" s="12">
        <v>0.39027777777777778</v>
      </c>
      <c r="D181" s="3" t="s">
        <v>249</v>
      </c>
      <c r="E181" s="3" t="s">
        <v>392</v>
      </c>
      <c r="F181" s="3" t="s">
        <v>391</v>
      </c>
      <c r="G181" s="3">
        <v>30.400680000000001</v>
      </c>
      <c r="H181" s="3">
        <v>-88.349360000000004</v>
      </c>
      <c r="I181" s="3" t="s">
        <v>46</v>
      </c>
      <c r="J181" s="3">
        <v>5.9</v>
      </c>
      <c r="K181" s="3">
        <f t="shared" si="1"/>
        <v>1.9666666666666668</v>
      </c>
      <c r="L181" s="3">
        <v>9</v>
      </c>
      <c r="M181" s="3"/>
      <c r="N181" s="3"/>
      <c r="O181" s="3"/>
      <c r="P181" s="3"/>
      <c r="Q181" s="3"/>
      <c r="R181" s="3"/>
      <c r="S181" s="3"/>
      <c r="T181" s="3"/>
      <c r="U181" s="3"/>
      <c r="V181" s="3"/>
      <c r="W181" s="3"/>
      <c r="X181" s="3"/>
      <c r="Y181" s="3"/>
      <c r="Z181" s="3"/>
    </row>
    <row r="182" spans="1:26" x14ac:dyDescent="0.2">
      <c r="A182" s="3" t="s">
        <v>338</v>
      </c>
      <c r="B182" s="30">
        <v>44042</v>
      </c>
      <c r="C182" s="12">
        <v>0.40277777777777773</v>
      </c>
      <c r="D182" s="3" t="s">
        <v>412</v>
      </c>
      <c r="E182" s="3" t="s">
        <v>391</v>
      </c>
      <c r="F182" s="3" t="s">
        <v>391</v>
      </c>
      <c r="G182" s="3">
        <v>30.34975</v>
      </c>
      <c r="H182" s="3">
        <v>-88.299080000000004</v>
      </c>
      <c r="I182" s="3" t="s">
        <v>46</v>
      </c>
      <c r="J182" s="3">
        <v>10.4</v>
      </c>
      <c r="K182" s="3">
        <f t="shared" si="1"/>
        <v>3.4666666666666668</v>
      </c>
      <c r="L182" s="3">
        <v>10</v>
      </c>
      <c r="M182" s="3"/>
      <c r="N182" s="3"/>
      <c r="O182" s="3"/>
      <c r="P182" s="3"/>
      <c r="Q182" s="3"/>
      <c r="R182" s="3"/>
      <c r="S182" s="3"/>
      <c r="T182" s="3"/>
      <c r="U182" s="3"/>
      <c r="V182" s="3"/>
      <c r="W182" s="3"/>
      <c r="X182" s="3"/>
      <c r="Y182" s="3"/>
      <c r="Z182" s="3"/>
    </row>
    <row r="183" spans="1:26" x14ac:dyDescent="0.2">
      <c r="A183" s="3" t="s">
        <v>338</v>
      </c>
      <c r="B183" s="30">
        <v>44042</v>
      </c>
      <c r="C183" s="12">
        <v>0.41041666666666665</v>
      </c>
      <c r="D183" s="3" t="s">
        <v>246</v>
      </c>
      <c r="E183" s="3" t="s">
        <v>392</v>
      </c>
      <c r="F183" s="3" t="s">
        <v>391</v>
      </c>
      <c r="G183" s="3">
        <v>30.375150000000001</v>
      </c>
      <c r="H183" s="3">
        <v>-88.270030000000006</v>
      </c>
      <c r="I183" s="3" t="s">
        <v>46</v>
      </c>
      <c r="J183" s="3">
        <v>7.6</v>
      </c>
      <c r="K183" s="3">
        <f t="shared" si="1"/>
        <v>2.5333333333333332</v>
      </c>
      <c r="L183" s="3">
        <v>11</v>
      </c>
      <c r="M183" s="3"/>
      <c r="N183" s="3"/>
      <c r="O183" s="3"/>
      <c r="P183" s="3"/>
      <c r="Q183" s="3"/>
      <c r="R183" s="3"/>
      <c r="S183" s="3"/>
      <c r="T183" s="3"/>
      <c r="U183" s="3"/>
      <c r="V183" s="3"/>
      <c r="W183" s="3"/>
      <c r="X183" s="3"/>
      <c r="Y183" s="3"/>
      <c r="Z183" s="3"/>
    </row>
    <row r="184" spans="1:26" x14ac:dyDescent="0.2">
      <c r="A184" s="3" t="s">
        <v>338</v>
      </c>
      <c r="B184" s="30">
        <v>44042</v>
      </c>
      <c r="C184" s="12">
        <v>0.41875000000000001</v>
      </c>
      <c r="D184" s="3" t="s">
        <v>411</v>
      </c>
      <c r="E184" s="3" t="s">
        <v>391</v>
      </c>
      <c r="F184" s="3" t="s">
        <v>391</v>
      </c>
      <c r="G184" s="3">
        <v>30.349399999999999</v>
      </c>
      <c r="H184" s="3">
        <v>-88.249409999999997</v>
      </c>
      <c r="I184" s="3" t="s">
        <v>46</v>
      </c>
      <c r="J184" s="3">
        <v>5.7</v>
      </c>
      <c r="K184" s="3">
        <f t="shared" si="1"/>
        <v>1.9000000000000001</v>
      </c>
      <c r="L184" s="3">
        <v>12</v>
      </c>
      <c r="M184" s="3"/>
      <c r="N184" s="3"/>
      <c r="O184" s="3"/>
      <c r="P184" s="3"/>
      <c r="Q184" s="3"/>
      <c r="R184" s="3"/>
      <c r="S184" s="3"/>
      <c r="T184" s="3"/>
      <c r="U184" s="3"/>
      <c r="V184" s="3"/>
      <c r="W184" s="3"/>
      <c r="X184" s="3"/>
      <c r="Y184" s="3"/>
      <c r="Z184" s="3"/>
    </row>
    <row r="185" spans="1:26" x14ac:dyDescent="0.2">
      <c r="A185" s="3" t="s">
        <v>338</v>
      </c>
      <c r="B185" s="30">
        <v>44042</v>
      </c>
      <c r="C185" s="12">
        <v>0.42430555555555555</v>
      </c>
      <c r="D185" s="3" t="s">
        <v>243</v>
      </c>
      <c r="E185" s="3" t="s">
        <v>392</v>
      </c>
      <c r="F185" s="3" t="s">
        <v>391</v>
      </c>
      <c r="G185" s="3">
        <v>30.3551</v>
      </c>
      <c r="H185" s="3">
        <v>-88.199969999999993</v>
      </c>
      <c r="I185" s="3" t="s">
        <v>46</v>
      </c>
      <c r="J185" s="3">
        <v>4.8</v>
      </c>
      <c r="K185" s="3">
        <f t="shared" si="1"/>
        <v>1.5999999999999999</v>
      </c>
      <c r="L185" s="3">
        <v>13</v>
      </c>
      <c r="M185" s="3"/>
      <c r="N185" s="3"/>
      <c r="O185" s="3"/>
      <c r="P185" s="3"/>
      <c r="Q185" s="3"/>
      <c r="R185" s="3"/>
      <c r="S185" s="3"/>
      <c r="T185" s="3"/>
      <c r="U185" s="3"/>
      <c r="V185" s="3"/>
      <c r="W185" s="3"/>
      <c r="X185" s="3"/>
      <c r="Y185" s="3"/>
      <c r="Z185" s="3"/>
    </row>
    <row r="186" spans="1:26" x14ac:dyDescent="0.2">
      <c r="A186" s="3" t="s">
        <v>338</v>
      </c>
      <c r="B186" s="30">
        <v>44042</v>
      </c>
      <c r="C186" s="12">
        <v>0.43541666666666662</v>
      </c>
      <c r="D186" s="3" t="s">
        <v>240</v>
      </c>
      <c r="E186" s="3" t="s">
        <v>392</v>
      </c>
      <c r="F186" s="3" t="s">
        <v>391</v>
      </c>
      <c r="G186" s="3">
        <v>30.299620000000001</v>
      </c>
      <c r="H186" s="3">
        <v>-88.199700000000007</v>
      </c>
      <c r="I186" s="3" t="s">
        <v>46</v>
      </c>
      <c r="J186" s="3">
        <v>8.3000000000000007</v>
      </c>
      <c r="K186" s="3">
        <f t="shared" si="1"/>
        <v>2.7666666666666671</v>
      </c>
      <c r="L186" s="3">
        <v>14</v>
      </c>
      <c r="M186" s="3"/>
      <c r="N186" s="3"/>
      <c r="O186" s="3"/>
      <c r="P186" s="3"/>
      <c r="Q186" s="3"/>
      <c r="R186" s="3"/>
      <c r="S186" s="3"/>
      <c r="T186" s="3"/>
      <c r="U186" s="3"/>
      <c r="V186" s="3"/>
      <c r="W186" s="3"/>
      <c r="X186" s="3"/>
      <c r="Y186" s="3"/>
      <c r="Z186" s="3"/>
    </row>
    <row r="187" spans="1:26" x14ac:dyDescent="0.2">
      <c r="A187" s="3" t="s">
        <v>338</v>
      </c>
      <c r="B187" s="30">
        <v>44042</v>
      </c>
      <c r="C187" s="12">
        <v>0.44930555555555557</v>
      </c>
      <c r="D187" s="3" t="s">
        <v>410</v>
      </c>
      <c r="E187" s="3" t="s">
        <v>391</v>
      </c>
      <c r="F187" s="3" t="s">
        <v>391</v>
      </c>
      <c r="G187" s="3">
        <v>30.300509999999999</v>
      </c>
      <c r="H187" s="3">
        <v>-88.098910000000004</v>
      </c>
      <c r="I187" s="3" t="s">
        <v>46</v>
      </c>
      <c r="J187" s="3">
        <v>11.5</v>
      </c>
      <c r="K187" s="3">
        <f t="shared" si="1"/>
        <v>3.8333333333333335</v>
      </c>
      <c r="L187" s="3">
        <v>15</v>
      </c>
      <c r="M187" s="3"/>
      <c r="N187" s="3"/>
      <c r="O187" s="3"/>
      <c r="P187" s="3"/>
      <c r="Q187" s="3"/>
      <c r="R187" s="3"/>
      <c r="S187" s="3"/>
      <c r="T187" s="3"/>
      <c r="U187" s="3"/>
      <c r="V187" s="3"/>
      <c r="W187" s="3"/>
      <c r="X187" s="3"/>
      <c r="Y187" s="3"/>
      <c r="Z187" s="3"/>
    </row>
    <row r="188" spans="1:26" x14ac:dyDescent="0.2">
      <c r="A188" s="3" t="s">
        <v>338</v>
      </c>
      <c r="B188" s="30">
        <v>44042</v>
      </c>
      <c r="C188" s="12">
        <v>0.45624999999999999</v>
      </c>
      <c r="D188" s="3" t="s">
        <v>403</v>
      </c>
      <c r="E188" s="3" t="s">
        <v>391</v>
      </c>
      <c r="F188" s="3" t="s">
        <v>391</v>
      </c>
      <c r="G188" s="3">
        <v>30.35031</v>
      </c>
      <c r="H188" s="3">
        <v>-88.100049999999996</v>
      </c>
      <c r="I188" s="3" t="s">
        <v>46</v>
      </c>
      <c r="J188" s="3">
        <v>10.7</v>
      </c>
      <c r="K188" s="3">
        <f t="shared" si="1"/>
        <v>3.5666666666666664</v>
      </c>
      <c r="L188" s="3">
        <v>16</v>
      </c>
      <c r="M188" s="3"/>
      <c r="N188" s="3"/>
      <c r="O188" s="3"/>
      <c r="P188" s="3"/>
      <c r="Q188" s="3"/>
      <c r="R188" s="3"/>
      <c r="S188" s="3"/>
      <c r="T188" s="3"/>
      <c r="U188" s="3"/>
      <c r="V188" s="3"/>
      <c r="W188" s="3"/>
      <c r="X188" s="3"/>
      <c r="Y188" s="3"/>
      <c r="Z188" s="3"/>
    </row>
    <row r="189" spans="1:26" x14ac:dyDescent="0.2">
      <c r="A189" s="3" t="s">
        <v>338</v>
      </c>
      <c r="B189" s="30">
        <v>44042</v>
      </c>
      <c r="C189" s="12">
        <v>0.46388888888888885</v>
      </c>
      <c r="D189" s="3" t="s">
        <v>224</v>
      </c>
      <c r="E189" s="3" t="s">
        <v>392</v>
      </c>
      <c r="F189" s="3" t="s">
        <v>391</v>
      </c>
      <c r="G189" s="3">
        <v>30.400480000000002</v>
      </c>
      <c r="H189" s="3">
        <v>-88.100170000000006</v>
      </c>
      <c r="I189" s="3" t="s">
        <v>46</v>
      </c>
      <c r="J189" s="3">
        <v>3.8</v>
      </c>
      <c r="K189" s="3">
        <f t="shared" si="1"/>
        <v>1.2666666666666666</v>
      </c>
      <c r="L189" s="3">
        <v>17</v>
      </c>
      <c r="M189" s="3"/>
      <c r="N189" s="3"/>
      <c r="O189" s="3"/>
      <c r="P189" s="3"/>
      <c r="Q189" s="3"/>
      <c r="R189" s="3"/>
      <c r="S189" s="3"/>
      <c r="T189" s="3"/>
      <c r="U189" s="3"/>
      <c r="V189" s="3"/>
      <c r="W189" s="3"/>
      <c r="X189" s="3"/>
      <c r="Y189" s="3"/>
      <c r="Z189" s="3"/>
    </row>
    <row r="190" spans="1:26" x14ac:dyDescent="0.2">
      <c r="A190" s="3" t="s">
        <v>338</v>
      </c>
      <c r="B190" s="30">
        <v>44042</v>
      </c>
      <c r="C190" s="12">
        <v>0.47222222222222227</v>
      </c>
      <c r="D190" s="3" t="s">
        <v>401</v>
      </c>
      <c r="E190" s="3" t="s">
        <v>391</v>
      </c>
      <c r="F190" s="3" t="s">
        <v>391</v>
      </c>
      <c r="G190" s="3">
        <v>30.4</v>
      </c>
      <c r="H190" s="3">
        <v>-88.049289999999999</v>
      </c>
      <c r="I190" s="3" t="s">
        <v>46</v>
      </c>
      <c r="J190" s="3">
        <v>13</v>
      </c>
      <c r="K190" s="3">
        <f t="shared" si="1"/>
        <v>4.333333333333333</v>
      </c>
      <c r="L190" s="3">
        <v>18</v>
      </c>
      <c r="M190" s="3"/>
      <c r="N190" s="3"/>
      <c r="O190" s="3"/>
      <c r="P190" s="3"/>
      <c r="Q190" s="3"/>
      <c r="R190" s="3"/>
      <c r="S190" s="3"/>
      <c r="T190" s="3"/>
      <c r="U190" s="3"/>
      <c r="V190" s="3"/>
      <c r="W190" s="3"/>
      <c r="X190" s="3"/>
      <c r="Y190" s="3"/>
      <c r="Z190" s="3"/>
    </row>
    <row r="191" spans="1:26" x14ac:dyDescent="0.2">
      <c r="A191" s="3" t="s">
        <v>338</v>
      </c>
      <c r="B191" s="30">
        <v>44042</v>
      </c>
      <c r="C191" s="12">
        <v>0.47916666666666669</v>
      </c>
      <c r="D191" s="3" t="s">
        <v>218</v>
      </c>
      <c r="E191" s="3" t="s">
        <v>392</v>
      </c>
      <c r="F191" s="3" t="s">
        <v>392</v>
      </c>
      <c r="G191" s="3">
        <v>30.399640000000002</v>
      </c>
      <c r="H191" s="3">
        <v>-88.016599999999997</v>
      </c>
      <c r="I191" s="3" t="s">
        <v>46</v>
      </c>
      <c r="J191" s="10">
        <v>25</v>
      </c>
      <c r="K191" s="3">
        <f t="shared" si="1"/>
        <v>8.3333333333333339</v>
      </c>
      <c r="L191" s="3">
        <v>19</v>
      </c>
      <c r="M191" s="3"/>
      <c r="N191" s="3"/>
      <c r="O191" s="3"/>
      <c r="P191" s="3"/>
      <c r="Q191" s="3"/>
      <c r="R191" s="3"/>
      <c r="S191" s="3"/>
      <c r="T191" s="3"/>
      <c r="U191" s="3"/>
      <c r="V191" s="3"/>
      <c r="W191" s="3"/>
      <c r="X191" s="3"/>
      <c r="Y191" s="3"/>
      <c r="Z191" s="3"/>
    </row>
    <row r="192" spans="1:26" x14ac:dyDescent="0.2">
      <c r="A192" s="3" t="s">
        <v>338</v>
      </c>
      <c r="B192" s="30">
        <v>44042</v>
      </c>
      <c r="C192" s="12">
        <v>0.48680555555555555</v>
      </c>
      <c r="D192" s="3" t="s">
        <v>400</v>
      </c>
      <c r="E192" s="3" t="s">
        <v>391</v>
      </c>
      <c r="F192" s="3" t="s">
        <v>391</v>
      </c>
      <c r="G192" s="3">
        <v>30.399930000000001</v>
      </c>
      <c r="H192" s="3">
        <v>-87.999049999999997</v>
      </c>
      <c r="I192" s="3" t="s">
        <v>46</v>
      </c>
      <c r="J192" s="3">
        <v>13.2</v>
      </c>
      <c r="K192" s="3">
        <f t="shared" si="1"/>
        <v>4.3999999999999995</v>
      </c>
      <c r="L192" s="3">
        <v>20</v>
      </c>
      <c r="M192" s="3"/>
      <c r="N192" s="3"/>
      <c r="O192" s="3"/>
      <c r="P192" s="3"/>
      <c r="Q192" s="3"/>
      <c r="R192" s="3"/>
      <c r="S192" s="3"/>
      <c r="T192" s="3"/>
      <c r="U192" s="3"/>
      <c r="V192" s="3"/>
      <c r="W192" s="3"/>
      <c r="X192" s="3"/>
      <c r="Y192" s="3"/>
      <c r="Z192" s="3"/>
    </row>
    <row r="193" spans="1:26" x14ac:dyDescent="0.2">
      <c r="A193" s="3" t="s">
        <v>338</v>
      </c>
      <c r="B193" s="30">
        <v>44042</v>
      </c>
      <c r="C193" s="12">
        <v>0.49305555555555558</v>
      </c>
      <c r="D193" s="3" t="s">
        <v>215</v>
      </c>
      <c r="E193" s="3" t="s">
        <v>392</v>
      </c>
      <c r="F193" s="3" t="s">
        <v>391</v>
      </c>
      <c r="G193" s="3">
        <v>30.39997</v>
      </c>
      <c r="H193" s="3">
        <v>-87.949669999999998</v>
      </c>
      <c r="I193" s="3" t="s">
        <v>46</v>
      </c>
      <c r="J193" s="3">
        <v>12</v>
      </c>
      <c r="K193" s="3">
        <f t="shared" si="1"/>
        <v>4</v>
      </c>
      <c r="L193" s="3">
        <v>21</v>
      </c>
      <c r="M193" s="3"/>
      <c r="N193" s="3"/>
      <c r="O193" s="3"/>
      <c r="P193" s="3"/>
      <c r="Q193" s="3"/>
      <c r="R193" s="3"/>
      <c r="S193" s="3"/>
      <c r="T193" s="3"/>
      <c r="U193" s="3"/>
      <c r="V193" s="3"/>
      <c r="W193" s="3"/>
      <c r="X193" s="3"/>
      <c r="Y193" s="3"/>
      <c r="Z193" s="3"/>
    </row>
    <row r="194" spans="1:26" x14ac:dyDescent="0.2">
      <c r="A194" s="3" t="s">
        <v>338</v>
      </c>
      <c r="B194" s="30">
        <v>44042</v>
      </c>
      <c r="C194" s="12">
        <v>0.50347222222222221</v>
      </c>
      <c r="D194" s="3" t="s">
        <v>399</v>
      </c>
      <c r="E194" s="3" t="s">
        <v>391</v>
      </c>
      <c r="F194" s="3" t="s">
        <v>391</v>
      </c>
      <c r="G194" s="3">
        <v>30.400089999999999</v>
      </c>
      <c r="H194" s="3">
        <v>-87.899950000000004</v>
      </c>
      <c r="I194" s="3" t="s">
        <v>46</v>
      </c>
      <c r="J194" s="3">
        <v>6.8</v>
      </c>
      <c r="K194" s="3">
        <f t="shared" si="1"/>
        <v>2.2666666666666666</v>
      </c>
      <c r="L194" s="3">
        <v>22</v>
      </c>
      <c r="M194" s="3"/>
      <c r="N194" s="3"/>
      <c r="O194" s="3"/>
      <c r="P194" s="3"/>
      <c r="Q194" s="3"/>
      <c r="R194" s="3"/>
      <c r="S194" s="3"/>
      <c r="T194" s="3"/>
      <c r="U194" s="3"/>
      <c r="V194" s="3"/>
      <c r="W194" s="3"/>
      <c r="X194" s="3"/>
      <c r="Y194" s="3"/>
      <c r="Z194" s="3"/>
    </row>
    <row r="195" spans="1:26" x14ac:dyDescent="0.2">
      <c r="A195" s="3" t="s">
        <v>338</v>
      </c>
      <c r="B195" s="30">
        <v>44042</v>
      </c>
      <c r="C195" s="12">
        <v>0.5131944444444444</v>
      </c>
      <c r="D195" s="3" t="s">
        <v>212</v>
      </c>
      <c r="E195" s="3" t="s">
        <v>392</v>
      </c>
      <c r="F195" s="3" t="s">
        <v>391</v>
      </c>
      <c r="G195" s="3">
        <v>30.36966</v>
      </c>
      <c r="H195" s="3">
        <v>-87.843019999999996</v>
      </c>
      <c r="I195" s="3" t="s">
        <v>46</v>
      </c>
      <c r="J195" s="3">
        <v>2.9</v>
      </c>
      <c r="K195" s="3">
        <f t="shared" si="1"/>
        <v>0.96666666666666667</v>
      </c>
      <c r="L195" s="3">
        <v>23</v>
      </c>
      <c r="M195" s="3"/>
      <c r="N195" s="3"/>
      <c r="O195" s="3"/>
      <c r="P195" s="3"/>
      <c r="Q195" s="3"/>
      <c r="R195" s="3"/>
      <c r="S195" s="3"/>
      <c r="T195" s="3"/>
      <c r="U195" s="3"/>
      <c r="V195" s="3"/>
      <c r="W195" s="3"/>
      <c r="X195" s="3"/>
      <c r="Y195" s="3"/>
      <c r="Z195" s="3"/>
    </row>
    <row r="196" spans="1:26" x14ac:dyDescent="0.2">
      <c r="A196" s="3" t="s">
        <v>338</v>
      </c>
      <c r="B196" s="30">
        <v>44042</v>
      </c>
      <c r="C196" s="12">
        <v>0.5229166666666667</v>
      </c>
      <c r="D196" s="3" t="s">
        <v>352</v>
      </c>
      <c r="E196" s="3" t="s">
        <v>391</v>
      </c>
      <c r="F196" s="3" t="s">
        <v>391</v>
      </c>
      <c r="G196" s="3">
        <v>30.34976</v>
      </c>
      <c r="H196" s="3">
        <v>-87.849810000000005</v>
      </c>
      <c r="I196" s="3" t="s">
        <v>46</v>
      </c>
      <c r="J196" s="3">
        <v>8.1999999999999993</v>
      </c>
      <c r="K196" s="3">
        <f t="shared" si="1"/>
        <v>2.7333333333333329</v>
      </c>
      <c r="L196" s="3">
        <v>24</v>
      </c>
      <c r="M196" s="3"/>
      <c r="N196" s="3"/>
      <c r="O196" s="3"/>
      <c r="P196" s="3"/>
      <c r="Q196" s="3"/>
      <c r="R196" s="3"/>
      <c r="S196" s="3"/>
      <c r="T196" s="3"/>
      <c r="U196" s="3"/>
      <c r="V196" s="3"/>
      <c r="W196" s="3"/>
      <c r="X196" s="3"/>
      <c r="Y196" s="3"/>
      <c r="Z196" s="3"/>
    </row>
    <row r="197" spans="1:26" x14ac:dyDescent="0.2">
      <c r="A197" s="3" t="s">
        <v>338</v>
      </c>
      <c r="B197" s="30">
        <v>44042</v>
      </c>
      <c r="C197" s="12">
        <v>0.53333333333333333</v>
      </c>
      <c r="D197" s="3" t="s">
        <v>408</v>
      </c>
      <c r="E197" s="3" t="s">
        <v>391</v>
      </c>
      <c r="F197" s="3" t="s">
        <v>391</v>
      </c>
      <c r="G197" s="3">
        <v>30.35012</v>
      </c>
      <c r="H197" s="3">
        <v>-87.900139999999993</v>
      </c>
      <c r="I197" s="3" t="s">
        <v>46</v>
      </c>
      <c r="J197" s="3">
        <v>10.7</v>
      </c>
      <c r="K197" s="3">
        <f t="shared" si="1"/>
        <v>3.5666666666666664</v>
      </c>
      <c r="L197" s="3">
        <v>26</v>
      </c>
      <c r="M197" s="3"/>
      <c r="N197" s="3"/>
      <c r="O197" s="3"/>
      <c r="P197" s="3"/>
      <c r="Q197" s="3"/>
      <c r="R197" s="3"/>
      <c r="S197" s="3"/>
      <c r="T197" s="3"/>
      <c r="U197" s="3"/>
      <c r="V197" s="3"/>
      <c r="W197" s="3"/>
      <c r="X197" s="3"/>
      <c r="Y197" s="3"/>
      <c r="Z197" s="3"/>
    </row>
    <row r="198" spans="1:26" x14ac:dyDescent="0.2">
      <c r="A198" s="3" t="s">
        <v>338</v>
      </c>
      <c r="B198" s="30">
        <v>44042</v>
      </c>
      <c r="C198" s="12">
        <v>0.54583333333333328</v>
      </c>
      <c r="D198" s="3" t="s">
        <v>407</v>
      </c>
      <c r="E198" s="3" t="s">
        <v>391</v>
      </c>
      <c r="F198" s="3" t="s">
        <v>391</v>
      </c>
      <c r="G198" s="3">
        <v>30.35041</v>
      </c>
      <c r="H198" s="3">
        <v>-87.949789999999993</v>
      </c>
      <c r="I198" s="3" t="s">
        <v>46</v>
      </c>
      <c r="J198" s="3">
        <v>11.4</v>
      </c>
      <c r="K198" s="3">
        <f t="shared" si="1"/>
        <v>3.8000000000000003</v>
      </c>
      <c r="L198" s="3">
        <v>27</v>
      </c>
      <c r="M198" s="3"/>
      <c r="N198" s="3"/>
      <c r="O198" s="3"/>
      <c r="P198" s="3"/>
      <c r="Q198" s="3"/>
      <c r="R198" s="3"/>
      <c r="S198" s="3"/>
      <c r="T198" s="3"/>
      <c r="U198" s="3"/>
      <c r="V198" s="3"/>
      <c r="W198" s="3"/>
      <c r="X198" s="3"/>
      <c r="Y198" s="3"/>
      <c r="Z198" s="3"/>
    </row>
    <row r="199" spans="1:26" x14ac:dyDescent="0.2">
      <c r="A199" s="3" t="s">
        <v>338</v>
      </c>
      <c r="B199" s="30">
        <v>44042</v>
      </c>
      <c r="C199" s="12">
        <v>0.55625000000000002</v>
      </c>
      <c r="D199" s="3" t="s">
        <v>406</v>
      </c>
      <c r="E199" s="3" t="s">
        <v>391</v>
      </c>
      <c r="F199" s="3" t="s">
        <v>391</v>
      </c>
      <c r="G199" s="3">
        <v>30.35013</v>
      </c>
      <c r="H199" s="3">
        <v>-87.999949999999998</v>
      </c>
      <c r="I199" s="3" t="s">
        <v>46</v>
      </c>
      <c r="J199" s="3">
        <v>12.4</v>
      </c>
      <c r="K199" s="3">
        <f t="shared" si="1"/>
        <v>4.1333333333333337</v>
      </c>
      <c r="L199" s="3">
        <v>28</v>
      </c>
      <c r="M199" s="3"/>
      <c r="N199" s="3"/>
      <c r="O199" s="3"/>
      <c r="P199" s="3"/>
      <c r="Q199" s="3"/>
      <c r="R199" s="3"/>
      <c r="S199" s="3"/>
      <c r="T199" s="3"/>
      <c r="U199" s="3"/>
      <c r="V199" s="3"/>
      <c r="W199" s="3"/>
      <c r="X199" s="3"/>
      <c r="Y199" s="3"/>
      <c r="Z199" s="3"/>
    </row>
    <row r="200" spans="1:26" x14ac:dyDescent="0.2">
      <c r="A200" s="3" t="s">
        <v>338</v>
      </c>
      <c r="B200" s="30">
        <v>44042</v>
      </c>
      <c r="C200" s="12">
        <v>0.56319444444444444</v>
      </c>
      <c r="D200" s="3" t="s">
        <v>405</v>
      </c>
      <c r="E200" s="3" t="s">
        <v>391</v>
      </c>
      <c r="F200" s="3" t="s">
        <v>391</v>
      </c>
      <c r="G200" s="3">
        <v>30.35033</v>
      </c>
      <c r="H200" s="3">
        <v>-88.024839999999998</v>
      </c>
      <c r="I200" s="3" t="s">
        <v>46</v>
      </c>
      <c r="J200" s="3">
        <v>46.1</v>
      </c>
      <c r="K200" s="3">
        <f t="shared" si="1"/>
        <v>15.366666666666667</v>
      </c>
      <c r="L200" s="3">
        <v>29</v>
      </c>
      <c r="M200" s="3"/>
      <c r="N200" s="3"/>
      <c r="O200" s="3"/>
      <c r="P200" s="3"/>
      <c r="Q200" s="3"/>
      <c r="R200" s="3"/>
      <c r="S200" s="3"/>
      <c r="T200" s="3"/>
      <c r="U200" s="3"/>
      <c r="V200" s="3"/>
      <c r="W200" s="3"/>
      <c r="X200" s="3"/>
      <c r="Y200" s="3"/>
      <c r="Z200" s="3"/>
    </row>
    <row r="201" spans="1:26" x14ac:dyDescent="0.2">
      <c r="A201" s="3" t="s">
        <v>338</v>
      </c>
      <c r="B201" s="30">
        <v>44042</v>
      </c>
      <c r="C201" s="12">
        <v>0.56944444444444442</v>
      </c>
      <c r="D201" s="3" t="s">
        <v>404</v>
      </c>
      <c r="E201" s="3" t="s">
        <v>391</v>
      </c>
      <c r="F201" s="3" t="s">
        <v>391</v>
      </c>
      <c r="G201" s="3">
        <v>30.349810000000002</v>
      </c>
      <c r="H201" s="3">
        <v>-88.04992</v>
      </c>
      <c r="I201" s="3" t="s">
        <v>46</v>
      </c>
      <c r="J201" s="3">
        <v>11.8</v>
      </c>
      <c r="K201" s="3">
        <f t="shared" si="1"/>
        <v>3.9333333333333336</v>
      </c>
      <c r="L201" s="3">
        <v>30</v>
      </c>
      <c r="M201" s="3"/>
      <c r="N201" s="3"/>
      <c r="O201" s="3"/>
      <c r="P201" s="3"/>
      <c r="Q201" s="3"/>
      <c r="R201" s="3"/>
      <c r="S201" s="3"/>
      <c r="T201" s="3"/>
      <c r="U201" s="3"/>
      <c r="V201" s="3"/>
      <c r="W201" s="3"/>
      <c r="X201" s="3"/>
      <c r="Y201" s="3"/>
      <c r="Z201" s="3"/>
    </row>
    <row r="202" spans="1:26" x14ac:dyDescent="0.2">
      <c r="A202" s="3" t="s">
        <v>338</v>
      </c>
      <c r="B202" s="30">
        <v>44042</v>
      </c>
      <c r="C202" s="12">
        <v>0.57708333333333328</v>
      </c>
      <c r="D202" s="3" t="s">
        <v>433</v>
      </c>
      <c r="E202" s="3" t="s">
        <v>391</v>
      </c>
      <c r="F202" s="3" t="s">
        <v>391</v>
      </c>
      <c r="G202" s="3">
        <v>30.299669999999999</v>
      </c>
      <c r="H202" s="3">
        <v>-88.049329999999998</v>
      </c>
      <c r="I202" s="3" t="s">
        <v>46</v>
      </c>
      <c r="J202" s="3">
        <v>14.1</v>
      </c>
      <c r="K202" s="3">
        <f t="shared" si="1"/>
        <v>4.7</v>
      </c>
      <c r="L202" s="3">
        <v>31</v>
      </c>
      <c r="M202" s="3"/>
      <c r="N202" s="3"/>
      <c r="O202" s="3"/>
      <c r="P202" s="3"/>
      <c r="Q202" s="3"/>
      <c r="R202" s="3"/>
      <c r="S202" s="3"/>
      <c r="T202" s="3"/>
      <c r="U202" s="3"/>
      <c r="V202" s="3"/>
      <c r="W202" s="3"/>
      <c r="X202" s="3"/>
      <c r="Y202" s="3"/>
      <c r="Z202" s="3"/>
    </row>
    <row r="203" spans="1:26" x14ac:dyDescent="0.2">
      <c r="A203" s="3" t="s">
        <v>338</v>
      </c>
      <c r="B203" s="30">
        <v>44042</v>
      </c>
      <c r="C203" s="12">
        <v>0.5805555555555556</v>
      </c>
      <c r="D203" s="3" t="s">
        <v>230</v>
      </c>
      <c r="E203" s="3" t="s">
        <v>392</v>
      </c>
      <c r="F203" s="3" t="s">
        <v>392</v>
      </c>
      <c r="G203" s="3">
        <v>30.299779999999998</v>
      </c>
      <c r="H203" s="3">
        <v>-88.032430000000005</v>
      </c>
      <c r="I203" s="3" t="s">
        <v>46</v>
      </c>
      <c r="J203" s="3">
        <v>48.5</v>
      </c>
      <c r="K203" s="3">
        <f t="shared" si="1"/>
        <v>16.166666666666668</v>
      </c>
      <c r="L203" s="3">
        <v>32</v>
      </c>
      <c r="M203" s="3"/>
      <c r="N203" s="3"/>
      <c r="O203" s="3"/>
      <c r="P203" s="3"/>
      <c r="Q203" s="3"/>
      <c r="R203" s="3"/>
      <c r="S203" s="3"/>
      <c r="T203" s="3"/>
      <c r="U203" s="3"/>
      <c r="V203" s="3"/>
      <c r="W203" s="3"/>
      <c r="X203" s="3"/>
      <c r="Y203" s="3"/>
      <c r="Z203" s="3"/>
    </row>
    <row r="204" spans="1:26" x14ac:dyDescent="0.2">
      <c r="A204" s="3" t="s">
        <v>338</v>
      </c>
      <c r="B204" s="30">
        <v>44042</v>
      </c>
      <c r="C204" s="12">
        <v>0.59027777777777779</v>
      </c>
      <c r="D204" s="3" t="s">
        <v>409</v>
      </c>
      <c r="E204" s="3" t="s">
        <v>391</v>
      </c>
      <c r="F204" s="3" t="s">
        <v>391</v>
      </c>
      <c r="G204" s="3">
        <v>30.300730000000001</v>
      </c>
      <c r="H204" s="3">
        <v>-88.000119999999995</v>
      </c>
      <c r="I204" s="3" t="s">
        <v>46</v>
      </c>
      <c r="J204" s="3">
        <v>11.6</v>
      </c>
      <c r="K204" s="3">
        <f t="shared" si="1"/>
        <v>3.8666666666666667</v>
      </c>
      <c r="L204" s="3">
        <v>33</v>
      </c>
      <c r="M204" s="3"/>
      <c r="N204" s="3"/>
      <c r="O204" s="3"/>
      <c r="P204" s="3"/>
      <c r="Q204" s="3"/>
      <c r="R204" s="3"/>
      <c r="S204" s="3"/>
      <c r="T204" s="3"/>
      <c r="U204" s="3"/>
      <c r="V204" s="3"/>
      <c r="W204" s="3"/>
      <c r="X204" s="3"/>
      <c r="Y204" s="3"/>
      <c r="Z204" s="3"/>
    </row>
    <row r="205" spans="1:26" x14ac:dyDescent="0.2">
      <c r="A205" s="3" t="s">
        <v>338</v>
      </c>
      <c r="B205" s="30">
        <v>44042</v>
      </c>
      <c r="C205" s="12">
        <v>0.59722222222222221</v>
      </c>
      <c r="D205" s="3" t="s">
        <v>227</v>
      </c>
      <c r="E205" s="3" t="s">
        <v>392</v>
      </c>
      <c r="F205" s="3" t="s">
        <v>391</v>
      </c>
      <c r="G205" s="3">
        <v>30.300039999999999</v>
      </c>
      <c r="H205" s="3">
        <v>-87.950249999999997</v>
      </c>
      <c r="I205" s="3" t="s">
        <v>46</v>
      </c>
      <c r="J205" s="3">
        <v>10.3</v>
      </c>
      <c r="K205" s="3">
        <f t="shared" si="1"/>
        <v>3.4333333333333336</v>
      </c>
      <c r="L205" s="3">
        <v>34</v>
      </c>
      <c r="M205" s="3"/>
      <c r="N205" s="3"/>
      <c r="O205" s="3"/>
      <c r="P205" s="3"/>
      <c r="Q205" s="3"/>
      <c r="R205" s="3"/>
      <c r="S205" s="3"/>
      <c r="T205" s="3"/>
      <c r="U205" s="3"/>
      <c r="V205" s="3"/>
      <c r="W205" s="3"/>
      <c r="X205" s="3"/>
      <c r="Y205" s="3"/>
      <c r="Z205" s="3"/>
    </row>
    <row r="206" spans="1:26" x14ac:dyDescent="0.2">
      <c r="A206" s="3" t="s">
        <v>338</v>
      </c>
      <c r="B206" s="30">
        <v>44042</v>
      </c>
      <c r="C206" s="12">
        <v>0.60902777777777783</v>
      </c>
      <c r="D206" s="3" t="s">
        <v>339</v>
      </c>
      <c r="E206" s="3" t="s">
        <v>391</v>
      </c>
      <c r="F206" s="3" t="s">
        <v>391</v>
      </c>
      <c r="G206" s="3">
        <v>30.300149999999999</v>
      </c>
      <c r="H206" s="3">
        <v>-87.899330000000006</v>
      </c>
      <c r="I206" s="3" t="s">
        <v>46</v>
      </c>
      <c r="J206" s="3">
        <v>9.1</v>
      </c>
      <c r="K206" s="3">
        <f t="shared" si="1"/>
        <v>3.0333333333333332</v>
      </c>
      <c r="L206" s="3">
        <v>35</v>
      </c>
      <c r="M206" s="3"/>
      <c r="N206" s="3"/>
      <c r="O206" s="3"/>
      <c r="P206" s="3"/>
      <c r="Q206" s="3"/>
      <c r="R206" s="3"/>
      <c r="S206" s="3"/>
      <c r="T206" s="3"/>
      <c r="U206" s="3"/>
      <c r="V206" s="3"/>
      <c r="W206" s="3"/>
      <c r="X206" s="3"/>
      <c r="Y206" s="3"/>
      <c r="Z206" s="3"/>
    </row>
    <row r="207" spans="1:26" x14ac:dyDescent="0.2">
      <c r="A207" s="3" t="s">
        <v>338</v>
      </c>
      <c r="B207" s="30">
        <v>44042</v>
      </c>
      <c r="C207" s="12">
        <v>0.61597222222222225</v>
      </c>
      <c r="D207" s="3" t="s">
        <v>398</v>
      </c>
      <c r="E207" s="3" t="s">
        <v>391</v>
      </c>
      <c r="F207" s="3" t="s">
        <v>391</v>
      </c>
      <c r="G207" s="3">
        <v>30.300319999999999</v>
      </c>
      <c r="H207" s="3">
        <v>-87.849469999999997</v>
      </c>
      <c r="I207" s="3" t="s">
        <v>46</v>
      </c>
      <c r="J207" s="3">
        <v>8.5</v>
      </c>
      <c r="K207" s="3">
        <f t="shared" si="1"/>
        <v>2.8333333333333335</v>
      </c>
      <c r="L207" s="3">
        <v>36</v>
      </c>
      <c r="M207" s="3"/>
      <c r="N207" s="3"/>
      <c r="O207" s="3"/>
      <c r="P207" s="3"/>
      <c r="Q207" s="3"/>
      <c r="R207" s="3"/>
      <c r="S207" s="3"/>
      <c r="T207" s="3"/>
      <c r="U207" s="3"/>
      <c r="V207" s="3"/>
      <c r="W207" s="3"/>
      <c r="X207" s="3"/>
      <c r="Y207" s="3"/>
      <c r="Z207" s="3"/>
    </row>
    <row r="208" spans="1:26" x14ac:dyDescent="0.2">
      <c r="A208" s="3" t="s">
        <v>338</v>
      </c>
      <c r="B208" s="30">
        <v>44042</v>
      </c>
      <c r="C208" s="12">
        <v>0.62291666666666667</v>
      </c>
      <c r="D208" s="3" t="s">
        <v>397</v>
      </c>
      <c r="E208" s="3" t="s">
        <v>391</v>
      </c>
      <c r="F208" s="3" t="s">
        <v>391</v>
      </c>
      <c r="G208" s="3">
        <v>30.299949999999999</v>
      </c>
      <c r="H208" s="3">
        <v>-87.799809999999994</v>
      </c>
      <c r="I208" s="3" t="s">
        <v>46</v>
      </c>
      <c r="J208" s="3">
        <v>7.4</v>
      </c>
      <c r="K208" s="3">
        <f t="shared" si="1"/>
        <v>2.4666666666666668</v>
      </c>
      <c r="L208" s="3">
        <v>37</v>
      </c>
      <c r="M208" s="3"/>
      <c r="N208" s="3"/>
      <c r="O208" s="3"/>
      <c r="P208" s="3"/>
      <c r="Q208" s="3"/>
      <c r="R208" s="3"/>
      <c r="S208" s="3"/>
      <c r="T208" s="3"/>
      <c r="U208" s="3"/>
      <c r="V208" s="3"/>
      <c r="W208" s="3"/>
      <c r="X208" s="3"/>
      <c r="Y208" s="3"/>
      <c r="Z208" s="3"/>
    </row>
    <row r="209" spans="1:26" x14ac:dyDescent="0.2">
      <c r="A209" s="3" t="s">
        <v>338</v>
      </c>
      <c r="B209" s="30">
        <v>44042</v>
      </c>
      <c r="C209" s="12">
        <v>0.62986111111111109</v>
      </c>
      <c r="D209" s="3" t="s">
        <v>209</v>
      </c>
      <c r="E209" s="3" t="s">
        <v>392</v>
      </c>
      <c r="F209" s="3" t="s">
        <v>391</v>
      </c>
      <c r="G209" s="3">
        <v>30.285409999999999</v>
      </c>
      <c r="H209" s="3">
        <v>-87.759770000000003</v>
      </c>
      <c r="I209" s="3" t="s">
        <v>46</v>
      </c>
      <c r="J209" s="3">
        <v>4</v>
      </c>
      <c r="K209" s="3">
        <f t="shared" si="1"/>
        <v>1.3333333333333333</v>
      </c>
      <c r="L209" s="3">
        <v>38</v>
      </c>
      <c r="M209" s="3"/>
      <c r="N209" s="3"/>
      <c r="O209" s="3"/>
      <c r="P209" s="3"/>
      <c r="Q209" s="3"/>
      <c r="R209" s="3"/>
      <c r="S209" s="3"/>
      <c r="T209" s="3"/>
      <c r="U209" s="3"/>
      <c r="V209" s="3"/>
      <c r="W209" s="3"/>
      <c r="X209" s="3"/>
      <c r="Y209" s="3"/>
      <c r="Z209" s="3"/>
    </row>
    <row r="210" spans="1:26" x14ac:dyDescent="0.2">
      <c r="A210" s="3" t="s">
        <v>338</v>
      </c>
      <c r="B210" s="30">
        <v>44042</v>
      </c>
      <c r="C210" s="12">
        <v>0.6430555555555556</v>
      </c>
      <c r="D210" s="3" t="s">
        <v>396</v>
      </c>
      <c r="E210" s="3" t="s">
        <v>391</v>
      </c>
      <c r="F210" s="3" t="s">
        <v>391</v>
      </c>
      <c r="G210" s="3">
        <v>30.259820000000001</v>
      </c>
      <c r="H210" s="3">
        <v>-87.800190000000001</v>
      </c>
      <c r="I210" s="3" t="s">
        <v>46</v>
      </c>
      <c r="J210" s="3">
        <v>5.9</v>
      </c>
      <c r="K210" s="3">
        <f t="shared" si="1"/>
        <v>1.9666666666666668</v>
      </c>
      <c r="L210" s="3">
        <v>39</v>
      </c>
      <c r="M210" s="3"/>
      <c r="N210" s="3"/>
      <c r="O210" s="3"/>
      <c r="P210" s="3"/>
      <c r="Q210" s="3"/>
      <c r="R210" s="3"/>
      <c r="S210" s="3"/>
      <c r="T210" s="3"/>
      <c r="U210" s="3"/>
      <c r="V210" s="3"/>
      <c r="W210" s="3"/>
      <c r="X210" s="3"/>
      <c r="Y210" s="3"/>
      <c r="Z210" s="3"/>
    </row>
    <row r="211" spans="1:26" x14ac:dyDescent="0.2">
      <c r="A211" s="3" t="s">
        <v>338</v>
      </c>
      <c r="B211" s="30">
        <v>44042</v>
      </c>
      <c r="C211" s="12">
        <v>0.64930555555555558</v>
      </c>
      <c r="D211" s="3" t="s">
        <v>206</v>
      </c>
      <c r="E211" s="3" t="s">
        <v>392</v>
      </c>
      <c r="F211" s="3" t="s">
        <v>391</v>
      </c>
      <c r="G211" s="3">
        <v>30.25027</v>
      </c>
      <c r="H211" s="3">
        <v>-87.849199999999996</v>
      </c>
      <c r="I211" s="3" t="s">
        <v>46</v>
      </c>
      <c r="J211" s="3">
        <v>3.4</v>
      </c>
      <c r="K211" s="3">
        <f t="shared" si="1"/>
        <v>1.1333333333333333</v>
      </c>
      <c r="L211" s="3">
        <v>40</v>
      </c>
      <c r="M211" s="3"/>
      <c r="N211" s="3"/>
      <c r="O211" s="3"/>
      <c r="P211" s="3"/>
      <c r="Q211" s="3"/>
      <c r="R211" s="3"/>
      <c r="S211" s="3"/>
      <c r="T211" s="3"/>
      <c r="U211" s="3"/>
      <c r="V211" s="3"/>
      <c r="W211" s="3"/>
      <c r="X211" s="3"/>
      <c r="Y211" s="3"/>
      <c r="Z211" s="3"/>
    </row>
    <row r="212" spans="1:26" x14ac:dyDescent="0.2">
      <c r="A212" s="3" t="s">
        <v>338</v>
      </c>
      <c r="B212" s="30">
        <v>44042</v>
      </c>
      <c r="C212" s="12">
        <v>0.65833333333333333</v>
      </c>
      <c r="D212" s="3" t="s">
        <v>395</v>
      </c>
      <c r="E212" s="3" t="s">
        <v>391</v>
      </c>
      <c r="F212" s="3" t="s">
        <v>391</v>
      </c>
      <c r="G212" s="3">
        <v>30.250260000000001</v>
      </c>
      <c r="H212" s="3">
        <v>-87.900279999999995</v>
      </c>
      <c r="I212" s="3" t="s">
        <v>46</v>
      </c>
      <c r="J212" s="3">
        <v>5</v>
      </c>
      <c r="K212" s="3">
        <f t="shared" si="1"/>
        <v>1.6666666666666667</v>
      </c>
      <c r="L212" s="3">
        <v>41</v>
      </c>
      <c r="M212" s="3"/>
      <c r="N212" s="3"/>
      <c r="O212" s="3"/>
      <c r="P212" s="3"/>
      <c r="Q212" s="3"/>
      <c r="R212" s="3"/>
      <c r="S212" s="3"/>
      <c r="T212" s="3"/>
      <c r="U212" s="3"/>
      <c r="V212" s="3"/>
      <c r="W212" s="3"/>
      <c r="X212" s="3"/>
      <c r="Y212" s="3"/>
      <c r="Z212" s="3"/>
    </row>
    <row r="213" spans="1:26" x14ac:dyDescent="0.2">
      <c r="A213" s="3" t="s">
        <v>338</v>
      </c>
      <c r="B213" s="30">
        <v>44042</v>
      </c>
      <c r="C213" s="12">
        <v>0.66527777777777775</v>
      </c>
      <c r="D213" s="3" t="s">
        <v>394</v>
      </c>
      <c r="E213" s="3" t="s">
        <v>391</v>
      </c>
      <c r="F213" s="3" t="s">
        <v>391</v>
      </c>
      <c r="G213" s="3">
        <v>30.26031</v>
      </c>
      <c r="H213" s="3">
        <v>-87.949889999999996</v>
      </c>
      <c r="I213" s="3" t="s">
        <v>46</v>
      </c>
      <c r="J213" s="3">
        <v>2.5</v>
      </c>
      <c r="K213" s="3">
        <f t="shared" si="1"/>
        <v>0.83333333333333337</v>
      </c>
      <c r="L213" s="3">
        <v>42</v>
      </c>
      <c r="M213" s="3"/>
      <c r="N213" s="3"/>
      <c r="O213" s="3"/>
      <c r="P213" s="3"/>
      <c r="Q213" s="3"/>
      <c r="R213" s="3"/>
      <c r="S213" s="3"/>
      <c r="T213" s="3"/>
      <c r="U213" s="3"/>
      <c r="V213" s="3"/>
      <c r="W213" s="3"/>
      <c r="X213" s="3"/>
      <c r="Y213" s="3"/>
      <c r="Z213" s="3"/>
    </row>
    <row r="214" spans="1:26" x14ac:dyDescent="0.2">
      <c r="A214" s="3" t="s">
        <v>338</v>
      </c>
      <c r="B214" s="30">
        <v>44042</v>
      </c>
      <c r="C214" s="12">
        <v>0.67361111111111116</v>
      </c>
      <c r="D214" s="3" t="s">
        <v>393</v>
      </c>
      <c r="E214" s="3" t="s">
        <v>391</v>
      </c>
      <c r="F214" s="3" t="s">
        <v>391</v>
      </c>
      <c r="G214" s="3">
        <v>30.249680000000001</v>
      </c>
      <c r="H214" s="3">
        <v>-87.999920000000003</v>
      </c>
      <c r="I214" s="3" t="s">
        <v>46</v>
      </c>
      <c r="J214" s="3">
        <v>15</v>
      </c>
      <c r="K214" s="3">
        <f t="shared" si="1"/>
        <v>5</v>
      </c>
      <c r="L214" s="3">
        <v>43</v>
      </c>
      <c r="M214" s="3"/>
      <c r="N214" s="3"/>
      <c r="O214" s="3"/>
      <c r="P214" s="3"/>
      <c r="Q214" s="3"/>
      <c r="R214" s="3"/>
      <c r="S214" s="3"/>
      <c r="T214" s="3"/>
      <c r="U214" s="3"/>
      <c r="V214" s="3"/>
      <c r="W214" s="3"/>
      <c r="X214" s="3"/>
      <c r="Y214" s="3"/>
      <c r="Z214" s="3"/>
    </row>
    <row r="215" spans="1:26" x14ac:dyDescent="0.2">
      <c r="A215" s="3" t="s">
        <v>340</v>
      </c>
      <c r="B215" s="30">
        <v>44054</v>
      </c>
      <c r="C215" s="12">
        <v>0.29444444444444445</v>
      </c>
      <c r="D215" s="3" t="s">
        <v>403</v>
      </c>
      <c r="E215" s="3" t="s">
        <v>391</v>
      </c>
      <c r="F215" s="3" t="s">
        <v>391</v>
      </c>
      <c r="G215" s="3">
        <v>30.349399999999999</v>
      </c>
      <c r="H215" s="3">
        <v>-88.099220000000003</v>
      </c>
      <c r="I215" s="3">
        <v>1.2</v>
      </c>
      <c r="J215" s="3">
        <v>10.5</v>
      </c>
      <c r="K215" s="26">
        <f t="shared" ref="K215:K462" si="2">J215/3.28</f>
        <v>3.2012195121951224</v>
      </c>
      <c r="L215" s="3">
        <v>0</v>
      </c>
      <c r="M215" s="3"/>
      <c r="N215" s="3"/>
      <c r="O215" s="3"/>
      <c r="P215" s="3"/>
      <c r="Q215" s="3"/>
      <c r="R215" s="3"/>
      <c r="S215" s="3"/>
      <c r="T215" s="3"/>
      <c r="U215" s="3"/>
      <c r="V215" s="3"/>
      <c r="W215" s="3"/>
      <c r="X215" s="3"/>
      <c r="Y215" s="3"/>
      <c r="Z215" s="3"/>
    </row>
    <row r="216" spans="1:26" x14ac:dyDescent="0.2">
      <c r="A216" s="3" t="s">
        <v>340</v>
      </c>
      <c r="B216" s="30">
        <v>44054</v>
      </c>
      <c r="C216" s="12">
        <v>0.30138888888888887</v>
      </c>
      <c r="D216" s="3" t="s">
        <v>404</v>
      </c>
      <c r="E216" s="3" t="s">
        <v>391</v>
      </c>
      <c r="F216" s="3" t="s">
        <v>391</v>
      </c>
      <c r="G216" s="3">
        <v>30.34986</v>
      </c>
      <c r="H216" s="3">
        <v>-88.049469999999999</v>
      </c>
      <c r="I216" s="3">
        <v>1.2</v>
      </c>
      <c r="J216" s="3">
        <v>11.8</v>
      </c>
      <c r="K216" s="26">
        <f t="shared" si="2"/>
        <v>3.5975609756097566</v>
      </c>
      <c r="L216" s="3">
        <v>1</v>
      </c>
      <c r="M216" s="3"/>
      <c r="N216" s="3"/>
      <c r="O216" s="3"/>
      <c r="P216" s="3"/>
      <c r="Q216" s="3"/>
      <c r="R216" s="3"/>
      <c r="S216" s="3"/>
      <c r="T216" s="3"/>
      <c r="U216" s="3"/>
      <c r="V216" s="3"/>
      <c r="W216" s="3"/>
      <c r="X216" s="3"/>
      <c r="Y216" s="3"/>
      <c r="Z216" s="3"/>
    </row>
    <row r="217" spans="1:26" x14ac:dyDescent="0.2">
      <c r="A217" s="3" t="s">
        <v>340</v>
      </c>
      <c r="B217" s="30">
        <v>44054</v>
      </c>
      <c r="C217" s="12">
        <v>0.30763888888888891</v>
      </c>
      <c r="D217" s="3" t="s">
        <v>405</v>
      </c>
      <c r="E217" s="3" t="s">
        <v>391</v>
      </c>
      <c r="F217" s="3" t="s">
        <v>391</v>
      </c>
      <c r="G217" s="3">
        <v>30.350079999999998</v>
      </c>
      <c r="H217" s="3">
        <v>-88.024439999999998</v>
      </c>
      <c r="I217" s="3">
        <v>1.2</v>
      </c>
      <c r="J217" s="3">
        <v>42</v>
      </c>
      <c r="K217" s="26">
        <f t="shared" si="2"/>
        <v>12.804878048780489</v>
      </c>
      <c r="L217" s="3">
        <v>2</v>
      </c>
      <c r="M217" s="3"/>
      <c r="N217" s="3"/>
      <c r="O217" s="3"/>
      <c r="P217" s="3"/>
      <c r="Q217" s="3"/>
      <c r="R217" s="3"/>
      <c r="S217" s="3"/>
      <c r="T217" s="3"/>
      <c r="U217" s="3"/>
      <c r="V217" s="3"/>
      <c r="W217" s="3"/>
      <c r="X217" s="3"/>
      <c r="Y217" s="3"/>
      <c r="Z217" s="3"/>
    </row>
    <row r="218" spans="1:26" x14ac:dyDescent="0.2">
      <c r="A218" s="3" t="s">
        <v>340</v>
      </c>
      <c r="B218" s="30">
        <v>44054</v>
      </c>
      <c r="C218" s="12">
        <v>0.31388888888888888</v>
      </c>
      <c r="D218" s="3" t="s">
        <v>406</v>
      </c>
      <c r="E218" s="3" t="s">
        <v>391</v>
      </c>
      <c r="F218" s="3" t="s">
        <v>391</v>
      </c>
      <c r="G218" s="3">
        <v>30.350269999999998</v>
      </c>
      <c r="H218" s="3">
        <v>-87.999780000000001</v>
      </c>
      <c r="I218" s="3">
        <v>1.2</v>
      </c>
      <c r="J218" s="3">
        <v>11.9</v>
      </c>
      <c r="K218" s="26">
        <f t="shared" si="2"/>
        <v>3.6280487804878052</v>
      </c>
      <c r="L218" s="3">
        <v>3</v>
      </c>
      <c r="M218" s="3"/>
      <c r="N218" s="3"/>
      <c r="O218" s="3"/>
      <c r="P218" s="3"/>
      <c r="Q218" s="3"/>
      <c r="R218" s="3"/>
      <c r="S218" s="3"/>
      <c r="T218" s="3"/>
      <c r="U218" s="3"/>
      <c r="V218" s="3"/>
      <c r="W218" s="3"/>
      <c r="X218" s="3"/>
      <c r="Y218" s="3"/>
      <c r="Z218" s="3"/>
    </row>
    <row r="219" spans="1:26" x14ac:dyDescent="0.2">
      <c r="A219" s="3" t="s">
        <v>340</v>
      </c>
      <c r="B219" s="30">
        <v>44054</v>
      </c>
      <c r="C219" s="12">
        <v>0.3215277777777778</v>
      </c>
      <c r="D219" s="3" t="s">
        <v>407</v>
      </c>
      <c r="E219" s="3" t="s">
        <v>391</v>
      </c>
      <c r="F219" s="3" t="s">
        <v>391</v>
      </c>
      <c r="G219" s="3">
        <v>30.35042</v>
      </c>
      <c r="H219" s="3">
        <v>-87.949680000000001</v>
      </c>
      <c r="I219" s="3">
        <v>0.5</v>
      </c>
      <c r="J219" s="3">
        <v>11.7</v>
      </c>
      <c r="K219" s="26">
        <f t="shared" si="2"/>
        <v>3.5670731707317072</v>
      </c>
      <c r="L219" s="3">
        <v>4</v>
      </c>
      <c r="M219" s="3"/>
      <c r="N219" s="3"/>
      <c r="O219" s="3"/>
      <c r="P219" s="3"/>
      <c r="Q219" s="3"/>
      <c r="R219" s="3"/>
      <c r="S219" s="3"/>
      <c r="T219" s="3"/>
      <c r="U219" s="3"/>
      <c r="V219" s="3"/>
      <c r="W219" s="3"/>
      <c r="X219" s="3"/>
      <c r="Y219" s="3"/>
      <c r="Z219" s="3"/>
    </row>
    <row r="220" spans="1:26" x14ac:dyDescent="0.2">
      <c r="A220" s="3" t="s">
        <v>340</v>
      </c>
      <c r="B220" s="30">
        <v>44054</v>
      </c>
      <c r="C220" s="12">
        <v>0.33124999999999999</v>
      </c>
      <c r="D220" s="3" t="s">
        <v>408</v>
      </c>
      <c r="E220" s="3" t="s">
        <v>391</v>
      </c>
      <c r="F220" s="3" t="s">
        <v>391</v>
      </c>
      <c r="G220" s="3">
        <v>30.350480000000001</v>
      </c>
      <c r="H220" s="3">
        <v>-87.900120000000001</v>
      </c>
      <c r="I220" s="3">
        <v>0.6</v>
      </c>
      <c r="J220" s="3">
        <v>9.6999999999999993</v>
      </c>
      <c r="K220" s="26">
        <f t="shared" si="2"/>
        <v>2.9573170731707314</v>
      </c>
      <c r="L220" s="3">
        <v>5</v>
      </c>
      <c r="M220" s="3"/>
      <c r="N220" s="3"/>
      <c r="O220" s="3"/>
      <c r="P220" s="3"/>
      <c r="Q220" s="3"/>
      <c r="R220" s="3"/>
      <c r="S220" s="3"/>
      <c r="T220" s="3"/>
      <c r="U220" s="3"/>
      <c r="V220" s="3"/>
      <c r="W220" s="3"/>
      <c r="X220" s="3"/>
      <c r="Y220" s="3"/>
      <c r="Z220" s="3"/>
    </row>
    <row r="221" spans="1:26" x14ac:dyDescent="0.2">
      <c r="A221" s="3" t="s">
        <v>340</v>
      </c>
      <c r="B221" s="30">
        <v>44054</v>
      </c>
      <c r="C221" s="12">
        <v>0.34027777777777773</v>
      </c>
      <c r="D221" s="3" t="s">
        <v>352</v>
      </c>
      <c r="E221" s="3" t="s">
        <v>391</v>
      </c>
      <c r="F221" s="3" t="s">
        <v>391</v>
      </c>
      <c r="G221" s="3">
        <v>30.35031</v>
      </c>
      <c r="H221" s="3">
        <v>-87.849649999999997</v>
      </c>
      <c r="I221" s="3">
        <v>0.5</v>
      </c>
      <c r="J221" s="3">
        <v>7.8</v>
      </c>
      <c r="K221" s="26">
        <f t="shared" si="2"/>
        <v>2.3780487804878048</v>
      </c>
      <c r="L221" s="3">
        <v>6</v>
      </c>
      <c r="M221" s="3"/>
      <c r="N221" s="3"/>
      <c r="O221" s="3"/>
      <c r="P221" s="3"/>
      <c r="Q221" s="3"/>
      <c r="R221" s="3"/>
      <c r="S221" s="3"/>
      <c r="T221" s="3"/>
      <c r="U221" s="3"/>
      <c r="V221" s="3"/>
      <c r="W221" s="3"/>
      <c r="X221" s="3"/>
      <c r="Y221" s="3"/>
      <c r="Z221" s="3"/>
    </row>
    <row r="222" spans="1:26" x14ac:dyDescent="0.2">
      <c r="A222" s="3" t="s">
        <v>340</v>
      </c>
      <c r="B222" s="30">
        <v>44054</v>
      </c>
      <c r="C222" s="12">
        <v>0.35000000000000003</v>
      </c>
      <c r="D222" s="3" t="s">
        <v>397</v>
      </c>
      <c r="E222" s="3" t="s">
        <v>391</v>
      </c>
      <c r="F222" s="3" t="s">
        <v>391</v>
      </c>
      <c r="G222" s="3">
        <v>30.30021</v>
      </c>
      <c r="H222" s="3">
        <v>-87.799549999999996</v>
      </c>
      <c r="I222" s="3">
        <v>0.5</v>
      </c>
      <c r="J222" s="3">
        <v>7.7</v>
      </c>
      <c r="K222" s="26">
        <f t="shared" si="2"/>
        <v>2.3475609756097562</v>
      </c>
      <c r="L222" s="3">
        <v>7</v>
      </c>
      <c r="M222" s="3"/>
      <c r="N222" s="3"/>
      <c r="O222" s="3"/>
      <c r="P222" s="3"/>
      <c r="Q222" s="3"/>
      <c r="R222" s="3"/>
      <c r="S222" s="3"/>
      <c r="T222" s="3"/>
      <c r="U222" s="3"/>
      <c r="V222" s="3"/>
      <c r="W222" s="3"/>
      <c r="X222" s="3"/>
      <c r="Y222" s="3"/>
      <c r="Z222" s="3"/>
    </row>
    <row r="223" spans="1:26" x14ac:dyDescent="0.2">
      <c r="A223" s="3" t="s">
        <v>340</v>
      </c>
      <c r="B223" s="30">
        <v>44054</v>
      </c>
      <c r="C223" s="12">
        <v>0.35694444444444445</v>
      </c>
      <c r="D223" s="3" t="s">
        <v>209</v>
      </c>
      <c r="E223" s="3" t="s">
        <v>392</v>
      </c>
      <c r="F223" s="3" t="s">
        <v>392</v>
      </c>
      <c r="G223" s="3">
        <v>30.28614</v>
      </c>
      <c r="H223" s="3">
        <v>-87.760279999999995</v>
      </c>
      <c r="I223" s="3">
        <v>0.6</v>
      </c>
      <c r="J223" s="3">
        <v>4.0999999999999996</v>
      </c>
      <c r="K223" s="26">
        <f t="shared" si="2"/>
        <v>1.25</v>
      </c>
      <c r="L223" s="3">
        <v>8</v>
      </c>
      <c r="M223" s="3"/>
      <c r="N223" s="3"/>
      <c r="O223" s="3"/>
      <c r="P223" s="3"/>
      <c r="Q223" s="3"/>
      <c r="R223" s="3"/>
      <c r="S223" s="3"/>
      <c r="T223" s="3"/>
      <c r="U223" s="3"/>
      <c r="V223" s="3"/>
      <c r="W223" s="3"/>
      <c r="X223" s="3"/>
      <c r="Y223" s="3"/>
      <c r="Z223" s="3"/>
    </row>
    <row r="224" spans="1:26" x14ac:dyDescent="0.2">
      <c r="A224" s="3" t="s">
        <v>340</v>
      </c>
      <c r="B224" s="30">
        <v>44054</v>
      </c>
      <c r="C224" s="12">
        <v>0.375</v>
      </c>
      <c r="D224" s="3" t="s">
        <v>396</v>
      </c>
      <c r="E224" s="3" t="s">
        <v>391</v>
      </c>
      <c r="F224" s="3" t="s">
        <v>391</v>
      </c>
      <c r="G224" s="3">
        <v>30.261810000000001</v>
      </c>
      <c r="H224" s="3">
        <v>-87.79813</v>
      </c>
      <c r="I224" s="3">
        <v>0.5</v>
      </c>
      <c r="J224" s="3">
        <v>6.9</v>
      </c>
      <c r="K224" s="26">
        <f t="shared" si="2"/>
        <v>2.1036585365853662</v>
      </c>
      <c r="L224" s="3">
        <v>9</v>
      </c>
      <c r="M224" s="3"/>
      <c r="N224" s="3"/>
      <c r="O224" s="3"/>
      <c r="P224" s="3"/>
      <c r="Q224" s="3"/>
      <c r="R224" s="3"/>
      <c r="S224" s="3"/>
      <c r="T224" s="3"/>
      <c r="U224" s="3"/>
      <c r="V224" s="3"/>
      <c r="W224" s="3"/>
      <c r="X224" s="3"/>
      <c r="Y224" s="3"/>
      <c r="Z224" s="3"/>
    </row>
    <row r="225" spans="1:26" x14ac:dyDescent="0.2">
      <c r="A225" s="3" t="s">
        <v>340</v>
      </c>
      <c r="B225" s="30">
        <v>44054</v>
      </c>
      <c r="C225" s="12">
        <v>0.38472222222222219</v>
      </c>
      <c r="D225" s="3" t="s">
        <v>398</v>
      </c>
      <c r="E225" s="3" t="s">
        <v>391</v>
      </c>
      <c r="F225" s="3" t="s">
        <v>391</v>
      </c>
      <c r="G225" s="3">
        <v>30.301220000000001</v>
      </c>
      <c r="H225" s="3">
        <v>-87.848659999999995</v>
      </c>
      <c r="I225" s="3">
        <v>0.5</v>
      </c>
      <c r="J225" s="3">
        <v>8.6</v>
      </c>
      <c r="K225" s="26">
        <f t="shared" si="2"/>
        <v>2.6219512195121952</v>
      </c>
      <c r="L225" s="3">
        <v>10</v>
      </c>
      <c r="M225" s="3"/>
      <c r="N225" s="3"/>
      <c r="O225" s="3"/>
      <c r="P225" s="3"/>
      <c r="Q225" s="3"/>
      <c r="R225" s="3"/>
      <c r="S225" s="3"/>
      <c r="T225" s="3"/>
      <c r="U225" s="3"/>
      <c r="V225" s="3"/>
      <c r="W225" s="3"/>
      <c r="X225" s="3"/>
      <c r="Y225" s="3"/>
      <c r="Z225" s="3"/>
    </row>
    <row r="226" spans="1:26" x14ac:dyDescent="0.2">
      <c r="A226" s="3" t="s">
        <v>340</v>
      </c>
      <c r="B226" s="30">
        <v>44054</v>
      </c>
      <c r="C226" s="12">
        <v>0.42499999999999999</v>
      </c>
      <c r="D226" s="3" t="s">
        <v>240</v>
      </c>
      <c r="E226" s="3" t="s">
        <v>392</v>
      </c>
      <c r="F226" s="3" t="s">
        <v>391</v>
      </c>
      <c r="G226" s="3">
        <v>30.299800000000001</v>
      </c>
      <c r="H226" s="3">
        <v>-88.199399999999997</v>
      </c>
      <c r="I226" s="3">
        <v>0.5</v>
      </c>
      <c r="J226" s="3">
        <v>7</v>
      </c>
      <c r="K226" s="26">
        <f t="shared" si="2"/>
        <v>2.1341463414634148</v>
      </c>
      <c r="L226" s="3">
        <v>11</v>
      </c>
      <c r="M226" s="3"/>
      <c r="N226" s="3"/>
      <c r="O226" s="3"/>
      <c r="P226" s="3"/>
      <c r="Q226" s="3"/>
      <c r="R226" s="3"/>
      <c r="S226" s="3"/>
      <c r="T226" s="3"/>
      <c r="U226" s="3"/>
      <c r="V226" s="3"/>
      <c r="W226" s="3"/>
      <c r="X226" s="3"/>
      <c r="Y226" s="3"/>
      <c r="Z226" s="3"/>
    </row>
    <row r="227" spans="1:26" x14ac:dyDescent="0.2">
      <c r="A227" s="3" t="s">
        <v>340</v>
      </c>
      <c r="B227" s="30">
        <v>44054</v>
      </c>
      <c r="C227" s="12">
        <v>0.44097222222222227</v>
      </c>
      <c r="D227" s="3" t="s">
        <v>243</v>
      </c>
      <c r="E227" s="3" t="s">
        <v>392</v>
      </c>
      <c r="F227" s="3" t="s">
        <v>391</v>
      </c>
      <c r="G227" s="3">
        <v>30.355270000000001</v>
      </c>
      <c r="H227" s="3">
        <v>-88.200059999999993</v>
      </c>
      <c r="I227" s="3">
        <v>0.5</v>
      </c>
      <c r="J227" s="3">
        <v>3.5</v>
      </c>
      <c r="K227" s="26">
        <f t="shared" si="2"/>
        <v>1.0670731707317074</v>
      </c>
      <c r="L227" s="3">
        <v>12</v>
      </c>
      <c r="M227" s="3"/>
      <c r="N227" s="3"/>
      <c r="O227" s="3"/>
      <c r="P227" s="3"/>
      <c r="Q227" s="3"/>
      <c r="R227" s="3"/>
      <c r="S227" s="3"/>
      <c r="T227" s="3"/>
      <c r="U227" s="3"/>
      <c r="V227" s="3"/>
      <c r="W227" s="3"/>
      <c r="X227" s="3"/>
      <c r="Y227" s="3"/>
      <c r="Z227" s="3"/>
    </row>
    <row r="228" spans="1:26" x14ac:dyDescent="0.2">
      <c r="A228" s="3" t="s">
        <v>340</v>
      </c>
      <c r="B228" s="30">
        <v>44054</v>
      </c>
      <c r="C228" s="12">
        <v>0.45069444444444445</v>
      </c>
      <c r="D228" s="3" t="s">
        <v>411</v>
      </c>
      <c r="E228" s="3" t="s">
        <v>391</v>
      </c>
      <c r="F228" s="3" t="s">
        <v>391</v>
      </c>
      <c r="G228" s="3">
        <v>30.349730000000001</v>
      </c>
      <c r="H228" s="3">
        <v>-88.250129999999999</v>
      </c>
      <c r="I228" s="3">
        <v>0.6</v>
      </c>
      <c r="J228" s="3">
        <v>4.5</v>
      </c>
      <c r="K228" s="26">
        <f t="shared" si="2"/>
        <v>1.3719512195121952</v>
      </c>
      <c r="L228" s="3">
        <v>13</v>
      </c>
      <c r="M228" s="3"/>
      <c r="N228" s="3"/>
      <c r="O228" s="3"/>
      <c r="P228" s="3"/>
      <c r="Q228" s="3"/>
      <c r="R228" s="3"/>
      <c r="S228" s="3"/>
      <c r="T228" s="3"/>
      <c r="U228" s="3"/>
      <c r="V228" s="3"/>
      <c r="W228" s="3"/>
      <c r="X228" s="3"/>
      <c r="Y228" s="3"/>
      <c r="Z228" s="3"/>
    </row>
    <row r="229" spans="1:26" x14ac:dyDescent="0.2">
      <c r="A229" s="3" t="s">
        <v>340</v>
      </c>
      <c r="B229" s="30">
        <v>44054</v>
      </c>
      <c r="C229" s="12">
        <v>0.45694444444444443</v>
      </c>
      <c r="D229" s="3" t="s">
        <v>246</v>
      </c>
      <c r="E229" s="3" t="s">
        <v>392</v>
      </c>
      <c r="F229" s="3" t="s">
        <v>391</v>
      </c>
      <c r="G229" s="3">
        <v>30.375589999999999</v>
      </c>
      <c r="H229" s="3">
        <v>-88.27073</v>
      </c>
      <c r="I229" s="3">
        <v>0.7</v>
      </c>
      <c r="J229" s="3">
        <v>5.3</v>
      </c>
      <c r="K229" s="26">
        <f t="shared" si="2"/>
        <v>1.6158536585365855</v>
      </c>
      <c r="L229" s="3">
        <v>14</v>
      </c>
      <c r="M229" s="3"/>
      <c r="N229" s="3"/>
      <c r="O229" s="3"/>
      <c r="P229" s="3"/>
      <c r="Q229" s="3"/>
      <c r="R229" s="3"/>
      <c r="S229" s="3"/>
      <c r="T229" s="3"/>
      <c r="U229" s="3"/>
      <c r="V229" s="3"/>
      <c r="W229" s="3"/>
      <c r="X229" s="3"/>
      <c r="Y229" s="3"/>
      <c r="Z229" s="3"/>
    </row>
    <row r="230" spans="1:26" x14ac:dyDescent="0.2">
      <c r="A230" s="3" t="s">
        <v>340</v>
      </c>
      <c r="B230" s="30">
        <v>44054</v>
      </c>
      <c r="C230" s="12">
        <v>0.46736111111111112</v>
      </c>
      <c r="D230" s="3" t="s">
        <v>412</v>
      </c>
      <c r="E230" s="3" t="s">
        <v>391</v>
      </c>
      <c r="F230" s="3" t="s">
        <v>391</v>
      </c>
      <c r="G230" s="3">
        <v>30.350549999999998</v>
      </c>
      <c r="H230" s="3">
        <v>-88.298789999999997</v>
      </c>
      <c r="I230" s="3">
        <v>0.5</v>
      </c>
      <c r="J230" s="3">
        <v>9.1</v>
      </c>
      <c r="K230" s="26">
        <f t="shared" si="2"/>
        <v>2.774390243902439</v>
      </c>
      <c r="L230" s="3">
        <v>15</v>
      </c>
      <c r="M230" s="3"/>
      <c r="N230" s="3"/>
      <c r="O230" s="3"/>
      <c r="P230" s="3"/>
      <c r="Q230" s="3"/>
      <c r="R230" s="3"/>
      <c r="S230" s="3"/>
      <c r="T230" s="3"/>
      <c r="U230" s="3"/>
      <c r="V230" s="3"/>
      <c r="W230" s="3"/>
      <c r="X230" s="3"/>
      <c r="Y230" s="3"/>
      <c r="Z230" s="3"/>
    </row>
    <row r="231" spans="1:26" x14ac:dyDescent="0.2">
      <c r="A231" s="3" t="s">
        <v>340</v>
      </c>
      <c r="B231" s="30">
        <v>44054</v>
      </c>
      <c r="C231" s="12">
        <v>0.48125000000000001</v>
      </c>
      <c r="D231" s="3" t="s">
        <v>249</v>
      </c>
      <c r="E231" s="3" t="s">
        <v>392</v>
      </c>
      <c r="F231" s="3" t="s">
        <v>391</v>
      </c>
      <c r="G231" s="3">
        <v>30.399909999999998</v>
      </c>
      <c r="H231" s="3">
        <v>-88.350269999999995</v>
      </c>
      <c r="I231" s="3">
        <v>0.7</v>
      </c>
      <c r="J231" s="3">
        <v>4.5999999999999996</v>
      </c>
      <c r="K231" s="26">
        <f t="shared" si="2"/>
        <v>1.4024390243902438</v>
      </c>
      <c r="L231" s="3">
        <v>16</v>
      </c>
      <c r="M231" s="3"/>
      <c r="N231" s="3"/>
      <c r="O231" s="3"/>
      <c r="P231" s="3"/>
      <c r="Q231" s="3"/>
      <c r="R231" s="3"/>
      <c r="S231" s="3"/>
      <c r="T231" s="3"/>
      <c r="U231" s="3"/>
      <c r="V231" s="3"/>
      <c r="W231" s="3"/>
      <c r="X231" s="3"/>
      <c r="Y231" s="3"/>
      <c r="Z231" s="3"/>
    </row>
    <row r="232" spans="1:26" x14ac:dyDescent="0.2">
      <c r="A232" s="3" t="s">
        <v>340</v>
      </c>
      <c r="B232" s="30">
        <v>44054</v>
      </c>
      <c r="C232" s="12">
        <v>0.49236111111111108</v>
      </c>
      <c r="D232" s="3" t="s">
        <v>252</v>
      </c>
      <c r="E232" s="3" t="s">
        <v>392</v>
      </c>
      <c r="F232" s="3" t="s">
        <v>391</v>
      </c>
      <c r="G232" s="3">
        <v>30.350249999999999</v>
      </c>
      <c r="H232" s="3">
        <v>-88.349199999999996</v>
      </c>
      <c r="I232" s="3">
        <v>0.5</v>
      </c>
      <c r="J232" s="3">
        <v>10.3</v>
      </c>
      <c r="K232" s="26">
        <f t="shared" si="2"/>
        <v>3.1402439024390247</v>
      </c>
      <c r="L232" s="3">
        <v>17</v>
      </c>
      <c r="M232" s="3"/>
      <c r="N232" s="3"/>
      <c r="O232" s="3"/>
      <c r="P232" s="3"/>
      <c r="Q232" s="3"/>
      <c r="R232" s="3"/>
      <c r="S232" s="3"/>
      <c r="T232" s="3"/>
      <c r="U232" s="3"/>
      <c r="V232" s="3"/>
      <c r="W232" s="3"/>
      <c r="X232" s="3"/>
      <c r="Y232" s="3"/>
      <c r="Z232" s="3"/>
    </row>
    <row r="233" spans="1:26" x14ac:dyDescent="0.2">
      <c r="A233" s="3" t="s">
        <v>340</v>
      </c>
      <c r="B233" s="30">
        <v>44054</v>
      </c>
      <c r="C233" s="12">
        <v>0.50347222222222221</v>
      </c>
      <c r="D233" s="3" t="s">
        <v>255</v>
      </c>
      <c r="E233" s="3" t="s">
        <v>392</v>
      </c>
      <c r="F233" s="3" t="s">
        <v>391</v>
      </c>
      <c r="G233" s="3">
        <v>30.300419999999999</v>
      </c>
      <c r="H233" s="3">
        <v>-88.348920000000007</v>
      </c>
      <c r="I233" s="3">
        <v>1.4</v>
      </c>
      <c r="J233" s="3">
        <v>14.6</v>
      </c>
      <c r="K233" s="26">
        <f t="shared" si="2"/>
        <v>4.4512195121951219</v>
      </c>
      <c r="L233" s="3">
        <v>18</v>
      </c>
      <c r="M233" s="3"/>
      <c r="N233" s="3"/>
      <c r="O233" s="3"/>
      <c r="P233" s="3"/>
      <c r="Q233" s="3"/>
      <c r="R233" s="3"/>
      <c r="S233" s="3"/>
      <c r="T233" s="3"/>
      <c r="U233" s="3"/>
      <c r="V233" s="3"/>
      <c r="W233" s="3"/>
      <c r="X233" s="3"/>
      <c r="Y233" s="3"/>
      <c r="Z233" s="3"/>
    </row>
    <row r="234" spans="1:26" x14ac:dyDescent="0.2">
      <c r="A234" s="3" t="s">
        <v>340</v>
      </c>
      <c r="B234" s="30">
        <v>44054</v>
      </c>
      <c r="C234" s="12">
        <v>0.51458333333333328</v>
      </c>
      <c r="D234" s="3" t="s">
        <v>260</v>
      </c>
      <c r="E234" s="3" t="s">
        <v>392</v>
      </c>
      <c r="F234" s="3" t="s">
        <v>391</v>
      </c>
      <c r="G234" s="3">
        <v>30.249939999999999</v>
      </c>
      <c r="H234" s="3">
        <v>-88.349440000000001</v>
      </c>
      <c r="I234" s="3">
        <v>1.6</v>
      </c>
      <c r="J234" s="3">
        <v>15.4</v>
      </c>
      <c r="K234" s="26">
        <f t="shared" si="2"/>
        <v>4.6951219512195124</v>
      </c>
      <c r="L234" s="3">
        <v>19</v>
      </c>
      <c r="M234" s="3" t="s">
        <v>434</v>
      </c>
      <c r="N234" s="3"/>
      <c r="O234" s="3"/>
      <c r="P234" s="3"/>
      <c r="Q234" s="3"/>
      <c r="R234" s="3"/>
      <c r="S234" s="3"/>
      <c r="T234" s="3"/>
      <c r="U234" s="3"/>
      <c r="V234" s="3"/>
      <c r="W234" s="3"/>
      <c r="X234" s="3"/>
      <c r="Y234" s="3"/>
      <c r="Z234" s="3"/>
    </row>
    <row r="235" spans="1:26" x14ac:dyDescent="0.2">
      <c r="A235" s="3" t="s">
        <v>340</v>
      </c>
      <c r="B235" s="30">
        <v>44054</v>
      </c>
      <c r="C235" s="12">
        <v>0.52777777777777779</v>
      </c>
      <c r="D235" s="3" t="s">
        <v>413</v>
      </c>
      <c r="E235" s="3" t="s">
        <v>391</v>
      </c>
      <c r="F235" s="3" t="s">
        <v>391</v>
      </c>
      <c r="G235" s="3">
        <v>30.24991</v>
      </c>
      <c r="H235" s="3">
        <v>-88.299700000000001</v>
      </c>
      <c r="I235" s="3">
        <v>1.7</v>
      </c>
      <c r="J235" s="3">
        <v>12</v>
      </c>
      <c r="K235" s="26">
        <f t="shared" si="2"/>
        <v>3.6585365853658538</v>
      </c>
      <c r="L235" s="3">
        <v>20</v>
      </c>
      <c r="M235" s="3"/>
      <c r="N235" s="3"/>
      <c r="O235" s="3"/>
      <c r="P235" s="3"/>
      <c r="Q235" s="3"/>
      <c r="R235" s="3"/>
      <c r="S235" s="3"/>
      <c r="T235" s="3"/>
      <c r="U235" s="3"/>
      <c r="V235" s="3"/>
      <c r="W235" s="3"/>
      <c r="X235" s="3"/>
      <c r="Y235" s="3"/>
      <c r="Z235" s="3"/>
    </row>
    <row r="236" spans="1:26" x14ac:dyDescent="0.2">
      <c r="A236" s="3" t="s">
        <v>340</v>
      </c>
      <c r="B236" s="30">
        <v>44054</v>
      </c>
      <c r="C236" s="12">
        <v>0.53402777777777777</v>
      </c>
      <c r="D236" s="3" t="s">
        <v>349</v>
      </c>
      <c r="E236" s="3" t="s">
        <v>391</v>
      </c>
      <c r="F236" s="3" t="s">
        <v>391</v>
      </c>
      <c r="G236" s="3">
        <v>30.250409999999999</v>
      </c>
      <c r="H236" s="3">
        <v>-88.249700000000004</v>
      </c>
      <c r="I236" s="3">
        <v>1.5</v>
      </c>
      <c r="J236" s="3">
        <v>12.49</v>
      </c>
      <c r="K236" s="26">
        <f t="shared" si="2"/>
        <v>3.8079268292682928</v>
      </c>
      <c r="L236" s="3">
        <v>21</v>
      </c>
      <c r="M236" s="3"/>
      <c r="N236" s="3"/>
      <c r="O236" s="3"/>
      <c r="P236" s="3"/>
      <c r="Q236" s="3"/>
      <c r="R236" s="3"/>
      <c r="S236" s="3"/>
      <c r="T236" s="3"/>
      <c r="U236" s="3"/>
      <c r="V236" s="3"/>
      <c r="W236" s="3"/>
      <c r="X236" s="3"/>
      <c r="Y236" s="3"/>
      <c r="Z236" s="3"/>
    </row>
    <row r="237" spans="1:26" x14ac:dyDescent="0.2">
      <c r="A237" s="3" t="s">
        <v>340</v>
      </c>
      <c r="B237" s="30">
        <v>44054</v>
      </c>
      <c r="C237" s="12">
        <v>0.54097222222222219</v>
      </c>
      <c r="D237" s="3" t="s">
        <v>263</v>
      </c>
      <c r="E237" s="3" t="s">
        <v>392</v>
      </c>
      <c r="F237" s="3" t="s">
        <v>391</v>
      </c>
      <c r="G237" s="3">
        <v>30.252469999999999</v>
      </c>
      <c r="H237" s="3">
        <v>-88.200599999999994</v>
      </c>
      <c r="I237" s="3">
        <v>1</v>
      </c>
      <c r="J237" s="3">
        <v>11</v>
      </c>
      <c r="K237" s="26">
        <f t="shared" si="2"/>
        <v>3.3536585365853662</v>
      </c>
      <c r="L237" s="3">
        <v>22</v>
      </c>
      <c r="M237" s="3"/>
      <c r="N237" s="3"/>
      <c r="O237" s="3"/>
      <c r="P237" s="3"/>
      <c r="Q237" s="3"/>
      <c r="R237" s="3"/>
      <c r="S237" s="3"/>
      <c r="T237" s="3"/>
      <c r="U237" s="3"/>
      <c r="V237" s="3"/>
      <c r="W237" s="3"/>
      <c r="X237" s="3"/>
      <c r="Y237" s="3"/>
      <c r="Z237" s="3"/>
    </row>
    <row r="238" spans="1:26" x14ac:dyDescent="0.2">
      <c r="A238" s="3" t="s">
        <v>340</v>
      </c>
      <c r="B238" s="30">
        <v>44054</v>
      </c>
      <c r="C238" s="12">
        <v>0.5541666666666667</v>
      </c>
      <c r="D238" s="3" t="s">
        <v>235</v>
      </c>
      <c r="E238" s="3" t="s">
        <v>392</v>
      </c>
      <c r="F238" s="3" t="s">
        <v>391</v>
      </c>
      <c r="G238" s="3">
        <v>30.30029</v>
      </c>
      <c r="H238" s="3">
        <v>-88.130529999999993</v>
      </c>
      <c r="I238" s="3">
        <v>0.9</v>
      </c>
      <c r="J238" s="3">
        <v>8.1999999999999993</v>
      </c>
      <c r="K238" s="26">
        <f t="shared" si="2"/>
        <v>2.5</v>
      </c>
      <c r="L238" s="3">
        <v>23</v>
      </c>
      <c r="M238" s="3"/>
      <c r="N238" s="3"/>
      <c r="O238" s="3"/>
      <c r="P238" s="3"/>
      <c r="Q238" s="3"/>
      <c r="R238" s="3"/>
      <c r="S238" s="3"/>
      <c r="T238" s="3"/>
      <c r="U238" s="3"/>
      <c r="V238" s="3"/>
      <c r="W238" s="3"/>
      <c r="X238" s="3"/>
      <c r="Y238" s="3"/>
      <c r="Z238" s="3"/>
    </row>
    <row r="239" spans="1:26" x14ac:dyDescent="0.2">
      <c r="A239" s="3" t="s">
        <v>340</v>
      </c>
      <c r="B239" s="30">
        <v>44054</v>
      </c>
      <c r="C239" s="12">
        <v>0.56458333333333333</v>
      </c>
      <c r="D239" s="3" t="s">
        <v>410</v>
      </c>
      <c r="E239" s="3" t="s">
        <v>391</v>
      </c>
      <c r="F239" s="3" t="s">
        <v>391</v>
      </c>
      <c r="G239" s="3">
        <v>30.300409999999999</v>
      </c>
      <c r="H239" s="31">
        <v>-88.100139999999996</v>
      </c>
      <c r="I239" s="3">
        <v>1.2</v>
      </c>
      <c r="J239" s="3">
        <v>10</v>
      </c>
      <c r="K239" s="26">
        <f t="shared" si="2"/>
        <v>3.0487804878048781</v>
      </c>
      <c r="L239" s="3">
        <v>24</v>
      </c>
      <c r="M239" s="3"/>
      <c r="N239" s="3"/>
      <c r="O239" s="3"/>
      <c r="P239" s="3"/>
      <c r="Q239" s="3"/>
      <c r="R239" s="3"/>
      <c r="S239" s="3"/>
      <c r="T239" s="3"/>
      <c r="U239" s="3"/>
      <c r="V239" s="3"/>
      <c r="W239" s="3"/>
      <c r="X239" s="3"/>
      <c r="Y239" s="3"/>
      <c r="Z239" s="3"/>
    </row>
    <row r="240" spans="1:26" x14ac:dyDescent="0.2">
      <c r="A240" s="3" t="s">
        <v>340</v>
      </c>
      <c r="B240" s="30">
        <v>44054</v>
      </c>
      <c r="C240" s="12">
        <v>0.5708333333333333</v>
      </c>
      <c r="D240" s="3" t="s">
        <v>433</v>
      </c>
      <c r="E240" s="3" t="s">
        <v>391</v>
      </c>
      <c r="F240" s="3" t="s">
        <v>391</v>
      </c>
      <c r="G240" s="3">
        <v>30.299949999999999</v>
      </c>
      <c r="H240" s="3">
        <v>-88.049710000000005</v>
      </c>
      <c r="I240" s="3">
        <v>1.3</v>
      </c>
      <c r="J240" s="3">
        <v>13.3</v>
      </c>
      <c r="K240" s="26">
        <f t="shared" si="2"/>
        <v>4.0548780487804885</v>
      </c>
      <c r="L240" s="3">
        <v>25</v>
      </c>
      <c r="M240" s="3"/>
      <c r="N240" s="3"/>
      <c r="O240" s="3"/>
      <c r="P240" s="3"/>
      <c r="Q240" s="3"/>
      <c r="R240" s="3"/>
      <c r="S240" s="3"/>
      <c r="T240" s="3"/>
      <c r="U240" s="3"/>
      <c r="V240" s="3"/>
      <c r="W240" s="3"/>
      <c r="X240" s="3"/>
      <c r="Y240" s="3"/>
      <c r="Z240" s="3"/>
    </row>
    <row r="241" spans="1:26" x14ac:dyDescent="0.2">
      <c r="A241" s="3" t="s">
        <v>340</v>
      </c>
      <c r="B241" s="30">
        <v>44054</v>
      </c>
      <c r="C241" s="12">
        <v>0.57500000000000007</v>
      </c>
      <c r="D241" s="3" t="s">
        <v>230</v>
      </c>
      <c r="E241" s="3" t="s">
        <v>392</v>
      </c>
      <c r="F241" s="3" t="s">
        <v>392</v>
      </c>
      <c r="G241" s="3">
        <v>30.300049999999999</v>
      </c>
      <c r="H241" s="3">
        <v>-88.03219</v>
      </c>
      <c r="I241" s="3">
        <v>1.4</v>
      </c>
      <c r="J241" s="3">
        <v>46.6</v>
      </c>
      <c r="K241" s="26">
        <f t="shared" si="2"/>
        <v>14.207317073170733</v>
      </c>
      <c r="L241" s="3">
        <v>26</v>
      </c>
      <c r="M241" s="3"/>
      <c r="N241" s="3"/>
      <c r="O241" s="3"/>
      <c r="P241" s="3"/>
      <c r="Q241" s="3"/>
      <c r="R241" s="3"/>
      <c r="S241" s="3"/>
      <c r="T241" s="3"/>
      <c r="U241" s="3"/>
      <c r="V241" s="3"/>
      <c r="W241" s="3"/>
      <c r="X241" s="3"/>
      <c r="Y241" s="3"/>
      <c r="Z241" s="3"/>
    </row>
    <row r="242" spans="1:26" x14ac:dyDescent="0.2">
      <c r="A242" s="3" t="s">
        <v>340</v>
      </c>
      <c r="B242" s="30">
        <v>44054</v>
      </c>
      <c r="C242" s="12">
        <v>0.58958333333333335</v>
      </c>
      <c r="D242" s="3" t="s">
        <v>202</v>
      </c>
      <c r="E242" s="3" t="s">
        <v>392</v>
      </c>
      <c r="F242" s="3" t="s">
        <v>392</v>
      </c>
      <c r="G242" s="3">
        <v>30.250129999999999</v>
      </c>
      <c r="H242" s="3">
        <v>-88.039439999999999</v>
      </c>
      <c r="I242" s="3">
        <v>1.5</v>
      </c>
      <c r="J242" s="3">
        <v>54.6</v>
      </c>
      <c r="K242" s="26">
        <f t="shared" si="2"/>
        <v>16.646341463414636</v>
      </c>
      <c r="L242" s="3">
        <v>27</v>
      </c>
      <c r="M242" s="3"/>
      <c r="N242" s="3"/>
      <c r="O242" s="3"/>
      <c r="P242" s="3"/>
      <c r="Q242" s="3"/>
      <c r="R242" s="3"/>
      <c r="S242" s="3"/>
      <c r="T242" s="3"/>
      <c r="U242" s="3"/>
      <c r="V242" s="3"/>
      <c r="W242" s="3"/>
      <c r="X242" s="3"/>
      <c r="Y242" s="3"/>
      <c r="Z242" s="3"/>
    </row>
    <row r="243" spans="1:26" x14ac:dyDescent="0.2">
      <c r="A243" s="3" t="s">
        <v>340</v>
      </c>
      <c r="B243" s="30">
        <v>44054</v>
      </c>
      <c r="C243" s="12">
        <v>0.59791666666666665</v>
      </c>
      <c r="D243" s="3" t="s">
        <v>202</v>
      </c>
      <c r="E243" s="3" t="s">
        <v>391</v>
      </c>
      <c r="F243" s="3" t="s">
        <v>391</v>
      </c>
      <c r="G243" s="3">
        <v>30.250209999999999</v>
      </c>
      <c r="H243" s="3">
        <v>-88.050510000000003</v>
      </c>
      <c r="I243" s="3">
        <v>1.5</v>
      </c>
      <c r="J243" s="3">
        <v>9.4</v>
      </c>
      <c r="K243" s="26">
        <f t="shared" si="2"/>
        <v>2.8658536585365857</v>
      </c>
      <c r="L243" s="3">
        <v>28</v>
      </c>
      <c r="M243" s="3"/>
      <c r="N243" s="3"/>
      <c r="O243" s="3"/>
      <c r="P243" s="3"/>
      <c r="Q243" s="3"/>
      <c r="R243" s="3"/>
      <c r="S243" s="3"/>
      <c r="T243" s="3"/>
      <c r="U243" s="3"/>
      <c r="V243" s="3"/>
      <c r="W243" s="3"/>
      <c r="X243" s="3"/>
      <c r="Y243" s="3"/>
      <c r="Z243" s="3"/>
    </row>
    <row r="244" spans="1:26" x14ac:dyDescent="0.2">
      <c r="A244" s="3" t="s">
        <v>340</v>
      </c>
      <c r="B244" s="30">
        <v>44055</v>
      </c>
      <c r="C244" s="12">
        <v>0.30972222222222223</v>
      </c>
      <c r="D244" s="3" t="s">
        <v>279</v>
      </c>
      <c r="E244" s="3" t="s">
        <v>392</v>
      </c>
      <c r="F244" s="3" t="s">
        <v>391</v>
      </c>
      <c r="G244" s="3">
        <v>30.499929999999999</v>
      </c>
      <c r="H244" s="3">
        <v>-88.099900000000005</v>
      </c>
      <c r="I244" s="3">
        <v>0.5</v>
      </c>
      <c r="J244" s="3">
        <v>3.6</v>
      </c>
      <c r="K244" s="26">
        <f t="shared" si="2"/>
        <v>1.0975609756097562</v>
      </c>
      <c r="L244" s="3">
        <v>0</v>
      </c>
      <c r="M244" s="3"/>
      <c r="N244" s="3"/>
      <c r="O244" s="3"/>
      <c r="P244" s="3"/>
      <c r="Q244" s="3"/>
      <c r="R244" s="3"/>
      <c r="S244" s="3"/>
      <c r="T244" s="3"/>
      <c r="U244" s="3"/>
      <c r="V244" s="3"/>
      <c r="W244" s="3"/>
      <c r="X244" s="3"/>
      <c r="Y244" s="3"/>
      <c r="Z244" s="3"/>
    </row>
    <row r="245" spans="1:26" x14ac:dyDescent="0.2">
      <c r="A245" s="3" t="s">
        <v>340</v>
      </c>
      <c r="B245" s="30">
        <v>44055</v>
      </c>
      <c r="C245" s="12">
        <v>0.32430555555555557</v>
      </c>
      <c r="D245" s="3" t="s">
        <v>427</v>
      </c>
      <c r="E245" s="3" t="s">
        <v>391</v>
      </c>
      <c r="F245" s="3" t="s">
        <v>391</v>
      </c>
      <c r="G245" s="3">
        <v>30.500070000000001</v>
      </c>
      <c r="H245" s="3">
        <v>-88.049869999999999</v>
      </c>
      <c r="I245" s="3">
        <v>0.9</v>
      </c>
      <c r="J245" s="3">
        <v>12.3</v>
      </c>
      <c r="K245" s="26">
        <f t="shared" si="2"/>
        <v>3.7500000000000004</v>
      </c>
      <c r="L245" s="3">
        <v>1</v>
      </c>
      <c r="M245" s="3"/>
      <c r="N245" s="3"/>
      <c r="O245" s="3"/>
      <c r="P245" s="3"/>
      <c r="Q245" s="3"/>
      <c r="R245" s="3"/>
      <c r="S245" s="3"/>
      <c r="T245" s="3"/>
      <c r="U245" s="3"/>
      <c r="V245" s="3"/>
      <c r="W245" s="3"/>
      <c r="X245" s="3"/>
      <c r="Y245" s="3"/>
      <c r="Z245" s="3"/>
    </row>
    <row r="246" spans="1:26" x14ac:dyDescent="0.2">
      <c r="A246" s="3" t="s">
        <v>340</v>
      </c>
      <c r="B246" s="30">
        <v>44055</v>
      </c>
      <c r="C246" s="12">
        <v>0.33749999999999997</v>
      </c>
      <c r="D246" s="3" t="s">
        <v>277</v>
      </c>
      <c r="E246" s="3" t="s">
        <v>392</v>
      </c>
      <c r="F246" s="3" t="s">
        <v>391</v>
      </c>
      <c r="G246" s="3">
        <v>30.56672</v>
      </c>
      <c r="H246" s="3">
        <v>-88.073359999999994</v>
      </c>
      <c r="I246" s="3">
        <v>0.6</v>
      </c>
      <c r="J246" s="3">
        <v>6.8</v>
      </c>
      <c r="K246" s="26">
        <f t="shared" si="2"/>
        <v>2.0731707317073171</v>
      </c>
      <c r="L246" s="3">
        <v>2</v>
      </c>
      <c r="M246" s="3"/>
      <c r="N246" s="3"/>
      <c r="O246" s="3"/>
      <c r="P246" s="3"/>
      <c r="Q246" s="3"/>
      <c r="R246" s="3"/>
      <c r="S246" s="3"/>
      <c r="T246" s="3"/>
      <c r="U246" s="3"/>
      <c r="V246" s="3"/>
      <c r="W246" s="3"/>
      <c r="X246" s="3"/>
      <c r="Y246" s="3"/>
      <c r="Z246" s="3"/>
    </row>
    <row r="247" spans="1:26" x14ac:dyDescent="0.2">
      <c r="A247" s="3" t="s">
        <v>340</v>
      </c>
      <c r="B247" s="30">
        <v>44055</v>
      </c>
      <c r="C247" s="12">
        <v>0.34652777777777777</v>
      </c>
      <c r="D247" s="3" t="s">
        <v>426</v>
      </c>
      <c r="E247" s="3" t="s">
        <v>391</v>
      </c>
      <c r="F247" s="3" t="s">
        <v>391</v>
      </c>
      <c r="G247" s="3">
        <v>30.550219999999999</v>
      </c>
      <c r="H247" s="3">
        <v>-88.050070000000005</v>
      </c>
      <c r="I247" s="3">
        <v>0.5</v>
      </c>
      <c r="J247" s="3">
        <v>9.3000000000000007</v>
      </c>
      <c r="K247" s="26">
        <f t="shared" si="2"/>
        <v>2.8353658536585371</v>
      </c>
      <c r="L247" s="3">
        <v>3</v>
      </c>
      <c r="M247" s="3"/>
      <c r="N247" s="3"/>
      <c r="O247" s="3"/>
      <c r="P247" s="3"/>
      <c r="Q247" s="3"/>
      <c r="R247" s="3"/>
      <c r="S247" s="3"/>
      <c r="T247" s="3"/>
      <c r="U247" s="3"/>
      <c r="V247" s="3"/>
      <c r="W247" s="3"/>
      <c r="X247" s="3"/>
      <c r="Y247" s="3"/>
      <c r="Z247" s="3"/>
    </row>
    <row r="248" spans="1:26" x14ac:dyDescent="0.2">
      <c r="A248" s="3" t="s">
        <v>340</v>
      </c>
      <c r="B248" s="30">
        <v>44055</v>
      </c>
      <c r="C248" s="12">
        <v>0.35416666666666669</v>
      </c>
      <c r="D248" s="3" t="s">
        <v>422</v>
      </c>
      <c r="E248" s="3" t="s">
        <v>391</v>
      </c>
      <c r="F248" s="3" t="s">
        <v>391</v>
      </c>
      <c r="G248" s="3">
        <v>30.60003</v>
      </c>
      <c r="H248" s="3">
        <v>-88.050319999999999</v>
      </c>
      <c r="I248" s="3">
        <v>0.3</v>
      </c>
      <c r="J248" s="3">
        <v>6.3</v>
      </c>
      <c r="K248" s="26">
        <f t="shared" si="2"/>
        <v>1.9207317073170733</v>
      </c>
      <c r="L248" s="3">
        <v>4</v>
      </c>
      <c r="M248" s="3"/>
      <c r="N248" s="3"/>
      <c r="O248" s="3"/>
      <c r="P248" s="3"/>
      <c r="Q248" s="3"/>
      <c r="R248" s="3"/>
      <c r="S248" s="3"/>
      <c r="T248" s="3"/>
      <c r="U248" s="3"/>
      <c r="V248" s="3"/>
      <c r="W248" s="3"/>
      <c r="X248" s="3"/>
      <c r="Y248" s="3"/>
      <c r="Z248" s="3"/>
    </row>
    <row r="249" spans="1:26" x14ac:dyDescent="0.2">
      <c r="A249" s="3" t="s">
        <v>340</v>
      </c>
      <c r="B249" s="30">
        <v>44055</v>
      </c>
      <c r="C249" s="12">
        <v>0.3611111111111111</v>
      </c>
      <c r="D249" s="3" t="s">
        <v>431</v>
      </c>
      <c r="E249" s="3" t="s">
        <v>391</v>
      </c>
      <c r="F249" s="3" t="s">
        <v>391</v>
      </c>
      <c r="G249" s="3">
        <v>30.649629999999998</v>
      </c>
      <c r="H249" s="3">
        <v>-88.0501</v>
      </c>
      <c r="I249" s="3">
        <v>0.4</v>
      </c>
      <c r="J249" s="3">
        <v>2.2999999999999998</v>
      </c>
      <c r="K249" s="26">
        <f t="shared" si="2"/>
        <v>0.70121951219512191</v>
      </c>
      <c r="L249" s="3">
        <v>5</v>
      </c>
      <c r="M249" s="3"/>
      <c r="N249" s="3"/>
      <c r="O249" s="3"/>
      <c r="P249" s="3"/>
      <c r="Q249" s="3"/>
      <c r="R249" s="3"/>
      <c r="S249" s="3"/>
      <c r="T249" s="3"/>
      <c r="U249" s="3"/>
      <c r="V249" s="3"/>
      <c r="W249" s="3"/>
      <c r="X249" s="3"/>
      <c r="Y249" s="3"/>
      <c r="Z249" s="3"/>
    </row>
    <row r="250" spans="1:26" x14ac:dyDescent="0.2">
      <c r="A250" s="3" t="s">
        <v>340</v>
      </c>
      <c r="B250" s="30">
        <v>44055</v>
      </c>
      <c r="C250" s="12">
        <v>0.36805555555555558</v>
      </c>
      <c r="D250" s="3" t="s">
        <v>309</v>
      </c>
      <c r="E250" s="3" t="s">
        <v>391</v>
      </c>
      <c r="F250" s="3" t="s">
        <v>391</v>
      </c>
      <c r="G250" s="3">
        <v>30.650300000000001</v>
      </c>
      <c r="H250" s="3">
        <v>-88.031630000000007</v>
      </c>
      <c r="I250" s="3">
        <v>0.8</v>
      </c>
      <c r="J250" s="3">
        <v>48.7</v>
      </c>
      <c r="K250" s="26">
        <f t="shared" si="2"/>
        <v>14.847560975609758</v>
      </c>
      <c r="L250" s="3">
        <v>6</v>
      </c>
      <c r="M250" s="3"/>
      <c r="N250" s="3"/>
      <c r="O250" s="3"/>
      <c r="P250" s="3"/>
      <c r="Q250" s="3"/>
      <c r="R250" s="3"/>
      <c r="S250" s="3"/>
      <c r="T250" s="3"/>
      <c r="U250" s="3"/>
      <c r="V250" s="3"/>
      <c r="W250" s="3"/>
      <c r="X250" s="3"/>
      <c r="Y250" s="3"/>
      <c r="Z250" s="3"/>
    </row>
    <row r="251" spans="1:26" x14ac:dyDescent="0.2">
      <c r="A251" s="3" t="s">
        <v>340</v>
      </c>
      <c r="B251" s="30">
        <v>44055</v>
      </c>
      <c r="C251" s="12">
        <v>0.3756944444444445</v>
      </c>
      <c r="D251" s="3" t="s">
        <v>307</v>
      </c>
      <c r="E251" s="3" t="s">
        <v>392</v>
      </c>
      <c r="F251" s="3" t="s">
        <v>392</v>
      </c>
      <c r="G251" s="3">
        <v>30.700520000000001</v>
      </c>
      <c r="H251" s="3">
        <v>-88.037049999999994</v>
      </c>
      <c r="I251" s="3">
        <v>1.2</v>
      </c>
      <c r="J251" s="3">
        <v>40.5</v>
      </c>
      <c r="K251" s="26">
        <f t="shared" si="2"/>
        <v>12.347560975609756</v>
      </c>
      <c r="L251" s="3">
        <v>7</v>
      </c>
      <c r="M251" s="3"/>
      <c r="N251" s="3"/>
      <c r="O251" s="3"/>
      <c r="P251" s="3"/>
      <c r="Q251" s="3"/>
      <c r="R251" s="3"/>
      <c r="S251" s="3"/>
      <c r="T251" s="3"/>
      <c r="U251" s="3"/>
      <c r="V251" s="3"/>
      <c r="W251" s="3"/>
      <c r="X251" s="3"/>
      <c r="Y251" s="3"/>
      <c r="Z251" s="3"/>
    </row>
    <row r="252" spans="1:26" x14ac:dyDescent="0.2">
      <c r="A252" s="3" t="s">
        <v>340</v>
      </c>
      <c r="B252" s="30">
        <v>44055</v>
      </c>
      <c r="C252" s="12">
        <v>0.3888888888888889</v>
      </c>
      <c r="D252" s="3" t="s">
        <v>304</v>
      </c>
      <c r="E252" s="3" t="s">
        <v>392</v>
      </c>
      <c r="F252" s="3" t="s">
        <v>391</v>
      </c>
      <c r="G252" s="3">
        <v>30.686409999999999</v>
      </c>
      <c r="H252" s="3">
        <v>-88.002920000000003</v>
      </c>
      <c r="I252" s="3">
        <v>0.9</v>
      </c>
      <c r="J252" s="3">
        <v>7.4</v>
      </c>
      <c r="K252" s="26">
        <f t="shared" si="2"/>
        <v>2.25609756097561</v>
      </c>
      <c r="L252" s="3">
        <v>8</v>
      </c>
      <c r="M252" s="3"/>
      <c r="N252" s="3"/>
      <c r="O252" s="3"/>
      <c r="P252" s="3"/>
      <c r="Q252" s="3"/>
      <c r="R252" s="3"/>
      <c r="S252" s="3"/>
      <c r="T252" s="3"/>
      <c r="U252" s="3"/>
      <c r="V252" s="3"/>
      <c r="W252" s="3"/>
      <c r="X252" s="3"/>
      <c r="Y252" s="3"/>
      <c r="Z252" s="3"/>
    </row>
    <row r="253" spans="1:26" x14ac:dyDescent="0.2">
      <c r="A253" s="3" t="s">
        <v>340</v>
      </c>
      <c r="B253" s="30">
        <v>44055</v>
      </c>
      <c r="C253" s="12">
        <v>0.40347222222222223</v>
      </c>
      <c r="D253" s="3" t="s">
        <v>272</v>
      </c>
      <c r="E253" s="3" t="s">
        <v>392</v>
      </c>
      <c r="F253" s="3" t="s">
        <v>392</v>
      </c>
      <c r="G253" s="3">
        <v>30.749140000000001</v>
      </c>
      <c r="H253" s="3">
        <v>-87.924570000000003</v>
      </c>
      <c r="I253" s="3">
        <v>0.8</v>
      </c>
      <c r="J253" s="3">
        <v>44.2</v>
      </c>
      <c r="K253" s="26">
        <f t="shared" si="2"/>
        <v>13.475609756097562</v>
      </c>
      <c r="L253" s="3">
        <v>9</v>
      </c>
      <c r="M253" s="3"/>
      <c r="N253" s="3"/>
      <c r="O253" s="3"/>
      <c r="P253" s="3"/>
      <c r="Q253" s="3"/>
      <c r="R253" s="3"/>
      <c r="S253" s="3"/>
      <c r="T253" s="3"/>
      <c r="U253" s="3"/>
      <c r="V253" s="3"/>
      <c r="W253" s="3"/>
      <c r="X253" s="3"/>
      <c r="Y253" s="3"/>
      <c r="Z253" s="3"/>
    </row>
    <row r="254" spans="1:26" x14ac:dyDescent="0.2">
      <c r="A254" s="3" t="s">
        <v>340</v>
      </c>
      <c r="B254" s="30">
        <v>44055</v>
      </c>
      <c r="C254" s="12">
        <v>0.41666666666666669</v>
      </c>
      <c r="D254" s="3" t="s">
        <v>300</v>
      </c>
      <c r="E254" s="3" t="s">
        <v>392</v>
      </c>
      <c r="F254" s="3" t="s">
        <v>391</v>
      </c>
      <c r="G254" s="3">
        <v>30.67041</v>
      </c>
      <c r="H254" s="3">
        <v>-87.952510000000004</v>
      </c>
      <c r="I254" s="3">
        <v>0.8</v>
      </c>
      <c r="J254" s="3">
        <v>7.7</v>
      </c>
      <c r="K254" s="26">
        <f t="shared" si="2"/>
        <v>2.3475609756097562</v>
      </c>
      <c r="L254" s="3">
        <v>10</v>
      </c>
      <c r="M254" s="3"/>
      <c r="N254" s="3"/>
      <c r="O254" s="3"/>
      <c r="P254" s="3"/>
      <c r="Q254" s="3"/>
      <c r="R254" s="3"/>
      <c r="S254" s="3"/>
      <c r="T254" s="3"/>
      <c r="U254" s="3"/>
      <c r="V254" s="3"/>
      <c r="W254" s="3"/>
      <c r="X254" s="3"/>
      <c r="Y254" s="3"/>
      <c r="Z254" s="3"/>
    </row>
    <row r="255" spans="1:26" x14ac:dyDescent="0.2">
      <c r="A255" s="3" t="s">
        <v>340</v>
      </c>
      <c r="B255" s="30">
        <v>44055</v>
      </c>
      <c r="C255" s="12">
        <v>0.42638888888888887</v>
      </c>
      <c r="D255" s="3" t="s">
        <v>270</v>
      </c>
      <c r="E255" s="3" t="s">
        <v>392</v>
      </c>
      <c r="F255" s="3" t="s">
        <v>391</v>
      </c>
      <c r="G255" s="3">
        <v>30.667159999999999</v>
      </c>
      <c r="H255" s="3">
        <v>-87.925489999999996</v>
      </c>
      <c r="I255" s="3">
        <v>1</v>
      </c>
      <c r="J255" s="3">
        <v>23</v>
      </c>
      <c r="K255" s="26">
        <f t="shared" si="2"/>
        <v>7.01219512195122</v>
      </c>
      <c r="L255" s="3">
        <v>11</v>
      </c>
      <c r="M255" s="3"/>
      <c r="N255" s="3"/>
      <c r="O255" s="3"/>
      <c r="P255" s="3"/>
      <c r="Q255" s="3"/>
      <c r="R255" s="3"/>
      <c r="S255" s="3"/>
      <c r="T255" s="3"/>
      <c r="U255" s="3"/>
      <c r="V255" s="3"/>
      <c r="W255" s="3"/>
      <c r="X255" s="3"/>
      <c r="Y255" s="3"/>
      <c r="Z255" s="3"/>
    </row>
    <row r="256" spans="1:26" x14ac:dyDescent="0.2">
      <c r="A256" s="3" t="s">
        <v>340</v>
      </c>
      <c r="B256" s="30">
        <v>44055</v>
      </c>
      <c r="C256" s="12">
        <v>0.43958333333333338</v>
      </c>
      <c r="D256" s="3" t="s">
        <v>420</v>
      </c>
      <c r="E256" s="3" t="s">
        <v>391</v>
      </c>
      <c r="F256" s="3" t="s">
        <v>391</v>
      </c>
      <c r="G256" s="3">
        <v>30.63569</v>
      </c>
      <c r="H256" s="3">
        <v>-87.951939999999993</v>
      </c>
      <c r="I256" s="3">
        <v>0.6</v>
      </c>
      <c r="J256" s="3">
        <v>2.6</v>
      </c>
      <c r="K256" s="26">
        <f t="shared" si="2"/>
        <v>0.79268292682926833</v>
      </c>
      <c r="L256" s="3">
        <v>12</v>
      </c>
      <c r="M256" s="3" t="s">
        <v>435</v>
      </c>
      <c r="N256" s="3"/>
      <c r="O256" s="3"/>
      <c r="P256" s="3"/>
      <c r="Q256" s="3"/>
      <c r="R256" s="3"/>
      <c r="S256" s="3"/>
      <c r="T256" s="3"/>
      <c r="U256" s="3"/>
      <c r="V256" s="3"/>
      <c r="W256" s="3"/>
      <c r="X256" s="3"/>
      <c r="Y256" s="3"/>
      <c r="Z256" s="3"/>
    </row>
    <row r="257" spans="1:26" x14ac:dyDescent="0.2">
      <c r="A257" s="3" t="s">
        <v>340</v>
      </c>
      <c r="B257" s="30">
        <v>44055</v>
      </c>
      <c r="C257" s="12">
        <v>0.44791666666666669</v>
      </c>
      <c r="D257" s="3" t="s">
        <v>421</v>
      </c>
      <c r="E257" s="3" t="s">
        <v>391</v>
      </c>
      <c r="F257" s="3" t="s">
        <v>391</v>
      </c>
      <c r="G257" s="3">
        <v>30.649830000000001</v>
      </c>
      <c r="H257" s="3">
        <v>-88.000489999999999</v>
      </c>
      <c r="I257" s="3">
        <v>0.4</v>
      </c>
      <c r="J257" s="3">
        <v>6</v>
      </c>
      <c r="K257" s="26">
        <f t="shared" si="2"/>
        <v>1.8292682926829269</v>
      </c>
      <c r="L257" s="3">
        <v>13</v>
      </c>
      <c r="M257" s="3"/>
      <c r="N257" s="3"/>
      <c r="O257" s="3"/>
      <c r="P257" s="3"/>
      <c r="Q257" s="3"/>
      <c r="R257" s="3"/>
      <c r="S257" s="3"/>
      <c r="T257" s="3"/>
      <c r="U257" s="3"/>
      <c r="V257" s="3"/>
      <c r="W257" s="3"/>
      <c r="X257" s="3"/>
      <c r="Y257" s="3"/>
      <c r="Z257" s="3"/>
    </row>
    <row r="258" spans="1:26" x14ac:dyDescent="0.2">
      <c r="A258" s="3" t="s">
        <v>340</v>
      </c>
      <c r="B258" s="30">
        <v>44055</v>
      </c>
      <c r="C258" s="12">
        <v>0.45694444444444443</v>
      </c>
      <c r="D258" s="3" t="s">
        <v>423</v>
      </c>
      <c r="E258" s="3" t="s">
        <v>391</v>
      </c>
      <c r="F258" s="3" t="s">
        <v>391</v>
      </c>
      <c r="G258" s="3">
        <v>30.60022</v>
      </c>
      <c r="H258" s="3">
        <v>-87.998609999999999</v>
      </c>
      <c r="I258" s="3">
        <v>0.8</v>
      </c>
      <c r="J258" s="3">
        <v>7.3</v>
      </c>
      <c r="K258" s="26">
        <f t="shared" si="2"/>
        <v>2.225609756097561</v>
      </c>
      <c r="L258" s="3">
        <v>14</v>
      </c>
      <c r="M258" s="3"/>
      <c r="N258" s="3"/>
      <c r="O258" s="3"/>
      <c r="P258" s="3"/>
      <c r="Q258" s="3"/>
      <c r="R258" s="3"/>
      <c r="S258" s="3"/>
      <c r="T258" s="3"/>
      <c r="U258" s="3"/>
      <c r="V258" s="3"/>
      <c r="W258" s="3"/>
      <c r="X258" s="3"/>
      <c r="Y258" s="3"/>
      <c r="Z258" s="3"/>
    </row>
    <row r="259" spans="1:26" x14ac:dyDescent="0.2">
      <c r="A259" s="3" t="s">
        <v>340</v>
      </c>
      <c r="B259" s="30">
        <v>44055</v>
      </c>
      <c r="C259" s="12">
        <v>0.46249999999999997</v>
      </c>
      <c r="D259" s="3" t="s">
        <v>267</v>
      </c>
      <c r="E259" s="3" t="s">
        <v>392</v>
      </c>
      <c r="F259" s="3" t="s">
        <v>392</v>
      </c>
      <c r="G259" s="3">
        <v>30.6008</v>
      </c>
      <c r="H259" s="3">
        <v>-87.950299999999999</v>
      </c>
      <c r="I259" s="3">
        <v>0.7</v>
      </c>
      <c r="J259" s="3">
        <v>8.8000000000000007</v>
      </c>
      <c r="K259" s="26">
        <f t="shared" si="2"/>
        <v>2.6829268292682928</v>
      </c>
      <c r="L259" s="3">
        <v>15</v>
      </c>
      <c r="M259" s="3"/>
      <c r="N259" s="3"/>
      <c r="O259" s="3"/>
      <c r="P259" s="3"/>
      <c r="Q259" s="3"/>
      <c r="R259" s="3"/>
      <c r="S259" s="3"/>
      <c r="T259" s="3"/>
      <c r="U259" s="3"/>
      <c r="V259" s="3"/>
      <c r="W259" s="3"/>
      <c r="X259" s="3"/>
      <c r="Y259" s="3"/>
      <c r="Z259" s="3"/>
    </row>
    <row r="260" spans="1:26" x14ac:dyDescent="0.2">
      <c r="A260" s="3" t="s">
        <v>340</v>
      </c>
      <c r="B260" s="30">
        <v>44055</v>
      </c>
      <c r="C260" s="12">
        <v>0.47013888888888888</v>
      </c>
      <c r="D260" s="3" t="s">
        <v>297</v>
      </c>
      <c r="E260" s="3" t="s">
        <v>391</v>
      </c>
      <c r="F260" s="3" t="s">
        <v>391</v>
      </c>
      <c r="G260" s="3">
        <v>30.600439999999999</v>
      </c>
      <c r="H260" s="3">
        <v>-87.917569999999998</v>
      </c>
      <c r="I260" s="3">
        <v>0.5</v>
      </c>
      <c r="J260" s="3">
        <v>6.1</v>
      </c>
      <c r="K260" s="26">
        <f t="shared" si="2"/>
        <v>1.8597560975609757</v>
      </c>
      <c r="L260" s="3">
        <v>16</v>
      </c>
      <c r="M260" s="3"/>
      <c r="N260" s="3"/>
      <c r="O260" s="3"/>
      <c r="P260" s="3"/>
      <c r="Q260" s="3"/>
      <c r="R260" s="3"/>
      <c r="S260" s="3"/>
      <c r="T260" s="3"/>
      <c r="U260" s="3"/>
      <c r="V260" s="3"/>
      <c r="W260" s="3"/>
      <c r="X260" s="3"/>
      <c r="Y260" s="3"/>
      <c r="Z260" s="3"/>
    </row>
    <row r="261" spans="1:26" x14ac:dyDescent="0.2">
      <c r="A261" s="3" t="s">
        <v>340</v>
      </c>
      <c r="B261" s="30">
        <v>44055</v>
      </c>
      <c r="C261" s="12">
        <v>0.47638888888888892</v>
      </c>
      <c r="D261" s="3" t="s">
        <v>293</v>
      </c>
      <c r="E261" s="3" t="s">
        <v>391</v>
      </c>
      <c r="F261" s="3" t="s">
        <v>391</v>
      </c>
      <c r="G261" s="3">
        <v>30.55011</v>
      </c>
      <c r="H261" s="3">
        <v>-87.909130000000005</v>
      </c>
      <c r="I261" s="3">
        <v>0.6</v>
      </c>
      <c r="J261" s="3">
        <v>8.9</v>
      </c>
      <c r="K261" s="26">
        <f t="shared" si="2"/>
        <v>2.7134146341463419</v>
      </c>
      <c r="L261" s="3">
        <v>17</v>
      </c>
      <c r="M261" s="3"/>
      <c r="N261" s="3"/>
      <c r="O261" s="3"/>
      <c r="P261" s="3"/>
      <c r="Q261" s="3"/>
      <c r="R261" s="3"/>
      <c r="S261" s="3"/>
      <c r="T261" s="3"/>
      <c r="U261" s="3"/>
      <c r="V261" s="3"/>
      <c r="W261" s="3"/>
      <c r="X261" s="3"/>
      <c r="Y261" s="3"/>
      <c r="Z261" s="3"/>
    </row>
    <row r="262" spans="1:26" x14ac:dyDescent="0.2">
      <c r="A262" s="3" t="s">
        <v>340</v>
      </c>
      <c r="B262" s="30">
        <v>44055</v>
      </c>
      <c r="C262" s="12">
        <v>0.48055555555555557</v>
      </c>
      <c r="D262" s="3" t="s">
        <v>293</v>
      </c>
      <c r="E262" s="3" t="s">
        <v>391</v>
      </c>
      <c r="F262" s="3" t="s">
        <v>391</v>
      </c>
      <c r="G262" s="3">
        <v>30.549859999999999</v>
      </c>
      <c r="H262" s="3">
        <v>-87.949690000000004</v>
      </c>
      <c r="I262" s="3">
        <v>1</v>
      </c>
      <c r="J262" s="3">
        <v>10.9</v>
      </c>
      <c r="K262" s="26">
        <f t="shared" si="2"/>
        <v>3.3231707317073176</v>
      </c>
      <c r="L262" s="3">
        <v>18</v>
      </c>
      <c r="M262" s="3"/>
      <c r="N262" s="3"/>
      <c r="O262" s="3"/>
      <c r="P262" s="3"/>
      <c r="Q262" s="3"/>
      <c r="R262" s="3"/>
      <c r="S262" s="3"/>
      <c r="T262" s="3"/>
      <c r="U262" s="3"/>
      <c r="V262" s="3"/>
      <c r="W262" s="3"/>
      <c r="X262" s="3"/>
      <c r="Y262" s="3"/>
      <c r="Z262" s="3"/>
    </row>
    <row r="263" spans="1:26" x14ac:dyDescent="0.2">
      <c r="A263" s="3" t="s">
        <v>340</v>
      </c>
      <c r="B263" s="30">
        <v>44055</v>
      </c>
      <c r="C263" s="12">
        <v>0.48472222222222222</v>
      </c>
      <c r="D263" s="3" t="s">
        <v>424</v>
      </c>
      <c r="E263" s="3" t="s">
        <v>391</v>
      </c>
      <c r="F263" s="3" t="s">
        <v>391</v>
      </c>
      <c r="G263" s="3">
        <v>30.550160000000002</v>
      </c>
      <c r="H263" s="3">
        <v>-88.000209999999996</v>
      </c>
      <c r="I263" s="3">
        <v>1.1000000000000001</v>
      </c>
      <c r="J263" s="3">
        <v>10.3</v>
      </c>
      <c r="K263" s="26">
        <f t="shared" si="2"/>
        <v>3.1402439024390247</v>
      </c>
      <c r="L263" s="3">
        <v>19</v>
      </c>
      <c r="M263" s="3"/>
      <c r="N263" s="3"/>
      <c r="O263" s="3"/>
      <c r="P263" s="3"/>
      <c r="Q263" s="3"/>
      <c r="R263" s="3"/>
      <c r="S263" s="3"/>
      <c r="T263" s="3"/>
      <c r="U263" s="3"/>
      <c r="V263" s="3"/>
      <c r="W263" s="3"/>
      <c r="X263" s="3"/>
      <c r="Y263" s="3"/>
      <c r="Z263" s="3"/>
    </row>
    <row r="264" spans="1:26" x14ac:dyDescent="0.2">
      <c r="A264" s="3" t="s">
        <v>340</v>
      </c>
      <c r="B264" s="30">
        <v>44055</v>
      </c>
      <c r="C264" s="12">
        <v>0.48888888888888887</v>
      </c>
      <c r="D264" s="3" t="s">
        <v>425</v>
      </c>
      <c r="E264" s="3" t="s">
        <v>391</v>
      </c>
      <c r="F264" s="3" t="s">
        <v>391</v>
      </c>
      <c r="G264" s="3">
        <v>30.550049999999999</v>
      </c>
      <c r="H264" s="3">
        <v>-88.025450000000006</v>
      </c>
      <c r="I264" s="3">
        <v>0.9</v>
      </c>
      <c r="J264" s="3">
        <v>47.5</v>
      </c>
      <c r="K264" s="26">
        <f t="shared" si="2"/>
        <v>14.481707317073171</v>
      </c>
      <c r="L264" s="3">
        <v>20</v>
      </c>
      <c r="M264" s="3"/>
      <c r="N264" s="3"/>
      <c r="O264" s="3"/>
      <c r="P264" s="3"/>
      <c r="Q264" s="3"/>
      <c r="R264" s="3"/>
      <c r="S264" s="3"/>
      <c r="T264" s="3"/>
      <c r="U264" s="3"/>
      <c r="V264" s="3"/>
      <c r="W264" s="3"/>
      <c r="X264" s="3"/>
      <c r="Y264" s="3"/>
      <c r="Z264" s="3"/>
    </row>
    <row r="265" spans="1:26" x14ac:dyDescent="0.2">
      <c r="A265" s="3" t="s">
        <v>340</v>
      </c>
      <c r="B265" s="30">
        <v>44055</v>
      </c>
      <c r="C265" s="12">
        <v>0.49583333333333335</v>
      </c>
      <c r="D265" s="3" t="s">
        <v>281</v>
      </c>
      <c r="E265" s="3" t="s">
        <v>392</v>
      </c>
      <c r="F265" s="3" t="s">
        <v>392</v>
      </c>
      <c r="G265" s="3">
        <v>30.498729999999998</v>
      </c>
      <c r="H265" s="3">
        <v>-88.020889999999994</v>
      </c>
      <c r="I265" s="3">
        <v>1.1000000000000001</v>
      </c>
      <c r="J265" s="3">
        <v>48.9</v>
      </c>
      <c r="K265" s="26">
        <f t="shared" si="2"/>
        <v>14.908536585365853</v>
      </c>
      <c r="L265" s="3">
        <v>21</v>
      </c>
      <c r="M265" s="3"/>
      <c r="N265" s="3"/>
      <c r="O265" s="3"/>
      <c r="P265" s="3"/>
      <c r="Q265" s="3"/>
      <c r="R265" s="3"/>
      <c r="S265" s="3"/>
      <c r="T265" s="3"/>
      <c r="U265" s="3"/>
      <c r="V265" s="3"/>
      <c r="W265" s="3"/>
      <c r="X265" s="3"/>
      <c r="Y265" s="3"/>
      <c r="Z265" s="3"/>
    </row>
    <row r="266" spans="1:26" x14ac:dyDescent="0.2">
      <c r="A266" s="3" t="s">
        <v>340</v>
      </c>
      <c r="B266" s="30">
        <v>44055</v>
      </c>
      <c r="C266" s="12">
        <v>0.50555555555555554</v>
      </c>
      <c r="D266" s="3" t="s">
        <v>428</v>
      </c>
      <c r="E266" s="3" t="s">
        <v>391</v>
      </c>
      <c r="F266" s="3" t="s">
        <v>391</v>
      </c>
      <c r="G266" s="3">
        <v>30.500039999999998</v>
      </c>
      <c r="H266" s="3">
        <v>-88.000190000000003</v>
      </c>
      <c r="I266" s="3" t="s">
        <v>46</v>
      </c>
      <c r="J266" s="3">
        <v>11.4</v>
      </c>
      <c r="K266" s="26">
        <f t="shared" si="2"/>
        <v>3.4756097560975614</v>
      </c>
      <c r="L266" s="3">
        <v>22</v>
      </c>
      <c r="M266" s="3"/>
      <c r="N266" s="3"/>
      <c r="O266" s="3"/>
      <c r="P266" s="3"/>
      <c r="Q266" s="3"/>
      <c r="R266" s="3"/>
      <c r="S266" s="3"/>
      <c r="T266" s="3"/>
      <c r="U266" s="3"/>
      <c r="V266" s="3"/>
      <c r="W266" s="3"/>
      <c r="X266" s="3"/>
      <c r="Y266" s="3"/>
      <c r="Z266" s="3"/>
    </row>
    <row r="267" spans="1:26" x14ac:dyDescent="0.2">
      <c r="A267" s="3" t="s">
        <v>340</v>
      </c>
      <c r="B267" s="30">
        <v>44055</v>
      </c>
      <c r="C267" s="12">
        <v>0.51041666666666663</v>
      </c>
      <c r="D267" s="3" t="s">
        <v>265</v>
      </c>
      <c r="E267" s="3" t="s">
        <v>392</v>
      </c>
      <c r="F267" s="3" t="s">
        <v>392</v>
      </c>
      <c r="G267" s="3">
        <v>30.500309999999999</v>
      </c>
      <c r="H267" s="3">
        <v>-87.950069999999997</v>
      </c>
      <c r="I267" s="3" t="s">
        <v>46</v>
      </c>
      <c r="J267" s="3">
        <v>8.9</v>
      </c>
      <c r="K267" s="26">
        <f t="shared" si="2"/>
        <v>2.7134146341463419</v>
      </c>
      <c r="L267" s="3">
        <v>23</v>
      </c>
      <c r="M267" s="3"/>
      <c r="N267" s="3"/>
      <c r="O267" s="3"/>
      <c r="P267" s="3"/>
      <c r="Q267" s="3"/>
      <c r="R267" s="3"/>
      <c r="S267" s="3"/>
      <c r="T267" s="3"/>
      <c r="U267" s="3"/>
      <c r="V267" s="3"/>
      <c r="W267" s="3"/>
      <c r="X267" s="3"/>
      <c r="Y267" s="3"/>
      <c r="Z267" s="3"/>
    </row>
    <row r="268" spans="1:26" x14ac:dyDescent="0.2">
      <c r="A268" s="3" t="s">
        <v>340</v>
      </c>
      <c r="B268" s="30">
        <v>44055</v>
      </c>
      <c r="C268" s="12">
        <v>0.51944444444444449</v>
      </c>
      <c r="D268" s="3" t="s">
        <v>419</v>
      </c>
      <c r="E268" s="3" t="s">
        <v>391</v>
      </c>
      <c r="F268" s="3" t="s">
        <v>391</v>
      </c>
      <c r="G268" s="3">
        <v>30.44999</v>
      </c>
      <c r="H268" s="3">
        <v>-87.924430000000001</v>
      </c>
      <c r="I268" s="3">
        <v>0.8</v>
      </c>
      <c r="J268" s="3">
        <v>6.8</v>
      </c>
      <c r="K268" s="26">
        <f t="shared" si="2"/>
        <v>2.0731707317073171</v>
      </c>
      <c r="L268" s="3">
        <v>24</v>
      </c>
      <c r="M268" s="3"/>
      <c r="N268" s="3"/>
      <c r="O268" s="3"/>
      <c r="P268" s="3"/>
      <c r="Q268" s="3"/>
      <c r="R268" s="3"/>
      <c r="S268" s="3"/>
      <c r="T268" s="3"/>
      <c r="U268" s="3"/>
      <c r="V268" s="3"/>
      <c r="W268" s="3"/>
      <c r="X268" s="3"/>
      <c r="Y268" s="3"/>
      <c r="Z268" s="3"/>
    </row>
    <row r="269" spans="1:26" x14ac:dyDescent="0.2">
      <c r="A269" s="3" t="s">
        <v>340</v>
      </c>
      <c r="B269" s="30">
        <v>44055</v>
      </c>
      <c r="C269" s="12">
        <v>0.52361111111111114</v>
      </c>
      <c r="D269" s="3" t="s">
        <v>418</v>
      </c>
      <c r="E269" s="3" t="s">
        <v>391</v>
      </c>
      <c r="F269" s="3" t="s">
        <v>391</v>
      </c>
      <c r="G269" s="3">
        <v>30.44989</v>
      </c>
      <c r="H269" s="3">
        <v>-87.949659999999994</v>
      </c>
      <c r="I269" s="3">
        <v>0.9</v>
      </c>
      <c r="J269" s="3">
        <v>10.1</v>
      </c>
      <c r="K269" s="26">
        <f t="shared" si="2"/>
        <v>3.0792682926829271</v>
      </c>
      <c r="L269" s="3">
        <v>25</v>
      </c>
      <c r="M269" s="3"/>
      <c r="N269" s="3"/>
      <c r="O269" s="3"/>
      <c r="P269" s="3"/>
      <c r="Q269" s="3"/>
      <c r="R269" s="3"/>
      <c r="S269" s="3"/>
      <c r="T269" s="3"/>
      <c r="U269" s="3"/>
      <c r="V269" s="3"/>
      <c r="W269" s="3"/>
      <c r="X269" s="3"/>
      <c r="Y269" s="3"/>
      <c r="Z269" s="3"/>
    </row>
    <row r="270" spans="1:26" x14ac:dyDescent="0.2">
      <c r="A270" s="3" t="s">
        <v>340</v>
      </c>
      <c r="B270" s="30">
        <v>44055</v>
      </c>
      <c r="C270" s="12">
        <v>0.53125</v>
      </c>
      <c r="D270" s="3" t="s">
        <v>399</v>
      </c>
      <c r="E270" s="3" t="s">
        <v>391</v>
      </c>
      <c r="F270" s="3" t="s">
        <v>391</v>
      </c>
      <c r="G270" s="3">
        <v>30.40035</v>
      </c>
      <c r="H270" s="3">
        <v>-87.899799999999999</v>
      </c>
      <c r="I270" s="3" t="s">
        <v>46</v>
      </c>
      <c r="J270" s="3">
        <v>5.3</v>
      </c>
      <c r="K270" s="26">
        <f t="shared" si="2"/>
        <v>1.6158536585365855</v>
      </c>
      <c r="L270" s="3">
        <v>26</v>
      </c>
      <c r="M270" s="3"/>
      <c r="N270" s="3"/>
      <c r="O270" s="3"/>
      <c r="P270" s="3"/>
      <c r="Q270" s="3"/>
      <c r="R270" s="3"/>
      <c r="S270" s="3"/>
      <c r="T270" s="3"/>
      <c r="U270" s="3"/>
      <c r="V270" s="3"/>
      <c r="W270" s="3"/>
      <c r="X270" s="3"/>
      <c r="Y270" s="3"/>
      <c r="Z270" s="3"/>
    </row>
    <row r="271" spans="1:26" x14ac:dyDescent="0.2">
      <c r="A271" s="3" t="s">
        <v>340</v>
      </c>
      <c r="B271" s="30">
        <v>44055</v>
      </c>
      <c r="C271" s="12">
        <v>0.53749999999999998</v>
      </c>
      <c r="D271" s="3" t="s">
        <v>215</v>
      </c>
      <c r="E271" s="3" t="s">
        <v>392</v>
      </c>
      <c r="F271" s="3" t="s">
        <v>391</v>
      </c>
      <c r="G271" s="3">
        <v>30.400300000000001</v>
      </c>
      <c r="H271" s="3">
        <v>-87.949370000000002</v>
      </c>
      <c r="I271" s="3" t="s">
        <v>46</v>
      </c>
      <c r="J271" s="3">
        <v>11</v>
      </c>
      <c r="K271" s="26">
        <f t="shared" si="2"/>
        <v>3.3536585365853662</v>
      </c>
      <c r="L271" s="3">
        <v>27</v>
      </c>
      <c r="M271" s="3"/>
      <c r="N271" s="3"/>
      <c r="O271" s="3"/>
      <c r="P271" s="3"/>
      <c r="Q271" s="3"/>
      <c r="R271" s="3"/>
      <c r="S271" s="3"/>
      <c r="T271" s="3"/>
      <c r="U271" s="3"/>
      <c r="V271" s="3"/>
      <c r="W271" s="3"/>
      <c r="X271" s="3"/>
      <c r="Y271" s="3"/>
      <c r="Z271" s="3"/>
    </row>
    <row r="272" spans="1:26" x14ac:dyDescent="0.2">
      <c r="A272" s="3" t="s">
        <v>340</v>
      </c>
      <c r="B272" s="30">
        <v>44055</v>
      </c>
      <c r="C272" s="12">
        <v>0.54583333333333328</v>
      </c>
      <c r="D272" s="3" t="s">
        <v>400</v>
      </c>
      <c r="E272" s="3" t="s">
        <v>391</v>
      </c>
      <c r="F272" s="3" t="s">
        <v>391</v>
      </c>
      <c r="G272" s="3">
        <v>30.40005</v>
      </c>
      <c r="H272" s="3">
        <v>-88.000749999999996</v>
      </c>
      <c r="I272" s="3">
        <v>1.4</v>
      </c>
      <c r="J272" s="3">
        <v>11.5</v>
      </c>
      <c r="K272" s="26">
        <f t="shared" si="2"/>
        <v>3.50609756097561</v>
      </c>
      <c r="L272" s="3">
        <v>28</v>
      </c>
      <c r="M272" s="3"/>
      <c r="N272" s="3"/>
      <c r="O272" s="3"/>
      <c r="P272" s="3"/>
      <c r="Q272" s="3"/>
      <c r="R272" s="3"/>
      <c r="S272" s="3"/>
      <c r="T272" s="3"/>
      <c r="U272" s="3"/>
      <c r="V272" s="3"/>
      <c r="W272" s="3"/>
      <c r="X272" s="3"/>
      <c r="Y272" s="3"/>
      <c r="Z272" s="3"/>
    </row>
    <row r="273" spans="1:26" x14ac:dyDescent="0.2">
      <c r="A273" s="3" t="s">
        <v>340</v>
      </c>
      <c r="B273" s="30">
        <v>44055</v>
      </c>
      <c r="C273" s="12">
        <v>0.55069444444444449</v>
      </c>
      <c r="D273" s="3" t="s">
        <v>417</v>
      </c>
      <c r="E273" s="3" t="s">
        <v>391</v>
      </c>
      <c r="F273" s="3" t="s">
        <v>391</v>
      </c>
      <c r="G273" s="3">
        <v>30.451000000000001</v>
      </c>
      <c r="H273" s="3">
        <v>-88.000100000000003</v>
      </c>
      <c r="I273" s="3">
        <v>0.9</v>
      </c>
      <c r="J273" s="3">
        <v>11.1</v>
      </c>
      <c r="K273" s="26">
        <f t="shared" si="2"/>
        <v>3.3841463414634148</v>
      </c>
      <c r="L273" s="3">
        <v>29</v>
      </c>
      <c r="M273" s="3"/>
      <c r="N273" s="3"/>
      <c r="O273" s="3"/>
      <c r="P273" s="3"/>
      <c r="Q273" s="3"/>
      <c r="R273" s="3"/>
      <c r="S273" s="3"/>
      <c r="T273" s="3"/>
      <c r="U273" s="3"/>
      <c r="V273" s="3"/>
      <c r="W273" s="3"/>
      <c r="X273" s="3"/>
      <c r="Y273" s="3"/>
      <c r="Z273" s="3"/>
    </row>
    <row r="274" spans="1:26" x14ac:dyDescent="0.2">
      <c r="A274" s="3" t="s">
        <v>340</v>
      </c>
      <c r="B274" s="30">
        <v>44055</v>
      </c>
      <c r="C274" s="12">
        <v>0.55486111111111114</v>
      </c>
      <c r="D274" s="3" t="s">
        <v>372</v>
      </c>
      <c r="E274" s="3" t="s">
        <v>391</v>
      </c>
      <c r="F274" s="3" t="s">
        <v>391</v>
      </c>
      <c r="G274" s="3">
        <v>30.449750000000002</v>
      </c>
      <c r="H274" s="3">
        <v>-88.014489999999995</v>
      </c>
      <c r="I274" s="3">
        <v>1.3</v>
      </c>
      <c r="J274" s="3">
        <v>42.6</v>
      </c>
      <c r="K274" s="26">
        <f t="shared" si="2"/>
        <v>12.987804878048781</v>
      </c>
      <c r="L274" s="3">
        <v>30</v>
      </c>
      <c r="M274" s="3"/>
      <c r="N274" s="3"/>
      <c r="O274" s="3"/>
      <c r="P274" s="3"/>
      <c r="Q274" s="3"/>
      <c r="R274" s="3"/>
      <c r="S274" s="3"/>
      <c r="T274" s="3"/>
      <c r="U274" s="3"/>
      <c r="V274" s="3"/>
      <c r="W274" s="3"/>
      <c r="X274" s="3"/>
      <c r="Y274" s="3"/>
      <c r="Z274" s="3"/>
    </row>
    <row r="275" spans="1:26" x14ac:dyDescent="0.2">
      <c r="A275" s="3" t="s">
        <v>340</v>
      </c>
      <c r="B275" s="30">
        <v>44055</v>
      </c>
      <c r="C275" s="12">
        <v>0.56041666666666667</v>
      </c>
      <c r="D275" s="3" t="s">
        <v>218</v>
      </c>
      <c r="E275" s="3" t="s">
        <v>392</v>
      </c>
      <c r="F275" s="3" t="s">
        <v>392</v>
      </c>
      <c r="G275" s="3">
        <v>30.399519999999999</v>
      </c>
      <c r="H275" s="3">
        <v>-88.018460000000005</v>
      </c>
      <c r="I275" s="3">
        <v>1.7</v>
      </c>
      <c r="J275" s="3">
        <v>42.7</v>
      </c>
      <c r="K275" s="26">
        <f t="shared" si="2"/>
        <v>13.01829268292683</v>
      </c>
      <c r="L275" s="3">
        <v>31</v>
      </c>
      <c r="M275" s="3"/>
      <c r="N275" s="3"/>
      <c r="O275" s="3"/>
      <c r="P275" s="3"/>
      <c r="Q275" s="3"/>
      <c r="R275" s="3"/>
      <c r="S275" s="3"/>
      <c r="T275" s="3"/>
      <c r="U275" s="3"/>
      <c r="V275" s="3"/>
      <c r="W275" s="3"/>
      <c r="X275" s="3"/>
      <c r="Y275" s="3"/>
      <c r="Z275" s="3"/>
    </row>
    <row r="276" spans="1:26" x14ac:dyDescent="0.2">
      <c r="A276" s="3" t="s">
        <v>340</v>
      </c>
      <c r="B276" s="30">
        <v>44055</v>
      </c>
      <c r="C276" s="12">
        <v>0.56805555555555554</v>
      </c>
      <c r="D276" s="3" t="s">
        <v>401</v>
      </c>
      <c r="E276" s="3" t="s">
        <v>391</v>
      </c>
      <c r="F276" s="3" t="s">
        <v>391</v>
      </c>
      <c r="G276" s="3">
        <v>30.399979999999999</v>
      </c>
      <c r="H276" s="3">
        <v>-88.050659999999993</v>
      </c>
      <c r="I276" s="3">
        <v>1.1000000000000001</v>
      </c>
      <c r="J276" s="3">
        <v>11.6</v>
      </c>
      <c r="K276" s="26">
        <f t="shared" si="2"/>
        <v>3.5365853658536586</v>
      </c>
      <c r="L276" s="3">
        <v>32</v>
      </c>
      <c r="M276" s="3"/>
      <c r="N276" s="3"/>
      <c r="O276" s="3"/>
      <c r="P276" s="3"/>
      <c r="Q276" s="3"/>
      <c r="R276" s="3"/>
      <c r="S276" s="3"/>
      <c r="T276" s="3"/>
      <c r="U276" s="3"/>
      <c r="V276" s="3"/>
      <c r="W276" s="3"/>
      <c r="X276" s="3"/>
      <c r="Y276" s="3"/>
      <c r="Z276" s="3"/>
    </row>
    <row r="277" spans="1:26" x14ac:dyDescent="0.2">
      <c r="A277" s="3" t="s">
        <v>340</v>
      </c>
      <c r="B277" s="30">
        <v>44055</v>
      </c>
      <c r="C277" s="12">
        <v>0.57291666666666663</v>
      </c>
      <c r="D277" s="3" t="s">
        <v>224</v>
      </c>
      <c r="E277" s="3" t="s">
        <v>392</v>
      </c>
      <c r="F277" s="3" t="s">
        <v>391</v>
      </c>
      <c r="G277" s="3">
        <v>30.999700000000001</v>
      </c>
      <c r="H277" s="3">
        <v>-88.099590000000006</v>
      </c>
      <c r="I277" s="3">
        <v>0.8</v>
      </c>
      <c r="J277" s="3">
        <v>3.1</v>
      </c>
      <c r="K277" s="26">
        <f t="shared" si="2"/>
        <v>0.94512195121951226</v>
      </c>
      <c r="L277" s="3">
        <v>33</v>
      </c>
      <c r="M277" s="3"/>
      <c r="N277" s="3"/>
      <c r="O277" s="3"/>
      <c r="P277" s="3"/>
      <c r="Q277" s="3"/>
      <c r="R277" s="3"/>
      <c r="S277" s="3"/>
      <c r="T277" s="3"/>
      <c r="U277" s="3"/>
      <c r="V277" s="3"/>
      <c r="W277" s="3"/>
      <c r="X277" s="3"/>
      <c r="Y277" s="3"/>
      <c r="Z277" s="3"/>
    </row>
    <row r="278" spans="1:26" x14ac:dyDescent="0.2">
      <c r="A278" s="3" t="s">
        <v>340</v>
      </c>
      <c r="B278" s="30">
        <v>44055</v>
      </c>
      <c r="C278" s="12">
        <v>0.58263888888888882</v>
      </c>
      <c r="D278" s="3" t="s">
        <v>416</v>
      </c>
      <c r="E278" s="3" t="s">
        <v>391</v>
      </c>
      <c r="F278" s="3" t="s">
        <v>391</v>
      </c>
      <c r="G278" s="3">
        <v>30.450880000000002</v>
      </c>
      <c r="H278" s="3">
        <v>-88.049790000000002</v>
      </c>
      <c r="I278" s="3">
        <v>1</v>
      </c>
      <c r="J278" s="3">
        <v>10.8</v>
      </c>
      <c r="K278" s="26">
        <f t="shared" si="2"/>
        <v>3.2926829268292686</v>
      </c>
      <c r="L278" s="3">
        <v>34</v>
      </c>
      <c r="M278" s="3"/>
      <c r="N278" s="3"/>
      <c r="O278" s="3"/>
      <c r="P278" s="3"/>
      <c r="Q278" s="3"/>
      <c r="R278" s="3"/>
      <c r="S278" s="3"/>
      <c r="T278" s="3"/>
      <c r="U278" s="3"/>
      <c r="V278" s="3"/>
      <c r="W278" s="3"/>
      <c r="X278" s="3"/>
      <c r="Y278" s="3"/>
      <c r="Z278" s="3"/>
    </row>
    <row r="279" spans="1:26" x14ac:dyDescent="0.2">
      <c r="A279" s="3" t="s">
        <v>340</v>
      </c>
      <c r="B279" s="30">
        <v>44055</v>
      </c>
      <c r="C279" s="12">
        <v>0.58888888888888891</v>
      </c>
      <c r="D279" s="3" t="s">
        <v>284</v>
      </c>
      <c r="E279" s="3" t="s">
        <v>392</v>
      </c>
      <c r="F279" s="3" t="s">
        <v>392</v>
      </c>
      <c r="G279" s="3">
        <v>30.451080000000001</v>
      </c>
      <c r="H279" s="3">
        <v>-88.108249999999998</v>
      </c>
      <c r="I279" s="3">
        <v>0.5</v>
      </c>
      <c r="J279" s="3">
        <v>7.8</v>
      </c>
      <c r="K279" s="26">
        <f t="shared" si="2"/>
        <v>2.3780487804878048</v>
      </c>
      <c r="L279" s="3">
        <v>35</v>
      </c>
      <c r="M279" s="3"/>
      <c r="N279" s="3"/>
      <c r="O279" s="3"/>
      <c r="P279" s="3"/>
      <c r="Q279" s="3"/>
      <c r="R279" s="3"/>
      <c r="S279" s="3"/>
      <c r="T279" s="3"/>
      <c r="U279" s="3"/>
      <c r="V279" s="3"/>
      <c r="W279" s="3"/>
      <c r="X279" s="3"/>
      <c r="Y279" s="3"/>
      <c r="Z279" s="3"/>
    </row>
    <row r="280" spans="1:26" x14ac:dyDescent="0.2">
      <c r="A280" s="3" t="s">
        <v>341</v>
      </c>
      <c r="B280" s="30">
        <v>44083</v>
      </c>
      <c r="C280" s="12">
        <v>0.3215277777777778</v>
      </c>
      <c r="D280" s="3" t="s">
        <v>279</v>
      </c>
      <c r="E280" s="3" t="s">
        <v>392</v>
      </c>
      <c r="F280" s="3" t="s">
        <v>391</v>
      </c>
      <c r="G280" s="3">
        <v>30.503530000000001</v>
      </c>
      <c r="H280" s="3">
        <v>-88.097859999999997</v>
      </c>
      <c r="I280" s="3">
        <v>0.3</v>
      </c>
      <c r="J280" s="3">
        <v>8.9</v>
      </c>
      <c r="K280" s="26">
        <f t="shared" si="2"/>
        <v>2.7134146341463419</v>
      </c>
      <c r="L280" s="3">
        <v>0</v>
      </c>
      <c r="M280" s="3"/>
      <c r="N280" s="3"/>
      <c r="O280" s="3"/>
      <c r="P280" s="3"/>
      <c r="Q280" s="3"/>
      <c r="R280" s="3"/>
      <c r="S280" s="3"/>
      <c r="T280" s="3"/>
      <c r="U280" s="3"/>
      <c r="V280" s="3"/>
      <c r="W280" s="3"/>
      <c r="X280" s="3"/>
      <c r="Y280" s="3"/>
      <c r="Z280" s="3"/>
    </row>
    <row r="281" spans="1:26" x14ac:dyDescent="0.2">
      <c r="A281" s="3" t="s">
        <v>341</v>
      </c>
      <c r="B281" s="30">
        <v>44083</v>
      </c>
      <c r="C281" s="12">
        <v>0.33333333333333331</v>
      </c>
      <c r="D281" s="3" t="s">
        <v>427</v>
      </c>
      <c r="E281" s="3" t="s">
        <v>391</v>
      </c>
      <c r="F281" s="3" t="s">
        <v>391</v>
      </c>
      <c r="G281" s="3">
        <v>30.500219999999999</v>
      </c>
      <c r="H281" s="3">
        <v>-88.049300000000002</v>
      </c>
      <c r="I281" s="3">
        <v>0.4</v>
      </c>
      <c r="J281" s="3">
        <v>10.5</v>
      </c>
      <c r="K281" s="26">
        <f t="shared" si="2"/>
        <v>3.2012195121951224</v>
      </c>
      <c r="L281" s="3">
        <v>1</v>
      </c>
      <c r="M281" s="3"/>
      <c r="N281" s="3"/>
      <c r="O281" s="3"/>
      <c r="P281" s="3"/>
      <c r="Q281" s="3"/>
      <c r="R281" s="3"/>
      <c r="S281" s="3"/>
      <c r="T281" s="3"/>
      <c r="U281" s="3"/>
      <c r="V281" s="3"/>
      <c r="W281" s="3"/>
      <c r="X281" s="3"/>
      <c r="Y281" s="3"/>
      <c r="Z281" s="3"/>
    </row>
    <row r="282" spans="1:26" x14ac:dyDescent="0.2">
      <c r="A282" s="3" t="s">
        <v>341</v>
      </c>
      <c r="B282" s="30">
        <v>44083</v>
      </c>
      <c r="C282" s="12">
        <v>0.34236111111111112</v>
      </c>
      <c r="D282" s="3" t="s">
        <v>426</v>
      </c>
      <c r="E282" s="3" t="s">
        <v>391</v>
      </c>
      <c r="F282" s="3" t="s">
        <v>391</v>
      </c>
      <c r="G282" s="3">
        <v>30.550080000000001</v>
      </c>
      <c r="H282" s="3">
        <v>-88.050089999999997</v>
      </c>
      <c r="I282" s="3">
        <v>0.45</v>
      </c>
      <c r="J282" s="3">
        <v>9.1</v>
      </c>
      <c r="K282" s="26">
        <f t="shared" si="2"/>
        <v>2.774390243902439</v>
      </c>
      <c r="L282" s="3">
        <v>2</v>
      </c>
      <c r="M282" s="3"/>
      <c r="N282" s="3"/>
      <c r="O282" s="3"/>
      <c r="P282" s="3"/>
      <c r="Q282" s="3"/>
      <c r="R282" s="3"/>
      <c r="S282" s="3"/>
      <c r="T282" s="3"/>
      <c r="U282" s="3"/>
      <c r="V282" s="3"/>
      <c r="W282" s="3"/>
      <c r="X282" s="3"/>
      <c r="Y282" s="3"/>
      <c r="Z282" s="3"/>
    </row>
    <row r="283" spans="1:26" x14ac:dyDescent="0.2">
      <c r="A283" s="3" t="s">
        <v>341</v>
      </c>
      <c r="B283" s="30">
        <v>44083</v>
      </c>
      <c r="C283" s="12">
        <v>0.34861111111111115</v>
      </c>
      <c r="D283" s="3" t="s">
        <v>277</v>
      </c>
      <c r="E283" s="3" t="s">
        <v>392</v>
      </c>
      <c r="F283" s="3" t="s">
        <v>391</v>
      </c>
      <c r="G283" s="3">
        <v>30.56672</v>
      </c>
      <c r="H283" s="3">
        <v>-88.073080000000004</v>
      </c>
      <c r="I283" s="3">
        <v>0.4</v>
      </c>
      <c r="J283" s="3">
        <v>7.3</v>
      </c>
      <c r="K283" s="26">
        <f t="shared" si="2"/>
        <v>2.225609756097561</v>
      </c>
      <c r="L283" s="3">
        <v>3</v>
      </c>
      <c r="M283" s="3"/>
      <c r="N283" s="3"/>
      <c r="O283" s="3"/>
      <c r="P283" s="3"/>
      <c r="Q283" s="3"/>
      <c r="R283" s="3"/>
      <c r="S283" s="3"/>
      <c r="T283" s="3"/>
      <c r="U283" s="3"/>
      <c r="V283" s="3"/>
      <c r="W283" s="3"/>
      <c r="X283" s="3"/>
      <c r="Y283" s="3"/>
      <c r="Z283" s="3"/>
    </row>
    <row r="284" spans="1:26" x14ac:dyDescent="0.2">
      <c r="A284" s="3" t="s">
        <v>341</v>
      </c>
      <c r="B284" s="30">
        <v>44083</v>
      </c>
      <c r="C284" s="12">
        <v>0.36180555555555555</v>
      </c>
      <c r="D284" s="3" t="s">
        <v>422</v>
      </c>
      <c r="E284" s="3" t="s">
        <v>391</v>
      </c>
      <c r="F284" s="3" t="s">
        <v>391</v>
      </c>
      <c r="G284" s="3">
        <v>30.600519999999999</v>
      </c>
      <c r="H284" s="3">
        <v>-88.049459999999996</v>
      </c>
      <c r="I284" s="3">
        <v>0.5</v>
      </c>
      <c r="J284" s="3">
        <v>6.8</v>
      </c>
      <c r="K284" s="26">
        <f t="shared" si="2"/>
        <v>2.0731707317073171</v>
      </c>
      <c r="L284" s="3">
        <v>4</v>
      </c>
      <c r="M284" s="3"/>
      <c r="N284" s="3"/>
      <c r="O284" s="3"/>
      <c r="P284" s="3"/>
      <c r="Q284" s="3"/>
      <c r="R284" s="3"/>
      <c r="S284" s="3"/>
      <c r="T284" s="3"/>
      <c r="U284" s="3"/>
      <c r="V284" s="3"/>
      <c r="W284" s="3"/>
      <c r="X284" s="3"/>
      <c r="Y284" s="3"/>
      <c r="Z284" s="3"/>
    </row>
    <row r="285" spans="1:26" x14ac:dyDescent="0.2">
      <c r="A285" s="3" t="s">
        <v>341</v>
      </c>
      <c r="B285" s="30">
        <v>44083</v>
      </c>
      <c r="C285" s="12">
        <v>0.37013888888888885</v>
      </c>
      <c r="D285" s="3" t="s">
        <v>431</v>
      </c>
      <c r="E285" s="3" t="s">
        <v>391</v>
      </c>
      <c r="F285" s="3" t="s">
        <v>391</v>
      </c>
      <c r="G285" s="3">
        <v>30.648980000000002</v>
      </c>
      <c r="H285" s="3">
        <v>-88.049899999999994</v>
      </c>
      <c r="I285" s="3">
        <v>0.5</v>
      </c>
      <c r="J285" s="3">
        <v>3.4</v>
      </c>
      <c r="K285" s="26">
        <f t="shared" si="2"/>
        <v>1.0365853658536586</v>
      </c>
      <c r="L285" s="3">
        <v>5</v>
      </c>
      <c r="M285" s="3" t="s">
        <v>436</v>
      </c>
      <c r="N285" s="3"/>
      <c r="O285" s="3"/>
      <c r="P285" s="3"/>
      <c r="Q285" s="3"/>
      <c r="R285" s="3"/>
      <c r="S285" s="3"/>
      <c r="T285" s="3"/>
      <c r="U285" s="3"/>
      <c r="V285" s="3"/>
      <c r="W285" s="3"/>
      <c r="X285" s="3"/>
      <c r="Y285" s="3"/>
      <c r="Z285" s="3"/>
    </row>
    <row r="286" spans="1:26" x14ac:dyDescent="0.2">
      <c r="A286" s="3" t="s">
        <v>341</v>
      </c>
      <c r="B286" s="30">
        <v>44083</v>
      </c>
      <c r="C286" s="12">
        <v>0.3756944444444445</v>
      </c>
      <c r="D286" s="3" t="s">
        <v>309</v>
      </c>
      <c r="E286" s="3" t="s">
        <v>391</v>
      </c>
      <c r="F286" s="3" t="s">
        <v>391</v>
      </c>
      <c r="G286" s="3">
        <v>30.649570000000001</v>
      </c>
      <c r="H286" s="3">
        <v>-88.031739999999999</v>
      </c>
      <c r="I286" s="3">
        <v>0.8</v>
      </c>
      <c r="J286" s="3">
        <v>49.1</v>
      </c>
      <c r="K286" s="26">
        <f t="shared" si="2"/>
        <v>14.969512195121952</v>
      </c>
      <c r="L286" s="3">
        <v>6</v>
      </c>
      <c r="M286" s="3"/>
      <c r="N286" s="3"/>
      <c r="O286" s="3"/>
      <c r="P286" s="3"/>
      <c r="Q286" s="3"/>
      <c r="R286" s="3"/>
      <c r="S286" s="3"/>
      <c r="T286" s="3"/>
      <c r="U286" s="3"/>
      <c r="V286" s="3"/>
      <c r="W286" s="3"/>
      <c r="X286" s="3"/>
      <c r="Y286" s="3"/>
      <c r="Z286" s="3"/>
    </row>
    <row r="287" spans="1:26" x14ac:dyDescent="0.2">
      <c r="A287" s="3" t="s">
        <v>341</v>
      </c>
      <c r="B287" s="30">
        <v>44083</v>
      </c>
      <c r="C287" s="12">
        <v>0.38263888888888892</v>
      </c>
      <c r="D287" s="3" t="s">
        <v>307</v>
      </c>
      <c r="E287" s="3" t="s">
        <v>392</v>
      </c>
      <c r="F287" s="3" t="s">
        <v>392</v>
      </c>
      <c r="G287" s="3">
        <v>30.70082</v>
      </c>
      <c r="H287" s="3">
        <v>-88.036959999999993</v>
      </c>
      <c r="I287" s="3">
        <v>0.8</v>
      </c>
      <c r="J287" s="3">
        <v>42.7</v>
      </c>
      <c r="K287" s="26">
        <f t="shared" si="2"/>
        <v>13.01829268292683</v>
      </c>
      <c r="L287" s="3">
        <v>7</v>
      </c>
      <c r="M287" s="3"/>
      <c r="N287" s="3"/>
      <c r="O287" s="3"/>
      <c r="P287" s="3"/>
      <c r="Q287" s="3"/>
      <c r="R287" s="3"/>
      <c r="S287" s="3"/>
      <c r="T287" s="3"/>
      <c r="U287" s="3"/>
      <c r="V287" s="3"/>
      <c r="W287" s="3"/>
      <c r="X287" s="3"/>
      <c r="Y287" s="3"/>
      <c r="Z287" s="3"/>
    </row>
    <row r="288" spans="1:26" x14ac:dyDescent="0.2">
      <c r="A288" s="3" t="s">
        <v>341</v>
      </c>
      <c r="B288" s="30">
        <v>44083</v>
      </c>
      <c r="C288" s="12">
        <v>0.39513888888888887</v>
      </c>
      <c r="D288" s="3" t="s">
        <v>304</v>
      </c>
      <c r="E288" s="3" t="s">
        <v>392</v>
      </c>
      <c r="F288" s="3" t="s">
        <v>391</v>
      </c>
      <c r="G288" s="3">
        <v>30.686350000000001</v>
      </c>
      <c r="H288" s="3">
        <v>-88.002930000000006</v>
      </c>
      <c r="I288" s="3" t="s">
        <v>46</v>
      </c>
      <c r="J288" s="3">
        <v>7.6</v>
      </c>
      <c r="K288" s="26">
        <f t="shared" si="2"/>
        <v>2.3170731707317072</v>
      </c>
      <c r="L288" s="3">
        <v>8</v>
      </c>
      <c r="M288" s="3"/>
      <c r="N288" s="3"/>
      <c r="O288" s="3"/>
      <c r="P288" s="3"/>
      <c r="Q288" s="3"/>
      <c r="R288" s="3"/>
      <c r="S288" s="3"/>
      <c r="T288" s="3"/>
      <c r="U288" s="3"/>
      <c r="V288" s="3"/>
      <c r="W288" s="3"/>
      <c r="X288" s="3"/>
      <c r="Y288" s="3"/>
      <c r="Z288" s="3"/>
    </row>
    <row r="289" spans="1:26" x14ac:dyDescent="0.2">
      <c r="A289" s="3" t="s">
        <v>341</v>
      </c>
      <c r="B289" s="30">
        <v>44083</v>
      </c>
      <c r="C289" s="12">
        <v>0.40833333333333338</v>
      </c>
      <c r="D289" s="3" t="s">
        <v>272</v>
      </c>
      <c r="E289" s="3" t="s">
        <v>392</v>
      </c>
      <c r="F289" s="3" t="s">
        <v>392</v>
      </c>
      <c r="G289" s="3">
        <v>30.748360000000002</v>
      </c>
      <c r="H289" s="3">
        <v>-87.9255</v>
      </c>
      <c r="I289" s="3">
        <v>0.6</v>
      </c>
      <c r="J289" s="3">
        <v>36.9</v>
      </c>
      <c r="K289" s="26">
        <f t="shared" si="2"/>
        <v>11.25</v>
      </c>
      <c r="L289" s="3">
        <v>9</v>
      </c>
      <c r="M289" s="3"/>
      <c r="N289" s="3"/>
      <c r="O289" s="3"/>
      <c r="P289" s="3"/>
      <c r="Q289" s="3"/>
      <c r="R289" s="3"/>
      <c r="S289" s="3"/>
      <c r="T289" s="3"/>
      <c r="U289" s="3"/>
      <c r="V289" s="3"/>
      <c r="W289" s="3"/>
      <c r="X289" s="3"/>
      <c r="Y289" s="3"/>
      <c r="Z289" s="3"/>
    </row>
    <row r="290" spans="1:26" x14ac:dyDescent="0.2">
      <c r="A290" s="3" t="s">
        <v>341</v>
      </c>
      <c r="B290" s="30">
        <v>44083</v>
      </c>
      <c r="C290" s="12">
        <v>0.41944444444444445</v>
      </c>
      <c r="D290" s="3" t="s">
        <v>300</v>
      </c>
      <c r="E290" s="3" t="s">
        <v>392</v>
      </c>
      <c r="F290" s="3" t="s">
        <v>391</v>
      </c>
      <c r="G290" s="3">
        <v>30.670629999999999</v>
      </c>
      <c r="H290" s="3">
        <v>-87.953019999999995</v>
      </c>
      <c r="I290" s="3">
        <v>0.8</v>
      </c>
      <c r="J290" s="3">
        <v>7.9</v>
      </c>
      <c r="K290" s="26">
        <f t="shared" si="2"/>
        <v>2.4085365853658538</v>
      </c>
      <c r="L290" s="3">
        <v>10</v>
      </c>
      <c r="M290" s="3"/>
      <c r="N290" s="3"/>
      <c r="O290" s="3"/>
      <c r="P290" s="3"/>
      <c r="Q290" s="3"/>
      <c r="R290" s="3"/>
      <c r="S290" s="3"/>
      <c r="T290" s="3"/>
      <c r="U290" s="3"/>
      <c r="V290" s="3"/>
      <c r="W290" s="3"/>
      <c r="X290" s="3"/>
      <c r="Y290" s="3"/>
      <c r="Z290" s="3"/>
    </row>
    <row r="291" spans="1:26" x14ac:dyDescent="0.2">
      <c r="A291" s="3" t="s">
        <v>341</v>
      </c>
      <c r="B291" s="30">
        <v>44083</v>
      </c>
      <c r="C291" s="12">
        <v>0.4291666666666667</v>
      </c>
      <c r="D291" s="3" t="s">
        <v>270</v>
      </c>
      <c r="E291" s="3" t="s">
        <v>392</v>
      </c>
      <c r="F291" s="3" t="s">
        <v>391</v>
      </c>
      <c r="G291" s="3">
        <v>30.666930000000001</v>
      </c>
      <c r="H291" s="3">
        <v>-87.925619999999995</v>
      </c>
      <c r="I291" s="3">
        <v>0.6</v>
      </c>
      <c r="J291" s="3">
        <v>23.7</v>
      </c>
      <c r="K291" s="26">
        <f t="shared" si="2"/>
        <v>7.225609756097561</v>
      </c>
      <c r="L291" s="3">
        <v>11</v>
      </c>
      <c r="M291" s="3"/>
      <c r="N291" s="3"/>
      <c r="O291" s="3"/>
      <c r="P291" s="3"/>
      <c r="Q291" s="3"/>
      <c r="R291" s="3"/>
      <c r="S291" s="3"/>
      <c r="T291" s="3"/>
      <c r="U291" s="3"/>
      <c r="V291" s="3"/>
      <c r="W291" s="3"/>
      <c r="X291" s="3"/>
      <c r="Y291" s="3"/>
      <c r="Z291" s="3"/>
    </row>
    <row r="292" spans="1:26" x14ac:dyDescent="0.2">
      <c r="A292" s="3" t="s">
        <v>341</v>
      </c>
      <c r="B292" s="30">
        <v>44083</v>
      </c>
      <c r="C292" s="12">
        <v>0.43888888888888888</v>
      </c>
      <c r="D292" s="3" t="s">
        <v>420</v>
      </c>
      <c r="E292" s="3" t="s">
        <v>391</v>
      </c>
      <c r="F292" s="3" t="s">
        <v>391</v>
      </c>
      <c r="G292" s="3">
        <v>30.635200000000001</v>
      </c>
      <c r="H292" s="3">
        <v>-87.952830000000006</v>
      </c>
      <c r="I292" s="3">
        <v>0.6</v>
      </c>
      <c r="J292" s="3">
        <v>2.8</v>
      </c>
      <c r="K292" s="26">
        <f t="shared" si="2"/>
        <v>0.85365853658536583</v>
      </c>
      <c r="L292" s="3">
        <v>12</v>
      </c>
      <c r="M292" s="3" t="s">
        <v>435</v>
      </c>
      <c r="N292" s="3"/>
      <c r="O292" s="3"/>
      <c r="P292" s="3"/>
      <c r="Q292" s="3"/>
      <c r="R292" s="3"/>
      <c r="S292" s="3"/>
      <c r="T292" s="3"/>
      <c r="U292" s="3"/>
      <c r="V292" s="3"/>
      <c r="W292" s="3"/>
      <c r="X292" s="3"/>
      <c r="Y292" s="3"/>
      <c r="Z292" s="3"/>
    </row>
    <row r="293" spans="1:26" x14ac:dyDescent="0.2">
      <c r="A293" s="3" t="s">
        <v>341</v>
      </c>
      <c r="B293" s="30">
        <v>44083</v>
      </c>
      <c r="C293" s="12">
        <v>0.44513888888888892</v>
      </c>
      <c r="D293" s="3" t="s">
        <v>421</v>
      </c>
      <c r="E293" s="3" t="s">
        <v>391</v>
      </c>
      <c r="F293" s="3" t="s">
        <v>391</v>
      </c>
      <c r="G293" s="3">
        <v>30.65</v>
      </c>
      <c r="H293" s="3">
        <v>-87.999899999999997</v>
      </c>
      <c r="I293" s="3">
        <v>0.8</v>
      </c>
      <c r="J293" s="3">
        <v>6.3</v>
      </c>
      <c r="K293" s="26">
        <f t="shared" si="2"/>
        <v>1.9207317073170733</v>
      </c>
      <c r="L293" s="3">
        <v>13</v>
      </c>
      <c r="M293" s="3"/>
      <c r="N293" s="3"/>
      <c r="O293" s="3"/>
      <c r="P293" s="3"/>
      <c r="Q293" s="3"/>
      <c r="R293" s="3"/>
      <c r="S293" s="3"/>
      <c r="T293" s="3"/>
      <c r="U293" s="3"/>
      <c r="V293" s="3"/>
      <c r="W293" s="3"/>
      <c r="X293" s="3"/>
      <c r="Y293" s="3"/>
      <c r="Z293" s="3"/>
    </row>
    <row r="294" spans="1:26" x14ac:dyDescent="0.2">
      <c r="A294" s="3" t="s">
        <v>341</v>
      </c>
      <c r="B294" s="30">
        <v>44083</v>
      </c>
      <c r="C294" s="12">
        <v>0.45347222222222222</v>
      </c>
      <c r="D294" s="3" t="s">
        <v>274</v>
      </c>
      <c r="E294" s="3" t="s">
        <v>392</v>
      </c>
      <c r="F294" s="3" t="s">
        <v>392</v>
      </c>
      <c r="G294" s="3">
        <v>30.604050000000001</v>
      </c>
      <c r="H294" s="3">
        <v>-88.030439999999999</v>
      </c>
      <c r="I294" s="3">
        <v>1</v>
      </c>
      <c r="J294" s="3">
        <v>43.8</v>
      </c>
      <c r="K294" s="26">
        <f t="shared" si="2"/>
        <v>13.353658536585366</v>
      </c>
      <c r="L294" s="3">
        <v>14</v>
      </c>
      <c r="M294" s="3" t="s">
        <v>437</v>
      </c>
      <c r="N294" s="3"/>
      <c r="O294" s="3"/>
      <c r="P294" s="3"/>
      <c r="Q294" s="3"/>
      <c r="R294" s="3"/>
      <c r="S294" s="3"/>
      <c r="T294" s="3"/>
      <c r="U294" s="3"/>
      <c r="V294" s="3"/>
      <c r="W294" s="3"/>
      <c r="X294" s="3"/>
      <c r="Y294" s="3"/>
      <c r="Z294" s="3"/>
    </row>
    <row r="295" spans="1:26" x14ac:dyDescent="0.2">
      <c r="A295" s="3" t="s">
        <v>341</v>
      </c>
      <c r="B295" s="30">
        <v>44083</v>
      </c>
      <c r="C295" s="12">
        <v>0.46458333333333335</v>
      </c>
      <c r="D295" s="3" t="s">
        <v>423</v>
      </c>
      <c r="E295" s="3" t="s">
        <v>391</v>
      </c>
      <c r="F295" s="3" t="s">
        <v>391</v>
      </c>
      <c r="G295" s="3">
        <v>30.60041</v>
      </c>
      <c r="H295" s="3">
        <v>-87.999390000000005</v>
      </c>
      <c r="I295" s="3">
        <v>0.6</v>
      </c>
      <c r="J295" s="3">
        <v>8.3000000000000007</v>
      </c>
      <c r="K295" s="26">
        <f t="shared" si="2"/>
        <v>2.530487804878049</v>
      </c>
      <c r="L295" s="3">
        <v>15</v>
      </c>
      <c r="M295" s="3"/>
      <c r="N295" s="3"/>
      <c r="O295" s="3"/>
      <c r="P295" s="3"/>
      <c r="Q295" s="3"/>
      <c r="R295" s="3"/>
      <c r="S295" s="3"/>
      <c r="T295" s="3"/>
      <c r="U295" s="3"/>
      <c r="V295" s="3"/>
      <c r="W295" s="3"/>
      <c r="X295" s="3"/>
      <c r="Y295" s="3"/>
      <c r="Z295" s="3"/>
    </row>
    <row r="296" spans="1:26" x14ac:dyDescent="0.2">
      <c r="A296" s="3" t="s">
        <v>341</v>
      </c>
      <c r="B296" s="30">
        <v>44083</v>
      </c>
      <c r="C296" s="12">
        <v>0.47152777777777777</v>
      </c>
      <c r="D296" s="3" t="s">
        <v>267</v>
      </c>
      <c r="E296" s="3" t="s">
        <v>392</v>
      </c>
      <c r="F296" s="3" t="s">
        <v>391</v>
      </c>
      <c r="G296" s="3">
        <v>30.60012</v>
      </c>
      <c r="H296" s="3">
        <v>-87.950320000000005</v>
      </c>
      <c r="I296" s="3">
        <v>0.8</v>
      </c>
      <c r="J296" s="3">
        <v>9.1</v>
      </c>
      <c r="K296" s="26">
        <f t="shared" si="2"/>
        <v>2.774390243902439</v>
      </c>
      <c r="L296" s="3">
        <v>16</v>
      </c>
      <c r="M296" s="3"/>
      <c r="N296" s="3"/>
      <c r="O296" s="3"/>
      <c r="P296" s="3"/>
      <c r="Q296" s="3"/>
      <c r="R296" s="3"/>
      <c r="S296" s="3"/>
      <c r="T296" s="3"/>
      <c r="U296" s="3"/>
      <c r="V296" s="3"/>
      <c r="W296" s="3"/>
      <c r="X296" s="3"/>
      <c r="Y296" s="3"/>
      <c r="Z296" s="3"/>
    </row>
    <row r="297" spans="1:26" x14ac:dyDescent="0.2">
      <c r="A297" s="3" t="s">
        <v>341</v>
      </c>
      <c r="B297" s="30">
        <v>44083</v>
      </c>
      <c r="C297" s="12">
        <v>0.47847222222222219</v>
      </c>
      <c r="D297" s="3" t="s">
        <v>297</v>
      </c>
      <c r="E297" s="3" t="s">
        <v>391</v>
      </c>
      <c r="F297" s="3" t="s">
        <v>391</v>
      </c>
      <c r="G297" s="3">
        <v>30.600180000000002</v>
      </c>
      <c r="H297" s="3">
        <v>-87.917770000000004</v>
      </c>
      <c r="I297" s="3">
        <v>0.6</v>
      </c>
      <c r="J297" s="3">
        <v>6.3</v>
      </c>
      <c r="K297" s="26">
        <f t="shared" si="2"/>
        <v>1.9207317073170733</v>
      </c>
      <c r="L297" s="3">
        <v>17</v>
      </c>
      <c r="M297" s="3"/>
      <c r="N297" s="3"/>
      <c r="O297" s="3"/>
      <c r="P297" s="3"/>
      <c r="Q297" s="3"/>
      <c r="R297" s="3"/>
      <c r="S297" s="3"/>
      <c r="T297" s="3"/>
      <c r="U297" s="3"/>
      <c r="V297" s="3"/>
      <c r="W297" s="3"/>
      <c r="X297" s="3"/>
      <c r="Y297" s="3"/>
      <c r="Z297" s="3"/>
    </row>
    <row r="298" spans="1:26" x14ac:dyDescent="0.2">
      <c r="A298" s="3" t="s">
        <v>341</v>
      </c>
      <c r="B298" s="30">
        <v>44083</v>
      </c>
      <c r="C298" s="12">
        <v>0.48402777777777778</v>
      </c>
      <c r="D298" s="3" t="s">
        <v>293</v>
      </c>
      <c r="E298" s="3" t="s">
        <v>391</v>
      </c>
      <c r="F298" s="3" t="s">
        <v>391</v>
      </c>
      <c r="G298" s="3">
        <v>30.549420000000001</v>
      </c>
      <c r="H298" s="3">
        <v>-87.908680000000004</v>
      </c>
      <c r="I298" s="3">
        <v>0.6</v>
      </c>
      <c r="J298" s="3">
        <v>9</v>
      </c>
      <c r="K298" s="26">
        <f t="shared" si="2"/>
        <v>2.7439024390243905</v>
      </c>
      <c r="L298" s="3">
        <v>18</v>
      </c>
      <c r="M298" s="3"/>
      <c r="N298" s="3"/>
      <c r="O298" s="3"/>
      <c r="P298" s="3"/>
      <c r="Q298" s="3"/>
      <c r="R298" s="3"/>
      <c r="S298" s="3"/>
      <c r="T298" s="3"/>
      <c r="U298" s="3"/>
      <c r="V298" s="3"/>
      <c r="W298" s="3"/>
      <c r="X298" s="3"/>
      <c r="Y298" s="3"/>
      <c r="Z298" s="3"/>
    </row>
    <row r="299" spans="1:26" x14ac:dyDescent="0.2">
      <c r="A299" s="3" t="s">
        <v>341</v>
      </c>
      <c r="B299" s="30">
        <v>44083</v>
      </c>
      <c r="C299" s="12">
        <v>0.48819444444444443</v>
      </c>
      <c r="D299" s="3" t="s">
        <v>347</v>
      </c>
      <c r="E299" s="3" t="s">
        <v>391</v>
      </c>
      <c r="F299" s="3" t="s">
        <v>391</v>
      </c>
      <c r="G299" s="3">
        <v>30.5504</v>
      </c>
      <c r="H299" s="3">
        <v>-87.950990000000004</v>
      </c>
      <c r="I299" s="3">
        <v>1</v>
      </c>
      <c r="J299" s="3">
        <v>11.4</v>
      </c>
      <c r="K299" s="26">
        <f t="shared" si="2"/>
        <v>3.4756097560975614</v>
      </c>
      <c r="L299" s="3">
        <v>19</v>
      </c>
      <c r="M299" s="3"/>
      <c r="N299" s="3"/>
      <c r="O299" s="3"/>
      <c r="P299" s="3"/>
      <c r="Q299" s="3"/>
      <c r="R299" s="3"/>
      <c r="S299" s="3"/>
      <c r="T299" s="3"/>
      <c r="U299" s="3"/>
      <c r="V299" s="3"/>
      <c r="W299" s="3"/>
      <c r="X299" s="3"/>
      <c r="Y299" s="3"/>
      <c r="Z299" s="3"/>
    </row>
    <row r="300" spans="1:26" x14ac:dyDescent="0.2">
      <c r="A300" s="3" t="s">
        <v>341</v>
      </c>
      <c r="B300" s="30">
        <v>44083</v>
      </c>
      <c r="C300" s="12">
        <v>0.49444444444444446</v>
      </c>
      <c r="D300" s="3" t="s">
        <v>424</v>
      </c>
      <c r="E300" s="3" t="s">
        <v>391</v>
      </c>
      <c r="F300" s="3" t="s">
        <v>391</v>
      </c>
      <c r="G300" s="3">
        <v>30.55</v>
      </c>
      <c r="H300" s="3">
        <v>-87.999880000000005</v>
      </c>
      <c r="I300" s="3">
        <v>0.6</v>
      </c>
      <c r="J300" s="3">
        <v>10.5</v>
      </c>
      <c r="K300" s="26">
        <f t="shared" si="2"/>
        <v>3.2012195121951224</v>
      </c>
      <c r="L300" s="3">
        <v>20</v>
      </c>
      <c r="M300" s="3"/>
      <c r="N300" s="3"/>
      <c r="O300" s="3"/>
      <c r="P300" s="3"/>
      <c r="Q300" s="3"/>
      <c r="R300" s="3"/>
      <c r="S300" s="3"/>
      <c r="T300" s="3"/>
      <c r="U300" s="3"/>
      <c r="V300" s="3"/>
      <c r="W300" s="3"/>
      <c r="X300" s="3"/>
      <c r="Y300" s="3"/>
      <c r="Z300" s="3"/>
    </row>
    <row r="301" spans="1:26" x14ac:dyDescent="0.2">
      <c r="A301" s="3" t="s">
        <v>341</v>
      </c>
      <c r="B301" s="30">
        <v>44083</v>
      </c>
      <c r="C301" s="12">
        <v>0.49861111111111112</v>
      </c>
      <c r="D301" s="3" t="s">
        <v>425</v>
      </c>
      <c r="E301" s="3" t="s">
        <v>391</v>
      </c>
      <c r="F301" s="3" t="s">
        <v>391</v>
      </c>
      <c r="G301" s="3">
        <v>30.54946</v>
      </c>
      <c r="H301" s="3">
        <v>-88.02467</v>
      </c>
      <c r="I301" s="3">
        <v>0.8</v>
      </c>
      <c r="J301" s="3">
        <v>42</v>
      </c>
      <c r="K301" s="26">
        <f t="shared" si="2"/>
        <v>12.804878048780489</v>
      </c>
      <c r="L301" s="3">
        <v>21</v>
      </c>
      <c r="M301" s="3"/>
      <c r="N301" s="3"/>
      <c r="O301" s="3"/>
      <c r="P301" s="3"/>
      <c r="Q301" s="3"/>
      <c r="R301" s="3"/>
      <c r="S301" s="3"/>
      <c r="T301" s="3"/>
      <c r="U301" s="3"/>
      <c r="V301" s="3"/>
      <c r="W301" s="3"/>
      <c r="X301" s="3"/>
      <c r="Y301" s="3"/>
      <c r="Z301" s="3"/>
    </row>
    <row r="302" spans="1:26" x14ac:dyDescent="0.2">
      <c r="A302" s="3" t="s">
        <v>341</v>
      </c>
      <c r="B302" s="30">
        <v>44083</v>
      </c>
      <c r="C302" s="12">
        <v>0.50624999999999998</v>
      </c>
      <c r="D302" s="3" t="s">
        <v>428</v>
      </c>
      <c r="E302" s="3" t="s">
        <v>391</v>
      </c>
      <c r="F302" s="3" t="s">
        <v>391</v>
      </c>
      <c r="G302" s="3">
        <v>30.499700000000001</v>
      </c>
      <c r="H302" s="3">
        <v>-87.999679999999998</v>
      </c>
      <c r="I302" s="3">
        <v>0.8</v>
      </c>
      <c r="J302" s="3">
        <v>12.1</v>
      </c>
      <c r="K302" s="26">
        <f t="shared" si="2"/>
        <v>3.6890243902439024</v>
      </c>
      <c r="L302" s="3">
        <v>22</v>
      </c>
      <c r="M302" s="3"/>
      <c r="N302" s="3"/>
      <c r="O302" s="3"/>
      <c r="P302" s="3"/>
      <c r="Q302" s="3"/>
      <c r="R302" s="3"/>
      <c r="S302" s="3"/>
      <c r="T302" s="3"/>
      <c r="U302" s="3"/>
      <c r="V302" s="3"/>
      <c r="W302" s="3"/>
      <c r="X302" s="3"/>
      <c r="Y302" s="3"/>
      <c r="Z302" s="3"/>
    </row>
    <row r="303" spans="1:26" x14ac:dyDescent="0.2">
      <c r="A303" s="3" t="s">
        <v>341</v>
      </c>
      <c r="B303" s="30">
        <v>44083</v>
      </c>
      <c r="C303" s="12">
        <v>0.51250000000000007</v>
      </c>
      <c r="D303" s="3" t="s">
        <v>265</v>
      </c>
      <c r="E303" s="3" t="s">
        <v>392</v>
      </c>
      <c r="F303" s="3" t="s">
        <v>392</v>
      </c>
      <c r="G303" s="3">
        <v>30.500240000000002</v>
      </c>
      <c r="H303" s="3">
        <v>-87.949770000000001</v>
      </c>
      <c r="I303" s="3">
        <v>1</v>
      </c>
      <c r="J303" s="3">
        <v>9.5</v>
      </c>
      <c r="K303" s="26">
        <f t="shared" si="2"/>
        <v>2.8963414634146343</v>
      </c>
      <c r="L303" s="3">
        <v>23</v>
      </c>
      <c r="M303" s="3"/>
      <c r="N303" s="3"/>
      <c r="O303" s="3"/>
      <c r="P303" s="3"/>
      <c r="Q303" s="3"/>
      <c r="R303" s="3"/>
      <c r="S303" s="3"/>
      <c r="T303" s="3"/>
      <c r="U303" s="3"/>
      <c r="V303" s="3"/>
      <c r="W303" s="3"/>
      <c r="X303" s="3"/>
      <c r="Y303" s="3"/>
      <c r="Z303" s="3"/>
    </row>
    <row r="304" spans="1:26" x14ac:dyDescent="0.2">
      <c r="A304" s="3" t="s">
        <v>341</v>
      </c>
      <c r="B304" s="30">
        <v>44083</v>
      </c>
      <c r="C304" s="12">
        <v>0.52083333333333337</v>
      </c>
      <c r="D304" s="3" t="s">
        <v>419</v>
      </c>
      <c r="E304" s="3" t="s">
        <v>391</v>
      </c>
      <c r="F304" s="3" t="s">
        <v>391</v>
      </c>
      <c r="G304" s="3">
        <v>30.449629999999999</v>
      </c>
      <c r="H304" s="3">
        <v>-87.924890000000005</v>
      </c>
      <c r="I304" s="3">
        <v>0.6</v>
      </c>
      <c r="J304" s="3">
        <v>7.2</v>
      </c>
      <c r="K304" s="26">
        <f t="shared" si="2"/>
        <v>2.1951219512195124</v>
      </c>
      <c r="L304" s="3">
        <v>24</v>
      </c>
      <c r="M304" s="3"/>
      <c r="N304" s="3"/>
      <c r="O304" s="3"/>
      <c r="P304" s="3"/>
      <c r="Q304" s="3"/>
      <c r="R304" s="3"/>
      <c r="S304" s="3"/>
      <c r="T304" s="3"/>
      <c r="U304" s="3"/>
      <c r="V304" s="3"/>
      <c r="W304" s="3"/>
      <c r="X304" s="3"/>
      <c r="Y304" s="3"/>
      <c r="Z304" s="3"/>
    </row>
    <row r="305" spans="1:26" x14ac:dyDescent="0.2">
      <c r="A305" s="3" t="s">
        <v>341</v>
      </c>
      <c r="B305" s="30">
        <v>44083</v>
      </c>
      <c r="C305" s="12">
        <v>0.52500000000000002</v>
      </c>
      <c r="D305" s="3" t="s">
        <v>418</v>
      </c>
      <c r="E305" s="3" t="s">
        <v>391</v>
      </c>
      <c r="F305" s="3" t="s">
        <v>391</v>
      </c>
      <c r="G305" s="3">
        <v>30.449549999999999</v>
      </c>
      <c r="H305" s="3">
        <v>-87.949619999999996</v>
      </c>
      <c r="I305" s="3">
        <v>0.8</v>
      </c>
      <c r="J305" s="3">
        <v>10.7</v>
      </c>
      <c r="K305" s="26">
        <f t="shared" si="2"/>
        <v>3.2621951219512195</v>
      </c>
      <c r="L305" s="3">
        <v>25</v>
      </c>
      <c r="M305" s="3"/>
      <c r="N305" s="3"/>
      <c r="O305" s="3"/>
      <c r="P305" s="3"/>
      <c r="Q305" s="3"/>
      <c r="R305" s="3"/>
      <c r="S305" s="3"/>
      <c r="T305" s="3"/>
      <c r="U305" s="3"/>
      <c r="V305" s="3"/>
      <c r="W305" s="3"/>
      <c r="X305" s="3"/>
      <c r="Y305" s="3"/>
      <c r="Z305" s="3"/>
    </row>
    <row r="306" spans="1:26" x14ac:dyDescent="0.2">
      <c r="A306" s="3" t="s">
        <v>341</v>
      </c>
      <c r="B306" s="30">
        <v>44083</v>
      </c>
      <c r="C306" s="12">
        <v>0.53263888888888888</v>
      </c>
      <c r="D306" s="3" t="s">
        <v>399</v>
      </c>
      <c r="E306" s="3" t="s">
        <v>391</v>
      </c>
      <c r="F306" s="3" t="s">
        <v>391</v>
      </c>
      <c r="G306" s="3">
        <v>30.400099999999998</v>
      </c>
      <c r="H306" s="3">
        <v>-87.900049999999993</v>
      </c>
      <c r="I306" s="3">
        <v>0.6</v>
      </c>
      <c r="J306" s="3">
        <v>6.3</v>
      </c>
      <c r="K306" s="26">
        <f t="shared" si="2"/>
        <v>1.9207317073170733</v>
      </c>
      <c r="L306" s="3">
        <v>26</v>
      </c>
      <c r="M306" s="3"/>
      <c r="N306" s="3"/>
      <c r="O306" s="3"/>
      <c r="P306" s="3"/>
      <c r="Q306" s="3"/>
      <c r="R306" s="3"/>
      <c r="S306" s="3"/>
      <c r="T306" s="3"/>
      <c r="U306" s="3"/>
      <c r="V306" s="3"/>
      <c r="W306" s="3"/>
      <c r="X306" s="3"/>
      <c r="Y306" s="3"/>
      <c r="Z306" s="3"/>
    </row>
    <row r="307" spans="1:26" x14ac:dyDescent="0.2">
      <c r="A307" s="3" t="s">
        <v>341</v>
      </c>
      <c r="B307" s="30">
        <v>44083</v>
      </c>
      <c r="C307" s="12">
        <v>0.53819444444444442</v>
      </c>
      <c r="D307" s="3" t="s">
        <v>215</v>
      </c>
      <c r="E307" s="3" t="s">
        <v>392</v>
      </c>
      <c r="F307" s="3" t="s">
        <v>392</v>
      </c>
      <c r="G307" s="3">
        <v>30.400099999999998</v>
      </c>
      <c r="H307" s="3">
        <v>-87.950810000000004</v>
      </c>
      <c r="I307" s="3">
        <v>1</v>
      </c>
      <c r="J307" s="3">
        <v>12.2</v>
      </c>
      <c r="K307" s="26">
        <f t="shared" si="2"/>
        <v>3.7195121951219514</v>
      </c>
      <c r="L307" s="3">
        <v>27</v>
      </c>
      <c r="M307" s="3"/>
      <c r="N307" s="3"/>
      <c r="O307" s="3"/>
      <c r="P307" s="3"/>
      <c r="Q307" s="3"/>
      <c r="R307" s="3"/>
      <c r="S307" s="3"/>
      <c r="T307" s="3"/>
      <c r="U307" s="3"/>
      <c r="V307" s="3"/>
      <c r="W307" s="3"/>
      <c r="X307" s="3"/>
      <c r="Y307" s="3"/>
      <c r="Z307" s="3"/>
    </row>
    <row r="308" spans="1:26" x14ac:dyDescent="0.2">
      <c r="A308" s="3" t="s">
        <v>341</v>
      </c>
      <c r="B308" s="30">
        <v>44083</v>
      </c>
      <c r="C308" s="12">
        <v>0.54722222222222217</v>
      </c>
      <c r="D308" s="3" t="s">
        <v>400</v>
      </c>
      <c r="E308" s="3" t="s">
        <v>391</v>
      </c>
      <c r="F308" s="3" t="s">
        <v>391</v>
      </c>
      <c r="G308" s="3">
        <v>30.399930000000001</v>
      </c>
      <c r="H308" s="3">
        <v>-88.000039999999998</v>
      </c>
      <c r="I308" s="3">
        <v>1</v>
      </c>
      <c r="J308" s="3">
        <v>11.9</v>
      </c>
      <c r="K308" s="26">
        <f t="shared" si="2"/>
        <v>3.6280487804878052</v>
      </c>
      <c r="L308" s="3">
        <v>28</v>
      </c>
      <c r="M308" s="3"/>
      <c r="N308" s="3"/>
      <c r="O308" s="3"/>
      <c r="P308" s="3"/>
      <c r="Q308" s="3"/>
      <c r="R308" s="3"/>
      <c r="S308" s="3"/>
      <c r="T308" s="3"/>
      <c r="U308" s="3"/>
      <c r="V308" s="3"/>
      <c r="W308" s="3"/>
      <c r="X308" s="3"/>
      <c r="Y308" s="3"/>
      <c r="Z308" s="3"/>
    </row>
    <row r="309" spans="1:26" x14ac:dyDescent="0.2">
      <c r="A309" s="3" t="s">
        <v>341</v>
      </c>
      <c r="B309" s="30">
        <v>44083</v>
      </c>
      <c r="C309" s="12">
        <v>0.55486111111111114</v>
      </c>
      <c r="D309" s="3" t="s">
        <v>417</v>
      </c>
      <c r="E309" s="3" t="s">
        <v>391</v>
      </c>
      <c r="F309" s="3" t="s">
        <v>391</v>
      </c>
      <c r="G309" s="3">
        <v>30.450310000000002</v>
      </c>
      <c r="H309" s="3">
        <v>-87.999970000000005</v>
      </c>
      <c r="I309" s="3">
        <v>0.8</v>
      </c>
      <c r="J309" s="3">
        <v>11.6</v>
      </c>
      <c r="K309" s="26">
        <f t="shared" si="2"/>
        <v>3.5365853658536586</v>
      </c>
      <c r="L309" s="3">
        <v>29</v>
      </c>
      <c r="M309" s="3"/>
      <c r="N309" s="3"/>
      <c r="O309" s="3"/>
      <c r="P309" s="3"/>
      <c r="Q309" s="3"/>
      <c r="R309" s="3"/>
      <c r="S309" s="3"/>
      <c r="T309" s="3"/>
      <c r="U309" s="3"/>
      <c r="V309" s="3"/>
      <c r="W309" s="3"/>
      <c r="X309" s="3"/>
      <c r="Y309" s="3"/>
      <c r="Z309" s="3"/>
    </row>
    <row r="310" spans="1:26" x14ac:dyDescent="0.2">
      <c r="A310" s="3" t="s">
        <v>341</v>
      </c>
      <c r="B310" s="30">
        <v>44083</v>
      </c>
      <c r="C310" s="12">
        <v>0.55833333333333335</v>
      </c>
      <c r="D310" s="3" t="s">
        <v>372</v>
      </c>
      <c r="E310" s="3" t="s">
        <v>391</v>
      </c>
      <c r="F310" s="3" t="s">
        <v>391</v>
      </c>
      <c r="G310" s="3">
        <v>30.449819999999999</v>
      </c>
      <c r="H310" s="3">
        <v>-88.01437</v>
      </c>
      <c r="I310" s="3">
        <v>1</v>
      </c>
      <c r="J310" s="3">
        <v>45.4</v>
      </c>
      <c r="K310" s="26">
        <f t="shared" si="2"/>
        <v>13.841463414634147</v>
      </c>
      <c r="L310" s="3">
        <v>30</v>
      </c>
      <c r="M310" s="3"/>
      <c r="N310" s="3"/>
      <c r="O310" s="3"/>
      <c r="P310" s="3"/>
      <c r="Q310" s="3"/>
      <c r="R310" s="3"/>
      <c r="S310" s="3"/>
      <c r="T310" s="3"/>
      <c r="U310" s="3"/>
      <c r="V310" s="3"/>
      <c r="W310" s="3"/>
      <c r="X310" s="3"/>
      <c r="Y310" s="3"/>
      <c r="Z310" s="3"/>
    </row>
    <row r="311" spans="1:26" x14ac:dyDescent="0.2">
      <c r="A311" s="3" t="s">
        <v>341</v>
      </c>
      <c r="B311" s="30">
        <v>44083</v>
      </c>
      <c r="C311" s="12">
        <v>0.56597222222222221</v>
      </c>
      <c r="D311" s="3" t="s">
        <v>218</v>
      </c>
      <c r="E311" s="3" t="s">
        <v>392</v>
      </c>
      <c r="F311" s="3" t="s">
        <v>392</v>
      </c>
      <c r="G311" s="3">
        <v>30.39968</v>
      </c>
      <c r="H311" s="3">
        <v>-88.018529999999998</v>
      </c>
      <c r="I311" s="3">
        <v>1</v>
      </c>
      <c r="J311" s="3">
        <v>42.5</v>
      </c>
      <c r="K311" s="26">
        <f t="shared" si="2"/>
        <v>12.957317073170733</v>
      </c>
      <c r="L311" s="3">
        <v>31</v>
      </c>
      <c r="M311" s="3"/>
      <c r="N311" s="3"/>
      <c r="O311" s="3"/>
      <c r="P311" s="3"/>
      <c r="Q311" s="3"/>
      <c r="R311" s="3"/>
      <c r="S311" s="3"/>
      <c r="T311" s="3"/>
      <c r="U311" s="3"/>
      <c r="V311" s="3"/>
      <c r="W311" s="3"/>
      <c r="X311" s="3"/>
      <c r="Y311" s="3"/>
      <c r="Z311" s="3"/>
    </row>
    <row r="312" spans="1:26" x14ac:dyDescent="0.2">
      <c r="A312" s="3" t="s">
        <v>341</v>
      </c>
      <c r="B312" s="30">
        <v>44083</v>
      </c>
      <c r="C312" s="12">
        <v>0.57291666666666663</v>
      </c>
      <c r="D312" s="3" t="s">
        <v>401</v>
      </c>
      <c r="E312" s="3" t="s">
        <v>391</v>
      </c>
      <c r="F312" s="3" t="s">
        <v>391</v>
      </c>
      <c r="G312" s="3">
        <v>30.399940000000001</v>
      </c>
      <c r="H312" s="3">
        <v>-88.049899999999994</v>
      </c>
      <c r="I312" s="3">
        <v>1</v>
      </c>
      <c r="J312" s="3">
        <v>12.6</v>
      </c>
      <c r="K312" s="26">
        <f t="shared" si="2"/>
        <v>3.8414634146341466</v>
      </c>
      <c r="L312" s="3">
        <v>32</v>
      </c>
      <c r="M312" s="3"/>
      <c r="N312" s="3"/>
      <c r="O312" s="3"/>
      <c r="P312" s="3"/>
      <c r="Q312" s="3"/>
      <c r="R312" s="3"/>
      <c r="S312" s="3"/>
      <c r="T312" s="3"/>
      <c r="U312" s="3"/>
      <c r="V312" s="3"/>
      <c r="W312" s="3"/>
      <c r="X312" s="3"/>
      <c r="Y312" s="3"/>
      <c r="Z312" s="3"/>
    </row>
    <row r="313" spans="1:26" x14ac:dyDescent="0.2">
      <c r="A313" s="3" t="s">
        <v>341</v>
      </c>
      <c r="B313" s="30">
        <v>44083</v>
      </c>
      <c r="C313" s="12">
        <v>0.57916666666666672</v>
      </c>
      <c r="D313" s="3" t="s">
        <v>224</v>
      </c>
      <c r="E313" s="3" t="s">
        <v>392</v>
      </c>
      <c r="F313" s="3" t="s">
        <v>391</v>
      </c>
      <c r="G313" s="3">
        <v>30.39988</v>
      </c>
      <c r="H313" s="3">
        <v>-88.098709999999997</v>
      </c>
      <c r="I313" s="3">
        <v>0.4</v>
      </c>
      <c r="J313" s="3">
        <v>4.4000000000000004</v>
      </c>
      <c r="K313" s="26">
        <f t="shared" si="2"/>
        <v>1.3414634146341464</v>
      </c>
      <c r="L313" s="3">
        <v>33</v>
      </c>
      <c r="M313" s="3" t="s">
        <v>436</v>
      </c>
      <c r="N313" s="3"/>
      <c r="O313" s="3"/>
      <c r="P313" s="3"/>
      <c r="Q313" s="3"/>
      <c r="R313" s="3"/>
      <c r="S313" s="3"/>
      <c r="T313" s="3"/>
      <c r="U313" s="3"/>
      <c r="V313" s="3"/>
      <c r="W313" s="3"/>
      <c r="X313" s="3"/>
      <c r="Y313" s="3"/>
      <c r="Z313" s="3"/>
    </row>
    <row r="314" spans="1:26" x14ac:dyDescent="0.2">
      <c r="A314" s="3" t="s">
        <v>341</v>
      </c>
      <c r="B314" s="30">
        <v>44083</v>
      </c>
      <c r="C314" s="12">
        <v>0.58958333333333335</v>
      </c>
      <c r="D314" s="3" t="s">
        <v>416</v>
      </c>
      <c r="E314" s="3" t="s">
        <v>391</v>
      </c>
      <c r="F314" s="3" t="s">
        <v>391</v>
      </c>
      <c r="G314" s="3">
        <v>30.450369999999999</v>
      </c>
      <c r="H314" s="3">
        <v>-88.049670000000006</v>
      </c>
      <c r="I314" s="3">
        <v>1</v>
      </c>
      <c r="J314" s="3">
        <v>11.6</v>
      </c>
      <c r="K314" s="26">
        <f t="shared" si="2"/>
        <v>3.5365853658536586</v>
      </c>
      <c r="L314" s="3">
        <v>34</v>
      </c>
      <c r="M314" s="3"/>
      <c r="N314" s="3"/>
      <c r="O314" s="3"/>
      <c r="P314" s="3"/>
      <c r="Q314" s="3"/>
      <c r="R314" s="3"/>
      <c r="S314" s="3"/>
      <c r="T314" s="3"/>
      <c r="U314" s="3"/>
      <c r="V314" s="3"/>
      <c r="W314" s="3"/>
      <c r="X314" s="3"/>
      <c r="Y314" s="3"/>
      <c r="Z314" s="3"/>
    </row>
    <row r="315" spans="1:26" x14ac:dyDescent="0.2">
      <c r="A315" s="3" t="s">
        <v>341</v>
      </c>
      <c r="B315" s="30">
        <v>44083</v>
      </c>
      <c r="C315" s="12">
        <v>0.59652777777777777</v>
      </c>
      <c r="D315" s="3" t="s">
        <v>284</v>
      </c>
      <c r="E315" s="3" t="s">
        <v>392</v>
      </c>
      <c r="F315" s="3" t="s">
        <v>391</v>
      </c>
      <c r="G315" s="3">
        <v>30.451499999999999</v>
      </c>
      <c r="H315" s="3">
        <v>-88.107699999999994</v>
      </c>
      <c r="I315" s="3">
        <v>0.4</v>
      </c>
      <c r="J315" s="3">
        <v>7.2</v>
      </c>
      <c r="K315" s="26">
        <f t="shared" si="2"/>
        <v>2.1951219512195124</v>
      </c>
      <c r="L315" s="3">
        <v>35</v>
      </c>
      <c r="M315" s="3"/>
      <c r="N315" s="3"/>
      <c r="O315" s="3"/>
      <c r="P315" s="3"/>
      <c r="Q315" s="3"/>
      <c r="R315" s="3"/>
      <c r="S315" s="3"/>
      <c r="T315" s="3"/>
      <c r="U315" s="3"/>
      <c r="V315" s="3"/>
      <c r="W315" s="3"/>
      <c r="X315" s="3"/>
      <c r="Y315" s="3"/>
      <c r="Z315" s="3"/>
    </row>
    <row r="316" spans="1:26" x14ac:dyDescent="0.2">
      <c r="A316" s="3" t="s">
        <v>342</v>
      </c>
      <c r="B316" s="30">
        <v>44139</v>
      </c>
      <c r="C316" s="12">
        <v>0.33263888888888887</v>
      </c>
      <c r="D316" s="3" t="s">
        <v>263</v>
      </c>
      <c r="E316" s="3" t="s">
        <v>392</v>
      </c>
      <c r="F316" s="3" t="s">
        <v>391</v>
      </c>
      <c r="G316" s="3">
        <v>30.15117</v>
      </c>
      <c r="H316" s="3">
        <v>-88.121160000000003</v>
      </c>
      <c r="I316" s="3">
        <v>0.7</v>
      </c>
      <c r="J316" s="3">
        <v>6.8</v>
      </c>
      <c r="K316" s="26">
        <f t="shared" si="2"/>
        <v>2.0731707317073171</v>
      </c>
      <c r="L316" s="3" t="s">
        <v>438</v>
      </c>
      <c r="M316" s="3" t="s">
        <v>439</v>
      </c>
      <c r="N316" s="3"/>
      <c r="O316" s="3"/>
      <c r="P316" s="3"/>
      <c r="Q316" s="3"/>
      <c r="R316" s="3"/>
      <c r="S316" s="3"/>
      <c r="T316" s="3"/>
      <c r="U316" s="3"/>
      <c r="V316" s="3"/>
      <c r="W316" s="3"/>
      <c r="X316" s="3"/>
      <c r="Y316" s="3"/>
      <c r="Z316" s="3"/>
    </row>
    <row r="317" spans="1:26" x14ac:dyDescent="0.2">
      <c r="A317" s="3" t="s">
        <v>342</v>
      </c>
      <c r="B317" s="30">
        <v>44139</v>
      </c>
      <c r="C317" s="12">
        <v>0.34791666666666665</v>
      </c>
      <c r="D317" s="3" t="s">
        <v>349</v>
      </c>
      <c r="E317" s="3" t="s">
        <v>391</v>
      </c>
      <c r="F317" s="3" t="s">
        <v>391</v>
      </c>
      <c r="G317" s="3">
        <v>30.150069999999999</v>
      </c>
      <c r="H317" s="3">
        <v>-88.150210000000001</v>
      </c>
      <c r="I317" s="3">
        <v>0.8</v>
      </c>
      <c r="J317" s="3">
        <v>12.9</v>
      </c>
      <c r="K317" s="26">
        <f t="shared" si="2"/>
        <v>3.9329268292682928</v>
      </c>
      <c r="L317" s="3">
        <v>3</v>
      </c>
      <c r="M317" s="3"/>
      <c r="N317" s="3"/>
      <c r="O317" s="3"/>
      <c r="P317" s="3"/>
      <c r="Q317" s="3"/>
      <c r="R317" s="3"/>
      <c r="S317" s="3"/>
      <c r="T317" s="3"/>
      <c r="U317" s="3"/>
      <c r="V317" s="3"/>
      <c r="W317" s="3"/>
      <c r="X317" s="3"/>
      <c r="Y317" s="3"/>
      <c r="Z317" s="3"/>
    </row>
    <row r="318" spans="1:26" x14ac:dyDescent="0.2">
      <c r="A318" s="3" t="s">
        <v>342</v>
      </c>
      <c r="B318" s="30">
        <v>44139</v>
      </c>
      <c r="C318" s="12">
        <v>0.35555555555555557</v>
      </c>
      <c r="D318" s="3" t="s">
        <v>413</v>
      </c>
      <c r="E318" s="3" t="s">
        <v>391</v>
      </c>
      <c r="F318" s="3" t="s">
        <v>391</v>
      </c>
      <c r="G318" s="3">
        <v>30.150030000000001</v>
      </c>
      <c r="H318" s="3">
        <v>-88.180059999999997</v>
      </c>
      <c r="I318" s="3">
        <v>0.5</v>
      </c>
      <c r="J318" s="3">
        <v>11.9</v>
      </c>
      <c r="K318" s="26">
        <f t="shared" si="2"/>
        <v>3.6280487804878052</v>
      </c>
      <c r="L318" s="3">
        <v>4</v>
      </c>
      <c r="M318" s="3"/>
      <c r="N318" s="3"/>
      <c r="O318" s="3"/>
      <c r="P318" s="3"/>
      <c r="Q318" s="3"/>
      <c r="R318" s="3"/>
      <c r="S318" s="3"/>
      <c r="T318" s="3"/>
      <c r="U318" s="3"/>
      <c r="V318" s="3"/>
      <c r="W318" s="3"/>
      <c r="X318" s="3"/>
      <c r="Y318" s="3"/>
      <c r="Z318" s="3"/>
    </row>
    <row r="319" spans="1:26" x14ac:dyDescent="0.2">
      <c r="A319" s="3" t="s">
        <v>342</v>
      </c>
      <c r="B319" s="30">
        <v>44139</v>
      </c>
      <c r="C319" s="12">
        <v>0.36388888888888887</v>
      </c>
      <c r="D319" s="3" t="s">
        <v>260</v>
      </c>
      <c r="E319" s="3" t="s">
        <v>392</v>
      </c>
      <c r="F319" s="3" t="s">
        <v>391</v>
      </c>
      <c r="G319" s="3">
        <v>30.150929999999999</v>
      </c>
      <c r="H319" s="3">
        <v>-88.209350000000001</v>
      </c>
      <c r="I319" s="3">
        <v>0.6</v>
      </c>
      <c r="J319" s="3">
        <v>14.6</v>
      </c>
      <c r="K319" s="26">
        <f t="shared" si="2"/>
        <v>4.4512195121951219</v>
      </c>
      <c r="L319" s="3">
        <v>5</v>
      </c>
      <c r="M319" s="3"/>
      <c r="N319" s="3"/>
      <c r="O319" s="3"/>
      <c r="P319" s="3"/>
      <c r="Q319" s="3"/>
      <c r="R319" s="3"/>
      <c r="S319" s="3"/>
      <c r="T319" s="3"/>
      <c r="U319" s="3"/>
      <c r="V319" s="3"/>
      <c r="W319" s="3"/>
      <c r="X319" s="3"/>
      <c r="Y319" s="3"/>
      <c r="Z319" s="3"/>
    </row>
    <row r="320" spans="1:26" x14ac:dyDescent="0.2">
      <c r="A320" s="3" t="s">
        <v>342</v>
      </c>
      <c r="B320" s="30">
        <v>44139</v>
      </c>
      <c r="C320" s="12">
        <v>0.3756944444444445</v>
      </c>
      <c r="D320" s="3" t="s">
        <v>255</v>
      </c>
      <c r="E320" s="3" t="s">
        <v>392</v>
      </c>
      <c r="F320" s="3" t="s">
        <v>392</v>
      </c>
      <c r="G320" s="3">
        <v>30.180569999999999</v>
      </c>
      <c r="H320" s="3">
        <v>-88.209540000000004</v>
      </c>
      <c r="I320" s="3">
        <v>0.5</v>
      </c>
      <c r="J320" s="3">
        <v>14.5</v>
      </c>
      <c r="K320" s="26">
        <f t="shared" si="2"/>
        <v>4.4207317073170733</v>
      </c>
      <c r="L320" s="3">
        <v>6</v>
      </c>
      <c r="M320" s="3"/>
      <c r="N320" s="3"/>
      <c r="O320" s="3"/>
      <c r="P320" s="3"/>
      <c r="Q320" s="3"/>
      <c r="R320" s="3"/>
      <c r="S320" s="3"/>
      <c r="T320" s="3"/>
      <c r="U320" s="3"/>
      <c r="V320" s="3"/>
      <c r="W320" s="3"/>
      <c r="X320" s="3"/>
      <c r="Y320" s="3"/>
      <c r="Z320" s="3"/>
    </row>
    <row r="321" spans="1:26" x14ac:dyDescent="0.2">
      <c r="A321" s="3" t="s">
        <v>342</v>
      </c>
      <c r="B321" s="30">
        <v>44139</v>
      </c>
      <c r="C321" s="12">
        <v>0.38680555555555557</v>
      </c>
      <c r="D321" s="3" t="s">
        <v>252</v>
      </c>
      <c r="E321" s="3" t="s">
        <v>392</v>
      </c>
      <c r="F321" s="3" t="s">
        <v>391</v>
      </c>
      <c r="G321" s="3">
        <v>30.210529999999999</v>
      </c>
      <c r="H321" s="3">
        <v>-88.20966</v>
      </c>
      <c r="I321" s="3">
        <v>0.6</v>
      </c>
      <c r="J321" s="3">
        <v>10</v>
      </c>
      <c r="K321" s="26">
        <f t="shared" si="2"/>
        <v>3.0487804878048781</v>
      </c>
      <c r="L321" s="3">
        <v>7</v>
      </c>
      <c r="M321" s="3"/>
      <c r="N321" s="3"/>
      <c r="O321" s="3"/>
      <c r="P321" s="3"/>
      <c r="Q321" s="3"/>
      <c r="R321" s="3"/>
      <c r="S321" s="3"/>
      <c r="T321" s="3"/>
      <c r="U321" s="3"/>
      <c r="V321" s="3"/>
      <c r="W321" s="3"/>
      <c r="X321" s="3"/>
      <c r="Y321" s="3"/>
      <c r="Z321" s="3"/>
    </row>
    <row r="322" spans="1:26" x14ac:dyDescent="0.2">
      <c r="A322" s="3" t="s">
        <v>342</v>
      </c>
      <c r="B322" s="30">
        <v>44139</v>
      </c>
      <c r="C322" s="12">
        <v>0.39652777777777781</v>
      </c>
      <c r="D322" s="3" t="s">
        <v>249</v>
      </c>
      <c r="E322" s="3" t="s">
        <v>392</v>
      </c>
      <c r="F322" s="3" t="s">
        <v>391</v>
      </c>
      <c r="G322" s="3">
        <v>30.239989999999999</v>
      </c>
      <c r="H322" s="3">
        <v>-88.209710000000001</v>
      </c>
      <c r="I322" s="3">
        <v>0.8</v>
      </c>
      <c r="J322" s="3">
        <v>4.5</v>
      </c>
      <c r="K322" s="26">
        <f t="shared" si="2"/>
        <v>1.3719512195121952</v>
      </c>
      <c r="L322" s="3">
        <v>8</v>
      </c>
      <c r="M322" s="3" t="s">
        <v>435</v>
      </c>
      <c r="N322" s="3"/>
      <c r="O322" s="3"/>
      <c r="P322" s="3"/>
      <c r="Q322" s="3"/>
      <c r="R322" s="3"/>
      <c r="S322" s="3"/>
      <c r="T322" s="3"/>
      <c r="U322" s="3"/>
      <c r="V322" s="3"/>
      <c r="W322" s="3"/>
      <c r="X322" s="3"/>
      <c r="Y322" s="3"/>
      <c r="Z322" s="3"/>
    </row>
    <row r="323" spans="1:26" x14ac:dyDescent="0.2">
      <c r="A323" s="3" t="s">
        <v>342</v>
      </c>
      <c r="B323" s="30">
        <v>44139</v>
      </c>
      <c r="C323" s="12">
        <v>0.41111111111111115</v>
      </c>
      <c r="D323" s="3" t="s">
        <v>414</v>
      </c>
      <c r="E323" s="3" t="s">
        <v>391</v>
      </c>
      <c r="F323" s="3" t="s">
        <v>391</v>
      </c>
      <c r="G323" s="3">
        <v>30.180260000000001</v>
      </c>
      <c r="H323" s="3">
        <v>-88.17998</v>
      </c>
      <c r="I323" s="3">
        <v>0.8</v>
      </c>
      <c r="J323" s="3">
        <v>12.1</v>
      </c>
      <c r="K323" s="26">
        <f t="shared" si="2"/>
        <v>3.6890243902439024</v>
      </c>
      <c r="L323" s="3">
        <v>9</v>
      </c>
      <c r="M323" s="3"/>
      <c r="N323" s="3"/>
      <c r="O323" s="3"/>
      <c r="P323" s="3"/>
      <c r="Q323" s="3"/>
      <c r="R323" s="3"/>
      <c r="S323" s="3"/>
      <c r="T323" s="3"/>
      <c r="U323" s="3"/>
      <c r="V323" s="3"/>
      <c r="W323" s="3"/>
      <c r="X323" s="3"/>
      <c r="Y323" s="3"/>
      <c r="Z323" s="3"/>
    </row>
    <row r="324" spans="1:26" x14ac:dyDescent="0.2">
      <c r="A324" s="3" t="s">
        <v>342</v>
      </c>
      <c r="B324" s="30">
        <v>44139</v>
      </c>
      <c r="C324" s="12">
        <v>0.41875000000000001</v>
      </c>
      <c r="D324" s="3" t="s">
        <v>415</v>
      </c>
      <c r="E324" s="3" t="s">
        <v>391</v>
      </c>
      <c r="F324" s="3" t="s">
        <v>391</v>
      </c>
      <c r="G324" s="3">
        <v>30.180140000000002</v>
      </c>
      <c r="H324" s="3">
        <v>-88.150779999999997</v>
      </c>
      <c r="I324" s="3">
        <v>0.6</v>
      </c>
      <c r="J324" s="3">
        <v>8.1999999999999993</v>
      </c>
      <c r="K324" s="26">
        <f t="shared" si="2"/>
        <v>2.5</v>
      </c>
      <c r="L324" s="3">
        <v>10</v>
      </c>
      <c r="M324" s="3"/>
      <c r="N324" s="3"/>
      <c r="O324" s="3"/>
      <c r="P324" s="3"/>
      <c r="Q324" s="3"/>
      <c r="R324" s="3"/>
      <c r="S324" s="3"/>
      <c r="T324" s="3"/>
      <c r="U324" s="3"/>
      <c r="V324" s="3"/>
      <c r="W324" s="3"/>
      <c r="X324" s="3"/>
      <c r="Y324" s="3"/>
      <c r="Z324" s="3"/>
    </row>
    <row r="325" spans="1:26" x14ac:dyDescent="0.2">
      <c r="A325" s="3" t="s">
        <v>342</v>
      </c>
      <c r="B325" s="30">
        <v>44139</v>
      </c>
      <c r="C325" s="12">
        <v>0.42638888888888887</v>
      </c>
      <c r="D325" s="3" t="s">
        <v>412</v>
      </c>
      <c r="E325" s="3" t="s">
        <v>391</v>
      </c>
      <c r="F325" s="3" t="s">
        <v>391</v>
      </c>
      <c r="G325" s="3">
        <v>30.210450000000002</v>
      </c>
      <c r="H325" s="3">
        <v>-88.180090000000007</v>
      </c>
      <c r="I325" s="3">
        <v>0.6</v>
      </c>
      <c r="J325" s="3">
        <v>9.3000000000000007</v>
      </c>
      <c r="K325" s="26">
        <f t="shared" si="2"/>
        <v>2.8353658536585371</v>
      </c>
      <c r="L325" s="3">
        <v>11</v>
      </c>
      <c r="M325" s="3"/>
      <c r="N325" s="3"/>
      <c r="O325" s="3"/>
      <c r="P325" s="3"/>
      <c r="Q325" s="3"/>
      <c r="R325" s="3"/>
      <c r="S325" s="3"/>
      <c r="T325" s="3"/>
      <c r="U325" s="3"/>
      <c r="V325" s="3"/>
      <c r="W325" s="3"/>
      <c r="X325" s="3"/>
      <c r="Y325" s="3"/>
      <c r="Z325" s="3"/>
    </row>
    <row r="326" spans="1:26" x14ac:dyDescent="0.2">
      <c r="A326" s="3" t="s">
        <v>342</v>
      </c>
      <c r="B326" s="30">
        <v>44139</v>
      </c>
      <c r="C326" s="12">
        <v>0.43194444444444446</v>
      </c>
      <c r="D326" s="3" t="s">
        <v>246</v>
      </c>
      <c r="E326" s="3" t="s">
        <v>392</v>
      </c>
      <c r="F326" s="3" t="s">
        <v>391</v>
      </c>
      <c r="G326" s="3">
        <v>30.225300000000001</v>
      </c>
      <c r="H326" s="3">
        <v>-88.161559999999994</v>
      </c>
      <c r="I326" s="3">
        <v>0.6</v>
      </c>
      <c r="J326" s="3">
        <v>6.4</v>
      </c>
      <c r="K326" s="26">
        <f t="shared" si="2"/>
        <v>1.9512195121951221</v>
      </c>
      <c r="L326" s="3">
        <v>12</v>
      </c>
      <c r="M326" s="3"/>
      <c r="N326" s="3"/>
      <c r="O326" s="3"/>
      <c r="P326" s="3"/>
      <c r="Q326" s="3"/>
      <c r="R326" s="3"/>
      <c r="S326" s="3"/>
      <c r="T326" s="3"/>
      <c r="U326" s="3"/>
      <c r="V326" s="3"/>
      <c r="W326" s="3"/>
      <c r="X326" s="3"/>
      <c r="Y326" s="3"/>
      <c r="Z326" s="3"/>
    </row>
    <row r="327" spans="1:26" x14ac:dyDescent="0.2">
      <c r="A327" s="3" t="s">
        <v>342</v>
      </c>
      <c r="B327" s="30">
        <v>44139</v>
      </c>
      <c r="C327" s="12">
        <v>0.44027777777777777</v>
      </c>
      <c r="D327" s="3" t="s">
        <v>411</v>
      </c>
      <c r="E327" s="3" t="s">
        <v>391</v>
      </c>
      <c r="F327" s="3" t="s">
        <v>391</v>
      </c>
      <c r="G327" s="3">
        <v>30.209669999999999</v>
      </c>
      <c r="H327" s="3">
        <v>-88.149699999999996</v>
      </c>
      <c r="I327" s="3">
        <v>0.65</v>
      </c>
      <c r="J327" s="3">
        <v>4.3</v>
      </c>
      <c r="K327" s="26">
        <f t="shared" si="2"/>
        <v>1.3109756097560976</v>
      </c>
      <c r="L327" s="3">
        <v>13</v>
      </c>
      <c r="M327" s="3" t="s">
        <v>435</v>
      </c>
      <c r="N327" s="3"/>
      <c r="O327" s="3"/>
      <c r="P327" s="3"/>
      <c r="Q327" s="3"/>
      <c r="R327" s="3"/>
      <c r="S327" s="3"/>
      <c r="T327" s="3"/>
      <c r="U327" s="3"/>
      <c r="V327" s="3"/>
      <c r="W327" s="3"/>
      <c r="X327" s="3"/>
      <c r="Y327" s="3"/>
      <c r="Z327" s="3"/>
    </row>
    <row r="328" spans="1:26" x14ac:dyDescent="0.2">
      <c r="A328" s="3" t="s">
        <v>342</v>
      </c>
      <c r="B328" s="30">
        <v>44139</v>
      </c>
      <c r="C328" s="12">
        <v>0.44722222222222219</v>
      </c>
      <c r="D328" s="3" t="s">
        <v>243</v>
      </c>
      <c r="E328" s="3" t="s">
        <v>392</v>
      </c>
      <c r="F328" s="3" t="s">
        <v>391</v>
      </c>
      <c r="G328" s="3">
        <v>30.213180000000001</v>
      </c>
      <c r="H328" s="3">
        <v>-88.119799999999998</v>
      </c>
      <c r="I328" s="3">
        <v>0.6</v>
      </c>
      <c r="J328" s="3">
        <v>3</v>
      </c>
      <c r="K328" s="26">
        <f t="shared" si="2"/>
        <v>0.91463414634146345</v>
      </c>
      <c r="L328" s="3">
        <v>14</v>
      </c>
      <c r="M328" s="3" t="s">
        <v>435</v>
      </c>
      <c r="N328" s="3"/>
      <c r="O328" s="3"/>
      <c r="P328" s="3"/>
      <c r="Q328" s="3"/>
      <c r="R328" s="3"/>
      <c r="S328" s="3"/>
      <c r="T328" s="3"/>
      <c r="U328" s="3"/>
      <c r="V328" s="3"/>
      <c r="W328" s="3"/>
      <c r="X328" s="3"/>
      <c r="Y328" s="3"/>
      <c r="Z328" s="3"/>
    </row>
    <row r="329" spans="1:26" x14ac:dyDescent="0.2">
      <c r="A329" s="3" t="s">
        <v>342</v>
      </c>
      <c r="B329" s="30">
        <v>44139</v>
      </c>
      <c r="C329" s="12">
        <v>0.45555555555555555</v>
      </c>
      <c r="D329" s="3" t="s">
        <v>240</v>
      </c>
      <c r="E329" s="3" t="s">
        <v>392</v>
      </c>
      <c r="F329" s="3" t="s">
        <v>392</v>
      </c>
      <c r="G329" s="3">
        <v>30.179659999999998</v>
      </c>
      <c r="H329" s="3">
        <v>-88.119789999999995</v>
      </c>
      <c r="I329" s="3">
        <v>0.5</v>
      </c>
      <c r="J329" s="3">
        <v>6.8</v>
      </c>
      <c r="K329" s="26">
        <f t="shared" si="2"/>
        <v>2.0731707317073171</v>
      </c>
      <c r="L329" s="3">
        <v>15</v>
      </c>
      <c r="M329" s="3"/>
      <c r="N329" s="3"/>
      <c r="O329" s="3"/>
      <c r="P329" s="3"/>
      <c r="Q329" s="3"/>
      <c r="R329" s="3"/>
      <c r="S329" s="3"/>
      <c r="T329" s="3"/>
      <c r="U329" s="3"/>
      <c r="V329" s="3"/>
      <c r="W329" s="3"/>
      <c r="X329" s="3"/>
      <c r="Y329" s="3"/>
      <c r="Z329" s="3"/>
    </row>
    <row r="330" spans="1:26" x14ac:dyDescent="0.2">
      <c r="A330" s="3" t="s">
        <v>342</v>
      </c>
      <c r="B330" s="30">
        <v>44139</v>
      </c>
      <c r="C330" s="12">
        <v>0.46736111111111112</v>
      </c>
      <c r="D330" s="3" t="s">
        <v>235</v>
      </c>
      <c r="E330" s="3" t="s">
        <v>392</v>
      </c>
      <c r="F330" s="3" t="s">
        <v>391</v>
      </c>
      <c r="G330" s="3">
        <v>30.180309999999999</v>
      </c>
      <c r="H330" s="3">
        <v>-88.078149999999994</v>
      </c>
      <c r="I330" s="3">
        <v>0.4</v>
      </c>
      <c r="J330" s="3">
        <v>9.1999999999999993</v>
      </c>
      <c r="K330" s="26">
        <f t="shared" si="2"/>
        <v>2.8048780487804876</v>
      </c>
      <c r="L330" s="3">
        <v>16</v>
      </c>
      <c r="M330" s="3"/>
      <c r="N330" s="3"/>
      <c r="O330" s="3"/>
      <c r="P330" s="3"/>
      <c r="Q330" s="3"/>
      <c r="R330" s="3"/>
      <c r="S330" s="3"/>
      <c r="T330" s="3"/>
      <c r="U330" s="3"/>
      <c r="V330" s="3"/>
      <c r="W330" s="3"/>
      <c r="X330" s="3"/>
      <c r="Y330" s="3"/>
      <c r="Z330" s="3"/>
    </row>
    <row r="331" spans="1:26" x14ac:dyDescent="0.2">
      <c r="A331" s="3" t="s">
        <v>342</v>
      </c>
      <c r="B331" s="30">
        <v>44139</v>
      </c>
      <c r="C331" s="12">
        <v>0.47916666666666669</v>
      </c>
      <c r="D331" s="3" t="s">
        <v>403</v>
      </c>
      <c r="E331" s="3" t="s">
        <v>391</v>
      </c>
      <c r="F331" s="3" t="s">
        <v>391</v>
      </c>
      <c r="G331" s="3">
        <v>30.210260000000002</v>
      </c>
      <c r="H331" s="3">
        <v>-88.060079999999999</v>
      </c>
      <c r="I331" s="3">
        <v>0.2</v>
      </c>
      <c r="J331" s="3">
        <v>9.4</v>
      </c>
      <c r="K331" s="26">
        <f t="shared" si="2"/>
        <v>2.8658536585365857</v>
      </c>
      <c r="L331" s="3">
        <v>17</v>
      </c>
      <c r="M331" s="3"/>
      <c r="N331" s="3"/>
      <c r="O331" s="3"/>
      <c r="P331" s="3"/>
      <c r="Q331" s="3"/>
      <c r="R331" s="3"/>
      <c r="S331" s="3"/>
      <c r="T331" s="3"/>
      <c r="U331" s="3"/>
      <c r="V331" s="3"/>
      <c r="W331" s="3"/>
      <c r="X331" s="3"/>
      <c r="Y331" s="3"/>
      <c r="Z331" s="3"/>
    </row>
    <row r="332" spans="1:26" x14ac:dyDescent="0.2">
      <c r="A332" s="3" t="s">
        <v>342</v>
      </c>
      <c r="B332" s="30">
        <v>44139</v>
      </c>
      <c r="C332" s="12">
        <v>0.4861111111111111</v>
      </c>
      <c r="D332" s="3" t="s">
        <v>404</v>
      </c>
      <c r="E332" s="3" t="s">
        <v>391</v>
      </c>
      <c r="F332" s="3" t="s">
        <v>391</v>
      </c>
      <c r="G332" s="3">
        <v>30.210149999999999</v>
      </c>
      <c r="H332" s="3">
        <v>-88.030249999999995</v>
      </c>
      <c r="I332" s="3">
        <v>0.5</v>
      </c>
      <c r="J332" s="3">
        <v>11.4</v>
      </c>
      <c r="K332" s="26">
        <f t="shared" si="2"/>
        <v>3.4756097560975614</v>
      </c>
      <c r="L332" s="3">
        <v>18</v>
      </c>
      <c r="M332" s="3"/>
      <c r="N332" s="3"/>
      <c r="O332" s="3"/>
      <c r="P332" s="3"/>
      <c r="Q332" s="3"/>
      <c r="R332" s="3"/>
      <c r="S332" s="3"/>
      <c r="T332" s="3"/>
      <c r="U332" s="3"/>
      <c r="V332" s="3"/>
      <c r="W332" s="3"/>
      <c r="X332" s="3"/>
      <c r="Y332" s="3"/>
      <c r="Z332" s="3"/>
    </row>
    <row r="333" spans="1:26" x14ac:dyDescent="0.2">
      <c r="A333" s="3" t="s">
        <v>342</v>
      </c>
      <c r="B333" s="30">
        <v>44139</v>
      </c>
      <c r="C333" s="12">
        <v>0.49236111111111108</v>
      </c>
      <c r="D333" s="3" t="s">
        <v>433</v>
      </c>
      <c r="E333" s="3" t="s">
        <v>391</v>
      </c>
      <c r="F333" s="3" t="s">
        <v>391</v>
      </c>
      <c r="G333" s="3">
        <v>30.17972</v>
      </c>
      <c r="H333" s="3">
        <v>-88.029700000000005</v>
      </c>
      <c r="I333" s="3">
        <v>0.4</v>
      </c>
      <c r="J333" s="3">
        <v>13.7</v>
      </c>
      <c r="K333" s="26">
        <f t="shared" si="2"/>
        <v>4.1768292682926829</v>
      </c>
      <c r="L333" s="3">
        <v>19</v>
      </c>
      <c r="M333" s="3"/>
      <c r="N333" s="3"/>
      <c r="O333" s="3"/>
      <c r="P333" s="3"/>
      <c r="Q333" s="3"/>
      <c r="R333" s="3"/>
      <c r="S333" s="3"/>
      <c r="T333" s="3"/>
      <c r="U333" s="3"/>
      <c r="V333" s="3"/>
      <c r="W333" s="3"/>
      <c r="X333" s="3"/>
      <c r="Y333" s="3"/>
      <c r="Z333" s="3"/>
    </row>
    <row r="334" spans="1:26" x14ac:dyDescent="0.2">
      <c r="A334" s="3" t="s">
        <v>342</v>
      </c>
      <c r="B334" s="30">
        <v>44139</v>
      </c>
      <c r="C334" s="12">
        <v>0.49652777777777773</v>
      </c>
      <c r="D334" s="3" t="s">
        <v>230</v>
      </c>
      <c r="E334" s="3" t="s">
        <v>392</v>
      </c>
      <c r="F334" s="3" t="s">
        <v>392</v>
      </c>
      <c r="G334" s="3">
        <v>30.180040000000002</v>
      </c>
      <c r="H334" s="3">
        <v>-88.019509999999997</v>
      </c>
      <c r="I334" s="3">
        <v>0.6</v>
      </c>
      <c r="J334" s="3">
        <v>44.8</v>
      </c>
      <c r="K334" s="26">
        <f t="shared" si="2"/>
        <v>13.658536585365853</v>
      </c>
      <c r="L334" s="3">
        <v>20</v>
      </c>
      <c r="M334" s="3"/>
      <c r="N334" s="3"/>
      <c r="O334" s="3"/>
      <c r="P334" s="3"/>
      <c r="Q334" s="3"/>
      <c r="R334" s="3"/>
      <c r="S334" s="3"/>
      <c r="T334" s="3"/>
      <c r="U334" s="3"/>
      <c r="V334" s="3"/>
      <c r="W334" s="3"/>
      <c r="X334" s="3"/>
      <c r="Y334" s="3"/>
      <c r="Z334" s="3"/>
    </row>
    <row r="335" spans="1:26" x14ac:dyDescent="0.2">
      <c r="A335" s="3" t="s">
        <v>342</v>
      </c>
      <c r="B335" s="30">
        <v>44139</v>
      </c>
      <c r="C335" s="12">
        <v>0.50972222222222219</v>
      </c>
      <c r="D335" s="3" t="s">
        <v>405</v>
      </c>
      <c r="E335" s="3" t="s">
        <v>391</v>
      </c>
      <c r="F335" s="3" t="s">
        <v>391</v>
      </c>
      <c r="G335" s="3">
        <v>30.210370000000001</v>
      </c>
      <c r="H335" s="3">
        <v>-88.014740000000003</v>
      </c>
      <c r="I335" s="3">
        <v>0.6</v>
      </c>
      <c r="J335" s="3">
        <v>43</v>
      </c>
      <c r="K335" s="26">
        <f t="shared" si="2"/>
        <v>13.109756097560977</v>
      </c>
      <c r="L335" s="3">
        <v>21</v>
      </c>
      <c r="M335" s="3" t="s">
        <v>440</v>
      </c>
      <c r="N335" s="3"/>
      <c r="O335" s="3"/>
      <c r="P335" s="3"/>
      <c r="Q335" s="3"/>
      <c r="R335" s="3"/>
      <c r="S335" s="3"/>
      <c r="T335" s="3"/>
      <c r="U335" s="3"/>
      <c r="V335" s="3"/>
      <c r="W335" s="3"/>
      <c r="X335" s="3"/>
      <c r="Y335" s="3"/>
      <c r="Z335" s="3"/>
    </row>
    <row r="336" spans="1:26" x14ac:dyDescent="0.2">
      <c r="A336" s="3" t="s">
        <v>342</v>
      </c>
      <c r="B336" s="30">
        <v>44139</v>
      </c>
      <c r="C336" s="12">
        <v>0.51458333333333328</v>
      </c>
      <c r="D336" s="3" t="s">
        <v>406</v>
      </c>
      <c r="E336" s="3" t="s">
        <v>391</v>
      </c>
      <c r="F336" s="3" t="s">
        <v>391</v>
      </c>
      <c r="G336" s="3">
        <v>30.210190000000001</v>
      </c>
      <c r="H336" s="3">
        <v>-87.599819999999994</v>
      </c>
      <c r="I336" s="3">
        <v>0.6</v>
      </c>
      <c r="J336" s="3">
        <v>11.8</v>
      </c>
      <c r="K336" s="26">
        <f t="shared" si="2"/>
        <v>3.5975609756097566</v>
      </c>
      <c r="L336" s="3">
        <v>22</v>
      </c>
      <c r="M336" s="3"/>
      <c r="N336" s="3"/>
      <c r="O336" s="3"/>
      <c r="P336" s="3"/>
      <c r="Q336" s="3"/>
      <c r="R336" s="3"/>
      <c r="S336" s="3"/>
      <c r="T336" s="3"/>
      <c r="U336" s="3"/>
      <c r="V336" s="3"/>
      <c r="W336" s="3"/>
      <c r="X336" s="3"/>
      <c r="Y336" s="3"/>
      <c r="Z336" s="3"/>
    </row>
    <row r="337" spans="1:26" x14ac:dyDescent="0.2">
      <c r="A337" s="3" t="s">
        <v>342</v>
      </c>
      <c r="B337" s="30">
        <v>44139</v>
      </c>
      <c r="C337" s="12">
        <v>0.52083333333333337</v>
      </c>
      <c r="D337" s="3" t="s">
        <v>409</v>
      </c>
      <c r="E337" s="3" t="s">
        <v>391</v>
      </c>
      <c r="F337" s="3" t="s">
        <v>391</v>
      </c>
      <c r="G337" s="3">
        <v>30.180119999999999</v>
      </c>
      <c r="H337" s="3">
        <v>-88.599720000000005</v>
      </c>
      <c r="I337" s="3">
        <v>0.7</v>
      </c>
      <c r="J337" s="3">
        <v>10.6</v>
      </c>
      <c r="K337" s="26">
        <f t="shared" si="2"/>
        <v>3.2317073170731709</v>
      </c>
      <c r="L337" s="3">
        <v>23</v>
      </c>
      <c r="M337" s="3"/>
      <c r="N337" s="3"/>
      <c r="O337" s="3"/>
      <c r="P337" s="3"/>
      <c r="Q337" s="3"/>
      <c r="R337" s="3"/>
      <c r="S337" s="3"/>
      <c r="T337" s="3"/>
      <c r="U337" s="3"/>
      <c r="V337" s="3"/>
      <c r="W337" s="3"/>
      <c r="X337" s="3"/>
      <c r="Y337" s="3"/>
      <c r="Z337" s="3"/>
    </row>
    <row r="338" spans="1:26" x14ac:dyDescent="0.2">
      <c r="A338" s="3" t="s">
        <v>342</v>
      </c>
      <c r="B338" s="30">
        <v>44139</v>
      </c>
      <c r="C338" s="12">
        <v>0.52638888888888891</v>
      </c>
      <c r="D338" s="3" t="s">
        <v>227</v>
      </c>
      <c r="E338" s="3" t="s">
        <v>392</v>
      </c>
      <c r="F338" s="3" t="s">
        <v>392</v>
      </c>
      <c r="G338" s="3">
        <v>30.180579999999999</v>
      </c>
      <c r="H338" s="3">
        <v>-87.570250000000001</v>
      </c>
      <c r="I338" s="3">
        <v>0.8</v>
      </c>
      <c r="J338" s="3">
        <v>10</v>
      </c>
      <c r="K338" s="26">
        <f t="shared" si="2"/>
        <v>3.0487804878048781</v>
      </c>
      <c r="L338" s="3">
        <v>24</v>
      </c>
      <c r="M338" s="3"/>
      <c r="N338" s="3"/>
      <c r="O338" s="3"/>
      <c r="P338" s="3"/>
      <c r="Q338" s="3"/>
      <c r="R338" s="3"/>
      <c r="S338" s="3"/>
      <c r="T338" s="3"/>
      <c r="U338" s="3"/>
      <c r="V338" s="3"/>
      <c r="W338" s="3"/>
      <c r="X338" s="3"/>
      <c r="Y338" s="3"/>
      <c r="Z338" s="3"/>
    </row>
    <row r="339" spans="1:26" x14ac:dyDescent="0.2">
      <c r="A339" s="3" t="s">
        <v>342</v>
      </c>
      <c r="B339" s="30">
        <v>44139</v>
      </c>
      <c r="C339" s="12">
        <v>0.53611111111111109</v>
      </c>
      <c r="D339" s="3" t="s">
        <v>407</v>
      </c>
      <c r="E339" s="3" t="s">
        <v>391</v>
      </c>
      <c r="F339" s="3" t="s">
        <v>391</v>
      </c>
      <c r="G339" s="3">
        <v>30.210619999999999</v>
      </c>
      <c r="H339" s="3">
        <v>-87.569699999999997</v>
      </c>
      <c r="I339" s="3">
        <v>0.5</v>
      </c>
      <c r="J339" s="3">
        <v>11.5</v>
      </c>
      <c r="K339" s="26">
        <f t="shared" si="2"/>
        <v>3.50609756097561</v>
      </c>
      <c r="L339" s="3">
        <v>25</v>
      </c>
      <c r="M339" s="3"/>
      <c r="N339" s="3"/>
      <c r="O339" s="3"/>
      <c r="P339" s="3"/>
      <c r="Q339" s="3"/>
      <c r="R339" s="3"/>
      <c r="S339" s="3"/>
      <c r="T339" s="3"/>
      <c r="U339" s="3"/>
      <c r="V339" s="3"/>
      <c r="W339" s="3"/>
      <c r="X339" s="3"/>
      <c r="Y339" s="3"/>
      <c r="Z339" s="3"/>
    </row>
    <row r="340" spans="1:26" x14ac:dyDescent="0.2">
      <c r="A340" s="3" t="s">
        <v>342</v>
      </c>
      <c r="B340" s="30">
        <v>44139</v>
      </c>
      <c r="C340" s="12">
        <v>0.54097222222222219</v>
      </c>
      <c r="D340" s="3" t="s">
        <v>408</v>
      </c>
      <c r="E340" s="3" t="s">
        <v>391</v>
      </c>
      <c r="F340" s="3" t="s">
        <v>391</v>
      </c>
      <c r="G340" s="3">
        <v>30.210909999999998</v>
      </c>
      <c r="H340" s="3">
        <v>-87.540289999999999</v>
      </c>
      <c r="I340" s="3">
        <v>0.6</v>
      </c>
      <c r="J340" s="3">
        <v>10</v>
      </c>
      <c r="K340" s="26">
        <f t="shared" si="2"/>
        <v>3.0487804878048781</v>
      </c>
      <c r="L340" s="3">
        <v>26</v>
      </c>
      <c r="M340" s="3"/>
      <c r="N340" s="3"/>
      <c r="O340" s="3"/>
      <c r="P340" s="3"/>
      <c r="Q340" s="3"/>
      <c r="R340" s="3"/>
      <c r="S340" s="3"/>
      <c r="T340" s="3"/>
      <c r="U340" s="3"/>
      <c r="V340" s="3"/>
      <c r="W340" s="3"/>
      <c r="X340" s="3"/>
      <c r="Y340" s="3"/>
      <c r="Z340" s="3"/>
    </row>
    <row r="341" spans="1:26" x14ac:dyDescent="0.2">
      <c r="A341" s="3" t="s">
        <v>342</v>
      </c>
      <c r="B341" s="30">
        <v>44139</v>
      </c>
      <c r="C341" s="12">
        <v>0.54722222222222217</v>
      </c>
      <c r="D341" s="3" t="s">
        <v>339</v>
      </c>
      <c r="E341" s="3" t="s">
        <v>391</v>
      </c>
      <c r="F341" s="3" t="s">
        <v>391</v>
      </c>
      <c r="G341" s="3">
        <v>30.18038</v>
      </c>
      <c r="H341" s="3">
        <v>-87.539940000000001</v>
      </c>
      <c r="I341" s="3">
        <v>0.6</v>
      </c>
      <c r="J341" s="3">
        <v>9.1</v>
      </c>
      <c r="K341" s="26">
        <f t="shared" si="2"/>
        <v>2.774390243902439</v>
      </c>
      <c r="L341" s="3">
        <v>27</v>
      </c>
      <c r="M341" s="3"/>
      <c r="N341" s="3"/>
      <c r="O341" s="3"/>
      <c r="P341" s="3"/>
      <c r="Q341" s="3"/>
      <c r="R341" s="3"/>
      <c r="S341" s="3"/>
      <c r="T341" s="3"/>
      <c r="U341" s="3"/>
      <c r="V341" s="3"/>
      <c r="W341" s="3"/>
      <c r="X341" s="3"/>
      <c r="Y341" s="3"/>
      <c r="Z341" s="3"/>
    </row>
    <row r="342" spans="1:26" x14ac:dyDescent="0.2">
      <c r="A342" s="3" t="s">
        <v>342</v>
      </c>
      <c r="B342" s="30">
        <v>44139</v>
      </c>
      <c r="C342" s="12">
        <v>0.55208333333333337</v>
      </c>
      <c r="D342" s="3" t="s">
        <v>398</v>
      </c>
      <c r="E342" s="3" t="s">
        <v>391</v>
      </c>
      <c r="F342" s="3" t="s">
        <v>391</v>
      </c>
      <c r="G342" s="3">
        <v>30.180230000000002</v>
      </c>
      <c r="H342" s="3">
        <v>-87.510599999999997</v>
      </c>
      <c r="I342" s="3">
        <v>0.5</v>
      </c>
      <c r="J342" s="3">
        <v>8.4</v>
      </c>
      <c r="K342" s="26">
        <f t="shared" si="2"/>
        <v>2.5609756097560976</v>
      </c>
      <c r="L342" s="3">
        <v>28</v>
      </c>
      <c r="M342" s="3"/>
      <c r="N342" s="3"/>
      <c r="O342" s="3"/>
      <c r="P342" s="3"/>
      <c r="Q342" s="3"/>
      <c r="R342" s="3"/>
      <c r="S342" s="3"/>
      <c r="T342" s="3"/>
      <c r="U342" s="3"/>
      <c r="V342" s="3"/>
      <c r="W342" s="3"/>
      <c r="X342" s="3"/>
      <c r="Y342" s="3"/>
      <c r="Z342" s="3"/>
    </row>
    <row r="343" spans="1:26" x14ac:dyDescent="0.2">
      <c r="A343" s="3" t="s">
        <v>342</v>
      </c>
      <c r="B343" s="30">
        <v>44139</v>
      </c>
      <c r="C343" s="12">
        <v>0.55763888888888891</v>
      </c>
      <c r="D343" s="3" t="s">
        <v>352</v>
      </c>
      <c r="E343" s="3" t="s">
        <v>391</v>
      </c>
      <c r="F343" s="3" t="s">
        <v>391</v>
      </c>
      <c r="G343" s="3">
        <v>30.210360000000001</v>
      </c>
      <c r="H343" s="3">
        <v>-87.510580000000004</v>
      </c>
      <c r="I343" s="3">
        <v>0.7</v>
      </c>
      <c r="J343" s="3">
        <v>8</v>
      </c>
      <c r="K343" s="26">
        <f t="shared" si="2"/>
        <v>2.4390243902439024</v>
      </c>
      <c r="L343" s="3">
        <v>29</v>
      </c>
      <c r="M343" s="3"/>
      <c r="N343" s="3"/>
      <c r="O343" s="3"/>
      <c r="P343" s="3"/>
      <c r="Q343" s="3"/>
      <c r="R343" s="3"/>
      <c r="S343" s="3"/>
      <c r="T343" s="3"/>
      <c r="U343" s="3"/>
      <c r="V343" s="3"/>
      <c r="W343" s="3"/>
      <c r="X343" s="3"/>
      <c r="Y343" s="3"/>
      <c r="Z343" s="3"/>
    </row>
    <row r="344" spans="1:26" x14ac:dyDescent="0.2">
      <c r="A344" s="3" t="s">
        <v>342</v>
      </c>
      <c r="B344" s="30">
        <v>44139</v>
      </c>
      <c r="C344" s="12">
        <v>0.56180555555555556</v>
      </c>
      <c r="D344" s="3" t="s">
        <v>212</v>
      </c>
      <c r="E344" s="3" t="s">
        <v>392</v>
      </c>
      <c r="F344" s="3" t="s">
        <v>392</v>
      </c>
      <c r="G344" s="3">
        <v>30.220179999999999</v>
      </c>
      <c r="H344" s="3">
        <v>-87.507210000000001</v>
      </c>
      <c r="I344" s="3">
        <v>0.6</v>
      </c>
      <c r="J344" s="3">
        <v>4.0999999999999996</v>
      </c>
      <c r="K344" s="26">
        <f t="shared" si="2"/>
        <v>1.25</v>
      </c>
      <c r="L344" s="3">
        <v>30</v>
      </c>
      <c r="M344" s="3" t="s">
        <v>441</v>
      </c>
      <c r="N344" s="3"/>
      <c r="O344" s="3"/>
      <c r="P344" s="3"/>
      <c r="Q344" s="3"/>
      <c r="R344" s="3"/>
      <c r="S344" s="3"/>
      <c r="T344" s="3"/>
      <c r="U344" s="3"/>
      <c r="V344" s="3"/>
      <c r="W344" s="3"/>
      <c r="X344" s="3"/>
      <c r="Y344" s="3"/>
      <c r="Z344" s="3"/>
    </row>
    <row r="345" spans="1:26" x14ac:dyDescent="0.2">
      <c r="A345" s="3" t="s">
        <v>342</v>
      </c>
      <c r="B345" s="30">
        <v>44139</v>
      </c>
      <c r="C345" s="12">
        <v>0.57222222222222219</v>
      </c>
      <c r="D345" s="3" t="s">
        <v>397</v>
      </c>
      <c r="E345" s="3" t="s">
        <v>391</v>
      </c>
      <c r="F345" s="3" t="s">
        <v>391</v>
      </c>
      <c r="G345" s="3">
        <v>30.180540000000001</v>
      </c>
      <c r="H345" s="3">
        <v>-87.480140000000006</v>
      </c>
      <c r="I345" s="3">
        <v>0.7</v>
      </c>
      <c r="J345" s="3">
        <v>7.2</v>
      </c>
      <c r="K345" s="26">
        <f t="shared" si="2"/>
        <v>2.1951219512195124</v>
      </c>
      <c r="L345" s="3">
        <v>31</v>
      </c>
      <c r="M345" s="3"/>
      <c r="N345" s="3"/>
      <c r="O345" s="3"/>
      <c r="P345" s="3"/>
      <c r="Q345" s="3"/>
      <c r="R345" s="3"/>
      <c r="S345" s="3"/>
      <c r="T345" s="3"/>
      <c r="U345" s="3"/>
      <c r="V345" s="3"/>
      <c r="W345" s="3"/>
      <c r="X345" s="3"/>
      <c r="Y345" s="3"/>
      <c r="Z345" s="3"/>
    </row>
    <row r="346" spans="1:26" x14ac:dyDescent="0.2">
      <c r="A346" s="3" t="s">
        <v>342</v>
      </c>
      <c r="B346" s="30">
        <v>44139</v>
      </c>
      <c r="C346" s="12">
        <v>0.57847222222222217</v>
      </c>
      <c r="D346" s="3" t="s">
        <v>209</v>
      </c>
      <c r="E346" s="3" t="s">
        <v>392</v>
      </c>
      <c r="F346" s="3" t="s">
        <v>391</v>
      </c>
      <c r="G346" s="3">
        <v>30.171469999999999</v>
      </c>
      <c r="H346" s="3">
        <v>-87.456419999999994</v>
      </c>
      <c r="I346" s="3">
        <v>0.4</v>
      </c>
      <c r="J346" s="3">
        <v>4.3</v>
      </c>
      <c r="K346" s="26">
        <f t="shared" si="2"/>
        <v>1.3109756097560976</v>
      </c>
      <c r="L346" s="3">
        <v>32</v>
      </c>
      <c r="M346" s="3" t="s">
        <v>435</v>
      </c>
      <c r="N346" s="3"/>
      <c r="O346" s="3"/>
      <c r="P346" s="3"/>
      <c r="Q346" s="3"/>
      <c r="R346" s="3"/>
      <c r="S346" s="3"/>
      <c r="T346" s="3"/>
      <c r="U346" s="3"/>
      <c r="V346" s="3"/>
      <c r="W346" s="3"/>
      <c r="X346" s="3"/>
      <c r="Y346" s="3"/>
      <c r="Z346" s="3"/>
    </row>
    <row r="347" spans="1:26" x14ac:dyDescent="0.2">
      <c r="A347" s="3" t="s">
        <v>342</v>
      </c>
      <c r="B347" s="30">
        <v>44139</v>
      </c>
      <c r="C347" s="12">
        <v>0.58611111111111114</v>
      </c>
      <c r="D347" s="3" t="s">
        <v>396</v>
      </c>
      <c r="E347" s="3" t="s">
        <v>391</v>
      </c>
      <c r="F347" s="3" t="s">
        <v>391</v>
      </c>
      <c r="G347" s="3">
        <v>30.156179999999999</v>
      </c>
      <c r="H347" s="3">
        <v>-87.480069999999998</v>
      </c>
      <c r="I347" s="3">
        <v>0.6</v>
      </c>
      <c r="J347" s="3">
        <v>6.2</v>
      </c>
      <c r="K347" s="26">
        <f t="shared" si="2"/>
        <v>1.8902439024390245</v>
      </c>
      <c r="L347" s="3">
        <v>33</v>
      </c>
      <c r="M347" s="3"/>
      <c r="N347" s="3"/>
      <c r="O347" s="3"/>
      <c r="P347" s="3"/>
      <c r="Q347" s="3"/>
      <c r="R347" s="3"/>
      <c r="S347" s="3"/>
      <c r="T347" s="3"/>
      <c r="U347" s="3"/>
      <c r="V347" s="3"/>
      <c r="W347" s="3"/>
      <c r="X347" s="3"/>
      <c r="Y347" s="3"/>
      <c r="Z347" s="3"/>
    </row>
    <row r="348" spans="1:26" x14ac:dyDescent="0.2">
      <c r="A348" s="3" t="s">
        <v>342</v>
      </c>
      <c r="B348" s="30">
        <v>44139</v>
      </c>
      <c r="C348" s="12">
        <v>0.59166666666666667</v>
      </c>
      <c r="D348" s="3" t="s">
        <v>206</v>
      </c>
      <c r="E348" s="3" t="s">
        <v>392</v>
      </c>
      <c r="F348" s="3" t="s">
        <v>391</v>
      </c>
      <c r="G348" s="3">
        <v>30.15062</v>
      </c>
      <c r="H348" s="3">
        <v>-87.509349999999998</v>
      </c>
      <c r="I348" s="3">
        <v>0.4</v>
      </c>
      <c r="J348" s="3">
        <v>4.9000000000000004</v>
      </c>
      <c r="K348" s="26">
        <f t="shared" si="2"/>
        <v>1.4939024390243905</v>
      </c>
      <c r="L348" s="3">
        <v>34</v>
      </c>
      <c r="M348" s="3" t="s">
        <v>435</v>
      </c>
      <c r="N348" s="3"/>
      <c r="O348" s="3"/>
      <c r="P348" s="3"/>
      <c r="Q348" s="3"/>
      <c r="R348" s="3"/>
      <c r="S348" s="3"/>
      <c r="T348" s="3"/>
      <c r="U348" s="3"/>
      <c r="V348" s="3"/>
      <c r="W348" s="3"/>
      <c r="X348" s="3"/>
      <c r="Y348" s="3"/>
      <c r="Z348" s="3"/>
    </row>
    <row r="349" spans="1:26" x14ac:dyDescent="0.2">
      <c r="A349" s="3" t="s">
        <v>342</v>
      </c>
      <c r="B349" s="30">
        <v>44139</v>
      </c>
      <c r="C349" s="12">
        <v>0.6</v>
      </c>
      <c r="D349" s="3" t="s">
        <v>395</v>
      </c>
      <c r="E349" s="3" t="s">
        <v>391</v>
      </c>
      <c r="F349" s="3" t="s">
        <v>391</v>
      </c>
      <c r="G349" s="3">
        <v>30.151199999999999</v>
      </c>
      <c r="H349" s="3">
        <v>-87.540499999999994</v>
      </c>
      <c r="I349" s="3">
        <v>0.5</v>
      </c>
      <c r="J349" s="3">
        <v>4.2</v>
      </c>
      <c r="K349" s="26">
        <f t="shared" si="2"/>
        <v>1.2804878048780488</v>
      </c>
      <c r="L349" s="3">
        <v>35</v>
      </c>
      <c r="M349" s="3" t="s">
        <v>435</v>
      </c>
      <c r="N349" s="3"/>
      <c r="O349" s="3"/>
      <c r="P349" s="3"/>
      <c r="Q349" s="3"/>
      <c r="R349" s="3"/>
      <c r="S349" s="3"/>
      <c r="T349" s="3"/>
      <c r="U349" s="3"/>
      <c r="V349" s="3"/>
      <c r="W349" s="3"/>
      <c r="X349" s="3"/>
      <c r="Y349" s="3"/>
      <c r="Z349" s="3"/>
    </row>
    <row r="350" spans="1:26" x14ac:dyDescent="0.2">
      <c r="A350" s="3" t="s">
        <v>342</v>
      </c>
      <c r="B350" s="30">
        <v>44139</v>
      </c>
      <c r="C350" s="12">
        <v>0.60555555555555551</v>
      </c>
      <c r="D350" s="3" t="s">
        <v>394</v>
      </c>
      <c r="E350" s="3" t="s">
        <v>391</v>
      </c>
      <c r="F350" s="3" t="s">
        <v>391</v>
      </c>
      <c r="G350" s="3">
        <v>30.15673</v>
      </c>
      <c r="H350" s="3">
        <v>-87.569730000000007</v>
      </c>
      <c r="I350" s="3">
        <v>0.6</v>
      </c>
      <c r="J350" s="3">
        <v>3.7</v>
      </c>
      <c r="K350" s="26">
        <f t="shared" si="2"/>
        <v>1.128048780487805</v>
      </c>
      <c r="L350" s="3">
        <v>36</v>
      </c>
      <c r="M350" s="3" t="s">
        <v>435</v>
      </c>
      <c r="N350" s="3"/>
      <c r="O350" s="3"/>
      <c r="P350" s="3"/>
      <c r="Q350" s="3"/>
      <c r="R350" s="3"/>
      <c r="S350" s="3"/>
      <c r="T350" s="3"/>
      <c r="U350" s="3"/>
      <c r="V350" s="3"/>
      <c r="W350" s="3"/>
      <c r="X350" s="3"/>
      <c r="Y350" s="3"/>
      <c r="Z350" s="3"/>
    </row>
    <row r="351" spans="1:26" x14ac:dyDescent="0.2">
      <c r="A351" s="3" t="s">
        <v>342</v>
      </c>
      <c r="B351" s="30">
        <v>44139</v>
      </c>
      <c r="C351" s="12">
        <v>0.61041666666666672</v>
      </c>
      <c r="D351" s="3" t="s">
        <v>393</v>
      </c>
      <c r="E351" s="3" t="s">
        <v>391</v>
      </c>
      <c r="F351" s="3" t="s">
        <v>391</v>
      </c>
      <c r="G351" s="3">
        <v>30.150289999999998</v>
      </c>
      <c r="H351" s="3">
        <v>-87.590289999999996</v>
      </c>
      <c r="I351" s="3">
        <v>0.6</v>
      </c>
      <c r="J351" s="3">
        <v>15.3</v>
      </c>
      <c r="K351" s="26">
        <f t="shared" si="2"/>
        <v>4.6646341463414638</v>
      </c>
      <c r="L351" s="3">
        <v>37</v>
      </c>
      <c r="M351" s="3"/>
      <c r="N351" s="3"/>
      <c r="O351" s="3"/>
      <c r="P351" s="3"/>
      <c r="Q351" s="3"/>
      <c r="R351" s="3"/>
      <c r="S351" s="3"/>
      <c r="T351" s="3"/>
      <c r="U351" s="3"/>
      <c r="V351" s="3"/>
      <c r="W351" s="3"/>
      <c r="X351" s="3"/>
      <c r="Y351" s="3"/>
      <c r="Z351" s="3"/>
    </row>
    <row r="352" spans="1:26" x14ac:dyDescent="0.2">
      <c r="A352" s="3" t="s">
        <v>342</v>
      </c>
      <c r="B352" s="30">
        <v>44139</v>
      </c>
      <c r="C352" s="12">
        <v>0.61527777777777781</v>
      </c>
      <c r="D352" s="3" t="s">
        <v>202</v>
      </c>
      <c r="E352" s="3" t="s">
        <v>392</v>
      </c>
      <c r="F352" s="3" t="s">
        <v>392</v>
      </c>
      <c r="G352" s="3">
        <v>30.15063</v>
      </c>
      <c r="H352" s="3">
        <v>-87.023709999999994</v>
      </c>
      <c r="I352" s="3">
        <v>0.7</v>
      </c>
      <c r="J352" s="3">
        <v>53</v>
      </c>
      <c r="K352" s="26">
        <f t="shared" si="2"/>
        <v>16.158536585365855</v>
      </c>
      <c r="L352" s="3">
        <v>38</v>
      </c>
      <c r="M352" s="3"/>
      <c r="N352" s="3"/>
      <c r="O352" s="3"/>
      <c r="P352" s="3"/>
      <c r="Q352" s="3"/>
      <c r="R352" s="3"/>
      <c r="S352" s="3"/>
      <c r="T352" s="3"/>
      <c r="U352" s="3"/>
      <c r="V352" s="3"/>
      <c r="W352" s="3"/>
      <c r="X352" s="3"/>
      <c r="Y352" s="3"/>
      <c r="Z352" s="3"/>
    </row>
    <row r="353" spans="1:26" x14ac:dyDescent="0.2">
      <c r="A353" s="3" t="s">
        <v>342</v>
      </c>
      <c r="B353" s="30">
        <v>44139</v>
      </c>
      <c r="C353" s="12">
        <v>0.62222222222222223</v>
      </c>
      <c r="D353" s="3" t="s">
        <v>202</v>
      </c>
      <c r="E353" s="3" t="s">
        <v>391</v>
      </c>
      <c r="F353" s="3" t="s">
        <v>391</v>
      </c>
      <c r="G353" s="3">
        <v>30.150189999999998</v>
      </c>
      <c r="H353" s="3">
        <v>-88.030090000000001</v>
      </c>
      <c r="I353" s="3">
        <v>0.6</v>
      </c>
      <c r="J353" s="3">
        <v>11.8</v>
      </c>
      <c r="K353" s="26">
        <f t="shared" si="2"/>
        <v>3.5975609756097566</v>
      </c>
      <c r="L353" s="3">
        <v>39</v>
      </c>
      <c r="M353" s="3"/>
      <c r="N353" s="3"/>
      <c r="O353" s="3"/>
      <c r="P353" s="3"/>
      <c r="Q353" s="3"/>
      <c r="R353" s="3"/>
      <c r="S353" s="3"/>
      <c r="T353" s="3"/>
      <c r="U353" s="3"/>
      <c r="V353" s="3"/>
      <c r="W353" s="3"/>
      <c r="X353" s="3"/>
      <c r="Y353" s="3"/>
      <c r="Z353" s="3"/>
    </row>
    <row r="354" spans="1:26" x14ac:dyDescent="0.2">
      <c r="A354" s="3" t="s">
        <v>342</v>
      </c>
      <c r="B354" s="30">
        <v>44140</v>
      </c>
      <c r="C354" s="12">
        <v>0.29722222222222222</v>
      </c>
      <c r="D354" s="3" t="s">
        <v>427</v>
      </c>
      <c r="E354" s="3" t="s">
        <v>391</v>
      </c>
      <c r="F354" s="3" t="s">
        <v>391</v>
      </c>
      <c r="G354" s="3">
        <v>30.500340000000001</v>
      </c>
      <c r="H354" s="3">
        <v>-88.050340000000006</v>
      </c>
      <c r="I354" s="3">
        <v>0.6</v>
      </c>
      <c r="J354" s="3">
        <v>12.1</v>
      </c>
      <c r="K354" s="26">
        <f t="shared" si="2"/>
        <v>3.6890243902439024</v>
      </c>
      <c r="L354" s="3">
        <v>0</v>
      </c>
      <c r="M354" s="3"/>
      <c r="N354" s="3"/>
      <c r="O354" s="3"/>
      <c r="P354" s="3"/>
      <c r="Q354" s="3"/>
      <c r="R354" s="3"/>
      <c r="S354" s="3"/>
      <c r="T354" s="3"/>
      <c r="U354" s="3"/>
      <c r="V354" s="3"/>
      <c r="W354" s="3"/>
      <c r="X354" s="3"/>
      <c r="Y354" s="3"/>
      <c r="Z354" s="3"/>
    </row>
    <row r="355" spans="1:26" x14ac:dyDescent="0.2">
      <c r="A355" s="3" t="s">
        <v>342</v>
      </c>
      <c r="B355" s="30">
        <v>44140</v>
      </c>
      <c r="C355" s="12">
        <v>0.30624999999999997</v>
      </c>
      <c r="D355" s="3" t="s">
        <v>279</v>
      </c>
      <c r="E355" s="3" t="s">
        <v>392</v>
      </c>
      <c r="F355" s="3" t="s">
        <v>391</v>
      </c>
      <c r="G355" s="3">
        <v>30.499919999999999</v>
      </c>
      <c r="H355" s="3">
        <v>-88.099299999999999</v>
      </c>
      <c r="I355" s="3">
        <v>0.5</v>
      </c>
      <c r="J355" s="3">
        <v>4.3</v>
      </c>
      <c r="K355" s="26">
        <f t="shared" si="2"/>
        <v>1.3109756097560976</v>
      </c>
      <c r="L355" s="3">
        <v>1</v>
      </c>
      <c r="M355" s="3" t="s">
        <v>435</v>
      </c>
      <c r="N355" s="3"/>
      <c r="O355" s="3"/>
      <c r="P355" s="3"/>
      <c r="Q355" s="3"/>
      <c r="R355" s="3"/>
      <c r="S355" s="3"/>
      <c r="T355" s="3"/>
      <c r="U355" s="3"/>
      <c r="V355" s="3"/>
      <c r="W355" s="3"/>
      <c r="X355" s="3"/>
      <c r="Y355" s="3"/>
      <c r="Z355" s="3"/>
    </row>
    <row r="356" spans="1:26" x14ac:dyDescent="0.2">
      <c r="A356" s="3" t="s">
        <v>342</v>
      </c>
      <c r="B356" s="30">
        <v>44140</v>
      </c>
      <c r="C356" s="12">
        <v>0.32361111111111113</v>
      </c>
      <c r="D356" s="3" t="s">
        <v>426</v>
      </c>
      <c r="E356" s="3" t="s">
        <v>391</v>
      </c>
      <c r="F356" s="3" t="s">
        <v>391</v>
      </c>
      <c r="G356" s="3">
        <v>30.549630000000001</v>
      </c>
      <c r="H356" s="3">
        <v>-88.050250000000005</v>
      </c>
      <c r="I356" s="3">
        <v>0.4</v>
      </c>
      <c r="J356" s="3">
        <v>8</v>
      </c>
      <c r="K356" s="26">
        <f t="shared" si="2"/>
        <v>2.4390243902439024</v>
      </c>
      <c r="L356" s="3">
        <v>2</v>
      </c>
      <c r="M356" s="3"/>
      <c r="N356" s="3"/>
      <c r="O356" s="3"/>
      <c r="P356" s="3"/>
      <c r="Q356" s="3"/>
      <c r="R356" s="3"/>
      <c r="S356" s="3"/>
      <c r="T356" s="3"/>
      <c r="U356" s="3"/>
      <c r="V356" s="3"/>
      <c r="W356" s="3"/>
      <c r="X356" s="3"/>
      <c r="Y356" s="3"/>
      <c r="Z356" s="3"/>
    </row>
    <row r="357" spans="1:26" x14ac:dyDescent="0.2">
      <c r="A357" s="3" t="s">
        <v>342</v>
      </c>
      <c r="B357" s="30">
        <v>44140</v>
      </c>
      <c r="C357" s="12">
        <v>0.32916666666666666</v>
      </c>
      <c r="D357" s="3" t="s">
        <v>277</v>
      </c>
      <c r="E357" s="3" t="s">
        <v>392</v>
      </c>
      <c r="F357" s="3" t="s">
        <v>391</v>
      </c>
      <c r="G357" s="3">
        <v>30.566579999999998</v>
      </c>
      <c r="H357" s="3">
        <v>-88.073599999999999</v>
      </c>
      <c r="I357" s="3">
        <v>0.5</v>
      </c>
      <c r="J357" s="3">
        <v>6.5</v>
      </c>
      <c r="K357" s="26">
        <f t="shared" si="2"/>
        <v>1.9817073170731709</v>
      </c>
      <c r="L357" s="3">
        <v>3</v>
      </c>
      <c r="M357" s="3"/>
      <c r="N357" s="3"/>
      <c r="O357" s="3"/>
      <c r="P357" s="3"/>
      <c r="Q357" s="3"/>
      <c r="R357" s="3"/>
      <c r="S357" s="3"/>
      <c r="T357" s="3"/>
      <c r="U357" s="3"/>
      <c r="V357" s="3"/>
      <c r="W357" s="3"/>
      <c r="X357" s="3"/>
      <c r="Y357" s="3"/>
      <c r="Z357" s="3"/>
    </row>
    <row r="358" spans="1:26" x14ac:dyDescent="0.2">
      <c r="A358" s="3" t="s">
        <v>342</v>
      </c>
      <c r="B358" s="30">
        <v>44140</v>
      </c>
      <c r="C358" s="12">
        <v>0.33958333333333335</v>
      </c>
      <c r="D358" s="3" t="s">
        <v>267</v>
      </c>
      <c r="E358" s="3" t="s">
        <v>391</v>
      </c>
      <c r="F358" s="3" t="s">
        <v>391</v>
      </c>
      <c r="G358" s="3">
        <v>30.59985</v>
      </c>
      <c r="H358" s="3">
        <v>-88.050039999999996</v>
      </c>
      <c r="I358" s="3">
        <v>0.5</v>
      </c>
      <c r="J358" s="3">
        <v>5.9</v>
      </c>
      <c r="K358" s="26">
        <f t="shared" si="2"/>
        <v>1.7987804878048783</v>
      </c>
      <c r="L358" s="3">
        <v>4</v>
      </c>
      <c r="M358" s="3"/>
      <c r="N358" s="3"/>
      <c r="O358" s="3"/>
      <c r="P358" s="3"/>
      <c r="Q358" s="3"/>
      <c r="R358" s="3"/>
      <c r="S358" s="3"/>
      <c r="T358" s="3"/>
      <c r="U358" s="3"/>
      <c r="V358" s="3"/>
      <c r="W358" s="3"/>
      <c r="X358" s="3"/>
      <c r="Y358" s="3"/>
      <c r="Z358" s="3"/>
    </row>
    <row r="359" spans="1:26" x14ac:dyDescent="0.2">
      <c r="A359" s="3" t="s">
        <v>342</v>
      </c>
      <c r="B359" s="30">
        <v>44140</v>
      </c>
      <c r="C359" s="12">
        <v>0.34722222222222227</v>
      </c>
      <c r="D359" s="3" t="s">
        <v>431</v>
      </c>
      <c r="E359" s="3" t="s">
        <v>391</v>
      </c>
      <c r="F359" s="3" t="s">
        <v>391</v>
      </c>
      <c r="G359" s="3">
        <v>30.648700000000002</v>
      </c>
      <c r="H359" s="3">
        <v>-88.049729999999997</v>
      </c>
      <c r="I359" s="3">
        <v>0.5</v>
      </c>
      <c r="J359" s="3">
        <v>3.2</v>
      </c>
      <c r="K359" s="26">
        <f t="shared" si="2"/>
        <v>0.97560975609756106</v>
      </c>
      <c r="L359" s="3">
        <v>5</v>
      </c>
      <c r="M359" s="3" t="s">
        <v>435</v>
      </c>
      <c r="N359" s="3"/>
      <c r="O359" s="3"/>
      <c r="P359" s="3"/>
      <c r="Q359" s="3"/>
      <c r="R359" s="3"/>
      <c r="S359" s="3"/>
      <c r="T359" s="3"/>
      <c r="U359" s="3"/>
      <c r="V359" s="3"/>
      <c r="W359" s="3"/>
      <c r="X359" s="3"/>
      <c r="Y359" s="3"/>
      <c r="Z359" s="3"/>
    </row>
    <row r="360" spans="1:26" x14ac:dyDescent="0.2">
      <c r="A360" s="3" t="s">
        <v>342</v>
      </c>
      <c r="B360" s="30">
        <v>44140</v>
      </c>
      <c r="C360" s="12">
        <v>0.35138888888888892</v>
      </c>
      <c r="D360" s="3" t="s">
        <v>309</v>
      </c>
      <c r="E360" s="3" t="s">
        <v>391</v>
      </c>
      <c r="F360" s="3" t="s">
        <v>391</v>
      </c>
      <c r="G360" s="3">
        <v>30.65016</v>
      </c>
      <c r="H360" s="3">
        <v>-88.033119999999997</v>
      </c>
      <c r="I360" s="3">
        <v>0.3</v>
      </c>
      <c r="J360" s="3">
        <v>44</v>
      </c>
      <c r="K360" s="26">
        <f t="shared" si="2"/>
        <v>13.414634146341465</v>
      </c>
      <c r="L360" s="3">
        <v>6</v>
      </c>
      <c r="M360" s="3"/>
      <c r="N360" s="3"/>
      <c r="O360" s="3"/>
      <c r="P360" s="3"/>
      <c r="Q360" s="3"/>
      <c r="R360" s="3"/>
      <c r="S360" s="3"/>
      <c r="T360" s="3"/>
      <c r="U360" s="3"/>
      <c r="V360" s="3"/>
      <c r="W360" s="3"/>
      <c r="X360" s="3"/>
      <c r="Y360" s="3"/>
      <c r="Z360" s="3"/>
    </row>
    <row r="361" spans="1:26" x14ac:dyDescent="0.2">
      <c r="A361" s="3" t="s">
        <v>342</v>
      </c>
      <c r="B361" s="30">
        <v>44140</v>
      </c>
      <c r="C361" s="12">
        <v>0.35902777777777778</v>
      </c>
      <c r="D361" s="3" t="s">
        <v>307</v>
      </c>
      <c r="E361" s="3" t="s">
        <v>392</v>
      </c>
      <c r="F361" s="3" t="s">
        <v>392</v>
      </c>
      <c r="G361" s="3">
        <v>30.701149999999998</v>
      </c>
      <c r="H361" s="3">
        <v>-88.037419999999997</v>
      </c>
      <c r="I361" s="3">
        <v>0.2</v>
      </c>
      <c r="J361" s="3">
        <v>42.3</v>
      </c>
      <c r="K361" s="26">
        <f t="shared" si="2"/>
        <v>12.896341463414634</v>
      </c>
      <c r="L361" s="3">
        <v>7</v>
      </c>
      <c r="M361" s="3"/>
      <c r="N361" s="3"/>
      <c r="O361" s="3"/>
      <c r="P361" s="3"/>
      <c r="Q361" s="3"/>
      <c r="R361" s="3"/>
      <c r="S361" s="3"/>
      <c r="T361" s="3"/>
      <c r="U361" s="3"/>
      <c r="V361" s="3"/>
      <c r="W361" s="3"/>
      <c r="X361" s="3"/>
      <c r="Y361" s="3"/>
      <c r="Z361" s="3"/>
    </row>
    <row r="362" spans="1:26" x14ac:dyDescent="0.2">
      <c r="A362" s="3" t="s">
        <v>342</v>
      </c>
      <c r="B362" s="30">
        <v>44140</v>
      </c>
      <c r="C362" s="12">
        <v>0.37291666666666662</v>
      </c>
      <c r="D362" s="3" t="s">
        <v>304</v>
      </c>
      <c r="E362" s="3" t="s">
        <v>392</v>
      </c>
      <c r="F362" s="3" t="s">
        <v>392</v>
      </c>
      <c r="G362" s="3">
        <v>30.686579999999999</v>
      </c>
      <c r="H362" s="3">
        <v>-88.002449999999996</v>
      </c>
      <c r="I362" s="3">
        <v>0.2</v>
      </c>
      <c r="J362" s="3">
        <v>7.1</v>
      </c>
      <c r="K362" s="26">
        <f t="shared" si="2"/>
        <v>2.1646341463414633</v>
      </c>
      <c r="L362" s="3">
        <v>8</v>
      </c>
      <c r="M362" s="3" t="s">
        <v>442</v>
      </c>
      <c r="N362" s="3"/>
      <c r="O362" s="3"/>
      <c r="P362" s="3"/>
      <c r="Q362" s="3"/>
      <c r="R362" s="3"/>
      <c r="S362" s="3"/>
      <c r="T362" s="3"/>
      <c r="U362" s="3"/>
      <c r="V362" s="3"/>
      <c r="W362" s="3"/>
      <c r="X362" s="3"/>
      <c r="Y362" s="3"/>
      <c r="Z362" s="3"/>
    </row>
    <row r="363" spans="1:26" x14ac:dyDescent="0.2">
      <c r="A363" s="3" t="s">
        <v>342</v>
      </c>
      <c r="B363" s="30">
        <v>44140</v>
      </c>
      <c r="C363" s="12">
        <v>0.38750000000000001</v>
      </c>
      <c r="D363" s="3" t="s">
        <v>272</v>
      </c>
      <c r="E363" s="3" t="s">
        <v>392</v>
      </c>
      <c r="F363" s="3" t="s">
        <v>391</v>
      </c>
      <c r="G363" s="3">
        <v>30.749189999999999</v>
      </c>
      <c r="H363" s="3">
        <v>-87.926180000000002</v>
      </c>
      <c r="I363" s="3">
        <v>0.3</v>
      </c>
      <c r="J363" s="3">
        <v>27.2</v>
      </c>
      <c r="K363" s="26">
        <f t="shared" si="2"/>
        <v>8.2926829268292686</v>
      </c>
      <c r="L363" s="3">
        <v>9</v>
      </c>
      <c r="M363" s="3"/>
      <c r="N363" s="3"/>
      <c r="O363" s="3"/>
      <c r="P363" s="3"/>
      <c r="Q363" s="3"/>
      <c r="R363" s="3"/>
      <c r="S363" s="3"/>
      <c r="T363" s="3"/>
      <c r="U363" s="3"/>
      <c r="V363" s="3"/>
      <c r="W363" s="3"/>
      <c r="X363" s="3"/>
      <c r="Y363" s="3"/>
      <c r="Z363" s="3"/>
    </row>
    <row r="364" spans="1:26" x14ac:dyDescent="0.2">
      <c r="A364" s="3" t="s">
        <v>342</v>
      </c>
      <c r="B364" s="30">
        <v>44140</v>
      </c>
      <c r="C364" s="12">
        <v>0.39861111111111108</v>
      </c>
      <c r="D364" s="3" t="s">
        <v>300</v>
      </c>
      <c r="E364" s="3" t="s">
        <v>392</v>
      </c>
      <c r="F364" s="3" t="s">
        <v>391</v>
      </c>
      <c r="G364" s="3">
        <v>30.691389999999998</v>
      </c>
      <c r="H364" s="3">
        <v>-87.952470000000005</v>
      </c>
      <c r="I364" s="3">
        <v>0.3</v>
      </c>
      <c r="J364" s="3">
        <v>8.4</v>
      </c>
      <c r="K364" s="26">
        <f t="shared" si="2"/>
        <v>2.5609756097560976</v>
      </c>
      <c r="L364" s="3">
        <v>10</v>
      </c>
      <c r="M364" s="3"/>
      <c r="N364" s="3"/>
      <c r="O364" s="3"/>
      <c r="P364" s="3"/>
      <c r="Q364" s="3"/>
      <c r="R364" s="3"/>
      <c r="S364" s="3"/>
      <c r="T364" s="3"/>
      <c r="U364" s="3"/>
      <c r="V364" s="3"/>
      <c r="W364" s="3"/>
      <c r="X364" s="3"/>
      <c r="Y364" s="3"/>
      <c r="Z364" s="3"/>
    </row>
    <row r="365" spans="1:26" x14ac:dyDescent="0.2">
      <c r="A365" s="3" t="s">
        <v>342</v>
      </c>
      <c r="B365" s="30">
        <v>44140</v>
      </c>
      <c r="C365" s="12">
        <v>0.41111111111111115</v>
      </c>
      <c r="D365" s="3" t="s">
        <v>270</v>
      </c>
      <c r="E365" s="3" t="s">
        <v>392</v>
      </c>
      <c r="F365" s="3" t="s">
        <v>391</v>
      </c>
      <c r="G365" s="3">
        <v>30.667169999999999</v>
      </c>
      <c r="H365" s="3">
        <v>-87.925089999999997</v>
      </c>
      <c r="I365" s="3">
        <v>0.3</v>
      </c>
      <c r="J365" s="3">
        <v>20.8</v>
      </c>
      <c r="K365" s="26">
        <f t="shared" si="2"/>
        <v>6.3414634146341466</v>
      </c>
      <c r="L365" s="3">
        <v>11</v>
      </c>
      <c r="M365" s="3"/>
      <c r="N365" s="3"/>
      <c r="O365" s="3"/>
      <c r="P365" s="3"/>
      <c r="Q365" s="3"/>
      <c r="R365" s="3"/>
      <c r="S365" s="3"/>
      <c r="T365" s="3"/>
      <c r="U365" s="3"/>
      <c r="V365" s="3"/>
      <c r="W365" s="3"/>
      <c r="X365" s="3"/>
      <c r="Y365" s="3"/>
      <c r="Z365" s="3"/>
    </row>
    <row r="366" spans="1:26" x14ac:dyDescent="0.2">
      <c r="A366" s="3" t="s">
        <v>342</v>
      </c>
      <c r="B366" s="30">
        <v>44140</v>
      </c>
      <c r="C366" s="12">
        <v>0.42638888888888887</v>
      </c>
      <c r="D366" s="3" t="s">
        <v>297</v>
      </c>
      <c r="E366" s="3" t="s">
        <v>391</v>
      </c>
      <c r="F366" s="3" t="s">
        <v>391</v>
      </c>
      <c r="G366" s="3">
        <v>30.60042</v>
      </c>
      <c r="H366" s="3">
        <v>-87.917900000000003</v>
      </c>
      <c r="I366" s="3">
        <v>0.6</v>
      </c>
      <c r="J366" s="3">
        <v>5.7</v>
      </c>
      <c r="K366" s="26">
        <f t="shared" si="2"/>
        <v>1.7378048780487807</v>
      </c>
      <c r="L366" s="3">
        <v>12</v>
      </c>
      <c r="M366" s="3"/>
      <c r="N366" s="3"/>
      <c r="O366" s="3"/>
      <c r="P366" s="3"/>
      <c r="Q366" s="3"/>
      <c r="R366" s="3"/>
      <c r="S366" s="3"/>
      <c r="T366" s="3"/>
      <c r="U366" s="3"/>
      <c r="V366" s="3"/>
      <c r="W366" s="3"/>
      <c r="X366" s="3"/>
      <c r="Y366" s="3"/>
      <c r="Z366" s="3"/>
    </row>
    <row r="367" spans="1:26" x14ac:dyDescent="0.2">
      <c r="A367" s="3" t="s">
        <v>342</v>
      </c>
      <c r="B367" s="30">
        <v>44140</v>
      </c>
      <c r="C367" s="12">
        <v>0.43055555555555558</v>
      </c>
      <c r="D367" s="3" t="s">
        <v>267</v>
      </c>
      <c r="E367" s="3" t="s">
        <v>392</v>
      </c>
      <c r="F367" s="3" t="s">
        <v>391</v>
      </c>
      <c r="G367" s="3">
        <v>30.600439999999999</v>
      </c>
      <c r="H367" s="3">
        <v>-87.950580000000002</v>
      </c>
      <c r="I367" s="3">
        <v>0.5</v>
      </c>
      <c r="J367" s="3">
        <v>8.1</v>
      </c>
      <c r="K367" s="26">
        <f t="shared" si="2"/>
        <v>2.4695121951219514</v>
      </c>
      <c r="L367" s="3">
        <v>13</v>
      </c>
      <c r="M367" s="3"/>
      <c r="N367" s="3"/>
      <c r="O367" s="3"/>
      <c r="P367" s="3"/>
      <c r="Q367" s="3"/>
      <c r="R367" s="3"/>
      <c r="S367" s="3"/>
      <c r="T367" s="3"/>
      <c r="U367" s="3"/>
      <c r="V367" s="3"/>
      <c r="W367" s="3"/>
      <c r="X367" s="3"/>
      <c r="Y367" s="3"/>
      <c r="Z367" s="3"/>
    </row>
    <row r="368" spans="1:26" x14ac:dyDescent="0.2">
      <c r="A368" s="3" t="s">
        <v>342</v>
      </c>
      <c r="B368" s="30">
        <v>44140</v>
      </c>
      <c r="C368" s="12">
        <v>0.4381944444444445</v>
      </c>
      <c r="D368" s="3" t="s">
        <v>423</v>
      </c>
      <c r="E368" s="3" t="s">
        <v>391</v>
      </c>
      <c r="F368" s="3" t="s">
        <v>391</v>
      </c>
      <c r="G368" s="3">
        <v>30.599810000000002</v>
      </c>
      <c r="H368" s="3">
        <v>-87.99906</v>
      </c>
      <c r="I368" s="3">
        <v>0.3</v>
      </c>
      <c r="J368" s="3">
        <v>7</v>
      </c>
      <c r="K368" s="26">
        <f t="shared" si="2"/>
        <v>2.1341463414634148</v>
      </c>
      <c r="L368" s="3">
        <v>14</v>
      </c>
      <c r="M368" s="3"/>
      <c r="N368" s="3"/>
      <c r="O368" s="3"/>
      <c r="P368" s="3"/>
      <c r="Q368" s="3"/>
      <c r="R368" s="3"/>
      <c r="S368" s="3"/>
      <c r="T368" s="3"/>
      <c r="U368" s="3"/>
      <c r="V368" s="3"/>
      <c r="W368" s="3"/>
      <c r="X368" s="3"/>
      <c r="Y368" s="3"/>
      <c r="Z368" s="3"/>
    </row>
    <row r="369" spans="1:26" x14ac:dyDescent="0.2">
      <c r="A369" s="3" t="s">
        <v>342</v>
      </c>
      <c r="B369" s="30">
        <v>44140</v>
      </c>
      <c r="C369" s="12">
        <v>0.44236111111111115</v>
      </c>
      <c r="D369" s="3" t="s">
        <v>274</v>
      </c>
      <c r="E369" s="3" t="s">
        <v>392</v>
      </c>
      <c r="F369" s="3" t="s">
        <v>392</v>
      </c>
      <c r="G369" s="3">
        <v>30.59967</v>
      </c>
      <c r="H369" s="3">
        <v>-88.031030000000001</v>
      </c>
      <c r="I369" s="3">
        <v>0.4</v>
      </c>
      <c r="J369" s="3">
        <v>45</v>
      </c>
      <c r="K369" s="26">
        <f t="shared" si="2"/>
        <v>13.719512195121952</v>
      </c>
      <c r="L369" s="3">
        <v>15</v>
      </c>
      <c r="M369" s="3"/>
      <c r="N369" s="3"/>
      <c r="O369" s="3"/>
      <c r="P369" s="3"/>
      <c r="Q369" s="3"/>
      <c r="R369" s="3"/>
      <c r="S369" s="3"/>
      <c r="T369" s="3"/>
      <c r="U369" s="3"/>
      <c r="V369" s="3"/>
      <c r="W369" s="3"/>
      <c r="X369" s="3"/>
      <c r="Y369" s="3"/>
      <c r="Z369" s="3"/>
    </row>
    <row r="370" spans="1:26" x14ac:dyDescent="0.2">
      <c r="A370" s="3" t="s">
        <v>342</v>
      </c>
      <c r="B370" s="30">
        <v>44140</v>
      </c>
      <c r="C370" s="12">
        <v>0.45347222222222222</v>
      </c>
      <c r="D370" s="3" t="s">
        <v>425</v>
      </c>
      <c r="E370" s="3" t="s">
        <v>391</v>
      </c>
      <c r="F370" s="3" t="s">
        <v>391</v>
      </c>
      <c r="G370" s="3">
        <v>30.549700000000001</v>
      </c>
      <c r="H370" s="3">
        <v>-88.025419999999997</v>
      </c>
      <c r="I370" s="3">
        <v>0.3</v>
      </c>
      <c r="J370" s="3">
        <v>45</v>
      </c>
      <c r="K370" s="26">
        <f t="shared" si="2"/>
        <v>13.719512195121952</v>
      </c>
      <c r="L370" s="3">
        <v>16</v>
      </c>
      <c r="M370" s="3"/>
      <c r="N370" s="3"/>
      <c r="O370" s="3"/>
      <c r="P370" s="3"/>
      <c r="Q370" s="3"/>
      <c r="R370" s="3"/>
      <c r="S370" s="3"/>
      <c r="T370" s="3"/>
      <c r="U370" s="3"/>
      <c r="V370" s="3"/>
      <c r="W370" s="3"/>
      <c r="X370" s="3"/>
      <c r="Y370" s="3"/>
      <c r="Z370" s="3"/>
    </row>
    <row r="371" spans="1:26" x14ac:dyDescent="0.2">
      <c r="A371" s="3" t="s">
        <v>342</v>
      </c>
      <c r="B371" s="30">
        <v>44140</v>
      </c>
      <c r="C371" s="12">
        <v>0.45763888888888887</v>
      </c>
      <c r="D371" s="3" t="s">
        <v>424</v>
      </c>
      <c r="E371" s="3" t="s">
        <v>391</v>
      </c>
      <c r="F371" s="3" t="s">
        <v>391</v>
      </c>
      <c r="G371" s="3">
        <v>30.550360000000001</v>
      </c>
      <c r="H371" s="3">
        <v>-88.000879999999995</v>
      </c>
      <c r="I371" s="3">
        <v>0.3</v>
      </c>
      <c r="J371" s="3">
        <v>10</v>
      </c>
      <c r="K371" s="26">
        <f t="shared" si="2"/>
        <v>3.0487804878048781</v>
      </c>
      <c r="L371" s="3">
        <v>17</v>
      </c>
      <c r="M371" s="3"/>
      <c r="N371" s="3"/>
      <c r="O371" s="3"/>
      <c r="P371" s="3"/>
      <c r="Q371" s="3"/>
      <c r="R371" s="3"/>
      <c r="S371" s="3"/>
      <c r="T371" s="3"/>
      <c r="U371" s="3"/>
      <c r="V371" s="3"/>
      <c r="W371" s="3"/>
      <c r="X371" s="3"/>
      <c r="Y371" s="3"/>
      <c r="Z371" s="3"/>
    </row>
    <row r="372" spans="1:26" x14ac:dyDescent="0.2">
      <c r="A372" s="3" t="s">
        <v>342</v>
      </c>
      <c r="B372" s="30">
        <v>44140</v>
      </c>
      <c r="C372" s="12">
        <v>0.46458333333333335</v>
      </c>
      <c r="D372" s="3" t="s">
        <v>347</v>
      </c>
      <c r="E372" s="3" t="s">
        <v>391</v>
      </c>
      <c r="F372" s="3" t="s">
        <v>391</v>
      </c>
      <c r="G372" s="3">
        <v>30.550049999999999</v>
      </c>
      <c r="H372" s="3">
        <v>-87.948430000000002</v>
      </c>
      <c r="I372" s="3">
        <v>0.8</v>
      </c>
      <c r="J372" s="3">
        <v>9.6999999999999993</v>
      </c>
      <c r="K372" s="26">
        <f t="shared" si="2"/>
        <v>2.9573170731707314</v>
      </c>
      <c r="L372" s="3">
        <v>18</v>
      </c>
      <c r="M372" s="3" t="s">
        <v>443</v>
      </c>
      <c r="N372" s="3"/>
      <c r="O372" s="3"/>
      <c r="P372" s="3"/>
      <c r="Q372" s="3"/>
      <c r="R372" s="3"/>
      <c r="S372" s="3"/>
      <c r="T372" s="3"/>
      <c r="U372" s="3"/>
      <c r="V372" s="3"/>
      <c r="W372" s="3"/>
      <c r="X372" s="3"/>
      <c r="Y372" s="3"/>
      <c r="Z372" s="3"/>
    </row>
    <row r="373" spans="1:26" x14ac:dyDescent="0.2">
      <c r="A373" s="3" t="s">
        <v>342</v>
      </c>
      <c r="B373" s="30">
        <v>44140</v>
      </c>
      <c r="C373" s="12">
        <v>0.47013888888888888</v>
      </c>
      <c r="D373" s="3" t="s">
        <v>293</v>
      </c>
      <c r="E373" s="3" t="s">
        <v>391</v>
      </c>
      <c r="F373" s="3" t="s">
        <v>391</v>
      </c>
      <c r="G373" s="3">
        <v>30.550940000000001</v>
      </c>
      <c r="H373" s="3">
        <v>-87.91807</v>
      </c>
      <c r="I373" s="3">
        <v>0.9</v>
      </c>
      <c r="J373" s="3">
        <v>8.8000000000000007</v>
      </c>
      <c r="K373" s="26">
        <f t="shared" si="2"/>
        <v>2.6829268292682928</v>
      </c>
      <c r="L373" s="3">
        <v>19</v>
      </c>
      <c r="M373" s="3"/>
      <c r="N373" s="3"/>
      <c r="O373" s="3"/>
      <c r="P373" s="3"/>
      <c r="Q373" s="3"/>
      <c r="R373" s="3"/>
      <c r="S373" s="3"/>
      <c r="T373" s="3"/>
      <c r="U373" s="3"/>
      <c r="V373" s="3"/>
      <c r="W373" s="3"/>
      <c r="X373" s="3"/>
      <c r="Y373" s="3"/>
      <c r="Z373" s="3"/>
    </row>
    <row r="374" spans="1:26" x14ac:dyDescent="0.2">
      <c r="A374" s="3" t="s">
        <v>342</v>
      </c>
      <c r="B374" s="30">
        <v>44140</v>
      </c>
      <c r="C374" s="12">
        <v>0.47638888888888892</v>
      </c>
      <c r="D374" s="3" t="s">
        <v>265</v>
      </c>
      <c r="E374" s="3" t="s">
        <v>392</v>
      </c>
      <c r="F374" s="3" t="s">
        <v>391</v>
      </c>
      <c r="G374" s="3">
        <v>30.499130000000001</v>
      </c>
      <c r="H374" s="3">
        <v>-87.95044</v>
      </c>
      <c r="I374" s="3">
        <v>1</v>
      </c>
      <c r="J374" s="3">
        <v>9.1</v>
      </c>
      <c r="K374" s="26">
        <f t="shared" si="2"/>
        <v>2.774390243902439</v>
      </c>
      <c r="L374" s="3">
        <v>20</v>
      </c>
      <c r="M374" s="3"/>
      <c r="N374" s="3"/>
      <c r="O374" s="3"/>
      <c r="P374" s="3"/>
      <c r="Q374" s="3"/>
      <c r="R374" s="3"/>
      <c r="S374" s="3"/>
      <c r="T374" s="3"/>
      <c r="U374" s="3"/>
      <c r="V374" s="3"/>
      <c r="W374" s="3"/>
      <c r="X374" s="3"/>
      <c r="Y374" s="3"/>
      <c r="Z374" s="3"/>
    </row>
    <row r="375" spans="1:26" x14ac:dyDescent="0.2">
      <c r="A375" s="3" t="s">
        <v>342</v>
      </c>
      <c r="B375" s="30">
        <v>44140</v>
      </c>
      <c r="C375" s="12">
        <v>0.4861111111111111</v>
      </c>
      <c r="D375" s="3" t="s">
        <v>428</v>
      </c>
      <c r="E375" s="3" t="s">
        <v>391</v>
      </c>
      <c r="F375" s="3" t="s">
        <v>391</v>
      </c>
      <c r="G375" s="3">
        <v>30.499500000000001</v>
      </c>
      <c r="H375" s="3">
        <v>-87.998570000000001</v>
      </c>
      <c r="I375" s="3">
        <v>0.4</v>
      </c>
      <c r="J375" s="3">
        <v>11.6</v>
      </c>
      <c r="K375" s="26">
        <f t="shared" si="2"/>
        <v>3.5365853658536586</v>
      </c>
      <c r="L375" s="3">
        <v>21</v>
      </c>
      <c r="M375" s="3"/>
      <c r="N375" s="3"/>
      <c r="O375" s="3"/>
      <c r="P375" s="3"/>
      <c r="Q375" s="3"/>
      <c r="R375" s="3"/>
      <c r="S375" s="3"/>
      <c r="T375" s="3"/>
      <c r="U375" s="3"/>
      <c r="V375" s="3"/>
      <c r="W375" s="3"/>
      <c r="X375" s="3"/>
      <c r="Y375" s="3"/>
      <c r="Z375" s="3"/>
    </row>
    <row r="376" spans="1:26" x14ac:dyDescent="0.2">
      <c r="A376" s="3" t="s">
        <v>342</v>
      </c>
      <c r="B376" s="30">
        <v>44140</v>
      </c>
      <c r="C376" s="12">
        <v>0.48958333333333331</v>
      </c>
      <c r="D376" s="3" t="s">
        <v>281</v>
      </c>
      <c r="E376" s="3" t="s">
        <v>392</v>
      </c>
      <c r="F376" s="3" t="s">
        <v>392</v>
      </c>
      <c r="G376" s="3">
        <v>30.50009</v>
      </c>
      <c r="H376" s="3">
        <v>-88.020349999999993</v>
      </c>
      <c r="I376" s="3">
        <v>0.3</v>
      </c>
      <c r="J376" s="3">
        <v>40</v>
      </c>
      <c r="K376" s="26">
        <f t="shared" si="2"/>
        <v>12.195121951219512</v>
      </c>
      <c r="L376" s="3">
        <v>22</v>
      </c>
      <c r="M376" s="3"/>
      <c r="N376" s="3"/>
      <c r="O376" s="3"/>
      <c r="P376" s="3"/>
      <c r="Q376" s="3"/>
      <c r="R376" s="3"/>
      <c r="S376" s="3"/>
      <c r="T376" s="3"/>
      <c r="U376" s="3"/>
      <c r="V376" s="3"/>
      <c r="W376" s="3"/>
      <c r="X376" s="3"/>
      <c r="Y376" s="3"/>
      <c r="Z376" s="3"/>
    </row>
    <row r="377" spans="1:26" x14ac:dyDescent="0.2">
      <c r="A377" s="3" t="s">
        <v>342</v>
      </c>
      <c r="B377" s="30">
        <v>44140</v>
      </c>
      <c r="C377" s="12">
        <v>0.5</v>
      </c>
      <c r="D377" s="3" t="s">
        <v>416</v>
      </c>
      <c r="E377" s="3" t="s">
        <v>391</v>
      </c>
      <c r="F377" s="3" t="s">
        <v>391</v>
      </c>
      <c r="G377" s="3">
        <v>30.449860000000001</v>
      </c>
      <c r="H377" s="3">
        <v>-88.049539999999993</v>
      </c>
      <c r="I377" s="3">
        <v>0.4</v>
      </c>
      <c r="J377" s="3">
        <v>10.8</v>
      </c>
      <c r="K377" s="26">
        <f t="shared" si="2"/>
        <v>3.2926829268292686</v>
      </c>
      <c r="L377" s="3">
        <v>23</v>
      </c>
      <c r="M377" s="3"/>
      <c r="N377" s="3"/>
      <c r="O377" s="3"/>
      <c r="P377" s="3"/>
      <c r="Q377" s="3"/>
      <c r="R377" s="3"/>
      <c r="S377" s="3"/>
      <c r="T377" s="3"/>
      <c r="U377" s="3"/>
      <c r="V377" s="3"/>
      <c r="W377" s="3"/>
      <c r="X377" s="3"/>
      <c r="Y377" s="3"/>
      <c r="Z377" s="3"/>
    </row>
    <row r="378" spans="1:26" x14ac:dyDescent="0.2">
      <c r="A378" s="3" t="s">
        <v>342</v>
      </c>
      <c r="B378" s="30">
        <v>44140</v>
      </c>
      <c r="C378" s="12">
        <v>0.50486111111111109</v>
      </c>
      <c r="D378" s="3" t="s">
        <v>372</v>
      </c>
      <c r="E378" s="3" t="s">
        <v>391</v>
      </c>
      <c r="F378" s="3" t="s">
        <v>391</v>
      </c>
      <c r="G378" s="3">
        <v>30.44988</v>
      </c>
      <c r="H378" s="3">
        <v>-88.014669999999995</v>
      </c>
      <c r="I378" s="3">
        <v>0.4</v>
      </c>
      <c r="J378" s="3">
        <v>41</v>
      </c>
      <c r="K378" s="26">
        <f t="shared" si="2"/>
        <v>12.5</v>
      </c>
      <c r="L378" s="3">
        <v>24</v>
      </c>
      <c r="M378" s="3"/>
      <c r="N378" s="3"/>
      <c r="O378" s="3"/>
      <c r="P378" s="3"/>
      <c r="Q378" s="3"/>
      <c r="R378" s="3"/>
      <c r="S378" s="3"/>
      <c r="T378" s="3"/>
      <c r="U378" s="3"/>
      <c r="V378" s="3"/>
      <c r="W378" s="3"/>
      <c r="X378" s="3"/>
      <c r="Y378" s="3"/>
      <c r="Z378" s="3"/>
    </row>
    <row r="379" spans="1:26" x14ac:dyDescent="0.2">
      <c r="A379" s="3" t="s">
        <v>342</v>
      </c>
      <c r="B379" s="30">
        <v>44140</v>
      </c>
      <c r="C379" s="12">
        <v>0.5083333333333333</v>
      </c>
      <c r="D379" s="3" t="s">
        <v>417</v>
      </c>
      <c r="E379" s="3" t="s">
        <v>391</v>
      </c>
      <c r="F379" s="3" t="s">
        <v>391</v>
      </c>
      <c r="G379" s="3">
        <v>30.540569999999999</v>
      </c>
      <c r="H379" s="3">
        <v>-88.00085</v>
      </c>
      <c r="I379" s="3">
        <v>0.5</v>
      </c>
      <c r="J379" s="3">
        <v>11.3</v>
      </c>
      <c r="K379" s="26">
        <f t="shared" si="2"/>
        <v>3.4451219512195128</v>
      </c>
      <c r="L379" s="3">
        <v>25</v>
      </c>
      <c r="M379" s="3"/>
      <c r="N379" s="3"/>
      <c r="O379" s="3"/>
      <c r="P379" s="3"/>
      <c r="Q379" s="3"/>
      <c r="R379" s="3"/>
      <c r="S379" s="3"/>
      <c r="T379" s="3"/>
      <c r="U379" s="3"/>
      <c r="V379" s="3"/>
      <c r="W379" s="3"/>
      <c r="X379" s="3"/>
      <c r="Y379" s="3"/>
      <c r="Z379" s="3"/>
    </row>
    <row r="380" spans="1:26" x14ac:dyDescent="0.2">
      <c r="A380" s="3" t="s">
        <v>342</v>
      </c>
      <c r="B380" s="30">
        <v>44140</v>
      </c>
      <c r="C380" s="12">
        <v>0.51458333333333328</v>
      </c>
      <c r="D380" s="3" t="s">
        <v>418</v>
      </c>
      <c r="E380" s="3" t="s">
        <v>391</v>
      </c>
      <c r="F380" s="3" t="s">
        <v>391</v>
      </c>
      <c r="G380" s="3">
        <v>30.451429999999998</v>
      </c>
      <c r="H380" s="3">
        <v>-87.952839999999995</v>
      </c>
      <c r="I380" s="3">
        <v>0.9</v>
      </c>
      <c r="J380" s="3">
        <v>10.3</v>
      </c>
      <c r="K380" s="26">
        <f t="shared" si="2"/>
        <v>3.1402439024390247</v>
      </c>
      <c r="L380" s="3">
        <v>26</v>
      </c>
      <c r="M380" s="3"/>
      <c r="N380" s="3"/>
      <c r="O380" s="3"/>
      <c r="P380" s="3"/>
      <c r="Q380" s="3"/>
      <c r="R380" s="3"/>
      <c r="S380" s="3"/>
      <c r="T380" s="3"/>
      <c r="U380" s="3"/>
      <c r="V380" s="3"/>
      <c r="W380" s="3"/>
      <c r="X380" s="3"/>
      <c r="Y380" s="3"/>
      <c r="Z380" s="3"/>
    </row>
    <row r="381" spans="1:26" x14ac:dyDescent="0.2">
      <c r="A381" s="3" t="s">
        <v>342</v>
      </c>
      <c r="B381" s="30">
        <v>44140</v>
      </c>
      <c r="C381" s="12">
        <v>0.51874999999999993</v>
      </c>
      <c r="D381" s="3" t="s">
        <v>419</v>
      </c>
      <c r="E381" s="3" t="s">
        <v>391</v>
      </c>
      <c r="F381" s="3" t="s">
        <v>391</v>
      </c>
      <c r="G381" s="3">
        <v>30.450340000000001</v>
      </c>
      <c r="H381" s="3">
        <v>-87.925139999999999</v>
      </c>
      <c r="I381" s="3">
        <v>1</v>
      </c>
      <c r="J381" s="3">
        <v>6.6</v>
      </c>
      <c r="K381" s="26">
        <f t="shared" si="2"/>
        <v>2.0121951219512195</v>
      </c>
      <c r="L381" s="3">
        <v>27</v>
      </c>
      <c r="M381" s="3"/>
      <c r="N381" s="3"/>
      <c r="O381" s="3"/>
      <c r="P381" s="3"/>
      <c r="Q381" s="3"/>
      <c r="R381" s="3"/>
      <c r="S381" s="3"/>
      <c r="T381" s="3"/>
      <c r="U381" s="3"/>
      <c r="V381" s="3"/>
      <c r="W381" s="3"/>
      <c r="X381" s="3"/>
      <c r="Y381" s="3"/>
      <c r="Z381" s="3"/>
    </row>
    <row r="382" spans="1:26" x14ac:dyDescent="0.2">
      <c r="A382" s="3" t="s">
        <v>342</v>
      </c>
      <c r="B382" s="30">
        <v>44140</v>
      </c>
      <c r="C382" s="12">
        <v>0.52500000000000002</v>
      </c>
      <c r="D382" s="3" t="s">
        <v>399</v>
      </c>
      <c r="E382" s="3" t="s">
        <v>391</v>
      </c>
      <c r="F382" s="3" t="s">
        <v>391</v>
      </c>
      <c r="G382" s="3">
        <v>30.40063</v>
      </c>
      <c r="H382" s="3">
        <v>-87.900959999999998</v>
      </c>
      <c r="I382" s="3">
        <v>0.8</v>
      </c>
      <c r="J382" s="3">
        <v>5.7</v>
      </c>
      <c r="K382" s="26">
        <f t="shared" si="2"/>
        <v>1.7378048780487807</v>
      </c>
      <c r="L382" s="3">
        <v>28</v>
      </c>
      <c r="M382" s="3"/>
      <c r="N382" s="3"/>
      <c r="O382" s="3"/>
      <c r="P382" s="3"/>
      <c r="Q382" s="3"/>
      <c r="R382" s="3"/>
      <c r="S382" s="3"/>
      <c r="T382" s="3"/>
      <c r="U382" s="3"/>
      <c r="V382" s="3"/>
      <c r="W382" s="3"/>
      <c r="X382" s="3"/>
      <c r="Y382" s="3"/>
      <c r="Z382" s="3"/>
    </row>
    <row r="383" spans="1:26" x14ac:dyDescent="0.2">
      <c r="A383" s="3" t="s">
        <v>342</v>
      </c>
      <c r="B383" s="30">
        <v>44140</v>
      </c>
      <c r="C383" s="12">
        <v>0.53263888888888888</v>
      </c>
      <c r="D383" s="3" t="s">
        <v>215</v>
      </c>
      <c r="E383" s="3" t="s">
        <v>392</v>
      </c>
      <c r="F383" s="3" t="s">
        <v>392</v>
      </c>
      <c r="G383" s="3">
        <v>30.400069999999999</v>
      </c>
      <c r="H383" s="3">
        <v>-87.950500000000005</v>
      </c>
      <c r="I383" s="3">
        <v>1</v>
      </c>
      <c r="J383" s="3">
        <v>11.4</v>
      </c>
      <c r="K383" s="26">
        <f t="shared" si="2"/>
        <v>3.4756097560975614</v>
      </c>
      <c r="L383" s="3">
        <v>29</v>
      </c>
      <c r="M383" s="3"/>
      <c r="N383" s="3"/>
      <c r="O383" s="3"/>
      <c r="P383" s="3"/>
      <c r="Q383" s="3"/>
      <c r="R383" s="3"/>
      <c r="S383" s="3"/>
      <c r="T383" s="3"/>
      <c r="U383" s="3"/>
      <c r="V383" s="3"/>
      <c r="W383" s="3"/>
      <c r="X383" s="3"/>
      <c r="Y383" s="3"/>
      <c r="Z383" s="3"/>
    </row>
    <row r="384" spans="1:26" x14ac:dyDescent="0.2">
      <c r="A384" s="3" t="s">
        <v>342</v>
      </c>
      <c r="B384" s="30">
        <v>44140</v>
      </c>
      <c r="C384" s="12">
        <v>0.54236111111111118</v>
      </c>
      <c r="D384" s="3" t="s">
        <v>400</v>
      </c>
      <c r="E384" s="3" t="s">
        <v>391</v>
      </c>
      <c r="F384" s="3" t="s">
        <v>391</v>
      </c>
      <c r="G384" s="3">
        <v>30.39977</v>
      </c>
      <c r="H384" s="3">
        <v>-87.999690000000001</v>
      </c>
      <c r="I384" s="3">
        <v>0.6</v>
      </c>
      <c r="J384" s="3">
        <v>11.4</v>
      </c>
      <c r="K384" s="26">
        <f t="shared" si="2"/>
        <v>3.4756097560975614</v>
      </c>
      <c r="L384" s="3">
        <v>30</v>
      </c>
      <c r="M384" s="3"/>
      <c r="N384" s="3"/>
      <c r="O384" s="3"/>
      <c r="P384" s="3"/>
      <c r="Q384" s="3"/>
      <c r="R384" s="3"/>
      <c r="S384" s="3"/>
      <c r="T384" s="3"/>
      <c r="U384" s="3"/>
      <c r="V384" s="3"/>
      <c r="W384" s="3"/>
      <c r="X384" s="3"/>
      <c r="Y384" s="3"/>
      <c r="Z384" s="3"/>
    </row>
    <row r="385" spans="1:26" x14ac:dyDescent="0.2">
      <c r="A385" s="3" t="s">
        <v>342</v>
      </c>
      <c r="B385" s="30">
        <v>44140</v>
      </c>
      <c r="C385" s="12">
        <v>0.54791666666666672</v>
      </c>
      <c r="D385" s="3" t="s">
        <v>218</v>
      </c>
      <c r="E385" s="3" t="s">
        <v>392</v>
      </c>
      <c r="F385" s="3" t="s">
        <v>392</v>
      </c>
      <c r="G385" s="3">
        <v>30.400369999999999</v>
      </c>
      <c r="H385" s="3">
        <v>-88.017619999999994</v>
      </c>
      <c r="I385" s="3">
        <v>0.75</v>
      </c>
      <c r="J385" s="3">
        <v>45</v>
      </c>
      <c r="K385" s="26">
        <f t="shared" si="2"/>
        <v>13.719512195121952</v>
      </c>
      <c r="L385" s="3">
        <v>31</v>
      </c>
      <c r="M385" s="3" t="s">
        <v>440</v>
      </c>
      <c r="N385" s="3"/>
      <c r="O385" s="3"/>
      <c r="P385" s="3"/>
      <c r="Q385" s="3"/>
      <c r="R385" s="3"/>
      <c r="S385" s="3"/>
      <c r="T385" s="3"/>
      <c r="U385" s="3"/>
      <c r="V385" s="3"/>
      <c r="W385" s="3"/>
      <c r="X385" s="3"/>
      <c r="Y385" s="3"/>
      <c r="Z385" s="3"/>
    </row>
    <row r="386" spans="1:26" x14ac:dyDescent="0.2">
      <c r="A386" s="3" t="s">
        <v>342</v>
      </c>
      <c r="B386" s="30">
        <v>44140</v>
      </c>
      <c r="C386" s="12">
        <v>0.55694444444444446</v>
      </c>
      <c r="D386" s="3" t="s">
        <v>401</v>
      </c>
      <c r="E386" s="3" t="s">
        <v>391</v>
      </c>
      <c r="F386" s="3" t="s">
        <v>391</v>
      </c>
      <c r="G386" s="3">
        <v>30.400110000000002</v>
      </c>
      <c r="H386" s="3">
        <v>-88.049610000000001</v>
      </c>
      <c r="I386" s="3">
        <v>0.6</v>
      </c>
      <c r="J386" s="3">
        <v>11.6</v>
      </c>
      <c r="K386" s="26">
        <f t="shared" si="2"/>
        <v>3.5365853658536586</v>
      </c>
      <c r="L386" s="3">
        <v>32</v>
      </c>
      <c r="M386" s="3"/>
      <c r="N386" s="3"/>
      <c r="O386" s="3"/>
      <c r="P386" s="3"/>
      <c r="Q386" s="3"/>
      <c r="R386" s="3"/>
      <c r="S386" s="3"/>
      <c r="T386" s="3"/>
      <c r="U386" s="3"/>
      <c r="V386" s="3"/>
      <c r="W386" s="3"/>
      <c r="X386" s="3"/>
      <c r="Y386" s="3"/>
      <c r="Z386" s="3"/>
    </row>
    <row r="387" spans="1:26" x14ac:dyDescent="0.2">
      <c r="A387" s="3" t="s">
        <v>342</v>
      </c>
      <c r="B387" s="30">
        <v>44140</v>
      </c>
      <c r="C387" s="12">
        <v>0.5625</v>
      </c>
      <c r="D387" s="3" t="s">
        <v>224</v>
      </c>
      <c r="E387" s="3" t="s">
        <v>392</v>
      </c>
      <c r="F387" s="3" t="s">
        <v>391</v>
      </c>
      <c r="G387" s="3">
        <v>30.40015</v>
      </c>
      <c r="H387" s="3">
        <v>-88.099419999999995</v>
      </c>
      <c r="I387" s="3">
        <v>0.8</v>
      </c>
      <c r="J387" s="3">
        <v>3.1</v>
      </c>
      <c r="K387" s="26">
        <f t="shared" si="2"/>
        <v>0.94512195121951226</v>
      </c>
      <c r="L387" s="3">
        <v>33</v>
      </c>
      <c r="M387" s="3" t="s">
        <v>444</v>
      </c>
      <c r="N387" s="3"/>
      <c r="O387" s="3"/>
      <c r="P387" s="3"/>
      <c r="Q387" s="3"/>
      <c r="R387" s="3"/>
      <c r="S387" s="3"/>
      <c r="T387" s="3"/>
      <c r="U387" s="3"/>
      <c r="V387" s="3"/>
      <c r="W387" s="3"/>
      <c r="X387" s="3"/>
      <c r="Y387" s="3"/>
      <c r="Z387" s="3"/>
    </row>
    <row r="388" spans="1:26" x14ac:dyDescent="0.2">
      <c r="A388" s="3" t="s">
        <v>342</v>
      </c>
      <c r="B388" s="30">
        <v>44140</v>
      </c>
      <c r="C388" s="12">
        <v>0.57291666666666663</v>
      </c>
      <c r="D388" s="3" t="s">
        <v>284</v>
      </c>
      <c r="E388" s="3" t="s">
        <v>392</v>
      </c>
      <c r="F388" s="3" t="s">
        <v>391</v>
      </c>
      <c r="G388" s="3">
        <v>30.451229999999999</v>
      </c>
      <c r="H388" s="3">
        <v>-88.107960000000006</v>
      </c>
      <c r="I388" s="3">
        <v>0.6</v>
      </c>
      <c r="J388" s="3">
        <v>7.8</v>
      </c>
      <c r="K388" s="26">
        <f t="shared" si="2"/>
        <v>2.3780487804878048</v>
      </c>
      <c r="L388" s="3">
        <v>34</v>
      </c>
      <c r="M388" s="3"/>
      <c r="N388" s="3"/>
      <c r="O388" s="3"/>
      <c r="P388" s="3"/>
      <c r="Q388" s="3"/>
      <c r="R388" s="3"/>
      <c r="S388" s="3"/>
      <c r="T388" s="3"/>
      <c r="U388" s="3"/>
      <c r="V388" s="3"/>
      <c r="W388" s="3"/>
      <c r="X388" s="3"/>
      <c r="Y388" s="3"/>
      <c r="Z388" s="3"/>
    </row>
    <row r="389" spans="1:26" x14ac:dyDescent="0.2">
      <c r="A389" s="3" t="s">
        <v>343</v>
      </c>
      <c r="B389" s="30">
        <v>44215</v>
      </c>
      <c r="C389" s="12">
        <v>0.3034722222222222</v>
      </c>
      <c r="D389" s="3" t="s">
        <v>390</v>
      </c>
      <c r="E389" s="3" t="s">
        <v>391</v>
      </c>
      <c r="F389" s="3" t="s">
        <v>391</v>
      </c>
      <c r="G389" s="3">
        <v>30.250219999999999</v>
      </c>
      <c r="H389" s="3">
        <v>-88.049989999999994</v>
      </c>
      <c r="I389" s="3" t="s">
        <v>46</v>
      </c>
      <c r="J389" s="3">
        <v>10.9</v>
      </c>
      <c r="K389" s="26">
        <f t="shared" si="2"/>
        <v>3.3231707317073176</v>
      </c>
      <c r="L389" s="3" t="s">
        <v>445</v>
      </c>
      <c r="M389" s="3" t="s">
        <v>446</v>
      </c>
      <c r="N389" s="3"/>
      <c r="O389" s="3"/>
      <c r="P389" s="3"/>
      <c r="Q389" s="3"/>
      <c r="R389" s="3"/>
      <c r="S389" s="3"/>
      <c r="T389" s="3"/>
      <c r="U389" s="3"/>
      <c r="V389" s="3"/>
      <c r="W389" s="3"/>
      <c r="X389" s="3"/>
      <c r="Y389" s="3"/>
      <c r="Z389" s="3"/>
    </row>
    <row r="390" spans="1:26" x14ac:dyDescent="0.2">
      <c r="A390" s="3" t="s">
        <v>343</v>
      </c>
      <c r="B390" s="30">
        <v>44215</v>
      </c>
      <c r="C390" s="12">
        <v>0.30694444444444441</v>
      </c>
      <c r="D390" s="3" t="s">
        <v>202</v>
      </c>
      <c r="E390" s="3" t="s">
        <v>392</v>
      </c>
      <c r="F390" s="3" t="s">
        <v>392</v>
      </c>
      <c r="G390" s="3">
        <v>30.250119999999999</v>
      </c>
      <c r="H390" s="3">
        <v>-88.040059999999997</v>
      </c>
      <c r="I390" s="3">
        <v>1.4</v>
      </c>
      <c r="J390" s="3">
        <v>47.3</v>
      </c>
      <c r="K390" s="26">
        <f t="shared" si="2"/>
        <v>14.420731707317072</v>
      </c>
      <c r="L390" s="3">
        <v>2</v>
      </c>
      <c r="M390" s="3"/>
      <c r="N390" s="3"/>
      <c r="O390" s="3"/>
      <c r="P390" s="3"/>
      <c r="Q390" s="3"/>
      <c r="R390" s="3"/>
      <c r="S390" s="3"/>
      <c r="T390" s="3"/>
      <c r="U390" s="3"/>
      <c r="V390" s="3"/>
      <c r="W390" s="3"/>
      <c r="X390" s="3"/>
      <c r="Y390" s="3"/>
      <c r="Z390" s="3"/>
    </row>
    <row r="391" spans="1:26" x14ac:dyDescent="0.2">
      <c r="A391" s="3" t="s">
        <v>343</v>
      </c>
      <c r="B391" s="30">
        <v>44215</v>
      </c>
      <c r="C391" s="12">
        <v>0.31597222222222221</v>
      </c>
      <c r="D391" s="3" t="s">
        <v>393</v>
      </c>
      <c r="E391" s="3" t="s">
        <v>391</v>
      </c>
      <c r="F391" s="3" t="s">
        <v>391</v>
      </c>
      <c r="G391" s="3">
        <v>30.25027</v>
      </c>
      <c r="H391" s="3">
        <v>-88.001450000000006</v>
      </c>
      <c r="I391" s="3">
        <v>1.6</v>
      </c>
      <c r="J391" s="3">
        <v>15.4</v>
      </c>
      <c r="K391" s="26">
        <f t="shared" si="2"/>
        <v>4.6951219512195124</v>
      </c>
      <c r="L391" s="3">
        <v>3</v>
      </c>
      <c r="M391" s="3"/>
      <c r="N391" s="3"/>
      <c r="O391" s="3"/>
      <c r="P391" s="3"/>
      <c r="Q391" s="3"/>
      <c r="R391" s="3"/>
      <c r="S391" s="3"/>
      <c r="T391" s="3"/>
      <c r="U391" s="3"/>
      <c r="V391" s="3"/>
      <c r="W391" s="3"/>
      <c r="X391" s="3"/>
      <c r="Y391" s="3"/>
      <c r="Z391" s="3"/>
    </row>
    <row r="392" spans="1:26" x14ac:dyDescent="0.2">
      <c r="A392" s="3" t="s">
        <v>343</v>
      </c>
      <c r="B392" s="30">
        <v>44215</v>
      </c>
      <c r="C392" s="12">
        <v>0.3215277777777778</v>
      </c>
      <c r="D392" s="3" t="s">
        <v>394</v>
      </c>
      <c r="E392" s="3" t="s">
        <v>391</v>
      </c>
      <c r="F392" s="3" t="s">
        <v>391</v>
      </c>
      <c r="G392" s="3">
        <v>30.261209999999998</v>
      </c>
      <c r="H392" s="3">
        <v>-87.95</v>
      </c>
      <c r="I392" s="3">
        <v>1.2</v>
      </c>
      <c r="J392" s="3">
        <v>2.8</v>
      </c>
      <c r="K392" s="26">
        <f t="shared" si="2"/>
        <v>0.85365853658536583</v>
      </c>
      <c r="L392" s="3">
        <v>4</v>
      </c>
      <c r="M392" s="3" t="s">
        <v>435</v>
      </c>
      <c r="N392" s="3"/>
      <c r="O392" s="3"/>
      <c r="P392" s="3"/>
      <c r="Q392" s="3"/>
      <c r="R392" s="3"/>
      <c r="S392" s="3"/>
      <c r="T392" s="3"/>
      <c r="U392" s="3"/>
      <c r="V392" s="3"/>
      <c r="W392" s="3"/>
      <c r="X392" s="3"/>
      <c r="Y392" s="3"/>
      <c r="Z392" s="3"/>
    </row>
    <row r="393" spans="1:26" x14ac:dyDescent="0.2">
      <c r="A393" s="3" t="s">
        <v>343</v>
      </c>
      <c r="B393" s="30">
        <v>44215</v>
      </c>
      <c r="C393" s="12">
        <v>0.32708333333333334</v>
      </c>
      <c r="D393" s="3" t="s">
        <v>395</v>
      </c>
      <c r="E393" s="3" t="s">
        <v>391</v>
      </c>
      <c r="F393" s="3" t="s">
        <v>391</v>
      </c>
      <c r="G393" s="3">
        <v>30.25001</v>
      </c>
      <c r="H393" s="3">
        <v>-87.899439999999998</v>
      </c>
      <c r="I393" s="3">
        <v>1.2</v>
      </c>
      <c r="J393" s="3">
        <v>5.9</v>
      </c>
      <c r="K393" s="26">
        <f t="shared" si="2"/>
        <v>1.7987804878048783</v>
      </c>
      <c r="L393" s="3">
        <v>5</v>
      </c>
      <c r="M393" s="3"/>
      <c r="N393" s="3"/>
      <c r="O393" s="3"/>
      <c r="P393" s="3"/>
      <c r="Q393" s="3"/>
      <c r="R393" s="3"/>
      <c r="S393" s="3"/>
      <c r="T393" s="3"/>
      <c r="U393" s="3"/>
      <c r="V393" s="3"/>
      <c r="W393" s="3"/>
      <c r="X393" s="3"/>
      <c r="Y393" s="3"/>
      <c r="Z393" s="3"/>
    </row>
    <row r="394" spans="1:26" x14ac:dyDescent="0.2">
      <c r="A394" s="3" t="s">
        <v>343</v>
      </c>
      <c r="B394" s="30">
        <v>44215</v>
      </c>
      <c r="C394" s="12">
        <v>0.33263888888888887</v>
      </c>
      <c r="D394" s="3" t="s">
        <v>206</v>
      </c>
      <c r="E394" s="3" t="s">
        <v>392</v>
      </c>
      <c r="F394" s="3" t="s">
        <v>391</v>
      </c>
      <c r="G394" s="3">
        <v>30.25075</v>
      </c>
      <c r="H394" s="3">
        <v>-87.851029999999994</v>
      </c>
      <c r="I394" s="3">
        <v>1.2</v>
      </c>
      <c r="J394" s="3">
        <v>6.2</v>
      </c>
      <c r="K394" s="26">
        <f t="shared" si="2"/>
        <v>1.8902439024390245</v>
      </c>
      <c r="L394" s="3">
        <v>6</v>
      </c>
      <c r="M394" s="3" t="s">
        <v>447</v>
      </c>
      <c r="N394" s="3"/>
      <c r="O394" s="3"/>
      <c r="P394" s="3"/>
      <c r="Q394" s="3"/>
      <c r="R394" s="3"/>
      <c r="S394" s="3"/>
      <c r="T394" s="3"/>
      <c r="U394" s="3"/>
      <c r="V394" s="3"/>
      <c r="W394" s="3"/>
      <c r="X394" s="3"/>
      <c r="Y394" s="3"/>
      <c r="Z394" s="3"/>
    </row>
    <row r="395" spans="1:26" x14ac:dyDescent="0.2">
      <c r="A395" s="3" t="s">
        <v>343</v>
      </c>
      <c r="B395" s="30">
        <v>44215</v>
      </c>
      <c r="C395" s="12">
        <v>0.34097222222222223</v>
      </c>
      <c r="D395" s="3" t="s">
        <v>396</v>
      </c>
      <c r="E395" s="3" t="s">
        <v>391</v>
      </c>
      <c r="F395" s="3" t="s">
        <v>391</v>
      </c>
      <c r="G395" s="3">
        <v>30.260590000000001</v>
      </c>
      <c r="H395" s="3">
        <v>-87.799480000000003</v>
      </c>
      <c r="I395" s="3">
        <v>1</v>
      </c>
      <c r="J395" s="3">
        <v>5.6</v>
      </c>
      <c r="K395" s="26">
        <f t="shared" si="2"/>
        <v>1.7073170731707317</v>
      </c>
      <c r="L395" s="3">
        <v>7</v>
      </c>
      <c r="M395" s="3"/>
      <c r="N395" s="3"/>
      <c r="O395" s="3"/>
      <c r="P395" s="3"/>
      <c r="Q395" s="3"/>
      <c r="R395" s="3"/>
      <c r="S395" s="3"/>
      <c r="T395" s="3"/>
      <c r="U395" s="3"/>
      <c r="V395" s="3"/>
      <c r="W395" s="3"/>
      <c r="X395" s="3"/>
      <c r="Y395" s="3"/>
      <c r="Z395" s="3"/>
    </row>
    <row r="396" spans="1:26" x14ac:dyDescent="0.2">
      <c r="A396" s="3" t="s">
        <v>343</v>
      </c>
      <c r="B396" s="30">
        <v>44215</v>
      </c>
      <c r="C396" s="12">
        <v>0.34513888888888888</v>
      </c>
      <c r="D396" s="3" t="s">
        <v>209</v>
      </c>
      <c r="E396" s="3" t="s">
        <v>392</v>
      </c>
      <c r="F396" s="3" t="s">
        <v>391</v>
      </c>
      <c r="G396" s="3">
        <v>30.285520000000002</v>
      </c>
      <c r="H396" s="3">
        <v>-87.759960000000007</v>
      </c>
      <c r="I396" s="3">
        <v>0.7</v>
      </c>
      <c r="J396" s="3">
        <v>3.7</v>
      </c>
      <c r="K396" s="26">
        <f t="shared" si="2"/>
        <v>1.128048780487805</v>
      </c>
      <c r="L396" s="3">
        <v>8</v>
      </c>
      <c r="M396" s="3" t="s">
        <v>435</v>
      </c>
      <c r="N396" s="3"/>
      <c r="O396" s="3"/>
      <c r="P396" s="3"/>
      <c r="Q396" s="3"/>
      <c r="R396" s="3"/>
      <c r="S396" s="3"/>
      <c r="T396" s="3"/>
      <c r="U396" s="3"/>
      <c r="V396" s="3"/>
      <c r="W396" s="3"/>
      <c r="X396" s="3"/>
      <c r="Y396" s="3"/>
      <c r="Z396" s="3"/>
    </row>
    <row r="397" spans="1:26" x14ac:dyDescent="0.2">
      <c r="A397" s="3" t="s">
        <v>343</v>
      </c>
      <c r="B397" s="30">
        <v>44215</v>
      </c>
      <c r="C397" s="12">
        <v>0.3520833333333333</v>
      </c>
      <c r="D397" s="3" t="s">
        <v>397</v>
      </c>
      <c r="E397" s="3" t="s">
        <v>391</v>
      </c>
      <c r="F397" s="3" t="s">
        <v>391</v>
      </c>
      <c r="G397" s="3">
        <v>30.299769999999999</v>
      </c>
      <c r="H397" s="3">
        <v>-87.799180000000007</v>
      </c>
      <c r="I397" s="3">
        <v>0.7</v>
      </c>
      <c r="J397" s="3">
        <v>6.7</v>
      </c>
      <c r="K397" s="26">
        <f t="shared" si="2"/>
        <v>2.0426829268292686</v>
      </c>
      <c r="L397" s="3">
        <v>9</v>
      </c>
      <c r="M397" s="3" t="s">
        <v>435</v>
      </c>
      <c r="N397" s="3"/>
      <c r="O397" s="3"/>
      <c r="P397" s="3"/>
      <c r="Q397" s="3"/>
      <c r="R397" s="3"/>
      <c r="S397" s="3"/>
      <c r="T397" s="3"/>
      <c r="U397" s="3"/>
      <c r="V397" s="3"/>
      <c r="W397" s="3"/>
      <c r="X397" s="3"/>
      <c r="Y397" s="3"/>
      <c r="Z397" s="3"/>
    </row>
    <row r="398" spans="1:26" x14ac:dyDescent="0.2">
      <c r="A398" s="3" t="s">
        <v>343</v>
      </c>
      <c r="B398" s="30">
        <v>44215</v>
      </c>
      <c r="C398" s="12">
        <v>0.35694444444444445</v>
      </c>
      <c r="D398" s="3" t="s">
        <v>398</v>
      </c>
      <c r="E398" s="3" t="s">
        <v>391</v>
      </c>
      <c r="F398" s="3" t="s">
        <v>391</v>
      </c>
      <c r="G398" s="3">
        <v>30.300450000000001</v>
      </c>
      <c r="H398" s="3">
        <v>-87.848920000000007</v>
      </c>
      <c r="I398" s="3">
        <v>0.8</v>
      </c>
      <c r="J398" s="3">
        <v>7.8</v>
      </c>
      <c r="K398" s="26">
        <f t="shared" si="2"/>
        <v>2.3780487804878048</v>
      </c>
      <c r="L398" s="3">
        <v>10</v>
      </c>
      <c r="M398" s="3"/>
      <c r="N398" s="3"/>
      <c r="O398" s="3"/>
      <c r="P398" s="3"/>
      <c r="Q398" s="3"/>
      <c r="R398" s="3"/>
      <c r="S398" s="3"/>
      <c r="T398" s="3"/>
      <c r="U398" s="3"/>
      <c r="V398" s="3"/>
      <c r="W398" s="3"/>
      <c r="X398" s="3"/>
      <c r="Y398" s="3"/>
      <c r="Z398" s="3"/>
    </row>
    <row r="399" spans="1:26" x14ac:dyDescent="0.2">
      <c r="A399" s="3" t="s">
        <v>343</v>
      </c>
      <c r="B399" s="30">
        <v>44215</v>
      </c>
      <c r="C399" s="12">
        <v>0.3611111111111111</v>
      </c>
      <c r="D399" s="3" t="s">
        <v>352</v>
      </c>
      <c r="E399" s="3" t="s">
        <v>391</v>
      </c>
      <c r="F399" s="3" t="s">
        <v>391</v>
      </c>
      <c r="G399" s="3">
        <v>30.348839999999999</v>
      </c>
      <c r="H399" s="3">
        <v>-87.850340000000003</v>
      </c>
      <c r="I399" s="3">
        <v>0.8</v>
      </c>
      <c r="J399" s="3">
        <v>7.6</v>
      </c>
      <c r="K399" s="26">
        <f t="shared" si="2"/>
        <v>2.3170731707317072</v>
      </c>
      <c r="L399" s="3">
        <v>11</v>
      </c>
      <c r="M399" s="3"/>
      <c r="N399" s="3"/>
      <c r="O399" s="3"/>
      <c r="P399" s="3"/>
      <c r="Q399" s="3"/>
      <c r="R399" s="3"/>
      <c r="S399" s="3"/>
      <c r="T399" s="3"/>
      <c r="U399" s="3"/>
      <c r="V399" s="3"/>
      <c r="W399" s="3"/>
      <c r="X399" s="3"/>
      <c r="Y399" s="3"/>
      <c r="Z399" s="3"/>
    </row>
    <row r="400" spans="1:26" x14ac:dyDescent="0.2">
      <c r="A400" s="3" t="s">
        <v>343</v>
      </c>
      <c r="B400" s="30">
        <v>44215</v>
      </c>
      <c r="C400" s="12">
        <v>0.36458333333333331</v>
      </c>
      <c r="D400" s="3" t="s">
        <v>212</v>
      </c>
      <c r="E400" s="3" t="s">
        <v>392</v>
      </c>
      <c r="F400" s="3" t="s">
        <v>391</v>
      </c>
      <c r="G400" s="3">
        <v>30.365829999999999</v>
      </c>
      <c r="H400" s="3">
        <v>-87.846010000000007</v>
      </c>
      <c r="I400" s="3">
        <v>0.5</v>
      </c>
      <c r="J400" s="3">
        <v>4.4000000000000004</v>
      </c>
      <c r="K400" s="26">
        <f t="shared" si="2"/>
        <v>1.3414634146341464</v>
      </c>
      <c r="L400" s="3">
        <v>12</v>
      </c>
      <c r="M400" s="3" t="s">
        <v>435</v>
      </c>
      <c r="N400" s="3"/>
      <c r="O400" s="3"/>
      <c r="P400" s="3"/>
      <c r="Q400" s="3"/>
      <c r="R400" s="3"/>
      <c r="S400" s="3"/>
      <c r="T400" s="3"/>
      <c r="U400" s="3"/>
      <c r="V400" s="3"/>
      <c r="W400" s="3"/>
      <c r="X400" s="3"/>
      <c r="Y400" s="3"/>
      <c r="Z400" s="3"/>
    </row>
    <row r="401" spans="1:26" x14ac:dyDescent="0.2">
      <c r="A401" s="3" t="s">
        <v>343</v>
      </c>
      <c r="B401" s="30">
        <v>44215</v>
      </c>
      <c r="C401" s="12">
        <v>0.37291666666666662</v>
      </c>
      <c r="D401" s="3" t="s">
        <v>408</v>
      </c>
      <c r="E401" s="3" t="s">
        <v>391</v>
      </c>
      <c r="F401" s="3" t="s">
        <v>391</v>
      </c>
      <c r="G401" s="3">
        <v>30.350100000000001</v>
      </c>
      <c r="H401" s="3">
        <v>-87.899860000000004</v>
      </c>
      <c r="I401" s="3">
        <v>0.8</v>
      </c>
      <c r="J401" s="3">
        <v>9.8000000000000007</v>
      </c>
      <c r="K401" s="26">
        <f t="shared" si="2"/>
        <v>2.9878048780487809</v>
      </c>
      <c r="L401" s="3">
        <v>13</v>
      </c>
      <c r="M401" s="3"/>
      <c r="N401" s="3"/>
      <c r="O401" s="3"/>
      <c r="P401" s="3"/>
      <c r="Q401" s="3"/>
      <c r="R401" s="3"/>
      <c r="S401" s="3"/>
      <c r="T401" s="3"/>
      <c r="U401" s="3"/>
      <c r="V401" s="3"/>
      <c r="W401" s="3"/>
      <c r="X401" s="3"/>
      <c r="Y401" s="3"/>
      <c r="Z401" s="3"/>
    </row>
    <row r="402" spans="1:26" x14ac:dyDescent="0.2">
      <c r="A402" s="3" t="s">
        <v>343</v>
      </c>
      <c r="B402" s="30">
        <v>44215</v>
      </c>
      <c r="C402" s="12">
        <v>0.37777777777777777</v>
      </c>
      <c r="D402" s="3" t="s">
        <v>339</v>
      </c>
      <c r="E402" s="3" t="s">
        <v>391</v>
      </c>
      <c r="F402" s="3" t="s">
        <v>391</v>
      </c>
      <c r="G402" s="3">
        <v>30.300450000000001</v>
      </c>
      <c r="H402" s="3">
        <v>-87.899559999999994</v>
      </c>
      <c r="I402" s="3">
        <v>0.8</v>
      </c>
      <c r="J402" s="3">
        <v>8.9</v>
      </c>
      <c r="K402" s="26">
        <f t="shared" si="2"/>
        <v>2.7134146341463419</v>
      </c>
      <c r="L402" s="3">
        <v>14</v>
      </c>
      <c r="M402" s="3"/>
      <c r="N402" s="3"/>
      <c r="O402" s="3"/>
      <c r="P402" s="3"/>
      <c r="Q402" s="3"/>
      <c r="R402" s="3"/>
      <c r="S402" s="3"/>
      <c r="T402" s="3"/>
      <c r="U402" s="3"/>
      <c r="V402" s="3"/>
      <c r="W402" s="3"/>
      <c r="X402" s="3"/>
      <c r="Y402" s="3"/>
      <c r="Z402" s="3"/>
    </row>
    <row r="403" spans="1:26" x14ac:dyDescent="0.2">
      <c r="A403" s="3" t="s">
        <v>343</v>
      </c>
      <c r="B403" s="30">
        <v>44215</v>
      </c>
      <c r="C403" s="12">
        <v>0.38194444444444442</v>
      </c>
      <c r="D403" s="3" t="s">
        <v>227</v>
      </c>
      <c r="E403" s="3" t="s">
        <v>392</v>
      </c>
      <c r="F403" s="3" t="s">
        <v>391</v>
      </c>
      <c r="G403" s="3">
        <v>30.30039</v>
      </c>
      <c r="H403" s="3">
        <v>-87.949169999999995</v>
      </c>
      <c r="I403" s="3">
        <v>1</v>
      </c>
      <c r="J403" s="3">
        <v>10</v>
      </c>
      <c r="K403" s="26">
        <f t="shared" si="2"/>
        <v>3.0487804878048781</v>
      </c>
      <c r="L403" s="3">
        <v>15</v>
      </c>
      <c r="M403" s="3"/>
      <c r="N403" s="3"/>
      <c r="O403" s="3"/>
      <c r="P403" s="3"/>
      <c r="Q403" s="3"/>
      <c r="R403" s="3"/>
      <c r="S403" s="3"/>
      <c r="T403" s="3"/>
      <c r="U403" s="3"/>
      <c r="V403" s="3"/>
      <c r="W403" s="3"/>
      <c r="X403" s="3"/>
      <c r="Y403" s="3"/>
      <c r="Z403" s="3"/>
    </row>
    <row r="404" spans="1:26" x14ac:dyDescent="0.2">
      <c r="A404" s="3" t="s">
        <v>343</v>
      </c>
      <c r="B404" s="30">
        <v>44215</v>
      </c>
      <c r="C404" s="12">
        <v>0.39097222222222222</v>
      </c>
      <c r="D404" s="3" t="s">
        <v>407</v>
      </c>
      <c r="E404" s="3" t="s">
        <v>391</v>
      </c>
      <c r="F404" s="3" t="s">
        <v>391</v>
      </c>
      <c r="G404" s="3">
        <v>30.35005</v>
      </c>
      <c r="H404" s="3">
        <v>-87.950329999999994</v>
      </c>
      <c r="I404" s="3">
        <v>1</v>
      </c>
      <c r="J404" s="3">
        <v>10.9</v>
      </c>
      <c r="K404" s="26">
        <f t="shared" si="2"/>
        <v>3.3231707317073176</v>
      </c>
      <c r="L404" s="3">
        <v>16</v>
      </c>
      <c r="M404" s="3"/>
      <c r="N404" s="3"/>
      <c r="O404" s="3"/>
      <c r="P404" s="3"/>
      <c r="Q404" s="3"/>
      <c r="R404" s="3"/>
      <c r="S404" s="3"/>
      <c r="T404" s="3"/>
      <c r="U404" s="3"/>
      <c r="V404" s="3"/>
      <c r="W404" s="3"/>
      <c r="X404" s="3"/>
      <c r="Y404" s="3"/>
      <c r="Z404" s="3"/>
    </row>
    <row r="405" spans="1:26" x14ac:dyDescent="0.2">
      <c r="A405" s="3" t="s">
        <v>343</v>
      </c>
      <c r="B405" s="30">
        <v>44215</v>
      </c>
      <c r="C405" s="12">
        <v>0.39513888888888887</v>
      </c>
      <c r="D405" s="3" t="s">
        <v>406</v>
      </c>
      <c r="E405" s="3" t="s">
        <v>391</v>
      </c>
      <c r="F405" s="3" t="s">
        <v>391</v>
      </c>
      <c r="G405" s="3">
        <v>30.350159999999999</v>
      </c>
      <c r="H405" s="3">
        <v>-87.999170000000007</v>
      </c>
      <c r="I405" s="3">
        <v>1.2</v>
      </c>
      <c r="J405" s="3">
        <v>11.4</v>
      </c>
      <c r="K405" s="26">
        <f t="shared" si="2"/>
        <v>3.4756097560975614</v>
      </c>
      <c r="L405" s="3">
        <v>17</v>
      </c>
      <c r="M405" s="3"/>
      <c r="N405" s="3"/>
      <c r="O405" s="3"/>
      <c r="P405" s="3"/>
      <c r="Q405" s="3"/>
      <c r="R405" s="3"/>
      <c r="S405" s="3"/>
      <c r="T405" s="3"/>
      <c r="U405" s="3"/>
      <c r="V405" s="3"/>
      <c r="W405" s="3"/>
      <c r="X405" s="3"/>
      <c r="Y405" s="3"/>
      <c r="Z405" s="3"/>
    </row>
    <row r="406" spans="1:26" x14ac:dyDescent="0.2">
      <c r="A406" s="3" t="s">
        <v>343</v>
      </c>
      <c r="B406" s="30">
        <v>44215</v>
      </c>
      <c r="C406" s="12">
        <v>0.40138888888888885</v>
      </c>
      <c r="D406" s="3" t="s">
        <v>409</v>
      </c>
      <c r="E406" s="3" t="s">
        <v>391</v>
      </c>
      <c r="F406" s="3" t="s">
        <v>391</v>
      </c>
      <c r="G406" s="3">
        <v>30.300930000000001</v>
      </c>
      <c r="H406" s="3">
        <v>-87.999709999999993</v>
      </c>
      <c r="I406" s="3">
        <v>1.3</v>
      </c>
      <c r="J406" s="3">
        <v>10.6</v>
      </c>
      <c r="K406" s="26">
        <f t="shared" si="2"/>
        <v>3.2317073170731709</v>
      </c>
      <c r="L406" s="3">
        <v>18</v>
      </c>
      <c r="M406" s="3"/>
      <c r="N406" s="3"/>
      <c r="O406" s="3"/>
      <c r="P406" s="3"/>
      <c r="Q406" s="3"/>
      <c r="R406" s="3"/>
      <c r="S406" s="3"/>
      <c r="T406" s="3"/>
      <c r="U406" s="3"/>
      <c r="V406" s="3"/>
      <c r="W406" s="3"/>
      <c r="X406" s="3"/>
      <c r="Y406" s="3"/>
      <c r="Z406" s="3"/>
    </row>
    <row r="407" spans="1:26" x14ac:dyDescent="0.2">
      <c r="A407" s="3" t="s">
        <v>343</v>
      </c>
      <c r="B407" s="30">
        <v>44215</v>
      </c>
      <c r="C407" s="12">
        <v>0.4055555555555555</v>
      </c>
      <c r="D407" s="3" t="s">
        <v>230</v>
      </c>
      <c r="E407" s="3" t="s">
        <v>392</v>
      </c>
      <c r="F407" s="3" t="s">
        <v>392</v>
      </c>
      <c r="G407" s="3">
        <v>30.3003</v>
      </c>
      <c r="H407" s="3">
        <v>-88.032929999999993</v>
      </c>
      <c r="I407" s="3">
        <v>1.2</v>
      </c>
      <c r="J407" s="3">
        <v>44.2</v>
      </c>
      <c r="K407" s="26">
        <f t="shared" si="2"/>
        <v>13.475609756097562</v>
      </c>
      <c r="L407" s="3">
        <v>19</v>
      </c>
      <c r="M407" s="3"/>
      <c r="N407" s="3"/>
      <c r="O407" s="3"/>
      <c r="P407" s="3"/>
      <c r="Q407" s="3"/>
      <c r="R407" s="3"/>
      <c r="S407" s="3"/>
      <c r="T407" s="3"/>
      <c r="U407" s="3"/>
      <c r="V407" s="3"/>
      <c r="W407" s="3"/>
      <c r="X407" s="3"/>
      <c r="Y407" s="3"/>
      <c r="Z407" s="3"/>
    </row>
    <row r="408" spans="1:26" x14ac:dyDescent="0.2">
      <c r="A408" s="3" t="s">
        <v>343</v>
      </c>
      <c r="B408" s="30">
        <v>44215</v>
      </c>
      <c r="C408" s="12">
        <v>0.41666666666666669</v>
      </c>
      <c r="D408" s="3" t="s">
        <v>405</v>
      </c>
      <c r="E408" s="3" t="s">
        <v>391</v>
      </c>
      <c r="F408" s="3" t="s">
        <v>391</v>
      </c>
      <c r="G408" s="3">
        <v>30.35069</v>
      </c>
      <c r="H408" s="3">
        <v>-88.025630000000007</v>
      </c>
      <c r="I408" s="3">
        <v>1.6</v>
      </c>
      <c r="J408" s="3">
        <v>42.3</v>
      </c>
      <c r="K408" s="26">
        <f t="shared" si="2"/>
        <v>12.896341463414634</v>
      </c>
      <c r="L408" s="3">
        <v>20</v>
      </c>
      <c r="M408" s="3"/>
      <c r="N408" s="3"/>
      <c r="O408" s="3"/>
      <c r="P408" s="3"/>
      <c r="Q408" s="3"/>
      <c r="R408" s="3"/>
      <c r="S408" s="3"/>
      <c r="T408" s="3"/>
      <c r="U408" s="3"/>
      <c r="V408" s="3"/>
      <c r="W408" s="3"/>
      <c r="X408" s="3"/>
      <c r="Y408" s="3"/>
      <c r="Z408" s="3"/>
    </row>
    <row r="409" spans="1:26" x14ac:dyDescent="0.2">
      <c r="A409" s="3" t="s">
        <v>343</v>
      </c>
      <c r="B409" s="30">
        <v>44215</v>
      </c>
      <c r="C409" s="12">
        <v>0.42083333333333334</v>
      </c>
      <c r="D409" s="3" t="s">
        <v>404</v>
      </c>
      <c r="E409" s="3" t="s">
        <v>391</v>
      </c>
      <c r="F409" s="3" t="s">
        <v>391</v>
      </c>
      <c r="G409" s="3">
        <v>30.35005</v>
      </c>
      <c r="H409" s="3">
        <v>-88.050089999999997</v>
      </c>
      <c r="I409" s="3">
        <v>1.6</v>
      </c>
      <c r="J409" s="3">
        <v>11.4</v>
      </c>
      <c r="K409" s="26">
        <f t="shared" si="2"/>
        <v>3.4756097560975614</v>
      </c>
      <c r="L409" s="3">
        <v>21</v>
      </c>
      <c r="M409" s="3"/>
      <c r="N409" s="3"/>
      <c r="O409" s="3"/>
      <c r="P409" s="3"/>
      <c r="Q409" s="3"/>
      <c r="R409" s="3"/>
      <c r="S409" s="3"/>
      <c r="T409" s="3"/>
      <c r="U409" s="3"/>
      <c r="V409" s="3"/>
      <c r="W409" s="3"/>
      <c r="X409" s="3"/>
      <c r="Y409" s="3"/>
      <c r="Z409" s="3"/>
    </row>
    <row r="410" spans="1:26" x14ac:dyDescent="0.2">
      <c r="A410" s="3" t="s">
        <v>343</v>
      </c>
      <c r="B410" s="30">
        <v>44215</v>
      </c>
      <c r="C410" s="12">
        <v>0.42569444444444443</v>
      </c>
      <c r="D410" s="3" t="s">
        <v>403</v>
      </c>
      <c r="E410" s="3" t="s">
        <v>391</v>
      </c>
      <c r="F410" s="3" t="s">
        <v>391</v>
      </c>
      <c r="G410" s="3">
        <v>30.349889999999998</v>
      </c>
      <c r="H410" s="3">
        <v>-88.099630000000005</v>
      </c>
      <c r="I410" s="3">
        <v>1.6</v>
      </c>
      <c r="J410" s="3">
        <v>9.8000000000000007</v>
      </c>
      <c r="K410" s="26">
        <f t="shared" si="2"/>
        <v>2.9878048780487809</v>
      </c>
      <c r="L410" s="3">
        <v>22</v>
      </c>
      <c r="M410" s="3"/>
      <c r="N410" s="3"/>
      <c r="O410" s="3"/>
      <c r="P410" s="3"/>
      <c r="Q410" s="3"/>
      <c r="R410" s="3"/>
      <c r="S410" s="3"/>
      <c r="T410" s="3"/>
      <c r="U410" s="3"/>
      <c r="V410" s="3"/>
      <c r="W410" s="3"/>
      <c r="X410" s="3"/>
      <c r="Y410" s="3"/>
      <c r="Z410" s="3"/>
    </row>
    <row r="411" spans="1:26" x14ac:dyDescent="0.2">
      <c r="A411" s="3" t="s">
        <v>343</v>
      </c>
      <c r="B411" s="30">
        <v>44215</v>
      </c>
      <c r="C411" s="12">
        <v>0.43194444444444446</v>
      </c>
      <c r="D411" s="3" t="s">
        <v>433</v>
      </c>
      <c r="E411" s="3" t="s">
        <v>391</v>
      </c>
      <c r="F411" s="3" t="s">
        <v>391</v>
      </c>
      <c r="G411" s="3">
        <v>30.3001</v>
      </c>
      <c r="H411" s="3">
        <v>-88.049570000000003</v>
      </c>
      <c r="I411" s="3">
        <v>1.6</v>
      </c>
      <c r="J411" s="3">
        <v>14.1</v>
      </c>
      <c r="K411" s="26">
        <f t="shared" si="2"/>
        <v>4.2987804878048781</v>
      </c>
      <c r="L411" s="3">
        <v>23</v>
      </c>
      <c r="M411" s="3"/>
      <c r="N411" s="3"/>
      <c r="O411" s="3"/>
      <c r="P411" s="3"/>
      <c r="Q411" s="3"/>
      <c r="R411" s="3"/>
      <c r="S411" s="3"/>
      <c r="T411" s="3"/>
      <c r="U411" s="3"/>
      <c r="V411" s="3"/>
      <c r="W411" s="3"/>
      <c r="X411" s="3"/>
      <c r="Y411" s="3"/>
      <c r="Z411" s="3"/>
    </row>
    <row r="412" spans="1:26" x14ac:dyDescent="0.2">
      <c r="A412" s="3" t="s">
        <v>343</v>
      </c>
      <c r="B412" s="30">
        <v>44215</v>
      </c>
      <c r="C412" s="12">
        <v>0.4368055555555555</v>
      </c>
      <c r="D412" s="3" t="s">
        <v>410</v>
      </c>
      <c r="E412" s="3" t="s">
        <v>391</v>
      </c>
      <c r="F412" s="3" t="s">
        <v>391</v>
      </c>
      <c r="G412" s="3">
        <v>30.299939999999999</v>
      </c>
      <c r="H412" s="3">
        <v>-88.099040000000002</v>
      </c>
      <c r="I412" s="3">
        <v>1.8</v>
      </c>
      <c r="J412" s="3">
        <v>10.5</v>
      </c>
      <c r="K412" s="26">
        <f t="shared" si="2"/>
        <v>3.2012195121951224</v>
      </c>
      <c r="L412" s="3">
        <v>24</v>
      </c>
      <c r="M412" s="3"/>
      <c r="N412" s="3"/>
      <c r="O412" s="3"/>
      <c r="P412" s="3"/>
      <c r="Q412" s="3"/>
      <c r="R412" s="3"/>
      <c r="S412" s="3"/>
      <c r="T412" s="3"/>
      <c r="U412" s="3"/>
      <c r="V412" s="3"/>
      <c r="W412" s="3"/>
      <c r="X412" s="3"/>
      <c r="Y412" s="3"/>
      <c r="Z412" s="3"/>
    </row>
    <row r="413" spans="1:26" x14ac:dyDescent="0.2">
      <c r="A413" s="3" t="s">
        <v>343</v>
      </c>
      <c r="B413" s="30">
        <v>44215</v>
      </c>
      <c r="C413" s="12">
        <v>0.44166666666666665</v>
      </c>
      <c r="D413" s="3" t="s">
        <v>235</v>
      </c>
      <c r="E413" s="3" t="s">
        <v>392</v>
      </c>
      <c r="F413" s="3" t="s">
        <v>391</v>
      </c>
      <c r="G413" s="3">
        <v>30.30029</v>
      </c>
      <c r="H413" s="3">
        <v>-88.129779999999997</v>
      </c>
      <c r="I413" s="3">
        <v>1.8</v>
      </c>
      <c r="J413" s="3">
        <v>9.4</v>
      </c>
      <c r="K413" s="26">
        <f t="shared" si="2"/>
        <v>2.8658536585365857</v>
      </c>
      <c r="L413" s="3">
        <v>25</v>
      </c>
      <c r="M413" s="3"/>
      <c r="N413" s="3"/>
      <c r="O413" s="3"/>
      <c r="P413" s="3"/>
      <c r="Q413" s="3"/>
      <c r="R413" s="3"/>
      <c r="S413" s="3"/>
      <c r="T413" s="3"/>
      <c r="U413" s="3"/>
      <c r="V413" s="3"/>
      <c r="W413" s="3"/>
      <c r="X413" s="3"/>
      <c r="Y413" s="3"/>
      <c r="Z413" s="3"/>
    </row>
    <row r="414" spans="1:26" x14ac:dyDescent="0.2">
      <c r="A414" s="3" t="s">
        <v>343</v>
      </c>
      <c r="B414" s="30">
        <v>44215</v>
      </c>
      <c r="C414" s="12">
        <v>0.45277777777777778</v>
      </c>
      <c r="D414" s="3" t="s">
        <v>263</v>
      </c>
      <c r="E414" s="3" t="s">
        <v>392</v>
      </c>
      <c r="F414" s="3" t="s">
        <v>391</v>
      </c>
      <c r="G414" s="3">
        <v>30.25196</v>
      </c>
      <c r="H414" s="3">
        <v>-88.199849999999998</v>
      </c>
      <c r="I414" s="3">
        <v>1.2</v>
      </c>
      <c r="J414" s="3">
        <v>5.3</v>
      </c>
      <c r="K414" s="26">
        <f t="shared" si="2"/>
        <v>1.6158536585365855</v>
      </c>
      <c r="L414" s="3">
        <v>26</v>
      </c>
      <c r="M414" s="3" t="s">
        <v>435</v>
      </c>
      <c r="N414" s="3"/>
      <c r="O414" s="3"/>
      <c r="P414" s="3"/>
      <c r="Q414" s="3"/>
      <c r="R414" s="3"/>
      <c r="S414" s="3"/>
      <c r="T414" s="3"/>
      <c r="U414" s="3"/>
      <c r="V414" s="3"/>
      <c r="W414" s="3"/>
      <c r="X414" s="3"/>
      <c r="Y414" s="3"/>
      <c r="Z414" s="3"/>
    </row>
    <row r="415" spans="1:26" x14ac:dyDescent="0.2">
      <c r="A415" s="3" t="s">
        <v>343</v>
      </c>
      <c r="B415" s="30">
        <v>44215</v>
      </c>
      <c r="C415" s="12">
        <v>0.4597222222222222</v>
      </c>
      <c r="D415" s="3" t="s">
        <v>349</v>
      </c>
      <c r="E415" s="3" t="s">
        <v>391</v>
      </c>
      <c r="F415" s="3" t="s">
        <v>391</v>
      </c>
      <c r="G415" s="3">
        <v>30.250029999999999</v>
      </c>
      <c r="H415" s="3">
        <v>-88.249129999999994</v>
      </c>
      <c r="I415" s="3">
        <v>1.6</v>
      </c>
      <c r="J415" s="3">
        <v>13.1</v>
      </c>
      <c r="K415" s="26">
        <f t="shared" si="2"/>
        <v>3.9939024390243905</v>
      </c>
      <c r="L415" s="3">
        <v>27</v>
      </c>
      <c r="M415" s="3"/>
      <c r="N415" s="3"/>
      <c r="O415" s="3"/>
      <c r="P415" s="3"/>
      <c r="Q415" s="3"/>
      <c r="R415" s="3"/>
      <c r="S415" s="3"/>
      <c r="T415" s="3"/>
      <c r="U415" s="3"/>
      <c r="V415" s="3"/>
      <c r="W415" s="3"/>
      <c r="X415" s="3"/>
      <c r="Y415" s="3"/>
      <c r="Z415" s="3"/>
    </row>
    <row r="416" spans="1:26" x14ac:dyDescent="0.2">
      <c r="A416" s="3" t="s">
        <v>343</v>
      </c>
      <c r="B416" s="30">
        <v>44215</v>
      </c>
      <c r="C416" s="12">
        <v>0.46597222222222223</v>
      </c>
      <c r="D416" s="3" t="s">
        <v>413</v>
      </c>
      <c r="E416" s="3" t="s">
        <v>391</v>
      </c>
      <c r="F416" s="3" t="s">
        <v>391</v>
      </c>
      <c r="G416" s="3">
        <v>30.2498</v>
      </c>
      <c r="H416" s="3">
        <v>-88.299189999999996</v>
      </c>
      <c r="I416" s="3">
        <v>1.8</v>
      </c>
      <c r="J416" s="3">
        <v>12.4</v>
      </c>
      <c r="K416" s="26">
        <f t="shared" si="2"/>
        <v>3.780487804878049</v>
      </c>
      <c r="L416" s="3">
        <v>28</v>
      </c>
      <c r="M416" s="3"/>
      <c r="N416" s="3"/>
      <c r="O416" s="3"/>
      <c r="P416" s="3"/>
      <c r="Q416" s="3"/>
      <c r="R416" s="3"/>
      <c r="S416" s="3"/>
      <c r="T416" s="3"/>
      <c r="U416" s="3"/>
      <c r="V416" s="3"/>
      <c r="W416" s="3"/>
      <c r="X416" s="3"/>
      <c r="Y416" s="3"/>
      <c r="Z416" s="3"/>
    </row>
    <row r="417" spans="1:26" x14ac:dyDescent="0.2">
      <c r="A417" s="3" t="s">
        <v>343</v>
      </c>
      <c r="B417" s="30">
        <v>44215</v>
      </c>
      <c r="C417" s="12">
        <v>0.47083333333333338</v>
      </c>
      <c r="D417" s="3" t="s">
        <v>260</v>
      </c>
      <c r="E417" s="3" t="s">
        <v>392</v>
      </c>
      <c r="F417" s="3" t="s">
        <v>391</v>
      </c>
      <c r="G417" s="3">
        <v>30.250299999999999</v>
      </c>
      <c r="H417" s="3">
        <v>-88.349919999999997</v>
      </c>
      <c r="I417" s="3">
        <v>1.4</v>
      </c>
      <c r="J417" s="3">
        <v>15.7</v>
      </c>
      <c r="K417" s="26">
        <f t="shared" si="2"/>
        <v>4.786585365853659</v>
      </c>
      <c r="L417" s="3">
        <v>29</v>
      </c>
      <c r="M417" s="3"/>
      <c r="N417" s="3"/>
      <c r="O417" s="3"/>
      <c r="P417" s="3"/>
      <c r="Q417" s="3"/>
      <c r="R417" s="3"/>
      <c r="S417" s="3"/>
      <c r="T417" s="3"/>
      <c r="U417" s="3"/>
      <c r="V417" s="3"/>
      <c r="W417" s="3"/>
      <c r="X417" s="3"/>
      <c r="Y417" s="3"/>
      <c r="Z417" s="3"/>
    </row>
    <row r="418" spans="1:26" x14ac:dyDescent="0.2">
      <c r="A418" s="3" t="s">
        <v>343</v>
      </c>
      <c r="B418" s="30">
        <v>44215</v>
      </c>
      <c r="C418" s="12">
        <v>0.48055555555555557</v>
      </c>
      <c r="D418" s="3" t="s">
        <v>255</v>
      </c>
      <c r="E418" s="3" t="s">
        <v>392</v>
      </c>
      <c r="F418" s="3" t="s">
        <v>391</v>
      </c>
      <c r="G418" s="3">
        <v>30.299569999999999</v>
      </c>
      <c r="H418" s="3">
        <v>-88.350200000000001</v>
      </c>
      <c r="I418" s="3">
        <v>1.2</v>
      </c>
      <c r="J418" s="3">
        <v>15</v>
      </c>
      <c r="K418" s="26">
        <f t="shared" si="2"/>
        <v>4.5731707317073171</v>
      </c>
      <c r="L418" s="3">
        <v>30</v>
      </c>
      <c r="M418" s="3" t="s">
        <v>448</v>
      </c>
      <c r="N418" s="3"/>
      <c r="O418" s="3"/>
      <c r="P418" s="3"/>
      <c r="Q418" s="3"/>
      <c r="R418" s="3"/>
      <c r="S418" s="3"/>
      <c r="T418" s="3"/>
      <c r="U418" s="3"/>
      <c r="V418" s="3"/>
      <c r="W418" s="3"/>
      <c r="X418" s="3"/>
      <c r="Y418" s="3"/>
      <c r="Z418" s="3"/>
    </row>
    <row r="419" spans="1:26" x14ac:dyDescent="0.2">
      <c r="A419" s="3" t="s">
        <v>343</v>
      </c>
      <c r="B419" s="30">
        <v>44215</v>
      </c>
      <c r="C419" s="12">
        <v>0.4909722222222222</v>
      </c>
      <c r="D419" s="3" t="s">
        <v>252</v>
      </c>
      <c r="E419" s="3" t="s">
        <v>392</v>
      </c>
      <c r="F419" s="3" t="s">
        <v>391</v>
      </c>
      <c r="G419" s="3">
        <v>30.35023</v>
      </c>
      <c r="H419" s="3">
        <v>-88.350210000000004</v>
      </c>
      <c r="I419" s="3">
        <v>1.6</v>
      </c>
      <c r="J419" s="3">
        <v>10.6</v>
      </c>
      <c r="K419" s="26">
        <f t="shared" si="2"/>
        <v>3.2317073170731709</v>
      </c>
      <c r="L419" s="3">
        <v>31</v>
      </c>
      <c r="M419" s="3"/>
      <c r="N419" s="3"/>
      <c r="O419" s="3"/>
      <c r="P419" s="3"/>
      <c r="Q419" s="3"/>
      <c r="R419" s="3"/>
      <c r="S419" s="3"/>
      <c r="T419" s="3"/>
      <c r="U419" s="3"/>
      <c r="V419" s="3"/>
      <c r="W419" s="3"/>
      <c r="X419" s="3"/>
      <c r="Y419" s="3"/>
      <c r="Z419" s="3"/>
    </row>
    <row r="420" spans="1:26" x14ac:dyDescent="0.2">
      <c r="A420" s="3" t="s">
        <v>343</v>
      </c>
      <c r="B420" s="30">
        <v>44215</v>
      </c>
      <c r="C420" s="12">
        <v>0.49861111111111112</v>
      </c>
      <c r="D420" s="3" t="s">
        <v>249</v>
      </c>
      <c r="E420" s="3" t="s">
        <v>392</v>
      </c>
      <c r="F420" s="3" t="s">
        <v>391</v>
      </c>
      <c r="G420" s="3">
        <v>30.399270000000001</v>
      </c>
      <c r="H420" s="3">
        <v>-88.350359999999995</v>
      </c>
      <c r="I420" s="3">
        <v>1.4</v>
      </c>
      <c r="J420" s="3">
        <v>3.9</v>
      </c>
      <c r="K420" s="26">
        <f t="shared" si="2"/>
        <v>1.1890243902439024</v>
      </c>
      <c r="L420" s="3">
        <v>32</v>
      </c>
      <c r="M420" s="3" t="s">
        <v>435</v>
      </c>
      <c r="N420" s="3"/>
      <c r="O420" s="3"/>
      <c r="P420" s="3"/>
      <c r="Q420" s="3"/>
      <c r="R420" s="3"/>
      <c r="S420" s="3"/>
      <c r="T420" s="3"/>
      <c r="U420" s="3"/>
      <c r="V420" s="3"/>
      <c r="W420" s="3"/>
      <c r="X420" s="3"/>
      <c r="Y420" s="3"/>
      <c r="Z420" s="3"/>
    </row>
    <row r="421" spans="1:26" x14ac:dyDescent="0.2">
      <c r="A421" s="3" t="s">
        <v>343</v>
      </c>
      <c r="B421" s="30">
        <v>44215</v>
      </c>
      <c r="C421" s="12">
        <v>0.51041666666666663</v>
      </c>
      <c r="D421" s="3" t="s">
        <v>414</v>
      </c>
      <c r="E421" s="3" t="s">
        <v>391</v>
      </c>
      <c r="F421" s="3" t="s">
        <v>391</v>
      </c>
      <c r="G421" s="3">
        <v>30.300219999999999</v>
      </c>
      <c r="H421" s="3">
        <v>-88.300169999999994</v>
      </c>
      <c r="I421" s="3">
        <v>1.6</v>
      </c>
      <c r="J421" s="3">
        <v>12.2</v>
      </c>
      <c r="K421" s="26">
        <f t="shared" si="2"/>
        <v>3.7195121951219514</v>
      </c>
      <c r="L421" s="3">
        <v>33</v>
      </c>
      <c r="M421" s="3"/>
      <c r="N421" s="3"/>
      <c r="O421" s="3"/>
      <c r="P421" s="3"/>
      <c r="Q421" s="3"/>
      <c r="R421" s="3"/>
      <c r="S421" s="3"/>
      <c r="T421" s="3"/>
      <c r="U421" s="3"/>
      <c r="V421" s="3"/>
      <c r="W421" s="3"/>
      <c r="X421" s="3"/>
      <c r="Y421" s="3"/>
      <c r="Z421" s="3"/>
    </row>
    <row r="422" spans="1:26" x14ac:dyDescent="0.2">
      <c r="A422" s="3" t="s">
        <v>343</v>
      </c>
      <c r="B422" s="30">
        <v>44215</v>
      </c>
      <c r="C422" s="12">
        <v>0.51597222222222217</v>
      </c>
      <c r="D422" s="3" t="s">
        <v>415</v>
      </c>
      <c r="E422" s="3" t="s">
        <v>391</v>
      </c>
      <c r="F422" s="3" t="s">
        <v>391</v>
      </c>
      <c r="G422" s="3">
        <v>30.300409999999999</v>
      </c>
      <c r="H422" s="3">
        <v>-88.249750000000006</v>
      </c>
      <c r="I422" s="3">
        <v>1.8</v>
      </c>
      <c r="J422" s="3">
        <v>8.5</v>
      </c>
      <c r="K422" s="26">
        <f t="shared" si="2"/>
        <v>2.5914634146341466</v>
      </c>
      <c r="L422" s="3">
        <v>34</v>
      </c>
      <c r="M422" s="3"/>
      <c r="N422" s="3"/>
      <c r="O422" s="3"/>
      <c r="P422" s="3"/>
      <c r="Q422" s="3"/>
      <c r="R422" s="3"/>
      <c r="S422" s="3"/>
      <c r="T422" s="3"/>
      <c r="U422" s="3"/>
      <c r="V422" s="3"/>
      <c r="W422" s="3"/>
      <c r="X422" s="3"/>
      <c r="Y422" s="3"/>
      <c r="Z422" s="3"/>
    </row>
    <row r="423" spans="1:26" x14ac:dyDescent="0.2">
      <c r="A423" s="3" t="s">
        <v>343</v>
      </c>
      <c r="B423" s="30">
        <v>44215</v>
      </c>
      <c r="C423" s="12">
        <v>0.52152777777777781</v>
      </c>
      <c r="D423" s="3" t="s">
        <v>412</v>
      </c>
      <c r="E423" s="3" t="s">
        <v>391</v>
      </c>
      <c r="F423" s="3" t="s">
        <v>391</v>
      </c>
      <c r="G423" s="3">
        <v>30.349769999999999</v>
      </c>
      <c r="H423" s="3">
        <v>-88.299329999999998</v>
      </c>
      <c r="I423" s="3">
        <v>1.6</v>
      </c>
      <c r="J423" s="3">
        <v>9.4</v>
      </c>
      <c r="K423" s="26">
        <f t="shared" si="2"/>
        <v>2.8658536585365857</v>
      </c>
      <c r="L423" s="3">
        <v>35</v>
      </c>
      <c r="M423" s="3"/>
      <c r="N423" s="3"/>
      <c r="O423" s="3"/>
      <c r="P423" s="3"/>
      <c r="Q423" s="3"/>
      <c r="R423" s="3"/>
      <c r="S423" s="3"/>
      <c r="T423" s="3"/>
      <c r="U423" s="3"/>
      <c r="V423" s="3"/>
      <c r="W423" s="3"/>
      <c r="X423" s="3"/>
      <c r="Y423" s="3"/>
      <c r="Z423" s="3"/>
    </row>
    <row r="424" spans="1:26" x14ac:dyDescent="0.2">
      <c r="A424" s="3" t="s">
        <v>343</v>
      </c>
      <c r="B424" s="30">
        <v>44215</v>
      </c>
      <c r="C424" s="12">
        <v>0.52638888888888891</v>
      </c>
      <c r="D424" s="3" t="s">
        <v>246</v>
      </c>
      <c r="E424" s="3" t="s">
        <v>392</v>
      </c>
      <c r="F424" s="3" t="s">
        <v>391</v>
      </c>
      <c r="G424" s="3">
        <v>30.375170000000001</v>
      </c>
      <c r="H424" s="3">
        <v>-88.269689999999997</v>
      </c>
      <c r="I424" s="3">
        <v>1.6</v>
      </c>
      <c r="J424" s="3">
        <v>6.9</v>
      </c>
      <c r="K424" s="26">
        <f t="shared" si="2"/>
        <v>2.1036585365853662</v>
      </c>
      <c r="L424" s="3">
        <v>36</v>
      </c>
      <c r="M424" s="3"/>
      <c r="N424" s="3"/>
      <c r="O424" s="3"/>
      <c r="P424" s="3"/>
      <c r="Q424" s="3"/>
      <c r="R424" s="3"/>
      <c r="S424" s="3"/>
      <c r="T424" s="3"/>
      <c r="U424" s="3"/>
      <c r="V424" s="3"/>
      <c r="W424" s="3"/>
      <c r="X424" s="3"/>
      <c r="Y424" s="3"/>
      <c r="Z424" s="3"/>
    </row>
    <row r="425" spans="1:26" x14ac:dyDescent="0.2">
      <c r="A425" s="3" t="s">
        <v>343</v>
      </c>
      <c r="B425" s="30">
        <v>44215</v>
      </c>
      <c r="C425" s="12">
        <v>0.53333333333333333</v>
      </c>
      <c r="D425" s="3" t="s">
        <v>411</v>
      </c>
      <c r="E425" s="3" t="s">
        <v>391</v>
      </c>
      <c r="F425" s="3" t="s">
        <v>391</v>
      </c>
      <c r="G425" s="3">
        <v>30.34994</v>
      </c>
      <c r="H425" s="3">
        <v>-88.249669999999995</v>
      </c>
      <c r="I425" s="3">
        <v>1.6</v>
      </c>
      <c r="J425" s="3">
        <v>4.5</v>
      </c>
      <c r="K425" s="26">
        <f t="shared" si="2"/>
        <v>1.3719512195121952</v>
      </c>
      <c r="L425" s="3">
        <v>37</v>
      </c>
      <c r="M425" s="3" t="s">
        <v>435</v>
      </c>
      <c r="N425" s="3"/>
      <c r="O425" s="3"/>
      <c r="P425" s="3"/>
      <c r="Q425" s="3"/>
      <c r="R425" s="3"/>
      <c r="S425" s="3"/>
      <c r="T425" s="3"/>
      <c r="U425" s="3"/>
      <c r="V425" s="3"/>
      <c r="W425" s="3"/>
      <c r="X425" s="3"/>
      <c r="Y425" s="3"/>
      <c r="Z425" s="3"/>
    </row>
    <row r="426" spans="1:26" x14ac:dyDescent="0.2">
      <c r="A426" s="3" t="s">
        <v>343</v>
      </c>
      <c r="B426" s="30">
        <v>44215</v>
      </c>
      <c r="C426" s="12">
        <v>0.53819444444444442</v>
      </c>
      <c r="D426" s="3" t="s">
        <v>243</v>
      </c>
      <c r="E426" s="3" t="s">
        <v>392</v>
      </c>
      <c r="F426" s="3" t="s">
        <v>391</v>
      </c>
      <c r="G426" s="3">
        <v>30.355329999999999</v>
      </c>
      <c r="H426" s="3">
        <v>-88.200159999999997</v>
      </c>
      <c r="I426" s="3">
        <v>1.2</v>
      </c>
      <c r="J426" s="3">
        <v>3.2</v>
      </c>
      <c r="K426" s="26">
        <f t="shared" si="2"/>
        <v>0.97560975609756106</v>
      </c>
      <c r="L426" s="3">
        <v>38</v>
      </c>
      <c r="M426" s="3" t="s">
        <v>435</v>
      </c>
      <c r="N426" s="3"/>
      <c r="O426" s="3"/>
      <c r="P426" s="3"/>
      <c r="Q426" s="3"/>
      <c r="R426" s="3"/>
      <c r="S426" s="3"/>
      <c r="T426" s="3"/>
      <c r="U426" s="3"/>
      <c r="V426" s="3"/>
      <c r="W426" s="3"/>
      <c r="X426" s="3"/>
      <c r="Y426" s="3"/>
      <c r="Z426" s="3"/>
    </row>
    <row r="427" spans="1:26" x14ac:dyDescent="0.2">
      <c r="A427" s="3" t="s">
        <v>343</v>
      </c>
      <c r="B427" s="30">
        <v>44215</v>
      </c>
      <c r="C427" s="12">
        <v>0.54791666666666672</v>
      </c>
      <c r="D427" s="3" t="s">
        <v>240</v>
      </c>
      <c r="E427" s="3" t="s">
        <v>392</v>
      </c>
      <c r="F427" s="3" t="s">
        <v>391</v>
      </c>
      <c r="G427" s="3">
        <v>30.300889999999999</v>
      </c>
      <c r="H427" s="3">
        <v>-88.199889999999996</v>
      </c>
      <c r="I427" s="3">
        <v>1.6</v>
      </c>
      <c r="J427" s="3">
        <v>6.7</v>
      </c>
      <c r="K427" s="26">
        <f t="shared" si="2"/>
        <v>2.0426829268292686</v>
      </c>
      <c r="L427" s="3">
        <v>39</v>
      </c>
      <c r="M427" s="3"/>
      <c r="N427" s="3"/>
      <c r="O427" s="3"/>
      <c r="P427" s="3"/>
      <c r="Q427" s="3"/>
      <c r="R427" s="3"/>
      <c r="S427" s="3"/>
      <c r="T427" s="3"/>
      <c r="U427" s="3"/>
      <c r="V427" s="3"/>
      <c r="W427" s="3"/>
      <c r="X427" s="3"/>
      <c r="Y427" s="3"/>
      <c r="Z427" s="3"/>
    </row>
    <row r="428" spans="1:26" x14ac:dyDescent="0.2">
      <c r="A428" s="3" t="s">
        <v>343</v>
      </c>
      <c r="B428" s="30">
        <v>44216</v>
      </c>
      <c r="C428" s="12">
        <v>0.30277777777777776</v>
      </c>
      <c r="D428" s="3" t="s">
        <v>284</v>
      </c>
      <c r="E428" s="3" t="s">
        <v>392</v>
      </c>
      <c r="F428" s="3" t="s">
        <v>391</v>
      </c>
      <c r="G428" s="3">
        <v>30.450520000000001</v>
      </c>
      <c r="H428" s="3">
        <v>-88.108689999999996</v>
      </c>
      <c r="I428" s="3">
        <v>0.6</v>
      </c>
      <c r="J428" s="3">
        <v>11.5</v>
      </c>
      <c r="K428" s="26">
        <f t="shared" si="2"/>
        <v>3.50609756097561</v>
      </c>
      <c r="L428" s="3">
        <v>0</v>
      </c>
      <c r="M428" s="3"/>
      <c r="N428" s="3"/>
      <c r="O428" s="3"/>
      <c r="P428" s="3"/>
      <c r="Q428" s="3"/>
      <c r="R428" s="3"/>
      <c r="S428" s="3"/>
      <c r="T428" s="3"/>
      <c r="U428" s="3"/>
      <c r="V428" s="3"/>
      <c r="W428" s="3"/>
      <c r="X428" s="3"/>
      <c r="Y428" s="3"/>
      <c r="Z428" s="3"/>
    </row>
    <row r="429" spans="1:26" x14ac:dyDescent="0.2">
      <c r="A429" s="3" t="s">
        <v>343</v>
      </c>
      <c r="B429" s="30">
        <v>44216</v>
      </c>
      <c r="C429" s="12">
        <v>0.31666666666666665</v>
      </c>
      <c r="D429" s="3" t="s">
        <v>224</v>
      </c>
      <c r="E429" s="3" t="s">
        <v>392</v>
      </c>
      <c r="F429" s="3" t="s">
        <v>391</v>
      </c>
      <c r="G429" s="3">
        <v>30.399940000000001</v>
      </c>
      <c r="H429" s="3">
        <v>-88.100049999999996</v>
      </c>
      <c r="I429" s="3">
        <v>0.8</v>
      </c>
      <c r="J429" s="3">
        <v>2.4</v>
      </c>
      <c r="K429" s="26">
        <f t="shared" si="2"/>
        <v>0.73170731707317072</v>
      </c>
      <c r="L429" s="3">
        <v>1</v>
      </c>
      <c r="M429" s="3" t="s">
        <v>435</v>
      </c>
      <c r="N429" s="3"/>
      <c r="O429" s="3"/>
      <c r="P429" s="3"/>
      <c r="Q429" s="3"/>
      <c r="R429" s="3"/>
      <c r="S429" s="3"/>
      <c r="T429" s="3"/>
      <c r="U429" s="3"/>
      <c r="V429" s="3"/>
      <c r="W429" s="3"/>
      <c r="X429" s="3"/>
      <c r="Y429" s="3"/>
      <c r="Z429" s="3"/>
    </row>
    <row r="430" spans="1:26" x14ac:dyDescent="0.2">
      <c r="A430" s="3" t="s">
        <v>343</v>
      </c>
      <c r="B430" s="30">
        <v>44216</v>
      </c>
      <c r="C430" s="12">
        <v>0.33055555555555555</v>
      </c>
      <c r="D430" s="3" t="s">
        <v>401</v>
      </c>
      <c r="E430" s="3" t="s">
        <v>391</v>
      </c>
      <c r="F430" s="3" t="s">
        <v>391</v>
      </c>
      <c r="G430" s="3">
        <v>30.4</v>
      </c>
      <c r="H430" s="3">
        <v>-88.050169999999994</v>
      </c>
      <c r="I430" s="3">
        <v>0.8</v>
      </c>
      <c r="J430" s="3">
        <v>11.7</v>
      </c>
      <c r="K430" s="26">
        <f t="shared" si="2"/>
        <v>3.5670731707317072</v>
      </c>
      <c r="L430" s="3">
        <v>2</v>
      </c>
      <c r="M430" s="3"/>
      <c r="N430" s="3"/>
      <c r="O430" s="3"/>
      <c r="P430" s="3"/>
      <c r="Q430" s="3"/>
      <c r="R430" s="3"/>
      <c r="S430" s="3"/>
      <c r="T430" s="3"/>
      <c r="U430" s="3"/>
      <c r="V430" s="3"/>
      <c r="W430" s="3"/>
      <c r="X430" s="3"/>
      <c r="Y430" s="3"/>
      <c r="Z430" s="3"/>
    </row>
    <row r="431" spans="1:26" x14ac:dyDescent="0.2">
      <c r="A431" s="3" t="s">
        <v>343</v>
      </c>
      <c r="B431" s="30">
        <v>44216</v>
      </c>
      <c r="C431" s="12">
        <v>0.33611111111111108</v>
      </c>
      <c r="D431" s="3" t="s">
        <v>218</v>
      </c>
      <c r="E431" s="3" t="s">
        <v>392</v>
      </c>
      <c r="F431" s="3" t="s">
        <v>392</v>
      </c>
      <c r="G431" s="3">
        <v>30.39846</v>
      </c>
      <c r="H431" s="3">
        <v>-88.018540000000002</v>
      </c>
      <c r="I431" s="3" t="s">
        <v>46</v>
      </c>
      <c r="J431" s="3">
        <v>42.9</v>
      </c>
      <c r="K431" s="26">
        <f t="shared" si="2"/>
        <v>13.079268292682928</v>
      </c>
      <c r="L431" s="3">
        <v>3</v>
      </c>
      <c r="M431" s="3"/>
      <c r="N431" s="3"/>
      <c r="O431" s="3"/>
      <c r="P431" s="3"/>
      <c r="Q431" s="3"/>
      <c r="R431" s="3"/>
      <c r="S431" s="3"/>
      <c r="T431" s="3"/>
      <c r="U431" s="3"/>
      <c r="V431" s="3"/>
      <c r="W431" s="3"/>
      <c r="X431" s="3"/>
      <c r="Y431" s="3"/>
      <c r="Z431" s="3"/>
    </row>
    <row r="432" spans="1:26" x14ac:dyDescent="0.2">
      <c r="A432" s="3" t="s">
        <v>343</v>
      </c>
      <c r="B432" s="30">
        <v>44216</v>
      </c>
      <c r="C432" s="12">
        <v>0.35347222222222219</v>
      </c>
      <c r="D432" s="3" t="s">
        <v>400</v>
      </c>
      <c r="E432" s="3" t="s">
        <v>391</v>
      </c>
      <c r="F432" s="3" t="s">
        <v>391</v>
      </c>
      <c r="G432" s="3">
        <v>30.399509999999999</v>
      </c>
      <c r="H432" s="3">
        <v>-88.000079999999997</v>
      </c>
      <c r="I432" s="3" t="s">
        <v>46</v>
      </c>
      <c r="J432" s="3">
        <v>11.7</v>
      </c>
      <c r="K432" s="26">
        <f t="shared" si="2"/>
        <v>3.5670731707317072</v>
      </c>
      <c r="L432" s="3">
        <v>4</v>
      </c>
      <c r="M432" s="3"/>
      <c r="N432" s="3"/>
      <c r="O432" s="3"/>
      <c r="P432" s="3"/>
      <c r="Q432" s="3"/>
      <c r="R432" s="3"/>
      <c r="S432" s="3"/>
      <c r="T432" s="3"/>
      <c r="U432" s="3"/>
      <c r="V432" s="3"/>
      <c r="W432" s="3"/>
      <c r="X432" s="3"/>
      <c r="Y432" s="3"/>
      <c r="Z432" s="3"/>
    </row>
    <row r="433" spans="1:26" x14ac:dyDescent="0.2">
      <c r="A433" s="3" t="s">
        <v>343</v>
      </c>
      <c r="B433" s="30">
        <v>44216</v>
      </c>
      <c r="C433" s="12">
        <v>0.36319444444444443</v>
      </c>
      <c r="D433" s="3" t="s">
        <v>215</v>
      </c>
      <c r="E433" s="3" t="s">
        <v>392</v>
      </c>
      <c r="F433" s="3" t="s">
        <v>392</v>
      </c>
      <c r="G433" s="3">
        <v>30.399319999999999</v>
      </c>
      <c r="H433" s="3">
        <v>-87.949600000000004</v>
      </c>
      <c r="I433" s="3">
        <v>0.8</v>
      </c>
      <c r="J433" s="3">
        <v>11</v>
      </c>
      <c r="K433" s="26">
        <f t="shared" si="2"/>
        <v>3.3536585365853662</v>
      </c>
      <c r="L433" s="3">
        <v>5</v>
      </c>
      <c r="M433" s="3"/>
      <c r="N433" s="3"/>
      <c r="O433" s="3"/>
      <c r="P433" s="3"/>
      <c r="Q433" s="3"/>
      <c r="R433" s="3"/>
      <c r="S433" s="3"/>
      <c r="T433" s="3"/>
      <c r="U433" s="3"/>
      <c r="V433" s="3"/>
      <c r="W433" s="3"/>
      <c r="X433" s="3"/>
      <c r="Y433" s="3"/>
      <c r="Z433" s="3"/>
    </row>
    <row r="434" spans="1:26" x14ac:dyDescent="0.2">
      <c r="A434" s="3" t="s">
        <v>343</v>
      </c>
      <c r="B434" s="30">
        <v>44216</v>
      </c>
      <c r="C434" s="12">
        <v>0.375</v>
      </c>
      <c r="D434" s="3" t="s">
        <v>399</v>
      </c>
      <c r="E434" s="3" t="s">
        <v>391</v>
      </c>
      <c r="F434" s="3" t="s">
        <v>391</v>
      </c>
      <c r="G434" s="3">
        <v>30.400179999999999</v>
      </c>
      <c r="H434" s="3">
        <v>-87.900180000000006</v>
      </c>
      <c r="I434" s="3">
        <v>0.8</v>
      </c>
      <c r="J434" s="3">
        <v>5.4</v>
      </c>
      <c r="K434" s="26">
        <f t="shared" si="2"/>
        <v>1.6463414634146343</v>
      </c>
      <c r="L434" s="3">
        <v>6</v>
      </c>
      <c r="M434" s="3" t="s">
        <v>435</v>
      </c>
      <c r="N434" s="3"/>
      <c r="O434" s="3"/>
      <c r="P434" s="3"/>
      <c r="Q434" s="3"/>
      <c r="R434" s="3"/>
      <c r="S434" s="3"/>
      <c r="T434" s="3"/>
      <c r="U434" s="3"/>
      <c r="V434" s="3"/>
      <c r="W434" s="3"/>
      <c r="X434" s="3"/>
      <c r="Y434" s="3"/>
      <c r="Z434" s="3"/>
    </row>
    <row r="435" spans="1:26" x14ac:dyDescent="0.2">
      <c r="A435" s="3" t="s">
        <v>343</v>
      </c>
      <c r="B435" s="30">
        <v>44216</v>
      </c>
      <c r="C435" s="12">
        <v>0.38680555555555557</v>
      </c>
      <c r="D435" s="3" t="s">
        <v>419</v>
      </c>
      <c r="E435" s="3" t="s">
        <v>391</v>
      </c>
      <c r="F435" s="3" t="s">
        <v>391</v>
      </c>
      <c r="G435" s="3">
        <v>30.449850000000001</v>
      </c>
      <c r="H435" s="3">
        <v>-87.925079999999994</v>
      </c>
      <c r="I435" s="3">
        <v>1.2</v>
      </c>
      <c r="J435" s="3">
        <v>6.2</v>
      </c>
      <c r="K435" s="26">
        <f t="shared" si="2"/>
        <v>1.8902439024390245</v>
      </c>
      <c r="L435" s="3">
        <v>7</v>
      </c>
      <c r="M435" s="3"/>
      <c r="N435" s="3"/>
      <c r="O435" s="3"/>
      <c r="P435" s="3"/>
      <c r="Q435" s="3"/>
      <c r="R435" s="3"/>
      <c r="S435" s="3"/>
      <c r="T435" s="3"/>
      <c r="U435" s="3"/>
      <c r="V435" s="3"/>
      <c r="W435" s="3"/>
      <c r="X435" s="3"/>
      <c r="Y435" s="3"/>
      <c r="Z435" s="3"/>
    </row>
    <row r="436" spans="1:26" x14ac:dyDescent="0.2">
      <c r="A436" s="3" t="s">
        <v>343</v>
      </c>
      <c r="B436" s="30">
        <v>44216</v>
      </c>
      <c r="C436" s="12">
        <v>0.39166666666666666</v>
      </c>
      <c r="D436" s="3" t="s">
        <v>418</v>
      </c>
      <c r="E436" s="3" t="s">
        <v>391</v>
      </c>
      <c r="F436" s="3" t="s">
        <v>391</v>
      </c>
      <c r="G436" s="3">
        <v>30.450379999999999</v>
      </c>
      <c r="H436" s="3">
        <v>-87.947860000000006</v>
      </c>
      <c r="I436" s="3">
        <v>0.8</v>
      </c>
      <c r="J436" s="3">
        <v>10.1</v>
      </c>
      <c r="K436" s="26">
        <f t="shared" si="2"/>
        <v>3.0792682926829271</v>
      </c>
      <c r="L436" s="3">
        <v>8</v>
      </c>
      <c r="M436" s="3"/>
      <c r="N436" s="3"/>
      <c r="O436" s="3"/>
      <c r="P436" s="3"/>
      <c r="Q436" s="3"/>
      <c r="R436" s="3"/>
      <c r="S436" s="3"/>
      <c r="T436" s="3"/>
      <c r="U436" s="3"/>
      <c r="V436" s="3"/>
      <c r="W436" s="3"/>
      <c r="X436" s="3"/>
      <c r="Y436" s="3"/>
      <c r="Z436" s="3"/>
    </row>
    <row r="437" spans="1:26" x14ac:dyDescent="0.2">
      <c r="A437" s="3" t="s">
        <v>343</v>
      </c>
      <c r="B437" s="30">
        <v>44216</v>
      </c>
      <c r="C437" s="12">
        <v>0.40069444444444446</v>
      </c>
      <c r="D437" s="3" t="s">
        <v>265</v>
      </c>
      <c r="E437" s="3" t="s">
        <v>392</v>
      </c>
      <c r="F437" s="3" t="s">
        <v>392</v>
      </c>
      <c r="G437" s="3">
        <v>30.494679999999999</v>
      </c>
      <c r="H437" s="3">
        <v>-87.950180000000003</v>
      </c>
      <c r="I437" s="3">
        <v>1</v>
      </c>
      <c r="J437" s="3">
        <v>8.6999999999999993</v>
      </c>
      <c r="K437" s="26">
        <f t="shared" si="2"/>
        <v>2.6524390243902438</v>
      </c>
      <c r="L437" s="3">
        <v>9</v>
      </c>
      <c r="M437" s="3"/>
      <c r="N437" s="3"/>
      <c r="O437" s="3"/>
      <c r="P437" s="3"/>
      <c r="Q437" s="3"/>
      <c r="R437" s="3"/>
      <c r="S437" s="3"/>
      <c r="T437" s="3"/>
      <c r="U437" s="3"/>
      <c r="V437" s="3"/>
      <c r="W437" s="3"/>
      <c r="X437" s="3"/>
      <c r="Y437" s="3"/>
      <c r="Z437" s="3"/>
    </row>
    <row r="438" spans="1:26" x14ac:dyDescent="0.2">
      <c r="A438" s="3" t="s">
        <v>343</v>
      </c>
      <c r="B438" s="30">
        <v>44216</v>
      </c>
      <c r="C438" s="12">
        <v>0.41319444444444442</v>
      </c>
      <c r="D438" s="3" t="s">
        <v>347</v>
      </c>
      <c r="E438" s="3" t="s">
        <v>391</v>
      </c>
      <c r="F438" s="3" t="s">
        <v>391</v>
      </c>
      <c r="G438" s="3">
        <v>30.549949999999999</v>
      </c>
      <c r="H438" s="3">
        <v>-87.949789999999993</v>
      </c>
      <c r="I438" s="3">
        <v>0.8</v>
      </c>
      <c r="J438" s="3">
        <v>9.9</v>
      </c>
      <c r="K438" s="26">
        <f t="shared" si="2"/>
        <v>3.0182926829268295</v>
      </c>
      <c r="L438" s="3">
        <v>10</v>
      </c>
      <c r="M438" s="3"/>
      <c r="N438" s="3"/>
      <c r="O438" s="3"/>
      <c r="P438" s="3"/>
      <c r="Q438" s="3"/>
      <c r="R438" s="3"/>
      <c r="S438" s="3"/>
      <c r="T438" s="3"/>
      <c r="U438" s="3"/>
      <c r="V438" s="3"/>
      <c r="W438" s="3"/>
      <c r="X438" s="3"/>
      <c r="Y438" s="3"/>
      <c r="Z438" s="3"/>
    </row>
    <row r="439" spans="1:26" x14ac:dyDescent="0.2">
      <c r="A439" s="3" t="s">
        <v>343</v>
      </c>
      <c r="B439" s="30">
        <v>44216</v>
      </c>
      <c r="C439" s="12">
        <v>0.41875000000000001</v>
      </c>
      <c r="D439" s="3" t="s">
        <v>293</v>
      </c>
      <c r="E439" s="3" t="s">
        <v>391</v>
      </c>
      <c r="F439" s="3" t="s">
        <v>391</v>
      </c>
      <c r="G439" s="3">
        <v>30.550509999999999</v>
      </c>
      <c r="H439" s="3">
        <v>-87.909300000000002</v>
      </c>
      <c r="I439" s="3">
        <v>0.6</v>
      </c>
      <c r="J439" s="3">
        <v>8.3000000000000007</v>
      </c>
      <c r="K439" s="26">
        <f t="shared" si="2"/>
        <v>2.530487804878049</v>
      </c>
      <c r="L439" s="3">
        <v>11</v>
      </c>
      <c r="M439" s="3"/>
      <c r="N439" s="3"/>
      <c r="O439" s="3"/>
      <c r="P439" s="3"/>
      <c r="Q439" s="3"/>
      <c r="R439" s="3"/>
      <c r="S439" s="3"/>
      <c r="T439" s="3"/>
      <c r="U439" s="3"/>
      <c r="V439" s="3"/>
      <c r="W439" s="3"/>
      <c r="X439" s="3"/>
      <c r="Y439" s="3"/>
      <c r="Z439" s="3"/>
    </row>
    <row r="440" spans="1:26" x14ac:dyDescent="0.2">
      <c r="A440" s="3" t="s">
        <v>343</v>
      </c>
      <c r="B440" s="30">
        <v>44216</v>
      </c>
      <c r="C440" s="12">
        <v>0.42638888888888887</v>
      </c>
      <c r="D440" s="3" t="s">
        <v>297</v>
      </c>
      <c r="E440" s="3" t="s">
        <v>391</v>
      </c>
      <c r="F440" s="3" t="s">
        <v>391</v>
      </c>
      <c r="G440" s="3">
        <v>30.599779999999999</v>
      </c>
      <c r="H440" s="3">
        <v>-87.917839999999998</v>
      </c>
      <c r="I440" s="3">
        <v>0.4</v>
      </c>
      <c r="J440" s="3">
        <v>5.2</v>
      </c>
      <c r="K440" s="26">
        <f t="shared" si="2"/>
        <v>1.5853658536585367</v>
      </c>
      <c r="L440" s="3">
        <v>12</v>
      </c>
      <c r="M440" s="3"/>
      <c r="N440" s="3"/>
      <c r="O440" s="3"/>
      <c r="P440" s="3"/>
      <c r="Q440" s="3"/>
      <c r="R440" s="3"/>
      <c r="S440" s="3"/>
      <c r="T440" s="3"/>
      <c r="U440" s="3"/>
      <c r="V440" s="3"/>
      <c r="W440" s="3"/>
      <c r="X440" s="3"/>
      <c r="Y440" s="3"/>
      <c r="Z440" s="3"/>
    </row>
    <row r="441" spans="1:26" x14ac:dyDescent="0.2">
      <c r="A441" s="3" t="s">
        <v>343</v>
      </c>
      <c r="B441" s="30">
        <v>44216</v>
      </c>
      <c r="C441" s="12">
        <v>0.43194444444444446</v>
      </c>
      <c r="D441" s="3" t="s">
        <v>267</v>
      </c>
      <c r="E441" s="3" t="s">
        <v>392</v>
      </c>
      <c r="F441" s="3" t="s">
        <v>392</v>
      </c>
      <c r="G441" s="3">
        <v>30.59995</v>
      </c>
      <c r="H441" s="3">
        <v>-87.950280000000006</v>
      </c>
      <c r="I441" s="3">
        <v>0.8</v>
      </c>
      <c r="J441" s="3">
        <v>7.4</v>
      </c>
      <c r="K441" s="26">
        <f t="shared" si="2"/>
        <v>2.25609756097561</v>
      </c>
      <c r="L441" s="3">
        <v>13</v>
      </c>
      <c r="M441" s="3"/>
      <c r="N441" s="3"/>
      <c r="O441" s="3"/>
      <c r="P441" s="3"/>
      <c r="Q441" s="3"/>
      <c r="R441" s="3"/>
      <c r="S441" s="3"/>
      <c r="T441" s="3"/>
      <c r="U441" s="3"/>
      <c r="V441" s="3"/>
      <c r="W441" s="3"/>
      <c r="X441" s="3"/>
      <c r="Y441" s="3"/>
      <c r="Z441" s="3"/>
    </row>
    <row r="442" spans="1:26" x14ac:dyDescent="0.2">
      <c r="A442" s="3" t="s">
        <v>343</v>
      </c>
      <c r="B442" s="30">
        <v>44216</v>
      </c>
      <c r="C442" s="12">
        <v>0.44513888888888892</v>
      </c>
      <c r="D442" s="3" t="s">
        <v>270</v>
      </c>
      <c r="E442" s="3" t="s">
        <v>392</v>
      </c>
      <c r="F442" s="3" t="s">
        <v>391</v>
      </c>
      <c r="G442" s="3">
        <v>30.66714</v>
      </c>
      <c r="H442" s="3">
        <v>-87.9251</v>
      </c>
      <c r="I442" s="3">
        <v>0.6</v>
      </c>
      <c r="J442" s="3">
        <v>20.6</v>
      </c>
      <c r="K442" s="26">
        <f t="shared" si="2"/>
        <v>6.2804878048780495</v>
      </c>
      <c r="L442" s="3">
        <v>14</v>
      </c>
      <c r="M442" s="3"/>
      <c r="N442" s="3"/>
      <c r="O442" s="3"/>
      <c r="P442" s="3"/>
      <c r="Q442" s="3"/>
      <c r="R442" s="3"/>
      <c r="S442" s="3"/>
      <c r="T442" s="3"/>
      <c r="U442" s="3"/>
      <c r="V442" s="3"/>
      <c r="W442" s="3"/>
      <c r="X442" s="3"/>
      <c r="Y442" s="3"/>
      <c r="Z442" s="3"/>
    </row>
    <row r="443" spans="1:26" x14ac:dyDescent="0.2">
      <c r="A443" s="3" t="s">
        <v>343</v>
      </c>
      <c r="B443" s="30">
        <v>44216</v>
      </c>
      <c r="C443" s="12">
        <v>0.45555555555555555</v>
      </c>
      <c r="D443" s="3" t="s">
        <v>300</v>
      </c>
      <c r="E443" s="3" t="s">
        <v>392</v>
      </c>
      <c r="F443" s="3" t="s">
        <v>391</v>
      </c>
      <c r="G443" s="3">
        <v>30.67137</v>
      </c>
      <c r="H443" s="3">
        <v>-87.952929999999995</v>
      </c>
      <c r="I443" s="3">
        <v>0.6</v>
      </c>
      <c r="J443" s="3">
        <v>7.4</v>
      </c>
      <c r="K443" s="26">
        <f t="shared" si="2"/>
        <v>2.25609756097561</v>
      </c>
      <c r="L443" s="3">
        <v>15</v>
      </c>
      <c r="M443" s="3"/>
      <c r="N443" s="3"/>
      <c r="O443" s="3"/>
      <c r="P443" s="3"/>
      <c r="Q443" s="3"/>
      <c r="R443" s="3"/>
      <c r="S443" s="3"/>
      <c r="T443" s="3"/>
      <c r="U443" s="3"/>
      <c r="V443" s="3"/>
      <c r="W443" s="3"/>
      <c r="X443" s="3"/>
      <c r="Y443" s="3"/>
      <c r="Z443" s="3"/>
    </row>
    <row r="444" spans="1:26" x14ac:dyDescent="0.2">
      <c r="A444" s="3" t="s">
        <v>343</v>
      </c>
      <c r="B444" s="30">
        <v>44216</v>
      </c>
      <c r="C444" s="12">
        <v>0.46736111111111112</v>
      </c>
      <c r="D444" s="3" t="s">
        <v>272</v>
      </c>
      <c r="E444" s="3" t="s">
        <v>392</v>
      </c>
      <c r="F444" s="3" t="s">
        <v>391</v>
      </c>
      <c r="G444" s="3">
        <v>30.74963</v>
      </c>
      <c r="H444" s="3">
        <v>-87.924800000000005</v>
      </c>
      <c r="I444" s="3">
        <v>0.7</v>
      </c>
      <c r="J444" s="3">
        <v>35.200000000000003</v>
      </c>
      <c r="K444" s="26">
        <f t="shared" si="2"/>
        <v>10.731707317073171</v>
      </c>
      <c r="L444" s="3">
        <v>16</v>
      </c>
      <c r="M444" s="3"/>
      <c r="N444" s="3"/>
      <c r="O444" s="3"/>
      <c r="P444" s="3"/>
      <c r="Q444" s="3"/>
      <c r="R444" s="3"/>
      <c r="S444" s="3"/>
      <c r="T444" s="3"/>
      <c r="U444" s="3"/>
      <c r="V444" s="3"/>
      <c r="W444" s="3"/>
      <c r="X444" s="3"/>
      <c r="Y444" s="3"/>
      <c r="Z444" s="3"/>
    </row>
    <row r="445" spans="1:26" x14ac:dyDescent="0.2">
      <c r="A445" s="3" t="s">
        <v>343</v>
      </c>
      <c r="B445" s="30">
        <v>44216</v>
      </c>
      <c r="C445" s="12">
        <v>0.48125000000000001</v>
      </c>
      <c r="D445" s="3" t="s">
        <v>304</v>
      </c>
      <c r="E445" s="3" t="s">
        <v>392</v>
      </c>
      <c r="F445" s="3" t="s">
        <v>391</v>
      </c>
      <c r="G445" s="3">
        <v>30.687290000000001</v>
      </c>
      <c r="H445" s="3">
        <v>-88.002690000000001</v>
      </c>
      <c r="I445" s="3">
        <v>0.8</v>
      </c>
      <c r="J445" s="3">
        <v>7.7</v>
      </c>
      <c r="K445" s="26">
        <f t="shared" si="2"/>
        <v>2.3475609756097562</v>
      </c>
      <c r="L445" s="3">
        <v>17</v>
      </c>
      <c r="M445" s="3"/>
      <c r="N445" s="3"/>
      <c r="O445" s="3"/>
      <c r="P445" s="3"/>
      <c r="Q445" s="3"/>
      <c r="R445" s="3"/>
      <c r="S445" s="3"/>
      <c r="T445" s="3"/>
      <c r="U445" s="3"/>
      <c r="V445" s="3"/>
      <c r="W445" s="3"/>
      <c r="X445" s="3"/>
      <c r="Y445" s="3"/>
      <c r="Z445" s="3"/>
    </row>
    <row r="446" spans="1:26" x14ac:dyDescent="0.2">
      <c r="A446" s="3" t="s">
        <v>343</v>
      </c>
      <c r="B446" s="30">
        <v>44216</v>
      </c>
      <c r="C446" s="12">
        <v>0.49305555555555558</v>
      </c>
      <c r="D446" s="3" t="s">
        <v>307</v>
      </c>
      <c r="E446" s="3" t="s">
        <v>392</v>
      </c>
      <c r="F446" s="3" t="s">
        <v>392</v>
      </c>
      <c r="G446" s="3">
        <v>30.700040000000001</v>
      </c>
      <c r="H446" s="3">
        <v>-88.037719999999993</v>
      </c>
      <c r="I446" s="3">
        <v>0.6</v>
      </c>
      <c r="J446" s="3">
        <v>41.1</v>
      </c>
      <c r="K446" s="26">
        <f t="shared" si="2"/>
        <v>12.530487804878049</v>
      </c>
      <c r="L446" s="3">
        <v>18</v>
      </c>
      <c r="M446" s="3"/>
      <c r="N446" s="3"/>
      <c r="O446" s="3"/>
      <c r="P446" s="3"/>
      <c r="Q446" s="3"/>
      <c r="R446" s="3"/>
      <c r="S446" s="3"/>
      <c r="T446" s="3"/>
      <c r="U446" s="3"/>
      <c r="V446" s="3"/>
      <c r="W446" s="3"/>
      <c r="X446" s="3"/>
      <c r="Y446" s="3"/>
      <c r="Z446" s="3"/>
    </row>
    <row r="447" spans="1:26" x14ac:dyDescent="0.2">
      <c r="A447" s="3" t="s">
        <v>343</v>
      </c>
      <c r="B447" s="30">
        <v>44216</v>
      </c>
      <c r="C447" s="12">
        <v>0.50624999999999998</v>
      </c>
      <c r="D447" s="3" t="s">
        <v>431</v>
      </c>
      <c r="E447" s="3" t="s">
        <v>391</v>
      </c>
      <c r="F447" s="3" t="s">
        <v>391</v>
      </c>
      <c r="G447" s="3">
        <v>30.648289999999999</v>
      </c>
      <c r="H447" s="3">
        <v>-88.050970000000007</v>
      </c>
      <c r="I447" s="3">
        <v>0.6</v>
      </c>
      <c r="J447" s="3">
        <v>3.8</v>
      </c>
      <c r="K447" s="26">
        <f t="shared" si="2"/>
        <v>1.1585365853658536</v>
      </c>
      <c r="L447" s="3">
        <v>19</v>
      </c>
      <c r="M447" s="3" t="s">
        <v>435</v>
      </c>
      <c r="N447" s="3"/>
      <c r="O447" s="3"/>
      <c r="P447" s="3"/>
      <c r="Q447" s="3"/>
      <c r="R447" s="3"/>
      <c r="S447" s="3"/>
      <c r="T447" s="3"/>
      <c r="U447" s="3"/>
      <c r="V447" s="3"/>
      <c r="W447" s="3"/>
      <c r="X447" s="3"/>
      <c r="Y447" s="3"/>
      <c r="Z447" s="3"/>
    </row>
    <row r="448" spans="1:26" x14ac:dyDescent="0.2">
      <c r="A448" s="3" t="s">
        <v>343</v>
      </c>
      <c r="B448" s="30">
        <v>44216</v>
      </c>
      <c r="C448" s="12">
        <v>0.51041666666666663</v>
      </c>
      <c r="D448" s="3" t="s">
        <v>309</v>
      </c>
      <c r="E448" s="3" t="s">
        <v>391</v>
      </c>
      <c r="F448" s="3" t="s">
        <v>391</v>
      </c>
      <c r="G448" s="3">
        <v>30.649840000000001</v>
      </c>
      <c r="H448" s="3">
        <v>-88.031350000000003</v>
      </c>
      <c r="I448" s="3" t="s">
        <v>46</v>
      </c>
      <c r="J448" s="3">
        <v>44.8</v>
      </c>
      <c r="K448" s="26">
        <f t="shared" si="2"/>
        <v>13.658536585365853</v>
      </c>
      <c r="L448" s="3">
        <v>20</v>
      </c>
      <c r="M448" s="3"/>
      <c r="N448" s="3"/>
      <c r="O448" s="3"/>
      <c r="P448" s="3"/>
      <c r="Q448" s="3"/>
      <c r="R448" s="3"/>
      <c r="S448" s="3"/>
      <c r="T448" s="3"/>
      <c r="U448" s="3"/>
      <c r="V448" s="3"/>
      <c r="W448" s="3"/>
      <c r="X448" s="3"/>
      <c r="Y448" s="3"/>
      <c r="Z448" s="3"/>
    </row>
    <row r="449" spans="1:26" x14ac:dyDescent="0.2">
      <c r="A449" s="3" t="s">
        <v>343</v>
      </c>
      <c r="B449" s="30">
        <v>44216</v>
      </c>
      <c r="C449" s="12">
        <v>0.52638888888888891</v>
      </c>
      <c r="D449" s="3" t="s">
        <v>422</v>
      </c>
      <c r="E449" s="3" t="s">
        <v>391</v>
      </c>
      <c r="F449" s="3" t="s">
        <v>391</v>
      </c>
      <c r="G449" s="3">
        <v>30.599679999999999</v>
      </c>
      <c r="H449" s="3">
        <v>-88.049809999999994</v>
      </c>
      <c r="I449" s="3">
        <v>0.8</v>
      </c>
      <c r="J449" s="3">
        <v>5.5</v>
      </c>
      <c r="K449" s="26">
        <f t="shared" si="2"/>
        <v>1.6768292682926831</v>
      </c>
      <c r="L449" s="3">
        <v>21</v>
      </c>
      <c r="M449" s="3" t="s">
        <v>449</v>
      </c>
      <c r="N449" s="3"/>
      <c r="O449" s="3"/>
      <c r="P449" s="3"/>
      <c r="Q449" s="3"/>
      <c r="R449" s="3"/>
      <c r="S449" s="3"/>
      <c r="T449" s="3"/>
      <c r="U449" s="3"/>
      <c r="V449" s="3"/>
      <c r="W449" s="3"/>
      <c r="X449" s="3"/>
      <c r="Y449" s="3"/>
      <c r="Z449" s="3"/>
    </row>
    <row r="450" spans="1:26" x14ac:dyDescent="0.2">
      <c r="A450" s="3" t="s">
        <v>343</v>
      </c>
      <c r="B450" s="30">
        <v>44216</v>
      </c>
      <c r="C450" s="12">
        <v>0.52986111111111112</v>
      </c>
      <c r="D450" s="3" t="s">
        <v>274</v>
      </c>
      <c r="E450" s="3" t="s">
        <v>392</v>
      </c>
      <c r="F450" s="3" t="s">
        <v>392</v>
      </c>
      <c r="G450" s="3">
        <v>30.59984</v>
      </c>
      <c r="H450" s="3">
        <v>-88.031350000000003</v>
      </c>
      <c r="I450" s="3" t="s">
        <v>46</v>
      </c>
      <c r="J450" s="3">
        <v>40.1</v>
      </c>
      <c r="K450" s="26">
        <f t="shared" si="2"/>
        <v>12.225609756097562</v>
      </c>
      <c r="L450" s="3">
        <v>22</v>
      </c>
      <c r="M450" s="3"/>
      <c r="N450" s="3"/>
      <c r="O450" s="3"/>
      <c r="P450" s="3"/>
      <c r="Q450" s="3"/>
      <c r="R450" s="3"/>
      <c r="S450" s="3"/>
      <c r="T450" s="3"/>
      <c r="U450" s="3"/>
      <c r="V450" s="3"/>
      <c r="W450" s="3"/>
      <c r="X450" s="3"/>
      <c r="Y450" s="3"/>
      <c r="Z450" s="3"/>
    </row>
    <row r="451" spans="1:26" x14ac:dyDescent="0.2">
      <c r="A451" s="3" t="s">
        <v>343</v>
      </c>
      <c r="B451" s="30">
        <v>44216</v>
      </c>
      <c r="C451" s="12">
        <v>0.54166666666666663</v>
      </c>
      <c r="D451" s="3" t="s">
        <v>423</v>
      </c>
      <c r="E451" s="3" t="s">
        <v>391</v>
      </c>
      <c r="F451" s="3" t="s">
        <v>391</v>
      </c>
      <c r="G451" s="3">
        <v>30.600110000000001</v>
      </c>
      <c r="H451" s="3">
        <v>-88.000339999999994</v>
      </c>
      <c r="I451" s="3">
        <v>0.6</v>
      </c>
      <c r="J451" s="3">
        <v>7</v>
      </c>
      <c r="K451" s="26">
        <f t="shared" si="2"/>
        <v>2.1341463414634148</v>
      </c>
      <c r="L451" s="3">
        <v>23</v>
      </c>
      <c r="M451" s="3"/>
      <c r="N451" s="3"/>
      <c r="O451" s="3"/>
      <c r="P451" s="3"/>
      <c r="Q451" s="3"/>
      <c r="R451" s="3"/>
      <c r="S451" s="3"/>
      <c r="T451" s="3"/>
      <c r="U451" s="3"/>
      <c r="V451" s="3"/>
      <c r="W451" s="3"/>
      <c r="X451" s="3"/>
      <c r="Y451" s="3"/>
      <c r="Z451" s="3"/>
    </row>
    <row r="452" spans="1:26" x14ac:dyDescent="0.2">
      <c r="A452" s="3" t="s">
        <v>343</v>
      </c>
      <c r="B452" s="30">
        <v>44216</v>
      </c>
      <c r="C452" s="12">
        <v>0.54791666666666672</v>
      </c>
      <c r="D452" s="3" t="s">
        <v>424</v>
      </c>
      <c r="E452" s="3" t="s">
        <v>391</v>
      </c>
      <c r="F452" s="3" t="s">
        <v>391</v>
      </c>
      <c r="G452" s="3">
        <v>30.549440000000001</v>
      </c>
      <c r="H452" s="3">
        <v>-88.000010000000003</v>
      </c>
      <c r="I452" s="3">
        <v>0.8</v>
      </c>
      <c r="J452" s="3">
        <v>10.199999999999999</v>
      </c>
      <c r="K452" s="26">
        <f t="shared" si="2"/>
        <v>3.1097560975609757</v>
      </c>
      <c r="L452" s="3">
        <v>24</v>
      </c>
      <c r="M452" s="3"/>
      <c r="N452" s="3"/>
      <c r="O452" s="3"/>
      <c r="P452" s="3"/>
      <c r="Q452" s="3"/>
      <c r="R452" s="3"/>
      <c r="S452" s="3"/>
      <c r="T452" s="3"/>
      <c r="U452" s="3"/>
      <c r="V452" s="3"/>
      <c r="W452" s="3"/>
      <c r="X452" s="3"/>
      <c r="Y452" s="3"/>
      <c r="Z452" s="3"/>
    </row>
    <row r="453" spans="1:26" x14ac:dyDescent="0.2">
      <c r="A453" s="3" t="s">
        <v>343</v>
      </c>
      <c r="B453" s="30">
        <v>44216</v>
      </c>
      <c r="C453" s="12">
        <v>0.55208333333333337</v>
      </c>
      <c r="D453" s="3" t="s">
        <v>425</v>
      </c>
      <c r="E453" s="3" t="s">
        <v>391</v>
      </c>
      <c r="F453" s="3" t="s">
        <v>391</v>
      </c>
      <c r="G453" s="3">
        <v>30.559930000000001</v>
      </c>
      <c r="H453" s="3">
        <v>-88.025599999999997</v>
      </c>
      <c r="I453" s="3">
        <v>0.4</v>
      </c>
      <c r="J453" s="3">
        <v>42.5</v>
      </c>
      <c r="K453" s="26">
        <f t="shared" si="2"/>
        <v>12.957317073170733</v>
      </c>
      <c r="L453" s="3">
        <v>25</v>
      </c>
      <c r="M453" s="3"/>
      <c r="N453" s="3"/>
      <c r="O453" s="3"/>
      <c r="P453" s="3"/>
      <c r="Q453" s="3"/>
      <c r="R453" s="3"/>
      <c r="S453" s="3"/>
      <c r="T453" s="3"/>
      <c r="U453" s="3"/>
      <c r="V453" s="3"/>
      <c r="W453" s="3"/>
      <c r="X453" s="3"/>
      <c r="Y453" s="3"/>
      <c r="Z453" s="3"/>
    </row>
    <row r="454" spans="1:26" x14ac:dyDescent="0.2">
      <c r="A454" s="3" t="s">
        <v>343</v>
      </c>
      <c r="B454" s="30">
        <v>44216</v>
      </c>
      <c r="C454" s="12">
        <v>0.55694444444444446</v>
      </c>
      <c r="D454" s="3" t="s">
        <v>426</v>
      </c>
      <c r="E454" s="3" t="s">
        <v>391</v>
      </c>
      <c r="F454" s="3" t="s">
        <v>391</v>
      </c>
      <c r="G454" s="3">
        <v>30.54964</v>
      </c>
      <c r="H454" s="3">
        <v>-88.050740000000005</v>
      </c>
      <c r="I454" s="3">
        <v>0.8</v>
      </c>
      <c r="J454" s="3">
        <v>8.3000000000000007</v>
      </c>
      <c r="K454" s="26">
        <f t="shared" si="2"/>
        <v>2.530487804878049</v>
      </c>
      <c r="L454" s="3">
        <v>26</v>
      </c>
      <c r="M454" s="3"/>
      <c r="N454" s="3"/>
      <c r="O454" s="3"/>
      <c r="P454" s="3"/>
      <c r="Q454" s="3"/>
      <c r="R454" s="3"/>
      <c r="S454" s="3"/>
      <c r="T454" s="3"/>
      <c r="U454" s="3"/>
      <c r="V454" s="3"/>
      <c r="W454" s="3"/>
      <c r="X454" s="3"/>
      <c r="Y454" s="3"/>
      <c r="Z454" s="3"/>
    </row>
    <row r="455" spans="1:26" x14ac:dyDescent="0.2">
      <c r="A455" s="3" t="s">
        <v>343</v>
      </c>
      <c r="B455" s="30">
        <v>44216</v>
      </c>
      <c r="C455" s="12">
        <v>0.56111111111111112</v>
      </c>
      <c r="D455" s="3" t="s">
        <v>277</v>
      </c>
      <c r="E455" s="3" t="s">
        <v>392</v>
      </c>
      <c r="F455" s="3" t="s">
        <v>391</v>
      </c>
      <c r="G455" s="3">
        <v>30.566310000000001</v>
      </c>
      <c r="H455" s="3">
        <v>-88.073610000000002</v>
      </c>
      <c r="I455" s="3">
        <v>0.6</v>
      </c>
      <c r="J455" s="3">
        <v>5.5</v>
      </c>
      <c r="K455" s="26">
        <f t="shared" si="2"/>
        <v>1.6768292682926831</v>
      </c>
      <c r="L455" s="3">
        <v>27</v>
      </c>
      <c r="M455" s="3"/>
      <c r="N455" s="3"/>
      <c r="O455" s="3"/>
      <c r="P455" s="3"/>
      <c r="Q455" s="3"/>
      <c r="R455" s="3"/>
      <c r="S455" s="3"/>
      <c r="T455" s="3"/>
      <c r="U455" s="3"/>
      <c r="V455" s="3"/>
      <c r="W455" s="3"/>
      <c r="X455" s="3"/>
      <c r="Y455" s="3"/>
      <c r="Z455" s="3"/>
    </row>
    <row r="456" spans="1:26" x14ac:dyDescent="0.2">
      <c r="A456" s="3" t="s">
        <v>343</v>
      </c>
      <c r="B456" s="30">
        <v>44216</v>
      </c>
      <c r="C456" s="12">
        <v>0.57430555555555551</v>
      </c>
      <c r="D456" s="3" t="s">
        <v>279</v>
      </c>
      <c r="E456" s="3" t="s">
        <v>392</v>
      </c>
      <c r="F456" s="3" t="s">
        <v>391</v>
      </c>
      <c r="G456" s="3">
        <v>30.499040000000001</v>
      </c>
      <c r="H456" s="3">
        <v>-88.09975</v>
      </c>
      <c r="I456" s="3" t="s">
        <v>46</v>
      </c>
      <c r="J456" s="3">
        <v>2.8</v>
      </c>
      <c r="K456" s="26">
        <f t="shared" si="2"/>
        <v>0.85365853658536583</v>
      </c>
      <c r="L456" s="3" t="s">
        <v>450</v>
      </c>
      <c r="M456" s="3"/>
      <c r="N456" s="3"/>
      <c r="O456" s="3"/>
      <c r="P456" s="3"/>
      <c r="Q456" s="3"/>
      <c r="R456" s="3"/>
      <c r="S456" s="3"/>
      <c r="T456" s="3"/>
      <c r="U456" s="3"/>
      <c r="V456" s="3"/>
      <c r="W456" s="3"/>
      <c r="X456" s="3"/>
      <c r="Y456" s="3"/>
      <c r="Z456" s="3"/>
    </row>
    <row r="457" spans="1:26" x14ac:dyDescent="0.2">
      <c r="A457" s="3" t="s">
        <v>343</v>
      </c>
      <c r="B457" s="30">
        <v>44216</v>
      </c>
      <c r="C457" s="12">
        <v>0.58124999999999993</v>
      </c>
      <c r="D457" s="3" t="s">
        <v>427</v>
      </c>
      <c r="E457" s="3" t="s">
        <v>391</v>
      </c>
      <c r="F457" s="3" t="s">
        <v>391</v>
      </c>
      <c r="G457" s="3">
        <v>30.500399999999999</v>
      </c>
      <c r="H457" s="3">
        <v>-88.049700000000001</v>
      </c>
      <c r="I457" s="3">
        <v>0.5</v>
      </c>
      <c r="J457" s="3">
        <v>9.8000000000000007</v>
      </c>
      <c r="K457" s="26">
        <f t="shared" si="2"/>
        <v>2.9878048780487809</v>
      </c>
      <c r="L457" s="3">
        <v>28</v>
      </c>
      <c r="M457" s="3"/>
      <c r="N457" s="3"/>
      <c r="O457" s="3"/>
      <c r="P457" s="3"/>
      <c r="Q457" s="3"/>
      <c r="R457" s="3"/>
      <c r="S457" s="3"/>
      <c r="T457" s="3"/>
      <c r="U457" s="3"/>
      <c r="V457" s="3"/>
      <c r="W457" s="3"/>
      <c r="X457" s="3"/>
      <c r="Y457" s="3"/>
      <c r="Z457" s="3"/>
    </row>
    <row r="458" spans="1:26" x14ac:dyDescent="0.2">
      <c r="A458" s="3" t="s">
        <v>343</v>
      </c>
      <c r="B458" s="30">
        <v>44216</v>
      </c>
      <c r="C458" s="12">
        <v>0.58680555555555558</v>
      </c>
      <c r="D458" s="3" t="s">
        <v>281</v>
      </c>
      <c r="E458" s="3" t="s">
        <v>392</v>
      </c>
      <c r="F458" s="3" t="s">
        <v>392</v>
      </c>
      <c r="G458" s="3">
        <v>30.500219999999999</v>
      </c>
      <c r="H458" s="3">
        <v>-88.019970000000001</v>
      </c>
      <c r="I458" s="3">
        <v>0.7</v>
      </c>
      <c r="J458" s="3">
        <v>44.4</v>
      </c>
      <c r="K458" s="26">
        <f t="shared" si="2"/>
        <v>13.536585365853659</v>
      </c>
      <c r="L458" s="3">
        <v>29</v>
      </c>
      <c r="M458" s="3"/>
      <c r="N458" s="3"/>
      <c r="O458" s="3"/>
      <c r="P458" s="3"/>
      <c r="Q458" s="3"/>
      <c r="R458" s="3"/>
      <c r="S458" s="3"/>
      <c r="T458" s="3"/>
      <c r="U458" s="3"/>
      <c r="V458" s="3"/>
      <c r="W458" s="3"/>
      <c r="X458" s="3"/>
      <c r="Y458" s="3"/>
      <c r="Z458" s="3"/>
    </row>
    <row r="459" spans="1:26" x14ac:dyDescent="0.2">
      <c r="A459" s="3" t="s">
        <v>343</v>
      </c>
      <c r="B459" s="30">
        <v>44216</v>
      </c>
      <c r="C459" s="12">
        <v>0.59513888888888888</v>
      </c>
      <c r="D459" s="3" t="s">
        <v>428</v>
      </c>
      <c r="E459" s="3" t="s">
        <v>391</v>
      </c>
      <c r="F459" s="3" t="s">
        <v>391</v>
      </c>
      <c r="G459" s="3">
        <v>30.500080000000001</v>
      </c>
      <c r="H459" s="3">
        <v>-88.000410000000002</v>
      </c>
      <c r="I459" s="3">
        <v>1.3</v>
      </c>
      <c r="J459" s="3">
        <v>11.9</v>
      </c>
      <c r="K459" s="26">
        <f t="shared" si="2"/>
        <v>3.6280487804878052</v>
      </c>
      <c r="L459" s="3">
        <v>30</v>
      </c>
      <c r="M459" s="3"/>
      <c r="N459" s="3"/>
      <c r="O459" s="3"/>
      <c r="P459" s="3"/>
      <c r="Q459" s="3"/>
      <c r="R459" s="3"/>
      <c r="S459" s="3"/>
      <c r="T459" s="3"/>
      <c r="U459" s="3"/>
      <c r="V459" s="3"/>
      <c r="W459" s="3"/>
      <c r="X459" s="3"/>
      <c r="Y459" s="3"/>
      <c r="Z459" s="3"/>
    </row>
    <row r="460" spans="1:26" x14ac:dyDescent="0.2">
      <c r="A460" s="3" t="s">
        <v>343</v>
      </c>
      <c r="B460" s="30">
        <v>44216</v>
      </c>
      <c r="C460" s="12">
        <v>0.6</v>
      </c>
      <c r="D460" s="3" t="s">
        <v>417</v>
      </c>
      <c r="E460" s="3" t="s">
        <v>391</v>
      </c>
      <c r="F460" s="3" t="s">
        <v>391</v>
      </c>
      <c r="G460" s="3">
        <v>30.44969</v>
      </c>
      <c r="H460" s="3">
        <v>-87.999809999999997</v>
      </c>
      <c r="I460" s="3">
        <v>0.8</v>
      </c>
      <c r="J460" s="3">
        <v>11.4</v>
      </c>
      <c r="K460" s="26">
        <f t="shared" si="2"/>
        <v>3.4756097560975614</v>
      </c>
      <c r="L460" s="3">
        <v>31</v>
      </c>
      <c r="M460" s="3"/>
      <c r="N460" s="3"/>
      <c r="O460" s="3"/>
      <c r="P460" s="3"/>
      <c r="Q460" s="3"/>
      <c r="R460" s="3"/>
      <c r="S460" s="3"/>
      <c r="T460" s="3"/>
      <c r="U460" s="3"/>
      <c r="V460" s="3"/>
      <c r="W460" s="3"/>
      <c r="X460" s="3"/>
      <c r="Y460" s="3"/>
      <c r="Z460" s="3"/>
    </row>
    <row r="461" spans="1:26" x14ac:dyDescent="0.2">
      <c r="A461" s="3" t="s">
        <v>343</v>
      </c>
      <c r="B461" s="30">
        <v>44216</v>
      </c>
      <c r="C461" s="12">
        <v>0.60347222222222219</v>
      </c>
      <c r="D461" s="3" t="s">
        <v>372</v>
      </c>
      <c r="E461" s="3" t="s">
        <v>391</v>
      </c>
      <c r="F461" s="3" t="s">
        <v>391</v>
      </c>
      <c r="G461" s="3">
        <v>30.449739999999998</v>
      </c>
      <c r="H461" s="3">
        <v>-88.014870000000002</v>
      </c>
      <c r="I461" s="3">
        <v>1.2</v>
      </c>
      <c r="J461" s="3">
        <v>38.299999999999997</v>
      </c>
      <c r="K461" s="26">
        <f t="shared" si="2"/>
        <v>11.676829268292682</v>
      </c>
      <c r="L461" s="3">
        <v>32</v>
      </c>
      <c r="M461" s="3"/>
      <c r="N461" s="3"/>
      <c r="O461" s="3"/>
      <c r="P461" s="3"/>
      <c r="Q461" s="3"/>
      <c r="R461" s="3"/>
      <c r="S461" s="3"/>
      <c r="T461" s="3"/>
      <c r="U461" s="3"/>
      <c r="V461" s="3"/>
      <c r="W461" s="3"/>
      <c r="X461" s="3"/>
      <c r="Y461" s="3"/>
      <c r="Z461" s="3"/>
    </row>
    <row r="462" spans="1:26" x14ac:dyDescent="0.2">
      <c r="A462" s="3" t="s">
        <v>343</v>
      </c>
      <c r="B462" s="30">
        <v>44216</v>
      </c>
      <c r="C462" s="12">
        <v>0.60763888888888895</v>
      </c>
      <c r="D462" s="3" t="s">
        <v>416</v>
      </c>
      <c r="E462" s="3" t="s">
        <v>391</v>
      </c>
      <c r="F462" s="3" t="s">
        <v>391</v>
      </c>
      <c r="G462" s="3">
        <v>30.45017</v>
      </c>
      <c r="H462" s="3">
        <v>-88.049980000000005</v>
      </c>
      <c r="I462" s="3">
        <v>0.8</v>
      </c>
      <c r="J462" s="3">
        <v>11.3</v>
      </c>
      <c r="K462" s="26">
        <f t="shared" si="2"/>
        <v>3.4451219512195128</v>
      </c>
      <c r="L462" s="3">
        <v>33</v>
      </c>
      <c r="M462" s="3"/>
      <c r="N462" s="3"/>
      <c r="O462" s="3"/>
      <c r="P462" s="3"/>
      <c r="Q462" s="3"/>
      <c r="R462" s="3"/>
      <c r="S462" s="3"/>
      <c r="T462" s="3"/>
      <c r="U462" s="3"/>
      <c r="V462" s="3"/>
      <c r="W462" s="3"/>
      <c r="X462" s="3"/>
      <c r="Y462" s="3"/>
      <c r="Z462" s="3"/>
    </row>
    <row r="463" spans="1:26" x14ac:dyDescent="0.2">
      <c r="A463" s="3" t="s">
        <v>344</v>
      </c>
      <c r="B463" s="30">
        <v>44370</v>
      </c>
      <c r="C463" s="12">
        <v>0.48680555555555555</v>
      </c>
      <c r="D463" s="3" t="s">
        <v>284</v>
      </c>
      <c r="E463" s="3" t="s">
        <v>392</v>
      </c>
      <c r="F463" s="3" t="s">
        <v>392</v>
      </c>
      <c r="G463" s="3">
        <v>30.450759999999999</v>
      </c>
      <c r="H463" s="3">
        <v>-88.108609999999999</v>
      </c>
      <c r="I463" s="3">
        <v>0.4</v>
      </c>
      <c r="J463" s="26">
        <f t="shared" ref="J463:J523" si="3">K463*3.28084</f>
        <v>13.779528000000001</v>
      </c>
      <c r="K463" s="26">
        <v>4.2</v>
      </c>
      <c r="L463" s="3">
        <v>0</v>
      </c>
      <c r="M463" s="3" t="s">
        <v>451</v>
      </c>
      <c r="N463" s="3"/>
      <c r="O463" s="3"/>
      <c r="P463" s="3"/>
      <c r="Q463" s="3"/>
      <c r="R463" s="3"/>
      <c r="S463" s="3"/>
      <c r="T463" s="3"/>
      <c r="U463" s="3"/>
      <c r="V463" s="3"/>
      <c r="W463" s="3"/>
      <c r="X463" s="3"/>
      <c r="Y463" s="3"/>
      <c r="Z463" s="3"/>
    </row>
    <row r="464" spans="1:26" x14ac:dyDescent="0.2">
      <c r="A464" s="3" t="s">
        <v>344</v>
      </c>
      <c r="B464" s="30">
        <v>44370</v>
      </c>
      <c r="C464" s="12">
        <v>0.50416666666666665</v>
      </c>
      <c r="D464" s="3" t="s">
        <v>279</v>
      </c>
      <c r="E464" s="3" t="s">
        <v>392</v>
      </c>
      <c r="F464" s="3" t="s">
        <v>392</v>
      </c>
      <c r="G464" s="3">
        <v>30.499980000000001</v>
      </c>
      <c r="H464" s="3">
        <v>-88.1</v>
      </c>
      <c r="I464" s="3">
        <v>0.6</v>
      </c>
      <c r="J464" s="26">
        <f t="shared" si="3"/>
        <v>4.5931759999999997</v>
      </c>
      <c r="K464" s="26">
        <v>1.4</v>
      </c>
      <c r="L464" s="3">
        <v>1</v>
      </c>
      <c r="M464" s="3" t="s">
        <v>452</v>
      </c>
      <c r="N464" s="3"/>
      <c r="O464" s="3"/>
      <c r="P464" s="3"/>
      <c r="Q464" s="3"/>
      <c r="R464" s="3"/>
      <c r="S464" s="3"/>
      <c r="T464" s="3"/>
      <c r="U464" s="3"/>
      <c r="V464" s="3"/>
      <c r="W464" s="3"/>
      <c r="X464" s="3"/>
      <c r="Y464" s="3"/>
      <c r="Z464" s="3"/>
    </row>
    <row r="465" spans="1:26" x14ac:dyDescent="0.2">
      <c r="A465" s="3" t="s">
        <v>344</v>
      </c>
      <c r="B465" s="30">
        <v>44370</v>
      </c>
      <c r="C465" s="12">
        <v>0.51388888888888884</v>
      </c>
      <c r="D465" s="3" t="s">
        <v>427</v>
      </c>
      <c r="E465" s="3" t="s">
        <v>391</v>
      </c>
      <c r="F465" s="3" t="s">
        <v>391</v>
      </c>
      <c r="G465" s="3">
        <v>30.499860000000002</v>
      </c>
      <c r="H465" s="3">
        <v>-88.049490000000006</v>
      </c>
      <c r="I465" s="3">
        <v>0.4</v>
      </c>
      <c r="J465" s="26">
        <f t="shared" si="3"/>
        <v>13.451443999999999</v>
      </c>
      <c r="K465" s="26">
        <v>4.0999999999999996</v>
      </c>
      <c r="L465" s="3">
        <v>2</v>
      </c>
      <c r="M465" s="3" t="s">
        <v>453</v>
      </c>
      <c r="N465" s="3"/>
      <c r="O465" s="3"/>
      <c r="P465" s="3"/>
      <c r="Q465" s="3"/>
      <c r="R465" s="3"/>
      <c r="S465" s="3"/>
      <c r="T465" s="3"/>
      <c r="U465" s="3"/>
      <c r="V465" s="3"/>
      <c r="W465" s="3"/>
      <c r="X465" s="3"/>
      <c r="Y465" s="3"/>
      <c r="Z465" s="3"/>
    </row>
    <row r="466" spans="1:26" x14ac:dyDescent="0.2">
      <c r="A466" s="3" t="s">
        <v>344</v>
      </c>
      <c r="B466" s="30">
        <v>44370</v>
      </c>
      <c r="C466" s="12">
        <v>0.52361111111111114</v>
      </c>
      <c r="D466" s="3" t="s">
        <v>277</v>
      </c>
      <c r="E466" s="3" t="s">
        <v>392</v>
      </c>
      <c r="F466" s="3" t="s">
        <v>392</v>
      </c>
      <c r="G466" s="3">
        <v>30.564879999999999</v>
      </c>
      <c r="H466" s="3">
        <v>-88.086889999999997</v>
      </c>
      <c r="I466" s="3">
        <v>0.6</v>
      </c>
      <c r="J466" s="26">
        <f t="shared" si="3"/>
        <v>26.24672</v>
      </c>
      <c r="K466" s="26">
        <v>8</v>
      </c>
      <c r="L466" s="3">
        <v>3</v>
      </c>
      <c r="M466" s="3"/>
      <c r="N466" s="3"/>
      <c r="O466" s="3"/>
      <c r="P466" s="3"/>
      <c r="Q466" s="3"/>
      <c r="R466" s="3"/>
      <c r="S466" s="3"/>
      <c r="T466" s="3"/>
      <c r="U466" s="3"/>
      <c r="V466" s="3"/>
      <c r="W466" s="3"/>
      <c r="X466" s="3"/>
      <c r="Y466" s="3"/>
      <c r="Z466" s="3"/>
    </row>
    <row r="467" spans="1:26" x14ac:dyDescent="0.2">
      <c r="A467" s="3" t="s">
        <v>344</v>
      </c>
      <c r="B467" s="30">
        <v>44370</v>
      </c>
      <c r="C467" s="12">
        <v>0.53472222222222221</v>
      </c>
      <c r="D467" s="3" t="s">
        <v>422</v>
      </c>
      <c r="E467" s="3" t="s">
        <v>391</v>
      </c>
      <c r="F467" s="3" t="s">
        <v>391</v>
      </c>
      <c r="G467" s="3">
        <v>30.60042</v>
      </c>
      <c r="H467" s="3">
        <v>-88.050079999999994</v>
      </c>
      <c r="I467" s="3">
        <v>0.2</v>
      </c>
      <c r="J467" s="26">
        <f t="shared" si="3"/>
        <v>7.5459319999999996</v>
      </c>
      <c r="K467" s="26">
        <v>2.2999999999999998</v>
      </c>
      <c r="L467" s="3">
        <v>4</v>
      </c>
      <c r="M467" s="3"/>
      <c r="N467" s="3"/>
      <c r="O467" s="3"/>
      <c r="P467" s="3"/>
      <c r="Q467" s="3"/>
      <c r="R467" s="3"/>
      <c r="S467" s="3"/>
      <c r="T467" s="3"/>
      <c r="U467" s="3"/>
      <c r="V467" s="3"/>
      <c r="W467" s="3"/>
      <c r="X467" s="3"/>
      <c r="Y467" s="3"/>
      <c r="Z467" s="3"/>
    </row>
    <row r="468" spans="1:26" x14ac:dyDescent="0.2">
      <c r="A468" s="3" t="s">
        <v>344</v>
      </c>
      <c r="B468" s="30">
        <v>44370</v>
      </c>
      <c r="C468" s="12">
        <v>0.54166666666666663</v>
      </c>
      <c r="D468" s="3" t="s">
        <v>431</v>
      </c>
      <c r="E468" s="3" t="s">
        <v>391</v>
      </c>
      <c r="F468" s="3" t="s">
        <v>391</v>
      </c>
      <c r="G468" s="3">
        <v>30.649899999999999</v>
      </c>
      <c r="H468" s="3">
        <v>-88.049750000000003</v>
      </c>
      <c r="I468" s="3">
        <v>0.2</v>
      </c>
      <c r="J468" s="26">
        <f t="shared" si="3"/>
        <v>2.6246720000000003</v>
      </c>
      <c r="K468" s="26">
        <v>0.8</v>
      </c>
      <c r="L468" s="3">
        <v>5</v>
      </c>
      <c r="M468" s="3" t="s">
        <v>454</v>
      </c>
      <c r="N468" s="3"/>
      <c r="O468" s="3"/>
      <c r="P468" s="3"/>
      <c r="Q468" s="3"/>
      <c r="R468" s="3"/>
      <c r="S468" s="3"/>
      <c r="T468" s="3"/>
      <c r="U468" s="3"/>
      <c r="V468" s="3"/>
      <c r="W468" s="3"/>
      <c r="X468" s="3"/>
      <c r="Y468" s="3"/>
      <c r="Z468" s="3"/>
    </row>
    <row r="469" spans="1:26" x14ac:dyDescent="0.2">
      <c r="A469" s="3" t="s">
        <v>344</v>
      </c>
      <c r="B469" s="30">
        <v>44370</v>
      </c>
      <c r="C469" s="12">
        <v>0.55000000000000004</v>
      </c>
      <c r="D469" s="3" t="s">
        <v>307</v>
      </c>
      <c r="E469" s="3" t="s">
        <v>392</v>
      </c>
      <c r="F469" s="3" t="s">
        <v>392</v>
      </c>
      <c r="G469" s="3">
        <v>30.700579999999999</v>
      </c>
      <c r="H469" s="3">
        <v>-88.037360000000007</v>
      </c>
      <c r="I469" s="3">
        <v>0.6</v>
      </c>
      <c r="J469" s="26">
        <f t="shared" si="3"/>
        <v>43.963256000000001</v>
      </c>
      <c r="K469" s="26">
        <v>13.4</v>
      </c>
      <c r="L469" s="3">
        <v>6</v>
      </c>
      <c r="M469" s="3"/>
      <c r="N469" s="3"/>
      <c r="O469" s="3"/>
      <c r="P469" s="3"/>
      <c r="Q469" s="3"/>
      <c r="R469" s="3"/>
      <c r="S469" s="3"/>
      <c r="T469" s="3"/>
      <c r="U469" s="3"/>
      <c r="V469" s="3"/>
      <c r="W469" s="3"/>
      <c r="X469" s="3"/>
      <c r="Y469" s="3"/>
      <c r="Z469" s="3"/>
    </row>
    <row r="470" spans="1:26" x14ac:dyDescent="0.2">
      <c r="A470" s="3" t="s">
        <v>344</v>
      </c>
      <c r="B470" s="30">
        <v>44370</v>
      </c>
      <c r="C470" s="12">
        <v>0.56319444444444444</v>
      </c>
      <c r="D470" s="3" t="s">
        <v>304</v>
      </c>
      <c r="E470" s="3" t="s">
        <v>392</v>
      </c>
      <c r="F470" s="3" t="s">
        <v>392</v>
      </c>
      <c r="G470" s="3">
        <v>30.687950000000001</v>
      </c>
      <c r="H470" s="3">
        <v>-88.007009999999994</v>
      </c>
      <c r="I470" s="3">
        <v>0.4</v>
      </c>
      <c r="J470" s="26">
        <f t="shared" si="3"/>
        <v>13.779528000000001</v>
      </c>
      <c r="K470" s="26">
        <v>4.2</v>
      </c>
      <c r="L470" s="3">
        <v>7</v>
      </c>
      <c r="M470" s="3"/>
      <c r="N470" s="3"/>
      <c r="O470" s="3"/>
      <c r="P470" s="3"/>
      <c r="Q470" s="3"/>
      <c r="R470" s="3"/>
      <c r="S470" s="3"/>
      <c r="T470" s="3"/>
      <c r="U470" s="3"/>
      <c r="V470" s="3"/>
      <c r="W470" s="3"/>
      <c r="X470" s="3"/>
      <c r="Y470" s="3"/>
      <c r="Z470" s="3"/>
    </row>
    <row r="471" spans="1:26" x14ac:dyDescent="0.2">
      <c r="A471" s="3" t="s">
        <v>344</v>
      </c>
      <c r="B471" s="30">
        <v>44370</v>
      </c>
      <c r="C471" s="12">
        <v>0.57777777777777772</v>
      </c>
      <c r="D471" s="3" t="s">
        <v>272</v>
      </c>
      <c r="E471" s="3" t="s">
        <v>392</v>
      </c>
      <c r="F471" s="3" t="s">
        <v>392</v>
      </c>
      <c r="G471" s="3">
        <v>30.75027</v>
      </c>
      <c r="H471" s="3">
        <v>-87.923069999999996</v>
      </c>
      <c r="I471" s="3">
        <v>0.4</v>
      </c>
      <c r="J471" s="26">
        <f t="shared" si="3"/>
        <v>44.291339999999998</v>
      </c>
      <c r="K471" s="26">
        <v>13.5</v>
      </c>
      <c r="L471" s="3">
        <v>8</v>
      </c>
      <c r="M471" s="3"/>
      <c r="N471" s="3"/>
      <c r="O471" s="3"/>
      <c r="P471" s="3"/>
      <c r="Q471" s="3"/>
      <c r="R471" s="3"/>
      <c r="S471" s="3"/>
      <c r="T471" s="3"/>
      <c r="U471" s="3"/>
      <c r="V471" s="3"/>
      <c r="W471" s="3"/>
      <c r="X471" s="3"/>
      <c r="Y471" s="3"/>
      <c r="Z471" s="3"/>
    </row>
    <row r="472" spans="1:26" x14ac:dyDescent="0.2">
      <c r="A472" s="3" t="s">
        <v>344</v>
      </c>
      <c r="B472" s="30">
        <v>44370</v>
      </c>
      <c r="C472" s="12">
        <v>0.59097222222222223</v>
      </c>
      <c r="D472" s="3" t="s">
        <v>270</v>
      </c>
      <c r="E472" s="3" t="s">
        <v>392</v>
      </c>
      <c r="F472" s="3" t="s">
        <v>392</v>
      </c>
      <c r="G472" s="3">
        <v>30.667100000000001</v>
      </c>
      <c r="H472" s="3">
        <v>-87.925250000000005</v>
      </c>
      <c r="I472" s="3">
        <v>0.4</v>
      </c>
      <c r="J472" s="26">
        <f t="shared" si="3"/>
        <v>24.278216</v>
      </c>
      <c r="K472" s="26">
        <v>7.4</v>
      </c>
      <c r="L472" s="3">
        <v>9</v>
      </c>
      <c r="M472" s="3"/>
      <c r="N472" s="3"/>
      <c r="O472" s="3"/>
      <c r="P472" s="3"/>
      <c r="Q472" s="3"/>
      <c r="R472" s="3"/>
      <c r="S472" s="3"/>
      <c r="T472" s="3"/>
      <c r="U472" s="3"/>
      <c r="V472" s="3"/>
      <c r="W472" s="3"/>
      <c r="X472" s="3"/>
      <c r="Y472" s="3"/>
      <c r="Z472" s="3"/>
    </row>
    <row r="473" spans="1:26" x14ac:dyDescent="0.2">
      <c r="A473" s="3" t="s">
        <v>344</v>
      </c>
      <c r="B473" s="30">
        <v>44370</v>
      </c>
      <c r="C473" s="12">
        <v>0.60486111111111107</v>
      </c>
      <c r="D473" s="3" t="s">
        <v>297</v>
      </c>
      <c r="E473" s="3" t="s">
        <v>392</v>
      </c>
      <c r="F473" s="3" t="s">
        <v>392</v>
      </c>
      <c r="G473" s="3">
        <v>30.600100000000001</v>
      </c>
      <c r="H473" s="3">
        <v>-87.917760000000001</v>
      </c>
      <c r="I473" s="3">
        <v>0.4</v>
      </c>
      <c r="J473" s="26">
        <f t="shared" si="3"/>
        <v>7.2178480000000009</v>
      </c>
      <c r="K473" s="26">
        <v>2.2000000000000002</v>
      </c>
      <c r="L473" s="3">
        <v>10</v>
      </c>
      <c r="M473" s="3"/>
      <c r="N473" s="3"/>
      <c r="O473" s="3"/>
      <c r="P473" s="3"/>
      <c r="Q473" s="3"/>
      <c r="R473" s="3"/>
      <c r="S473" s="3"/>
      <c r="T473" s="3"/>
      <c r="U473" s="3"/>
      <c r="V473" s="3"/>
      <c r="W473" s="3"/>
      <c r="X473" s="3"/>
      <c r="Y473" s="3"/>
      <c r="Z473" s="3"/>
    </row>
    <row r="474" spans="1:26" x14ac:dyDescent="0.2">
      <c r="A474" s="3" t="s">
        <v>344</v>
      </c>
      <c r="B474" s="30">
        <v>44370</v>
      </c>
      <c r="C474" s="12">
        <v>0.61458333333333337</v>
      </c>
      <c r="D474" s="3" t="s">
        <v>267</v>
      </c>
      <c r="E474" s="3" t="s">
        <v>391</v>
      </c>
      <c r="F474" s="3" t="s">
        <v>391</v>
      </c>
      <c r="G474" s="3">
        <v>30.599679999999999</v>
      </c>
      <c r="H474" s="3">
        <v>-87.950890000000001</v>
      </c>
      <c r="I474" s="3">
        <v>0.4</v>
      </c>
      <c r="J474" s="26">
        <f t="shared" si="3"/>
        <v>9.8425200000000004</v>
      </c>
      <c r="K474" s="26">
        <v>3</v>
      </c>
      <c r="L474" s="3">
        <v>11</v>
      </c>
      <c r="M474" s="3"/>
      <c r="N474" s="3"/>
      <c r="O474" s="3"/>
      <c r="P474" s="3"/>
      <c r="Q474" s="3"/>
      <c r="R474" s="3"/>
      <c r="S474" s="3"/>
      <c r="T474" s="3"/>
      <c r="U474" s="3"/>
      <c r="V474" s="3"/>
      <c r="W474" s="3"/>
      <c r="X474" s="3"/>
      <c r="Y474" s="3"/>
      <c r="Z474" s="3"/>
    </row>
    <row r="475" spans="1:26" x14ac:dyDescent="0.2">
      <c r="A475" s="3" t="s">
        <v>344</v>
      </c>
      <c r="B475" s="30">
        <v>44370</v>
      </c>
      <c r="C475" s="12">
        <v>0.62361111111111112</v>
      </c>
      <c r="D475" s="3" t="s">
        <v>423</v>
      </c>
      <c r="E475" s="3" t="s">
        <v>391</v>
      </c>
      <c r="F475" s="3" t="s">
        <v>391</v>
      </c>
      <c r="G475" s="3">
        <v>30.600200000000001</v>
      </c>
      <c r="H475" s="3">
        <v>-88.000579999999999</v>
      </c>
      <c r="I475" s="3">
        <v>0.2</v>
      </c>
      <c r="J475" s="26">
        <f t="shared" si="3"/>
        <v>8.2020999999999997</v>
      </c>
      <c r="K475" s="26">
        <v>2.5</v>
      </c>
      <c r="L475" s="3">
        <v>12</v>
      </c>
      <c r="M475" s="3"/>
      <c r="N475" s="3"/>
      <c r="O475" s="3"/>
      <c r="P475" s="3"/>
      <c r="Q475" s="3"/>
      <c r="R475" s="3"/>
      <c r="S475" s="3"/>
      <c r="T475" s="3"/>
      <c r="U475" s="3"/>
      <c r="V475" s="3"/>
      <c r="W475" s="3"/>
      <c r="X475" s="3"/>
      <c r="Y475" s="3"/>
      <c r="Z475" s="3"/>
    </row>
    <row r="476" spans="1:26" x14ac:dyDescent="0.2">
      <c r="A476" s="3" t="s">
        <v>344</v>
      </c>
      <c r="B476" s="30">
        <v>44370</v>
      </c>
      <c r="C476" s="12">
        <v>0.62986111111111109</v>
      </c>
      <c r="D476" s="3" t="s">
        <v>274</v>
      </c>
      <c r="E476" s="3" t="s">
        <v>392</v>
      </c>
      <c r="F476" s="3" t="s">
        <v>392</v>
      </c>
      <c r="G476" s="3">
        <v>30.599779999999999</v>
      </c>
      <c r="H476" s="3">
        <v>-88.030529999999999</v>
      </c>
      <c r="I476" s="3">
        <v>0.4</v>
      </c>
      <c r="J476" s="26">
        <f t="shared" si="3"/>
        <v>46.259844000000001</v>
      </c>
      <c r="K476" s="26">
        <v>14.1</v>
      </c>
      <c r="L476" s="3">
        <v>13</v>
      </c>
      <c r="M476" s="3"/>
      <c r="N476" s="3"/>
      <c r="O476" s="3"/>
      <c r="P476" s="3"/>
      <c r="Q476" s="3"/>
      <c r="R476" s="3"/>
      <c r="S476" s="3"/>
      <c r="T476" s="3"/>
      <c r="U476" s="3"/>
      <c r="V476" s="3"/>
      <c r="W476" s="3"/>
      <c r="X476" s="3"/>
      <c r="Y476" s="3"/>
      <c r="Z476" s="3"/>
    </row>
    <row r="477" spans="1:26" x14ac:dyDescent="0.2">
      <c r="A477" s="3" t="s">
        <v>344</v>
      </c>
      <c r="B477" s="11">
        <v>44372</v>
      </c>
      <c r="C477" s="12">
        <v>0.27916666666666667</v>
      </c>
      <c r="D477" s="3" t="s">
        <v>390</v>
      </c>
      <c r="E477" s="3" t="s">
        <v>391</v>
      </c>
      <c r="F477" s="3" t="s">
        <v>391</v>
      </c>
      <c r="G477" s="3">
        <v>30.250769999999999</v>
      </c>
      <c r="H477" s="3">
        <v>-88.049469999999999</v>
      </c>
      <c r="I477" s="3">
        <v>0.7</v>
      </c>
      <c r="J477" s="26">
        <f t="shared" si="3"/>
        <v>13.12336</v>
      </c>
      <c r="K477" s="26">
        <v>4</v>
      </c>
      <c r="L477" s="3">
        <v>0</v>
      </c>
      <c r="M477" s="3"/>
      <c r="N477" s="3"/>
      <c r="O477" s="3"/>
      <c r="P477" s="3"/>
      <c r="Q477" s="3"/>
      <c r="R477" s="3"/>
      <c r="S477" s="3"/>
      <c r="T477" s="3"/>
      <c r="U477" s="3"/>
      <c r="V477" s="3"/>
      <c r="W477" s="3"/>
      <c r="X477" s="3"/>
      <c r="Y477" s="3"/>
      <c r="Z477" s="3"/>
    </row>
    <row r="478" spans="1:26" x14ac:dyDescent="0.2">
      <c r="A478" s="3" t="s">
        <v>344</v>
      </c>
      <c r="B478" s="30">
        <v>44372</v>
      </c>
      <c r="C478" s="12">
        <v>0.28402777777777777</v>
      </c>
      <c r="D478" s="3" t="s">
        <v>202</v>
      </c>
      <c r="E478" s="3" t="s">
        <v>392</v>
      </c>
      <c r="F478" s="3" t="s">
        <v>392</v>
      </c>
      <c r="G478" s="3">
        <v>30.25009</v>
      </c>
      <c r="H478" s="3">
        <v>-89.039940000000001</v>
      </c>
      <c r="I478" s="3">
        <v>0.8</v>
      </c>
      <c r="J478" s="26">
        <f t="shared" si="3"/>
        <v>50.853020000000001</v>
      </c>
      <c r="K478" s="26">
        <v>15.5</v>
      </c>
      <c r="L478" s="3">
        <v>1</v>
      </c>
      <c r="M478" s="3"/>
      <c r="N478" s="3"/>
      <c r="O478" s="3"/>
      <c r="P478" s="3"/>
      <c r="Q478" s="3"/>
      <c r="R478" s="3"/>
      <c r="S478" s="3"/>
      <c r="T478" s="3"/>
      <c r="U478" s="3"/>
      <c r="V478" s="3"/>
      <c r="W478" s="3"/>
      <c r="X478" s="3"/>
      <c r="Y478" s="3"/>
      <c r="Z478" s="3"/>
    </row>
    <row r="479" spans="1:26" x14ac:dyDescent="0.2">
      <c r="A479" s="3" t="s">
        <v>344</v>
      </c>
      <c r="B479" s="11">
        <v>44372</v>
      </c>
      <c r="C479" s="12">
        <v>0.2986111111111111</v>
      </c>
      <c r="D479" s="3" t="s">
        <v>393</v>
      </c>
      <c r="E479" s="3" t="s">
        <v>391</v>
      </c>
      <c r="F479" s="3" t="s">
        <v>391</v>
      </c>
      <c r="G479" s="3">
        <v>30.250340000000001</v>
      </c>
      <c r="H479" s="3">
        <v>-87.999799999999993</v>
      </c>
      <c r="I479" s="3">
        <v>0.4</v>
      </c>
      <c r="J479" s="26">
        <f t="shared" si="3"/>
        <v>16.404199999999999</v>
      </c>
      <c r="K479" s="26">
        <v>5</v>
      </c>
      <c r="L479" s="3">
        <v>2</v>
      </c>
      <c r="M479" s="3"/>
      <c r="N479" s="3"/>
      <c r="O479" s="3"/>
      <c r="P479" s="3"/>
      <c r="Q479" s="3"/>
      <c r="R479" s="3"/>
      <c r="S479" s="3"/>
      <c r="T479" s="3"/>
      <c r="U479" s="3"/>
      <c r="V479" s="3"/>
      <c r="W479" s="3"/>
      <c r="X479" s="3"/>
      <c r="Y479" s="3"/>
      <c r="Z479" s="3"/>
    </row>
    <row r="480" spans="1:26" x14ac:dyDescent="0.2">
      <c r="A480" s="3" t="s">
        <v>344</v>
      </c>
      <c r="B480" s="30">
        <v>44372</v>
      </c>
      <c r="C480" s="12">
        <v>0.30625000000000002</v>
      </c>
      <c r="D480" s="3" t="s">
        <v>394</v>
      </c>
      <c r="E480" s="3" t="s">
        <v>391</v>
      </c>
      <c r="F480" s="3" t="s">
        <v>391</v>
      </c>
      <c r="G480" s="3">
        <v>30.25977</v>
      </c>
      <c r="H480" s="3">
        <v>-87.950850000000003</v>
      </c>
      <c r="I480" s="3">
        <v>0.3</v>
      </c>
      <c r="J480" s="26">
        <f t="shared" si="3"/>
        <v>3.9370079999999996</v>
      </c>
      <c r="K480" s="26">
        <v>1.2</v>
      </c>
      <c r="L480" s="3">
        <v>3</v>
      </c>
      <c r="M480" s="3"/>
      <c r="N480" s="3"/>
      <c r="O480" s="3"/>
      <c r="P480" s="3"/>
      <c r="Q480" s="3"/>
      <c r="R480" s="3"/>
      <c r="S480" s="3"/>
      <c r="T480" s="3"/>
      <c r="U480" s="3"/>
      <c r="V480" s="3"/>
      <c r="W480" s="3"/>
      <c r="X480" s="3"/>
      <c r="Y480" s="3"/>
      <c r="Z480" s="3"/>
    </row>
    <row r="481" spans="1:26" x14ac:dyDescent="0.2">
      <c r="A481" s="3" t="s">
        <v>344</v>
      </c>
      <c r="B481" s="11">
        <v>44372</v>
      </c>
      <c r="C481" s="12">
        <v>0.31597222222222221</v>
      </c>
      <c r="D481" s="3" t="s">
        <v>395</v>
      </c>
      <c r="E481" s="3" t="s">
        <v>391</v>
      </c>
      <c r="F481" s="3" t="s">
        <v>391</v>
      </c>
      <c r="G481" s="3">
        <v>30.249870000000001</v>
      </c>
      <c r="H481" s="3">
        <v>-87.90043</v>
      </c>
      <c r="I481" s="3">
        <v>0.3</v>
      </c>
      <c r="J481" s="26">
        <f t="shared" si="3"/>
        <v>6.56168</v>
      </c>
      <c r="K481" s="26">
        <v>2</v>
      </c>
      <c r="L481" s="3">
        <v>4</v>
      </c>
      <c r="M481" s="3"/>
      <c r="N481" s="3"/>
      <c r="O481" s="3"/>
      <c r="P481" s="3"/>
      <c r="Q481" s="3"/>
      <c r="R481" s="3"/>
      <c r="S481" s="3"/>
      <c r="T481" s="3"/>
      <c r="U481" s="3"/>
      <c r="V481" s="3"/>
      <c r="W481" s="3"/>
      <c r="X481" s="3"/>
      <c r="Y481" s="3"/>
      <c r="Z481" s="3"/>
    </row>
    <row r="482" spans="1:26" x14ac:dyDescent="0.2">
      <c r="A482" s="3" t="s">
        <v>344</v>
      </c>
      <c r="B482" s="30">
        <v>44372</v>
      </c>
      <c r="C482" s="12">
        <v>0.32291666666666669</v>
      </c>
      <c r="D482" s="3" t="s">
        <v>206</v>
      </c>
      <c r="E482" s="3" t="s">
        <v>392</v>
      </c>
      <c r="F482" s="3" t="s">
        <v>391</v>
      </c>
      <c r="G482" s="3">
        <v>30.250139999999998</v>
      </c>
      <c r="H482" s="3">
        <v>-87.84854</v>
      </c>
      <c r="I482" s="3">
        <v>0.3</v>
      </c>
      <c r="J482" s="26">
        <f t="shared" si="3"/>
        <v>4.9212600000000002</v>
      </c>
      <c r="K482" s="26">
        <v>1.5</v>
      </c>
      <c r="L482" s="3">
        <v>5</v>
      </c>
      <c r="M482" s="3" t="s">
        <v>455</v>
      </c>
      <c r="N482" s="3"/>
      <c r="O482" s="3"/>
      <c r="P482" s="3"/>
      <c r="Q482" s="3"/>
      <c r="R482" s="3"/>
      <c r="S482" s="3"/>
      <c r="T482" s="3"/>
      <c r="U482" s="3"/>
      <c r="V482" s="3"/>
      <c r="W482" s="3"/>
      <c r="X482" s="3"/>
      <c r="Y482" s="3"/>
      <c r="Z482" s="3"/>
    </row>
    <row r="483" spans="1:26" x14ac:dyDescent="0.2">
      <c r="A483" s="3" t="s">
        <v>344</v>
      </c>
      <c r="B483" s="11">
        <v>44372</v>
      </c>
      <c r="C483" s="12">
        <v>0.33750000000000002</v>
      </c>
      <c r="D483" s="3" t="s">
        <v>396</v>
      </c>
      <c r="E483" s="3" t="s">
        <v>391</v>
      </c>
      <c r="F483" s="3" t="s">
        <v>391</v>
      </c>
      <c r="G483" s="3">
        <v>30.26051</v>
      </c>
      <c r="H483" s="3">
        <v>-87.801000000000002</v>
      </c>
      <c r="I483" s="3">
        <v>0.2</v>
      </c>
      <c r="J483" s="26">
        <f t="shared" si="3"/>
        <v>7.5459319999999996</v>
      </c>
      <c r="K483" s="26">
        <v>2.2999999999999998</v>
      </c>
      <c r="L483" s="3">
        <v>6</v>
      </c>
      <c r="M483" s="3"/>
      <c r="N483" s="3"/>
      <c r="O483" s="3"/>
      <c r="P483" s="3"/>
      <c r="Q483" s="3"/>
      <c r="R483" s="3"/>
      <c r="S483" s="3"/>
      <c r="T483" s="3"/>
      <c r="U483" s="3"/>
      <c r="V483" s="3"/>
      <c r="W483" s="3"/>
      <c r="X483" s="3"/>
      <c r="Y483" s="3"/>
      <c r="Z483" s="3"/>
    </row>
    <row r="484" spans="1:26" x14ac:dyDescent="0.2">
      <c r="A484" s="3" t="s">
        <v>344</v>
      </c>
      <c r="B484" s="30">
        <v>44372</v>
      </c>
      <c r="C484" s="12">
        <v>0.34305555555555556</v>
      </c>
      <c r="D484" s="3" t="s">
        <v>209</v>
      </c>
      <c r="E484" s="3" t="s">
        <v>392</v>
      </c>
      <c r="F484" s="3" t="s">
        <v>391</v>
      </c>
      <c r="G484" s="3">
        <v>30.285340000000001</v>
      </c>
      <c r="H484" s="3">
        <v>-87.759979999999999</v>
      </c>
      <c r="I484" s="3">
        <v>0.3</v>
      </c>
      <c r="J484" s="26">
        <f t="shared" si="3"/>
        <v>5.9055119999999999</v>
      </c>
      <c r="K484" s="26">
        <v>1.8</v>
      </c>
      <c r="L484" s="3">
        <v>7</v>
      </c>
      <c r="M484" s="3"/>
      <c r="N484" s="3"/>
      <c r="O484" s="3"/>
      <c r="P484" s="3"/>
      <c r="Q484" s="3"/>
      <c r="R484" s="3"/>
      <c r="S484" s="3"/>
      <c r="T484" s="3"/>
      <c r="U484" s="3"/>
      <c r="V484" s="3"/>
      <c r="W484" s="3"/>
      <c r="X484" s="3"/>
      <c r="Y484" s="3"/>
      <c r="Z484" s="3"/>
    </row>
    <row r="485" spans="1:26" x14ac:dyDescent="0.2">
      <c r="A485" s="3" t="s">
        <v>344</v>
      </c>
      <c r="B485" s="11">
        <v>44372</v>
      </c>
      <c r="C485" s="12">
        <v>0.3527777777777778</v>
      </c>
      <c r="D485" s="3" t="s">
        <v>397</v>
      </c>
      <c r="E485" s="3" t="s">
        <v>391</v>
      </c>
      <c r="F485" s="3" t="s">
        <v>391</v>
      </c>
      <c r="G485" s="3">
        <v>30.3001</v>
      </c>
      <c r="H485" s="3">
        <v>-87.800280000000001</v>
      </c>
      <c r="I485" s="3">
        <v>0.2</v>
      </c>
      <c r="J485" s="26">
        <f t="shared" si="3"/>
        <v>8.8582680000000007</v>
      </c>
      <c r="K485" s="26">
        <v>2.7</v>
      </c>
      <c r="L485" s="3">
        <v>8</v>
      </c>
      <c r="M485" s="3"/>
      <c r="N485" s="3"/>
      <c r="O485" s="3"/>
      <c r="P485" s="3"/>
      <c r="Q485" s="3"/>
      <c r="R485" s="3"/>
      <c r="S485" s="3"/>
      <c r="T485" s="3"/>
      <c r="U485" s="3"/>
      <c r="V485" s="3"/>
      <c r="W485" s="3"/>
      <c r="X485" s="3"/>
      <c r="Y485" s="3"/>
      <c r="Z485" s="3"/>
    </row>
    <row r="486" spans="1:26" x14ac:dyDescent="0.2">
      <c r="A486" s="3" t="s">
        <v>344</v>
      </c>
      <c r="B486" s="30">
        <v>44372</v>
      </c>
      <c r="C486" s="12">
        <v>0.35972222222222222</v>
      </c>
      <c r="D486" s="3" t="s">
        <v>398</v>
      </c>
      <c r="E486" s="3" t="s">
        <v>391</v>
      </c>
      <c r="F486" s="3" t="s">
        <v>391</v>
      </c>
      <c r="G486" s="3">
        <v>30.30029</v>
      </c>
      <c r="H486" s="3">
        <v>-87.85042</v>
      </c>
      <c r="I486" s="3">
        <v>0.3</v>
      </c>
      <c r="J486" s="26">
        <f t="shared" si="3"/>
        <v>10.170604000000001</v>
      </c>
      <c r="K486" s="26">
        <v>3.1</v>
      </c>
      <c r="L486" s="3">
        <v>9</v>
      </c>
      <c r="M486" s="3"/>
      <c r="N486" s="3"/>
      <c r="O486" s="3"/>
      <c r="P486" s="3"/>
      <c r="Q486" s="3"/>
      <c r="R486" s="3"/>
      <c r="S486" s="3"/>
      <c r="T486" s="3"/>
      <c r="U486" s="3"/>
      <c r="V486" s="3"/>
      <c r="W486" s="3"/>
      <c r="X486" s="3"/>
      <c r="Y486" s="3"/>
      <c r="Z486" s="3"/>
    </row>
    <row r="487" spans="1:26" x14ac:dyDescent="0.2">
      <c r="A487" s="3" t="s">
        <v>344</v>
      </c>
      <c r="B487" s="11">
        <v>44372</v>
      </c>
      <c r="C487" s="12">
        <v>0.37777777777777777</v>
      </c>
      <c r="D487" s="3" t="s">
        <v>215</v>
      </c>
      <c r="E487" s="3" t="s">
        <v>392</v>
      </c>
      <c r="F487" s="3" t="s">
        <v>391</v>
      </c>
      <c r="G487" s="3">
        <v>30.400169999999999</v>
      </c>
      <c r="H487" s="3">
        <v>-87.950180000000003</v>
      </c>
      <c r="I487" s="3">
        <v>0.2</v>
      </c>
      <c r="J487" s="26">
        <f t="shared" si="3"/>
        <v>13.779528000000001</v>
      </c>
      <c r="K487" s="26">
        <v>4.2</v>
      </c>
      <c r="L487" s="3">
        <v>10</v>
      </c>
      <c r="M487" s="3"/>
      <c r="N487" s="3"/>
      <c r="O487" s="3"/>
      <c r="P487" s="3"/>
      <c r="Q487" s="3"/>
      <c r="R487" s="3"/>
      <c r="S487" s="3"/>
      <c r="T487" s="3"/>
      <c r="U487" s="3"/>
      <c r="V487" s="3"/>
      <c r="W487" s="3"/>
      <c r="X487" s="3"/>
      <c r="Y487" s="3"/>
      <c r="Z487" s="3"/>
    </row>
    <row r="488" spans="1:26" x14ac:dyDescent="0.2">
      <c r="A488" s="3" t="s">
        <v>344</v>
      </c>
      <c r="B488" s="30">
        <v>44372</v>
      </c>
      <c r="C488" s="12">
        <v>0.38819444444444445</v>
      </c>
      <c r="D488" s="3" t="s">
        <v>400</v>
      </c>
      <c r="E488" s="3" t="s">
        <v>391</v>
      </c>
      <c r="F488" s="3" t="s">
        <v>391</v>
      </c>
      <c r="G488" s="3">
        <v>30.400279999999999</v>
      </c>
      <c r="H488" s="3">
        <v>-88.000439999999998</v>
      </c>
      <c r="I488" s="3">
        <v>0.2</v>
      </c>
      <c r="J488" s="26">
        <f t="shared" si="3"/>
        <v>13.451443999999999</v>
      </c>
      <c r="K488" s="26">
        <v>4.0999999999999996</v>
      </c>
      <c r="L488" s="3">
        <v>11</v>
      </c>
      <c r="M488" s="3"/>
      <c r="N488" s="3"/>
      <c r="O488" s="3"/>
      <c r="P488" s="3"/>
      <c r="Q488" s="3"/>
      <c r="R488" s="3"/>
      <c r="S488" s="3"/>
      <c r="T488" s="3"/>
      <c r="U488" s="3"/>
      <c r="V488" s="3"/>
      <c r="W488" s="3"/>
      <c r="X488" s="3"/>
      <c r="Y488" s="3"/>
      <c r="Z488" s="3"/>
    </row>
    <row r="489" spans="1:26" x14ac:dyDescent="0.2">
      <c r="A489" s="3" t="s">
        <v>344</v>
      </c>
      <c r="B489" s="11">
        <v>44372</v>
      </c>
      <c r="C489" s="12">
        <v>0.39374999999999999</v>
      </c>
      <c r="D489" s="3" t="s">
        <v>218</v>
      </c>
      <c r="E489" s="3" t="s">
        <v>392</v>
      </c>
      <c r="F489" s="3" t="s">
        <v>392</v>
      </c>
      <c r="G489" s="3">
        <v>30.400539999999999</v>
      </c>
      <c r="H489" s="3">
        <v>-88.018129999999999</v>
      </c>
      <c r="I489" s="3">
        <v>0.2</v>
      </c>
      <c r="J489" s="26">
        <f t="shared" si="3"/>
        <v>47.244095999999999</v>
      </c>
      <c r="K489" s="26">
        <v>14.4</v>
      </c>
      <c r="L489" s="3">
        <v>12</v>
      </c>
      <c r="M489" s="3"/>
      <c r="N489" s="3"/>
      <c r="O489" s="3"/>
      <c r="P489" s="3"/>
      <c r="Q489" s="3"/>
      <c r="R489" s="3"/>
      <c r="S489" s="3"/>
      <c r="T489" s="3"/>
      <c r="U489" s="3"/>
      <c r="V489" s="3"/>
      <c r="W489" s="3"/>
      <c r="X489" s="3"/>
      <c r="Y489" s="3"/>
      <c r="Z489" s="3"/>
    </row>
    <row r="490" spans="1:26" x14ac:dyDescent="0.2">
      <c r="A490" s="3" t="s">
        <v>344</v>
      </c>
      <c r="B490" s="30">
        <v>44372</v>
      </c>
      <c r="C490" s="12">
        <v>0.40347222222222223</v>
      </c>
      <c r="D490" s="3" t="s">
        <v>401</v>
      </c>
      <c r="E490" s="3" t="s">
        <v>391</v>
      </c>
      <c r="F490" s="3" t="s">
        <v>391</v>
      </c>
      <c r="G490" s="3">
        <v>30.400490000000001</v>
      </c>
      <c r="H490" s="3">
        <v>-88.049970000000002</v>
      </c>
      <c r="I490" s="3">
        <v>0.2</v>
      </c>
      <c r="J490" s="26">
        <f t="shared" si="3"/>
        <v>13.779528000000001</v>
      </c>
      <c r="K490" s="26">
        <v>4.2</v>
      </c>
      <c r="L490" s="3">
        <v>13</v>
      </c>
      <c r="M490" s="3"/>
      <c r="N490" s="3"/>
      <c r="O490" s="3"/>
      <c r="P490" s="3"/>
      <c r="Q490" s="3"/>
      <c r="R490" s="3"/>
      <c r="S490" s="3"/>
      <c r="T490" s="3"/>
      <c r="U490" s="3"/>
      <c r="V490" s="3"/>
      <c r="W490" s="3"/>
      <c r="X490" s="3"/>
      <c r="Y490" s="3"/>
      <c r="Z490" s="3"/>
    </row>
    <row r="491" spans="1:26" x14ac:dyDescent="0.2">
      <c r="A491" s="3" t="s">
        <v>344</v>
      </c>
      <c r="B491" s="11">
        <v>44372</v>
      </c>
      <c r="C491" s="12">
        <v>0.40972222222222221</v>
      </c>
      <c r="D491" s="3" t="s">
        <v>224</v>
      </c>
      <c r="E491" s="3" t="s">
        <v>392</v>
      </c>
      <c r="F491" s="3" t="s">
        <v>391</v>
      </c>
      <c r="G491" s="3">
        <v>30.40016</v>
      </c>
      <c r="H491" s="3">
        <v>-88.100319999999996</v>
      </c>
      <c r="I491" s="3">
        <v>0.1</v>
      </c>
      <c r="J491" s="26">
        <f t="shared" si="3"/>
        <v>4.5931759999999997</v>
      </c>
      <c r="K491" s="26">
        <v>1.4</v>
      </c>
      <c r="L491" s="3">
        <v>14</v>
      </c>
      <c r="M491" s="3"/>
      <c r="N491" s="3"/>
      <c r="O491" s="3"/>
      <c r="P491" s="3"/>
      <c r="Q491" s="3"/>
      <c r="R491" s="3"/>
      <c r="S491" s="3"/>
      <c r="T491" s="3"/>
      <c r="U491" s="3"/>
      <c r="V491" s="3"/>
      <c r="W491" s="3"/>
      <c r="X491" s="3"/>
      <c r="Y491" s="3"/>
      <c r="Z491" s="3"/>
    </row>
    <row r="492" spans="1:26" x14ac:dyDescent="0.2">
      <c r="A492" s="3" t="s">
        <v>344</v>
      </c>
      <c r="B492" s="30">
        <v>44372</v>
      </c>
      <c r="C492" s="12">
        <v>0.42291666666666666</v>
      </c>
      <c r="D492" s="3" t="s">
        <v>403</v>
      </c>
      <c r="E492" s="3" t="s">
        <v>391</v>
      </c>
      <c r="F492" s="3" t="s">
        <v>391</v>
      </c>
      <c r="G492" s="3">
        <v>30.34986</v>
      </c>
      <c r="H492" s="3">
        <v>-88.100179999999995</v>
      </c>
      <c r="I492" s="3">
        <v>0.1</v>
      </c>
      <c r="J492" s="26">
        <f t="shared" si="3"/>
        <v>11.482939999999999</v>
      </c>
      <c r="K492" s="26">
        <v>3.5</v>
      </c>
      <c r="L492" s="3">
        <v>15</v>
      </c>
      <c r="M492" s="3"/>
      <c r="N492" s="3"/>
      <c r="O492" s="3"/>
      <c r="P492" s="3"/>
      <c r="Q492" s="3"/>
      <c r="R492" s="3"/>
      <c r="S492" s="3"/>
      <c r="T492" s="3"/>
      <c r="U492" s="3"/>
      <c r="V492" s="3"/>
      <c r="W492" s="3"/>
      <c r="X492" s="3"/>
      <c r="Y492" s="3"/>
      <c r="Z492" s="3"/>
    </row>
    <row r="493" spans="1:26" x14ac:dyDescent="0.2">
      <c r="A493" s="3" t="s">
        <v>344</v>
      </c>
      <c r="B493" s="11">
        <v>44372</v>
      </c>
      <c r="C493" s="12">
        <v>0.43125000000000002</v>
      </c>
      <c r="D493" s="3" t="s">
        <v>235</v>
      </c>
      <c r="E493" s="3" t="s">
        <v>392</v>
      </c>
      <c r="F493" s="3" t="s">
        <v>391</v>
      </c>
      <c r="G493" s="3">
        <v>30.299330000000001</v>
      </c>
      <c r="H493" s="3">
        <v>-88.130080000000007</v>
      </c>
      <c r="I493" s="3">
        <v>0.2</v>
      </c>
      <c r="J493" s="26">
        <f t="shared" si="3"/>
        <v>10.826772</v>
      </c>
      <c r="K493" s="26">
        <v>3.3</v>
      </c>
      <c r="L493" s="3">
        <v>16</v>
      </c>
      <c r="M493" s="3"/>
      <c r="N493" s="3"/>
      <c r="O493" s="3"/>
      <c r="P493" s="3"/>
      <c r="Q493" s="3"/>
      <c r="R493" s="3"/>
      <c r="S493" s="3"/>
      <c r="T493" s="3"/>
      <c r="U493" s="3"/>
      <c r="V493" s="3"/>
      <c r="W493" s="3"/>
      <c r="X493" s="3"/>
      <c r="Y493" s="3"/>
      <c r="Z493" s="3"/>
    </row>
    <row r="494" spans="1:26" x14ac:dyDescent="0.2">
      <c r="A494" s="3" t="s">
        <v>346</v>
      </c>
      <c r="B494" s="11">
        <v>44404</v>
      </c>
      <c r="C494" s="12">
        <v>0.31458333333333333</v>
      </c>
      <c r="D494" s="3" t="s">
        <v>224</v>
      </c>
      <c r="E494" s="3" t="s">
        <v>392</v>
      </c>
      <c r="F494" s="3" t="s">
        <v>391</v>
      </c>
      <c r="G494" s="3">
        <v>30.40015</v>
      </c>
      <c r="H494" s="3">
        <v>-88.100170000000006</v>
      </c>
      <c r="I494" s="3">
        <v>0.4</v>
      </c>
      <c r="J494" s="26">
        <f t="shared" si="3"/>
        <v>3.6089240000000005</v>
      </c>
      <c r="K494" s="26">
        <v>1.1000000000000001</v>
      </c>
      <c r="L494" s="3">
        <v>0</v>
      </c>
      <c r="M494" s="3"/>
      <c r="N494" s="3"/>
      <c r="O494" s="3"/>
      <c r="P494" s="3"/>
      <c r="Q494" s="3"/>
      <c r="R494" s="3"/>
      <c r="S494" s="3"/>
      <c r="T494" s="3"/>
      <c r="U494" s="3"/>
      <c r="V494" s="3"/>
      <c r="W494" s="3"/>
      <c r="X494" s="3"/>
      <c r="Y494" s="3"/>
      <c r="Z494" s="3"/>
    </row>
    <row r="495" spans="1:26" x14ac:dyDescent="0.2">
      <c r="A495" s="3" t="s">
        <v>346</v>
      </c>
      <c r="B495" s="11">
        <v>44404</v>
      </c>
      <c r="C495" s="12">
        <v>0.32361111111111113</v>
      </c>
      <c r="D495" s="3" t="s">
        <v>401</v>
      </c>
      <c r="E495" s="3" t="s">
        <v>391</v>
      </c>
      <c r="F495" s="3" t="s">
        <v>391</v>
      </c>
      <c r="G495" s="3">
        <v>30.400320000000001</v>
      </c>
      <c r="H495" s="3">
        <v>-88.050749999999994</v>
      </c>
      <c r="I495" s="3">
        <v>0.3</v>
      </c>
      <c r="J495" s="26">
        <f t="shared" si="3"/>
        <v>12.795275999999999</v>
      </c>
      <c r="K495" s="26">
        <v>3.9</v>
      </c>
      <c r="L495" s="3">
        <v>1</v>
      </c>
      <c r="M495" s="3"/>
      <c r="N495" s="3"/>
      <c r="O495" s="3"/>
      <c r="P495" s="3"/>
      <c r="Q495" s="3"/>
      <c r="R495" s="3"/>
      <c r="S495" s="3"/>
      <c r="T495" s="3"/>
      <c r="U495" s="3"/>
      <c r="V495" s="3"/>
      <c r="W495" s="3"/>
      <c r="X495" s="3"/>
      <c r="Y495" s="3"/>
      <c r="Z495" s="3"/>
    </row>
    <row r="496" spans="1:26" x14ac:dyDescent="0.2">
      <c r="A496" s="3" t="s">
        <v>346</v>
      </c>
      <c r="B496" s="11">
        <v>44404</v>
      </c>
      <c r="C496" s="12">
        <v>0.33055555555555555</v>
      </c>
      <c r="D496" s="3" t="s">
        <v>218</v>
      </c>
      <c r="E496" s="3" t="s">
        <v>392</v>
      </c>
      <c r="F496" s="3" t="s">
        <v>392</v>
      </c>
      <c r="G496" s="3">
        <v>30.39995</v>
      </c>
      <c r="H496" s="3">
        <v>-88.018439999999998</v>
      </c>
      <c r="I496" s="3">
        <v>0.2</v>
      </c>
      <c r="J496" s="26">
        <f t="shared" si="3"/>
        <v>45.603676</v>
      </c>
      <c r="K496" s="26">
        <v>13.9</v>
      </c>
      <c r="L496" s="3">
        <v>2</v>
      </c>
      <c r="M496" s="3"/>
      <c r="N496" s="3"/>
      <c r="O496" s="3"/>
      <c r="P496" s="3"/>
      <c r="Q496" s="3"/>
      <c r="R496" s="3"/>
      <c r="S496" s="3"/>
      <c r="T496" s="3"/>
      <c r="U496" s="3"/>
      <c r="V496" s="3"/>
      <c r="W496" s="3"/>
      <c r="X496" s="3"/>
      <c r="Y496" s="3"/>
      <c r="Z496" s="3"/>
    </row>
    <row r="497" spans="1:26" x14ac:dyDescent="0.2">
      <c r="A497" s="3" t="s">
        <v>346</v>
      </c>
      <c r="B497" s="11">
        <v>44404</v>
      </c>
      <c r="C497" s="12">
        <v>0.34236111111111112</v>
      </c>
      <c r="D497" s="3" t="s">
        <v>400</v>
      </c>
      <c r="E497" s="3" t="s">
        <v>391</v>
      </c>
      <c r="F497" s="3" t="s">
        <v>391</v>
      </c>
      <c r="G497" s="3">
        <v>30.39986</v>
      </c>
      <c r="H497" s="3">
        <v>-87.998769999999993</v>
      </c>
      <c r="I497" s="3">
        <v>0.2</v>
      </c>
      <c r="J497" s="26">
        <f t="shared" si="3"/>
        <v>12.467191999999999</v>
      </c>
      <c r="K497" s="26">
        <v>3.8</v>
      </c>
      <c r="L497" s="3">
        <v>3</v>
      </c>
      <c r="M497" s="3"/>
      <c r="N497" s="3"/>
      <c r="O497" s="3"/>
      <c r="P497" s="3"/>
      <c r="Q497" s="3"/>
      <c r="R497" s="3"/>
      <c r="S497" s="3"/>
      <c r="T497" s="3"/>
      <c r="U497" s="3"/>
      <c r="V497" s="3"/>
      <c r="W497" s="3"/>
      <c r="X497" s="3"/>
      <c r="Y497" s="3"/>
      <c r="Z497" s="3"/>
    </row>
    <row r="498" spans="1:26" x14ac:dyDescent="0.2">
      <c r="A498" s="3" t="s">
        <v>346</v>
      </c>
      <c r="B498" s="11">
        <v>44404</v>
      </c>
      <c r="C498" s="12">
        <v>0.34930555555555554</v>
      </c>
      <c r="D498" s="3" t="s">
        <v>215</v>
      </c>
      <c r="E498" s="3" t="s">
        <v>392</v>
      </c>
      <c r="F498" s="3" t="s">
        <v>392</v>
      </c>
      <c r="G498" s="3">
        <v>30.39959</v>
      </c>
      <c r="H498" s="3">
        <v>-87.949849999999998</v>
      </c>
      <c r="I498" s="3">
        <v>0.5</v>
      </c>
      <c r="J498" s="26">
        <f t="shared" si="3"/>
        <v>12.139108</v>
      </c>
      <c r="K498" s="26">
        <v>3.7</v>
      </c>
      <c r="L498" s="3">
        <v>4</v>
      </c>
      <c r="M498" s="3"/>
      <c r="N498" s="3"/>
      <c r="O498" s="3"/>
      <c r="P498" s="3"/>
      <c r="Q498" s="3"/>
      <c r="R498" s="3"/>
      <c r="S498" s="3"/>
      <c r="T498" s="3"/>
      <c r="U498" s="3"/>
      <c r="V498" s="3"/>
      <c r="W498" s="3"/>
      <c r="X498" s="3"/>
      <c r="Y498" s="3"/>
      <c r="Z498" s="3"/>
    </row>
    <row r="499" spans="1:26" x14ac:dyDescent="0.2">
      <c r="A499" s="3" t="s">
        <v>346</v>
      </c>
      <c r="B499" s="11">
        <v>44404</v>
      </c>
      <c r="C499" s="12">
        <v>0.35972222222222222</v>
      </c>
      <c r="D499" s="3" t="s">
        <v>399</v>
      </c>
      <c r="E499" s="3" t="s">
        <v>391</v>
      </c>
      <c r="F499" s="3" t="s">
        <v>391</v>
      </c>
      <c r="G499" s="3">
        <v>30.399850000000001</v>
      </c>
      <c r="H499" s="3">
        <v>-87.899100000000004</v>
      </c>
      <c r="I499" s="3">
        <v>0.3</v>
      </c>
      <c r="J499" s="26">
        <f t="shared" si="3"/>
        <v>6.2335959999999995</v>
      </c>
      <c r="K499" s="26">
        <v>1.9</v>
      </c>
      <c r="L499" s="3">
        <v>5</v>
      </c>
      <c r="M499" s="3"/>
      <c r="N499" s="3"/>
      <c r="O499" s="3"/>
      <c r="P499" s="3"/>
      <c r="Q499" s="3"/>
      <c r="R499" s="3"/>
      <c r="S499" s="3"/>
      <c r="T499" s="3"/>
      <c r="U499" s="3"/>
      <c r="V499" s="3"/>
      <c r="W499" s="3"/>
      <c r="X499" s="3"/>
      <c r="Y499" s="3"/>
      <c r="Z499" s="3"/>
    </row>
    <row r="500" spans="1:26" x14ac:dyDescent="0.2">
      <c r="A500" s="3" t="s">
        <v>346</v>
      </c>
      <c r="B500" s="11">
        <v>44404</v>
      </c>
      <c r="C500" s="12">
        <v>0.36736111111111114</v>
      </c>
      <c r="D500" s="3" t="s">
        <v>419</v>
      </c>
      <c r="E500" s="3" t="s">
        <v>391</v>
      </c>
      <c r="F500" s="3" t="s">
        <v>391</v>
      </c>
      <c r="G500" s="3">
        <v>30.45065</v>
      </c>
      <c r="H500" s="3">
        <v>-87.925420000000003</v>
      </c>
      <c r="I500" s="3">
        <v>0.4</v>
      </c>
      <c r="J500" s="26">
        <f t="shared" si="3"/>
        <v>7.8740159999999992</v>
      </c>
      <c r="K500" s="26">
        <v>2.4</v>
      </c>
      <c r="L500" s="3">
        <v>6</v>
      </c>
      <c r="M500" s="3"/>
      <c r="N500" s="3"/>
      <c r="O500" s="3"/>
      <c r="P500" s="3"/>
      <c r="Q500" s="3"/>
      <c r="R500" s="3"/>
      <c r="S500" s="3"/>
      <c r="T500" s="3"/>
      <c r="U500" s="3"/>
      <c r="V500" s="3"/>
      <c r="W500" s="3"/>
      <c r="X500" s="3"/>
      <c r="Y500" s="3"/>
      <c r="Z500" s="3"/>
    </row>
    <row r="501" spans="1:26" x14ac:dyDescent="0.2">
      <c r="A501" s="3" t="s">
        <v>346</v>
      </c>
      <c r="B501" s="11">
        <v>44404</v>
      </c>
      <c r="C501" s="12">
        <v>0.37222222222222223</v>
      </c>
      <c r="D501" s="3" t="s">
        <v>418</v>
      </c>
      <c r="E501" s="3" t="s">
        <v>391</v>
      </c>
      <c r="F501" s="3" t="s">
        <v>391</v>
      </c>
      <c r="G501" s="3">
        <v>30.449590000000001</v>
      </c>
      <c r="H501" s="3">
        <v>-87.950010000000006</v>
      </c>
      <c r="I501" s="3">
        <v>0.4</v>
      </c>
      <c r="J501" s="26">
        <f t="shared" si="3"/>
        <v>11.154855999999999</v>
      </c>
      <c r="K501" s="26">
        <v>3.4</v>
      </c>
      <c r="L501" s="3">
        <v>7</v>
      </c>
      <c r="M501" s="3"/>
      <c r="N501" s="3"/>
      <c r="O501" s="3"/>
      <c r="P501" s="3"/>
      <c r="Q501" s="3"/>
      <c r="R501" s="3"/>
      <c r="S501" s="3"/>
      <c r="T501" s="3"/>
      <c r="U501" s="3"/>
      <c r="V501" s="3"/>
      <c r="W501" s="3"/>
      <c r="X501" s="3"/>
      <c r="Y501" s="3"/>
      <c r="Z501" s="3"/>
    </row>
    <row r="502" spans="1:26" x14ac:dyDescent="0.2">
      <c r="A502" s="3" t="s">
        <v>346</v>
      </c>
      <c r="B502" s="11">
        <v>44404</v>
      </c>
      <c r="C502" s="12">
        <v>0.37847222222222221</v>
      </c>
      <c r="D502" s="3" t="s">
        <v>417</v>
      </c>
      <c r="E502" s="3" t="s">
        <v>391</v>
      </c>
      <c r="F502" s="3" t="s">
        <v>391</v>
      </c>
      <c r="G502" s="3">
        <v>30.449280000000002</v>
      </c>
      <c r="H502" s="3">
        <v>-87.999070000000003</v>
      </c>
      <c r="I502" s="3">
        <v>0.2</v>
      </c>
      <c r="J502" s="26">
        <f t="shared" si="3"/>
        <v>12.467191999999999</v>
      </c>
      <c r="K502" s="26">
        <v>3.8</v>
      </c>
      <c r="L502" s="3">
        <v>8</v>
      </c>
      <c r="M502" s="3"/>
      <c r="N502" s="3"/>
      <c r="O502" s="3"/>
      <c r="P502" s="3"/>
      <c r="Q502" s="3"/>
      <c r="R502" s="3"/>
      <c r="S502" s="3"/>
      <c r="T502" s="3"/>
      <c r="U502" s="3"/>
      <c r="V502" s="3"/>
      <c r="W502" s="3"/>
      <c r="X502" s="3"/>
      <c r="Y502" s="3"/>
      <c r="Z502" s="3"/>
    </row>
    <row r="503" spans="1:26" x14ac:dyDescent="0.2">
      <c r="A503" s="3" t="s">
        <v>346</v>
      </c>
      <c r="B503" s="11">
        <v>44404</v>
      </c>
      <c r="C503" s="12">
        <v>0.38333333333333336</v>
      </c>
      <c r="D503" s="3" t="s">
        <v>372</v>
      </c>
      <c r="E503" s="3" t="s">
        <v>391</v>
      </c>
      <c r="F503" s="3" t="s">
        <v>391</v>
      </c>
      <c r="G503" s="3">
        <v>30.4497</v>
      </c>
      <c r="H503" s="3">
        <v>-88.014049999999997</v>
      </c>
      <c r="I503" s="3">
        <v>0.2</v>
      </c>
      <c r="J503" s="26">
        <f t="shared" si="3"/>
        <v>49.540683999999999</v>
      </c>
      <c r="K503" s="26">
        <v>15.1</v>
      </c>
      <c r="L503" s="3">
        <v>9</v>
      </c>
      <c r="M503" s="3"/>
      <c r="N503" s="3"/>
      <c r="O503" s="3"/>
      <c r="P503" s="3"/>
      <c r="Q503" s="3"/>
      <c r="R503" s="3"/>
      <c r="S503" s="3"/>
      <c r="T503" s="3"/>
      <c r="U503" s="3"/>
      <c r="V503" s="3"/>
      <c r="W503" s="3"/>
      <c r="X503" s="3"/>
      <c r="Y503" s="3"/>
      <c r="Z503" s="3"/>
    </row>
    <row r="504" spans="1:26" x14ac:dyDescent="0.2">
      <c r="A504" s="3" t="s">
        <v>346</v>
      </c>
      <c r="B504" s="11">
        <v>44404</v>
      </c>
      <c r="C504" s="12">
        <v>0.38819444444444445</v>
      </c>
      <c r="D504" s="3" t="s">
        <v>416</v>
      </c>
      <c r="E504" s="3" t="s">
        <v>391</v>
      </c>
      <c r="F504" s="3" t="s">
        <v>391</v>
      </c>
      <c r="G504" s="3">
        <v>30.45018</v>
      </c>
      <c r="H504" s="3">
        <v>-88.050399999999996</v>
      </c>
      <c r="I504" s="3">
        <v>0.3</v>
      </c>
      <c r="J504" s="26">
        <f t="shared" si="3"/>
        <v>12.139108</v>
      </c>
      <c r="K504" s="26">
        <v>3.7</v>
      </c>
      <c r="L504" s="3">
        <v>10</v>
      </c>
      <c r="M504" s="3"/>
      <c r="N504" s="3"/>
      <c r="O504" s="3"/>
      <c r="P504" s="3"/>
      <c r="Q504" s="3"/>
      <c r="R504" s="3"/>
      <c r="S504" s="3"/>
      <c r="T504" s="3"/>
      <c r="U504" s="3"/>
      <c r="V504" s="3"/>
      <c r="W504" s="3"/>
      <c r="X504" s="3"/>
      <c r="Y504" s="3"/>
      <c r="Z504" s="3"/>
    </row>
    <row r="505" spans="1:26" x14ac:dyDescent="0.2">
      <c r="A505" s="3" t="s">
        <v>346</v>
      </c>
      <c r="B505" s="11">
        <v>44404</v>
      </c>
      <c r="C505" s="12">
        <v>0.40972222222222221</v>
      </c>
      <c r="D505" s="3" t="s">
        <v>279</v>
      </c>
      <c r="E505" s="3" t="s">
        <v>392</v>
      </c>
      <c r="F505" s="3" t="s">
        <v>391</v>
      </c>
      <c r="G505" s="3">
        <v>30.498699999999999</v>
      </c>
      <c r="H505" s="3">
        <v>-88.099580000000003</v>
      </c>
      <c r="I505" s="3">
        <v>0.4</v>
      </c>
      <c r="J505" s="26">
        <f t="shared" si="3"/>
        <v>4.5931759999999997</v>
      </c>
      <c r="K505" s="26">
        <v>1.4</v>
      </c>
      <c r="L505" s="3">
        <v>11</v>
      </c>
      <c r="M505" s="3"/>
      <c r="N505" s="3"/>
      <c r="O505" s="3"/>
      <c r="P505" s="3"/>
      <c r="Q505" s="3"/>
      <c r="R505" s="3"/>
      <c r="S505" s="3"/>
      <c r="T505" s="3"/>
      <c r="U505" s="3"/>
      <c r="V505" s="3"/>
      <c r="W505" s="3"/>
      <c r="X505" s="3"/>
      <c r="Y505" s="3"/>
      <c r="Z505" s="3"/>
    </row>
    <row r="506" spans="1:26" x14ac:dyDescent="0.2">
      <c r="A506" s="3" t="s">
        <v>346</v>
      </c>
      <c r="B506" s="11">
        <v>44404</v>
      </c>
      <c r="C506" s="12">
        <v>0.42083333333333334</v>
      </c>
      <c r="D506" s="3" t="s">
        <v>427</v>
      </c>
      <c r="E506" s="3" t="s">
        <v>391</v>
      </c>
      <c r="F506" s="3" t="s">
        <v>391</v>
      </c>
      <c r="G506" s="3">
        <v>30.499880000000001</v>
      </c>
      <c r="H506" s="3">
        <v>-88.048590000000004</v>
      </c>
      <c r="I506" s="3">
        <v>0.2</v>
      </c>
      <c r="J506" s="26">
        <f t="shared" si="3"/>
        <v>9.8425200000000004</v>
      </c>
      <c r="K506" s="26">
        <v>3</v>
      </c>
      <c r="L506" s="3">
        <v>12</v>
      </c>
      <c r="M506" s="3"/>
      <c r="N506" s="3"/>
      <c r="O506" s="3"/>
      <c r="P506" s="3"/>
      <c r="Q506" s="3"/>
      <c r="R506" s="3"/>
      <c r="S506" s="3"/>
      <c r="T506" s="3"/>
      <c r="U506" s="3"/>
      <c r="V506" s="3"/>
      <c r="W506" s="3"/>
      <c r="X506" s="3"/>
      <c r="Y506" s="3"/>
      <c r="Z506" s="3"/>
    </row>
    <row r="507" spans="1:26" x14ac:dyDescent="0.2">
      <c r="A507" s="3" t="s">
        <v>346</v>
      </c>
      <c r="B507" s="11">
        <v>44404</v>
      </c>
      <c r="C507" s="12">
        <v>0.42638888888888887</v>
      </c>
      <c r="D507" s="3" t="s">
        <v>426</v>
      </c>
      <c r="E507" s="3" t="s">
        <v>391</v>
      </c>
      <c r="F507" s="3" t="s">
        <v>391</v>
      </c>
      <c r="G507" s="3">
        <v>30.561160000000001</v>
      </c>
      <c r="H507" s="3">
        <v>-88.050079999999994</v>
      </c>
      <c r="I507" s="3">
        <v>0.2</v>
      </c>
      <c r="J507" s="26">
        <f t="shared" si="3"/>
        <v>9.5144359999999999</v>
      </c>
      <c r="K507" s="26">
        <v>2.9</v>
      </c>
      <c r="L507" s="3">
        <v>13</v>
      </c>
      <c r="M507" s="3"/>
      <c r="N507" s="3"/>
      <c r="O507" s="3"/>
      <c r="P507" s="3"/>
      <c r="Q507" s="3"/>
      <c r="R507" s="3"/>
      <c r="S507" s="3"/>
      <c r="T507" s="3"/>
      <c r="U507" s="3"/>
      <c r="V507" s="3"/>
      <c r="W507" s="3"/>
      <c r="X507" s="3"/>
      <c r="Y507" s="3"/>
      <c r="Z507" s="3"/>
    </row>
    <row r="508" spans="1:26" x14ac:dyDescent="0.2">
      <c r="A508" s="3" t="s">
        <v>346</v>
      </c>
      <c r="B508" s="11">
        <v>44404</v>
      </c>
      <c r="C508" s="12">
        <v>0.43125000000000002</v>
      </c>
      <c r="D508" s="3" t="s">
        <v>277</v>
      </c>
      <c r="E508" s="3" t="s">
        <v>392</v>
      </c>
      <c r="F508" s="3" t="s">
        <v>391</v>
      </c>
      <c r="G508" s="3">
        <v>30.565079999999998</v>
      </c>
      <c r="H508" s="3">
        <v>-88.085920000000002</v>
      </c>
      <c r="I508" s="3">
        <v>0.2</v>
      </c>
      <c r="J508" s="26">
        <f t="shared" si="3"/>
        <v>16.404199999999999</v>
      </c>
      <c r="K508" s="26">
        <v>5</v>
      </c>
      <c r="L508" s="3">
        <v>14</v>
      </c>
      <c r="M508" s="3"/>
      <c r="N508" s="3"/>
      <c r="O508" s="3"/>
      <c r="P508" s="3"/>
      <c r="Q508" s="3"/>
      <c r="R508" s="3"/>
      <c r="S508" s="3"/>
      <c r="T508" s="3"/>
      <c r="U508" s="3"/>
      <c r="V508" s="3"/>
      <c r="W508" s="3"/>
      <c r="X508" s="3"/>
      <c r="Y508" s="3"/>
      <c r="Z508" s="3"/>
    </row>
    <row r="509" spans="1:26" x14ac:dyDescent="0.2">
      <c r="A509" s="3" t="s">
        <v>346</v>
      </c>
      <c r="B509" s="11">
        <v>44404</v>
      </c>
      <c r="C509" s="12">
        <v>0.43333333333333335</v>
      </c>
      <c r="D509" s="3" t="s">
        <v>422</v>
      </c>
      <c r="E509" s="3" t="s">
        <v>391</v>
      </c>
      <c r="F509" s="3" t="s">
        <v>391</v>
      </c>
      <c r="G509" s="3">
        <v>30.600660000000001</v>
      </c>
      <c r="H509" s="3">
        <v>-88.050049999999999</v>
      </c>
      <c r="I509" s="3">
        <v>0.2</v>
      </c>
      <c r="J509" s="26">
        <f t="shared" si="3"/>
        <v>6.8897640000000004</v>
      </c>
      <c r="K509" s="26">
        <v>2.1</v>
      </c>
      <c r="L509" s="3">
        <v>15</v>
      </c>
      <c r="M509" s="3"/>
      <c r="N509" s="3"/>
      <c r="O509" s="3"/>
      <c r="P509" s="3"/>
      <c r="Q509" s="3"/>
      <c r="R509" s="3"/>
      <c r="S509" s="3"/>
      <c r="T509" s="3"/>
      <c r="U509" s="3"/>
      <c r="V509" s="3"/>
      <c r="W509" s="3"/>
      <c r="X509" s="3"/>
      <c r="Y509" s="3"/>
      <c r="Z509" s="3"/>
    </row>
    <row r="510" spans="1:26" x14ac:dyDescent="0.2">
      <c r="A510" s="3" t="s">
        <v>346</v>
      </c>
      <c r="B510" s="11">
        <v>44404</v>
      </c>
      <c r="C510" s="12">
        <v>0.44583333333333336</v>
      </c>
      <c r="D510" s="3" t="s">
        <v>431</v>
      </c>
      <c r="E510" s="3" t="s">
        <v>391</v>
      </c>
      <c r="F510" s="3" t="s">
        <v>391</v>
      </c>
      <c r="G510" s="3">
        <v>30.649750000000001</v>
      </c>
      <c r="H510" s="3">
        <v>-88.049809999999994</v>
      </c>
      <c r="I510" s="3">
        <v>0.2</v>
      </c>
      <c r="J510" s="26">
        <f t="shared" si="3"/>
        <v>2.6246720000000003</v>
      </c>
      <c r="K510" s="26">
        <v>0.8</v>
      </c>
      <c r="L510" s="3">
        <v>16</v>
      </c>
      <c r="M510" s="3"/>
      <c r="N510" s="3"/>
      <c r="O510" s="3"/>
      <c r="P510" s="3"/>
      <c r="Q510" s="3"/>
      <c r="R510" s="3"/>
      <c r="S510" s="3"/>
      <c r="T510" s="3"/>
      <c r="U510" s="3"/>
      <c r="V510" s="3"/>
      <c r="W510" s="3"/>
      <c r="X510" s="3"/>
      <c r="Y510" s="3"/>
      <c r="Z510" s="3"/>
    </row>
    <row r="511" spans="1:26" x14ac:dyDescent="0.2">
      <c r="A511" s="3" t="s">
        <v>346</v>
      </c>
      <c r="B511" s="11">
        <v>44404</v>
      </c>
      <c r="C511" s="12">
        <v>0.45</v>
      </c>
      <c r="D511" s="3" t="s">
        <v>309</v>
      </c>
      <c r="E511" s="3" t="s">
        <v>391</v>
      </c>
      <c r="F511" s="3" t="s">
        <v>391</v>
      </c>
      <c r="G511" s="3">
        <v>30.650929999999999</v>
      </c>
      <c r="H511" s="3">
        <v>-88.031440000000003</v>
      </c>
      <c r="I511" s="3">
        <v>0.2</v>
      </c>
      <c r="J511" s="26">
        <f t="shared" si="3"/>
        <v>49.212600000000002</v>
      </c>
      <c r="K511" s="26">
        <v>15</v>
      </c>
      <c r="L511" s="3">
        <v>17</v>
      </c>
      <c r="M511" s="3"/>
      <c r="N511" s="3"/>
      <c r="O511" s="3"/>
      <c r="P511" s="3"/>
      <c r="Q511" s="3"/>
      <c r="R511" s="3"/>
      <c r="S511" s="3"/>
      <c r="T511" s="3"/>
      <c r="U511" s="3"/>
      <c r="V511" s="3"/>
      <c r="W511" s="3"/>
      <c r="X511" s="3"/>
      <c r="Y511" s="3"/>
      <c r="Z511" s="3"/>
    </row>
    <row r="512" spans="1:26" x14ac:dyDescent="0.2">
      <c r="A512" s="3" t="s">
        <v>346</v>
      </c>
      <c r="B512" s="11">
        <v>44404</v>
      </c>
      <c r="C512" s="12">
        <v>0.45694444444444443</v>
      </c>
      <c r="D512" s="3" t="s">
        <v>307</v>
      </c>
      <c r="E512" s="3" t="s">
        <v>392</v>
      </c>
      <c r="F512" s="3" t="s">
        <v>392</v>
      </c>
      <c r="G512" s="3">
        <v>30.700659999999999</v>
      </c>
      <c r="H512" s="3">
        <v>-88.037189999999995</v>
      </c>
      <c r="I512" s="3">
        <v>0.2</v>
      </c>
      <c r="J512" s="26">
        <f t="shared" si="3"/>
        <v>41.666667999999994</v>
      </c>
      <c r="K512" s="26">
        <v>12.7</v>
      </c>
      <c r="L512" s="3">
        <v>18</v>
      </c>
      <c r="M512" s="3"/>
      <c r="N512" s="3"/>
      <c r="O512" s="3"/>
      <c r="P512" s="3"/>
      <c r="Q512" s="3"/>
      <c r="R512" s="3"/>
      <c r="S512" s="3"/>
      <c r="T512" s="3"/>
      <c r="U512" s="3"/>
      <c r="V512" s="3"/>
      <c r="W512" s="3"/>
      <c r="X512" s="3"/>
      <c r="Y512" s="3"/>
      <c r="Z512" s="3"/>
    </row>
    <row r="513" spans="1:26" x14ac:dyDescent="0.2">
      <c r="A513" s="3" t="s">
        <v>346</v>
      </c>
      <c r="B513" s="11">
        <v>44404</v>
      </c>
      <c r="C513" s="12">
        <v>0.46736111111111112</v>
      </c>
      <c r="D513" s="3" t="s">
        <v>304</v>
      </c>
      <c r="E513" s="3" t="s">
        <v>392</v>
      </c>
      <c r="F513" s="3" t="s">
        <v>391</v>
      </c>
      <c r="G513" s="3">
        <v>30.687249999999999</v>
      </c>
      <c r="H513" s="3">
        <v>-88.003360000000001</v>
      </c>
      <c r="I513" s="3">
        <v>0.2</v>
      </c>
      <c r="J513" s="26">
        <f t="shared" si="3"/>
        <v>12.795275999999999</v>
      </c>
      <c r="K513" s="26">
        <v>3.9</v>
      </c>
      <c r="L513" s="3">
        <v>19</v>
      </c>
      <c r="M513" s="3" t="s">
        <v>456</v>
      </c>
      <c r="N513" s="3"/>
      <c r="O513" s="3"/>
      <c r="P513" s="3"/>
      <c r="Q513" s="3"/>
      <c r="R513" s="3"/>
      <c r="S513" s="3"/>
      <c r="T513" s="3"/>
      <c r="U513" s="3"/>
      <c r="V513" s="3"/>
      <c r="W513" s="3"/>
      <c r="X513" s="3"/>
      <c r="Y513" s="3"/>
      <c r="Z513" s="3"/>
    </row>
    <row r="514" spans="1:26" x14ac:dyDescent="0.2">
      <c r="A514" s="3" t="s">
        <v>346</v>
      </c>
      <c r="B514" s="11">
        <v>44404</v>
      </c>
      <c r="C514" s="12">
        <v>0.47847222222222224</v>
      </c>
      <c r="D514" s="3" t="s">
        <v>272</v>
      </c>
      <c r="E514" s="3" t="s">
        <v>392</v>
      </c>
      <c r="F514" s="3" t="s">
        <v>391</v>
      </c>
      <c r="G514" s="3">
        <v>30.749980000000001</v>
      </c>
      <c r="H514" s="3">
        <v>-87.924859999999995</v>
      </c>
      <c r="I514" s="3">
        <v>0.2</v>
      </c>
      <c r="J514" s="26">
        <f t="shared" si="3"/>
        <v>31.16798</v>
      </c>
      <c r="K514" s="26">
        <v>9.5</v>
      </c>
      <c r="L514" s="3">
        <v>20</v>
      </c>
      <c r="M514" s="3"/>
      <c r="N514" s="3"/>
      <c r="O514" s="3"/>
      <c r="P514" s="3"/>
      <c r="Q514" s="3"/>
      <c r="R514" s="3"/>
      <c r="S514" s="3"/>
      <c r="T514" s="3"/>
      <c r="U514" s="3"/>
      <c r="V514" s="3"/>
      <c r="W514" s="3"/>
      <c r="X514" s="3"/>
      <c r="Y514" s="3"/>
      <c r="Z514" s="3"/>
    </row>
    <row r="515" spans="1:26" x14ac:dyDescent="0.2">
      <c r="A515" s="3" t="s">
        <v>346</v>
      </c>
      <c r="B515" s="11">
        <v>44404</v>
      </c>
      <c r="C515" s="12">
        <v>0.48888888888888887</v>
      </c>
      <c r="D515" s="3" t="s">
        <v>300</v>
      </c>
      <c r="E515" s="3" t="s">
        <v>392</v>
      </c>
      <c r="F515" s="3" t="s">
        <v>391</v>
      </c>
      <c r="G515" s="3">
        <v>30.670100000000001</v>
      </c>
      <c r="H515" s="3">
        <v>-87.953339999999997</v>
      </c>
      <c r="I515" s="3">
        <v>0.3</v>
      </c>
      <c r="J515" s="26">
        <f t="shared" si="3"/>
        <v>9.5144359999999999</v>
      </c>
      <c r="K515" s="26">
        <v>2.9</v>
      </c>
      <c r="L515" s="3">
        <v>21</v>
      </c>
      <c r="M515" s="3"/>
      <c r="N515" s="3"/>
      <c r="O515" s="3"/>
      <c r="P515" s="3"/>
      <c r="Q515" s="3"/>
      <c r="R515" s="3"/>
      <c r="S515" s="3"/>
      <c r="T515" s="3"/>
      <c r="U515" s="3"/>
      <c r="V515" s="3"/>
      <c r="W515" s="3"/>
      <c r="X515" s="3"/>
      <c r="Y515" s="3"/>
      <c r="Z515" s="3"/>
    </row>
    <row r="516" spans="1:26" x14ac:dyDescent="0.2">
      <c r="A516" s="3" t="s">
        <v>346</v>
      </c>
      <c r="B516" s="11">
        <v>44404</v>
      </c>
      <c r="C516" s="12">
        <v>0.49861111111111112</v>
      </c>
      <c r="D516" s="3" t="s">
        <v>270</v>
      </c>
      <c r="E516" s="3" t="s">
        <v>392</v>
      </c>
      <c r="F516" s="3" t="s">
        <v>391</v>
      </c>
      <c r="G516" s="3">
        <v>30.666699999999999</v>
      </c>
      <c r="H516" s="3">
        <v>-87.924930000000003</v>
      </c>
      <c r="I516" s="3">
        <v>0.2</v>
      </c>
      <c r="J516" s="26">
        <f t="shared" si="3"/>
        <v>20.669291999999999</v>
      </c>
      <c r="K516" s="26">
        <v>6.3</v>
      </c>
      <c r="L516" s="3">
        <v>22</v>
      </c>
      <c r="M516" s="3"/>
      <c r="N516" s="3"/>
      <c r="O516" s="3"/>
      <c r="P516" s="3"/>
      <c r="Q516" s="3"/>
      <c r="R516" s="3"/>
      <c r="S516" s="3"/>
      <c r="T516" s="3"/>
      <c r="U516" s="3"/>
      <c r="V516" s="3"/>
      <c r="W516" s="3"/>
      <c r="X516" s="3"/>
      <c r="Y516" s="3"/>
      <c r="Z516" s="3"/>
    </row>
    <row r="517" spans="1:26" x14ac:dyDescent="0.2">
      <c r="A517" s="3" t="s">
        <v>346</v>
      </c>
      <c r="B517" s="11">
        <v>44404</v>
      </c>
      <c r="C517" s="12">
        <v>0.52916666666666667</v>
      </c>
      <c r="D517" s="3" t="s">
        <v>297</v>
      </c>
      <c r="E517" s="3" t="s">
        <v>391</v>
      </c>
      <c r="F517" s="3" t="s">
        <v>391</v>
      </c>
      <c r="G517" s="3">
        <v>30.599399999999999</v>
      </c>
      <c r="H517" s="3">
        <v>-87.917569999999998</v>
      </c>
      <c r="I517" s="3">
        <v>0.2</v>
      </c>
      <c r="J517" s="26">
        <f t="shared" si="3"/>
        <v>7.5459319999999996</v>
      </c>
      <c r="K517" s="26">
        <v>2.2999999999999998</v>
      </c>
      <c r="L517" s="3">
        <v>23</v>
      </c>
      <c r="M517" s="3"/>
      <c r="N517" s="3"/>
      <c r="O517" s="3"/>
      <c r="P517" s="3"/>
      <c r="Q517" s="3"/>
      <c r="R517" s="3"/>
      <c r="S517" s="3"/>
      <c r="T517" s="3"/>
      <c r="U517" s="3"/>
      <c r="V517" s="3"/>
      <c r="W517" s="3"/>
      <c r="X517" s="3"/>
      <c r="Y517" s="3"/>
      <c r="Z517" s="3"/>
    </row>
    <row r="518" spans="1:26" x14ac:dyDescent="0.2">
      <c r="A518" s="3" t="s">
        <v>346</v>
      </c>
      <c r="B518" s="11">
        <v>44404</v>
      </c>
      <c r="C518" s="12">
        <v>0.53333333333333333</v>
      </c>
      <c r="D518" s="3" t="s">
        <v>267</v>
      </c>
      <c r="E518" s="3" t="s">
        <v>392</v>
      </c>
      <c r="F518" s="3" t="s">
        <v>391</v>
      </c>
      <c r="G518" s="3">
        <v>30.599979999999999</v>
      </c>
      <c r="H518" s="3">
        <v>-87.950310000000002</v>
      </c>
      <c r="I518" s="3">
        <v>0.2</v>
      </c>
      <c r="J518" s="26">
        <f t="shared" si="3"/>
        <v>9.8425200000000004</v>
      </c>
      <c r="K518" s="26">
        <v>3</v>
      </c>
      <c r="L518" s="3">
        <v>24</v>
      </c>
      <c r="M518" s="3"/>
      <c r="N518" s="3"/>
      <c r="O518" s="3"/>
      <c r="P518" s="3"/>
      <c r="Q518" s="3"/>
      <c r="R518" s="3"/>
      <c r="S518" s="3"/>
      <c r="T518" s="3"/>
      <c r="U518" s="3"/>
      <c r="V518" s="3"/>
      <c r="W518" s="3"/>
      <c r="X518" s="3"/>
      <c r="Y518" s="3"/>
      <c r="Z518" s="3"/>
    </row>
    <row r="519" spans="1:26" x14ac:dyDescent="0.2">
      <c r="A519" s="3" t="s">
        <v>346</v>
      </c>
      <c r="B519" s="11">
        <v>44404</v>
      </c>
      <c r="C519" s="12">
        <v>0.54374999999999996</v>
      </c>
      <c r="D519" s="3" t="s">
        <v>347</v>
      </c>
      <c r="E519" s="3" t="s">
        <v>392</v>
      </c>
      <c r="F519" s="3" t="s">
        <v>392</v>
      </c>
      <c r="G519" s="3">
        <v>30.5503</v>
      </c>
      <c r="H519" s="3">
        <v>-87.950379999999996</v>
      </c>
      <c r="I519" s="3">
        <v>0.2</v>
      </c>
      <c r="J519" s="26">
        <f t="shared" si="3"/>
        <v>12.139108</v>
      </c>
      <c r="K519" s="26">
        <v>3.7</v>
      </c>
      <c r="L519" s="3">
        <v>25</v>
      </c>
      <c r="M519" s="3"/>
      <c r="N519" s="3"/>
      <c r="O519" s="3"/>
      <c r="P519" s="3"/>
      <c r="Q519" s="3"/>
      <c r="R519" s="3"/>
      <c r="S519" s="3"/>
      <c r="T519" s="3"/>
      <c r="U519" s="3"/>
      <c r="V519" s="3"/>
      <c r="W519" s="3"/>
      <c r="X519" s="3"/>
      <c r="Y519" s="3"/>
      <c r="Z519" s="3"/>
    </row>
    <row r="520" spans="1:26" x14ac:dyDescent="0.2">
      <c r="A520" s="3" t="s">
        <v>346</v>
      </c>
      <c r="B520" s="11">
        <v>44404</v>
      </c>
      <c r="C520" s="12">
        <v>0.54861111111111116</v>
      </c>
      <c r="D520" s="3" t="s">
        <v>265</v>
      </c>
      <c r="E520" s="3" t="s">
        <v>391</v>
      </c>
      <c r="F520" s="3" t="s">
        <v>391</v>
      </c>
      <c r="G520" s="3">
        <v>30.499269999999999</v>
      </c>
      <c r="H520" s="3">
        <v>-87.950119999999998</v>
      </c>
      <c r="I520" s="3">
        <v>0.2</v>
      </c>
      <c r="J520" s="26">
        <f t="shared" si="3"/>
        <v>10.826772</v>
      </c>
      <c r="K520" s="26">
        <v>3.3</v>
      </c>
      <c r="L520" s="3">
        <v>26</v>
      </c>
      <c r="M520" s="3"/>
      <c r="N520" s="3"/>
      <c r="O520" s="3"/>
      <c r="P520" s="3"/>
      <c r="Q520" s="3"/>
      <c r="R520" s="3"/>
      <c r="S520" s="3"/>
      <c r="T520" s="3"/>
      <c r="U520" s="3"/>
      <c r="V520" s="3"/>
      <c r="W520" s="3"/>
      <c r="X520" s="3"/>
      <c r="Y520" s="3"/>
      <c r="Z520" s="3"/>
    </row>
    <row r="521" spans="1:26" x14ac:dyDescent="0.2">
      <c r="A521" s="3" t="s">
        <v>346</v>
      </c>
      <c r="B521" s="11">
        <v>44404</v>
      </c>
      <c r="C521" s="12">
        <v>0.55763888888888891</v>
      </c>
      <c r="D521" s="3" t="s">
        <v>428</v>
      </c>
      <c r="E521" s="3" t="s">
        <v>391</v>
      </c>
      <c r="F521" s="3" t="s">
        <v>391</v>
      </c>
      <c r="G521" s="3">
        <v>30.500710000000002</v>
      </c>
      <c r="H521" s="3">
        <v>-88.000489999999999</v>
      </c>
      <c r="I521" s="3">
        <v>0.2</v>
      </c>
      <c r="J521" s="26">
        <f t="shared" si="3"/>
        <v>13.12336</v>
      </c>
      <c r="K521" s="26">
        <v>4</v>
      </c>
      <c r="L521" s="3">
        <v>27</v>
      </c>
      <c r="M521" s="3"/>
      <c r="N521" s="3"/>
      <c r="O521" s="3"/>
      <c r="P521" s="3"/>
      <c r="Q521" s="3"/>
      <c r="R521" s="3"/>
      <c r="S521" s="3"/>
      <c r="T521" s="3"/>
      <c r="U521" s="3"/>
      <c r="V521" s="3"/>
      <c r="W521" s="3"/>
      <c r="X521" s="3"/>
      <c r="Y521" s="3"/>
      <c r="Z521" s="3"/>
    </row>
    <row r="522" spans="1:26" x14ac:dyDescent="0.2">
      <c r="A522" s="3" t="s">
        <v>346</v>
      </c>
      <c r="B522" s="11">
        <v>44404</v>
      </c>
      <c r="C522" s="12">
        <v>0.56319444444444444</v>
      </c>
      <c r="D522" s="3" t="s">
        <v>281</v>
      </c>
      <c r="E522" s="3" t="s">
        <v>392</v>
      </c>
      <c r="F522" s="3" t="s">
        <v>392</v>
      </c>
      <c r="G522" s="3">
        <v>30.499639999999999</v>
      </c>
      <c r="H522" s="3">
        <v>-88.020259999999993</v>
      </c>
      <c r="I522" s="3">
        <v>0.2</v>
      </c>
      <c r="J522" s="26">
        <f t="shared" si="3"/>
        <v>50.524936000000004</v>
      </c>
      <c r="K522" s="26">
        <v>15.4</v>
      </c>
      <c r="L522" s="3">
        <v>28</v>
      </c>
      <c r="M522" s="3"/>
      <c r="N522" s="3"/>
      <c r="O522" s="3"/>
      <c r="P522" s="3"/>
      <c r="Q522" s="3"/>
      <c r="R522" s="3"/>
      <c r="S522" s="3"/>
      <c r="T522" s="3"/>
      <c r="U522" s="3"/>
      <c r="V522" s="3"/>
      <c r="W522" s="3"/>
      <c r="X522" s="3"/>
      <c r="Y522" s="3"/>
      <c r="Z522" s="3"/>
    </row>
    <row r="523" spans="1:26" x14ac:dyDescent="0.2">
      <c r="A523" s="3" t="s">
        <v>346</v>
      </c>
      <c r="B523" s="11">
        <v>44404</v>
      </c>
      <c r="C523" s="12">
        <v>0.57361111111111107</v>
      </c>
      <c r="D523" s="3" t="s">
        <v>284</v>
      </c>
      <c r="E523" s="3" t="s">
        <v>392</v>
      </c>
      <c r="F523" s="3" t="s">
        <v>391</v>
      </c>
      <c r="G523" s="3">
        <v>30.45063</v>
      </c>
      <c r="H523" s="3">
        <v>-88.108590000000007</v>
      </c>
      <c r="I523" s="3">
        <v>0.3</v>
      </c>
      <c r="J523" s="26">
        <f t="shared" si="3"/>
        <v>12.467191999999999</v>
      </c>
      <c r="K523" s="26">
        <v>3.8</v>
      </c>
      <c r="L523" s="3">
        <v>29</v>
      </c>
      <c r="M523" s="3"/>
      <c r="N523" s="3"/>
      <c r="O523" s="3"/>
      <c r="P523" s="3"/>
      <c r="Q523" s="3"/>
      <c r="R523" s="3"/>
      <c r="S523" s="3"/>
      <c r="T523" s="3"/>
      <c r="U523" s="3"/>
      <c r="V523" s="3"/>
      <c r="W523" s="3"/>
      <c r="X523" s="3"/>
      <c r="Y523" s="3"/>
      <c r="Z523" s="3"/>
    </row>
    <row r="524" spans="1:26" x14ac:dyDescent="0.2">
      <c r="A524" s="3" t="s">
        <v>346</v>
      </c>
      <c r="B524" s="11">
        <v>44406</v>
      </c>
      <c r="C524" s="12">
        <v>0.30694444444444446</v>
      </c>
      <c r="D524" s="3" t="s">
        <v>390</v>
      </c>
      <c r="E524" s="3" t="s">
        <v>391</v>
      </c>
      <c r="F524" s="3" t="s">
        <v>391</v>
      </c>
      <c r="G524" s="3">
        <v>30.24907</v>
      </c>
      <c r="H524" s="3">
        <v>-88.049340000000001</v>
      </c>
      <c r="I524" s="3">
        <v>1.6</v>
      </c>
      <c r="J524" s="3" t="s">
        <v>46</v>
      </c>
      <c r="K524" s="26" t="s">
        <v>46</v>
      </c>
      <c r="L524" s="3">
        <v>0</v>
      </c>
      <c r="M524" s="3"/>
      <c r="N524" s="3"/>
      <c r="O524" s="3"/>
      <c r="P524" s="3"/>
      <c r="Q524" s="3"/>
      <c r="R524" s="3"/>
      <c r="S524" s="3"/>
      <c r="T524" s="3"/>
      <c r="U524" s="3"/>
      <c r="V524" s="3"/>
      <c r="W524" s="3"/>
      <c r="X524" s="3"/>
      <c r="Y524" s="3"/>
      <c r="Z524" s="3"/>
    </row>
    <row r="525" spans="1:26" x14ac:dyDescent="0.2">
      <c r="A525" s="3" t="s">
        <v>346</v>
      </c>
      <c r="B525" s="11">
        <v>44406</v>
      </c>
      <c r="C525" s="12">
        <v>0.31458333333333333</v>
      </c>
      <c r="D525" s="3" t="s">
        <v>202</v>
      </c>
      <c r="E525" s="3" t="s">
        <v>392</v>
      </c>
      <c r="F525" s="3" t="s">
        <v>392</v>
      </c>
      <c r="G525" s="3">
        <v>30.246969</v>
      </c>
      <c r="H525" s="3">
        <v>-88.039469999999994</v>
      </c>
      <c r="I525" s="3">
        <v>1.4</v>
      </c>
      <c r="J525" s="26">
        <f t="shared" ref="J525:J615" si="4">K525*3.28084</f>
        <v>53.805775999999994</v>
      </c>
      <c r="K525" s="26">
        <v>16.399999999999999</v>
      </c>
      <c r="L525" s="3">
        <v>1</v>
      </c>
      <c r="M525" s="3"/>
      <c r="N525" s="3"/>
      <c r="O525" s="3"/>
      <c r="P525" s="3"/>
      <c r="Q525" s="3"/>
      <c r="R525" s="3"/>
      <c r="S525" s="3"/>
      <c r="T525" s="3"/>
      <c r="U525" s="3"/>
      <c r="V525" s="3"/>
      <c r="W525" s="3"/>
      <c r="X525" s="3"/>
      <c r="Y525" s="3"/>
      <c r="Z525" s="3"/>
    </row>
    <row r="526" spans="1:26" x14ac:dyDescent="0.2">
      <c r="A526" s="3" t="s">
        <v>346</v>
      </c>
      <c r="B526" s="11">
        <v>44406</v>
      </c>
      <c r="C526" s="12">
        <v>0.3263888888888889</v>
      </c>
      <c r="D526" s="3" t="s">
        <v>393</v>
      </c>
      <c r="E526" s="3" t="s">
        <v>391</v>
      </c>
      <c r="F526" s="3" t="s">
        <v>391</v>
      </c>
      <c r="G526" s="3">
        <v>30.250019999999999</v>
      </c>
      <c r="H526" s="3">
        <v>-88.00027</v>
      </c>
      <c r="I526" s="3">
        <v>1.4</v>
      </c>
      <c r="J526" s="26">
        <f t="shared" si="4"/>
        <v>15.748031999999998</v>
      </c>
      <c r="K526" s="26">
        <v>4.8</v>
      </c>
      <c r="L526" s="3">
        <v>2</v>
      </c>
      <c r="M526" s="3"/>
      <c r="N526" s="3"/>
      <c r="O526" s="3"/>
      <c r="P526" s="3"/>
      <c r="Q526" s="3"/>
      <c r="R526" s="3"/>
      <c r="S526" s="3"/>
      <c r="T526" s="3"/>
      <c r="U526" s="3"/>
      <c r="V526" s="3"/>
      <c r="W526" s="3"/>
      <c r="X526" s="3"/>
      <c r="Y526" s="3"/>
      <c r="Z526" s="3"/>
    </row>
    <row r="527" spans="1:26" x14ac:dyDescent="0.2">
      <c r="A527" s="3" t="s">
        <v>346</v>
      </c>
      <c r="B527" s="11">
        <v>44406</v>
      </c>
      <c r="C527" s="12">
        <v>0.33750000000000002</v>
      </c>
      <c r="D527" s="3" t="s">
        <v>394</v>
      </c>
      <c r="E527" s="3" t="s">
        <v>391</v>
      </c>
      <c r="F527" s="3" t="s">
        <v>391</v>
      </c>
      <c r="G527" s="3">
        <v>30.259499999999999</v>
      </c>
      <c r="H527" s="3">
        <v>-87.950010000000006</v>
      </c>
      <c r="I527" s="3">
        <v>1</v>
      </c>
      <c r="J527" s="26">
        <f t="shared" si="4"/>
        <v>3.28084</v>
      </c>
      <c r="K527" s="26">
        <v>1</v>
      </c>
      <c r="L527" s="3">
        <v>3</v>
      </c>
      <c r="M527" s="3"/>
      <c r="N527" s="3"/>
      <c r="O527" s="3"/>
      <c r="P527" s="3"/>
      <c r="Q527" s="3"/>
      <c r="R527" s="3"/>
      <c r="S527" s="3"/>
      <c r="T527" s="3"/>
      <c r="U527" s="3"/>
      <c r="V527" s="3"/>
      <c r="W527" s="3"/>
      <c r="X527" s="3"/>
      <c r="Y527" s="3"/>
      <c r="Z527" s="3"/>
    </row>
    <row r="528" spans="1:26" x14ac:dyDescent="0.2">
      <c r="A528" s="3" t="s">
        <v>346</v>
      </c>
      <c r="B528" s="11">
        <v>44406</v>
      </c>
      <c r="C528" s="12">
        <v>0.34583333333333333</v>
      </c>
      <c r="D528" s="3" t="s">
        <v>395</v>
      </c>
      <c r="E528" s="3" t="s">
        <v>391</v>
      </c>
      <c r="F528" s="3" t="s">
        <v>391</v>
      </c>
      <c r="G528" s="3">
        <v>30.249669999999998</v>
      </c>
      <c r="H528" s="3">
        <v>-87.900239999999997</v>
      </c>
      <c r="I528" s="3">
        <v>0.8</v>
      </c>
      <c r="J528" s="26">
        <f t="shared" si="4"/>
        <v>6.2335959999999995</v>
      </c>
      <c r="K528" s="26">
        <v>1.9</v>
      </c>
      <c r="L528" s="3">
        <v>4</v>
      </c>
      <c r="M528" s="3"/>
      <c r="N528" s="3"/>
      <c r="O528" s="3"/>
      <c r="P528" s="3"/>
      <c r="Q528" s="3"/>
      <c r="R528" s="3"/>
      <c r="S528" s="3"/>
      <c r="T528" s="3"/>
      <c r="U528" s="3"/>
      <c r="V528" s="3"/>
      <c r="W528" s="3"/>
      <c r="X528" s="3"/>
      <c r="Y528" s="3"/>
      <c r="Z528" s="3"/>
    </row>
    <row r="529" spans="1:26" x14ac:dyDescent="0.2">
      <c r="A529" s="3" t="s">
        <v>346</v>
      </c>
      <c r="B529" s="11">
        <v>44406</v>
      </c>
      <c r="C529" s="12">
        <v>0.35138888888888886</v>
      </c>
      <c r="D529" s="3" t="s">
        <v>206</v>
      </c>
      <c r="E529" s="3" t="s">
        <v>392</v>
      </c>
      <c r="F529" s="3" t="s">
        <v>391</v>
      </c>
      <c r="G529" s="3">
        <v>30.250160000000001</v>
      </c>
      <c r="H529" s="3">
        <v>-87.849599999999995</v>
      </c>
      <c r="I529" s="3">
        <v>0.6</v>
      </c>
      <c r="J529" s="26">
        <f t="shared" si="4"/>
        <v>3.9370079999999996</v>
      </c>
      <c r="K529" s="26">
        <v>1.2</v>
      </c>
      <c r="L529" s="3">
        <v>5</v>
      </c>
      <c r="M529" s="3"/>
      <c r="N529" s="3"/>
      <c r="O529" s="3"/>
      <c r="P529" s="3"/>
      <c r="Q529" s="3"/>
      <c r="R529" s="3"/>
      <c r="S529" s="3"/>
      <c r="T529" s="3"/>
      <c r="U529" s="3"/>
      <c r="V529" s="3"/>
      <c r="W529" s="3"/>
      <c r="X529" s="3"/>
      <c r="Y529" s="3"/>
      <c r="Z529" s="3"/>
    </row>
    <row r="530" spans="1:26" x14ac:dyDescent="0.2">
      <c r="A530" s="3" t="s">
        <v>346</v>
      </c>
      <c r="B530" s="11">
        <v>44406</v>
      </c>
      <c r="C530" s="12">
        <v>0.35972222222222222</v>
      </c>
      <c r="D530" s="3" t="s">
        <v>396</v>
      </c>
      <c r="E530" s="3" t="s">
        <v>391</v>
      </c>
      <c r="F530" s="3" t="s">
        <v>391</v>
      </c>
      <c r="G530" s="3">
        <v>30.259779999999999</v>
      </c>
      <c r="H530" s="3">
        <v>-87.799620000000004</v>
      </c>
      <c r="I530" s="3">
        <v>0.6</v>
      </c>
      <c r="J530" s="26">
        <f t="shared" si="4"/>
        <v>6.8897640000000004</v>
      </c>
      <c r="K530" s="26">
        <v>2.1</v>
      </c>
      <c r="L530" s="3">
        <v>6</v>
      </c>
      <c r="M530" s="3"/>
      <c r="N530" s="3"/>
      <c r="O530" s="3"/>
      <c r="P530" s="3"/>
      <c r="Q530" s="3"/>
      <c r="R530" s="3"/>
      <c r="S530" s="3"/>
      <c r="T530" s="3"/>
      <c r="U530" s="3"/>
      <c r="V530" s="3"/>
      <c r="W530" s="3"/>
      <c r="X530" s="3"/>
      <c r="Y530" s="3"/>
      <c r="Z530" s="3"/>
    </row>
    <row r="531" spans="1:26" x14ac:dyDescent="0.2">
      <c r="A531" s="3" t="s">
        <v>346</v>
      </c>
      <c r="B531" s="11">
        <v>44406</v>
      </c>
      <c r="C531" s="12">
        <v>0.3659722222222222</v>
      </c>
      <c r="D531" s="3" t="s">
        <v>209</v>
      </c>
      <c r="E531" s="3" t="s">
        <v>392</v>
      </c>
      <c r="F531" s="3" t="s">
        <v>391</v>
      </c>
      <c r="G531" s="3">
        <v>30.285150000000002</v>
      </c>
      <c r="H531" s="3">
        <v>-87.75985</v>
      </c>
      <c r="I531" s="3">
        <v>0.4</v>
      </c>
      <c r="J531" s="26">
        <f t="shared" si="4"/>
        <v>5.2493440000000007</v>
      </c>
      <c r="K531" s="26">
        <v>1.6</v>
      </c>
      <c r="L531" s="3">
        <v>7</v>
      </c>
      <c r="M531" s="3"/>
      <c r="N531" s="3"/>
      <c r="O531" s="3"/>
      <c r="P531" s="3"/>
      <c r="Q531" s="3"/>
      <c r="R531" s="3"/>
      <c r="S531" s="3"/>
      <c r="T531" s="3"/>
      <c r="U531" s="3"/>
      <c r="V531" s="3"/>
      <c r="W531" s="3"/>
      <c r="X531" s="3"/>
      <c r="Y531" s="3"/>
      <c r="Z531" s="3"/>
    </row>
    <row r="532" spans="1:26" x14ac:dyDescent="0.2">
      <c r="A532" s="3" t="s">
        <v>346</v>
      </c>
      <c r="B532" s="11">
        <v>44406</v>
      </c>
      <c r="C532" s="12">
        <v>0.37361111111111112</v>
      </c>
      <c r="D532" s="3" t="s">
        <v>397</v>
      </c>
      <c r="E532" s="3" t="s">
        <v>391</v>
      </c>
      <c r="F532" s="3" t="s">
        <v>391</v>
      </c>
      <c r="G532" s="3">
        <v>30.300090000000001</v>
      </c>
      <c r="H532" s="3">
        <v>-87.79992</v>
      </c>
      <c r="I532" s="3">
        <v>0.4</v>
      </c>
      <c r="J532" s="26">
        <f t="shared" si="4"/>
        <v>7.8740159999999992</v>
      </c>
      <c r="K532" s="26">
        <v>2.4</v>
      </c>
      <c r="L532" s="3">
        <v>8</v>
      </c>
      <c r="M532" s="3"/>
      <c r="N532" s="3"/>
      <c r="O532" s="3"/>
      <c r="P532" s="3"/>
      <c r="Q532" s="3"/>
      <c r="R532" s="3"/>
      <c r="S532" s="3"/>
      <c r="T532" s="3"/>
      <c r="U532" s="3"/>
      <c r="V532" s="3"/>
      <c r="W532" s="3"/>
      <c r="X532" s="3"/>
      <c r="Y532" s="3"/>
      <c r="Z532" s="3"/>
    </row>
    <row r="533" spans="1:26" x14ac:dyDescent="0.2">
      <c r="A533" s="3" t="s">
        <v>346</v>
      </c>
      <c r="B533" s="11">
        <v>44406</v>
      </c>
      <c r="C533" s="12">
        <v>0.37847222222222221</v>
      </c>
      <c r="D533" s="3" t="s">
        <v>398</v>
      </c>
      <c r="E533" s="3" t="s">
        <v>391</v>
      </c>
      <c r="F533" s="3" t="s">
        <v>391</v>
      </c>
      <c r="G533" s="3">
        <v>30.30003</v>
      </c>
      <c r="H533" s="3">
        <v>-87.850219999999993</v>
      </c>
      <c r="I533" s="3">
        <v>0.8</v>
      </c>
      <c r="J533" s="26">
        <f t="shared" si="4"/>
        <v>8.8582680000000007</v>
      </c>
      <c r="K533" s="26">
        <v>2.7</v>
      </c>
      <c r="L533" s="3">
        <v>9</v>
      </c>
      <c r="M533" s="3"/>
      <c r="N533" s="3"/>
      <c r="O533" s="3"/>
      <c r="P533" s="3"/>
      <c r="Q533" s="3"/>
      <c r="R533" s="3"/>
      <c r="S533" s="3"/>
      <c r="T533" s="3"/>
      <c r="U533" s="3"/>
      <c r="V533" s="3"/>
      <c r="W533" s="3"/>
      <c r="X533" s="3"/>
      <c r="Y533" s="3"/>
      <c r="Z533" s="3"/>
    </row>
    <row r="534" spans="1:26" x14ac:dyDescent="0.2">
      <c r="A534" s="3" t="s">
        <v>346</v>
      </c>
      <c r="B534" s="11">
        <v>44406</v>
      </c>
      <c r="C534" s="12">
        <v>0.38333333333333336</v>
      </c>
      <c r="D534" s="3" t="s">
        <v>339</v>
      </c>
      <c r="E534" s="3" t="s">
        <v>391</v>
      </c>
      <c r="F534" s="3" t="s">
        <v>391</v>
      </c>
      <c r="G534" s="3">
        <v>30.29984</v>
      </c>
      <c r="H534" s="3">
        <v>-87.900710000000004</v>
      </c>
      <c r="I534" s="3">
        <v>1</v>
      </c>
      <c r="J534" s="26">
        <f t="shared" si="4"/>
        <v>9.8425200000000004</v>
      </c>
      <c r="K534" s="26">
        <v>3</v>
      </c>
      <c r="L534" s="3">
        <v>10</v>
      </c>
      <c r="M534" s="3"/>
      <c r="N534" s="3"/>
      <c r="O534" s="3"/>
      <c r="P534" s="3"/>
      <c r="Q534" s="3"/>
      <c r="R534" s="3"/>
      <c r="S534" s="3"/>
      <c r="T534" s="3"/>
      <c r="U534" s="3"/>
      <c r="V534" s="3"/>
      <c r="W534" s="3"/>
      <c r="X534" s="3"/>
      <c r="Y534" s="3"/>
      <c r="Z534" s="3"/>
    </row>
    <row r="535" spans="1:26" x14ac:dyDescent="0.2">
      <c r="A535" s="3" t="s">
        <v>346</v>
      </c>
      <c r="B535" s="11">
        <v>44406</v>
      </c>
      <c r="C535" s="12">
        <v>0.38680555555555557</v>
      </c>
      <c r="D535" s="3" t="s">
        <v>227</v>
      </c>
      <c r="E535" s="3" t="s">
        <v>392</v>
      </c>
      <c r="F535" s="3" t="s">
        <v>391</v>
      </c>
      <c r="G535" s="3">
        <v>30.300149999999999</v>
      </c>
      <c r="H535" s="3">
        <v>-87.950860000000006</v>
      </c>
      <c r="I535" s="3">
        <v>1.2</v>
      </c>
      <c r="J535" s="26">
        <f t="shared" si="4"/>
        <v>10.826772</v>
      </c>
      <c r="K535" s="26">
        <v>3.3</v>
      </c>
      <c r="L535" s="3">
        <v>11</v>
      </c>
      <c r="M535" s="3"/>
      <c r="N535" s="3"/>
      <c r="O535" s="3"/>
      <c r="P535" s="3"/>
      <c r="Q535" s="3"/>
      <c r="R535" s="3"/>
      <c r="S535" s="3"/>
      <c r="T535" s="3"/>
      <c r="U535" s="3"/>
      <c r="V535" s="3"/>
      <c r="W535" s="3"/>
      <c r="X535" s="3"/>
      <c r="Y535" s="3"/>
      <c r="Z535" s="3"/>
    </row>
    <row r="536" spans="1:26" x14ac:dyDescent="0.2">
      <c r="A536" s="3" t="s">
        <v>346</v>
      </c>
      <c r="B536" s="11">
        <v>44406</v>
      </c>
      <c r="C536" s="12">
        <v>0.39583333333333331</v>
      </c>
      <c r="D536" s="3" t="s">
        <v>409</v>
      </c>
      <c r="E536" s="3" t="s">
        <v>391</v>
      </c>
      <c r="F536" s="3" t="s">
        <v>391</v>
      </c>
      <c r="G536" s="3">
        <v>30.29956</v>
      </c>
      <c r="H536" s="3">
        <v>-88.000240000000005</v>
      </c>
      <c r="I536" s="3">
        <v>1</v>
      </c>
      <c r="J536" s="26">
        <f t="shared" si="4"/>
        <v>11.482939999999999</v>
      </c>
      <c r="K536" s="26">
        <v>3.5</v>
      </c>
      <c r="L536" s="3">
        <v>12</v>
      </c>
      <c r="M536" s="3"/>
      <c r="N536" s="3"/>
      <c r="O536" s="3"/>
      <c r="P536" s="3"/>
      <c r="Q536" s="3"/>
      <c r="R536" s="3"/>
      <c r="S536" s="3"/>
      <c r="T536" s="3"/>
      <c r="U536" s="3"/>
      <c r="V536" s="3"/>
      <c r="W536" s="3"/>
      <c r="X536" s="3"/>
      <c r="Y536" s="3"/>
      <c r="Z536" s="3"/>
    </row>
    <row r="537" spans="1:26" x14ac:dyDescent="0.2">
      <c r="A537" s="3" t="s">
        <v>346</v>
      </c>
      <c r="B537" s="11">
        <v>44406</v>
      </c>
      <c r="C537" s="12">
        <v>0.40902777777777777</v>
      </c>
      <c r="D537" s="3" t="s">
        <v>212</v>
      </c>
      <c r="E537" s="3" t="s">
        <v>392</v>
      </c>
      <c r="F537" s="3" t="s">
        <v>391</v>
      </c>
      <c r="G537" s="3">
        <v>30.374770000000002</v>
      </c>
      <c r="H537" s="3">
        <v>-87.839529999999996</v>
      </c>
      <c r="I537" s="3">
        <v>0.4</v>
      </c>
      <c r="J537" s="26">
        <f t="shared" si="4"/>
        <v>9.1863519999999994</v>
      </c>
      <c r="K537" s="26">
        <v>2.8</v>
      </c>
      <c r="L537" s="3">
        <v>13</v>
      </c>
      <c r="M537" s="3" t="s">
        <v>457</v>
      </c>
      <c r="N537" s="3"/>
      <c r="O537" s="3"/>
      <c r="P537" s="3"/>
      <c r="Q537" s="3"/>
      <c r="R537" s="3"/>
      <c r="S537" s="3"/>
      <c r="T537" s="3"/>
      <c r="U537" s="3"/>
      <c r="V537" s="3"/>
      <c r="W537" s="3"/>
      <c r="X537" s="3"/>
      <c r="Y537" s="3"/>
      <c r="Z537" s="3"/>
    </row>
    <row r="538" spans="1:26" x14ac:dyDescent="0.2">
      <c r="A538" s="3" t="s">
        <v>346</v>
      </c>
      <c r="B538" s="11">
        <v>44406</v>
      </c>
      <c r="C538" s="12">
        <v>0.41666666666666669</v>
      </c>
      <c r="D538" s="3" t="s">
        <v>352</v>
      </c>
      <c r="E538" s="3" t="s">
        <v>391</v>
      </c>
      <c r="F538" s="3" t="s">
        <v>391</v>
      </c>
      <c r="G538" s="3">
        <v>30.349299999999999</v>
      </c>
      <c r="H538" s="3">
        <v>-87.850279999999998</v>
      </c>
      <c r="I538" s="3">
        <v>0.6</v>
      </c>
      <c r="J538" s="26">
        <f t="shared" si="4"/>
        <v>8.8582680000000007</v>
      </c>
      <c r="K538" s="26">
        <v>2.7</v>
      </c>
      <c r="L538" s="3">
        <v>14</v>
      </c>
      <c r="M538" s="3"/>
      <c r="N538" s="3"/>
      <c r="O538" s="3"/>
      <c r="P538" s="3"/>
      <c r="Q538" s="3"/>
      <c r="R538" s="3"/>
      <c r="S538" s="3"/>
      <c r="T538" s="3"/>
      <c r="U538" s="3"/>
      <c r="V538" s="3"/>
      <c r="W538" s="3"/>
      <c r="X538" s="3"/>
      <c r="Y538" s="3"/>
      <c r="Z538" s="3"/>
    </row>
    <row r="539" spans="1:26" x14ac:dyDescent="0.2">
      <c r="A539" s="3" t="s">
        <v>346</v>
      </c>
      <c r="B539" s="11">
        <v>44406</v>
      </c>
      <c r="C539" s="12">
        <v>0.42291666666666666</v>
      </c>
      <c r="D539" s="3" t="s">
        <v>408</v>
      </c>
      <c r="E539" s="3" t="s">
        <v>391</v>
      </c>
      <c r="F539" s="3" t="s">
        <v>391</v>
      </c>
      <c r="G539" s="3">
        <v>30.349910000000001</v>
      </c>
      <c r="H539" s="3">
        <v>-87.900949999999995</v>
      </c>
      <c r="I539" s="3">
        <v>1.2</v>
      </c>
      <c r="J539" s="26">
        <f t="shared" si="4"/>
        <v>10.498688000000001</v>
      </c>
      <c r="K539" s="26">
        <v>3.2</v>
      </c>
      <c r="L539" s="3">
        <v>15</v>
      </c>
      <c r="M539" s="3"/>
      <c r="N539" s="3"/>
      <c r="O539" s="3"/>
      <c r="P539" s="3"/>
      <c r="Q539" s="3"/>
      <c r="R539" s="3"/>
      <c r="S539" s="3"/>
      <c r="T539" s="3"/>
      <c r="U539" s="3"/>
      <c r="V539" s="3"/>
      <c r="W539" s="3"/>
      <c r="X539" s="3"/>
      <c r="Y539" s="3"/>
      <c r="Z539" s="3"/>
    </row>
    <row r="540" spans="1:26" x14ac:dyDescent="0.2">
      <c r="A540" s="3" t="s">
        <v>346</v>
      </c>
      <c r="B540" s="11">
        <v>44406</v>
      </c>
      <c r="C540" s="12">
        <v>0.43541666666666667</v>
      </c>
      <c r="D540" s="3" t="s">
        <v>406</v>
      </c>
      <c r="E540" s="3" t="s">
        <v>391</v>
      </c>
      <c r="F540" s="3" t="s">
        <v>391</v>
      </c>
      <c r="G540" s="3">
        <v>30.349889999999998</v>
      </c>
      <c r="H540" s="3">
        <v>-88.000290000000007</v>
      </c>
      <c r="I540" s="3">
        <v>0.8</v>
      </c>
      <c r="J540" s="26">
        <f t="shared" si="4"/>
        <v>12.139108</v>
      </c>
      <c r="K540" s="26">
        <v>3.7</v>
      </c>
      <c r="L540" s="3">
        <v>17</v>
      </c>
      <c r="M540" s="3"/>
      <c r="N540" s="3"/>
      <c r="O540" s="3"/>
      <c r="P540" s="3"/>
      <c r="Q540" s="3"/>
      <c r="R540" s="3"/>
      <c r="S540" s="3"/>
      <c r="T540" s="3"/>
      <c r="U540" s="3"/>
      <c r="V540" s="3"/>
      <c r="W540" s="3"/>
      <c r="X540" s="3"/>
      <c r="Y540" s="3"/>
      <c r="Z540" s="3"/>
    </row>
    <row r="541" spans="1:26" x14ac:dyDescent="0.2">
      <c r="A541" s="3" t="s">
        <v>346</v>
      </c>
      <c r="B541" s="11">
        <v>44406</v>
      </c>
      <c r="C541" s="12">
        <v>0.44166666666666665</v>
      </c>
      <c r="D541" s="3" t="s">
        <v>405</v>
      </c>
      <c r="E541" s="3" t="s">
        <v>391</v>
      </c>
      <c r="F541" s="3" t="s">
        <v>391</v>
      </c>
      <c r="G541" s="3">
        <v>30.34985</v>
      </c>
      <c r="H541" s="3">
        <v>-88.024969999999996</v>
      </c>
      <c r="I541" s="3">
        <v>1</v>
      </c>
      <c r="J541" s="26">
        <f t="shared" si="4"/>
        <v>47.244095999999999</v>
      </c>
      <c r="K541" s="26">
        <v>14.4</v>
      </c>
      <c r="L541" s="3">
        <v>18</v>
      </c>
      <c r="M541" s="3"/>
      <c r="N541" s="3"/>
      <c r="O541" s="3"/>
      <c r="P541" s="3"/>
      <c r="Q541" s="3"/>
      <c r="R541" s="3"/>
      <c r="S541" s="3"/>
      <c r="T541" s="3"/>
      <c r="U541" s="3"/>
      <c r="V541" s="3"/>
      <c r="W541" s="3"/>
      <c r="X541" s="3"/>
      <c r="Y541" s="3"/>
      <c r="Z541" s="3"/>
    </row>
    <row r="542" spans="1:26" x14ac:dyDescent="0.2">
      <c r="A542" s="3" t="s">
        <v>346</v>
      </c>
      <c r="B542" s="11">
        <v>44406</v>
      </c>
      <c r="C542" s="12">
        <v>0.44583333333333336</v>
      </c>
      <c r="D542" s="3" t="s">
        <v>404</v>
      </c>
      <c r="E542" s="3" t="s">
        <v>391</v>
      </c>
      <c r="F542" s="3" t="s">
        <v>391</v>
      </c>
      <c r="G542" s="3">
        <v>30.349789999999999</v>
      </c>
      <c r="H542" s="3">
        <v>-88.050340000000006</v>
      </c>
      <c r="I542" s="3">
        <v>0.8</v>
      </c>
      <c r="J542" s="26">
        <f t="shared" si="4"/>
        <v>12.467191999999999</v>
      </c>
      <c r="K542" s="26">
        <v>3.8</v>
      </c>
      <c r="L542" s="3">
        <v>19</v>
      </c>
      <c r="M542" s="3"/>
      <c r="N542" s="3"/>
      <c r="O542" s="3"/>
      <c r="P542" s="3"/>
      <c r="Q542" s="3"/>
      <c r="R542" s="3"/>
      <c r="S542" s="3"/>
      <c r="T542" s="3"/>
      <c r="U542" s="3"/>
      <c r="V542" s="3"/>
      <c r="W542" s="3"/>
      <c r="X542" s="3"/>
      <c r="Y542" s="3"/>
      <c r="Z542" s="3"/>
    </row>
    <row r="543" spans="1:26" x14ac:dyDescent="0.2">
      <c r="A543" s="3" t="s">
        <v>346</v>
      </c>
      <c r="B543" s="11">
        <v>44406</v>
      </c>
      <c r="C543" s="12">
        <v>0.45208333333333334</v>
      </c>
      <c r="D543" s="3" t="s">
        <v>230</v>
      </c>
      <c r="E543" s="3" t="s">
        <v>392</v>
      </c>
      <c r="F543" s="3" t="s">
        <v>392</v>
      </c>
      <c r="G543" s="3">
        <v>30.299379999999999</v>
      </c>
      <c r="H543" s="3">
        <v>-88.032660000000007</v>
      </c>
      <c r="I543" s="3">
        <v>1.2</v>
      </c>
      <c r="J543" s="26">
        <f t="shared" si="4"/>
        <v>47.572180000000003</v>
      </c>
      <c r="K543" s="26">
        <v>14.5</v>
      </c>
      <c r="L543" s="3">
        <v>20</v>
      </c>
      <c r="M543" s="3"/>
      <c r="N543" s="3"/>
      <c r="O543" s="3"/>
      <c r="P543" s="3"/>
      <c r="Q543" s="3"/>
      <c r="R543" s="3"/>
      <c r="S543" s="3"/>
      <c r="T543" s="3"/>
      <c r="U543" s="3"/>
      <c r="V543" s="3"/>
      <c r="W543" s="3"/>
      <c r="X543" s="3"/>
      <c r="Y543" s="3"/>
      <c r="Z543" s="3"/>
    </row>
    <row r="544" spans="1:26" x14ac:dyDescent="0.2">
      <c r="A544" s="3" t="s">
        <v>346</v>
      </c>
      <c r="B544" s="11">
        <v>44406</v>
      </c>
      <c r="C544" s="12">
        <v>0.4597222222222222</v>
      </c>
      <c r="D544" s="3" t="s">
        <v>433</v>
      </c>
      <c r="E544" s="3" t="s">
        <v>391</v>
      </c>
      <c r="F544" s="3" t="s">
        <v>391</v>
      </c>
      <c r="G544" s="3">
        <v>30.29993</v>
      </c>
      <c r="H544" s="3">
        <v>-88.050430000000006</v>
      </c>
      <c r="I544" s="3">
        <v>1</v>
      </c>
      <c r="J544" s="26">
        <f t="shared" si="4"/>
        <v>14.107612</v>
      </c>
      <c r="K544" s="26">
        <v>4.3</v>
      </c>
      <c r="L544" s="3">
        <v>21</v>
      </c>
      <c r="M544" s="3"/>
      <c r="N544" s="3"/>
      <c r="O544" s="3"/>
      <c r="P544" s="3"/>
      <c r="Q544" s="3"/>
      <c r="R544" s="3"/>
      <c r="S544" s="3"/>
      <c r="T544" s="3"/>
      <c r="U544" s="3"/>
      <c r="V544" s="3"/>
      <c r="W544" s="3"/>
      <c r="X544" s="3"/>
      <c r="Y544" s="3"/>
      <c r="Z544" s="3"/>
    </row>
    <row r="545" spans="1:26" x14ac:dyDescent="0.2">
      <c r="A545" s="3" t="s">
        <v>346</v>
      </c>
      <c r="B545" s="11">
        <v>44406</v>
      </c>
      <c r="C545" s="12">
        <v>0.46527777777777779</v>
      </c>
      <c r="D545" s="3" t="s">
        <v>410</v>
      </c>
      <c r="E545" s="3" t="s">
        <v>391</v>
      </c>
      <c r="F545" s="3" t="s">
        <v>391</v>
      </c>
      <c r="G545" s="3">
        <v>30.29974</v>
      </c>
      <c r="H545" s="3">
        <v>-88.100290000000001</v>
      </c>
      <c r="I545" s="3">
        <v>1</v>
      </c>
      <c r="J545" s="26">
        <f t="shared" si="4"/>
        <v>11.154855999999999</v>
      </c>
      <c r="K545" s="26">
        <v>3.4</v>
      </c>
      <c r="L545" s="3">
        <v>22</v>
      </c>
      <c r="M545" s="3"/>
      <c r="N545" s="3"/>
      <c r="O545" s="3"/>
      <c r="P545" s="3"/>
      <c r="Q545" s="3"/>
      <c r="R545" s="3"/>
      <c r="S545" s="3"/>
      <c r="T545" s="3"/>
      <c r="U545" s="3"/>
      <c r="V545" s="3"/>
      <c r="W545" s="3"/>
      <c r="X545" s="3"/>
      <c r="Y545" s="3"/>
      <c r="Z545" s="3"/>
    </row>
    <row r="546" spans="1:26" x14ac:dyDescent="0.2">
      <c r="A546" s="3" t="s">
        <v>346</v>
      </c>
      <c r="B546" s="11">
        <v>44406</v>
      </c>
      <c r="C546" s="12">
        <v>0.47013888888888888</v>
      </c>
      <c r="D546" s="3" t="s">
        <v>235</v>
      </c>
      <c r="E546" s="3" t="s">
        <v>392</v>
      </c>
      <c r="F546" s="3" t="s">
        <v>391</v>
      </c>
      <c r="G546" s="3">
        <v>30.29992</v>
      </c>
      <c r="H546" s="3">
        <v>-88.131060000000005</v>
      </c>
      <c r="I546" s="3">
        <v>1</v>
      </c>
      <c r="J546" s="26">
        <f t="shared" si="4"/>
        <v>8.5301840000000002</v>
      </c>
      <c r="K546" s="26">
        <v>2.6</v>
      </c>
      <c r="L546" s="3">
        <v>23</v>
      </c>
      <c r="M546" s="3"/>
      <c r="N546" s="3"/>
      <c r="O546" s="3"/>
      <c r="P546" s="3"/>
      <c r="Q546" s="3"/>
      <c r="R546" s="3"/>
      <c r="S546" s="3"/>
      <c r="T546" s="3"/>
      <c r="U546" s="3"/>
      <c r="V546" s="3"/>
      <c r="W546" s="3"/>
      <c r="X546" s="3"/>
      <c r="Y546" s="3"/>
      <c r="Z546" s="3"/>
    </row>
    <row r="547" spans="1:26" x14ac:dyDescent="0.2">
      <c r="A547" s="3" t="s">
        <v>346</v>
      </c>
      <c r="B547" s="11">
        <v>44406</v>
      </c>
      <c r="C547" s="12">
        <v>0.47986111111111113</v>
      </c>
      <c r="D547" s="3" t="s">
        <v>240</v>
      </c>
      <c r="E547" s="3" t="s">
        <v>392</v>
      </c>
      <c r="F547" s="3" t="s">
        <v>391</v>
      </c>
      <c r="G547" s="3">
        <v>30.299900000000001</v>
      </c>
      <c r="H547" s="3">
        <v>-88.200100000000006</v>
      </c>
      <c r="I547" s="3">
        <v>0.85</v>
      </c>
      <c r="J547" s="26">
        <f t="shared" si="4"/>
        <v>7.5459319999999996</v>
      </c>
      <c r="K547" s="26">
        <v>2.2999999999999998</v>
      </c>
      <c r="L547" s="3">
        <v>24</v>
      </c>
      <c r="M547" s="3"/>
      <c r="N547" s="3"/>
      <c r="O547" s="3"/>
      <c r="P547" s="3"/>
      <c r="Q547" s="3"/>
      <c r="R547" s="3"/>
      <c r="S547" s="3"/>
      <c r="T547" s="3"/>
      <c r="U547" s="3"/>
      <c r="V547" s="3"/>
      <c r="W547" s="3"/>
      <c r="X547" s="3"/>
      <c r="Y547" s="3"/>
      <c r="Z547" s="3"/>
    </row>
    <row r="548" spans="1:26" x14ac:dyDescent="0.2">
      <c r="A548" s="3" t="s">
        <v>346</v>
      </c>
      <c r="B548" s="11">
        <v>44406</v>
      </c>
      <c r="C548" s="12">
        <v>0.4909722222222222</v>
      </c>
      <c r="D548" s="3" t="s">
        <v>243</v>
      </c>
      <c r="E548" s="3" t="s">
        <v>392</v>
      </c>
      <c r="F548" s="3" t="s">
        <v>391</v>
      </c>
      <c r="G548" s="3">
        <v>30.355180000000001</v>
      </c>
      <c r="H548" s="3">
        <v>-88.199759999999998</v>
      </c>
      <c r="I548" s="3">
        <v>0.45</v>
      </c>
      <c r="J548" s="26">
        <f t="shared" si="4"/>
        <v>3.9370079999999996</v>
      </c>
      <c r="K548" s="26">
        <v>1.2</v>
      </c>
      <c r="L548" s="3">
        <v>25</v>
      </c>
      <c r="M548" s="3"/>
      <c r="N548" s="3"/>
      <c r="O548" s="3"/>
      <c r="P548" s="3"/>
      <c r="Q548" s="3"/>
      <c r="R548" s="3"/>
      <c r="S548" s="3"/>
      <c r="T548" s="3"/>
      <c r="U548" s="3"/>
      <c r="V548" s="3"/>
      <c r="W548" s="3"/>
      <c r="X548" s="3"/>
      <c r="Y548" s="3"/>
      <c r="Z548" s="3"/>
    </row>
    <row r="549" spans="1:26" x14ac:dyDescent="0.2">
      <c r="A549" s="3" t="s">
        <v>346</v>
      </c>
      <c r="B549" s="11">
        <v>44406</v>
      </c>
      <c r="C549" s="12">
        <v>0.49930555555555556</v>
      </c>
      <c r="D549" s="3" t="s">
        <v>411</v>
      </c>
      <c r="E549" s="3" t="s">
        <v>391</v>
      </c>
      <c r="F549" s="3" t="s">
        <v>391</v>
      </c>
      <c r="G549" s="3">
        <v>30.349910000000001</v>
      </c>
      <c r="H549" s="3">
        <v>-88.250029999999995</v>
      </c>
      <c r="I549" s="3">
        <v>0.8</v>
      </c>
      <c r="J549" s="26">
        <f t="shared" si="4"/>
        <v>5.2493440000000007</v>
      </c>
      <c r="K549" s="26">
        <v>1.6</v>
      </c>
      <c r="L549" s="3">
        <v>26</v>
      </c>
      <c r="M549" s="3"/>
      <c r="N549" s="3"/>
      <c r="O549" s="3"/>
      <c r="P549" s="3"/>
      <c r="Q549" s="3"/>
      <c r="R549" s="3"/>
      <c r="S549" s="3"/>
      <c r="T549" s="3"/>
      <c r="U549" s="3"/>
      <c r="V549" s="3"/>
      <c r="W549" s="3"/>
      <c r="X549" s="3"/>
      <c r="Y549" s="3"/>
      <c r="Z549" s="3"/>
    </row>
    <row r="550" spans="1:26" x14ac:dyDescent="0.2">
      <c r="A550" s="3" t="s">
        <v>346</v>
      </c>
      <c r="B550" s="11">
        <v>44406</v>
      </c>
      <c r="C550" s="12">
        <v>0.50486111111111109</v>
      </c>
      <c r="D550" s="3" t="s">
        <v>246</v>
      </c>
      <c r="E550" s="3" t="s">
        <v>392</v>
      </c>
      <c r="F550" s="3" t="s">
        <v>391</v>
      </c>
      <c r="G550" s="3">
        <v>30.37491</v>
      </c>
      <c r="H550" s="3">
        <v>-88.270250000000004</v>
      </c>
      <c r="I550" s="3">
        <v>0.2</v>
      </c>
      <c r="J550" s="26">
        <f t="shared" si="4"/>
        <v>7.5459319999999996</v>
      </c>
      <c r="K550" s="26">
        <v>2.2999999999999998</v>
      </c>
      <c r="L550" s="3">
        <v>27</v>
      </c>
      <c r="M550" s="3"/>
      <c r="N550" s="3"/>
      <c r="O550" s="3"/>
      <c r="P550" s="3"/>
      <c r="Q550" s="3"/>
      <c r="R550" s="3"/>
      <c r="S550" s="3"/>
      <c r="T550" s="3"/>
      <c r="U550" s="3"/>
      <c r="V550" s="3"/>
      <c r="W550" s="3"/>
      <c r="X550" s="3"/>
      <c r="Y550" s="3"/>
      <c r="Z550" s="3"/>
    </row>
    <row r="551" spans="1:26" x14ac:dyDescent="0.2">
      <c r="A551" s="3" t="s">
        <v>346</v>
      </c>
      <c r="B551" s="11">
        <v>44406</v>
      </c>
      <c r="C551" s="12">
        <v>0.51180555555555551</v>
      </c>
      <c r="D551" s="3" t="s">
        <v>412</v>
      </c>
      <c r="E551" s="3" t="s">
        <v>391</v>
      </c>
      <c r="F551" s="3" t="s">
        <v>391</v>
      </c>
      <c r="G551" s="3">
        <v>30.349779999999999</v>
      </c>
      <c r="H551" s="3">
        <v>-88.300280000000001</v>
      </c>
      <c r="I551" s="3">
        <v>0.6</v>
      </c>
      <c r="J551" s="26">
        <f t="shared" si="4"/>
        <v>9.1863519999999994</v>
      </c>
      <c r="K551" s="26">
        <v>2.8</v>
      </c>
      <c r="L551" s="3">
        <v>28</v>
      </c>
      <c r="M551" s="3"/>
      <c r="N551" s="3"/>
      <c r="O551" s="3"/>
      <c r="P551" s="3"/>
      <c r="Q551" s="3"/>
      <c r="R551" s="3"/>
      <c r="S551" s="3"/>
      <c r="T551" s="3"/>
      <c r="U551" s="3"/>
      <c r="V551" s="3"/>
      <c r="W551" s="3"/>
      <c r="X551" s="3"/>
      <c r="Y551" s="3"/>
      <c r="Z551" s="3"/>
    </row>
    <row r="552" spans="1:26" x14ac:dyDescent="0.2">
      <c r="A552" s="3" t="s">
        <v>346</v>
      </c>
      <c r="B552" s="11">
        <v>44406</v>
      </c>
      <c r="C552" s="12">
        <v>0.51875000000000004</v>
      </c>
      <c r="D552" s="3" t="s">
        <v>249</v>
      </c>
      <c r="E552" s="3" t="s">
        <v>392</v>
      </c>
      <c r="F552" s="3" t="s">
        <v>391</v>
      </c>
      <c r="G552" s="3">
        <v>30.400169999999999</v>
      </c>
      <c r="H552" s="3">
        <v>-88.350040000000007</v>
      </c>
      <c r="I552" s="3">
        <v>0.4</v>
      </c>
      <c r="J552" s="26">
        <f t="shared" si="4"/>
        <v>5.9055119999999999</v>
      </c>
      <c r="K552" s="26">
        <v>1.8</v>
      </c>
      <c r="L552" s="3">
        <v>29</v>
      </c>
      <c r="M552" s="3"/>
      <c r="N552" s="3"/>
      <c r="O552" s="3"/>
      <c r="P552" s="3"/>
      <c r="Q552" s="3"/>
      <c r="R552" s="3"/>
      <c r="S552" s="3"/>
      <c r="T552" s="3"/>
      <c r="U552" s="3"/>
      <c r="V552" s="3"/>
      <c r="W552" s="3"/>
      <c r="X552" s="3"/>
      <c r="Y552" s="3"/>
      <c r="Z552" s="3"/>
    </row>
    <row r="553" spans="1:26" x14ac:dyDescent="0.2">
      <c r="A553" s="3" t="s">
        <v>346</v>
      </c>
      <c r="B553" s="11">
        <v>44406</v>
      </c>
      <c r="C553" s="12">
        <v>0.52638888888888891</v>
      </c>
      <c r="D553" s="3" t="s">
        <v>252</v>
      </c>
      <c r="E553" s="3" t="s">
        <v>392</v>
      </c>
      <c r="F553" s="3" t="s">
        <v>391</v>
      </c>
      <c r="G553" s="3">
        <v>30.349740000000001</v>
      </c>
      <c r="H553" s="3">
        <v>-88.350129999999993</v>
      </c>
      <c r="I553" s="3">
        <v>1</v>
      </c>
      <c r="J553" s="26">
        <f t="shared" si="4"/>
        <v>11.154855999999999</v>
      </c>
      <c r="K553" s="26">
        <v>3.4</v>
      </c>
      <c r="L553" s="3">
        <v>30</v>
      </c>
      <c r="M553" s="3"/>
      <c r="N553" s="3"/>
      <c r="O553" s="3"/>
      <c r="P553" s="3"/>
      <c r="Q553" s="3"/>
      <c r="R553" s="3"/>
      <c r="S553" s="3"/>
      <c r="T553" s="3"/>
      <c r="U553" s="3"/>
      <c r="V553" s="3"/>
      <c r="W553" s="3"/>
      <c r="X553" s="3"/>
      <c r="Y553" s="3"/>
      <c r="Z553" s="3"/>
    </row>
    <row r="554" spans="1:26" x14ac:dyDescent="0.2">
      <c r="A554" s="3" t="s">
        <v>346</v>
      </c>
      <c r="B554" s="11">
        <v>44406</v>
      </c>
      <c r="C554" s="12">
        <v>0.53402777777777777</v>
      </c>
      <c r="D554" s="3" t="s">
        <v>255</v>
      </c>
      <c r="E554" s="3" t="s">
        <v>392</v>
      </c>
      <c r="F554" s="3" t="s">
        <v>391</v>
      </c>
      <c r="G554" s="3">
        <v>30.299679999999999</v>
      </c>
      <c r="H554" s="3">
        <v>-88.349959999999996</v>
      </c>
      <c r="I554" s="3" t="s">
        <v>46</v>
      </c>
      <c r="J554" s="26">
        <f t="shared" si="4"/>
        <v>15.419948</v>
      </c>
      <c r="K554" s="26">
        <v>4.7</v>
      </c>
      <c r="L554" s="3">
        <v>31</v>
      </c>
      <c r="M554" s="3"/>
      <c r="N554" s="3"/>
      <c r="O554" s="3"/>
      <c r="P554" s="3"/>
      <c r="Q554" s="3"/>
      <c r="R554" s="3"/>
      <c r="S554" s="3"/>
      <c r="T554" s="3"/>
      <c r="U554" s="3"/>
      <c r="V554" s="3"/>
      <c r="W554" s="3"/>
      <c r="X554" s="3"/>
      <c r="Y554" s="3"/>
      <c r="Z554" s="3"/>
    </row>
    <row r="555" spans="1:26" x14ac:dyDescent="0.2">
      <c r="A555" s="3" t="s">
        <v>346</v>
      </c>
      <c r="B555" s="11">
        <v>44406</v>
      </c>
      <c r="C555" s="12">
        <v>0.54236111111111107</v>
      </c>
      <c r="D555" s="3" t="s">
        <v>260</v>
      </c>
      <c r="E555" s="3" t="s">
        <v>392</v>
      </c>
      <c r="F555" s="3" t="s">
        <v>392</v>
      </c>
      <c r="G555" s="3">
        <v>30.2498</v>
      </c>
      <c r="H555" s="3">
        <v>-88.349819999999994</v>
      </c>
      <c r="I555" s="3">
        <v>1.4</v>
      </c>
      <c r="J555" s="26">
        <f t="shared" si="4"/>
        <v>15.748031999999998</v>
      </c>
      <c r="K555" s="26">
        <v>4.8</v>
      </c>
      <c r="L555" s="3">
        <v>32</v>
      </c>
      <c r="M555" s="3"/>
      <c r="N555" s="3"/>
      <c r="O555" s="3"/>
      <c r="P555" s="3"/>
      <c r="Q555" s="3"/>
      <c r="R555" s="3"/>
      <c r="S555" s="3"/>
      <c r="T555" s="3"/>
      <c r="U555" s="3"/>
      <c r="V555" s="3"/>
      <c r="W555" s="3"/>
      <c r="X555" s="3"/>
      <c r="Y555" s="3"/>
      <c r="Z555" s="3"/>
    </row>
    <row r="556" spans="1:26" x14ac:dyDescent="0.2">
      <c r="A556" s="3" t="s">
        <v>346</v>
      </c>
      <c r="B556" s="11">
        <v>44406</v>
      </c>
      <c r="C556" s="12">
        <v>0.55069444444444449</v>
      </c>
      <c r="D556" s="3" t="s">
        <v>413</v>
      </c>
      <c r="E556" s="3" t="s">
        <v>391</v>
      </c>
      <c r="F556" s="3" t="s">
        <v>391</v>
      </c>
      <c r="G556" s="3">
        <v>30.24999</v>
      </c>
      <c r="H556" s="3">
        <v>-88.299679999999995</v>
      </c>
      <c r="I556" s="3">
        <v>1.2</v>
      </c>
      <c r="J556" s="26">
        <f t="shared" si="4"/>
        <v>12.795275999999999</v>
      </c>
      <c r="K556" s="26">
        <v>3.9</v>
      </c>
      <c r="L556" s="3">
        <v>33</v>
      </c>
      <c r="M556" s="3"/>
      <c r="N556" s="3"/>
      <c r="O556" s="3"/>
      <c r="P556" s="3"/>
      <c r="Q556" s="3"/>
      <c r="R556" s="3"/>
      <c r="S556" s="3"/>
      <c r="T556" s="3"/>
      <c r="U556" s="3"/>
      <c r="V556" s="3"/>
      <c r="W556" s="3"/>
      <c r="X556" s="3"/>
      <c r="Y556" s="3"/>
      <c r="Z556" s="3"/>
    </row>
    <row r="557" spans="1:26" x14ac:dyDescent="0.2">
      <c r="A557" s="3" t="s">
        <v>346</v>
      </c>
      <c r="B557" s="11">
        <v>44406</v>
      </c>
      <c r="C557" s="12">
        <v>0.55486111111111114</v>
      </c>
      <c r="D557" s="3" t="s">
        <v>349</v>
      </c>
      <c r="E557" s="3" t="s">
        <v>391</v>
      </c>
      <c r="F557" s="3" t="s">
        <v>391</v>
      </c>
      <c r="G557" s="3">
        <v>30.25001</v>
      </c>
      <c r="H557" s="3">
        <v>-88.249759999999995</v>
      </c>
      <c r="I557" s="3">
        <v>1</v>
      </c>
      <c r="J557" s="26">
        <f t="shared" si="4"/>
        <v>13.779528000000001</v>
      </c>
      <c r="K557" s="26">
        <v>4.2</v>
      </c>
      <c r="L557" s="3">
        <v>34</v>
      </c>
      <c r="M557" s="3"/>
      <c r="N557" s="3"/>
      <c r="O557" s="3"/>
      <c r="P557" s="3"/>
      <c r="Q557" s="3"/>
      <c r="R557" s="3"/>
      <c r="S557" s="3"/>
      <c r="T557" s="3"/>
      <c r="U557" s="3"/>
      <c r="V557" s="3"/>
      <c r="W557" s="3"/>
      <c r="X557" s="3"/>
      <c r="Y557" s="3"/>
      <c r="Z557" s="3"/>
    </row>
    <row r="558" spans="1:26" x14ac:dyDescent="0.2">
      <c r="A558" s="3" t="s">
        <v>346</v>
      </c>
      <c r="B558" s="11">
        <v>44406</v>
      </c>
      <c r="C558" s="12">
        <v>0.56111111111111112</v>
      </c>
      <c r="D558" s="3" t="s">
        <v>263</v>
      </c>
      <c r="E558" s="3" t="s">
        <v>392</v>
      </c>
      <c r="F558" s="3" t="s">
        <v>392</v>
      </c>
      <c r="G558" s="3">
        <v>30.253</v>
      </c>
      <c r="H558" s="3">
        <v>-88.199399999999997</v>
      </c>
      <c r="I558" s="3">
        <v>1</v>
      </c>
      <c r="J558" s="26">
        <f t="shared" si="4"/>
        <v>12.795275999999999</v>
      </c>
      <c r="K558" s="26">
        <v>3.9</v>
      </c>
      <c r="L558" s="3">
        <v>35</v>
      </c>
      <c r="M558" s="3"/>
      <c r="N558" s="3"/>
      <c r="O558" s="3"/>
      <c r="P558" s="3"/>
      <c r="Q558" s="3"/>
      <c r="R558" s="3"/>
      <c r="S558" s="3"/>
      <c r="T558" s="3"/>
      <c r="U558" s="3"/>
      <c r="V558" s="3"/>
      <c r="W558" s="3"/>
      <c r="X558" s="3"/>
      <c r="Y558" s="3"/>
      <c r="Z558" s="3"/>
    </row>
    <row r="559" spans="1:26" x14ac:dyDescent="0.2">
      <c r="A559" s="3" t="s">
        <v>346</v>
      </c>
      <c r="B559" s="11">
        <v>44406</v>
      </c>
      <c r="C559" s="3"/>
      <c r="D559" s="3" t="s">
        <v>407</v>
      </c>
      <c r="E559" s="3" t="s">
        <v>391</v>
      </c>
      <c r="F559" s="3" t="s">
        <v>391</v>
      </c>
      <c r="G559" s="3">
        <v>30.35</v>
      </c>
      <c r="H559" s="3">
        <v>-87.950360000000003</v>
      </c>
      <c r="I559" s="3">
        <v>1.2</v>
      </c>
      <c r="J559" s="26">
        <f t="shared" si="4"/>
        <v>11.811024</v>
      </c>
      <c r="K559" s="26">
        <v>3.6</v>
      </c>
      <c r="L559" s="3">
        <v>16</v>
      </c>
      <c r="M559" s="3"/>
      <c r="N559" s="3"/>
      <c r="O559" s="3"/>
      <c r="P559" s="3"/>
      <c r="Q559" s="3"/>
      <c r="R559" s="3"/>
      <c r="S559" s="3"/>
      <c r="T559" s="3"/>
      <c r="U559" s="3"/>
      <c r="V559" s="3"/>
      <c r="W559" s="3"/>
      <c r="X559" s="3"/>
      <c r="Y559" s="3"/>
      <c r="Z559" s="3"/>
    </row>
    <row r="560" spans="1:26" x14ac:dyDescent="0.2">
      <c r="A560" s="3" t="s">
        <v>348</v>
      </c>
      <c r="B560" s="11">
        <v>44411</v>
      </c>
      <c r="C560" s="12">
        <v>0.29236111111111113</v>
      </c>
      <c r="D560" s="3" t="s">
        <v>284</v>
      </c>
      <c r="E560" s="3" t="s">
        <v>392</v>
      </c>
      <c r="F560" s="3" t="s">
        <v>391</v>
      </c>
      <c r="G560" s="3">
        <v>30.450469999999999</v>
      </c>
      <c r="H560" s="3">
        <v>-88.108729999999994</v>
      </c>
      <c r="I560" s="3">
        <v>0.2</v>
      </c>
      <c r="J560" s="26">
        <f t="shared" si="4"/>
        <v>14.107612</v>
      </c>
      <c r="K560" s="26">
        <v>4.3</v>
      </c>
      <c r="L560" s="3">
        <v>0</v>
      </c>
      <c r="M560" s="3"/>
      <c r="N560" s="3"/>
      <c r="O560" s="3"/>
      <c r="P560" s="3"/>
      <c r="Q560" s="3"/>
      <c r="R560" s="3"/>
      <c r="S560" s="3"/>
      <c r="T560" s="3"/>
      <c r="U560" s="3"/>
      <c r="V560" s="3"/>
      <c r="W560" s="3"/>
      <c r="X560" s="3"/>
      <c r="Y560" s="3"/>
      <c r="Z560" s="3"/>
    </row>
    <row r="561" spans="1:26" x14ac:dyDescent="0.2">
      <c r="A561" s="3" t="s">
        <v>348</v>
      </c>
      <c r="B561" s="11">
        <v>44411</v>
      </c>
      <c r="C561" s="12">
        <v>0.30694444444444446</v>
      </c>
      <c r="D561" s="3" t="s">
        <v>279</v>
      </c>
      <c r="E561" s="3" t="s">
        <v>392</v>
      </c>
      <c r="F561" s="3" t="s">
        <v>391</v>
      </c>
      <c r="G561" s="3">
        <v>30.500019999999999</v>
      </c>
      <c r="H561" s="3">
        <v>-88.100070000000002</v>
      </c>
      <c r="I561" s="3">
        <v>0.4</v>
      </c>
      <c r="J561" s="26">
        <f t="shared" si="4"/>
        <v>3.9370079999999996</v>
      </c>
      <c r="K561" s="26">
        <v>1.2</v>
      </c>
      <c r="L561" s="3">
        <v>1</v>
      </c>
      <c r="M561" s="3"/>
      <c r="N561" s="3"/>
      <c r="O561" s="3"/>
      <c r="P561" s="3"/>
      <c r="Q561" s="3"/>
      <c r="R561" s="3"/>
      <c r="S561" s="3"/>
      <c r="T561" s="3"/>
      <c r="U561" s="3"/>
      <c r="V561" s="3"/>
      <c r="W561" s="3"/>
      <c r="X561" s="3"/>
      <c r="Y561" s="3"/>
      <c r="Z561" s="3"/>
    </row>
    <row r="562" spans="1:26" x14ac:dyDescent="0.2">
      <c r="A562" s="3" t="s">
        <v>348</v>
      </c>
      <c r="B562" s="11">
        <v>44411</v>
      </c>
      <c r="C562" s="12">
        <v>0.31736111111111109</v>
      </c>
      <c r="D562" s="3" t="s">
        <v>277</v>
      </c>
      <c r="E562" s="3" t="s">
        <v>392</v>
      </c>
      <c r="F562" s="3" t="s">
        <v>391</v>
      </c>
      <c r="G562" s="3">
        <v>30.56484</v>
      </c>
      <c r="H562" s="3">
        <v>-88.086609999999993</v>
      </c>
      <c r="I562" s="3">
        <v>0.2</v>
      </c>
      <c r="J562" s="26">
        <f t="shared" si="4"/>
        <v>27.887139999999999</v>
      </c>
      <c r="K562" s="26">
        <v>8.5</v>
      </c>
      <c r="L562" s="3">
        <v>2</v>
      </c>
      <c r="M562" s="3"/>
      <c r="N562" s="3"/>
      <c r="O562" s="3"/>
      <c r="P562" s="3"/>
      <c r="Q562" s="3"/>
      <c r="R562" s="3"/>
      <c r="S562" s="3"/>
      <c r="T562" s="3"/>
      <c r="U562" s="3"/>
      <c r="V562" s="3"/>
      <c r="W562" s="3"/>
      <c r="X562" s="3"/>
      <c r="Y562" s="3"/>
      <c r="Z562" s="3"/>
    </row>
    <row r="563" spans="1:26" x14ac:dyDescent="0.2">
      <c r="A563" s="3" t="s">
        <v>348</v>
      </c>
      <c r="B563" s="11">
        <v>44411</v>
      </c>
      <c r="C563" s="12">
        <v>0.3298611111111111</v>
      </c>
      <c r="D563" s="3" t="s">
        <v>422</v>
      </c>
      <c r="E563" s="3" t="s">
        <v>391</v>
      </c>
      <c r="F563" s="3" t="s">
        <v>391</v>
      </c>
      <c r="G563" s="3">
        <v>30.60023</v>
      </c>
      <c r="H563" s="3">
        <v>-88.050269999999998</v>
      </c>
      <c r="I563" s="3">
        <v>0.3</v>
      </c>
      <c r="J563" s="26">
        <f t="shared" si="4"/>
        <v>6.8897640000000004</v>
      </c>
      <c r="K563" s="26">
        <v>2.1</v>
      </c>
      <c r="L563" s="3">
        <v>3</v>
      </c>
      <c r="M563" s="3"/>
      <c r="N563" s="3"/>
      <c r="O563" s="3"/>
      <c r="P563" s="3"/>
      <c r="Q563" s="3"/>
      <c r="R563" s="3"/>
      <c r="S563" s="3"/>
      <c r="T563" s="3"/>
      <c r="U563" s="3"/>
      <c r="V563" s="3"/>
      <c r="W563" s="3"/>
      <c r="X563" s="3"/>
      <c r="Y563" s="3"/>
      <c r="Z563" s="3"/>
    </row>
    <row r="564" spans="1:26" x14ac:dyDescent="0.2">
      <c r="A564" s="3" t="s">
        <v>348</v>
      </c>
      <c r="B564" s="11">
        <v>44411</v>
      </c>
      <c r="C564" s="12">
        <v>0.33541666666666664</v>
      </c>
      <c r="D564" s="3" t="s">
        <v>431</v>
      </c>
      <c r="E564" s="3" t="s">
        <v>391</v>
      </c>
      <c r="F564" s="3" t="s">
        <v>391</v>
      </c>
      <c r="G564" s="3">
        <v>30.649640000000002</v>
      </c>
      <c r="H564" s="3">
        <v>-88.049729999999997</v>
      </c>
      <c r="I564" s="3">
        <v>0.5</v>
      </c>
      <c r="J564" s="26">
        <f t="shared" si="4"/>
        <v>3.6089240000000005</v>
      </c>
      <c r="K564" s="26">
        <v>1.1000000000000001</v>
      </c>
      <c r="L564" s="3">
        <v>4</v>
      </c>
      <c r="M564" s="3"/>
      <c r="N564" s="3"/>
      <c r="O564" s="3"/>
      <c r="P564" s="3"/>
      <c r="Q564" s="3"/>
      <c r="R564" s="3"/>
      <c r="S564" s="3"/>
      <c r="T564" s="3"/>
      <c r="U564" s="3"/>
      <c r="V564" s="3"/>
      <c r="W564" s="3"/>
      <c r="X564" s="3"/>
      <c r="Y564" s="3"/>
      <c r="Z564" s="3"/>
    </row>
    <row r="565" spans="1:26" x14ac:dyDescent="0.2">
      <c r="A565" s="3" t="s">
        <v>348</v>
      </c>
      <c r="B565" s="11">
        <v>44411</v>
      </c>
      <c r="C565" s="12">
        <v>0.34027777777777779</v>
      </c>
      <c r="D565" s="3" t="s">
        <v>309</v>
      </c>
      <c r="E565" s="3" t="s">
        <v>391</v>
      </c>
      <c r="F565" s="3" t="s">
        <v>391</v>
      </c>
      <c r="G565" s="3">
        <v>30.650390000000002</v>
      </c>
      <c r="H565" s="3">
        <v>-88.031729999999996</v>
      </c>
      <c r="I565" s="3">
        <v>0.5</v>
      </c>
      <c r="J565" s="26">
        <f t="shared" si="4"/>
        <v>49.868767999999996</v>
      </c>
      <c r="K565" s="26">
        <v>15.2</v>
      </c>
      <c r="L565" s="3">
        <v>5</v>
      </c>
      <c r="M565" s="3"/>
      <c r="N565" s="3"/>
      <c r="O565" s="3"/>
      <c r="P565" s="3"/>
      <c r="Q565" s="3"/>
      <c r="R565" s="3"/>
      <c r="S565" s="3"/>
      <c r="T565" s="3"/>
      <c r="U565" s="3"/>
      <c r="V565" s="3"/>
      <c r="W565" s="3"/>
      <c r="X565" s="3"/>
      <c r="Y565" s="3"/>
      <c r="Z565" s="3"/>
    </row>
    <row r="566" spans="1:26" x14ac:dyDescent="0.2">
      <c r="A566" s="3" t="s">
        <v>348</v>
      </c>
      <c r="B566" s="11">
        <v>44411</v>
      </c>
      <c r="C566" s="12">
        <v>0.34722222222222221</v>
      </c>
      <c r="D566" s="3" t="s">
        <v>307</v>
      </c>
      <c r="E566" s="3" t="s">
        <v>392</v>
      </c>
      <c r="F566" s="3" t="s">
        <v>392</v>
      </c>
      <c r="G566" s="3">
        <v>30.700620000000001</v>
      </c>
      <c r="H566" s="3">
        <v>-88.037409999999994</v>
      </c>
      <c r="I566" s="3">
        <v>0.6</v>
      </c>
      <c r="J566" s="26">
        <f t="shared" si="4"/>
        <v>42.979003999999996</v>
      </c>
      <c r="K566" s="26">
        <v>13.1</v>
      </c>
      <c r="L566" s="3">
        <v>6</v>
      </c>
      <c r="M566" s="3"/>
      <c r="N566" s="3"/>
      <c r="O566" s="3"/>
      <c r="P566" s="3"/>
      <c r="Q566" s="3"/>
      <c r="R566" s="3"/>
      <c r="S566" s="3"/>
      <c r="T566" s="3"/>
      <c r="U566" s="3"/>
      <c r="V566" s="3"/>
      <c r="W566" s="3"/>
      <c r="X566" s="3"/>
      <c r="Y566" s="3"/>
      <c r="Z566" s="3"/>
    </row>
    <row r="567" spans="1:26" x14ac:dyDescent="0.2">
      <c r="A567" s="3" t="s">
        <v>348</v>
      </c>
      <c r="B567" s="11">
        <v>44411</v>
      </c>
      <c r="C567" s="12">
        <v>0.35694444444444445</v>
      </c>
      <c r="D567" s="3" t="s">
        <v>304</v>
      </c>
      <c r="E567" s="3" t="s">
        <v>392</v>
      </c>
      <c r="F567" s="3" t="s">
        <v>391</v>
      </c>
      <c r="G567" s="3">
        <v>30.687059999999999</v>
      </c>
      <c r="H567" s="3">
        <v>-88.003309999999999</v>
      </c>
      <c r="I567" s="3">
        <v>0.5</v>
      </c>
      <c r="J567" s="26">
        <f t="shared" si="4"/>
        <v>11.482939999999999</v>
      </c>
      <c r="K567" s="26">
        <v>3.5</v>
      </c>
      <c r="L567" s="3">
        <v>7</v>
      </c>
      <c r="M567" s="3"/>
      <c r="N567" s="3"/>
      <c r="O567" s="3"/>
      <c r="P567" s="3"/>
      <c r="Q567" s="3"/>
      <c r="R567" s="3"/>
      <c r="S567" s="3"/>
      <c r="T567" s="3"/>
      <c r="U567" s="3"/>
      <c r="V567" s="3"/>
      <c r="W567" s="3"/>
      <c r="X567" s="3"/>
      <c r="Y567" s="3"/>
      <c r="Z567" s="3"/>
    </row>
    <row r="568" spans="1:26" x14ac:dyDescent="0.2">
      <c r="A568" s="3" t="s">
        <v>348</v>
      </c>
      <c r="B568" s="11">
        <v>44411</v>
      </c>
      <c r="C568" s="12">
        <v>0.36736111111111114</v>
      </c>
      <c r="D568" s="3" t="s">
        <v>272</v>
      </c>
      <c r="E568" s="3" t="s">
        <v>392</v>
      </c>
      <c r="F568" s="3" t="s">
        <v>391</v>
      </c>
      <c r="G568" s="3">
        <v>30.749780000000001</v>
      </c>
      <c r="H568" s="3">
        <v>-87.924729999999997</v>
      </c>
      <c r="I568" s="3">
        <v>0.5</v>
      </c>
      <c r="J568" s="26">
        <f t="shared" si="4"/>
        <v>35.104987999999999</v>
      </c>
      <c r="K568" s="26">
        <v>10.7</v>
      </c>
      <c r="L568" s="3">
        <v>8</v>
      </c>
      <c r="M568" s="3"/>
      <c r="N568" s="3"/>
      <c r="O568" s="3"/>
      <c r="P568" s="3"/>
      <c r="Q568" s="3"/>
      <c r="R568" s="3"/>
      <c r="S568" s="3"/>
      <c r="T568" s="3"/>
      <c r="U568" s="3"/>
      <c r="V568" s="3"/>
      <c r="W568" s="3"/>
      <c r="X568" s="3"/>
      <c r="Y568" s="3"/>
      <c r="Z568" s="3"/>
    </row>
    <row r="569" spans="1:26" x14ac:dyDescent="0.2">
      <c r="A569" s="3" t="s">
        <v>348</v>
      </c>
      <c r="B569" s="11">
        <v>44411</v>
      </c>
      <c r="C569" s="12">
        <v>0.37708333333333333</v>
      </c>
      <c r="D569" s="3" t="s">
        <v>300</v>
      </c>
      <c r="E569" s="3" t="s">
        <v>392</v>
      </c>
      <c r="F569" s="3" t="s">
        <v>391</v>
      </c>
      <c r="G569" s="3">
        <v>30.671189999999999</v>
      </c>
      <c r="H569" s="3">
        <v>-87.95317</v>
      </c>
      <c r="I569" s="3">
        <v>0.6</v>
      </c>
      <c r="J569" s="26">
        <f t="shared" si="4"/>
        <v>9.5144359999999999</v>
      </c>
      <c r="K569" s="26">
        <v>2.9</v>
      </c>
      <c r="L569" s="3">
        <v>9</v>
      </c>
      <c r="M569" s="3"/>
      <c r="N569" s="3"/>
      <c r="O569" s="3"/>
      <c r="P569" s="3"/>
      <c r="Q569" s="3"/>
      <c r="R569" s="3"/>
      <c r="S569" s="3"/>
      <c r="T569" s="3"/>
      <c r="U569" s="3"/>
      <c r="V569" s="3"/>
      <c r="W569" s="3"/>
      <c r="X569" s="3"/>
      <c r="Y569" s="3"/>
      <c r="Z569" s="3"/>
    </row>
    <row r="570" spans="1:26" x14ac:dyDescent="0.2">
      <c r="A570" s="3" t="s">
        <v>348</v>
      </c>
      <c r="B570" s="11">
        <v>44411</v>
      </c>
      <c r="C570" s="12">
        <v>0.38541666666666669</v>
      </c>
      <c r="D570" s="3" t="s">
        <v>270</v>
      </c>
      <c r="E570" s="3" t="s">
        <v>392</v>
      </c>
      <c r="F570" s="3" t="s">
        <v>391</v>
      </c>
      <c r="G570" s="3">
        <v>30.666869999999999</v>
      </c>
      <c r="H570" s="3">
        <v>-87.925049999999999</v>
      </c>
      <c r="I570" s="3">
        <v>0.5</v>
      </c>
      <c r="J570" s="26">
        <f t="shared" si="4"/>
        <v>21.981628000000001</v>
      </c>
      <c r="K570" s="26">
        <v>6.7</v>
      </c>
      <c r="L570" s="3">
        <v>10</v>
      </c>
      <c r="M570" s="3"/>
      <c r="N570" s="3"/>
      <c r="O570" s="3"/>
      <c r="P570" s="3"/>
      <c r="Q570" s="3"/>
      <c r="R570" s="3"/>
      <c r="S570" s="3"/>
      <c r="T570" s="3"/>
      <c r="U570" s="3"/>
      <c r="V570" s="3"/>
      <c r="W570" s="3"/>
      <c r="X570" s="3"/>
      <c r="Y570" s="3"/>
      <c r="Z570" s="3"/>
    </row>
    <row r="571" spans="1:26" x14ac:dyDescent="0.2">
      <c r="A571" s="3" t="s">
        <v>348</v>
      </c>
      <c r="B571" s="11">
        <v>44411</v>
      </c>
      <c r="C571" s="12">
        <v>0.39374999999999999</v>
      </c>
      <c r="D571" s="3" t="s">
        <v>297</v>
      </c>
      <c r="E571" s="3" t="s">
        <v>391</v>
      </c>
      <c r="F571" s="3" t="s">
        <v>391</v>
      </c>
      <c r="G571" s="3">
        <v>30.59956</v>
      </c>
      <c r="H571" s="3">
        <v>-87.917630000000003</v>
      </c>
      <c r="I571" s="3">
        <v>0.4</v>
      </c>
      <c r="J571" s="26">
        <f t="shared" si="4"/>
        <v>7.2178480000000009</v>
      </c>
      <c r="K571" s="26">
        <v>2.2000000000000002</v>
      </c>
      <c r="L571" s="3">
        <v>11</v>
      </c>
      <c r="M571" s="3"/>
      <c r="N571" s="3"/>
      <c r="O571" s="3"/>
      <c r="P571" s="3"/>
      <c r="Q571" s="3"/>
      <c r="R571" s="3"/>
      <c r="S571" s="3"/>
      <c r="T571" s="3"/>
      <c r="U571" s="3"/>
      <c r="V571" s="3"/>
      <c r="W571" s="3"/>
      <c r="X571" s="3"/>
      <c r="Y571" s="3"/>
      <c r="Z571" s="3"/>
    </row>
    <row r="572" spans="1:26" x14ac:dyDescent="0.2">
      <c r="A572" s="3" t="s">
        <v>348</v>
      </c>
      <c r="B572" s="11">
        <v>44411</v>
      </c>
      <c r="C572" s="12">
        <v>0.3972222222222222</v>
      </c>
      <c r="D572" s="3" t="s">
        <v>267</v>
      </c>
      <c r="E572" s="3" t="s">
        <v>392</v>
      </c>
      <c r="F572" s="3" t="s">
        <v>391</v>
      </c>
      <c r="G572" s="3">
        <v>30.599630000000001</v>
      </c>
      <c r="H572" s="3">
        <v>-87.949799999999996</v>
      </c>
      <c r="I572" s="3">
        <v>0.6</v>
      </c>
      <c r="J572" s="26">
        <f t="shared" si="4"/>
        <v>9.8425200000000004</v>
      </c>
      <c r="K572" s="26">
        <v>3</v>
      </c>
      <c r="L572" s="3">
        <v>12</v>
      </c>
      <c r="M572" s="3"/>
      <c r="N572" s="3"/>
      <c r="O572" s="3"/>
      <c r="P572" s="3"/>
      <c r="Q572" s="3"/>
      <c r="R572" s="3"/>
      <c r="S572" s="3"/>
      <c r="T572" s="3"/>
      <c r="U572" s="3"/>
      <c r="V572" s="3"/>
      <c r="W572" s="3"/>
      <c r="X572" s="3"/>
      <c r="Y572" s="3"/>
      <c r="Z572" s="3"/>
    </row>
    <row r="573" spans="1:26" x14ac:dyDescent="0.2">
      <c r="A573" s="3" t="s">
        <v>348</v>
      </c>
      <c r="B573" s="11">
        <v>44411</v>
      </c>
      <c r="C573" s="12">
        <v>0.40347222222222223</v>
      </c>
      <c r="D573" s="3" t="s">
        <v>423</v>
      </c>
      <c r="E573" s="3" t="s">
        <v>391</v>
      </c>
      <c r="F573" s="3" t="s">
        <v>391</v>
      </c>
      <c r="G573" s="3">
        <v>30.6</v>
      </c>
      <c r="H573" s="3">
        <v>-88.000299999999996</v>
      </c>
      <c r="I573" s="3">
        <v>0.5</v>
      </c>
      <c r="J573" s="26">
        <f t="shared" si="4"/>
        <v>8.5301840000000002</v>
      </c>
      <c r="K573" s="26">
        <v>2.6</v>
      </c>
      <c r="L573" s="3">
        <v>13</v>
      </c>
      <c r="M573" s="3"/>
      <c r="N573" s="3"/>
      <c r="O573" s="3"/>
      <c r="P573" s="3"/>
      <c r="Q573" s="3"/>
      <c r="R573" s="3"/>
      <c r="S573" s="3"/>
      <c r="T573" s="3"/>
      <c r="U573" s="3"/>
      <c r="V573" s="3"/>
      <c r="W573" s="3"/>
      <c r="X573" s="3"/>
      <c r="Y573" s="3"/>
      <c r="Z573" s="3"/>
    </row>
    <row r="574" spans="1:26" x14ac:dyDescent="0.2">
      <c r="A574" s="3" t="s">
        <v>348</v>
      </c>
      <c r="B574" s="11">
        <v>44411</v>
      </c>
      <c r="C574" s="12">
        <v>0.41041666666666665</v>
      </c>
      <c r="D574" s="3" t="s">
        <v>274</v>
      </c>
      <c r="E574" s="3" t="s">
        <v>392</v>
      </c>
      <c r="F574" s="3" t="s">
        <v>392</v>
      </c>
      <c r="G574" s="3">
        <v>30.599640000000001</v>
      </c>
      <c r="H574" s="3">
        <v>-88.031180000000006</v>
      </c>
      <c r="I574" s="3">
        <v>0.4</v>
      </c>
      <c r="J574" s="26">
        <f t="shared" si="4"/>
        <v>49.212600000000002</v>
      </c>
      <c r="K574" s="26">
        <v>15</v>
      </c>
      <c r="L574" s="3">
        <v>15</v>
      </c>
      <c r="M574" s="3" t="s">
        <v>458</v>
      </c>
      <c r="N574" s="3"/>
      <c r="O574" s="3"/>
      <c r="P574" s="3"/>
      <c r="Q574" s="3"/>
      <c r="R574" s="3"/>
      <c r="S574" s="3"/>
      <c r="T574" s="3"/>
      <c r="U574" s="3"/>
      <c r="V574" s="3"/>
      <c r="W574" s="3"/>
      <c r="X574" s="3"/>
      <c r="Y574" s="3"/>
      <c r="Z574" s="3"/>
    </row>
    <row r="575" spans="1:26" x14ac:dyDescent="0.2">
      <c r="A575" s="3" t="s">
        <v>348</v>
      </c>
      <c r="B575" s="11">
        <v>44411</v>
      </c>
      <c r="C575" s="12">
        <v>0.42083333333333334</v>
      </c>
      <c r="D575" s="3" t="s">
        <v>426</v>
      </c>
      <c r="E575" s="3" t="s">
        <v>391</v>
      </c>
      <c r="F575" s="3" t="s">
        <v>391</v>
      </c>
      <c r="G575" s="3">
        <v>30.54918</v>
      </c>
      <c r="H575" s="3">
        <v>-88.050399999999996</v>
      </c>
      <c r="I575" s="3">
        <v>0.4</v>
      </c>
      <c r="J575" s="26">
        <f t="shared" si="4"/>
        <v>9.8425200000000004</v>
      </c>
      <c r="K575" s="26">
        <v>3</v>
      </c>
      <c r="L575" s="3">
        <v>16</v>
      </c>
      <c r="M575" s="3"/>
      <c r="N575" s="3"/>
      <c r="O575" s="3"/>
      <c r="P575" s="3"/>
      <c r="Q575" s="3"/>
      <c r="R575" s="3"/>
      <c r="S575" s="3"/>
      <c r="T575" s="3"/>
      <c r="U575" s="3"/>
      <c r="V575" s="3"/>
      <c r="W575" s="3"/>
      <c r="X575" s="3"/>
      <c r="Y575" s="3"/>
      <c r="Z575" s="3"/>
    </row>
    <row r="576" spans="1:26" x14ac:dyDescent="0.2">
      <c r="A576" s="3" t="s">
        <v>348</v>
      </c>
      <c r="B576" s="11">
        <v>44411</v>
      </c>
      <c r="C576" s="12">
        <v>0.42430555555555555</v>
      </c>
      <c r="D576" s="3" t="s">
        <v>425</v>
      </c>
      <c r="E576" s="3" t="s">
        <v>391</v>
      </c>
      <c r="F576" s="3" t="s">
        <v>391</v>
      </c>
      <c r="G576" s="3">
        <v>30.54918</v>
      </c>
      <c r="H576" s="3">
        <v>-88.025589999999994</v>
      </c>
      <c r="I576" s="3">
        <v>0.6</v>
      </c>
      <c r="J576" s="26">
        <f t="shared" si="4"/>
        <v>48.556432000000001</v>
      </c>
      <c r="K576" s="26">
        <v>14.8</v>
      </c>
      <c r="L576" s="3">
        <v>17</v>
      </c>
      <c r="M576" s="3" t="s">
        <v>459</v>
      </c>
      <c r="N576" s="3"/>
      <c r="O576" s="3"/>
      <c r="P576" s="3"/>
      <c r="Q576" s="3"/>
      <c r="R576" s="3"/>
      <c r="S576" s="3"/>
      <c r="T576" s="3"/>
      <c r="U576" s="3"/>
      <c r="V576" s="3"/>
      <c r="W576" s="3"/>
      <c r="X576" s="3"/>
      <c r="Y576" s="3"/>
      <c r="Z576" s="3"/>
    </row>
    <row r="577" spans="1:26" x14ac:dyDescent="0.2">
      <c r="A577" s="3" t="s">
        <v>348</v>
      </c>
      <c r="B577" s="11">
        <v>44411</v>
      </c>
      <c r="C577" s="12">
        <v>0.42986111111111114</v>
      </c>
      <c r="D577" s="3" t="s">
        <v>424</v>
      </c>
      <c r="E577" s="3" t="s">
        <v>391</v>
      </c>
      <c r="F577" s="3" t="s">
        <v>391</v>
      </c>
      <c r="G577" s="3">
        <v>30.549499999999998</v>
      </c>
      <c r="H577" s="3">
        <v>-88.000950000000003</v>
      </c>
      <c r="I577" s="3">
        <v>0.6</v>
      </c>
      <c r="J577" s="26">
        <f t="shared" si="4"/>
        <v>10.498688000000001</v>
      </c>
      <c r="K577" s="26">
        <v>3.2</v>
      </c>
      <c r="L577" s="3">
        <v>18</v>
      </c>
      <c r="M577" s="3"/>
      <c r="N577" s="3"/>
      <c r="O577" s="3"/>
      <c r="P577" s="3"/>
      <c r="Q577" s="3"/>
      <c r="R577" s="3"/>
      <c r="S577" s="3"/>
      <c r="T577" s="3"/>
      <c r="U577" s="3"/>
      <c r="V577" s="3"/>
      <c r="W577" s="3"/>
      <c r="X577" s="3"/>
      <c r="Y577" s="3"/>
      <c r="Z577" s="3"/>
    </row>
    <row r="578" spans="1:26" x14ac:dyDescent="0.2">
      <c r="A578" s="3" t="s">
        <v>348</v>
      </c>
      <c r="B578" s="11">
        <v>44411</v>
      </c>
      <c r="C578" s="12">
        <v>0.43402777777777779</v>
      </c>
      <c r="D578" s="3" t="s">
        <v>347</v>
      </c>
      <c r="E578" s="3" t="s">
        <v>391</v>
      </c>
      <c r="F578" s="3" t="s">
        <v>391</v>
      </c>
      <c r="G578" s="3">
        <v>30.549769999999999</v>
      </c>
      <c r="H578" s="3">
        <v>-87.949569999999994</v>
      </c>
      <c r="I578" s="3">
        <v>0.8</v>
      </c>
      <c r="J578" s="26">
        <f t="shared" si="4"/>
        <v>11.811024</v>
      </c>
      <c r="K578" s="26">
        <v>3.6</v>
      </c>
      <c r="L578" s="3">
        <v>19</v>
      </c>
      <c r="M578" s="3"/>
      <c r="N578" s="3"/>
      <c r="O578" s="3"/>
      <c r="P578" s="3"/>
      <c r="Q578" s="3"/>
      <c r="R578" s="3"/>
      <c r="S578" s="3"/>
      <c r="T578" s="3"/>
      <c r="U578" s="3"/>
      <c r="V578" s="3"/>
      <c r="W578" s="3"/>
      <c r="X578" s="3"/>
      <c r="Y578" s="3"/>
      <c r="Z578" s="3"/>
    </row>
    <row r="579" spans="1:26" x14ac:dyDescent="0.2">
      <c r="A579" s="3" t="s">
        <v>348</v>
      </c>
      <c r="B579" s="11">
        <v>44411</v>
      </c>
      <c r="C579" s="12">
        <v>0.43819444444444444</v>
      </c>
      <c r="D579" s="3" t="s">
        <v>293</v>
      </c>
      <c r="E579" s="3" t="s">
        <v>391</v>
      </c>
      <c r="F579" s="3" t="s">
        <v>391</v>
      </c>
      <c r="G579" s="3">
        <v>30.54982</v>
      </c>
      <c r="H579" s="3">
        <v>-87.90849</v>
      </c>
      <c r="I579" s="3">
        <v>0.6</v>
      </c>
      <c r="J579" s="26">
        <f t="shared" si="4"/>
        <v>9.5144359999999999</v>
      </c>
      <c r="K579" s="26">
        <v>2.9</v>
      </c>
      <c r="L579" s="3">
        <v>20</v>
      </c>
      <c r="M579" s="3"/>
      <c r="N579" s="3"/>
      <c r="O579" s="3"/>
      <c r="P579" s="3"/>
      <c r="Q579" s="3"/>
      <c r="R579" s="3"/>
      <c r="S579" s="3"/>
      <c r="T579" s="3"/>
      <c r="U579" s="3"/>
      <c r="V579" s="3"/>
      <c r="W579" s="3"/>
      <c r="X579" s="3"/>
      <c r="Y579" s="3"/>
      <c r="Z579" s="3"/>
    </row>
    <row r="580" spans="1:26" x14ac:dyDescent="0.2">
      <c r="A580" s="3" t="s">
        <v>348</v>
      </c>
      <c r="B580" s="11">
        <v>44411</v>
      </c>
      <c r="C580" s="12">
        <v>0.44305555555555554</v>
      </c>
      <c r="D580" s="3" t="s">
        <v>265</v>
      </c>
      <c r="E580" s="3" t="s">
        <v>392</v>
      </c>
      <c r="F580" s="3" t="s">
        <v>391</v>
      </c>
      <c r="G580" s="3">
        <v>30.50001</v>
      </c>
      <c r="H580" s="3">
        <v>-87.950149999999994</v>
      </c>
      <c r="I580" s="3">
        <v>0.8</v>
      </c>
      <c r="J580" s="26">
        <f t="shared" si="4"/>
        <v>9.8425200000000004</v>
      </c>
      <c r="K580" s="26">
        <v>3</v>
      </c>
      <c r="L580" s="3">
        <v>21</v>
      </c>
      <c r="M580" s="3"/>
      <c r="N580" s="3"/>
      <c r="O580" s="3"/>
      <c r="P580" s="3"/>
      <c r="Q580" s="3"/>
      <c r="R580" s="3"/>
      <c r="S580" s="3"/>
      <c r="T580" s="3"/>
      <c r="U580" s="3"/>
      <c r="V580" s="3"/>
      <c r="W580" s="3"/>
      <c r="X580" s="3"/>
      <c r="Y580" s="3"/>
      <c r="Z580" s="3"/>
    </row>
    <row r="581" spans="1:26" x14ac:dyDescent="0.2">
      <c r="A581" s="3" t="s">
        <v>348</v>
      </c>
      <c r="B581" s="11">
        <v>44411</v>
      </c>
      <c r="C581" s="12">
        <v>0.44930555555555557</v>
      </c>
      <c r="D581" s="3" t="s">
        <v>428</v>
      </c>
      <c r="E581" s="3" t="s">
        <v>391</v>
      </c>
      <c r="F581" s="3" t="s">
        <v>391</v>
      </c>
      <c r="G581" s="3">
        <v>30.50009</v>
      </c>
      <c r="H581" s="3">
        <v>-88.000320000000002</v>
      </c>
      <c r="I581" s="3">
        <v>0.6</v>
      </c>
      <c r="J581" s="26">
        <f t="shared" si="4"/>
        <v>12.795275999999999</v>
      </c>
      <c r="K581" s="26">
        <v>3.9</v>
      </c>
      <c r="L581" s="3">
        <v>22</v>
      </c>
      <c r="M581" s="3"/>
      <c r="N581" s="3"/>
      <c r="O581" s="3"/>
      <c r="P581" s="3"/>
      <c r="Q581" s="3"/>
      <c r="R581" s="3"/>
      <c r="S581" s="3"/>
      <c r="T581" s="3"/>
      <c r="U581" s="3"/>
      <c r="V581" s="3"/>
      <c r="W581" s="3"/>
      <c r="X581" s="3"/>
      <c r="Y581" s="3"/>
      <c r="Z581" s="3"/>
    </row>
    <row r="582" spans="1:26" x14ac:dyDescent="0.2">
      <c r="A582" s="3" t="s">
        <v>348</v>
      </c>
      <c r="B582" s="11">
        <v>44411</v>
      </c>
      <c r="C582" s="12">
        <v>0.45277777777777778</v>
      </c>
      <c r="D582" s="3" t="s">
        <v>281</v>
      </c>
      <c r="E582" s="3" t="s">
        <v>392</v>
      </c>
      <c r="F582" s="3" t="s">
        <v>392</v>
      </c>
      <c r="G582" s="3">
        <v>30.499919999999999</v>
      </c>
      <c r="H582" s="3">
        <v>-88.019670000000005</v>
      </c>
      <c r="I582" s="3">
        <v>0.8</v>
      </c>
      <c r="J582" s="26">
        <f t="shared" si="4"/>
        <v>50.524936000000004</v>
      </c>
      <c r="K582" s="26">
        <v>15.4</v>
      </c>
      <c r="L582" s="3">
        <v>23</v>
      </c>
      <c r="M582" s="3"/>
      <c r="N582" s="3"/>
      <c r="O582" s="3"/>
      <c r="P582" s="3"/>
      <c r="Q582" s="3"/>
      <c r="R582" s="3"/>
      <c r="S582" s="3"/>
      <c r="T582" s="3"/>
      <c r="U582" s="3"/>
      <c r="V582" s="3"/>
      <c r="W582" s="3"/>
      <c r="X582" s="3"/>
      <c r="Y582" s="3"/>
      <c r="Z582" s="3"/>
    </row>
    <row r="583" spans="1:26" x14ac:dyDescent="0.2">
      <c r="A583" s="3" t="s">
        <v>348</v>
      </c>
      <c r="B583" s="11">
        <v>44411</v>
      </c>
      <c r="C583" s="12">
        <v>0.4597222222222222</v>
      </c>
      <c r="D583" s="3" t="s">
        <v>427</v>
      </c>
      <c r="E583" s="3" t="s">
        <v>391</v>
      </c>
      <c r="F583" s="3" t="s">
        <v>391</v>
      </c>
      <c r="G583" s="3">
        <v>30.500579999999999</v>
      </c>
      <c r="H583" s="3">
        <v>-88.05104</v>
      </c>
      <c r="I583" s="3">
        <v>0.8</v>
      </c>
      <c r="J583" s="26">
        <f t="shared" si="4"/>
        <v>13.451443999999999</v>
      </c>
      <c r="K583" s="26">
        <v>4.0999999999999996</v>
      </c>
      <c r="L583" s="3">
        <v>24</v>
      </c>
      <c r="M583" s="3"/>
      <c r="N583" s="3"/>
      <c r="O583" s="3"/>
      <c r="P583" s="3"/>
      <c r="Q583" s="3"/>
      <c r="R583" s="3"/>
      <c r="S583" s="3"/>
      <c r="T583" s="3"/>
      <c r="U583" s="3"/>
      <c r="V583" s="3"/>
      <c r="W583" s="3"/>
      <c r="X583" s="3"/>
      <c r="Y583" s="3"/>
      <c r="Z583" s="3"/>
    </row>
    <row r="584" spans="1:26" x14ac:dyDescent="0.2">
      <c r="A584" s="3" t="s">
        <v>348</v>
      </c>
      <c r="B584" s="11">
        <v>44411</v>
      </c>
      <c r="C584" s="12">
        <v>0.46597222222222223</v>
      </c>
      <c r="D584" s="3" t="s">
        <v>416</v>
      </c>
      <c r="E584" s="3" t="s">
        <v>391</v>
      </c>
      <c r="F584" s="3" t="s">
        <v>391</v>
      </c>
      <c r="G584" s="3">
        <v>30.449069999999999</v>
      </c>
      <c r="H584" s="3">
        <v>-88.050349999999995</v>
      </c>
      <c r="I584" s="3">
        <v>0.8</v>
      </c>
      <c r="J584" s="26">
        <f t="shared" si="4"/>
        <v>12.139108</v>
      </c>
      <c r="K584" s="26">
        <v>3.7</v>
      </c>
      <c r="L584" s="3">
        <v>25</v>
      </c>
      <c r="M584" s="3"/>
      <c r="N584" s="3"/>
      <c r="O584" s="3"/>
      <c r="P584" s="3"/>
      <c r="Q584" s="3"/>
      <c r="R584" s="3"/>
      <c r="S584" s="3"/>
      <c r="T584" s="3"/>
      <c r="U584" s="3"/>
      <c r="V584" s="3"/>
      <c r="W584" s="3"/>
      <c r="X584" s="3"/>
      <c r="Y584" s="3"/>
      <c r="Z584" s="3"/>
    </row>
    <row r="585" spans="1:26" x14ac:dyDescent="0.2">
      <c r="A585" s="3" t="s">
        <v>348</v>
      </c>
      <c r="B585" s="11">
        <v>44411</v>
      </c>
      <c r="C585" s="12">
        <v>0.47083333333333333</v>
      </c>
      <c r="D585" s="3" t="s">
        <v>372</v>
      </c>
      <c r="E585" s="3" t="s">
        <v>391</v>
      </c>
      <c r="F585" s="3" t="s">
        <v>391</v>
      </c>
      <c r="G585" s="3">
        <v>30.449760000000001</v>
      </c>
      <c r="H585" s="3">
        <v>-88.014189999999999</v>
      </c>
      <c r="I585" s="3">
        <v>0.9</v>
      </c>
      <c r="J585" s="26">
        <f t="shared" si="4"/>
        <v>12.795275999999999</v>
      </c>
      <c r="K585" s="26">
        <v>3.9</v>
      </c>
      <c r="L585" s="3">
        <v>26</v>
      </c>
      <c r="M585" s="3" t="s">
        <v>460</v>
      </c>
      <c r="N585" s="3"/>
      <c r="O585" s="3"/>
      <c r="P585" s="3"/>
      <c r="Q585" s="3"/>
      <c r="R585" s="3"/>
      <c r="S585" s="3"/>
      <c r="T585" s="3"/>
      <c r="U585" s="3"/>
      <c r="V585" s="3"/>
      <c r="W585" s="3"/>
      <c r="X585" s="3"/>
      <c r="Y585" s="3"/>
      <c r="Z585" s="3"/>
    </row>
    <row r="586" spans="1:26" x14ac:dyDescent="0.2">
      <c r="A586" s="3" t="s">
        <v>348</v>
      </c>
      <c r="B586" s="11">
        <v>44411</v>
      </c>
      <c r="C586" s="12">
        <v>0.47430555555555554</v>
      </c>
      <c r="D586" s="3" t="s">
        <v>417</v>
      </c>
      <c r="E586" s="3" t="s">
        <v>391</v>
      </c>
      <c r="F586" s="3" t="s">
        <v>391</v>
      </c>
      <c r="G586" s="3">
        <v>30.449860000000001</v>
      </c>
      <c r="H586" s="3">
        <v>-87.999120000000005</v>
      </c>
      <c r="I586" s="3">
        <v>0.9</v>
      </c>
      <c r="J586" s="26">
        <f t="shared" si="4"/>
        <v>12.467191999999999</v>
      </c>
      <c r="K586" s="26">
        <v>3.8</v>
      </c>
      <c r="L586" s="3">
        <v>27</v>
      </c>
      <c r="M586" s="3"/>
      <c r="N586" s="3"/>
      <c r="O586" s="3"/>
      <c r="P586" s="3"/>
      <c r="Q586" s="3"/>
      <c r="R586" s="3"/>
      <c r="S586" s="3"/>
      <c r="T586" s="3"/>
      <c r="U586" s="3"/>
      <c r="V586" s="3"/>
      <c r="W586" s="3"/>
      <c r="X586" s="3"/>
      <c r="Y586" s="3"/>
      <c r="Z586" s="3"/>
    </row>
    <row r="587" spans="1:26" x14ac:dyDescent="0.2">
      <c r="A587" s="3" t="s">
        <v>348</v>
      </c>
      <c r="B587" s="11">
        <v>44411</v>
      </c>
      <c r="C587" s="12">
        <v>0.47916666666666669</v>
      </c>
      <c r="D587" s="3" t="s">
        <v>418</v>
      </c>
      <c r="E587" s="3" t="s">
        <v>391</v>
      </c>
      <c r="F587" s="3" t="s">
        <v>391</v>
      </c>
      <c r="G587" s="3">
        <v>30.449729999999999</v>
      </c>
      <c r="H587" s="3">
        <v>-87.949349999999995</v>
      </c>
      <c r="I587" s="3">
        <v>0.8</v>
      </c>
      <c r="J587" s="26">
        <f t="shared" si="4"/>
        <v>11.154855999999999</v>
      </c>
      <c r="K587" s="26">
        <v>3.4</v>
      </c>
      <c r="L587" s="3">
        <v>28</v>
      </c>
      <c r="M587" s="3"/>
      <c r="N587" s="3"/>
      <c r="O587" s="3"/>
      <c r="P587" s="3"/>
      <c r="Q587" s="3"/>
      <c r="R587" s="3"/>
      <c r="S587" s="3"/>
      <c r="T587" s="3"/>
      <c r="U587" s="3"/>
      <c r="V587" s="3"/>
      <c r="W587" s="3"/>
      <c r="X587" s="3"/>
      <c r="Y587" s="3"/>
      <c r="Z587" s="3"/>
    </row>
    <row r="588" spans="1:26" x14ac:dyDescent="0.2">
      <c r="A588" s="3" t="s">
        <v>348</v>
      </c>
      <c r="B588" s="11">
        <v>44411</v>
      </c>
      <c r="C588" s="12">
        <v>0.48194444444444445</v>
      </c>
      <c r="D588" s="3" t="s">
        <v>419</v>
      </c>
      <c r="E588" s="3" t="s">
        <v>391</v>
      </c>
      <c r="F588" s="3" t="s">
        <v>391</v>
      </c>
      <c r="G588" s="3">
        <v>30.449860000000001</v>
      </c>
      <c r="H588" s="3">
        <v>-87.924379999999999</v>
      </c>
      <c r="I588" s="3">
        <v>0.7</v>
      </c>
      <c r="J588" s="26">
        <f t="shared" si="4"/>
        <v>7.5459319999999996</v>
      </c>
      <c r="K588" s="26">
        <v>2.2999999999999998</v>
      </c>
      <c r="L588" s="3">
        <v>29</v>
      </c>
      <c r="M588" s="3"/>
      <c r="N588" s="3"/>
      <c r="O588" s="3"/>
      <c r="P588" s="3"/>
      <c r="Q588" s="3"/>
      <c r="R588" s="3"/>
      <c r="S588" s="3"/>
      <c r="T588" s="3"/>
      <c r="U588" s="3"/>
      <c r="V588" s="3"/>
      <c r="W588" s="3"/>
      <c r="X588" s="3"/>
      <c r="Y588" s="3"/>
      <c r="Z588" s="3"/>
    </row>
    <row r="589" spans="1:26" x14ac:dyDescent="0.2">
      <c r="A589" s="3" t="s">
        <v>348</v>
      </c>
      <c r="B589" s="11">
        <v>44411</v>
      </c>
      <c r="C589" s="12">
        <v>0.48749999999999999</v>
      </c>
      <c r="D589" s="3" t="s">
        <v>399</v>
      </c>
      <c r="E589" s="3" t="s">
        <v>391</v>
      </c>
      <c r="F589" s="3" t="s">
        <v>391</v>
      </c>
      <c r="G589" s="3">
        <v>30.39996</v>
      </c>
      <c r="H589" s="3">
        <v>-87.899810000000002</v>
      </c>
      <c r="I589" s="3">
        <v>0.6</v>
      </c>
      <c r="J589" s="26">
        <f t="shared" si="4"/>
        <v>6.56168</v>
      </c>
      <c r="K589" s="26">
        <v>2</v>
      </c>
      <c r="L589" s="3">
        <v>30</v>
      </c>
      <c r="M589" s="3"/>
      <c r="N589" s="3"/>
      <c r="O589" s="3"/>
      <c r="P589" s="3"/>
      <c r="Q589" s="3"/>
      <c r="R589" s="3"/>
      <c r="S589" s="3"/>
      <c r="T589" s="3"/>
      <c r="U589" s="3"/>
      <c r="V589" s="3"/>
      <c r="W589" s="3"/>
      <c r="X589" s="3"/>
      <c r="Y589" s="3"/>
      <c r="Z589" s="3"/>
    </row>
    <row r="590" spans="1:26" x14ac:dyDescent="0.2">
      <c r="A590" s="3" t="s">
        <v>348</v>
      </c>
      <c r="B590" s="11">
        <v>44411</v>
      </c>
      <c r="C590" s="12">
        <v>0.49236111111111114</v>
      </c>
      <c r="D590" s="3" t="s">
        <v>215</v>
      </c>
      <c r="E590" s="3" t="s">
        <v>392</v>
      </c>
      <c r="F590" s="3" t="s">
        <v>391</v>
      </c>
      <c r="G590" s="3">
        <v>30.399889999999999</v>
      </c>
      <c r="H590" s="3">
        <v>-87.950140000000005</v>
      </c>
      <c r="I590" s="3">
        <v>0.7</v>
      </c>
      <c r="J590" s="26">
        <f t="shared" si="4"/>
        <v>11.811024</v>
      </c>
      <c r="K590" s="26">
        <v>3.6</v>
      </c>
      <c r="L590" s="3">
        <v>31</v>
      </c>
      <c r="M590" s="3" t="s">
        <v>461</v>
      </c>
      <c r="N590" s="3"/>
      <c r="O590" s="3"/>
      <c r="P590" s="3"/>
      <c r="Q590" s="3"/>
      <c r="R590" s="3"/>
      <c r="S590" s="3"/>
      <c r="T590" s="3"/>
      <c r="U590" s="3"/>
      <c r="V590" s="3"/>
      <c r="W590" s="3"/>
      <c r="X590" s="3"/>
      <c r="Y590" s="3"/>
      <c r="Z590" s="3"/>
    </row>
    <row r="591" spans="1:26" x14ac:dyDescent="0.2">
      <c r="A591" s="3" t="s">
        <v>348</v>
      </c>
      <c r="B591" s="11">
        <v>44411</v>
      </c>
      <c r="C591" s="12">
        <v>0.49930555555555556</v>
      </c>
      <c r="D591" s="3" t="s">
        <v>400</v>
      </c>
      <c r="E591" s="3" t="s">
        <v>391</v>
      </c>
      <c r="F591" s="3" t="s">
        <v>391</v>
      </c>
      <c r="G591" s="3">
        <v>30.400400000000001</v>
      </c>
      <c r="H591" s="3">
        <v>-88.000370000000004</v>
      </c>
      <c r="I591" s="3">
        <v>0.7</v>
      </c>
      <c r="J591" s="26">
        <f t="shared" si="4"/>
        <v>12.139108</v>
      </c>
      <c r="K591" s="26">
        <v>3.7</v>
      </c>
      <c r="L591" s="3">
        <v>32</v>
      </c>
      <c r="M591" s="3"/>
      <c r="N591" s="3"/>
      <c r="O591" s="3"/>
      <c r="P591" s="3"/>
      <c r="Q591" s="3"/>
      <c r="R591" s="3"/>
      <c r="S591" s="3"/>
      <c r="T591" s="3"/>
      <c r="U591" s="3"/>
      <c r="V591" s="3"/>
      <c r="W591" s="3"/>
      <c r="X591" s="3"/>
      <c r="Y591" s="3"/>
      <c r="Z591" s="3"/>
    </row>
    <row r="592" spans="1:26" x14ac:dyDescent="0.2">
      <c r="A592" s="3" t="s">
        <v>348</v>
      </c>
      <c r="B592" s="11">
        <v>44411</v>
      </c>
      <c r="C592" s="12">
        <v>0.50277777777777777</v>
      </c>
      <c r="D592" s="3" t="s">
        <v>218</v>
      </c>
      <c r="E592" s="3" t="s">
        <v>392</v>
      </c>
      <c r="F592" s="3" t="s">
        <v>392</v>
      </c>
      <c r="G592" s="3">
        <v>30.39968</v>
      </c>
      <c r="H592" s="3">
        <v>-88.017920000000004</v>
      </c>
      <c r="I592" s="3">
        <v>0.8</v>
      </c>
      <c r="J592" s="26">
        <f t="shared" si="4"/>
        <v>47.900264</v>
      </c>
      <c r="K592" s="26">
        <v>14.6</v>
      </c>
      <c r="L592" s="3">
        <v>33</v>
      </c>
      <c r="M592" s="3"/>
      <c r="N592" s="3"/>
      <c r="O592" s="3"/>
      <c r="P592" s="3"/>
      <c r="Q592" s="3"/>
      <c r="R592" s="3"/>
      <c r="S592" s="3"/>
      <c r="T592" s="3"/>
      <c r="U592" s="3"/>
      <c r="V592" s="3"/>
      <c r="W592" s="3"/>
      <c r="X592" s="3"/>
      <c r="Y592" s="3"/>
      <c r="Z592" s="3"/>
    </row>
    <row r="593" spans="1:26" x14ac:dyDescent="0.2">
      <c r="A593" s="3" t="s">
        <v>348</v>
      </c>
      <c r="B593" s="11">
        <v>44411</v>
      </c>
      <c r="C593" s="12">
        <v>0.51041666666666663</v>
      </c>
      <c r="D593" s="3" t="s">
        <v>401</v>
      </c>
      <c r="E593" s="3" t="s">
        <v>391</v>
      </c>
      <c r="F593" s="3" t="s">
        <v>391</v>
      </c>
      <c r="G593" s="3">
        <v>30.39911</v>
      </c>
      <c r="H593" s="3">
        <v>-88.051329999999993</v>
      </c>
      <c r="I593" s="3">
        <v>0.7</v>
      </c>
      <c r="J593" s="26">
        <f t="shared" si="4"/>
        <v>12.795275999999999</v>
      </c>
      <c r="K593" s="26">
        <v>3.9</v>
      </c>
      <c r="L593" s="3">
        <v>34</v>
      </c>
      <c r="M593" s="3"/>
      <c r="N593" s="3"/>
      <c r="O593" s="3"/>
      <c r="P593" s="3"/>
      <c r="Q593" s="3"/>
      <c r="R593" s="3"/>
      <c r="S593" s="3"/>
      <c r="T593" s="3"/>
      <c r="U593" s="3"/>
      <c r="V593" s="3"/>
      <c r="W593" s="3"/>
      <c r="X593" s="3"/>
      <c r="Y593" s="3"/>
      <c r="Z593" s="3"/>
    </row>
    <row r="594" spans="1:26" x14ac:dyDescent="0.2">
      <c r="A594" s="3" t="s">
        <v>348</v>
      </c>
      <c r="B594" s="11">
        <v>44411</v>
      </c>
      <c r="C594" s="12">
        <v>0.51458333333333328</v>
      </c>
      <c r="D594" s="3" t="s">
        <v>224</v>
      </c>
      <c r="E594" s="3" t="s">
        <v>392</v>
      </c>
      <c r="F594" s="3" t="s">
        <v>391</v>
      </c>
      <c r="G594" s="3">
        <v>30.39996</v>
      </c>
      <c r="H594" s="3">
        <v>-88.100340000000003</v>
      </c>
      <c r="I594" s="3">
        <v>0.6</v>
      </c>
      <c r="J594" s="26">
        <f t="shared" si="4"/>
        <v>3.28084</v>
      </c>
      <c r="K594" s="26">
        <v>1</v>
      </c>
      <c r="L594" s="3">
        <v>35</v>
      </c>
      <c r="M594" s="3"/>
      <c r="N594" s="3"/>
      <c r="O594" s="3"/>
      <c r="P594" s="3"/>
      <c r="Q594" s="3"/>
      <c r="R594" s="3"/>
      <c r="S594" s="3"/>
      <c r="T594" s="3"/>
      <c r="U594" s="3"/>
      <c r="V594" s="3"/>
      <c r="W594" s="3"/>
      <c r="X594" s="3"/>
      <c r="Y594" s="3"/>
      <c r="Z594" s="3"/>
    </row>
    <row r="595" spans="1:26" x14ac:dyDescent="0.2">
      <c r="A595" s="3" t="s">
        <v>348</v>
      </c>
      <c r="B595" s="11">
        <v>44412</v>
      </c>
      <c r="C595" s="12">
        <v>0.27083333333333331</v>
      </c>
      <c r="D595" s="3" t="s">
        <v>390</v>
      </c>
      <c r="E595" s="3" t="s">
        <v>391</v>
      </c>
      <c r="F595" s="3" t="s">
        <v>391</v>
      </c>
      <c r="G595" s="3">
        <v>30.249949999999998</v>
      </c>
      <c r="H595" s="3">
        <v>-88.050340000000006</v>
      </c>
      <c r="I595" s="3">
        <v>1</v>
      </c>
      <c r="J595" s="26">
        <f t="shared" si="4"/>
        <v>10.826772</v>
      </c>
      <c r="K595" s="26">
        <v>3.3</v>
      </c>
      <c r="L595" s="3">
        <v>0</v>
      </c>
      <c r="M595" s="3"/>
      <c r="N595" s="3"/>
      <c r="O595" s="3"/>
      <c r="P595" s="3"/>
      <c r="Q595" s="3"/>
      <c r="R595" s="3"/>
      <c r="S595" s="3"/>
      <c r="T595" s="3"/>
      <c r="U595" s="3"/>
      <c r="V595" s="3"/>
      <c r="W595" s="3"/>
      <c r="X595" s="3"/>
      <c r="Y595" s="3"/>
      <c r="Z595" s="3"/>
    </row>
    <row r="596" spans="1:26" x14ac:dyDescent="0.2">
      <c r="A596" s="3" t="s">
        <v>348</v>
      </c>
      <c r="B596" s="11">
        <v>44412</v>
      </c>
      <c r="C596" s="12">
        <v>0.27638888888888891</v>
      </c>
      <c r="D596" s="3" t="s">
        <v>202</v>
      </c>
      <c r="E596" s="3" t="s">
        <v>392</v>
      </c>
      <c r="F596" s="3" t="s">
        <v>392</v>
      </c>
      <c r="G596" s="3">
        <v>30.249839999999999</v>
      </c>
      <c r="H596" s="3">
        <v>-88.039429999999996</v>
      </c>
      <c r="I596" s="3">
        <v>1</v>
      </c>
      <c r="J596" s="26">
        <f t="shared" si="4"/>
        <v>54.133859999999999</v>
      </c>
      <c r="K596" s="26">
        <v>16.5</v>
      </c>
      <c r="L596" s="3">
        <v>1</v>
      </c>
      <c r="M596" s="3"/>
      <c r="N596" s="3"/>
      <c r="O596" s="3"/>
      <c r="P596" s="3"/>
      <c r="Q596" s="3"/>
      <c r="R596" s="3"/>
      <c r="S596" s="3"/>
      <c r="T596" s="3"/>
      <c r="U596" s="3"/>
      <c r="V596" s="3"/>
      <c r="W596" s="3"/>
      <c r="X596" s="3"/>
      <c r="Y596" s="3"/>
      <c r="Z596" s="3"/>
    </row>
    <row r="597" spans="1:26" x14ac:dyDescent="0.2">
      <c r="A597" s="3" t="s">
        <v>348</v>
      </c>
      <c r="B597" s="11">
        <v>44412</v>
      </c>
      <c r="C597" s="12">
        <v>0.28958333333333336</v>
      </c>
      <c r="D597" s="3" t="s">
        <v>393</v>
      </c>
      <c r="E597" s="3" t="s">
        <v>391</v>
      </c>
      <c r="F597" s="3" t="s">
        <v>391</v>
      </c>
      <c r="G597" s="3">
        <v>30.249780000000001</v>
      </c>
      <c r="H597" s="3">
        <v>-87.999899999999997</v>
      </c>
      <c r="I597" s="3">
        <v>0.9</v>
      </c>
      <c r="J597" s="26">
        <f t="shared" si="4"/>
        <v>16.076116000000003</v>
      </c>
      <c r="K597" s="26">
        <v>4.9000000000000004</v>
      </c>
      <c r="L597" s="3">
        <v>2</v>
      </c>
      <c r="M597" s="3"/>
      <c r="N597" s="3"/>
      <c r="O597" s="3"/>
      <c r="P597" s="3"/>
      <c r="Q597" s="3"/>
      <c r="R597" s="3"/>
      <c r="S597" s="3"/>
      <c r="T597" s="3"/>
      <c r="U597" s="3"/>
      <c r="V597" s="3"/>
      <c r="W597" s="3"/>
      <c r="X597" s="3"/>
      <c r="Y597" s="3"/>
      <c r="Z597" s="3"/>
    </row>
    <row r="598" spans="1:26" x14ac:dyDescent="0.2">
      <c r="A598" s="3" t="s">
        <v>348</v>
      </c>
      <c r="B598" s="11">
        <v>44412</v>
      </c>
      <c r="C598" s="12">
        <v>0.29583333333333334</v>
      </c>
      <c r="D598" s="3" t="s">
        <v>394</v>
      </c>
      <c r="E598" s="3" t="s">
        <v>391</v>
      </c>
      <c r="F598" s="3" t="s">
        <v>391</v>
      </c>
      <c r="G598" s="3">
        <v>30.25975</v>
      </c>
      <c r="H598" s="3">
        <v>-87.949579999999997</v>
      </c>
      <c r="I598" s="3">
        <v>0.8</v>
      </c>
      <c r="J598" s="26">
        <f t="shared" si="4"/>
        <v>4.2650920000000001</v>
      </c>
      <c r="K598" s="26">
        <v>1.3</v>
      </c>
      <c r="L598" s="3">
        <v>3</v>
      </c>
      <c r="M598" s="3"/>
      <c r="N598" s="3"/>
      <c r="O598" s="3"/>
      <c r="P598" s="3"/>
      <c r="Q598" s="3"/>
      <c r="R598" s="3"/>
      <c r="S598" s="3"/>
      <c r="T598" s="3"/>
      <c r="U598" s="3"/>
      <c r="V598" s="3"/>
      <c r="W598" s="3"/>
      <c r="X598" s="3"/>
      <c r="Y598" s="3"/>
      <c r="Z598" s="3"/>
    </row>
    <row r="599" spans="1:26" x14ac:dyDescent="0.2">
      <c r="A599" s="3" t="s">
        <v>348</v>
      </c>
      <c r="B599" s="11">
        <v>44412</v>
      </c>
      <c r="C599" s="12">
        <v>0.30277777777777776</v>
      </c>
      <c r="D599" s="3" t="s">
        <v>395</v>
      </c>
      <c r="E599" s="3" t="s">
        <v>391</v>
      </c>
      <c r="F599" s="3" t="s">
        <v>391</v>
      </c>
      <c r="G599" s="3">
        <v>30.249580000000002</v>
      </c>
      <c r="H599" s="3">
        <v>-87.900530000000003</v>
      </c>
      <c r="I599" s="3">
        <v>0.6</v>
      </c>
      <c r="J599" s="26">
        <f t="shared" si="4"/>
        <v>6.8897640000000004</v>
      </c>
      <c r="K599" s="26">
        <v>2.1</v>
      </c>
      <c r="L599" s="3">
        <v>4</v>
      </c>
      <c r="M599" s="3"/>
      <c r="N599" s="3"/>
      <c r="O599" s="3"/>
      <c r="P599" s="3"/>
      <c r="Q599" s="3"/>
      <c r="R599" s="3"/>
      <c r="S599" s="3"/>
      <c r="T599" s="3"/>
      <c r="U599" s="3"/>
      <c r="V599" s="3"/>
      <c r="W599" s="3"/>
      <c r="X599" s="3"/>
      <c r="Y599" s="3"/>
      <c r="Z599" s="3"/>
    </row>
    <row r="600" spans="1:26" x14ac:dyDescent="0.2">
      <c r="A600" s="3" t="s">
        <v>348</v>
      </c>
      <c r="B600" s="11">
        <v>44412</v>
      </c>
      <c r="C600" s="12">
        <v>0.30833333333333335</v>
      </c>
      <c r="D600" s="3" t="s">
        <v>206</v>
      </c>
      <c r="E600" s="3" t="s">
        <v>392</v>
      </c>
      <c r="F600" s="3" t="s">
        <v>391</v>
      </c>
      <c r="G600" s="3">
        <v>30.250499999999999</v>
      </c>
      <c r="H600" s="3">
        <v>-87.84957</v>
      </c>
      <c r="I600" s="3">
        <v>0.6</v>
      </c>
      <c r="J600" s="26">
        <f t="shared" si="4"/>
        <v>4.5931759999999997</v>
      </c>
      <c r="K600" s="26">
        <v>1.4</v>
      </c>
      <c r="L600" s="3">
        <v>5</v>
      </c>
      <c r="M600" s="3"/>
      <c r="N600" s="3"/>
      <c r="O600" s="3"/>
      <c r="P600" s="3"/>
      <c r="Q600" s="3"/>
      <c r="R600" s="3"/>
      <c r="S600" s="3"/>
      <c r="T600" s="3"/>
      <c r="U600" s="3"/>
      <c r="V600" s="3"/>
      <c r="W600" s="3"/>
      <c r="X600" s="3"/>
      <c r="Y600" s="3"/>
      <c r="Z600" s="3"/>
    </row>
    <row r="601" spans="1:26" x14ac:dyDescent="0.2">
      <c r="A601" s="3" t="s">
        <v>348</v>
      </c>
      <c r="B601" s="11">
        <v>44412</v>
      </c>
      <c r="C601" s="12">
        <v>0.31874999999999998</v>
      </c>
      <c r="D601" s="3" t="s">
        <v>396</v>
      </c>
      <c r="E601" s="3" t="s">
        <v>391</v>
      </c>
      <c r="F601" s="3" t="s">
        <v>391</v>
      </c>
      <c r="G601" s="3">
        <v>30.259740000000001</v>
      </c>
      <c r="H601" s="3">
        <v>-87.799369999999996</v>
      </c>
      <c r="I601" s="3">
        <v>0.6</v>
      </c>
      <c r="J601" s="26">
        <f t="shared" si="4"/>
        <v>7.2178480000000009</v>
      </c>
      <c r="K601" s="26">
        <v>2.2000000000000002</v>
      </c>
      <c r="L601" s="3">
        <v>6</v>
      </c>
      <c r="M601" s="3"/>
      <c r="N601" s="3"/>
      <c r="O601" s="3"/>
      <c r="P601" s="3"/>
      <c r="Q601" s="3"/>
      <c r="R601" s="3"/>
      <c r="S601" s="3"/>
      <c r="T601" s="3"/>
      <c r="U601" s="3"/>
      <c r="V601" s="3"/>
      <c r="W601" s="3"/>
      <c r="X601" s="3"/>
      <c r="Y601" s="3"/>
      <c r="Z601" s="3"/>
    </row>
    <row r="602" spans="1:26" x14ac:dyDescent="0.2">
      <c r="A602" s="3" t="s">
        <v>348</v>
      </c>
      <c r="B602" s="11">
        <v>44412</v>
      </c>
      <c r="C602" s="12">
        <v>0.32430555555555557</v>
      </c>
      <c r="D602" s="3" t="s">
        <v>209</v>
      </c>
      <c r="E602" s="3" t="s">
        <v>392</v>
      </c>
      <c r="F602" s="3" t="s">
        <v>391</v>
      </c>
      <c r="G602" s="3">
        <v>30.285</v>
      </c>
      <c r="H602" s="3">
        <v>-87.759900000000002</v>
      </c>
      <c r="I602" s="3">
        <v>0.35</v>
      </c>
      <c r="J602" s="26">
        <f t="shared" si="4"/>
        <v>5.9055119999999999</v>
      </c>
      <c r="K602" s="26">
        <v>1.8</v>
      </c>
      <c r="L602" s="3">
        <v>7</v>
      </c>
      <c r="M602" s="3" t="s">
        <v>462</v>
      </c>
      <c r="N602" s="3"/>
      <c r="O602" s="3"/>
      <c r="P602" s="3"/>
      <c r="Q602" s="3"/>
      <c r="R602" s="3"/>
      <c r="S602" s="3"/>
      <c r="T602" s="3"/>
      <c r="U602" s="3"/>
      <c r="V602" s="3"/>
      <c r="W602" s="3"/>
      <c r="X602" s="3"/>
      <c r="Y602" s="3"/>
      <c r="Z602" s="3"/>
    </row>
    <row r="603" spans="1:26" x14ac:dyDescent="0.2">
      <c r="A603" s="3" t="s">
        <v>348</v>
      </c>
      <c r="B603" s="11">
        <v>44412</v>
      </c>
      <c r="C603" s="12">
        <v>0.33402777777777776</v>
      </c>
      <c r="D603" s="3" t="s">
        <v>397</v>
      </c>
      <c r="E603" s="3" t="s">
        <v>391</v>
      </c>
      <c r="F603" s="3" t="s">
        <v>391</v>
      </c>
      <c r="G603" s="3">
        <v>30.299969999999998</v>
      </c>
      <c r="H603" s="3">
        <v>-87.8005</v>
      </c>
      <c r="I603" s="3">
        <v>0.6</v>
      </c>
      <c r="J603" s="26">
        <f t="shared" si="4"/>
        <v>8.5301840000000002</v>
      </c>
      <c r="K603" s="26">
        <v>2.6</v>
      </c>
      <c r="L603" s="3">
        <v>8</v>
      </c>
      <c r="M603" s="3"/>
      <c r="N603" s="3"/>
      <c r="O603" s="3"/>
      <c r="P603" s="3"/>
      <c r="Q603" s="3"/>
      <c r="R603" s="3"/>
      <c r="S603" s="3"/>
      <c r="T603" s="3"/>
      <c r="U603" s="3"/>
      <c r="V603" s="3"/>
      <c r="W603" s="3"/>
      <c r="X603" s="3"/>
      <c r="Y603" s="3"/>
      <c r="Z603" s="3"/>
    </row>
    <row r="604" spans="1:26" x14ac:dyDescent="0.2">
      <c r="A604" s="3" t="s">
        <v>348</v>
      </c>
      <c r="B604" s="11">
        <v>44412</v>
      </c>
      <c r="C604" s="12">
        <v>0.34097222222222223</v>
      </c>
      <c r="D604" s="3" t="s">
        <v>352</v>
      </c>
      <c r="E604" s="3" t="s">
        <v>391</v>
      </c>
      <c r="F604" s="3" t="s">
        <v>391</v>
      </c>
      <c r="G604" s="3">
        <v>30.350729999999999</v>
      </c>
      <c r="H604" s="3">
        <v>-87.850120000000004</v>
      </c>
      <c r="I604" s="3">
        <v>0.4</v>
      </c>
      <c r="J604" s="26">
        <f t="shared" si="4"/>
        <v>9.1863519999999994</v>
      </c>
      <c r="K604" s="26">
        <v>2.8</v>
      </c>
      <c r="L604" s="3">
        <v>9</v>
      </c>
      <c r="M604" s="3"/>
      <c r="N604" s="3"/>
      <c r="O604" s="3"/>
      <c r="P604" s="3"/>
      <c r="Q604" s="3"/>
      <c r="R604" s="3"/>
      <c r="S604" s="3"/>
      <c r="T604" s="3"/>
      <c r="U604" s="3"/>
      <c r="V604" s="3"/>
      <c r="W604" s="3"/>
      <c r="X604" s="3"/>
      <c r="Y604" s="3"/>
      <c r="Z604" s="3"/>
    </row>
    <row r="605" spans="1:26" x14ac:dyDescent="0.2">
      <c r="A605" s="3" t="s">
        <v>348</v>
      </c>
      <c r="B605" s="11">
        <v>44412</v>
      </c>
      <c r="C605" s="12">
        <v>0.34861111111111109</v>
      </c>
      <c r="D605" s="3" t="s">
        <v>212</v>
      </c>
      <c r="E605" s="3" t="s">
        <v>392</v>
      </c>
      <c r="F605" s="3" t="s">
        <v>391</v>
      </c>
      <c r="G605" s="3">
        <v>30.374929999999999</v>
      </c>
      <c r="H605" s="3">
        <v>-87.837999999999994</v>
      </c>
      <c r="I605" s="3">
        <v>0.5</v>
      </c>
      <c r="J605" s="26">
        <f t="shared" si="4"/>
        <v>16.404199999999999</v>
      </c>
      <c r="K605" s="26">
        <v>5</v>
      </c>
      <c r="L605" s="3">
        <v>10</v>
      </c>
      <c r="M605" s="3"/>
      <c r="N605" s="3"/>
      <c r="O605" s="3"/>
      <c r="P605" s="3"/>
      <c r="Q605" s="3"/>
      <c r="R605" s="3"/>
      <c r="S605" s="3"/>
      <c r="T605" s="3"/>
      <c r="U605" s="3"/>
      <c r="V605" s="3"/>
      <c r="W605" s="3"/>
      <c r="X605" s="3"/>
      <c r="Y605" s="3"/>
      <c r="Z605" s="3"/>
    </row>
    <row r="606" spans="1:26" x14ac:dyDescent="0.2">
      <c r="A606" s="3" t="s">
        <v>348</v>
      </c>
      <c r="B606" s="11">
        <v>44412</v>
      </c>
      <c r="C606" s="12">
        <v>0.3576388888888889</v>
      </c>
      <c r="D606" s="3" t="s">
        <v>408</v>
      </c>
      <c r="E606" s="3" t="s">
        <v>391</v>
      </c>
      <c r="F606" s="3" t="s">
        <v>391</v>
      </c>
      <c r="G606" s="3">
        <v>30.349889999999998</v>
      </c>
      <c r="H606" s="3">
        <v>-87.900760000000005</v>
      </c>
      <c r="I606" s="3">
        <v>0.8</v>
      </c>
      <c r="J606" s="26">
        <f t="shared" si="4"/>
        <v>11.154855999999999</v>
      </c>
      <c r="K606" s="26">
        <v>3.4</v>
      </c>
      <c r="L606" s="3">
        <v>11</v>
      </c>
      <c r="M606" s="3"/>
      <c r="N606" s="3"/>
      <c r="O606" s="3"/>
      <c r="P606" s="3"/>
      <c r="Q606" s="3"/>
      <c r="R606" s="3"/>
      <c r="S606" s="3"/>
      <c r="T606" s="3"/>
      <c r="U606" s="3"/>
      <c r="V606" s="3"/>
      <c r="W606" s="3"/>
      <c r="X606" s="3"/>
      <c r="Y606" s="3"/>
      <c r="Z606" s="3"/>
    </row>
    <row r="607" spans="1:26" x14ac:dyDescent="0.2">
      <c r="A607" s="3" t="s">
        <v>348</v>
      </c>
      <c r="B607" s="11">
        <v>44412</v>
      </c>
      <c r="C607" s="12">
        <v>0.36388888888888887</v>
      </c>
      <c r="D607" s="3" t="s">
        <v>339</v>
      </c>
      <c r="E607" s="3" t="s">
        <v>391</v>
      </c>
      <c r="F607" s="3" t="s">
        <v>391</v>
      </c>
      <c r="G607" s="3">
        <v>30.300170000000001</v>
      </c>
      <c r="H607" s="3">
        <v>-87.899979999999999</v>
      </c>
      <c r="I607" s="3">
        <v>0.8</v>
      </c>
      <c r="J607" s="26">
        <f t="shared" si="4"/>
        <v>10.498688000000001</v>
      </c>
      <c r="K607" s="26">
        <v>3.2</v>
      </c>
      <c r="L607" s="3">
        <v>12</v>
      </c>
      <c r="M607" s="3"/>
      <c r="N607" s="3"/>
      <c r="O607" s="3"/>
      <c r="P607" s="3"/>
      <c r="Q607" s="3"/>
      <c r="R607" s="3"/>
      <c r="S607" s="3"/>
      <c r="T607" s="3"/>
      <c r="U607" s="3"/>
      <c r="V607" s="3"/>
      <c r="W607" s="3"/>
      <c r="X607" s="3"/>
      <c r="Y607" s="3"/>
      <c r="Z607" s="3"/>
    </row>
    <row r="608" spans="1:26" x14ac:dyDescent="0.2">
      <c r="A608" s="3" t="s">
        <v>348</v>
      </c>
      <c r="B608" s="11">
        <v>44412</v>
      </c>
      <c r="C608" s="12">
        <v>0.37083333333333335</v>
      </c>
      <c r="D608" s="3" t="s">
        <v>227</v>
      </c>
      <c r="E608" s="3" t="s">
        <v>392</v>
      </c>
      <c r="F608" s="3" t="s">
        <v>391</v>
      </c>
      <c r="G608" s="3">
        <v>30.3001</v>
      </c>
      <c r="H608" s="3">
        <v>-87.950909999999993</v>
      </c>
      <c r="I608" s="3">
        <v>0.9</v>
      </c>
      <c r="J608" s="26">
        <f t="shared" si="4"/>
        <v>11.154855999999999</v>
      </c>
      <c r="K608" s="26">
        <v>3.4</v>
      </c>
      <c r="L608" s="3">
        <v>13</v>
      </c>
      <c r="M608" s="3"/>
      <c r="N608" s="3"/>
      <c r="O608" s="3"/>
      <c r="P608" s="3"/>
      <c r="Q608" s="3"/>
      <c r="R608" s="3"/>
      <c r="S608" s="3"/>
      <c r="T608" s="3"/>
      <c r="U608" s="3"/>
      <c r="V608" s="3"/>
      <c r="W608" s="3"/>
      <c r="X608" s="3"/>
      <c r="Y608" s="3"/>
      <c r="Z608" s="3"/>
    </row>
    <row r="609" spans="1:26" x14ac:dyDescent="0.2">
      <c r="A609" s="3" t="s">
        <v>348</v>
      </c>
      <c r="B609" s="11">
        <v>44412</v>
      </c>
      <c r="C609" s="12">
        <v>0.3840277777777778</v>
      </c>
      <c r="D609" s="3" t="s">
        <v>407</v>
      </c>
      <c r="E609" s="3" t="s">
        <v>391</v>
      </c>
      <c r="F609" s="3" t="s">
        <v>391</v>
      </c>
      <c r="G609" s="3">
        <v>30.350079999999998</v>
      </c>
      <c r="H609" s="3">
        <v>-87.949420000000003</v>
      </c>
      <c r="I609" s="3">
        <v>0.8</v>
      </c>
      <c r="J609" s="26">
        <f t="shared" si="4"/>
        <v>12.467191999999999</v>
      </c>
      <c r="K609" s="26">
        <v>3.8</v>
      </c>
      <c r="L609" s="3">
        <v>14</v>
      </c>
      <c r="M609" s="3"/>
      <c r="N609" s="3"/>
      <c r="O609" s="3"/>
      <c r="P609" s="3"/>
      <c r="Q609" s="3"/>
      <c r="R609" s="3"/>
      <c r="S609" s="3"/>
      <c r="T609" s="3"/>
      <c r="U609" s="3"/>
      <c r="V609" s="3"/>
      <c r="W609" s="3"/>
      <c r="X609" s="3"/>
      <c r="Y609" s="3"/>
      <c r="Z609" s="3"/>
    </row>
    <row r="610" spans="1:26" x14ac:dyDescent="0.2">
      <c r="A610" s="3" t="s">
        <v>348</v>
      </c>
      <c r="B610" s="11">
        <v>44412</v>
      </c>
      <c r="C610" s="12">
        <v>0.39166666666666666</v>
      </c>
      <c r="D610" s="3" t="s">
        <v>406</v>
      </c>
      <c r="E610" s="3" t="s">
        <v>391</v>
      </c>
      <c r="F610" s="3" t="s">
        <v>391</v>
      </c>
      <c r="G610" s="3">
        <v>30.35061</v>
      </c>
      <c r="H610" s="3">
        <v>-87.999399999999994</v>
      </c>
      <c r="I610" s="3">
        <v>0.9</v>
      </c>
      <c r="J610" s="26">
        <f t="shared" si="4"/>
        <v>12.795275999999999</v>
      </c>
      <c r="K610" s="26">
        <v>3.9</v>
      </c>
      <c r="L610" s="3">
        <v>15</v>
      </c>
      <c r="M610" s="3"/>
      <c r="N610" s="3"/>
      <c r="O610" s="3"/>
      <c r="P610" s="3"/>
      <c r="Q610" s="3"/>
      <c r="R610" s="3"/>
      <c r="S610" s="3"/>
      <c r="T610" s="3"/>
      <c r="U610" s="3"/>
      <c r="V610" s="3"/>
      <c r="W610" s="3"/>
      <c r="X610" s="3"/>
      <c r="Y610" s="3"/>
      <c r="Z610" s="3"/>
    </row>
    <row r="611" spans="1:26" x14ac:dyDescent="0.2">
      <c r="A611" s="3" t="s">
        <v>348</v>
      </c>
      <c r="B611" s="11">
        <v>44412</v>
      </c>
      <c r="C611" s="12">
        <v>0.39583333333333331</v>
      </c>
      <c r="D611" s="3" t="s">
        <v>405</v>
      </c>
      <c r="E611" s="3" t="s">
        <v>391</v>
      </c>
      <c r="F611" s="3" t="s">
        <v>391</v>
      </c>
      <c r="G611" s="3">
        <v>30.349957</v>
      </c>
      <c r="H611" s="3">
        <v>-88.025639999999996</v>
      </c>
      <c r="I611" s="3">
        <v>0.95</v>
      </c>
      <c r="J611" s="26">
        <f t="shared" si="4"/>
        <v>44.291339999999998</v>
      </c>
      <c r="K611" s="26">
        <v>13.5</v>
      </c>
      <c r="L611" s="3">
        <v>16</v>
      </c>
      <c r="M611" s="3"/>
      <c r="N611" s="3"/>
      <c r="O611" s="3"/>
      <c r="P611" s="3"/>
      <c r="Q611" s="3"/>
      <c r="R611" s="3"/>
      <c r="S611" s="3"/>
      <c r="T611" s="3"/>
      <c r="U611" s="3"/>
      <c r="V611" s="3"/>
      <c r="W611" s="3"/>
      <c r="X611" s="3"/>
      <c r="Y611" s="3"/>
      <c r="Z611" s="3"/>
    </row>
    <row r="612" spans="1:26" x14ac:dyDescent="0.2">
      <c r="A612" s="3" t="s">
        <v>348</v>
      </c>
      <c r="B612" s="11">
        <v>44412</v>
      </c>
      <c r="C612" s="12">
        <v>0.40347222222222223</v>
      </c>
      <c r="D612" s="3" t="s">
        <v>230</v>
      </c>
      <c r="E612" s="3" t="s">
        <v>392</v>
      </c>
      <c r="F612" s="3" t="s">
        <v>392</v>
      </c>
      <c r="G612" s="3">
        <v>30.29946</v>
      </c>
      <c r="H612" s="3">
        <v>-88.033230000000003</v>
      </c>
      <c r="I612" s="3">
        <v>0.8</v>
      </c>
      <c r="J612" s="26">
        <f t="shared" si="4"/>
        <v>42.650919999999999</v>
      </c>
      <c r="K612" s="26">
        <v>13</v>
      </c>
      <c r="L612" s="3">
        <v>17</v>
      </c>
      <c r="M612" s="3"/>
      <c r="N612" s="3"/>
      <c r="O612" s="3"/>
      <c r="P612" s="3"/>
      <c r="Q612" s="3"/>
      <c r="R612" s="3"/>
      <c r="S612" s="3"/>
      <c r="T612" s="3"/>
      <c r="U612" s="3"/>
      <c r="V612" s="3"/>
      <c r="W612" s="3"/>
      <c r="X612" s="3"/>
      <c r="Y612" s="3"/>
      <c r="Z612" s="3"/>
    </row>
    <row r="613" spans="1:26" x14ac:dyDescent="0.2">
      <c r="A613" s="3" t="s">
        <v>348</v>
      </c>
      <c r="B613" s="11">
        <v>44412</v>
      </c>
      <c r="C613" s="12">
        <v>0.41249999999999998</v>
      </c>
      <c r="D613" s="3" t="s">
        <v>433</v>
      </c>
      <c r="E613" s="3" t="s">
        <v>391</v>
      </c>
      <c r="F613" s="3" t="s">
        <v>391</v>
      </c>
      <c r="G613" s="3">
        <v>30.299520000000001</v>
      </c>
      <c r="H613" s="3">
        <v>-88.050319999999999</v>
      </c>
      <c r="I613" s="3">
        <v>1</v>
      </c>
      <c r="J613" s="26">
        <f t="shared" si="4"/>
        <v>14.435696000000002</v>
      </c>
      <c r="K613" s="26">
        <v>4.4000000000000004</v>
      </c>
      <c r="L613" s="3">
        <v>20</v>
      </c>
      <c r="M613" s="3" t="s">
        <v>463</v>
      </c>
      <c r="N613" s="3"/>
      <c r="O613" s="3"/>
      <c r="P613" s="3"/>
      <c r="Q613" s="3"/>
      <c r="R613" s="3"/>
      <c r="S613" s="3"/>
      <c r="T613" s="3"/>
      <c r="U613" s="3"/>
      <c r="V613" s="3"/>
      <c r="W613" s="3"/>
      <c r="X613" s="3"/>
      <c r="Y613" s="3"/>
      <c r="Z613" s="3"/>
    </row>
    <row r="614" spans="1:26" x14ac:dyDescent="0.2">
      <c r="A614" s="3" t="s">
        <v>348</v>
      </c>
      <c r="B614" s="11">
        <v>44412</v>
      </c>
      <c r="C614" s="12">
        <v>0.42638888888888887</v>
      </c>
      <c r="D614" s="3" t="s">
        <v>403</v>
      </c>
      <c r="E614" s="3" t="s">
        <v>391</v>
      </c>
      <c r="F614" s="3" t="s">
        <v>391</v>
      </c>
      <c r="G614" s="3">
        <v>30.345400000000001</v>
      </c>
      <c r="H614" s="3">
        <v>-88.100520000000003</v>
      </c>
      <c r="I614" s="3">
        <v>0.8</v>
      </c>
      <c r="J614" s="26">
        <f t="shared" si="4"/>
        <v>11.154855999999999</v>
      </c>
      <c r="K614" s="26">
        <v>3.4</v>
      </c>
      <c r="L614" s="3">
        <v>21</v>
      </c>
      <c r="M614" s="3"/>
      <c r="N614" s="3"/>
      <c r="O614" s="3"/>
      <c r="P614" s="3"/>
      <c r="Q614" s="3"/>
      <c r="R614" s="3"/>
      <c r="S614" s="3"/>
      <c r="T614" s="3"/>
      <c r="U614" s="3"/>
      <c r="V614" s="3"/>
      <c r="W614" s="3"/>
      <c r="X614" s="3"/>
      <c r="Y614" s="3"/>
      <c r="Z614" s="3"/>
    </row>
    <row r="615" spans="1:26" x14ac:dyDescent="0.2">
      <c r="A615" s="3" t="s">
        <v>348</v>
      </c>
      <c r="B615" s="11">
        <v>44412</v>
      </c>
      <c r="C615" s="12">
        <v>0.43402777777777779</v>
      </c>
      <c r="D615" s="3" t="s">
        <v>235</v>
      </c>
      <c r="E615" s="3" t="s">
        <v>392</v>
      </c>
      <c r="F615" s="3" t="s">
        <v>391</v>
      </c>
      <c r="G615" s="3">
        <v>30.299769999999999</v>
      </c>
      <c r="H615" s="3">
        <v>-88.130309999999994</v>
      </c>
      <c r="I615" s="3">
        <v>0.7</v>
      </c>
      <c r="J615" s="26">
        <f t="shared" si="4"/>
        <v>9.1863519999999994</v>
      </c>
      <c r="K615" s="26">
        <v>2.8</v>
      </c>
      <c r="L615" s="3">
        <v>22</v>
      </c>
      <c r="M615" s="3"/>
      <c r="N615" s="3"/>
      <c r="O615" s="3"/>
      <c r="P615" s="3"/>
      <c r="Q615" s="3"/>
      <c r="R615" s="3"/>
      <c r="S615" s="3"/>
      <c r="T615" s="3"/>
      <c r="U615" s="3"/>
      <c r="V615" s="3"/>
      <c r="W615" s="3"/>
      <c r="X615" s="3"/>
      <c r="Y615" s="3"/>
      <c r="Z615" s="3"/>
    </row>
    <row r="616" spans="1:26" x14ac:dyDescent="0.2">
      <c r="A616" s="3" t="s">
        <v>348</v>
      </c>
      <c r="B616" s="11">
        <v>44412</v>
      </c>
      <c r="C616" s="12">
        <v>0.44374999999999998</v>
      </c>
      <c r="D616" s="3" t="s">
        <v>240</v>
      </c>
      <c r="E616" s="3" t="s">
        <v>392</v>
      </c>
      <c r="F616" s="3" t="s">
        <v>391</v>
      </c>
      <c r="G616" s="3">
        <v>30.299630000000001</v>
      </c>
      <c r="H616" s="3">
        <v>-88.199569999999994</v>
      </c>
      <c r="I616" s="3">
        <v>0.5</v>
      </c>
      <c r="J616" s="3" t="s">
        <v>46</v>
      </c>
      <c r="K616" s="26" t="s">
        <v>46</v>
      </c>
      <c r="L616" s="3">
        <v>23</v>
      </c>
      <c r="M616" s="3"/>
      <c r="N616" s="3"/>
      <c r="O616" s="3"/>
      <c r="P616" s="3"/>
      <c r="Q616" s="3"/>
      <c r="R616" s="3"/>
      <c r="S616" s="3"/>
      <c r="T616" s="3"/>
      <c r="U616" s="3"/>
      <c r="V616" s="3"/>
      <c r="W616" s="3"/>
      <c r="X616" s="3"/>
      <c r="Y616" s="3"/>
      <c r="Z616" s="3"/>
    </row>
    <row r="617" spans="1:26" x14ac:dyDescent="0.2">
      <c r="A617" s="3" t="s">
        <v>348</v>
      </c>
      <c r="B617" s="11">
        <v>44412</v>
      </c>
      <c r="C617" s="12">
        <v>0.45833333333333331</v>
      </c>
      <c r="D617" s="3" t="s">
        <v>243</v>
      </c>
      <c r="E617" s="3" t="s">
        <v>392</v>
      </c>
      <c r="F617" s="3" t="s">
        <v>391</v>
      </c>
      <c r="G617" s="3">
        <v>30.354710000000001</v>
      </c>
      <c r="H617" s="3">
        <v>-88.20035</v>
      </c>
      <c r="I617" s="3">
        <v>0.5</v>
      </c>
      <c r="J617" s="26">
        <f t="shared" ref="J617:J776" si="5">K617*3.28084</f>
        <v>3.9370079999999996</v>
      </c>
      <c r="K617" s="26">
        <v>1.2</v>
      </c>
      <c r="L617" s="3">
        <v>24</v>
      </c>
      <c r="M617" s="3"/>
      <c r="N617" s="3"/>
      <c r="O617" s="3"/>
      <c r="P617" s="3"/>
      <c r="Q617" s="3"/>
      <c r="R617" s="3"/>
      <c r="S617" s="3"/>
      <c r="T617" s="3"/>
      <c r="U617" s="3"/>
      <c r="V617" s="3"/>
      <c r="W617" s="3"/>
      <c r="X617" s="3"/>
      <c r="Y617" s="3"/>
      <c r="Z617" s="3"/>
    </row>
    <row r="618" spans="1:26" x14ac:dyDescent="0.2">
      <c r="A618" s="3" t="s">
        <v>348</v>
      </c>
      <c r="B618" s="11">
        <v>44412</v>
      </c>
      <c r="C618" s="12">
        <v>0.46527777777777779</v>
      </c>
      <c r="D618" s="3" t="s">
        <v>411</v>
      </c>
      <c r="E618" s="3" t="s">
        <v>391</v>
      </c>
      <c r="F618" s="3" t="s">
        <v>391</v>
      </c>
      <c r="G618" s="3">
        <v>30.34948</v>
      </c>
      <c r="H618" s="3">
        <v>-88.248999999999995</v>
      </c>
      <c r="I618" s="3">
        <v>0.4</v>
      </c>
      <c r="J618" s="26">
        <f t="shared" si="5"/>
        <v>5.2493440000000007</v>
      </c>
      <c r="K618" s="26">
        <v>1.6</v>
      </c>
      <c r="L618" s="3">
        <v>25</v>
      </c>
      <c r="M618" s="3"/>
      <c r="N618" s="3"/>
      <c r="O618" s="3"/>
      <c r="P618" s="3"/>
      <c r="Q618" s="3"/>
      <c r="R618" s="3"/>
      <c r="S618" s="3"/>
      <c r="T618" s="3"/>
      <c r="U618" s="3"/>
      <c r="V618" s="3"/>
      <c r="W618" s="3"/>
      <c r="X618" s="3"/>
      <c r="Y618" s="3"/>
      <c r="Z618" s="3"/>
    </row>
    <row r="619" spans="1:26" x14ac:dyDescent="0.2">
      <c r="A619" s="3" t="s">
        <v>348</v>
      </c>
      <c r="B619" s="11">
        <v>44412</v>
      </c>
      <c r="C619" s="12">
        <v>0.47291666666666665</v>
      </c>
      <c r="D619" s="3" t="s">
        <v>246</v>
      </c>
      <c r="E619" s="3" t="s">
        <v>392</v>
      </c>
      <c r="F619" s="3" t="s">
        <v>391</v>
      </c>
      <c r="G619" s="3">
        <v>30.375299999999999</v>
      </c>
      <c r="H619" s="3">
        <v>-88.269409999999993</v>
      </c>
      <c r="I619" s="3">
        <v>0.4</v>
      </c>
      <c r="J619" s="26">
        <f t="shared" si="5"/>
        <v>7.8740159999999992</v>
      </c>
      <c r="K619" s="26">
        <v>2.4</v>
      </c>
      <c r="L619" s="3">
        <v>26</v>
      </c>
      <c r="M619" s="3"/>
      <c r="N619" s="3"/>
      <c r="O619" s="3"/>
      <c r="P619" s="3"/>
      <c r="Q619" s="3"/>
      <c r="R619" s="3"/>
      <c r="S619" s="3"/>
      <c r="T619" s="3"/>
      <c r="U619" s="3"/>
      <c r="V619" s="3"/>
      <c r="W619" s="3"/>
      <c r="X619" s="3"/>
      <c r="Y619" s="3"/>
      <c r="Z619" s="3"/>
    </row>
    <row r="620" spans="1:26" x14ac:dyDescent="0.2">
      <c r="A620" s="3" t="s">
        <v>348</v>
      </c>
      <c r="B620" s="11">
        <v>44412</v>
      </c>
      <c r="C620" s="12">
        <v>0.48333333333333334</v>
      </c>
      <c r="D620" s="3" t="s">
        <v>412</v>
      </c>
      <c r="E620" s="3" t="s">
        <v>391</v>
      </c>
      <c r="F620" s="3" t="s">
        <v>391</v>
      </c>
      <c r="G620" s="3">
        <v>30.350349999999999</v>
      </c>
      <c r="H620" s="3">
        <v>-88.299409999999995</v>
      </c>
      <c r="I620" s="3" t="s">
        <v>46</v>
      </c>
      <c r="J620" s="26">
        <f t="shared" si="5"/>
        <v>8.5301840000000002</v>
      </c>
      <c r="K620" s="26">
        <v>2.6</v>
      </c>
      <c r="L620" s="3">
        <v>27</v>
      </c>
      <c r="M620" s="3"/>
      <c r="N620" s="3"/>
      <c r="O620" s="3"/>
      <c r="P620" s="3"/>
      <c r="Q620" s="3"/>
      <c r="R620" s="3"/>
      <c r="S620" s="3"/>
      <c r="T620" s="3"/>
      <c r="U620" s="3"/>
      <c r="V620" s="3"/>
      <c r="W620" s="3"/>
      <c r="X620" s="3"/>
      <c r="Y620" s="3"/>
      <c r="Z620" s="3"/>
    </row>
    <row r="621" spans="1:26" x14ac:dyDescent="0.2">
      <c r="A621" s="3" t="s">
        <v>348</v>
      </c>
      <c r="B621" s="11">
        <v>44412</v>
      </c>
      <c r="C621" s="12">
        <v>0.4909722222222222</v>
      </c>
      <c r="D621" s="3" t="s">
        <v>249</v>
      </c>
      <c r="E621" s="3" t="s">
        <v>392</v>
      </c>
      <c r="F621" s="3" t="s">
        <v>391</v>
      </c>
      <c r="G621" s="3">
        <v>30.398720000000001</v>
      </c>
      <c r="H621" s="3">
        <v>-88</v>
      </c>
      <c r="I621" s="3">
        <v>0.5</v>
      </c>
      <c r="J621" s="26">
        <f t="shared" si="5"/>
        <v>4.2650920000000001</v>
      </c>
      <c r="K621" s="26">
        <v>1.3</v>
      </c>
      <c r="L621" s="3">
        <v>28</v>
      </c>
      <c r="M621" s="3"/>
      <c r="N621" s="3"/>
      <c r="O621" s="3"/>
      <c r="P621" s="3"/>
      <c r="Q621" s="3"/>
      <c r="R621" s="3"/>
      <c r="S621" s="3"/>
      <c r="T621" s="3"/>
      <c r="U621" s="3"/>
      <c r="V621" s="3"/>
      <c r="W621" s="3"/>
      <c r="X621" s="3"/>
      <c r="Y621" s="3"/>
      <c r="Z621" s="3"/>
    </row>
    <row r="622" spans="1:26" x14ac:dyDescent="0.2">
      <c r="A622" s="3" t="s">
        <v>348</v>
      </c>
      <c r="B622" s="11">
        <v>44412</v>
      </c>
      <c r="C622" s="12">
        <v>0.49861111111111112</v>
      </c>
      <c r="D622" s="3" t="s">
        <v>252</v>
      </c>
      <c r="E622" s="3" t="s">
        <v>392</v>
      </c>
      <c r="F622" s="3" t="s">
        <v>392</v>
      </c>
      <c r="G622" s="3">
        <v>30.348559999999999</v>
      </c>
      <c r="H622" s="3">
        <v>-88.350160000000002</v>
      </c>
      <c r="I622" s="3">
        <v>0.8</v>
      </c>
      <c r="J622" s="26">
        <f t="shared" si="5"/>
        <v>11.154855999999999</v>
      </c>
      <c r="K622" s="26">
        <v>3.4</v>
      </c>
      <c r="L622" s="3">
        <v>29</v>
      </c>
      <c r="M622" s="3" t="s">
        <v>464</v>
      </c>
      <c r="N622" s="3"/>
      <c r="O622" s="3"/>
      <c r="P622" s="3"/>
      <c r="Q622" s="3"/>
      <c r="R622" s="3"/>
      <c r="S622" s="3"/>
      <c r="T622" s="3"/>
      <c r="U622" s="3"/>
      <c r="V622" s="3"/>
      <c r="W622" s="3"/>
      <c r="X622" s="3"/>
      <c r="Y622" s="3"/>
      <c r="Z622" s="3"/>
    </row>
    <row r="623" spans="1:26" x14ac:dyDescent="0.2">
      <c r="A623" s="3" t="s">
        <v>348</v>
      </c>
      <c r="B623" s="11">
        <v>44412</v>
      </c>
      <c r="C623" s="12">
        <v>0.50694444444444442</v>
      </c>
      <c r="D623" s="3" t="s">
        <v>255</v>
      </c>
      <c r="E623" s="3" t="s">
        <v>392</v>
      </c>
      <c r="F623" s="3" t="s">
        <v>392</v>
      </c>
      <c r="G623" s="3">
        <v>30.30001</v>
      </c>
      <c r="H623" s="3">
        <v>-88.350390000000004</v>
      </c>
      <c r="I623" s="3">
        <v>1</v>
      </c>
      <c r="J623" s="26">
        <f t="shared" si="5"/>
        <v>15.419948</v>
      </c>
      <c r="K623" s="26">
        <v>4.7</v>
      </c>
      <c r="L623" s="3">
        <v>30</v>
      </c>
      <c r="M623" s="3" t="s">
        <v>465</v>
      </c>
      <c r="N623" s="3"/>
      <c r="O623" s="3"/>
      <c r="P623" s="3"/>
      <c r="Q623" s="3"/>
      <c r="R623" s="3"/>
      <c r="S623" s="3"/>
      <c r="T623" s="3"/>
      <c r="U623" s="3"/>
      <c r="V623" s="3"/>
      <c r="W623" s="3"/>
      <c r="X623" s="3"/>
      <c r="Y623" s="3"/>
      <c r="Z623" s="3"/>
    </row>
    <row r="624" spans="1:26" x14ac:dyDescent="0.2">
      <c r="A624" s="3" t="s">
        <v>348</v>
      </c>
      <c r="B624" s="11">
        <v>44412</v>
      </c>
      <c r="C624" s="12">
        <v>0.51875000000000004</v>
      </c>
      <c r="D624" s="3" t="s">
        <v>260</v>
      </c>
      <c r="E624" s="3" t="s">
        <v>392</v>
      </c>
      <c r="F624" s="3" t="s">
        <v>392</v>
      </c>
      <c r="G624" s="3">
        <v>30.24935</v>
      </c>
      <c r="H624" s="3">
        <v>-88.350790000000003</v>
      </c>
      <c r="I624" s="3">
        <v>0.9</v>
      </c>
      <c r="J624" s="26">
        <f t="shared" si="5"/>
        <v>15.748031999999998</v>
      </c>
      <c r="K624" s="26">
        <v>4.8</v>
      </c>
      <c r="L624" s="3">
        <v>31</v>
      </c>
      <c r="M624" s="3"/>
      <c r="N624" s="3"/>
      <c r="O624" s="3"/>
      <c r="P624" s="3"/>
      <c r="Q624" s="3"/>
      <c r="R624" s="3"/>
      <c r="S624" s="3"/>
      <c r="T624" s="3"/>
      <c r="U624" s="3"/>
      <c r="V624" s="3"/>
      <c r="W624" s="3"/>
      <c r="X624" s="3"/>
      <c r="Y624" s="3"/>
      <c r="Z624" s="3"/>
    </row>
    <row r="625" spans="1:26" x14ac:dyDescent="0.2">
      <c r="A625" s="3" t="s">
        <v>348</v>
      </c>
      <c r="B625" s="11">
        <v>44412</v>
      </c>
      <c r="C625" s="12">
        <v>0.52777777777777779</v>
      </c>
      <c r="D625" s="3" t="s">
        <v>413</v>
      </c>
      <c r="E625" s="3" t="s">
        <v>391</v>
      </c>
      <c r="F625" s="3" t="s">
        <v>391</v>
      </c>
      <c r="G625" s="3">
        <v>30.249690000000001</v>
      </c>
      <c r="H625" s="3">
        <v>-88.299980000000005</v>
      </c>
      <c r="I625" s="3">
        <v>0.8</v>
      </c>
      <c r="J625" s="26">
        <f t="shared" si="5"/>
        <v>12.467191999999999</v>
      </c>
      <c r="K625" s="26">
        <v>3.8</v>
      </c>
      <c r="L625" s="3">
        <v>32</v>
      </c>
      <c r="M625" s="3"/>
      <c r="N625" s="3"/>
      <c r="O625" s="3"/>
      <c r="P625" s="3"/>
      <c r="Q625" s="3"/>
      <c r="R625" s="3"/>
      <c r="S625" s="3"/>
      <c r="T625" s="3"/>
      <c r="U625" s="3"/>
      <c r="V625" s="3"/>
      <c r="W625" s="3"/>
      <c r="X625" s="3"/>
      <c r="Y625" s="3"/>
      <c r="Z625" s="3"/>
    </row>
    <row r="626" spans="1:26" x14ac:dyDescent="0.2">
      <c r="A626" s="3" t="s">
        <v>348</v>
      </c>
      <c r="B626" s="11">
        <v>44412</v>
      </c>
      <c r="C626" s="12">
        <v>0.53402777777777777</v>
      </c>
      <c r="D626" s="3" t="s">
        <v>414</v>
      </c>
      <c r="E626" s="3" t="s">
        <v>391</v>
      </c>
      <c r="F626" s="3" t="s">
        <v>391</v>
      </c>
      <c r="G626" s="3">
        <v>30.30002</v>
      </c>
      <c r="H626" s="3">
        <v>-88.300210000000007</v>
      </c>
      <c r="I626" s="3">
        <v>0.8</v>
      </c>
      <c r="J626" s="26">
        <f t="shared" si="5"/>
        <v>12.467191999999999</v>
      </c>
      <c r="K626" s="26">
        <v>3.8</v>
      </c>
      <c r="L626" s="3">
        <v>33</v>
      </c>
      <c r="M626" s="3"/>
      <c r="N626" s="3"/>
      <c r="O626" s="3"/>
      <c r="P626" s="3"/>
      <c r="Q626" s="3"/>
      <c r="R626" s="3"/>
      <c r="S626" s="3"/>
      <c r="T626" s="3"/>
      <c r="U626" s="3"/>
      <c r="V626" s="3"/>
      <c r="W626" s="3"/>
      <c r="X626" s="3"/>
      <c r="Y626" s="3"/>
      <c r="Z626" s="3"/>
    </row>
    <row r="627" spans="1:26" x14ac:dyDescent="0.2">
      <c r="A627" s="3" t="s">
        <v>348</v>
      </c>
      <c r="B627" s="11">
        <v>44412</v>
      </c>
      <c r="C627" s="12">
        <v>0.53888888888888886</v>
      </c>
      <c r="D627" s="3" t="s">
        <v>415</v>
      </c>
      <c r="E627" s="3" t="s">
        <v>391</v>
      </c>
      <c r="F627" s="3" t="s">
        <v>391</v>
      </c>
      <c r="G627" s="3">
        <v>30.300229999999999</v>
      </c>
      <c r="H627" s="3">
        <v>-88.250249999999994</v>
      </c>
      <c r="I627" s="3">
        <v>0.5</v>
      </c>
      <c r="J627" s="26">
        <f t="shared" si="5"/>
        <v>8.5301840000000002</v>
      </c>
      <c r="K627" s="26">
        <v>2.6</v>
      </c>
      <c r="L627" s="3">
        <v>34</v>
      </c>
      <c r="M627" s="3"/>
      <c r="N627" s="3"/>
      <c r="O627" s="3"/>
      <c r="P627" s="3"/>
      <c r="Q627" s="3"/>
      <c r="R627" s="3"/>
      <c r="S627" s="3"/>
      <c r="T627" s="3"/>
      <c r="U627" s="3"/>
      <c r="V627" s="3"/>
      <c r="W627" s="3"/>
      <c r="X627" s="3"/>
      <c r="Y627" s="3"/>
      <c r="Z627" s="3"/>
    </row>
    <row r="628" spans="1:26" x14ac:dyDescent="0.2">
      <c r="A628" s="3" t="s">
        <v>348</v>
      </c>
      <c r="B628" s="11">
        <v>44412</v>
      </c>
      <c r="C628" s="12">
        <v>0.5444444444444444</v>
      </c>
      <c r="D628" s="3" t="s">
        <v>349</v>
      </c>
      <c r="E628" s="3" t="s">
        <v>392</v>
      </c>
      <c r="F628" s="3" t="s">
        <v>392</v>
      </c>
      <c r="G628" s="3">
        <v>30.250440000000001</v>
      </c>
      <c r="H628" s="3">
        <v>-88.250100000000003</v>
      </c>
      <c r="I628" s="3">
        <v>0.7</v>
      </c>
      <c r="J628" s="26">
        <f t="shared" si="5"/>
        <v>13.12336</v>
      </c>
      <c r="K628" s="26">
        <v>4</v>
      </c>
      <c r="L628" s="3">
        <v>35</v>
      </c>
      <c r="M628" s="3"/>
      <c r="N628" s="3"/>
      <c r="O628" s="3"/>
      <c r="P628" s="3"/>
      <c r="Q628" s="3"/>
      <c r="R628" s="3"/>
      <c r="S628" s="3"/>
      <c r="T628" s="3"/>
      <c r="U628" s="3"/>
      <c r="V628" s="3"/>
      <c r="W628" s="3"/>
      <c r="X628" s="3"/>
      <c r="Y628" s="3"/>
      <c r="Z628" s="3"/>
    </row>
    <row r="629" spans="1:26" x14ac:dyDescent="0.2">
      <c r="A629" s="3" t="s">
        <v>348</v>
      </c>
      <c r="B629" s="11">
        <v>44412</v>
      </c>
      <c r="C629" s="12">
        <v>0.55000000000000004</v>
      </c>
      <c r="D629" s="3" t="s">
        <v>263</v>
      </c>
      <c r="E629" s="3" t="s">
        <v>391</v>
      </c>
      <c r="F629" s="3" t="s">
        <v>391</v>
      </c>
      <c r="G629" s="3">
        <v>30.252739999999999</v>
      </c>
      <c r="H629" s="3">
        <v>-88.19896</v>
      </c>
      <c r="I629" s="3">
        <v>0.8</v>
      </c>
      <c r="J629" s="26">
        <f t="shared" si="5"/>
        <v>11.811024</v>
      </c>
      <c r="K629" s="26">
        <v>3.6</v>
      </c>
      <c r="L629" s="3">
        <v>36</v>
      </c>
      <c r="M629" s="3"/>
      <c r="N629" s="3"/>
      <c r="O629" s="3"/>
      <c r="P629" s="3"/>
      <c r="Q629" s="3"/>
      <c r="R629" s="3"/>
      <c r="S629" s="3"/>
      <c r="T629" s="3"/>
      <c r="U629" s="3"/>
      <c r="V629" s="3"/>
      <c r="W629" s="3"/>
      <c r="X629" s="3"/>
      <c r="Y629" s="3"/>
      <c r="Z629" s="3"/>
    </row>
    <row r="630" spans="1:26" x14ac:dyDescent="0.2">
      <c r="A630" s="3" t="s">
        <v>348</v>
      </c>
      <c r="B630" s="11">
        <v>44412</v>
      </c>
      <c r="C630" s="12">
        <v>0.5625</v>
      </c>
      <c r="D630" s="3" t="s">
        <v>410</v>
      </c>
      <c r="E630" s="3" t="s">
        <v>391</v>
      </c>
      <c r="F630" s="3" t="s">
        <v>391</v>
      </c>
      <c r="G630" s="3">
        <v>30.29974</v>
      </c>
      <c r="H630" s="3">
        <v>-88.094639999999998</v>
      </c>
      <c r="I630" s="3">
        <v>1</v>
      </c>
      <c r="J630" s="26">
        <f t="shared" si="5"/>
        <v>11.154855999999999</v>
      </c>
      <c r="K630" s="26">
        <v>3.4</v>
      </c>
      <c r="L630" s="3">
        <v>37</v>
      </c>
      <c r="M630" s="3"/>
      <c r="N630" s="3"/>
      <c r="O630" s="3"/>
      <c r="P630" s="3"/>
      <c r="Q630" s="3"/>
      <c r="R630" s="3"/>
      <c r="S630" s="3"/>
      <c r="T630" s="3"/>
      <c r="U630" s="3"/>
      <c r="V630" s="3"/>
      <c r="W630" s="3"/>
      <c r="X630" s="3"/>
      <c r="Y630" s="3"/>
      <c r="Z630" s="3"/>
    </row>
    <row r="631" spans="1:26" x14ac:dyDescent="0.2">
      <c r="A631" s="3" t="s">
        <v>350</v>
      </c>
      <c r="B631" s="11">
        <v>44417</v>
      </c>
      <c r="C631" s="12">
        <v>0.28680555555555554</v>
      </c>
      <c r="D631" s="3" t="s">
        <v>284</v>
      </c>
      <c r="E631" s="3" t="s">
        <v>392</v>
      </c>
      <c r="F631" s="3" t="s">
        <v>391</v>
      </c>
      <c r="G631" s="3">
        <v>30.450500000000002</v>
      </c>
      <c r="H631" s="3">
        <v>-88.108670000000004</v>
      </c>
      <c r="I631" s="3">
        <v>0.4</v>
      </c>
      <c r="J631" s="26">
        <f t="shared" si="5"/>
        <v>12.467191999999999</v>
      </c>
      <c r="K631" s="26">
        <v>3.8</v>
      </c>
      <c r="L631" s="3">
        <v>0</v>
      </c>
      <c r="M631" s="3"/>
      <c r="N631" s="3"/>
      <c r="O631" s="3"/>
      <c r="P631" s="3"/>
      <c r="Q631" s="3"/>
      <c r="R631" s="3"/>
      <c r="S631" s="3"/>
      <c r="T631" s="3"/>
      <c r="U631" s="3"/>
      <c r="V631" s="3"/>
      <c r="W631" s="3"/>
      <c r="X631" s="3"/>
      <c r="Y631" s="3"/>
      <c r="Z631" s="3"/>
    </row>
    <row r="632" spans="1:26" x14ac:dyDescent="0.2">
      <c r="A632" s="3" t="s">
        <v>350</v>
      </c>
      <c r="B632" s="11">
        <v>44417</v>
      </c>
      <c r="C632" s="12">
        <v>0.2986111111111111</v>
      </c>
      <c r="D632" s="3" t="s">
        <v>279</v>
      </c>
      <c r="E632" s="3" t="s">
        <v>392</v>
      </c>
      <c r="F632" s="3" t="s">
        <v>391</v>
      </c>
      <c r="G632" s="3">
        <v>30.50027</v>
      </c>
      <c r="H632" s="3">
        <v>-88.100049999999996</v>
      </c>
      <c r="I632" s="3">
        <v>0.6</v>
      </c>
      <c r="J632" s="26">
        <f t="shared" si="5"/>
        <v>3.6089240000000005</v>
      </c>
      <c r="K632" s="26">
        <v>1.1000000000000001</v>
      </c>
      <c r="L632" s="3">
        <v>1</v>
      </c>
      <c r="M632" s="3"/>
      <c r="N632" s="3"/>
      <c r="O632" s="3"/>
      <c r="P632" s="3"/>
      <c r="Q632" s="3"/>
      <c r="R632" s="3"/>
      <c r="S632" s="3"/>
      <c r="T632" s="3"/>
      <c r="U632" s="3"/>
      <c r="V632" s="3"/>
      <c r="W632" s="3"/>
      <c r="X632" s="3"/>
      <c r="Y632" s="3"/>
      <c r="Z632" s="3"/>
    </row>
    <row r="633" spans="1:26" x14ac:dyDescent="0.2">
      <c r="A633" s="3" t="s">
        <v>350</v>
      </c>
      <c r="B633" s="11">
        <v>44417</v>
      </c>
      <c r="C633" s="12">
        <v>0.31041666666666667</v>
      </c>
      <c r="D633" s="3" t="s">
        <v>277</v>
      </c>
      <c r="E633" s="3" t="s">
        <v>392</v>
      </c>
      <c r="F633" s="3" t="s">
        <v>391</v>
      </c>
      <c r="G633" s="3">
        <v>30.565059999999999</v>
      </c>
      <c r="H633" s="3">
        <v>-88.087100000000007</v>
      </c>
      <c r="I633" s="3">
        <v>0.4</v>
      </c>
      <c r="J633" s="26">
        <f t="shared" si="5"/>
        <v>27.230972000000001</v>
      </c>
      <c r="K633" s="26">
        <v>8.3000000000000007</v>
      </c>
      <c r="L633" s="3">
        <v>2</v>
      </c>
      <c r="M633" s="3"/>
      <c r="N633" s="3"/>
      <c r="O633" s="3"/>
      <c r="P633" s="3"/>
      <c r="Q633" s="3"/>
      <c r="R633" s="3"/>
      <c r="S633" s="3"/>
      <c r="T633" s="3"/>
      <c r="U633" s="3"/>
      <c r="V633" s="3"/>
      <c r="W633" s="3"/>
      <c r="X633" s="3"/>
      <c r="Y633" s="3"/>
      <c r="Z633" s="3"/>
    </row>
    <row r="634" spans="1:26" x14ac:dyDescent="0.2">
      <c r="A634" s="3" t="s">
        <v>350</v>
      </c>
      <c r="B634" s="11">
        <v>44417</v>
      </c>
      <c r="C634" s="12">
        <v>0.31874999999999998</v>
      </c>
      <c r="D634" s="3" t="s">
        <v>422</v>
      </c>
      <c r="E634" s="3" t="s">
        <v>391</v>
      </c>
      <c r="F634" s="3" t="s">
        <v>391</v>
      </c>
      <c r="G634" s="3">
        <v>30.600439999999999</v>
      </c>
      <c r="H634" s="3">
        <v>-88.04992</v>
      </c>
      <c r="I634" s="3">
        <v>0.4</v>
      </c>
      <c r="J634" s="26">
        <f t="shared" si="5"/>
        <v>6.56168</v>
      </c>
      <c r="K634" s="26">
        <v>2</v>
      </c>
      <c r="L634" s="3">
        <v>3</v>
      </c>
      <c r="M634" s="3"/>
      <c r="N634" s="3"/>
      <c r="O634" s="3"/>
      <c r="P634" s="3"/>
      <c r="Q634" s="3"/>
      <c r="R634" s="3"/>
      <c r="S634" s="3"/>
      <c r="T634" s="3"/>
      <c r="U634" s="3"/>
      <c r="V634" s="3"/>
      <c r="W634" s="3"/>
      <c r="X634" s="3"/>
      <c r="Y634" s="3"/>
      <c r="Z634" s="3"/>
    </row>
    <row r="635" spans="1:26" x14ac:dyDescent="0.2">
      <c r="A635" s="3" t="s">
        <v>350</v>
      </c>
      <c r="B635" s="11">
        <v>44417</v>
      </c>
      <c r="C635" s="12">
        <v>0.32430555555555557</v>
      </c>
      <c r="D635" s="3" t="s">
        <v>431</v>
      </c>
      <c r="E635" s="3" t="s">
        <v>391</v>
      </c>
      <c r="F635" s="3" t="s">
        <v>391</v>
      </c>
      <c r="G635" s="3">
        <v>30.649429999999999</v>
      </c>
      <c r="H635" s="3">
        <v>-88.050299999999993</v>
      </c>
      <c r="I635" s="3">
        <v>0.5</v>
      </c>
      <c r="J635" s="26">
        <f t="shared" si="5"/>
        <v>2.9527559999999999</v>
      </c>
      <c r="K635" s="26">
        <v>0.9</v>
      </c>
      <c r="L635" s="3">
        <v>4</v>
      </c>
      <c r="M635" s="3"/>
      <c r="N635" s="3"/>
      <c r="O635" s="3"/>
      <c r="P635" s="3"/>
      <c r="Q635" s="3"/>
      <c r="R635" s="3"/>
      <c r="S635" s="3"/>
      <c r="T635" s="3"/>
      <c r="U635" s="3"/>
      <c r="V635" s="3"/>
      <c r="W635" s="3"/>
      <c r="X635" s="3"/>
      <c r="Y635" s="3"/>
      <c r="Z635" s="3"/>
    </row>
    <row r="636" spans="1:26" x14ac:dyDescent="0.2">
      <c r="A636" s="3" t="s">
        <v>350</v>
      </c>
      <c r="B636" s="11">
        <v>44417</v>
      </c>
      <c r="C636" s="12">
        <v>0.32847222222222222</v>
      </c>
      <c r="D636" s="3" t="s">
        <v>309</v>
      </c>
      <c r="E636" s="3" t="s">
        <v>391</v>
      </c>
      <c r="F636" s="3" t="s">
        <v>391</v>
      </c>
      <c r="G636" s="3">
        <v>30.651060000000001</v>
      </c>
      <c r="H636" s="3">
        <v>-88.031649999999999</v>
      </c>
      <c r="I636" s="3">
        <v>0.6</v>
      </c>
      <c r="J636" s="26">
        <f t="shared" si="5"/>
        <v>48.556432000000001</v>
      </c>
      <c r="K636" s="26">
        <v>14.8</v>
      </c>
      <c r="L636" s="3">
        <v>5</v>
      </c>
      <c r="M636" s="3"/>
      <c r="N636" s="3"/>
      <c r="O636" s="3"/>
      <c r="P636" s="3"/>
      <c r="Q636" s="3"/>
      <c r="R636" s="3"/>
      <c r="S636" s="3"/>
      <c r="T636" s="3"/>
      <c r="U636" s="3"/>
      <c r="V636" s="3"/>
      <c r="W636" s="3"/>
      <c r="X636" s="3"/>
      <c r="Y636" s="3"/>
      <c r="Z636" s="3"/>
    </row>
    <row r="637" spans="1:26" x14ac:dyDescent="0.2">
      <c r="A637" s="3" t="s">
        <v>350</v>
      </c>
      <c r="B637" s="11">
        <v>44417</v>
      </c>
      <c r="C637" s="12">
        <v>0.3347222222222222</v>
      </c>
      <c r="D637" s="3" t="s">
        <v>307</v>
      </c>
      <c r="E637" s="3" t="s">
        <v>392</v>
      </c>
      <c r="F637" s="3" t="s">
        <v>392</v>
      </c>
      <c r="G637" s="3">
        <v>30.70073</v>
      </c>
      <c r="H637" s="3">
        <v>-88.372100000000003</v>
      </c>
      <c r="I637" s="3">
        <v>0.6</v>
      </c>
      <c r="J637" s="26">
        <f t="shared" si="5"/>
        <v>41.0105</v>
      </c>
      <c r="K637" s="26">
        <v>12.5</v>
      </c>
      <c r="L637" s="3">
        <v>6</v>
      </c>
      <c r="M637" s="3"/>
      <c r="N637" s="3"/>
      <c r="O637" s="3"/>
      <c r="P637" s="3"/>
      <c r="Q637" s="3"/>
      <c r="R637" s="3"/>
      <c r="S637" s="3"/>
      <c r="T637" s="3"/>
      <c r="U637" s="3"/>
      <c r="V637" s="3"/>
      <c r="W637" s="3"/>
      <c r="X637" s="3"/>
      <c r="Y637" s="3"/>
      <c r="Z637" s="3"/>
    </row>
    <row r="638" spans="1:26" x14ac:dyDescent="0.2">
      <c r="A638" s="3" t="s">
        <v>350</v>
      </c>
      <c r="B638" s="11">
        <v>44417</v>
      </c>
      <c r="C638" s="12">
        <v>0.34513888888888888</v>
      </c>
      <c r="D638" s="3" t="s">
        <v>304</v>
      </c>
      <c r="E638" s="3" t="s">
        <v>392</v>
      </c>
      <c r="F638" s="3" t="s">
        <v>391</v>
      </c>
      <c r="G638" s="3">
        <v>30.687570000000001</v>
      </c>
      <c r="H638" s="3">
        <v>-88.000990000000002</v>
      </c>
      <c r="I638" s="3">
        <v>0.4</v>
      </c>
      <c r="J638" s="26">
        <f t="shared" si="5"/>
        <v>8.8582680000000007</v>
      </c>
      <c r="K638" s="26">
        <v>2.7</v>
      </c>
      <c r="L638" s="3">
        <v>7</v>
      </c>
      <c r="M638" s="3"/>
      <c r="N638" s="3"/>
      <c r="O638" s="3"/>
      <c r="P638" s="3"/>
      <c r="Q638" s="3"/>
      <c r="R638" s="3"/>
      <c r="S638" s="3"/>
      <c r="T638" s="3"/>
      <c r="U638" s="3"/>
      <c r="V638" s="3"/>
      <c r="W638" s="3"/>
      <c r="X638" s="3"/>
      <c r="Y638" s="3"/>
      <c r="Z638" s="3"/>
    </row>
    <row r="639" spans="1:26" x14ac:dyDescent="0.2">
      <c r="A639" s="3" t="s">
        <v>350</v>
      </c>
      <c r="B639" s="11">
        <v>44417</v>
      </c>
      <c r="C639" s="12">
        <v>0.35833333333333334</v>
      </c>
      <c r="D639" s="3" t="s">
        <v>272</v>
      </c>
      <c r="E639" s="3" t="s">
        <v>392</v>
      </c>
      <c r="F639" s="3" t="s">
        <v>391</v>
      </c>
      <c r="G639" s="3">
        <v>30.748360000000002</v>
      </c>
      <c r="H639" s="3">
        <v>-87.926310000000001</v>
      </c>
      <c r="I639" s="3">
        <v>0.4</v>
      </c>
      <c r="J639" s="26">
        <f t="shared" si="5"/>
        <v>32.480316000000002</v>
      </c>
      <c r="K639" s="26">
        <v>9.9</v>
      </c>
      <c r="L639" s="3">
        <v>8</v>
      </c>
      <c r="M639" s="3"/>
      <c r="N639" s="3"/>
      <c r="O639" s="3"/>
      <c r="P639" s="3"/>
      <c r="Q639" s="3"/>
      <c r="R639" s="3"/>
      <c r="S639" s="3"/>
      <c r="T639" s="3"/>
      <c r="U639" s="3"/>
      <c r="V639" s="3"/>
      <c r="W639" s="3"/>
      <c r="X639" s="3"/>
      <c r="Y639" s="3"/>
      <c r="Z639" s="3"/>
    </row>
    <row r="640" spans="1:26" x14ac:dyDescent="0.2">
      <c r="A640" s="3" t="s">
        <v>350</v>
      </c>
      <c r="B640" s="11">
        <v>44417</v>
      </c>
      <c r="C640" s="12">
        <v>0.36944444444444446</v>
      </c>
      <c r="D640" s="3" t="s">
        <v>300</v>
      </c>
      <c r="E640" s="3" t="s">
        <v>392</v>
      </c>
      <c r="F640" s="3" t="s">
        <v>391</v>
      </c>
      <c r="G640" s="3">
        <v>30.67192</v>
      </c>
      <c r="H640" s="3">
        <v>-87.952309999999997</v>
      </c>
      <c r="I640" s="3">
        <v>0.6</v>
      </c>
      <c r="J640" s="26">
        <f t="shared" si="5"/>
        <v>8.8582680000000007</v>
      </c>
      <c r="K640" s="26">
        <v>2.7</v>
      </c>
      <c r="L640" s="3">
        <v>9</v>
      </c>
      <c r="M640" s="3"/>
      <c r="N640" s="3"/>
      <c r="O640" s="3"/>
      <c r="P640" s="3"/>
      <c r="Q640" s="3"/>
      <c r="R640" s="3"/>
      <c r="S640" s="3"/>
      <c r="T640" s="3"/>
      <c r="U640" s="3"/>
      <c r="V640" s="3"/>
      <c r="W640" s="3"/>
      <c r="X640" s="3"/>
      <c r="Y640" s="3"/>
      <c r="Z640" s="3"/>
    </row>
    <row r="641" spans="1:26" x14ac:dyDescent="0.2">
      <c r="A641" s="3" t="s">
        <v>350</v>
      </c>
      <c r="B641" s="11">
        <v>44417</v>
      </c>
      <c r="C641" s="12">
        <v>0.37847222222222221</v>
      </c>
      <c r="D641" s="3" t="s">
        <v>270</v>
      </c>
      <c r="E641" s="3" t="s">
        <v>392</v>
      </c>
      <c r="F641" s="3" t="s">
        <v>391</v>
      </c>
      <c r="G641" s="3">
        <v>30.667470000000002</v>
      </c>
      <c r="H641" s="3">
        <v>-87.925020000000004</v>
      </c>
      <c r="I641" s="3">
        <v>0.6</v>
      </c>
      <c r="J641" s="26">
        <f t="shared" si="5"/>
        <v>22.637796000000002</v>
      </c>
      <c r="K641" s="26">
        <v>6.9</v>
      </c>
      <c r="L641" s="3">
        <v>10</v>
      </c>
      <c r="M641" s="3"/>
      <c r="N641" s="3"/>
      <c r="O641" s="3"/>
      <c r="P641" s="3"/>
      <c r="Q641" s="3"/>
      <c r="R641" s="3"/>
      <c r="S641" s="3"/>
      <c r="T641" s="3"/>
      <c r="U641" s="3"/>
      <c r="V641" s="3"/>
      <c r="W641" s="3"/>
      <c r="X641" s="3"/>
      <c r="Y641" s="3"/>
      <c r="Z641" s="3"/>
    </row>
    <row r="642" spans="1:26" x14ac:dyDescent="0.2">
      <c r="A642" s="3" t="s">
        <v>350</v>
      </c>
      <c r="B642" s="11">
        <v>44417</v>
      </c>
      <c r="C642" s="12">
        <v>0.3888888888888889</v>
      </c>
      <c r="D642" s="3" t="s">
        <v>297</v>
      </c>
      <c r="E642" s="3" t="s">
        <v>391</v>
      </c>
      <c r="F642" s="3" t="s">
        <v>391</v>
      </c>
      <c r="G642" s="3">
        <v>30.59947</v>
      </c>
      <c r="H642" s="3">
        <v>-87.917900000000003</v>
      </c>
      <c r="I642" s="3">
        <v>0.6</v>
      </c>
      <c r="J642" s="26">
        <f t="shared" si="5"/>
        <v>7.2178480000000009</v>
      </c>
      <c r="K642" s="26">
        <v>2.2000000000000002</v>
      </c>
      <c r="L642" s="3">
        <v>11</v>
      </c>
      <c r="M642" s="3"/>
      <c r="N642" s="3"/>
      <c r="O642" s="3"/>
      <c r="P642" s="3"/>
      <c r="Q642" s="3"/>
      <c r="R642" s="3"/>
      <c r="S642" s="3"/>
      <c r="T642" s="3"/>
      <c r="U642" s="3"/>
      <c r="V642" s="3"/>
      <c r="W642" s="3"/>
      <c r="X642" s="3"/>
      <c r="Y642" s="3"/>
      <c r="Z642" s="3"/>
    </row>
    <row r="643" spans="1:26" x14ac:dyDescent="0.2">
      <c r="A643" s="3" t="s">
        <v>350</v>
      </c>
      <c r="B643" s="11">
        <v>44417</v>
      </c>
      <c r="C643" s="12">
        <v>0.39305555555555555</v>
      </c>
      <c r="D643" s="3" t="s">
        <v>267</v>
      </c>
      <c r="E643" s="3" t="s">
        <v>392</v>
      </c>
      <c r="F643" s="3" t="s">
        <v>391</v>
      </c>
      <c r="G643" s="3">
        <v>30.599679999999999</v>
      </c>
      <c r="H643" s="3">
        <v>-87.949740000000006</v>
      </c>
      <c r="I643" s="3">
        <v>0.6</v>
      </c>
      <c r="J643" s="26">
        <f t="shared" si="5"/>
        <v>9.8425200000000004</v>
      </c>
      <c r="K643" s="26">
        <v>3</v>
      </c>
      <c r="L643" s="3">
        <v>12</v>
      </c>
      <c r="M643" s="3"/>
      <c r="N643" s="3"/>
      <c r="O643" s="3"/>
      <c r="P643" s="3"/>
      <c r="Q643" s="3"/>
      <c r="R643" s="3"/>
      <c r="S643" s="3"/>
      <c r="T643" s="3"/>
      <c r="U643" s="3"/>
      <c r="V643" s="3"/>
      <c r="W643" s="3"/>
      <c r="X643" s="3"/>
      <c r="Y643" s="3"/>
      <c r="Z643" s="3"/>
    </row>
    <row r="644" spans="1:26" x14ac:dyDescent="0.2">
      <c r="A644" s="3" t="s">
        <v>350</v>
      </c>
      <c r="B644" s="11">
        <v>44417</v>
      </c>
      <c r="C644" s="12">
        <v>0.40069444444444446</v>
      </c>
      <c r="D644" s="3" t="s">
        <v>423</v>
      </c>
      <c r="E644" s="3" t="s">
        <v>391</v>
      </c>
      <c r="F644" s="3" t="s">
        <v>391</v>
      </c>
      <c r="G644" s="3">
        <v>30.599879999999999</v>
      </c>
      <c r="H644" s="3">
        <v>-88.001080000000002</v>
      </c>
      <c r="I644" s="3">
        <v>1</v>
      </c>
      <c r="J644" s="26">
        <f t="shared" si="5"/>
        <v>8.5301840000000002</v>
      </c>
      <c r="K644" s="26">
        <v>2.6</v>
      </c>
      <c r="L644" s="3">
        <v>13</v>
      </c>
      <c r="M644" s="3"/>
      <c r="N644" s="3"/>
      <c r="O644" s="3"/>
      <c r="P644" s="3"/>
      <c r="Q644" s="3"/>
      <c r="R644" s="3"/>
      <c r="S644" s="3"/>
      <c r="T644" s="3"/>
      <c r="U644" s="3"/>
      <c r="V644" s="3"/>
      <c r="W644" s="3"/>
      <c r="X644" s="3"/>
      <c r="Y644" s="3"/>
      <c r="Z644" s="3"/>
    </row>
    <row r="645" spans="1:26" x14ac:dyDescent="0.2">
      <c r="A645" s="3" t="s">
        <v>350</v>
      </c>
      <c r="B645" s="11">
        <v>44417</v>
      </c>
      <c r="C645" s="12">
        <v>0.40486111111111112</v>
      </c>
      <c r="D645" s="3" t="s">
        <v>274</v>
      </c>
      <c r="E645" s="3" t="s">
        <v>392</v>
      </c>
      <c r="F645" s="3" t="s">
        <v>392</v>
      </c>
      <c r="G645" s="3">
        <v>30.59995</v>
      </c>
      <c r="H645" s="3">
        <v>-88.030910000000006</v>
      </c>
      <c r="I645" s="3">
        <v>0.6</v>
      </c>
      <c r="J645" s="26">
        <f t="shared" si="5"/>
        <v>50.524936000000004</v>
      </c>
      <c r="K645" s="26">
        <v>15.4</v>
      </c>
      <c r="L645" s="3">
        <v>14</v>
      </c>
      <c r="M645" s="3"/>
      <c r="N645" s="3"/>
      <c r="O645" s="3"/>
      <c r="P645" s="3"/>
      <c r="Q645" s="3"/>
      <c r="R645" s="3"/>
      <c r="S645" s="3"/>
      <c r="T645" s="3"/>
      <c r="U645" s="3"/>
      <c r="V645" s="3"/>
      <c r="W645" s="3"/>
      <c r="X645" s="3"/>
      <c r="Y645" s="3"/>
      <c r="Z645" s="3"/>
    </row>
    <row r="646" spans="1:26" x14ac:dyDescent="0.2">
      <c r="A646" s="3" t="s">
        <v>350</v>
      </c>
      <c r="B646" s="11">
        <v>44417</v>
      </c>
      <c r="C646" s="12">
        <v>0.41458333333333336</v>
      </c>
      <c r="D646" s="3" t="s">
        <v>426</v>
      </c>
      <c r="E646" s="3" t="s">
        <v>391</v>
      </c>
      <c r="F646" s="3" t="s">
        <v>391</v>
      </c>
      <c r="G646" s="3">
        <v>30.548760000000001</v>
      </c>
      <c r="H646" s="3">
        <v>-88.050150000000002</v>
      </c>
      <c r="I646" s="3">
        <v>0.8</v>
      </c>
      <c r="J646" s="26">
        <f t="shared" si="5"/>
        <v>9.8425200000000004</v>
      </c>
      <c r="K646" s="26">
        <v>3</v>
      </c>
      <c r="L646" s="3">
        <v>15</v>
      </c>
      <c r="M646" s="3"/>
      <c r="N646" s="3"/>
      <c r="O646" s="3"/>
      <c r="P646" s="3"/>
      <c r="Q646" s="3"/>
      <c r="R646" s="3"/>
      <c r="S646" s="3"/>
      <c r="T646" s="3"/>
      <c r="U646" s="3"/>
      <c r="V646" s="3"/>
      <c r="W646" s="3"/>
      <c r="X646" s="3"/>
      <c r="Y646" s="3"/>
      <c r="Z646" s="3"/>
    </row>
    <row r="647" spans="1:26" x14ac:dyDescent="0.2">
      <c r="A647" s="3" t="s">
        <v>350</v>
      </c>
      <c r="B647" s="11">
        <v>44417</v>
      </c>
      <c r="C647" s="12">
        <v>0.41944444444444445</v>
      </c>
      <c r="D647" s="3" t="s">
        <v>425</v>
      </c>
      <c r="E647" s="3" t="s">
        <v>391</v>
      </c>
      <c r="F647" s="3" t="s">
        <v>391</v>
      </c>
      <c r="G647" s="3">
        <v>30.549949999999999</v>
      </c>
      <c r="H647" s="3">
        <v>-88.024810000000002</v>
      </c>
      <c r="I647" s="3">
        <v>0.8</v>
      </c>
      <c r="J647" s="26">
        <f t="shared" si="5"/>
        <v>49.540683999999999</v>
      </c>
      <c r="K647" s="26">
        <v>15.1</v>
      </c>
      <c r="L647" s="3">
        <v>16</v>
      </c>
      <c r="M647" s="3"/>
      <c r="N647" s="3"/>
      <c r="O647" s="3"/>
      <c r="P647" s="3"/>
      <c r="Q647" s="3"/>
      <c r="R647" s="3"/>
      <c r="S647" s="3"/>
      <c r="T647" s="3"/>
      <c r="U647" s="3"/>
      <c r="V647" s="3"/>
      <c r="W647" s="3"/>
      <c r="X647" s="3"/>
      <c r="Y647" s="3"/>
      <c r="Z647" s="3"/>
    </row>
    <row r="648" spans="1:26" x14ac:dyDescent="0.2">
      <c r="A648" s="3" t="s">
        <v>350</v>
      </c>
      <c r="B648" s="11">
        <v>44417</v>
      </c>
      <c r="C648" s="12">
        <v>0.4236111111111111</v>
      </c>
      <c r="D648" s="3" t="s">
        <v>424</v>
      </c>
      <c r="E648" s="3" t="s">
        <v>391</v>
      </c>
      <c r="F648" s="3" t="s">
        <v>391</v>
      </c>
      <c r="G648" s="3">
        <v>30.550260000000002</v>
      </c>
      <c r="H648" s="3">
        <v>-87.998480000000001</v>
      </c>
      <c r="I648" s="3">
        <v>0.8</v>
      </c>
      <c r="J648" s="26">
        <f t="shared" si="5"/>
        <v>10.170604000000001</v>
      </c>
      <c r="K648" s="26">
        <v>3.1</v>
      </c>
      <c r="L648" s="3">
        <v>17</v>
      </c>
      <c r="M648" s="3"/>
      <c r="N648" s="3"/>
      <c r="O648" s="3"/>
      <c r="P648" s="3"/>
      <c r="Q648" s="3"/>
      <c r="R648" s="3"/>
      <c r="S648" s="3"/>
      <c r="T648" s="3"/>
      <c r="U648" s="3"/>
      <c r="V648" s="3"/>
      <c r="W648" s="3"/>
      <c r="X648" s="3"/>
      <c r="Y648" s="3"/>
      <c r="Z648" s="3"/>
    </row>
    <row r="649" spans="1:26" x14ac:dyDescent="0.2">
      <c r="A649" s="3" t="s">
        <v>350</v>
      </c>
      <c r="B649" s="11">
        <v>44417</v>
      </c>
      <c r="C649" s="12">
        <v>0.4284722222222222</v>
      </c>
      <c r="D649" s="3" t="s">
        <v>347</v>
      </c>
      <c r="E649" s="3" t="s">
        <v>391</v>
      </c>
      <c r="F649" s="3" t="s">
        <v>391</v>
      </c>
      <c r="G649" s="3">
        <v>30.550429999999999</v>
      </c>
      <c r="H649" s="3">
        <v>-87.948580000000007</v>
      </c>
      <c r="I649" s="3">
        <v>1</v>
      </c>
      <c r="J649" s="26">
        <f t="shared" si="5"/>
        <v>12.139108</v>
      </c>
      <c r="K649" s="26">
        <v>3.7</v>
      </c>
      <c r="L649" s="3">
        <v>18</v>
      </c>
      <c r="M649" s="3"/>
      <c r="N649" s="3"/>
      <c r="O649" s="3"/>
      <c r="P649" s="3"/>
      <c r="Q649" s="3"/>
      <c r="R649" s="3"/>
      <c r="S649" s="3"/>
      <c r="T649" s="3"/>
      <c r="U649" s="3"/>
      <c r="V649" s="3"/>
      <c r="W649" s="3"/>
      <c r="X649" s="3"/>
      <c r="Y649" s="3"/>
      <c r="Z649" s="3"/>
    </row>
    <row r="650" spans="1:26" x14ac:dyDescent="0.2">
      <c r="A650" s="3" t="s">
        <v>350</v>
      </c>
      <c r="B650" s="11">
        <v>44417</v>
      </c>
      <c r="C650" s="12">
        <v>0.43263888888888891</v>
      </c>
      <c r="D650" s="3" t="s">
        <v>293</v>
      </c>
      <c r="E650" s="3" t="s">
        <v>391</v>
      </c>
      <c r="F650" s="3" t="s">
        <v>391</v>
      </c>
      <c r="G650" s="3">
        <v>30.550190000000001</v>
      </c>
      <c r="H650" s="3">
        <v>-87.909710000000004</v>
      </c>
      <c r="I650" s="3">
        <v>0.8</v>
      </c>
      <c r="J650" s="26">
        <f t="shared" si="5"/>
        <v>10.170604000000001</v>
      </c>
      <c r="K650" s="26">
        <v>3.1</v>
      </c>
      <c r="L650" s="3">
        <v>19</v>
      </c>
      <c r="M650" s="3"/>
      <c r="N650" s="3"/>
      <c r="O650" s="3"/>
      <c r="P650" s="3"/>
      <c r="Q650" s="3"/>
      <c r="R650" s="3"/>
      <c r="S650" s="3"/>
      <c r="T650" s="3"/>
      <c r="U650" s="3"/>
      <c r="V650" s="3"/>
      <c r="W650" s="3"/>
      <c r="X650" s="3"/>
      <c r="Y650" s="3"/>
      <c r="Z650" s="3"/>
    </row>
    <row r="651" spans="1:26" x14ac:dyDescent="0.2">
      <c r="A651" s="3" t="s">
        <v>350</v>
      </c>
      <c r="B651" s="11">
        <v>44417</v>
      </c>
      <c r="C651" s="12">
        <v>0.43888888888888888</v>
      </c>
      <c r="D651" s="3" t="s">
        <v>265</v>
      </c>
      <c r="E651" s="3" t="s">
        <v>392</v>
      </c>
      <c r="F651" s="3" t="s">
        <v>391</v>
      </c>
      <c r="G651" s="3">
        <v>30.499099999999999</v>
      </c>
      <c r="H651" s="3">
        <v>-87.950609999999998</v>
      </c>
      <c r="I651" s="3">
        <v>0.8</v>
      </c>
      <c r="J651" s="26">
        <f t="shared" si="5"/>
        <v>11.154855999999999</v>
      </c>
      <c r="K651" s="26">
        <v>3.4</v>
      </c>
      <c r="L651" s="3">
        <v>20</v>
      </c>
      <c r="M651" s="3"/>
      <c r="N651" s="3"/>
      <c r="O651" s="3"/>
      <c r="P651" s="3"/>
      <c r="Q651" s="3"/>
      <c r="R651" s="3"/>
      <c r="S651" s="3"/>
      <c r="T651" s="3"/>
      <c r="U651" s="3"/>
      <c r="V651" s="3"/>
      <c r="W651" s="3"/>
      <c r="X651" s="3"/>
      <c r="Y651" s="3"/>
      <c r="Z651" s="3"/>
    </row>
    <row r="652" spans="1:26" x14ac:dyDescent="0.2">
      <c r="A652" s="3" t="s">
        <v>350</v>
      </c>
      <c r="B652" s="11">
        <v>44417</v>
      </c>
      <c r="C652" s="12">
        <v>0.4465277777777778</v>
      </c>
      <c r="D652" s="3" t="s">
        <v>428</v>
      </c>
      <c r="E652" s="3" t="s">
        <v>391</v>
      </c>
      <c r="F652" s="3" t="s">
        <v>391</v>
      </c>
      <c r="G652" s="3">
        <v>30.50037</v>
      </c>
      <c r="H652" s="3">
        <v>-88.000699999999995</v>
      </c>
      <c r="I652" s="3">
        <v>0.8</v>
      </c>
      <c r="J652" s="26">
        <f t="shared" si="5"/>
        <v>13.12336</v>
      </c>
      <c r="K652" s="26">
        <v>4</v>
      </c>
      <c r="L652" s="3">
        <v>21</v>
      </c>
      <c r="M652" s="3"/>
      <c r="N652" s="3"/>
      <c r="O652" s="3"/>
      <c r="P652" s="3"/>
      <c r="Q652" s="3"/>
      <c r="R652" s="3"/>
      <c r="S652" s="3"/>
      <c r="T652" s="3"/>
      <c r="U652" s="3"/>
      <c r="V652" s="3"/>
      <c r="W652" s="3"/>
      <c r="X652" s="3"/>
      <c r="Y652" s="3"/>
      <c r="Z652" s="3"/>
    </row>
    <row r="653" spans="1:26" x14ac:dyDescent="0.2">
      <c r="A653" s="3" t="s">
        <v>350</v>
      </c>
      <c r="B653" s="11">
        <v>44417</v>
      </c>
      <c r="C653" s="12">
        <v>0.45</v>
      </c>
      <c r="D653" s="3" t="s">
        <v>281</v>
      </c>
      <c r="E653" s="3" t="s">
        <v>392</v>
      </c>
      <c r="F653" s="3" t="s">
        <v>392</v>
      </c>
      <c r="G653" s="3">
        <v>30.49962</v>
      </c>
      <c r="H653" s="3">
        <v>-88.01961</v>
      </c>
      <c r="I653" s="3">
        <v>0.8</v>
      </c>
      <c r="J653" s="26">
        <f t="shared" si="5"/>
        <v>51.509187999999995</v>
      </c>
      <c r="K653" s="26">
        <v>15.7</v>
      </c>
      <c r="L653" s="3">
        <v>22</v>
      </c>
      <c r="M653" s="3"/>
      <c r="N653" s="3"/>
      <c r="O653" s="3"/>
      <c r="P653" s="3"/>
      <c r="Q653" s="3"/>
      <c r="R653" s="3"/>
      <c r="S653" s="3"/>
      <c r="T653" s="3"/>
      <c r="U653" s="3"/>
      <c r="V653" s="3"/>
      <c r="W653" s="3"/>
      <c r="X653" s="3"/>
      <c r="Y653" s="3"/>
      <c r="Z653" s="3"/>
    </row>
    <row r="654" spans="1:26" x14ac:dyDescent="0.2">
      <c r="A654" s="3" t="s">
        <v>350</v>
      </c>
      <c r="B654" s="11">
        <v>44417</v>
      </c>
      <c r="C654" s="12">
        <v>0.4597222222222222</v>
      </c>
      <c r="D654" s="3" t="s">
        <v>427</v>
      </c>
      <c r="E654" s="3" t="s">
        <v>391</v>
      </c>
      <c r="F654" s="3" t="s">
        <v>391</v>
      </c>
      <c r="G654" s="3">
        <v>30.49982</v>
      </c>
      <c r="H654" s="3">
        <v>-88.049880000000002</v>
      </c>
      <c r="I654" s="3">
        <v>0.6</v>
      </c>
      <c r="J654" s="26">
        <f t="shared" si="5"/>
        <v>15.748031999999998</v>
      </c>
      <c r="K654" s="26">
        <v>4.8</v>
      </c>
      <c r="L654" s="3">
        <v>23</v>
      </c>
      <c r="M654" s="3"/>
      <c r="N654" s="3"/>
      <c r="O654" s="3"/>
      <c r="P654" s="3"/>
      <c r="Q654" s="3"/>
      <c r="R654" s="3"/>
      <c r="S654" s="3"/>
      <c r="T654" s="3"/>
      <c r="U654" s="3"/>
      <c r="V654" s="3"/>
      <c r="W654" s="3"/>
      <c r="X654" s="3"/>
      <c r="Y654" s="3"/>
      <c r="Z654" s="3"/>
    </row>
    <row r="655" spans="1:26" x14ac:dyDescent="0.2">
      <c r="A655" s="3" t="s">
        <v>350</v>
      </c>
      <c r="B655" s="11">
        <v>44417</v>
      </c>
      <c r="C655" s="12">
        <v>0.46527777777777779</v>
      </c>
      <c r="D655" s="3" t="s">
        <v>416</v>
      </c>
      <c r="E655" s="3" t="s">
        <v>391</v>
      </c>
      <c r="F655" s="3" t="s">
        <v>391</v>
      </c>
      <c r="G655" s="3">
        <v>30.45035</v>
      </c>
      <c r="H655" s="3">
        <v>-88.049660000000003</v>
      </c>
      <c r="I655" s="3">
        <v>0.6</v>
      </c>
      <c r="J655" s="26">
        <f t="shared" si="5"/>
        <v>12.795275999999999</v>
      </c>
      <c r="K655" s="26">
        <v>3.9</v>
      </c>
      <c r="L655" s="3">
        <v>24</v>
      </c>
      <c r="M655" s="3"/>
      <c r="N655" s="3"/>
      <c r="O655" s="3"/>
      <c r="P655" s="3"/>
      <c r="Q655" s="3"/>
      <c r="R655" s="3"/>
      <c r="S655" s="3"/>
      <c r="T655" s="3"/>
      <c r="U655" s="3"/>
      <c r="V655" s="3"/>
      <c r="W655" s="3"/>
      <c r="X655" s="3"/>
      <c r="Y655" s="3"/>
      <c r="Z655" s="3"/>
    </row>
    <row r="656" spans="1:26" x14ac:dyDescent="0.2">
      <c r="A656" s="3" t="s">
        <v>350</v>
      </c>
      <c r="B656" s="11">
        <v>44417</v>
      </c>
      <c r="C656" s="12">
        <v>0.46944444444444444</v>
      </c>
      <c r="D656" s="3" t="s">
        <v>372</v>
      </c>
      <c r="E656" s="3" t="s">
        <v>391</v>
      </c>
      <c r="F656" s="3" t="s">
        <v>391</v>
      </c>
      <c r="G656" s="3">
        <v>30.449590000000001</v>
      </c>
      <c r="H656" s="3">
        <v>-88.013710000000003</v>
      </c>
      <c r="I656" s="3">
        <v>0.8</v>
      </c>
      <c r="J656" s="26">
        <f t="shared" si="5"/>
        <v>49.540683999999999</v>
      </c>
      <c r="K656" s="26">
        <v>15.1</v>
      </c>
      <c r="L656" s="3">
        <v>25</v>
      </c>
      <c r="M656" s="3"/>
      <c r="N656" s="3"/>
      <c r="O656" s="3"/>
      <c r="P656" s="3"/>
      <c r="Q656" s="3"/>
      <c r="R656" s="3"/>
      <c r="S656" s="3"/>
      <c r="T656" s="3"/>
      <c r="U656" s="3"/>
      <c r="V656" s="3"/>
      <c r="W656" s="3"/>
      <c r="X656" s="3"/>
      <c r="Y656" s="3"/>
      <c r="Z656" s="3"/>
    </row>
    <row r="657" spans="1:26" x14ac:dyDescent="0.2">
      <c r="A657" s="3" t="s">
        <v>350</v>
      </c>
      <c r="B657" s="11">
        <v>44417</v>
      </c>
      <c r="C657" s="12">
        <v>0.47361111111111109</v>
      </c>
      <c r="D657" s="3" t="s">
        <v>417</v>
      </c>
      <c r="E657" s="3" t="s">
        <v>391</v>
      </c>
      <c r="F657" s="3" t="s">
        <v>391</v>
      </c>
      <c r="G657" s="3">
        <v>30.449870000000001</v>
      </c>
      <c r="H657" s="3">
        <v>-87.998840000000001</v>
      </c>
      <c r="I657" s="3">
        <v>0.8</v>
      </c>
      <c r="J657" s="26">
        <f t="shared" si="5"/>
        <v>12.795275999999999</v>
      </c>
      <c r="K657" s="26">
        <v>3.9</v>
      </c>
      <c r="L657" s="3">
        <v>26</v>
      </c>
      <c r="M657" s="3"/>
      <c r="N657" s="3"/>
      <c r="O657" s="3"/>
      <c r="P657" s="3"/>
      <c r="Q657" s="3"/>
      <c r="R657" s="3"/>
      <c r="S657" s="3"/>
      <c r="T657" s="3"/>
      <c r="U657" s="3"/>
      <c r="V657" s="3"/>
      <c r="W657" s="3"/>
      <c r="X657" s="3"/>
      <c r="Y657" s="3"/>
      <c r="Z657" s="3"/>
    </row>
    <row r="658" spans="1:26" x14ac:dyDescent="0.2">
      <c r="A658" s="3" t="s">
        <v>350</v>
      </c>
      <c r="B658" s="11">
        <v>44417</v>
      </c>
      <c r="C658" s="12">
        <v>0.47847222222222224</v>
      </c>
      <c r="D658" s="3" t="s">
        <v>418</v>
      </c>
      <c r="E658" s="3" t="s">
        <v>391</v>
      </c>
      <c r="F658" s="3" t="s">
        <v>391</v>
      </c>
      <c r="G658" s="3">
        <v>30.450050000000001</v>
      </c>
      <c r="H658" s="3">
        <v>-87.948520000000002</v>
      </c>
      <c r="I658" s="3">
        <v>1</v>
      </c>
      <c r="J658" s="26">
        <f t="shared" si="5"/>
        <v>11.811024</v>
      </c>
      <c r="K658" s="26">
        <v>3.6</v>
      </c>
      <c r="L658" s="3">
        <v>27</v>
      </c>
      <c r="M658" s="3"/>
      <c r="N658" s="3"/>
      <c r="O658" s="3"/>
      <c r="P658" s="3"/>
      <c r="Q658" s="3"/>
      <c r="R658" s="3"/>
      <c r="S658" s="3"/>
      <c r="T658" s="3"/>
      <c r="U658" s="3"/>
      <c r="V658" s="3"/>
      <c r="W658" s="3"/>
      <c r="X658" s="3"/>
      <c r="Y658" s="3"/>
      <c r="Z658" s="3"/>
    </row>
    <row r="659" spans="1:26" x14ac:dyDescent="0.2">
      <c r="A659" s="3" t="s">
        <v>350</v>
      </c>
      <c r="B659" s="11">
        <v>44417</v>
      </c>
      <c r="C659" s="12">
        <v>0.48125000000000001</v>
      </c>
      <c r="D659" s="3" t="s">
        <v>419</v>
      </c>
      <c r="E659" s="3" t="s">
        <v>391</v>
      </c>
      <c r="F659" s="3" t="s">
        <v>391</v>
      </c>
      <c r="G659" s="3">
        <v>30.450589999999998</v>
      </c>
      <c r="H659" s="3">
        <v>-87.924390000000002</v>
      </c>
      <c r="I659" s="3">
        <v>0.8</v>
      </c>
      <c r="J659" s="26">
        <f t="shared" si="5"/>
        <v>8.2020999999999997</v>
      </c>
      <c r="K659" s="26">
        <v>2.5</v>
      </c>
      <c r="L659" s="3">
        <v>28</v>
      </c>
      <c r="M659" s="3"/>
      <c r="N659" s="3"/>
      <c r="O659" s="3"/>
      <c r="P659" s="3"/>
      <c r="Q659" s="3"/>
      <c r="R659" s="3"/>
      <c r="S659" s="3"/>
      <c r="T659" s="3"/>
      <c r="U659" s="3"/>
      <c r="V659" s="3"/>
      <c r="W659" s="3"/>
      <c r="X659" s="3"/>
      <c r="Y659" s="3"/>
      <c r="Z659" s="3"/>
    </row>
    <row r="660" spans="1:26" x14ac:dyDescent="0.2">
      <c r="A660" s="3" t="s">
        <v>350</v>
      </c>
      <c r="B660" s="11">
        <v>44417</v>
      </c>
      <c r="C660" s="12">
        <v>0.48680555555555555</v>
      </c>
      <c r="D660" s="3" t="s">
        <v>399</v>
      </c>
      <c r="E660" s="3" t="s">
        <v>391</v>
      </c>
      <c r="F660" s="3" t="s">
        <v>391</v>
      </c>
      <c r="G660" s="3">
        <v>30.40005</v>
      </c>
      <c r="H660" s="3">
        <v>-87.899550000000005</v>
      </c>
      <c r="I660" s="3">
        <v>0.6</v>
      </c>
      <c r="J660" s="26">
        <f t="shared" si="5"/>
        <v>7.2178480000000009</v>
      </c>
      <c r="K660" s="26">
        <v>2.2000000000000002</v>
      </c>
      <c r="L660" s="3">
        <v>29</v>
      </c>
      <c r="M660" s="3"/>
      <c r="N660" s="3"/>
      <c r="O660" s="3"/>
      <c r="P660" s="3"/>
      <c r="Q660" s="3"/>
      <c r="R660" s="3"/>
      <c r="S660" s="3"/>
      <c r="T660" s="3"/>
      <c r="U660" s="3"/>
      <c r="V660" s="3"/>
      <c r="W660" s="3"/>
      <c r="X660" s="3"/>
      <c r="Y660" s="3"/>
      <c r="Z660" s="3"/>
    </row>
    <row r="661" spans="1:26" x14ac:dyDescent="0.2">
      <c r="A661" s="3" t="s">
        <v>350</v>
      </c>
      <c r="B661" s="11">
        <v>44417</v>
      </c>
      <c r="C661" s="12">
        <v>0.49236111111111114</v>
      </c>
      <c r="D661" s="3" t="s">
        <v>215</v>
      </c>
      <c r="E661" s="3" t="s">
        <v>392</v>
      </c>
      <c r="F661" s="3" t="s">
        <v>392</v>
      </c>
      <c r="G661" s="3">
        <v>30.399840000000001</v>
      </c>
      <c r="H661" s="3">
        <v>-87.950059999999993</v>
      </c>
      <c r="I661" s="3">
        <v>0.8</v>
      </c>
      <c r="J661" s="26">
        <f t="shared" si="5"/>
        <v>12.795275999999999</v>
      </c>
      <c r="K661" s="26">
        <v>3.9</v>
      </c>
      <c r="L661" s="3">
        <v>30</v>
      </c>
      <c r="M661" s="3"/>
      <c r="N661" s="3"/>
      <c r="O661" s="3"/>
      <c r="P661" s="3"/>
      <c r="Q661" s="3"/>
      <c r="R661" s="3"/>
      <c r="S661" s="3"/>
      <c r="T661" s="3"/>
      <c r="U661" s="3"/>
      <c r="V661" s="3"/>
      <c r="W661" s="3"/>
      <c r="X661" s="3"/>
      <c r="Y661" s="3"/>
      <c r="Z661" s="3"/>
    </row>
    <row r="662" spans="1:26" x14ac:dyDescent="0.2">
      <c r="A662" s="3" t="s">
        <v>350</v>
      </c>
      <c r="B662" s="11">
        <v>44417</v>
      </c>
      <c r="C662" s="12">
        <v>0.50138888888888888</v>
      </c>
      <c r="D662" s="3" t="s">
        <v>400</v>
      </c>
      <c r="E662" s="3" t="s">
        <v>391</v>
      </c>
      <c r="F662" s="3" t="s">
        <v>391</v>
      </c>
      <c r="G662" s="3">
        <v>30.399819999999998</v>
      </c>
      <c r="H662" s="3">
        <v>-87.999920000000003</v>
      </c>
      <c r="I662" s="3">
        <v>0.8</v>
      </c>
      <c r="J662" s="26">
        <f t="shared" si="5"/>
        <v>13.451443999999999</v>
      </c>
      <c r="K662" s="26">
        <v>4.0999999999999996</v>
      </c>
      <c r="L662" s="3">
        <v>31</v>
      </c>
      <c r="M662" s="3"/>
      <c r="N662" s="3"/>
      <c r="O662" s="3"/>
      <c r="P662" s="3"/>
      <c r="Q662" s="3"/>
      <c r="R662" s="3"/>
      <c r="S662" s="3"/>
      <c r="T662" s="3"/>
      <c r="U662" s="3"/>
      <c r="V662" s="3"/>
      <c r="W662" s="3"/>
      <c r="X662" s="3"/>
      <c r="Y662" s="3"/>
      <c r="Z662" s="3"/>
    </row>
    <row r="663" spans="1:26" x14ac:dyDescent="0.2">
      <c r="A663" s="3" t="s">
        <v>350</v>
      </c>
      <c r="B663" s="11">
        <v>44417</v>
      </c>
      <c r="C663" s="12">
        <v>0.50555555555555554</v>
      </c>
      <c r="D663" s="3" t="s">
        <v>218</v>
      </c>
      <c r="E663" s="3" t="s">
        <v>392</v>
      </c>
      <c r="F663" s="3" t="s">
        <v>392</v>
      </c>
      <c r="G663" s="3">
        <v>30.399740000000001</v>
      </c>
      <c r="H663" s="3">
        <v>-88.017499999999998</v>
      </c>
      <c r="I663" s="3">
        <v>1</v>
      </c>
      <c r="J663" s="26">
        <f t="shared" si="5"/>
        <v>43.963256000000001</v>
      </c>
      <c r="K663" s="26">
        <v>13.4</v>
      </c>
      <c r="L663" s="3">
        <v>32</v>
      </c>
      <c r="M663" s="3"/>
      <c r="N663" s="3"/>
      <c r="O663" s="3"/>
      <c r="P663" s="3"/>
      <c r="Q663" s="3"/>
      <c r="R663" s="3"/>
      <c r="S663" s="3"/>
      <c r="T663" s="3"/>
      <c r="U663" s="3"/>
      <c r="V663" s="3"/>
      <c r="W663" s="3"/>
      <c r="X663" s="3"/>
      <c r="Y663" s="3"/>
      <c r="Z663" s="3"/>
    </row>
    <row r="664" spans="1:26" x14ac:dyDescent="0.2">
      <c r="A664" s="3" t="s">
        <v>350</v>
      </c>
      <c r="B664" s="11">
        <v>44417</v>
      </c>
      <c r="C664" s="12">
        <v>0.51458333333333328</v>
      </c>
      <c r="D664" s="3" t="s">
        <v>401</v>
      </c>
      <c r="E664" s="3" t="s">
        <v>391</v>
      </c>
      <c r="F664" s="3" t="s">
        <v>391</v>
      </c>
      <c r="G664" s="3">
        <v>30.400010000000002</v>
      </c>
      <c r="H664" s="3">
        <v>-88.048900000000003</v>
      </c>
      <c r="I664" s="3">
        <v>0.8</v>
      </c>
      <c r="J664" s="26">
        <f t="shared" si="5"/>
        <v>13.451443999999999</v>
      </c>
      <c r="K664" s="26">
        <v>4.0999999999999996</v>
      </c>
      <c r="L664" s="3">
        <v>33</v>
      </c>
      <c r="M664" s="3"/>
      <c r="N664" s="3"/>
      <c r="O664" s="3"/>
      <c r="P664" s="3"/>
      <c r="Q664" s="3"/>
      <c r="R664" s="3"/>
      <c r="S664" s="3"/>
      <c r="T664" s="3"/>
      <c r="U664" s="3"/>
      <c r="V664" s="3"/>
      <c r="W664" s="3"/>
      <c r="X664" s="3"/>
      <c r="Y664" s="3"/>
      <c r="Z664" s="3"/>
    </row>
    <row r="665" spans="1:26" x14ac:dyDescent="0.2">
      <c r="A665" s="3" t="s">
        <v>350</v>
      </c>
      <c r="B665" s="11">
        <v>44417</v>
      </c>
      <c r="C665" s="12">
        <v>0.52013888888888893</v>
      </c>
      <c r="D665" s="3" t="s">
        <v>224</v>
      </c>
      <c r="E665" s="3" t="s">
        <v>392</v>
      </c>
      <c r="F665" s="3" t="s">
        <v>391</v>
      </c>
      <c r="G665" s="3">
        <v>30.4</v>
      </c>
      <c r="H665" s="3">
        <v>-88.100520000000003</v>
      </c>
      <c r="I665" s="3">
        <v>1</v>
      </c>
      <c r="J665" s="26">
        <f t="shared" si="5"/>
        <v>3.9370079999999996</v>
      </c>
      <c r="K665" s="26">
        <v>1.2</v>
      </c>
      <c r="L665" s="3">
        <v>34</v>
      </c>
      <c r="M665" s="3"/>
      <c r="N665" s="3"/>
      <c r="O665" s="3"/>
      <c r="P665" s="3"/>
      <c r="Q665" s="3"/>
      <c r="R665" s="3"/>
      <c r="S665" s="3"/>
      <c r="T665" s="3"/>
      <c r="U665" s="3"/>
      <c r="V665" s="3"/>
      <c r="W665" s="3"/>
      <c r="X665" s="3"/>
      <c r="Y665" s="3"/>
      <c r="Z665" s="3"/>
    </row>
    <row r="666" spans="1:26" x14ac:dyDescent="0.2">
      <c r="A666" s="3" t="s">
        <v>350</v>
      </c>
      <c r="B666" s="11">
        <v>44419</v>
      </c>
      <c r="C666" s="12">
        <v>0.26666666666666666</v>
      </c>
      <c r="D666" s="3" t="s">
        <v>390</v>
      </c>
      <c r="E666" s="3" t="s">
        <v>391</v>
      </c>
      <c r="F666" s="3" t="s">
        <v>391</v>
      </c>
      <c r="G666" s="3">
        <v>30.249680000000001</v>
      </c>
      <c r="H666" s="3">
        <v>-88.049220000000005</v>
      </c>
      <c r="I666" s="3">
        <v>0.8</v>
      </c>
      <c r="J666" s="26">
        <f t="shared" si="5"/>
        <v>11.811024</v>
      </c>
      <c r="K666" s="26">
        <v>3.6</v>
      </c>
      <c r="L666" s="3">
        <v>0</v>
      </c>
      <c r="M666" s="3"/>
      <c r="N666" s="3"/>
      <c r="O666" s="3"/>
      <c r="P666" s="3"/>
      <c r="Q666" s="3"/>
      <c r="R666" s="3"/>
      <c r="S666" s="3"/>
      <c r="T666" s="3"/>
      <c r="U666" s="3"/>
      <c r="V666" s="3"/>
      <c r="W666" s="3"/>
      <c r="X666" s="3"/>
      <c r="Y666" s="3"/>
      <c r="Z666" s="3"/>
    </row>
    <row r="667" spans="1:26" x14ac:dyDescent="0.2">
      <c r="A667" s="3" t="s">
        <v>350</v>
      </c>
      <c r="B667" s="11">
        <v>44419</v>
      </c>
      <c r="C667" s="12">
        <v>0.27500000000000002</v>
      </c>
      <c r="D667" s="3" t="s">
        <v>202</v>
      </c>
      <c r="E667" s="3" t="s">
        <v>392</v>
      </c>
      <c r="F667" s="3" t="s">
        <v>392</v>
      </c>
      <c r="G667" s="3">
        <v>30.25018</v>
      </c>
      <c r="H667" s="3">
        <v>-88.039140000000003</v>
      </c>
      <c r="I667" s="3">
        <v>1</v>
      </c>
      <c r="J667" s="26">
        <f t="shared" si="5"/>
        <v>49.868767999999996</v>
      </c>
      <c r="K667" s="26">
        <v>15.2</v>
      </c>
      <c r="L667" s="3">
        <v>1</v>
      </c>
      <c r="M667" s="3"/>
      <c r="N667" s="3"/>
      <c r="O667" s="3"/>
      <c r="P667" s="3"/>
      <c r="Q667" s="3"/>
      <c r="R667" s="3"/>
      <c r="S667" s="3"/>
      <c r="T667" s="3"/>
      <c r="U667" s="3"/>
      <c r="V667" s="3"/>
      <c r="W667" s="3"/>
      <c r="X667" s="3"/>
      <c r="Y667" s="3"/>
      <c r="Z667" s="3"/>
    </row>
    <row r="668" spans="1:26" x14ac:dyDescent="0.2">
      <c r="A668" s="3" t="s">
        <v>350</v>
      </c>
      <c r="B668" s="11">
        <v>44419</v>
      </c>
      <c r="C668" s="12">
        <v>0.28333333333333333</v>
      </c>
      <c r="D668" s="3" t="s">
        <v>393</v>
      </c>
      <c r="E668" s="3" t="s">
        <v>391</v>
      </c>
      <c r="F668" s="3" t="s">
        <v>391</v>
      </c>
      <c r="G668" s="3">
        <v>30.24991</v>
      </c>
      <c r="H668" s="3">
        <v>-88.000020000000006</v>
      </c>
      <c r="I668" s="3">
        <v>0.8</v>
      </c>
      <c r="J668" s="26">
        <f t="shared" si="5"/>
        <v>15.419948</v>
      </c>
      <c r="K668" s="26">
        <v>4.7</v>
      </c>
      <c r="L668" s="3">
        <v>2</v>
      </c>
      <c r="M668" s="3"/>
      <c r="N668" s="3"/>
      <c r="O668" s="3"/>
      <c r="P668" s="3"/>
      <c r="Q668" s="3"/>
      <c r="R668" s="3"/>
      <c r="S668" s="3"/>
      <c r="T668" s="3"/>
      <c r="U668" s="3"/>
      <c r="V668" s="3"/>
      <c r="W668" s="3"/>
      <c r="X668" s="3"/>
      <c r="Y668" s="3"/>
      <c r="Z668" s="3"/>
    </row>
    <row r="669" spans="1:26" x14ac:dyDescent="0.2">
      <c r="A669" s="3" t="s">
        <v>350</v>
      </c>
      <c r="B669" s="11">
        <v>44419</v>
      </c>
      <c r="C669" s="12">
        <v>0.28958333333333336</v>
      </c>
      <c r="D669" s="3" t="s">
        <v>394</v>
      </c>
      <c r="E669" s="3" t="s">
        <v>391</v>
      </c>
      <c r="F669" s="3" t="s">
        <v>391</v>
      </c>
      <c r="G669" s="3">
        <v>30.25938</v>
      </c>
      <c r="H669" s="3">
        <v>-87.950370000000007</v>
      </c>
      <c r="I669" s="3">
        <v>0.5</v>
      </c>
      <c r="J669" s="26">
        <f t="shared" si="5"/>
        <v>2.9527559999999999</v>
      </c>
      <c r="K669" s="26">
        <v>0.9</v>
      </c>
      <c r="L669" s="3">
        <v>3</v>
      </c>
      <c r="M669" s="3"/>
      <c r="N669" s="3"/>
      <c r="O669" s="3"/>
      <c r="P669" s="3"/>
      <c r="Q669" s="3"/>
      <c r="R669" s="3"/>
      <c r="S669" s="3"/>
      <c r="T669" s="3"/>
      <c r="U669" s="3"/>
      <c r="V669" s="3"/>
      <c r="W669" s="3"/>
      <c r="X669" s="3"/>
      <c r="Y669" s="3"/>
      <c r="Z669" s="3"/>
    </row>
    <row r="670" spans="1:26" x14ac:dyDescent="0.2">
      <c r="A670" s="3" t="s">
        <v>350</v>
      </c>
      <c r="B670" s="11">
        <v>44419</v>
      </c>
      <c r="C670" s="12">
        <v>0.29375000000000001</v>
      </c>
      <c r="D670" s="3" t="s">
        <v>395</v>
      </c>
      <c r="E670" s="3" t="s">
        <v>391</v>
      </c>
      <c r="F670" s="3" t="s">
        <v>391</v>
      </c>
      <c r="G670" s="3">
        <v>30.249839999999999</v>
      </c>
      <c r="H670" s="3">
        <v>-87.899829999999994</v>
      </c>
      <c r="I670" s="3">
        <v>0.5</v>
      </c>
      <c r="J670" s="26">
        <f t="shared" si="5"/>
        <v>6.2335959999999995</v>
      </c>
      <c r="K670" s="26">
        <v>1.9</v>
      </c>
      <c r="L670" s="3">
        <v>4</v>
      </c>
      <c r="M670" s="3"/>
      <c r="N670" s="3"/>
      <c r="O670" s="3"/>
      <c r="P670" s="3"/>
      <c r="Q670" s="3"/>
      <c r="R670" s="3"/>
      <c r="S670" s="3"/>
      <c r="T670" s="3"/>
      <c r="U670" s="3"/>
      <c r="V670" s="3"/>
      <c r="W670" s="3"/>
      <c r="X670" s="3"/>
      <c r="Y670" s="3"/>
      <c r="Z670" s="3"/>
    </row>
    <row r="671" spans="1:26" x14ac:dyDescent="0.2">
      <c r="A671" s="3" t="s">
        <v>350</v>
      </c>
      <c r="B671" s="11">
        <v>44419</v>
      </c>
      <c r="C671" s="12">
        <v>0.2986111111111111</v>
      </c>
      <c r="D671" s="3" t="s">
        <v>206</v>
      </c>
      <c r="E671" s="3" t="s">
        <v>392</v>
      </c>
      <c r="F671" s="3" t="s">
        <v>391</v>
      </c>
      <c r="G671" s="3">
        <v>30.24981</v>
      </c>
      <c r="H671" s="3">
        <v>-87.849509999999995</v>
      </c>
      <c r="I671" s="3">
        <v>0.4</v>
      </c>
      <c r="J671" s="26">
        <f t="shared" si="5"/>
        <v>3.9370079999999996</v>
      </c>
      <c r="K671" s="26">
        <v>1.2</v>
      </c>
      <c r="L671" s="3">
        <v>5</v>
      </c>
      <c r="M671" s="3"/>
      <c r="N671" s="3"/>
      <c r="O671" s="3"/>
      <c r="P671" s="3"/>
      <c r="Q671" s="3"/>
      <c r="R671" s="3"/>
      <c r="S671" s="3"/>
      <c r="T671" s="3"/>
      <c r="U671" s="3"/>
      <c r="V671" s="3"/>
      <c r="W671" s="3"/>
      <c r="X671" s="3"/>
      <c r="Y671" s="3"/>
      <c r="Z671" s="3"/>
    </row>
    <row r="672" spans="1:26" x14ac:dyDescent="0.2">
      <c r="A672" s="3" t="s">
        <v>350</v>
      </c>
      <c r="B672" s="11">
        <v>44419</v>
      </c>
      <c r="C672" s="12">
        <v>0.30625000000000002</v>
      </c>
      <c r="D672" s="3" t="s">
        <v>396</v>
      </c>
      <c r="E672" s="3" t="s">
        <v>391</v>
      </c>
      <c r="F672" s="3" t="s">
        <v>391</v>
      </c>
      <c r="G672" s="3">
        <v>30.25967</v>
      </c>
      <c r="H672" s="3">
        <v>-87.800399999999996</v>
      </c>
      <c r="I672" s="3">
        <v>0.4</v>
      </c>
      <c r="J672" s="26">
        <f t="shared" si="5"/>
        <v>6.56168</v>
      </c>
      <c r="K672" s="26">
        <v>2</v>
      </c>
      <c r="L672" s="3">
        <v>6</v>
      </c>
      <c r="M672" s="3"/>
      <c r="N672" s="3"/>
      <c r="O672" s="3"/>
      <c r="P672" s="3"/>
      <c r="Q672" s="3"/>
      <c r="R672" s="3"/>
      <c r="S672" s="3"/>
      <c r="T672" s="3"/>
      <c r="U672" s="3"/>
      <c r="V672" s="3"/>
      <c r="W672" s="3"/>
      <c r="X672" s="3"/>
      <c r="Y672" s="3"/>
      <c r="Z672" s="3"/>
    </row>
    <row r="673" spans="1:26" x14ac:dyDescent="0.2">
      <c r="A673" s="3" t="s">
        <v>350</v>
      </c>
      <c r="B673" s="11">
        <v>44419</v>
      </c>
      <c r="C673" s="12">
        <v>0.31041666666666667</v>
      </c>
      <c r="D673" s="3" t="s">
        <v>209</v>
      </c>
      <c r="E673" s="3" t="s">
        <v>392</v>
      </c>
      <c r="F673" s="3" t="s">
        <v>391</v>
      </c>
      <c r="G673" s="3">
        <v>30.28519</v>
      </c>
      <c r="H673" s="3">
        <v>-87.760419999999996</v>
      </c>
      <c r="I673" s="3">
        <v>0.4</v>
      </c>
      <c r="J673" s="26">
        <f t="shared" si="5"/>
        <v>5.2493440000000007</v>
      </c>
      <c r="K673" s="26">
        <v>1.6</v>
      </c>
      <c r="L673" s="3">
        <v>7</v>
      </c>
      <c r="M673" s="3"/>
      <c r="N673" s="3"/>
      <c r="O673" s="3"/>
      <c r="P673" s="3"/>
      <c r="Q673" s="3"/>
      <c r="R673" s="3"/>
      <c r="S673" s="3"/>
      <c r="T673" s="3"/>
      <c r="U673" s="3"/>
      <c r="V673" s="3"/>
      <c r="W673" s="3"/>
      <c r="X673" s="3"/>
      <c r="Y673" s="3"/>
      <c r="Z673" s="3"/>
    </row>
    <row r="674" spans="1:26" x14ac:dyDescent="0.2">
      <c r="A674" s="3" t="s">
        <v>350</v>
      </c>
      <c r="B674" s="11">
        <v>44419</v>
      </c>
      <c r="C674" s="12">
        <v>0.3125</v>
      </c>
      <c r="D674" s="3" t="s">
        <v>397</v>
      </c>
      <c r="E674" s="3" t="s">
        <v>391</v>
      </c>
      <c r="F674" s="3" t="s">
        <v>391</v>
      </c>
      <c r="G674" s="3">
        <v>30.300429999999999</v>
      </c>
      <c r="H674" s="3">
        <v>-87.800780000000003</v>
      </c>
      <c r="I674" s="3">
        <v>0.5</v>
      </c>
      <c r="J674" s="26">
        <f t="shared" si="5"/>
        <v>7.5459319999999996</v>
      </c>
      <c r="K674" s="26">
        <v>2.2999999999999998</v>
      </c>
      <c r="L674" s="3">
        <v>8</v>
      </c>
      <c r="M674" s="3"/>
      <c r="N674" s="3"/>
      <c r="O674" s="3"/>
      <c r="P674" s="3"/>
      <c r="Q674" s="3"/>
      <c r="R674" s="3"/>
      <c r="S674" s="3"/>
      <c r="T674" s="3"/>
      <c r="U674" s="3"/>
      <c r="V674" s="3"/>
      <c r="W674" s="3"/>
      <c r="X674" s="3"/>
      <c r="Y674" s="3"/>
      <c r="Z674" s="3"/>
    </row>
    <row r="675" spans="1:26" x14ac:dyDescent="0.2">
      <c r="A675" s="3" t="s">
        <v>350</v>
      </c>
      <c r="B675" s="11">
        <v>44419</v>
      </c>
      <c r="C675" s="12">
        <v>0.32222222222222224</v>
      </c>
      <c r="D675" s="3" t="s">
        <v>466</v>
      </c>
      <c r="E675" s="3" t="s">
        <v>391</v>
      </c>
      <c r="F675" s="3" t="s">
        <v>391</v>
      </c>
      <c r="G675" s="3">
        <v>30.328790000000001</v>
      </c>
      <c r="H675" s="3">
        <v>-87.829440000000005</v>
      </c>
      <c r="I675" s="3">
        <v>0.4</v>
      </c>
      <c r="J675" s="26">
        <f t="shared" si="5"/>
        <v>7.5459319999999996</v>
      </c>
      <c r="K675" s="26">
        <v>2.2999999999999998</v>
      </c>
      <c r="L675" s="3">
        <v>9</v>
      </c>
      <c r="M675" s="3" t="s">
        <v>467</v>
      </c>
      <c r="N675" s="3"/>
      <c r="O675" s="3"/>
      <c r="P675" s="3"/>
      <c r="Q675" s="3"/>
      <c r="R675" s="3"/>
      <c r="S675" s="3"/>
      <c r="T675" s="3"/>
      <c r="U675" s="3"/>
      <c r="V675" s="3"/>
      <c r="W675" s="3"/>
      <c r="X675" s="3"/>
      <c r="Y675" s="3"/>
      <c r="Z675" s="3"/>
    </row>
    <row r="676" spans="1:26" x14ac:dyDescent="0.2">
      <c r="A676" s="3" t="s">
        <v>350</v>
      </c>
      <c r="B676" s="11">
        <v>44419</v>
      </c>
      <c r="C676" s="12">
        <v>0.3263888888888889</v>
      </c>
      <c r="D676" s="3" t="s">
        <v>352</v>
      </c>
      <c r="E676" s="3" t="s">
        <v>391</v>
      </c>
      <c r="F676" s="3" t="s">
        <v>391</v>
      </c>
      <c r="G676" s="3">
        <v>30.35014</v>
      </c>
      <c r="H676" s="3">
        <v>-87.85033</v>
      </c>
      <c r="I676" s="3">
        <v>0.5</v>
      </c>
      <c r="J676" s="26">
        <f t="shared" si="5"/>
        <v>8.5301840000000002</v>
      </c>
      <c r="K676" s="26">
        <v>2.6</v>
      </c>
      <c r="L676" s="3">
        <v>10</v>
      </c>
      <c r="M676" s="3"/>
      <c r="N676" s="3"/>
      <c r="O676" s="3"/>
      <c r="P676" s="3"/>
      <c r="Q676" s="3"/>
      <c r="R676" s="3"/>
      <c r="S676" s="3"/>
      <c r="T676" s="3"/>
      <c r="U676" s="3"/>
      <c r="V676" s="3"/>
      <c r="W676" s="3"/>
      <c r="X676" s="3"/>
      <c r="Y676" s="3"/>
      <c r="Z676" s="3"/>
    </row>
    <row r="677" spans="1:26" x14ac:dyDescent="0.2">
      <c r="A677" s="3" t="s">
        <v>350</v>
      </c>
      <c r="B677" s="11">
        <v>44419</v>
      </c>
      <c r="C677" s="12">
        <v>0.33055555555555555</v>
      </c>
      <c r="D677" s="3" t="s">
        <v>212</v>
      </c>
      <c r="E677" s="3" t="s">
        <v>392</v>
      </c>
      <c r="F677" s="3" t="s">
        <v>391</v>
      </c>
      <c r="G677" s="3">
        <v>30.375150000000001</v>
      </c>
      <c r="H677" s="3">
        <v>-87.837599999999995</v>
      </c>
      <c r="I677" s="3">
        <v>0.4</v>
      </c>
      <c r="J677" s="26">
        <f t="shared" si="5"/>
        <v>19.356956</v>
      </c>
      <c r="K677" s="26">
        <v>5.9</v>
      </c>
      <c r="L677" s="3">
        <v>11</v>
      </c>
      <c r="M677" s="3"/>
      <c r="N677" s="3"/>
      <c r="O677" s="3"/>
      <c r="P677" s="3"/>
      <c r="Q677" s="3"/>
      <c r="R677" s="3"/>
      <c r="S677" s="3"/>
      <c r="T677" s="3"/>
      <c r="U677" s="3"/>
      <c r="V677" s="3"/>
      <c r="W677" s="3"/>
      <c r="X677" s="3"/>
      <c r="Y677" s="3"/>
      <c r="Z677" s="3"/>
    </row>
    <row r="678" spans="1:26" x14ac:dyDescent="0.2">
      <c r="A678" s="3" t="s">
        <v>350</v>
      </c>
      <c r="B678" s="11">
        <v>44419</v>
      </c>
      <c r="C678" s="12">
        <v>0.33888888888888891</v>
      </c>
      <c r="D678" s="3" t="s">
        <v>408</v>
      </c>
      <c r="E678" s="3" t="s">
        <v>391</v>
      </c>
      <c r="F678" s="3" t="s">
        <v>391</v>
      </c>
      <c r="G678" s="3">
        <v>30.349640000000001</v>
      </c>
      <c r="H678" s="3">
        <v>-87.901039999999995</v>
      </c>
      <c r="I678" s="3">
        <v>0.5</v>
      </c>
      <c r="J678" s="26">
        <f t="shared" si="5"/>
        <v>10.498688000000001</v>
      </c>
      <c r="K678" s="26">
        <v>3.2</v>
      </c>
      <c r="L678" s="3">
        <v>12</v>
      </c>
      <c r="M678" s="3"/>
      <c r="N678" s="3"/>
      <c r="O678" s="3"/>
      <c r="P678" s="3"/>
      <c r="Q678" s="3"/>
      <c r="R678" s="3"/>
      <c r="S678" s="3"/>
      <c r="T678" s="3"/>
      <c r="U678" s="3"/>
      <c r="V678" s="3"/>
      <c r="W678" s="3"/>
      <c r="X678" s="3"/>
      <c r="Y678" s="3"/>
      <c r="Z678" s="3"/>
    </row>
    <row r="679" spans="1:26" x14ac:dyDescent="0.2">
      <c r="A679" s="3" t="s">
        <v>350</v>
      </c>
      <c r="B679" s="11">
        <v>44419</v>
      </c>
      <c r="C679" s="12">
        <v>0.34375</v>
      </c>
      <c r="D679" s="3" t="s">
        <v>339</v>
      </c>
      <c r="E679" s="3" t="s">
        <v>391</v>
      </c>
      <c r="F679" s="3" t="s">
        <v>391</v>
      </c>
      <c r="G679" s="3">
        <v>30.299720000000001</v>
      </c>
      <c r="H679" s="3">
        <v>-87.900459999999995</v>
      </c>
      <c r="I679" s="3">
        <v>0.6</v>
      </c>
      <c r="J679" s="26">
        <f t="shared" si="5"/>
        <v>9.8425200000000004</v>
      </c>
      <c r="K679" s="26">
        <v>3</v>
      </c>
      <c r="L679" s="3">
        <v>13</v>
      </c>
      <c r="M679" s="3"/>
      <c r="N679" s="3"/>
      <c r="O679" s="3"/>
      <c r="P679" s="3"/>
      <c r="Q679" s="3"/>
      <c r="R679" s="3"/>
      <c r="S679" s="3"/>
      <c r="T679" s="3"/>
      <c r="U679" s="3"/>
      <c r="V679" s="3"/>
      <c r="W679" s="3"/>
      <c r="X679" s="3"/>
      <c r="Y679" s="3"/>
      <c r="Z679" s="3"/>
    </row>
    <row r="680" spans="1:26" x14ac:dyDescent="0.2">
      <c r="A680" s="3" t="s">
        <v>350</v>
      </c>
      <c r="B680" s="11">
        <v>44419</v>
      </c>
      <c r="C680" s="12">
        <v>0.34861111111111109</v>
      </c>
      <c r="D680" s="3" t="s">
        <v>227</v>
      </c>
      <c r="E680" s="3" t="s">
        <v>392</v>
      </c>
      <c r="F680" s="3" t="s">
        <v>391</v>
      </c>
      <c r="G680" s="3">
        <v>30.299800000000001</v>
      </c>
      <c r="H680" s="3">
        <v>-87.951359999999994</v>
      </c>
      <c r="I680" s="3">
        <v>0.6</v>
      </c>
      <c r="J680" s="26">
        <f t="shared" si="5"/>
        <v>10.826772</v>
      </c>
      <c r="K680" s="26">
        <v>3.3</v>
      </c>
      <c r="L680" s="3">
        <v>14</v>
      </c>
      <c r="M680" s="3"/>
      <c r="N680" s="3"/>
      <c r="O680" s="3"/>
      <c r="P680" s="3"/>
      <c r="Q680" s="3"/>
      <c r="R680" s="3"/>
      <c r="S680" s="3"/>
      <c r="T680" s="3"/>
      <c r="U680" s="3"/>
      <c r="V680" s="3"/>
      <c r="W680" s="3"/>
      <c r="X680" s="3"/>
      <c r="Y680" s="3"/>
      <c r="Z680" s="3"/>
    </row>
    <row r="681" spans="1:26" x14ac:dyDescent="0.2">
      <c r="A681" s="3" t="s">
        <v>350</v>
      </c>
      <c r="B681" s="11">
        <v>44419</v>
      </c>
      <c r="C681" s="12">
        <v>0.35625000000000001</v>
      </c>
      <c r="D681" s="3" t="s">
        <v>407</v>
      </c>
      <c r="E681" s="3" t="s">
        <v>391</v>
      </c>
      <c r="F681" s="3" t="s">
        <v>391</v>
      </c>
      <c r="G681" s="3">
        <v>30.349810000000002</v>
      </c>
      <c r="H681" s="3">
        <v>-87.950280000000006</v>
      </c>
      <c r="I681" s="3">
        <v>0.6</v>
      </c>
      <c r="J681" s="26">
        <f t="shared" si="5"/>
        <v>11.811024</v>
      </c>
      <c r="K681" s="26">
        <v>3.6</v>
      </c>
      <c r="L681" s="3">
        <v>15</v>
      </c>
      <c r="M681" s="3"/>
      <c r="N681" s="3"/>
      <c r="O681" s="3"/>
      <c r="P681" s="3"/>
      <c r="Q681" s="3"/>
      <c r="R681" s="3"/>
      <c r="S681" s="3"/>
      <c r="T681" s="3"/>
      <c r="U681" s="3"/>
      <c r="V681" s="3"/>
      <c r="W681" s="3"/>
      <c r="X681" s="3"/>
      <c r="Y681" s="3"/>
      <c r="Z681" s="3"/>
    </row>
    <row r="682" spans="1:26" x14ac:dyDescent="0.2">
      <c r="A682" s="3" t="s">
        <v>350</v>
      </c>
      <c r="B682" s="11">
        <v>44419</v>
      </c>
      <c r="C682" s="12">
        <v>0.36180555555555555</v>
      </c>
      <c r="D682" s="3" t="s">
        <v>406</v>
      </c>
      <c r="E682" s="3" t="s">
        <v>391</v>
      </c>
      <c r="F682" s="3" t="s">
        <v>391</v>
      </c>
      <c r="G682" s="3">
        <v>30.499919999999999</v>
      </c>
      <c r="H682" s="3">
        <v>-88.000789999999995</v>
      </c>
      <c r="I682" s="3">
        <v>0.7</v>
      </c>
      <c r="J682" s="26">
        <f t="shared" si="5"/>
        <v>12.467191999999999</v>
      </c>
      <c r="K682" s="26">
        <v>3.8</v>
      </c>
      <c r="L682" s="3">
        <v>16</v>
      </c>
      <c r="M682" s="3"/>
      <c r="N682" s="3"/>
      <c r="O682" s="3"/>
      <c r="P682" s="3"/>
      <c r="Q682" s="3"/>
      <c r="R682" s="3"/>
      <c r="S682" s="3"/>
      <c r="T682" s="3"/>
      <c r="U682" s="3"/>
      <c r="V682" s="3"/>
      <c r="W682" s="3"/>
      <c r="X682" s="3"/>
      <c r="Y682" s="3"/>
      <c r="Z682" s="3"/>
    </row>
    <row r="683" spans="1:26" x14ac:dyDescent="0.2">
      <c r="A683" s="3" t="s">
        <v>350</v>
      </c>
      <c r="B683" s="11">
        <v>44419</v>
      </c>
      <c r="C683" s="12">
        <v>0.36736111111111114</v>
      </c>
      <c r="D683" s="3" t="s">
        <v>409</v>
      </c>
      <c r="E683" s="3" t="s">
        <v>391</v>
      </c>
      <c r="F683" s="3" t="s">
        <v>391</v>
      </c>
      <c r="G683" s="3">
        <v>30.299810000000001</v>
      </c>
      <c r="H683" s="3">
        <v>-88.000200000000007</v>
      </c>
      <c r="I683" s="3">
        <v>0.6</v>
      </c>
      <c r="J683" s="26">
        <f t="shared" si="5"/>
        <v>11.154855999999999</v>
      </c>
      <c r="K683" s="26">
        <v>3.4</v>
      </c>
      <c r="L683" s="3">
        <v>17</v>
      </c>
      <c r="M683" s="3"/>
      <c r="N683" s="3"/>
      <c r="O683" s="3"/>
      <c r="P683" s="3"/>
      <c r="Q683" s="3"/>
      <c r="R683" s="3"/>
      <c r="S683" s="3"/>
      <c r="T683" s="3"/>
      <c r="U683" s="3"/>
      <c r="V683" s="3"/>
      <c r="W683" s="3"/>
      <c r="X683" s="3"/>
      <c r="Y683" s="3"/>
      <c r="Z683" s="3"/>
    </row>
    <row r="684" spans="1:26" x14ac:dyDescent="0.2">
      <c r="A684" s="3" t="s">
        <v>350</v>
      </c>
      <c r="B684" s="11">
        <v>44419</v>
      </c>
      <c r="C684" s="12">
        <v>0.37222222222222223</v>
      </c>
      <c r="D684" s="3" t="s">
        <v>230</v>
      </c>
      <c r="E684" s="3" t="s">
        <v>392</v>
      </c>
      <c r="F684" s="3" t="s">
        <v>392</v>
      </c>
      <c r="G684" s="3">
        <v>30.0001</v>
      </c>
      <c r="H684" s="3">
        <v>-88.032579999999996</v>
      </c>
      <c r="I684" s="3">
        <v>0.7</v>
      </c>
      <c r="J684" s="26">
        <f t="shared" si="5"/>
        <v>48.884515999999998</v>
      </c>
      <c r="K684" s="26">
        <v>14.9</v>
      </c>
      <c r="L684" s="3">
        <v>18</v>
      </c>
      <c r="M684" s="3"/>
      <c r="N684" s="3"/>
      <c r="O684" s="3"/>
      <c r="P684" s="3"/>
      <c r="Q684" s="3"/>
      <c r="R684" s="3"/>
      <c r="S684" s="3"/>
      <c r="T684" s="3"/>
      <c r="U684" s="3"/>
      <c r="V684" s="3"/>
      <c r="W684" s="3"/>
      <c r="X684" s="3"/>
      <c r="Y684" s="3"/>
      <c r="Z684" s="3"/>
    </row>
    <row r="685" spans="1:26" x14ac:dyDescent="0.2">
      <c r="A685" s="3" t="s">
        <v>350</v>
      </c>
      <c r="B685" s="11">
        <v>44419</v>
      </c>
      <c r="C685" s="12">
        <v>0.37777777777777777</v>
      </c>
      <c r="D685" s="3" t="s">
        <v>433</v>
      </c>
      <c r="E685" s="3" t="s">
        <v>391</v>
      </c>
      <c r="F685" s="3" t="s">
        <v>391</v>
      </c>
      <c r="G685" s="3">
        <v>30.3002</v>
      </c>
      <c r="H685" s="3">
        <v>-88.050569999999993</v>
      </c>
      <c r="I685" s="3">
        <v>0.7</v>
      </c>
      <c r="J685" s="26">
        <f t="shared" si="5"/>
        <v>14.763780000000001</v>
      </c>
      <c r="K685" s="26">
        <v>4.5</v>
      </c>
      <c r="L685" s="3">
        <v>19</v>
      </c>
      <c r="M685" s="3"/>
      <c r="N685" s="3"/>
      <c r="O685" s="3"/>
      <c r="P685" s="3"/>
      <c r="Q685" s="3"/>
      <c r="R685" s="3"/>
      <c r="S685" s="3"/>
      <c r="T685" s="3"/>
      <c r="U685" s="3"/>
      <c r="V685" s="3"/>
      <c r="W685" s="3"/>
      <c r="X685" s="3"/>
      <c r="Y685" s="3"/>
      <c r="Z685" s="3"/>
    </row>
    <row r="686" spans="1:26" x14ac:dyDescent="0.2">
      <c r="A686" s="3" t="s">
        <v>350</v>
      </c>
      <c r="B686" s="11">
        <v>44419</v>
      </c>
      <c r="C686" s="12">
        <v>0.38472222222222224</v>
      </c>
      <c r="D686" s="3" t="s">
        <v>405</v>
      </c>
      <c r="E686" s="3" t="s">
        <v>391</v>
      </c>
      <c r="F686" s="3" t="s">
        <v>391</v>
      </c>
      <c r="G686" s="3">
        <v>30.349509999999999</v>
      </c>
      <c r="H686" s="3">
        <v>-88.025300000000001</v>
      </c>
      <c r="I686" s="3">
        <v>0.6</v>
      </c>
      <c r="J686" s="26">
        <f t="shared" si="5"/>
        <v>47.900264</v>
      </c>
      <c r="K686" s="26">
        <v>14.6</v>
      </c>
      <c r="L686" s="3">
        <v>20</v>
      </c>
      <c r="M686" s="3"/>
      <c r="N686" s="3"/>
      <c r="O686" s="3"/>
      <c r="P686" s="3"/>
      <c r="Q686" s="3"/>
      <c r="R686" s="3"/>
      <c r="S686" s="3"/>
      <c r="T686" s="3"/>
      <c r="U686" s="3"/>
      <c r="V686" s="3"/>
      <c r="W686" s="3"/>
      <c r="X686" s="3"/>
      <c r="Y686" s="3"/>
      <c r="Z686" s="3"/>
    </row>
    <row r="687" spans="1:26" x14ac:dyDescent="0.2">
      <c r="A687" s="3" t="s">
        <v>350</v>
      </c>
      <c r="B687" s="11">
        <v>44419</v>
      </c>
      <c r="C687" s="12">
        <v>0.38958333333333334</v>
      </c>
      <c r="D687" s="3" t="s">
        <v>404</v>
      </c>
      <c r="E687" s="3" t="s">
        <v>391</v>
      </c>
      <c r="F687" s="3" t="s">
        <v>391</v>
      </c>
      <c r="G687" s="3">
        <v>30.349879999999999</v>
      </c>
      <c r="H687" s="3">
        <v>-88.050120000000007</v>
      </c>
      <c r="I687" s="3">
        <v>0.7</v>
      </c>
      <c r="J687" s="26">
        <f t="shared" si="5"/>
        <v>12.467191999999999</v>
      </c>
      <c r="K687" s="26">
        <v>3.8</v>
      </c>
      <c r="L687" s="3">
        <v>21</v>
      </c>
      <c r="M687" s="3"/>
      <c r="N687" s="3"/>
      <c r="O687" s="3"/>
      <c r="P687" s="3"/>
      <c r="Q687" s="3"/>
      <c r="R687" s="3"/>
      <c r="S687" s="3"/>
      <c r="T687" s="3"/>
      <c r="U687" s="3"/>
      <c r="V687" s="3"/>
      <c r="W687" s="3"/>
      <c r="X687" s="3"/>
      <c r="Y687" s="3"/>
      <c r="Z687" s="3"/>
    </row>
    <row r="688" spans="1:26" x14ac:dyDescent="0.2">
      <c r="A688" s="3" t="s">
        <v>350</v>
      </c>
      <c r="B688" s="11">
        <v>44419</v>
      </c>
      <c r="C688" s="12">
        <v>0.39444444444444443</v>
      </c>
      <c r="D688" s="3" t="s">
        <v>403</v>
      </c>
      <c r="E688" s="3" t="s">
        <v>391</v>
      </c>
      <c r="F688" s="3" t="s">
        <v>391</v>
      </c>
      <c r="G688" s="3">
        <v>30.35005</v>
      </c>
      <c r="H688" s="3">
        <v>-88.100239999999999</v>
      </c>
      <c r="I688" s="3">
        <v>0.6</v>
      </c>
      <c r="J688" s="26">
        <f t="shared" si="5"/>
        <v>10.498688000000001</v>
      </c>
      <c r="K688" s="26">
        <v>3.2</v>
      </c>
      <c r="L688" s="3">
        <v>22</v>
      </c>
      <c r="M688" s="3"/>
      <c r="N688" s="3"/>
      <c r="O688" s="3"/>
      <c r="P688" s="3"/>
      <c r="Q688" s="3"/>
      <c r="R688" s="3"/>
      <c r="S688" s="3"/>
      <c r="T688" s="3"/>
      <c r="U688" s="3"/>
      <c r="V688" s="3"/>
      <c r="W688" s="3"/>
      <c r="X688" s="3"/>
      <c r="Y688" s="3"/>
      <c r="Z688" s="3"/>
    </row>
    <row r="689" spans="1:26" x14ac:dyDescent="0.2">
      <c r="A689" s="3" t="s">
        <v>350</v>
      </c>
      <c r="B689" s="11">
        <v>44419</v>
      </c>
      <c r="C689" s="12">
        <v>0.40069444444444446</v>
      </c>
      <c r="D689" s="3" t="s">
        <v>235</v>
      </c>
      <c r="E689" s="3" t="s">
        <v>392</v>
      </c>
      <c r="F689" s="3" t="s">
        <v>391</v>
      </c>
      <c r="G689" s="3">
        <v>30.299189999999999</v>
      </c>
      <c r="H689" s="3">
        <v>-88.130700000000004</v>
      </c>
      <c r="I689" s="3">
        <v>0.6</v>
      </c>
      <c r="J689" s="26">
        <f t="shared" si="5"/>
        <v>9.1863519999999994</v>
      </c>
      <c r="K689" s="26">
        <v>2.8</v>
      </c>
      <c r="L689" s="3">
        <v>23</v>
      </c>
      <c r="M689" s="3"/>
      <c r="N689" s="3"/>
      <c r="O689" s="3"/>
      <c r="P689" s="3"/>
      <c r="Q689" s="3"/>
      <c r="R689" s="3"/>
      <c r="S689" s="3"/>
      <c r="T689" s="3"/>
      <c r="U689" s="3"/>
      <c r="V689" s="3"/>
      <c r="W689" s="3"/>
      <c r="X689" s="3"/>
      <c r="Y689" s="3"/>
      <c r="Z689" s="3"/>
    </row>
    <row r="690" spans="1:26" x14ac:dyDescent="0.2">
      <c r="A690" s="3" t="s">
        <v>350</v>
      </c>
      <c r="B690" s="11">
        <v>44419</v>
      </c>
      <c r="C690" s="12">
        <v>0.40902777777777777</v>
      </c>
      <c r="D690" s="3" t="s">
        <v>240</v>
      </c>
      <c r="E690" s="3" t="s">
        <v>392</v>
      </c>
      <c r="F690" s="3" t="s">
        <v>391</v>
      </c>
      <c r="G690" s="3">
        <v>30.299759999999999</v>
      </c>
      <c r="H690" s="3">
        <v>-88.199950000000001</v>
      </c>
      <c r="I690" s="3">
        <v>0.5</v>
      </c>
      <c r="J690" s="26">
        <f t="shared" si="5"/>
        <v>7.5459319999999996</v>
      </c>
      <c r="K690" s="26">
        <v>2.2999999999999998</v>
      </c>
      <c r="L690" s="3">
        <v>24</v>
      </c>
      <c r="M690" s="3"/>
      <c r="N690" s="3"/>
      <c r="O690" s="3"/>
      <c r="P690" s="3"/>
      <c r="Q690" s="3"/>
      <c r="R690" s="3"/>
      <c r="S690" s="3"/>
      <c r="T690" s="3"/>
      <c r="U690" s="3"/>
      <c r="V690" s="3"/>
      <c r="W690" s="3"/>
      <c r="X690" s="3"/>
      <c r="Y690" s="3"/>
      <c r="Z690" s="3"/>
    </row>
    <row r="691" spans="1:26" x14ac:dyDescent="0.2">
      <c r="A691" s="3" t="s">
        <v>350</v>
      </c>
      <c r="B691" s="11">
        <v>44419</v>
      </c>
      <c r="C691" s="12">
        <v>0.41597222222222224</v>
      </c>
      <c r="D691" s="3" t="s">
        <v>243</v>
      </c>
      <c r="E691" s="3" t="s">
        <v>392</v>
      </c>
      <c r="F691" s="3" t="s">
        <v>391</v>
      </c>
      <c r="G691" s="3">
        <v>30.355409999999999</v>
      </c>
      <c r="H691" s="3">
        <v>-88.199929999999995</v>
      </c>
      <c r="I691" s="3">
        <v>0.3</v>
      </c>
      <c r="J691" s="26">
        <f t="shared" si="5"/>
        <v>4.2650920000000001</v>
      </c>
      <c r="K691" s="26">
        <v>1.3</v>
      </c>
      <c r="L691" s="3">
        <v>25</v>
      </c>
      <c r="M691" s="3"/>
      <c r="N691" s="3"/>
      <c r="O691" s="3"/>
      <c r="P691" s="3"/>
      <c r="Q691" s="3"/>
      <c r="R691" s="3"/>
      <c r="S691" s="3"/>
      <c r="T691" s="3"/>
      <c r="U691" s="3"/>
      <c r="V691" s="3"/>
      <c r="W691" s="3"/>
      <c r="X691" s="3"/>
      <c r="Y691" s="3"/>
      <c r="Z691" s="3"/>
    </row>
    <row r="692" spans="1:26" x14ac:dyDescent="0.2">
      <c r="A692" s="3" t="s">
        <v>350</v>
      </c>
      <c r="B692" s="11">
        <v>44419</v>
      </c>
      <c r="C692" s="12">
        <v>0.42222222222222222</v>
      </c>
      <c r="D692" s="3" t="s">
        <v>411</v>
      </c>
      <c r="E692" s="3" t="s">
        <v>391</v>
      </c>
      <c r="F692" s="3" t="s">
        <v>391</v>
      </c>
      <c r="G692" s="3">
        <v>30.35012</v>
      </c>
      <c r="H692" s="3">
        <v>-88.250919999999994</v>
      </c>
      <c r="I692" s="3">
        <v>0.2</v>
      </c>
      <c r="J692" s="26">
        <f t="shared" si="5"/>
        <v>5.5774279999999994</v>
      </c>
      <c r="K692" s="26">
        <v>1.7</v>
      </c>
      <c r="L692" s="3">
        <v>26</v>
      </c>
      <c r="M692" s="3"/>
      <c r="N692" s="3"/>
      <c r="O692" s="3"/>
      <c r="P692" s="3"/>
      <c r="Q692" s="3"/>
      <c r="R692" s="3"/>
      <c r="S692" s="3"/>
      <c r="T692" s="3"/>
      <c r="U692" s="3"/>
      <c r="V692" s="3"/>
      <c r="W692" s="3"/>
      <c r="X692" s="3"/>
      <c r="Y692" s="3"/>
      <c r="Z692" s="3"/>
    </row>
    <row r="693" spans="1:26" x14ac:dyDescent="0.2">
      <c r="A693" s="3" t="s">
        <v>350</v>
      </c>
      <c r="B693" s="11">
        <v>44419</v>
      </c>
      <c r="C693" s="12">
        <v>0.42499999999999999</v>
      </c>
      <c r="D693" s="3" t="s">
        <v>246</v>
      </c>
      <c r="E693" s="3" t="s">
        <v>392</v>
      </c>
      <c r="F693" s="3" t="s">
        <v>391</v>
      </c>
      <c r="G693" s="3">
        <v>30.3751</v>
      </c>
      <c r="H693" s="3">
        <v>-88.269260000000003</v>
      </c>
      <c r="I693" s="3">
        <v>0.4</v>
      </c>
      <c r="J693" s="26">
        <f t="shared" si="5"/>
        <v>8.8582680000000007</v>
      </c>
      <c r="K693" s="26">
        <v>2.7</v>
      </c>
      <c r="L693" s="3">
        <v>27</v>
      </c>
      <c r="M693" s="3"/>
      <c r="N693" s="3"/>
      <c r="O693" s="3"/>
      <c r="P693" s="3"/>
      <c r="Q693" s="3"/>
      <c r="R693" s="3"/>
      <c r="S693" s="3"/>
      <c r="T693" s="3"/>
      <c r="U693" s="3"/>
      <c r="V693" s="3"/>
      <c r="W693" s="3"/>
      <c r="X693" s="3"/>
      <c r="Y693" s="3"/>
      <c r="Z693" s="3"/>
    </row>
    <row r="694" spans="1:26" x14ac:dyDescent="0.2">
      <c r="A694" s="3" t="s">
        <v>350</v>
      </c>
      <c r="B694" s="11">
        <v>44419</v>
      </c>
      <c r="C694" s="12">
        <v>0.43125000000000002</v>
      </c>
      <c r="D694" s="3" t="s">
        <v>412</v>
      </c>
      <c r="E694" s="3" t="s">
        <v>391</v>
      </c>
      <c r="F694" s="3" t="s">
        <v>391</v>
      </c>
      <c r="G694" s="3">
        <v>30.350549999999998</v>
      </c>
      <c r="H694" s="3">
        <v>-88.299099999999996</v>
      </c>
      <c r="I694" s="3">
        <v>0.5</v>
      </c>
      <c r="J694" s="26">
        <f t="shared" si="5"/>
        <v>6.2335959999999995</v>
      </c>
      <c r="K694" s="26">
        <v>1.9</v>
      </c>
      <c r="L694" s="3">
        <v>28</v>
      </c>
      <c r="M694" s="3"/>
      <c r="N694" s="3"/>
      <c r="O694" s="3"/>
      <c r="P694" s="3"/>
      <c r="Q694" s="3"/>
      <c r="R694" s="3"/>
      <c r="S694" s="3"/>
      <c r="T694" s="3"/>
      <c r="U694" s="3"/>
      <c r="V694" s="3"/>
      <c r="W694" s="3"/>
      <c r="X694" s="3"/>
      <c r="Y694" s="3"/>
      <c r="Z694" s="3"/>
    </row>
    <row r="695" spans="1:26" x14ac:dyDescent="0.2">
      <c r="A695" s="3" t="s">
        <v>350</v>
      </c>
      <c r="B695" s="11">
        <v>44419</v>
      </c>
      <c r="C695" s="12">
        <v>0.43680555555555556</v>
      </c>
      <c r="D695" s="3" t="s">
        <v>249</v>
      </c>
      <c r="E695" s="3" t="s">
        <v>392</v>
      </c>
      <c r="F695" s="3" t="s">
        <v>391</v>
      </c>
      <c r="G695" s="3">
        <v>30.400020000000001</v>
      </c>
      <c r="H695" s="3">
        <v>-88.350200000000001</v>
      </c>
      <c r="I695" s="3">
        <v>0.5</v>
      </c>
      <c r="J695" s="26">
        <f t="shared" si="5"/>
        <v>6.2335959999999995</v>
      </c>
      <c r="K695" s="26">
        <v>1.9</v>
      </c>
      <c r="L695" s="3">
        <v>29</v>
      </c>
      <c r="M695" s="3"/>
      <c r="N695" s="3"/>
      <c r="O695" s="3"/>
      <c r="P695" s="3"/>
      <c r="Q695" s="3"/>
      <c r="R695" s="3"/>
      <c r="S695" s="3"/>
      <c r="T695" s="3"/>
      <c r="U695" s="3"/>
      <c r="V695" s="3"/>
      <c r="W695" s="3"/>
      <c r="X695" s="3"/>
      <c r="Y695" s="3"/>
      <c r="Z695" s="3"/>
    </row>
    <row r="696" spans="1:26" x14ac:dyDescent="0.2">
      <c r="A696" s="3" t="s">
        <v>350</v>
      </c>
      <c r="B696" s="11">
        <v>44419</v>
      </c>
      <c r="C696" s="12">
        <v>0.44305555555555554</v>
      </c>
      <c r="D696" s="3" t="s">
        <v>252</v>
      </c>
      <c r="E696" s="3" t="s">
        <v>392</v>
      </c>
      <c r="F696" s="3" t="s">
        <v>391</v>
      </c>
      <c r="G696" s="3">
        <v>30.349710000000002</v>
      </c>
      <c r="H696" s="3">
        <v>-88.350340000000003</v>
      </c>
      <c r="I696" s="3">
        <v>0.6</v>
      </c>
      <c r="J696" s="26">
        <f t="shared" si="5"/>
        <v>11.811024</v>
      </c>
      <c r="K696" s="26">
        <v>3.6</v>
      </c>
      <c r="L696" s="3">
        <v>30</v>
      </c>
      <c r="M696" s="3"/>
      <c r="N696" s="3"/>
      <c r="O696" s="3"/>
      <c r="P696" s="3"/>
      <c r="Q696" s="3"/>
      <c r="R696" s="3"/>
      <c r="S696" s="3"/>
      <c r="T696" s="3"/>
      <c r="U696" s="3"/>
      <c r="V696" s="3"/>
      <c r="W696" s="3"/>
      <c r="X696" s="3"/>
      <c r="Y696" s="3"/>
      <c r="Z696" s="3"/>
    </row>
    <row r="697" spans="1:26" x14ac:dyDescent="0.2">
      <c r="A697" s="3" t="s">
        <v>350</v>
      </c>
      <c r="B697" s="11">
        <v>44419</v>
      </c>
      <c r="C697" s="12">
        <v>0.45069444444444445</v>
      </c>
      <c r="D697" s="3" t="s">
        <v>255</v>
      </c>
      <c r="E697" s="3" t="s">
        <v>392</v>
      </c>
      <c r="F697" s="3" t="s">
        <v>391</v>
      </c>
      <c r="G697" s="3">
        <v>30.300460000000001</v>
      </c>
      <c r="H697" s="3">
        <v>-88.350549999999998</v>
      </c>
      <c r="I697" s="3">
        <v>0.5</v>
      </c>
      <c r="J697" s="26">
        <f t="shared" si="5"/>
        <v>15.748031999999998</v>
      </c>
      <c r="K697" s="26">
        <v>4.8</v>
      </c>
      <c r="L697" s="3">
        <v>31</v>
      </c>
      <c r="M697" s="3"/>
      <c r="N697" s="3"/>
      <c r="O697" s="3"/>
      <c r="P697" s="3"/>
      <c r="Q697" s="3"/>
      <c r="R697" s="3"/>
      <c r="S697" s="3"/>
      <c r="T697" s="3"/>
      <c r="U697" s="3"/>
      <c r="V697" s="3"/>
      <c r="W697" s="3"/>
      <c r="X697" s="3"/>
      <c r="Y697" s="3"/>
      <c r="Z697" s="3"/>
    </row>
    <row r="698" spans="1:26" x14ac:dyDescent="0.2">
      <c r="A698" s="3" t="s">
        <v>350</v>
      </c>
      <c r="B698" s="11">
        <v>44419</v>
      </c>
      <c r="C698" s="12">
        <v>0.45833333333333331</v>
      </c>
      <c r="D698" s="3" t="s">
        <v>414</v>
      </c>
      <c r="E698" s="3" t="s">
        <v>391</v>
      </c>
      <c r="F698" s="3" t="s">
        <v>391</v>
      </c>
      <c r="G698" s="3">
        <v>30.300660000000001</v>
      </c>
      <c r="H698" s="3">
        <v>-88.301280000000006</v>
      </c>
      <c r="I698" s="3">
        <v>0.7</v>
      </c>
      <c r="J698" s="26">
        <f t="shared" si="5"/>
        <v>13.451443999999999</v>
      </c>
      <c r="K698" s="26">
        <v>4.0999999999999996</v>
      </c>
      <c r="L698" s="3">
        <v>32</v>
      </c>
      <c r="M698" s="3" t="s">
        <v>468</v>
      </c>
      <c r="N698" s="3"/>
      <c r="O698" s="3"/>
      <c r="P698" s="3"/>
      <c r="Q698" s="3"/>
      <c r="R698" s="3"/>
      <c r="S698" s="3"/>
      <c r="T698" s="3"/>
      <c r="U698" s="3"/>
      <c r="V698" s="3"/>
      <c r="W698" s="3"/>
      <c r="X698" s="3"/>
      <c r="Y698" s="3"/>
      <c r="Z698" s="3"/>
    </row>
    <row r="699" spans="1:26" x14ac:dyDescent="0.2">
      <c r="A699" s="3" t="s">
        <v>351</v>
      </c>
      <c r="B699" s="11">
        <v>44426</v>
      </c>
      <c r="C699" s="12">
        <v>0.29652777777777778</v>
      </c>
      <c r="D699" s="3" t="s">
        <v>284</v>
      </c>
      <c r="E699" s="3" t="s">
        <v>392</v>
      </c>
      <c r="F699" s="3" t="s">
        <v>391</v>
      </c>
      <c r="G699" s="3">
        <v>30.45082</v>
      </c>
      <c r="H699" s="3">
        <v>-88.108500000000006</v>
      </c>
      <c r="I699" s="3">
        <v>0.5</v>
      </c>
      <c r="J699" s="26">
        <f t="shared" si="5"/>
        <v>13.12336</v>
      </c>
      <c r="K699" s="26">
        <v>4</v>
      </c>
      <c r="L699" s="3">
        <v>0</v>
      </c>
      <c r="M699" s="3"/>
      <c r="N699" s="3"/>
      <c r="O699" s="3"/>
      <c r="P699" s="3"/>
      <c r="Q699" s="3"/>
      <c r="R699" s="3"/>
      <c r="S699" s="3"/>
      <c r="T699" s="3"/>
      <c r="U699" s="3"/>
      <c r="V699" s="3"/>
      <c r="W699" s="3"/>
      <c r="X699" s="3"/>
      <c r="Y699" s="3"/>
      <c r="Z699" s="3"/>
    </row>
    <row r="700" spans="1:26" x14ac:dyDescent="0.2">
      <c r="A700" s="3" t="s">
        <v>351</v>
      </c>
      <c r="B700" s="11">
        <v>44426</v>
      </c>
      <c r="C700" s="12">
        <v>0.30902777777777779</v>
      </c>
      <c r="D700" s="3" t="s">
        <v>279</v>
      </c>
      <c r="E700" s="3" t="s">
        <v>392</v>
      </c>
      <c r="F700" s="3" t="s">
        <v>391</v>
      </c>
      <c r="G700" s="3">
        <v>30.500779999999999</v>
      </c>
      <c r="H700" s="3">
        <v>-88.099829999999997</v>
      </c>
      <c r="I700" s="3">
        <v>0.6</v>
      </c>
      <c r="J700" s="26">
        <f t="shared" si="5"/>
        <v>5.2493440000000007</v>
      </c>
      <c r="K700" s="26">
        <v>1.6</v>
      </c>
      <c r="L700" s="3">
        <v>1</v>
      </c>
      <c r="M700" s="3"/>
      <c r="N700" s="3"/>
      <c r="O700" s="3"/>
      <c r="P700" s="3"/>
      <c r="Q700" s="3"/>
      <c r="R700" s="3"/>
      <c r="S700" s="3"/>
      <c r="T700" s="3"/>
      <c r="U700" s="3"/>
      <c r="V700" s="3"/>
      <c r="W700" s="3"/>
      <c r="X700" s="3"/>
      <c r="Y700" s="3"/>
      <c r="Z700" s="3"/>
    </row>
    <row r="701" spans="1:26" x14ac:dyDescent="0.2">
      <c r="A701" s="3" t="s">
        <v>351</v>
      </c>
      <c r="B701" s="11">
        <v>44426</v>
      </c>
      <c r="C701" s="12">
        <v>0.32013888888888886</v>
      </c>
      <c r="D701" s="3" t="s">
        <v>277</v>
      </c>
      <c r="E701" s="3" t="s">
        <v>392</v>
      </c>
      <c r="F701" s="3" t="s">
        <v>391</v>
      </c>
      <c r="G701" s="3">
        <v>30.56494</v>
      </c>
      <c r="H701" s="3">
        <v>-88.087260000000001</v>
      </c>
      <c r="I701" s="3">
        <v>0.5</v>
      </c>
      <c r="J701" s="26">
        <f t="shared" si="5"/>
        <v>29.855643999999998</v>
      </c>
      <c r="K701" s="26">
        <v>9.1</v>
      </c>
      <c r="L701" s="3">
        <v>2</v>
      </c>
      <c r="M701" s="3"/>
      <c r="N701" s="3"/>
      <c r="O701" s="3"/>
      <c r="P701" s="3"/>
      <c r="Q701" s="3"/>
      <c r="R701" s="3"/>
      <c r="S701" s="3"/>
      <c r="T701" s="3"/>
      <c r="U701" s="3"/>
      <c r="V701" s="3"/>
      <c r="W701" s="3"/>
      <c r="X701" s="3"/>
      <c r="Y701" s="3"/>
      <c r="Z701" s="3"/>
    </row>
    <row r="702" spans="1:26" x14ac:dyDescent="0.2">
      <c r="A702" s="3" t="s">
        <v>351</v>
      </c>
      <c r="B702" s="11">
        <v>44426</v>
      </c>
      <c r="C702" s="12">
        <v>0.3347222222222222</v>
      </c>
      <c r="D702" s="3" t="s">
        <v>431</v>
      </c>
      <c r="E702" s="3" t="s">
        <v>391</v>
      </c>
      <c r="F702" s="3" t="s">
        <v>391</v>
      </c>
      <c r="G702" s="3">
        <v>30.649629999999998</v>
      </c>
      <c r="H702" s="3">
        <v>-88.050219999999996</v>
      </c>
      <c r="I702" s="3">
        <v>0.6</v>
      </c>
      <c r="J702" s="26">
        <f t="shared" si="5"/>
        <v>4.2650920000000001</v>
      </c>
      <c r="K702" s="26">
        <v>1.3</v>
      </c>
      <c r="L702" s="3">
        <v>3</v>
      </c>
      <c r="M702" s="3"/>
      <c r="N702" s="3"/>
      <c r="O702" s="3"/>
      <c r="P702" s="3"/>
      <c r="Q702" s="3"/>
      <c r="R702" s="3"/>
      <c r="S702" s="3"/>
      <c r="T702" s="3"/>
      <c r="U702" s="3"/>
      <c r="V702" s="3"/>
      <c r="W702" s="3"/>
      <c r="X702" s="3"/>
      <c r="Y702" s="3"/>
      <c r="Z702" s="3"/>
    </row>
    <row r="703" spans="1:26" x14ac:dyDescent="0.2">
      <c r="A703" s="3" t="s">
        <v>351</v>
      </c>
      <c r="B703" s="11">
        <v>44426</v>
      </c>
      <c r="C703" s="12">
        <v>0.33958333333333335</v>
      </c>
      <c r="D703" s="3" t="s">
        <v>309</v>
      </c>
      <c r="E703" s="3" t="s">
        <v>391</v>
      </c>
      <c r="F703" s="3" t="s">
        <v>391</v>
      </c>
      <c r="G703" s="3">
        <v>30.651800000000001</v>
      </c>
      <c r="H703" s="3">
        <v>-88.032139999999998</v>
      </c>
      <c r="I703" s="3">
        <v>0.6</v>
      </c>
      <c r="J703" s="26">
        <f t="shared" si="5"/>
        <v>46.916012000000002</v>
      </c>
      <c r="K703" s="26">
        <v>14.3</v>
      </c>
      <c r="L703" s="3">
        <v>4</v>
      </c>
      <c r="M703" s="3"/>
      <c r="N703" s="3"/>
      <c r="O703" s="3"/>
      <c r="P703" s="3"/>
      <c r="Q703" s="3"/>
      <c r="R703" s="3"/>
      <c r="S703" s="3"/>
      <c r="T703" s="3"/>
      <c r="U703" s="3"/>
      <c r="V703" s="3"/>
      <c r="W703" s="3"/>
      <c r="X703" s="3"/>
      <c r="Y703" s="3"/>
      <c r="Z703" s="3"/>
    </row>
    <row r="704" spans="1:26" x14ac:dyDescent="0.2">
      <c r="A704" s="3" t="s">
        <v>351</v>
      </c>
      <c r="B704" s="11">
        <v>44426</v>
      </c>
      <c r="C704" s="12">
        <v>0.34583333333333333</v>
      </c>
      <c r="D704" s="3" t="s">
        <v>307</v>
      </c>
      <c r="E704" s="3" t="s">
        <v>392</v>
      </c>
      <c r="F704" s="3" t="s">
        <v>392</v>
      </c>
      <c r="G704" s="3">
        <v>30.700990000000001</v>
      </c>
      <c r="H704" s="3">
        <v>-88.037809999999993</v>
      </c>
      <c r="I704" s="3">
        <v>0.9</v>
      </c>
      <c r="J704" s="26">
        <f t="shared" si="5"/>
        <v>42.650919999999999</v>
      </c>
      <c r="K704" s="26">
        <v>13</v>
      </c>
      <c r="L704" s="3">
        <v>5</v>
      </c>
      <c r="M704" s="3"/>
      <c r="N704" s="3"/>
      <c r="O704" s="3"/>
      <c r="P704" s="3"/>
      <c r="Q704" s="3"/>
      <c r="R704" s="3"/>
      <c r="S704" s="3"/>
      <c r="T704" s="3"/>
      <c r="U704" s="3"/>
      <c r="V704" s="3"/>
      <c r="W704" s="3"/>
      <c r="X704" s="3"/>
      <c r="Y704" s="3"/>
      <c r="Z704" s="3"/>
    </row>
    <row r="705" spans="1:26" x14ac:dyDescent="0.2">
      <c r="A705" s="3" t="s">
        <v>351</v>
      </c>
      <c r="B705" s="11">
        <v>44426</v>
      </c>
      <c r="C705" s="12">
        <v>0.35833333333333334</v>
      </c>
      <c r="D705" s="3" t="s">
        <v>304</v>
      </c>
      <c r="E705" s="3" t="s">
        <v>392</v>
      </c>
      <c r="F705" s="3" t="s">
        <v>391</v>
      </c>
      <c r="G705" s="3">
        <v>30.687519999999999</v>
      </c>
      <c r="H705" s="3">
        <v>-88.000349999999997</v>
      </c>
      <c r="I705" s="3">
        <v>0.6</v>
      </c>
      <c r="J705" s="26">
        <f t="shared" si="5"/>
        <v>10.170604000000001</v>
      </c>
      <c r="K705" s="26">
        <v>3.1</v>
      </c>
      <c r="L705" s="3">
        <v>6</v>
      </c>
      <c r="M705" s="3"/>
      <c r="N705" s="3"/>
      <c r="O705" s="3"/>
      <c r="P705" s="3"/>
      <c r="Q705" s="3"/>
      <c r="R705" s="3"/>
      <c r="S705" s="3"/>
      <c r="T705" s="3"/>
      <c r="U705" s="3"/>
      <c r="V705" s="3"/>
      <c r="W705" s="3"/>
      <c r="X705" s="3"/>
      <c r="Y705" s="3"/>
      <c r="Z705" s="3"/>
    </row>
    <row r="706" spans="1:26" x14ac:dyDescent="0.2">
      <c r="A706" s="3" t="s">
        <v>351</v>
      </c>
      <c r="B706" s="11">
        <v>44426</v>
      </c>
      <c r="C706" s="12">
        <v>0.36944444444444446</v>
      </c>
      <c r="D706" s="3" t="s">
        <v>272</v>
      </c>
      <c r="E706" s="3" t="s">
        <v>392</v>
      </c>
      <c r="F706" s="3" t="s">
        <v>391</v>
      </c>
      <c r="G706" s="3">
        <v>30.74483</v>
      </c>
      <c r="H706" s="3">
        <v>-87.924589999999995</v>
      </c>
      <c r="I706" s="3">
        <v>0.5</v>
      </c>
      <c r="J706" s="26">
        <f t="shared" si="5"/>
        <v>37.729660000000003</v>
      </c>
      <c r="K706" s="26">
        <v>11.5</v>
      </c>
      <c r="L706" s="3">
        <v>7</v>
      </c>
      <c r="M706" s="3"/>
      <c r="N706" s="3"/>
      <c r="O706" s="3"/>
      <c r="P706" s="3"/>
      <c r="Q706" s="3"/>
      <c r="R706" s="3"/>
      <c r="S706" s="3"/>
      <c r="T706" s="3"/>
      <c r="U706" s="3"/>
      <c r="V706" s="3"/>
      <c r="W706" s="3"/>
      <c r="X706" s="3"/>
      <c r="Y706" s="3"/>
      <c r="Z706" s="3"/>
    </row>
    <row r="707" spans="1:26" x14ac:dyDescent="0.2">
      <c r="A707" s="3" t="s">
        <v>351</v>
      </c>
      <c r="B707" s="11">
        <v>44426</v>
      </c>
      <c r="C707" s="12">
        <v>0.38055555555555554</v>
      </c>
      <c r="D707" s="3" t="s">
        <v>300</v>
      </c>
      <c r="E707" s="3" t="s">
        <v>392</v>
      </c>
      <c r="F707" s="3" t="s">
        <v>391</v>
      </c>
      <c r="G707" s="3">
        <v>30.671949999999999</v>
      </c>
      <c r="H707" s="3">
        <v>-87.952770000000001</v>
      </c>
      <c r="I707" s="3">
        <v>0.6</v>
      </c>
      <c r="J707" s="26">
        <f t="shared" si="5"/>
        <v>10.826772</v>
      </c>
      <c r="K707" s="26">
        <v>3.3</v>
      </c>
      <c r="L707" s="3">
        <v>8</v>
      </c>
      <c r="M707" s="3"/>
      <c r="N707" s="3"/>
      <c r="O707" s="3"/>
      <c r="P707" s="3"/>
      <c r="Q707" s="3"/>
      <c r="R707" s="3"/>
      <c r="S707" s="3"/>
      <c r="T707" s="3"/>
      <c r="U707" s="3"/>
      <c r="V707" s="3"/>
      <c r="W707" s="3"/>
      <c r="X707" s="3"/>
      <c r="Y707" s="3"/>
      <c r="Z707" s="3"/>
    </row>
    <row r="708" spans="1:26" x14ac:dyDescent="0.2">
      <c r="A708" s="3" t="s">
        <v>351</v>
      </c>
      <c r="B708" s="11">
        <v>44426</v>
      </c>
      <c r="C708" s="12">
        <v>0.39027777777777778</v>
      </c>
      <c r="D708" s="3" t="s">
        <v>270</v>
      </c>
      <c r="E708" s="3" t="s">
        <v>392</v>
      </c>
      <c r="F708" s="3" t="s">
        <v>391</v>
      </c>
      <c r="G708" s="3">
        <v>30.66676</v>
      </c>
      <c r="H708" s="3">
        <v>-87.925039999999996</v>
      </c>
      <c r="I708" s="3">
        <v>0.5</v>
      </c>
      <c r="J708" s="26">
        <f t="shared" si="5"/>
        <v>21.981628000000001</v>
      </c>
      <c r="K708" s="26">
        <v>6.7</v>
      </c>
      <c r="L708" s="3">
        <v>9</v>
      </c>
      <c r="M708" s="3"/>
      <c r="N708" s="3"/>
      <c r="O708" s="3"/>
      <c r="P708" s="3"/>
      <c r="Q708" s="3"/>
      <c r="R708" s="3"/>
      <c r="S708" s="3"/>
      <c r="T708" s="3"/>
      <c r="U708" s="3"/>
      <c r="V708" s="3"/>
      <c r="W708" s="3"/>
      <c r="X708" s="3"/>
      <c r="Y708" s="3"/>
      <c r="Z708" s="3"/>
    </row>
    <row r="709" spans="1:26" x14ac:dyDescent="0.2">
      <c r="A709" s="3" t="s">
        <v>351</v>
      </c>
      <c r="B709" s="11">
        <v>44426</v>
      </c>
      <c r="C709" s="12">
        <v>0.39930555555555558</v>
      </c>
      <c r="D709" s="3" t="s">
        <v>297</v>
      </c>
      <c r="E709" s="3" t="s">
        <v>391</v>
      </c>
      <c r="F709" s="3" t="s">
        <v>391</v>
      </c>
      <c r="G709" s="3">
        <v>30.59967</v>
      </c>
      <c r="H709" s="3">
        <v>-87.9178</v>
      </c>
      <c r="I709" s="3">
        <v>0.7</v>
      </c>
      <c r="J709" s="26">
        <f t="shared" si="5"/>
        <v>8.2020999999999997</v>
      </c>
      <c r="K709" s="26">
        <v>2.5</v>
      </c>
      <c r="L709" s="3">
        <v>10</v>
      </c>
      <c r="M709" s="3"/>
      <c r="N709" s="3"/>
      <c r="O709" s="3"/>
      <c r="P709" s="3"/>
      <c r="Q709" s="3"/>
      <c r="R709" s="3"/>
      <c r="S709" s="3"/>
      <c r="T709" s="3"/>
      <c r="U709" s="3"/>
      <c r="V709" s="3"/>
      <c r="W709" s="3"/>
      <c r="X709" s="3"/>
      <c r="Y709" s="3"/>
      <c r="Z709" s="3"/>
    </row>
    <row r="710" spans="1:26" x14ac:dyDescent="0.2">
      <c r="A710" s="3" t="s">
        <v>351</v>
      </c>
      <c r="B710" s="11">
        <v>44426</v>
      </c>
      <c r="C710" s="12">
        <v>0.40416666666666667</v>
      </c>
      <c r="D710" s="3" t="s">
        <v>267</v>
      </c>
      <c r="E710" s="3" t="s">
        <v>392</v>
      </c>
      <c r="F710" s="3" t="s">
        <v>391</v>
      </c>
      <c r="G710" s="3">
        <v>30.594850000000001</v>
      </c>
      <c r="H710" s="3">
        <v>-87.950699999999998</v>
      </c>
      <c r="I710" s="3">
        <v>1</v>
      </c>
      <c r="J710" s="26">
        <f t="shared" si="5"/>
        <v>10.826772</v>
      </c>
      <c r="K710" s="26">
        <v>3.3</v>
      </c>
      <c r="L710" s="3">
        <v>11</v>
      </c>
      <c r="M710" s="3"/>
      <c r="N710" s="3"/>
      <c r="O710" s="3"/>
      <c r="P710" s="3"/>
      <c r="Q710" s="3"/>
      <c r="R710" s="3"/>
      <c r="S710" s="3"/>
      <c r="T710" s="3"/>
      <c r="U710" s="3"/>
      <c r="V710" s="3"/>
      <c r="W710" s="3"/>
      <c r="X710" s="3"/>
      <c r="Y710" s="3"/>
      <c r="Z710" s="3"/>
    </row>
    <row r="711" spans="1:26" x14ac:dyDescent="0.2">
      <c r="A711" s="3" t="s">
        <v>351</v>
      </c>
      <c r="B711" s="11">
        <v>44426</v>
      </c>
      <c r="C711" s="12">
        <v>0.41249999999999998</v>
      </c>
      <c r="D711" s="3" t="s">
        <v>423</v>
      </c>
      <c r="E711" s="3" t="s">
        <v>391</v>
      </c>
      <c r="F711" s="3" t="s">
        <v>391</v>
      </c>
      <c r="G711" s="3">
        <v>30.60004</v>
      </c>
      <c r="H711" s="3">
        <v>-88.001519999999999</v>
      </c>
      <c r="I711" s="3">
        <v>0.7</v>
      </c>
      <c r="J711" s="26">
        <f t="shared" si="5"/>
        <v>9.1863519999999994</v>
      </c>
      <c r="K711" s="26">
        <v>2.8</v>
      </c>
      <c r="L711" s="3">
        <v>12</v>
      </c>
      <c r="M711" s="3"/>
      <c r="N711" s="3"/>
      <c r="O711" s="3"/>
      <c r="P711" s="3"/>
      <c r="Q711" s="3"/>
      <c r="R711" s="3"/>
      <c r="S711" s="3"/>
      <c r="T711" s="3"/>
      <c r="U711" s="3"/>
      <c r="V711" s="3"/>
      <c r="W711" s="3"/>
      <c r="X711" s="3"/>
      <c r="Y711" s="3"/>
      <c r="Z711" s="3"/>
    </row>
    <row r="712" spans="1:26" x14ac:dyDescent="0.2">
      <c r="A712" s="3" t="s">
        <v>351</v>
      </c>
      <c r="B712" s="11">
        <v>44426</v>
      </c>
      <c r="C712" s="12">
        <v>0.41597222222222224</v>
      </c>
      <c r="D712" s="3" t="s">
        <v>274</v>
      </c>
      <c r="E712" s="3" t="s">
        <v>392</v>
      </c>
      <c r="F712" s="3" t="s">
        <v>392</v>
      </c>
      <c r="G712" s="3">
        <v>30.54974</v>
      </c>
      <c r="H712" s="3">
        <v>-88.031210000000002</v>
      </c>
      <c r="I712" s="3">
        <v>0.7</v>
      </c>
      <c r="J712" s="26">
        <f t="shared" si="5"/>
        <v>49.212600000000002</v>
      </c>
      <c r="K712" s="26">
        <v>15</v>
      </c>
      <c r="L712" s="3">
        <v>13</v>
      </c>
      <c r="M712" s="3"/>
      <c r="N712" s="3"/>
      <c r="O712" s="3"/>
      <c r="P712" s="3"/>
      <c r="Q712" s="3"/>
      <c r="R712" s="3"/>
      <c r="S712" s="3"/>
      <c r="T712" s="3"/>
      <c r="U712" s="3"/>
      <c r="V712" s="3"/>
      <c r="W712" s="3"/>
      <c r="X712" s="3"/>
      <c r="Y712" s="3"/>
      <c r="Z712" s="3"/>
    </row>
    <row r="713" spans="1:26" x14ac:dyDescent="0.2">
      <c r="A713" s="3" t="s">
        <v>351</v>
      </c>
      <c r="B713" s="11">
        <v>44426</v>
      </c>
      <c r="C713" s="12">
        <v>0.42638888888888887</v>
      </c>
      <c r="D713" s="3" t="s">
        <v>426</v>
      </c>
      <c r="E713" s="3" t="s">
        <v>391</v>
      </c>
      <c r="F713" s="3" t="s">
        <v>391</v>
      </c>
      <c r="G713" s="3">
        <v>30.550219999999999</v>
      </c>
      <c r="H713" s="3">
        <v>-88.049899999999994</v>
      </c>
      <c r="I713" s="3">
        <v>0.7</v>
      </c>
      <c r="J713" s="26">
        <f t="shared" si="5"/>
        <v>10.498688000000001</v>
      </c>
      <c r="K713" s="26">
        <v>3.2</v>
      </c>
      <c r="L713" s="3">
        <v>14</v>
      </c>
      <c r="M713" s="3"/>
      <c r="N713" s="3"/>
      <c r="O713" s="3"/>
      <c r="P713" s="3"/>
      <c r="Q713" s="3"/>
      <c r="R713" s="3"/>
      <c r="S713" s="3"/>
      <c r="T713" s="3"/>
      <c r="U713" s="3"/>
      <c r="V713" s="3"/>
      <c r="W713" s="3"/>
      <c r="X713" s="3"/>
      <c r="Y713" s="3"/>
      <c r="Z713" s="3"/>
    </row>
    <row r="714" spans="1:26" x14ac:dyDescent="0.2">
      <c r="A714" s="3" t="s">
        <v>351</v>
      </c>
      <c r="B714" s="11">
        <v>44426</v>
      </c>
      <c r="C714" s="12">
        <v>0.43055555555555558</v>
      </c>
      <c r="D714" s="3" t="s">
        <v>425</v>
      </c>
      <c r="E714" s="3" t="s">
        <v>391</v>
      </c>
      <c r="F714" s="3" t="s">
        <v>391</v>
      </c>
      <c r="G714" s="3">
        <v>30.549499999999998</v>
      </c>
      <c r="H714" s="3">
        <v>-88.025720000000007</v>
      </c>
      <c r="I714" s="3">
        <v>0.5</v>
      </c>
      <c r="J714" s="32">
        <f t="shared" si="5"/>
        <v>48.228347999999997</v>
      </c>
      <c r="K714" s="32">
        <v>14.7</v>
      </c>
      <c r="L714" s="3">
        <v>15</v>
      </c>
      <c r="M714" s="3"/>
      <c r="N714" s="3"/>
      <c r="O714" s="3"/>
      <c r="P714" s="3"/>
      <c r="Q714" s="3"/>
      <c r="R714" s="3"/>
      <c r="S714" s="3"/>
      <c r="T714" s="3"/>
      <c r="U714" s="3"/>
      <c r="V714" s="3"/>
      <c r="W714" s="3"/>
      <c r="X714" s="3"/>
      <c r="Y714" s="3"/>
      <c r="Z714" s="3"/>
    </row>
    <row r="715" spans="1:26" x14ac:dyDescent="0.2">
      <c r="A715" s="3" t="s">
        <v>351</v>
      </c>
      <c r="B715" s="11">
        <v>44426</v>
      </c>
      <c r="C715" s="12">
        <v>0.43402777777777779</v>
      </c>
      <c r="D715" s="3" t="s">
        <v>424</v>
      </c>
      <c r="E715" s="3" t="s">
        <v>391</v>
      </c>
      <c r="F715" s="3" t="s">
        <v>391</v>
      </c>
      <c r="G715" s="3">
        <v>30.54982</v>
      </c>
      <c r="H715" s="3">
        <v>-88.000389999999996</v>
      </c>
      <c r="I715" s="3">
        <v>0.8</v>
      </c>
      <c r="J715" s="26">
        <f t="shared" si="5"/>
        <v>11.154855999999999</v>
      </c>
      <c r="K715" s="26">
        <v>3.4</v>
      </c>
      <c r="L715" s="3">
        <v>16</v>
      </c>
      <c r="M715" s="3"/>
      <c r="N715" s="3"/>
      <c r="O715" s="3"/>
      <c r="P715" s="3"/>
      <c r="Q715" s="3"/>
      <c r="R715" s="3"/>
      <c r="S715" s="3"/>
      <c r="T715" s="3"/>
      <c r="U715" s="3"/>
      <c r="V715" s="3"/>
      <c r="W715" s="3"/>
      <c r="X715" s="3"/>
      <c r="Y715" s="3"/>
      <c r="Z715" s="3"/>
    </row>
    <row r="716" spans="1:26" x14ac:dyDescent="0.2">
      <c r="A716" s="3" t="s">
        <v>351</v>
      </c>
      <c r="B716" s="11">
        <v>44426</v>
      </c>
      <c r="C716" s="12">
        <v>0.43958333333333333</v>
      </c>
      <c r="D716" s="3" t="s">
        <v>347</v>
      </c>
      <c r="E716" s="3" t="s">
        <v>391</v>
      </c>
      <c r="F716" s="3" t="s">
        <v>391</v>
      </c>
      <c r="G716" s="3">
        <v>30.549980000000001</v>
      </c>
      <c r="H716" s="3">
        <v>-87.949489999999997</v>
      </c>
      <c r="I716" s="3">
        <v>1</v>
      </c>
      <c r="J716" s="26">
        <f t="shared" si="5"/>
        <v>12.467191999999999</v>
      </c>
      <c r="K716" s="26">
        <v>3.8</v>
      </c>
      <c r="L716" s="3">
        <v>17</v>
      </c>
      <c r="M716" s="3"/>
      <c r="N716" s="3"/>
      <c r="O716" s="3"/>
      <c r="P716" s="3"/>
      <c r="Q716" s="3"/>
      <c r="R716" s="3"/>
      <c r="S716" s="3"/>
      <c r="T716" s="3"/>
      <c r="U716" s="3"/>
      <c r="V716" s="3"/>
      <c r="W716" s="3"/>
      <c r="X716" s="3"/>
      <c r="Y716" s="3"/>
      <c r="Z716" s="3"/>
    </row>
    <row r="717" spans="1:26" x14ac:dyDescent="0.2">
      <c r="A717" s="3" t="s">
        <v>351</v>
      </c>
      <c r="B717" s="11">
        <v>44426</v>
      </c>
      <c r="C717" s="12">
        <v>0.44444444444444442</v>
      </c>
      <c r="D717" s="3" t="s">
        <v>293</v>
      </c>
      <c r="E717" s="3" t="s">
        <v>391</v>
      </c>
      <c r="F717" s="3" t="s">
        <v>391</v>
      </c>
      <c r="G717" s="3">
        <v>30.55021</v>
      </c>
      <c r="H717" s="3">
        <v>-87.910110000000003</v>
      </c>
      <c r="I717" s="3">
        <v>0.8</v>
      </c>
      <c r="J717" s="26">
        <f t="shared" si="5"/>
        <v>10.826772</v>
      </c>
      <c r="K717" s="26">
        <v>3.3</v>
      </c>
      <c r="L717" s="3">
        <v>18</v>
      </c>
      <c r="M717" s="3"/>
      <c r="N717" s="3"/>
      <c r="O717" s="3"/>
      <c r="P717" s="3"/>
      <c r="Q717" s="3"/>
      <c r="R717" s="3"/>
      <c r="S717" s="3"/>
      <c r="T717" s="3"/>
      <c r="U717" s="3"/>
      <c r="V717" s="3"/>
      <c r="W717" s="3"/>
      <c r="X717" s="3"/>
      <c r="Y717" s="3"/>
      <c r="Z717" s="3"/>
    </row>
    <row r="718" spans="1:26" x14ac:dyDescent="0.2">
      <c r="A718" s="3" t="s">
        <v>351</v>
      </c>
      <c r="B718" s="11">
        <v>44426</v>
      </c>
      <c r="C718" s="12">
        <v>0.45</v>
      </c>
      <c r="D718" s="3" t="s">
        <v>265</v>
      </c>
      <c r="E718" s="3" t="s">
        <v>392</v>
      </c>
      <c r="F718" s="3" t="s">
        <v>391</v>
      </c>
      <c r="G718" s="3">
        <v>30.500299999999999</v>
      </c>
      <c r="H718" s="3">
        <v>-87.948700000000002</v>
      </c>
      <c r="I718" s="3">
        <v>0.8</v>
      </c>
      <c r="J718" s="26">
        <f t="shared" si="5"/>
        <v>10.498688000000001</v>
      </c>
      <c r="K718" s="26">
        <v>3.2</v>
      </c>
      <c r="L718" s="3">
        <v>19</v>
      </c>
      <c r="M718" s="3"/>
      <c r="N718" s="3"/>
      <c r="O718" s="3"/>
      <c r="P718" s="3"/>
      <c r="Q718" s="3"/>
      <c r="R718" s="3"/>
      <c r="S718" s="3"/>
      <c r="T718" s="3"/>
      <c r="U718" s="3"/>
      <c r="V718" s="3"/>
      <c r="W718" s="3"/>
      <c r="X718" s="3"/>
      <c r="Y718" s="3"/>
      <c r="Z718" s="3"/>
    </row>
    <row r="719" spans="1:26" x14ac:dyDescent="0.2">
      <c r="A719" s="3" t="s">
        <v>351</v>
      </c>
      <c r="B719" s="11">
        <v>44426</v>
      </c>
      <c r="C719" s="12">
        <v>0.45902777777777776</v>
      </c>
      <c r="D719" s="3" t="s">
        <v>418</v>
      </c>
      <c r="E719" s="3" t="s">
        <v>391</v>
      </c>
      <c r="F719" s="3" t="s">
        <v>391</v>
      </c>
      <c r="G719" s="3">
        <v>30.449809999999999</v>
      </c>
      <c r="H719" s="3">
        <v>-87.950779999999995</v>
      </c>
      <c r="I719" s="3">
        <v>0.8</v>
      </c>
      <c r="J719" s="26">
        <f t="shared" si="5"/>
        <v>12.139108</v>
      </c>
      <c r="K719" s="26">
        <v>3.7</v>
      </c>
      <c r="L719" s="3">
        <v>21</v>
      </c>
      <c r="M719" s="3"/>
      <c r="N719" s="3"/>
      <c r="O719" s="3"/>
      <c r="P719" s="3"/>
      <c r="Q719" s="3"/>
      <c r="R719" s="3"/>
      <c r="S719" s="3"/>
      <c r="T719" s="3"/>
      <c r="U719" s="3"/>
      <c r="V719" s="3"/>
      <c r="W719" s="3"/>
      <c r="X719" s="3"/>
      <c r="Y719" s="3"/>
      <c r="Z719" s="3"/>
    </row>
    <row r="720" spans="1:26" x14ac:dyDescent="0.2">
      <c r="A720" s="3" t="s">
        <v>351</v>
      </c>
      <c r="B720" s="11">
        <v>44426</v>
      </c>
      <c r="C720" s="12">
        <v>0.46180555555555558</v>
      </c>
      <c r="D720" s="3" t="s">
        <v>419</v>
      </c>
      <c r="E720" s="3" t="s">
        <v>391</v>
      </c>
      <c r="F720" s="3" t="s">
        <v>391</v>
      </c>
      <c r="G720" s="3">
        <v>30.449539999999999</v>
      </c>
      <c r="H720" s="3">
        <v>-87.925359999999998</v>
      </c>
      <c r="I720" s="3">
        <v>0.8</v>
      </c>
      <c r="J720" s="26">
        <f t="shared" si="5"/>
        <v>8.5301840000000002</v>
      </c>
      <c r="K720" s="26">
        <v>2.6</v>
      </c>
      <c r="L720" s="3">
        <v>20</v>
      </c>
      <c r="M720" s="3"/>
      <c r="N720" s="3"/>
      <c r="O720" s="3"/>
      <c r="P720" s="3"/>
      <c r="Q720" s="3"/>
      <c r="R720" s="3"/>
      <c r="S720" s="3"/>
      <c r="T720" s="3"/>
      <c r="U720" s="3"/>
      <c r="V720" s="3"/>
      <c r="W720" s="3"/>
      <c r="X720" s="3"/>
      <c r="Y720" s="3"/>
      <c r="Z720" s="3"/>
    </row>
    <row r="721" spans="1:26" x14ac:dyDescent="0.2">
      <c r="A721" s="3" t="s">
        <v>351</v>
      </c>
      <c r="B721" s="11">
        <v>44426</v>
      </c>
      <c r="C721" s="12">
        <v>0.47152777777777777</v>
      </c>
      <c r="D721" s="3" t="s">
        <v>399</v>
      </c>
      <c r="E721" s="3" t="s">
        <v>391</v>
      </c>
      <c r="F721" s="3" t="s">
        <v>391</v>
      </c>
      <c r="G721" s="3">
        <v>30.39941</v>
      </c>
      <c r="H721" s="3">
        <v>-87.899879999999996</v>
      </c>
      <c r="I721" s="3">
        <v>0.7</v>
      </c>
      <c r="J721" s="26">
        <f t="shared" si="5"/>
        <v>8.2020999999999997</v>
      </c>
      <c r="K721" s="26">
        <v>2.5</v>
      </c>
      <c r="L721" s="3">
        <v>22</v>
      </c>
      <c r="M721" s="3"/>
      <c r="N721" s="3"/>
      <c r="O721" s="3"/>
      <c r="P721" s="3"/>
      <c r="Q721" s="3"/>
      <c r="R721" s="3"/>
      <c r="S721" s="3"/>
      <c r="T721" s="3"/>
      <c r="U721" s="3"/>
      <c r="V721" s="3"/>
      <c r="W721" s="3"/>
      <c r="X721" s="3"/>
      <c r="Y721" s="3"/>
      <c r="Z721" s="3"/>
    </row>
    <row r="722" spans="1:26" x14ac:dyDescent="0.2">
      <c r="A722" s="3" t="s">
        <v>351</v>
      </c>
      <c r="B722" s="11">
        <v>44426</v>
      </c>
      <c r="C722" s="12">
        <v>0.4777777777777778</v>
      </c>
      <c r="D722" s="3" t="s">
        <v>215</v>
      </c>
      <c r="E722" s="3" t="s">
        <v>392</v>
      </c>
      <c r="F722" s="3" t="s">
        <v>391</v>
      </c>
      <c r="G722" s="3">
        <v>30.400210000000001</v>
      </c>
      <c r="H722" s="3">
        <v>-87.951120000000003</v>
      </c>
      <c r="I722" s="3">
        <v>1</v>
      </c>
      <c r="J722" s="26">
        <f t="shared" si="5"/>
        <v>13.12336</v>
      </c>
      <c r="K722" s="26">
        <v>4</v>
      </c>
      <c r="L722" s="3">
        <v>23</v>
      </c>
      <c r="M722" s="3"/>
      <c r="N722" s="3"/>
      <c r="O722" s="3"/>
      <c r="P722" s="3"/>
      <c r="Q722" s="3"/>
      <c r="R722" s="3"/>
      <c r="S722" s="3"/>
      <c r="T722" s="3"/>
      <c r="U722" s="3"/>
      <c r="V722" s="3"/>
      <c r="W722" s="3"/>
      <c r="X722" s="3"/>
      <c r="Y722" s="3"/>
      <c r="Z722" s="3"/>
    </row>
    <row r="723" spans="1:26" x14ac:dyDescent="0.2">
      <c r="A723" s="3" t="s">
        <v>351</v>
      </c>
      <c r="B723" s="11">
        <v>44426</v>
      </c>
      <c r="C723" s="12">
        <v>0.48749999999999999</v>
      </c>
      <c r="D723" s="3" t="s">
        <v>400</v>
      </c>
      <c r="E723" s="3" t="s">
        <v>391</v>
      </c>
      <c r="F723" s="3" t="s">
        <v>391</v>
      </c>
      <c r="G723" s="3">
        <v>30.400079999999999</v>
      </c>
      <c r="H723" s="3">
        <v>-88.001230000000007</v>
      </c>
      <c r="I723" s="3">
        <v>1</v>
      </c>
      <c r="J723" s="26">
        <f t="shared" si="5"/>
        <v>13.12336</v>
      </c>
      <c r="K723" s="26">
        <v>4</v>
      </c>
      <c r="L723" s="3">
        <v>24</v>
      </c>
      <c r="M723" s="3"/>
      <c r="N723" s="3"/>
      <c r="O723" s="3"/>
      <c r="P723" s="3"/>
      <c r="Q723" s="3"/>
      <c r="R723" s="3"/>
      <c r="S723" s="3"/>
      <c r="T723" s="3"/>
      <c r="U723" s="3"/>
      <c r="V723" s="3"/>
      <c r="W723" s="3"/>
      <c r="X723" s="3"/>
      <c r="Y723" s="3"/>
      <c r="Z723" s="3"/>
    </row>
    <row r="724" spans="1:26" x14ac:dyDescent="0.2">
      <c r="A724" s="3" t="s">
        <v>351</v>
      </c>
      <c r="B724" s="11">
        <v>44426</v>
      </c>
      <c r="C724" s="12">
        <v>0.49305555555555558</v>
      </c>
      <c r="D724" s="3" t="s">
        <v>218</v>
      </c>
      <c r="E724" s="3" t="s">
        <v>392</v>
      </c>
      <c r="F724" s="3" t="s">
        <v>392</v>
      </c>
      <c r="G724" s="3">
        <v>30.39988</v>
      </c>
      <c r="H724" s="3">
        <v>-88.01849</v>
      </c>
      <c r="I724" s="10">
        <v>1</v>
      </c>
      <c r="J724" s="26">
        <f t="shared" si="5"/>
        <v>42.322836000000002</v>
      </c>
      <c r="K724" s="26">
        <v>12.9</v>
      </c>
      <c r="L724" s="3">
        <v>25</v>
      </c>
      <c r="M724" s="3" t="s">
        <v>469</v>
      </c>
      <c r="N724" s="3"/>
      <c r="O724" s="3"/>
      <c r="P724" s="3"/>
      <c r="Q724" s="3"/>
      <c r="R724" s="3"/>
      <c r="S724" s="3"/>
      <c r="T724" s="3"/>
      <c r="U724" s="3"/>
      <c r="V724" s="3"/>
      <c r="W724" s="3"/>
      <c r="X724" s="3"/>
      <c r="Y724" s="3"/>
      <c r="Z724" s="3"/>
    </row>
    <row r="725" spans="1:26" x14ac:dyDescent="0.2">
      <c r="A725" s="3" t="s">
        <v>351</v>
      </c>
      <c r="B725" s="11">
        <v>44426</v>
      </c>
      <c r="C725" s="12">
        <v>0.50347222222222221</v>
      </c>
      <c r="D725" s="3" t="s">
        <v>401</v>
      </c>
      <c r="E725" s="3" t="s">
        <v>391</v>
      </c>
      <c r="F725" s="3" t="s">
        <v>391</v>
      </c>
      <c r="G725" s="3">
        <v>30.400580000000001</v>
      </c>
      <c r="H725" s="3">
        <v>-88.051640000000006</v>
      </c>
      <c r="I725" s="3">
        <v>1</v>
      </c>
      <c r="J725" s="26">
        <f t="shared" si="5"/>
        <v>14.107612</v>
      </c>
      <c r="K725" s="26">
        <v>4.3</v>
      </c>
      <c r="L725" s="3">
        <v>26</v>
      </c>
      <c r="M725" s="3"/>
      <c r="N725" s="3"/>
      <c r="O725" s="3"/>
      <c r="P725" s="3"/>
      <c r="Q725" s="3"/>
      <c r="R725" s="3"/>
      <c r="S725" s="3"/>
      <c r="T725" s="3"/>
      <c r="U725" s="3"/>
      <c r="V725" s="3"/>
      <c r="W725" s="3"/>
      <c r="X725" s="3"/>
      <c r="Y725" s="3"/>
      <c r="Z725" s="3"/>
    </row>
    <row r="726" spans="1:26" x14ac:dyDescent="0.2">
      <c r="A726" s="3" t="s">
        <v>351</v>
      </c>
      <c r="B726" s="11">
        <v>44426</v>
      </c>
      <c r="C726" s="12">
        <v>0.51111111111111107</v>
      </c>
      <c r="D726" s="3" t="s">
        <v>224</v>
      </c>
      <c r="E726" s="3" t="s">
        <v>392</v>
      </c>
      <c r="F726" s="3" t="s">
        <v>391</v>
      </c>
      <c r="G726" s="3">
        <v>30.399789999999999</v>
      </c>
      <c r="H726" s="3">
        <v>-88.100710000000007</v>
      </c>
      <c r="I726" s="3">
        <v>0.6</v>
      </c>
      <c r="J726" s="26">
        <f t="shared" si="5"/>
        <v>3.6089240000000005</v>
      </c>
      <c r="K726" s="26">
        <v>1.1000000000000001</v>
      </c>
      <c r="L726" s="3">
        <v>27</v>
      </c>
      <c r="M726" s="3"/>
      <c r="N726" s="3"/>
      <c r="O726" s="3"/>
      <c r="P726" s="3"/>
      <c r="Q726" s="3"/>
      <c r="R726" s="3"/>
      <c r="S726" s="3"/>
      <c r="T726" s="3"/>
      <c r="U726" s="3"/>
      <c r="V726" s="3"/>
      <c r="W726" s="3"/>
      <c r="X726" s="3"/>
      <c r="Y726" s="3"/>
      <c r="Z726" s="3"/>
    </row>
    <row r="727" spans="1:26" x14ac:dyDescent="0.2">
      <c r="A727" s="3" t="s">
        <v>351</v>
      </c>
      <c r="B727" s="11">
        <v>44427</v>
      </c>
      <c r="C727" s="12">
        <v>0.28263888888888888</v>
      </c>
      <c r="D727" s="3" t="s">
        <v>390</v>
      </c>
      <c r="E727" s="3" t="s">
        <v>391</v>
      </c>
      <c r="F727" s="3" t="s">
        <v>391</v>
      </c>
      <c r="G727" s="3">
        <v>30.2502</v>
      </c>
      <c r="H727" s="3">
        <v>-88.049270000000007</v>
      </c>
      <c r="I727" s="3">
        <v>1</v>
      </c>
      <c r="J727" s="26">
        <f t="shared" si="5"/>
        <v>13.779528000000001</v>
      </c>
      <c r="K727" s="26">
        <v>4.2</v>
      </c>
      <c r="L727" s="3">
        <v>0</v>
      </c>
      <c r="M727" s="3"/>
      <c r="N727" s="3"/>
      <c r="O727" s="3"/>
      <c r="P727" s="3"/>
      <c r="Q727" s="3"/>
      <c r="R727" s="3"/>
      <c r="S727" s="3"/>
      <c r="T727" s="3"/>
      <c r="U727" s="3"/>
      <c r="V727" s="3"/>
      <c r="W727" s="3"/>
      <c r="X727" s="3"/>
      <c r="Y727" s="3"/>
      <c r="Z727" s="3"/>
    </row>
    <row r="728" spans="1:26" x14ac:dyDescent="0.2">
      <c r="A728" s="3" t="s">
        <v>351</v>
      </c>
      <c r="B728" s="11">
        <v>44427</v>
      </c>
      <c r="C728" s="12">
        <v>0.28819444444444442</v>
      </c>
      <c r="D728" s="3" t="s">
        <v>202</v>
      </c>
      <c r="E728" s="3" t="s">
        <v>392</v>
      </c>
      <c r="F728" s="3" t="s">
        <v>392</v>
      </c>
      <c r="G728" s="3">
        <v>30.249939999999999</v>
      </c>
      <c r="H728" s="3">
        <v>-88.03998</v>
      </c>
      <c r="I728" s="3">
        <v>1</v>
      </c>
      <c r="J728" s="26">
        <f t="shared" si="5"/>
        <v>54.461944000000003</v>
      </c>
      <c r="K728" s="26">
        <v>16.600000000000001</v>
      </c>
      <c r="L728" s="3">
        <v>1</v>
      </c>
      <c r="M728" s="3"/>
      <c r="N728" s="3"/>
      <c r="O728" s="3"/>
      <c r="P728" s="3"/>
      <c r="Q728" s="3"/>
      <c r="R728" s="3"/>
      <c r="S728" s="3"/>
      <c r="T728" s="3"/>
      <c r="U728" s="3"/>
      <c r="V728" s="3"/>
      <c r="W728" s="3"/>
      <c r="X728" s="3"/>
      <c r="Y728" s="3"/>
      <c r="Z728" s="3"/>
    </row>
    <row r="729" spans="1:26" x14ac:dyDescent="0.2">
      <c r="A729" s="3" t="s">
        <v>351</v>
      </c>
      <c r="B729" s="11">
        <v>44427</v>
      </c>
      <c r="C729" s="12">
        <v>0.29930555555555555</v>
      </c>
      <c r="D729" s="3" t="s">
        <v>393</v>
      </c>
      <c r="E729" s="3" t="s">
        <v>391</v>
      </c>
      <c r="F729" s="3" t="s">
        <v>391</v>
      </c>
      <c r="G729" s="3">
        <v>30.250240000000002</v>
      </c>
      <c r="H729" s="3">
        <v>-87.999830000000003</v>
      </c>
      <c r="I729" s="3">
        <v>0.9</v>
      </c>
      <c r="J729" s="26">
        <f t="shared" si="5"/>
        <v>17.060368</v>
      </c>
      <c r="K729" s="26">
        <v>5.2</v>
      </c>
      <c r="L729" s="3">
        <v>2</v>
      </c>
      <c r="M729" s="3"/>
      <c r="N729" s="3"/>
      <c r="O729" s="3"/>
      <c r="P729" s="3"/>
      <c r="Q729" s="3"/>
      <c r="R729" s="3"/>
      <c r="S729" s="3"/>
      <c r="T729" s="3"/>
      <c r="U729" s="3"/>
      <c r="V729" s="3"/>
      <c r="W729" s="3"/>
      <c r="X729" s="3"/>
      <c r="Y729" s="3"/>
      <c r="Z729" s="3"/>
    </row>
    <row r="730" spans="1:26" x14ac:dyDescent="0.2">
      <c r="A730" s="3" t="s">
        <v>351</v>
      </c>
      <c r="B730" s="11">
        <v>44427</v>
      </c>
      <c r="C730" s="12">
        <v>0.30555555555555558</v>
      </c>
      <c r="D730" s="3" t="s">
        <v>394</v>
      </c>
      <c r="E730" s="3" t="s">
        <v>391</v>
      </c>
      <c r="F730" s="3" t="s">
        <v>391</v>
      </c>
      <c r="G730" s="3">
        <v>30.26013</v>
      </c>
      <c r="H730" s="3">
        <v>-87.949849999999998</v>
      </c>
      <c r="I730" s="3">
        <v>0.6</v>
      </c>
      <c r="J730" s="26">
        <f t="shared" si="5"/>
        <v>4.5931759999999997</v>
      </c>
      <c r="K730" s="26">
        <v>1.4</v>
      </c>
      <c r="L730" s="3">
        <v>3</v>
      </c>
      <c r="M730" s="3"/>
      <c r="N730" s="3"/>
      <c r="O730" s="3"/>
      <c r="P730" s="3"/>
      <c r="Q730" s="3"/>
      <c r="R730" s="3"/>
      <c r="S730" s="3"/>
      <c r="T730" s="3"/>
      <c r="U730" s="3"/>
      <c r="V730" s="3"/>
      <c r="W730" s="3"/>
      <c r="X730" s="3"/>
      <c r="Y730" s="3"/>
      <c r="Z730" s="3"/>
    </row>
    <row r="731" spans="1:26" x14ac:dyDescent="0.2">
      <c r="A731" s="3" t="s">
        <v>351</v>
      </c>
      <c r="B731" s="11">
        <v>44427</v>
      </c>
      <c r="C731" s="12">
        <v>0.3125</v>
      </c>
      <c r="D731" s="3" t="s">
        <v>395</v>
      </c>
      <c r="E731" s="3" t="s">
        <v>391</v>
      </c>
      <c r="F731" s="3" t="s">
        <v>391</v>
      </c>
      <c r="G731" s="3">
        <v>30.25018</v>
      </c>
      <c r="H731" s="3">
        <v>-87.900009999999995</v>
      </c>
      <c r="I731" s="3">
        <v>0.5</v>
      </c>
      <c r="J731" s="26">
        <f t="shared" si="5"/>
        <v>7.2178480000000009</v>
      </c>
      <c r="K731" s="26">
        <v>2.2000000000000002</v>
      </c>
      <c r="L731" s="3">
        <v>4</v>
      </c>
      <c r="M731" s="3"/>
      <c r="N731" s="3"/>
      <c r="O731" s="3"/>
      <c r="P731" s="3"/>
      <c r="Q731" s="3"/>
      <c r="R731" s="3"/>
      <c r="S731" s="3"/>
      <c r="T731" s="3"/>
      <c r="U731" s="3"/>
      <c r="V731" s="3"/>
      <c r="W731" s="3"/>
      <c r="X731" s="3"/>
      <c r="Y731" s="3"/>
      <c r="Z731" s="3"/>
    </row>
    <row r="732" spans="1:26" x14ac:dyDescent="0.2">
      <c r="A732" s="3" t="s">
        <v>351</v>
      </c>
      <c r="B732" s="11">
        <v>44427</v>
      </c>
      <c r="C732" s="12">
        <v>0.31666666666666665</v>
      </c>
      <c r="D732" s="3" t="s">
        <v>206</v>
      </c>
      <c r="E732" s="3" t="s">
        <v>392</v>
      </c>
      <c r="F732" s="3" t="s">
        <v>391</v>
      </c>
      <c r="G732" s="3">
        <v>30.25</v>
      </c>
      <c r="H732" s="3">
        <v>-87.849829999999997</v>
      </c>
      <c r="I732" s="3">
        <v>0.6</v>
      </c>
      <c r="J732" s="26">
        <f t="shared" si="5"/>
        <v>5.5774279999999994</v>
      </c>
      <c r="K732" s="26">
        <v>1.7</v>
      </c>
      <c r="L732" s="3">
        <v>5</v>
      </c>
      <c r="M732" s="3"/>
      <c r="N732" s="3"/>
      <c r="O732" s="3"/>
      <c r="P732" s="3"/>
      <c r="Q732" s="3"/>
      <c r="R732" s="3"/>
      <c r="S732" s="3"/>
      <c r="T732" s="3"/>
      <c r="U732" s="3"/>
      <c r="V732" s="3"/>
      <c r="W732" s="3"/>
      <c r="X732" s="3"/>
      <c r="Y732" s="3"/>
      <c r="Z732" s="3"/>
    </row>
    <row r="733" spans="1:26" x14ac:dyDescent="0.2">
      <c r="A733" s="3" t="s">
        <v>351</v>
      </c>
      <c r="B733" s="11">
        <v>44427</v>
      </c>
      <c r="C733" s="12">
        <v>0.32708333333333334</v>
      </c>
      <c r="D733" s="3" t="s">
        <v>396</v>
      </c>
      <c r="E733" s="3" t="s">
        <v>391</v>
      </c>
      <c r="F733" s="3" t="s">
        <v>391</v>
      </c>
      <c r="G733" s="3">
        <v>30.259920000000001</v>
      </c>
      <c r="H733" s="3">
        <v>-87.799800000000005</v>
      </c>
      <c r="I733" s="3">
        <v>0.4</v>
      </c>
      <c r="J733" s="26">
        <f t="shared" si="5"/>
        <v>7.8740159999999992</v>
      </c>
      <c r="K733" s="26">
        <v>2.4</v>
      </c>
      <c r="L733" s="3">
        <v>6</v>
      </c>
      <c r="M733" s="3"/>
      <c r="N733" s="3"/>
      <c r="O733" s="3"/>
      <c r="P733" s="3"/>
      <c r="Q733" s="3"/>
      <c r="R733" s="3"/>
      <c r="S733" s="3"/>
      <c r="T733" s="3"/>
      <c r="U733" s="3"/>
      <c r="V733" s="3"/>
      <c r="W733" s="3"/>
      <c r="X733" s="3"/>
      <c r="Y733" s="3"/>
      <c r="Z733" s="3"/>
    </row>
    <row r="734" spans="1:26" x14ac:dyDescent="0.2">
      <c r="A734" s="3" t="s">
        <v>351</v>
      </c>
      <c r="B734" s="11">
        <v>44427</v>
      </c>
      <c r="C734" s="12">
        <v>0.33263888888888887</v>
      </c>
      <c r="D734" s="3" t="s">
        <v>209</v>
      </c>
      <c r="E734" s="3" t="s">
        <v>392</v>
      </c>
      <c r="F734" s="3" t="s">
        <v>391</v>
      </c>
      <c r="G734" s="3">
        <v>30.28491</v>
      </c>
      <c r="H734" s="3">
        <v>-87.759979999999999</v>
      </c>
      <c r="I734" s="3">
        <v>0.3</v>
      </c>
      <c r="J734" s="26">
        <f t="shared" si="5"/>
        <v>7.2178480000000009</v>
      </c>
      <c r="K734" s="26">
        <v>2.2000000000000002</v>
      </c>
      <c r="L734" s="3">
        <v>7</v>
      </c>
      <c r="M734" s="3"/>
      <c r="N734" s="3"/>
      <c r="O734" s="3"/>
      <c r="P734" s="3"/>
      <c r="Q734" s="3"/>
      <c r="R734" s="3"/>
      <c r="S734" s="3"/>
      <c r="T734" s="3"/>
      <c r="U734" s="3"/>
      <c r="V734" s="3"/>
      <c r="W734" s="3"/>
      <c r="X734" s="3"/>
      <c r="Y734" s="3"/>
      <c r="Z734" s="3"/>
    </row>
    <row r="735" spans="1:26" x14ac:dyDescent="0.2">
      <c r="A735" s="3" t="s">
        <v>351</v>
      </c>
      <c r="B735" s="11">
        <v>44427</v>
      </c>
      <c r="C735" s="12">
        <v>0.34027777777777779</v>
      </c>
      <c r="D735" s="3" t="s">
        <v>397</v>
      </c>
      <c r="E735" s="3" t="s">
        <v>391</v>
      </c>
      <c r="F735" s="3" t="s">
        <v>391</v>
      </c>
      <c r="G735" s="3">
        <v>30.299949999999999</v>
      </c>
      <c r="H735" s="3">
        <v>-87.800259999999994</v>
      </c>
      <c r="I735" s="3">
        <v>0.7</v>
      </c>
      <c r="J735" s="26">
        <f t="shared" si="5"/>
        <v>9.1863519999999994</v>
      </c>
      <c r="K735" s="26">
        <v>2.8</v>
      </c>
      <c r="L735" s="3">
        <v>8</v>
      </c>
      <c r="M735" s="3"/>
      <c r="N735" s="3"/>
      <c r="O735" s="3"/>
      <c r="P735" s="3"/>
      <c r="Q735" s="3"/>
      <c r="R735" s="3"/>
      <c r="S735" s="3"/>
      <c r="T735" s="3"/>
      <c r="U735" s="3"/>
      <c r="V735" s="3"/>
      <c r="W735" s="3"/>
      <c r="X735" s="3"/>
      <c r="Y735" s="3"/>
      <c r="Z735" s="3"/>
    </row>
    <row r="736" spans="1:26" x14ac:dyDescent="0.2">
      <c r="A736" s="3" t="s">
        <v>351</v>
      </c>
      <c r="B736" s="11">
        <v>44427</v>
      </c>
      <c r="C736" s="12">
        <v>0.34513888888888888</v>
      </c>
      <c r="D736" s="3" t="s">
        <v>466</v>
      </c>
      <c r="E736" s="3" t="s">
        <v>391</v>
      </c>
      <c r="F736" s="3" t="s">
        <v>391</v>
      </c>
      <c r="G736" s="3">
        <v>30.328880000000002</v>
      </c>
      <c r="H736" s="3">
        <v>-87.829539999999994</v>
      </c>
      <c r="I736" s="3">
        <v>0.5</v>
      </c>
      <c r="J736" s="26">
        <f t="shared" si="5"/>
        <v>7.5459319999999996</v>
      </c>
      <c r="K736" s="26">
        <v>2.2999999999999998</v>
      </c>
      <c r="L736" s="3">
        <v>9</v>
      </c>
      <c r="M736" s="3"/>
      <c r="N736" s="3"/>
      <c r="O736" s="3"/>
      <c r="P736" s="3"/>
      <c r="Q736" s="3"/>
      <c r="R736" s="3"/>
      <c r="S736" s="3"/>
      <c r="T736" s="3"/>
      <c r="U736" s="3"/>
      <c r="V736" s="3"/>
      <c r="W736" s="3"/>
      <c r="X736" s="3"/>
      <c r="Y736" s="3"/>
      <c r="Z736" s="3"/>
    </row>
    <row r="737" spans="1:26" x14ac:dyDescent="0.2">
      <c r="A737" s="3" t="s">
        <v>351</v>
      </c>
      <c r="B737" s="11">
        <v>44427</v>
      </c>
      <c r="C737" s="12">
        <v>0.34930555555555554</v>
      </c>
      <c r="D737" s="3" t="s">
        <v>352</v>
      </c>
      <c r="E737" s="3" t="s">
        <v>392</v>
      </c>
      <c r="F737" s="3" t="s">
        <v>391</v>
      </c>
      <c r="G737" s="3">
        <v>30.34995</v>
      </c>
      <c r="H737" s="3">
        <v>-87.850480000000005</v>
      </c>
      <c r="I737" s="3">
        <v>0.5</v>
      </c>
      <c r="J737" s="26">
        <f t="shared" si="5"/>
        <v>9.8425200000000004</v>
      </c>
      <c r="K737" s="26">
        <v>3</v>
      </c>
      <c r="L737" s="3">
        <v>10</v>
      </c>
      <c r="M737" s="3"/>
      <c r="N737" s="3"/>
      <c r="O737" s="3"/>
      <c r="P737" s="3"/>
      <c r="Q737" s="3"/>
      <c r="R737" s="3"/>
      <c r="S737" s="3"/>
      <c r="T737" s="3"/>
      <c r="U737" s="3"/>
      <c r="V737" s="3"/>
      <c r="W737" s="3"/>
      <c r="X737" s="3"/>
      <c r="Y737" s="3"/>
      <c r="Z737" s="3"/>
    </row>
    <row r="738" spans="1:26" x14ac:dyDescent="0.2">
      <c r="A738" s="3" t="s">
        <v>351</v>
      </c>
      <c r="B738" s="11">
        <v>44427</v>
      </c>
      <c r="C738" s="12">
        <v>0.35347222222222224</v>
      </c>
      <c r="D738" s="3" t="s">
        <v>212</v>
      </c>
      <c r="E738" s="3" t="s">
        <v>391</v>
      </c>
      <c r="F738" s="3" t="s">
        <v>391</v>
      </c>
      <c r="G738" s="3">
        <v>30.374479999999998</v>
      </c>
      <c r="H738" s="3">
        <v>-87.839299999999994</v>
      </c>
      <c r="I738" s="10" t="s">
        <v>46</v>
      </c>
      <c r="J738" s="26">
        <f t="shared" si="5"/>
        <v>10.498688000000001</v>
      </c>
      <c r="K738" s="26">
        <v>3.2</v>
      </c>
      <c r="L738" s="3">
        <v>11</v>
      </c>
      <c r="M738" s="3"/>
      <c r="N738" s="3"/>
      <c r="O738" s="3"/>
      <c r="P738" s="3"/>
      <c r="Q738" s="3"/>
      <c r="R738" s="3"/>
      <c r="S738" s="3"/>
      <c r="T738" s="3"/>
      <c r="U738" s="3"/>
      <c r="V738" s="3"/>
      <c r="W738" s="3"/>
      <c r="X738" s="3"/>
      <c r="Y738" s="3"/>
      <c r="Z738" s="3"/>
    </row>
    <row r="739" spans="1:26" x14ac:dyDescent="0.2">
      <c r="A739" s="3" t="s">
        <v>351</v>
      </c>
      <c r="B739" s="11">
        <v>44427</v>
      </c>
      <c r="C739" s="12">
        <v>0.36180555555555555</v>
      </c>
      <c r="D739" s="3" t="s">
        <v>408</v>
      </c>
      <c r="E739" s="3" t="s">
        <v>391</v>
      </c>
      <c r="F739" s="3" t="s">
        <v>391</v>
      </c>
      <c r="G739" s="3">
        <v>30.350069999999999</v>
      </c>
      <c r="H739" s="3">
        <v>-87.900350000000003</v>
      </c>
      <c r="I739" s="3">
        <v>0.8</v>
      </c>
      <c r="J739" s="26">
        <f t="shared" si="5"/>
        <v>12.139108</v>
      </c>
      <c r="K739" s="26">
        <v>3.7</v>
      </c>
      <c r="L739" s="3">
        <v>12</v>
      </c>
      <c r="M739" s="3"/>
      <c r="N739" s="3"/>
      <c r="O739" s="3"/>
      <c r="P739" s="3"/>
      <c r="Q739" s="3"/>
      <c r="R739" s="3"/>
      <c r="S739" s="3"/>
      <c r="T739" s="3"/>
      <c r="U739" s="3"/>
      <c r="V739" s="3"/>
      <c r="W739" s="3"/>
      <c r="X739" s="3"/>
      <c r="Y739" s="3"/>
      <c r="Z739" s="3"/>
    </row>
    <row r="740" spans="1:26" x14ac:dyDescent="0.2">
      <c r="A740" s="3" t="s">
        <v>351</v>
      </c>
      <c r="B740" s="11">
        <v>44427</v>
      </c>
      <c r="C740" s="12">
        <v>0.36805555555555558</v>
      </c>
      <c r="D740" s="3" t="s">
        <v>398</v>
      </c>
      <c r="E740" s="3" t="s">
        <v>391</v>
      </c>
      <c r="F740" s="3" t="s">
        <v>391</v>
      </c>
      <c r="G740" s="3">
        <v>30.299869999999999</v>
      </c>
      <c r="H740" s="3">
        <v>-87.849779999999996</v>
      </c>
      <c r="I740" s="3">
        <v>0.8</v>
      </c>
      <c r="J740" s="26">
        <f t="shared" si="5"/>
        <v>10.170604000000001</v>
      </c>
      <c r="K740" s="26">
        <v>3.1</v>
      </c>
      <c r="L740" s="3">
        <v>13</v>
      </c>
      <c r="M740" s="3"/>
      <c r="N740" s="3"/>
      <c r="O740" s="3"/>
      <c r="P740" s="3"/>
      <c r="Q740" s="3"/>
      <c r="R740" s="3"/>
      <c r="S740" s="3"/>
      <c r="T740" s="3"/>
      <c r="U740" s="3"/>
      <c r="V740" s="3"/>
      <c r="W740" s="3"/>
      <c r="X740" s="3"/>
      <c r="Y740" s="3"/>
      <c r="Z740" s="3"/>
    </row>
    <row r="741" spans="1:26" x14ac:dyDescent="0.2">
      <c r="A741" s="3" t="s">
        <v>351</v>
      </c>
      <c r="B741" s="11">
        <v>44427</v>
      </c>
      <c r="C741" s="12">
        <v>0.37291666666666667</v>
      </c>
      <c r="D741" s="3" t="s">
        <v>339</v>
      </c>
      <c r="E741" s="3" t="s">
        <v>391</v>
      </c>
      <c r="F741" s="3" t="s">
        <v>391</v>
      </c>
      <c r="G741" s="3">
        <v>30.300070000000002</v>
      </c>
      <c r="H741" s="3">
        <v>-87.900549999999996</v>
      </c>
      <c r="I741" s="3">
        <v>0.7</v>
      </c>
      <c r="J741" s="26">
        <f t="shared" si="5"/>
        <v>11.154855999999999</v>
      </c>
      <c r="K741" s="26">
        <v>3.4</v>
      </c>
      <c r="L741" s="3">
        <v>14</v>
      </c>
      <c r="M741" s="3"/>
      <c r="N741" s="3"/>
      <c r="O741" s="3"/>
      <c r="P741" s="3"/>
      <c r="Q741" s="3"/>
      <c r="R741" s="3"/>
      <c r="S741" s="3"/>
      <c r="T741" s="3"/>
      <c r="U741" s="3"/>
      <c r="V741" s="3"/>
      <c r="W741" s="3"/>
      <c r="X741" s="3"/>
      <c r="Y741" s="3"/>
      <c r="Z741" s="3"/>
    </row>
    <row r="742" spans="1:26" x14ac:dyDescent="0.2">
      <c r="A742" s="3" t="s">
        <v>351</v>
      </c>
      <c r="B742" s="11">
        <v>44427</v>
      </c>
      <c r="C742" s="12">
        <v>0.37847222222222221</v>
      </c>
      <c r="D742" s="3" t="s">
        <v>227</v>
      </c>
      <c r="E742" s="3" t="s">
        <v>392</v>
      </c>
      <c r="F742" s="3" t="s">
        <v>391</v>
      </c>
      <c r="G742" s="3">
        <v>30.3</v>
      </c>
      <c r="H742" s="3">
        <v>-87.950699999999998</v>
      </c>
      <c r="I742" s="10" t="s">
        <v>46</v>
      </c>
      <c r="J742" s="26">
        <f t="shared" si="5"/>
        <v>12.139108</v>
      </c>
      <c r="K742" s="26">
        <v>3.7</v>
      </c>
      <c r="L742" s="3">
        <v>15</v>
      </c>
      <c r="M742" s="3"/>
      <c r="N742" s="3"/>
      <c r="O742" s="3"/>
      <c r="P742" s="3"/>
      <c r="Q742" s="3"/>
      <c r="R742" s="3"/>
      <c r="S742" s="3"/>
      <c r="T742" s="3"/>
      <c r="U742" s="3"/>
      <c r="V742" s="3"/>
      <c r="W742" s="3"/>
      <c r="X742" s="3"/>
      <c r="Y742" s="3"/>
      <c r="Z742" s="3"/>
    </row>
    <row r="743" spans="1:26" x14ac:dyDescent="0.2">
      <c r="A743" s="3" t="s">
        <v>351</v>
      </c>
      <c r="B743" s="11">
        <v>44427</v>
      </c>
      <c r="C743" s="12">
        <v>0.38680555555555557</v>
      </c>
      <c r="D743" s="3" t="s">
        <v>407</v>
      </c>
      <c r="E743" s="3" t="s">
        <v>391</v>
      </c>
      <c r="F743" s="3" t="s">
        <v>391</v>
      </c>
      <c r="G743" s="3">
        <v>30.350300000000001</v>
      </c>
      <c r="H743" s="3">
        <v>-87.950090000000003</v>
      </c>
      <c r="I743" s="3">
        <v>0.8</v>
      </c>
      <c r="J743" s="26">
        <f t="shared" si="5"/>
        <v>13.12336</v>
      </c>
      <c r="K743" s="26">
        <v>4</v>
      </c>
      <c r="L743" s="3">
        <v>16</v>
      </c>
      <c r="M743" s="3"/>
      <c r="N743" s="3"/>
      <c r="O743" s="3"/>
      <c r="P743" s="3"/>
      <c r="Q743" s="3"/>
      <c r="R743" s="3"/>
      <c r="S743" s="3"/>
      <c r="T743" s="3"/>
      <c r="U743" s="3"/>
      <c r="V743" s="3"/>
      <c r="W743" s="3"/>
      <c r="X743" s="3"/>
      <c r="Y743" s="3"/>
      <c r="Z743" s="3"/>
    </row>
    <row r="744" spans="1:26" x14ac:dyDescent="0.2">
      <c r="A744" s="3" t="s">
        <v>351</v>
      </c>
      <c r="B744" s="11">
        <v>44427</v>
      </c>
      <c r="C744" s="12">
        <v>0.3923611111111111</v>
      </c>
      <c r="D744" s="3" t="s">
        <v>406</v>
      </c>
      <c r="E744" s="3" t="s">
        <v>391</v>
      </c>
      <c r="F744" s="3" t="s">
        <v>391</v>
      </c>
      <c r="G744" s="3">
        <v>30.350069999999999</v>
      </c>
      <c r="H744" s="3">
        <v>-88.000240000000005</v>
      </c>
      <c r="I744" s="3">
        <v>0.7</v>
      </c>
      <c r="J744" s="26">
        <f t="shared" si="5"/>
        <v>13.779528000000001</v>
      </c>
      <c r="K744" s="26">
        <v>4.2</v>
      </c>
      <c r="L744" s="3">
        <v>17</v>
      </c>
      <c r="M744" s="3"/>
      <c r="N744" s="3"/>
      <c r="O744" s="3"/>
      <c r="P744" s="3"/>
      <c r="Q744" s="3"/>
      <c r="R744" s="3"/>
      <c r="S744" s="3"/>
      <c r="T744" s="3"/>
      <c r="U744" s="3"/>
      <c r="V744" s="3"/>
      <c r="W744" s="3"/>
      <c r="X744" s="3"/>
      <c r="Y744" s="3"/>
      <c r="Z744" s="3"/>
    </row>
    <row r="745" spans="1:26" x14ac:dyDescent="0.2">
      <c r="A745" s="3" t="s">
        <v>351</v>
      </c>
      <c r="B745" s="11">
        <v>44427</v>
      </c>
      <c r="C745" s="12">
        <v>0.39861111111111114</v>
      </c>
      <c r="D745" s="3" t="s">
        <v>409</v>
      </c>
      <c r="E745" s="3" t="s">
        <v>391</v>
      </c>
      <c r="F745" s="3" t="s">
        <v>391</v>
      </c>
      <c r="G745" s="3">
        <v>30.299990000000001</v>
      </c>
      <c r="H745" s="3">
        <v>-88.000029999999995</v>
      </c>
      <c r="I745" s="3">
        <v>1</v>
      </c>
      <c r="J745" s="26">
        <f t="shared" si="5"/>
        <v>12.467191999999999</v>
      </c>
      <c r="K745" s="26">
        <v>3.8</v>
      </c>
      <c r="L745" s="3">
        <v>18</v>
      </c>
      <c r="M745" s="3"/>
      <c r="N745" s="3"/>
      <c r="O745" s="3"/>
      <c r="P745" s="3"/>
      <c r="Q745" s="3"/>
      <c r="R745" s="3"/>
      <c r="S745" s="3"/>
      <c r="T745" s="3"/>
      <c r="U745" s="3"/>
      <c r="V745" s="3"/>
      <c r="W745" s="3"/>
      <c r="X745" s="3"/>
      <c r="Y745" s="3"/>
      <c r="Z745" s="3"/>
    </row>
    <row r="746" spans="1:26" x14ac:dyDescent="0.2">
      <c r="A746" s="3" t="s">
        <v>351</v>
      </c>
      <c r="B746" s="11">
        <v>44427</v>
      </c>
      <c r="C746" s="12">
        <v>0.40416666666666667</v>
      </c>
      <c r="D746" s="3" t="s">
        <v>230</v>
      </c>
      <c r="E746" s="3" t="s">
        <v>392</v>
      </c>
      <c r="F746" s="3" t="s">
        <v>392</v>
      </c>
      <c r="G746" s="3">
        <v>30.299720000000001</v>
      </c>
      <c r="H746" s="3">
        <v>-88.032700000000006</v>
      </c>
      <c r="I746" s="3">
        <v>0.8</v>
      </c>
      <c r="J746" s="26">
        <f t="shared" si="5"/>
        <v>50.196852</v>
      </c>
      <c r="K746" s="26">
        <v>15.3</v>
      </c>
      <c r="L746" s="3">
        <v>19</v>
      </c>
      <c r="M746" s="3"/>
      <c r="N746" s="3"/>
      <c r="O746" s="3"/>
      <c r="P746" s="3"/>
      <c r="Q746" s="3"/>
      <c r="R746" s="3"/>
      <c r="S746" s="3"/>
      <c r="T746" s="3"/>
      <c r="U746" s="3"/>
      <c r="V746" s="3"/>
      <c r="W746" s="3"/>
      <c r="X746" s="3"/>
      <c r="Y746" s="3"/>
      <c r="Z746" s="3"/>
    </row>
    <row r="747" spans="1:26" x14ac:dyDescent="0.2">
      <c r="A747" s="3" t="s">
        <v>351</v>
      </c>
      <c r="B747" s="11">
        <v>44427</v>
      </c>
      <c r="C747" s="12">
        <v>0.41319444444444442</v>
      </c>
      <c r="D747" s="3" t="s">
        <v>433</v>
      </c>
      <c r="E747" s="3" t="s">
        <v>391</v>
      </c>
      <c r="F747" s="3" t="s">
        <v>391</v>
      </c>
      <c r="G747" s="3">
        <v>30.300059999999998</v>
      </c>
      <c r="H747" s="3">
        <v>-88.050290000000004</v>
      </c>
      <c r="I747" s="3">
        <v>0.6</v>
      </c>
      <c r="J747" s="26">
        <f t="shared" si="5"/>
        <v>15.419948</v>
      </c>
      <c r="K747" s="26">
        <v>4.7</v>
      </c>
      <c r="L747" s="3">
        <v>20</v>
      </c>
      <c r="M747" s="3"/>
      <c r="N747" s="3"/>
      <c r="O747" s="3"/>
      <c r="P747" s="3"/>
      <c r="Q747" s="3"/>
      <c r="R747" s="3"/>
      <c r="S747" s="3"/>
      <c r="T747" s="3"/>
      <c r="U747" s="3"/>
      <c r="V747" s="3"/>
      <c r="W747" s="3"/>
      <c r="X747" s="3"/>
      <c r="Y747" s="3"/>
      <c r="Z747" s="3"/>
    </row>
    <row r="748" spans="1:26" x14ac:dyDescent="0.2">
      <c r="A748" s="3" t="s">
        <v>351</v>
      </c>
      <c r="B748" s="11">
        <v>44427</v>
      </c>
      <c r="C748" s="12">
        <v>0.4201388888888889</v>
      </c>
      <c r="D748" s="3" t="s">
        <v>405</v>
      </c>
      <c r="E748" s="3" t="s">
        <v>391</v>
      </c>
      <c r="F748" s="3" t="s">
        <v>391</v>
      </c>
      <c r="G748" s="3">
        <v>30.350339999999999</v>
      </c>
      <c r="H748" s="3">
        <v>-88.024649999999994</v>
      </c>
      <c r="I748" s="3">
        <v>0.9</v>
      </c>
      <c r="J748" s="26">
        <f t="shared" si="5"/>
        <v>45.275592000000003</v>
      </c>
      <c r="K748" s="26">
        <v>13.8</v>
      </c>
      <c r="L748" s="3">
        <v>21</v>
      </c>
      <c r="M748" s="3"/>
      <c r="N748" s="3"/>
      <c r="O748" s="3"/>
      <c r="P748" s="3"/>
      <c r="Q748" s="3"/>
      <c r="R748" s="3"/>
      <c r="S748" s="3"/>
      <c r="T748" s="3"/>
      <c r="U748" s="3"/>
      <c r="V748" s="3"/>
      <c r="W748" s="3"/>
      <c r="X748" s="3"/>
      <c r="Y748" s="3"/>
      <c r="Z748" s="3"/>
    </row>
    <row r="749" spans="1:26" x14ac:dyDescent="0.2">
      <c r="A749" s="3" t="s">
        <v>351</v>
      </c>
      <c r="B749" s="11">
        <v>44427</v>
      </c>
      <c r="C749" s="12">
        <v>0.42569444444444443</v>
      </c>
      <c r="D749" s="3" t="s">
        <v>404</v>
      </c>
      <c r="E749" s="3" t="s">
        <v>391</v>
      </c>
      <c r="F749" s="3" t="s">
        <v>391</v>
      </c>
      <c r="G749" s="3">
        <v>30.349959999999999</v>
      </c>
      <c r="H749" s="3">
        <v>-88.050460000000001</v>
      </c>
      <c r="I749" s="3">
        <v>0.7</v>
      </c>
      <c r="J749" s="26">
        <f t="shared" si="5"/>
        <v>13.451443999999999</v>
      </c>
      <c r="K749" s="26">
        <v>4.0999999999999996</v>
      </c>
      <c r="L749" s="3">
        <v>22</v>
      </c>
      <c r="M749" s="3"/>
      <c r="N749" s="3"/>
      <c r="O749" s="3"/>
      <c r="P749" s="3"/>
      <c r="Q749" s="3"/>
      <c r="R749" s="3"/>
      <c r="S749" s="3"/>
      <c r="T749" s="3"/>
      <c r="U749" s="3"/>
      <c r="V749" s="3"/>
      <c r="W749" s="3"/>
      <c r="X749" s="3"/>
      <c r="Y749" s="3"/>
      <c r="Z749" s="3"/>
    </row>
    <row r="750" spans="1:26" x14ac:dyDescent="0.2">
      <c r="A750" s="3" t="s">
        <v>351</v>
      </c>
      <c r="B750" s="11">
        <v>44427</v>
      </c>
      <c r="C750" s="12">
        <v>0.43055555555555558</v>
      </c>
      <c r="D750" s="3" t="s">
        <v>403</v>
      </c>
      <c r="E750" s="3" t="s">
        <v>391</v>
      </c>
      <c r="F750" s="3" t="s">
        <v>391</v>
      </c>
      <c r="G750" s="3">
        <v>30.349699999999999</v>
      </c>
      <c r="H750" s="3">
        <v>-88.100110000000001</v>
      </c>
      <c r="I750" s="3">
        <v>0.4</v>
      </c>
      <c r="J750" s="26">
        <f t="shared" si="5"/>
        <v>11.811024</v>
      </c>
      <c r="K750" s="26">
        <v>3.6</v>
      </c>
      <c r="L750" s="3">
        <v>23</v>
      </c>
      <c r="M750" s="3"/>
      <c r="N750" s="3"/>
      <c r="O750" s="3"/>
      <c r="P750" s="3"/>
      <c r="Q750" s="3"/>
      <c r="R750" s="3"/>
      <c r="S750" s="3"/>
      <c r="T750" s="3"/>
      <c r="U750" s="3"/>
      <c r="V750" s="3"/>
      <c r="W750" s="3"/>
      <c r="X750" s="3"/>
      <c r="Y750" s="3"/>
      <c r="Z750" s="3"/>
    </row>
    <row r="751" spans="1:26" x14ac:dyDescent="0.2">
      <c r="A751" s="3" t="s">
        <v>351</v>
      </c>
      <c r="B751" s="11">
        <v>44427</v>
      </c>
      <c r="C751" s="12">
        <v>0.43680555555555556</v>
      </c>
      <c r="D751" s="3" t="s">
        <v>410</v>
      </c>
      <c r="E751" s="3" t="s">
        <v>391</v>
      </c>
      <c r="F751" s="3" t="s">
        <v>391</v>
      </c>
      <c r="G751" s="3">
        <v>30.300170000000001</v>
      </c>
      <c r="H751" s="3">
        <v>-88.100099999999998</v>
      </c>
      <c r="I751" s="3">
        <v>0.5</v>
      </c>
      <c r="J751" s="26">
        <f t="shared" si="5"/>
        <v>12.139108</v>
      </c>
      <c r="K751" s="26">
        <v>3.7</v>
      </c>
      <c r="L751" s="3">
        <v>24</v>
      </c>
      <c r="M751" s="3"/>
      <c r="N751" s="3"/>
      <c r="O751" s="3"/>
      <c r="P751" s="3"/>
      <c r="Q751" s="3"/>
      <c r="R751" s="3"/>
      <c r="S751" s="3"/>
      <c r="T751" s="3"/>
      <c r="U751" s="3"/>
      <c r="V751" s="3"/>
      <c r="W751" s="3"/>
      <c r="X751" s="3"/>
      <c r="Y751" s="3"/>
      <c r="Z751" s="3"/>
    </row>
    <row r="752" spans="1:26" x14ac:dyDescent="0.2">
      <c r="A752" s="3" t="s">
        <v>351</v>
      </c>
      <c r="B752" s="11">
        <v>44427</v>
      </c>
      <c r="C752" s="12">
        <v>0.44097222222222221</v>
      </c>
      <c r="D752" s="3" t="s">
        <v>235</v>
      </c>
      <c r="E752" s="3" t="s">
        <v>392</v>
      </c>
      <c r="F752" s="3" t="s">
        <v>391</v>
      </c>
      <c r="G752" s="3">
        <v>30.299969999999998</v>
      </c>
      <c r="H752" s="3">
        <v>-88.130409999999998</v>
      </c>
      <c r="I752" s="3">
        <v>0.5</v>
      </c>
      <c r="J752" s="26">
        <f t="shared" si="5"/>
        <v>9.8425200000000004</v>
      </c>
      <c r="K752" s="26">
        <v>3</v>
      </c>
      <c r="L752" s="3">
        <v>25</v>
      </c>
      <c r="M752" s="3"/>
      <c r="N752" s="3"/>
      <c r="O752" s="3"/>
      <c r="P752" s="3"/>
      <c r="Q752" s="3"/>
      <c r="R752" s="3"/>
      <c r="S752" s="3"/>
      <c r="T752" s="3"/>
      <c r="U752" s="3"/>
      <c r="V752" s="3"/>
      <c r="W752" s="3"/>
      <c r="X752" s="3"/>
      <c r="Y752" s="3"/>
      <c r="Z752" s="3"/>
    </row>
    <row r="753" spans="1:26" x14ac:dyDescent="0.2">
      <c r="A753" s="3" t="s">
        <v>351</v>
      </c>
      <c r="B753" s="11">
        <v>44427</v>
      </c>
      <c r="C753" s="12">
        <v>0.4513888888888889</v>
      </c>
      <c r="D753" s="3" t="s">
        <v>240</v>
      </c>
      <c r="E753" s="3" t="s">
        <v>392</v>
      </c>
      <c r="F753" s="3" t="s">
        <v>391</v>
      </c>
      <c r="G753" s="3">
        <v>30.3001</v>
      </c>
      <c r="H753" s="3">
        <v>-88.200329999999994</v>
      </c>
      <c r="I753" s="3">
        <v>0.5</v>
      </c>
      <c r="J753" s="26">
        <f t="shared" si="5"/>
        <v>8.5301840000000002</v>
      </c>
      <c r="K753" s="26">
        <v>2.6</v>
      </c>
      <c r="L753" s="3">
        <v>26</v>
      </c>
      <c r="M753" s="3"/>
      <c r="N753" s="3"/>
      <c r="O753" s="3"/>
      <c r="P753" s="3"/>
      <c r="Q753" s="3"/>
      <c r="R753" s="3"/>
      <c r="S753" s="3"/>
      <c r="T753" s="3"/>
      <c r="U753" s="3"/>
      <c r="V753" s="3"/>
      <c r="W753" s="3"/>
      <c r="X753" s="3"/>
      <c r="Y753" s="3"/>
      <c r="Z753" s="3"/>
    </row>
    <row r="754" spans="1:26" x14ac:dyDescent="0.2">
      <c r="A754" s="3" t="s">
        <v>351</v>
      </c>
      <c r="B754" s="11">
        <v>44427</v>
      </c>
      <c r="C754" s="12">
        <v>0.4597222222222222</v>
      </c>
      <c r="D754" s="3" t="s">
        <v>243</v>
      </c>
      <c r="E754" s="3" t="s">
        <v>392</v>
      </c>
      <c r="F754" s="3" t="s">
        <v>391</v>
      </c>
      <c r="G754" s="3">
        <v>30.35521</v>
      </c>
      <c r="H754" s="3">
        <v>-88.199780000000004</v>
      </c>
      <c r="I754" s="3">
        <v>0.3</v>
      </c>
      <c r="J754" s="26">
        <f t="shared" si="5"/>
        <v>4.9212600000000002</v>
      </c>
      <c r="K754" s="26">
        <v>1.5</v>
      </c>
      <c r="L754" s="3">
        <v>27</v>
      </c>
      <c r="M754" s="3"/>
      <c r="N754" s="3"/>
      <c r="O754" s="3"/>
      <c r="P754" s="3"/>
      <c r="Q754" s="3"/>
      <c r="R754" s="3"/>
      <c r="S754" s="3"/>
      <c r="T754" s="3"/>
      <c r="U754" s="3"/>
      <c r="V754" s="3"/>
      <c r="W754" s="3"/>
      <c r="X754" s="3"/>
      <c r="Y754" s="3"/>
      <c r="Z754" s="3"/>
    </row>
    <row r="755" spans="1:26" x14ac:dyDescent="0.2">
      <c r="A755" s="3" t="s">
        <v>351</v>
      </c>
      <c r="B755" s="11">
        <v>44427</v>
      </c>
      <c r="C755" s="12">
        <v>0.46666666666666667</v>
      </c>
      <c r="D755" s="3" t="s">
        <v>411</v>
      </c>
      <c r="E755" s="3" t="s">
        <v>391</v>
      </c>
      <c r="F755" s="3" t="s">
        <v>391</v>
      </c>
      <c r="G755" s="3">
        <v>30.350090000000002</v>
      </c>
      <c r="H755" s="3">
        <v>-88.250470000000007</v>
      </c>
      <c r="I755" s="3">
        <v>0.3</v>
      </c>
      <c r="J755" s="26">
        <f t="shared" si="5"/>
        <v>5.9055119999999999</v>
      </c>
      <c r="K755" s="26">
        <v>1.8</v>
      </c>
      <c r="L755" s="3">
        <v>28</v>
      </c>
      <c r="M755" s="3"/>
      <c r="N755" s="3"/>
      <c r="O755" s="3"/>
      <c r="P755" s="3"/>
      <c r="Q755" s="3"/>
      <c r="R755" s="3"/>
      <c r="S755" s="3"/>
      <c r="T755" s="3"/>
      <c r="U755" s="3"/>
      <c r="V755" s="3"/>
      <c r="W755" s="3"/>
      <c r="X755" s="3"/>
      <c r="Y755" s="3"/>
      <c r="Z755" s="3"/>
    </row>
    <row r="756" spans="1:26" x14ac:dyDescent="0.2">
      <c r="A756" s="3" t="s">
        <v>351</v>
      </c>
      <c r="B756" s="11">
        <v>44427</v>
      </c>
      <c r="C756" s="12">
        <v>0.47083333333333333</v>
      </c>
      <c r="D756" s="3" t="s">
        <v>246</v>
      </c>
      <c r="E756" s="3" t="s">
        <v>392</v>
      </c>
      <c r="F756" s="3" t="s">
        <v>391</v>
      </c>
      <c r="G756" s="3">
        <v>30.375019999999999</v>
      </c>
      <c r="H756" s="3">
        <v>-88.271039999999999</v>
      </c>
      <c r="I756" s="3">
        <v>0.3</v>
      </c>
      <c r="J756" s="26">
        <f t="shared" si="5"/>
        <v>7.2178480000000009</v>
      </c>
      <c r="K756" s="26">
        <v>2.2000000000000002</v>
      </c>
      <c r="L756" s="3">
        <v>29</v>
      </c>
      <c r="M756" s="3"/>
      <c r="N756" s="3"/>
      <c r="O756" s="3"/>
      <c r="P756" s="3"/>
      <c r="Q756" s="3"/>
      <c r="R756" s="3"/>
      <c r="S756" s="3"/>
      <c r="T756" s="3"/>
      <c r="U756" s="3"/>
      <c r="V756" s="3"/>
      <c r="W756" s="3"/>
      <c r="X756" s="3"/>
      <c r="Y756" s="3"/>
      <c r="Z756" s="3"/>
    </row>
    <row r="757" spans="1:26" x14ac:dyDescent="0.2">
      <c r="A757" s="3" t="s">
        <v>351</v>
      </c>
      <c r="B757" s="11">
        <v>44427</v>
      </c>
      <c r="C757" s="12">
        <v>0.4777777777777778</v>
      </c>
      <c r="D757" s="3" t="s">
        <v>412</v>
      </c>
      <c r="E757" s="3" t="s">
        <v>391</v>
      </c>
      <c r="F757" s="3" t="s">
        <v>391</v>
      </c>
      <c r="G757" s="3">
        <v>30.349879999999999</v>
      </c>
      <c r="H757" s="3">
        <v>-88.300629999999998</v>
      </c>
      <c r="I757" s="3">
        <v>0.4</v>
      </c>
      <c r="J757" s="26">
        <f t="shared" si="5"/>
        <v>10.170604000000001</v>
      </c>
      <c r="K757" s="26">
        <v>3.1</v>
      </c>
      <c r="L757" s="3">
        <v>30</v>
      </c>
      <c r="M757" s="3"/>
      <c r="N757" s="3"/>
      <c r="O757" s="3"/>
      <c r="P757" s="3"/>
      <c r="Q757" s="3"/>
      <c r="R757" s="3"/>
      <c r="S757" s="3"/>
      <c r="T757" s="3"/>
      <c r="U757" s="3"/>
      <c r="V757" s="3"/>
      <c r="W757" s="3"/>
      <c r="X757" s="3"/>
      <c r="Y757" s="3"/>
      <c r="Z757" s="3"/>
    </row>
    <row r="758" spans="1:26" x14ac:dyDescent="0.2">
      <c r="A758" s="3" t="s">
        <v>351</v>
      </c>
      <c r="B758" s="11">
        <v>44427</v>
      </c>
      <c r="C758" s="12">
        <v>0.48472222222222222</v>
      </c>
      <c r="D758" s="3" t="s">
        <v>249</v>
      </c>
      <c r="E758" s="3" t="s">
        <v>392</v>
      </c>
      <c r="F758" s="3" t="s">
        <v>391</v>
      </c>
      <c r="G758" s="3">
        <v>30.399940000000001</v>
      </c>
      <c r="H758" s="3">
        <v>-88.350149999999999</v>
      </c>
      <c r="I758" s="3">
        <v>0.3</v>
      </c>
      <c r="J758" s="26">
        <f t="shared" si="5"/>
        <v>6.56168</v>
      </c>
      <c r="K758" s="26">
        <v>2</v>
      </c>
      <c r="L758" s="3">
        <v>31</v>
      </c>
      <c r="M758" s="3"/>
      <c r="N758" s="3"/>
      <c r="O758" s="3"/>
      <c r="P758" s="3"/>
      <c r="Q758" s="3"/>
      <c r="R758" s="3"/>
      <c r="S758" s="3"/>
      <c r="T758" s="3"/>
      <c r="U758" s="3"/>
      <c r="V758" s="3"/>
      <c r="W758" s="3"/>
      <c r="X758" s="3"/>
      <c r="Y758" s="3"/>
      <c r="Z758" s="3"/>
    </row>
    <row r="759" spans="1:26" x14ac:dyDescent="0.2">
      <c r="A759" s="3" t="s">
        <v>351</v>
      </c>
      <c r="B759" s="11">
        <v>44427</v>
      </c>
      <c r="C759" s="12">
        <v>0.49236111111111114</v>
      </c>
      <c r="D759" s="3" t="s">
        <v>252</v>
      </c>
      <c r="E759" s="3" t="s">
        <v>392</v>
      </c>
      <c r="F759" s="3" t="s">
        <v>391</v>
      </c>
      <c r="G759" s="3">
        <v>30.35005</v>
      </c>
      <c r="H759" s="3">
        <v>-88.349930000000001</v>
      </c>
      <c r="I759" s="3">
        <v>0.6</v>
      </c>
      <c r="J759" s="26">
        <f t="shared" si="5"/>
        <v>11.811024</v>
      </c>
      <c r="K759" s="26">
        <v>3.6</v>
      </c>
      <c r="L759" s="3">
        <v>32</v>
      </c>
      <c r="M759" s="3"/>
      <c r="N759" s="3"/>
      <c r="O759" s="3"/>
      <c r="P759" s="3"/>
      <c r="Q759" s="3"/>
      <c r="R759" s="3"/>
      <c r="S759" s="3"/>
      <c r="T759" s="3"/>
      <c r="U759" s="3"/>
      <c r="V759" s="3"/>
      <c r="W759" s="3"/>
      <c r="X759" s="3"/>
      <c r="Y759" s="3"/>
      <c r="Z759" s="3"/>
    </row>
    <row r="760" spans="1:26" x14ac:dyDescent="0.2">
      <c r="A760" s="3" t="s">
        <v>351</v>
      </c>
      <c r="B760" s="11">
        <v>44427</v>
      </c>
      <c r="C760" s="12">
        <v>0.50069444444444444</v>
      </c>
      <c r="D760" s="3" t="s">
        <v>255</v>
      </c>
      <c r="E760" s="3" t="s">
        <v>392</v>
      </c>
      <c r="F760" s="3" t="s">
        <v>392</v>
      </c>
      <c r="G760" s="3">
        <v>30.300039999999999</v>
      </c>
      <c r="H760" s="3">
        <v>-88.350089999999994</v>
      </c>
      <c r="I760" s="3">
        <v>1.2</v>
      </c>
      <c r="J760" s="26">
        <f t="shared" si="5"/>
        <v>16.076116000000003</v>
      </c>
      <c r="K760" s="26">
        <v>4.9000000000000004</v>
      </c>
      <c r="L760" s="3">
        <v>33</v>
      </c>
      <c r="M760" s="3"/>
      <c r="N760" s="3"/>
      <c r="O760" s="3"/>
      <c r="P760" s="3"/>
      <c r="Q760" s="3"/>
      <c r="R760" s="3"/>
      <c r="S760" s="3"/>
      <c r="T760" s="3"/>
      <c r="U760" s="3"/>
      <c r="V760" s="3"/>
      <c r="W760" s="3"/>
      <c r="X760" s="3"/>
      <c r="Y760" s="3"/>
      <c r="Z760" s="3"/>
    </row>
    <row r="761" spans="1:26" x14ac:dyDescent="0.2">
      <c r="A761" s="3" t="s">
        <v>351</v>
      </c>
      <c r="B761" s="11">
        <v>44427</v>
      </c>
      <c r="C761" s="12">
        <v>0.51249999999999996</v>
      </c>
      <c r="D761" s="3" t="s">
        <v>260</v>
      </c>
      <c r="E761" s="3" t="s">
        <v>392</v>
      </c>
      <c r="F761" s="3" t="s">
        <v>392</v>
      </c>
      <c r="G761" s="3">
        <v>30.25</v>
      </c>
      <c r="H761" s="3">
        <v>-88.349779999999996</v>
      </c>
      <c r="I761" s="3">
        <v>1</v>
      </c>
      <c r="J761" s="26">
        <f t="shared" si="5"/>
        <v>16.732284</v>
      </c>
      <c r="K761" s="26">
        <v>5.0999999999999996</v>
      </c>
      <c r="L761" s="3">
        <v>34</v>
      </c>
      <c r="M761" s="3"/>
      <c r="N761" s="3"/>
      <c r="O761" s="3"/>
      <c r="P761" s="3"/>
      <c r="Q761" s="3"/>
      <c r="R761" s="3"/>
      <c r="S761" s="3"/>
      <c r="T761" s="3"/>
      <c r="U761" s="3"/>
      <c r="V761" s="3"/>
      <c r="W761" s="3"/>
      <c r="X761" s="3"/>
      <c r="Y761" s="3"/>
      <c r="Z761" s="3"/>
    </row>
    <row r="762" spans="1:26" x14ac:dyDescent="0.2">
      <c r="A762" s="3" t="s">
        <v>351</v>
      </c>
      <c r="B762" s="11">
        <v>44427</v>
      </c>
      <c r="C762" s="12">
        <v>0.52152777777777781</v>
      </c>
      <c r="D762" s="3" t="s">
        <v>413</v>
      </c>
      <c r="E762" s="3" t="s">
        <v>391</v>
      </c>
      <c r="F762" s="3" t="s">
        <v>391</v>
      </c>
      <c r="G762" s="3">
        <v>30.25018</v>
      </c>
      <c r="H762" s="3">
        <v>-88.299670000000006</v>
      </c>
      <c r="I762" s="3">
        <v>1</v>
      </c>
      <c r="J762" s="26">
        <f t="shared" si="5"/>
        <v>13.12336</v>
      </c>
      <c r="K762" s="26">
        <v>4</v>
      </c>
      <c r="L762" s="3">
        <v>35</v>
      </c>
      <c r="M762" s="3"/>
      <c r="N762" s="3"/>
      <c r="O762" s="3"/>
      <c r="P762" s="3"/>
      <c r="Q762" s="3"/>
      <c r="R762" s="3"/>
      <c r="S762" s="3"/>
      <c r="T762" s="3"/>
      <c r="U762" s="3"/>
      <c r="V762" s="3"/>
      <c r="W762" s="3"/>
      <c r="X762" s="3"/>
      <c r="Y762" s="3"/>
      <c r="Z762" s="3"/>
    </row>
    <row r="763" spans="1:26" x14ac:dyDescent="0.2">
      <c r="A763" s="3" t="s">
        <v>351</v>
      </c>
      <c r="B763" s="11">
        <v>44427</v>
      </c>
      <c r="C763" s="12">
        <v>0.52777777777777779</v>
      </c>
      <c r="D763" s="3" t="s">
        <v>414</v>
      </c>
      <c r="E763" s="3" t="s">
        <v>391</v>
      </c>
      <c r="F763" s="3" t="s">
        <v>391</v>
      </c>
      <c r="G763" s="3">
        <v>30.300830000000001</v>
      </c>
      <c r="H763" s="3">
        <v>-88.299930000000003</v>
      </c>
      <c r="I763" s="3">
        <v>0.6</v>
      </c>
      <c r="J763" s="26">
        <f t="shared" si="5"/>
        <v>13.12336</v>
      </c>
      <c r="K763" s="26">
        <v>4</v>
      </c>
      <c r="L763" s="3">
        <v>36</v>
      </c>
      <c r="M763" s="3"/>
      <c r="N763" s="3"/>
      <c r="O763" s="3"/>
      <c r="P763" s="3"/>
      <c r="Q763" s="3"/>
      <c r="R763" s="3"/>
      <c r="S763" s="3"/>
      <c r="T763" s="3"/>
      <c r="U763" s="3"/>
      <c r="V763" s="3"/>
      <c r="W763" s="3"/>
      <c r="X763" s="3"/>
      <c r="Y763" s="3"/>
      <c r="Z763" s="3"/>
    </row>
    <row r="764" spans="1:26" x14ac:dyDescent="0.2">
      <c r="A764" s="3" t="s">
        <v>351</v>
      </c>
      <c r="B764" s="11">
        <v>44427</v>
      </c>
      <c r="C764" s="12">
        <v>0.53402777777777777</v>
      </c>
      <c r="D764" s="3" t="s">
        <v>415</v>
      </c>
      <c r="E764" s="3" t="s">
        <v>391</v>
      </c>
      <c r="F764" s="3" t="s">
        <v>391</v>
      </c>
      <c r="G764" s="3">
        <v>30.300149999999999</v>
      </c>
      <c r="H764" s="3">
        <v>-88.250720000000001</v>
      </c>
      <c r="I764" s="3">
        <v>0.4</v>
      </c>
      <c r="J764" s="26">
        <f t="shared" si="5"/>
        <v>9.5144359999999999</v>
      </c>
      <c r="K764" s="26">
        <v>2.9</v>
      </c>
      <c r="L764" s="3">
        <v>37</v>
      </c>
      <c r="M764" s="3"/>
      <c r="N764" s="3"/>
      <c r="O764" s="3"/>
      <c r="P764" s="3"/>
      <c r="Q764" s="3"/>
      <c r="R764" s="3"/>
      <c r="S764" s="3"/>
      <c r="T764" s="3"/>
      <c r="U764" s="3"/>
      <c r="V764" s="3"/>
      <c r="W764" s="3"/>
      <c r="X764" s="3"/>
      <c r="Y764" s="3"/>
      <c r="Z764" s="3"/>
    </row>
    <row r="765" spans="1:26" x14ac:dyDescent="0.2">
      <c r="A765" s="3" t="s">
        <v>351</v>
      </c>
      <c r="B765" s="11">
        <v>44427</v>
      </c>
      <c r="C765" s="12">
        <v>0.54236111111111107</v>
      </c>
      <c r="D765" s="3" t="s">
        <v>349</v>
      </c>
      <c r="E765" s="3" t="s">
        <v>391</v>
      </c>
      <c r="F765" s="3" t="s">
        <v>391</v>
      </c>
      <c r="G765" s="3">
        <v>30.250070000000001</v>
      </c>
      <c r="H765" s="3">
        <v>-88.250020000000006</v>
      </c>
      <c r="I765" s="3">
        <v>0.9</v>
      </c>
      <c r="J765" s="26">
        <f t="shared" si="5"/>
        <v>14.107612</v>
      </c>
      <c r="K765" s="26">
        <v>4.3</v>
      </c>
      <c r="L765" s="3">
        <v>38</v>
      </c>
      <c r="M765" s="3"/>
      <c r="N765" s="3"/>
      <c r="O765" s="3"/>
      <c r="P765" s="3"/>
      <c r="Q765" s="3"/>
      <c r="R765" s="3"/>
      <c r="S765" s="3"/>
      <c r="T765" s="3"/>
      <c r="U765" s="3"/>
      <c r="V765" s="3"/>
      <c r="W765" s="3"/>
      <c r="X765" s="3"/>
      <c r="Y765" s="3"/>
      <c r="Z765" s="3"/>
    </row>
    <row r="766" spans="1:26" x14ac:dyDescent="0.2">
      <c r="A766" s="3" t="s">
        <v>351</v>
      </c>
      <c r="B766" s="11">
        <v>44427</v>
      </c>
      <c r="C766" s="12">
        <v>0.54861111111111116</v>
      </c>
      <c r="D766" s="3" t="s">
        <v>263</v>
      </c>
      <c r="E766" s="3" t="s">
        <v>392</v>
      </c>
      <c r="F766" s="3" t="s">
        <v>391</v>
      </c>
      <c r="G766" s="3">
        <v>30.25348</v>
      </c>
      <c r="H766" s="3">
        <v>-88.200940000000003</v>
      </c>
      <c r="I766" s="3">
        <v>0.8</v>
      </c>
      <c r="J766" s="26">
        <f t="shared" si="5"/>
        <v>13.451443999999999</v>
      </c>
      <c r="K766" s="26">
        <v>4.0999999999999996</v>
      </c>
      <c r="L766" s="3">
        <v>39</v>
      </c>
      <c r="M766" s="3"/>
      <c r="N766" s="3"/>
      <c r="O766" s="3"/>
      <c r="P766" s="3"/>
      <c r="Q766" s="3"/>
      <c r="R766" s="3"/>
      <c r="S766" s="3"/>
      <c r="T766" s="3"/>
      <c r="U766" s="3"/>
      <c r="V766" s="3"/>
      <c r="W766" s="3"/>
      <c r="X766" s="3"/>
      <c r="Y766" s="3"/>
      <c r="Z766" s="3"/>
    </row>
    <row r="767" spans="1:26" x14ac:dyDescent="0.2">
      <c r="A767" s="3" t="s">
        <v>353</v>
      </c>
      <c r="B767" s="11">
        <v>44432</v>
      </c>
      <c r="C767" s="12">
        <v>0.28819444444444442</v>
      </c>
      <c r="D767" s="3" t="s">
        <v>284</v>
      </c>
      <c r="E767" s="3" t="s">
        <v>392</v>
      </c>
      <c r="F767" s="3" t="s">
        <v>391</v>
      </c>
      <c r="G767" s="3">
        <v>30.450839999999999</v>
      </c>
      <c r="H767" s="3">
        <v>-88.108459999999994</v>
      </c>
      <c r="I767" s="3">
        <v>0.5</v>
      </c>
      <c r="J767" s="26">
        <f t="shared" si="5"/>
        <v>10.826772</v>
      </c>
      <c r="K767" s="26">
        <v>3.3</v>
      </c>
      <c r="L767" s="3">
        <v>0</v>
      </c>
      <c r="M767" s="3"/>
      <c r="N767" s="3"/>
      <c r="O767" s="3"/>
      <c r="P767" s="3"/>
      <c r="Q767" s="3"/>
      <c r="R767" s="3"/>
      <c r="S767" s="3"/>
      <c r="T767" s="3"/>
      <c r="U767" s="3"/>
      <c r="V767" s="3"/>
      <c r="W767" s="3"/>
      <c r="X767" s="3"/>
      <c r="Y767" s="3"/>
      <c r="Z767" s="3"/>
    </row>
    <row r="768" spans="1:26" x14ac:dyDescent="0.2">
      <c r="A768" s="3" t="s">
        <v>353</v>
      </c>
      <c r="B768" s="11">
        <v>44432</v>
      </c>
      <c r="C768" s="12">
        <v>0.29722222222222222</v>
      </c>
      <c r="D768" s="3" t="s">
        <v>279</v>
      </c>
      <c r="E768" s="3" t="s">
        <v>392</v>
      </c>
      <c r="F768" s="3" t="s">
        <v>391</v>
      </c>
      <c r="G768" s="3">
        <v>30.5001</v>
      </c>
      <c r="H768" s="3">
        <v>-88.099199999999996</v>
      </c>
      <c r="I768" s="3">
        <v>0.6</v>
      </c>
      <c r="J768" s="26">
        <f t="shared" si="5"/>
        <v>3.28084</v>
      </c>
      <c r="K768" s="26">
        <v>1</v>
      </c>
      <c r="L768" s="3">
        <v>1</v>
      </c>
      <c r="M768" s="3"/>
      <c r="N768" s="3"/>
      <c r="O768" s="3"/>
      <c r="P768" s="3"/>
      <c r="Q768" s="3"/>
      <c r="R768" s="3"/>
      <c r="S768" s="3"/>
      <c r="T768" s="3"/>
      <c r="U768" s="3"/>
      <c r="V768" s="3"/>
      <c r="W768" s="3"/>
      <c r="X768" s="3"/>
      <c r="Y768" s="3"/>
      <c r="Z768" s="3"/>
    </row>
    <row r="769" spans="1:26" x14ac:dyDescent="0.2">
      <c r="A769" s="3" t="s">
        <v>353</v>
      </c>
      <c r="B769" s="11">
        <v>44432</v>
      </c>
      <c r="C769" s="12">
        <v>0.30625000000000002</v>
      </c>
      <c r="D769" s="3" t="s">
        <v>277</v>
      </c>
      <c r="E769" s="3" t="s">
        <v>392</v>
      </c>
      <c r="F769" s="3" t="s">
        <v>391</v>
      </c>
      <c r="G769" s="3">
        <v>30.56495</v>
      </c>
      <c r="H769" s="3">
        <v>-88.087029999999999</v>
      </c>
      <c r="I769" s="3">
        <v>0.4</v>
      </c>
      <c r="J769" s="26">
        <f t="shared" si="5"/>
        <v>27.559056000000002</v>
      </c>
      <c r="K769" s="26">
        <v>8.4</v>
      </c>
      <c r="L769" s="3">
        <v>2</v>
      </c>
      <c r="M769" s="3"/>
      <c r="N769" s="3"/>
      <c r="O769" s="3"/>
      <c r="P769" s="3"/>
      <c r="Q769" s="3"/>
      <c r="R769" s="3"/>
      <c r="S769" s="3"/>
      <c r="T769" s="3"/>
      <c r="U769" s="3"/>
      <c r="V769" s="3"/>
      <c r="W769" s="3"/>
      <c r="X769" s="3"/>
      <c r="Y769" s="3"/>
      <c r="Z769" s="3"/>
    </row>
    <row r="770" spans="1:26" x14ac:dyDescent="0.2">
      <c r="A770" s="3" t="s">
        <v>353</v>
      </c>
      <c r="B770" s="11">
        <v>44432</v>
      </c>
      <c r="C770" s="12">
        <v>0.31458333333333333</v>
      </c>
      <c r="D770" s="3" t="s">
        <v>422</v>
      </c>
      <c r="E770" s="3" t="s">
        <v>391</v>
      </c>
      <c r="F770" s="3" t="s">
        <v>391</v>
      </c>
      <c r="G770" s="3">
        <v>30.60031</v>
      </c>
      <c r="H770" s="3">
        <v>-88.049599999999998</v>
      </c>
      <c r="I770" s="3">
        <v>0.3</v>
      </c>
      <c r="J770" s="26">
        <f t="shared" si="5"/>
        <v>6.2335959999999995</v>
      </c>
      <c r="K770" s="26">
        <v>1.9</v>
      </c>
      <c r="L770" s="3">
        <v>3</v>
      </c>
      <c r="M770" s="3"/>
      <c r="N770" s="3"/>
      <c r="O770" s="3"/>
      <c r="P770" s="3"/>
      <c r="Q770" s="3"/>
      <c r="R770" s="3"/>
      <c r="S770" s="3"/>
      <c r="T770" s="3"/>
      <c r="U770" s="3"/>
      <c r="V770" s="3"/>
      <c r="W770" s="3"/>
      <c r="X770" s="3"/>
      <c r="Y770" s="3"/>
      <c r="Z770" s="3"/>
    </row>
    <row r="771" spans="1:26" x14ac:dyDescent="0.2">
      <c r="A771" s="3" t="s">
        <v>353</v>
      </c>
      <c r="B771" s="11">
        <v>44432</v>
      </c>
      <c r="C771" s="12">
        <v>0.31874999999999998</v>
      </c>
      <c r="D771" s="3" t="s">
        <v>431</v>
      </c>
      <c r="E771" s="3" t="s">
        <v>391</v>
      </c>
      <c r="F771" s="3" t="s">
        <v>391</v>
      </c>
      <c r="G771" s="3">
        <v>30.649180000000001</v>
      </c>
      <c r="H771" s="3">
        <v>-88.049809999999994</v>
      </c>
      <c r="I771" s="3">
        <v>0.3</v>
      </c>
      <c r="J771" s="26">
        <f t="shared" si="5"/>
        <v>2.9527559999999999</v>
      </c>
      <c r="K771" s="26">
        <v>0.9</v>
      </c>
      <c r="L771" s="3">
        <v>4</v>
      </c>
      <c r="M771" s="3"/>
      <c r="N771" s="3"/>
      <c r="O771" s="3"/>
      <c r="P771" s="3"/>
      <c r="Q771" s="3"/>
      <c r="R771" s="3"/>
      <c r="S771" s="3"/>
      <c r="T771" s="3"/>
      <c r="U771" s="3"/>
      <c r="V771" s="3"/>
      <c r="W771" s="3"/>
      <c r="X771" s="3"/>
      <c r="Y771" s="3"/>
      <c r="Z771" s="3"/>
    </row>
    <row r="772" spans="1:26" x14ac:dyDescent="0.2">
      <c r="A772" s="3" t="s">
        <v>353</v>
      </c>
      <c r="B772" s="11">
        <v>44432</v>
      </c>
      <c r="C772" s="12">
        <v>0.32222222222222224</v>
      </c>
      <c r="D772" s="3" t="s">
        <v>309</v>
      </c>
      <c r="E772" s="3" t="s">
        <v>391</v>
      </c>
      <c r="F772" s="3" t="s">
        <v>391</v>
      </c>
      <c r="G772" s="3">
        <v>30.650410000000001</v>
      </c>
      <c r="H772" s="3">
        <v>-88.031540000000007</v>
      </c>
      <c r="I772" s="3">
        <v>0.2</v>
      </c>
      <c r="J772" s="26">
        <f t="shared" si="5"/>
        <v>48.556432000000001</v>
      </c>
      <c r="K772" s="26">
        <v>14.8</v>
      </c>
      <c r="L772" s="3">
        <v>5</v>
      </c>
      <c r="M772" s="3"/>
      <c r="N772" s="3"/>
      <c r="O772" s="3"/>
      <c r="P772" s="3"/>
      <c r="Q772" s="3"/>
      <c r="R772" s="3"/>
      <c r="S772" s="3"/>
      <c r="T772" s="3"/>
      <c r="U772" s="3"/>
      <c r="V772" s="3"/>
      <c r="W772" s="3"/>
      <c r="X772" s="3"/>
      <c r="Y772" s="3"/>
      <c r="Z772" s="3"/>
    </row>
    <row r="773" spans="1:26" x14ac:dyDescent="0.2">
      <c r="A773" s="3" t="s">
        <v>353</v>
      </c>
      <c r="B773" s="11">
        <v>44432</v>
      </c>
      <c r="C773" s="12">
        <v>0.32777777777777778</v>
      </c>
      <c r="D773" s="3" t="s">
        <v>307</v>
      </c>
      <c r="E773" s="3" t="s">
        <v>392</v>
      </c>
      <c r="F773" s="3" t="s">
        <v>392</v>
      </c>
      <c r="G773" s="3">
        <v>30.70018</v>
      </c>
      <c r="H773" s="3">
        <v>-88.03716</v>
      </c>
      <c r="I773" s="3">
        <v>0.1</v>
      </c>
      <c r="J773" s="26">
        <f t="shared" si="5"/>
        <v>41.338583999999997</v>
      </c>
      <c r="K773" s="26">
        <v>12.6</v>
      </c>
      <c r="L773" s="3">
        <v>6</v>
      </c>
      <c r="M773" s="3"/>
      <c r="N773" s="3"/>
      <c r="O773" s="3"/>
      <c r="P773" s="3"/>
      <c r="Q773" s="3"/>
      <c r="R773" s="3"/>
      <c r="S773" s="3"/>
      <c r="T773" s="3"/>
      <c r="U773" s="3"/>
      <c r="V773" s="3"/>
      <c r="W773" s="3"/>
      <c r="X773" s="3"/>
      <c r="Y773" s="3"/>
      <c r="Z773" s="3"/>
    </row>
    <row r="774" spans="1:26" x14ac:dyDescent="0.2">
      <c r="A774" s="3" t="s">
        <v>353</v>
      </c>
      <c r="B774" s="11">
        <v>44432</v>
      </c>
      <c r="C774" s="12">
        <v>0.33819444444444446</v>
      </c>
      <c r="D774" s="3" t="s">
        <v>304</v>
      </c>
      <c r="E774" s="3" t="s">
        <v>392</v>
      </c>
      <c r="F774" s="3" t="s">
        <v>391</v>
      </c>
      <c r="G774" s="3">
        <v>30.687339999999999</v>
      </c>
      <c r="H774" s="3">
        <v>-88.002449999999996</v>
      </c>
      <c r="I774" s="3">
        <v>0.1</v>
      </c>
      <c r="J774" s="26">
        <f t="shared" si="5"/>
        <v>8.8582680000000007</v>
      </c>
      <c r="K774" s="26">
        <v>2.7</v>
      </c>
      <c r="L774" s="3">
        <v>7</v>
      </c>
      <c r="M774" s="3"/>
      <c r="N774" s="3"/>
      <c r="O774" s="3"/>
      <c r="P774" s="3"/>
      <c r="Q774" s="3"/>
      <c r="R774" s="3"/>
      <c r="S774" s="3"/>
      <c r="T774" s="3"/>
      <c r="U774" s="3"/>
      <c r="V774" s="3"/>
      <c r="W774" s="3"/>
      <c r="X774" s="3"/>
      <c r="Y774" s="3"/>
      <c r="Z774" s="3"/>
    </row>
    <row r="775" spans="1:26" x14ac:dyDescent="0.2">
      <c r="A775" s="3" t="s">
        <v>353</v>
      </c>
      <c r="B775" s="11">
        <v>44432</v>
      </c>
      <c r="C775" s="12">
        <v>0.34722222222222221</v>
      </c>
      <c r="D775" s="3" t="s">
        <v>272</v>
      </c>
      <c r="E775" s="3" t="s">
        <v>392</v>
      </c>
      <c r="F775" s="3" t="s">
        <v>391</v>
      </c>
      <c r="G775" s="3">
        <v>30.749580000000002</v>
      </c>
      <c r="H775" s="3">
        <v>-87.749579999999995</v>
      </c>
      <c r="I775" s="3">
        <v>0.1</v>
      </c>
      <c r="J775" s="26">
        <f t="shared" si="5"/>
        <v>36.089239999999997</v>
      </c>
      <c r="K775" s="26">
        <v>11</v>
      </c>
      <c r="L775" s="3">
        <v>8</v>
      </c>
      <c r="M775" s="3"/>
      <c r="N775" s="3"/>
      <c r="O775" s="3"/>
      <c r="P775" s="3"/>
      <c r="Q775" s="3"/>
      <c r="R775" s="3"/>
      <c r="S775" s="3"/>
      <c r="T775" s="3"/>
      <c r="U775" s="3"/>
      <c r="V775" s="3"/>
      <c r="W775" s="3"/>
      <c r="X775" s="3"/>
      <c r="Y775" s="3"/>
      <c r="Z775" s="3"/>
    </row>
    <row r="776" spans="1:26" x14ac:dyDescent="0.2">
      <c r="A776" s="3" t="s">
        <v>353</v>
      </c>
      <c r="B776" s="11">
        <v>44432</v>
      </c>
      <c r="C776" s="12">
        <v>0.35625000000000001</v>
      </c>
      <c r="D776" s="3" t="s">
        <v>300</v>
      </c>
      <c r="E776" s="3" t="s">
        <v>392</v>
      </c>
      <c r="F776" s="3" t="s">
        <v>391</v>
      </c>
      <c r="G776" s="3">
        <v>30.671710000000001</v>
      </c>
      <c r="H776" s="3">
        <v>-87.952640000000002</v>
      </c>
      <c r="I776" s="3">
        <v>0.2</v>
      </c>
      <c r="J776" s="26">
        <f t="shared" si="5"/>
        <v>7.2178480000000009</v>
      </c>
      <c r="K776" s="26">
        <v>2.2000000000000002</v>
      </c>
      <c r="L776" s="3">
        <v>9</v>
      </c>
      <c r="M776" s="3"/>
      <c r="N776" s="3"/>
      <c r="O776" s="3"/>
      <c r="P776" s="3"/>
      <c r="Q776" s="3"/>
      <c r="R776" s="3"/>
      <c r="S776" s="3"/>
      <c r="T776" s="3"/>
      <c r="U776" s="3"/>
      <c r="V776" s="3"/>
      <c r="W776" s="3"/>
      <c r="X776" s="3"/>
      <c r="Y776" s="3"/>
      <c r="Z776" s="3"/>
    </row>
    <row r="777" spans="1:26" x14ac:dyDescent="0.2">
      <c r="A777" s="3" t="s">
        <v>353</v>
      </c>
      <c r="B777" s="11">
        <v>44432</v>
      </c>
      <c r="C777" s="12">
        <v>0.375</v>
      </c>
      <c r="D777" s="3" t="s">
        <v>470</v>
      </c>
      <c r="E777" s="3" t="s">
        <v>391</v>
      </c>
      <c r="F777" s="3" t="s">
        <v>391</v>
      </c>
      <c r="G777" s="10" t="s">
        <v>46</v>
      </c>
      <c r="H777" s="10" t="s">
        <v>46</v>
      </c>
      <c r="I777" s="10" t="s">
        <v>46</v>
      </c>
      <c r="J777" s="32" t="s">
        <v>46</v>
      </c>
      <c r="K777" s="32" t="s">
        <v>46</v>
      </c>
      <c r="L777" s="10" t="s">
        <v>46</v>
      </c>
      <c r="M777" s="3"/>
      <c r="N777" s="3"/>
      <c r="O777" s="3"/>
      <c r="P777" s="3"/>
      <c r="Q777" s="3"/>
      <c r="R777" s="3"/>
      <c r="S777" s="3"/>
      <c r="T777" s="3"/>
      <c r="U777" s="3"/>
      <c r="V777" s="3"/>
      <c r="W777" s="3"/>
      <c r="X777" s="3"/>
      <c r="Y777" s="3"/>
      <c r="Z777" s="3"/>
    </row>
    <row r="778" spans="1:26" x14ac:dyDescent="0.2">
      <c r="A778" s="3" t="s">
        <v>353</v>
      </c>
      <c r="B778" s="11">
        <v>44432</v>
      </c>
      <c r="C778" s="12">
        <v>0.37916666666666665</v>
      </c>
      <c r="D778" s="3" t="s">
        <v>270</v>
      </c>
      <c r="E778" s="3" t="s">
        <v>392</v>
      </c>
      <c r="F778" s="3" t="s">
        <v>391</v>
      </c>
      <c r="G778" s="3">
        <v>30.666910000000001</v>
      </c>
      <c r="H778" s="3">
        <v>-87.925290000000004</v>
      </c>
      <c r="I778" s="3">
        <v>0.2</v>
      </c>
      <c r="J778" s="26">
        <f t="shared" ref="J778:J804" si="6">K778*3.28084</f>
        <v>22.309711999999998</v>
      </c>
      <c r="K778" s="26">
        <v>6.8</v>
      </c>
      <c r="L778" s="3">
        <v>10</v>
      </c>
      <c r="M778" s="3"/>
      <c r="N778" s="3"/>
      <c r="O778" s="3"/>
      <c r="P778" s="3"/>
      <c r="Q778" s="3"/>
      <c r="R778" s="3"/>
      <c r="S778" s="3"/>
      <c r="T778" s="3"/>
      <c r="U778" s="3"/>
      <c r="V778" s="3"/>
      <c r="W778" s="3"/>
      <c r="X778" s="3"/>
      <c r="Y778" s="3"/>
      <c r="Z778" s="3"/>
    </row>
    <row r="779" spans="1:26" x14ac:dyDescent="0.2">
      <c r="A779" s="3" t="s">
        <v>353</v>
      </c>
      <c r="B779" s="11">
        <v>44432</v>
      </c>
      <c r="C779" s="12">
        <v>0.38750000000000001</v>
      </c>
      <c r="D779" s="3" t="s">
        <v>297</v>
      </c>
      <c r="E779" s="3" t="s">
        <v>391</v>
      </c>
      <c r="F779" s="3" t="s">
        <v>391</v>
      </c>
      <c r="G779" s="3">
        <v>30.599959999999999</v>
      </c>
      <c r="H779" s="3">
        <v>-87.917900000000003</v>
      </c>
      <c r="I779" s="3">
        <v>0.3</v>
      </c>
      <c r="J779" s="26">
        <f t="shared" si="6"/>
        <v>6.8897640000000004</v>
      </c>
      <c r="K779" s="26">
        <v>2.1</v>
      </c>
      <c r="L779" s="3">
        <v>11</v>
      </c>
      <c r="M779" s="3"/>
      <c r="N779" s="3"/>
      <c r="O779" s="3"/>
      <c r="P779" s="3"/>
      <c r="Q779" s="3"/>
      <c r="R779" s="3"/>
      <c r="S779" s="3"/>
      <c r="T779" s="3"/>
      <c r="U779" s="3"/>
      <c r="V779" s="3"/>
      <c r="W779" s="3"/>
      <c r="X779" s="3"/>
      <c r="Y779" s="3"/>
      <c r="Z779" s="3"/>
    </row>
    <row r="780" spans="1:26" x14ac:dyDescent="0.2">
      <c r="A780" s="3" t="s">
        <v>353</v>
      </c>
      <c r="B780" s="11">
        <v>44432</v>
      </c>
      <c r="C780" s="12">
        <v>0.39166666666666666</v>
      </c>
      <c r="D780" s="3" t="s">
        <v>267</v>
      </c>
      <c r="E780" s="3" t="s">
        <v>392</v>
      </c>
      <c r="F780" s="3" t="s">
        <v>391</v>
      </c>
      <c r="G780" s="3">
        <v>30.599530000000001</v>
      </c>
      <c r="H780" s="3">
        <v>-87.950019999999995</v>
      </c>
      <c r="I780" s="10" t="s">
        <v>46</v>
      </c>
      <c r="J780" s="26">
        <f t="shared" si="6"/>
        <v>9.1863519999999994</v>
      </c>
      <c r="K780" s="26">
        <v>2.8</v>
      </c>
      <c r="L780" s="3">
        <v>12</v>
      </c>
      <c r="M780" s="3"/>
      <c r="N780" s="3"/>
      <c r="O780" s="3"/>
      <c r="P780" s="3"/>
      <c r="Q780" s="3"/>
      <c r="R780" s="3"/>
      <c r="S780" s="3"/>
      <c r="T780" s="3"/>
      <c r="U780" s="3"/>
      <c r="V780" s="3"/>
      <c r="W780" s="3"/>
      <c r="X780" s="3"/>
      <c r="Y780" s="3"/>
      <c r="Z780" s="3"/>
    </row>
    <row r="781" spans="1:26" x14ac:dyDescent="0.2">
      <c r="A781" s="3" t="s">
        <v>353</v>
      </c>
      <c r="B781" s="11">
        <v>44432</v>
      </c>
      <c r="C781" s="12">
        <v>0.40347222222222223</v>
      </c>
      <c r="D781" s="3" t="s">
        <v>423</v>
      </c>
      <c r="E781" s="3" t="s">
        <v>391</v>
      </c>
      <c r="F781" s="3" t="s">
        <v>391</v>
      </c>
      <c r="G781" s="3">
        <v>30.599689999999999</v>
      </c>
      <c r="H781" s="3">
        <v>-88.000789999999995</v>
      </c>
      <c r="I781" s="3">
        <v>0.4</v>
      </c>
      <c r="J781" s="26">
        <f t="shared" si="6"/>
        <v>8.2020999999999997</v>
      </c>
      <c r="K781" s="26">
        <v>2.5</v>
      </c>
      <c r="L781" s="3">
        <v>13</v>
      </c>
      <c r="M781" s="3"/>
      <c r="N781" s="3"/>
      <c r="O781" s="3"/>
      <c r="P781" s="3"/>
      <c r="Q781" s="3"/>
      <c r="R781" s="3"/>
      <c r="S781" s="3"/>
      <c r="T781" s="3"/>
      <c r="U781" s="3"/>
      <c r="V781" s="3"/>
      <c r="W781" s="3"/>
      <c r="X781" s="3"/>
      <c r="Y781" s="3"/>
      <c r="Z781" s="3"/>
    </row>
    <row r="782" spans="1:26" x14ac:dyDescent="0.2">
      <c r="A782" s="3" t="s">
        <v>353</v>
      </c>
      <c r="B782" s="11">
        <v>44432</v>
      </c>
      <c r="C782" s="12">
        <v>0.40763888888888888</v>
      </c>
      <c r="D782" s="3" t="s">
        <v>274</v>
      </c>
      <c r="E782" s="3" t="s">
        <v>392</v>
      </c>
      <c r="F782" s="3" t="s">
        <v>392</v>
      </c>
      <c r="G782" s="3">
        <v>30.59948</v>
      </c>
      <c r="H782" s="3">
        <v>-88.031279999999995</v>
      </c>
      <c r="I782" s="3">
        <v>0.3</v>
      </c>
      <c r="J782" s="26">
        <f t="shared" si="6"/>
        <v>47.900264</v>
      </c>
      <c r="K782" s="26">
        <v>14.6</v>
      </c>
      <c r="L782" s="3">
        <v>14</v>
      </c>
      <c r="M782" s="3"/>
      <c r="N782" s="3"/>
      <c r="O782" s="3"/>
      <c r="P782" s="3"/>
      <c r="Q782" s="3"/>
      <c r="R782" s="3"/>
      <c r="S782" s="3"/>
      <c r="T782" s="3"/>
      <c r="U782" s="3"/>
      <c r="V782" s="3"/>
      <c r="W782" s="3"/>
      <c r="X782" s="3"/>
      <c r="Y782" s="3"/>
      <c r="Z782" s="3"/>
    </row>
    <row r="783" spans="1:26" x14ac:dyDescent="0.2">
      <c r="A783" s="3" t="s">
        <v>353</v>
      </c>
      <c r="B783" s="11">
        <v>44432</v>
      </c>
      <c r="C783" s="12">
        <v>0.41458333333333336</v>
      </c>
      <c r="D783" s="3" t="s">
        <v>426</v>
      </c>
      <c r="E783" s="3" t="s">
        <v>391</v>
      </c>
      <c r="F783" s="3" t="s">
        <v>391</v>
      </c>
      <c r="G783" s="3">
        <v>30.549759999999999</v>
      </c>
      <c r="H783" s="3">
        <v>-88.049949999999995</v>
      </c>
      <c r="I783" s="3">
        <v>0.3</v>
      </c>
      <c r="J783" s="26">
        <f t="shared" si="6"/>
        <v>9.1863519999999994</v>
      </c>
      <c r="K783" s="26">
        <v>2.8</v>
      </c>
      <c r="L783" s="3">
        <v>15</v>
      </c>
      <c r="M783" s="3"/>
      <c r="N783" s="3"/>
      <c r="O783" s="3"/>
      <c r="P783" s="3"/>
      <c r="Q783" s="3"/>
      <c r="R783" s="3"/>
      <c r="S783" s="3"/>
      <c r="T783" s="3"/>
      <c r="U783" s="3"/>
      <c r="V783" s="3"/>
      <c r="W783" s="3"/>
      <c r="X783" s="3"/>
      <c r="Y783" s="3"/>
      <c r="Z783" s="3"/>
    </row>
    <row r="784" spans="1:26" x14ac:dyDescent="0.2">
      <c r="A784" s="3" t="s">
        <v>353</v>
      </c>
      <c r="B784" s="11">
        <v>44432</v>
      </c>
      <c r="C784" s="12">
        <v>0.41875000000000001</v>
      </c>
      <c r="D784" s="3" t="s">
        <v>425</v>
      </c>
      <c r="E784" s="3" t="s">
        <v>391</v>
      </c>
      <c r="F784" s="3" t="s">
        <v>391</v>
      </c>
      <c r="G784" s="3">
        <v>30.54956</v>
      </c>
      <c r="H784" s="3">
        <v>-88.025660000000002</v>
      </c>
      <c r="I784" s="3">
        <v>0.3</v>
      </c>
      <c r="J784" s="26">
        <f t="shared" si="6"/>
        <v>48.228347999999997</v>
      </c>
      <c r="K784" s="26">
        <v>14.7</v>
      </c>
      <c r="L784" s="3">
        <v>16</v>
      </c>
      <c r="M784" s="3"/>
      <c r="N784" s="3"/>
      <c r="O784" s="3"/>
      <c r="P784" s="3"/>
      <c r="Q784" s="3"/>
      <c r="R784" s="3"/>
      <c r="S784" s="3"/>
      <c r="T784" s="3"/>
      <c r="U784" s="3"/>
      <c r="V784" s="3"/>
      <c r="W784" s="3"/>
      <c r="X784" s="3"/>
      <c r="Y784" s="3"/>
      <c r="Z784" s="3"/>
    </row>
    <row r="785" spans="1:26" x14ac:dyDescent="0.2">
      <c r="A785" s="3" t="s">
        <v>353</v>
      </c>
      <c r="B785" s="11">
        <v>44432</v>
      </c>
      <c r="C785" s="12">
        <v>0.42569444444444443</v>
      </c>
      <c r="D785" s="3" t="s">
        <v>424</v>
      </c>
      <c r="E785" s="3" t="s">
        <v>391</v>
      </c>
      <c r="F785" s="3" t="s">
        <v>391</v>
      </c>
      <c r="G785" s="3">
        <v>30.54964</v>
      </c>
      <c r="H785" s="3">
        <v>-87.999539999999996</v>
      </c>
      <c r="I785" s="3">
        <v>0.4</v>
      </c>
      <c r="J785" s="26">
        <f t="shared" si="6"/>
        <v>9.8425200000000004</v>
      </c>
      <c r="K785" s="26">
        <v>3</v>
      </c>
      <c r="L785" s="3">
        <v>17</v>
      </c>
      <c r="M785" s="3"/>
      <c r="N785" s="3"/>
      <c r="O785" s="3"/>
      <c r="P785" s="3"/>
      <c r="Q785" s="3"/>
      <c r="R785" s="3"/>
      <c r="S785" s="3"/>
      <c r="T785" s="3"/>
      <c r="U785" s="3"/>
      <c r="V785" s="3"/>
      <c r="W785" s="3"/>
      <c r="X785" s="3"/>
      <c r="Y785" s="3"/>
      <c r="Z785" s="3"/>
    </row>
    <row r="786" spans="1:26" x14ac:dyDescent="0.2">
      <c r="A786" s="3" t="s">
        <v>353</v>
      </c>
      <c r="B786" s="11">
        <v>44432</v>
      </c>
      <c r="C786" s="12">
        <v>0.43194444444444446</v>
      </c>
      <c r="D786" s="3" t="s">
        <v>347</v>
      </c>
      <c r="E786" s="3" t="s">
        <v>391</v>
      </c>
      <c r="F786" s="3" t="s">
        <v>391</v>
      </c>
      <c r="G786" s="3">
        <v>30.549769999999999</v>
      </c>
      <c r="H786" s="3">
        <v>-87.949380000000005</v>
      </c>
      <c r="I786" s="3">
        <v>0.4</v>
      </c>
      <c r="J786" s="26">
        <f t="shared" si="6"/>
        <v>11.811024</v>
      </c>
      <c r="K786" s="26">
        <v>3.6</v>
      </c>
      <c r="L786" s="3">
        <v>18</v>
      </c>
      <c r="M786" s="3"/>
      <c r="N786" s="3"/>
      <c r="O786" s="3"/>
      <c r="P786" s="3"/>
      <c r="Q786" s="3"/>
      <c r="R786" s="3"/>
      <c r="S786" s="3"/>
      <c r="T786" s="3"/>
      <c r="U786" s="3"/>
      <c r="V786" s="3"/>
      <c r="W786" s="3"/>
      <c r="X786" s="3"/>
      <c r="Y786" s="3"/>
      <c r="Z786" s="3"/>
    </row>
    <row r="787" spans="1:26" x14ac:dyDescent="0.2">
      <c r="A787" s="3" t="s">
        <v>353</v>
      </c>
      <c r="B787" s="11">
        <v>44432</v>
      </c>
      <c r="C787" s="12">
        <v>0.43611111111111112</v>
      </c>
      <c r="D787" s="3" t="s">
        <v>293</v>
      </c>
      <c r="E787" s="3" t="s">
        <v>391</v>
      </c>
      <c r="F787" s="3" t="s">
        <v>391</v>
      </c>
      <c r="G787" s="3">
        <v>30.549849999999999</v>
      </c>
      <c r="H787" s="3">
        <v>-87.907759999999996</v>
      </c>
      <c r="I787" s="3">
        <v>0.6</v>
      </c>
      <c r="J787" s="26">
        <f t="shared" si="6"/>
        <v>7.5459319999999996</v>
      </c>
      <c r="K787" s="26">
        <v>2.2999999999999998</v>
      </c>
      <c r="L787" s="3">
        <v>19</v>
      </c>
      <c r="M787" s="3"/>
      <c r="N787" s="3"/>
      <c r="O787" s="3"/>
      <c r="P787" s="3"/>
      <c r="Q787" s="3"/>
      <c r="R787" s="3"/>
      <c r="S787" s="3"/>
      <c r="T787" s="3"/>
      <c r="U787" s="3"/>
      <c r="V787" s="3"/>
      <c r="W787" s="3"/>
      <c r="X787" s="3"/>
      <c r="Y787" s="3"/>
      <c r="Z787" s="3"/>
    </row>
    <row r="788" spans="1:26" x14ac:dyDescent="0.2">
      <c r="A788" s="3" t="s">
        <v>353</v>
      </c>
      <c r="B788" s="11">
        <v>44432</v>
      </c>
      <c r="C788" s="12">
        <v>0.44305555555555554</v>
      </c>
      <c r="D788" s="3" t="s">
        <v>265</v>
      </c>
      <c r="E788" s="3" t="s">
        <v>392</v>
      </c>
      <c r="F788" s="3" t="s">
        <v>391</v>
      </c>
      <c r="G788" s="3">
        <v>30.499680000000001</v>
      </c>
      <c r="H788" s="3">
        <v>-87.950040000000001</v>
      </c>
      <c r="I788" s="3">
        <v>0.6</v>
      </c>
      <c r="J788" s="26">
        <f t="shared" si="6"/>
        <v>10.498688000000001</v>
      </c>
      <c r="K788" s="26">
        <v>3.2</v>
      </c>
      <c r="L788" s="3">
        <v>20</v>
      </c>
      <c r="M788" s="3"/>
      <c r="N788" s="3"/>
      <c r="O788" s="3"/>
      <c r="P788" s="3"/>
      <c r="Q788" s="3"/>
      <c r="R788" s="3"/>
      <c r="S788" s="3"/>
      <c r="T788" s="3"/>
      <c r="U788" s="3"/>
      <c r="V788" s="3"/>
      <c r="W788" s="3"/>
      <c r="X788" s="3"/>
      <c r="Y788" s="3"/>
      <c r="Z788" s="3"/>
    </row>
    <row r="789" spans="1:26" x14ac:dyDescent="0.2">
      <c r="A789" s="3" t="s">
        <v>353</v>
      </c>
      <c r="B789" s="11">
        <v>44432</v>
      </c>
      <c r="C789" s="12">
        <v>0.4513888888888889</v>
      </c>
      <c r="D789" s="3" t="s">
        <v>428</v>
      </c>
      <c r="E789" s="3" t="s">
        <v>391</v>
      </c>
      <c r="F789" s="3" t="s">
        <v>391</v>
      </c>
      <c r="G789" s="3">
        <v>30.499780000000001</v>
      </c>
      <c r="H789" s="3">
        <v>-88.001599999999996</v>
      </c>
      <c r="I789" s="3">
        <v>0.4</v>
      </c>
      <c r="J789" s="26">
        <f t="shared" si="6"/>
        <v>12.795275999999999</v>
      </c>
      <c r="K789" s="26">
        <v>3.9</v>
      </c>
      <c r="L789" s="3">
        <v>21</v>
      </c>
      <c r="M789" s="3"/>
      <c r="N789" s="3"/>
      <c r="O789" s="3"/>
      <c r="P789" s="3"/>
      <c r="Q789" s="3"/>
      <c r="R789" s="3"/>
      <c r="S789" s="3"/>
      <c r="T789" s="3"/>
      <c r="U789" s="3"/>
      <c r="V789" s="3"/>
      <c r="W789" s="3"/>
      <c r="X789" s="3"/>
      <c r="Y789" s="3"/>
      <c r="Z789" s="3"/>
    </row>
    <row r="790" spans="1:26" x14ac:dyDescent="0.2">
      <c r="A790" s="3" t="s">
        <v>353</v>
      </c>
      <c r="B790" s="11">
        <v>44432</v>
      </c>
      <c r="C790" s="12">
        <v>0.4548611111111111</v>
      </c>
      <c r="D790" s="3" t="s">
        <v>281</v>
      </c>
      <c r="E790" s="3" t="s">
        <v>392</v>
      </c>
      <c r="F790" s="3" t="s">
        <v>392</v>
      </c>
      <c r="G790" s="3">
        <v>30.499649999999999</v>
      </c>
      <c r="H790" s="3">
        <v>-88.020009999999999</v>
      </c>
      <c r="I790" s="3">
        <v>0.4</v>
      </c>
      <c r="J790" s="26">
        <f t="shared" si="6"/>
        <v>50.196852</v>
      </c>
      <c r="K790" s="26">
        <v>15.3</v>
      </c>
      <c r="L790" s="3">
        <v>22</v>
      </c>
      <c r="M790" s="3"/>
      <c r="N790" s="3"/>
      <c r="O790" s="3"/>
      <c r="P790" s="3"/>
      <c r="Q790" s="3"/>
      <c r="R790" s="3"/>
      <c r="S790" s="3"/>
      <c r="T790" s="3"/>
      <c r="U790" s="3"/>
      <c r="V790" s="3"/>
      <c r="W790" s="3"/>
      <c r="X790" s="3"/>
      <c r="Y790" s="3"/>
      <c r="Z790" s="3"/>
    </row>
    <row r="791" spans="1:26" x14ac:dyDescent="0.2">
      <c r="A791" s="3" t="s">
        <v>353</v>
      </c>
      <c r="B791" s="11">
        <v>44432</v>
      </c>
      <c r="C791" s="12">
        <v>0.46180555555555558</v>
      </c>
      <c r="D791" s="3" t="s">
        <v>427</v>
      </c>
      <c r="E791" s="3" t="s">
        <v>391</v>
      </c>
      <c r="F791" s="3" t="s">
        <v>391</v>
      </c>
      <c r="G791" s="3">
        <v>30.500399999999999</v>
      </c>
      <c r="H791" s="3">
        <v>-88.05077</v>
      </c>
      <c r="I791" s="3">
        <v>0.5</v>
      </c>
      <c r="J791" s="26">
        <f t="shared" si="6"/>
        <v>14.435696000000002</v>
      </c>
      <c r="K791" s="26">
        <v>4.4000000000000004</v>
      </c>
      <c r="L791" s="3">
        <v>23</v>
      </c>
      <c r="M791" s="3"/>
      <c r="N791" s="3"/>
      <c r="O791" s="3"/>
      <c r="P791" s="3"/>
      <c r="Q791" s="3"/>
      <c r="R791" s="3"/>
      <c r="S791" s="3"/>
      <c r="T791" s="3"/>
      <c r="U791" s="3"/>
      <c r="V791" s="3"/>
      <c r="W791" s="3"/>
      <c r="X791" s="3"/>
      <c r="Y791" s="3"/>
      <c r="Z791" s="3"/>
    </row>
    <row r="792" spans="1:26" x14ac:dyDescent="0.2">
      <c r="A792" s="3" t="s">
        <v>353</v>
      </c>
      <c r="B792" s="11">
        <v>44432</v>
      </c>
      <c r="C792" s="12">
        <v>0.46666666666666667</v>
      </c>
      <c r="D792" s="3" t="s">
        <v>416</v>
      </c>
      <c r="E792" s="3" t="s">
        <v>391</v>
      </c>
      <c r="F792" s="3" t="s">
        <v>391</v>
      </c>
      <c r="G792" s="3">
        <v>30.44933</v>
      </c>
      <c r="H792" s="3">
        <v>-88.0501</v>
      </c>
      <c r="I792" s="3">
        <v>0.5</v>
      </c>
      <c r="J792" s="26">
        <f t="shared" si="6"/>
        <v>12.467191999999999</v>
      </c>
      <c r="K792" s="26">
        <v>3.8</v>
      </c>
      <c r="L792" s="3">
        <v>24</v>
      </c>
      <c r="M792" s="3"/>
      <c r="N792" s="3"/>
      <c r="O792" s="3"/>
      <c r="P792" s="3"/>
      <c r="Q792" s="3"/>
      <c r="R792" s="3"/>
      <c r="S792" s="3"/>
      <c r="T792" s="3"/>
      <c r="U792" s="3"/>
      <c r="V792" s="3"/>
      <c r="W792" s="3"/>
      <c r="X792" s="3"/>
      <c r="Y792" s="3"/>
      <c r="Z792" s="3"/>
    </row>
    <row r="793" spans="1:26" x14ac:dyDescent="0.2">
      <c r="A793" s="3" t="s">
        <v>353</v>
      </c>
      <c r="B793" s="11">
        <v>44432</v>
      </c>
      <c r="C793" s="12">
        <v>0.47152777777777777</v>
      </c>
      <c r="D793" s="3" t="s">
        <v>372</v>
      </c>
      <c r="E793" s="3" t="s">
        <v>391</v>
      </c>
      <c r="F793" s="3" t="s">
        <v>391</v>
      </c>
      <c r="G793" s="3">
        <v>30.449359999999999</v>
      </c>
      <c r="H793" s="3">
        <v>-88.010409999999993</v>
      </c>
      <c r="I793" s="3">
        <v>0.5</v>
      </c>
      <c r="J793" s="26">
        <f t="shared" si="6"/>
        <v>51.837271999999999</v>
      </c>
      <c r="K793" s="26">
        <v>15.8</v>
      </c>
      <c r="L793" s="3" t="s">
        <v>471</v>
      </c>
      <c r="M793" s="3" t="s">
        <v>472</v>
      </c>
      <c r="N793" s="3"/>
      <c r="O793" s="3"/>
      <c r="P793" s="3"/>
      <c r="Q793" s="3"/>
      <c r="R793" s="3"/>
      <c r="S793" s="3"/>
      <c r="T793" s="3"/>
      <c r="U793" s="3"/>
      <c r="V793" s="3"/>
      <c r="W793" s="3"/>
      <c r="X793" s="3"/>
      <c r="Y793" s="3"/>
      <c r="Z793" s="3"/>
    </row>
    <row r="794" spans="1:26" x14ac:dyDescent="0.2">
      <c r="A794" s="3" t="s">
        <v>353</v>
      </c>
      <c r="B794" s="11">
        <v>44432</v>
      </c>
      <c r="C794" s="12">
        <v>0.47916666666666669</v>
      </c>
      <c r="D794" s="3" t="s">
        <v>417</v>
      </c>
      <c r="E794" s="3" t="s">
        <v>391</v>
      </c>
      <c r="F794" s="3" t="s">
        <v>391</v>
      </c>
      <c r="G794" s="3">
        <v>30.4498</v>
      </c>
      <c r="H794" s="3">
        <v>-87.99991</v>
      </c>
      <c r="I794" s="3">
        <v>0.7</v>
      </c>
      <c r="J794" s="26">
        <f t="shared" si="6"/>
        <v>12.467191999999999</v>
      </c>
      <c r="K794" s="26">
        <v>3.8</v>
      </c>
      <c r="L794" s="3">
        <v>27</v>
      </c>
      <c r="M794" s="3"/>
      <c r="N794" s="3"/>
      <c r="O794" s="3"/>
      <c r="P794" s="3"/>
      <c r="Q794" s="3"/>
      <c r="R794" s="3"/>
      <c r="S794" s="3"/>
      <c r="T794" s="3"/>
      <c r="U794" s="3"/>
      <c r="V794" s="3"/>
      <c r="W794" s="3"/>
      <c r="X794" s="3"/>
      <c r="Y794" s="3"/>
      <c r="Z794" s="3"/>
    </row>
    <row r="795" spans="1:26" x14ac:dyDescent="0.2">
      <c r="A795" s="3" t="s">
        <v>353</v>
      </c>
      <c r="B795" s="11">
        <v>44432</v>
      </c>
      <c r="C795" s="12">
        <v>0.48402777777777778</v>
      </c>
      <c r="D795" s="3" t="s">
        <v>418</v>
      </c>
      <c r="E795" s="3" t="s">
        <v>391</v>
      </c>
      <c r="F795" s="3" t="s">
        <v>391</v>
      </c>
      <c r="G795" s="3">
        <v>30.44971</v>
      </c>
      <c r="H795" s="3">
        <v>-87.94932</v>
      </c>
      <c r="I795" s="3">
        <v>0.6</v>
      </c>
      <c r="J795" s="26">
        <f t="shared" si="6"/>
        <v>11.482939999999999</v>
      </c>
      <c r="K795" s="26">
        <v>3.5</v>
      </c>
      <c r="L795" s="3">
        <v>28</v>
      </c>
      <c r="M795" s="3"/>
      <c r="N795" s="3"/>
      <c r="O795" s="3"/>
      <c r="P795" s="3"/>
      <c r="Q795" s="3"/>
      <c r="R795" s="3"/>
      <c r="S795" s="3"/>
      <c r="T795" s="3"/>
      <c r="U795" s="3"/>
      <c r="V795" s="3"/>
      <c r="W795" s="3"/>
      <c r="X795" s="3"/>
      <c r="Y795" s="3"/>
      <c r="Z795" s="3"/>
    </row>
    <row r="796" spans="1:26" x14ac:dyDescent="0.2">
      <c r="A796" s="3" t="s">
        <v>353</v>
      </c>
      <c r="B796" s="11">
        <v>44432</v>
      </c>
      <c r="C796" s="12">
        <v>0.48819444444444443</v>
      </c>
      <c r="D796" s="3" t="s">
        <v>419</v>
      </c>
      <c r="E796" s="3" t="s">
        <v>391</v>
      </c>
      <c r="F796" s="3" t="s">
        <v>391</v>
      </c>
      <c r="G796" s="3">
        <v>30.449739999999998</v>
      </c>
      <c r="H796" s="3">
        <v>-87.924220000000005</v>
      </c>
      <c r="I796" s="3">
        <v>0.4</v>
      </c>
      <c r="J796" s="26">
        <f t="shared" si="6"/>
        <v>8.2020999999999997</v>
      </c>
      <c r="K796" s="26">
        <v>2.5</v>
      </c>
      <c r="L796" s="3">
        <v>29</v>
      </c>
      <c r="M796" s="3"/>
      <c r="N796" s="3"/>
      <c r="O796" s="3"/>
      <c r="P796" s="3"/>
      <c r="Q796" s="3"/>
      <c r="R796" s="3"/>
      <c r="S796" s="3"/>
      <c r="T796" s="3"/>
      <c r="U796" s="3"/>
      <c r="V796" s="3"/>
      <c r="W796" s="3"/>
      <c r="X796" s="3"/>
      <c r="Y796" s="3"/>
      <c r="Z796" s="3"/>
    </row>
    <row r="797" spans="1:26" x14ac:dyDescent="0.2">
      <c r="A797" s="3" t="s">
        <v>353</v>
      </c>
      <c r="B797" s="11">
        <v>44432</v>
      </c>
      <c r="C797" s="12">
        <v>0.49375000000000002</v>
      </c>
      <c r="D797" s="3" t="s">
        <v>399</v>
      </c>
      <c r="E797" s="3" t="s">
        <v>391</v>
      </c>
      <c r="F797" s="3" t="s">
        <v>391</v>
      </c>
      <c r="G797" s="3">
        <v>30.399370000000001</v>
      </c>
      <c r="H797" s="3">
        <v>-87.898939999999996</v>
      </c>
      <c r="I797" s="3">
        <v>0.3</v>
      </c>
      <c r="J797" s="26">
        <f t="shared" si="6"/>
        <v>7.2178480000000009</v>
      </c>
      <c r="K797" s="26">
        <v>2.2000000000000002</v>
      </c>
      <c r="L797" s="3">
        <v>30</v>
      </c>
      <c r="M797" s="3"/>
      <c r="N797" s="3"/>
      <c r="O797" s="3"/>
      <c r="P797" s="3"/>
      <c r="Q797" s="3"/>
      <c r="R797" s="3"/>
      <c r="S797" s="3"/>
      <c r="T797" s="3"/>
      <c r="U797" s="3"/>
      <c r="V797" s="3"/>
      <c r="W797" s="3"/>
      <c r="X797" s="3"/>
      <c r="Y797" s="3"/>
      <c r="Z797" s="3"/>
    </row>
    <row r="798" spans="1:26" x14ac:dyDescent="0.2">
      <c r="A798" s="3" t="s">
        <v>353</v>
      </c>
      <c r="B798" s="11">
        <v>44432</v>
      </c>
      <c r="C798" s="12">
        <v>0.50138888888888888</v>
      </c>
      <c r="D798" s="3" t="s">
        <v>215</v>
      </c>
      <c r="E798" s="3" t="s">
        <v>392</v>
      </c>
      <c r="F798" s="3" t="s">
        <v>391</v>
      </c>
      <c r="G798" s="3">
        <v>30.39995</v>
      </c>
      <c r="H798" s="3">
        <v>-87.950239999999994</v>
      </c>
      <c r="I798" s="3">
        <v>0.4</v>
      </c>
      <c r="J798" s="26">
        <f t="shared" si="6"/>
        <v>12.467191999999999</v>
      </c>
      <c r="K798" s="26">
        <v>3.8</v>
      </c>
      <c r="L798" s="3">
        <v>31</v>
      </c>
      <c r="M798" s="3"/>
      <c r="N798" s="3"/>
      <c r="O798" s="3"/>
      <c r="P798" s="3"/>
      <c r="Q798" s="3"/>
      <c r="R798" s="3"/>
      <c r="S798" s="3"/>
      <c r="T798" s="3"/>
      <c r="U798" s="3"/>
      <c r="V798" s="3"/>
      <c r="W798" s="3"/>
      <c r="X798" s="3"/>
      <c r="Y798" s="3"/>
      <c r="Z798" s="3"/>
    </row>
    <row r="799" spans="1:26" x14ac:dyDescent="0.2">
      <c r="A799" s="3" t="s">
        <v>353</v>
      </c>
      <c r="B799" s="11">
        <v>44432</v>
      </c>
      <c r="C799" s="12">
        <v>0.50902777777777775</v>
      </c>
      <c r="D799" s="3" t="s">
        <v>400</v>
      </c>
      <c r="E799" s="3" t="s">
        <v>391</v>
      </c>
      <c r="F799" s="3" t="s">
        <v>391</v>
      </c>
      <c r="G799" s="3">
        <v>30.399709999999999</v>
      </c>
      <c r="H799" s="3">
        <v>-88.000439999999998</v>
      </c>
      <c r="I799" s="3">
        <v>0.7</v>
      </c>
      <c r="J799" s="26">
        <f t="shared" si="6"/>
        <v>12.795275999999999</v>
      </c>
      <c r="K799" s="26">
        <v>3.9</v>
      </c>
      <c r="L799" s="3">
        <v>32</v>
      </c>
      <c r="M799" s="3"/>
      <c r="N799" s="3"/>
      <c r="O799" s="3"/>
      <c r="P799" s="3"/>
      <c r="Q799" s="3"/>
      <c r="R799" s="3"/>
      <c r="S799" s="3"/>
      <c r="T799" s="3"/>
      <c r="U799" s="3"/>
      <c r="V799" s="3"/>
      <c r="W799" s="3"/>
      <c r="X799" s="3"/>
      <c r="Y799" s="3"/>
      <c r="Z799" s="3"/>
    </row>
    <row r="800" spans="1:26" x14ac:dyDescent="0.2">
      <c r="A800" s="3" t="s">
        <v>353</v>
      </c>
      <c r="B800" s="11">
        <v>44432</v>
      </c>
      <c r="C800" s="12">
        <v>0.5131944444444444</v>
      </c>
      <c r="D800" s="3" t="s">
        <v>218</v>
      </c>
      <c r="E800" s="3" t="s">
        <v>392</v>
      </c>
      <c r="F800" s="3" t="s">
        <v>392</v>
      </c>
      <c r="G800" s="3">
        <v>30.3994</v>
      </c>
      <c r="H800" s="3">
        <v>-88.018129999999999</v>
      </c>
      <c r="I800" s="3">
        <v>0.8</v>
      </c>
      <c r="J800" s="26">
        <f t="shared" si="6"/>
        <v>48.228347999999997</v>
      </c>
      <c r="K800" s="26">
        <v>14.7</v>
      </c>
      <c r="L800" s="3">
        <v>33</v>
      </c>
      <c r="M800" s="3"/>
      <c r="N800" s="3"/>
      <c r="O800" s="3"/>
      <c r="P800" s="3"/>
      <c r="Q800" s="3"/>
      <c r="R800" s="3"/>
      <c r="S800" s="3"/>
      <c r="T800" s="3"/>
      <c r="U800" s="3"/>
      <c r="V800" s="3"/>
      <c r="W800" s="3"/>
      <c r="X800" s="3"/>
      <c r="Y800" s="3"/>
      <c r="Z800" s="3"/>
    </row>
    <row r="801" spans="1:26" x14ac:dyDescent="0.2">
      <c r="A801" s="3" t="s">
        <v>353</v>
      </c>
      <c r="B801" s="11">
        <v>44432</v>
      </c>
      <c r="C801" s="12">
        <v>0.51944444444444449</v>
      </c>
      <c r="D801" s="3" t="s">
        <v>401</v>
      </c>
      <c r="E801" s="3" t="s">
        <v>391</v>
      </c>
      <c r="F801" s="3" t="s">
        <v>391</v>
      </c>
      <c r="G801" s="3">
        <v>30.400500000000001</v>
      </c>
      <c r="H801" s="3">
        <v>-88.050709999999995</v>
      </c>
      <c r="I801" s="3">
        <v>0.7</v>
      </c>
      <c r="J801" s="26">
        <f t="shared" si="6"/>
        <v>13.12336</v>
      </c>
      <c r="K801" s="26">
        <v>4</v>
      </c>
      <c r="L801" s="3">
        <v>34</v>
      </c>
      <c r="M801" s="3"/>
      <c r="N801" s="3"/>
      <c r="O801" s="3"/>
      <c r="P801" s="3"/>
      <c r="Q801" s="3"/>
      <c r="R801" s="3"/>
      <c r="S801" s="3"/>
      <c r="T801" s="3"/>
      <c r="U801" s="3"/>
      <c r="V801" s="3"/>
      <c r="W801" s="3"/>
      <c r="X801" s="3"/>
      <c r="Y801" s="3"/>
      <c r="Z801" s="3"/>
    </row>
    <row r="802" spans="1:26" x14ac:dyDescent="0.2">
      <c r="A802" s="3" t="s">
        <v>353</v>
      </c>
      <c r="B802" s="11">
        <v>44432</v>
      </c>
      <c r="C802" s="12">
        <v>0.52430555555555558</v>
      </c>
      <c r="D802" s="3" t="s">
        <v>224</v>
      </c>
      <c r="E802" s="3" t="s">
        <v>392</v>
      </c>
      <c r="F802" s="3" t="s">
        <v>391</v>
      </c>
      <c r="G802" s="3">
        <v>30.399740000000001</v>
      </c>
      <c r="H802" s="3">
        <v>-88.10087</v>
      </c>
      <c r="I802" s="3">
        <v>0.6</v>
      </c>
      <c r="J802" s="26">
        <f t="shared" si="6"/>
        <v>3.6089240000000005</v>
      </c>
      <c r="K802" s="26">
        <v>1.1000000000000001</v>
      </c>
      <c r="L802" s="3">
        <v>35</v>
      </c>
      <c r="M802" s="3"/>
      <c r="N802" s="3"/>
      <c r="O802" s="3"/>
      <c r="P802" s="3"/>
      <c r="Q802" s="3"/>
      <c r="R802" s="3"/>
      <c r="S802" s="3"/>
      <c r="T802" s="3"/>
      <c r="U802" s="3"/>
      <c r="V802" s="3"/>
      <c r="W802" s="3"/>
      <c r="X802" s="3"/>
      <c r="Y802" s="3"/>
      <c r="Z802" s="3"/>
    </row>
    <row r="803" spans="1:26" x14ac:dyDescent="0.2">
      <c r="A803" s="3" t="s">
        <v>353</v>
      </c>
      <c r="B803" s="11">
        <v>44433</v>
      </c>
      <c r="C803" s="12">
        <v>0.28472222222222221</v>
      </c>
      <c r="D803" s="3" t="s">
        <v>390</v>
      </c>
      <c r="E803" s="3" t="s">
        <v>391</v>
      </c>
      <c r="F803" s="3" t="s">
        <v>391</v>
      </c>
      <c r="G803" s="3">
        <v>30.249860000000002</v>
      </c>
      <c r="H803" s="3">
        <v>-88.052459999999996</v>
      </c>
      <c r="I803" s="3">
        <v>0.8</v>
      </c>
      <c r="J803" s="26">
        <f t="shared" si="6"/>
        <v>10.826772</v>
      </c>
      <c r="K803" s="26">
        <v>3.3</v>
      </c>
      <c r="L803" s="3">
        <v>1</v>
      </c>
      <c r="M803" s="3" t="s">
        <v>473</v>
      </c>
      <c r="N803" s="3"/>
      <c r="O803" s="3"/>
      <c r="P803" s="3"/>
      <c r="Q803" s="3"/>
      <c r="R803" s="3"/>
      <c r="S803" s="3"/>
      <c r="T803" s="3"/>
      <c r="U803" s="3"/>
      <c r="V803" s="3"/>
      <c r="W803" s="3"/>
      <c r="X803" s="3"/>
      <c r="Y803" s="3"/>
      <c r="Z803" s="3"/>
    </row>
    <row r="804" spans="1:26" x14ac:dyDescent="0.2">
      <c r="A804" s="3" t="s">
        <v>353</v>
      </c>
      <c r="B804" s="11">
        <v>44433</v>
      </c>
      <c r="C804" s="12">
        <v>0.28888888888888886</v>
      </c>
      <c r="D804" s="3" t="s">
        <v>202</v>
      </c>
      <c r="E804" s="3" t="s">
        <v>392</v>
      </c>
      <c r="F804" s="3" t="s">
        <v>392</v>
      </c>
      <c r="G804" s="3">
        <v>30.249829999999999</v>
      </c>
      <c r="H804" s="3">
        <v>-88.040469999999999</v>
      </c>
      <c r="I804" s="3">
        <v>0.9</v>
      </c>
      <c r="J804" s="26">
        <f t="shared" si="6"/>
        <v>34.776904000000002</v>
      </c>
      <c r="K804" s="26">
        <v>10.6</v>
      </c>
      <c r="L804" s="3">
        <v>2</v>
      </c>
      <c r="M804" s="3"/>
      <c r="N804" s="3"/>
      <c r="O804" s="3"/>
      <c r="P804" s="3"/>
      <c r="Q804" s="3"/>
      <c r="R804" s="3"/>
      <c r="S804" s="3"/>
      <c r="T804" s="3"/>
      <c r="U804" s="3"/>
      <c r="V804" s="3"/>
      <c r="W804" s="3"/>
      <c r="X804" s="3"/>
      <c r="Y804" s="3"/>
      <c r="Z804" s="3"/>
    </row>
    <row r="805" spans="1:26" x14ac:dyDescent="0.2">
      <c r="A805" s="3" t="s">
        <v>353</v>
      </c>
      <c r="B805" s="11">
        <v>44433</v>
      </c>
      <c r="C805" s="12">
        <v>0.30208333333333331</v>
      </c>
      <c r="D805" s="3" t="s">
        <v>474</v>
      </c>
      <c r="E805" s="3" t="s">
        <v>391</v>
      </c>
      <c r="F805" s="3" t="s">
        <v>391</v>
      </c>
      <c r="G805" s="3">
        <v>30.25038</v>
      </c>
      <c r="H805" s="3">
        <v>-88.039990000000003</v>
      </c>
      <c r="I805" s="10" t="s">
        <v>46</v>
      </c>
      <c r="J805" s="32" t="s">
        <v>46</v>
      </c>
      <c r="K805" s="32" t="s">
        <v>46</v>
      </c>
      <c r="L805" s="3">
        <v>4</v>
      </c>
      <c r="M805" s="3" t="s">
        <v>475</v>
      </c>
      <c r="N805" s="3"/>
      <c r="O805" s="3"/>
      <c r="P805" s="3"/>
      <c r="Q805" s="3"/>
      <c r="R805" s="3"/>
      <c r="S805" s="3"/>
      <c r="T805" s="3"/>
      <c r="U805" s="3"/>
      <c r="V805" s="3"/>
      <c r="W805" s="3"/>
      <c r="X805" s="3"/>
      <c r="Y805" s="3"/>
      <c r="Z805" s="3"/>
    </row>
    <row r="806" spans="1:26" x14ac:dyDescent="0.2">
      <c r="A806" s="3" t="s">
        <v>353</v>
      </c>
      <c r="B806" s="11">
        <v>44433</v>
      </c>
      <c r="C806" s="12">
        <v>0.31319444444444444</v>
      </c>
      <c r="D806" s="3" t="s">
        <v>393</v>
      </c>
      <c r="E806" s="3" t="s">
        <v>391</v>
      </c>
      <c r="F806" s="3" t="s">
        <v>391</v>
      </c>
      <c r="G806" s="3">
        <v>30.250209999999999</v>
      </c>
      <c r="H806" s="3">
        <v>-88.000200000000007</v>
      </c>
      <c r="I806" s="3">
        <v>0.9</v>
      </c>
      <c r="J806" s="26">
        <f t="shared" ref="J806:J1050" si="7">K806*3.28084</f>
        <v>16.404199999999999</v>
      </c>
      <c r="K806" s="26">
        <v>5</v>
      </c>
      <c r="L806" s="3">
        <v>5</v>
      </c>
      <c r="M806" s="3"/>
      <c r="N806" s="3"/>
      <c r="O806" s="3"/>
      <c r="P806" s="3"/>
      <c r="Q806" s="3"/>
      <c r="R806" s="3"/>
      <c r="S806" s="3"/>
      <c r="T806" s="3"/>
      <c r="U806" s="3"/>
      <c r="V806" s="3"/>
      <c r="W806" s="3"/>
      <c r="X806" s="3"/>
      <c r="Y806" s="3"/>
      <c r="Z806" s="3"/>
    </row>
    <row r="807" spans="1:26" x14ac:dyDescent="0.2">
      <c r="A807" s="3" t="s">
        <v>353</v>
      </c>
      <c r="B807" s="11">
        <v>44433</v>
      </c>
      <c r="C807" s="12">
        <v>0.31944444444444442</v>
      </c>
      <c r="D807" s="3" t="s">
        <v>394</v>
      </c>
      <c r="E807" s="3" t="s">
        <v>391</v>
      </c>
      <c r="F807" s="3" t="s">
        <v>391</v>
      </c>
      <c r="G807" s="3">
        <v>30.26014</v>
      </c>
      <c r="H807" s="3">
        <v>-87.950339999999997</v>
      </c>
      <c r="I807" s="3">
        <v>0.3</v>
      </c>
      <c r="J807" s="26">
        <f t="shared" si="7"/>
        <v>3.28084</v>
      </c>
      <c r="K807" s="26">
        <v>1</v>
      </c>
      <c r="L807" s="3">
        <v>6</v>
      </c>
      <c r="M807" s="3"/>
      <c r="N807" s="3"/>
      <c r="O807" s="3"/>
      <c r="P807" s="3"/>
      <c r="Q807" s="3"/>
      <c r="R807" s="3"/>
      <c r="S807" s="3"/>
      <c r="T807" s="3"/>
      <c r="U807" s="3"/>
      <c r="V807" s="3"/>
      <c r="W807" s="3"/>
      <c r="X807" s="3"/>
      <c r="Y807" s="3"/>
      <c r="Z807" s="3"/>
    </row>
    <row r="808" spans="1:26" x14ac:dyDescent="0.2">
      <c r="A808" s="3" t="s">
        <v>353</v>
      </c>
      <c r="B808" s="11">
        <v>44433</v>
      </c>
      <c r="C808" s="12">
        <v>0.32847222222222222</v>
      </c>
      <c r="D808" s="3" t="s">
        <v>395</v>
      </c>
      <c r="E808" s="3" t="s">
        <v>391</v>
      </c>
      <c r="F808" s="3" t="s">
        <v>391</v>
      </c>
      <c r="G808" s="3">
        <v>30.250050000000002</v>
      </c>
      <c r="H808" s="3">
        <v>-87.910032000000001</v>
      </c>
      <c r="I808" s="3">
        <v>0.7</v>
      </c>
      <c r="J808" s="26">
        <f t="shared" si="7"/>
        <v>6.2335959999999995</v>
      </c>
      <c r="K808" s="26">
        <v>1.9</v>
      </c>
      <c r="L808" s="3">
        <v>7</v>
      </c>
      <c r="M808" s="3"/>
      <c r="N808" s="3"/>
      <c r="O808" s="3"/>
      <c r="P808" s="3"/>
      <c r="Q808" s="3"/>
      <c r="R808" s="3"/>
      <c r="S808" s="3"/>
      <c r="T808" s="3"/>
      <c r="U808" s="3"/>
      <c r="V808" s="3"/>
      <c r="W808" s="3"/>
      <c r="X808" s="3"/>
      <c r="Y808" s="3"/>
      <c r="Z808" s="3"/>
    </row>
    <row r="809" spans="1:26" x14ac:dyDescent="0.2">
      <c r="A809" s="3" t="s">
        <v>353</v>
      </c>
      <c r="B809" s="11">
        <v>44433</v>
      </c>
      <c r="C809" s="12">
        <v>0.33402777777777776</v>
      </c>
      <c r="D809" s="3" t="s">
        <v>206</v>
      </c>
      <c r="E809" s="3" t="s">
        <v>392</v>
      </c>
      <c r="F809" s="3" t="s">
        <v>391</v>
      </c>
      <c r="G809" s="3">
        <v>30.24991</v>
      </c>
      <c r="H809" s="3">
        <v>-87.849909999999994</v>
      </c>
      <c r="I809" s="3">
        <v>0.8</v>
      </c>
      <c r="J809" s="26">
        <f t="shared" si="7"/>
        <v>3.9370079999999996</v>
      </c>
      <c r="K809" s="26">
        <v>1.2</v>
      </c>
      <c r="L809" s="3">
        <v>8</v>
      </c>
      <c r="M809" s="3"/>
      <c r="N809" s="3"/>
      <c r="O809" s="3"/>
      <c r="P809" s="3"/>
      <c r="Q809" s="3"/>
      <c r="R809" s="3"/>
      <c r="S809" s="3"/>
      <c r="T809" s="3"/>
      <c r="U809" s="3"/>
      <c r="V809" s="3"/>
      <c r="W809" s="3"/>
      <c r="X809" s="3"/>
      <c r="Y809" s="3"/>
      <c r="Z809" s="3"/>
    </row>
    <row r="810" spans="1:26" x14ac:dyDescent="0.2">
      <c r="A810" s="3" t="s">
        <v>353</v>
      </c>
      <c r="B810" s="11">
        <v>44433</v>
      </c>
      <c r="C810" s="12">
        <v>0.34305555555555556</v>
      </c>
      <c r="D810" s="3" t="s">
        <v>396</v>
      </c>
      <c r="E810" s="3" t="s">
        <v>392</v>
      </c>
      <c r="F810" s="3" t="s">
        <v>391</v>
      </c>
      <c r="G810" s="3">
        <v>30.260079999999999</v>
      </c>
      <c r="H810" s="3">
        <v>-87.799620000000004</v>
      </c>
      <c r="I810" s="3">
        <v>0.7</v>
      </c>
      <c r="J810" s="26">
        <f t="shared" si="7"/>
        <v>6.8897640000000004</v>
      </c>
      <c r="K810" s="26">
        <v>2.1</v>
      </c>
      <c r="L810" s="3">
        <v>9</v>
      </c>
      <c r="M810" s="3"/>
      <c r="N810" s="3"/>
      <c r="O810" s="3"/>
      <c r="P810" s="3"/>
      <c r="Q810" s="3"/>
      <c r="R810" s="3"/>
      <c r="S810" s="3"/>
      <c r="T810" s="3"/>
      <c r="U810" s="3"/>
      <c r="V810" s="3"/>
      <c r="W810" s="3"/>
      <c r="X810" s="3"/>
      <c r="Y810" s="3"/>
      <c r="Z810" s="3"/>
    </row>
    <row r="811" spans="1:26" x14ac:dyDescent="0.2">
      <c r="A811" s="3" t="s">
        <v>353</v>
      </c>
      <c r="B811" s="11">
        <v>44433</v>
      </c>
      <c r="C811" s="12">
        <v>0.35</v>
      </c>
      <c r="D811" s="3" t="s">
        <v>209</v>
      </c>
      <c r="E811" s="3" t="s">
        <v>391</v>
      </c>
      <c r="F811" s="3" t="s">
        <v>391</v>
      </c>
      <c r="G811" s="3">
        <v>30.284569999999999</v>
      </c>
      <c r="H811" s="3">
        <v>-87.760339999999999</v>
      </c>
      <c r="I811" s="3">
        <v>0.6</v>
      </c>
      <c r="J811" s="26">
        <f t="shared" si="7"/>
        <v>11.154855999999999</v>
      </c>
      <c r="K811" s="26">
        <v>3.4</v>
      </c>
      <c r="L811" s="3">
        <v>10</v>
      </c>
      <c r="M811" s="3"/>
      <c r="N811" s="3"/>
      <c r="O811" s="3"/>
      <c r="P811" s="3"/>
      <c r="Q811" s="3"/>
      <c r="R811" s="3"/>
      <c r="S811" s="3"/>
      <c r="T811" s="3"/>
      <c r="U811" s="3"/>
      <c r="V811" s="3"/>
      <c r="W811" s="3"/>
      <c r="X811" s="3"/>
      <c r="Y811" s="3"/>
      <c r="Z811" s="3"/>
    </row>
    <row r="812" spans="1:26" x14ac:dyDescent="0.2">
      <c r="A812" s="3" t="s">
        <v>353</v>
      </c>
      <c r="B812" s="11">
        <v>44433</v>
      </c>
      <c r="C812" s="12">
        <v>0.35833333333333334</v>
      </c>
      <c r="D812" s="3" t="s">
        <v>397</v>
      </c>
      <c r="E812" s="3" t="s">
        <v>391</v>
      </c>
      <c r="F812" s="3" t="s">
        <v>391</v>
      </c>
      <c r="G812" s="3">
        <v>30.299679999999999</v>
      </c>
      <c r="H812" s="3">
        <v>-87.800089999999997</v>
      </c>
      <c r="I812" s="3">
        <v>0.8</v>
      </c>
      <c r="J812" s="26">
        <f t="shared" si="7"/>
        <v>7.8740159999999992</v>
      </c>
      <c r="K812" s="26">
        <v>2.4</v>
      </c>
      <c r="L812" s="3">
        <v>11</v>
      </c>
      <c r="M812" s="3"/>
      <c r="N812" s="3"/>
      <c r="O812" s="3"/>
      <c r="P812" s="3"/>
      <c r="Q812" s="3"/>
      <c r="R812" s="3"/>
      <c r="S812" s="3"/>
      <c r="T812" s="3"/>
      <c r="U812" s="3"/>
      <c r="V812" s="3"/>
      <c r="W812" s="3"/>
      <c r="X812" s="3"/>
      <c r="Y812" s="3"/>
      <c r="Z812" s="3"/>
    </row>
    <row r="813" spans="1:26" x14ac:dyDescent="0.2">
      <c r="A813" s="3" t="s">
        <v>353</v>
      </c>
      <c r="B813" s="11">
        <v>44433</v>
      </c>
      <c r="C813" s="12">
        <v>0.36458333333333331</v>
      </c>
      <c r="D813" s="3" t="s">
        <v>352</v>
      </c>
      <c r="E813" s="3" t="s">
        <v>391</v>
      </c>
      <c r="F813" s="3" t="s">
        <v>391</v>
      </c>
      <c r="G813" s="3">
        <v>30.34994</v>
      </c>
      <c r="H813" s="3">
        <v>-87.850149999999999</v>
      </c>
      <c r="I813" s="3">
        <v>0.8</v>
      </c>
      <c r="J813" s="26">
        <f t="shared" si="7"/>
        <v>8.5301840000000002</v>
      </c>
      <c r="K813" s="26">
        <v>2.6</v>
      </c>
      <c r="L813" s="3">
        <v>12</v>
      </c>
      <c r="M813" s="3"/>
      <c r="N813" s="3"/>
      <c r="O813" s="3"/>
      <c r="P813" s="3"/>
      <c r="Q813" s="3"/>
      <c r="R813" s="3"/>
      <c r="S813" s="3"/>
      <c r="T813" s="3"/>
      <c r="U813" s="3"/>
      <c r="V813" s="3"/>
      <c r="W813" s="3"/>
      <c r="X813" s="3"/>
      <c r="Y813" s="3"/>
      <c r="Z813" s="3"/>
    </row>
    <row r="814" spans="1:26" x14ac:dyDescent="0.2">
      <c r="A814" s="3" t="s">
        <v>353</v>
      </c>
      <c r="B814" s="11">
        <v>44433</v>
      </c>
      <c r="C814" s="12">
        <v>0.36944444444444446</v>
      </c>
      <c r="D814" s="3" t="s">
        <v>212</v>
      </c>
      <c r="E814" s="3" t="s">
        <v>392</v>
      </c>
      <c r="F814" s="3" t="s">
        <v>391</v>
      </c>
      <c r="G814" s="3">
        <v>30.374130000000001</v>
      </c>
      <c r="H814" s="3">
        <v>-87.839100000000002</v>
      </c>
      <c r="I814" s="3">
        <v>0.6</v>
      </c>
      <c r="J814" s="26">
        <f t="shared" si="7"/>
        <v>8.2020999999999997</v>
      </c>
      <c r="K814" s="26">
        <v>2.5</v>
      </c>
      <c r="L814" s="3">
        <v>13</v>
      </c>
      <c r="M814" s="3"/>
      <c r="N814" s="3"/>
      <c r="O814" s="3"/>
      <c r="P814" s="3"/>
      <c r="Q814" s="3"/>
      <c r="R814" s="3"/>
      <c r="S814" s="3"/>
      <c r="T814" s="3"/>
      <c r="U814" s="3"/>
      <c r="V814" s="3"/>
      <c r="W814" s="3"/>
      <c r="X814" s="3"/>
      <c r="Y814" s="3"/>
      <c r="Z814" s="3"/>
    </row>
    <row r="815" spans="1:26" x14ac:dyDescent="0.2">
      <c r="A815" s="3" t="s">
        <v>353</v>
      </c>
      <c r="B815" s="11">
        <v>44433</v>
      </c>
      <c r="C815" s="12">
        <v>0.38124999999999998</v>
      </c>
      <c r="D815" s="3" t="s">
        <v>408</v>
      </c>
      <c r="E815" s="3" t="s">
        <v>391</v>
      </c>
      <c r="F815" s="3" t="s">
        <v>391</v>
      </c>
      <c r="G815" s="3">
        <v>30.349959999999999</v>
      </c>
      <c r="H815" s="3">
        <v>-87.900800000000004</v>
      </c>
      <c r="I815" s="3">
        <v>0.7</v>
      </c>
      <c r="J815" s="26">
        <f t="shared" si="7"/>
        <v>10.826772</v>
      </c>
      <c r="K815" s="26">
        <v>3.3</v>
      </c>
      <c r="L815" s="3">
        <v>14</v>
      </c>
      <c r="M815" s="3"/>
      <c r="N815" s="3"/>
      <c r="O815" s="3"/>
      <c r="P815" s="3"/>
      <c r="Q815" s="3"/>
      <c r="R815" s="3"/>
      <c r="S815" s="3"/>
      <c r="T815" s="3"/>
      <c r="U815" s="3"/>
      <c r="V815" s="3"/>
      <c r="W815" s="3"/>
      <c r="X815" s="3"/>
      <c r="Y815" s="3"/>
      <c r="Z815" s="3"/>
    </row>
    <row r="816" spans="1:26" x14ac:dyDescent="0.2">
      <c r="A816" s="3" t="s">
        <v>353</v>
      </c>
      <c r="B816" s="11">
        <v>44433</v>
      </c>
      <c r="C816" s="12">
        <v>0.38750000000000001</v>
      </c>
      <c r="D816" s="3" t="s">
        <v>398</v>
      </c>
      <c r="E816" s="3" t="s">
        <v>391</v>
      </c>
      <c r="F816" s="3" t="s">
        <v>391</v>
      </c>
      <c r="G816" s="3">
        <v>30.3001</v>
      </c>
      <c r="H816" s="3">
        <v>-87.850399999999993</v>
      </c>
      <c r="I816" s="3">
        <v>0.9</v>
      </c>
      <c r="J816" s="26">
        <f t="shared" si="7"/>
        <v>9.1863519999999994</v>
      </c>
      <c r="K816" s="26">
        <v>2.8</v>
      </c>
      <c r="L816" s="3">
        <v>15</v>
      </c>
      <c r="M816" s="3"/>
      <c r="N816" s="3"/>
      <c r="O816" s="3"/>
      <c r="P816" s="3"/>
      <c r="Q816" s="3"/>
      <c r="R816" s="3"/>
      <c r="S816" s="3"/>
      <c r="T816" s="3"/>
      <c r="U816" s="3"/>
      <c r="V816" s="3"/>
      <c r="W816" s="3"/>
      <c r="X816" s="3"/>
      <c r="Y816" s="3"/>
      <c r="Z816" s="3"/>
    </row>
    <row r="817" spans="1:26" x14ac:dyDescent="0.2">
      <c r="A817" s="3" t="s">
        <v>353</v>
      </c>
      <c r="B817" s="11">
        <v>44433</v>
      </c>
      <c r="C817" s="12">
        <v>0.3923611111111111</v>
      </c>
      <c r="D817" s="3" t="s">
        <v>339</v>
      </c>
      <c r="E817" s="3" t="s">
        <v>391</v>
      </c>
      <c r="F817" s="3" t="s">
        <v>391</v>
      </c>
      <c r="G817" s="3">
        <v>30.29983</v>
      </c>
      <c r="H817" s="3">
        <v>-87.900440000000003</v>
      </c>
      <c r="I817" s="3">
        <v>0.8</v>
      </c>
      <c r="J817" s="26">
        <f t="shared" si="7"/>
        <v>10.170604000000001</v>
      </c>
      <c r="K817" s="26">
        <v>3.1</v>
      </c>
      <c r="L817" s="3">
        <v>16</v>
      </c>
      <c r="M817" s="3"/>
      <c r="N817" s="3"/>
      <c r="O817" s="3"/>
      <c r="P817" s="3"/>
      <c r="Q817" s="3"/>
      <c r="R817" s="3"/>
      <c r="S817" s="3"/>
      <c r="T817" s="3"/>
      <c r="U817" s="3"/>
      <c r="V817" s="3"/>
      <c r="W817" s="3"/>
      <c r="X817" s="3"/>
      <c r="Y817" s="3"/>
      <c r="Z817" s="3"/>
    </row>
    <row r="818" spans="1:26" x14ac:dyDescent="0.2">
      <c r="A818" s="3" t="s">
        <v>353</v>
      </c>
      <c r="B818" s="11">
        <v>44433</v>
      </c>
      <c r="C818" s="12">
        <v>0.39652777777777776</v>
      </c>
      <c r="D818" s="3" t="s">
        <v>227</v>
      </c>
      <c r="E818" s="3" t="s">
        <v>392</v>
      </c>
      <c r="F818" s="3" t="s">
        <v>391</v>
      </c>
      <c r="G818" s="3">
        <v>30.29992</v>
      </c>
      <c r="H818" s="3">
        <v>-87.950569999999999</v>
      </c>
      <c r="I818" s="3">
        <v>0.8</v>
      </c>
      <c r="J818" s="26">
        <f t="shared" si="7"/>
        <v>10.826772</v>
      </c>
      <c r="K818" s="26">
        <v>3.3</v>
      </c>
      <c r="L818" s="3">
        <v>17</v>
      </c>
      <c r="M818" s="3"/>
      <c r="N818" s="3"/>
      <c r="O818" s="3"/>
      <c r="P818" s="3"/>
      <c r="Q818" s="3"/>
      <c r="R818" s="3"/>
      <c r="S818" s="3"/>
      <c r="T818" s="3"/>
      <c r="U818" s="3"/>
      <c r="V818" s="3"/>
      <c r="W818" s="3"/>
      <c r="X818" s="3"/>
      <c r="Y818" s="3"/>
      <c r="Z818" s="3"/>
    </row>
    <row r="819" spans="1:26" x14ac:dyDescent="0.2">
      <c r="A819" s="3" t="s">
        <v>353</v>
      </c>
      <c r="B819" s="11">
        <v>44433</v>
      </c>
      <c r="C819" s="12">
        <v>0.40694444444444444</v>
      </c>
      <c r="D819" s="3" t="s">
        <v>407</v>
      </c>
      <c r="E819" s="3" t="s">
        <v>391</v>
      </c>
      <c r="F819" s="3" t="s">
        <v>391</v>
      </c>
      <c r="G819" s="3">
        <v>30.35004</v>
      </c>
      <c r="H819" s="3">
        <v>-87.950289999999995</v>
      </c>
      <c r="I819" s="3">
        <v>0.7</v>
      </c>
      <c r="J819" s="26">
        <f t="shared" si="7"/>
        <v>11.811024</v>
      </c>
      <c r="K819" s="26">
        <v>3.6</v>
      </c>
      <c r="L819" s="3">
        <v>18</v>
      </c>
      <c r="M819" s="3"/>
      <c r="N819" s="3"/>
      <c r="O819" s="3"/>
      <c r="P819" s="3"/>
      <c r="Q819" s="3"/>
      <c r="R819" s="3"/>
      <c r="S819" s="3"/>
      <c r="T819" s="3"/>
      <c r="U819" s="3"/>
      <c r="V819" s="3"/>
      <c r="W819" s="3"/>
      <c r="X819" s="3"/>
      <c r="Y819" s="3"/>
      <c r="Z819" s="3"/>
    </row>
    <row r="820" spans="1:26" x14ac:dyDescent="0.2">
      <c r="A820" s="3" t="s">
        <v>353</v>
      </c>
      <c r="B820" s="11">
        <v>44433</v>
      </c>
      <c r="C820" s="12">
        <v>0.41180555555555554</v>
      </c>
      <c r="D820" s="3" t="s">
        <v>406</v>
      </c>
      <c r="E820" s="3" t="s">
        <v>391</v>
      </c>
      <c r="F820" s="3" t="s">
        <v>391</v>
      </c>
      <c r="G820" s="3">
        <v>30.350349999999999</v>
      </c>
      <c r="H820" s="3">
        <v>-87.000950000000003</v>
      </c>
      <c r="I820" s="3">
        <v>0.9</v>
      </c>
      <c r="J820" s="26">
        <f t="shared" si="7"/>
        <v>12.467191999999999</v>
      </c>
      <c r="K820" s="26">
        <v>3.8</v>
      </c>
      <c r="L820" s="3">
        <v>19</v>
      </c>
      <c r="M820" s="3"/>
      <c r="N820" s="3"/>
      <c r="O820" s="3"/>
      <c r="P820" s="3"/>
      <c r="Q820" s="3"/>
      <c r="R820" s="3"/>
      <c r="S820" s="3"/>
      <c r="T820" s="3"/>
      <c r="U820" s="3"/>
      <c r="V820" s="3"/>
      <c r="W820" s="3"/>
      <c r="X820" s="3"/>
      <c r="Y820" s="3"/>
      <c r="Z820" s="3"/>
    </row>
    <row r="821" spans="1:26" x14ac:dyDescent="0.2">
      <c r="A821" s="3" t="s">
        <v>353</v>
      </c>
      <c r="B821" s="11">
        <v>44433</v>
      </c>
      <c r="C821" s="12">
        <v>0.41805555555555557</v>
      </c>
      <c r="D821" s="3" t="s">
        <v>409</v>
      </c>
      <c r="E821" s="3" t="s">
        <v>391</v>
      </c>
      <c r="F821" s="3" t="s">
        <v>391</v>
      </c>
      <c r="G821" s="3">
        <v>30.30001</v>
      </c>
      <c r="H821" s="3">
        <v>-88.000389999999996</v>
      </c>
      <c r="I821" s="3">
        <v>0.9</v>
      </c>
      <c r="J821" s="26">
        <f t="shared" si="7"/>
        <v>11.482939999999999</v>
      </c>
      <c r="K821" s="26">
        <v>3.5</v>
      </c>
      <c r="L821" s="3">
        <v>20</v>
      </c>
      <c r="M821" s="3"/>
      <c r="N821" s="3"/>
      <c r="O821" s="3"/>
      <c r="P821" s="3"/>
      <c r="Q821" s="3"/>
      <c r="R821" s="3"/>
      <c r="S821" s="3"/>
      <c r="T821" s="3"/>
      <c r="U821" s="3"/>
      <c r="V821" s="3"/>
      <c r="W821" s="3"/>
      <c r="X821" s="3"/>
      <c r="Y821" s="3"/>
      <c r="Z821" s="3"/>
    </row>
    <row r="822" spans="1:26" x14ac:dyDescent="0.2">
      <c r="A822" s="3" t="s">
        <v>353</v>
      </c>
      <c r="B822" s="11">
        <v>44433</v>
      </c>
      <c r="C822" s="12">
        <v>0.4236111111111111</v>
      </c>
      <c r="D822" s="3" t="s">
        <v>230</v>
      </c>
      <c r="E822" s="3" t="s">
        <v>392</v>
      </c>
      <c r="F822" s="3" t="s">
        <v>392</v>
      </c>
      <c r="G822" s="3">
        <v>30.300439999999998</v>
      </c>
      <c r="H822" s="3">
        <v>-88.032160000000005</v>
      </c>
      <c r="I822" s="3">
        <v>0.9</v>
      </c>
      <c r="J822" s="26">
        <f t="shared" si="7"/>
        <v>51.181103999999998</v>
      </c>
      <c r="K822" s="26">
        <v>15.6</v>
      </c>
      <c r="L822" s="3">
        <v>21</v>
      </c>
      <c r="M822" s="10" t="s">
        <v>476</v>
      </c>
      <c r="N822" s="3"/>
      <c r="O822" s="3"/>
      <c r="P822" s="3"/>
      <c r="Q822" s="3"/>
      <c r="R822" s="3"/>
      <c r="S822" s="3"/>
      <c r="T822" s="3"/>
      <c r="U822" s="3"/>
      <c r="V822" s="3"/>
      <c r="W822" s="3"/>
      <c r="X822" s="3"/>
      <c r="Y822" s="3"/>
      <c r="Z822" s="3"/>
    </row>
    <row r="823" spans="1:26" x14ac:dyDescent="0.2">
      <c r="A823" s="3" t="s">
        <v>353</v>
      </c>
      <c r="B823" s="11">
        <v>44433</v>
      </c>
      <c r="C823" s="12">
        <v>0.44027777777777777</v>
      </c>
      <c r="D823" s="3" t="s">
        <v>405</v>
      </c>
      <c r="E823" s="3" t="s">
        <v>391</v>
      </c>
      <c r="F823" s="3" t="s">
        <v>391</v>
      </c>
      <c r="G823" s="3">
        <v>30.350480000000001</v>
      </c>
      <c r="H823" s="3">
        <v>-88.025090000000006</v>
      </c>
      <c r="I823" s="3">
        <v>1</v>
      </c>
      <c r="J823" s="26">
        <f t="shared" si="7"/>
        <v>48.884515999999998</v>
      </c>
      <c r="K823" s="26">
        <v>14.9</v>
      </c>
      <c r="L823" s="3">
        <v>22</v>
      </c>
      <c r="M823" s="3"/>
      <c r="N823" s="3"/>
      <c r="O823" s="3"/>
      <c r="P823" s="3"/>
      <c r="Q823" s="3"/>
      <c r="R823" s="3"/>
      <c r="S823" s="3"/>
      <c r="T823" s="3"/>
      <c r="U823" s="3"/>
      <c r="V823" s="3"/>
      <c r="W823" s="3"/>
      <c r="X823" s="3"/>
      <c r="Y823" s="3"/>
      <c r="Z823" s="3"/>
    </row>
    <row r="824" spans="1:26" x14ac:dyDescent="0.2">
      <c r="A824" s="3" t="s">
        <v>353</v>
      </c>
      <c r="B824" s="11">
        <v>44433</v>
      </c>
      <c r="C824" s="12">
        <v>0.44444444444444442</v>
      </c>
      <c r="D824" s="3" t="s">
        <v>404</v>
      </c>
      <c r="E824" s="3" t="s">
        <v>391</v>
      </c>
      <c r="F824" s="3" t="s">
        <v>391</v>
      </c>
      <c r="G824" s="3">
        <v>30.349789999999999</v>
      </c>
      <c r="H824" s="3">
        <v>-88.050269999999998</v>
      </c>
      <c r="I824" s="3">
        <v>1.1000000000000001</v>
      </c>
      <c r="J824" s="26">
        <f t="shared" si="7"/>
        <v>12.795275999999999</v>
      </c>
      <c r="K824" s="26">
        <v>3.9</v>
      </c>
      <c r="L824" s="3">
        <v>23</v>
      </c>
      <c r="M824" s="3"/>
      <c r="N824" s="3"/>
      <c r="O824" s="3"/>
      <c r="P824" s="3"/>
      <c r="Q824" s="3"/>
      <c r="R824" s="3"/>
      <c r="S824" s="3"/>
      <c r="T824" s="3"/>
      <c r="U824" s="3"/>
      <c r="V824" s="3"/>
      <c r="W824" s="3"/>
      <c r="X824" s="3"/>
      <c r="Y824" s="3"/>
      <c r="Z824" s="3"/>
    </row>
    <row r="825" spans="1:26" x14ac:dyDescent="0.2">
      <c r="A825" s="3" t="s">
        <v>353</v>
      </c>
      <c r="B825" s="11">
        <v>44433</v>
      </c>
      <c r="C825" s="12">
        <v>0.45</v>
      </c>
      <c r="D825" s="3" t="s">
        <v>403</v>
      </c>
      <c r="E825" s="3" t="s">
        <v>391</v>
      </c>
      <c r="F825" s="3" t="s">
        <v>391</v>
      </c>
      <c r="G825" s="3">
        <v>30.350239999999999</v>
      </c>
      <c r="H825" s="3">
        <v>-88.100160000000002</v>
      </c>
      <c r="I825" s="3">
        <v>0.8</v>
      </c>
      <c r="J825" s="26">
        <f t="shared" si="7"/>
        <v>15.748031999999998</v>
      </c>
      <c r="K825" s="26">
        <v>4.8</v>
      </c>
      <c r="L825" s="3">
        <v>24</v>
      </c>
      <c r="M825" s="3"/>
      <c r="N825" s="3"/>
      <c r="O825" s="3"/>
      <c r="P825" s="3"/>
      <c r="Q825" s="3"/>
      <c r="R825" s="3"/>
      <c r="S825" s="3"/>
      <c r="T825" s="3"/>
      <c r="U825" s="3"/>
      <c r="V825" s="3"/>
      <c r="W825" s="3"/>
      <c r="X825" s="3"/>
      <c r="Y825" s="3"/>
      <c r="Z825" s="3"/>
    </row>
    <row r="826" spans="1:26" x14ac:dyDescent="0.2">
      <c r="A826" s="3" t="s">
        <v>353</v>
      </c>
      <c r="B826" s="11">
        <v>44433</v>
      </c>
      <c r="C826" s="12">
        <v>0.45833333333333331</v>
      </c>
      <c r="D826" s="3" t="s">
        <v>433</v>
      </c>
      <c r="E826" s="3" t="s">
        <v>391</v>
      </c>
      <c r="F826" s="3" t="s">
        <v>391</v>
      </c>
      <c r="G826" s="3">
        <v>30.299939999999999</v>
      </c>
      <c r="H826" s="3">
        <v>-88.050020000000004</v>
      </c>
      <c r="I826" s="3">
        <v>0.9</v>
      </c>
      <c r="J826" s="26">
        <f t="shared" si="7"/>
        <v>26.24672</v>
      </c>
      <c r="K826" s="26">
        <v>8</v>
      </c>
      <c r="L826" s="3">
        <v>25</v>
      </c>
      <c r="M826" s="3"/>
      <c r="N826" s="3"/>
      <c r="O826" s="3"/>
      <c r="P826" s="3"/>
      <c r="Q826" s="3"/>
      <c r="R826" s="3"/>
      <c r="S826" s="3"/>
      <c r="T826" s="3"/>
      <c r="U826" s="3"/>
      <c r="V826" s="3"/>
      <c r="W826" s="3"/>
      <c r="X826" s="3"/>
      <c r="Y826" s="3"/>
      <c r="Z826" s="3"/>
    </row>
    <row r="827" spans="1:26" x14ac:dyDescent="0.2">
      <c r="A827" s="3" t="s">
        <v>353</v>
      </c>
      <c r="B827" s="11">
        <v>44433</v>
      </c>
      <c r="C827" s="12">
        <v>0.46319444444444446</v>
      </c>
      <c r="D827" s="3" t="s">
        <v>410</v>
      </c>
      <c r="E827" s="3" t="s">
        <v>391</v>
      </c>
      <c r="F827" s="3" t="s">
        <v>391</v>
      </c>
      <c r="G827" s="3">
        <v>30.299859999999999</v>
      </c>
      <c r="H827" s="3">
        <v>-88.10078</v>
      </c>
      <c r="I827" s="3">
        <v>1</v>
      </c>
      <c r="J827" s="26">
        <f t="shared" si="7"/>
        <v>20.997376000000003</v>
      </c>
      <c r="K827" s="26">
        <v>6.4</v>
      </c>
      <c r="L827" s="3">
        <v>26</v>
      </c>
      <c r="M827" s="3"/>
      <c r="N827" s="3"/>
      <c r="O827" s="3"/>
      <c r="P827" s="3"/>
      <c r="Q827" s="3"/>
      <c r="R827" s="3"/>
      <c r="S827" s="3"/>
      <c r="T827" s="3"/>
      <c r="U827" s="3"/>
      <c r="V827" s="3"/>
      <c r="W827" s="3"/>
      <c r="X827" s="3"/>
      <c r="Y827" s="3"/>
      <c r="Z827" s="3"/>
    </row>
    <row r="828" spans="1:26" x14ac:dyDescent="0.2">
      <c r="A828" s="3" t="s">
        <v>353</v>
      </c>
      <c r="B828" s="11">
        <v>44433</v>
      </c>
      <c r="C828" s="12">
        <v>0.46805555555555556</v>
      </c>
      <c r="D828" s="3" t="s">
        <v>235</v>
      </c>
      <c r="E828" s="3" t="s">
        <v>392</v>
      </c>
      <c r="F828" s="3" t="s">
        <v>391</v>
      </c>
      <c r="G828" s="3">
        <v>30.29975</v>
      </c>
      <c r="H828" s="3">
        <v>-88.131020000000007</v>
      </c>
      <c r="I828" s="3">
        <v>1</v>
      </c>
      <c r="J828" s="26">
        <f t="shared" si="7"/>
        <v>14.107612</v>
      </c>
      <c r="K828" s="26">
        <v>4.3</v>
      </c>
      <c r="L828" s="3">
        <v>27</v>
      </c>
      <c r="M828" s="3"/>
      <c r="N828" s="3"/>
      <c r="O828" s="3"/>
      <c r="P828" s="3"/>
      <c r="Q828" s="3"/>
      <c r="R828" s="3"/>
      <c r="S828" s="3"/>
      <c r="T828" s="3"/>
      <c r="U828" s="3"/>
      <c r="V828" s="3"/>
      <c r="W828" s="3"/>
      <c r="X828" s="3"/>
      <c r="Y828" s="3"/>
      <c r="Z828" s="3"/>
    </row>
    <row r="829" spans="1:26" x14ac:dyDescent="0.2">
      <c r="A829" s="3" t="s">
        <v>353</v>
      </c>
      <c r="B829" s="11">
        <v>44433</v>
      </c>
      <c r="C829" s="12">
        <v>0.47916666666666669</v>
      </c>
      <c r="D829" s="3" t="s">
        <v>240</v>
      </c>
      <c r="E829" s="3" t="s">
        <v>392</v>
      </c>
      <c r="F829" s="3" t="s">
        <v>391</v>
      </c>
      <c r="G829" s="3">
        <v>30.299969999999998</v>
      </c>
      <c r="H829" s="3">
        <v>-88.200729999999993</v>
      </c>
      <c r="I829" s="3">
        <v>0.8</v>
      </c>
      <c r="J829" s="26">
        <f t="shared" si="7"/>
        <v>14.435696000000002</v>
      </c>
      <c r="K829" s="26">
        <v>4.4000000000000004</v>
      </c>
      <c r="L829" s="3">
        <v>28</v>
      </c>
      <c r="M829" s="3" t="s">
        <v>477</v>
      </c>
      <c r="N829" s="3"/>
      <c r="O829" s="3"/>
      <c r="P829" s="3"/>
      <c r="Q829" s="3"/>
      <c r="R829" s="3"/>
      <c r="S829" s="3"/>
      <c r="T829" s="3"/>
      <c r="U829" s="3"/>
      <c r="V829" s="3"/>
      <c r="W829" s="3"/>
      <c r="X829" s="3"/>
      <c r="Y829" s="3"/>
      <c r="Z829" s="3"/>
    </row>
    <row r="830" spans="1:26" x14ac:dyDescent="0.2">
      <c r="A830" s="3" t="s">
        <v>353</v>
      </c>
      <c r="B830" s="11">
        <v>44433</v>
      </c>
      <c r="C830" s="12">
        <v>0.48958333333333331</v>
      </c>
      <c r="D830" s="3" t="s">
        <v>243</v>
      </c>
      <c r="E830" s="3" t="s">
        <v>392</v>
      </c>
      <c r="F830" s="3" t="s">
        <v>391</v>
      </c>
      <c r="G830" s="3">
        <v>30.355319999999999</v>
      </c>
      <c r="H830" s="3">
        <v>-88.200090000000003</v>
      </c>
      <c r="I830" s="3">
        <v>0.6</v>
      </c>
      <c r="J830" s="26">
        <f t="shared" si="7"/>
        <v>6.56168</v>
      </c>
      <c r="K830" s="26">
        <v>2</v>
      </c>
      <c r="L830" s="3">
        <v>29</v>
      </c>
      <c r="M830" s="3"/>
      <c r="N830" s="3"/>
      <c r="O830" s="3"/>
      <c r="P830" s="3"/>
      <c r="Q830" s="3"/>
      <c r="R830" s="3"/>
      <c r="S830" s="3"/>
      <c r="T830" s="3"/>
      <c r="U830" s="3"/>
      <c r="V830" s="3"/>
      <c r="W830" s="3"/>
      <c r="X830" s="3"/>
      <c r="Y830" s="3"/>
      <c r="Z830" s="3"/>
    </row>
    <row r="831" spans="1:26" x14ac:dyDescent="0.2">
      <c r="A831" s="3" t="s">
        <v>353</v>
      </c>
      <c r="B831" s="11">
        <v>44433</v>
      </c>
      <c r="C831" s="12">
        <v>0.50208333333333333</v>
      </c>
      <c r="D831" s="3" t="s">
        <v>415</v>
      </c>
      <c r="E831" s="3" t="s">
        <v>391</v>
      </c>
      <c r="F831" s="3" t="s">
        <v>391</v>
      </c>
      <c r="G831" s="3">
        <v>30.30001</v>
      </c>
      <c r="H831" s="3">
        <v>-88.250209999999996</v>
      </c>
      <c r="I831" s="3">
        <v>0.9</v>
      </c>
      <c r="J831" s="26">
        <f t="shared" si="7"/>
        <v>12.467191999999999</v>
      </c>
      <c r="K831" s="26">
        <v>3.8</v>
      </c>
      <c r="L831" s="3">
        <v>30</v>
      </c>
      <c r="M831" s="3"/>
      <c r="N831" s="3"/>
      <c r="O831" s="3"/>
      <c r="P831" s="3"/>
      <c r="Q831" s="3"/>
      <c r="R831" s="3"/>
      <c r="S831" s="3"/>
      <c r="T831" s="3"/>
      <c r="U831" s="3"/>
      <c r="V831" s="3"/>
      <c r="W831" s="3"/>
      <c r="X831" s="3"/>
      <c r="Y831" s="3"/>
      <c r="Z831" s="3"/>
    </row>
    <row r="832" spans="1:26" x14ac:dyDescent="0.2">
      <c r="A832" s="3" t="s">
        <v>353</v>
      </c>
      <c r="B832" s="11">
        <v>44433</v>
      </c>
      <c r="C832" s="12">
        <v>0.5083333333333333</v>
      </c>
      <c r="D832" s="3" t="s">
        <v>411</v>
      </c>
      <c r="E832" s="3" t="s">
        <v>391</v>
      </c>
      <c r="F832" s="3" t="s">
        <v>391</v>
      </c>
      <c r="G832" s="3">
        <v>30.34984</v>
      </c>
      <c r="H832" s="3">
        <v>-88.250380000000007</v>
      </c>
      <c r="I832" s="3">
        <v>0.5</v>
      </c>
      <c r="J832" s="26">
        <f t="shared" si="7"/>
        <v>2.2965879999999999</v>
      </c>
      <c r="K832" s="26">
        <v>0.7</v>
      </c>
      <c r="L832" s="3">
        <v>31</v>
      </c>
      <c r="M832" s="3"/>
      <c r="N832" s="3"/>
      <c r="O832" s="3"/>
      <c r="P832" s="3"/>
      <c r="Q832" s="3"/>
      <c r="R832" s="3"/>
      <c r="S832" s="3"/>
      <c r="T832" s="3"/>
      <c r="U832" s="3"/>
      <c r="V832" s="3"/>
      <c r="W832" s="3"/>
      <c r="X832" s="3"/>
      <c r="Y832" s="3"/>
      <c r="Z832" s="3"/>
    </row>
    <row r="833" spans="1:26" x14ac:dyDescent="0.2">
      <c r="A833" s="3" t="s">
        <v>353</v>
      </c>
      <c r="B833" s="11">
        <v>44433</v>
      </c>
      <c r="C833" s="12">
        <v>0.51597222222222228</v>
      </c>
      <c r="D833" s="3" t="s">
        <v>246</v>
      </c>
      <c r="E833" s="3" t="s">
        <v>392</v>
      </c>
      <c r="F833" s="3" t="s">
        <v>391</v>
      </c>
      <c r="G833" s="3">
        <v>30.37528</v>
      </c>
      <c r="H833" s="3">
        <v>-88.270169999999993</v>
      </c>
      <c r="I833" s="3">
        <v>0.6</v>
      </c>
      <c r="J833" s="26">
        <f t="shared" si="7"/>
        <v>8.2020999999999997</v>
      </c>
      <c r="K833" s="26">
        <v>2.5</v>
      </c>
      <c r="L833" s="3">
        <v>32</v>
      </c>
      <c r="M833" s="3"/>
      <c r="N833" s="3"/>
      <c r="O833" s="3"/>
      <c r="P833" s="3"/>
      <c r="Q833" s="3"/>
      <c r="R833" s="3"/>
      <c r="S833" s="3"/>
      <c r="T833" s="3"/>
      <c r="U833" s="3"/>
      <c r="V833" s="3"/>
      <c r="W833" s="3"/>
      <c r="X833" s="3"/>
      <c r="Y833" s="3"/>
      <c r="Z833" s="3"/>
    </row>
    <row r="834" spans="1:26" x14ac:dyDescent="0.2">
      <c r="A834" s="3" t="s">
        <v>353</v>
      </c>
      <c r="B834" s="11">
        <v>44433</v>
      </c>
      <c r="C834" s="12">
        <v>0.52777777777777779</v>
      </c>
      <c r="D834" s="3" t="s">
        <v>412</v>
      </c>
      <c r="E834" s="3" t="s">
        <v>391</v>
      </c>
      <c r="F834" s="3" t="s">
        <v>391</v>
      </c>
      <c r="G834" s="3">
        <v>30.350619999999999</v>
      </c>
      <c r="H834" s="3">
        <v>-88.300290000000004</v>
      </c>
      <c r="I834" s="3">
        <v>0.8</v>
      </c>
      <c r="J834" s="26">
        <f t="shared" si="7"/>
        <v>17.388452000000001</v>
      </c>
      <c r="K834" s="26">
        <v>5.3</v>
      </c>
      <c r="L834" s="3">
        <v>33</v>
      </c>
      <c r="M834" s="3"/>
      <c r="N834" s="3"/>
      <c r="O834" s="3"/>
      <c r="P834" s="3"/>
      <c r="Q834" s="3"/>
      <c r="R834" s="3"/>
      <c r="S834" s="3"/>
      <c r="T834" s="3"/>
      <c r="U834" s="3"/>
      <c r="V834" s="3"/>
      <c r="W834" s="3"/>
      <c r="X834" s="3"/>
      <c r="Y834" s="3"/>
      <c r="Z834" s="3"/>
    </row>
    <row r="835" spans="1:26" x14ac:dyDescent="0.2">
      <c r="A835" s="3" t="s">
        <v>353</v>
      </c>
      <c r="B835" s="11">
        <v>44433</v>
      </c>
      <c r="C835" s="12">
        <v>0.53680555555555554</v>
      </c>
      <c r="D835" s="3" t="s">
        <v>249</v>
      </c>
      <c r="E835" s="3" t="s">
        <v>392</v>
      </c>
      <c r="F835" s="3" t="s">
        <v>391</v>
      </c>
      <c r="G835" s="3">
        <v>30.399640000000002</v>
      </c>
      <c r="H835" s="3">
        <v>-88.350440000000006</v>
      </c>
      <c r="I835" s="3">
        <v>0.8</v>
      </c>
      <c r="J835" s="26">
        <f t="shared" si="7"/>
        <v>6.56168</v>
      </c>
      <c r="K835" s="26">
        <v>2</v>
      </c>
      <c r="L835" s="3">
        <v>34</v>
      </c>
      <c r="M835" s="3"/>
      <c r="N835" s="3"/>
      <c r="O835" s="3"/>
      <c r="P835" s="3"/>
      <c r="Q835" s="3"/>
      <c r="R835" s="3"/>
      <c r="S835" s="3"/>
      <c r="T835" s="3"/>
      <c r="U835" s="3"/>
      <c r="V835" s="3"/>
      <c r="W835" s="3"/>
      <c r="X835" s="3"/>
      <c r="Y835" s="3"/>
      <c r="Z835" s="3"/>
    </row>
    <row r="836" spans="1:26" x14ac:dyDescent="0.2">
      <c r="A836" s="3" t="s">
        <v>353</v>
      </c>
      <c r="B836" s="11">
        <v>44433</v>
      </c>
      <c r="C836" s="12">
        <v>0.55625000000000002</v>
      </c>
      <c r="D836" s="3" t="s">
        <v>252</v>
      </c>
      <c r="E836" s="3" t="s">
        <v>392</v>
      </c>
      <c r="F836" s="3" t="s">
        <v>391</v>
      </c>
      <c r="G836" s="3">
        <v>30.350680000000001</v>
      </c>
      <c r="H836" s="3">
        <v>-88.350639999999999</v>
      </c>
      <c r="I836" s="3">
        <v>1.3</v>
      </c>
      <c r="J836" s="26">
        <f t="shared" si="7"/>
        <v>11.482939999999999</v>
      </c>
      <c r="K836" s="26">
        <v>3.5</v>
      </c>
      <c r="L836" s="3">
        <v>35</v>
      </c>
      <c r="M836" s="3"/>
      <c r="N836" s="3"/>
      <c r="O836" s="3"/>
      <c r="P836" s="3"/>
      <c r="Q836" s="3"/>
      <c r="R836" s="3"/>
      <c r="S836" s="3"/>
      <c r="T836" s="3"/>
      <c r="U836" s="3"/>
      <c r="V836" s="3"/>
      <c r="W836" s="3"/>
      <c r="X836" s="3"/>
      <c r="Y836" s="3"/>
      <c r="Z836" s="3"/>
    </row>
    <row r="837" spans="1:26" x14ac:dyDescent="0.2">
      <c r="A837" s="3" t="s">
        <v>353</v>
      </c>
      <c r="B837" s="11">
        <v>44433</v>
      </c>
      <c r="C837" s="12">
        <v>0.56527777777777777</v>
      </c>
      <c r="D837" s="3" t="s">
        <v>414</v>
      </c>
      <c r="E837" s="3" t="s">
        <v>391</v>
      </c>
      <c r="F837" s="3" t="s">
        <v>391</v>
      </c>
      <c r="G837" s="3">
        <v>30.300339999999998</v>
      </c>
      <c r="H837" s="3">
        <v>-88.300910000000002</v>
      </c>
      <c r="I837" s="3">
        <v>1.4</v>
      </c>
      <c r="J837" s="26">
        <f t="shared" si="7"/>
        <v>19.028872</v>
      </c>
      <c r="K837" s="26">
        <v>5.8</v>
      </c>
      <c r="L837" s="3">
        <v>36</v>
      </c>
      <c r="M837" s="3"/>
      <c r="N837" s="3"/>
      <c r="O837" s="3"/>
      <c r="P837" s="3"/>
      <c r="Q837" s="3"/>
      <c r="R837" s="3"/>
      <c r="S837" s="3"/>
      <c r="T837" s="3"/>
      <c r="U837" s="3"/>
      <c r="V837" s="3"/>
      <c r="W837" s="3"/>
      <c r="X837" s="3"/>
      <c r="Y837" s="3"/>
      <c r="Z837" s="3"/>
    </row>
    <row r="838" spans="1:26" x14ac:dyDescent="0.2">
      <c r="A838" s="3" t="s">
        <v>353</v>
      </c>
      <c r="B838" s="11">
        <v>44433</v>
      </c>
      <c r="C838" s="12">
        <v>0.5708333333333333</v>
      </c>
      <c r="D838" s="3" t="s">
        <v>255</v>
      </c>
      <c r="E838" s="3" t="s">
        <v>392</v>
      </c>
      <c r="F838" s="3" t="s">
        <v>391</v>
      </c>
      <c r="G838" s="3">
        <v>30.30011</v>
      </c>
      <c r="H838" s="3">
        <v>-88.350200000000001</v>
      </c>
      <c r="I838" s="10" t="s">
        <v>46</v>
      </c>
      <c r="J838" s="26">
        <f t="shared" si="7"/>
        <v>23.950132</v>
      </c>
      <c r="K838" s="26">
        <v>7.3</v>
      </c>
      <c r="L838" s="3">
        <v>37</v>
      </c>
      <c r="M838" s="3"/>
      <c r="N838" s="3"/>
      <c r="O838" s="3"/>
      <c r="P838" s="3"/>
      <c r="Q838" s="3"/>
      <c r="R838" s="3"/>
      <c r="S838" s="3"/>
      <c r="T838" s="3"/>
      <c r="U838" s="3"/>
      <c r="V838" s="3"/>
      <c r="W838" s="3"/>
      <c r="X838" s="3"/>
      <c r="Y838" s="3"/>
      <c r="Z838" s="3"/>
    </row>
    <row r="839" spans="1:26" x14ac:dyDescent="0.2">
      <c r="A839" s="3" t="s">
        <v>353</v>
      </c>
      <c r="B839" s="11">
        <v>44433</v>
      </c>
      <c r="C839" s="12">
        <v>0.58125000000000004</v>
      </c>
      <c r="D839" s="3" t="s">
        <v>260</v>
      </c>
      <c r="E839" s="3" t="s">
        <v>392</v>
      </c>
      <c r="F839" s="3" t="s">
        <v>391</v>
      </c>
      <c r="G839" s="3">
        <v>30.249269999999999</v>
      </c>
      <c r="H839" s="3">
        <v>-88.350040000000007</v>
      </c>
      <c r="I839" s="3">
        <v>1.4</v>
      </c>
      <c r="J839" s="26">
        <f t="shared" si="7"/>
        <v>23.950132</v>
      </c>
      <c r="K839" s="26">
        <v>7.3</v>
      </c>
      <c r="L839" s="3">
        <v>38</v>
      </c>
      <c r="M839" s="3"/>
      <c r="N839" s="3"/>
      <c r="O839" s="3"/>
      <c r="P839" s="3"/>
      <c r="Q839" s="3"/>
      <c r="R839" s="3"/>
      <c r="S839" s="3"/>
      <c r="T839" s="3"/>
      <c r="U839" s="3"/>
      <c r="V839" s="3"/>
      <c r="W839" s="3"/>
      <c r="X839" s="3"/>
      <c r="Y839" s="3"/>
      <c r="Z839" s="3"/>
    </row>
    <row r="840" spans="1:26" x14ac:dyDescent="0.2">
      <c r="A840" s="3" t="s">
        <v>353</v>
      </c>
      <c r="B840" s="11">
        <v>44433</v>
      </c>
      <c r="C840" s="12">
        <v>0.58958333333333335</v>
      </c>
      <c r="D840" s="3" t="s">
        <v>413</v>
      </c>
      <c r="E840" s="3" t="s">
        <v>391</v>
      </c>
      <c r="F840" s="3" t="s">
        <v>391</v>
      </c>
      <c r="G840" s="3">
        <v>30.250260000000001</v>
      </c>
      <c r="H840" s="3">
        <v>-88.299629999999993</v>
      </c>
      <c r="I840" s="3">
        <v>1.2</v>
      </c>
      <c r="J840" s="26">
        <f t="shared" si="7"/>
        <v>23.950132</v>
      </c>
      <c r="K840" s="26">
        <v>7.3</v>
      </c>
      <c r="L840" s="3">
        <v>39</v>
      </c>
      <c r="M840" s="3"/>
      <c r="N840" s="3"/>
      <c r="O840" s="3"/>
      <c r="P840" s="3"/>
      <c r="Q840" s="3"/>
      <c r="R840" s="3"/>
      <c r="S840" s="3"/>
      <c r="T840" s="3"/>
      <c r="U840" s="3"/>
      <c r="V840" s="3"/>
      <c r="W840" s="3"/>
      <c r="X840" s="3"/>
      <c r="Y840" s="3"/>
      <c r="Z840" s="3"/>
    </row>
    <row r="841" spans="1:26" x14ac:dyDescent="0.2">
      <c r="A841" s="3" t="s">
        <v>353</v>
      </c>
      <c r="B841" s="11">
        <v>44433</v>
      </c>
      <c r="C841" s="12">
        <v>0.59444444444444444</v>
      </c>
      <c r="D841" s="3" t="s">
        <v>349</v>
      </c>
      <c r="E841" s="3" t="s">
        <v>391</v>
      </c>
      <c r="F841" s="3" t="s">
        <v>391</v>
      </c>
      <c r="G841" s="3">
        <v>30.250299999999999</v>
      </c>
      <c r="H841" s="3">
        <v>-88.250460000000004</v>
      </c>
      <c r="I841" s="3">
        <v>1.2</v>
      </c>
      <c r="J841" s="26">
        <f t="shared" si="7"/>
        <v>23.950132</v>
      </c>
      <c r="K841" s="26">
        <v>7.3</v>
      </c>
      <c r="L841" s="3">
        <v>40</v>
      </c>
      <c r="M841" s="3"/>
      <c r="N841" s="3"/>
      <c r="O841" s="3"/>
      <c r="P841" s="3"/>
      <c r="Q841" s="3"/>
      <c r="R841" s="3"/>
      <c r="S841" s="3"/>
      <c r="T841" s="3"/>
      <c r="U841" s="3"/>
      <c r="V841" s="3"/>
      <c r="W841" s="3"/>
      <c r="X841" s="3"/>
      <c r="Y841" s="3"/>
      <c r="Z841" s="3"/>
    </row>
    <row r="842" spans="1:26" x14ac:dyDescent="0.2">
      <c r="A842" s="3" t="s">
        <v>353</v>
      </c>
      <c r="B842" s="11">
        <v>44433</v>
      </c>
      <c r="C842" s="12">
        <v>0.59930555555555554</v>
      </c>
      <c r="D842" s="3" t="s">
        <v>263</v>
      </c>
      <c r="E842" s="3" t="s">
        <v>392</v>
      </c>
      <c r="F842" s="3" t="s">
        <v>391</v>
      </c>
      <c r="G842" s="3">
        <v>30.253730000000001</v>
      </c>
      <c r="H842" s="3">
        <v>-88.204470000000001</v>
      </c>
      <c r="I842" s="3">
        <v>1.2</v>
      </c>
      <c r="J842" s="26">
        <f t="shared" si="7"/>
        <v>23.950132</v>
      </c>
      <c r="K842" s="26">
        <v>7.3</v>
      </c>
      <c r="L842" s="3">
        <v>41</v>
      </c>
      <c r="M842" s="3"/>
      <c r="N842" s="3"/>
      <c r="O842" s="3"/>
      <c r="P842" s="3"/>
      <c r="Q842" s="3"/>
      <c r="R842" s="3"/>
      <c r="S842" s="3"/>
      <c r="T842" s="3"/>
      <c r="U842" s="3"/>
      <c r="V842" s="3"/>
      <c r="W842" s="3"/>
      <c r="X842" s="3"/>
      <c r="Y842" s="3"/>
      <c r="Z842" s="3"/>
    </row>
    <row r="843" spans="1:26" x14ac:dyDescent="0.2">
      <c r="A843" s="3" t="s">
        <v>355</v>
      </c>
      <c r="B843" s="11">
        <v>44446</v>
      </c>
      <c r="C843" s="12">
        <v>0.29166666666666669</v>
      </c>
      <c r="D843" s="3" t="s">
        <v>284</v>
      </c>
      <c r="E843" s="3" t="s">
        <v>392</v>
      </c>
      <c r="F843" s="3" t="s">
        <v>391</v>
      </c>
      <c r="G843" s="3">
        <v>30.450589999999998</v>
      </c>
      <c r="H843" s="3">
        <v>-88.10866</v>
      </c>
      <c r="I843" s="3">
        <v>0.4</v>
      </c>
      <c r="J843" s="26">
        <f t="shared" si="7"/>
        <v>12.467191999999999</v>
      </c>
      <c r="K843" s="26">
        <v>3.8</v>
      </c>
      <c r="L843" s="3">
        <v>0</v>
      </c>
      <c r="M843" s="3"/>
      <c r="N843" s="3"/>
      <c r="O843" s="3"/>
      <c r="P843" s="3"/>
      <c r="Q843" s="3"/>
      <c r="R843" s="3"/>
      <c r="S843" s="3"/>
      <c r="T843" s="3"/>
      <c r="U843" s="3"/>
      <c r="V843" s="3"/>
      <c r="W843" s="3"/>
      <c r="X843" s="3"/>
      <c r="Y843" s="3"/>
      <c r="Z843" s="3"/>
    </row>
    <row r="844" spans="1:26" x14ac:dyDescent="0.2">
      <c r="A844" s="3" t="s">
        <v>355</v>
      </c>
      <c r="B844" s="11">
        <v>44446</v>
      </c>
      <c r="C844" s="12">
        <v>0.30972222222222223</v>
      </c>
      <c r="D844" s="3" t="s">
        <v>224</v>
      </c>
      <c r="E844" s="3" t="s">
        <v>392</v>
      </c>
      <c r="F844" s="3" t="s">
        <v>391</v>
      </c>
      <c r="G844" s="3">
        <v>30.398759999999999</v>
      </c>
      <c r="H844" s="3">
        <v>-88.099289999999996</v>
      </c>
      <c r="I844" s="3">
        <v>0.6</v>
      </c>
      <c r="J844" s="26">
        <f t="shared" si="7"/>
        <v>4.9212600000000002</v>
      </c>
      <c r="K844" s="26">
        <v>1.5</v>
      </c>
      <c r="L844" s="3">
        <v>1</v>
      </c>
      <c r="M844" s="3"/>
      <c r="N844" s="3"/>
      <c r="O844" s="3"/>
      <c r="P844" s="3"/>
      <c r="Q844" s="3"/>
      <c r="R844" s="3"/>
      <c r="S844" s="3"/>
      <c r="T844" s="3"/>
      <c r="U844" s="3"/>
      <c r="V844" s="3"/>
      <c r="W844" s="3"/>
      <c r="X844" s="3"/>
      <c r="Y844" s="3"/>
      <c r="Z844" s="3"/>
    </row>
    <row r="845" spans="1:26" x14ac:dyDescent="0.2">
      <c r="A845" s="3" t="s">
        <v>355</v>
      </c>
      <c r="B845" s="11">
        <v>44446</v>
      </c>
      <c r="C845" s="12">
        <v>0.31944444444444442</v>
      </c>
      <c r="D845" s="3" t="s">
        <v>401</v>
      </c>
      <c r="E845" s="3" t="s">
        <v>391</v>
      </c>
      <c r="F845" s="3" t="s">
        <v>391</v>
      </c>
      <c r="G845" s="3">
        <v>30.4026</v>
      </c>
      <c r="H845" s="3">
        <v>-88.052180000000007</v>
      </c>
      <c r="I845" s="3">
        <v>0.8</v>
      </c>
      <c r="J845" s="26">
        <f t="shared" si="7"/>
        <v>13.12336</v>
      </c>
      <c r="K845" s="26">
        <v>4</v>
      </c>
      <c r="L845" s="3">
        <v>2</v>
      </c>
      <c r="M845" s="3"/>
      <c r="N845" s="3"/>
      <c r="O845" s="3"/>
      <c r="P845" s="3"/>
      <c r="Q845" s="3"/>
      <c r="R845" s="3"/>
      <c r="S845" s="3"/>
      <c r="T845" s="3"/>
      <c r="U845" s="3"/>
      <c r="V845" s="3"/>
      <c r="W845" s="3"/>
      <c r="X845" s="3"/>
      <c r="Y845" s="3"/>
      <c r="Z845" s="3"/>
    </row>
    <row r="846" spans="1:26" x14ac:dyDescent="0.2">
      <c r="A846" s="3" t="s">
        <v>355</v>
      </c>
      <c r="B846" s="11">
        <v>44446</v>
      </c>
      <c r="C846" s="12">
        <v>0.3263888888888889</v>
      </c>
      <c r="D846" s="3" t="s">
        <v>218</v>
      </c>
      <c r="E846" s="3" t="s">
        <v>392</v>
      </c>
      <c r="F846" s="3" t="s">
        <v>392</v>
      </c>
      <c r="G846" s="3">
        <v>30.40278</v>
      </c>
      <c r="H846" s="3">
        <v>-88.017840000000007</v>
      </c>
      <c r="I846" s="3">
        <v>0.8</v>
      </c>
      <c r="J846" s="26">
        <f t="shared" si="7"/>
        <v>45.931759999999997</v>
      </c>
      <c r="K846" s="26">
        <v>14</v>
      </c>
      <c r="L846" s="3">
        <v>4</v>
      </c>
      <c r="M846" s="3"/>
      <c r="N846" s="3"/>
      <c r="O846" s="3"/>
      <c r="P846" s="3"/>
      <c r="Q846" s="3"/>
      <c r="R846" s="3"/>
      <c r="S846" s="3"/>
      <c r="T846" s="3"/>
      <c r="U846" s="3"/>
      <c r="V846" s="3"/>
      <c r="W846" s="3"/>
      <c r="X846" s="3"/>
      <c r="Y846" s="3"/>
      <c r="Z846" s="3"/>
    </row>
    <row r="847" spans="1:26" x14ac:dyDescent="0.2">
      <c r="A847" s="3" t="s">
        <v>355</v>
      </c>
      <c r="B847" s="11">
        <v>44446</v>
      </c>
      <c r="C847" s="12">
        <v>0.33333333333333331</v>
      </c>
      <c r="D847" s="3" t="s">
        <v>400</v>
      </c>
      <c r="E847" s="3" t="s">
        <v>391</v>
      </c>
      <c r="F847" s="3" t="s">
        <v>391</v>
      </c>
      <c r="G847" s="3">
        <v>30.400880000000001</v>
      </c>
      <c r="H847" s="3">
        <v>-88.000420000000005</v>
      </c>
      <c r="I847" s="3">
        <v>0.4</v>
      </c>
      <c r="J847" s="26">
        <f t="shared" si="7"/>
        <v>12.795275999999999</v>
      </c>
      <c r="K847" s="26">
        <v>3.9</v>
      </c>
      <c r="L847" s="3">
        <v>5</v>
      </c>
      <c r="M847" s="3"/>
      <c r="N847" s="3"/>
      <c r="O847" s="3"/>
      <c r="P847" s="3"/>
      <c r="Q847" s="3"/>
      <c r="R847" s="3"/>
      <c r="S847" s="3"/>
      <c r="T847" s="3"/>
      <c r="U847" s="3"/>
      <c r="V847" s="3"/>
      <c r="W847" s="3"/>
      <c r="X847" s="3"/>
      <c r="Y847" s="3"/>
      <c r="Z847" s="3"/>
    </row>
    <row r="848" spans="1:26" x14ac:dyDescent="0.2">
      <c r="A848" s="3" t="s">
        <v>355</v>
      </c>
      <c r="B848" s="11">
        <v>44446</v>
      </c>
      <c r="C848" s="12">
        <v>0.33958333333333335</v>
      </c>
      <c r="D848" s="3" t="s">
        <v>215</v>
      </c>
      <c r="E848" s="3" t="s">
        <v>392</v>
      </c>
      <c r="F848" s="3" t="s">
        <v>391</v>
      </c>
      <c r="G848" s="3">
        <v>30.400369999999999</v>
      </c>
      <c r="H848" s="3">
        <v>-87.950860000000006</v>
      </c>
      <c r="I848" s="3">
        <v>0.6</v>
      </c>
      <c r="J848" s="26">
        <f t="shared" si="7"/>
        <v>12.795275999999999</v>
      </c>
      <c r="K848" s="26">
        <v>3.9</v>
      </c>
      <c r="L848" s="3">
        <v>6</v>
      </c>
      <c r="M848" s="3"/>
      <c r="N848" s="3"/>
      <c r="O848" s="3"/>
      <c r="P848" s="3"/>
      <c r="Q848" s="3"/>
      <c r="R848" s="3"/>
      <c r="S848" s="3"/>
      <c r="T848" s="3"/>
      <c r="U848" s="3"/>
      <c r="V848" s="3"/>
      <c r="W848" s="3"/>
      <c r="X848" s="3"/>
      <c r="Y848" s="3"/>
      <c r="Z848" s="3"/>
    </row>
    <row r="849" spans="1:26" x14ac:dyDescent="0.2">
      <c r="A849" s="3" t="s">
        <v>355</v>
      </c>
      <c r="B849" s="11">
        <v>44446</v>
      </c>
      <c r="C849" s="12">
        <v>0.34861111111111109</v>
      </c>
      <c r="D849" s="3" t="s">
        <v>399</v>
      </c>
      <c r="E849" s="3" t="s">
        <v>391</v>
      </c>
      <c r="F849" s="3" t="s">
        <v>391</v>
      </c>
      <c r="G849" s="3">
        <v>30.400759999999998</v>
      </c>
      <c r="H849" s="3">
        <v>-87.902469999999994</v>
      </c>
      <c r="I849" s="3">
        <v>0.6</v>
      </c>
      <c r="J849" s="26">
        <f t="shared" si="7"/>
        <v>7.5459319999999996</v>
      </c>
      <c r="K849" s="26">
        <v>2.2999999999999998</v>
      </c>
      <c r="L849" s="3">
        <v>7</v>
      </c>
      <c r="M849" s="3"/>
      <c r="N849" s="3"/>
      <c r="O849" s="3"/>
      <c r="P849" s="3"/>
      <c r="Q849" s="3"/>
      <c r="R849" s="3"/>
      <c r="S849" s="3"/>
      <c r="T849" s="3"/>
      <c r="U849" s="3"/>
      <c r="V849" s="3"/>
      <c r="W849" s="3"/>
      <c r="X849" s="3"/>
      <c r="Y849" s="3"/>
      <c r="Z849" s="3"/>
    </row>
    <row r="850" spans="1:26" x14ac:dyDescent="0.2">
      <c r="A850" s="3" t="s">
        <v>355</v>
      </c>
      <c r="B850" s="11">
        <v>44446</v>
      </c>
      <c r="C850" s="12">
        <v>0.35625000000000001</v>
      </c>
      <c r="D850" s="3" t="s">
        <v>419</v>
      </c>
      <c r="E850" s="3" t="s">
        <v>391</v>
      </c>
      <c r="F850" s="3" t="s">
        <v>391</v>
      </c>
      <c r="G850" s="3">
        <v>30.44839</v>
      </c>
      <c r="H850" s="3">
        <v>-87.92653</v>
      </c>
      <c r="I850" s="3">
        <v>0.4</v>
      </c>
      <c r="J850" s="26">
        <f t="shared" si="7"/>
        <v>8.2020999999999997</v>
      </c>
      <c r="K850" s="26">
        <v>2.5</v>
      </c>
      <c r="L850" s="3">
        <v>8</v>
      </c>
      <c r="M850" s="3"/>
      <c r="N850" s="3"/>
      <c r="O850" s="3"/>
      <c r="P850" s="3"/>
      <c r="Q850" s="3"/>
      <c r="R850" s="3"/>
      <c r="S850" s="3"/>
      <c r="T850" s="3"/>
      <c r="U850" s="3"/>
      <c r="V850" s="3"/>
      <c r="W850" s="3"/>
      <c r="X850" s="3"/>
      <c r="Y850" s="3"/>
      <c r="Z850" s="3"/>
    </row>
    <row r="851" spans="1:26" x14ac:dyDescent="0.2">
      <c r="A851" s="3" t="s">
        <v>355</v>
      </c>
      <c r="B851" s="11">
        <v>44446</v>
      </c>
      <c r="C851" s="12">
        <v>0.35972222222222222</v>
      </c>
      <c r="D851" s="3" t="s">
        <v>418</v>
      </c>
      <c r="E851" s="3" t="s">
        <v>391</v>
      </c>
      <c r="F851" s="3" t="s">
        <v>391</v>
      </c>
      <c r="G851" s="3">
        <v>30.449169999999999</v>
      </c>
      <c r="H851" s="3">
        <v>-87.947760000000002</v>
      </c>
      <c r="I851" s="3">
        <v>0.6</v>
      </c>
      <c r="J851" s="26">
        <f t="shared" si="7"/>
        <v>11.482939999999999</v>
      </c>
      <c r="K851" s="26">
        <v>3.5</v>
      </c>
      <c r="L851" s="3">
        <v>9</v>
      </c>
      <c r="M851" s="3"/>
      <c r="N851" s="3"/>
      <c r="O851" s="3"/>
      <c r="P851" s="3"/>
      <c r="Q851" s="3"/>
      <c r="R851" s="3"/>
      <c r="S851" s="3"/>
      <c r="T851" s="3"/>
      <c r="U851" s="3"/>
      <c r="V851" s="3"/>
      <c r="W851" s="3"/>
      <c r="X851" s="3"/>
      <c r="Y851" s="3"/>
      <c r="Z851" s="3"/>
    </row>
    <row r="852" spans="1:26" x14ac:dyDescent="0.2">
      <c r="A852" s="3" t="s">
        <v>355</v>
      </c>
      <c r="B852" s="11">
        <v>44446</v>
      </c>
      <c r="C852" s="12">
        <v>0.36875000000000002</v>
      </c>
      <c r="D852" s="3" t="s">
        <v>265</v>
      </c>
      <c r="E852" s="3" t="s">
        <v>392</v>
      </c>
      <c r="F852" s="3" t="s">
        <v>391</v>
      </c>
      <c r="G852" s="3">
        <v>30.50198</v>
      </c>
      <c r="H852" s="3">
        <v>-87.950999999999993</v>
      </c>
      <c r="I852" s="3">
        <v>0.4</v>
      </c>
      <c r="J852" s="26">
        <f t="shared" si="7"/>
        <v>8.2020999999999997</v>
      </c>
      <c r="K852" s="26">
        <v>2.5</v>
      </c>
      <c r="L852" s="3">
        <v>10</v>
      </c>
      <c r="M852" s="3"/>
      <c r="N852" s="3"/>
      <c r="O852" s="3"/>
      <c r="P852" s="3"/>
      <c r="Q852" s="3"/>
      <c r="R852" s="3"/>
      <c r="S852" s="3"/>
      <c r="T852" s="3"/>
      <c r="U852" s="3"/>
      <c r="V852" s="3"/>
      <c r="W852" s="3"/>
      <c r="X852" s="3"/>
      <c r="Y852" s="3"/>
      <c r="Z852" s="3"/>
    </row>
    <row r="853" spans="1:26" x14ac:dyDescent="0.2">
      <c r="A853" s="3" t="s">
        <v>355</v>
      </c>
      <c r="B853" s="11">
        <v>44446</v>
      </c>
      <c r="C853" s="12">
        <v>0.37638888888888888</v>
      </c>
      <c r="D853" s="3" t="s">
        <v>347</v>
      </c>
      <c r="E853" s="3" t="s">
        <v>391</v>
      </c>
      <c r="F853" s="3" t="s">
        <v>391</v>
      </c>
      <c r="G853" s="3">
        <v>30.55078</v>
      </c>
      <c r="H853" s="3">
        <v>-87.950190000000006</v>
      </c>
      <c r="I853" s="3">
        <v>0.4</v>
      </c>
      <c r="J853" s="26">
        <f t="shared" si="7"/>
        <v>11.811024</v>
      </c>
      <c r="K853" s="26">
        <v>3.6</v>
      </c>
      <c r="L853" s="3">
        <v>11</v>
      </c>
      <c r="M853" s="3"/>
      <c r="N853" s="3"/>
      <c r="O853" s="3"/>
      <c r="P853" s="3"/>
      <c r="Q853" s="3"/>
      <c r="R853" s="3"/>
      <c r="S853" s="3"/>
      <c r="T853" s="3"/>
      <c r="U853" s="3"/>
      <c r="V853" s="3"/>
      <c r="W853" s="3"/>
      <c r="X853" s="3"/>
      <c r="Y853" s="3"/>
      <c r="Z853" s="3"/>
    </row>
    <row r="854" spans="1:26" x14ac:dyDescent="0.2">
      <c r="A854" s="3" t="s">
        <v>355</v>
      </c>
      <c r="B854" s="11">
        <v>44446</v>
      </c>
      <c r="C854" s="12">
        <v>0.38194444444444442</v>
      </c>
      <c r="D854" s="3" t="s">
        <v>293</v>
      </c>
      <c r="E854" s="3" t="s">
        <v>391</v>
      </c>
      <c r="F854" s="3" t="s">
        <v>391</v>
      </c>
      <c r="G854" s="3">
        <v>30.550470000000001</v>
      </c>
      <c r="H854" s="3">
        <v>-87.910259999999994</v>
      </c>
      <c r="I854" s="3">
        <v>0.4</v>
      </c>
      <c r="J854" s="26">
        <f t="shared" si="7"/>
        <v>10.170604000000001</v>
      </c>
      <c r="K854" s="26">
        <v>3.1</v>
      </c>
      <c r="L854" s="3">
        <v>12</v>
      </c>
      <c r="M854" s="3"/>
      <c r="N854" s="3"/>
      <c r="O854" s="3"/>
      <c r="P854" s="3"/>
      <c r="Q854" s="3"/>
      <c r="R854" s="3"/>
      <c r="S854" s="3"/>
      <c r="T854" s="3"/>
      <c r="U854" s="3"/>
      <c r="V854" s="3"/>
      <c r="W854" s="3"/>
      <c r="X854" s="3"/>
      <c r="Y854" s="3"/>
      <c r="Z854" s="3"/>
    </row>
    <row r="855" spans="1:26" x14ac:dyDescent="0.2">
      <c r="A855" s="3" t="s">
        <v>355</v>
      </c>
      <c r="B855" s="11">
        <v>44446</v>
      </c>
      <c r="C855" s="12">
        <v>0.38750000000000001</v>
      </c>
      <c r="D855" s="3" t="s">
        <v>297</v>
      </c>
      <c r="E855" s="3" t="s">
        <v>391</v>
      </c>
      <c r="F855" s="3" t="s">
        <v>391</v>
      </c>
      <c r="G855" s="3">
        <v>30.60014</v>
      </c>
      <c r="H855" s="3">
        <v>-87.918130000000005</v>
      </c>
      <c r="I855" s="3">
        <v>0.6</v>
      </c>
      <c r="J855" s="26">
        <f t="shared" si="7"/>
        <v>7.2178480000000009</v>
      </c>
      <c r="K855" s="26">
        <v>2.2000000000000002</v>
      </c>
      <c r="L855" s="3">
        <v>13</v>
      </c>
      <c r="M855" s="3"/>
      <c r="N855" s="3"/>
      <c r="O855" s="3"/>
      <c r="P855" s="3"/>
      <c r="Q855" s="3"/>
      <c r="R855" s="3"/>
      <c r="S855" s="3"/>
      <c r="T855" s="3"/>
      <c r="U855" s="3"/>
      <c r="V855" s="3"/>
      <c r="W855" s="3"/>
      <c r="X855" s="3"/>
      <c r="Y855" s="3"/>
      <c r="Z855" s="3"/>
    </row>
    <row r="856" spans="1:26" x14ac:dyDescent="0.2">
      <c r="A856" s="3" t="s">
        <v>355</v>
      </c>
      <c r="B856" s="11">
        <v>44446</v>
      </c>
      <c r="C856" s="12">
        <v>0.39166666666666666</v>
      </c>
      <c r="D856" s="3" t="s">
        <v>267</v>
      </c>
      <c r="E856" s="3" t="s">
        <v>392</v>
      </c>
      <c r="F856" s="3" t="s">
        <v>391</v>
      </c>
      <c r="G856" s="3">
        <v>30.599689999999999</v>
      </c>
      <c r="H856" s="3">
        <v>-87.952010000000001</v>
      </c>
      <c r="I856" s="3">
        <v>0.4</v>
      </c>
      <c r="J856" s="26">
        <f t="shared" si="7"/>
        <v>10.170604000000001</v>
      </c>
      <c r="K856" s="26">
        <v>3.1</v>
      </c>
      <c r="L856" s="3">
        <v>14</v>
      </c>
      <c r="M856" s="3"/>
      <c r="N856" s="3"/>
      <c r="O856" s="3"/>
      <c r="P856" s="3"/>
      <c r="Q856" s="3"/>
      <c r="R856" s="3"/>
      <c r="S856" s="3"/>
      <c r="T856" s="3"/>
      <c r="U856" s="3"/>
      <c r="V856" s="3"/>
      <c r="W856" s="3"/>
      <c r="X856" s="3"/>
      <c r="Y856" s="3"/>
      <c r="Z856" s="3"/>
    </row>
    <row r="857" spans="1:26" x14ac:dyDescent="0.2">
      <c r="A857" s="3" t="s">
        <v>355</v>
      </c>
      <c r="B857" s="11">
        <v>44446</v>
      </c>
      <c r="C857" s="12">
        <v>0.40416666666666667</v>
      </c>
      <c r="D857" s="3" t="s">
        <v>270</v>
      </c>
      <c r="E857" s="3" t="s">
        <v>392</v>
      </c>
      <c r="F857" s="3" t="s">
        <v>391</v>
      </c>
      <c r="G857" s="3">
        <v>30.667770000000001</v>
      </c>
      <c r="H857" s="3">
        <v>-87.925290000000004</v>
      </c>
      <c r="I857" s="3">
        <v>0.4</v>
      </c>
      <c r="J857" s="26">
        <f t="shared" si="7"/>
        <v>24.278216</v>
      </c>
      <c r="K857" s="26">
        <v>7.4</v>
      </c>
      <c r="L857" s="3">
        <v>15</v>
      </c>
      <c r="M857" s="3"/>
      <c r="N857" s="3"/>
      <c r="O857" s="3"/>
      <c r="P857" s="3"/>
      <c r="Q857" s="3"/>
      <c r="R857" s="3"/>
      <c r="S857" s="3"/>
      <c r="T857" s="3"/>
      <c r="U857" s="3"/>
      <c r="V857" s="3"/>
      <c r="W857" s="3"/>
      <c r="X857" s="3"/>
      <c r="Y857" s="3"/>
      <c r="Z857" s="3"/>
    </row>
    <row r="858" spans="1:26" x14ac:dyDescent="0.2">
      <c r="A858" s="3" t="s">
        <v>355</v>
      </c>
      <c r="B858" s="11">
        <v>44446</v>
      </c>
      <c r="C858" s="12">
        <v>0.41319444444444442</v>
      </c>
      <c r="D858" s="3" t="s">
        <v>300</v>
      </c>
      <c r="E858" s="3" t="s">
        <v>392</v>
      </c>
      <c r="F858" s="3" t="s">
        <v>391</v>
      </c>
      <c r="G858" s="3">
        <v>30.67191</v>
      </c>
      <c r="H858" s="3">
        <v>-87.952489999999997</v>
      </c>
      <c r="I858" s="3">
        <v>0.4</v>
      </c>
      <c r="J858" s="26">
        <f t="shared" si="7"/>
        <v>8.8582680000000007</v>
      </c>
      <c r="K858" s="26">
        <v>2.7</v>
      </c>
      <c r="L858" s="3">
        <v>16</v>
      </c>
      <c r="M858" s="3"/>
      <c r="N858" s="3"/>
      <c r="O858" s="3"/>
      <c r="P858" s="3"/>
      <c r="Q858" s="3"/>
      <c r="R858" s="3"/>
      <c r="S858" s="3"/>
      <c r="T858" s="3"/>
      <c r="U858" s="3"/>
      <c r="V858" s="3"/>
      <c r="W858" s="3"/>
      <c r="X858" s="3"/>
      <c r="Y858" s="3"/>
      <c r="Z858" s="3"/>
    </row>
    <row r="859" spans="1:26" x14ac:dyDescent="0.2">
      <c r="A859" s="3" t="s">
        <v>355</v>
      </c>
      <c r="B859" s="11">
        <v>44446</v>
      </c>
      <c r="C859" s="12">
        <v>0.4236111111111111</v>
      </c>
      <c r="D859" s="3" t="s">
        <v>272</v>
      </c>
      <c r="E859" s="3" t="s">
        <v>392</v>
      </c>
      <c r="F859" s="3" t="s">
        <v>391</v>
      </c>
      <c r="G859" s="3">
        <v>30.749690000000001</v>
      </c>
      <c r="H859" s="3">
        <v>-87.924139999999994</v>
      </c>
      <c r="I859" s="3">
        <v>0.4</v>
      </c>
      <c r="J859" s="26">
        <f t="shared" si="7"/>
        <v>43.963256000000001</v>
      </c>
      <c r="K859" s="26">
        <v>13.4</v>
      </c>
      <c r="L859" s="3">
        <v>17</v>
      </c>
      <c r="M859" s="3"/>
      <c r="N859" s="3"/>
      <c r="O859" s="3"/>
      <c r="P859" s="3"/>
      <c r="Q859" s="3"/>
      <c r="R859" s="3"/>
      <c r="S859" s="3"/>
      <c r="T859" s="3"/>
      <c r="U859" s="3"/>
      <c r="V859" s="3"/>
      <c r="W859" s="3"/>
      <c r="X859" s="3"/>
      <c r="Y859" s="3"/>
      <c r="Z859" s="3"/>
    </row>
    <row r="860" spans="1:26" x14ac:dyDescent="0.2">
      <c r="A860" s="3" t="s">
        <v>355</v>
      </c>
      <c r="B860" s="11">
        <v>44446</v>
      </c>
      <c r="C860" s="12">
        <v>0.43611111111111112</v>
      </c>
      <c r="D860" s="3" t="s">
        <v>304</v>
      </c>
      <c r="E860" s="3" t="s">
        <v>392</v>
      </c>
      <c r="F860" s="3" t="s">
        <v>391</v>
      </c>
      <c r="G860" s="3">
        <v>30.68684</v>
      </c>
      <c r="H860" s="3">
        <v>-88.002139999999997</v>
      </c>
      <c r="I860" s="3">
        <v>0.4</v>
      </c>
      <c r="J860" s="26">
        <f t="shared" si="7"/>
        <v>8.5301840000000002</v>
      </c>
      <c r="K860" s="26">
        <v>2.6</v>
      </c>
      <c r="L860" s="3">
        <v>18</v>
      </c>
      <c r="M860" s="3"/>
      <c r="N860" s="3"/>
      <c r="O860" s="3"/>
      <c r="P860" s="3"/>
      <c r="Q860" s="3"/>
      <c r="R860" s="3"/>
      <c r="S860" s="3"/>
      <c r="T860" s="3"/>
      <c r="U860" s="3"/>
      <c r="V860" s="3"/>
      <c r="W860" s="3"/>
      <c r="X860" s="3"/>
      <c r="Y860" s="3"/>
      <c r="Z860" s="3"/>
    </row>
    <row r="861" spans="1:26" x14ac:dyDescent="0.2">
      <c r="A861" s="3" t="s">
        <v>355</v>
      </c>
      <c r="B861" s="11">
        <v>44446</v>
      </c>
      <c r="C861" s="12">
        <v>0.44930555555555557</v>
      </c>
      <c r="D861" s="3" t="s">
        <v>307</v>
      </c>
      <c r="E861" s="3" t="s">
        <v>392</v>
      </c>
      <c r="F861" s="3" t="s">
        <v>392</v>
      </c>
      <c r="G861" s="3">
        <v>30.699839999999998</v>
      </c>
      <c r="H861" s="3">
        <v>-88.037260000000003</v>
      </c>
      <c r="I861" s="3">
        <v>0.4</v>
      </c>
      <c r="J861" s="26">
        <f t="shared" si="7"/>
        <v>43.307088</v>
      </c>
      <c r="K861" s="26">
        <v>13.2</v>
      </c>
      <c r="L861" s="3">
        <v>19</v>
      </c>
      <c r="M861" s="3"/>
      <c r="N861" s="3"/>
      <c r="O861" s="3"/>
      <c r="P861" s="3"/>
      <c r="Q861" s="3"/>
      <c r="R861" s="3"/>
      <c r="S861" s="3"/>
      <c r="T861" s="3"/>
      <c r="U861" s="3"/>
      <c r="V861" s="3"/>
      <c r="W861" s="3"/>
      <c r="X861" s="3"/>
      <c r="Y861" s="3"/>
      <c r="Z861" s="3"/>
    </row>
    <row r="862" spans="1:26" x14ac:dyDescent="0.2">
      <c r="A862" s="3" t="s">
        <v>355</v>
      </c>
      <c r="B862" s="11">
        <v>44446</v>
      </c>
      <c r="C862" s="12">
        <v>0.45902777777777776</v>
      </c>
      <c r="D862" s="3" t="s">
        <v>309</v>
      </c>
      <c r="E862" s="3" t="s">
        <v>391</v>
      </c>
      <c r="F862" s="3" t="s">
        <v>391</v>
      </c>
      <c r="G862" s="3">
        <v>30.648669999999999</v>
      </c>
      <c r="H862" s="3">
        <v>-88.032409999999999</v>
      </c>
      <c r="I862" s="3">
        <v>0.4</v>
      </c>
      <c r="J862" s="26">
        <f t="shared" si="7"/>
        <v>44.947507999999999</v>
      </c>
      <c r="K862" s="26">
        <v>13.7</v>
      </c>
      <c r="L862" s="3">
        <v>20</v>
      </c>
      <c r="M862" s="3" t="s">
        <v>478</v>
      </c>
      <c r="N862" s="3"/>
      <c r="O862" s="3"/>
      <c r="P862" s="3"/>
      <c r="Q862" s="3"/>
      <c r="R862" s="3"/>
      <c r="S862" s="3"/>
      <c r="T862" s="3"/>
      <c r="U862" s="3"/>
      <c r="V862" s="3"/>
      <c r="W862" s="3"/>
      <c r="X862" s="3"/>
      <c r="Y862" s="3"/>
      <c r="Z862" s="3"/>
    </row>
    <row r="863" spans="1:26" x14ac:dyDescent="0.2">
      <c r="A863" s="3" t="s">
        <v>355</v>
      </c>
      <c r="B863" s="11">
        <v>44446</v>
      </c>
      <c r="C863" s="12">
        <v>0.46458333333333335</v>
      </c>
      <c r="D863" s="3" t="s">
        <v>431</v>
      </c>
      <c r="E863" s="3" t="s">
        <v>391</v>
      </c>
      <c r="F863" s="3" t="s">
        <v>391</v>
      </c>
      <c r="G863" s="3">
        <v>30.649940000000001</v>
      </c>
      <c r="H863" s="3">
        <v>-88.049710000000005</v>
      </c>
      <c r="I863" s="3">
        <v>0.4</v>
      </c>
      <c r="J863" s="26">
        <f t="shared" si="7"/>
        <v>2.6246720000000003</v>
      </c>
      <c r="K863" s="26">
        <v>0.8</v>
      </c>
      <c r="L863" s="3">
        <v>21</v>
      </c>
      <c r="M863" s="3"/>
      <c r="N863" s="3"/>
      <c r="O863" s="3"/>
      <c r="P863" s="3"/>
      <c r="Q863" s="3"/>
      <c r="R863" s="3"/>
      <c r="S863" s="3"/>
      <c r="T863" s="3"/>
      <c r="U863" s="3"/>
      <c r="V863" s="3"/>
      <c r="W863" s="3"/>
      <c r="X863" s="3"/>
      <c r="Y863" s="3"/>
      <c r="Z863" s="3"/>
    </row>
    <row r="864" spans="1:26" x14ac:dyDescent="0.2">
      <c r="A864" s="3" t="s">
        <v>355</v>
      </c>
      <c r="B864" s="11">
        <v>44446</v>
      </c>
      <c r="C864" s="12">
        <v>0.47222222222222221</v>
      </c>
      <c r="D864" s="3" t="s">
        <v>422</v>
      </c>
      <c r="E864" s="3" t="s">
        <v>391</v>
      </c>
      <c r="F864" s="3" t="s">
        <v>391</v>
      </c>
      <c r="G864" s="3">
        <v>30.601330000000001</v>
      </c>
      <c r="H864" s="3">
        <v>-88.048919999999995</v>
      </c>
      <c r="I864" s="3">
        <v>0.4</v>
      </c>
      <c r="J864" s="26">
        <f t="shared" si="7"/>
        <v>7.2178480000000009</v>
      </c>
      <c r="K864" s="26">
        <v>2.2000000000000002</v>
      </c>
      <c r="L864" s="3">
        <v>22</v>
      </c>
      <c r="M864" s="3"/>
      <c r="N864" s="3"/>
      <c r="O864" s="3"/>
      <c r="P864" s="3"/>
      <c r="Q864" s="3"/>
      <c r="R864" s="3"/>
      <c r="S864" s="3"/>
      <c r="T864" s="3"/>
      <c r="U864" s="3"/>
      <c r="V864" s="3"/>
      <c r="W864" s="3"/>
      <c r="X864" s="3"/>
      <c r="Y864" s="3"/>
      <c r="Z864" s="3"/>
    </row>
    <row r="865" spans="1:26" x14ac:dyDescent="0.2">
      <c r="A865" s="3" t="s">
        <v>355</v>
      </c>
      <c r="B865" s="11">
        <v>44446</v>
      </c>
      <c r="C865" s="12">
        <v>0.47569444444444442</v>
      </c>
      <c r="D865" s="3" t="s">
        <v>274</v>
      </c>
      <c r="E865" s="3" t="s">
        <v>392</v>
      </c>
      <c r="F865" s="3" t="s">
        <v>392</v>
      </c>
      <c r="G865" s="3">
        <v>30.60004</v>
      </c>
      <c r="H865" s="3">
        <v>-88.030760000000001</v>
      </c>
      <c r="I865" s="3">
        <v>0.4</v>
      </c>
      <c r="J865" s="26">
        <f t="shared" si="7"/>
        <v>49.540683999999999</v>
      </c>
      <c r="K865" s="26">
        <v>15.1</v>
      </c>
      <c r="L865" s="3">
        <v>23</v>
      </c>
      <c r="M865" s="3"/>
      <c r="N865" s="3"/>
      <c r="O865" s="3"/>
      <c r="P865" s="3"/>
      <c r="Q865" s="3"/>
      <c r="R865" s="3"/>
      <c r="S865" s="3"/>
      <c r="T865" s="3"/>
      <c r="U865" s="3"/>
      <c r="V865" s="3"/>
      <c r="W865" s="3"/>
      <c r="X865" s="3"/>
      <c r="Y865" s="3"/>
      <c r="Z865" s="3"/>
    </row>
    <row r="866" spans="1:26" x14ac:dyDescent="0.2">
      <c r="A866" s="3" t="s">
        <v>355</v>
      </c>
      <c r="B866" s="11">
        <v>44446</v>
      </c>
      <c r="C866" s="12">
        <v>0.48402777777777778</v>
      </c>
      <c r="D866" s="3" t="s">
        <v>423</v>
      </c>
      <c r="E866" s="3" t="s">
        <v>391</v>
      </c>
      <c r="F866" s="3" t="s">
        <v>391</v>
      </c>
      <c r="G866" s="3">
        <v>30.601179999999999</v>
      </c>
      <c r="H866" s="3">
        <v>-87.998589999999993</v>
      </c>
      <c r="I866" s="3">
        <v>0.4</v>
      </c>
      <c r="J866" s="26">
        <f t="shared" si="7"/>
        <v>8.8582680000000007</v>
      </c>
      <c r="K866" s="26">
        <v>2.7</v>
      </c>
      <c r="L866" s="3">
        <v>24</v>
      </c>
      <c r="M866" s="3"/>
      <c r="N866" s="3"/>
      <c r="O866" s="3"/>
      <c r="P866" s="3"/>
      <c r="Q866" s="3"/>
      <c r="R866" s="3"/>
      <c r="S866" s="3"/>
      <c r="T866" s="3"/>
      <c r="U866" s="3"/>
      <c r="V866" s="3"/>
      <c r="W866" s="3"/>
      <c r="X866" s="3"/>
      <c r="Y866" s="3"/>
      <c r="Z866" s="3"/>
    </row>
    <row r="867" spans="1:26" x14ac:dyDescent="0.2">
      <c r="A867" s="3" t="s">
        <v>355</v>
      </c>
      <c r="B867" s="11">
        <v>44446</v>
      </c>
      <c r="C867" s="12">
        <v>0.48888888888888887</v>
      </c>
      <c r="D867" s="3" t="s">
        <v>424</v>
      </c>
      <c r="E867" s="3" t="s">
        <v>391</v>
      </c>
      <c r="F867" s="3" t="s">
        <v>391</v>
      </c>
      <c r="G867" s="3">
        <v>30.548719999999999</v>
      </c>
      <c r="H867" s="3">
        <v>-88.000500000000002</v>
      </c>
      <c r="I867" s="3">
        <v>0.4</v>
      </c>
      <c r="J867" s="26">
        <f t="shared" si="7"/>
        <v>11.154855999999999</v>
      </c>
      <c r="K867" s="26">
        <v>3.4</v>
      </c>
      <c r="L867" s="3">
        <v>25</v>
      </c>
      <c r="M867" s="3"/>
      <c r="N867" s="3"/>
      <c r="O867" s="3"/>
      <c r="P867" s="3"/>
      <c r="Q867" s="3"/>
      <c r="R867" s="3"/>
      <c r="S867" s="3"/>
      <c r="T867" s="3"/>
      <c r="U867" s="3"/>
      <c r="V867" s="3"/>
      <c r="W867" s="3"/>
      <c r="X867" s="3"/>
      <c r="Y867" s="3"/>
      <c r="Z867" s="3"/>
    </row>
    <row r="868" spans="1:26" x14ac:dyDescent="0.2">
      <c r="A868" s="3" t="s">
        <v>355</v>
      </c>
      <c r="B868" s="11">
        <v>44446</v>
      </c>
      <c r="C868" s="12">
        <v>0.49444444444444446</v>
      </c>
      <c r="D868" s="3" t="s">
        <v>425</v>
      </c>
      <c r="E868" s="3" t="s">
        <v>391</v>
      </c>
      <c r="F868" s="3" t="s">
        <v>391</v>
      </c>
      <c r="G868" s="3">
        <v>30.550450000000001</v>
      </c>
      <c r="H868" s="3">
        <v>-88.025660000000002</v>
      </c>
      <c r="I868" s="3">
        <v>0.4</v>
      </c>
      <c r="J868" s="26">
        <f t="shared" si="7"/>
        <v>47.900264</v>
      </c>
      <c r="K868" s="26">
        <v>14.6</v>
      </c>
      <c r="L868" s="3">
        <v>27</v>
      </c>
      <c r="M868" s="3" t="s">
        <v>479</v>
      </c>
      <c r="N868" s="3"/>
      <c r="O868" s="3"/>
      <c r="P868" s="3"/>
      <c r="Q868" s="3"/>
      <c r="R868" s="3"/>
      <c r="S868" s="3"/>
      <c r="T868" s="3"/>
      <c r="U868" s="3"/>
      <c r="V868" s="3"/>
      <c r="W868" s="3"/>
      <c r="X868" s="3"/>
      <c r="Y868" s="3"/>
      <c r="Z868" s="3"/>
    </row>
    <row r="869" spans="1:26" x14ac:dyDescent="0.2">
      <c r="A869" s="3" t="s">
        <v>355</v>
      </c>
      <c r="B869" s="11">
        <v>44446</v>
      </c>
      <c r="C869" s="12">
        <v>0.50069444444444444</v>
      </c>
      <c r="D869" s="3" t="s">
        <v>426</v>
      </c>
      <c r="E869" s="3" t="s">
        <v>391</v>
      </c>
      <c r="F869" s="3" t="s">
        <v>391</v>
      </c>
      <c r="G869" s="3">
        <v>30.550190000000001</v>
      </c>
      <c r="H869" s="3">
        <v>-88.050929999999994</v>
      </c>
      <c r="I869" s="3">
        <v>0.4</v>
      </c>
      <c r="J869" s="26">
        <f t="shared" si="7"/>
        <v>10.170604000000001</v>
      </c>
      <c r="K869" s="26">
        <v>3.1</v>
      </c>
      <c r="L869" s="3">
        <v>28</v>
      </c>
      <c r="M869" s="3"/>
      <c r="N869" s="3"/>
      <c r="O869" s="3"/>
      <c r="P869" s="3"/>
      <c r="Q869" s="3"/>
      <c r="R869" s="3"/>
      <c r="S869" s="3"/>
      <c r="T869" s="3"/>
      <c r="U869" s="3"/>
      <c r="V869" s="3"/>
      <c r="W869" s="3"/>
      <c r="X869" s="3"/>
      <c r="Y869" s="3"/>
      <c r="Z869" s="3"/>
    </row>
    <row r="870" spans="1:26" x14ac:dyDescent="0.2">
      <c r="A870" s="3" t="s">
        <v>355</v>
      </c>
      <c r="B870" s="11">
        <v>44446</v>
      </c>
      <c r="C870" s="12">
        <v>0.50624999999999998</v>
      </c>
      <c r="D870" s="3" t="s">
        <v>277</v>
      </c>
      <c r="E870" s="3" t="s">
        <v>392</v>
      </c>
      <c r="F870" s="3" t="s">
        <v>391</v>
      </c>
      <c r="G870" s="3">
        <v>30.565059999999999</v>
      </c>
      <c r="H870" s="3">
        <v>-88.087760000000003</v>
      </c>
      <c r="I870" s="3">
        <v>0.4</v>
      </c>
      <c r="J870" s="26">
        <f t="shared" si="7"/>
        <v>27.887139999999999</v>
      </c>
      <c r="K870" s="26">
        <v>8.5</v>
      </c>
      <c r="L870" s="3">
        <v>29</v>
      </c>
      <c r="M870" s="3"/>
      <c r="N870" s="3"/>
      <c r="O870" s="3"/>
      <c r="P870" s="3"/>
      <c r="Q870" s="3"/>
      <c r="R870" s="3"/>
      <c r="S870" s="3"/>
      <c r="T870" s="3"/>
      <c r="U870" s="3"/>
      <c r="V870" s="3"/>
      <c r="W870" s="3"/>
      <c r="X870" s="3"/>
      <c r="Y870" s="3"/>
      <c r="Z870" s="3"/>
    </row>
    <row r="871" spans="1:26" x14ac:dyDescent="0.2">
      <c r="A871" s="3" t="s">
        <v>355</v>
      </c>
      <c r="B871" s="11">
        <v>44446</v>
      </c>
      <c r="C871" s="12">
        <v>0.51666666666666672</v>
      </c>
      <c r="D871" s="3" t="s">
        <v>428</v>
      </c>
      <c r="E871" s="3" t="s">
        <v>391</v>
      </c>
      <c r="F871" s="3" t="s">
        <v>391</v>
      </c>
      <c r="G871" s="3">
        <v>30.500430000000001</v>
      </c>
      <c r="H871" s="3">
        <v>-87.999340000000004</v>
      </c>
      <c r="I871" s="3">
        <v>0.4</v>
      </c>
      <c r="J871" s="26">
        <f t="shared" si="7"/>
        <v>13.451443999999999</v>
      </c>
      <c r="K871" s="26">
        <v>4.0999999999999996</v>
      </c>
      <c r="L871" s="3">
        <v>30</v>
      </c>
      <c r="M871" s="3"/>
      <c r="N871" s="3"/>
      <c r="O871" s="3"/>
      <c r="P871" s="3"/>
      <c r="Q871" s="3"/>
      <c r="R871" s="3"/>
      <c r="S871" s="3"/>
      <c r="T871" s="3"/>
      <c r="U871" s="3"/>
      <c r="V871" s="3"/>
      <c r="W871" s="3"/>
      <c r="X871" s="3"/>
      <c r="Y871" s="3"/>
      <c r="Z871" s="3"/>
    </row>
    <row r="872" spans="1:26" x14ac:dyDescent="0.2">
      <c r="A872" s="3" t="s">
        <v>355</v>
      </c>
      <c r="B872" s="11">
        <v>44446</v>
      </c>
      <c r="C872" s="12">
        <v>0.52013888888888893</v>
      </c>
      <c r="D872" s="3" t="s">
        <v>281</v>
      </c>
      <c r="E872" s="3" t="s">
        <v>392</v>
      </c>
      <c r="F872" s="3" t="s">
        <v>392</v>
      </c>
      <c r="G872" s="3">
        <v>30.499980000000001</v>
      </c>
      <c r="H872" s="3">
        <v>-88.019630000000006</v>
      </c>
      <c r="I872" s="3">
        <v>0.4</v>
      </c>
      <c r="J872" s="26">
        <f t="shared" si="7"/>
        <v>49.868767999999996</v>
      </c>
      <c r="K872" s="26">
        <v>15.2</v>
      </c>
      <c r="L872" s="3">
        <v>31</v>
      </c>
      <c r="M872" s="3"/>
      <c r="N872" s="3"/>
      <c r="O872" s="3"/>
      <c r="P872" s="3"/>
      <c r="Q872" s="3"/>
      <c r="R872" s="3"/>
      <c r="S872" s="3"/>
      <c r="T872" s="3"/>
      <c r="U872" s="3"/>
      <c r="V872" s="3"/>
      <c r="W872" s="3"/>
      <c r="X872" s="3"/>
      <c r="Y872" s="3"/>
      <c r="Z872" s="3"/>
    </row>
    <row r="873" spans="1:26" x14ac:dyDescent="0.2">
      <c r="A873" s="3" t="s">
        <v>355</v>
      </c>
      <c r="B873" s="11">
        <v>44446</v>
      </c>
      <c r="C873" s="12">
        <v>0.52847222222222223</v>
      </c>
      <c r="D873" s="3" t="s">
        <v>427</v>
      </c>
      <c r="E873" s="3" t="s">
        <v>391</v>
      </c>
      <c r="F873" s="3" t="s">
        <v>391</v>
      </c>
      <c r="G873" s="3">
        <v>30.50149</v>
      </c>
      <c r="H873" s="3">
        <v>-88.050989999999999</v>
      </c>
      <c r="I873" s="3">
        <v>0.6</v>
      </c>
      <c r="J873" s="26">
        <f t="shared" si="7"/>
        <v>10.498688000000001</v>
      </c>
      <c r="K873" s="26">
        <v>3.2</v>
      </c>
      <c r="L873" s="3">
        <v>32</v>
      </c>
      <c r="M873" s="3"/>
      <c r="N873" s="3"/>
      <c r="O873" s="3"/>
      <c r="P873" s="3"/>
      <c r="Q873" s="3"/>
      <c r="R873" s="3"/>
      <c r="S873" s="3"/>
      <c r="T873" s="3"/>
      <c r="U873" s="3"/>
      <c r="V873" s="3"/>
      <c r="W873" s="3"/>
      <c r="X873" s="3"/>
      <c r="Y873" s="3"/>
      <c r="Z873" s="3"/>
    </row>
    <row r="874" spans="1:26" x14ac:dyDescent="0.2">
      <c r="A874" s="3" t="s">
        <v>355</v>
      </c>
      <c r="B874" s="11">
        <v>44446</v>
      </c>
      <c r="C874" s="12">
        <v>0.53402777777777777</v>
      </c>
      <c r="D874" s="3" t="s">
        <v>279</v>
      </c>
      <c r="E874" s="3" t="s">
        <v>392</v>
      </c>
      <c r="F874" s="3" t="s">
        <v>391</v>
      </c>
      <c r="G874" s="3">
        <v>30.499780000000001</v>
      </c>
      <c r="H874" s="3">
        <v>-88.098590000000002</v>
      </c>
      <c r="I874" s="3">
        <v>0.6</v>
      </c>
      <c r="J874" s="26">
        <f t="shared" si="7"/>
        <v>7.8740159999999992</v>
      </c>
      <c r="K874" s="26">
        <v>2.4</v>
      </c>
      <c r="L874" s="3">
        <v>33</v>
      </c>
      <c r="M874" s="3"/>
      <c r="N874" s="3"/>
      <c r="O874" s="3"/>
      <c r="P874" s="3"/>
      <c r="Q874" s="3"/>
      <c r="R874" s="3"/>
      <c r="S874" s="3"/>
      <c r="T874" s="3"/>
      <c r="U874" s="3"/>
      <c r="V874" s="3"/>
      <c r="W874" s="3"/>
      <c r="X874" s="3"/>
      <c r="Y874" s="3"/>
      <c r="Z874" s="3"/>
    </row>
    <row r="875" spans="1:26" x14ac:dyDescent="0.2">
      <c r="A875" s="3" t="s">
        <v>355</v>
      </c>
      <c r="B875" s="11">
        <v>44448</v>
      </c>
      <c r="C875" s="12">
        <v>0.30277777777777776</v>
      </c>
      <c r="D875" s="3" t="s">
        <v>390</v>
      </c>
      <c r="E875" s="3" t="s">
        <v>391</v>
      </c>
      <c r="F875" s="3" t="s">
        <v>391</v>
      </c>
      <c r="G875" s="3">
        <v>30.249459999999999</v>
      </c>
      <c r="H875" s="3">
        <v>-88.049670000000006</v>
      </c>
      <c r="I875" s="3">
        <v>0.9</v>
      </c>
      <c r="J875" s="26">
        <f t="shared" si="7"/>
        <v>11.154855999999999</v>
      </c>
      <c r="K875" s="26">
        <v>3.4</v>
      </c>
      <c r="L875" s="3">
        <v>0</v>
      </c>
      <c r="M875" s="3"/>
      <c r="N875" s="3"/>
      <c r="O875" s="3"/>
      <c r="P875" s="3"/>
      <c r="Q875" s="3"/>
      <c r="R875" s="3"/>
      <c r="S875" s="3"/>
      <c r="T875" s="3"/>
      <c r="U875" s="3"/>
      <c r="V875" s="3"/>
      <c r="W875" s="3"/>
      <c r="X875" s="3"/>
      <c r="Y875" s="3"/>
      <c r="Z875" s="3"/>
    </row>
    <row r="876" spans="1:26" x14ac:dyDescent="0.2">
      <c r="A876" s="3" t="s">
        <v>355</v>
      </c>
      <c r="B876" s="11">
        <v>44448</v>
      </c>
      <c r="C876" s="12">
        <v>0.30625000000000002</v>
      </c>
      <c r="D876" s="3" t="s">
        <v>202</v>
      </c>
      <c r="E876" s="3" t="s">
        <v>392</v>
      </c>
      <c r="F876" s="3" t="s">
        <v>392</v>
      </c>
      <c r="G876" s="3">
        <v>30.2498</v>
      </c>
      <c r="H876" s="3">
        <v>-88.039760000000001</v>
      </c>
      <c r="I876" s="3">
        <v>0.8</v>
      </c>
      <c r="J876" s="26">
        <f t="shared" si="7"/>
        <v>51.181103999999998</v>
      </c>
      <c r="K876" s="26">
        <v>15.6</v>
      </c>
      <c r="L876" s="3">
        <v>1</v>
      </c>
      <c r="M876" s="3"/>
      <c r="N876" s="3"/>
      <c r="O876" s="3"/>
      <c r="P876" s="3"/>
      <c r="Q876" s="3"/>
      <c r="R876" s="3"/>
      <c r="S876" s="3"/>
      <c r="T876" s="3"/>
      <c r="U876" s="3"/>
      <c r="V876" s="3"/>
      <c r="W876" s="3"/>
      <c r="X876" s="3"/>
      <c r="Y876" s="3"/>
      <c r="Z876" s="3"/>
    </row>
    <row r="877" spans="1:26" x14ac:dyDescent="0.2">
      <c r="A877" s="3" t="s">
        <v>355</v>
      </c>
      <c r="B877" s="11">
        <v>44448</v>
      </c>
      <c r="C877" s="12">
        <v>0.32291666666666669</v>
      </c>
      <c r="D877" s="3" t="s">
        <v>393</v>
      </c>
      <c r="E877" s="3" t="s">
        <v>391</v>
      </c>
      <c r="F877" s="3" t="s">
        <v>391</v>
      </c>
      <c r="G877" s="3">
        <v>30.249780000000001</v>
      </c>
      <c r="H877" s="3">
        <v>-88.000249999999994</v>
      </c>
      <c r="I877" s="3">
        <v>1</v>
      </c>
      <c r="J877" s="26">
        <f t="shared" si="7"/>
        <v>15.748031999999998</v>
      </c>
      <c r="K877" s="26">
        <v>4.8</v>
      </c>
      <c r="L877" s="3">
        <v>2</v>
      </c>
      <c r="M877" s="3"/>
      <c r="N877" s="3"/>
      <c r="O877" s="3"/>
      <c r="P877" s="3"/>
      <c r="Q877" s="3"/>
      <c r="R877" s="3"/>
      <c r="S877" s="3"/>
      <c r="T877" s="3"/>
      <c r="U877" s="3"/>
      <c r="V877" s="3"/>
      <c r="W877" s="3"/>
      <c r="X877" s="3"/>
      <c r="Y877" s="3"/>
      <c r="Z877" s="3"/>
    </row>
    <row r="878" spans="1:26" x14ac:dyDescent="0.2">
      <c r="A878" s="3" t="s">
        <v>355</v>
      </c>
      <c r="B878" s="11">
        <v>44448</v>
      </c>
      <c r="C878" s="12">
        <v>0.3298611111111111</v>
      </c>
      <c r="D878" s="3" t="s">
        <v>394</v>
      </c>
      <c r="E878" s="3" t="s">
        <v>391</v>
      </c>
      <c r="F878" s="3" t="s">
        <v>391</v>
      </c>
      <c r="G878" s="3">
        <v>30.25958</v>
      </c>
      <c r="H878" s="3">
        <v>-87.949969999999993</v>
      </c>
      <c r="I878" s="3">
        <v>0.5</v>
      </c>
      <c r="J878" s="26">
        <f t="shared" si="7"/>
        <v>3.9370079999999996</v>
      </c>
      <c r="K878" s="3">
        <v>1.2</v>
      </c>
      <c r="L878" s="3">
        <v>3</v>
      </c>
      <c r="M878" s="3"/>
      <c r="N878" s="3"/>
      <c r="O878" s="3"/>
      <c r="P878" s="3"/>
      <c r="Q878" s="3"/>
      <c r="R878" s="3"/>
      <c r="S878" s="3"/>
      <c r="T878" s="3"/>
      <c r="U878" s="3"/>
      <c r="V878" s="3"/>
      <c r="W878" s="3"/>
      <c r="X878" s="3"/>
      <c r="Y878" s="3"/>
      <c r="Z878" s="3"/>
    </row>
    <row r="879" spans="1:26" x14ac:dyDescent="0.2">
      <c r="A879" s="3" t="s">
        <v>355</v>
      </c>
      <c r="B879" s="11">
        <v>44448</v>
      </c>
      <c r="C879" s="12">
        <v>0.33680555555555558</v>
      </c>
      <c r="D879" s="3" t="s">
        <v>395</v>
      </c>
      <c r="E879" s="3" t="s">
        <v>391</v>
      </c>
      <c r="F879" s="3" t="s">
        <v>391</v>
      </c>
      <c r="G879" s="3">
        <v>30.25046</v>
      </c>
      <c r="H879" s="3">
        <v>-87.900580000000005</v>
      </c>
      <c r="I879" s="3">
        <v>0.9</v>
      </c>
      <c r="J879" s="26">
        <f t="shared" si="7"/>
        <v>5.2493440000000007</v>
      </c>
      <c r="K879" s="26">
        <v>1.6</v>
      </c>
      <c r="L879" s="3">
        <v>4</v>
      </c>
      <c r="M879" s="3"/>
      <c r="N879" s="3"/>
      <c r="O879" s="3"/>
      <c r="P879" s="3"/>
      <c r="Q879" s="3"/>
      <c r="R879" s="3"/>
      <c r="S879" s="3"/>
      <c r="T879" s="3"/>
      <c r="U879" s="3"/>
      <c r="V879" s="3"/>
      <c r="W879" s="3"/>
      <c r="X879" s="3"/>
      <c r="Y879" s="3"/>
      <c r="Z879" s="3"/>
    </row>
    <row r="880" spans="1:26" x14ac:dyDescent="0.2">
      <c r="A880" s="3" t="s">
        <v>355</v>
      </c>
      <c r="B880" s="11">
        <v>44448</v>
      </c>
      <c r="C880" s="12">
        <v>0.34375</v>
      </c>
      <c r="D880" s="3" t="s">
        <v>206</v>
      </c>
      <c r="E880" s="3" t="s">
        <v>392</v>
      </c>
      <c r="F880" s="3" t="s">
        <v>391</v>
      </c>
      <c r="G880" s="3">
        <v>30.250109999999999</v>
      </c>
      <c r="H880" s="3">
        <v>-87.850009999999997</v>
      </c>
      <c r="I880" s="3">
        <v>0.6</v>
      </c>
      <c r="J880" s="26">
        <f t="shared" si="7"/>
        <v>3.9370079999999996</v>
      </c>
      <c r="K880" s="26">
        <v>1.2</v>
      </c>
      <c r="L880" s="3">
        <v>5</v>
      </c>
      <c r="M880" s="3"/>
      <c r="N880" s="3"/>
      <c r="O880" s="3"/>
      <c r="P880" s="3"/>
      <c r="Q880" s="3"/>
      <c r="R880" s="3"/>
      <c r="S880" s="3"/>
      <c r="T880" s="3"/>
      <c r="U880" s="3"/>
      <c r="V880" s="3"/>
      <c r="W880" s="3"/>
      <c r="X880" s="3"/>
      <c r="Y880" s="3"/>
      <c r="Z880" s="3"/>
    </row>
    <row r="881" spans="1:26" x14ac:dyDescent="0.2">
      <c r="A881" s="3" t="s">
        <v>355</v>
      </c>
      <c r="B881" s="11">
        <v>44448</v>
      </c>
      <c r="C881" s="12">
        <v>0.35555555555555557</v>
      </c>
      <c r="D881" s="3" t="s">
        <v>396</v>
      </c>
      <c r="E881" s="3" t="s">
        <v>391</v>
      </c>
      <c r="F881" s="3" t="s">
        <v>391</v>
      </c>
      <c r="G881" s="3">
        <v>30.25996</v>
      </c>
      <c r="H881" s="3">
        <v>-87.799930000000003</v>
      </c>
      <c r="I881" s="3">
        <v>0.5</v>
      </c>
      <c r="J881" s="26">
        <f t="shared" si="7"/>
        <v>6.56168</v>
      </c>
      <c r="K881" s="26">
        <v>2</v>
      </c>
      <c r="L881" s="3">
        <v>6</v>
      </c>
      <c r="M881" s="3"/>
      <c r="N881" s="3"/>
      <c r="O881" s="3"/>
      <c r="P881" s="3"/>
      <c r="Q881" s="3"/>
      <c r="R881" s="3"/>
      <c r="S881" s="3"/>
      <c r="T881" s="3"/>
      <c r="U881" s="3"/>
      <c r="V881" s="3"/>
      <c r="W881" s="3"/>
      <c r="X881" s="3"/>
      <c r="Y881" s="3"/>
      <c r="Z881" s="3"/>
    </row>
    <row r="882" spans="1:26" x14ac:dyDescent="0.2">
      <c r="A882" s="3" t="s">
        <v>355</v>
      </c>
      <c r="B882" s="11">
        <v>44448</v>
      </c>
      <c r="C882" s="12">
        <v>0.36249999999999999</v>
      </c>
      <c r="D882" s="3" t="s">
        <v>209</v>
      </c>
      <c r="E882" s="3" t="s">
        <v>392</v>
      </c>
      <c r="F882" s="3" t="s">
        <v>391</v>
      </c>
      <c r="G882" s="3">
        <v>30.285049999999998</v>
      </c>
      <c r="H882" s="3">
        <v>-87.759910000000005</v>
      </c>
      <c r="I882" s="3">
        <v>0.3</v>
      </c>
      <c r="J882" s="26">
        <f t="shared" si="7"/>
        <v>5.2493440000000007</v>
      </c>
      <c r="K882" s="26">
        <v>1.6</v>
      </c>
      <c r="L882" s="3">
        <v>7</v>
      </c>
      <c r="M882" s="3"/>
      <c r="N882" s="3"/>
      <c r="O882" s="3"/>
      <c r="P882" s="3"/>
      <c r="Q882" s="3"/>
      <c r="R882" s="3"/>
      <c r="S882" s="3"/>
      <c r="T882" s="3"/>
      <c r="U882" s="3"/>
      <c r="V882" s="3"/>
      <c r="W882" s="3"/>
      <c r="X882" s="3"/>
      <c r="Y882" s="3"/>
      <c r="Z882" s="3"/>
    </row>
    <row r="883" spans="1:26" x14ac:dyDescent="0.2">
      <c r="A883" s="3" t="s">
        <v>355</v>
      </c>
      <c r="B883" s="11">
        <v>44448</v>
      </c>
      <c r="C883" s="12">
        <v>0.37361111111111112</v>
      </c>
      <c r="D883" s="3" t="s">
        <v>397</v>
      </c>
      <c r="E883" s="3" t="s">
        <v>391</v>
      </c>
      <c r="F883" s="3" t="s">
        <v>391</v>
      </c>
      <c r="G883" s="3">
        <v>30.299240000000001</v>
      </c>
      <c r="H883" s="3">
        <v>-87.799679999999995</v>
      </c>
      <c r="I883" s="3">
        <v>0.4</v>
      </c>
      <c r="J883" s="26">
        <f t="shared" si="7"/>
        <v>7.8740159999999992</v>
      </c>
      <c r="K883" s="26">
        <v>2.4</v>
      </c>
      <c r="L883" s="3">
        <v>8</v>
      </c>
      <c r="M883" s="3"/>
      <c r="N883" s="3"/>
      <c r="O883" s="3"/>
      <c r="P883" s="3"/>
      <c r="Q883" s="3"/>
      <c r="R883" s="3"/>
      <c r="S883" s="3"/>
      <c r="T883" s="3"/>
      <c r="U883" s="3"/>
      <c r="V883" s="3"/>
      <c r="W883" s="3"/>
      <c r="X883" s="3"/>
      <c r="Y883" s="3"/>
      <c r="Z883" s="3"/>
    </row>
    <row r="884" spans="1:26" x14ac:dyDescent="0.2">
      <c r="A884" s="3" t="s">
        <v>355</v>
      </c>
      <c r="B884" s="11">
        <v>44448</v>
      </c>
      <c r="C884" s="12">
        <v>0.37986111111111109</v>
      </c>
      <c r="D884" s="3" t="s">
        <v>398</v>
      </c>
      <c r="E884" s="3" t="s">
        <v>391</v>
      </c>
      <c r="F884" s="3" t="s">
        <v>391</v>
      </c>
      <c r="G884" s="3">
        <v>30.299720000000001</v>
      </c>
      <c r="H884" s="3">
        <v>-87.848839999999996</v>
      </c>
      <c r="I884" s="3">
        <v>0.4</v>
      </c>
      <c r="J884" s="26">
        <f t="shared" si="7"/>
        <v>10.170604000000001</v>
      </c>
      <c r="K884" s="26">
        <v>3.1</v>
      </c>
      <c r="L884" s="3">
        <v>9</v>
      </c>
      <c r="M884" s="3"/>
      <c r="N884" s="3"/>
      <c r="O884" s="3"/>
      <c r="P884" s="3"/>
      <c r="Q884" s="3"/>
      <c r="R884" s="3"/>
      <c r="S884" s="3"/>
      <c r="T884" s="3"/>
      <c r="U884" s="3"/>
      <c r="V884" s="3"/>
      <c r="W884" s="3"/>
      <c r="X884" s="3"/>
      <c r="Y884" s="3"/>
      <c r="Z884" s="3"/>
    </row>
    <row r="885" spans="1:26" x14ac:dyDescent="0.2">
      <c r="A885" s="3" t="s">
        <v>355</v>
      </c>
      <c r="B885" s="11">
        <v>44448</v>
      </c>
      <c r="C885" s="12">
        <v>0.38750000000000001</v>
      </c>
      <c r="D885" s="3" t="s">
        <v>352</v>
      </c>
      <c r="E885" s="3" t="s">
        <v>391</v>
      </c>
      <c r="F885" s="3" t="s">
        <v>391</v>
      </c>
      <c r="G885" s="3">
        <v>30.349589999999999</v>
      </c>
      <c r="H885" s="3">
        <v>-87.849649999999997</v>
      </c>
      <c r="I885" s="3">
        <v>0.4</v>
      </c>
      <c r="J885" s="26">
        <f t="shared" si="7"/>
        <v>8.5301840000000002</v>
      </c>
      <c r="K885" s="26">
        <v>2.6</v>
      </c>
      <c r="L885" s="3">
        <v>10</v>
      </c>
      <c r="M885" s="3"/>
      <c r="N885" s="3"/>
      <c r="O885" s="3"/>
      <c r="P885" s="3"/>
      <c r="Q885" s="3"/>
      <c r="R885" s="3"/>
      <c r="S885" s="3"/>
      <c r="T885" s="3"/>
      <c r="U885" s="3"/>
      <c r="V885" s="3"/>
      <c r="W885" s="3"/>
      <c r="X885" s="3"/>
      <c r="Y885" s="3"/>
      <c r="Z885" s="3"/>
    </row>
    <row r="886" spans="1:26" x14ac:dyDescent="0.2">
      <c r="A886" s="3" t="s">
        <v>355</v>
      </c>
      <c r="B886" s="11">
        <v>44448</v>
      </c>
      <c r="C886" s="12">
        <v>0.39305555555555555</v>
      </c>
      <c r="D886" s="3" t="s">
        <v>212</v>
      </c>
      <c r="E886" s="3" t="s">
        <v>392</v>
      </c>
      <c r="F886" s="3" t="s">
        <v>391</v>
      </c>
      <c r="G886" s="3">
        <v>30.375240000000002</v>
      </c>
      <c r="H886" s="3">
        <v>-87.839179999999999</v>
      </c>
      <c r="I886" s="3">
        <v>0.4</v>
      </c>
      <c r="J886" s="26">
        <f t="shared" si="7"/>
        <v>10.170604000000001</v>
      </c>
      <c r="K886" s="26">
        <v>3.1</v>
      </c>
      <c r="L886" s="3">
        <v>11</v>
      </c>
      <c r="M886" s="3"/>
      <c r="N886" s="3"/>
      <c r="O886" s="3"/>
      <c r="P886" s="3"/>
      <c r="Q886" s="3"/>
      <c r="R886" s="3"/>
      <c r="S886" s="3"/>
      <c r="T886" s="3"/>
      <c r="U886" s="3"/>
      <c r="V886" s="3"/>
      <c r="W886" s="3"/>
      <c r="X886" s="3"/>
      <c r="Y886" s="3"/>
      <c r="Z886" s="3"/>
    </row>
    <row r="887" spans="1:26" x14ac:dyDescent="0.2">
      <c r="A887" s="3" t="s">
        <v>355</v>
      </c>
      <c r="B887" s="11">
        <v>44448</v>
      </c>
      <c r="C887" s="12">
        <v>0.41458333333333336</v>
      </c>
      <c r="D887" s="3" t="s">
        <v>408</v>
      </c>
      <c r="E887" s="3" t="s">
        <v>391</v>
      </c>
      <c r="F887" s="3" t="s">
        <v>391</v>
      </c>
      <c r="G887" s="3">
        <v>30.35013</v>
      </c>
      <c r="H887" s="3">
        <v>-87.898619999999994</v>
      </c>
      <c r="I887" s="3">
        <v>1</v>
      </c>
      <c r="J887" s="26">
        <f t="shared" si="7"/>
        <v>10.170604000000001</v>
      </c>
      <c r="K887" s="26">
        <v>3.1</v>
      </c>
      <c r="L887" s="3">
        <v>12</v>
      </c>
      <c r="M887" s="3"/>
      <c r="N887" s="3"/>
      <c r="O887" s="3"/>
      <c r="P887" s="3"/>
      <c r="Q887" s="3"/>
      <c r="R887" s="3"/>
      <c r="S887" s="3"/>
      <c r="T887" s="3"/>
      <c r="U887" s="3"/>
      <c r="V887" s="3"/>
      <c r="W887" s="3"/>
      <c r="X887" s="3"/>
      <c r="Y887" s="3"/>
      <c r="Z887" s="3"/>
    </row>
    <row r="888" spans="1:26" x14ac:dyDescent="0.2">
      <c r="A888" s="3" t="s">
        <v>355</v>
      </c>
      <c r="B888" s="11">
        <v>44448</v>
      </c>
      <c r="C888" s="12">
        <v>0.42152777777777778</v>
      </c>
      <c r="D888" s="3" t="s">
        <v>339</v>
      </c>
      <c r="E888" s="3" t="s">
        <v>391</v>
      </c>
      <c r="F888" s="3" t="s">
        <v>391</v>
      </c>
      <c r="G888" s="3">
        <v>30.301079999999999</v>
      </c>
      <c r="H888" s="3">
        <v>-87.900199999999998</v>
      </c>
      <c r="I888" s="3">
        <v>0.8</v>
      </c>
      <c r="J888" s="26">
        <f t="shared" si="7"/>
        <v>9.8425200000000004</v>
      </c>
      <c r="K888" s="26">
        <v>3</v>
      </c>
      <c r="L888" s="3">
        <v>13</v>
      </c>
      <c r="M888" s="3"/>
      <c r="N888" s="3"/>
      <c r="O888" s="3"/>
      <c r="P888" s="3"/>
      <c r="Q888" s="3"/>
      <c r="R888" s="3"/>
      <c r="S888" s="3"/>
      <c r="T888" s="3"/>
      <c r="U888" s="3"/>
      <c r="V888" s="3"/>
      <c r="W888" s="3"/>
      <c r="X888" s="3"/>
      <c r="Y888" s="3"/>
      <c r="Z888" s="3"/>
    </row>
    <row r="889" spans="1:26" x14ac:dyDescent="0.2">
      <c r="A889" s="3" t="s">
        <v>355</v>
      </c>
      <c r="B889" s="11">
        <v>44448</v>
      </c>
      <c r="C889" s="12">
        <v>0.42916666666666664</v>
      </c>
      <c r="D889" s="3" t="s">
        <v>227</v>
      </c>
      <c r="E889" s="3" t="s">
        <v>392</v>
      </c>
      <c r="F889" s="3" t="s">
        <v>391</v>
      </c>
      <c r="G889" s="3">
        <v>30.29974</v>
      </c>
      <c r="H889" s="3">
        <v>-87.948549999999997</v>
      </c>
      <c r="I889" s="3">
        <v>1</v>
      </c>
      <c r="J889" s="26">
        <f t="shared" si="7"/>
        <v>10.826772</v>
      </c>
      <c r="K889" s="26">
        <v>3.3</v>
      </c>
      <c r="L889" s="3">
        <v>14</v>
      </c>
      <c r="M889" s="3"/>
      <c r="N889" s="3"/>
      <c r="O889" s="3"/>
      <c r="P889" s="3"/>
      <c r="Q889" s="3"/>
      <c r="R889" s="3"/>
      <c r="S889" s="3"/>
      <c r="T889" s="3"/>
      <c r="U889" s="3"/>
      <c r="V889" s="3"/>
      <c r="W889" s="3"/>
      <c r="X889" s="3"/>
      <c r="Y889" s="3"/>
      <c r="Z889" s="3"/>
    </row>
    <row r="890" spans="1:26" x14ac:dyDescent="0.2">
      <c r="A890" s="3" t="s">
        <v>355</v>
      </c>
      <c r="B890" s="11">
        <v>44448</v>
      </c>
      <c r="C890" s="12">
        <v>0.44097222222222221</v>
      </c>
      <c r="D890" s="3" t="s">
        <v>407</v>
      </c>
      <c r="E890" s="3" t="s">
        <v>391</v>
      </c>
      <c r="F890" s="3" t="s">
        <v>391</v>
      </c>
      <c r="G890" s="3">
        <v>30.347919999999998</v>
      </c>
      <c r="H890" s="3">
        <v>-87.347899999999996</v>
      </c>
      <c r="I890" s="3">
        <v>0.8</v>
      </c>
      <c r="J890" s="26">
        <f t="shared" si="7"/>
        <v>11.811024</v>
      </c>
      <c r="K890" s="26">
        <v>3.6</v>
      </c>
      <c r="L890" s="3">
        <v>15</v>
      </c>
      <c r="M890" s="3"/>
      <c r="N890" s="3"/>
      <c r="O890" s="3"/>
      <c r="P890" s="3"/>
      <c r="Q890" s="3"/>
      <c r="R890" s="3"/>
      <c r="S890" s="3"/>
      <c r="T890" s="3"/>
      <c r="U890" s="3"/>
      <c r="V890" s="3"/>
      <c r="W890" s="3"/>
      <c r="X890" s="3"/>
      <c r="Y890" s="3"/>
      <c r="Z890" s="3"/>
    </row>
    <row r="891" spans="1:26" x14ac:dyDescent="0.2">
      <c r="A891" s="3" t="s">
        <v>355</v>
      </c>
      <c r="B891" s="11">
        <v>44448</v>
      </c>
      <c r="C891" s="12">
        <v>0.44861111111111113</v>
      </c>
      <c r="D891" s="3" t="s">
        <v>406</v>
      </c>
      <c r="E891" s="3" t="s">
        <v>391</v>
      </c>
      <c r="F891" s="3" t="s">
        <v>391</v>
      </c>
      <c r="G891" s="3">
        <v>30.349820000000001</v>
      </c>
      <c r="H891" s="3">
        <v>-87.999359999999996</v>
      </c>
      <c r="I891" s="3">
        <v>0.5</v>
      </c>
      <c r="J891" s="26">
        <f t="shared" si="7"/>
        <v>12.139108</v>
      </c>
      <c r="K891" s="26">
        <v>3.7</v>
      </c>
      <c r="L891" s="3">
        <v>16</v>
      </c>
      <c r="M891" s="3"/>
      <c r="N891" s="3"/>
      <c r="O891" s="3"/>
      <c r="P891" s="3"/>
      <c r="Q891" s="3"/>
      <c r="R891" s="3"/>
      <c r="S891" s="3"/>
      <c r="T891" s="3"/>
      <c r="U891" s="3"/>
      <c r="V891" s="3"/>
      <c r="W891" s="3"/>
      <c r="X891" s="3"/>
      <c r="Y891" s="3"/>
      <c r="Z891" s="3"/>
    </row>
    <row r="892" spans="1:26" x14ac:dyDescent="0.2">
      <c r="A892" s="3" t="s">
        <v>355</v>
      </c>
      <c r="B892" s="11">
        <v>44448</v>
      </c>
      <c r="C892" s="12">
        <v>0.45416666666666666</v>
      </c>
      <c r="D892" s="3" t="s">
        <v>405</v>
      </c>
      <c r="E892" s="3" t="s">
        <v>391</v>
      </c>
      <c r="F892" s="3" t="s">
        <v>391</v>
      </c>
      <c r="G892" s="3">
        <v>30.350460000000002</v>
      </c>
      <c r="H892" s="3">
        <v>-88.025509999999997</v>
      </c>
      <c r="I892" s="3">
        <v>0.4</v>
      </c>
      <c r="J892" s="26">
        <f t="shared" si="7"/>
        <v>43.963256000000001</v>
      </c>
      <c r="K892" s="26">
        <v>13.4</v>
      </c>
      <c r="L892" s="3">
        <v>17</v>
      </c>
      <c r="M892" s="3"/>
      <c r="N892" s="3"/>
      <c r="O892" s="3"/>
      <c r="P892" s="3"/>
      <c r="Q892" s="3"/>
      <c r="R892" s="3"/>
      <c r="S892" s="3"/>
      <c r="T892" s="3"/>
      <c r="U892" s="3"/>
      <c r="V892" s="3"/>
      <c r="W892" s="3"/>
      <c r="X892" s="3"/>
      <c r="Y892" s="3"/>
      <c r="Z892" s="3"/>
    </row>
    <row r="893" spans="1:26" x14ac:dyDescent="0.2">
      <c r="A893" s="3" t="s">
        <v>355</v>
      </c>
      <c r="B893" s="11">
        <v>44448</v>
      </c>
      <c r="C893" s="12">
        <v>0.45902777777777776</v>
      </c>
      <c r="D893" s="3" t="s">
        <v>404</v>
      </c>
      <c r="E893" s="3" t="s">
        <v>391</v>
      </c>
      <c r="F893" s="3" t="s">
        <v>391</v>
      </c>
      <c r="G893" s="3">
        <v>30.349609999999998</v>
      </c>
      <c r="H893" s="3">
        <v>-88.049440000000004</v>
      </c>
      <c r="I893" s="3">
        <v>0.5</v>
      </c>
      <c r="J893" s="26">
        <f t="shared" si="7"/>
        <v>12.139108</v>
      </c>
      <c r="K893" s="26">
        <v>3.7</v>
      </c>
      <c r="L893" s="3">
        <v>18</v>
      </c>
      <c r="M893" s="3"/>
      <c r="N893" s="3"/>
      <c r="O893" s="3"/>
      <c r="P893" s="3"/>
      <c r="Q893" s="3"/>
      <c r="R893" s="3"/>
      <c r="S893" s="3"/>
      <c r="T893" s="3"/>
      <c r="U893" s="3"/>
      <c r="V893" s="3"/>
      <c r="W893" s="3"/>
      <c r="X893" s="3"/>
      <c r="Y893" s="3"/>
      <c r="Z893" s="3"/>
    </row>
    <row r="894" spans="1:26" x14ac:dyDescent="0.2">
      <c r="A894" s="3" t="s">
        <v>355</v>
      </c>
      <c r="B894" s="11">
        <v>44448</v>
      </c>
      <c r="C894" s="12">
        <v>0.46736111111111112</v>
      </c>
      <c r="D894" s="3" t="s">
        <v>409</v>
      </c>
      <c r="E894" s="3" t="s">
        <v>391</v>
      </c>
      <c r="F894" s="3" t="s">
        <v>391</v>
      </c>
      <c r="G894" s="3">
        <v>30.30095</v>
      </c>
      <c r="H894" s="3">
        <v>-88.000680000000003</v>
      </c>
      <c r="I894" s="3">
        <v>0.6</v>
      </c>
      <c r="J894" s="26">
        <f t="shared" si="7"/>
        <v>11.482939999999999</v>
      </c>
      <c r="K894" s="26">
        <v>3.5</v>
      </c>
      <c r="L894" s="3">
        <v>19</v>
      </c>
      <c r="M894" s="3"/>
      <c r="N894" s="3"/>
      <c r="O894" s="3"/>
      <c r="P894" s="3"/>
      <c r="Q894" s="3"/>
      <c r="R894" s="3"/>
      <c r="S894" s="3"/>
      <c r="T894" s="3"/>
      <c r="U894" s="3"/>
      <c r="V894" s="3"/>
      <c r="W894" s="3"/>
      <c r="X894" s="3"/>
      <c r="Y894" s="3"/>
      <c r="Z894" s="3"/>
    </row>
    <row r="895" spans="1:26" x14ac:dyDescent="0.2">
      <c r="A895" s="3" t="s">
        <v>355</v>
      </c>
      <c r="B895" s="11">
        <v>44448</v>
      </c>
      <c r="C895" s="12">
        <v>0.47222222222222221</v>
      </c>
      <c r="D895" s="3" t="s">
        <v>230</v>
      </c>
      <c r="E895" s="3" t="s">
        <v>392</v>
      </c>
      <c r="F895" s="3" t="s">
        <v>392</v>
      </c>
      <c r="G895" s="3">
        <v>30.299130000000002</v>
      </c>
      <c r="H895" s="3">
        <v>-88.033060000000006</v>
      </c>
      <c r="I895" s="3">
        <v>0.7</v>
      </c>
      <c r="J895" s="26">
        <f t="shared" si="7"/>
        <v>45.931759999999997</v>
      </c>
      <c r="K895" s="26">
        <v>14</v>
      </c>
      <c r="L895" s="3">
        <v>20</v>
      </c>
      <c r="M895" s="3"/>
      <c r="N895" s="3"/>
      <c r="O895" s="3"/>
      <c r="P895" s="3"/>
      <c r="Q895" s="3"/>
      <c r="R895" s="3"/>
      <c r="S895" s="3"/>
      <c r="T895" s="3"/>
      <c r="U895" s="3"/>
      <c r="V895" s="3"/>
      <c r="W895" s="3"/>
      <c r="X895" s="3"/>
      <c r="Y895" s="3"/>
      <c r="Z895" s="3"/>
    </row>
    <row r="896" spans="1:26" x14ac:dyDescent="0.2">
      <c r="A896" s="3" t="s">
        <v>355</v>
      </c>
      <c r="B896" s="11">
        <v>44448</v>
      </c>
      <c r="C896" s="12">
        <v>0.48333333333333334</v>
      </c>
      <c r="D896" s="3" t="s">
        <v>433</v>
      </c>
      <c r="E896" s="3" t="s">
        <v>391</v>
      </c>
      <c r="F896" s="3" t="s">
        <v>391</v>
      </c>
      <c r="G896" s="3">
        <v>30.299569999999999</v>
      </c>
      <c r="H896" s="3">
        <v>-88.050280000000001</v>
      </c>
      <c r="I896" s="3">
        <v>0.6</v>
      </c>
      <c r="J896" s="26">
        <f t="shared" si="7"/>
        <v>14.763780000000001</v>
      </c>
      <c r="K896" s="26">
        <v>4.5</v>
      </c>
      <c r="L896" s="3">
        <v>21</v>
      </c>
      <c r="M896" s="3"/>
      <c r="N896" s="3"/>
      <c r="O896" s="3"/>
      <c r="P896" s="3"/>
      <c r="Q896" s="3"/>
      <c r="R896" s="3"/>
      <c r="S896" s="3"/>
      <c r="T896" s="3"/>
      <c r="U896" s="3"/>
      <c r="V896" s="3"/>
      <c r="W896" s="3"/>
      <c r="X896" s="3"/>
      <c r="Y896" s="3"/>
      <c r="Z896" s="3"/>
    </row>
    <row r="897" spans="1:26" x14ac:dyDescent="0.2">
      <c r="A897" s="3" t="s">
        <v>355</v>
      </c>
      <c r="B897" s="11">
        <v>44448</v>
      </c>
      <c r="C897" s="12">
        <v>0.49166666666666664</v>
      </c>
      <c r="D897" s="3" t="s">
        <v>403</v>
      </c>
      <c r="E897" s="3" t="s">
        <v>391</v>
      </c>
      <c r="F897" s="3" t="s">
        <v>391</v>
      </c>
      <c r="G897" s="3">
        <v>30.34947</v>
      </c>
      <c r="H897" s="3">
        <v>-88.098979999999997</v>
      </c>
      <c r="I897" s="3">
        <v>0.5</v>
      </c>
      <c r="J897" s="26">
        <f t="shared" si="7"/>
        <v>10.826772</v>
      </c>
      <c r="K897" s="26">
        <v>3.3</v>
      </c>
      <c r="L897" s="10">
        <v>22</v>
      </c>
      <c r="M897" s="3" t="s">
        <v>480</v>
      </c>
      <c r="N897" s="3"/>
      <c r="O897" s="3"/>
      <c r="P897" s="3"/>
      <c r="Q897" s="3"/>
      <c r="R897" s="3"/>
      <c r="S897" s="3"/>
      <c r="T897" s="3"/>
      <c r="U897" s="3"/>
      <c r="V897" s="3"/>
      <c r="W897" s="3"/>
      <c r="X897" s="3"/>
      <c r="Y897" s="3"/>
      <c r="Z897" s="3"/>
    </row>
    <row r="898" spans="1:26" x14ac:dyDescent="0.2">
      <c r="A898" s="3" t="s">
        <v>355</v>
      </c>
      <c r="B898" s="11">
        <v>44448</v>
      </c>
      <c r="C898" s="12">
        <v>0.49791666666666667</v>
      </c>
      <c r="D898" s="3" t="s">
        <v>410</v>
      </c>
      <c r="E898" s="3" t="s">
        <v>391</v>
      </c>
      <c r="F898" s="3" t="s">
        <v>391</v>
      </c>
      <c r="G898" s="3">
        <v>30.301819999999999</v>
      </c>
      <c r="H898" s="3">
        <v>-88.099689999999995</v>
      </c>
      <c r="I898" s="3">
        <v>0.5</v>
      </c>
      <c r="J898" s="26">
        <f t="shared" si="7"/>
        <v>11.154855999999999</v>
      </c>
      <c r="K898" s="26">
        <v>3.4</v>
      </c>
      <c r="L898" s="10">
        <v>22</v>
      </c>
      <c r="M898" s="3"/>
      <c r="N898" s="3"/>
      <c r="O898" s="3"/>
      <c r="P898" s="3"/>
      <c r="Q898" s="3"/>
      <c r="R898" s="3"/>
      <c r="S898" s="3"/>
      <c r="T898" s="3"/>
      <c r="U898" s="3"/>
      <c r="V898" s="3"/>
      <c r="W898" s="3"/>
      <c r="X898" s="3"/>
      <c r="Y898" s="3"/>
      <c r="Z898" s="3"/>
    </row>
    <row r="899" spans="1:26" x14ac:dyDescent="0.2">
      <c r="A899" s="3" t="s">
        <v>355</v>
      </c>
      <c r="B899" s="11">
        <v>44448</v>
      </c>
      <c r="C899" s="12">
        <v>0.50208333333333333</v>
      </c>
      <c r="D899" s="3" t="s">
        <v>235</v>
      </c>
      <c r="E899" s="3" t="s">
        <v>392</v>
      </c>
      <c r="F899" s="3" t="s">
        <v>391</v>
      </c>
      <c r="G899" s="3">
        <v>30.299600000000002</v>
      </c>
      <c r="H899" s="3">
        <v>-88.129159999999999</v>
      </c>
      <c r="I899" s="3">
        <v>0.8</v>
      </c>
      <c r="J899" s="26">
        <f t="shared" si="7"/>
        <v>10.826772</v>
      </c>
      <c r="K899" s="26">
        <v>3.3</v>
      </c>
      <c r="L899" s="3">
        <v>23</v>
      </c>
      <c r="M899" s="3"/>
      <c r="N899" s="3"/>
      <c r="O899" s="3"/>
      <c r="P899" s="3"/>
      <c r="Q899" s="3"/>
      <c r="R899" s="3"/>
      <c r="S899" s="3"/>
      <c r="T899" s="3"/>
      <c r="U899" s="3"/>
      <c r="V899" s="3"/>
      <c r="W899" s="3"/>
      <c r="X899" s="3"/>
      <c r="Y899" s="3"/>
      <c r="Z899" s="3"/>
    </row>
    <row r="900" spans="1:26" x14ac:dyDescent="0.2">
      <c r="A900" s="3" t="s">
        <v>355</v>
      </c>
      <c r="B900" s="11">
        <v>44448</v>
      </c>
      <c r="C900" s="12">
        <v>0.51597222222222228</v>
      </c>
      <c r="D900" s="3" t="s">
        <v>240</v>
      </c>
      <c r="E900" s="3" t="s">
        <v>392</v>
      </c>
      <c r="F900" s="3" t="s">
        <v>391</v>
      </c>
      <c r="G900" s="3">
        <v>30.298999999999999</v>
      </c>
      <c r="H900" s="3">
        <v>-88.198440000000005</v>
      </c>
      <c r="I900" s="3">
        <v>0.8</v>
      </c>
      <c r="J900" s="26">
        <f t="shared" si="7"/>
        <v>7.8740159999999992</v>
      </c>
      <c r="K900" s="26">
        <v>2.4</v>
      </c>
      <c r="L900" s="3">
        <v>24</v>
      </c>
      <c r="M900" s="3"/>
      <c r="N900" s="3"/>
      <c r="O900" s="3"/>
      <c r="P900" s="3"/>
      <c r="Q900" s="3"/>
      <c r="R900" s="3"/>
      <c r="S900" s="3"/>
      <c r="T900" s="3"/>
      <c r="U900" s="3"/>
      <c r="V900" s="3"/>
      <c r="W900" s="3"/>
      <c r="X900" s="3"/>
      <c r="Y900" s="3"/>
      <c r="Z900" s="3"/>
    </row>
    <row r="901" spans="1:26" x14ac:dyDescent="0.2">
      <c r="A901" s="3" t="s">
        <v>355</v>
      </c>
      <c r="B901" s="11">
        <v>44448</v>
      </c>
      <c r="C901" s="12">
        <v>0.52708333333333335</v>
      </c>
      <c r="D901" s="3" t="s">
        <v>415</v>
      </c>
      <c r="E901" s="3" t="s">
        <v>391</v>
      </c>
      <c r="F901" s="3" t="s">
        <v>391</v>
      </c>
      <c r="G901" s="3">
        <v>30.29974</v>
      </c>
      <c r="H901" s="3">
        <v>-88.24933</v>
      </c>
      <c r="I901" s="3">
        <v>0.7</v>
      </c>
      <c r="J901" s="26">
        <f t="shared" si="7"/>
        <v>9.1863519999999994</v>
      </c>
      <c r="K901" s="26">
        <v>2.8</v>
      </c>
      <c r="L901" s="3">
        <v>25</v>
      </c>
      <c r="M901" s="3"/>
      <c r="N901" s="3"/>
      <c r="O901" s="3"/>
      <c r="P901" s="3"/>
      <c r="Q901" s="3"/>
      <c r="R901" s="3"/>
      <c r="S901" s="3"/>
      <c r="T901" s="3"/>
      <c r="U901" s="3"/>
      <c r="V901" s="3"/>
      <c r="W901" s="3"/>
      <c r="X901" s="3"/>
      <c r="Y901" s="3"/>
      <c r="Z901" s="3"/>
    </row>
    <row r="902" spans="1:26" x14ac:dyDescent="0.2">
      <c r="A902" s="3" t="s">
        <v>355</v>
      </c>
      <c r="B902" s="11">
        <v>44448</v>
      </c>
      <c r="C902" s="12">
        <v>0.53749999999999998</v>
      </c>
      <c r="D902" s="3" t="s">
        <v>243</v>
      </c>
      <c r="E902" s="3" t="s">
        <v>392</v>
      </c>
      <c r="F902" s="3" t="s">
        <v>391</v>
      </c>
      <c r="G902" s="3">
        <v>30.35511</v>
      </c>
      <c r="H902" s="3">
        <v>-88.200059999999993</v>
      </c>
      <c r="I902" s="3">
        <v>0.4</v>
      </c>
      <c r="J902" s="26">
        <f t="shared" si="7"/>
        <v>3.9370079999999996</v>
      </c>
      <c r="K902" s="26">
        <v>1.2</v>
      </c>
      <c r="L902" s="3">
        <v>26</v>
      </c>
      <c r="M902" s="3"/>
      <c r="N902" s="3"/>
      <c r="O902" s="3"/>
      <c r="P902" s="3"/>
      <c r="Q902" s="3"/>
      <c r="R902" s="3"/>
      <c r="S902" s="3"/>
      <c r="T902" s="3"/>
      <c r="U902" s="3"/>
      <c r="V902" s="3"/>
      <c r="W902" s="3"/>
      <c r="X902" s="3"/>
      <c r="Y902" s="3"/>
      <c r="Z902" s="3"/>
    </row>
    <row r="903" spans="1:26" x14ac:dyDescent="0.2">
      <c r="A903" s="3" t="s">
        <v>355</v>
      </c>
      <c r="B903" s="11">
        <v>44448</v>
      </c>
      <c r="C903" s="12">
        <v>0.54722222222222228</v>
      </c>
      <c r="D903" s="3" t="s">
        <v>411</v>
      </c>
      <c r="E903" s="3" t="s">
        <v>391</v>
      </c>
      <c r="F903" s="3" t="s">
        <v>391</v>
      </c>
      <c r="G903" s="3">
        <v>30.349229999999999</v>
      </c>
      <c r="H903" s="3">
        <v>-88.24897</v>
      </c>
      <c r="I903" s="3">
        <v>0.4</v>
      </c>
      <c r="J903" s="26">
        <f t="shared" si="7"/>
        <v>5.5774279999999994</v>
      </c>
      <c r="K903" s="26">
        <v>1.7</v>
      </c>
      <c r="L903" s="3">
        <v>27</v>
      </c>
      <c r="M903" s="3"/>
      <c r="N903" s="3"/>
      <c r="O903" s="3"/>
      <c r="P903" s="3"/>
      <c r="Q903" s="3"/>
      <c r="R903" s="3"/>
      <c r="S903" s="3"/>
      <c r="T903" s="3"/>
      <c r="U903" s="3"/>
      <c r="V903" s="3"/>
      <c r="W903" s="3"/>
      <c r="X903" s="3"/>
      <c r="Y903" s="3"/>
      <c r="Z903" s="3"/>
    </row>
    <row r="904" spans="1:26" x14ac:dyDescent="0.2">
      <c r="A904" s="3" t="s">
        <v>355</v>
      </c>
      <c r="B904" s="11">
        <v>44448</v>
      </c>
      <c r="C904" s="12">
        <v>0.55138888888888893</v>
      </c>
      <c r="D904" s="3" t="s">
        <v>246</v>
      </c>
      <c r="E904" s="3" t="s">
        <v>392</v>
      </c>
      <c r="F904" s="3" t="s">
        <v>391</v>
      </c>
      <c r="G904" s="3">
        <v>30.37501</v>
      </c>
      <c r="H904" s="3">
        <v>-88.270510000000002</v>
      </c>
      <c r="I904" s="3">
        <v>0.6</v>
      </c>
      <c r="J904" s="26">
        <f t="shared" si="7"/>
        <v>6.8897640000000004</v>
      </c>
      <c r="K904" s="26">
        <v>2.1</v>
      </c>
      <c r="L904" s="3">
        <v>28</v>
      </c>
      <c r="M904" s="3"/>
      <c r="N904" s="3"/>
      <c r="O904" s="3"/>
      <c r="P904" s="3"/>
      <c r="Q904" s="3"/>
      <c r="R904" s="3"/>
      <c r="S904" s="3"/>
      <c r="T904" s="3"/>
      <c r="U904" s="3"/>
      <c r="V904" s="3"/>
      <c r="W904" s="3"/>
      <c r="X904" s="3"/>
      <c r="Y904" s="3"/>
      <c r="Z904" s="3"/>
    </row>
    <row r="905" spans="1:26" x14ac:dyDescent="0.2">
      <c r="A905" s="3" t="s">
        <v>355</v>
      </c>
      <c r="B905" s="11">
        <v>44448</v>
      </c>
      <c r="C905" s="12">
        <v>0.56041666666666667</v>
      </c>
      <c r="D905" s="3" t="s">
        <v>412</v>
      </c>
      <c r="E905" s="3" t="s">
        <v>391</v>
      </c>
      <c r="F905" s="3" t="s">
        <v>391</v>
      </c>
      <c r="G905" s="3">
        <v>30.350560000000002</v>
      </c>
      <c r="H905" s="3">
        <v>-88.299279999999996</v>
      </c>
      <c r="I905" s="3">
        <v>0.7</v>
      </c>
      <c r="J905" s="26">
        <f t="shared" si="7"/>
        <v>9.1863519999999994</v>
      </c>
      <c r="K905" s="26">
        <v>2.8</v>
      </c>
      <c r="L905" s="3">
        <v>29</v>
      </c>
      <c r="M905" s="3"/>
      <c r="N905" s="3"/>
      <c r="O905" s="3"/>
      <c r="P905" s="3"/>
      <c r="Q905" s="3"/>
      <c r="R905" s="3"/>
      <c r="S905" s="3"/>
      <c r="T905" s="3"/>
      <c r="U905" s="3"/>
      <c r="V905" s="3"/>
      <c r="W905" s="3"/>
      <c r="X905" s="3"/>
      <c r="Y905" s="3"/>
      <c r="Z905" s="3"/>
    </row>
    <row r="906" spans="1:26" x14ac:dyDescent="0.2">
      <c r="A906" s="3" t="s">
        <v>355</v>
      </c>
      <c r="B906" s="11">
        <v>44448</v>
      </c>
      <c r="C906" s="12">
        <v>0.56805555555555554</v>
      </c>
      <c r="D906" s="3" t="s">
        <v>249</v>
      </c>
      <c r="E906" s="3" t="s">
        <v>392</v>
      </c>
      <c r="F906" s="3" t="s">
        <v>391</v>
      </c>
      <c r="G906" s="3">
        <v>30.399909999999998</v>
      </c>
      <c r="H906" s="3">
        <v>-88.349879999999999</v>
      </c>
      <c r="I906" s="3">
        <v>0.7</v>
      </c>
      <c r="J906" s="26">
        <f t="shared" si="7"/>
        <v>5.9055119999999999</v>
      </c>
      <c r="K906" s="26">
        <v>1.8</v>
      </c>
      <c r="L906" s="3">
        <v>30</v>
      </c>
      <c r="M906" s="3"/>
      <c r="N906" s="3"/>
      <c r="O906" s="3"/>
      <c r="P906" s="3"/>
      <c r="Q906" s="3"/>
      <c r="R906" s="3"/>
      <c r="S906" s="3"/>
      <c r="T906" s="3"/>
      <c r="U906" s="3"/>
      <c r="V906" s="3"/>
      <c r="W906" s="3"/>
      <c r="X906" s="3"/>
      <c r="Y906" s="3"/>
      <c r="Z906" s="3"/>
    </row>
    <row r="907" spans="1:26" x14ac:dyDescent="0.2">
      <c r="A907" s="3" t="s">
        <v>355</v>
      </c>
      <c r="B907" s="11">
        <v>44448</v>
      </c>
      <c r="C907" s="12">
        <v>0.57777777777777772</v>
      </c>
      <c r="D907" s="3" t="s">
        <v>252</v>
      </c>
      <c r="E907" s="3" t="s">
        <v>392</v>
      </c>
      <c r="F907" s="3" t="s">
        <v>391</v>
      </c>
      <c r="G907" s="3">
        <v>30.35135</v>
      </c>
      <c r="H907" s="3">
        <v>-88.350129999999993</v>
      </c>
      <c r="I907" s="3">
        <v>0.9</v>
      </c>
      <c r="J907" s="26">
        <f t="shared" si="7"/>
        <v>11.482939999999999</v>
      </c>
      <c r="K907" s="26">
        <v>3.5</v>
      </c>
      <c r="L907" s="3">
        <v>31</v>
      </c>
      <c r="M907" s="3"/>
      <c r="N907" s="3"/>
      <c r="O907" s="3"/>
      <c r="P907" s="3"/>
      <c r="Q907" s="3"/>
      <c r="R907" s="3"/>
      <c r="S907" s="3"/>
      <c r="T907" s="3"/>
      <c r="U907" s="3"/>
      <c r="V907" s="3"/>
      <c r="W907" s="3"/>
      <c r="X907" s="3"/>
      <c r="Y907" s="3"/>
      <c r="Z907" s="3"/>
    </row>
    <row r="908" spans="1:26" x14ac:dyDescent="0.2">
      <c r="A908" s="3" t="s">
        <v>355</v>
      </c>
      <c r="B908" s="11">
        <v>44448</v>
      </c>
      <c r="C908" s="12">
        <v>0.59027777777777779</v>
      </c>
      <c r="D908" s="3" t="s">
        <v>414</v>
      </c>
      <c r="E908" s="3" t="s">
        <v>391</v>
      </c>
      <c r="F908" s="3" t="s">
        <v>391</v>
      </c>
      <c r="G908" s="3">
        <v>30.300280000000001</v>
      </c>
      <c r="H908" s="3">
        <v>-88.300240000000002</v>
      </c>
      <c r="I908" s="3">
        <v>1</v>
      </c>
      <c r="J908" s="26">
        <f t="shared" si="7"/>
        <v>13.12336</v>
      </c>
      <c r="K908" s="26">
        <v>4</v>
      </c>
      <c r="L908" s="3">
        <v>32</v>
      </c>
      <c r="M908" s="3"/>
      <c r="N908" s="3"/>
      <c r="O908" s="3"/>
      <c r="P908" s="3"/>
      <c r="Q908" s="3"/>
      <c r="R908" s="3"/>
      <c r="S908" s="3"/>
      <c r="T908" s="3"/>
      <c r="U908" s="3"/>
      <c r="V908" s="3"/>
      <c r="W908" s="3"/>
      <c r="X908" s="3"/>
      <c r="Y908" s="3"/>
      <c r="Z908" s="3"/>
    </row>
    <row r="909" spans="1:26" x14ac:dyDescent="0.2">
      <c r="A909" s="3" t="s">
        <v>355</v>
      </c>
      <c r="B909" s="11">
        <v>44448</v>
      </c>
      <c r="C909" s="12">
        <v>0.59791666666666665</v>
      </c>
      <c r="D909" s="3" t="s">
        <v>255</v>
      </c>
      <c r="E909" s="3" t="s">
        <v>392</v>
      </c>
      <c r="F909" s="3" t="s">
        <v>392</v>
      </c>
      <c r="G909" s="3">
        <v>30.300730000000001</v>
      </c>
      <c r="H909" s="3">
        <v>-88.349680000000006</v>
      </c>
      <c r="I909" s="3">
        <v>1.2</v>
      </c>
      <c r="J909" s="26">
        <f t="shared" si="7"/>
        <v>15.748031999999998</v>
      </c>
      <c r="K909" s="26">
        <v>4.8</v>
      </c>
      <c r="L909" s="3">
        <v>33</v>
      </c>
      <c r="M909" s="3"/>
      <c r="N909" s="3"/>
      <c r="O909" s="3"/>
      <c r="P909" s="3"/>
      <c r="Q909" s="3"/>
      <c r="R909" s="3"/>
      <c r="S909" s="3"/>
      <c r="T909" s="3"/>
      <c r="U909" s="3"/>
      <c r="V909" s="3"/>
      <c r="W909" s="3"/>
      <c r="X909" s="3"/>
      <c r="Y909" s="3"/>
      <c r="Z909" s="3"/>
    </row>
    <row r="910" spans="1:26" x14ac:dyDescent="0.2">
      <c r="A910" s="3" t="s">
        <v>355</v>
      </c>
      <c r="B910" s="11">
        <v>44448</v>
      </c>
      <c r="C910" s="12">
        <v>0.60763888888888884</v>
      </c>
      <c r="D910" s="3" t="s">
        <v>260</v>
      </c>
      <c r="E910" s="3" t="s">
        <v>392</v>
      </c>
      <c r="F910" s="3" t="s">
        <v>392</v>
      </c>
      <c r="G910" s="3">
        <v>30.251799999999999</v>
      </c>
      <c r="H910" s="3">
        <v>-88.350300000000004</v>
      </c>
      <c r="I910" s="3">
        <v>1.3</v>
      </c>
      <c r="J910" s="26">
        <f t="shared" si="7"/>
        <v>16.404199999999999</v>
      </c>
      <c r="K910" s="26">
        <v>5</v>
      </c>
      <c r="L910" s="3">
        <v>34</v>
      </c>
      <c r="M910" s="3"/>
      <c r="N910" s="3"/>
      <c r="O910" s="3"/>
      <c r="P910" s="3"/>
      <c r="Q910" s="3"/>
      <c r="R910" s="3"/>
      <c r="S910" s="3"/>
      <c r="T910" s="3"/>
      <c r="U910" s="3"/>
      <c r="V910" s="3"/>
      <c r="W910" s="3"/>
      <c r="X910" s="3"/>
      <c r="Y910" s="3"/>
      <c r="Z910" s="3"/>
    </row>
    <row r="911" spans="1:26" x14ac:dyDescent="0.2">
      <c r="A911" s="3" t="s">
        <v>355</v>
      </c>
      <c r="B911" s="11">
        <v>44448</v>
      </c>
      <c r="C911" s="12">
        <v>0.61805555555555558</v>
      </c>
      <c r="D911" s="3" t="s">
        <v>413</v>
      </c>
      <c r="E911" s="3" t="s">
        <v>391</v>
      </c>
      <c r="F911" s="3" t="s">
        <v>391</v>
      </c>
      <c r="G911" s="3">
        <v>30.249569999999999</v>
      </c>
      <c r="H911" s="3">
        <v>-88.300349999999995</v>
      </c>
      <c r="I911" s="3">
        <v>1.2</v>
      </c>
      <c r="J911" s="26">
        <f t="shared" si="7"/>
        <v>12.795275999999999</v>
      </c>
      <c r="K911" s="26">
        <v>3.9</v>
      </c>
      <c r="L911" s="3">
        <v>35</v>
      </c>
      <c r="M911" s="3"/>
      <c r="N911" s="3"/>
      <c r="O911" s="3"/>
      <c r="P911" s="3"/>
      <c r="Q911" s="3"/>
      <c r="R911" s="3"/>
      <c r="S911" s="3"/>
      <c r="T911" s="3"/>
      <c r="U911" s="3"/>
      <c r="V911" s="3"/>
      <c r="W911" s="3"/>
      <c r="X911" s="3"/>
      <c r="Y911" s="3"/>
      <c r="Z911" s="3"/>
    </row>
    <row r="912" spans="1:26" x14ac:dyDescent="0.2">
      <c r="A912" s="3" t="s">
        <v>355</v>
      </c>
      <c r="B912" s="11">
        <v>44448</v>
      </c>
      <c r="C912" s="12">
        <v>0.62361111111111112</v>
      </c>
      <c r="D912" s="3" t="s">
        <v>349</v>
      </c>
      <c r="E912" s="3" t="s">
        <v>391</v>
      </c>
      <c r="F912" s="3" t="s">
        <v>391</v>
      </c>
      <c r="G912" s="3">
        <v>30.250409999999999</v>
      </c>
      <c r="H912" s="3">
        <v>-88.250129999999999</v>
      </c>
      <c r="I912" s="3">
        <v>1</v>
      </c>
      <c r="J912" s="26">
        <f t="shared" si="7"/>
        <v>13.779528000000001</v>
      </c>
      <c r="K912" s="26">
        <v>4.2</v>
      </c>
      <c r="L912" s="3">
        <v>36</v>
      </c>
      <c r="M912" s="3"/>
      <c r="N912" s="3"/>
      <c r="O912" s="3"/>
      <c r="P912" s="3"/>
      <c r="Q912" s="3"/>
      <c r="R912" s="3"/>
      <c r="S912" s="3"/>
      <c r="T912" s="3"/>
      <c r="U912" s="3"/>
      <c r="V912" s="3"/>
      <c r="W912" s="3"/>
      <c r="X912" s="3"/>
      <c r="Y912" s="3"/>
      <c r="Z912" s="3"/>
    </row>
    <row r="913" spans="1:26" x14ac:dyDescent="0.2">
      <c r="A913" s="3" t="s">
        <v>355</v>
      </c>
      <c r="B913" s="11">
        <v>44448</v>
      </c>
      <c r="C913" s="12">
        <v>0.62986111111111109</v>
      </c>
      <c r="D913" s="3" t="s">
        <v>263</v>
      </c>
      <c r="E913" s="3" t="s">
        <v>392</v>
      </c>
      <c r="F913" s="3" t="s">
        <v>391</v>
      </c>
      <c r="G913" s="3">
        <v>30.253409999999999</v>
      </c>
      <c r="H913" s="3">
        <v>-88.200609999999998</v>
      </c>
      <c r="I913" s="3">
        <v>0.9</v>
      </c>
      <c r="J913" s="26">
        <f t="shared" si="7"/>
        <v>13.12336</v>
      </c>
      <c r="K913" s="26">
        <v>4</v>
      </c>
      <c r="L913" s="3">
        <v>37</v>
      </c>
      <c r="M913" s="3"/>
      <c r="N913" s="3"/>
      <c r="O913" s="3"/>
      <c r="P913" s="3"/>
      <c r="Q913" s="3"/>
      <c r="R913" s="3"/>
      <c r="S913" s="3"/>
      <c r="T913" s="3"/>
      <c r="U913" s="3"/>
      <c r="V913" s="3"/>
      <c r="W913" s="3"/>
      <c r="X913" s="3"/>
      <c r="Y913" s="3"/>
      <c r="Z913" s="3"/>
    </row>
    <row r="914" spans="1:26" x14ac:dyDescent="0.2">
      <c r="A914" s="3" t="s">
        <v>356</v>
      </c>
      <c r="B914" s="11">
        <v>44488</v>
      </c>
      <c r="C914" s="12">
        <v>0.29722222222222222</v>
      </c>
      <c r="D914" s="3" t="s">
        <v>284</v>
      </c>
      <c r="E914" s="3" t="s">
        <v>392</v>
      </c>
      <c r="F914" s="3" t="s">
        <v>391</v>
      </c>
      <c r="G914" s="3">
        <v>30.450710000000001</v>
      </c>
      <c r="H914" s="3">
        <v>-88.108900000000006</v>
      </c>
      <c r="I914" s="3">
        <v>0.2</v>
      </c>
      <c r="J914" s="26">
        <f t="shared" si="7"/>
        <v>12.467191999999999</v>
      </c>
      <c r="K914" s="3">
        <v>3.8</v>
      </c>
      <c r="L914" s="3">
        <v>0</v>
      </c>
      <c r="M914" s="3"/>
      <c r="N914" s="3"/>
      <c r="O914" s="3"/>
      <c r="P914" s="3"/>
      <c r="Q914" s="3"/>
      <c r="R914" s="3"/>
      <c r="S914" s="3"/>
      <c r="T914" s="3"/>
      <c r="U914" s="3"/>
      <c r="V914" s="3"/>
      <c r="W914" s="3"/>
      <c r="X914" s="3"/>
      <c r="Y914" s="3"/>
      <c r="Z914" s="3"/>
    </row>
    <row r="915" spans="1:26" x14ac:dyDescent="0.2">
      <c r="A915" s="3" t="s">
        <v>356</v>
      </c>
      <c r="B915" s="11">
        <v>44488</v>
      </c>
      <c r="C915" s="12">
        <v>0.30833333333333335</v>
      </c>
      <c r="D915" s="3" t="s">
        <v>279</v>
      </c>
      <c r="E915" s="3" t="s">
        <v>392</v>
      </c>
      <c r="F915" s="3" t="s">
        <v>391</v>
      </c>
      <c r="G915" s="3">
        <v>30.5002</v>
      </c>
      <c r="H915" s="3">
        <v>-88.100070000000002</v>
      </c>
      <c r="I915" s="3">
        <v>0.2</v>
      </c>
      <c r="J915" s="26">
        <f t="shared" si="7"/>
        <v>3.28084</v>
      </c>
      <c r="K915" s="3">
        <v>1</v>
      </c>
      <c r="L915" s="3">
        <v>1</v>
      </c>
      <c r="M915" s="3"/>
      <c r="N915" s="3"/>
      <c r="O915" s="3"/>
      <c r="P915" s="3"/>
      <c r="Q915" s="3"/>
      <c r="R915" s="3"/>
      <c r="S915" s="3"/>
      <c r="T915" s="3"/>
      <c r="U915" s="3"/>
      <c r="V915" s="3"/>
      <c r="W915" s="3"/>
      <c r="X915" s="3"/>
      <c r="Y915" s="3"/>
      <c r="Z915" s="3"/>
    </row>
    <row r="916" spans="1:26" x14ac:dyDescent="0.2">
      <c r="A916" s="3" t="s">
        <v>356</v>
      </c>
      <c r="B916" s="11">
        <v>44488</v>
      </c>
      <c r="C916" s="12">
        <v>0.3215277777777778</v>
      </c>
      <c r="D916" s="3" t="s">
        <v>277</v>
      </c>
      <c r="E916" s="3" t="s">
        <v>392</v>
      </c>
      <c r="F916" s="3" t="s">
        <v>392</v>
      </c>
      <c r="G916" s="3">
        <v>30.564810000000001</v>
      </c>
      <c r="H916" s="3">
        <v>-88.087209999999999</v>
      </c>
      <c r="I916" s="3">
        <v>0.2</v>
      </c>
      <c r="J916" s="26">
        <f t="shared" si="7"/>
        <v>25.262468000000002</v>
      </c>
      <c r="K916" s="3">
        <v>7.7</v>
      </c>
      <c r="L916" s="3">
        <v>2</v>
      </c>
      <c r="M916" s="3"/>
      <c r="N916" s="3"/>
      <c r="O916" s="3"/>
      <c r="P916" s="3"/>
      <c r="Q916" s="3"/>
      <c r="R916" s="3"/>
      <c r="S916" s="3"/>
      <c r="T916" s="3"/>
      <c r="U916" s="3"/>
      <c r="V916" s="3"/>
      <c r="W916" s="3"/>
      <c r="X916" s="3"/>
      <c r="Y916" s="3"/>
      <c r="Z916" s="3"/>
    </row>
    <row r="917" spans="1:26" x14ac:dyDescent="0.2">
      <c r="A917" s="3" t="s">
        <v>356</v>
      </c>
      <c r="B917" s="11">
        <v>44488</v>
      </c>
      <c r="C917" s="12">
        <v>0.33124999999999999</v>
      </c>
      <c r="D917" s="3" t="s">
        <v>422</v>
      </c>
      <c r="E917" s="3" t="s">
        <v>391</v>
      </c>
      <c r="F917" s="3" t="s">
        <v>391</v>
      </c>
      <c r="G917" s="3">
        <v>30.600239999999999</v>
      </c>
      <c r="H917" s="3">
        <v>-88.049790000000002</v>
      </c>
      <c r="I917" s="3">
        <v>0.6</v>
      </c>
      <c r="J917" s="26">
        <f t="shared" si="7"/>
        <v>6.56168</v>
      </c>
      <c r="K917" s="3">
        <v>2</v>
      </c>
      <c r="L917" s="3">
        <v>3</v>
      </c>
      <c r="M917" s="3"/>
      <c r="N917" s="3"/>
      <c r="O917" s="3"/>
      <c r="P917" s="3"/>
      <c r="Q917" s="3"/>
      <c r="R917" s="3"/>
      <c r="S917" s="3"/>
      <c r="T917" s="3"/>
      <c r="U917" s="3"/>
      <c r="V917" s="3"/>
      <c r="W917" s="3"/>
      <c r="X917" s="3"/>
      <c r="Y917" s="3"/>
      <c r="Z917" s="3"/>
    </row>
    <row r="918" spans="1:26" x14ac:dyDescent="0.2">
      <c r="A918" s="3" t="s">
        <v>356</v>
      </c>
      <c r="B918" s="11">
        <v>44488</v>
      </c>
      <c r="C918" s="12">
        <v>0.33750000000000002</v>
      </c>
      <c r="D918" s="3" t="s">
        <v>431</v>
      </c>
      <c r="E918" s="3" t="s">
        <v>391</v>
      </c>
      <c r="F918" s="3" t="s">
        <v>391</v>
      </c>
      <c r="G918" s="3">
        <v>30.648859999999999</v>
      </c>
      <c r="H918" s="3">
        <v>-88.049949999999995</v>
      </c>
      <c r="I918" s="3">
        <v>0.6</v>
      </c>
      <c r="J918" s="26">
        <f t="shared" si="7"/>
        <v>3.28084</v>
      </c>
      <c r="K918" s="3">
        <v>1</v>
      </c>
      <c r="L918" s="3">
        <v>4</v>
      </c>
      <c r="M918" s="3"/>
      <c r="N918" s="3"/>
      <c r="O918" s="3"/>
      <c r="P918" s="3"/>
      <c r="Q918" s="3"/>
      <c r="R918" s="3"/>
      <c r="S918" s="3"/>
      <c r="T918" s="3"/>
      <c r="U918" s="3"/>
      <c r="V918" s="3"/>
      <c r="W918" s="3"/>
      <c r="X918" s="3"/>
      <c r="Y918" s="3"/>
      <c r="Z918" s="3"/>
    </row>
    <row r="919" spans="1:26" x14ac:dyDescent="0.2">
      <c r="A919" s="3" t="s">
        <v>356</v>
      </c>
      <c r="B919" s="11">
        <v>44488</v>
      </c>
      <c r="C919" s="12">
        <v>0.34166666666666667</v>
      </c>
      <c r="D919" s="3" t="s">
        <v>309</v>
      </c>
      <c r="E919" s="3" t="s">
        <v>391</v>
      </c>
      <c r="F919" s="3" t="s">
        <v>391</v>
      </c>
      <c r="G919" s="3">
        <v>30.65014</v>
      </c>
      <c r="H919" s="3">
        <v>-88.031679999999994</v>
      </c>
      <c r="I919" s="3">
        <v>0.6</v>
      </c>
      <c r="J919" s="26">
        <f t="shared" si="7"/>
        <v>46.587927999999998</v>
      </c>
      <c r="K919" s="3">
        <v>14.2</v>
      </c>
      <c r="L919" s="3">
        <v>5</v>
      </c>
      <c r="M919" s="3"/>
      <c r="N919" s="3"/>
      <c r="O919" s="3"/>
      <c r="P919" s="3"/>
      <c r="Q919" s="3"/>
      <c r="R919" s="3"/>
      <c r="S919" s="3"/>
      <c r="T919" s="3"/>
      <c r="U919" s="3"/>
      <c r="V919" s="3"/>
      <c r="W919" s="3"/>
      <c r="X919" s="3"/>
      <c r="Y919" s="3"/>
      <c r="Z919" s="3"/>
    </row>
    <row r="920" spans="1:26" x14ac:dyDescent="0.2">
      <c r="A920" s="3" t="s">
        <v>356</v>
      </c>
      <c r="B920" s="11">
        <v>44488</v>
      </c>
      <c r="C920" s="12">
        <v>0.34930555555555554</v>
      </c>
      <c r="D920" s="3" t="s">
        <v>307</v>
      </c>
      <c r="E920" s="3" t="s">
        <v>392</v>
      </c>
      <c r="F920" s="3" t="s">
        <v>392</v>
      </c>
      <c r="G920" s="3">
        <v>30.69997</v>
      </c>
      <c r="H920" s="3">
        <v>-88.03734</v>
      </c>
      <c r="I920" s="3">
        <v>0.4</v>
      </c>
      <c r="J920" s="26">
        <f t="shared" si="7"/>
        <v>44.947507999999999</v>
      </c>
      <c r="K920" s="3">
        <v>13.7</v>
      </c>
      <c r="L920" s="3">
        <v>6</v>
      </c>
      <c r="M920" s="3"/>
      <c r="N920" s="3"/>
      <c r="O920" s="3"/>
      <c r="P920" s="3"/>
      <c r="Q920" s="3"/>
      <c r="R920" s="3"/>
      <c r="S920" s="3"/>
      <c r="T920" s="3"/>
      <c r="U920" s="3"/>
      <c r="V920" s="3"/>
      <c r="W920" s="3"/>
      <c r="X920" s="3"/>
      <c r="Y920" s="3"/>
      <c r="Z920" s="3"/>
    </row>
    <row r="921" spans="1:26" x14ac:dyDescent="0.2">
      <c r="A921" s="3" t="s">
        <v>356</v>
      </c>
      <c r="B921" s="11">
        <v>44488</v>
      </c>
      <c r="C921" s="12">
        <v>0.35833333333333334</v>
      </c>
      <c r="D921" s="3" t="s">
        <v>304</v>
      </c>
      <c r="E921" s="3" t="s">
        <v>392</v>
      </c>
      <c r="F921" s="3" t="s">
        <v>391</v>
      </c>
      <c r="G921" s="3">
        <v>30.686959999999999</v>
      </c>
      <c r="H921" s="3">
        <v>-88.003050000000002</v>
      </c>
      <c r="I921" s="3">
        <v>0.4</v>
      </c>
      <c r="J921" s="26">
        <f t="shared" si="7"/>
        <v>8.2020999999999997</v>
      </c>
      <c r="K921" s="3">
        <v>2.5</v>
      </c>
      <c r="L921" s="3">
        <v>7</v>
      </c>
      <c r="M921" s="3"/>
      <c r="N921" s="3"/>
      <c r="O921" s="3"/>
      <c r="P921" s="3"/>
      <c r="Q921" s="3"/>
      <c r="R921" s="3"/>
      <c r="S921" s="3"/>
      <c r="T921" s="3"/>
      <c r="U921" s="3"/>
      <c r="V921" s="3"/>
      <c r="W921" s="3"/>
      <c r="X921" s="3"/>
      <c r="Y921" s="3"/>
      <c r="Z921" s="3"/>
    </row>
    <row r="922" spans="1:26" x14ac:dyDescent="0.2">
      <c r="A922" s="3" t="s">
        <v>356</v>
      </c>
      <c r="B922" s="11">
        <v>44488</v>
      </c>
      <c r="C922" s="12">
        <v>0.36875000000000002</v>
      </c>
      <c r="D922" s="3" t="s">
        <v>272</v>
      </c>
      <c r="E922" s="3" t="s">
        <v>392</v>
      </c>
      <c r="F922" s="3" t="s">
        <v>391</v>
      </c>
      <c r="G922" s="3">
        <v>30.7486</v>
      </c>
      <c r="H922" s="3">
        <v>-87.925799999999995</v>
      </c>
      <c r="I922" s="3">
        <v>0.3</v>
      </c>
      <c r="J922" s="26">
        <f t="shared" si="7"/>
        <v>34.120736000000001</v>
      </c>
      <c r="K922" s="3">
        <v>10.4</v>
      </c>
      <c r="L922" s="3">
        <v>8</v>
      </c>
      <c r="M922" s="3"/>
      <c r="N922" s="3"/>
      <c r="O922" s="3"/>
      <c r="P922" s="3"/>
      <c r="Q922" s="3"/>
      <c r="R922" s="3"/>
      <c r="S922" s="3"/>
      <c r="T922" s="3"/>
      <c r="U922" s="3"/>
      <c r="V922" s="3"/>
      <c r="W922" s="3"/>
      <c r="X922" s="3"/>
      <c r="Y922" s="3"/>
      <c r="Z922" s="3"/>
    </row>
    <row r="923" spans="1:26" x14ac:dyDescent="0.2">
      <c r="A923" s="3" t="s">
        <v>356</v>
      </c>
      <c r="B923" s="11">
        <v>44488</v>
      </c>
      <c r="C923" s="12">
        <v>0.37847222222222221</v>
      </c>
      <c r="D923" s="3" t="s">
        <v>300</v>
      </c>
      <c r="E923" s="3" t="s">
        <v>392</v>
      </c>
      <c r="F923" s="3" t="s">
        <v>391</v>
      </c>
      <c r="G923" s="3">
        <v>30.671710000000001</v>
      </c>
      <c r="H923" s="3">
        <v>-87.952709999999996</v>
      </c>
      <c r="I923" s="3">
        <v>0.4</v>
      </c>
      <c r="J923" s="26">
        <f t="shared" si="7"/>
        <v>7.5459319999999996</v>
      </c>
      <c r="K923" s="3">
        <v>2.2999999999999998</v>
      </c>
      <c r="L923" s="3">
        <v>9</v>
      </c>
      <c r="M923" s="3"/>
      <c r="N923" s="3"/>
      <c r="O923" s="3"/>
      <c r="P923" s="3"/>
      <c r="Q923" s="3"/>
      <c r="R923" s="3"/>
      <c r="S923" s="3"/>
      <c r="T923" s="3"/>
      <c r="U923" s="3"/>
      <c r="V923" s="3"/>
      <c r="W923" s="3"/>
      <c r="X923" s="3"/>
      <c r="Y923" s="3"/>
      <c r="Z923" s="3"/>
    </row>
    <row r="924" spans="1:26" x14ac:dyDescent="0.2">
      <c r="A924" s="3" t="s">
        <v>356</v>
      </c>
      <c r="B924" s="11">
        <v>44488</v>
      </c>
      <c r="C924" s="12">
        <v>0.38680555555555557</v>
      </c>
      <c r="D924" s="3" t="s">
        <v>270</v>
      </c>
      <c r="E924" s="3" t="s">
        <v>392</v>
      </c>
      <c r="F924" s="3" t="s">
        <v>391</v>
      </c>
      <c r="G924" s="3">
        <v>30.667200000000001</v>
      </c>
      <c r="H924" s="3">
        <v>-87.924729999999997</v>
      </c>
      <c r="I924" s="3">
        <v>0.4</v>
      </c>
      <c r="J924" s="26">
        <f t="shared" si="7"/>
        <v>20.997376000000003</v>
      </c>
      <c r="K924" s="3">
        <v>6.4</v>
      </c>
      <c r="L924" s="3">
        <v>10</v>
      </c>
      <c r="M924" s="3"/>
      <c r="N924" s="3"/>
      <c r="O924" s="3"/>
      <c r="P924" s="3"/>
      <c r="Q924" s="3"/>
      <c r="R924" s="3"/>
      <c r="S924" s="3"/>
      <c r="T924" s="3"/>
      <c r="U924" s="3"/>
      <c r="V924" s="3"/>
      <c r="W924" s="3"/>
      <c r="X924" s="3"/>
      <c r="Y924" s="3"/>
      <c r="Z924" s="3"/>
    </row>
    <row r="925" spans="1:26" x14ac:dyDescent="0.2">
      <c r="A925" s="3" t="s">
        <v>356</v>
      </c>
      <c r="B925" s="11">
        <v>44488</v>
      </c>
      <c r="C925" s="12">
        <v>0.39583333333333331</v>
      </c>
      <c r="D925" s="3" t="s">
        <v>297</v>
      </c>
      <c r="E925" s="3" t="s">
        <v>391</v>
      </c>
      <c r="F925" s="3" t="s">
        <v>391</v>
      </c>
      <c r="G925" s="3">
        <v>30.600110000000001</v>
      </c>
      <c r="H925" s="3">
        <v>-87.918700000000001</v>
      </c>
      <c r="I925" s="3">
        <v>0.7</v>
      </c>
      <c r="J925" s="26">
        <f t="shared" si="7"/>
        <v>6.56168</v>
      </c>
      <c r="K925" s="3">
        <v>2</v>
      </c>
      <c r="L925" s="3">
        <v>11</v>
      </c>
      <c r="M925" s="3"/>
      <c r="N925" s="3"/>
      <c r="O925" s="3"/>
      <c r="P925" s="3"/>
      <c r="Q925" s="3"/>
      <c r="R925" s="3"/>
      <c r="S925" s="3"/>
      <c r="T925" s="3"/>
      <c r="U925" s="3"/>
      <c r="V925" s="3"/>
      <c r="W925" s="3"/>
      <c r="X925" s="3"/>
      <c r="Y925" s="3"/>
      <c r="Z925" s="3"/>
    </row>
    <row r="926" spans="1:26" x14ac:dyDescent="0.2">
      <c r="A926" s="3" t="s">
        <v>356</v>
      </c>
      <c r="B926" s="11">
        <v>44488</v>
      </c>
      <c r="C926" s="12">
        <v>0.40277777777777779</v>
      </c>
      <c r="D926" s="3" t="s">
        <v>293</v>
      </c>
      <c r="E926" s="3" t="s">
        <v>391</v>
      </c>
      <c r="F926" s="3" t="s">
        <v>391</v>
      </c>
      <c r="G926" s="3">
        <v>30.551100000000002</v>
      </c>
      <c r="H926" s="3">
        <v>-87.908929999999998</v>
      </c>
      <c r="I926" s="3">
        <v>0.7</v>
      </c>
      <c r="J926" s="26">
        <f t="shared" si="7"/>
        <v>9.1863519999999994</v>
      </c>
      <c r="K926" s="3">
        <v>2.8</v>
      </c>
      <c r="L926" s="3">
        <v>12</v>
      </c>
      <c r="M926" s="3"/>
      <c r="N926" s="3"/>
      <c r="O926" s="3"/>
      <c r="P926" s="3"/>
      <c r="Q926" s="3"/>
      <c r="R926" s="3"/>
      <c r="S926" s="3"/>
      <c r="T926" s="3"/>
      <c r="U926" s="3"/>
      <c r="V926" s="3"/>
      <c r="W926" s="3"/>
      <c r="X926" s="3"/>
      <c r="Y926" s="3"/>
      <c r="Z926" s="3"/>
    </row>
    <row r="927" spans="1:26" x14ac:dyDescent="0.2">
      <c r="A927" s="3" t="s">
        <v>356</v>
      </c>
      <c r="B927" s="11">
        <v>44488</v>
      </c>
      <c r="C927" s="12">
        <v>0.40625</v>
      </c>
      <c r="D927" s="3" t="s">
        <v>347</v>
      </c>
      <c r="E927" s="3" t="s">
        <v>391</v>
      </c>
      <c r="F927" s="3" t="s">
        <v>391</v>
      </c>
      <c r="G927" s="3">
        <v>30.550409999999999</v>
      </c>
      <c r="H927" s="3">
        <v>-87.950360000000003</v>
      </c>
      <c r="I927" s="3">
        <v>0.5</v>
      </c>
      <c r="J927" s="26">
        <f t="shared" si="7"/>
        <v>11.154855999999999</v>
      </c>
      <c r="K927" s="3">
        <v>3.4</v>
      </c>
      <c r="L927" s="3">
        <v>13</v>
      </c>
      <c r="M927" s="3"/>
      <c r="N927" s="3"/>
      <c r="O927" s="3"/>
      <c r="P927" s="3"/>
      <c r="Q927" s="3"/>
      <c r="R927" s="3"/>
      <c r="S927" s="3"/>
      <c r="T927" s="3"/>
      <c r="U927" s="3"/>
      <c r="V927" s="3"/>
      <c r="W927" s="3"/>
      <c r="X927" s="3"/>
      <c r="Y927" s="3"/>
      <c r="Z927" s="3"/>
    </row>
    <row r="928" spans="1:26" x14ac:dyDescent="0.2">
      <c r="A928" s="3" t="s">
        <v>356</v>
      </c>
      <c r="B928" s="11">
        <v>44488</v>
      </c>
      <c r="C928" s="12">
        <v>0.41319444444444442</v>
      </c>
      <c r="D928" s="3" t="s">
        <v>424</v>
      </c>
      <c r="E928" s="3" t="s">
        <v>391</v>
      </c>
      <c r="F928" s="3" t="s">
        <v>391</v>
      </c>
      <c r="G928" s="3">
        <v>30.550619999999999</v>
      </c>
      <c r="H928" s="3">
        <v>-87.999070000000003</v>
      </c>
      <c r="I928" s="3">
        <v>0.5</v>
      </c>
      <c r="J928" s="26">
        <f t="shared" si="7"/>
        <v>9.8425200000000004</v>
      </c>
      <c r="K928" s="3">
        <v>3</v>
      </c>
      <c r="L928" s="3">
        <v>14</v>
      </c>
      <c r="M928" s="3"/>
      <c r="N928" s="3"/>
      <c r="O928" s="3"/>
      <c r="P928" s="3"/>
      <c r="Q928" s="3"/>
      <c r="R928" s="3"/>
      <c r="S928" s="3"/>
      <c r="T928" s="3"/>
      <c r="U928" s="3"/>
      <c r="V928" s="3"/>
      <c r="W928" s="3"/>
      <c r="X928" s="3"/>
      <c r="Y928" s="3"/>
      <c r="Z928" s="3"/>
    </row>
    <row r="929" spans="1:26" x14ac:dyDescent="0.2">
      <c r="A929" s="3" t="s">
        <v>356</v>
      </c>
      <c r="B929" s="11">
        <v>44488</v>
      </c>
      <c r="C929" s="12">
        <v>0.4201388888888889</v>
      </c>
      <c r="D929" s="3" t="s">
        <v>425</v>
      </c>
      <c r="E929" s="3" t="s">
        <v>391</v>
      </c>
      <c r="F929" s="3" t="s">
        <v>391</v>
      </c>
      <c r="G929" s="3">
        <v>30.55002</v>
      </c>
      <c r="H929" s="3">
        <v>-88.025040000000004</v>
      </c>
      <c r="I929" s="3">
        <v>0.6</v>
      </c>
      <c r="J929" s="26">
        <f t="shared" si="7"/>
        <v>47.900264</v>
      </c>
      <c r="K929" s="3">
        <v>14.6</v>
      </c>
      <c r="L929" s="3">
        <v>15</v>
      </c>
      <c r="M929" s="3"/>
      <c r="N929" s="3"/>
      <c r="O929" s="3"/>
      <c r="P929" s="3"/>
      <c r="Q929" s="3"/>
      <c r="R929" s="3"/>
      <c r="S929" s="3"/>
      <c r="T929" s="3"/>
      <c r="U929" s="3"/>
      <c r="V929" s="3"/>
      <c r="W929" s="3"/>
      <c r="X929" s="3"/>
      <c r="Y929" s="3"/>
      <c r="Z929" s="3"/>
    </row>
    <row r="930" spans="1:26" x14ac:dyDescent="0.2">
      <c r="A930" s="3" t="s">
        <v>356</v>
      </c>
      <c r="B930" s="11">
        <v>44488</v>
      </c>
      <c r="C930" s="12">
        <v>0.42499999999999999</v>
      </c>
      <c r="D930" s="3" t="s">
        <v>426</v>
      </c>
      <c r="E930" s="3" t="s">
        <v>391</v>
      </c>
      <c r="F930" s="3" t="s">
        <v>391</v>
      </c>
      <c r="G930" s="3">
        <v>30.550260000000002</v>
      </c>
      <c r="H930" s="3">
        <v>-88.049319999999994</v>
      </c>
      <c r="I930" s="3">
        <v>0.6</v>
      </c>
      <c r="J930" s="26">
        <f t="shared" si="7"/>
        <v>9.5144359999999999</v>
      </c>
      <c r="K930" s="3">
        <v>2.9</v>
      </c>
      <c r="L930" s="3">
        <v>16</v>
      </c>
      <c r="M930" s="3"/>
      <c r="N930" s="3"/>
      <c r="O930" s="3"/>
      <c r="P930" s="3"/>
      <c r="Q930" s="3"/>
      <c r="R930" s="3"/>
      <c r="S930" s="3"/>
      <c r="T930" s="3"/>
      <c r="U930" s="3"/>
      <c r="V930" s="3"/>
      <c r="W930" s="3"/>
      <c r="X930" s="3"/>
      <c r="Y930" s="3"/>
      <c r="Z930" s="3"/>
    </row>
    <row r="931" spans="1:26" x14ac:dyDescent="0.2">
      <c r="A931" s="3" t="s">
        <v>356</v>
      </c>
      <c r="B931" s="11">
        <v>44488</v>
      </c>
      <c r="C931" s="12">
        <v>0.43194444444444446</v>
      </c>
      <c r="D931" s="3" t="s">
        <v>427</v>
      </c>
      <c r="E931" s="3" t="s">
        <v>391</v>
      </c>
      <c r="F931" s="3" t="s">
        <v>391</v>
      </c>
      <c r="G931" s="3">
        <v>30.500489999999999</v>
      </c>
      <c r="H931" s="3">
        <v>-88.049390000000002</v>
      </c>
      <c r="I931" s="3">
        <v>0.6</v>
      </c>
      <c r="J931" s="26">
        <f t="shared" si="7"/>
        <v>9.8425200000000004</v>
      </c>
      <c r="K931" s="3">
        <v>3</v>
      </c>
      <c r="L931" s="3">
        <v>17</v>
      </c>
      <c r="M931" s="3"/>
      <c r="N931" s="3"/>
      <c r="O931" s="3"/>
      <c r="P931" s="3"/>
      <c r="Q931" s="3"/>
      <c r="R931" s="3"/>
      <c r="S931" s="3"/>
      <c r="T931" s="3"/>
      <c r="U931" s="3"/>
      <c r="V931" s="3"/>
      <c r="W931" s="3"/>
      <c r="X931" s="3"/>
      <c r="Y931" s="3"/>
      <c r="Z931" s="3"/>
    </row>
    <row r="932" spans="1:26" x14ac:dyDescent="0.2">
      <c r="A932" s="3" t="s">
        <v>356</v>
      </c>
      <c r="B932" s="11">
        <v>44488</v>
      </c>
      <c r="C932" s="12">
        <v>0.43819444444444444</v>
      </c>
      <c r="D932" s="3" t="s">
        <v>281</v>
      </c>
      <c r="E932" s="3" t="s">
        <v>392</v>
      </c>
      <c r="F932" s="3" t="s">
        <v>392</v>
      </c>
      <c r="G932" s="3">
        <v>30.50019</v>
      </c>
      <c r="H932" s="3">
        <v>-88.020009999999999</v>
      </c>
      <c r="I932" s="3">
        <v>0.4</v>
      </c>
      <c r="J932" s="26">
        <f t="shared" si="7"/>
        <v>48.228347999999997</v>
      </c>
      <c r="K932" s="3">
        <v>14.7</v>
      </c>
      <c r="L932" s="3">
        <v>18</v>
      </c>
      <c r="M932" s="3"/>
      <c r="N932" s="3"/>
      <c r="O932" s="3"/>
      <c r="P932" s="3"/>
      <c r="Q932" s="3"/>
      <c r="R932" s="3"/>
      <c r="S932" s="3"/>
      <c r="T932" s="3"/>
      <c r="U932" s="3"/>
      <c r="V932" s="3"/>
      <c r="W932" s="3"/>
      <c r="X932" s="3"/>
      <c r="Y932" s="3"/>
      <c r="Z932" s="3"/>
    </row>
    <row r="933" spans="1:26" x14ac:dyDescent="0.2">
      <c r="A933" s="3" t="s">
        <v>356</v>
      </c>
      <c r="B933" s="11">
        <v>44488</v>
      </c>
      <c r="C933" s="12">
        <v>0.44444444444444442</v>
      </c>
      <c r="D933" s="3" t="s">
        <v>428</v>
      </c>
      <c r="E933" s="3" t="s">
        <v>391</v>
      </c>
      <c r="F933" s="3" t="s">
        <v>391</v>
      </c>
      <c r="G933" s="3">
        <v>30.499120000000001</v>
      </c>
      <c r="H933" s="3">
        <v>-87.999780000000001</v>
      </c>
      <c r="I933" s="3">
        <v>0.4</v>
      </c>
      <c r="J933" s="26">
        <f t="shared" si="7"/>
        <v>12.795275999999999</v>
      </c>
      <c r="K933" s="3">
        <v>3.9</v>
      </c>
      <c r="L933" s="3">
        <v>19</v>
      </c>
      <c r="M933" s="3"/>
      <c r="N933" s="3"/>
      <c r="O933" s="3"/>
      <c r="P933" s="3"/>
      <c r="Q933" s="3"/>
      <c r="R933" s="3"/>
      <c r="S933" s="3"/>
      <c r="T933" s="3"/>
      <c r="U933" s="3"/>
      <c r="V933" s="3"/>
      <c r="W933" s="3"/>
      <c r="X933" s="3"/>
      <c r="Y933" s="3"/>
      <c r="Z933" s="3"/>
    </row>
    <row r="934" spans="1:26" x14ac:dyDescent="0.2">
      <c r="A934" s="3" t="s">
        <v>356</v>
      </c>
      <c r="B934" s="11">
        <v>44488</v>
      </c>
      <c r="C934" s="12">
        <v>0.45208333333333334</v>
      </c>
      <c r="D934" s="3" t="s">
        <v>265</v>
      </c>
      <c r="E934" s="3" t="s">
        <v>392</v>
      </c>
      <c r="F934" s="3" t="s">
        <v>391</v>
      </c>
      <c r="G934" s="3">
        <v>30.500129999999999</v>
      </c>
      <c r="H934" s="3">
        <v>-87.949799999999996</v>
      </c>
      <c r="I934" s="3">
        <v>0.5</v>
      </c>
      <c r="J934" s="26">
        <f t="shared" si="7"/>
        <v>9.8425200000000004</v>
      </c>
      <c r="K934" s="3">
        <v>3</v>
      </c>
      <c r="L934" s="3">
        <v>20</v>
      </c>
      <c r="M934" s="3"/>
      <c r="N934" s="3"/>
      <c r="O934" s="3"/>
      <c r="P934" s="3"/>
      <c r="Q934" s="3"/>
      <c r="R934" s="3"/>
      <c r="S934" s="3"/>
      <c r="T934" s="3"/>
      <c r="U934" s="3"/>
      <c r="V934" s="3"/>
      <c r="W934" s="3"/>
      <c r="X934" s="3"/>
      <c r="Y934" s="3"/>
      <c r="Z934" s="3"/>
    </row>
    <row r="935" spans="1:26" x14ac:dyDescent="0.2">
      <c r="A935" s="3" t="s">
        <v>356</v>
      </c>
      <c r="B935" s="11">
        <v>44488</v>
      </c>
      <c r="C935" s="12">
        <v>0.46041666666666664</v>
      </c>
      <c r="D935" s="3" t="s">
        <v>419</v>
      </c>
      <c r="E935" s="3" t="s">
        <v>391</v>
      </c>
      <c r="F935" s="3" t="s">
        <v>391</v>
      </c>
      <c r="G935" s="3">
        <v>30.4496</v>
      </c>
      <c r="H935" s="3">
        <v>-87.925200000000004</v>
      </c>
      <c r="I935" s="3">
        <v>0.3</v>
      </c>
      <c r="J935" s="26">
        <f t="shared" si="7"/>
        <v>7.5459319999999996</v>
      </c>
      <c r="K935" s="3">
        <v>2.2999999999999998</v>
      </c>
      <c r="L935" s="3">
        <v>21</v>
      </c>
      <c r="M935" s="3"/>
      <c r="N935" s="3"/>
      <c r="O935" s="3"/>
      <c r="P935" s="3"/>
      <c r="Q935" s="3"/>
      <c r="R935" s="3"/>
      <c r="S935" s="3"/>
      <c r="T935" s="3"/>
      <c r="U935" s="3"/>
      <c r="V935" s="3"/>
      <c r="W935" s="3"/>
      <c r="X935" s="3"/>
      <c r="Y935" s="3"/>
      <c r="Z935" s="3"/>
    </row>
    <row r="936" spans="1:26" x14ac:dyDescent="0.2">
      <c r="A936" s="3" t="s">
        <v>356</v>
      </c>
      <c r="B936" s="11">
        <v>44488</v>
      </c>
      <c r="C936" s="12">
        <v>0.46319444444444446</v>
      </c>
      <c r="D936" s="3" t="s">
        <v>418</v>
      </c>
      <c r="E936" s="3" t="s">
        <v>391</v>
      </c>
      <c r="F936" s="3" t="s">
        <v>391</v>
      </c>
      <c r="G936" s="3">
        <v>30.449909999999999</v>
      </c>
      <c r="H936" s="3">
        <v>-87.948170000000005</v>
      </c>
      <c r="I936" s="3">
        <v>0.6</v>
      </c>
      <c r="J936" s="26">
        <f t="shared" si="7"/>
        <v>11.154855999999999</v>
      </c>
      <c r="K936" s="3">
        <v>3.4</v>
      </c>
      <c r="L936" s="3">
        <v>22</v>
      </c>
      <c r="M936" s="3"/>
      <c r="N936" s="3"/>
      <c r="O936" s="3"/>
      <c r="P936" s="3"/>
      <c r="Q936" s="3"/>
      <c r="R936" s="3"/>
      <c r="S936" s="3"/>
      <c r="T936" s="3"/>
      <c r="U936" s="3"/>
      <c r="V936" s="3"/>
      <c r="W936" s="3"/>
      <c r="X936" s="3"/>
      <c r="Y936" s="3"/>
      <c r="Z936" s="3"/>
    </row>
    <row r="937" spans="1:26" x14ac:dyDescent="0.2">
      <c r="A937" s="3" t="s">
        <v>356</v>
      </c>
      <c r="B937" s="11">
        <v>44488</v>
      </c>
      <c r="C937" s="12">
        <v>0.47013888888888888</v>
      </c>
      <c r="D937" s="3" t="s">
        <v>399</v>
      </c>
      <c r="E937" s="3" t="s">
        <v>391</v>
      </c>
      <c r="F937" s="3" t="s">
        <v>391</v>
      </c>
      <c r="G937" s="3">
        <v>30.401060000000001</v>
      </c>
      <c r="H937" s="3">
        <v>-87.900350000000003</v>
      </c>
      <c r="I937" s="3">
        <v>0.4</v>
      </c>
      <c r="J937" s="26">
        <f t="shared" si="7"/>
        <v>3.9370079999999996</v>
      </c>
      <c r="K937" s="3">
        <v>1.2</v>
      </c>
      <c r="L937" s="3">
        <v>23</v>
      </c>
      <c r="M937" s="3"/>
      <c r="N937" s="3"/>
      <c r="O937" s="3"/>
      <c r="P937" s="3"/>
      <c r="Q937" s="3"/>
      <c r="R937" s="3"/>
      <c r="S937" s="3"/>
      <c r="T937" s="3"/>
      <c r="U937" s="3"/>
      <c r="V937" s="3"/>
      <c r="W937" s="3"/>
      <c r="X937" s="3"/>
      <c r="Y937" s="3"/>
      <c r="Z937" s="3"/>
    </row>
    <row r="938" spans="1:26" x14ac:dyDescent="0.2">
      <c r="A938" s="3" t="s">
        <v>356</v>
      </c>
      <c r="B938" s="11">
        <v>44488</v>
      </c>
      <c r="C938" s="12">
        <v>0.47499999999999998</v>
      </c>
      <c r="D938" s="3" t="s">
        <v>215</v>
      </c>
      <c r="E938" s="3" t="s">
        <v>392</v>
      </c>
      <c r="F938" s="3" t="s">
        <v>392</v>
      </c>
      <c r="G938" s="3">
        <v>30.4009</v>
      </c>
      <c r="H938" s="3">
        <v>-87.948580000000007</v>
      </c>
      <c r="I938" s="3">
        <v>0.5</v>
      </c>
      <c r="J938" s="26">
        <f t="shared" si="7"/>
        <v>12.139108</v>
      </c>
      <c r="K938" s="3">
        <v>3.7</v>
      </c>
      <c r="L938" s="3">
        <v>24</v>
      </c>
      <c r="M938" s="3"/>
      <c r="N938" s="3"/>
      <c r="O938" s="3"/>
      <c r="P938" s="3"/>
      <c r="Q938" s="3"/>
      <c r="R938" s="3"/>
      <c r="S938" s="3"/>
      <c r="T938" s="3"/>
      <c r="U938" s="3"/>
      <c r="V938" s="3"/>
      <c r="W938" s="3"/>
      <c r="X938" s="3"/>
      <c r="Y938" s="3"/>
      <c r="Z938" s="3"/>
    </row>
    <row r="939" spans="1:26" x14ac:dyDescent="0.2">
      <c r="A939" s="3" t="s">
        <v>356</v>
      </c>
      <c r="B939" s="11">
        <v>44488</v>
      </c>
      <c r="C939" s="12">
        <v>0.48333333333333334</v>
      </c>
      <c r="D939" s="3" t="s">
        <v>400</v>
      </c>
      <c r="E939" s="3" t="s">
        <v>391</v>
      </c>
      <c r="F939" s="3" t="s">
        <v>391</v>
      </c>
      <c r="G939" s="3">
        <v>30.399080000000001</v>
      </c>
      <c r="H939" s="3">
        <v>-88.000590000000003</v>
      </c>
      <c r="I939" s="3">
        <v>0.6</v>
      </c>
      <c r="J939" s="26">
        <f t="shared" si="7"/>
        <v>13.12336</v>
      </c>
      <c r="K939" s="3">
        <v>4</v>
      </c>
      <c r="L939" s="3">
        <v>25</v>
      </c>
      <c r="M939" s="3"/>
      <c r="N939" s="3"/>
      <c r="O939" s="3"/>
      <c r="P939" s="3"/>
      <c r="Q939" s="3"/>
      <c r="R939" s="3"/>
      <c r="S939" s="3"/>
      <c r="T939" s="3"/>
      <c r="U939" s="3"/>
      <c r="V939" s="3"/>
      <c r="W939" s="3"/>
      <c r="X939" s="3"/>
      <c r="Y939" s="3"/>
      <c r="Z939" s="3"/>
    </row>
    <row r="940" spans="1:26" x14ac:dyDescent="0.2">
      <c r="A940" s="3" t="s">
        <v>356</v>
      </c>
      <c r="B940" s="11">
        <v>44488</v>
      </c>
      <c r="C940" s="12">
        <v>0.49583333333333335</v>
      </c>
      <c r="D940" s="3" t="s">
        <v>218</v>
      </c>
      <c r="E940" s="3" t="s">
        <v>392</v>
      </c>
      <c r="F940" s="3" t="s">
        <v>392</v>
      </c>
      <c r="G940" s="3">
        <v>30.402259999999998</v>
      </c>
      <c r="H940" s="3">
        <v>-88.017499999999998</v>
      </c>
      <c r="I940" s="3">
        <v>0.6</v>
      </c>
      <c r="J940" s="26">
        <f t="shared" si="7"/>
        <v>46.916012000000002</v>
      </c>
      <c r="K940" s="3">
        <v>14.3</v>
      </c>
      <c r="L940" s="3">
        <v>26</v>
      </c>
      <c r="M940" s="3" t="s">
        <v>481</v>
      </c>
      <c r="N940" s="3"/>
      <c r="O940" s="3"/>
      <c r="P940" s="3"/>
      <c r="Q940" s="3"/>
      <c r="R940" s="3"/>
      <c r="S940" s="3"/>
      <c r="T940" s="3"/>
      <c r="U940" s="3"/>
      <c r="V940" s="3"/>
      <c r="W940" s="3"/>
      <c r="X940" s="3"/>
      <c r="Y940" s="3"/>
      <c r="Z940" s="3"/>
    </row>
    <row r="941" spans="1:26" x14ac:dyDescent="0.2">
      <c r="A941" s="3" t="s">
        <v>356</v>
      </c>
      <c r="B941" s="11">
        <v>44488</v>
      </c>
      <c r="C941" s="12">
        <v>0.50416666666666665</v>
      </c>
      <c r="D941" s="3" t="s">
        <v>401</v>
      </c>
      <c r="E941" s="3" t="s">
        <v>391</v>
      </c>
      <c r="F941" s="3" t="s">
        <v>391</v>
      </c>
      <c r="G941" s="3">
        <v>30.40006</v>
      </c>
      <c r="H941" s="3">
        <v>-88.049300000000002</v>
      </c>
      <c r="I941" s="3">
        <v>0.4</v>
      </c>
      <c r="J941" s="26">
        <f t="shared" si="7"/>
        <v>13.779528000000001</v>
      </c>
      <c r="K941" s="3">
        <v>4.2</v>
      </c>
      <c r="L941" s="3">
        <v>27</v>
      </c>
      <c r="M941" s="3"/>
      <c r="N941" s="3"/>
      <c r="O941" s="3"/>
      <c r="P941" s="3"/>
      <c r="Q941" s="3"/>
      <c r="R941" s="3"/>
      <c r="S941" s="3"/>
      <c r="T941" s="3"/>
      <c r="U941" s="3"/>
      <c r="V941" s="3"/>
      <c r="W941" s="3"/>
      <c r="X941" s="3"/>
      <c r="Y941" s="3"/>
      <c r="Z941" s="3"/>
    </row>
    <row r="942" spans="1:26" x14ac:dyDescent="0.2">
      <c r="A942" s="3" t="s">
        <v>356</v>
      </c>
      <c r="B942" s="11">
        <v>44488</v>
      </c>
      <c r="C942" s="12">
        <v>0.51180555555555551</v>
      </c>
      <c r="D942" s="3" t="s">
        <v>224</v>
      </c>
      <c r="E942" s="3" t="s">
        <v>392</v>
      </c>
      <c r="F942" s="3" t="s">
        <v>391</v>
      </c>
      <c r="G942" s="3">
        <v>30.400089999999999</v>
      </c>
      <c r="H942" s="3">
        <v>-88.099720000000005</v>
      </c>
      <c r="I942" s="3">
        <v>0.3</v>
      </c>
      <c r="J942" s="26">
        <f t="shared" si="7"/>
        <v>3.9370079999999996</v>
      </c>
      <c r="K942" s="3">
        <v>1.2</v>
      </c>
      <c r="L942" s="3">
        <v>28</v>
      </c>
      <c r="M942" s="3"/>
      <c r="N942" s="3"/>
      <c r="O942" s="3"/>
      <c r="P942" s="3"/>
      <c r="Q942" s="3"/>
      <c r="R942" s="3"/>
      <c r="S942" s="3"/>
      <c r="T942" s="3"/>
      <c r="U942" s="3"/>
      <c r="V942" s="3"/>
      <c r="W942" s="3"/>
      <c r="X942" s="3"/>
      <c r="Y942" s="3"/>
      <c r="Z942" s="3"/>
    </row>
    <row r="943" spans="1:26" x14ac:dyDescent="0.2">
      <c r="A943" s="3" t="s">
        <v>356</v>
      </c>
      <c r="B943" s="11">
        <v>44490</v>
      </c>
      <c r="C943" s="12">
        <v>0.29375000000000001</v>
      </c>
      <c r="D943" s="3" t="s">
        <v>390</v>
      </c>
      <c r="E943" s="3" t="s">
        <v>391</v>
      </c>
      <c r="F943" s="3" t="s">
        <v>391</v>
      </c>
      <c r="G943" s="3">
        <v>30.250119999999999</v>
      </c>
      <c r="H943" s="3">
        <v>-88.050610000000006</v>
      </c>
      <c r="I943" s="3">
        <v>1.1000000000000001</v>
      </c>
      <c r="J943" s="26">
        <f t="shared" si="7"/>
        <v>10.170604000000001</v>
      </c>
      <c r="K943" s="3">
        <v>3.1</v>
      </c>
      <c r="L943" s="3">
        <v>0</v>
      </c>
      <c r="M943" s="3"/>
      <c r="N943" s="3"/>
      <c r="O943" s="3"/>
      <c r="P943" s="3"/>
      <c r="Q943" s="3"/>
      <c r="R943" s="3"/>
      <c r="S943" s="3"/>
      <c r="T943" s="3"/>
      <c r="U943" s="3"/>
      <c r="V943" s="3"/>
      <c r="W943" s="3"/>
      <c r="X943" s="3"/>
      <c r="Y943" s="3"/>
      <c r="Z943" s="3"/>
    </row>
    <row r="944" spans="1:26" x14ac:dyDescent="0.2">
      <c r="A944" s="3" t="s">
        <v>356</v>
      </c>
      <c r="B944" s="11">
        <v>44490</v>
      </c>
      <c r="C944" s="12">
        <v>0.29722222222222222</v>
      </c>
      <c r="D944" s="3" t="s">
        <v>202</v>
      </c>
      <c r="E944" s="3" t="s">
        <v>392</v>
      </c>
      <c r="F944" s="3" t="s">
        <v>392</v>
      </c>
      <c r="G944" s="3">
        <v>30.2499</v>
      </c>
      <c r="H944" s="3">
        <v>-88.040059999999997</v>
      </c>
      <c r="I944" s="3">
        <v>1.2</v>
      </c>
      <c r="J944" s="26">
        <f t="shared" si="7"/>
        <v>49.868767999999996</v>
      </c>
      <c r="K944" s="3">
        <v>15.2</v>
      </c>
      <c r="L944" s="3">
        <v>1</v>
      </c>
      <c r="M944" s="3"/>
      <c r="N944" s="3"/>
      <c r="O944" s="3"/>
      <c r="P944" s="3"/>
      <c r="Q944" s="3"/>
      <c r="R944" s="3"/>
      <c r="S944" s="3"/>
      <c r="T944" s="3"/>
      <c r="U944" s="3"/>
      <c r="V944" s="3"/>
      <c r="W944" s="3"/>
      <c r="X944" s="3"/>
      <c r="Y944" s="3"/>
      <c r="Z944" s="3"/>
    </row>
    <row r="945" spans="1:26" x14ac:dyDescent="0.2">
      <c r="A945" s="3" t="s">
        <v>356</v>
      </c>
      <c r="B945" s="11">
        <v>44490</v>
      </c>
      <c r="C945" s="12">
        <v>0.30902777777777779</v>
      </c>
      <c r="D945" s="3" t="s">
        <v>393</v>
      </c>
      <c r="E945" s="3" t="s">
        <v>391</v>
      </c>
      <c r="F945" s="3" t="s">
        <v>391</v>
      </c>
      <c r="G945" s="3">
        <v>30.249659999999999</v>
      </c>
      <c r="H945" s="3">
        <v>-88.000280000000004</v>
      </c>
      <c r="I945" s="3">
        <v>0.9</v>
      </c>
      <c r="J945" s="26">
        <f t="shared" si="7"/>
        <v>15.748031999999998</v>
      </c>
      <c r="K945" s="3">
        <v>4.8</v>
      </c>
      <c r="L945" s="3">
        <v>2</v>
      </c>
      <c r="M945" s="3"/>
      <c r="N945" s="3"/>
      <c r="O945" s="3"/>
      <c r="P945" s="3"/>
      <c r="Q945" s="3"/>
      <c r="R945" s="3"/>
      <c r="S945" s="3"/>
      <c r="T945" s="3"/>
      <c r="U945" s="3"/>
      <c r="V945" s="3"/>
      <c r="W945" s="3"/>
      <c r="X945" s="3"/>
      <c r="Y945" s="3"/>
      <c r="Z945" s="3"/>
    </row>
    <row r="946" spans="1:26" x14ac:dyDescent="0.2">
      <c r="A946" s="3" t="s">
        <v>356</v>
      </c>
      <c r="B946" s="11">
        <v>44490</v>
      </c>
      <c r="C946" s="12">
        <v>0.31527777777777777</v>
      </c>
      <c r="D946" s="3" t="s">
        <v>394</v>
      </c>
      <c r="E946" s="3" t="s">
        <v>391</v>
      </c>
      <c r="F946" s="3" t="s">
        <v>391</v>
      </c>
      <c r="G946" s="3">
        <v>30.260300000000001</v>
      </c>
      <c r="H946" s="3">
        <v>-87.950010000000006</v>
      </c>
      <c r="I946" s="3">
        <v>0.7</v>
      </c>
      <c r="J946" s="26">
        <f t="shared" si="7"/>
        <v>3.6089240000000005</v>
      </c>
      <c r="K946" s="3">
        <v>1.1000000000000001</v>
      </c>
      <c r="L946" s="3">
        <v>3</v>
      </c>
      <c r="M946" s="3"/>
      <c r="N946" s="3"/>
      <c r="O946" s="3"/>
      <c r="P946" s="3"/>
      <c r="Q946" s="3"/>
      <c r="R946" s="3"/>
      <c r="S946" s="3"/>
      <c r="T946" s="3"/>
      <c r="U946" s="3"/>
      <c r="V946" s="3"/>
      <c r="W946" s="3"/>
      <c r="X946" s="3"/>
      <c r="Y946" s="3"/>
      <c r="Z946" s="3"/>
    </row>
    <row r="947" spans="1:26" x14ac:dyDescent="0.2">
      <c r="A947" s="3" t="s">
        <v>356</v>
      </c>
      <c r="B947" s="11">
        <v>44490</v>
      </c>
      <c r="C947" s="12">
        <v>0.3215277777777778</v>
      </c>
      <c r="D947" s="3" t="s">
        <v>395</v>
      </c>
      <c r="E947" s="3" t="s">
        <v>391</v>
      </c>
      <c r="F947" s="3" t="s">
        <v>391</v>
      </c>
      <c r="G947" s="3">
        <v>30.250109999999999</v>
      </c>
      <c r="H947" s="3">
        <v>-87.900440000000003</v>
      </c>
      <c r="I947" s="3">
        <v>0.7</v>
      </c>
      <c r="J947" s="26">
        <f t="shared" si="7"/>
        <v>5.9055119999999999</v>
      </c>
      <c r="K947" s="3">
        <v>1.8</v>
      </c>
      <c r="L947" s="3">
        <v>4</v>
      </c>
      <c r="M947" s="3"/>
      <c r="N947" s="3"/>
      <c r="O947" s="3"/>
      <c r="P947" s="3"/>
      <c r="Q947" s="3"/>
      <c r="R947" s="3"/>
      <c r="S947" s="3"/>
      <c r="T947" s="3"/>
      <c r="U947" s="3"/>
      <c r="V947" s="3"/>
      <c r="W947" s="3"/>
      <c r="X947" s="3"/>
      <c r="Y947" s="3"/>
      <c r="Z947" s="3"/>
    </row>
    <row r="948" spans="1:26" x14ac:dyDescent="0.2">
      <c r="A948" s="3" t="s">
        <v>356</v>
      </c>
      <c r="B948" s="11">
        <v>44490</v>
      </c>
      <c r="C948" s="12">
        <v>0.3263888888888889</v>
      </c>
      <c r="D948" s="3" t="s">
        <v>206</v>
      </c>
      <c r="E948" s="3" t="s">
        <v>392</v>
      </c>
      <c r="F948" s="3" t="s">
        <v>391</v>
      </c>
      <c r="G948" s="3">
        <v>30.250080000000001</v>
      </c>
      <c r="H948" s="3">
        <v>-87.849580000000003</v>
      </c>
      <c r="I948" s="3">
        <v>0.7</v>
      </c>
      <c r="J948" s="26">
        <f t="shared" si="7"/>
        <v>3.9370079999999996</v>
      </c>
      <c r="K948" s="3">
        <v>1.2</v>
      </c>
      <c r="L948" s="3">
        <v>5</v>
      </c>
      <c r="M948" s="3"/>
      <c r="N948" s="3"/>
      <c r="O948" s="3"/>
      <c r="P948" s="3"/>
      <c r="Q948" s="3"/>
      <c r="R948" s="3"/>
      <c r="S948" s="3"/>
      <c r="T948" s="3"/>
      <c r="U948" s="3"/>
      <c r="V948" s="3"/>
      <c r="W948" s="3"/>
      <c r="X948" s="3"/>
      <c r="Y948" s="3"/>
      <c r="Z948" s="3"/>
    </row>
    <row r="949" spans="1:26" x14ac:dyDescent="0.2">
      <c r="A949" s="3" t="s">
        <v>356</v>
      </c>
      <c r="B949" s="11">
        <v>44490</v>
      </c>
      <c r="C949" s="12">
        <v>0.33541666666666664</v>
      </c>
      <c r="D949" s="3" t="s">
        <v>396</v>
      </c>
      <c r="E949" s="3" t="s">
        <v>391</v>
      </c>
      <c r="F949" s="3" t="s">
        <v>391</v>
      </c>
      <c r="G949" s="3">
        <v>30.260069999999999</v>
      </c>
      <c r="H949" s="3">
        <v>-87.800039999999996</v>
      </c>
      <c r="I949" s="3">
        <v>0.7</v>
      </c>
      <c r="J949" s="26">
        <f t="shared" si="7"/>
        <v>6.56168</v>
      </c>
      <c r="K949" s="3">
        <v>2</v>
      </c>
      <c r="L949" s="3">
        <v>6</v>
      </c>
      <c r="M949" s="3"/>
      <c r="N949" s="3"/>
      <c r="O949" s="3"/>
      <c r="P949" s="3"/>
      <c r="Q949" s="3"/>
      <c r="R949" s="3"/>
      <c r="S949" s="3"/>
      <c r="T949" s="3"/>
      <c r="U949" s="3"/>
      <c r="V949" s="3"/>
      <c r="W949" s="3"/>
      <c r="X949" s="3"/>
      <c r="Y949" s="3"/>
      <c r="Z949" s="3"/>
    </row>
    <row r="950" spans="1:26" x14ac:dyDescent="0.2">
      <c r="A950" s="3" t="s">
        <v>356</v>
      </c>
      <c r="B950" s="11">
        <v>44490</v>
      </c>
      <c r="C950" s="12">
        <v>0.34027777777777779</v>
      </c>
      <c r="D950" s="3" t="s">
        <v>209</v>
      </c>
      <c r="E950" s="3" t="s">
        <v>392</v>
      </c>
      <c r="F950" s="3" t="s">
        <v>391</v>
      </c>
      <c r="G950" s="3">
        <v>30.285499999999999</v>
      </c>
      <c r="H950" s="3">
        <v>-87.760270000000006</v>
      </c>
      <c r="I950" s="10" t="s">
        <v>46</v>
      </c>
      <c r="J950" s="26">
        <f t="shared" si="7"/>
        <v>4.9212600000000002</v>
      </c>
      <c r="K950" s="3">
        <v>1.5</v>
      </c>
      <c r="L950" s="3">
        <v>7</v>
      </c>
      <c r="M950" s="3"/>
      <c r="N950" s="3"/>
      <c r="O950" s="3"/>
      <c r="P950" s="3"/>
      <c r="Q950" s="3"/>
      <c r="R950" s="3"/>
      <c r="S950" s="3"/>
      <c r="T950" s="3"/>
      <c r="U950" s="3"/>
      <c r="V950" s="3"/>
      <c r="W950" s="3"/>
      <c r="X950" s="3"/>
      <c r="Y950" s="3"/>
      <c r="Z950" s="3"/>
    </row>
    <row r="951" spans="1:26" x14ac:dyDescent="0.2">
      <c r="A951" s="3" t="s">
        <v>356</v>
      </c>
      <c r="B951" s="11">
        <v>44490</v>
      </c>
      <c r="C951" s="12">
        <v>0.34930555555555554</v>
      </c>
      <c r="D951" s="3" t="s">
        <v>397</v>
      </c>
      <c r="E951" s="3" t="s">
        <v>391</v>
      </c>
      <c r="F951" s="3" t="s">
        <v>391</v>
      </c>
      <c r="G951" s="3">
        <v>30.300619999999999</v>
      </c>
      <c r="H951" s="3">
        <v>-87.800520000000006</v>
      </c>
      <c r="I951" s="3">
        <v>0.9</v>
      </c>
      <c r="J951" s="26">
        <f t="shared" si="7"/>
        <v>7.8740159999999992</v>
      </c>
      <c r="K951" s="3">
        <v>2.4</v>
      </c>
      <c r="L951" s="3">
        <v>8</v>
      </c>
      <c r="M951" s="3"/>
      <c r="N951" s="3"/>
      <c r="O951" s="3"/>
      <c r="P951" s="3"/>
      <c r="Q951" s="3"/>
      <c r="R951" s="3"/>
      <c r="S951" s="3"/>
      <c r="T951" s="3"/>
      <c r="U951" s="3"/>
      <c r="V951" s="3"/>
      <c r="W951" s="3"/>
      <c r="X951" s="3"/>
      <c r="Y951" s="3"/>
      <c r="Z951" s="3"/>
    </row>
    <row r="952" spans="1:26" x14ac:dyDescent="0.2">
      <c r="A952" s="3" t="s">
        <v>356</v>
      </c>
      <c r="B952" s="11">
        <v>44490</v>
      </c>
      <c r="C952" s="12">
        <v>0.35347222222222224</v>
      </c>
      <c r="D952" s="3" t="s">
        <v>398</v>
      </c>
      <c r="E952" s="3" t="s">
        <v>391</v>
      </c>
      <c r="F952" s="3" t="s">
        <v>391</v>
      </c>
      <c r="G952" s="3">
        <v>30.299990000000001</v>
      </c>
      <c r="H952" s="3">
        <v>-87.849990000000005</v>
      </c>
      <c r="I952" s="3">
        <v>1</v>
      </c>
      <c r="J952" s="26">
        <f t="shared" si="7"/>
        <v>8.8582680000000007</v>
      </c>
      <c r="K952" s="26">
        <v>2.7</v>
      </c>
      <c r="L952" s="3">
        <v>9</v>
      </c>
      <c r="M952" s="3"/>
      <c r="N952" s="3"/>
      <c r="O952" s="3"/>
      <c r="P952" s="3"/>
      <c r="Q952" s="3"/>
      <c r="R952" s="3"/>
      <c r="S952" s="3"/>
      <c r="T952" s="3"/>
      <c r="U952" s="3"/>
      <c r="V952" s="3"/>
      <c r="W952" s="3"/>
      <c r="X952" s="3"/>
      <c r="Y952" s="3"/>
      <c r="Z952" s="3"/>
    </row>
    <row r="953" spans="1:26" x14ac:dyDescent="0.2">
      <c r="A953" s="3" t="s">
        <v>356</v>
      </c>
      <c r="B953" s="11">
        <v>44490</v>
      </c>
      <c r="C953" s="12">
        <v>0.35902777777777778</v>
      </c>
      <c r="D953" s="3" t="s">
        <v>352</v>
      </c>
      <c r="E953" s="3" t="s">
        <v>391</v>
      </c>
      <c r="F953" s="3" t="s">
        <v>391</v>
      </c>
      <c r="G953" s="3">
        <v>30.34985</v>
      </c>
      <c r="H953" s="3">
        <v>-87.849919999999997</v>
      </c>
      <c r="I953" s="3">
        <v>1</v>
      </c>
      <c r="J953" s="26">
        <f t="shared" si="7"/>
        <v>8.2020999999999997</v>
      </c>
      <c r="K953" s="26">
        <v>2.5</v>
      </c>
      <c r="L953" s="3">
        <v>10</v>
      </c>
      <c r="M953" s="3"/>
      <c r="N953" s="3"/>
      <c r="O953" s="3"/>
      <c r="P953" s="3"/>
      <c r="Q953" s="3"/>
      <c r="R953" s="3"/>
      <c r="S953" s="3"/>
      <c r="T953" s="3"/>
      <c r="U953" s="3"/>
      <c r="V953" s="3"/>
      <c r="W953" s="3"/>
      <c r="X953" s="3"/>
      <c r="Y953" s="3"/>
      <c r="Z953" s="3"/>
    </row>
    <row r="954" spans="1:26" x14ac:dyDescent="0.2">
      <c r="A954" s="3" t="s">
        <v>356</v>
      </c>
      <c r="B954" s="11">
        <v>44490</v>
      </c>
      <c r="C954" s="12">
        <v>0.36319444444444443</v>
      </c>
      <c r="D954" s="3" t="s">
        <v>212</v>
      </c>
      <c r="E954" s="3" t="s">
        <v>392</v>
      </c>
      <c r="F954" s="3" t="s">
        <v>392</v>
      </c>
      <c r="G954" s="3">
        <v>30.374099999999999</v>
      </c>
      <c r="H954" s="3">
        <v>-87.839349999999996</v>
      </c>
      <c r="I954" s="3">
        <v>0.7</v>
      </c>
      <c r="J954" s="26">
        <f t="shared" si="7"/>
        <v>6.56168</v>
      </c>
      <c r="K954" s="26">
        <v>2</v>
      </c>
      <c r="L954" s="3">
        <v>11</v>
      </c>
      <c r="M954" s="3" t="s">
        <v>482</v>
      </c>
      <c r="N954" s="3"/>
      <c r="O954" s="3"/>
      <c r="P954" s="3"/>
      <c r="Q954" s="3"/>
      <c r="R954" s="3"/>
      <c r="S954" s="3"/>
      <c r="T954" s="3"/>
      <c r="U954" s="3"/>
      <c r="V954" s="3"/>
      <c r="W954" s="3"/>
      <c r="X954" s="3"/>
      <c r="Y954" s="3"/>
      <c r="Z954" s="3"/>
    </row>
    <row r="955" spans="1:26" x14ac:dyDescent="0.2">
      <c r="A955" s="3" t="s">
        <v>356</v>
      </c>
      <c r="B955" s="11">
        <v>44490</v>
      </c>
      <c r="C955" s="12">
        <v>0.37916666666666665</v>
      </c>
      <c r="D955" s="3" t="s">
        <v>408</v>
      </c>
      <c r="E955" s="3" t="s">
        <v>391</v>
      </c>
      <c r="F955" s="3" t="s">
        <v>391</v>
      </c>
      <c r="G955" s="3">
        <v>30.3508</v>
      </c>
      <c r="H955" s="3">
        <v>-87.898340000000005</v>
      </c>
      <c r="I955" s="3">
        <v>1.2</v>
      </c>
      <c r="J955" s="26">
        <f t="shared" si="7"/>
        <v>10.498688000000001</v>
      </c>
      <c r="K955" s="26">
        <v>3.2</v>
      </c>
      <c r="L955" s="3">
        <v>12</v>
      </c>
      <c r="M955" s="3"/>
      <c r="N955" s="3"/>
      <c r="O955" s="3"/>
      <c r="P955" s="3"/>
      <c r="Q955" s="3"/>
      <c r="R955" s="3"/>
      <c r="S955" s="3"/>
      <c r="T955" s="3"/>
      <c r="U955" s="3"/>
      <c r="V955" s="3"/>
      <c r="W955" s="3"/>
      <c r="X955" s="3"/>
      <c r="Y955" s="3"/>
      <c r="Z955" s="3"/>
    </row>
    <row r="956" spans="1:26" x14ac:dyDescent="0.2">
      <c r="A956" s="3" t="s">
        <v>356</v>
      </c>
      <c r="B956" s="11">
        <v>44490</v>
      </c>
      <c r="C956" s="12">
        <v>0.38472222222222224</v>
      </c>
      <c r="D956" s="3" t="s">
        <v>339</v>
      </c>
      <c r="E956" s="3" t="s">
        <v>391</v>
      </c>
      <c r="F956" s="3" t="s">
        <v>391</v>
      </c>
      <c r="G956" s="3">
        <v>30.301069999999999</v>
      </c>
      <c r="H956" s="3">
        <v>-87.90034</v>
      </c>
      <c r="I956" s="3">
        <v>1.1000000000000001</v>
      </c>
      <c r="J956" s="26">
        <f t="shared" si="7"/>
        <v>9.5144359999999999</v>
      </c>
      <c r="K956" s="26">
        <v>2.9</v>
      </c>
      <c r="L956" s="3">
        <v>13</v>
      </c>
      <c r="M956" s="3"/>
      <c r="N956" s="3"/>
      <c r="O956" s="3"/>
      <c r="P956" s="3"/>
      <c r="Q956" s="3"/>
      <c r="R956" s="3"/>
      <c r="S956" s="3"/>
      <c r="T956" s="3"/>
      <c r="U956" s="3"/>
      <c r="V956" s="3"/>
      <c r="W956" s="3"/>
      <c r="X956" s="3"/>
      <c r="Y956" s="3"/>
      <c r="Z956" s="3"/>
    </row>
    <row r="957" spans="1:26" x14ac:dyDescent="0.2">
      <c r="A957" s="3" t="s">
        <v>356</v>
      </c>
      <c r="B957" s="11">
        <v>44490</v>
      </c>
      <c r="C957" s="12">
        <v>0.39027777777777778</v>
      </c>
      <c r="D957" s="3" t="s">
        <v>227</v>
      </c>
      <c r="E957" s="3" t="s">
        <v>392</v>
      </c>
      <c r="F957" s="3" t="s">
        <v>391</v>
      </c>
      <c r="G957" s="3">
        <v>30.29992</v>
      </c>
      <c r="H957" s="3">
        <v>-87.949690000000004</v>
      </c>
      <c r="I957" s="3">
        <v>1.2</v>
      </c>
      <c r="J957" s="26">
        <f t="shared" si="7"/>
        <v>10.826772</v>
      </c>
      <c r="K957" s="26">
        <v>3.3</v>
      </c>
      <c r="L957" s="3">
        <v>14</v>
      </c>
      <c r="M957" s="3"/>
      <c r="N957" s="3"/>
      <c r="O957" s="3"/>
      <c r="P957" s="3"/>
      <c r="Q957" s="3"/>
      <c r="R957" s="3"/>
      <c r="S957" s="3"/>
      <c r="T957" s="3"/>
      <c r="U957" s="3"/>
      <c r="V957" s="3"/>
      <c r="W957" s="3"/>
      <c r="X957" s="3"/>
      <c r="Y957" s="3"/>
      <c r="Z957" s="3"/>
    </row>
    <row r="958" spans="1:26" x14ac:dyDescent="0.2">
      <c r="A958" s="3" t="s">
        <v>356</v>
      </c>
      <c r="B958" s="11">
        <v>44490</v>
      </c>
      <c r="C958" s="12">
        <v>0.39861111111111114</v>
      </c>
      <c r="D958" s="3" t="s">
        <v>407</v>
      </c>
      <c r="E958" s="3" t="s">
        <v>391</v>
      </c>
      <c r="F958" s="3" t="s">
        <v>391</v>
      </c>
      <c r="G958" s="3">
        <v>30.349810000000002</v>
      </c>
      <c r="H958" s="3">
        <v>-87.950199999999995</v>
      </c>
      <c r="I958" s="3">
        <v>1.1000000000000001</v>
      </c>
      <c r="J958" s="26">
        <f t="shared" si="7"/>
        <v>11.811024</v>
      </c>
      <c r="K958" s="26">
        <v>3.6</v>
      </c>
      <c r="L958" s="3">
        <v>15</v>
      </c>
      <c r="M958" s="3"/>
      <c r="N958" s="3"/>
      <c r="O958" s="3"/>
      <c r="P958" s="3"/>
      <c r="Q958" s="3"/>
      <c r="R958" s="3"/>
      <c r="S958" s="3"/>
      <c r="T958" s="3"/>
      <c r="U958" s="3"/>
      <c r="V958" s="3"/>
      <c r="W958" s="3"/>
      <c r="X958" s="3"/>
      <c r="Y958" s="3"/>
      <c r="Z958" s="3"/>
    </row>
    <row r="959" spans="1:26" x14ac:dyDescent="0.2">
      <c r="A959" s="3" t="s">
        <v>356</v>
      </c>
      <c r="B959" s="11">
        <v>44490</v>
      </c>
      <c r="C959" s="12">
        <v>0.40416666666666667</v>
      </c>
      <c r="D959" s="3" t="s">
        <v>227</v>
      </c>
      <c r="E959" s="3" t="s">
        <v>392</v>
      </c>
      <c r="F959" s="3" t="s">
        <v>392</v>
      </c>
      <c r="G959" s="3">
        <v>30.300750000000001</v>
      </c>
      <c r="H959" s="3">
        <v>-87.950310000000002</v>
      </c>
      <c r="I959" s="3">
        <v>1.2</v>
      </c>
      <c r="J959" s="26">
        <f t="shared" si="7"/>
        <v>10.826772</v>
      </c>
      <c r="K959" s="26">
        <v>3.3</v>
      </c>
      <c r="L959" s="3">
        <v>16</v>
      </c>
      <c r="M959" s="3"/>
      <c r="N959" s="3"/>
      <c r="O959" s="3"/>
      <c r="P959" s="3"/>
      <c r="Q959" s="3"/>
      <c r="R959" s="3"/>
      <c r="S959" s="3"/>
      <c r="T959" s="3"/>
      <c r="U959" s="3"/>
      <c r="V959" s="3"/>
      <c r="W959" s="3"/>
      <c r="X959" s="3"/>
      <c r="Y959" s="3"/>
      <c r="Z959" s="3"/>
    </row>
    <row r="960" spans="1:26" x14ac:dyDescent="0.2">
      <c r="A960" s="3" t="s">
        <v>356</v>
      </c>
      <c r="B960" s="11">
        <v>44490</v>
      </c>
      <c r="C960" s="12">
        <v>0.41388888888888886</v>
      </c>
      <c r="D960" s="3" t="s">
        <v>409</v>
      </c>
      <c r="E960" s="3" t="s">
        <v>391</v>
      </c>
      <c r="F960" s="3" t="s">
        <v>391</v>
      </c>
      <c r="G960" s="3">
        <v>30.300070000000002</v>
      </c>
      <c r="H960" s="3">
        <v>-88.000640000000004</v>
      </c>
      <c r="I960" s="3">
        <v>1.2</v>
      </c>
      <c r="J960" s="26">
        <f t="shared" si="7"/>
        <v>11.482939999999999</v>
      </c>
      <c r="K960" s="26">
        <v>3.5</v>
      </c>
      <c r="L960" s="3">
        <v>17</v>
      </c>
      <c r="M960" s="3"/>
      <c r="N960" s="3"/>
      <c r="O960" s="3"/>
      <c r="P960" s="3"/>
      <c r="Q960" s="3"/>
      <c r="R960" s="3"/>
      <c r="S960" s="3"/>
      <c r="T960" s="3"/>
      <c r="U960" s="3"/>
      <c r="V960" s="3"/>
      <c r="W960" s="3"/>
      <c r="X960" s="3"/>
      <c r="Y960" s="3"/>
      <c r="Z960" s="3"/>
    </row>
    <row r="961" spans="1:26" x14ac:dyDescent="0.2">
      <c r="A961" s="3" t="s">
        <v>356</v>
      </c>
      <c r="B961" s="11">
        <v>44490</v>
      </c>
      <c r="C961" s="12">
        <v>0.41805555555555557</v>
      </c>
      <c r="D961" s="3" t="s">
        <v>230</v>
      </c>
      <c r="E961" s="3" t="s">
        <v>392</v>
      </c>
      <c r="F961" s="3" t="s">
        <v>392</v>
      </c>
      <c r="G961" s="3">
        <v>30.300070000000002</v>
      </c>
      <c r="H961" s="3">
        <v>-88.033029999999997</v>
      </c>
      <c r="I961" s="3">
        <v>1.4</v>
      </c>
      <c r="J961" s="26">
        <f t="shared" si="7"/>
        <v>53.149608000000001</v>
      </c>
      <c r="K961" s="26">
        <v>16.2</v>
      </c>
      <c r="L961" s="3">
        <v>18</v>
      </c>
      <c r="M961" s="3"/>
      <c r="N961" s="3"/>
      <c r="O961" s="3"/>
      <c r="P961" s="3"/>
      <c r="Q961" s="3"/>
      <c r="R961" s="3"/>
      <c r="S961" s="3"/>
      <c r="T961" s="3"/>
      <c r="U961" s="3"/>
      <c r="V961" s="3"/>
      <c r="W961" s="3"/>
      <c r="X961" s="3"/>
      <c r="Y961" s="3"/>
      <c r="Z961" s="3"/>
    </row>
    <row r="962" spans="1:26" x14ac:dyDescent="0.2">
      <c r="A962" s="3" t="s">
        <v>356</v>
      </c>
      <c r="B962" s="11">
        <v>44490</v>
      </c>
      <c r="C962" s="12">
        <v>0.42569444444444443</v>
      </c>
      <c r="D962" s="3" t="s">
        <v>433</v>
      </c>
      <c r="E962" s="3" t="s">
        <v>391</v>
      </c>
      <c r="F962" s="3" t="s">
        <v>391</v>
      </c>
      <c r="G962" s="3">
        <v>30.300979999999999</v>
      </c>
      <c r="H962" s="3">
        <v>-88.050830000000005</v>
      </c>
      <c r="I962" s="3">
        <v>1.2</v>
      </c>
      <c r="J962" s="26">
        <f t="shared" si="7"/>
        <v>14.435696000000002</v>
      </c>
      <c r="K962" s="26">
        <v>4.4000000000000004</v>
      </c>
      <c r="L962" s="3">
        <v>19</v>
      </c>
      <c r="M962" s="3"/>
      <c r="N962" s="3"/>
      <c r="O962" s="3"/>
      <c r="P962" s="3"/>
      <c r="Q962" s="3"/>
      <c r="R962" s="3"/>
      <c r="S962" s="3"/>
      <c r="T962" s="3"/>
      <c r="U962" s="3"/>
      <c r="V962" s="3"/>
      <c r="W962" s="3"/>
      <c r="X962" s="3"/>
      <c r="Y962" s="3"/>
      <c r="Z962" s="3"/>
    </row>
    <row r="963" spans="1:26" x14ac:dyDescent="0.2">
      <c r="A963" s="3" t="s">
        <v>356</v>
      </c>
      <c r="B963" s="11">
        <v>44490</v>
      </c>
      <c r="C963" s="12">
        <v>0.43333333333333335</v>
      </c>
      <c r="D963" s="3" t="s">
        <v>406</v>
      </c>
      <c r="E963" s="3" t="s">
        <v>391</v>
      </c>
      <c r="F963" s="3" t="s">
        <v>391</v>
      </c>
      <c r="G963" s="3">
        <v>30.349399999999999</v>
      </c>
      <c r="H963" s="3">
        <v>-88.000020000000006</v>
      </c>
      <c r="I963" s="3">
        <v>1.2</v>
      </c>
      <c r="J963" s="26">
        <f t="shared" si="7"/>
        <v>12.467191999999999</v>
      </c>
      <c r="K963" s="26">
        <v>3.8</v>
      </c>
      <c r="L963" s="3">
        <v>20</v>
      </c>
      <c r="M963" s="3"/>
      <c r="N963" s="3"/>
      <c r="O963" s="3"/>
      <c r="P963" s="3"/>
      <c r="Q963" s="3"/>
      <c r="R963" s="3"/>
      <c r="S963" s="3"/>
      <c r="T963" s="3"/>
      <c r="U963" s="3"/>
      <c r="V963" s="3"/>
      <c r="W963" s="3"/>
      <c r="X963" s="3"/>
      <c r="Y963" s="3"/>
      <c r="Z963" s="3"/>
    </row>
    <row r="964" spans="1:26" x14ac:dyDescent="0.2">
      <c r="A964" s="3" t="s">
        <v>356</v>
      </c>
      <c r="B964" s="11">
        <v>44490</v>
      </c>
      <c r="C964" s="12">
        <v>0.43888888888888888</v>
      </c>
      <c r="D964" s="3" t="s">
        <v>405</v>
      </c>
      <c r="E964" s="3" t="s">
        <v>391</v>
      </c>
      <c r="F964" s="3" t="s">
        <v>391</v>
      </c>
      <c r="G964" s="3">
        <v>30.35127</v>
      </c>
      <c r="H964" s="3">
        <v>-88.025139999999993</v>
      </c>
      <c r="I964" s="3">
        <v>1.2</v>
      </c>
      <c r="J964" s="26">
        <f t="shared" si="7"/>
        <v>47.244095999999999</v>
      </c>
      <c r="K964" s="26">
        <v>14.4</v>
      </c>
      <c r="L964" s="3">
        <v>21</v>
      </c>
      <c r="M964" s="3"/>
      <c r="N964" s="3"/>
      <c r="O964" s="3"/>
      <c r="P964" s="3"/>
      <c r="Q964" s="3"/>
      <c r="R964" s="3"/>
      <c r="S964" s="3"/>
      <c r="T964" s="3"/>
      <c r="U964" s="3"/>
      <c r="V964" s="3"/>
      <c r="W964" s="3"/>
      <c r="X964" s="3"/>
      <c r="Y964" s="3"/>
      <c r="Z964" s="3"/>
    </row>
    <row r="965" spans="1:26" x14ac:dyDescent="0.2">
      <c r="A965" s="3" t="s">
        <v>356</v>
      </c>
      <c r="B965" s="11">
        <v>44490</v>
      </c>
      <c r="C965" s="12">
        <v>0.44305555555555554</v>
      </c>
      <c r="D965" s="3" t="s">
        <v>404</v>
      </c>
      <c r="E965" s="3" t="s">
        <v>391</v>
      </c>
      <c r="F965" s="3" t="s">
        <v>391</v>
      </c>
      <c r="G965" s="3">
        <v>30.35004</v>
      </c>
      <c r="H965" s="3">
        <v>-88.049549999999996</v>
      </c>
      <c r="I965" s="3">
        <v>1.1000000000000001</v>
      </c>
      <c r="J965" s="26">
        <f t="shared" si="7"/>
        <v>12.139108</v>
      </c>
      <c r="K965" s="26">
        <v>3.7</v>
      </c>
      <c r="L965" s="3">
        <v>22</v>
      </c>
      <c r="M965" s="3"/>
      <c r="N965" s="3"/>
      <c r="O965" s="3"/>
      <c r="P965" s="3"/>
      <c r="Q965" s="3"/>
      <c r="R965" s="3"/>
      <c r="S965" s="3"/>
      <c r="T965" s="3"/>
      <c r="U965" s="3"/>
      <c r="V965" s="3"/>
      <c r="W965" s="3"/>
      <c r="X965" s="3"/>
      <c r="Y965" s="3"/>
      <c r="Z965" s="3"/>
    </row>
    <row r="966" spans="1:26" x14ac:dyDescent="0.2">
      <c r="A966" s="3" t="s">
        <v>356</v>
      </c>
      <c r="B966" s="11">
        <v>44490</v>
      </c>
      <c r="C966" s="12">
        <v>0.44791666666666669</v>
      </c>
      <c r="D966" s="3" t="s">
        <v>403</v>
      </c>
      <c r="E966" s="3" t="s">
        <v>391</v>
      </c>
      <c r="F966" s="3" t="s">
        <v>391</v>
      </c>
      <c r="G966" s="3">
        <v>30.349730000000001</v>
      </c>
      <c r="H966" s="3">
        <v>-88.099119999999999</v>
      </c>
      <c r="I966" s="3">
        <v>0.9</v>
      </c>
      <c r="J966" s="26">
        <f t="shared" si="7"/>
        <v>10.826772</v>
      </c>
      <c r="K966" s="26">
        <v>3.3</v>
      </c>
      <c r="L966" s="3">
        <v>23</v>
      </c>
      <c r="M966" s="3"/>
      <c r="N966" s="3"/>
      <c r="O966" s="3"/>
      <c r="P966" s="3"/>
      <c r="Q966" s="3"/>
      <c r="R966" s="3"/>
      <c r="S966" s="3"/>
      <c r="T966" s="3"/>
      <c r="U966" s="3"/>
      <c r="V966" s="3"/>
      <c r="W966" s="3"/>
      <c r="X966" s="3"/>
      <c r="Y966" s="3"/>
      <c r="Z966" s="3"/>
    </row>
    <row r="967" spans="1:26" x14ac:dyDescent="0.2">
      <c r="A967" s="3" t="s">
        <v>356</v>
      </c>
      <c r="B967" s="11">
        <v>44490</v>
      </c>
      <c r="C967" s="12">
        <v>0.45347222222222222</v>
      </c>
      <c r="D967" s="3" t="s">
        <v>410</v>
      </c>
      <c r="E967" s="3" t="s">
        <v>391</v>
      </c>
      <c r="F967" s="3" t="s">
        <v>391</v>
      </c>
      <c r="G967" s="3">
        <v>30.30087</v>
      </c>
      <c r="H967" s="3">
        <v>-88.100260000000006</v>
      </c>
      <c r="I967" s="3">
        <v>1.2</v>
      </c>
      <c r="J967" s="26">
        <f t="shared" si="7"/>
        <v>11.482939999999999</v>
      </c>
      <c r="K967" s="26">
        <v>3.5</v>
      </c>
      <c r="L967" s="3">
        <v>24</v>
      </c>
      <c r="M967" s="3"/>
      <c r="N967" s="3"/>
      <c r="O967" s="3"/>
      <c r="P967" s="3"/>
      <c r="Q967" s="3"/>
      <c r="R967" s="3"/>
      <c r="S967" s="3"/>
      <c r="T967" s="3"/>
      <c r="U967" s="3"/>
      <c r="V967" s="3"/>
      <c r="W967" s="3"/>
      <c r="X967" s="3"/>
      <c r="Y967" s="3"/>
      <c r="Z967" s="3"/>
    </row>
    <row r="968" spans="1:26" x14ac:dyDescent="0.2">
      <c r="A968" s="3" t="s">
        <v>356</v>
      </c>
      <c r="B968" s="11">
        <v>44490</v>
      </c>
      <c r="C968" s="12">
        <v>0.45763888888888887</v>
      </c>
      <c r="D968" s="3" t="s">
        <v>235</v>
      </c>
      <c r="E968" s="3" t="s">
        <v>392</v>
      </c>
      <c r="F968" s="3" t="s">
        <v>392</v>
      </c>
      <c r="G968" s="3">
        <v>30.300049999999999</v>
      </c>
      <c r="H968" s="3">
        <v>-88.13006</v>
      </c>
      <c r="I968" s="3">
        <v>1.2</v>
      </c>
      <c r="J968" s="26">
        <f t="shared" si="7"/>
        <v>10.170604000000001</v>
      </c>
      <c r="K968" s="26">
        <v>3.1</v>
      </c>
      <c r="L968" s="3">
        <v>25</v>
      </c>
      <c r="M968" s="3"/>
      <c r="N968" s="3"/>
      <c r="O968" s="3"/>
      <c r="P968" s="3"/>
      <c r="Q968" s="3"/>
      <c r="R968" s="3"/>
      <c r="S968" s="3"/>
      <c r="T968" s="3"/>
      <c r="U968" s="3"/>
      <c r="V968" s="3"/>
      <c r="W968" s="3"/>
      <c r="X968" s="3"/>
      <c r="Y968" s="3"/>
      <c r="Z968" s="3"/>
    </row>
    <row r="969" spans="1:26" x14ac:dyDescent="0.2">
      <c r="A969" s="3" t="s">
        <v>356</v>
      </c>
      <c r="B969" s="11">
        <v>44490</v>
      </c>
      <c r="C969" s="12">
        <v>0.47013888888888888</v>
      </c>
      <c r="D969" s="3" t="s">
        <v>240</v>
      </c>
      <c r="E969" s="3" t="s">
        <v>392</v>
      </c>
      <c r="F969" s="3" t="s">
        <v>392</v>
      </c>
      <c r="G969" s="3">
        <v>30.30011</v>
      </c>
      <c r="H969" s="3">
        <v>-88.199299999999994</v>
      </c>
      <c r="I969" s="3">
        <v>0.6</v>
      </c>
      <c r="J969" s="26">
        <f t="shared" si="7"/>
        <v>7.8740159999999992</v>
      </c>
      <c r="K969" s="26">
        <v>2.4</v>
      </c>
      <c r="L969" s="3">
        <v>26</v>
      </c>
      <c r="M969" s="3"/>
      <c r="N969" s="3"/>
      <c r="O969" s="3"/>
      <c r="P969" s="3"/>
      <c r="Q969" s="3"/>
      <c r="R969" s="3"/>
      <c r="S969" s="3"/>
      <c r="T969" s="3"/>
      <c r="U969" s="3"/>
      <c r="V969" s="3"/>
      <c r="W969" s="3"/>
      <c r="X969" s="3"/>
      <c r="Y969" s="3"/>
      <c r="Z969" s="3"/>
    </row>
    <row r="970" spans="1:26" x14ac:dyDescent="0.2">
      <c r="A970" s="3" t="s">
        <v>356</v>
      </c>
      <c r="B970" s="11">
        <v>44490</v>
      </c>
      <c r="C970" s="12">
        <v>0.48125000000000001</v>
      </c>
      <c r="D970" s="3" t="s">
        <v>415</v>
      </c>
      <c r="E970" s="3" t="s">
        <v>391</v>
      </c>
      <c r="F970" s="3" t="s">
        <v>391</v>
      </c>
      <c r="G970" s="3">
        <v>30.300149999999999</v>
      </c>
      <c r="H970" s="3">
        <v>-88.246499999999997</v>
      </c>
      <c r="I970" s="3">
        <v>0.9</v>
      </c>
      <c r="J970" s="26">
        <f t="shared" si="7"/>
        <v>9.5144359999999999</v>
      </c>
      <c r="K970" s="26">
        <v>2.9</v>
      </c>
      <c r="L970" s="3">
        <v>27</v>
      </c>
      <c r="M970" s="3"/>
      <c r="N970" s="3"/>
      <c r="O970" s="3"/>
      <c r="P970" s="3"/>
      <c r="Q970" s="3"/>
      <c r="R970" s="3"/>
      <c r="S970" s="3"/>
      <c r="T970" s="3"/>
      <c r="U970" s="3"/>
      <c r="V970" s="3"/>
      <c r="W970" s="3"/>
      <c r="X970" s="3"/>
      <c r="Y970" s="3"/>
      <c r="Z970" s="3"/>
    </row>
    <row r="971" spans="1:26" x14ac:dyDescent="0.2">
      <c r="A971" s="3" t="s">
        <v>356</v>
      </c>
      <c r="B971" s="11">
        <v>44490</v>
      </c>
      <c r="C971" s="12">
        <v>0.48819444444444443</v>
      </c>
      <c r="D971" s="3" t="s">
        <v>243</v>
      </c>
      <c r="E971" s="3" t="s">
        <v>392</v>
      </c>
      <c r="F971" s="3" t="s">
        <v>392</v>
      </c>
      <c r="G971" s="3">
        <v>30.355080000000001</v>
      </c>
      <c r="H971" s="3">
        <v>-88.200599999999994</v>
      </c>
      <c r="I971" s="3">
        <v>0.6</v>
      </c>
      <c r="J971" s="26">
        <f t="shared" si="7"/>
        <v>4.2650920000000001</v>
      </c>
      <c r="K971" s="26">
        <v>1.3</v>
      </c>
      <c r="L971" s="3">
        <v>28</v>
      </c>
      <c r="M971" s="3"/>
      <c r="N971" s="3"/>
      <c r="O971" s="3"/>
      <c r="P971" s="3"/>
      <c r="Q971" s="3"/>
      <c r="R971" s="3"/>
      <c r="S971" s="3"/>
      <c r="T971" s="3"/>
      <c r="U971" s="3"/>
      <c r="V971" s="3"/>
      <c r="W971" s="3"/>
      <c r="X971" s="3"/>
      <c r="Y971" s="3"/>
      <c r="Z971" s="3"/>
    </row>
    <row r="972" spans="1:26" x14ac:dyDescent="0.2">
      <c r="A972" s="3" t="s">
        <v>356</v>
      </c>
      <c r="B972" s="11">
        <v>44490</v>
      </c>
      <c r="C972" s="12">
        <v>0.49722222222222223</v>
      </c>
      <c r="D972" s="3" t="s">
        <v>411</v>
      </c>
      <c r="E972" s="3" t="s">
        <v>391</v>
      </c>
      <c r="F972" s="3" t="s">
        <v>391</v>
      </c>
      <c r="G972" s="3">
        <v>30.350159999999999</v>
      </c>
      <c r="H972" s="3">
        <v>-88.249949999999998</v>
      </c>
      <c r="I972" s="3">
        <v>0.8</v>
      </c>
      <c r="J972" s="26">
        <f t="shared" si="7"/>
        <v>5.5774279999999994</v>
      </c>
      <c r="K972" s="26">
        <v>1.7</v>
      </c>
      <c r="L972" s="3">
        <v>29</v>
      </c>
      <c r="M972" s="3"/>
      <c r="N972" s="3"/>
      <c r="O972" s="3"/>
      <c r="P972" s="3"/>
      <c r="Q972" s="3"/>
      <c r="R972" s="3"/>
      <c r="S972" s="3"/>
      <c r="T972" s="3"/>
      <c r="U972" s="3"/>
      <c r="V972" s="3"/>
      <c r="W972" s="3"/>
      <c r="X972" s="3"/>
      <c r="Y972" s="3"/>
      <c r="Z972" s="3"/>
    </row>
    <row r="973" spans="1:26" x14ac:dyDescent="0.2">
      <c r="A973" s="3" t="s">
        <v>356</v>
      </c>
      <c r="B973" s="11">
        <v>44490</v>
      </c>
      <c r="C973" s="12">
        <v>0.50694444444444442</v>
      </c>
      <c r="D973" s="3" t="s">
        <v>246</v>
      </c>
      <c r="E973" s="3" t="s">
        <v>392</v>
      </c>
      <c r="F973" s="3" t="s">
        <v>391</v>
      </c>
      <c r="G973" s="3">
        <v>30.375630000000001</v>
      </c>
      <c r="H973" s="3">
        <v>-88.271749999999997</v>
      </c>
      <c r="I973" s="3">
        <v>0.9</v>
      </c>
      <c r="J973" s="26">
        <f t="shared" si="7"/>
        <v>6.56168</v>
      </c>
      <c r="K973" s="26">
        <v>2</v>
      </c>
      <c r="L973" s="3">
        <v>30</v>
      </c>
      <c r="M973" s="3"/>
      <c r="N973" s="3"/>
      <c r="O973" s="3"/>
      <c r="P973" s="3"/>
      <c r="Q973" s="3"/>
      <c r="R973" s="3"/>
      <c r="S973" s="3"/>
      <c r="T973" s="3"/>
      <c r="U973" s="3"/>
      <c r="V973" s="3"/>
      <c r="W973" s="3"/>
      <c r="X973" s="3"/>
      <c r="Y973" s="3"/>
      <c r="Z973" s="3"/>
    </row>
    <row r="974" spans="1:26" x14ac:dyDescent="0.2">
      <c r="A974" s="3" t="s">
        <v>356</v>
      </c>
      <c r="B974" s="11">
        <v>44490</v>
      </c>
      <c r="C974" s="12">
        <v>0.51597222222222228</v>
      </c>
      <c r="D974" s="3" t="s">
        <v>412</v>
      </c>
      <c r="E974" s="3" t="s">
        <v>391</v>
      </c>
      <c r="F974" s="3" t="s">
        <v>391</v>
      </c>
      <c r="G974" s="3">
        <v>30.350549999999998</v>
      </c>
      <c r="H974" s="3">
        <v>-88.300240000000002</v>
      </c>
      <c r="I974" s="3">
        <v>1.2</v>
      </c>
      <c r="J974" s="26">
        <f t="shared" si="7"/>
        <v>9.8425200000000004</v>
      </c>
      <c r="K974" s="26">
        <v>3</v>
      </c>
      <c r="L974" s="3">
        <v>31</v>
      </c>
      <c r="M974" s="3"/>
      <c r="N974" s="3"/>
      <c r="O974" s="3"/>
      <c r="P974" s="3"/>
      <c r="Q974" s="3"/>
      <c r="R974" s="3"/>
      <c r="S974" s="3"/>
      <c r="T974" s="3"/>
      <c r="U974" s="3"/>
      <c r="V974" s="3"/>
      <c r="W974" s="3"/>
      <c r="X974" s="3"/>
      <c r="Y974" s="3"/>
      <c r="Z974" s="3"/>
    </row>
    <row r="975" spans="1:26" x14ac:dyDescent="0.2">
      <c r="A975" s="3" t="s">
        <v>356</v>
      </c>
      <c r="B975" s="11">
        <v>44490</v>
      </c>
      <c r="C975" s="12">
        <v>0.52361111111111114</v>
      </c>
      <c r="D975" s="3" t="s">
        <v>415</v>
      </c>
      <c r="E975" s="3" t="s">
        <v>391</v>
      </c>
      <c r="F975" s="3" t="s">
        <v>391</v>
      </c>
      <c r="G975" s="3">
        <v>30.30143</v>
      </c>
      <c r="H975" s="3">
        <v>-88.25067</v>
      </c>
      <c r="I975" s="3">
        <v>0.9</v>
      </c>
      <c r="J975" s="26">
        <f t="shared" si="7"/>
        <v>9.5144359999999999</v>
      </c>
      <c r="K975" s="26">
        <v>2.9</v>
      </c>
      <c r="L975" s="3">
        <v>32</v>
      </c>
      <c r="M975" s="3"/>
      <c r="N975" s="3"/>
      <c r="O975" s="3"/>
      <c r="P975" s="3"/>
      <c r="Q975" s="3"/>
      <c r="R975" s="3"/>
      <c r="S975" s="3"/>
      <c r="T975" s="3"/>
      <c r="U975" s="3"/>
      <c r="V975" s="3"/>
      <c r="W975" s="3"/>
      <c r="X975" s="3"/>
      <c r="Y975" s="3"/>
      <c r="Z975" s="3"/>
    </row>
    <row r="976" spans="1:26" x14ac:dyDescent="0.2">
      <c r="A976" s="3" t="s">
        <v>356</v>
      </c>
      <c r="B976" s="11">
        <v>44490</v>
      </c>
      <c r="C976" s="12">
        <v>0.53055555555555556</v>
      </c>
      <c r="D976" s="3" t="s">
        <v>414</v>
      </c>
      <c r="E976" s="3" t="s">
        <v>391</v>
      </c>
      <c r="F976" s="3" t="s">
        <v>391</v>
      </c>
      <c r="G976" s="3">
        <v>30.29992</v>
      </c>
      <c r="H976" s="3">
        <v>-88.300240000000002</v>
      </c>
      <c r="I976" s="3">
        <v>1.2</v>
      </c>
      <c r="J976" s="26">
        <f t="shared" si="7"/>
        <v>13.12336</v>
      </c>
      <c r="K976" s="26">
        <v>4</v>
      </c>
      <c r="L976" s="3">
        <v>33</v>
      </c>
      <c r="M976" s="3"/>
      <c r="N976" s="3"/>
      <c r="O976" s="3"/>
      <c r="P976" s="3"/>
      <c r="Q976" s="3"/>
      <c r="R976" s="3"/>
      <c r="S976" s="3"/>
      <c r="T976" s="3"/>
      <c r="U976" s="3"/>
      <c r="V976" s="3"/>
      <c r="W976" s="3"/>
      <c r="X976" s="3"/>
      <c r="Y976" s="3"/>
      <c r="Z976" s="3"/>
    </row>
    <row r="977" spans="1:26" x14ac:dyDescent="0.2">
      <c r="A977" s="3" t="s">
        <v>357</v>
      </c>
      <c r="B977" s="11">
        <v>44516</v>
      </c>
      <c r="C977" s="12">
        <v>0.29097222222222224</v>
      </c>
      <c r="D977" s="3" t="s">
        <v>284</v>
      </c>
      <c r="E977" s="3" t="s">
        <v>392</v>
      </c>
      <c r="F977" s="3" t="s">
        <v>392</v>
      </c>
      <c r="G977" s="3">
        <v>30.450690000000002</v>
      </c>
      <c r="H977" s="3">
        <v>-88.108649999999997</v>
      </c>
      <c r="I977" s="3">
        <v>0.8</v>
      </c>
      <c r="J977" s="26">
        <f t="shared" si="7"/>
        <v>12.139108</v>
      </c>
      <c r="K977" s="26">
        <v>3.7</v>
      </c>
      <c r="L977" s="3">
        <v>0</v>
      </c>
      <c r="M977" s="3"/>
      <c r="N977" s="3"/>
      <c r="O977" s="3"/>
      <c r="P977" s="3"/>
      <c r="Q977" s="3"/>
      <c r="R977" s="3"/>
      <c r="S977" s="3"/>
      <c r="T977" s="3"/>
      <c r="U977" s="3"/>
      <c r="V977" s="3"/>
      <c r="W977" s="3"/>
      <c r="X977" s="3"/>
      <c r="Y977" s="3"/>
      <c r="Z977" s="3"/>
    </row>
    <row r="978" spans="1:26" x14ac:dyDescent="0.2">
      <c r="A978" s="3" t="s">
        <v>357</v>
      </c>
      <c r="B978" s="11">
        <v>44516</v>
      </c>
      <c r="C978" s="12">
        <v>0.3034722222222222</v>
      </c>
      <c r="D978" s="3" t="s">
        <v>279</v>
      </c>
      <c r="E978" s="3" t="s">
        <v>392</v>
      </c>
      <c r="F978" s="3" t="s">
        <v>391</v>
      </c>
      <c r="G978" s="3">
        <v>30.49973</v>
      </c>
      <c r="H978" s="3">
        <v>-88.099879999999999</v>
      </c>
      <c r="I978" s="3">
        <v>0.8</v>
      </c>
      <c r="J978" s="26">
        <f t="shared" si="7"/>
        <v>2.9527559999999999</v>
      </c>
      <c r="K978" s="26">
        <v>0.9</v>
      </c>
      <c r="L978" s="3">
        <v>1</v>
      </c>
      <c r="M978" s="3"/>
      <c r="N978" s="3"/>
      <c r="O978" s="3"/>
      <c r="P978" s="3"/>
      <c r="Q978" s="3"/>
      <c r="R978" s="3"/>
      <c r="S978" s="3"/>
      <c r="T978" s="3"/>
      <c r="U978" s="3"/>
      <c r="V978" s="3"/>
      <c r="W978" s="3"/>
      <c r="X978" s="3"/>
      <c r="Y978" s="3"/>
      <c r="Z978" s="3"/>
    </row>
    <row r="979" spans="1:26" x14ac:dyDescent="0.2">
      <c r="A979" s="3" t="s">
        <v>357</v>
      </c>
      <c r="B979" s="11">
        <v>44516</v>
      </c>
      <c r="C979" s="12">
        <v>0.31666666666666665</v>
      </c>
      <c r="D979" s="3" t="s">
        <v>277</v>
      </c>
      <c r="E979" s="3" t="s">
        <v>392</v>
      </c>
      <c r="F979" s="3" t="s">
        <v>392</v>
      </c>
      <c r="G979" s="3">
        <v>30.565090000000001</v>
      </c>
      <c r="H979" s="3">
        <v>-88.087770000000006</v>
      </c>
      <c r="I979" s="3">
        <v>0.7</v>
      </c>
      <c r="J979" s="26">
        <f t="shared" si="7"/>
        <v>25.590551999999999</v>
      </c>
      <c r="K979" s="26">
        <v>7.8</v>
      </c>
      <c r="L979" s="3">
        <v>2</v>
      </c>
      <c r="M979" s="3"/>
      <c r="N979" s="3"/>
      <c r="O979" s="3"/>
      <c r="P979" s="3"/>
      <c r="Q979" s="3"/>
      <c r="R979" s="3"/>
      <c r="S979" s="3"/>
      <c r="T979" s="3"/>
      <c r="U979" s="3"/>
      <c r="V979" s="3"/>
      <c r="W979" s="3"/>
      <c r="X979" s="3"/>
      <c r="Y979" s="3"/>
      <c r="Z979" s="3"/>
    </row>
    <row r="980" spans="1:26" x14ac:dyDescent="0.2">
      <c r="A980" s="3" t="s">
        <v>357</v>
      </c>
      <c r="B980" s="11">
        <v>44516</v>
      </c>
      <c r="C980" s="12">
        <v>0.3263888888888889</v>
      </c>
      <c r="D980" s="3" t="s">
        <v>422</v>
      </c>
      <c r="E980" s="3" t="s">
        <v>391</v>
      </c>
      <c r="F980" s="3" t="s">
        <v>391</v>
      </c>
      <c r="G980" s="3">
        <v>30.60032</v>
      </c>
      <c r="H980" s="3">
        <v>-88.050089999999997</v>
      </c>
      <c r="I980" s="3">
        <v>0.7</v>
      </c>
      <c r="J980" s="26">
        <f t="shared" si="7"/>
        <v>5.5774279999999994</v>
      </c>
      <c r="K980" s="26">
        <v>1.7</v>
      </c>
      <c r="L980" s="3">
        <v>3</v>
      </c>
      <c r="M980" s="3"/>
      <c r="N980" s="3"/>
      <c r="O980" s="3"/>
      <c r="P980" s="3"/>
      <c r="Q980" s="3"/>
      <c r="R980" s="3"/>
      <c r="S980" s="3"/>
      <c r="T980" s="3"/>
      <c r="U980" s="3"/>
      <c r="V980" s="3"/>
      <c r="W980" s="3"/>
      <c r="X980" s="3"/>
      <c r="Y980" s="3"/>
      <c r="Z980" s="3"/>
    </row>
    <row r="981" spans="1:26" x14ac:dyDescent="0.2">
      <c r="A981" s="3" t="s">
        <v>357</v>
      </c>
      <c r="B981" s="11">
        <v>44516</v>
      </c>
      <c r="C981" s="12">
        <v>0.33402777777777776</v>
      </c>
      <c r="D981" s="3" t="s">
        <v>431</v>
      </c>
      <c r="E981" s="3" t="s">
        <v>391</v>
      </c>
      <c r="F981" s="3" t="s">
        <v>391</v>
      </c>
      <c r="G981" s="3">
        <v>30.648489999999999</v>
      </c>
      <c r="H981" s="3">
        <v>-88.049509999999998</v>
      </c>
      <c r="I981" s="3">
        <v>0.6</v>
      </c>
      <c r="J981" s="26">
        <f t="shared" si="7"/>
        <v>2.9527559999999999</v>
      </c>
      <c r="K981" s="26">
        <v>0.9</v>
      </c>
      <c r="L981" s="3">
        <v>4</v>
      </c>
      <c r="M981" s="3"/>
      <c r="N981" s="3"/>
      <c r="O981" s="3"/>
      <c r="P981" s="3"/>
      <c r="Q981" s="3"/>
      <c r="R981" s="3"/>
      <c r="S981" s="3"/>
      <c r="T981" s="3"/>
      <c r="U981" s="3"/>
      <c r="V981" s="3"/>
      <c r="W981" s="3"/>
      <c r="X981" s="3"/>
      <c r="Y981" s="3"/>
      <c r="Z981" s="3"/>
    </row>
    <row r="982" spans="1:26" x14ac:dyDescent="0.2">
      <c r="A982" s="3" t="s">
        <v>357</v>
      </c>
      <c r="B982" s="11">
        <v>44516</v>
      </c>
      <c r="C982" s="12">
        <v>0.33819444444444446</v>
      </c>
      <c r="D982" s="3" t="s">
        <v>309</v>
      </c>
      <c r="E982" s="3" t="s">
        <v>391</v>
      </c>
      <c r="F982" s="3" t="s">
        <v>391</v>
      </c>
      <c r="G982" s="3">
        <v>30.650369999999999</v>
      </c>
      <c r="H982" s="3">
        <v>-88.032039999999995</v>
      </c>
      <c r="I982" s="3">
        <v>0.4</v>
      </c>
      <c r="J982" s="26">
        <f t="shared" si="7"/>
        <v>43.963256000000001</v>
      </c>
      <c r="K982" s="26">
        <v>13.4</v>
      </c>
      <c r="L982" s="3">
        <v>5</v>
      </c>
      <c r="M982" s="3"/>
      <c r="N982" s="3"/>
      <c r="O982" s="3"/>
      <c r="P982" s="3"/>
      <c r="Q982" s="3"/>
      <c r="R982" s="3"/>
      <c r="S982" s="3"/>
      <c r="T982" s="3"/>
      <c r="U982" s="3"/>
      <c r="V982" s="3"/>
      <c r="W982" s="3"/>
      <c r="X982" s="3"/>
      <c r="Y982" s="3"/>
      <c r="Z982" s="3"/>
    </row>
    <row r="983" spans="1:26" x14ac:dyDescent="0.2">
      <c r="A983" s="3" t="s">
        <v>357</v>
      </c>
      <c r="B983" s="11">
        <v>44516</v>
      </c>
      <c r="C983" s="12">
        <v>0.34513888888888888</v>
      </c>
      <c r="D983" s="3" t="s">
        <v>307</v>
      </c>
      <c r="E983" s="3" t="s">
        <v>392</v>
      </c>
      <c r="F983" s="3" t="s">
        <v>392</v>
      </c>
      <c r="G983" s="3">
        <v>30.700369999999999</v>
      </c>
      <c r="H983" s="3">
        <v>-88.037019999999998</v>
      </c>
      <c r="I983" s="3">
        <v>0.4</v>
      </c>
      <c r="J983" s="26">
        <f t="shared" si="7"/>
        <v>43.635172000000004</v>
      </c>
      <c r="K983" s="26">
        <v>13.3</v>
      </c>
      <c r="L983" s="3">
        <v>6</v>
      </c>
      <c r="M983" s="3"/>
      <c r="N983" s="3"/>
      <c r="O983" s="3"/>
      <c r="P983" s="3"/>
      <c r="Q983" s="3"/>
      <c r="R983" s="3"/>
      <c r="S983" s="3"/>
      <c r="T983" s="3"/>
      <c r="U983" s="3"/>
      <c r="V983" s="3"/>
      <c r="W983" s="3"/>
      <c r="X983" s="3"/>
      <c r="Y983" s="3"/>
      <c r="Z983" s="3"/>
    </row>
    <row r="984" spans="1:26" x14ac:dyDescent="0.2">
      <c r="A984" s="3" t="s">
        <v>357</v>
      </c>
      <c r="B984" s="11">
        <v>44516</v>
      </c>
      <c r="C984" s="12">
        <v>0.3527777777777778</v>
      </c>
      <c r="D984" s="3" t="s">
        <v>304</v>
      </c>
      <c r="E984" s="3" t="s">
        <v>392</v>
      </c>
      <c r="F984" s="3" t="s">
        <v>392</v>
      </c>
      <c r="G984" s="3">
        <v>30.686689999999999</v>
      </c>
      <c r="H984" s="3">
        <v>-88.003290000000007</v>
      </c>
      <c r="I984" s="3">
        <v>0.5</v>
      </c>
      <c r="J984" s="26">
        <f t="shared" si="7"/>
        <v>10.826772</v>
      </c>
      <c r="K984" s="26">
        <v>3.3</v>
      </c>
      <c r="L984" s="10">
        <v>7</v>
      </c>
      <c r="M984" s="3"/>
      <c r="N984" s="3"/>
      <c r="O984" s="3"/>
      <c r="P984" s="3"/>
      <c r="Q984" s="3"/>
      <c r="R984" s="3"/>
      <c r="S984" s="3"/>
      <c r="T984" s="3"/>
      <c r="U984" s="3"/>
      <c r="V984" s="3"/>
      <c r="W984" s="3"/>
      <c r="X984" s="3"/>
      <c r="Y984" s="3"/>
      <c r="Z984" s="3"/>
    </row>
    <row r="985" spans="1:26" x14ac:dyDescent="0.2">
      <c r="A985" s="3" t="s">
        <v>357</v>
      </c>
      <c r="B985" s="11">
        <v>44516</v>
      </c>
      <c r="C985" s="12">
        <v>0.36805555555555558</v>
      </c>
      <c r="D985" s="3" t="s">
        <v>272</v>
      </c>
      <c r="E985" s="3" t="s">
        <v>392</v>
      </c>
      <c r="F985" s="3" t="s">
        <v>392</v>
      </c>
      <c r="G985" s="3">
        <v>30.748539999999998</v>
      </c>
      <c r="H985" s="3">
        <v>-87.924989999999994</v>
      </c>
      <c r="I985" s="3">
        <v>0.4</v>
      </c>
      <c r="J985" s="26">
        <f t="shared" si="7"/>
        <v>42.650919999999999</v>
      </c>
      <c r="K985" s="26">
        <v>13</v>
      </c>
      <c r="L985" s="10">
        <v>8</v>
      </c>
      <c r="M985" s="3"/>
      <c r="N985" s="3"/>
      <c r="O985" s="3"/>
      <c r="P985" s="3"/>
      <c r="Q985" s="3"/>
      <c r="R985" s="3"/>
      <c r="S985" s="3"/>
      <c r="T985" s="3"/>
      <c r="U985" s="3"/>
      <c r="V985" s="3"/>
      <c r="W985" s="3"/>
      <c r="X985" s="3"/>
      <c r="Y985" s="3"/>
      <c r="Z985" s="3"/>
    </row>
    <row r="986" spans="1:26" x14ac:dyDescent="0.2">
      <c r="A986" s="3" t="s">
        <v>357</v>
      </c>
      <c r="B986" s="11">
        <v>44516</v>
      </c>
      <c r="C986" s="12">
        <v>0.37916666666666665</v>
      </c>
      <c r="D986" s="3" t="s">
        <v>300</v>
      </c>
      <c r="E986" s="3" t="s">
        <v>392</v>
      </c>
      <c r="F986" s="3" t="s">
        <v>391</v>
      </c>
      <c r="G986" s="3">
        <v>30.671209999999999</v>
      </c>
      <c r="H986" s="3">
        <v>-87.952889999999996</v>
      </c>
      <c r="I986" s="3">
        <v>0.4</v>
      </c>
      <c r="J986" s="26">
        <f t="shared" si="7"/>
        <v>7.8740159999999992</v>
      </c>
      <c r="K986" s="26">
        <v>2.4</v>
      </c>
      <c r="L986" s="10">
        <v>9</v>
      </c>
      <c r="M986" s="3"/>
      <c r="N986" s="3"/>
      <c r="O986" s="3"/>
      <c r="P986" s="3"/>
      <c r="Q986" s="3"/>
      <c r="R986" s="3"/>
      <c r="S986" s="3"/>
      <c r="T986" s="3"/>
      <c r="U986" s="3"/>
      <c r="V986" s="3"/>
      <c r="W986" s="3"/>
      <c r="X986" s="3"/>
      <c r="Y986" s="3"/>
      <c r="Z986" s="3"/>
    </row>
    <row r="987" spans="1:26" x14ac:dyDescent="0.2">
      <c r="A987" s="3" t="s">
        <v>357</v>
      </c>
      <c r="B987" s="11">
        <v>44516</v>
      </c>
      <c r="C987" s="12">
        <v>0.38958333333333334</v>
      </c>
      <c r="D987" s="3" t="s">
        <v>270</v>
      </c>
      <c r="E987" s="3" t="s">
        <v>392</v>
      </c>
      <c r="F987" s="3" t="s">
        <v>391</v>
      </c>
      <c r="G987" s="3">
        <v>30.667010000000001</v>
      </c>
      <c r="H987" s="3">
        <v>-87.925060000000002</v>
      </c>
      <c r="I987" s="3">
        <v>0.5</v>
      </c>
      <c r="J987" s="26">
        <f t="shared" si="7"/>
        <v>21.32546</v>
      </c>
      <c r="K987" s="26">
        <v>6.5</v>
      </c>
      <c r="L987" s="3">
        <v>10</v>
      </c>
      <c r="M987" s="3"/>
      <c r="N987" s="3"/>
      <c r="O987" s="3"/>
      <c r="P987" s="3"/>
      <c r="Q987" s="3"/>
      <c r="R987" s="3"/>
      <c r="S987" s="3"/>
      <c r="T987" s="3"/>
      <c r="U987" s="3"/>
      <c r="V987" s="3"/>
      <c r="W987" s="3"/>
      <c r="X987" s="3"/>
      <c r="Y987" s="3"/>
      <c r="Z987" s="3"/>
    </row>
    <row r="988" spans="1:26" x14ac:dyDescent="0.2">
      <c r="A988" s="3" t="s">
        <v>357</v>
      </c>
      <c r="B988" s="11">
        <v>44516</v>
      </c>
      <c r="C988" s="12">
        <v>0.4</v>
      </c>
      <c r="D988" s="3" t="s">
        <v>297</v>
      </c>
      <c r="E988" s="3" t="s">
        <v>391</v>
      </c>
      <c r="F988" s="3" t="s">
        <v>391</v>
      </c>
      <c r="G988" s="3">
        <v>30.599530000000001</v>
      </c>
      <c r="H988" s="3">
        <v>-87.917900000000003</v>
      </c>
      <c r="I988" s="3">
        <v>0.6</v>
      </c>
      <c r="J988" s="26">
        <f t="shared" si="7"/>
        <v>6.2335959999999995</v>
      </c>
      <c r="K988" s="26">
        <v>1.9</v>
      </c>
      <c r="L988" s="3">
        <v>11</v>
      </c>
      <c r="M988" s="3"/>
      <c r="N988" s="3"/>
      <c r="O988" s="3"/>
      <c r="P988" s="3"/>
      <c r="Q988" s="3"/>
      <c r="R988" s="3"/>
      <c r="S988" s="3"/>
      <c r="T988" s="3"/>
      <c r="U988" s="3"/>
      <c r="V988" s="3"/>
      <c r="W988" s="3"/>
      <c r="X988" s="3"/>
      <c r="Y988" s="3"/>
      <c r="Z988" s="3"/>
    </row>
    <row r="989" spans="1:26" x14ac:dyDescent="0.2">
      <c r="A989" s="3" t="s">
        <v>357</v>
      </c>
      <c r="B989" s="11">
        <v>44516</v>
      </c>
      <c r="C989" s="12">
        <v>0.40416666666666667</v>
      </c>
      <c r="D989" s="3" t="s">
        <v>267</v>
      </c>
      <c r="E989" s="3" t="s">
        <v>392</v>
      </c>
      <c r="F989" s="3" t="s">
        <v>391</v>
      </c>
      <c r="G989" s="3">
        <v>30.601209999999998</v>
      </c>
      <c r="H989" s="3">
        <v>-87.95</v>
      </c>
      <c r="I989" s="3">
        <v>0.5</v>
      </c>
      <c r="J989" s="26">
        <f t="shared" si="7"/>
        <v>8.8582680000000007</v>
      </c>
      <c r="K989" s="26">
        <v>2.7</v>
      </c>
      <c r="L989" s="3">
        <v>12</v>
      </c>
      <c r="M989" s="3"/>
      <c r="N989" s="3"/>
      <c r="O989" s="3"/>
      <c r="P989" s="3"/>
      <c r="Q989" s="3"/>
      <c r="R989" s="3"/>
      <c r="S989" s="3"/>
      <c r="T989" s="3"/>
      <c r="U989" s="3"/>
      <c r="V989" s="3"/>
      <c r="W989" s="3"/>
      <c r="X989" s="3"/>
      <c r="Y989" s="3"/>
      <c r="Z989" s="3"/>
    </row>
    <row r="990" spans="1:26" x14ac:dyDescent="0.2">
      <c r="A990" s="3" t="s">
        <v>357</v>
      </c>
      <c r="B990" s="11">
        <v>44516</v>
      </c>
      <c r="C990" s="12">
        <v>0.41111111111111109</v>
      </c>
      <c r="D990" s="3" t="s">
        <v>423</v>
      </c>
      <c r="E990" s="3" t="s">
        <v>391</v>
      </c>
      <c r="F990" s="3" t="s">
        <v>391</v>
      </c>
      <c r="G990" s="3">
        <v>30.599979999999999</v>
      </c>
      <c r="H990" s="3">
        <v>-87.000489999999999</v>
      </c>
      <c r="I990" s="3">
        <v>0.6</v>
      </c>
      <c r="J990" s="26">
        <f t="shared" si="7"/>
        <v>7.5459319999999996</v>
      </c>
      <c r="K990" s="26">
        <v>2.2999999999999998</v>
      </c>
      <c r="L990" s="3">
        <v>13</v>
      </c>
      <c r="M990" s="3"/>
      <c r="N990" s="3"/>
      <c r="O990" s="3"/>
      <c r="P990" s="3"/>
      <c r="Q990" s="3"/>
      <c r="R990" s="3"/>
      <c r="S990" s="3"/>
      <c r="T990" s="3"/>
      <c r="U990" s="3"/>
      <c r="V990" s="3"/>
      <c r="W990" s="3"/>
      <c r="X990" s="3"/>
      <c r="Y990" s="3"/>
      <c r="Z990" s="3"/>
    </row>
    <row r="991" spans="1:26" x14ac:dyDescent="0.2">
      <c r="A991" s="3" t="s">
        <v>357</v>
      </c>
      <c r="B991" s="11">
        <v>44516</v>
      </c>
      <c r="C991" s="12">
        <v>0.41666666666666669</v>
      </c>
      <c r="D991" s="3" t="s">
        <v>274</v>
      </c>
      <c r="E991" s="3" t="s">
        <v>392</v>
      </c>
      <c r="F991" s="3" t="s">
        <v>392</v>
      </c>
      <c r="G991" s="3">
        <v>30.599930000000001</v>
      </c>
      <c r="H991" s="3">
        <v>-88.031170000000003</v>
      </c>
      <c r="I991" s="3">
        <v>0.6</v>
      </c>
      <c r="J991" s="26">
        <f t="shared" si="7"/>
        <v>45.931759999999997</v>
      </c>
      <c r="K991" s="26">
        <v>14</v>
      </c>
      <c r="L991" s="3">
        <v>14</v>
      </c>
      <c r="M991" s="3" t="s">
        <v>483</v>
      </c>
      <c r="N991" s="3"/>
      <c r="O991" s="3"/>
      <c r="P991" s="3"/>
      <c r="Q991" s="3"/>
      <c r="R991" s="3"/>
      <c r="S991" s="3"/>
      <c r="T991" s="3"/>
      <c r="U991" s="3"/>
      <c r="V991" s="3"/>
      <c r="W991" s="3"/>
      <c r="X991" s="3"/>
      <c r="Y991" s="3"/>
      <c r="Z991" s="3"/>
    </row>
    <row r="992" spans="1:26" x14ac:dyDescent="0.2">
      <c r="A992" s="3" t="s">
        <v>357</v>
      </c>
      <c r="B992" s="11">
        <v>44516</v>
      </c>
      <c r="C992" s="12">
        <v>0.42986111111111114</v>
      </c>
      <c r="D992" s="3" t="s">
        <v>426</v>
      </c>
      <c r="E992" s="3" t="s">
        <v>391</v>
      </c>
      <c r="F992" s="3" t="s">
        <v>391</v>
      </c>
      <c r="G992" s="3">
        <v>30.55002</v>
      </c>
      <c r="H992" s="3">
        <v>-88.049959999999999</v>
      </c>
      <c r="I992" s="3">
        <v>1.2</v>
      </c>
      <c r="J992" s="26">
        <f t="shared" si="7"/>
        <v>8.8582680000000007</v>
      </c>
      <c r="K992" s="26">
        <v>2.7</v>
      </c>
      <c r="L992" s="3">
        <v>15</v>
      </c>
      <c r="M992" s="3"/>
      <c r="N992" s="3"/>
      <c r="O992" s="3"/>
      <c r="P992" s="3"/>
      <c r="Q992" s="3"/>
      <c r="R992" s="3"/>
      <c r="S992" s="3"/>
      <c r="T992" s="3"/>
      <c r="U992" s="3"/>
      <c r="V992" s="3"/>
      <c r="W992" s="3"/>
      <c r="X992" s="3"/>
      <c r="Y992" s="3"/>
      <c r="Z992" s="3"/>
    </row>
    <row r="993" spans="1:26" x14ac:dyDescent="0.2">
      <c r="A993" s="3" t="s">
        <v>357</v>
      </c>
      <c r="B993" s="11">
        <v>44516</v>
      </c>
      <c r="C993" s="12">
        <v>0.43819444444444444</v>
      </c>
      <c r="D993" s="3" t="s">
        <v>425</v>
      </c>
      <c r="E993" s="3" t="s">
        <v>391</v>
      </c>
      <c r="F993" s="3" t="s">
        <v>391</v>
      </c>
      <c r="G993" s="3">
        <v>30.544550000000001</v>
      </c>
      <c r="H993" s="3">
        <v>-88.025099999999995</v>
      </c>
      <c r="I993" s="3">
        <v>1</v>
      </c>
      <c r="J993" s="26">
        <f t="shared" si="7"/>
        <v>45.275592000000003</v>
      </c>
      <c r="K993" s="26">
        <v>13.8</v>
      </c>
      <c r="L993" s="3">
        <v>16</v>
      </c>
      <c r="M993" s="3" t="s">
        <v>483</v>
      </c>
      <c r="N993" s="3"/>
      <c r="O993" s="3"/>
      <c r="P993" s="3"/>
      <c r="Q993" s="3"/>
      <c r="R993" s="3"/>
      <c r="S993" s="3"/>
      <c r="T993" s="3"/>
      <c r="U993" s="3"/>
      <c r="V993" s="3"/>
      <c r="W993" s="3"/>
      <c r="X993" s="3"/>
      <c r="Y993" s="3"/>
      <c r="Z993" s="3"/>
    </row>
    <row r="994" spans="1:26" x14ac:dyDescent="0.2">
      <c r="A994" s="3" t="s">
        <v>357</v>
      </c>
      <c r="B994" s="11">
        <v>44516</v>
      </c>
      <c r="C994" s="12">
        <v>0.44374999999999998</v>
      </c>
      <c r="D994" s="3" t="s">
        <v>424</v>
      </c>
      <c r="E994" s="3" t="s">
        <v>391</v>
      </c>
      <c r="F994" s="3" t="s">
        <v>391</v>
      </c>
      <c r="G994" s="3">
        <v>30.549990000000001</v>
      </c>
      <c r="H994" s="3">
        <v>-88.000529999999998</v>
      </c>
      <c r="I994" s="3">
        <v>1.3</v>
      </c>
      <c r="J994" s="26">
        <f t="shared" si="7"/>
        <v>9.8425200000000004</v>
      </c>
      <c r="K994" s="26">
        <v>3</v>
      </c>
      <c r="L994" s="3">
        <v>17</v>
      </c>
      <c r="M994" s="3"/>
      <c r="N994" s="3"/>
      <c r="O994" s="3"/>
      <c r="P994" s="3"/>
      <c r="Q994" s="3"/>
      <c r="R994" s="3"/>
      <c r="S994" s="3"/>
      <c r="T994" s="3"/>
      <c r="U994" s="3"/>
      <c r="V994" s="3"/>
      <c r="W994" s="3"/>
      <c r="X994" s="3"/>
      <c r="Y994" s="3"/>
      <c r="Z994" s="3"/>
    </row>
    <row r="995" spans="1:26" x14ac:dyDescent="0.2">
      <c r="A995" s="3" t="s">
        <v>357</v>
      </c>
      <c r="B995" s="11">
        <v>44516</v>
      </c>
      <c r="C995" s="12">
        <v>0.44930555555555557</v>
      </c>
      <c r="D995" s="3" t="s">
        <v>347</v>
      </c>
      <c r="E995" s="3" t="s">
        <v>391</v>
      </c>
      <c r="F995" s="3" t="s">
        <v>391</v>
      </c>
      <c r="G995" s="3">
        <v>30.550080000000001</v>
      </c>
      <c r="H995" s="3">
        <v>-87.949680000000001</v>
      </c>
      <c r="I995" s="3">
        <v>1.2</v>
      </c>
      <c r="J995" s="26">
        <f t="shared" si="7"/>
        <v>11.154855999999999</v>
      </c>
      <c r="K995" s="26">
        <v>3.4</v>
      </c>
      <c r="L995" s="3">
        <v>18</v>
      </c>
      <c r="M995" s="3"/>
      <c r="N995" s="3"/>
      <c r="O995" s="3"/>
      <c r="P995" s="3"/>
      <c r="Q995" s="3"/>
      <c r="R995" s="3"/>
      <c r="S995" s="3"/>
      <c r="T995" s="3"/>
      <c r="U995" s="3"/>
      <c r="V995" s="3"/>
      <c r="W995" s="3"/>
      <c r="X995" s="3"/>
      <c r="Y995" s="3"/>
      <c r="Z995" s="3"/>
    </row>
    <row r="996" spans="1:26" x14ac:dyDescent="0.2">
      <c r="A996" s="3" t="s">
        <v>357</v>
      </c>
      <c r="B996" s="11">
        <v>44516</v>
      </c>
      <c r="C996" s="12">
        <v>0.4548611111111111</v>
      </c>
      <c r="D996" s="3" t="s">
        <v>293</v>
      </c>
      <c r="E996" s="3" t="s">
        <v>391</v>
      </c>
      <c r="F996" s="3" t="s">
        <v>391</v>
      </c>
      <c r="G996" s="3">
        <v>30.549900000000001</v>
      </c>
      <c r="H996" s="3">
        <v>-87.908450000000002</v>
      </c>
      <c r="I996" s="3">
        <v>1.1000000000000001</v>
      </c>
      <c r="J996" s="26">
        <f t="shared" si="7"/>
        <v>8.8582680000000007</v>
      </c>
      <c r="K996" s="26">
        <v>2.7</v>
      </c>
      <c r="L996" s="3">
        <v>19</v>
      </c>
      <c r="M996" s="3"/>
      <c r="N996" s="3"/>
      <c r="O996" s="3"/>
      <c r="P996" s="3"/>
      <c r="Q996" s="3"/>
      <c r="R996" s="3"/>
      <c r="S996" s="3"/>
      <c r="T996" s="3"/>
      <c r="U996" s="3"/>
      <c r="V996" s="3"/>
      <c r="W996" s="3"/>
      <c r="X996" s="3"/>
      <c r="Y996" s="3"/>
      <c r="Z996" s="3"/>
    </row>
    <row r="997" spans="1:26" x14ac:dyDescent="0.2">
      <c r="A997" s="3" t="s">
        <v>357</v>
      </c>
      <c r="B997" s="11">
        <v>44516</v>
      </c>
      <c r="C997" s="12">
        <v>0.46180555555555558</v>
      </c>
      <c r="D997" s="3" t="s">
        <v>265</v>
      </c>
      <c r="E997" s="3" t="s">
        <v>392</v>
      </c>
      <c r="F997" s="3" t="s">
        <v>391</v>
      </c>
      <c r="G997" s="3">
        <v>30.500260000000001</v>
      </c>
      <c r="H997" s="3">
        <v>-87.949740000000006</v>
      </c>
      <c r="I997" s="3">
        <v>1.4</v>
      </c>
      <c r="J997" s="26">
        <f t="shared" si="7"/>
        <v>9.1863519999999994</v>
      </c>
      <c r="K997" s="26">
        <v>2.8</v>
      </c>
      <c r="L997" s="3">
        <v>20</v>
      </c>
      <c r="M997" s="3"/>
      <c r="N997" s="3"/>
      <c r="O997" s="3"/>
      <c r="P997" s="3"/>
      <c r="Q997" s="3"/>
      <c r="R997" s="3"/>
      <c r="S997" s="3"/>
      <c r="T997" s="3"/>
      <c r="U997" s="3"/>
      <c r="V997" s="3"/>
      <c r="W997" s="3"/>
      <c r="X997" s="3"/>
      <c r="Y997" s="3"/>
      <c r="Z997" s="3"/>
    </row>
    <row r="998" spans="1:26" x14ac:dyDescent="0.2">
      <c r="A998" s="3" t="s">
        <v>357</v>
      </c>
      <c r="B998" s="11">
        <v>44516</v>
      </c>
      <c r="C998" s="12">
        <v>0.47013888888888888</v>
      </c>
      <c r="D998" s="3" t="s">
        <v>428</v>
      </c>
      <c r="E998" s="3" t="s">
        <v>391</v>
      </c>
      <c r="F998" s="3" t="s">
        <v>391</v>
      </c>
      <c r="G998" s="3">
        <v>30.5002</v>
      </c>
      <c r="H998" s="3">
        <v>-88.001140000000007</v>
      </c>
      <c r="I998" s="3">
        <v>1.6</v>
      </c>
      <c r="J998" s="26">
        <f t="shared" si="7"/>
        <v>12.467191999999999</v>
      </c>
      <c r="K998" s="26">
        <v>3.8</v>
      </c>
      <c r="L998" s="3">
        <v>21</v>
      </c>
      <c r="M998" s="3"/>
      <c r="N998" s="3"/>
      <c r="O998" s="3"/>
      <c r="P998" s="3"/>
      <c r="Q998" s="3"/>
      <c r="R998" s="3"/>
      <c r="S998" s="3"/>
      <c r="T998" s="3"/>
      <c r="U998" s="3"/>
      <c r="V998" s="3"/>
      <c r="W998" s="3"/>
      <c r="X998" s="3"/>
      <c r="Y998" s="3"/>
      <c r="Z998" s="3"/>
    </row>
    <row r="999" spans="1:26" x14ac:dyDescent="0.2">
      <c r="A999" s="3" t="s">
        <v>357</v>
      </c>
      <c r="B999" s="11">
        <v>44516</v>
      </c>
      <c r="C999" s="12">
        <v>0.47291666666666665</v>
      </c>
      <c r="D999" s="3" t="s">
        <v>281</v>
      </c>
      <c r="E999" s="3" t="s">
        <v>392</v>
      </c>
      <c r="F999" s="3" t="s">
        <v>392</v>
      </c>
      <c r="G999" s="3">
        <v>30.49973</v>
      </c>
      <c r="H999" s="3">
        <v>-88.020060000000001</v>
      </c>
      <c r="I999" s="3">
        <v>1.3</v>
      </c>
      <c r="J999" s="26">
        <f t="shared" si="7"/>
        <v>48.228347999999997</v>
      </c>
      <c r="K999" s="26">
        <v>14.7</v>
      </c>
      <c r="L999" s="3">
        <v>22</v>
      </c>
      <c r="M999" s="3"/>
      <c r="N999" s="3"/>
      <c r="O999" s="3"/>
      <c r="P999" s="3"/>
      <c r="Q999" s="3"/>
      <c r="R999" s="3"/>
      <c r="S999" s="3"/>
      <c r="T999" s="3"/>
      <c r="U999" s="3"/>
      <c r="V999" s="3"/>
      <c r="W999" s="3"/>
      <c r="X999" s="3"/>
      <c r="Y999" s="3"/>
      <c r="Z999" s="3"/>
    </row>
    <row r="1000" spans="1:26" x14ac:dyDescent="0.2">
      <c r="A1000" s="3" t="s">
        <v>357</v>
      </c>
      <c r="B1000" s="11">
        <v>44516</v>
      </c>
      <c r="C1000" s="12">
        <v>0.47986111111111113</v>
      </c>
      <c r="D1000" s="3" t="s">
        <v>427</v>
      </c>
      <c r="E1000" s="3" t="s">
        <v>391</v>
      </c>
      <c r="F1000" s="3" t="s">
        <v>391</v>
      </c>
      <c r="G1000" s="3">
        <v>30.500720000000001</v>
      </c>
      <c r="H1000" s="3">
        <v>-88.050020000000004</v>
      </c>
      <c r="I1000" s="3">
        <v>1.2</v>
      </c>
      <c r="J1000" s="26">
        <f t="shared" si="7"/>
        <v>9.8425200000000004</v>
      </c>
      <c r="K1000" s="26">
        <v>3</v>
      </c>
      <c r="L1000" s="3">
        <v>23</v>
      </c>
      <c r="M1000" s="3"/>
      <c r="N1000" s="3"/>
      <c r="O1000" s="3"/>
      <c r="P1000" s="3"/>
      <c r="Q1000" s="3"/>
      <c r="R1000" s="3"/>
      <c r="S1000" s="3"/>
      <c r="T1000" s="3"/>
      <c r="U1000" s="3"/>
      <c r="V1000" s="3"/>
      <c r="W1000" s="3"/>
      <c r="X1000" s="3"/>
      <c r="Y1000" s="3"/>
      <c r="Z1000" s="3"/>
    </row>
    <row r="1001" spans="1:26" x14ac:dyDescent="0.2">
      <c r="A1001" s="3" t="s">
        <v>357</v>
      </c>
      <c r="B1001" s="11">
        <v>44516</v>
      </c>
      <c r="C1001" s="12">
        <v>0.48680555555555555</v>
      </c>
      <c r="D1001" s="3" t="s">
        <v>416</v>
      </c>
      <c r="E1001" s="3" t="s">
        <v>391</v>
      </c>
      <c r="F1001" s="3" t="s">
        <v>391</v>
      </c>
      <c r="G1001" s="3">
        <v>30.450199999999999</v>
      </c>
      <c r="H1001" s="3">
        <v>-88.050179999999997</v>
      </c>
      <c r="I1001" s="3">
        <v>1.8</v>
      </c>
      <c r="J1001" s="26">
        <f t="shared" si="7"/>
        <v>11.811024</v>
      </c>
      <c r="K1001" s="26">
        <v>3.6</v>
      </c>
      <c r="L1001" s="3">
        <v>24</v>
      </c>
      <c r="M1001" s="3"/>
      <c r="N1001" s="3"/>
      <c r="O1001" s="3"/>
      <c r="P1001" s="3"/>
      <c r="Q1001" s="3"/>
      <c r="R1001" s="3"/>
      <c r="S1001" s="3"/>
      <c r="T1001" s="3"/>
      <c r="U1001" s="3"/>
      <c r="V1001" s="3"/>
      <c r="W1001" s="3"/>
      <c r="X1001" s="3"/>
      <c r="Y1001" s="3"/>
      <c r="Z1001" s="3"/>
    </row>
    <row r="1002" spans="1:26" x14ac:dyDescent="0.2">
      <c r="A1002" s="3" t="s">
        <v>357</v>
      </c>
      <c r="B1002" s="11">
        <v>44516</v>
      </c>
      <c r="C1002" s="12">
        <v>0.49166666666666664</v>
      </c>
      <c r="D1002" s="3" t="s">
        <v>372</v>
      </c>
      <c r="E1002" s="3" t="s">
        <v>391</v>
      </c>
      <c r="F1002" s="3" t="s">
        <v>391</v>
      </c>
      <c r="G1002" s="3">
        <v>30.450030000000002</v>
      </c>
      <c r="H1002" s="3">
        <v>-88.014709999999994</v>
      </c>
      <c r="I1002" s="3">
        <v>1.4</v>
      </c>
      <c r="J1002" s="26">
        <f t="shared" si="7"/>
        <v>48.556432000000001</v>
      </c>
      <c r="K1002" s="26">
        <v>14.8</v>
      </c>
      <c r="L1002" s="3">
        <v>25</v>
      </c>
      <c r="M1002" s="3"/>
      <c r="N1002" s="3"/>
      <c r="O1002" s="3"/>
      <c r="P1002" s="3"/>
      <c r="Q1002" s="3"/>
      <c r="R1002" s="3"/>
      <c r="S1002" s="3"/>
      <c r="T1002" s="3"/>
      <c r="U1002" s="3"/>
      <c r="V1002" s="3"/>
      <c r="W1002" s="3"/>
      <c r="X1002" s="3"/>
      <c r="Y1002" s="3"/>
      <c r="Z1002" s="3"/>
    </row>
    <row r="1003" spans="1:26" x14ac:dyDescent="0.2">
      <c r="A1003" s="3" t="s">
        <v>357</v>
      </c>
      <c r="B1003" s="11">
        <v>44516</v>
      </c>
      <c r="C1003" s="12">
        <v>0.49583333333333335</v>
      </c>
      <c r="D1003" s="3" t="s">
        <v>417</v>
      </c>
      <c r="E1003" s="3" t="s">
        <v>391</v>
      </c>
      <c r="F1003" s="3" t="s">
        <v>391</v>
      </c>
      <c r="G1003" s="3">
        <v>30.449780000000001</v>
      </c>
      <c r="H1003" s="3">
        <v>-87.999759999999995</v>
      </c>
      <c r="I1003" s="3">
        <v>1.3</v>
      </c>
      <c r="J1003" s="26">
        <f t="shared" si="7"/>
        <v>11.811024</v>
      </c>
      <c r="K1003" s="26">
        <v>3.6</v>
      </c>
      <c r="L1003" s="3">
        <v>26</v>
      </c>
      <c r="M1003" s="3" t="s">
        <v>484</v>
      </c>
      <c r="N1003" s="3"/>
      <c r="O1003" s="3"/>
      <c r="P1003" s="3"/>
      <c r="Q1003" s="3"/>
      <c r="R1003" s="3"/>
      <c r="S1003" s="3"/>
      <c r="T1003" s="3"/>
      <c r="U1003" s="3"/>
      <c r="V1003" s="3"/>
      <c r="W1003" s="3"/>
      <c r="X1003" s="3"/>
      <c r="Y1003" s="3"/>
      <c r="Z1003" s="3"/>
    </row>
    <row r="1004" spans="1:26" x14ac:dyDescent="0.2">
      <c r="A1004" s="3" t="s">
        <v>357</v>
      </c>
      <c r="B1004" s="11">
        <v>44516</v>
      </c>
      <c r="C1004" s="12">
        <v>0.50208333333333333</v>
      </c>
      <c r="D1004" s="3" t="s">
        <v>418</v>
      </c>
      <c r="E1004" s="3" t="s">
        <v>391</v>
      </c>
      <c r="F1004" s="3" t="s">
        <v>391</v>
      </c>
      <c r="G1004" s="3">
        <v>30.450030000000002</v>
      </c>
      <c r="H1004" s="3">
        <v>-87.949070000000006</v>
      </c>
      <c r="I1004" s="3">
        <v>1</v>
      </c>
      <c r="J1004" s="26">
        <f t="shared" si="7"/>
        <v>10.826772</v>
      </c>
      <c r="K1004" s="26">
        <v>3.3</v>
      </c>
      <c r="L1004" s="3">
        <v>27</v>
      </c>
      <c r="M1004" s="3"/>
      <c r="N1004" s="3"/>
      <c r="O1004" s="3"/>
      <c r="P1004" s="3"/>
      <c r="Q1004" s="3"/>
      <c r="R1004" s="3"/>
      <c r="S1004" s="3"/>
      <c r="T1004" s="3"/>
      <c r="U1004" s="3"/>
      <c r="V1004" s="3"/>
      <c r="W1004" s="3"/>
      <c r="X1004" s="3"/>
      <c r="Y1004" s="3"/>
      <c r="Z1004" s="3"/>
    </row>
    <row r="1005" spans="1:26" x14ac:dyDescent="0.2">
      <c r="A1005" s="3" t="s">
        <v>357</v>
      </c>
      <c r="B1005" s="11">
        <v>44516</v>
      </c>
      <c r="C1005" s="12">
        <v>0.50555555555555554</v>
      </c>
      <c r="D1005" s="3" t="s">
        <v>419</v>
      </c>
      <c r="E1005" s="3" t="s">
        <v>391</v>
      </c>
      <c r="F1005" s="3" t="s">
        <v>391</v>
      </c>
      <c r="G1005" s="3">
        <v>30.450030000000002</v>
      </c>
      <c r="H1005" s="3">
        <v>-87.924409999999995</v>
      </c>
      <c r="I1005" s="3">
        <v>1</v>
      </c>
      <c r="J1005" s="26">
        <f t="shared" si="7"/>
        <v>7.5459319999999996</v>
      </c>
      <c r="K1005" s="26">
        <v>2.2999999999999998</v>
      </c>
      <c r="L1005" s="3">
        <v>28</v>
      </c>
      <c r="M1005" s="3"/>
      <c r="N1005" s="3"/>
      <c r="O1005" s="3"/>
      <c r="P1005" s="3"/>
      <c r="Q1005" s="3"/>
      <c r="R1005" s="3"/>
      <c r="S1005" s="3"/>
      <c r="T1005" s="3"/>
      <c r="U1005" s="3"/>
      <c r="V1005" s="3"/>
      <c r="W1005" s="3"/>
      <c r="X1005" s="3"/>
      <c r="Y1005" s="3"/>
      <c r="Z1005" s="3"/>
    </row>
    <row r="1006" spans="1:26" x14ac:dyDescent="0.2">
      <c r="A1006" s="3" t="s">
        <v>357</v>
      </c>
      <c r="B1006" s="11">
        <v>44516</v>
      </c>
      <c r="C1006" s="12">
        <v>0.51249999999999996</v>
      </c>
      <c r="D1006" s="3" t="s">
        <v>399</v>
      </c>
      <c r="E1006" s="3" t="s">
        <v>391</v>
      </c>
      <c r="F1006" s="3" t="s">
        <v>391</v>
      </c>
      <c r="G1006" s="3">
        <v>30.399909999999998</v>
      </c>
      <c r="H1006" s="3">
        <v>-87.899739999999994</v>
      </c>
      <c r="I1006" s="3">
        <v>0.9</v>
      </c>
      <c r="J1006" s="26">
        <f t="shared" si="7"/>
        <v>6.56168</v>
      </c>
      <c r="K1006" s="26">
        <v>2</v>
      </c>
      <c r="L1006" s="3">
        <v>29</v>
      </c>
      <c r="M1006" s="3"/>
      <c r="N1006" s="3"/>
      <c r="O1006" s="3"/>
      <c r="P1006" s="3"/>
      <c r="Q1006" s="3"/>
      <c r="R1006" s="3"/>
      <c r="S1006" s="3"/>
      <c r="T1006" s="3"/>
      <c r="U1006" s="3"/>
      <c r="V1006" s="3"/>
      <c r="W1006" s="3"/>
      <c r="X1006" s="3"/>
      <c r="Y1006" s="3"/>
      <c r="Z1006" s="3"/>
    </row>
    <row r="1007" spans="1:26" x14ac:dyDescent="0.2">
      <c r="A1007" s="3" t="s">
        <v>357</v>
      </c>
      <c r="B1007" s="11">
        <v>44516</v>
      </c>
      <c r="C1007" s="12">
        <v>0.51736111111111116</v>
      </c>
      <c r="D1007" s="3" t="s">
        <v>215</v>
      </c>
      <c r="E1007" s="3" t="s">
        <v>392</v>
      </c>
      <c r="F1007" s="3" t="s">
        <v>391</v>
      </c>
      <c r="G1007" s="3">
        <v>30.999600000000001</v>
      </c>
      <c r="H1007" s="3">
        <v>-87.950419999999994</v>
      </c>
      <c r="I1007" s="3">
        <v>1.8</v>
      </c>
      <c r="J1007" s="26">
        <f t="shared" si="7"/>
        <v>12.139108</v>
      </c>
      <c r="K1007" s="26">
        <v>3.7</v>
      </c>
      <c r="L1007" s="3">
        <v>30</v>
      </c>
      <c r="M1007" s="3"/>
      <c r="N1007" s="3"/>
      <c r="O1007" s="3"/>
      <c r="P1007" s="3"/>
      <c r="Q1007" s="3"/>
      <c r="R1007" s="3"/>
      <c r="S1007" s="3"/>
      <c r="T1007" s="3"/>
      <c r="U1007" s="3"/>
      <c r="V1007" s="3"/>
      <c r="W1007" s="3"/>
      <c r="X1007" s="3"/>
      <c r="Y1007" s="3"/>
      <c r="Z1007" s="3"/>
    </row>
    <row r="1008" spans="1:26" x14ac:dyDescent="0.2">
      <c r="A1008" s="3" t="s">
        <v>357</v>
      </c>
      <c r="B1008" s="11">
        <v>44516</v>
      </c>
      <c r="C1008" s="12">
        <v>0.52430555555555558</v>
      </c>
      <c r="D1008" s="3" t="s">
        <v>400</v>
      </c>
      <c r="E1008" s="3" t="s">
        <v>391</v>
      </c>
      <c r="F1008" s="3" t="s">
        <v>391</v>
      </c>
      <c r="G1008" s="3">
        <v>30.400120000000001</v>
      </c>
      <c r="H1008" s="3">
        <v>-88.000969999999995</v>
      </c>
      <c r="I1008" s="3">
        <v>1.5</v>
      </c>
      <c r="J1008" s="26">
        <f t="shared" si="7"/>
        <v>12.467191999999999</v>
      </c>
      <c r="K1008" s="26">
        <v>3.8</v>
      </c>
      <c r="L1008" s="3">
        <v>31</v>
      </c>
      <c r="M1008" s="3"/>
      <c r="N1008" s="3"/>
      <c r="O1008" s="3"/>
      <c r="P1008" s="3"/>
      <c r="Q1008" s="3"/>
      <c r="R1008" s="3"/>
      <c r="S1008" s="3"/>
      <c r="T1008" s="3"/>
      <c r="U1008" s="3"/>
      <c r="V1008" s="3"/>
      <c r="W1008" s="3"/>
      <c r="X1008" s="3"/>
      <c r="Y1008" s="3"/>
      <c r="Z1008" s="3"/>
    </row>
    <row r="1009" spans="1:26" x14ac:dyDescent="0.2">
      <c r="A1009" s="3" t="s">
        <v>357</v>
      </c>
      <c r="B1009" s="11">
        <v>44516</v>
      </c>
      <c r="C1009" s="12">
        <v>0.52708333333333335</v>
      </c>
      <c r="D1009" s="3" t="s">
        <v>218</v>
      </c>
      <c r="E1009" s="3" t="s">
        <v>392</v>
      </c>
      <c r="F1009" s="3" t="s">
        <v>392</v>
      </c>
      <c r="G1009" s="3">
        <v>30.40014</v>
      </c>
      <c r="H1009" s="3">
        <v>-88.018799999999999</v>
      </c>
      <c r="I1009" s="3">
        <v>1.9</v>
      </c>
      <c r="J1009" s="26">
        <f t="shared" si="7"/>
        <v>40.026247999999995</v>
      </c>
      <c r="K1009" s="26">
        <v>12.2</v>
      </c>
      <c r="L1009" s="3">
        <v>32</v>
      </c>
      <c r="M1009" s="3" t="s">
        <v>485</v>
      </c>
      <c r="N1009" s="3"/>
      <c r="O1009" s="3"/>
      <c r="P1009" s="3"/>
      <c r="Q1009" s="3"/>
      <c r="R1009" s="3"/>
      <c r="S1009" s="3"/>
      <c r="T1009" s="3"/>
      <c r="U1009" s="3"/>
      <c r="V1009" s="3"/>
      <c r="W1009" s="3"/>
      <c r="X1009" s="3"/>
      <c r="Y1009" s="3"/>
      <c r="Z1009" s="3"/>
    </row>
    <row r="1010" spans="1:26" x14ac:dyDescent="0.2">
      <c r="A1010" s="3" t="s">
        <v>357</v>
      </c>
      <c r="B1010" s="11">
        <v>44516</v>
      </c>
      <c r="C1010" s="12">
        <v>0.53888888888888886</v>
      </c>
      <c r="D1010" s="3" t="s">
        <v>401</v>
      </c>
      <c r="E1010" s="3" t="s">
        <v>391</v>
      </c>
      <c r="F1010" s="3" t="s">
        <v>391</v>
      </c>
      <c r="G1010" s="3">
        <v>30.400179999999999</v>
      </c>
      <c r="H1010" s="3">
        <v>-88.050430000000006</v>
      </c>
      <c r="I1010" s="3">
        <v>1.8</v>
      </c>
      <c r="J1010" s="26">
        <f t="shared" si="7"/>
        <v>12.795275999999999</v>
      </c>
      <c r="K1010" s="26">
        <v>3.9</v>
      </c>
      <c r="L1010" s="3">
        <v>33</v>
      </c>
      <c r="M1010" s="3"/>
      <c r="N1010" s="3"/>
      <c r="O1010" s="3"/>
      <c r="P1010" s="3"/>
      <c r="Q1010" s="3"/>
      <c r="R1010" s="3"/>
      <c r="S1010" s="3"/>
      <c r="T1010" s="3"/>
      <c r="U1010" s="3"/>
      <c r="V1010" s="3"/>
      <c r="W1010" s="3"/>
      <c r="X1010" s="3"/>
      <c r="Y1010" s="3"/>
      <c r="Z1010" s="3"/>
    </row>
    <row r="1011" spans="1:26" x14ac:dyDescent="0.2">
      <c r="A1011" s="3" t="s">
        <v>357</v>
      </c>
      <c r="B1011" s="11">
        <v>44516</v>
      </c>
      <c r="C1011" s="12">
        <v>0.54305555555555551</v>
      </c>
      <c r="D1011" s="3" t="s">
        <v>224</v>
      </c>
      <c r="E1011" s="3" t="s">
        <v>392</v>
      </c>
      <c r="F1011" s="3" t="s">
        <v>391</v>
      </c>
      <c r="G1011" s="3">
        <v>30.40005</v>
      </c>
      <c r="H1011" s="3">
        <v>-88.09984</v>
      </c>
      <c r="I1011" s="3">
        <v>1.1000000000000001</v>
      </c>
      <c r="J1011" s="26">
        <f t="shared" si="7"/>
        <v>3.6089240000000005</v>
      </c>
      <c r="K1011" s="26">
        <v>1.1000000000000001</v>
      </c>
      <c r="L1011" s="3">
        <v>34</v>
      </c>
      <c r="M1011" s="3"/>
      <c r="N1011" s="3"/>
      <c r="O1011" s="3"/>
      <c r="P1011" s="3"/>
      <c r="Q1011" s="3"/>
      <c r="R1011" s="3"/>
      <c r="S1011" s="3"/>
      <c r="T1011" s="3"/>
      <c r="U1011" s="3"/>
      <c r="V1011" s="3"/>
      <c r="W1011" s="3"/>
      <c r="X1011" s="3"/>
      <c r="Y1011" s="3"/>
      <c r="Z1011" s="3"/>
    </row>
    <row r="1012" spans="1:26" x14ac:dyDescent="0.2">
      <c r="A1012" s="3" t="s">
        <v>357</v>
      </c>
      <c r="B1012" s="11">
        <v>44518</v>
      </c>
      <c r="C1012" s="12">
        <v>0.27152777777777776</v>
      </c>
      <c r="D1012" s="3" t="s">
        <v>202</v>
      </c>
      <c r="E1012" s="3" t="s">
        <v>392</v>
      </c>
      <c r="F1012" s="3" t="s">
        <v>392</v>
      </c>
      <c r="G1012" s="3">
        <v>30.249980000000001</v>
      </c>
      <c r="H1012" s="3">
        <v>-88.040109999999999</v>
      </c>
      <c r="I1012" s="3">
        <v>1.2</v>
      </c>
      <c r="J1012" s="26">
        <f t="shared" si="7"/>
        <v>48.228347999999997</v>
      </c>
      <c r="K1012" s="26">
        <v>14.7</v>
      </c>
      <c r="L1012" s="3">
        <v>0</v>
      </c>
      <c r="M1012" s="3"/>
      <c r="N1012" s="3"/>
      <c r="O1012" s="3"/>
      <c r="P1012" s="3"/>
      <c r="Q1012" s="3"/>
      <c r="R1012" s="3"/>
      <c r="S1012" s="3"/>
      <c r="T1012" s="3"/>
      <c r="U1012" s="3"/>
      <c r="V1012" s="3"/>
      <c r="W1012" s="3"/>
      <c r="X1012" s="3"/>
      <c r="Y1012" s="3"/>
      <c r="Z1012" s="3"/>
    </row>
    <row r="1013" spans="1:26" x14ac:dyDescent="0.2">
      <c r="A1013" s="3" t="s">
        <v>357</v>
      </c>
      <c r="B1013" s="11">
        <v>44518</v>
      </c>
      <c r="C1013" s="12">
        <v>0.28194444444444444</v>
      </c>
      <c r="D1013" s="3" t="s">
        <v>390</v>
      </c>
      <c r="E1013" s="3" t="s">
        <v>391</v>
      </c>
      <c r="F1013" s="3" t="s">
        <v>391</v>
      </c>
      <c r="G1013" s="3">
        <v>30.249749999999999</v>
      </c>
      <c r="H1013" s="3">
        <v>-88.050830000000005</v>
      </c>
      <c r="I1013" s="3">
        <v>1</v>
      </c>
      <c r="J1013" s="26">
        <f t="shared" si="7"/>
        <v>10.498688000000001</v>
      </c>
      <c r="K1013" s="26">
        <v>3.2</v>
      </c>
      <c r="L1013" s="3">
        <v>1</v>
      </c>
      <c r="M1013" s="3"/>
      <c r="N1013" s="3"/>
      <c r="O1013" s="3"/>
      <c r="P1013" s="3"/>
      <c r="Q1013" s="3"/>
      <c r="R1013" s="3"/>
      <c r="S1013" s="3"/>
      <c r="T1013" s="3"/>
      <c r="U1013" s="3"/>
      <c r="V1013" s="3"/>
      <c r="W1013" s="3"/>
      <c r="X1013" s="3"/>
      <c r="Y1013" s="3"/>
      <c r="Z1013" s="3"/>
    </row>
    <row r="1014" spans="1:26" x14ac:dyDescent="0.2">
      <c r="A1014" s="3" t="s">
        <v>357</v>
      </c>
      <c r="B1014" s="11">
        <v>44518</v>
      </c>
      <c r="C1014" s="12">
        <v>0.29097222222222224</v>
      </c>
      <c r="D1014" s="3" t="s">
        <v>393</v>
      </c>
      <c r="E1014" s="3" t="s">
        <v>391</v>
      </c>
      <c r="F1014" s="3" t="s">
        <v>391</v>
      </c>
      <c r="G1014" s="3">
        <v>30.249790000000001</v>
      </c>
      <c r="H1014" s="3">
        <v>-88.000860000000003</v>
      </c>
      <c r="I1014" s="3">
        <v>2.2000000000000002</v>
      </c>
      <c r="J1014" s="26">
        <f t="shared" si="7"/>
        <v>15.091863999999999</v>
      </c>
      <c r="K1014" s="26">
        <v>4.5999999999999996</v>
      </c>
      <c r="L1014" s="3">
        <v>2</v>
      </c>
      <c r="M1014" s="3"/>
      <c r="N1014" s="3"/>
      <c r="O1014" s="3"/>
      <c r="P1014" s="3"/>
      <c r="Q1014" s="3"/>
      <c r="R1014" s="3"/>
      <c r="S1014" s="3"/>
      <c r="T1014" s="3"/>
      <c r="U1014" s="3"/>
      <c r="V1014" s="3"/>
      <c r="W1014" s="3"/>
      <c r="X1014" s="3"/>
      <c r="Y1014" s="3"/>
      <c r="Z1014" s="3"/>
    </row>
    <row r="1015" spans="1:26" x14ac:dyDescent="0.2">
      <c r="A1015" s="3" t="s">
        <v>357</v>
      </c>
      <c r="B1015" s="11">
        <v>44518</v>
      </c>
      <c r="C1015" s="12">
        <v>0.29722222222222222</v>
      </c>
      <c r="D1015" s="3" t="s">
        <v>394</v>
      </c>
      <c r="E1015" s="3" t="s">
        <v>391</v>
      </c>
      <c r="F1015" s="3" t="s">
        <v>391</v>
      </c>
      <c r="G1015" s="3">
        <v>30.25967</v>
      </c>
      <c r="H1015" s="3">
        <v>-87.95044</v>
      </c>
      <c r="I1015" s="3">
        <v>0.7</v>
      </c>
      <c r="J1015" s="26">
        <f t="shared" si="7"/>
        <v>2.2965879999999999</v>
      </c>
      <c r="K1015" s="26">
        <v>0.7</v>
      </c>
      <c r="L1015" s="3">
        <v>3</v>
      </c>
      <c r="M1015" s="3"/>
      <c r="N1015" s="3"/>
      <c r="O1015" s="3"/>
      <c r="P1015" s="3"/>
      <c r="Q1015" s="3"/>
      <c r="R1015" s="3"/>
      <c r="S1015" s="3"/>
      <c r="T1015" s="3"/>
      <c r="U1015" s="3"/>
      <c r="V1015" s="3"/>
      <c r="W1015" s="3"/>
      <c r="X1015" s="3"/>
      <c r="Y1015" s="3"/>
      <c r="Z1015" s="3"/>
    </row>
    <row r="1016" spans="1:26" x14ac:dyDescent="0.2">
      <c r="A1016" s="3" t="s">
        <v>357</v>
      </c>
      <c r="B1016" s="11">
        <v>44518</v>
      </c>
      <c r="C1016" s="12">
        <v>0.30694444444444446</v>
      </c>
      <c r="D1016" s="3" t="s">
        <v>395</v>
      </c>
      <c r="E1016" s="3" t="s">
        <v>391</v>
      </c>
      <c r="F1016" s="3" t="s">
        <v>391</v>
      </c>
      <c r="G1016" s="3">
        <v>30.250070000000001</v>
      </c>
      <c r="H1016" s="3">
        <v>-87.900390000000002</v>
      </c>
      <c r="I1016" s="3">
        <v>0.8</v>
      </c>
      <c r="J1016" s="26">
        <f t="shared" si="7"/>
        <v>5.2493440000000007</v>
      </c>
      <c r="K1016" s="26">
        <v>1.6</v>
      </c>
      <c r="L1016" s="3">
        <v>4</v>
      </c>
      <c r="M1016" s="3"/>
      <c r="N1016" s="3"/>
      <c r="O1016" s="3"/>
      <c r="P1016" s="3"/>
      <c r="Q1016" s="3"/>
      <c r="R1016" s="3"/>
      <c r="S1016" s="3"/>
      <c r="T1016" s="3"/>
      <c r="U1016" s="3"/>
      <c r="V1016" s="3"/>
      <c r="W1016" s="3"/>
      <c r="X1016" s="3"/>
      <c r="Y1016" s="3"/>
      <c r="Z1016" s="3"/>
    </row>
    <row r="1017" spans="1:26" x14ac:dyDescent="0.2">
      <c r="A1017" s="3" t="s">
        <v>357</v>
      </c>
      <c r="B1017" s="11">
        <v>44518</v>
      </c>
      <c r="C1017" s="12">
        <v>0.31388888888888888</v>
      </c>
      <c r="D1017" s="3" t="s">
        <v>206</v>
      </c>
      <c r="E1017" s="3" t="s">
        <v>392</v>
      </c>
      <c r="F1017" s="3" t="s">
        <v>391</v>
      </c>
      <c r="G1017" s="3">
        <v>30.249479999999998</v>
      </c>
      <c r="H1017" s="3">
        <v>-87.851089999999999</v>
      </c>
      <c r="I1017" s="3">
        <v>1</v>
      </c>
      <c r="J1017" s="26">
        <f t="shared" si="7"/>
        <v>3.28084</v>
      </c>
      <c r="K1017" s="26">
        <v>1</v>
      </c>
      <c r="L1017" s="3">
        <v>5</v>
      </c>
      <c r="M1017" s="3"/>
      <c r="N1017" s="3"/>
      <c r="O1017" s="3"/>
      <c r="P1017" s="3"/>
      <c r="Q1017" s="3"/>
      <c r="R1017" s="3"/>
      <c r="S1017" s="3"/>
      <c r="T1017" s="3"/>
      <c r="U1017" s="3"/>
      <c r="V1017" s="3"/>
      <c r="W1017" s="3"/>
      <c r="X1017" s="3"/>
      <c r="Y1017" s="3"/>
      <c r="Z1017" s="3"/>
    </row>
    <row r="1018" spans="1:26" x14ac:dyDescent="0.2">
      <c r="A1018" s="3" t="s">
        <v>357</v>
      </c>
      <c r="B1018" s="11">
        <v>44518</v>
      </c>
      <c r="C1018" s="12">
        <v>0.32430555555555557</v>
      </c>
      <c r="D1018" s="3" t="s">
        <v>396</v>
      </c>
      <c r="E1018" s="3" t="s">
        <v>391</v>
      </c>
      <c r="F1018" s="3" t="s">
        <v>391</v>
      </c>
      <c r="G1018" s="3">
        <v>30.24945</v>
      </c>
      <c r="H1018" s="3">
        <v>-87.80086</v>
      </c>
      <c r="I1018" s="3">
        <v>1.4</v>
      </c>
      <c r="J1018" s="26">
        <f t="shared" si="7"/>
        <v>5.2493440000000007</v>
      </c>
      <c r="K1018" s="26">
        <v>1.6</v>
      </c>
      <c r="L1018" s="3">
        <v>6</v>
      </c>
      <c r="M1018" s="3"/>
      <c r="N1018" s="3"/>
      <c r="O1018" s="3"/>
      <c r="P1018" s="3"/>
      <c r="Q1018" s="3"/>
      <c r="R1018" s="3"/>
      <c r="S1018" s="3"/>
      <c r="T1018" s="3"/>
      <c r="U1018" s="3"/>
      <c r="V1018" s="3"/>
      <c r="W1018" s="3"/>
      <c r="X1018" s="3"/>
      <c r="Y1018" s="3"/>
      <c r="Z1018" s="3"/>
    </row>
    <row r="1019" spans="1:26" x14ac:dyDescent="0.2">
      <c r="A1019" s="3" t="s">
        <v>357</v>
      </c>
      <c r="B1019" s="11">
        <v>44518</v>
      </c>
      <c r="C1019" s="12">
        <v>0.3298611111111111</v>
      </c>
      <c r="D1019" s="3" t="s">
        <v>209</v>
      </c>
      <c r="E1019" s="3" t="s">
        <v>392</v>
      </c>
      <c r="F1019" s="3" t="s">
        <v>391</v>
      </c>
      <c r="G1019" s="3">
        <v>30.285440000000001</v>
      </c>
      <c r="H1019" s="3">
        <v>-87.760260000000002</v>
      </c>
      <c r="I1019" s="3">
        <v>0.8</v>
      </c>
      <c r="J1019" s="26">
        <f t="shared" si="7"/>
        <v>4.2650920000000001</v>
      </c>
      <c r="K1019" s="26">
        <v>1.3</v>
      </c>
      <c r="L1019" s="3">
        <v>7</v>
      </c>
      <c r="M1019" s="3"/>
      <c r="N1019" s="3"/>
      <c r="O1019" s="3"/>
      <c r="P1019" s="3"/>
      <c r="Q1019" s="3"/>
      <c r="R1019" s="3"/>
      <c r="S1019" s="3"/>
      <c r="T1019" s="3"/>
      <c r="U1019" s="3"/>
      <c r="V1019" s="3"/>
      <c r="W1019" s="3"/>
      <c r="X1019" s="3"/>
      <c r="Y1019" s="3"/>
      <c r="Z1019" s="3"/>
    </row>
    <row r="1020" spans="1:26" x14ac:dyDescent="0.2">
      <c r="A1020" s="3" t="s">
        <v>357</v>
      </c>
      <c r="B1020" s="11">
        <v>44518</v>
      </c>
      <c r="C1020" s="12">
        <v>0.33680555555555558</v>
      </c>
      <c r="D1020" s="3" t="s">
        <v>397</v>
      </c>
      <c r="E1020" s="3" t="s">
        <v>391</v>
      </c>
      <c r="F1020" s="3" t="s">
        <v>391</v>
      </c>
      <c r="G1020" s="3">
        <v>30.300319999999999</v>
      </c>
      <c r="H1020" s="3">
        <v>-87.800870000000003</v>
      </c>
      <c r="I1020" s="3">
        <v>2</v>
      </c>
      <c r="J1020" s="26">
        <f t="shared" si="7"/>
        <v>7.2178480000000009</v>
      </c>
      <c r="K1020" s="26">
        <v>2.2000000000000002</v>
      </c>
      <c r="L1020" s="3">
        <v>8</v>
      </c>
      <c r="M1020" s="3"/>
      <c r="N1020" s="3"/>
      <c r="O1020" s="3"/>
      <c r="P1020" s="3"/>
      <c r="Q1020" s="3"/>
      <c r="R1020" s="3"/>
      <c r="S1020" s="3"/>
      <c r="T1020" s="3"/>
      <c r="U1020" s="3"/>
      <c r="V1020" s="3"/>
      <c r="W1020" s="3"/>
      <c r="X1020" s="3"/>
      <c r="Y1020" s="3"/>
      <c r="Z1020" s="3"/>
    </row>
    <row r="1021" spans="1:26" x14ac:dyDescent="0.2">
      <c r="A1021" s="3" t="s">
        <v>357</v>
      </c>
      <c r="B1021" s="11">
        <v>44518</v>
      </c>
      <c r="C1021" s="12">
        <v>0.34097222222222223</v>
      </c>
      <c r="D1021" s="3" t="s">
        <v>398</v>
      </c>
      <c r="E1021" s="3" t="s">
        <v>391</v>
      </c>
      <c r="F1021" s="3" t="s">
        <v>391</v>
      </c>
      <c r="G1021" s="3">
        <v>30.300160000000002</v>
      </c>
      <c r="H1021" s="3">
        <v>-87.850719999999995</v>
      </c>
      <c r="I1021" s="3">
        <v>2</v>
      </c>
      <c r="J1021" s="26">
        <f t="shared" si="7"/>
        <v>8.5301840000000002</v>
      </c>
      <c r="K1021" s="26">
        <v>2.6</v>
      </c>
      <c r="L1021" s="3">
        <v>9</v>
      </c>
      <c r="M1021" s="3"/>
      <c r="N1021" s="3"/>
      <c r="O1021" s="3"/>
      <c r="P1021" s="3"/>
      <c r="Q1021" s="3"/>
      <c r="R1021" s="3"/>
      <c r="S1021" s="3"/>
      <c r="T1021" s="3"/>
      <c r="U1021" s="3"/>
      <c r="V1021" s="3"/>
      <c r="W1021" s="3"/>
      <c r="X1021" s="3"/>
      <c r="Y1021" s="3"/>
      <c r="Z1021" s="3"/>
    </row>
    <row r="1022" spans="1:26" x14ac:dyDescent="0.2">
      <c r="A1022" s="3" t="s">
        <v>357</v>
      </c>
      <c r="B1022" s="11">
        <v>44518</v>
      </c>
      <c r="C1022" s="12">
        <v>0.34722222222222221</v>
      </c>
      <c r="D1022" s="3" t="s">
        <v>352</v>
      </c>
      <c r="E1022" s="3" t="s">
        <v>391</v>
      </c>
      <c r="F1022" s="3" t="s">
        <v>391</v>
      </c>
      <c r="G1022" s="3">
        <v>30.349170000000001</v>
      </c>
      <c r="H1022" s="3">
        <v>-87.848950000000002</v>
      </c>
      <c r="I1022" s="3">
        <v>1.6</v>
      </c>
      <c r="J1022" s="26">
        <f t="shared" si="7"/>
        <v>7.8740159999999992</v>
      </c>
      <c r="K1022" s="26">
        <v>2.4</v>
      </c>
      <c r="L1022" s="3">
        <v>10</v>
      </c>
      <c r="M1022" s="3"/>
      <c r="N1022" s="3"/>
      <c r="O1022" s="3"/>
      <c r="P1022" s="3"/>
      <c r="Q1022" s="3"/>
      <c r="R1022" s="3"/>
      <c r="S1022" s="3"/>
      <c r="T1022" s="3"/>
      <c r="U1022" s="3"/>
      <c r="V1022" s="3"/>
      <c r="W1022" s="3"/>
      <c r="X1022" s="3"/>
      <c r="Y1022" s="3"/>
      <c r="Z1022" s="3"/>
    </row>
    <row r="1023" spans="1:26" x14ac:dyDescent="0.2">
      <c r="A1023" s="3" t="s">
        <v>357</v>
      </c>
      <c r="B1023" s="11">
        <v>44518</v>
      </c>
      <c r="C1023" s="12">
        <v>0.35416666666666669</v>
      </c>
      <c r="D1023" s="3" t="s">
        <v>212</v>
      </c>
      <c r="E1023" s="3" t="s">
        <v>392</v>
      </c>
      <c r="F1023" s="3" t="s">
        <v>392</v>
      </c>
      <c r="G1023" s="3">
        <v>30.372109999999999</v>
      </c>
      <c r="H1023" s="3">
        <v>-87.842089999999999</v>
      </c>
      <c r="I1023" s="3">
        <v>0.5</v>
      </c>
      <c r="J1023" s="26">
        <f t="shared" si="7"/>
        <v>1.64042</v>
      </c>
      <c r="K1023" s="26">
        <v>0.5</v>
      </c>
      <c r="L1023" s="3">
        <v>11</v>
      </c>
      <c r="M1023" s="3"/>
      <c r="N1023" s="3"/>
      <c r="O1023" s="3"/>
      <c r="P1023" s="3"/>
      <c r="Q1023" s="3"/>
      <c r="R1023" s="3"/>
      <c r="S1023" s="3"/>
      <c r="T1023" s="3"/>
      <c r="U1023" s="3"/>
      <c r="V1023" s="3"/>
      <c r="W1023" s="3"/>
      <c r="X1023" s="3"/>
      <c r="Y1023" s="3"/>
      <c r="Z1023" s="3"/>
    </row>
    <row r="1024" spans="1:26" x14ac:dyDescent="0.2">
      <c r="A1024" s="3" t="s">
        <v>357</v>
      </c>
      <c r="B1024" s="11">
        <v>44518</v>
      </c>
      <c r="C1024" s="12">
        <v>0.36527777777777776</v>
      </c>
      <c r="D1024" s="3" t="s">
        <v>408</v>
      </c>
      <c r="E1024" s="3" t="s">
        <v>391</v>
      </c>
      <c r="F1024" s="3" t="s">
        <v>391</v>
      </c>
      <c r="G1024" s="3">
        <v>30.349769999999999</v>
      </c>
      <c r="H1024" s="3">
        <v>-87.900850000000005</v>
      </c>
      <c r="I1024" s="3">
        <v>1.6</v>
      </c>
      <c r="J1024" s="26">
        <f t="shared" si="7"/>
        <v>9.8425200000000004</v>
      </c>
      <c r="K1024" s="26">
        <v>3</v>
      </c>
      <c r="L1024" s="3">
        <v>12</v>
      </c>
      <c r="M1024" s="3"/>
      <c r="N1024" s="3"/>
      <c r="O1024" s="3"/>
      <c r="P1024" s="3"/>
      <c r="Q1024" s="3"/>
      <c r="R1024" s="3"/>
      <c r="S1024" s="3"/>
      <c r="T1024" s="3"/>
      <c r="U1024" s="3"/>
      <c r="V1024" s="3"/>
      <c r="W1024" s="3"/>
      <c r="X1024" s="3"/>
      <c r="Y1024" s="3"/>
      <c r="Z1024" s="3"/>
    </row>
    <row r="1025" spans="1:26" x14ac:dyDescent="0.2">
      <c r="A1025" s="3" t="s">
        <v>357</v>
      </c>
      <c r="B1025" s="11">
        <v>44518</v>
      </c>
      <c r="C1025" s="12">
        <v>0.37152777777777779</v>
      </c>
      <c r="D1025" s="3" t="s">
        <v>339</v>
      </c>
      <c r="E1025" s="3" t="s">
        <v>391</v>
      </c>
      <c r="F1025" s="3" t="s">
        <v>391</v>
      </c>
      <c r="G1025" s="3">
        <v>30.30067</v>
      </c>
      <c r="H1025" s="3">
        <v>-87.900570000000002</v>
      </c>
      <c r="I1025" s="3">
        <v>2</v>
      </c>
      <c r="J1025" s="26">
        <f t="shared" si="7"/>
        <v>9.1863519999999994</v>
      </c>
      <c r="K1025" s="26">
        <v>2.8</v>
      </c>
      <c r="L1025" s="3">
        <v>13</v>
      </c>
      <c r="M1025" s="3"/>
      <c r="N1025" s="3"/>
      <c r="O1025" s="3"/>
      <c r="P1025" s="3"/>
      <c r="Q1025" s="3"/>
      <c r="R1025" s="3"/>
      <c r="S1025" s="3"/>
      <c r="T1025" s="3"/>
      <c r="U1025" s="3"/>
      <c r="V1025" s="3"/>
      <c r="W1025" s="3"/>
      <c r="X1025" s="3"/>
      <c r="Y1025" s="3"/>
      <c r="Z1025" s="3"/>
    </row>
    <row r="1026" spans="1:26" x14ac:dyDescent="0.2">
      <c r="A1026" s="3" t="s">
        <v>357</v>
      </c>
      <c r="B1026" s="11">
        <v>44518</v>
      </c>
      <c r="C1026" s="12">
        <v>0.37638888888888888</v>
      </c>
      <c r="D1026" s="3" t="s">
        <v>227</v>
      </c>
      <c r="E1026" s="3" t="s">
        <v>392</v>
      </c>
      <c r="F1026" s="3" t="s">
        <v>391</v>
      </c>
      <c r="G1026" s="3">
        <v>30.30012</v>
      </c>
      <c r="H1026" s="3">
        <v>-87.949470000000005</v>
      </c>
      <c r="I1026" s="3">
        <v>1.8</v>
      </c>
      <c r="J1026" s="26">
        <f t="shared" si="7"/>
        <v>10.498688000000001</v>
      </c>
      <c r="K1026" s="26">
        <v>3.2</v>
      </c>
      <c r="L1026" s="3">
        <v>14</v>
      </c>
      <c r="M1026" s="3"/>
      <c r="N1026" s="3"/>
      <c r="O1026" s="3"/>
      <c r="P1026" s="3"/>
      <c r="Q1026" s="3"/>
      <c r="R1026" s="3"/>
      <c r="S1026" s="3"/>
      <c r="T1026" s="3"/>
      <c r="U1026" s="3"/>
      <c r="V1026" s="3"/>
      <c r="W1026" s="3"/>
      <c r="X1026" s="3"/>
      <c r="Y1026" s="3"/>
      <c r="Z1026" s="3"/>
    </row>
    <row r="1027" spans="1:26" x14ac:dyDescent="0.2">
      <c r="A1027" s="3" t="s">
        <v>357</v>
      </c>
      <c r="B1027" s="11">
        <v>44518</v>
      </c>
      <c r="C1027" s="12">
        <v>0.38472222222222224</v>
      </c>
      <c r="D1027" s="3" t="s">
        <v>407</v>
      </c>
      <c r="E1027" s="3" t="s">
        <v>391</v>
      </c>
      <c r="F1027" s="3" t="s">
        <v>391</v>
      </c>
      <c r="G1027" s="3">
        <v>30.34911</v>
      </c>
      <c r="H1027" s="3">
        <v>-87.950209999999998</v>
      </c>
      <c r="I1027" s="3">
        <v>2.4</v>
      </c>
      <c r="J1027" s="26">
        <f t="shared" si="7"/>
        <v>11.482939999999999</v>
      </c>
      <c r="K1027" s="26">
        <v>3.5</v>
      </c>
      <c r="L1027" s="3">
        <v>15</v>
      </c>
      <c r="M1027" s="3"/>
      <c r="N1027" s="3"/>
      <c r="O1027" s="3"/>
      <c r="P1027" s="3"/>
      <c r="Q1027" s="3"/>
      <c r="R1027" s="3"/>
      <c r="S1027" s="3"/>
      <c r="T1027" s="3"/>
      <c r="U1027" s="3"/>
      <c r="V1027" s="3"/>
      <c r="W1027" s="3"/>
      <c r="X1027" s="3"/>
      <c r="Y1027" s="3"/>
      <c r="Z1027" s="3"/>
    </row>
    <row r="1028" spans="1:26" x14ac:dyDescent="0.2">
      <c r="A1028" s="3" t="s">
        <v>357</v>
      </c>
      <c r="B1028" s="11">
        <v>44518</v>
      </c>
      <c r="C1028" s="12">
        <v>0.39097222222222222</v>
      </c>
      <c r="D1028" s="3" t="s">
        <v>406</v>
      </c>
      <c r="E1028" s="3" t="s">
        <v>391</v>
      </c>
      <c r="F1028" s="3" t="s">
        <v>391</v>
      </c>
      <c r="G1028" s="3">
        <v>30.349820000000001</v>
      </c>
      <c r="H1028" s="3">
        <v>-87.999520000000004</v>
      </c>
      <c r="I1028" s="3">
        <v>3</v>
      </c>
      <c r="J1028" s="26">
        <f t="shared" si="7"/>
        <v>11.154855999999999</v>
      </c>
      <c r="K1028" s="26">
        <v>3.4</v>
      </c>
      <c r="L1028" s="3">
        <v>16</v>
      </c>
      <c r="M1028" s="3"/>
      <c r="N1028" s="3"/>
      <c r="O1028" s="3"/>
      <c r="P1028" s="3"/>
      <c r="Q1028" s="3"/>
      <c r="R1028" s="3"/>
      <c r="S1028" s="3"/>
      <c r="T1028" s="3"/>
      <c r="U1028" s="3"/>
      <c r="V1028" s="3"/>
      <c r="W1028" s="3"/>
      <c r="X1028" s="3"/>
      <c r="Y1028" s="3"/>
      <c r="Z1028" s="3"/>
    </row>
    <row r="1029" spans="1:26" x14ac:dyDescent="0.2">
      <c r="A1029" s="3" t="s">
        <v>357</v>
      </c>
      <c r="B1029" s="11">
        <v>44518</v>
      </c>
      <c r="C1029" s="12">
        <v>0.39652777777777776</v>
      </c>
      <c r="D1029" s="3" t="s">
        <v>405</v>
      </c>
      <c r="E1029" s="3" t="s">
        <v>391</v>
      </c>
      <c r="F1029" s="3" t="s">
        <v>391</v>
      </c>
      <c r="G1029" s="3">
        <v>30.35172</v>
      </c>
      <c r="H1029" s="3">
        <v>-88.025090000000006</v>
      </c>
      <c r="I1029" s="3">
        <v>3</v>
      </c>
      <c r="J1029" s="26">
        <f t="shared" si="7"/>
        <v>47.572180000000003</v>
      </c>
      <c r="K1029" s="26">
        <v>14.5</v>
      </c>
      <c r="L1029" s="3">
        <v>17</v>
      </c>
      <c r="M1029" s="3"/>
      <c r="N1029" s="3"/>
      <c r="O1029" s="3"/>
      <c r="P1029" s="3"/>
      <c r="Q1029" s="3"/>
      <c r="R1029" s="3"/>
      <c r="S1029" s="3"/>
      <c r="T1029" s="3"/>
      <c r="U1029" s="3"/>
      <c r="V1029" s="3"/>
      <c r="W1029" s="3"/>
      <c r="X1029" s="3"/>
      <c r="Y1029" s="3"/>
      <c r="Z1029" s="3"/>
    </row>
    <row r="1030" spans="1:26" x14ac:dyDescent="0.2">
      <c r="A1030" s="3" t="s">
        <v>357</v>
      </c>
      <c r="B1030" s="11">
        <v>44518</v>
      </c>
      <c r="C1030" s="12">
        <v>0.40138888888888891</v>
      </c>
      <c r="D1030" s="3" t="s">
        <v>404</v>
      </c>
      <c r="E1030" s="3" t="s">
        <v>391</v>
      </c>
      <c r="F1030" s="3" t="s">
        <v>391</v>
      </c>
      <c r="G1030" s="3">
        <v>30.350079999999998</v>
      </c>
      <c r="H1030" s="3">
        <v>-88.050759999999997</v>
      </c>
      <c r="I1030" s="3">
        <v>3</v>
      </c>
      <c r="J1030" s="26">
        <f t="shared" si="7"/>
        <v>11.154855999999999</v>
      </c>
      <c r="K1030" s="26">
        <v>3.4</v>
      </c>
      <c r="L1030" s="3">
        <v>18</v>
      </c>
      <c r="M1030" s="3"/>
      <c r="N1030" s="3"/>
      <c r="O1030" s="3"/>
      <c r="P1030" s="3"/>
      <c r="Q1030" s="3"/>
      <c r="R1030" s="3"/>
      <c r="S1030" s="3"/>
      <c r="T1030" s="3"/>
      <c r="U1030" s="3"/>
      <c r="V1030" s="3"/>
      <c r="W1030" s="3"/>
      <c r="X1030" s="3"/>
      <c r="Y1030" s="3"/>
      <c r="Z1030" s="3"/>
    </row>
    <row r="1031" spans="1:26" x14ac:dyDescent="0.2">
      <c r="A1031" s="3" t="s">
        <v>357</v>
      </c>
      <c r="B1031" s="11">
        <v>44518</v>
      </c>
      <c r="C1031" s="12">
        <v>0.40972222222222221</v>
      </c>
      <c r="D1031" s="3" t="s">
        <v>409</v>
      </c>
      <c r="E1031" s="3" t="s">
        <v>391</v>
      </c>
      <c r="F1031" s="3" t="s">
        <v>391</v>
      </c>
      <c r="G1031" s="3">
        <v>30.300249999999998</v>
      </c>
      <c r="H1031" s="3">
        <v>-88.000810000000001</v>
      </c>
      <c r="I1031" s="3">
        <v>1.8</v>
      </c>
      <c r="J1031" s="26">
        <f t="shared" si="7"/>
        <v>10.498688000000001</v>
      </c>
      <c r="K1031" s="26">
        <v>3.2</v>
      </c>
      <c r="L1031" s="3">
        <v>19</v>
      </c>
      <c r="M1031" s="3"/>
      <c r="N1031" s="3"/>
      <c r="O1031" s="3"/>
      <c r="P1031" s="3"/>
      <c r="Q1031" s="3"/>
      <c r="R1031" s="3"/>
      <c r="S1031" s="3"/>
      <c r="T1031" s="3"/>
      <c r="U1031" s="3"/>
      <c r="V1031" s="3"/>
      <c r="W1031" s="3"/>
      <c r="X1031" s="3"/>
      <c r="Y1031" s="3"/>
      <c r="Z1031" s="3"/>
    </row>
    <row r="1032" spans="1:26" x14ac:dyDescent="0.2">
      <c r="A1032" s="3" t="s">
        <v>357</v>
      </c>
      <c r="B1032" s="11">
        <v>44518</v>
      </c>
      <c r="C1032" s="12">
        <v>0.4152777777777778</v>
      </c>
      <c r="D1032" s="3" t="s">
        <v>230</v>
      </c>
      <c r="E1032" s="3" t="s">
        <v>392</v>
      </c>
      <c r="F1032" s="3" t="s">
        <v>392</v>
      </c>
      <c r="G1032" s="3">
        <v>30.3</v>
      </c>
      <c r="H1032" s="3">
        <v>-88.033299999999997</v>
      </c>
      <c r="I1032" s="3">
        <v>2.8</v>
      </c>
      <c r="J1032" s="26">
        <f t="shared" si="7"/>
        <v>52.49344</v>
      </c>
      <c r="K1032" s="26">
        <v>16</v>
      </c>
      <c r="L1032" s="3">
        <v>21</v>
      </c>
      <c r="M1032" s="3" t="s">
        <v>486</v>
      </c>
      <c r="N1032" s="3"/>
      <c r="O1032" s="3"/>
      <c r="P1032" s="3"/>
      <c r="Q1032" s="3"/>
      <c r="R1032" s="3"/>
      <c r="S1032" s="3"/>
      <c r="T1032" s="3"/>
      <c r="U1032" s="3"/>
      <c r="V1032" s="3"/>
      <c r="W1032" s="3"/>
      <c r="X1032" s="3"/>
      <c r="Y1032" s="3"/>
      <c r="Z1032" s="3"/>
    </row>
    <row r="1033" spans="1:26" x14ac:dyDescent="0.2">
      <c r="A1033" s="3" t="s">
        <v>357</v>
      </c>
      <c r="B1033" s="11">
        <v>44518</v>
      </c>
      <c r="C1033" s="12">
        <v>0.42222222222222222</v>
      </c>
      <c r="D1033" s="3" t="s">
        <v>433</v>
      </c>
      <c r="E1033" s="3" t="s">
        <v>391</v>
      </c>
      <c r="F1033" s="3" t="s">
        <v>391</v>
      </c>
      <c r="G1033" s="3">
        <v>30.299890000000001</v>
      </c>
      <c r="H1033" s="3">
        <v>-88.051299999999998</v>
      </c>
      <c r="I1033" s="3">
        <v>2.8</v>
      </c>
      <c r="J1033" s="26">
        <f t="shared" si="7"/>
        <v>13.779528000000001</v>
      </c>
      <c r="K1033" s="26">
        <v>4.2</v>
      </c>
      <c r="L1033" s="3">
        <v>22</v>
      </c>
      <c r="M1033" s="3"/>
      <c r="N1033" s="3"/>
      <c r="O1033" s="3"/>
      <c r="P1033" s="3"/>
      <c r="Q1033" s="3"/>
      <c r="R1033" s="3"/>
      <c r="S1033" s="3"/>
      <c r="T1033" s="3"/>
      <c r="U1033" s="3"/>
      <c r="V1033" s="3"/>
      <c r="W1033" s="3"/>
      <c r="X1033" s="3"/>
      <c r="Y1033" s="3"/>
      <c r="Z1033" s="3"/>
    </row>
    <row r="1034" spans="1:26" x14ac:dyDescent="0.2">
      <c r="A1034" s="3" t="s">
        <v>357</v>
      </c>
      <c r="B1034" s="11">
        <v>44518</v>
      </c>
      <c r="C1034" s="12">
        <v>0.4284722222222222</v>
      </c>
      <c r="D1034" s="3" t="s">
        <v>410</v>
      </c>
      <c r="E1034" s="3" t="s">
        <v>391</v>
      </c>
      <c r="F1034" s="3" t="s">
        <v>391</v>
      </c>
      <c r="G1034" s="3">
        <v>30.30003</v>
      </c>
      <c r="H1034" s="3">
        <v>-88.100729999999999</v>
      </c>
      <c r="I1034" s="3">
        <v>2.4</v>
      </c>
      <c r="J1034" s="26">
        <f t="shared" si="7"/>
        <v>10.170604000000001</v>
      </c>
      <c r="K1034" s="26">
        <v>3.1</v>
      </c>
      <c r="L1034" s="3">
        <v>23</v>
      </c>
      <c r="M1034" s="3"/>
      <c r="N1034" s="3"/>
      <c r="O1034" s="3"/>
      <c r="P1034" s="3"/>
      <c r="Q1034" s="3"/>
      <c r="R1034" s="3"/>
      <c r="S1034" s="3"/>
      <c r="T1034" s="3"/>
      <c r="U1034" s="3"/>
      <c r="V1034" s="3"/>
      <c r="W1034" s="3"/>
      <c r="X1034" s="3"/>
      <c r="Y1034" s="3"/>
      <c r="Z1034" s="3"/>
    </row>
    <row r="1035" spans="1:26" x14ac:dyDescent="0.2">
      <c r="A1035" s="3" t="s">
        <v>357</v>
      </c>
      <c r="B1035" s="11">
        <v>44518</v>
      </c>
      <c r="C1035" s="12">
        <v>0.43611111111111112</v>
      </c>
      <c r="D1035" s="3" t="s">
        <v>403</v>
      </c>
      <c r="E1035" s="3" t="s">
        <v>391</v>
      </c>
      <c r="F1035" s="3" t="s">
        <v>391</v>
      </c>
      <c r="G1035" s="3">
        <v>30.348520000000001</v>
      </c>
      <c r="H1035" s="3">
        <v>-88.100390000000004</v>
      </c>
      <c r="I1035" s="3">
        <v>1.8</v>
      </c>
      <c r="J1035" s="26">
        <f t="shared" si="7"/>
        <v>9.8425200000000004</v>
      </c>
      <c r="K1035" s="26">
        <v>3</v>
      </c>
      <c r="L1035" s="3">
        <v>24</v>
      </c>
      <c r="M1035" s="3"/>
      <c r="N1035" s="3"/>
      <c r="O1035" s="3"/>
      <c r="P1035" s="3"/>
      <c r="Q1035" s="3"/>
      <c r="R1035" s="3"/>
      <c r="S1035" s="3"/>
      <c r="T1035" s="3"/>
      <c r="U1035" s="3"/>
      <c r="V1035" s="3"/>
      <c r="W1035" s="3"/>
      <c r="X1035" s="3"/>
      <c r="Y1035" s="3"/>
      <c r="Z1035" s="3"/>
    </row>
    <row r="1036" spans="1:26" x14ac:dyDescent="0.2">
      <c r="A1036" s="3" t="s">
        <v>357</v>
      </c>
      <c r="B1036" s="11">
        <v>44518</v>
      </c>
      <c r="C1036" s="12">
        <v>0.44444444444444442</v>
      </c>
      <c r="D1036" s="3" t="s">
        <v>235</v>
      </c>
      <c r="E1036" s="3" t="s">
        <v>392</v>
      </c>
      <c r="F1036" s="3" t="s">
        <v>391</v>
      </c>
      <c r="G1036" s="3">
        <v>30.299219999999998</v>
      </c>
      <c r="H1036" s="3">
        <v>-88.13082</v>
      </c>
      <c r="I1036" s="3">
        <v>1.8</v>
      </c>
      <c r="J1036" s="26">
        <f t="shared" si="7"/>
        <v>8.5301840000000002</v>
      </c>
      <c r="K1036" s="26">
        <v>2.6</v>
      </c>
      <c r="L1036" s="3">
        <v>25</v>
      </c>
      <c r="M1036" s="3"/>
      <c r="N1036" s="3"/>
      <c r="O1036" s="3"/>
      <c r="P1036" s="3"/>
      <c r="Q1036" s="3"/>
      <c r="R1036" s="3"/>
      <c r="S1036" s="3"/>
      <c r="T1036" s="3"/>
      <c r="U1036" s="3"/>
      <c r="V1036" s="3"/>
      <c r="W1036" s="3"/>
      <c r="X1036" s="3"/>
      <c r="Y1036" s="3"/>
      <c r="Z1036" s="3"/>
    </row>
    <row r="1037" spans="1:26" x14ac:dyDescent="0.2">
      <c r="A1037" s="3" t="s">
        <v>357</v>
      </c>
      <c r="B1037" s="11">
        <v>44518</v>
      </c>
      <c r="C1037" s="12">
        <v>0.4548611111111111</v>
      </c>
      <c r="D1037" s="3" t="s">
        <v>240</v>
      </c>
      <c r="E1037" s="3" t="s">
        <v>392</v>
      </c>
      <c r="F1037" s="3" t="s">
        <v>391</v>
      </c>
      <c r="G1037" s="3">
        <v>30.300339999999998</v>
      </c>
      <c r="H1037" s="3">
        <v>-88.199889999999996</v>
      </c>
      <c r="I1037" s="3">
        <v>0.8</v>
      </c>
      <c r="J1037" s="26">
        <f t="shared" si="7"/>
        <v>7.2178480000000009</v>
      </c>
      <c r="K1037" s="26">
        <v>2.2000000000000002</v>
      </c>
      <c r="L1037" s="3">
        <v>26</v>
      </c>
      <c r="M1037" s="3"/>
      <c r="N1037" s="3"/>
      <c r="O1037" s="3"/>
      <c r="P1037" s="3"/>
      <c r="Q1037" s="3"/>
      <c r="R1037" s="3"/>
      <c r="S1037" s="3"/>
      <c r="T1037" s="3"/>
      <c r="U1037" s="3"/>
      <c r="V1037" s="3"/>
      <c r="W1037" s="3"/>
      <c r="X1037" s="3"/>
      <c r="Y1037" s="3"/>
      <c r="Z1037" s="3"/>
    </row>
    <row r="1038" spans="1:26" x14ac:dyDescent="0.2">
      <c r="A1038" s="3" t="s">
        <v>357</v>
      </c>
      <c r="B1038" s="11">
        <v>44518</v>
      </c>
      <c r="C1038" s="12">
        <v>0.46250000000000002</v>
      </c>
      <c r="D1038" s="3" t="s">
        <v>415</v>
      </c>
      <c r="E1038" s="3" t="s">
        <v>391</v>
      </c>
      <c r="F1038" s="3" t="s">
        <v>391</v>
      </c>
      <c r="G1038" s="3">
        <v>30.300450000000001</v>
      </c>
      <c r="H1038" s="3">
        <v>-88.249989999999997</v>
      </c>
      <c r="I1038" s="3">
        <v>1.8</v>
      </c>
      <c r="J1038" s="26">
        <f t="shared" si="7"/>
        <v>8.8582680000000007</v>
      </c>
      <c r="K1038" s="26">
        <v>2.7</v>
      </c>
      <c r="L1038" s="3">
        <v>27</v>
      </c>
      <c r="M1038" s="3"/>
      <c r="N1038" s="3"/>
      <c r="O1038" s="3"/>
      <c r="P1038" s="3"/>
      <c r="Q1038" s="3"/>
      <c r="R1038" s="3"/>
      <c r="S1038" s="3"/>
      <c r="T1038" s="3"/>
      <c r="U1038" s="3"/>
      <c r="V1038" s="3"/>
      <c r="W1038" s="3"/>
      <c r="X1038" s="3"/>
      <c r="Y1038" s="3"/>
      <c r="Z1038" s="3"/>
    </row>
    <row r="1039" spans="1:26" x14ac:dyDescent="0.2">
      <c r="A1039" s="3" t="s">
        <v>357</v>
      </c>
      <c r="B1039" s="11">
        <v>44518</v>
      </c>
      <c r="C1039" s="12">
        <v>0.47083333333333333</v>
      </c>
      <c r="D1039" s="3" t="s">
        <v>243</v>
      </c>
      <c r="E1039" s="3" t="s">
        <v>392</v>
      </c>
      <c r="F1039" s="3" t="s">
        <v>391</v>
      </c>
      <c r="G1039" s="3">
        <v>30.355599999999999</v>
      </c>
      <c r="H1039" s="3">
        <v>-88.199520000000007</v>
      </c>
      <c r="I1039" s="3">
        <v>1</v>
      </c>
      <c r="J1039" s="26">
        <f t="shared" si="7"/>
        <v>3.6089240000000005</v>
      </c>
      <c r="K1039" s="26">
        <v>1.1000000000000001</v>
      </c>
      <c r="L1039" s="3">
        <v>28</v>
      </c>
      <c r="M1039" s="3"/>
      <c r="N1039" s="3"/>
      <c r="O1039" s="3"/>
      <c r="P1039" s="3"/>
      <c r="Q1039" s="3"/>
      <c r="R1039" s="3"/>
      <c r="S1039" s="3"/>
      <c r="T1039" s="3"/>
      <c r="U1039" s="3"/>
      <c r="V1039" s="3"/>
      <c r="W1039" s="3"/>
      <c r="X1039" s="3"/>
      <c r="Y1039" s="3"/>
      <c r="Z1039" s="3"/>
    </row>
    <row r="1040" spans="1:26" x14ac:dyDescent="0.2">
      <c r="A1040" s="3" t="s">
        <v>357</v>
      </c>
      <c r="B1040" s="11">
        <v>44518</v>
      </c>
      <c r="C1040" s="12">
        <v>0.4777777777777778</v>
      </c>
      <c r="D1040" s="3" t="s">
        <v>411</v>
      </c>
      <c r="E1040" s="3" t="s">
        <v>391</v>
      </c>
      <c r="F1040" s="3" t="s">
        <v>391</v>
      </c>
      <c r="G1040" s="3">
        <v>30.350110000000001</v>
      </c>
      <c r="H1040" s="3">
        <v>-88.249949999999998</v>
      </c>
      <c r="I1040" s="3">
        <v>1.5</v>
      </c>
      <c r="J1040" s="26">
        <f t="shared" si="7"/>
        <v>4.9212600000000002</v>
      </c>
      <c r="K1040" s="26">
        <v>1.5</v>
      </c>
      <c r="L1040" s="3">
        <v>29</v>
      </c>
      <c r="M1040" s="3"/>
      <c r="N1040" s="3"/>
      <c r="O1040" s="3"/>
      <c r="P1040" s="3"/>
      <c r="Q1040" s="3"/>
      <c r="R1040" s="3"/>
      <c r="S1040" s="3"/>
      <c r="T1040" s="3"/>
      <c r="U1040" s="3"/>
      <c r="V1040" s="3"/>
      <c r="W1040" s="3"/>
      <c r="X1040" s="3"/>
      <c r="Y1040" s="3"/>
      <c r="Z1040" s="3"/>
    </row>
    <row r="1041" spans="1:26" x14ac:dyDescent="0.2">
      <c r="A1041" s="3" t="s">
        <v>357</v>
      </c>
      <c r="B1041" s="11">
        <v>44518</v>
      </c>
      <c r="C1041" s="12">
        <v>0.48194444444444445</v>
      </c>
      <c r="D1041" s="3" t="s">
        <v>246</v>
      </c>
      <c r="E1041" s="3" t="s">
        <v>392</v>
      </c>
      <c r="F1041" s="3" t="s">
        <v>391</v>
      </c>
      <c r="G1041" s="3">
        <v>30.37509</v>
      </c>
      <c r="H1041" s="3">
        <v>-88.270910000000001</v>
      </c>
      <c r="I1041" s="3">
        <v>1.4</v>
      </c>
      <c r="J1041" s="26">
        <f t="shared" si="7"/>
        <v>6.2335959999999995</v>
      </c>
      <c r="K1041" s="26">
        <v>1.9</v>
      </c>
      <c r="L1041" s="3">
        <v>30</v>
      </c>
      <c r="M1041" s="3"/>
      <c r="N1041" s="3"/>
      <c r="O1041" s="3"/>
      <c r="P1041" s="3"/>
      <c r="Q1041" s="3"/>
      <c r="R1041" s="3"/>
      <c r="S1041" s="3"/>
      <c r="T1041" s="3"/>
      <c r="U1041" s="3"/>
      <c r="V1041" s="3"/>
      <c r="W1041" s="3"/>
      <c r="X1041" s="3"/>
      <c r="Y1041" s="3"/>
      <c r="Z1041" s="3"/>
    </row>
    <row r="1042" spans="1:26" x14ac:dyDescent="0.2">
      <c r="A1042" s="3" t="s">
        <v>357</v>
      </c>
      <c r="B1042" s="11">
        <v>44518</v>
      </c>
      <c r="C1042" s="12">
        <v>0.49027777777777776</v>
      </c>
      <c r="D1042" s="3" t="s">
        <v>412</v>
      </c>
      <c r="E1042" s="3" t="s">
        <v>391</v>
      </c>
      <c r="F1042" s="3" t="s">
        <v>391</v>
      </c>
      <c r="G1042" s="3">
        <v>30.350549999999998</v>
      </c>
      <c r="H1042" s="3">
        <v>-88.299660000000003</v>
      </c>
      <c r="I1042" s="3">
        <v>2.4</v>
      </c>
      <c r="J1042" s="26">
        <f t="shared" si="7"/>
        <v>8.8582680000000007</v>
      </c>
      <c r="K1042" s="26">
        <v>2.7</v>
      </c>
      <c r="L1042" s="3">
        <v>31</v>
      </c>
      <c r="M1042" s="3"/>
      <c r="N1042" s="3"/>
      <c r="O1042" s="3"/>
      <c r="P1042" s="3"/>
      <c r="Q1042" s="3"/>
      <c r="R1042" s="3"/>
      <c r="S1042" s="3"/>
      <c r="T1042" s="3"/>
      <c r="U1042" s="3"/>
      <c r="V1042" s="3"/>
      <c r="W1042" s="3"/>
      <c r="X1042" s="3"/>
      <c r="Y1042" s="3"/>
      <c r="Z1042" s="3"/>
    </row>
    <row r="1043" spans="1:26" x14ac:dyDescent="0.2">
      <c r="A1043" s="3" t="s">
        <v>357</v>
      </c>
      <c r="B1043" s="11">
        <v>44518</v>
      </c>
      <c r="C1043" s="12">
        <v>0.49652777777777779</v>
      </c>
      <c r="D1043" s="3" t="s">
        <v>249</v>
      </c>
      <c r="E1043" s="3" t="s">
        <v>392</v>
      </c>
      <c r="F1043" s="3" t="s">
        <v>391</v>
      </c>
      <c r="G1043" s="3">
        <v>30.400490000000001</v>
      </c>
      <c r="H1043" s="3">
        <v>-88.34957</v>
      </c>
      <c r="I1043" s="3">
        <v>1.7</v>
      </c>
      <c r="J1043" s="26">
        <f t="shared" si="7"/>
        <v>5.5774279999999994</v>
      </c>
      <c r="K1043" s="26">
        <v>1.7</v>
      </c>
      <c r="L1043" s="3">
        <v>32</v>
      </c>
      <c r="M1043" s="3"/>
      <c r="N1043" s="3"/>
      <c r="O1043" s="3"/>
      <c r="P1043" s="3"/>
      <c r="Q1043" s="3"/>
      <c r="R1043" s="3"/>
      <c r="S1043" s="3"/>
      <c r="T1043" s="3"/>
      <c r="U1043" s="3"/>
      <c r="V1043" s="3"/>
      <c r="W1043" s="3"/>
      <c r="X1043" s="3"/>
      <c r="Y1043" s="3"/>
      <c r="Z1043" s="3"/>
    </row>
    <row r="1044" spans="1:26" x14ac:dyDescent="0.2">
      <c r="A1044" s="3" t="s">
        <v>357</v>
      </c>
      <c r="B1044" s="11">
        <v>44518</v>
      </c>
      <c r="C1044" s="12">
        <v>0.50763888888888886</v>
      </c>
      <c r="D1044" s="3" t="s">
        <v>252</v>
      </c>
      <c r="E1044" s="3" t="s">
        <v>392</v>
      </c>
      <c r="F1044" s="3" t="s">
        <v>391</v>
      </c>
      <c r="G1044" s="3">
        <v>30.351140000000001</v>
      </c>
      <c r="H1044" s="3">
        <v>-88.350179999999995</v>
      </c>
      <c r="I1044" s="3">
        <v>1.8</v>
      </c>
      <c r="J1044" s="26">
        <f t="shared" si="7"/>
        <v>11.154855999999999</v>
      </c>
      <c r="K1044" s="26">
        <v>3.4</v>
      </c>
      <c r="L1044" s="3">
        <v>33</v>
      </c>
      <c r="M1044" s="3"/>
      <c r="N1044" s="3"/>
      <c r="O1044" s="3"/>
      <c r="P1044" s="3"/>
      <c r="Q1044" s="3"/>
      <c r="R1044" s="3"/>
      <c r="S1044" s="3"/>
      <c r="T1044" s="3"/>
      <c r="U1044" s="3"/>
      <c r="V1044" s="3"/>
      <c r="W1044" s="3"/>
      <c r="X1044" s="3"/>
      <c r="Y1044" s="3"/>
      <c r="Z1044" s="3"/>
    </row>
    <row r="1045" spans="1:26" x14ac:dyDescent="0.2">
      <c r="A1045" s="3" t="s">
        <v>357</v>
      </c>
      <c r="B1045" s="11">
        <v>44518</v>
      </c>
      <c r="C1045" s="12">
        <v>0.51597222222222228</v>
      </c>
      <c r="D1045" s="3" t="s">
        <v>414</v>
      </c>
      <c r="E1045" s="3" t="s">
        <v>391</v>
      </c>
      <c r="F1045" s="3" t="s">
        <v>391</v>
      </c>
      <c r="G1045" s="3">
        <v>30.300149999999999</v>
      </c>
      <c r="H1045" s="3">
        <v>-88.300259999999994</v>
      </c>
      <c r="I1045" s="3">
        <v>2.2000000000000002</v>
      </c>
      <c r="J1045" s="26">
        <f t="shared" si="7"/>
        <v>12.795275999999999</v>
      </c>
      <c r="K1045" s="26">
        <v>3.9</v>
      </c>
      <c r="L1045" s="3">
        <v>34</v>
      </c>
      <c r="M1045" s="3"/>
      <c r="N1045" s="3"/>
      <c r="O1045" s="3"/>
      <c r="P1045" s="3"/>
      <c r="Q1045" s="3"/>
      <c r="R1045" s="3"/>
      <c r="S1045" s="3"/>
      <c r="T1045" s="3"/>
      <c r="U1045" s="3"/>
      <c r="V1045" s="3"/>
      <c r="W1045" s="3"/>
      <c r="X1045" s="3"/>
      <c r="Y1045" s="3"/>
      <c r="Z1045" s="3"/>
    </row>
    <row r="1046" spans="1:26" x14ac:dyDescent="0.2">
      <c r="A1046" s="3" t="s">
        <v>357</v>
      </c>
      <c r="B1046" s="11">
        <v>44518</v>
      </c>
      <c r="C1046" s="12">
        <v>0.52152777777777781</v>
      </c>
      <c r="D1046" s="3" t="s">
        <v>255</v>
      </c>
      <c r="E1046" s="3" t="s">
        <v>392</v>
      </c>
      <c r="F1046" s="3" t="s">
        <v>391</v>
      </c>
      <c r="G1046" s="3">
        <v>30.300740000000001</v>
      </c>
      <c r="H1046" s="3">
        <v>-88.350560000000002</v>
      </c>
      <c r="I1046" s="3">
        <v>1.8</v>
      </c>
      <c r="J1046" s="26">
        <f t="shared" si="7"/>
        <v>15.419948</v>
      </c>
      <c r="K1046" s="26">
        <v>4.7</v>
      </c>
      <c r="L1046" s="3">
        <v>35</v>
      </c>
      <c r="M1046" s="3"/>
      <c r="N1046" s="3"/>
      <c r="O1046" s="3"/>
      <c r="P1046" s="3"/>
      <c r="Q1046" s="3"/>
      <c r="R1046" s="3"/>
      <c r="S1046" s="3"/>
      <c r="T1046" s="3"/>
      <c r="U1046" s="3"/>
      <c r="V1046" s="3"/>
      <c r="W1046" s="3"/>
      <c r="X1046" s="3"/>
      <c r="Y1046" s="3"/>
      <c r="Z1046" s="3"/>
    </row>
    <row r="1047" spans="1:26" x14ac:dyDescent="0.2">
      <c r="A1047" s="3" t="s">
        <v>357</v>
      </c>
      <c r="B1047" s="11">
        <v>44518</v>
      </c>
      <c r="C1047" s="12">
        <v>0.53055555555555556</v>
      </c>
      <c r="D1047" s="3" t="s">
        <v>260</v>
      </c>
      <c r="E1047" s="3" t="s">
        <v>392</v>
      </c>
      <c r="F1047" s="3" t="s">
        <v>391</v>
      </c>
      <c r="G1047" s="3">
        <v>30.250889999999998</v>
      </c>
      <c r="H1047" s="3">
        <v>-88.350399999999993</v>
      </c>
      <c r="I1047" s="3">
        <v>1.2</v>
      </c>
      <c r="J1047" s="26">
        <f t="shared" si="7"/>
        <v>16.404199999999999</v>
      </c>
      <c r="K1047" s="26">
        <v>5</v>
      </c>
      <c r="L1047" s="3">
        <v>36</v>
      </c>
      <c r="M1047" s="3"/>
      <c r="N1047" s="3"/>
      <c r="O1047" s="3"/>
      <c r="P1047" s="3"/>
      <c r="Q1047" s="3"/>
      <c r="R1047" s="3"/>
      <c r="S1047" s="3"/>
      <c r="T1047" s="3"/>
      <c r="U1047" s="3"/>
      <c r="V1047" s="3"/>
      <c r="W1047" s="3"/>
      <c r="X1047" s="3"/>
      <c r="Y1047" s="3"/>
      <c r="Z1047" s="3"/>
    </row>
    <row r="1048" spans="1:26" x14ac:dyDescent="0.2">
      <c r="A1048" s="3" t="s">
        <v>357</v>
      </c>
      <c r="B1048" s="11">
        <v>44518</v>
      </c>
      <c r="C1048" s="12">
        <v>0.53819444444444442</v>
      </c>
      <c r="D1048" s="3" t="s">
        <v>413</v>
      </c>
      <c r="E1048" s="3" t="s">
        <v>391</v>
      </c>
      <c r="F1048" s="3" t="s">
        <v>391</v>
      </c>
      <c r="G1048" s="3">
        <v>30.249700000000001</v>
      </c>
      <c r="H1048" s="3">
        <v>-88.300730000000001</v>
      </c>
      <c r="I1048" s="3">
        <v>2</v>
      </c>
      <c r="J1048" s="26">
        <f t="shared" si="7"/>
        <v>12.795275999999999</v>
      </c>
      <c r="K1048" s="26">
        <v>3.9</v>
      </c>
      <c r="L1048" s="3">
        <v>37</v>
      </c>
      <c r="M1048" s="3"/>
      <c r="N1048" s="3"/>
      <c r="O1048" s="3"/>
      <c r="P1048" s="3"/>
      <c r="Q1048" s="3"/>
      <c r="R1048" s="3"/>
      <c r="S1048" s="3"/>
      <c r="T1048" s="3"/>
      <c r="U1048" s="3"/>
      <c r="V1048" s="3"/>
      <c r="W1048" s="3"/>
      <c r="X1048" s="3"/>
      <c r="Y1048" s="3"/>
      <c r="Z1048" s="3"/>
    </row>
    <row r="1049" spans="1:26" x14ac:dyDescent="0.2">
      <c r="A1049" s="3" t="s">
        <v>357</v>
      </c>
      <c r="B1049" s="11">
        <v>44518</v>
      </c>
      <c r="C1049" s="12">
        <v>0.54305555555555551</v>
      </c>
      <c r="D1049" s="3" t="s">
        <v>349</v>
      </c>
      <c r="E1049" s="3" t="s">
        <v>391</v>
      </c>
      <c r="F1049" s="3" t="s">
        <v>391</v>
      </c>
      <c r="G1049" s="3">
        <v>30.249929999999999</v>
      </c>
      <c r="H1049" s="3">
        <v>-88.24991</v>
      </c>
      <c r="I1049" s="3">
        <v>1.7</v>
      </c>
      <c r="J1049" s="26">
        <f t="shared" si="7"/>
        <v>13.779528000000001</v>
      </c>
      <c r="K1049" s="26">
        <v>4.2</v>
      </c>
      <c r="L1049" s="3">
        <v>38</v>
      </c>
      <c r="M1049" s="3"/>
      <c r="N1049" s="3"/>
      <c r="O1049" s="3"/>
      <c r="P1049" s="3"/>
      <c r="Q1049" s="3"/>
      <c r="R1049" s="3"/>
      <c r="S1049" s="3"/>
      <c r="T1049" s="3"/>
      <c r="U1049" s="3"/>
      <c r="V1049" s="3"/>
      <c r="W1049" s="3"/>
      <c r="X1049" s="3"/>
      <c r="Y1049" s="3"/>
      <c r="Z1049" s="3"/>
    </row>
    <row r="1050" spans="1:26" x14ac:dyDescent="0.2">
      <c r="A1050" s="3" t="s">
        <v>357</v>
      </c>
      <c r="B1050" s="11">
        <v>44518</v>
      </c>
      <c r="C1050" s="12">
        <v>0.54791666666666672</v>
      </c>
      <c r="D1050" s="3" t="s">
        <v>263</v>
      </c>
      <c r="E1050" s="3" t="s">
        <v>392</v>
      </c>
      <c r="F1050" s="3" t="s">
        <v>392</v>
      </c>
      <c r="G1050" s="3">
        <v>30.25506</v>
      </c>
      <c r="H1050" s="3">
        <v>-88.201350000000005</v>
      </c>
      <c r="I1050" s="3">
        <v>1.8</v>
      </c>
      <c r="J1050" s="26">
        <f t="shared" si="7"/>
        <v>13.451443999999999</v>
      </c>
      <c r="K1050" s="26">
        <v>4.0999999999999996</v>
      </c>
      <c r="L1050" s="3">
        <v>39</v>
      </c>
      <c r="M1050" s="3"/>
      <c r="N1050" s="3"/>
      <c r="O1050" s="3"/>
      <c r="P1050" s="3"/>
      <c r="Q1050" s="3"/>
      <c r="R1050" s="3"/>
      <c r="S1050" s="3"/>
      <c r="T1050" s="3"/>
      <c r="U1050" s="3"/>
      <c r="V1050" s="3"/>
      <c r="W1050" s="3"/>
      <c r="X1050" s="3"/>
      <c r="Y1050" s="3"/>
      <c r="Z1050" s="3"/>
    </row>
    <row r="1051" spans="1:26" x14ac:dyDescent="0.2">
      <c r="A1051" s="3" t="s">
        <v>358</v>
      </c>
      <c r="B1051" s="11">
        <v>44636</v>
      </c>
      <c r="C1051" s="12">
        <v>0.28680555555555554</v>
      </c>
      <c r="D1051" s="3" t="s">
        <v>284</v>
      </c>
      <c r="E1051" s="3" t="s">
        <v>392</v>
      </c>
      <c r="F1051" s="3" t="s">
        <v>391</v>
      </c>
      <c r="G1051" s="3">
        <v>30.450800000000001</v>
      </c>
      <c r="H1051" s="3">
        <v>-88.108540000000005</v>
      </c>
      <c r="I1051" s="26">
        <v>0.5</v>
      </c>
      <c r="J1051" s="26" t="s">
        <v>46</v>
      </c>
      <c r="K1051" s="26" t="s">
        <v>46</v>
      </c>
      <c r="L1051" s="3">
        <v>1</v>
      </c>
      <c r="M1051" s="3" t="s">
        <v>487</v>
      </c>
      <c r="N1051" s="3"/>
      <c r="O1051" s="3"/>
      <c r="P1051" s="3"/>
      <c r="Q1051" s="3"/>
      <c r="R1051" s="3"/>
      <c r="S1051" s="3"/>
      <c r="T1051" s="3"/>
      <c r="U1051" s="3"/>
      <c r="V1051" s="3"/>
      <c r="W1051" s="3"/>
      <c r="X1051" s="3"/>
      <c r="Y1051" s="3"/>
      <c r="Z1051" s="3"/>
    </row>
    <row r="1052" spans="1:26" x14ac:dyDescent="0.2">
      <c r="A1052" s="3" t="s">
        <v>358</v>
      </c>
      <c r="B1052" s="11">
        <v>44636</v>
      </c>
      <c r="C1052" s="12">
        <v>0.30138888888888887</v>
      </c>
      <c r="D1052" s="3" t="s">
        <v>279</v>
      </c>
      <c r="E1052" s="3" t="s">
        <v>392</v>
      </c>
      <c r="F1052" s="3" t="s">
        <v>391</v>
      </c>
      <c r="G1052" s="3">
        <v>30.499110000000002</v>
      </c>
      <c r="H1052" s="3">
        <v>-88.095799999999997</v>
      </c>
      <c r="I1052" s="26">
        <v>0.4</v>
      </c>
      <c r="J1052" s="26" t="s">
        <v>46</v>
      </c>
      <c r="K1052" s="26" t="s">
        <v>46</v>
      </c>
      <c r="L1052" s="3">
        <v>2</v>
      </c>
      <c r="M1052" s="3" t="s">
        <v>488</v>
      </c>
      <c r="N1052" s="3"/>
      <c r="O1052" s="3"/>
      <c r="P1052" s="3"/>
      <c r="Q1052" s="3"/>
      <c r="R1052" s="3"/>
      <c r="S1052" s="3"/>
      <c r="T1052" s="3"/>
      <c r="U1052" s="3"/>
      <c r="V1052" s="3"/>
      <c r="W1052" s="3"/>
      <c r="X1052" s="3"/>
      <c r="Y1052" s="3"/>
      <c r="Z1052" s="3"/>
    </row>
    <row r="1053" spans="1:26" x14ac:dyDescent="0.2">
      <c r="A1053" s="3" t="s">
        <v>358</v>
      </c>
      <c r="B1053" s="11">
        <v>44636</v>
      </c>
      <c r="C1053" s="12">
        <v>0.3125</v>
      </c>
      <c r="D1053" s="3" t="s">
        <v>277</v>
      </c>
      <c r="E1053" s="3" t="s">
        <v>392</v>
      </c>
      <c r="F1053" s="3" t="s">
        <v>391</v>
      </c>
      <c r="G1053" s="3">
        <v>30.564990000000002</v>
      </c>
      <c r="H1053" s="3">
        <v>-88.087490000000003</v>
      </c>
      <c r="I1053" s="26">
        <v>0.3</v>
      </c>
      <c r="J1053" s="26" t="s">
        <v>46</v>
      </c>
      <c r="K1053" s="26" t="s">
        <v>46</v>
      </c>
      <c r="L1053" s="3">
        <v>3</v>
      </c>
      <c r="M1053" s="3"/>
      <c r="N1053" s="3"/>
      <c r="O1053" s="3"/>
      <c r="P1053" s="3"/>
      <c r="Q1053" s="3"/>
      <c r="R1053" s="3"/>
      <c r="S1053" s="3"/>
      <c r="T1053" s="3"/>
      <c r="U1053" s="3"/>
      <c r="V1053" s="3"/>
      <c r="W1053" s="3"/>
      <c r="X1053" s="3"/>
      <c r="Y1053" s="3"/>
      <c r="Z1053" s="3"/>
    </row>
    <row r="1054" spans="1:26" x14ac:dyDescent="0.2">
      <c r="A1054" s="3" t="s">
        <v>358</v>
      </c>
      <c r="B1054" s="11">
        <v>44636</v>
      </c>
      <c r="C1054" s="12">
        <v>0.32222222222222224</v>
      </c>
      <c r="D1054" s="3" t="s">
        <v>422</v>
      </c>
      <c r="E1054" s="3" t="s">
        <v>391</v>
      </c>
      <c r="F1054" s="3" t="s">
        <v>391</v>
      </c>
      <c r="G1054" s="3">
        <v>30.599139999999998</v>
      </c>
      <c r="H1054" s="3">
        <v>-88.049270000000007</v>
      </c>
      <c r="I1054" s="26">
        <v>0.1</v>
      </c>
      <c r="J1054" s="26" t="s">
        <v>46</v>
      </c>
      <c r="K1054" s="26" t="s">
        <v>46</v>
      </c>
      <c r="L1054" s="3">
        <v>4</v>
      </c>
      <c r="M1054" s="3"/>
      <c r="N1054" s="3"/>
      <c r="O1054" s="3"/>
      <c r="P1054" s="3"/>
      <c r="Q1054" s="3"/>
      <c r="R1054" s="3"/>
      <c r="S1054" s="3"/>
      <c r="T1054" s="3"/>
      <c r="U1054" s="3"/>
      <c r="V1054" s="3"/>
      <c r="W1054" s="3"/>
      <c r="X1054" s="3"/>
      <c r="Y1054" s="3"/>
      <c r="Z1054" s="3"/>
    </row>
    <row r="1055" spans="1:26" x14ac:dyDescent="0.2">
      <c r="A1055" s="3" t="s">
        <v>358</v>
      </c>
      <c r="B1055" s="11">
        <v>44636</v>
      </c>
      <c r="C1055" s="12">
        <v>0.32777777777777778</v>
      </c>
      <c r="D1055" s="3" t="s">
        <v>431</v>
      </c>
      <c r="E1055" s="3" t="s">
        <v>391</v>
      </c>
      <c r="F1055" s="3" t="s">
        <v>391</v>
      </c>
      <c r="G1055" s="3">
        <v>30.64865</v>
      </c>
      <c r="H1055" s="3">
        <v>-88.049899999999994</v>
      </c>
      <c r="I1055" s="26">
        <v>0.2</v>
      </c>
      <c r="J1055" s="26" t="s">
        <v>46</v>
      </c>
      <c r="K1055" s="26" t="s">
        <v>46</v>
      </c>
      <c r="L1055" s="3">
        <v>5</v>
      </c>
      <c r="M1055" s="3"/>
      <c r="N1055" s="3"/>
      <c r="O1055" s="3"/>
      <c r="P1055" s="3"/>
      <c r="Q1055" s="3"/>
      <c r="R1055" s="3"/>
      <c r="S1055" s="3"/>
      <c r="T1055" s="3"/>
      <c r="U1055" s="3"/>
      <c r="V1055" s="3"/>
      <c r="W1055" s="3"/>
      <c r="X1055" s="3"/>
      <c r="Y1055" s="3"/>
      <c r="Z1055" s="3"/>
    </row>
    <row r="1056" spans="1:26" x14ac:dyDescent="0.2">
      <c r="A1056" s="3" t="s">
        <v>358</v>
      </c>
      <c r="B1056" s="11">
        <v>44636</v>
      </c>
      <c r="C1056" s="12">
        <v>0.33194444444444443</v>
      </c>
      <c r="D1056" s="3" t="s">
        <v>309</v>
      </c>
      <c r="E1056" s="3" t="s">
        <v>391</v>
      </c>
      <c r="F1056" s="3" t="s">
        <v>391</v>
      </c>
      <c r="G1056" s="3">
        <v>30.65099</v>
      </c>
      <c r="H1056" s="3">
        <v>-88.031760000000006</v>
      </c>
      <c r="I1056" s="26">
        <v>0.2</v>
      </c>
      <c r="J1056" s="26" t="s">
        <v>46</v>
      </c>
      <c r="K1056" s="26" t="s">
        <v>46</v>
      </c>
      <c r="L1056" s="3">
        <v>6</v>
      </c>
      <c r="M1056" s="3"/>
      <c r="N1056" s="3"/>
      <c r="O1056" s="3"/>
      <c r="P1056" s="3"/>
      <c r="Q1056" s="3"/>
      <c r="R1056" s="3"/>
      <c r="S1056" s="3"/>
      <c r="T1056" s="3"/>
      <c r="U1056" s="3"/>
      <c r="V1056" s="3"/>
      <c r="W1056" s="3"/>
      <c r="X1056" s="3"/>
      <c r="Y1056" s="3"/>
      <c r="Z1056" s="3"/>
    </row>
    <row r="1057" spans="1:26" x14ac:dyDescent="0.2">
      <c r="A1057" s="3" t="s">
        <v>358</v>
      </c>
      <c r="B1057" s="11">
        <v>44636</v>
      </c>
      <c r="C1057" s="12">
        <v>0.34027777777777779</v>
      </c>
      <c r="D1057" s="3" t="s">
        <v>307</v>
      </c>
      <c r="E1057" s="3" t="s">
        <v>392</v>
      </c>
      <c r="F1057" s="3" t="s">
        <v>392</v>
      </c>
      <c r="G1057" s="3">
        <v>30.698329999999999</v>
      </c>
      <c r="H1057" s="3">
        <v>-88.036609999999996</v>
      </c>
      <c r="I1057" s="26">
        <v>0.1</v>
      </c>
      <c r="J1057" s="26" t="s">
        <v>46</v>
      </c>
      <c r="K1057" s="26" t="s">
        <v>46</v>
      </c>
      <c r="L1057" s="3">
        <v>7</v>
      </c>
      <c r="M1057" s="3"/>
      <c r="N1057" s="3"/>
      <c r="O1057" s="3"/>
      <c r="P1057" s="3"/>
      <c r="Q1057" s="3"/>
      <c r="R1057" s="3"/>
      <c r="S1057" s="3"/>
      <c r="T1057" s="3"/>
      <c r="U1057" s="3"/>
      <c r="V1057" s="3"/>
      <c r="W1057" s="3"/>
      <c r="X1057" s="3"/>
      <c r="Y1057" s="3"/>
      <c r="Z1057" s="3"/>
    </row>
    <row r="1058" spans="1:26" x14ac:dyDescent="0.2">
      <c r="A1058" s="3" t="s">
        <v>358</v>
      </c>
      <c r="B1058" s="11">
        <v>44636</v>
      </c>
      <c r="C1058" s="12">
        <v>0.35</v>
      </c>
      <c r="D1058" s="3" t="s">
        <v>304</v>
      </c>
      <c r="E1058" s="3" t="s">
        <v>392</v>
      </c>
      <c r="F1058" s="3" t="s">
        <v>391</v>
      </c>
      <c r="G1058" s="3">
        <v>30.687239999999999</v>
      </c>
      <c r="H1058" s="3">
        <v>-88.003039999999999</v>
      </c>
      <c r="I1058" s="26">
        <v>0.1</v>
      </c>
      <c r="J1058" s="26" t="s">
        <v>46</v>
      </c>
      <c r="K1058" s="26" t="s">
        <v>46</v>
      </c>
      <c r="L1058" s="3">
        <v>8</v>
      </c>
      <c r="M1058" s="3"/>
      <c r="N1058" s="3"/>
      <c r="O1058" s="3"/>
      <c r="P1058" s="3"/>
      <c r="Q1058" s="3"/>
      <c r="R1058" s="3"/>
      <c r="S1058" s="3"/>
      <c r="T1058" s="3"/>
      <c r="U1058" s="3"/>
      <c r="V1058" s="3"/>
      <c r="W1058" s="3"/>
      <c r="X1058" s="3"/>
      <c r="Y1058" s="3"/>
      <c r="Z1058" s="3"/>
    </row>
    <row r="1059" spans="1:26" x14ac:dyDescent="0.2">
      <c r="A1059" s="3" t="s">
        <v>358</v>
      </c>
      <c r="B1059" s="11">
        <v>44636</v>
      </c>
      <c r="C1059" s="12">
        <v>0.36041666666666666</v>
      </c>
      <c r="D1059" s="3" t="s">
        <v>272</v>
      </c>
      <c r="E1059" s="3" t="s">
        <v>392</v>
      </c>
      <c r="F1059" s="3" t="s">
        <v>391</v>
      </c>
      <c r="G1059" s="3">
        <v>30.748609999999999</v>
      </c>
      <c r="H1059" s="3">
        <v>-87.925939999999997</v>
      </c>
      <c r="I1059" s="26">
        <v>0.1</v>
      </c>
      <c r="J1059" s="26" t="s">
        <v>46</v>
      </c>
      <c r="K1059" s="26" t="s">
        <v>46</v>
      </c>
      <c r="L1059" s="3">
        <v>9</v>
      </c>
      <c r="M1059" s="3"/>
      <c r="N1059" s="3"/>
      <c r="O1059" s="3"/>
      <c r="P1059" s="3"/>
      <c r="Q1059" s="3"/>
      <c r="R1059" s="3"/>
      <c r="S1059" s="3"/>
      <c r="T1059" s="3"/>
      <c r="U1059" s="3"/>
      <c r="V1059" s="3"/>
      <c r="W1059" s="3"/>
      <c r="X1059" s="3"/>
      <c r="Y1059" s="3"/>
      <c r="Z1059" s="3"/>
    </row>
    <row r="1060" spans="1:26" x14ac:dyDescent="0.2">
      <c r="A1060" s="3" t="s">
        <v>358</v>
      </c>
      <c r="B1060" s="11">
        <v>44636</v>
      </c>
      <c r="C1060" s="12">
        <v>0.36944444444444446</v>
      </c>
      <c r="D1060" s="3" t="s">
        <v>300</v>
      </c>
      <c r="E1060" s="3" t="s">
        <v>392</v>
      </c>
      <c r="F1060" s="3" t="s">
        <v>391</v>
      </c>
      <c r="G1060" s="3">
        <v>30.671510000000001</v>
      </c>
      <c r="H1060" s="3">
        <v>-87.952780000000004</v>
      </c>
      <c r="I1060" s="26">
        <v>0.1</v>
      </c>
      <c r="J1060" s="26" t="s">
        <v>46</v>
      </c>
      <c r="K1060" s="26" t="s">
        <v>46</v>
      </c>
      <c r="L1060" s="3">
        <v>10</v>
      </c>
      <c r="M1060" s="3"/>
      <c r="N1060" s="3"/>
      <c r="O1060" s="3"/>
      <c r="P1060" s="3"/>
      <c r="Q1060" s="3"/>
      <c r="R1060" s="3"/>
      <c r="S1060" s="3"/>
      <c r="T1060" s="3"/>
      <c r="U1060" s="3"/>
      <c r="V1060" s="3"/>
      <c r="W1060" s="3"/>
      <c r="X1060" s="3"/>
      <c r="Y1060" s="3"/>
      <c r="Z1060" s="3"/>
    </row>
    <row r="1061" spans="1:26" x14ac:dyDescent="0.2">
      <c r="A1061" s="3" t="s">
        <v>358</v>
      </c>
      <c r="B1061" s="11">
        <v>44636</v>
      </c>
      <c r="C1061" s="12">
        <v>0.37777777777777777</v>
      </c>
      <c r="D1061" s="3" t="s">
        <v>270</v>
      </c>
      <c r="E1061" s="3" t="s">
        <v>392</v>
      </c>
      <c r="F1061" s="3" t="s">
        <v>391</v>
      </c>
      <c r="G1061" s="3">
        <v>30.666080000000001</v>
      </c>
      <c r="H1061" s="3">
        <v>-87.925120000000007</v>
      </c>
      <c r="I1061" s="26">
        <v>0.2</v>
      </c>
      <c r="J1061" s="26" t="s">
        <v>46</v>
      </c>
      <c r="K1061" s="26" t="s">
        <v>46</v>
      </c>
      <c r="L1061" s="3">
        <v>11</v>
      </c>
      <c r="M1061" s="3"/>
      <c r="N1061" s="3"/>
      <c r="O1061" s="3"/>
      <c r="P1061" s="3"/>
      <c r="Q1061" s="3"/>
      <c r="R1061" s="3"/>
      <c r="S1061" s="3"/>
      <c r="T1061" s="3"/>
      <c r="U1061" s="3"/>
      <c r="V1061" s="3"/>
      <c r="W1061" s="3"/>
      <c r="X1061" s="3"/>
      <c r="Y1061" s="3"/>
      <c r="Z1061" s="3"/>
    </row>
    <row r="1062" spans="1:26" x14ac:dyDescent="0.2">
      <c r="A1062" s="3" t="s">
        <v>358</v>
      </c>
      <c r="B1062" s="11">
        <v>44636</v>
      </c>
      <c r="C1062" s="12">
        <v>0.38472222222222224</v>
      </c>
      <c r="D1062" s="3" t="s">
        <v>297</v>
      </c>
      <c r="E1062" s="3" t="s">
        <v>391</v>
      </c>
      <c r="F1062" s="3" t="s">
        <v>391</v>
      </c>
      <c r="G1062" s="3">
        <v>30.599820000000001</v>
      </c>
      <c r="H1062" s="3">
        <v>-87.917599999999993</v>
      </c>
      <c r="I1062" s="26">
        <v>0.2</v>
      </c>
      <c r="J1062" s="26" t="s">
        <v>46</v>
      </c>
      <c r="K1062" s="26" t="s">
        <v>46</v>
      </c>
      <c r="L1062" s="3">
        <v>12</v>
      </c>
      <c r="M1062" s="3"/>
      <c r="N1062" s="3"/>
      <c r="O1062" s="3"/>
      <c r="P1062" s="3"/>
      <c r="Q1062" s="3"/>
      <c r="R1062" s="3"/>
      <c r="S1062" s="3"/>
      <c r="T1062" s="3"/>
      <c r="U1062" s="3"/>
      <c r="V1062" s="3"/>
      <c r="W1062" s="3"/>
      <c r="X1062" s="3"/>
      <c r="Y1062" s="3"/>
      <c r="Z1062" s="3"/>
    </row>
    <row r="1063" spans="1:26" x14ac:dyDescent="0.2">
      <c r="A1063" s="3" t="s">
        <v>358</v>
      </c>
      <c r="B1063" s="11">
        <v>44636</v>
      </c>
      <c r="C1063" s="12">
        <v>0.38958333333333334</v>
      </c>
      <c r="D1063" s="3" t="s">
        <v>267</v>
      </c>
      <c r="E1063" s="3" t="s">
        <v>392</v>
      </c>
      <c r="F1063" s="3" t="s">
        <v>391</v>
      </c>
      <c r="G1063" s="3">
        <v>30.599879999999999</v>
      </c>
      <c r="H1063" s="3">
        <v>-87.950209999999998</v>
      </c>
      <c r="I1063" s="26">
        <v>0.3</v>
      </c>
      <c r="J1063" s="26" t="s">
        <v>46</v>
      </c>
      <c r="K1063" s="26" t="s">
        <v>46</v>
      </c>
      <c r="L1063" s="3">
        <v>13</v>
      </c>
      <c r="M1063" s="3"/>
      <c r="N1063" s="3"/>
      <c r="O1063" s="3"/>
      <c r="P1063" s="3"/>
      <c r="Q1063" s="3"/>
      <c r="R1063" s="3"/>
      <c r="S1063" s="3"/>
      <c r="T1063" s="3"/>
      <c r="U1063" s="3"/>
      <c r="V1063" s="3"/>
      <c r="W1063" s="3"/>
      <c r="X1063" s="3"/>
      <c r="Y1063" s="3"/>
      <c r="Z1063" s="3"/>
    </row>
    <row r="1064" spans="1:26" x14ac:dyDescent="0.2">
      <c r="A1064" s="3" t="s">
        <v>358</v>
      </c>
      <c r="B1064" s="11">
        <v>44636</v>
      </c>
      <c r="C1064" s="12">
        <v>0.39583333333333331</v>
      </c>
      <c r="D1064" s="3" t="s">
        <v>423</v>
      </c>
      <c r="E1064" s="3" t="s">
        <v>391</v>
      </c>
      <c r="F1064" s="3" t="s">
        <v>391</v>
      </c>
      <c r="G1064" s="3">
        <v>30.59985</v>
      </c>
      <c r="H1064" s="3">
        <v>-88.000079999999997</v>
      </c>
      <c r="I1064" s="26">
        <v>0.2</v>
      </c>
      <c r="J1064" s="26" t="s">
        <v>46</v>
      </c>
      <c r="K1064" s="26" t="s">
        <v>46</v>
      </c>
      <c r="L1064" s="3">
        <v>14</v>
      </c>
      <c r="M1064" s="3"/>
      <c r="N1064" s="3"/>
      <c r="O1064" s="3"/>
      <c r="P1064" s="3"/>
      <c r="Q1064" s="3"/>
      <c r="R1064" s="3"/>
      <c r="S1064" s="3"/>
      <c r="T1064" s="3"/>
      <c r="U1064" s="3"/>
      <c r="V1064" s="3"/>
      <c r="W1064" s="3"/>
      <c r="X1064" s="3"/>
      <c r="Y1064" s="3"/>
      <c r="Z1064" s="3"/>
    </row>
    <row r="1065" spans="1:26" x14ac:dyDescent="0.2">
      <c r="A1065" s="3" t="s">
        <v>358</v>
      </c>
      <c r="B1065" s="11">
        <v>44636</v>
      </c>
      <c r="C1065" s="12">
        <v>0.40069444444444446</v>
      </c>
      <c r="D1065" s="3" t="s">
        <v>274</v>
      </c>
      <c r="E1065" s="3" t="s">
        <v>392</v>
      </c>
      <c r="F1065" s="3" t="s">
        <v>392</v>
      </c>
      <c r="G1065" s="3">
        <v>30.59928</v>
      </c>
      <c r="H1065" s="3">
        <v>-88.030829999999995</v>
      </c>
      <c r="I1065" s="26">
        <v>0.2</v>
      </c>
      <c r="J1065" s="26" t="s">
        <v>46</v>
      </c>
      <c r="K1065" s="26" t="s">
        <v>46</v>
      </c>
      <c r="L1065" s="3">
        <v>15</v>
      </c>
      <c r="M1065" s="3"/>
      <c r="N1065" s="3"/>
      <c r="O1065" s="3"/>
      <c r="P1065" s="3"/>
      <c r="Q1065" s="3"/>
      <c r="R1065" s="3"/>
      <c r="S1065" s="3"/>
      <c r="T1065" s="3"/>
      <c r="U1065" s="3"/>
      <c r="V1065" s="3"/>
      <c r="W1065" s="3"/>
      <c r="X1065" s="3"/>
      <c r="Y1065" s="3"/>
      <c r="Z1065" s="3"/>
    </row>
    <row r="1066" spans="1:26" x14ac:dyDescent="0.2">
      <c r="A1066" s="3" t="s">
        <v>358</v>
      </c>
      <c r="B1066" s="11">
        <v>44636</v>
      </c>
      <c r="C1066" s="12">
        <v>0.40972222222222221</v>
      </c>
      <c r="D1066" s="3" t="s">
        <v>426</v>
      </c>
      <c r="E1066" s="3" t="s">
        <v>391</v>
      </c>
      <c r="F1066" s="3" t="s">
        <v>391</v>
      </c>
      <c r="G1066" s="3">
        <v>30.549790000000002</v>
      </c>
      <c r="H1066" s="3">
        <v>-88.05001</v>
      </c>
      <c r="I1066" s="26">
        <v>0.3</v>
      </c>
      <c r="J1066" s="26" t="s">
        <v>46</v>
      </c>
      <c r="K1066" s="26" t="s">
        <v>46</v>
      </c>
      <c r="L1066" s="3">
        <v>16</v>
      </c>
      <c r="M1066" s="3"/>
      <c r="N1066" s="3"/>
      <c r="O1066" s="3"/>
      <c r="P1066" s="3"/>
      <c r="Q1066" s="3"/>
      <c r="R1066" s="3"/>
      <c r="S1066" s="3"/>
      <c r="T1066" s="3"/>
      <c r="U1066" s="3"/>
      <c r="V1066" s="3"/>
      <c r="W1066" s="3"/>
      <c r="X1066" s="3"/>
      <c r="Y1066" s="3"/>
      <c r="Z1066" s="3"/>
    </row>
    <row r="1067" spans="1:26" x14ac:dyDescent="0.2">
      <c r="A1067" s="3" t="s">
        <v>358</v>
      </c>
      <c r="B1067" s="11">
        <v>44636</v>
      </c>
      <c r="C1067" s="12">
        <v>0.41319444444444442</v>
      </c>
      <c r="D1067" s="3" t="s">
        <v>425</v>
      </c>
      <c r="E1067" s="3" t="s">
        <v>391</v>
      </c>
      <c r="F1067" s="3" t="s">
        <v>391</v>
      </c>
      <c r="G1067" s="3">
        <v>30.549379999999999</v>
      </c>
      <c r="H1067" s="3">
        <v>-88.024940000000001</v>
      </c>
      <c r="I1067" s="26">
        <v>0.2</v>
      </c>
      <c r="J1067" s="26" t="s">
        <v>46</v>
      </c>
      <c r="K1067" s="26" t="s">
        <v>46</v>
      </c>
      <c r="L1067" s="3">
        <v>17</v>
      </c>
      <c r="M1067" s="3"/>
      <c r="N1067" s="3"/>
      <c r="O1067" s="3"/>
      <c r="P1067" s="3"/>
      <c r="Q1067" s="3"/>
      <c r="R1067" s="3"/>
      <c r="S1067" s="3"/>
      <c r="T1067" s="3"/>
      <c r="U1067" s="3"/>
      <c r="V1067" s="3"/>
      <c r="W1067" s="3"/>
      <c r="X1067" s="3"/>
      <c r="Y1067" s="3"/>
      <c r="Z1067" s="3"/>
    </row>
    <row r="1068" spans="1:26" x14ac:dyDescent="0.2">
      <c r="A1068" s="3" t="s">
        <v>358</v>
      </c>
      <c r="B1068" s="11">
        <v>44636</v>
      </c>
      <c r="C1068" s="12">
        <v>0.41736111111111113</v>
      </c>
      <c r="D1068" s="3" t="s">
        <v>424</v>
      </c>
      <c r="E1068" s="3" t="s">
        <v>391</v>
      </c>
      <c r="F1068" s="3" t="s">
        <v>391</v>
      </c>
      <c r="G1068" s="3">
        <v>30.549499999999998</v>
      </c>
      <c r="H1068" s="3">
        <v>-87.999600000000001</v>
      </c>
      <c r="I1068" s="26">
        <v>0.2</v>
      </c>
      <c r="J1068" s="26" t="s">
        <v>46</v>
      </c>
      <c r="K1068" s="26" t="s">
        <v>46</v>
      </c>
      <c r="L1068" s="3">
        <v>18</v>
      </c>
      <c r="M1068" s="3"/>
      <c r="N1068" s="3"/>
      <c r="O1068" s="3"/>
      <c r="P1068" s="3"/>
      <c r="Q1068" s="3"/>
      <c r="R1068" s="3"/>
      <c r="S1068" s="3"/>
      <c r="T1068" s="3"/>
      <c r="U1068" s="3"/>
      <c r="V1068" s="3"/>
      <c r="W1068" s="3"/>
      <c r="X1068" s="3"/>
      <c r="Y1068" s="3"/>
      <c r="Z1068" s="3"/>
    </row>
    <row r="1069" spans="1:26" x14ac:dyDescent="0.2">
      <c r="A1069" s="3" t="s">
        <v>358</v>
      </c>
      <c r="B1069" s="11">
        <v>44636</v>
      </c>
      <c r="C1069" s="12">
        <v>0.42222222222222222</v>
      </c>
      <c r="D1069" s="3" t="s">
        <v>347</v>
      </c>
      <c r="E1069" s="3" t="s">
        <v>391</v>
      </c>
      <c r="F1069" s="3" t="s">
        <v>391</v>
      </c>
      <c r="G1069" s="3">
        <v>30.549469999999999</v>
      </c>
      <c r="H1069" s="3">
        <v>-87.949389999999994</v>
      </c>
      <c r="I1069" s="26">
        <v>0.2</v>
      </c>
      <c r="J1069" s="26" t="s">
        <v>46</v>
      </c>
      <c r="K1069" s="26" t="s">
        <v>46</v>
      </c>
      <c r="L1069" s="3">
        <v>19</v>
      </c>
      <c r="M1069" s="3"/>
      <c r="N1069" s="3"/>
      <c r="O1069" s="3"/>
      <c r="P1069" s="3"/>
      <c r="Q1069" s="3"/>
      <c r="R1069" s="3"/>
      <c r="S1069" s="3"/>
      <c r="T1069" s="3"/>
      <c r="U1069" s="3"/>
      <c r="V1069" s="3"/>
      <c r="W1069" s="3"/>
      <c r="X1069" s="3"/>
      <c r="Y1069" s="3"/>
      <c r="Z1069" s="3"/>
    </row>
    <row r="1070" spans="1:26" x14ac:dyDescent="0.2">
      <c r="A1070" s="3" t="s">
        <v>358</v>
      </c>
      <c r="B1070" s="11">
        <v>44636</v>
      </c>
      <c r="C1070" s="12">
        <v>0.42708333333333331</v>
      </c>
      <c r="D1070" s="3" t="s">
        <v>293</v>
      </c>
      <c r="E1070" s="3" t="s">
        <v>391</v>
      </c>
      <c r="F1070" s="3" t="s">
        <v>391</v>
      </c>
      <c r="G1070" s="3">
        <v>30.549720000000001</v>
      </c>
      <c r="H1070" s="3">
        <v>-87.908959999999993</v>
      </c>
      <c r="I1070" s="26">
        <v>0.3</v>
      </c>
      <c r="J1070" s="26" t="s">
        <v>46</v>
      </c>
      <c r="K1070" s="26" t="s">
        <v>46</v>
      </c>
      <c r="L1070" s="3">
        <v>20</v>
      </c>
      <c r="M1070" s="3"/>
      <c r="N1070" s="3"/>
      <c r="O1070" s="3"/>
      <c r="P1070" s="3"/>
      <c r="Q1070" s="3"/>
      <c r="R1070" s="3"/>
      <c r="S1070" s="3"/>
      <c r="T1070" s="3"/>
      <c r="U1070" s="3"/>
      <c r="V1070" s="3"/>
      <c r="W1070" s="3"/>
      <c r="X1070" s="3"/>
      <c r="Y1070" s="3"/>
      <c r="Z1070" s="3"/>
    </row>
    <row r="1071" spans="1:26" x14ac:dyDescent="0.2">
      <c r="A1071" s="3" t="s">
        <v>358</v>
      </c>
      <c r="B1071" s="11">
        <v>44636</v>
      </c>
      <c r="C1071" s="12">
        <v>0.43541666666666667</v>
      </c>
      <c r="D1071" s="3" t="s">
        <v>265</v>
      </c>
      <c r="E1071" s="3" t="s">
        <v>392</v>
      </c>
      <c r="F1071" s="3" t="s">
        <v>391</v>
      </c>
      <c r="G1071" s="3">
        <v>30.499189999999999</v>
      </c>
      <c r="H1071" s="3">
        <v>-87.950069999999997</v>
      </c>
      <c r="I1071" s="26">
        <v>0.3</v>
      </c>
      <c r="J1071" s="26" t="s">
        <v>46</v>
      </c>
      <c r="K1071" s="26" t="s">
        <v>46</v>
      </c>
      <c r="L1071" s="3">
        <v>21</v>
      </c>
      <c r="M1071" s="3"/>
      <c r="N1071" s="3"/>
      <c r="O1071" s="3"/>
      <c r="P1071" s="3"/>
      <c r="Q1071" s="3"/>
      <c r="R1071" s="3"/>
      <c r="S1071" s="3"/>
      <c r="T1071" s="3"/>
      <c r="U1071" s="3"/>
      <c r="V1071" s="3"/>
      <c r="W1071" s="3"/>
      <c r="X1071" s="3"/>
      <c r="Y1071" s="3"/>
      <c r="Z1071" s="3"/>
    </row>
    <row r="1072" spans="1:26" x14ac:dyDescent="0.2">
      <c r="A1072" s="3" t="s">
        <v>358</v>
      </c>
      <c r="B1072" s="11">
        <v>44636</v>
      </c>
      <c r="C1072" s="12">
        <v>0.44513888888888886</v>
      </c>
      <c r="D1072" s="3" t="s">
        <v>428</v>
      </c>
      <c r="E1072" s="3" t="s">
        <v>391</v>
      </c>
      <c r="F1072" s="3" t="s">
        <v>391</v>
      </c>
      <c r="G1072" s="3">
        <v>30.499860000000002</v>
      </c>
      <c r="H1072" s="3">
        <v>-88.000680000000003</v>
      </c>
      <c r="I1072" s="26">
        <v>0.2</v>
      </c>
      <c r="J1072" s="26" t="s">
        <v>46</v>
      </c>
      <c r="K1072" s="26" t="s">
        <v>46</v>
      </c>
      <c r="L1072" s="3">
        <v>22</v>
      </c>
      <c r="M1072" s="3"/>
      <c r="N1072" s="3"/>
      <c r="O1072" s="3"/>
      <c r="P1072" s="3"/>
      <c r="Q1072" s="3"/>
      <c r="R1072" s="3"/>
      <c r="S1072" s="3"/>
      <c r="T1072" s="3"/>
      <c r="U1072" s="3"/>
      <c r="V1072" s="3"/>
      <c r="W1072" s="3"/>
      <c r="X1072" s="3"/>
      <c r="Y1072" s="3"/>
      <c r="Z1072" s="3"/>
    </row>
    <row r="1073" spans="1:26" x14ac:dyDescent="0.2">
      <c r="A1073" s="3" t="s">
        <v>358</v>
      </c>
      <c r="B1073" s="11">
        <v>44636</v>
      </c>
      <c r="C1073" s="12">
        <v>0.44861111111111113</v>
      </c>
      <c r="D1073" s="3" t="s">
        <v>281</v>
      </c>
      <c r="E1073" s="3" t="s">
        <v>392</v>
      </c>
      <c r="F1073" s="3" t="s">
        <v>392</v>
      </c>
      <c r="G1073" s="3">
        <v>30.499369999999999</v>
      </c>
      <c r="H1073" s="3">
        <v>-88.019459999999995</v>
      </c>
      <c r="I1073" s="26">
        <v>0.2</v>
      </c>
      <c r="J1073" s="26" t="s">
        <v>46</v>
      </c>
      <c r="K1073" s="26" t="s">
        <v>46</v>
      </c>
      <c r="L1073" s="3">
        <v>23</v>
      </c>
      <c r="M1073" s="3"/>
      <c r="N1073" s="3"/>
      <c r="O1073" s="3"/>
      <c r="P1073" s="3"/>
      <c r="Q1073" s="3"/>
      <c r="R1073" s="3"/>
      <c r="S1073" s="3"/>
      <c r="T1073" s="3"/>
      <c r="U1073" s="3"/>
      <c r="V1073" s="3"/>
      <c r="W1073" s="3"/>
      <c r="X1073" s="3"/>
      <c r="Y1073" s="3"/>
      <c r="Z1073" s="3"/>
    </row>
    <row r="1074" spans="1:26" x14ac:dyDescent="0.2">
      <c r="A1074" s="3" t="s">
        <v>358</v>
      </c>
      <c r="B1074" s="11">
        <v>44636</v>
      </c>
      <c r="C1074" s="12">
        <v>0.45694444444444443</v>
      </c>
      <c r="D1074" s="3" t="s">
        <v>427</v>
      </c>
      <c r="E1074" s="3" t="s">
        <v>391</v>
      </c>
      <c r="F1074" s="3" t="s">
        <v>391</v>
      </c>
      <c r="G1074" s="3">
        <v>30.499780000000001</v>
      </c>
      <c r="H1074" s="3">
        <v>-88.049869999999999</v>
      </c>
      <c r="I1074" s="26">
        <v>0.4</v>
      </c>
      <c r="J1074" s="26" t="s">
        <v>46</v>
      </c>
      <c r="K1074" s="26" t="s">
        <v>46</v>
      </c>
      <c r="L1074" s="3">
        <v>24</v>
      </c>
      <c r="M1074" s="3"/>
      <c r="N1074" s="3"/>
      <c r="O1074" s="3"/>
      <c r="P1074" s="3"/>
      <c r="Q1074" s="3"/>
      <c r="R1074" s="3"/>
      <c r="S1074" s="3"/>
      <c r="T1074" s="3"/>
      <c r="U1074" s="3"/>
      <c r="V1074" s="3"/>
      <c r="W1074" s="3"/>
      <c r="X1074" s="3"/>
      <c r="Y1074" s="3"/>
      <c r="Z1074" s="3"/>
    </row>
    <row r="1075" spans="1:26" x14ac:dyDescent="0.2">
      <c r="A1075" s="3" t="s">
        <v>358</v>
      </c>
      <c r="B1075" s="11">
        <v>44636</v>
      </c>
      <c r="C1075" s="12">
        <v>0.46319444444444446</v>
      </c>
      <c r="D1075" s="3" t="s">
        <v>416</v>
      </c>
      <c r="E1075" s="3" t="s">
        <v>391</v>
      </c>
      <c r="F1075" s="3" t="s">
        <v>391</v>
      </c>
      <c r="G1075" s="3">
        <v>30.450140000000001</v>
      </c>
      <c r="H1075" s="3">
        <v>-88.050150000000002</v>
      </c>
      <c r="I1075" s="26">
        <v>0.3</v>
      </c>
      <c r="J1075" s="26" t="s">
        <v>46</v>
      </c>
      <c r="K1075" s="26" t="s">
        <v>46</v>
      </c>
      <c r="L1075" s="3">
        <v>25</v>
      </c>
      <c r="M1075" s="3"/>
      <c r="N1075" s="3"/>
      <c r="O1075" s="3"/>
      <c r="P1075" s="3"/>
      <c r="Q1075" s="3"/>
      <c r="R1075" s="3"/>
      <c r="S1075" s="3"/>
      <c r="T1075" s="3"/>
      <c r="U1075" s="3"/>
      <c r="V1075" s="3"/>
      <c r="W1075" s="3"/>
      <c r="X1075" s="3"/>
      <c r="Y1075" s="3"/>
      <c r="Z1075" s="3"/>
    </row>
    <row r="1076" spans="1:26" x14ac:dyDescent="0.2">
      <c r="A1076" s="3" t="s">
        <v>358</v>
      </c>
      <c r="B1076" s="11">
        <v>44636</v>
      </c>
      <c r="C1076" s="12">
        <v>0.46875</v>
      </c>
      <c r="D1076" s="3" t="s">
        <v>372</v>
      </c>
      <c r="E1076" s="3" t="s">
        <v>391</v>
      </c>
      <c r="F1076" s="3" t="s">
        <v>391</v>
      </c>
      <c r="G1076" s="3">
        <v>30.448979999999999</v>
      </c>
      <c r="H1076" s="3">
        <v>-88.013580000000005</v>
      </c>
      <c r="I1076" s="26">
        <v>0.3</v>
      </c>
      <c r="J1076" s="26" t="s">
        <v>46</v>
      </c>
      <c r="K1076" s="26" t="s">
        <v>46</v>
      </c>
      <c r="L1076" s="3">
        <v>26</v>
      </c>
      <c r="M1076" s="3"/>
      <c r="N1076" s="3"/>
      <c r="O1076" s="3"/>
      <c r="P1076" s="3"/>
      <c r="Q1076" s="3"/>
      <c r="R1076" s="3"/>
      <c r="S1076" s="3"/>
      <c r="T1076" s="3"/>
      <c r="U1076" s="3"/>
      <c r="V1076" s="3"/>
      <c r="W1076" s="3"/>
      <c r="X1076" s="3"/>
      <c r="Y1076" s="3"/>
      <c r="Z1076" s="3"/>
    </row>
    <row r="1077" spans="1:26" x14ac:dyDescent="0.2">
      <c r="A1077" s="3" t="s">
        <v>358</v>
      </c>
      <c r="B1077" s="11">
        <v>44636</v>
      </c>
      <c r="C1077" s="12">
        <v>0.47222222222222221</v>
      </c>
      <c r="D1077" s="3" t="s">
        <v>417</v>
      </c>
      <c r="E1077" s="3" t="s">
        <v>391</v>
      </c>
      <c r="F1077" s="3" t="s">
        <v>391</v>
      </c>
      <c r="G1077" s="3">
        <v>30.449660000000002</v>
      </c>
      <c r="H1077" s="3">
        <v>-87.999480000000005</v>
      </c>
      <c r="I1077" s="26">
        <v>0.3</v>
      </c>
      <c r="J1077" s="26" t="s">
        <v>46</v>
      </c>
      <c r="K1077" s="26" t="s">
        <v>46</v>
      </c>
      <c r="L1077" s="3">
        <v>27</v>
      </c>
      <c r="M1077" s="3"/>
      <c r="N1077" s="3"/>
      <c r="O1077" s="3"/>
      <c r="P1077" s="3"/>
      <c r="Q1077" s="3"/>
      <c r="R1077" s="3"/>
      <c r="S1077" s="3"/>
      <c r="T1077" s="3"/>
      <c r="U1077" s="3"/>
      <c r="V1077" s="3"/>
      <c r="W1077" s="3"/>
      <c r="X1077" s="3"/>
      <c r="Y1077" s="3"/>
      <c r="Z1077" s="3"/>
    </row>
    <row r="1078" spans="1:26" x14ac:dyDescent="0.2">
      <c r="A1078" s="3" t="s">
        <v>358</v>
      </c>
      <c r="B1078" s="11">
        <v>44636</v>
      </c>
      <c r="C1078" s="12">
        <v>0.47847222222222224</v>
      </c>
      <c r="D1078" s="3" t="s">
        <v>418</v>
      </c>
      <c r="E1078" s="3" t="s">
        <v>391</v>
      </c>
      <c r="F1078" s="3" t="s">
        <v>391</v>
      </c>
      <c r="G1078" s="3">
        <v>30.449490000000001</v>
      </c>
      <c r="H1078" s="3">
        <v>-87.949349999999995</v>
      </c>
      <c r="I1078" s="26">
        <v>0.4</v>
      </c>
      <c r="J1078" s="26" t="s">
        <v>46</v>
      </c>
      <c r="K1078" s="26" t="s">
        <v>46</v>
      </c>
      <c r="L1078" s="3">
        <v>28</v>
      </c>
      <c r="M1078" s="3"/>
      <c r="N1078" s="3"/>
      <c r="O1078" s="3"/>
      <c r="P1078" s="3"/>
      <c r="Q1078" s="3"/>
      <c r="R1078" s="3"/>
      <c r="S1078" s="3"/>
      <c r="T1078" s="3"/>
      <c r="U1078" s="3"/>
      <c r="V1078" s="3"/>
      <c r="W1078" s="3"/>
      <c r="X1078" s="3"/>
      <c r="Y1078" s="3"/>
      <c r="Z1078" s="3"/>
    </row>
    <row r="1079" spans="1:26" x14ac:dyDescent="0.2">
      <c r="A1079" s="3" t="s">
        <v>358</v>
      </c>
      <c r="B1079" s="11">
        <v>44636</v>
      </c>
      <c r="C1079" s="12">
        <v>0.4826388888888889</v>
      </c>
      <c r="D1079" s="3" t="s">
        <v>419</v>
      </c>
      <c r="E1079" s="3" t="s">
        <v>391</v>
      </c>
      <c r="F1079" s="3" t="s">
        <v>391</v>
      </c>
      <c r="G1079" s="3">
        <v>30.44942</v>
      </c>
      <c r="H1079" s="3">
        <v>-87.925060000000002</v>
      </c>
      <c r="I1079" s="26">
        <v>0.4</v>
      </c>
      <c r="J1079" s="26" t="s">
        <v>46</v>
      </c>
      <c r="K1079" s="26" t="s">
        <v>46</v>
      </c>
      <c r="L1079" s="3">
        <v>29</v>
      </c>
      <c r="M1079" s="3"/>
      <c r="N1079" s="3"/>
      <c r="O1079" s="3"/>
      <c r="P1079" s="3"/>
      <c r="Q1079" s="3"/>
      <c r="R1079" s="3"/>
      <c r="S1079" s="3"/>
      <c r="T1079" s="3"/>
      <c r="U1079" s="3"/>
      <c r="V1079" s="3"/>
      <c r="W1079" s="3"/>
      <c r="X1079" s="3"/>
      <c r="Y1079" s="3"/>
      <c r="Z1079" s="3"/>
    </row>
    <row r="1080" spans="1:26" x14ac:dyDescent="0.2">
      <c r="A1080" s="3" t="s">
        <v>358</v>
      </c>
      <c r="B1080" s="11">
        <v>44636</v>
      </c>
      <c r="C1080" s="12">
        <v>0.48888888888888887</v>
      </c>
      <c r="D1080" s="3" t="s">
        <v>399</v>
      </c>
      <c r="E1080" s="3" t="s">
        <v>391</v>
      </c>
      <c r="F1080" s="3" t="s">
        <v>391</v>
      </c>
      <c r="G1080" s="3">
        <v>30.39959</v>
      </c>
      <c r="H1080" s="3">
        <v>-87.899500000000003</v>
      </c>
      <c r="I1080" s="26">
        <v>0.5</v>
      </c>
      <c r="J1080" s="26" t="s">
        <v>46</v>
      </c>
      <c r="K1080" s="26" t="s">
        <v>46</v>
      </c>
      <c r="L1080" s="3">
        <v>30</v>
      </c>
      <c r="M1080" s="3"/>
      <c r="N1080" s="3"/>
      <c r="O1080" s="3"/>
      <c r="P1080" s="3"/>
      <c r="Q1080" s="3"/>
      <c r="R1080" s="3"/>
      <c r="S1080" s="3"/>
      <c r="T1080" s="3"/>
      <c r="U1080" s="3"/>
      <c r="V1080" s="3"/>
      <c r="W1080" s="3"/>
      <c r="X1080" s="3"/>
      <c r="Y1080" s="3"/>
      <c r="Z1080" s="3"/>
    </row>
    <row r="1081" spans="1:26" x14ac:dyDescent="0.2">
      <c r="A1081" s="3" t="s">
        <v>358</v>
      </c>
      <c r="B1081" s="11">
        <v>44636</v>
      </c>
      <c r="C1081" s="12">
        <v>0.49513888888888891</v>
      </c>
      <c r="D1081" s="3" t="s">
        <v>215</v>
      </c>
      <c r="E1081" s="3" t="s">
        <v>392</v>
      </c>
      <c r="F1081" s="3" t="s">
        <v>391</v>
      </c>
      <c r="G1081" s="3">
        <v>30.400400000000001</v>
      </c>
      <c r="H1081" s="3">
        <v>-87.948700000000002</v>
      </c>
      <c r="I1081" s="26">
        <v>0.4</v>
      </c>
      <c r="J1081" s="26" t="s">
        <v>46</v>
      </c>
      <c r="K1081" s="26" t="s">
        <v>46</v>
      </c>
      <c r="L1081" s="3">
        <v>31</v>
      </c>
      <c r="M1081" s="3"/>
      <c r="N1081" s="3"/>
      <c r="O1081" s="3"/>
      <c r="P1081" s="3"/>
      <c r="Q1081" s="3"/>
      <c r="R1081" s="3"/>
      <c r="S1081" s="3"/>
      <c r="T1081" s="3"/>
      <c r="U1081" s="3"/>
      <c r="V1081" s="3"/>
      <c r="W1081" s="3"/>
      <c r="X1081" s="3"/>
      <c r="Y1081" s="3"/>
      <c r="Z1081" s="3"/>
    </row>
    <row r="1082" spans="1:26" x14ac:dyDescent="0.2">
      <c r="A1082" s="3" t="s">
        <v>358</v>
      </c>
      <c r="B1082" s="11">
        <v>44636</v>
      </c>
      <c r="C1082" s="12">
        <v>0.50486111111111109</v>
      </c>
      <c r="D1082" s="3" t="s">
        <v>400</v>
      </c>
      <c r="E1082" s="3" t="s">
        <v>391</v>
      </c>
      <c r="F1082" s="3" t="s">
        <v>391</v>
      </c>
      <c r="G1082" s="3">
        <v>30.39986</v>
      </c>
      <c r="H1082" s="3">
        <v>-88.001090000000005</v>
      </c>
      <c r="I1082" s="26">
        <v>0.3</v>
      </c>
      <c r="J1082" s="26" t="s">
        <v>46</v>
      </c>
      <c r="K1082" s="26" t="s">
        <v>46</v>
      </c>
      <c r="L1082" s="3">
        <v>32</v>
      </c>
      <c r="M1082" s="3"/>
      <c r="N1082" s="3"/>
      <c r="O1082" s="3"/>
      <c r="P1082" s="3"/>
      <c r="Q1082" s="3"/>
      <c r="R1082" s="3"/>
      <c r="S1082" s="3"/>
      <c r="T1082" s="3"/>
      <c r="U1082" s="3"/>
      <c r="V1082" s="3"/>
      <c r="W1082" s="3"/>
      <c r="X1082" s="3"/>
      <c r="Y1082" s="3"/>
      <c r="Z1082" s="3"/>
    </row>
    <row r="1083" spans="1:26" x14ac:dyDescent="0.2">
      <c r="A1083" s="3" t="s">
        <v>358</v>
      </c>
      <c r="B1083" s="11">
        <v>44636</v>
      </c>
      <c r="C1083" s="12">
        <v>0.51041666666666663</v>
      </c>
      <c r="D1083" s="3" t="s">
        <v>401</v>
      </c>
      <c r="E1083" s="3" t="s">
        <v>391</v>
      </c>
      <c r="F1083" s="3" t="s">
        <v>391</v>
      </c>
      <c r="G1083" s="3">
        <v>30.400320000000001</v>
      </c>
      <c r="H1083" s="3">
        <v>-88.047359999999998</v>
      </c>
      <c r="I1083" s="26">
        <v>0.3</v>
      </c>
      <c r="J1083" s="26" t="s">
        <v>46</v>
      </c>
      <c r="K1083" s="26" t="s">
        <v>46</v>
      </c>
      <c r="L1083" s="3">
        <v>33</v>
      </c>
      <c r="M1083" s="3"/>
      <c r="N1083" s="3"/>
      <c r="O1083" s="3"/>
      <c r="P1083" s="3"/>
      <c r="Q1083" s="3"/>
      <c r="R1083" s="3"/>
      <c r="S1083" s="3"/>
      <c r="T1083" s="3"/>
      <c r="U1083" s="3"/>
      <c r="V1083" s="3"/>
      <c r="W1083" s="3"/>
      <c r="X1083" s="3"/>
      <c r="Y1083" s="3"/>
      <c r="Z1083" s="3"/>
    </row>
    <row r="1084" spans="1:26" x14ac:dyDescent="0.2">
      <c r="A1084" s="3" t="s">
        <v>358</v>
      </c>
      <c r="B1084" s="11">
        <v>44636</v>
      </c>
      <c r="C1084" s="12">
        <v>0.51597222222222228</v>
      </c>
      <c r="D1084" s="3" t="s">
        <v>218</v>
      </c>
      <c r="E1084" s="3" t="s">
        <v>392</v>
      </c>
      <c r="F1084" s="3" t="s">
        <v>392</v>
      </c>
      <c r="G1084" s="3">
        <v>30.399840000000001</v>
      </c>
      <c r="H1084" s="3">
        <v>-88.017809999999997</v>
      </c>
      <c r="I1084" s="26">
        <v>0.3</v>
      </c>
      <c r="J1084" s="26" t="s">
        <v>46</v>
      </c>
      <c r="K1084" s="26" t="s">
        <v>46</v>
      </c>
      <c r="L1084" s="3">
        <v>34</v>
      </c>
      <c r="M1084" s="3" t="s">
        <v>489</v>
      </c>
      <c r="N1084" s="3"/>
      <c r="O1084" s="3"/>
      <c r="P1084" s="3"/>
      <c r="Q1084" s="3"/>
      <c r="R1084" s="3"/>
      <c r="S1084" s="3"/>
      <c r="T1084" s="3"/>
      <c r="U1084" s="3"/>
      <c r="V1084" s="3"/>
      <c r="W1084" s="3"/>
      <c r="X1084" s="3"/>
      <c r="Y1084" s="3"/>
      <c r="Z1084" s="3"/>
    </row>
    <row r="1085" spans="1:26" x14ac:dyDescent="0.2">
      <c r="A1085" s="3" t="s">
        <v>358</v>
      </c>
      <c r="B1085" s="11">
        <v>44636</v>
      </c>
      <c r="C1085" s="12">
        <v>0.52638888888888891</v>
      </c>
      <c r="D1085" s="3" t="s">
        <v>224</v>
      </c>
      <c r="E1085" s="3" t="s">
        <v>392</v>
      </c>
      <c r="F1085" s="3" t="s">
        <v>391</v>
      </c>
      <c r="G1085" s="3">
        <v>30.39997</v>
      </c>
      <c r="H1085" s="3">
        <v>-88.100849999999994</v>
      </c>
      <c r="I1085" s="26">
        <v>0.3</v>
      </c>
      <c r="J1085" s="26" t="s">
        <v>46</v>
      </c>
      <c r="K1085" s="26" t="s">
        <v>46</v>
      </c>
      <c r="L1085" s="3">
        <v>35</v>
      </c>
      <c r="M1085" s="3"/>
      <c r="N1085" s="3"/>
      <c r="O1085" s="3"/>
      <c r="P1085" s="3"/>
      <c r="Q1085" s="3"/>
      <c r="R1085" s="3"/>
      <c r="S1085" s="3"/>
      <c r="T1085" s="3"/>
      <c r="U1085" s="3"/>
      <c r="V1085" s="3"/>
      <c r="W1085" s="3"/>
      <c r="X1085" s="3"/>
      <c r="Y1085" s="3"/>
      <c r="Z1085" s="3"/>
    </row>
    <row r="1086" spans="1:26" x14ac:dyDescent="0.2">
      <c r="A1086" s="3" t="s">
        <v>358</v>
      </c>
      <c r="B1086" s="11">
        <v>44637</v>
      </c>
      <c r="C1086" s="12">
        <v>0.30416666666666664</v>
      </c>
      <c r="D1086" s="3" t="s">
        <v>390</v>
      </c>
      <c r="E1086" s="3" t="s">
        <v>391</v>
      </c>
      <c r="F1086" s="3" t="s">
        <v>391</v>
      </c>
      <c r="G1086" s="3">
        <v>30.249749999999999</v>
      </c>
      <c r="H1086" s="3">
        <v>-88.049220000000005</v>
      </c>
      <c r="I1086" s="26">
        <v>1.2</v>
      </c>
      <c r="J1086" s="3">
        <f t="shared" ref="J1086:J1173" si="8">3.28084*K1086</f>
        <v>12.467191999999999</v>
      </c>
      <c r="K1086" s="26">
        <v>3.8</v>
      </c>
      <c r="L1086" s="3">
        <v>0</v>
      </c>
      <c r="M1086" s="3"/>
      <c r="N1086" s="3"/>
      <c r="O1086" s="3"/>
      <c r="P1086" s="3"/>
      <c r="Q1086" s="3"/>
      <c r="R1086" s="3"/>
      <c r="S1086" s="3"/>
      <c r="T1086" s="3"/>
      <c r="U1086" s="3"/>
      <c r="V1086" s="3"/>
      <c r="W1086" s="3"/>
      <c r="X1086" s="3"/>
      <c r="Y1086" s="3"/>
      <c r="Z1086" s="3"/>
    </row>
    <row r="1087" spans="1:26" x14ac:dyDescent="0.2">
      <c r="A1087" s="3" t="s">
        <v>358</v>
      </c>
      <c r="B1087" s="11">
        <v>44637</v>
      </c>
      <c r="C1087" s="12">
        <v>0.30833333333333335</v>
      </c>
      <c r="D1087" s="3" t="s">
        <v>202</v>
      </c>
      <c r="E1087" s="3" t="s">
        <v>392</v>
      </c>
      <c r="F1087" s="3" t="s">
        <v>392</v>
      </c>
      <c r="G1087" s="3">
        <v>30.250250000000001</v>
      </c>
      <c r="H1087" s="3">
        <v>-88.039900000000003</v>
      </c>
      <c r="I1087" s="26">
        <v>1.2</v>
      </c>
      <c r="J1087" s="3">
        <f t="shared" si="8"/>
        <v>52.49344</v>
      </c>
      <c r="K1087" s="26">
        <v>16</v>
      </c>
      <c r="L1087" s="3">
        <v>1</v>
      </c>
      <c r="M1087" s="3"/>
      <c r="N1087" s="3"/>
      <c r="O1087" s="3"/>
      <c r="P1087" s="3"/>
      <c r="Q1087" s="3"/>
      <c r="R1087" s="3"/>
      <c r="S1087" s="3"/>
      <c r="T1087" s="3"/>
      <c r="U1087" s="3"/>
      <c r="V1087" s="3"/>
      <c r="W1087" s="3"/>
      <c r="X1087" s="3"/>
      <c r="Y1087" s="3"/>
      <c r="Z1087" s="3"/>
    </row>
    <row r="1088" spans="1:26" x14ac:dyDescent="0.2">
      <c r="A1088" s="3" t="s">
        <v>358</v>
      </c>
      <c r="B1088" s="11">
        <v>44637</v>
      </c>
      <c r="C1088" s="12">
        <v>0.31944444444444442</v>
      </c>
      <c r="D1088" s="3" t="s">
        <v>393</v>
      </c>
      <c r="E1088" s="3" t="s">
        <v>391</v>
      </c>
      <c r="F1088" s="3" t="s">
        <v>391</v>
      </c>
      <c r="G1088" s="3">
        <v>30.249590000000001</v>
      </c>
      <c r="H1088" s="3">
        <v>-87.999650000000003</v>
      </c>
      <c r="I1088" s="26">
        <v>1</v>
      </c>
      <c r="J1088" s="3">
        <f t="shared" si="8"/>
        <v>15.748031999999998</v>
      </c>
      <c r="K1088" s="26">
        <v>4.8</v>
      </c>
      <c r="L1088" s="3">
        <v>2</v>
      </c>
      <c r="M1088" s="3"/>
      <c r="N1088" s="3"/>
      <c r="O1088" s="3"/>
      <c r="P1088" s="3"/>
      <c r="Q1088" s="3"/>
      <c r="R1088" s="3"/>
      <c r="S1088" s="3"/>
      <c r="T1088" s="3"/>
      <c r="U1088" s="3"/>
      <c r="V1088" s="3"/>
      <c r="W1088" s="3"/>
      <c r="X1088" s="3"/>
      <c r="Y1088" s="3"/>
      <c r="Z1088" s="3"/>
    </row>
    <row r="1089" spans="1:26" x14ac:dyDescent="0.2">
      <c r="A1089" s="3" t="s">
        <v>358</v>
      </c>
      <c r="B1089" s="11">
        <v>44637</v>
      </c>
      <c r="C1089" s="12">
        <v>0.32500000000000001</v>
      </c>
      <c r="D1089" s="3" t="s">
        <v>394</v>
      </c>
      <c r="E1089" s="3" t="s">
        <v>391</v>
      </c>
      <c r="F1089" s="3" t="s">
        <v>391</v>
      </c>
      <c r="G1089" s="3">
        <v>30.26014</v>
      </c>
      <c r="H1089" s="3">
        <v>-87.949290000000005</v>
      </c>
      <c r="I1089" s="26">
        <v>0.8</v>
      </c>
      <c r="J1089" s="3">
        <f t="shared" si="8"/>
        <v>2.6246720000000003</v>
      </c>
      <c r="K1089" s="26">
        <v>0.8</v>
      </c>
      <c r="L1089" s="3">
        <v>3</v>
      </c>
      <c r="M1089" s="3" t="s">
        <v>490</v>
      </c>
      <c r="N1089" s="3"/>
      <c r="O1089" s="3"/>
      <c r="P1089" s="3"/>
      <c r="Q1089" s="3"/>
      <c r="R1089" s="3"/>
      <c r="S1089" s="3"/>
      <c r="T1089" s="3"/>
      <c r="U1089" s="3"/>
      <c r="V1089" s="3"/>
      <c r="W1089" s="3"/>
      <c r="X1089" s="3"/>
      <c r="Y1089" s="3"/>
      <c r="Z1089" s="3"/>
    </row>
    <row r="1090" spans="1:26" x14ac:dyDescent="0.2">
      <c r="A1090" s="3" t="s">
        <v>358</v>
      </c>
      <c r="B1090" s="11">
        <v>44637</v>
      </c>
      <c r="C1090" s="12">
        <v>0.33333333333333331</v>
      </c>
      <c r="D1090" s="3" t="s">
        <v>395</v>
      </c>
      <c r="E1090" s="3" t="s">
        <v>391</v>
      </c>
      <c r="F1090" s="3" t="s">
        <v>391</v>
      </c>
      <c r="G1090" s="3">
        <v>30.265740000000001</v>
      </c>
      <c r="H1090" s="3">
        <v>-87.898820000000001</v>
      </c>
      <c r="I1090" s="26">
        <v>1.2</v>
      </c>
      <c r="J1090" s="3">
        <f t="shared" si="8"/>
        <v>10.498688000000001</v>
      </c>
      <c r="K1090" s="26">
        <v>3.2</v>
      </c>
      <c r="L1090" s="3">
        <v>4</v>
      </c>
      <c r="M1090" s="3"/>
      <c r="N1090" s="3"/>
      <c r="O1090" s="3"/>
      <c r="P1090" s="3"/>
      <c r="Q1090" s="3"/>
      <c r="R1090" s="3"/>
      <c r="S1090" s="3"/>
      <c r="T1090" s="3"/>
      <c r="U1090" s="3"/>
      <c r="V1090" s="3"/>
      <c r="W1090" s="3"/>
      <c r="X1090" s="3"/>
      <c r="Y1090" s="3"/>
      <c r="Z1090" s="3"/>
    </row>
    <row r="1091" spans="1:26" x14ac:dyDescent="0.2">
      <c r="A1091" s="3" t="s">
        <v>358</v>
      </c>
      <c r="B1091" s="11">
        <v>44637</v>
      </c>
      <c r="C1091" s="12">
        <v>0.33958333333333335</v>
      </c>
      <c r="D1091" s="3" t="s">
        <v>206</v>
      </c>
      <c r="E1091" s="3" t="s">
        <v>392</v>
      </c>
      <c r="F1091" s="3" t="s">
        <v>391</v>
      </c>
      <c r="G1091" s="3">
        <v>30.25177</v>
      </c>
      <c r="H1091" s="3">
        <v>-87.851439999999997</v>
      </c>
      <c r="I1091" s="26">
        <v>0.9</v>
      </c>
      <c r="J1091" s="3">
        <f t="shared" si="8"/>
        <v>8.8582680000000007</v>
      </c>
      <c r="K1091" s="26">
        <v>2.7</v>
      </c>
      <c r="L1091" s="3">
        <v>5</v>
      </c>
      <c r="M1091" s="3"/>
      <c r="N1091" s="3"/>
      <c r="O1091" s="3"/>
      <c r="P1091" s="3"/>
      <c r="Q1091" s="3"/>
      <c r="R1091" s="3"/>
      <c r="S1091" s="3"/>
      <c r="T1091" s="3"/>
      <c r="U1091" s="3"/>
      <c r="V1091" s="3"/>
      <c r="W1091" s="3"/>
      <c r="X1091" s="3"/>
      <c r="Y1091" s="3"/>
      <c r="Z1091" s="3"/>
    </row>
    <row r="1092" spans="1:26" x14ac:dyDescent="0.2">
      <c r="A1092" s="3" t="s">
        <v>358</v>
      </c>
      <c r="B1092" s="11">
        <v>44637</v>
      </c>
      <c r="C1092" s="12">
        <v>0.35</v>
      </c>
      <c r="D1092" s="3" t="s">
        <v>396</v>
      </c>
      <c r="E1092" s="3" t="s">
        <v>391</v>
      </c>
      <c r="F1092" s="3" t="s">
        <v>391</v>
      </c>
      <c r="G1092" s="3">
        <v>30.26445</v>
      </c>
      <c r="H1092" s="3">
        <v>-87.79871</v>
      </c>
      <c r="I1092" s="26">
        <v>0.8</v>
      </c>
      <c r="J1092" s="3">
        <f t="shared" si="8"/>
        <v>6.8897640000000004</v>
      </c>
      <c r="K1092" s="26">
        <v>2.1</v>
      </c>
      <c r="L1092" s="3">
        <v>6</v>
      </c>
      <c r="M1092" s="3"/>
      <c r="N1092" s="3"/>
      <c r="O1092" s="3"/>
      <c r="P1092" s="3"/>
      <c r="Q1092" s="3"/>
      <c r="R1092" s="3"/>
      <c r="S1092" s="3"/>
      <c r="T1092" s="3"/>
      <c r="U1092" s="3"/>
      <c r="V1092" s="3"/>
      <c r="W1092" s="3"/>
      <c r="X1092" s="3"/>
      <c r="Y1092" s="3"/>
      <c r="Z1092" s="3"/>
    </row>
    <row r="1093" spans="1:26" x14ac:dyDescent="0.2">
      <c r="A1093" s="3" t="s">
        <v>358</v>
      </c>
      <c r="B1093" s="11">
        <v>44637</v>
      </c>
      <c r="C1093" s="12">
        <v>0.35625000000000001</v>
      </c>
      <c r="D1093" s="3" t="s">
        <v>209</v>
      </c>
      <c r="E1093" s="3" t="s">
        <v>392</v>
      </c>
      <c r="F1093" s="3" t="s">
        <v>391</v>
      </c>
      <c r="G1093" s="3">
        <v>30.285450000000001</v>
      </c>
      <c r="H1093" s="3">
        <v>-87.759780000000006</v>
      </c>
      <c r="I1093" s="26">
        <v>0.8</v>
      </c>
      <c r="J1093" s="3">
        <f t="shared" si="8"/>
        <v>4.5931759999999997</v>
      </c>
      <c r="K1093" s="26">
        <v>1.4</v>
      </c>
      <c r="L1093" s="3">
        <v>7</v>
      </c>
      <c r="M1093" s="3"/>
      <c r="N1093" s="3"/>
      <c r="O1093" s="3"/>
      <c r="P1093" s="3"/>
      <c r="Q1093" s="3"/>
      <c r="R1093" s="3"/>
      <c r="S1093" s="3"/>
      <c r="T1093" s="3"/>
      <c r="U1093" s="3"/>
      <c r="V1093" s="3"/>
      <c r="W1093" s="3"/>
      <c r="X1093" s="3"/>
      <c r="Y1093" s="3"/>
      <c r="Z1093" s="3"/>
    </row>
    <row r="1094" spans="1:26" x14ac:dyDescent="0.2">
      <c r="A1094" s="3" t="s">
        <v>358</v>
      </c>
      <c r="B1094" s="11">
        <v>44637</v>
      </c>
      <c r="C1094" s="12">
        <v>0.36458333333333331</v>
      </c>
      <c r="D1094" s="3" t="s">
        <v>397</v>
      </c>
      <c r="E1094" s="3" t="s">
        <v>391</v>
      </c>
      <c r="F1094" s="3" t="s">
        <v>391</v>
      </c>
      <c r="G1094" s="3">
        <v>30.300360000000001</v>
      </c>
      <c r="H1094" s="3">
        <v>-87.800449999999998</v>
      </c>
      <c r="I1094" s="26">
        <v>0.9</v>
      </c>
      <c r="J1094" s="3">
        <f t="shared" si="8"/>
        <v>7.5459319999999996</v>
      </c>
      <c r="K1094" s="26">
        <v>2.2999999999999998</v>
      </c>
      <c r="L1094" s="3">
        <v>8</v>
      </c>
      <c r="M1094" s="3"/>
      <c r="N1094" s="3"/>
      <c r="O1094" s="3"/>
      <c r="P1094" s="3"/>
      <c r="Q1094" s="3"/>
      <c r="R1094" s="3"/>
      <c r="S1094" s="3"/>
      <c r="T1094" s="3"/>
      <c r="U1094" s="3"/>
      <c r="V1094" s="3"/>
      <c r="W1094" s="3"/>
      <c r="X1094" s="3"/>
      <c r="Y1094" s="3"/>
      <c r="Z1094" s="3"/>
    </row>
    <row r="1095" spans="1:26" x14ac:dyDescent="0.2">
      <c r="A1095" s="3" t="s">
        <v>358</v>
      </c>
      <c r="B1095" s="11">
        <v>44637</v>
      </c>
      <c r="C1095" s="12">
        <v>0.37013888888888891</v>
      </c>
      <c r="D1095" s="3" t="s">
        <v>398</v>
      </c>
      <c r="E1095" s="3" t="s">
        <v>391</v>
      </c>
      <c r="F1095" s="3" t="s">
        <v>391</v>
      </c>
      <c r="G1095" s="3">
        <v>30.300149999999999</v>
      </c>
      <c r="H1095" s="3">
        <v>-87.849940000000004</v>
      </c>
      <c r="I1095" s="26">
        <v>1</v>
      </c>
      <c r="J1095" s="3">
        <f t="shared" si="8"/>
        <v>8.8582680000000007</v>
      </c>
      <c r="K1095" s="26">
        <v>2.7</v>
      </c>
      <c r="L1095" s="3">
        <v>9</v>
      </c>
      <c r="M1095" s="3"/>
      <c r="N1095" s="3"/>
      <c r="O1095" s="3"/>
      <c r="P1095" s="3"/>
      <c r="Q1095" s="3"/>
      <c r="R1095" s="3"/>
      <c r="S1095" s="3"/>
      <c r="T1095" s="3"/>
      <c r="U1095" s="3"/>
      <c r="V1095" s="3"/>
      <c r="W1095" s="3"/>
      <c r="X1095" s="3"/>
      <c r="Y1095" s="3"/>
      <c r="Z1095" s="3"/>
    </row>
    <row r="1096" spans="1:26" x14ac:dyDescent="0.2">
      <c r="A1096" s="3" t="s">
        <v>358</v>
      </c>
      <c r="B1096" s="11">
        <v>44637</v>
      </c>
      <c r="C1096" s="12">
        <v>0.375</v>
      </c>
      <c r="D1096" s="3" t="s">
        <v>352</v>
      </c>
      <c r="E1096" s="3" t="s">
        <v>391</v>
      </c>
      <c r="F1096" s="3" t="s">
        <v>391</v>
      </c>
      <c r="G1096" s="3">
        <v>30.350660000000001</v>
      </c>
      <c r="H1096" s="3">
        <v>-87.850290000000001</v>
      </c>
      <c r="I1096" s="26">
        <v>0.8</v>
      </c>
      <c r="J1096" s="3">
        <f t="shared" si="8"/>
        <v>8.2020999999999997</v>
      </c>
      <c r="K1096" s="26">
        <v>2.5</v>
      </c>
      <c r="L1096" s="3">
        <v>10</v>
      </c>
      <c r="M1096" s="3" t="s">
        <v>491</v>
      </c>
      <c r="N1096" s="3"/>
      <c r="O1096" s="3"/>
      <c r="P1096" s="3"/>
      <c r="Q1096" s="3"/>
      <c r="R1096" s="3"/>
      <c r="S1096" s="3"/>
      <c r="T1096" s="3"/>
      <c r="U1096" s="3"/>
      <c r="V1096" s="3"/>
      <c r="W1096" s="3"/>
      <c r="X1096" s="3"/>
      <c r="Y1096" s="3"/>
      <c r="Z1096" s="3"/>
    </row>
    <row r="1097" spans="1:26" x14ac:dyDescent="0.2">
      <c r="A1097" s="3" t="s">
        <v>358</v>
      </c>
      <c r="B1097" s="11">
        <v>44637</v>
      </c>
      <c r="C1097" s="12">
        <v>0.38055555555555554</v>
      </c>
      <c r="D1097" s="3" t="s">
        <v>212</v>
      </c>
      <c r="E1097" s="3" t="s">
        <v>392</v>
      </c>
      <c r="F1097" s="3" t="s">
        <v>391</v>
      </c>
      <c r="G1097" s="3">
        <v>30.364989999999999</v>
      </c>
      <c r="H1097" s="3">
        <v>-87.848569999999995</v>
      </c>
      <c r="I1097" s="26">
        <v>0.6</v>
      </c>
      <c r="J1097" s="3">
        <f t="shared" si="8"/>
        <v>5.5774279999999994</v>
      </c>
      <c r="K1097" s="26">
        <v>1.7</v>
      </c>
      <c r="L1097" s="3">
        <v>11</v>
      </c>
      <c r="M1097" s="3" t="s">
        <v>492</v>
      </c>
      <c r="N1097" s="3"/>
      <c r="O1097" s="3"/>
      <c r="P1097" s="3"/>
      <c r="Q1097" s="3"/>
      <c r="R1097" s="3"/>
      <c r="S1097" s="3"/>
      <c r="T1097" s="3"/>
      <c r="U1097" s="3"/>
      <c r="V1097" s="3"/>
      <c r="W1097" s="3"/>
      <c r="X1097" s="3"/>
      <c r="Y1097" s="3"/>
      <c r="Z1097" s="3"/>
    </row>
    <row r="1098" spans="1:26" x14ac:dyDescent="0.2">
      <c r="A1098" s="3" t="s">
        <v>358</v>
      </c>
      <c r="B1098" s="11">
        <v>44637</v>
      </c>
      <c r="C1098" s="12">
        <v>0.39027777777777778</v>
      </c>
      <c r="D1098" s="3" t="s">
        <v>408</v>
      </c>
      <c r="E1098" s="3" t="s">
        <v>391</v>
      </c>
      <c r="F1098" s="3" t="s">
        <v>391</v>
      </c>
      <c r="G1098" s="3">
        <v>30.35013</v>
      </c>
      <c r="H1098" s="3">
        <v>-87.899360000000001</v>
      </c>
      <c r="I1098" s="26">
        <v>1</v>
      </c>
      <c r="J1098" s="3">
        <f t="shared" si="8"/>
        <v>10.826772</v>
      </c>
      <c r="K1098" s="26">
        <v>3.3</v>
      </c>
      <c r="L1098" s="3">
        <v>12</v>
      </c>
      <c r="M1098" s="3"/>
      <c r="N1098" s="3"/>
      <c r="O1098" s="3"/>
      <c r="P1098" s="3"/>
      <c r="Q1098" s="3"/>
      <c r="R1098" s="3"/>
      <c r="S1098" s="3"/>
      <c r="T1098" s="3"/>
      <c r="U1098" s="3"/>
      <c r="V1098" s="3"/>
      <c r="W1098" s="3"/>
      <c r="X1098" s="3"/>
      <c r="Y1098" s="3"/>
      <c r="Z1098" s="3"/>
    </row>
    <row r="1099" spans="1:26" x14ac:dyDescent="0.2">
      <c r="A1099" s="3" t="s">
        <v>358</v>
      </c>
      <c r="B1099" s="11">
        <v>44637</v>
      </c>
      <c r="C1099" s="12">
        <v>0.39652777777777776</v>
      </c>
      <c r="D1099" s="3" t="s">
        <v>339</v>
      </c>
      <c r="E1099" s="3" t="s">
        <v>391</v>
      </c>
      <c r="F1099" s="3" t="s">
        <v>391</v>
      </c>
      <c r="G1099" s="3">
        <v>30.299589999999998</v>
      </c>
      <c r="H1099" s="3">
        <v>-87.901030000000006</v>
      </c>
      <c r="I1099" s="26">
        <v>1.2</v>
      </c>
      <c r="J1099" s="3">
        <f t="shared" si="8"/>
        <v>9.8425200000000004</v>
      </c>
      <c r="K1099" s="26">
        <v>3</v>
      </c>
      <c r="L1099" s="3">
        <v>13</v>
      </c>
      <c r="M1099" s="3"/>
      <c r="N1099" s="3"/>
      <c r="O1099" s="3"/>
      <c r="P1099" s="3"/>
      <c r="Q1099" s="3"/>
      <c r="R1099" s="3"/>
      <c r="S1099" s="3"/>
      <c r="T1099" s="3"/>
      <c r="U1099" s="3"/>
      <c r="V1099" s="3"/>
      <c r="W1099" s="3"/>
      <c r="X1099" s="3"/>
      <c r="Y1099" s="3"/>
      <c r="Z1099" s="3"/>
    </row>
    <row r="1100" spans="1:26" x14ac:dyDescent="0.2">
      <c r="A1100" s="3" t="s">
        <v>358</v>
      </c>
      <c r="B1100" s="11">
        <v>44637</v>
      </c>
      <c r="C1100" s="12">
        <v>0.40208333333333335</v>
      </c>
      <c r="D1100" s="3" t="s">
        <v>227</v>
      </c>
      <c r="E1100" s="3" t="s">
        <v>392</v>
      </c>
      <c r="F1100" s="3" t="s">
        <v>391</v>
      </c>
      <c r="G1100" s="3">
        <v>30.30012</v>
      </c>
      <c r="H1100" s="3">
        <v>-87.951220000000006</v>
      </c>
      <c r="I1100" s="26">
        <v>1.1000000000000001</v>
      </c>
      <c r="J1100" s="3">
        <f t="shared" si="8"/>
        <v>10.826772</v>
      </c>
      <c r="K1100" s="26">
        <v>3.3</v>
      </c>
      <c r="L1100" s="3">
        <v>14</v>
      </c>
      <c r="M1100" s="3"/>
      <c r="N1100" s="3"/>
      <c r="O1100" s="3"/>
      <c r="P1100" s="3"/>
      <c r="Q1100" s="3"/>
      <c r="R1100" s="3"/>
      <c r="S1100" s="3"/>
      <c r="T1100" s="3"/>
      <c r="U1100" s="3"/>
      <c r="V1100" s="3"/>
      <c r="W1100" s="3"/>
      <c r="X1100" s="3"/>
      <c r="Y1100" s="3"/>
      <c r="Z1100" s="3"/>
    </row>
    <row r="1101" spans="1:26" x14ac:dyDescent="0.2">
      <c r="A1101" s="3" t="s">
        <v>358</v>
      </c>
      <c r="B1101" s="11">
        <v>44637</v>
      </c>
      <c r="C1101" s="12">
        <v>0.40972222222222221</v>
      </c>
      <c r="D1101" s="3" t="s">
        <v>407</v>
      </c>
      <c r="E1101" s="3" t="s">
        <v>391</v>
      </c>
      <c r="F1101" s="3" t="s">
        <v>391</v>
      </c>
      <c r="G1101" s="3">
        <v>30.349710000000002</v>
      </c>
      <c r="H1101" s="3">
        <v>-87.950270000000003</v>
      </c>
      <c r="I1101" s="26">
        <v>1</v>
      </c>
      <c r="J1101" s="3">
        <f t="shared" si="8"/>
        <v>12.139108</v>
      </c>
      <c r="K1101" s="26">
        <v>3.7</v>
      </c>
      <c r="L1101" s="3">
        <v>15</v>
      </c>
      <c r="M1101" s="3"/>
      <c r="N1101" s="3"/>
      <c r="O1101" s="3"/>
      <c r="P1101" s="3"/>
      <c r="Q1101" s="3"/>
      <c r="R1101" s="3"/>
      <c r="S1101" s="3"/>
      <c r="T1101" s="3"/>
      <c r="U1101" s="3"/>
      <c r="V1101" s="3"/>
      <c r="W1101" s="3"/>
      <c r="X1101" s="3"/>
      <c r="Y1101" s="3"/>
      <c r="Z1101" s="3"/>
    </row>
    <row r="1102" spans="1:26" x14ac:dyDescent="0.2">
      <c r="A1102" s="3" t="s">
        <v>358</v>
      </c>
      <c r="B1102" s="11">
        <v>44637</v>
      </c>
      <c r="C1102" s="12">
        <v>0.41597222222222224</v>
      </c>
      <c r="D1102" s="3" t="s">
        <v>406</v>
      </c>
      <c r="E1102" s="3" t="s">
        <v>391</v>
      </c>
      <c r="F1102" s="3" t="s">
        <v>391</v>
      </c>
      <c r="G1102" s="3">
        <v>30.350349999999999</v>
      </c>
      <c r="H1102" s="3">
        <v>-88.000069999999994</v>
      </c>
      <c r="I1102" s="26">
        <v>1</v>
      </c>
      <c r="J1102" s="3">
        <f t="shared" si="8"/>
        <v>12.467191999999999</v>
      </c>
      <c r="K1102" s="26">
        <v>3.8</v>
      </c>
      <c r="L1102" s="3">
        <v>16</v>
      </c>
      <c r="M1102" s="3"/>
      <c r="N1102" s="3"/>
      <c r="O1102" s="3"/>
      <c r="P1102" s="3"/>
      <c r="Q1102" s="3"/>
      <c r="R1102" s="3"/>
      <c r="S1102" s="3"/>
      <c r="T1102" s="3"/>
      <c r="U1102" s="3"/>
      <c r="V1102" s="3"/>
      <c r="W1102" s="3"/>
      <c r="X1102" s="3"/>
      <c r="Y1102" s="3"/>
      <c r="Z1102" s="3"/>
    </row>
    <row r="1103" spans="1:26" x14ac:dyDescent="0.2">
      <c r="A1103" s="3" t="s">
        <v>358</v>
      </c>
      <c r="B1103" s="11">
        <v>44637</v>
      </c>
      <c r="C1103" s="12">
        <v>0.41944444444444445</v>
      </c>
      <c r="D1103" s="3" t="s">
        <v>405</v>
      </c>
      <c r="E1103" s="3" t="s">
        <v>391</v>
      </c>
      <c r="F1103" s="3" t="s">
        <v>391</v>
      </c>
      <c r="G1103" s="3">
        <v>30.350359999999998</v>
      </c>
      <c r="H1103" s="3">
        <v>-88.025840000000002</v>
      </c>
      <c r="I1103" s="26">
        <v>0.6</v>
      </c>
      <c r="J1103" s="3">
        <f t="shared" si="8"/>
        <v>65.616799999999998</v>
      </c>
      <c r="K1103" s="26">
        <v>20</v>
      </c>
      <c r="L1103" s="3">
        <v>17</v>
      </c>
      <c r="M1103" s="3"/>
      <c r="N1103" s="3"/>
      <c r="O1103" s="3"/>
      <c r="P1103" s="3"/>
      <c r="Q1103" s="3"/>
      <c r="R1103" s="3"/>
      <c r="S1103" s="3"/>
      <c r="T1103" s="3"/>
      <c r="U1103" s="3"/>
      <c r="V1103" s="3"/>
      <c r="W1103" s="3"/>
      <c r="X1103" s="3"/>
      <c r="Y1103" s="3"/>
      <c r="Z1103" s="3"/>
    </row>
    <row r="1104" spans="1:26" x14ac:dyDescent="0.2">
      <c r="A1104" s="3" t="s">
        <v>358</v>
      </c>
      <c r="B1104" s="11">
        <v>44637</v>
      </c>
      <c r="C1104" s="12">
        <v>0.4236111111111111</v>
      </c>
      <c r="D1104" s="3" t="s">
        <v>404</v>
      </c>
      <c r="E1104" s="3" t="s">
        <v>391</v>
      </c>
      <c r="F1104" s="3" t="s">
        <v>391</v>
      </c>
      <c r="G1104" s="3">
        <v>30.350359999999998</v>
      </c>
      <c r="H1104" s="3">
        <v>-88.050740000000005</v>
      </c>
      <c r="I1104" s="26">
        <v>0.6</v>
      </c>
      <c r="J1104" s="3">
        <f t="shared" si="8"/>
        <v>12.795275999999999</v>
      </c>
      <c r="K1104" s="26">
        <v>3.9</v>
      </c>
      <c r="L1104" s="3">
        <v>18</v>
      </c>
      <c r="M1104" s="3"/>
      <c r="N1104" s="3"/>
      <c r="O1104" s="3"/>
      <c r="P1104" s="3"/>
      <c r="Q1104" s="3"/>
      <c r="R1104" s="3"/>
      <c r="S1104" s="3"/>
      <c r="T1104" s="3"/>
      <c r="U1104" s="3"/>
      <c r="V1104" s="3"/>
      <c r="W1104" s="3"/>
      <c r="X1104" s="3"/>
      <c r="Y1104" s="3"/>
      <c r="Z1104" s="3"/>
    </row>
    <row r="1105" spans="1:26" x14ac:dyDescent="0.2">
      <c r="A1105" s="3" t="s">
        <v>358</v>
      </c>
      <c r="B1105" s="11">
        <v>44637</v>
      </c>
      <c r="C1105" s="12">
        <v>0.43125000000000002</v>
      </c>
      <c r="D1105" s="3" t="s">
        <v>409</v>
      </c>
      <c r="E1105" s="3" t="s">
        <v>391</v>
      </c>
      <c r="F1105" s="3" t="s">
        <v>391</v>
      </c>
      <c r="G1105" s="3">
        <v>30.299849999999999</v>
      </c>
      <c r="H1105" s="3">
        <v>-87.999870000000001</v>
      </c>
      <c r="I1105" s="26">
        <v>1</v>
      </c>
      <c r="J1105" s="3">
        <f t="shared" si="8"/>
        <v>12.795275999999999</v>
      </c>
      <c r="K1105" s="26">
        <v>3.9</v>
      </c>
      <c r="L1105" s="3">
        <v>19</v>
      </c>
      <c r="M1105" s="3"/>
      <c r="N1105" s="3"/>
      <c r="O1105" s="3"/>
      <c r="P1105" s="3"/>
      <c r="Q1105" s="3"/>
      <c r="R1105" s="3"/>
      <c r="S1105" s="3"/>
      <c r="T1105" s="3"/>
      <c r="U1105" s="3"/>
      <c r="V1105" s="3"/>
      <c r="W1105" s="3"/>
      <c r="X1105" s="3"/>
      <c r="Y1105" s="3"/>
      <c r="Z1105" s="3"/>
    </row>
    <row r="1106" spans="1:26" x14ac:dyDescent="0.2">
      <c r="A1106" s="3" t="s">
        <v>358</v>
      </c>
      <c r="B1106" s="11">
        <v>44637</v>
      </c>
      <c r="C1106" s="12">
        <v>0.43541666666666667</v>
      </c>
      <c r="D1106" s="3" t="s">
        <v>230</v>
      </c>
      <c r="E1106" s="3" t="s">
        <v>392</v>
      </c>
      <c r="F1106" s="3" t="s">
        <v>392</v>
      </c>
      <c r="G1106" s="3">
        <v>30.300689999999999</v>
      </c>
      <c r="H1106" s="3">
        <v>-88.033079999999998</v>
      </c>
      <c r="I1106" s="26">
        <v>1</v>
      </c>
      <c r="J1106" s="3">
        <f t="shared" si="8"/>
        <v>51.181103999999998</v>
      </c>
      <c r="K1106" s="26">
        <v>15.6</v>
      </c>
      <c r="L1106" s="3">
        <v>20</v>
      </c>
      <c r="M1106" s="3"/>
      <c r="N1106" s="3"/>
      <c r="O1106" s="3"/>
      <c r="P1106" s="3"/>
      <c r="Q1106" s="3"/>
      <c r="R1106" s="3"/>
      <c r="S1106" s="3"/>
      <c r="T1106" s="3"/>
      <c r="U1106" s="3"/>
      <c r="V1106" s="3"/>
      <c r="W1106" s="3"/>
      <c r="X1106" s="3"/>
      <c r="Y1106" s="3"/>
      <c r="Z1106" s="3"/>
    </row>
    <row r="1107" spans="1:26" x14ac:dyDescent="0.2">
      <c r="A1107" s="3" t="s">
        <v>358</v>
      </c>
      <c r="B1107" s="11">
        <v>44637</v>
      </c>
      <c r="C1107" s="12">
        <v>0.44305555555555554</v>
      </c>
      <c r="D1107" s="3" t="s">
        <v>433</v>
      </c>
      <c r="E1107" s="3" t="s">
        <v>391</v>
      </c>
      <c r="F1107" s="3" t="s">
        <v>391</v>
      </c>
      <c r="G1107" s="3">
        <v>30.29984</v>
      </c>
      <c r="H1107" s="3">
        <v>-88.051069999999996</v>
      </c>
      <c r="I1107" s="26">
        <v>1</v>
      </c>
      <c r="J1107" s="3">
        <f t="shared" si="8"/>
        <v>16.404199999999999</v>
      </c>
      <c r="K1107" s="26">
        <v>5</v>
      </c>
      <c r="L1107" s="3">
        <v>21</v>
      </c>
      <c r="M1107" s="3"/>
      <c r="N1107" s="3"/>
      <c r="O1107" s="3"/>
      <c r="P1107" s="3"/>
      <c r="Q1107" s="3"/>
      <c r="R1107" s="3"/>
      <c r="S1107" s="3"/>
      <c r="T1107" s="3"/>
      <c r="U1107" s="3"/>
      <c r="V1107" s="3"/>
      <c r="W1107" s="3"/>
      <c r="X1107" s="3"/>
      <c r="Y1107" s="3"/>
      <c r="Z1107" s="3"/>
    </row>
    <row r="1108" spans="1:26" x14ac:dyDescent="0.2">
      <c r="A1108" s="3" t="s">
        <v>358</v>
      </c>
      <c r="B1108" s="11">
        <v>44637</v>
      </c>
      <c r="C1108" s="12">
        <v>0.44861111111111113</v>
      </c>
      <c r="D1108" s="3" t="s">
        <v>410</v>
      </c>
      <c r="E1108" s="3" t="s">
        <v>391</v>
      </c>
      <c r="F1108" s="3" t="s">
        <v>391</v>
      </c>
      <c r="G1108" s="3">
        <v>30.299969999999998</v>
      </c>
      <c r="H1108" s="3">
        <v>-88.100239999999999</v>
      </c>
      <c r="I1108" s="26">
        <v>0.8</v>
      </c>
      <c r="J1108" s="3">
        <f t="shared" si="8"/>
        <v>12.139108</v>
      </c>
      <c r="K1108" s="26">
        <v>3.7</v>
      </c>
      <c r="L1108" s="3">
        <v>22</v>
      </c>
      <c r="M1108" s="3"/>
      <c r="N1108" s="3"/>
      <c r="O1108" s="3"/>
      <c r="P1108" s="3"/>
      <c r="Q1108" s="3"/>
      <c r="R1108" s="3"/>
      <c r="S1108" s="3"/>
      <c r="T1108" s="3"/>
      <c r="U1108" s="3"/>
      <c r="V1108" s="3"/>
      <c r="W1108" s="3"/>
      <c r="X1108" s="3"/>
      <c r="Y1108" s="3"/>
      <c r="Z1108" s="3"/>
    </row>
    <row r="1109" spans="1:26" x14ac:dyDescent="0.2">
      <c r="A1109" s="3" t="s">
        <v>358</v>
      </c>
      <c r="B1109" s="11">
        <v>44637</v>
      </c>
      <c r="C1109" s="12">
        <v>0.45347222222222222</v>
      </c>
      <c r="D1109" s="3" t="s">
        <v>403</v>
      </c>
      <c r="E1109" s="3" t="s">
        <v>391</v>
      </c>
      <c r="F1109" s="3" t="s">
        <v>391</v>
      </c>
      <c r="G1109" s="3">
        <v>30.350269999999998</v>
      </c>
      <c r="H1109" s="3">
        <v>-88.100489999999994</v>
      </c>
      <c r="I1109" s="26">
        <v>1</v>
      </c>
      <c r="J1109" s="3">
        <f t="shared" si="8"/>
        <v>11.482939999999999</v>
      </c>
      <c r="K1109" s="26">
        <v>3.5</v>
      </c>
      <c r="L1109" s="3">
        <v>23</v>
      </c>
      <c r="M1109" s="3"/>
      <c r="N1109" s="3"/>
      <c r="O1109" s="3"/>
      <c r="P1109" s="3"/>
      <c r="Q1109" s="3"/>
      <c r="R1109" s="3"/>
      <c r="S1109" s="3"/>
      <c r="T1109" s="3"/>
      <c r="U1109" s="3"/>
      <c r="V1109" s="3"/>
      <c r="W1109" s="3"/>
      <c r="X1109" s="3"/>
      <c r="Y1109" s="3"/>
      <c r="Z1109" s="3"/>
    </row>
    <row r="1110" spans="1:26" x14ac:dyDescent="0.2">
      <c r="A1110" s="3" t="s">
        <v>358</v>
      </c>
      <c r="B1110" s="11">
        <v>44637</v>
      </c>
      <c r="C1110" s="12">
        <v>0.46041666666666664</v>
      </c>
      <c r="D1110" s="3" t="s">
        <v>235</v>
      </c>
      <c r="E1110" s="3" t="s">
        <v>392</v>
      </c>
      <c r="F1110" s="3" t="s">
        <v>391</v>
      </c>
      <c r="G1110" s="3">
        <v>30.301210000000001</v>
      </c>
      <c r="H1110" s="3">
        <v>-88.130099999999999</v>
      </c>
      <c r="I1110" s="26">
        <v>0.7</v>
      </c>
      <c r="J1110" s="3">
        <f t="shared" si="8"/>
        <v>9.5144359999999999</v>
      </c>
      <c r="K1110" s="26">
        <v>2.9</v>
      </c>
      <c r="L1110" s="3">
        <v>24</v>
      </c>
      <c r="M1110" s="3"/>
      <c r="N1110" s="3"/>
      <c r="O1110" s="3"/>
      <c r="P1110" s="3"/>
      <c r="Q1110" s="3"/>
      <c r="R1110" s="3"/>
      <c r="S1110" s="3"/>
      <c r="T1110" s="3"/>
      <c r="U1110" s="3"/>
      <c r="V1110" s="3"/>
      <c r="W1110" s="3"/>
      <c r="X1110" s="3"/>
      <c r="Y1110" s="3"/>
      <c r="Z1110" s="3"/>
    </row>
    <row r="1111" spans="1:26" x14ac:dyDescent="0.2">
      <c r="A1111" s="3" t="s">
        <v>358</v>
      </c>
      <c r="B1111" s="11">
        <v>44637</v>
      </c>
      <c r="C1111" s="12">
        <v>0.47083333333333333</v>
      </c>
      <c r="D1111" s="3" t="s">
        <v>240</v>
      </c>
      <c r="E1111" s="3" t="s">
        <v>392</v>
      </c>
      <c r="F1111" s="3" t="s">
        <v>392</v>
      </c>
      <c r="G1111" s="3">
        <v>30.300609999999999</v>
      </c>
      <c r="H1111" s="3">
        <v>-88.199870000000004</v>
      </c>
      <c r="I1111" s="26">
        <v>1</v>
      </c>
      <c r="J1111" s="3">
        <f t="shared" si="8"/>
        <v>7.8740159999999992</v>
      </c>
      <c r="K1111" s="26">
        <v>2.4</v>
      </c>
      <c r="L1111" s="3">
        <v>25</v>
      </c>
      <c r="M1111" s="3"/>
      <c r="N1111" s="3"/>
      <c r="O1111" s="3"/>
      <c r="P1111" s="3"/>
      <c r="Q1111" s="3"/>
      <c r="R1111" s="3"/>
      <c r="S1111" s="3"/>
      <c r="T1111" s="3"/>
      <c r="U1111" s="3"/>
      <c r="V1111" s="3"/>
      <c r="W1111" s="3"/>
      <c r="X1111" s="3"/>
      <c r="Y1111" s="3"/>
      <c r="Z1111" s="3"/>
    </row>
    <row r="1112" spans="1:26" x14ac:dyDescent="0.2">
      <c r="A1112" s="3" t="s">
        <v>358</v>
      </c>
      <c r="B1112" s="11">
        <v>44637</v>
      </c>
      <c r="C1112" s="12">
        <v>0.47986111111111113</v>
      </c>
      <c r="D1112" s="3" t="s">
        <v>415</v>
      </c>
      <c r="E1112" s="3" t="s">
        <v>391</v>
      </c>
      <c r="F1112" s="3" t="s">
        <v>391</v>
      </c>
      <c r="G1112" s="3">
        <v>30.300419999999999</v>
      </c>
      <c r="H1112" s="3">
        <v>-88.250339999999994</v>
      </c>
      <c r="I1112" s="26">
        <v>0.8</v>
      </c>
      <c r="J1112" s="3">
        <f t="shared" si="8"/>
        <v>10.170604000000001</v>
      </c>
      <c r="K1112" s="26">
        <v>3.1</v>
      </c>
      <c r="L1112" s="3">
        <v>26</v>
      </c>
      <c r="M1112" s="3"/>
      <c r="N1112" s="3"/>
      <c r="O1112" s="3"/>
      <c r="P1112" s="3"/>
      <c r="Q1112" s="3"/>
      <c r="R1112" s="3"/>
      <c r="S1112" s="3"/>
      <c r="T1112" s="3"/>
      <c r="U1112" s="3"/>
      <c r="V1112" s="3"/>
      <c r="W1112" s="3"/>
      <c r="X1112" s="3"/>
      <c r="Y1112" s="3"/>
      <c r="Z1112" s="3"/>
    </row>
    <row r="1113" spans="1:26" x14ac:dyDescent="0.2">
      <c r="A1113" s="3" t="s">
        <v>358</v>
      </c>
      <c r="B1113" s="11">
        <v>44637</v>
      </c>
      <c r="C1113" s="12">
        <v>0.48541666666666666</v>
      </c>
      <c r="D1113" s="3" t="s">
        <v>411</v>
      </c>
      <c r="E1113" s="3" t="s">
        <v>391</v>
      </c>
      <c r="F1113" s="3" t="s">
        <v>391</v>
      </c>
      <c r="G1113" s="3">
        <v>30.350069999999999</v>
      </c>
      <c r="H1113" s="3">
        <v>-88.250169999999997</v>
      </c>
      <c r="I1113" s="26">
        <v>0.8</v>
      </c>
      <c r="J1113" s="3">
        <f t="shared" si="8"/>
        <v>5.5774279999999994</v>
      </c>
      <c r="K1113" s="26">
        <v>1.7</v>
      </c>
      <c r="L1113" s="3">
        <v>27</v>
      </c>
      <c r="M1113" s="3"/>
      <c r="N1113" s="3"/>
      <c r="O1113" s="3"/>
      <c r="P1113" s="3"/>
      <c r="Q1113" s="3"/>
      <c r="R1113" s="3"/>
      <c r="S1113" s="3"/>
      <c r="T1113" s="3"/>
      <c r="U1113" s="3"/>
      <c r="V1113" s="3"/>
      <c r="W1113" s="3"/>
      <c r="X1113" s="3"/>
      <c r="Y1113" s="3"/>
      <c r="Z1113" s="3"/>
    </row>
    <row r="1114" spans="1:26" x14ac:dyDescent="0.2">
      <c r="A1114" s="3" t="s">
        <v>358</v>
      </c>
      <c r="B1114" s="11">
        <v>44637</v>
      </c>
      <c r="C1114" s="12">
        <v>0.49027777777777776</v>
      </c>
      <c r="D1114" s="3" t="s">
        <v>243</v>
      </c>
      <c r="E1114" s="3" t="s">
        <v>392</v>
      </c>
      <c r="F1114" s="3" t="s">
        <v>391</v>
      </c>
      <c r="G1114" s="3">
        <v>30.355499999999999</v>
      </c>
      <c r="H1114" s="3">
        <v>-88.199399999999997</v>
      </c>
      <c r="I1114" s="26">
        <v>0.6</v>
      </c>
      <c r="J1114" s="3">
        <f t="shared" si="8"/>
        <v>3.9370079999999996</v>
      </c>
      <c r="K1114" s="26">
        <v>1.2</v>
      </c>
      <c r="L1114" s="3">
        <v>28</v>
      </c>
      <c r="M1114" s="3"/>
      <c r="N1114" s="3"/>
      <c r="O1114" s="3"/>
      <c r="P1114" s="3"/>
      <c r="Q1114" s="3"/>
      <c r="R1114" s="3"/>
      <c r="S1114" s="3"/>
      <c r="T1114" s="3"/>
      <c r="U1114" s="3"/>
      <c r="V1114" s="3"/>
      <c r="W1114" s="3"/>
      <c r="X1114" s="3"/>
      <c r="Y1114" s="3"/>
      <c r="Z1114" s="3"/>
    </row>
    <row r="1115" spans="1:26" x14ac:dyDescent="0.2">
      <c r="A1115" s="3" t="s">
        <v>358</v>
      </c>
      <c r="B1115" s="11">
        <v>44637</v>
      </c>
      <c r="C1115" s="12">
        <v>0.5</v>
      </c>
      <c r="D1115" s="3" t="s">
        <v>246</v>
      </c>
      <c r="E1115" s="3" t="s">
        <v>392</v>
      </c>
      <c r="F1115" s="3" t="s">
        <v>392</v>
      </c>
      <c r="G1115" s="3">
        <v>30.374790000000001</v>
      </c>
      <c r="H1115" s="3">
        <v>-88.270619999999994</v>
      </c>
      <c r="I1115" s="26">
        <v>0.8</v>
      </c>
      <c r="J1115" s="3">
        <f t="shared" si="8"/>
        <v>7.8740159999999992</v>
      </c>
      <c r="K1115" s="26">
        <v>2.4</v>
      </c>
      <c r="L1115" s="3">
        <v>29</v>
      </c>
      <c r="M1115" s="3"/>
      <c r="N1115" s="3"/>
      <c r="O1115" s="3"/>
      <c r="P1115" s="3"/>
      <c r="Q1115" s="3"/>
      <c r="R1115" s="3"/>
      <c r="S1115" s="3"/>
      <c r="T1115" s="3"/>
      <c r="U1115" s="3"/>
      <c r="V1115" s="3"/>
      <c r="W1115" s="3"/>
      <c r="X1115" s="3"/>
      <c r="Y1115" s="3"/>
      <c r="Z1115" s="3"/>
    </row>
    <row r="1116" spans="1:26" x14ac:dyDescent="0.2">
      <c r="A1116" s="3" t="s">
        <v>358</v>
      </c>
      <c r="B1116" s="11">
        <v>44637</v>
      </c>
      <c r="C1116" s="12">
        <v>0.5083333333333333</v>
      </c>
      <c r="D1116" s="3" t="s">
        <v>412</v>
      </c>
      <c r="E1116" s="3" t="s">
        <v>391</v>
      </c>
      <c r="F1116" s="3" t="s">
        <v>391</v>
      </c>
      <c r="G1116" s="3">
        <v>30.3506</v>
      </c>
      <c r="H1116" s="3">
        <v>-88.299289999999999</v>
      </c>
      <c r="I1116" s="26">
        <v>1.2</v>
      </c>
      <c r="J1116" s="3">
        <f t="shared" si="8"/>
        <v>10.498688000000001</v>
      </c>
      <c r="K1116" s="26">
        <v>3.2</v>
      </c>
      <c r="L1116" s="3">
        <v>30</v>
      </c>
      <c r="M1116" s="3"/>
      <c r="N1116" s="3"/>
      <c r="O1116" s="3"/>
      <c r="P1116" s="3"/>
      <c r="Q1116" s="3"/>
      <c r="R1116" s="3"/>
      <c r="S1116" s="3"/>
      <c r="T1116" s="3"/>
      <c r="U1116" s="3"/>
      <c r="V1116" s="3"/>
      <c r="W1116" s="3"/>
      <c r="X1116" s="3"/>
      <c r="Y1116" s="3"/>
      <c r="Z1116" s="3"/>
    </row>
    <row r="1117" spans="1:26" x14ac:dyDescent="0.2">
      <c r="A1117" s="3" t="s">
        <v>358</v>
      </c>
      <c r="B1117" s="11">
        <v>44637</v>
      </c>
      <c r="C1117" s="12">
        <v>0.51527777777777772</v>
      </c>
      <c r="D1117" s="3" t="s">
        <v>249</v>
      </c>
      <c r="E1117" s="3" t="s">
        <v>392</v>
      </c>
      <c r="F1117" s="3" t="s">
        <v>391</v>
      </c>
      <c r="G1117" s="3">
        <v>30.40015</v>
      </c>
      <c r="H1117" s="3">
        <v>-88.350189999999998</v>
      </c>
      <c r="I1117" s="26">
        <v>1</v>
      </c>
      <c r="J1117" s="3">
        <f t="shared" si="8"/>
        <v>6.2335959999999995</v>
      </c>
      <c r="K1117" s="26">
        <v>1.9</v>
      </c>
      <c r="L1117" s="3">
        <v>31</v>
      </c>
      <c r="M1117" s="3"/>
      <c r="N1117" s="3"/>
      <c r="O1117" s="3"/>
      <c r="P1117" s="3"/>
      <c r="Q1117" s="3"/>
      <c r="R1117" s="3"/>
      <c r="S1117" s="3"/>
      <c r="T1117" s="3"/>
      <c r="U1117" s="3"/>
      <c r="V1117" s="3"/>
      <c r="W1117" s="3"/>
      <c r="X1117" s="3"/>
      <c r="Y1117" s="3"/>
      <c r="Z1117" s="3"/>
    </row>
    <row r="1118" spans="1:26" x14ac:dyDescent="0.2">
      <c r="A1118" s="3" t="s">
        <v>358</v>
      </c>
      <c r="B1118" s="11">
        <v>44637</v>
      </c>
      <c r="C1118" s="12">
        <v>0.52361111111111114</v>
      </c>
      <c r="D1118" s="3" t="s">
        <v>252</v>
      </c>
      <c r="E1118" s="3" t="s">
        <v>392</v>
      </c>
      <c r="F1118" s="3" t="s">
        <v>391</v>
      </c>
      <c r="G1118" s="3">
        <v>30.3505</v>
      </c>
      <c r="H1118" s="3">
        <v>-88.349909999999994</v>
      </c>
      <c r="I1118" s="26">
        <v>1.4</v>
      </c>
      <c r="J1118" s="3">
        <f t="shared" si="8"/>
        <v>12.467191999999999</v>
      </c>
      <c r="K1118" s="26">
        <v>3.8</v>
      </c>
      <c r="L1118" s="3">
        <v>32</v>
      </c>
      <c r="M1118" s="3"/>
      <c r="N1118" s="3"/>
      <c r="O1118" s="3"/>
      <c r="P1118" s="3"/>
      <c r="Q1118" s="3"/>
      <c r="R1118" s="3"/>
      <c r="S1118" s="3"/>
      <c r="T1118" s="3"/>
      <c r="U1118" s="3"/>
      <c r="V1118" s="3"/>
      <c r="W1118" s="3"/>
      <c r="X1118" s="3"/>
      <c r="Y1118" s="3"/>
      <c r="Z1118" s="3"/>
    </row>
    <row r="1119" spans="1:26" x14ac:dyDescent="0.2">
      <c r="A1119" s="3" t="s">
        <v>358</v>
      </c>
      <c r="B1119" s="11">
        <v>44637</v>
      </c>
      <c r="C1119" s="12">
        <v>0.53333333333333333</v>
      </c>
      <c r="D1119" s="3" t="s">
        <v>414</v>
      </c>
      <c r="E1119" s="3" t="s">
        <v>391</v>
      </c>
      <c r="F1119" s="3" t="s">
        <v>391</v>
      </c>
      <c r="G1119" s="3">
        <v>30.299959999999999</v>
      </c>
      <c r="H1119" s="3">
        <v>-88.3001</v>
      </c>
      <c r="I1119" s="26">
        <v>1.4</v>
      </c>
      <c r="J1119" s="3">
        <f t="shared" si="8"/>
        <v>14.435696000000002</v>
      </c>
      <c r="K1119" s="26">
        <v>4.4000000000000004</v>
      </c>
      <c r="L1119" s="3">
        <v>33</v>
      </c>
      <c r="M1119" s="3"/>
      <c r="N1119" s="3"/>
      <c r="O1119" s="3"/>
      <c r="P1119" s="3"/>
      <c r="Q1119" s="3"/>
      <c r="R1119" s="3"/>
      <c r="S1119" s="3"/>
      <c r="T1119" s="3"/>
      <c r="U1119" s="3"/>
      <c r="V1119" s="3"/>
      <c r="W1119" s="3"/>
      <c r="X1119" s="3"/>
      <c r="Y1119" s="3"/>
      <c r="Z1119" s="3"/>
    </row>
    <row r="1120" spans="1:26" x14ac:dyDescent="0.2">
      <c r="A1120" s="3" t="s">
        <v>358</v>
      </c>
      <c r="B1120" s="11">
        <v>44637</v>
      </c>
      <c r="C1120" s="12">
        <v>0.53888888888888886</v>
      </c>
      <c r="D1120" s="3" t="s">
        <v>255</v>
      </c>
      <c r="E1120" s="3" t="s">
        <v>392</v>
      </c>
      <c r="F1120" s="3" t="s">
        <v>391</v>
      </c>
      <c r="G1120" s="3">
        <v>30.30012</v>
      </c>
      <c r="H1120" s="3">
        <v>-88.350530000000006</v>
      </c>
      <c r="I1120" s="26">
        <v>1.4</v>
      </c>
      <c r="J1120" s="3">
        <f t="shared" si="8"/>
        <v>18.044619999999998</v>
      </c>
      <c r="K1120" s="26">
        <v>5.5</v>
      </c>
      <c r="L1120" s="3">
        <v>34</v>
      </c>
      <c r="M1120" s="3"/>
      <c r="N1120" s="3"/>
      <c r="O1120" s="3"/>
      <c r="P1120" s="3"/>
      <c r="Q1120" s="3"/>
      <c r="R1120" s="3"/>
      <c r="S1120" s="3"/>
      <c r="T1120" s="3"/>
      <c r="U1120" s="3"/>
      <c r="V1120" s="3"/>
      <c r="W1120" s="3"/>
      <c r="X1120" s="3"/>
      <c r="Y1120" s="3"/>
      <c r="Z1120" s="3"/>
    </row>
    <row r="1121" spans="1:26" x14ac:dyDescent="0.2">
      <c r="A1121" s="3" t="s">
        <v>358</v>
      </c>
      <c r="B1121" s="11">
        <v>44637</v>
      </c>
      <c r="C1121" s="12">
        <v>0.54791666666666672</v>
      </c>
      <c r="D1121" s="3" t="s">
        <v>260</v>
      </c>
      <c r="E1121" s="3" t="s">
        <v>392</v>
      </c>
      <c r="F1121" s="3" t="s">
        <v>391</v>
      </c>
      <c r="G1121" s="3">
        <v>30.24973</v>
      </c>
      <c r="H1121" s="3">
        <v>-88.349869999999996</v>
      </c>
      <c r="I1121" s="26">
        <v>1.2</v>
      </c>
      <c r="J1121" s="3">
        <f t="shared" si="8"/>
        <v>18.372703999999999</v>
      </c>
      <c r="K1121" s="26">
        <v>5.6</v>
      </c>
      <c r="L1121" s="3">
        <v>35</v>
      </c>
      <c r="M1121" s="3"/>
      <c r="N1121" s="3"/>
      <c r="O1121" s="3"/>
      <c r="P1121" s="3"/>
      <c r="Q1121" s="3"/>
      <c r="R1121" s="3"/>
      <c r="S1121" s="3"/>
      <c r="T1121" s="3"/>
      <c r="U1121" s="3"/>
      <c r="V1121" s="3"/>
      <c r="W1121" s="3"/>
      <c r="X1121" s="3"/>
      <c r="Y1121" s="3"/>
      <c r="Z1121" s="3"/>
    </row>
    <row r="1122" spans="1:26" x14ac:dyDescent="0.2">
      <c r="A1122" s="3" t="s">
        <v>358</v>
      </c>
      <c r="B1122" s="11">
        <v>44637</v>
      </c>
      <c r="C1122" s="12">
        <v>0.55694444444444446</v>
      </c>
      <c r="D1122" s="3" t="s">
        <v>413</v>
      </c>
      <c r="E1122" s="3" t="s">
        <v>391</v>
      </c>
      <c r="F1122" s="3" t="s">
        <v>391</v>
      </c>
      <c r="G1122" s="3">
        <v>30.250399999999999</v>
      </c>
      <c r="H1122" s="3">
        <v>-88.300060000000002</v>
      </c>
      <c r="I1122" s="26">
        <v>1.2</v>
      </c>
      <c r="J1122" s="3">
        <f t="shared" si="8"/>
        <v>14.763780000000001</v>
      </c>
      <c r="K1122" s="26">
        <v>4.5</v>
      </c>
      <c r="L1122" s="3">
        <v>36</v>
      </c>
      <c r="M1122" s="3"/>
      <c r="N1122" s="3"/>
      <c r="O1122" s="3"/>
      <c r="P1122" s="3"/>
      <c r="Q1122" s="3"/>
      <c r="R1122" s="3"/>
      <c r="S1122" s="3"/>
      <c r="T1122" s="3"/>
      <c r="U1122" s="3"/>
      <c r="V1122" s="3"/>
      <c r="W1122" s="3"/>
      <c r="X1122" s="3"/>
      <c r="Y1122" s="3"/>
      <c r="Z1122" s="3"/>
    </row>
    <row r="1123" spans="1:26" x14ac:dyDescent="0.2">
      <c r="A1123" s="3" t="s">
        <v>358</v>
      </c>
      <c r="B1123" s="11">
        <v>44637</v>
      </c>
      <c r="C1123" s="12">
        <v>0.56319444444444444</v>
      </c>
      <c r="D1123" s="3" t="s">
        <v>349</v>
      </c>
      <c r="E1123" s="3" t="s">
        <v>391</v>
      </c>
      <c r="F1123" s="3" t="s">
        <v>391</v>
      </c>
      <c r="G1123" s="3">
        <v>30.250340000000001</v>
      </c>
      <c r="H1123" s="3">
        <v>-88.249319999999997</v>
      </c>
      <c r="I1123" s="26">
        <v>1.2</v>
      </c>
      <c r="J1123" s="3">
        <f t="shared" si="8"/>
        <v>15.748031999999998</v>
      </c>
      <c r="K1123" s="26">
        <v>4.8</v>
      </c>
      <c r="L1123" s="3">
        <v>37</v>
      </c>
      <c r="M1123" s="3"/>
      <c r="N1123" s="3"/>
      <c r="O1123" s="3"/>
      <c r="P1123" s="3"/>
      <c r="Q1123" s="3"/>
      <c r="R1123" s="3"/>
      <c r="S1123" s="3"/>
      <c r="T1123" s="3"/>
      <c r="U1123" s="3"/>
      <c r="V1123" s="3"/>
      <c r="W1123" s="3"/>
      <c r="X1123" s="3"/>
      <c r="Y1123" s="3"/>
      <c r="Z1123" s="3"/>
    </row>
    <row r="1124" spans="1:26" x14ac:dyDescent="0.2">
      <c r="A1124" s="3" t="s">
        <v>358</v>
      </c>
      <c r="B1124" s="11">
        <v>44637</v>
      </c>
      <c r="C1124" s="12">
        <v>0.56944444444444442</v>
      </c>
      <c r="D1124" s="3" t="s">
        <v>263</v>
      </c>
      <c r="E1124" s="3" t="s">
        <v>392</v>
      </c>
      <c r="F1124" s="3" t="s">
        <v>392</v>
      </c>
      <c r="G1124" s="3">
        <v>30.254280000000001</v>
      </c>
      <c r="H1124" s="3">
        <v>-88.199669999999998</v>
      </c>
      <c r="I1124" s="26">
        <v>1</v>
      </c>
      <c r="J1124" s="3">
        <f t="shared" si="8"/>
        <v>15.091863999999999</v>
      </c>
      <c r="K1124" s="26">
        <v>4.5999999999999996</v>
      </c>
      <c r="L1124" s="3">
        <v>38</v>
      </c>
      <c r="M1124" s="3"/>
      <c r="N1124" s="3"/>
      <c r="O1124" s="3"/>
      <c r="P1124" s="3"/>
      <c r="Q1124" s="3"/>
      <c r="R1124" s="3"/>
      <c r="S1124" s="3"/>
      <c r="T1124" s="3"/>
      <c r="U1124" s="3"/>
      <c r="V1124" s="3"/>
      <c r="W1124" s="3"/>
      <c r="X1124" s="3"/>
      <c r="Y1124" s="3"/>
      <c r="Z1124" s="3"/>
    </row>
    <row r="1125" spans="1:26" x14ac:dyDescent="0.2">
      <c r="A1125" s="3" t="s">
        <v>359</v>
      </c>
      <c r="B1125" s="13">
        <v>44685</v>
      </c>
      <c r="C1125" s="12">
        <v>0.29930555555555555</v>
      </c>
      <c r="D1125" s="3" t="s">
        <v>284</v>
      </c>
      <c r="E1125" s="3" t="s">
        <v>392</v>
      </c>
      <c r="F1125" s="3" t="s">
        <v>391</v>
      </c>
      <c r="G1125" s="3">
        <v>30.450579999999999</v>
      </c>
      <c r="H1125" s="3">
        <v>-88.108549999999994</v>
      </c>
      <c r="I1125" s="26">
        <v>0.5</v>
      </c>
      <c r="J1125" s="3">
        <f t="shared" si="8"/>
        <v>8.8582680000000007</v>
      </c>
      <c r="K1125" s="26">
        <v>2.7</v>
      </c>
      <c r="L1125" s="3">
        <v>0</v>
      </c>
      <c r="M1125" s="3" t="s">
        <v>493</v>
      </c>
      <c r="N1125" s="3"/>
      <c r="O1125" s="3"/>
      <c r="P1125" s="3"/>
      <c r="Q1125" s="3"/>
      <c r="R1125" s="3"/>
      <c r="S1125" s="3"/>
      <c r="T1125" s="3"/>
      <c r="U1125" s="3"/>
      <c r="V1125" s="3"/>
      <c r="W1125" s="3"/>
      <c r="X1125" s="3"/>
      <c r="Y1125" s="3"/>
      <c r="Z1125" s="3"/>
    </row>
    <row r="1126" spans="1:26" x14ac:dyDescent="0.2">
      <c r="A1126" s="10" t="s">
        <v>359</v>
      </c>
      <c r="B1126" s="13">
        <v>44685</v>
      </c>
      <c r="C1126" s="12">
        <v>0.31666666666666665</v>
      </c>
      <c r="D1126" s="3" t="s">
        <v>279</v>
      </c>
      <c r="E1126" s="3" t="s">
        <v>392</v>
      </c>
      <c r="F1126" s="3" t="s">
        <v>391</v>
      </c>
      <c r="G1126" s="3">
        <v>30.499610000000001</v>
      </c>
      <c r="H1126" s="3">
        <v>-88.098960000000005</v>
      </c>
      <c r="I1126" s="26" t="s">
        <v>46</v>
      </c>
      <c r="J1126" s="3">
        <f t="shared" si="8"/>
        <v>6.56168</v>
      </c>
      <c r="K1126" s="26">
        <v>2</v>
      </c>
      <c r="L1126" s="3">
        <v>1</v>
      </c>
      <c r="M1126" s="3"/>
      <c r="N1126" s="3"/>
      <c r="O1126" s="3"/>
      <c r="P1126" s="3"/>
      <c r="Q1126" s="3"/>
      <c r="R1126" s="3"/>
      <c r="S1126" s="3"/>
      <c r="T1126" s="3"/>
      <c r="U1126" s="3"/>
      <c r="V1126" s="3"/>
      <c r="W1126" s="3"/>
      <c r="X1126" s="3"/>
      <c r="Y1126" s="3"/>
      <c r="Z1126" s="3"/>
    </row>
    <row r="1127" spans="1:26" x14ac:dyDescent="0.2">
      <c r="A1127" s="10" t="s">
        <v>359</v>
      </c>
      <c r="B1127" s="13">
        <v>44685</v>
      </c>
      <c r="C1127" s="12">
        <v>0.33124999999999999</v>
      </c>
      <c r="D1127" s="3" t="s">
        <v>277</v>
      </c>
      <c r="E1127" s="3" t="s">
        <v>392</v>
      </c>
      <c r="F1127" s="3" t="s">
        <v>391</v>
      </c>
      <c r="G1127" s="3">
        <v>30.565010000000001</v>
      </c>
      <c r="H1127" s="3">
        <v>-88.086340000000007</v>
      </c>
      <c r="I1127" s="26">
        <v>0.5</v>
      </c>
      <c r="J1127" s="3">
        <f t="shared" si="8"/>
        <v>20.997376000000003</v>
      </c>
      <c r="K1127" s="26">
        <v>6.4</v>
      </c>
      <c r="L1127" s="3">
        <v>2</v>
      </c>
      <c r="M1127" s="3" t="s">
        <v>494</v>
      </c>
      <c r="N1127" s="3"/>
      <c r="O1127" s="3"/>
      <c r="P1127" s="3"/>
      <c r="Q1127" s="3"/>
      <c r="R1127" s="3"/>
      <c r="S1127" s="3"/>
      <c r="T1127" s="3"/>
      <c r="U1127" s="3"/>
      <c r="V1127" s="3"/>
      <c r="W1127" s="3"/>
      <c r="X1127" s="3"/>
      <c r="Y1127" s="3"/>
      <c r="Z1127" s="3"/>
    </row>
    <row r="1128" spans="1:26" x14ac:dyDescent="0.2">
      <c r="A1128" s="10" t="s">
        <v>359</v>
      </c>
      <c r="B1128" s="13">
        <v>44685</v>
      </c>
      <c r="C1128" s="12">
        <v>0.34444444444444444</v>
      </c>
      <c r="D1128" s="3" t="s">
        <v>422</v>
      </c>
      <c r="E1128" s="3" t="s">
        <v>391</v>
      </c>
      <c r="F1128" s="3" t="s">
        <v>391</v>
      </c>
      <c r="G1128" s="3">
        <v>30.3993</v>
      </c>
      <c r="H1128" s="3">
        <v>-88.049350000000004</v>
      </c>
      <c r="I1128" s="26">
        <v>0.6</v>
      </c>
      <c r="J1128" s="3">
        <f t="shared" si="8"/>
        <v>6.8897640000000004</v>
      </c>
      <c r="K1128" s="26">
        <v>2.1</v>
      </c>
      <c r="L1128" s="3">
        <v>3</v>
      </c>
      <c r="M1128" s="3"/>
      <c r="N1128" s="3"/>
      <c r="O1128" s="3"/>
      <c r="P1128" s="3"/>
      <c r="Q1128" s="3"/>
      <c r="R1128" s="3"/>
      <c r="S1128" s="3"/>
      <c r="T1128" s="3"/>
      <c r="U1128" s="3"/>
      <c r="V1128" s="3"/>
      <c r="W1128" s="3"/>
      <c r="X1128" s="3"/>
      <c r="Y1128" s="3"/>
      <c r="Z1128" s="3"/>
    </row>
    <row r="1129" spans="1:26" x14ac:dyDescent="0.2">
      <c r="A1129" s="10" t="s">
        <v>359</v>
      </c>
      <c r="B1129" s="13">
        <v>44685</v>
      </c>
      <c r="C1129" s="12">
        <v>0.35138888888888886</v>
      </c>
      <c r="D1129" s="3" t="s">
        <v>431</v>
      </c>
      <c r="E1129" s="3" t="s">
        <v>391</v>
      </c>
      <c r="F1129" s="3" t="s">
        <v>391</v>
      </c>
      <c r="G1129" s="3">
        <v>30.648209999999999</v>
      </c>
      <c r="H1129" s="3">
        <v>-88.049970000000002</v>
      </c>
      <c r="I1129" s="26">
        <v>0.4</v>
      </c>
      <c r="J1129" s="3">
        <f t="shared" si="8"/>
        <v>4.9212600000000002</v>
      </c>
      <c r="K1129" s="26">
        <v>1.5</v>
      </c>
      <c r="L1129" s="3">
        <v>4</v>
      </c>
      <c r="M1129" s="3"/>
      <c r="N1129" s="3"/>
      <c r="O1129" s="3"/>
      <c r="P1129" s="3"/>
      <c r="Q1129" s="3"/>
      <c r="R1129" s="3"/>
      <c r="S1129" s="3"/>
      <c r="T1129" s="3"/>
      <c r="U1129" s="3"/>
      <c r="V1129" s="3"/>
      <c r="W1129" s="3"/>
      <c r="X1129" s="3"/>
      <c r="Y1129" s="3"/>
      <c r="Z1129" s="3"/>
    </row>
    <row r="1130" spans="1:26" x14ac:dyDescent="0.2">
      <c r="A1130" s="10" t="s">
        <v>359</v>
      </c>
      <c r="B1130" s="13">
        <v>44685</v>
      </c>
      <c r="C1130" s="12">
        <v>0.3576388888888889</v>
      </c>
      <c r="D1130" s="3" t="s">
        <v>309</v>
      </c>
      <c r="E1130" s="3" t="s">
        <v>391</v>
      </c>
      <c r="F1130" s="3" t="s">
        <v>391</v>
      </c>
      <c r="G1130" s="3">
        <v>30.650200000000002</v>
      </c>
      <c r="H1130" s="3">
        <v>-88.032259999999994</v>
      </c>
      <c r="I1130" s="26">
        <v>0.5</v>
      </c>
      <c r="J1130" s="3">
        <f t="shared" si="8"/>
        <v>43.635172000000004</v>
      </c>
      <c r="K1130" s="26">
        <v>13.3</v>
      </c>
      <c r="L1130" s="3">
        <v>5</v>
      </c>
      <c r="M1130" s="3"/>
      <c r="N1130" s="3"/>
      <c r="O1130" s="3"/>
      <c r="P1130" s="3"/>
      <c r="Q1130" s="3"/>
      <c r="R1130" s="3"/>
      <c r="S1130" s="3"/>
      <c r="T1130" s="3"/>
      <c r="U1130" s="3"/>
      <c r="V1130" s="3"/>
      <c r="W1130" s="3"/>
      <c r="X1130" s="3"/>
      <c r="Y1130" s="3"/>
      <c r="Z1130" s="3"/>
    </row>
    <row r="1131" spans="1:26" x14ac:dyDescent="0.2">
      <c r="A1131" s="10" t="s">
        <v>359</v>
      </c>
      <c r="B1131" s="13">
        <v>44685</v>
      </c>
      <c r="C1131" s="12">
        <v>0.36527777777777776</v>
      </c>
      <c r="D1131" s="3" t="s">
        <v>307</v>
      </c>
      <c r="E1131" s="3" t="s">
        <v>392</v>
      </c>
      <c r="F1131" s="3" t="s">
        <v>392</v>
      </c>
      <c r="G1131" s="3">
        <v>30.70007</v>
      </c>
      <c r="H1131" s="3">
        <v>-88.036839999999998</v>
      </c>
      <c r="I1131" s="26">
        <v>0.4</v>
      </c>
      <c r="J1131" s="3">
        <f t="shared" si="8"/>
        <v>42.650919999999999</v>
      </c>
      <c r="K1131" s="26">
        <v>13</v>
      </c>
      <c r="L1131" s="3">
        <v>6</v>
      </c>
      <c r="M1131" s="3"/>
      <c r="N1131" s="3"/>
      <c r="O1131" s="3"/>
      <c r="P1131" s="3"/>
      <c r="Q1131" s="3"/>
      <c r="R1131" s="3"/>
      <c r="S1131" s="3"/>
      <c r="T1131" s="3"/>
      <c r="U1131" s="3"/>
      <c r="V1131" s="3"/>
      <c r="W1131" s="3"/>
      <c r="X1131" s="3"/>
      <c r="Y1131" s="3"/>
      <c r="Z1131" s="3"/>
    </row>
    <row r="1132" spans="1:26" x14ac:dyDescent="0.2">
      <c r="A1132" s="10" t="s">
        <v>359</v>
      </c>
      <c r="B1132" s="13">
        <v>44685</v>
      </c>
      <c r="C1132" s="12">
        <v>0.38333333333333336</v>
      </c>
      <c r="D1132" s="3" t="s">
        <v>304</v>
      </c>
      <c r="E1132" s="3" t="s">
        <v>392</v>
      </c>
      <c r="F1132" s="3" t="s">
        <v>391</v>
      </c>
      <c r="G1132" s="3">
        <v>30.686900000000001</v>
      </c>
      <c r="H1132" s="3">
        <v>-88.002539999999996</v>
      </c>
      <c r="I1132" s="26">
        <v>0.5</v>
      </c>
      <c r="J1132" s="3">
        <f t="shared" si="8"/>
        <v>8.5301840000000002</v>
      </c>
      <c r="K1132" s="26">
        <v>2.6</v>
      </c>
      <c r="L1132" s="3">
        <v>7</v>
      </c>
      <c r="M1132" s="3"/>
      <c r="N1132" s="3"/>
      <c r="O1132" s="3"/>
      <c r="P1132" s="3"/>
      <c r="Q1132" s="3"/>
      <c r="R1132" s="3"/>
      <c r="S1132" s="3"/>
      <c r="T1132" s="3"/>
      <c r="U1132" s="3"/>
      <c r="V1132" s="3"/>
      <c r="W1132" s="3"/>
      <c r="X1132" s="3"/>
      <c r="Y1132" s="3"/>
      <c r="Z1132" s="3"/>
    </row>
    <row r="1133" spans="1:26" x14ac:dyDescent="0.2">
      <c r="A1133" s="10" t="s">
        <v>359</v>
      </c>
      <c r="B1133" s="13">
        <v>44685</v>
      </c>
      <c r="C1133" s="12">
        <v>0.39652777777777776</v>
      </c>
      <c r="D1133" s="3" t="s">
        <v>272</v>
      </c>
      <c r="E1133" s="3" t="s">
        <v>392</v>
      </c>
      <c r="F1133" s="3" t="s">
        <v>391</v>
      </c>
      <c r="G1133" s="3">
        <v>30.749960000000002</v>
      </c>
      <c r="H1133" s="3">
        <v>-87.925089999999997</v>
      </c>
      <c r="I1133" s="26" t="s">
        <v>46</v>
      </c>
      <c r="J1133" s="3">
        <f t="shared" si="8"/>
        <v>29.527560000000001</v>
      </c>
      <c r="K1133" s="26">
        <v>9</v>
      </c>
      <c r="L1133" s="3">
        <v>8</v>
      </c>
      <c r="M1133" s="3"/>
      <c r="N1133" s="3"/>
      <c r="O1133" s="3"/>
      <c r="P1133" s="3"/>
      <c r="Q1133" s="3"/>
      <c r="R1133" s="3"/>
      <c r="S1133" s="3"/>
      <c r="T1133" s="3"/>
      <c r="U1133" s="3"/>
      <c r="V1133" s="3"/>
      <c r="W1133" s="3"/>
      <c r="X1133" s="3"/>
      <c r="Y1133" s="3"/>
      <c r="Z1133" s="3"/>
    </row>
    <row r="1134" spans="1:26" x14ac:dyDescent="0.2">
      <c r="A1134" s="10" t="s">
        <v>359</v>
      </c>
      <c r="B1134" s="13">
        <v>44685</v>
      </c>
      <c r="C1134" s="12">
        <v>0.41041666666666665</v>
      </c>
      <c r="D1134" s="3" t="s">
        <v>300</v>
      </c>
      <c r="E1134" s="3" t="s">
        <v>392</v>
      </c>
      <c r="F1134" s="3" t="s">
        <v>391</v>
      </c>
      <c r="G1134" s="3">
        <v>30.67154</v>
      </c>
      <c r="H1134" s="3">
        <v>-87.952749999999995</v>
      </c>
      <c r="I1134" s="26">
        <v>0.5</v>
      </c>
      <c r="J1134" s="3">
        <f t="shared" si="8"/>
        <v>8.2020999999999997</v>
      </c>
      <c r="K1134" s="26">
        <v>2.5</v>
      </c>
      <c r="L1134" s="3">
        <v>9</v>
      </c>
      <c r="M1134" s="3"/>
      <c r="N1134" s="3"/>
      <c r="O1134" s="3"/>
      <c r="P1134" s="3"/>
      <c r="Q1134" s="3"/>
      <c r="R1134" s="3"/>
      <c r="S1134" s="3"/>
      <c r="T1134" s="3"/>
      <c r="U1134" s="3"/>
      <c r="V1134" s="3"/>
      <c r="W1134" s="3"/>
      <c r="X1134" s="3"/>
      <c r="Y1134" s="3"/>
      <c r="Z1134" s="3"/>
    </row>
    <row r="1135" spans="1:26" x14ac:dyDescent="0.2">
      <c r="A1135" s="10" t="s">
        <v>359</v>
      </c>
      <c r="B1135" s="13">
        <v>44685</v>
      </c>
      <c r="C1135" s="12">
        <v>0.43611111111111112</v>
      </c>
      <c r="D1135" s="3" t="s">
        <v>297</v>
      </c>
      <c r="E1135" s="3" t="s">
        <v>391</v>
      </c>
      <c r="F1135" s="3" t="s">
        <v>391</v>
      </c>
      <c r="G1135" s="3">
        <v>30.599779999999999</v>
      </c>
      <c r="H1135" s="3">
        <v>-87.918229999999994</v>
      </c>
      <c r="I1135" s="26">
        <v>0.4</v>
      </c>
      <c r="J1135" s="3">
        <f t="shared" si="8"/>
        <v>7.5459319999999996</v>
      </c>
      <c r="K1135" s="26">
        <v>2.2999999999999998</v>
      </c>
      <c r="L1135" s="3">
        <v>11</v>
      </c>
      <c r="M1135" s="3"/>
      <c r="N1135" s="3"/>
      <c r="O1135" s="3"/>
      <c r="P1135" s="3"/>
      <c r="Q1135" s="3"/>
      <c r="R1135" s="3"/>
      <c r="S1135" s="3"/>
      <c r="T1135" s="3"/>
      <c r="U1135" s="3"/>
      <c r="V1135" s="3"/>
      <c r="W1135" s="3"/>
      <c r="X1135" s="3"/>
      <c r="Y1135" s="3"/>
      <c r="Z1135" s="3"/>
    </row>
    <row r="1136" spans="1:26" x14ac:dyDescent="0.2">
      <c r="A1136" s="10" t="s">
        <v>359</v>
      </c>
      <c r="B1136" s="13">
        <v>44685</v>
      </c>
      <c r="C1136" s="12">
        <v>0.44027777777777777</v>
      </c>
      <c r="D1136" s="3" t="s">
        <v>267</v>
      </c>
      <c r="E1136" s="3" t="s">
        <v>392</v>
      </c>
      <c r="F1136" s="3" t="s">
        <v>391</v>
      </c>
      <c r="G1136" s="3">
        <v>30.59994</v>
      </c>
      <c r="H1136" s="3">
        <v>-87.949939999999998</v>
      </c>
      <c r="I1136" s="26">
        <v>0.3</v>
      </c>
      <c r="J1136" s="3">
        <f t="shared" si="8"/>
        <v>9.8425200000000004</v>
      </c>
      <c r="K1136" s="26">
        <v>3</v>
      </c>
      <c r="L1136" s="3">
        <v>12</v>
      </c>
      <c r="M1136" s="3"/>
      <c r="N1136" s="3"/>
      <c r="O1136" s="3"/>
      <c r="P1136" s="3"/>
      <c r="Q1136" s="3"/>
      <c r="R1136" s="3"/>
      <c r="S1136" s="3"/>
      <c r="T1136" s="3"/>
      <c r="U1136" s="3"/>
      <c r="V1136" s="3"/>
      <c r="W1136" s="3"/>
      <c r="X1136" s="3"/>
      <c r="Y1136" s="3"/>
      <c r="Z1136" s="3"/>
    </row>
    <row r="1137" spans="1:26" x14ac:dyDescent="0.2">
      <c r="A1137" s="10" t="s">
        <v>359</v>
      </c>
      <c r="B1137" s="13">
        <v>44685</v>
      </c>
      <c r="C1137" s="12">
        <v>0.44861111111111113</v>
      </c>
      <c r="D1137" s="3" t="s">
        <v>423</v>
      </c>
      <c r="E1137" s="3" t="s">
        <v>391</v>
      </c>
      <c r="F1137" s="3" t="s">
        <v>391</v>
      </c>
      <c r="G1137" s="3">
        <v>30.601320000000001</v>
      </c>
      <c r="H1137" s="3">
        <v>-87.996849999999995</v>
      </c>
      <c r="I1137" s="26">
        <v>0.4</v>
      </c>
      <c r="J1137" s="3">
        <f t="shared" si="8"/>
        <v>8.8582680000000007</v>
      </c>
      <c r="K1137" s="26">
        <v>2.7</v>
      </c>
      <c r="L1137" s="3">
        <v>13</v>
      </c>
      <c r="M1137" s="3"/>
      <c r="N1137" s="3"/>
      <c r="O1137" s="3"/>
      <c r="P1137" s="3"/>
      <c r="Q1137" s="3"/>
      <c r="R1137" s="3"/>
      <c r="S1137" s="3"/>
      <c r="T1137" s="3"/>
      <c r="U1137" s="3"/>
      <c r="V1137" s="3"/>
      <c r="W1137" s="3"/>
      <c r="X1137" s="3"/>
      <c r="Y1137" s="3"/>
      <c r="Z1137" s="3"/>
    </row>
    <row r="1138" spans="1:26" x14ac:dyDescent="0.2">
      <c r="A1138" s="10" t="s">
        <v>359</v>
      </c>
      <c r="B1138" s="13">
        <v>44685</v>
      </c>
      <c r="C1138" s="12">
        <v>0.45416666666666666</v>
      </c>
      <c r="D1138" s="3" t="s">
        <v>274</v>
      </c>
      <c r="E1138" s="3" t="s">
        <v>392</v>
      </c>
      <c r="F1138" s="3" t="s">
        <v>392</v>
      </c>
      <c r="G1138" s="3">
        <v>30.600639999999999</v>
      </c>
      <c r="H1138" s="3">
        <v>-88.031440000000003</v>
      </c>
      <c r="I1138" s="26">
        <v>0.5</v>
      </c>
      <c r="J1138" s="3">
        <f t="shared" si="8"/>
        <v>43.635172000000004</v>
      </c>
      <c r="K1138" s="26">
        <v>13.3</v>
      </c>
      <c r="L1138" s="3">
        <v>14</v>
      </c>
      <c r="M1138" s="3"/>
      <c r="N1138" s="3"/>
      <c r="O1138" s="3"/>
      <c r="P1138" s="3"/>
      <c r="Q1138" s="3"/>
      <c r="R1138" s="3"/>
      <c r="S1138" s="3"/>
      <c r="T1138" s="3"/>
      <c r="U1138" s="3"/>
      <c r="V1138" s="3"/>
      <c r="W1138" s="3"/>
      <c r="X1138" s="3"/>
      <c r="Y1138" s="3"/>
      <c r="Z1138" s="3"/>
    </row>
    <row r="1139" spans="1:26" x14ac:dyDescent="0.2">
      <c r="A1139" s="10" t="s">
        <v>359</v>
      </c>
      <c r="B1139" s="13">
        <v>44685</v>
      </c>
      <c r="C1139" s="12">
        <v>0.46736111111111112</v>
      </c>
      <c r="D1139" s="3" t="s">
        <v>426</v>
      </c>
      <c r="E1139" s="3" t="s">
        <v>391</v>
      </c>
      <c r="F1139" s="3" t="s">
        <v>391</v>
      </c>
      <c r="G1139" s="3">
        <v>30.550809999999998</v>
      </c>
      <c r="H1139" s="3">
        <v>-88.049729999999997</v>
      </c>
      <c r="I1139" s="26">
        <v>0.6</v>
      </c>
      <c r="J1139" s="3">
        <f t="shared" si="8"/>
        <v>9.8425200000000004</v>
      </c>
      <c r="K1139" s="26">
        <v>3</v>
      </c>
      <c r="L1139" s="3">
        <v>15</v>
      </c>
      <c r="M1139" s="3"/>
      <c r="N1139" s="3"/>
      <c r="O1139" s="3"/>
      <c r="P1139" s="3"/>
      <c r="Q1139" s="3"/>
      <c r="R1139" s="3"/>
      <c r="S1139" s="3"/>
      <c r="T1139" s="3"/>
      <c r="U1139" s="3"/>
      <c r="V1139" s="3"/>
      <c r="W1139" s="3"/>
      <c r="X1139" s="3"/>
      <c r="Y1139" s="3"/>
      <c r="Z1139" s="3"/>
    </row>
    <row r="1140" spans="1:26" x14ac:dyDescent="0.2">
      <c r="A1140" s="10" t="s">
        <v>359</v>
      </c>
      <c r="B1140" s="13">
        <v>44685</v>
      </c>
      <c r="C1140" s="12">
        <v>0.47847222222222224</v>
      </c>
      <c r="D1140" s="3" t="s">
        <v>425</v>
      </c>
      <c r="E1140" s="3" t="s">
        <v>391</v>
      </c>
      <c r="F1140" s="3" t="s">
        <v>391</v>
      </c>
      <c r="G1140" s="3">
        <v>30.54982</v>
      </c>
      <c r="H1140" s="3">
        <v>-88.025649999999999</v>
      </c>
      <c r="I1140" s="26">
        <v>0.5</v>
      </c>
      <c r="J1140" s="3">
        <f t="shared" si="8"/>
        <v>46.916012000000002</v>
      </c>
      <c r="K1140" s="26">
        <v>14.3</v>
      </c>
      <c r="L1140" s="3">
        <v>16</v>
      </c>
      <c r="M1140" s="3"/>
      <c r="N1140" s="3"/>
      <c r="O1140" s="3"/>
      <c r="P1140" s="3"/>
      <c r="Q1140" s="3"/>
      <c r="R1140" s="3"/>
      <c r="S1140" s="3"/>
      <c r="T1140" s="3"/>
      <c r="U1140" s="3"/>
      <c r="V1140" s="3"/>
      <c r="W1140" s="3"/>
      <c r="X1140" s="3"/>
      <c r="Y1140" s="3"/>
      <c r="Z1140" s="3"/>
    </row>
    <row r="1141" spans="1:26" x14ac:dyDescent="0.2">
      <c r="A1141" s="10" t="s">
        <v>359</v>
      </c>
      <c r="B1141" s="13">
        <v>44685</v>
      </c>
      <c r="C1141" s="12">
        <v>0.48472222222222222</v>
      </c>
      <c r="D1141" s="3" t="s">
        <v>424</v>
      </c>
      <c r="E1141" s="3" t="s">
        <v>391</v>
      </c>
      <c r="F1141" s="3" t="s">
        <v>391</v>
      </c>
      <c r="G1141" s="3">
        <v>30.550689999999999</v>
      </c>
      <c r="H1141" s="3">
        <v>-88.000280000000004</v>
      </c>
      <c r="I1141" s="26">
        <v>0.5</v>
      </c>
      <c r="J1141" s="3">
        <f t="shared" si="8"/>
        <v>11.154855999999999</v>
      </c>
      <c r="K1141" s="26">
        <v>3.4</v>
      </c>
      <c r="L1141" s="3">
        <v>17</v>
      </c>
      <c r="M1141" s="3"/>
      <c r="N1141" s="3"/>
      <c r="O1141" s="3"/>
      <c r="P1141" s="3"/>
      <c r="Q1141" s="3"/>
      <c r="R1141" s="3"/>
      <c r="S1141" s="3"/>
      <c r="T1141" s="3"/>
      <c r="U1141" s="3"/>
      <c r="V1141" s="3"/>
      <c r="W1141" s="3"/>
      <c r="X1141" s="3"/>
      <c r="Y1141" s="3"/>
      <c r="Z1141" s="3"/>
    </row>
    <row r="1142" spans="1:26" x14ac:dyDescent="0.2">
      <c r="A1142" s="10" t="s">
        <v>359</v>
      </c>
      <c r="B1142" s="13">
        <v>44685</v>
      </c>
      <c r="C1142" s="12">
        <v>0.4909722222222222</v>
      </c>
      <c r="D1142" s="3" t="s">
        <v>347</v>
      </c>
      <c r="E1142" s="3" t="s">
        <v>391</v>
      </c>
      <c r="F1142" s="3" t="s">
        <v>391</v>
      </c>
      <c r="G1142" s="3">
        <v>30.54928</v>
      </c>
      <c r="H1142" s="3">
        <v>-87.950540000000004</v>
      </c>
      <c r="I1142" s="26">
        <v>0.3</v>
      </c>
      <c r="J1142" s="3">
        <f t="shared" si="8"/>
        <v>12.467191999999999</v>
      </c>
      <c r="K1142" s="26">
        <v>3.8</v>
      </c>
      <c r="L1142" s="3">
        <v>18</v>
      </c>
      <c r="M1142" s="3"/>
      <c r="N1142" s="3"/>
      <c r="O1142" s="3"/>
      <c r="P1142" s="3"/>
      <c r="Q1142" s="3"/>
      <c r="R1142" s="3"/>
      <c r="S1142" s="3"/>
      <c r="T1142" s="3"/>
      <c r="U1142" s="3"/>
      <c r="V1142" s="3"/>
      <c r="W1142" s="3"/>
      <c r="X1142" s="3"/>
      <c r="Y1142" s="3"/>
      <c r="Z1142" s="3"/>
    </row>
    <row r="1143" spans="1:26" x14ac:dyDescent="0.2">
      <c r="A1143" s="10" t="s">
        <v>359</v>
      </c>
      <c r="B1143" s="13">
        <v>44685</v>
      </c>
      <c r="C1143" s="12">
        <v>0.49652777777777779</v>
      </c>
      <c r="D1143" s="3" t="s">
        <v>293</v>
      </c>
      <c r="E1143" s="3" t="s">
        <v>391</v>
      </c>
      <c r="F1143" s="3" t="s">
        <v>391</v>
      </c>
      <c r="G1143" s="3">
        <v>30.54965</v>
      </c>
      <c r="H1143" s="3">
        <v>-87.909869999999998</v>
      </c>
      <c r="I1143" s="26">
        <v>0.4</v>
      </c>
      <c r="J1143" s="3">
        <f t="shared" si="8"/>
        <v>10.498688000000001</v>
      </c>
      <c r="K1143" s="26">
        <v>3.2</v>
      </c>
      <c r="L1143" s="3">
        <v>19</v>
      </c>
      <c r="M1143" s="3"/>
      <c r="N1143" s="3"/>
      <c r="O1143" s="3"/>
      <c r="P1143" s="3"/>
      <c r="Q1143" s="3"/>
      <c r="R1143" s="3"/>
      <c r="S1143" s="3"/>
      <c r="T1143" s="3"/>
      <c r="U1143" s="3"/>
      <c r="V1143" s="3"/>
      <c r="W1143" s="3"/>
      <c r="X1143" s="3"/>
      <c r="Y1143" s="3"/>
      <c r="Z1143" s="3"/>
    </row>
    <row r="1144" spans="1:26" x14ac:dyDescent="0.2">
      <c r="A1144" s="10" t="s">
        <v>359</v>
      </c>
      <c r="B1144" s="13">
        <v>44685</v>
      </c>
      <c r="C1144" s="12">
        <v>0.5083333333333333</v>
      </c>
      <c r="D1144" s="3" t="s">
        <v>265</v>
      </c>
      <c r="E1144" s="3" t="s">
        <v>392</v>
      </c>
      <c r="F1144" s="3" t="s">
        <v>391</v>
      </c>
      <c r="G1144" s="3">
        <v>30.500250000000001</v>
      </c>
      <c r="H1144" s="3">
        <v>-87.949839999999995</v>
      </c>
      <c r="I1144" s="26">
        <v>0.4</v>
      </c>
      <c r="J1144" s="3">
        <f t="shared" si="8"/>
        <v>10.826772</v>
      </c>
      <c r="K1144" s="26">
        <v>3.3</v>
      </c>
      <c r="L1144" s="3">
        <v>20</v>
      </c>
      <c r="M1144" s="3"/>
      <c r="N1144" s="3"/>
      <c r="O1144" s="3"/>
      <c r="P1144" s="3"/>
      <c r="Q1144" s="3"/>
      <c r="R1144" s="3"/>
      <c r="S1144" s="3"/>
      <c r="T1144" s="3"/>
      <c r="U1144" s="3"/>
      <c r="V1144" s="3"/>
      <c r="W1144" s="3"/>
      <c r="X1144" s="3"/>
      <c r="Y1144" s="3"/>
      <c r="Z1144" s="3"/>
    </row>
    <row r="1145" spans="1:26" x14ac:dyDescent="0.2">
      <c r="A1145" s="10" t="s">
        <v>359</v>
      </c>
      <c r="B1145" s="13">
        <v>44685</v>
      </c>
      <c r="C1145" s="12">
        <v>0.51875000000000004</v>
      </c>
      <c r="D1145" s="3" t="s">
        <v>428</v>
      </c>
      <c r="E1145" s="3" t="s">
        <v>391</v>
      </c>
      <c r="F1145" s="3" t="s">
        <v>391</v>
      </c>
      <c r="G1145" s="3">
        <v>30.4984</v>
      </c>
      <c r="H1145" s="3">
        <v>-87.999279999999999</v>
      </c>
      <c r="I1145" s="26">
        <v>0.4</v>
      </c>
      <c r="J1145" s="3">
        <f t="shared" si="8"/>
        <v>13.451443999999999</v>
      </c>
      <c r="K1145" s="26">
        <v>4.0999999999999996</v>
      </c>
      <c r="L1145" s="3">
        <v>21</v>
      </c>
      <c r="M1145" s="3"/>
      <c r="N1145" s="3"/>
      <c r="O1145" s="3"/>
      <c r="P1145" s="3"/>
      <c r="Q1145" s="3"/>
      <c r="R1145" s="3"/>
      <c r="S1145" s="3"/>
      <c r="T1145" s="3"/>
      <c r="U1145" s="3"/>
      <c r="V1145" s="3"/>
      <c r="W1145" s="3"/>
      <c r="X1145" s="3"/>
      <c r="Y1145" s="3"/>
      <c r="Z1145" s="3"/>
    </row>
    <row r="1146" spans="1:26" x14ac:dyDescent="0.2">
      <c r="A1146" s="10" t="s">
        <v>359</v>
      </c>
      <c r="B1146" s="13">
        <v>44685</v>
      </c>
      <c r="C1146" s="12">
        <v>0.52847222222222223</v>
      </c>
      <c r="D1146" s="3" t="s">
        <v>281</v>
      </c>
      <c r="E1146" s="3" t="s">
        <v>392</v>
      </c>
      <c r="F1146" s="3" t="s">
        <v>392</v>
      </c>
      <c r="G1146" s="3">
        <v>30.500450000000001</v>
      </c>
      <c r="H1146" s="3">
        <v>-88.019159999999999</v>
      </c>
      <c r="I1146" s="26">
        <v>0.5</v>
      </c>
      <c r="J1146" s="3">
        <f t="shared" si="8"/>
        <v>47.572180000000003</v>
      </c>
      <c r="K1146" s="26">
        <v>14.5</v>
      </c>
      <c r="L1146" s="3">
        <v>22</v>
      </c>
      <c r="M1146" s="3"/>
      <c r="N1146" s="3"/>
      <c r="O1146" s="3"/>
      <c r="P1146" s="3"/>
      <c r="Q1146" s="3"/>
      <c r="R1146" s="3"/>
      <c r="S1146" s="3"/>
      <c r="T1146" s="3"/>
      <c r="U1146" s="3"/>
      <c r="V1146" s="3"/>
      <c r="W1146" s="3"/>
      <c r="X1146" s="3"/>
      <c r="Y1146" s="3"/>
      <c r="Z1146" s="3"/>
    </row>
    <row r="1147" spans="1:26" x14ac:dyDescent="0.2">
      <c r="A1147" s="10" t="s">
        <v>359</v>
      </c>
      <c r="B1147" s="13">
        <v>44685</v>
      </c>
      <c r="C1147" s="12">
        <v>0.54236111111111107</v>
      </c>
      <c r="D1147" s="3" t="s">
        <v>416</v>
      </c>
      <c r="E1147" s="3" t="s">
        <v>391</v>
      </c>
      <c r="F1147" s="3" t="s">
        <v>391</v>
      </c>
      <c r="G1147" s="3">
        <v>30.449480000000001</v>
      </c>
      <c r="H1147" s="3">
        <v>-88.049949999999995</v>
      </c>
      <c r="I1147" s="26">
        <v>0.8</v>
      </c>
      <c r="J1147" s="3">
        <f t="shared" si="8"/>
        <v>12.795275999999999</v>
      </c>
      <c r="K1147" s="26">
        <v>3.9</v>
      </c>
      <c r="L1147" s="3">
        <v>23</v>
      </c>
      <c r="M1147" s="3"/>
      <c r="N1147" s="3"/>
      <c r="O1147" s="3"/>
      <c r="P1147" s="3"/>
      <c r="Q1147" s="3"/>
      <c r="R1147" s="3"/>
      <c r="S1147" s="3"/>
      <c r="T1147" s="3"/>
      <c r="U1147" s="3"/>
      <c r="V1147" s="3"/>
      <c r="W1147" s="3"/>
      <c r="X1147" s="3"/>
      <c r="Y1147" s="3"/>
      <c r="Z1147" s="3"/>
    </row>
    <row r="1148" spans="1:26" x14ac:dyDescent="0.2">
      <c r="A1148" s="10" t="s">
        <v>359</v>
      </c>
      <c r="B1148" s="13">
        <v>44685</v>
      </c>
      <c r="C1148" s="12">
        <v>0.54722222222222228</v>
      </c>
      <c r="D1148" s="3" t="s">
        <v>372</v>
      </c>
      <c r="E1148" s="3" t="s">
        <v>391</v>
      </c>
      <c r="F1148" s="3" t="s">
        <v>391</v>
      </c>
      <c r="G1148" s="3">
        <v>30.499860000000002</v>
      </c>
      <c r="H1148" s="3">
        <v>-88.014240000000001</v>
      </c>
      <c r="I1148" s="26">
        <v>0.6</v>
      </c>
      <c r="J1148" s="3">
        <f t="shared" si="8"/>
        <v>53.149608000000001</v>
      </c>
      <c r="K1148" s="26">
        <v>16.2</v>
      </c>
      <c r="L1148" s="3">
        <v>24</v>
      </c>
      <c r="M1148" s="3"/>
      <c r="N1148" s="3"/>
      <c r="O1148" s="3"/>
      <c r="P1148" s="3"/>
      <c r="Q1148" s="3"/>
      <c r="R1148" s="3"/>
      <c r="S1148" s="3"/>
      <c r="T1148" s="3"/>
      <c r="U1148" s="3"/>
      <c r="V1148" s="3"/>
      <c r="W1148" s="3"/>
      <c r="X1148" s="3"/>
      <c r="Y1148" s="3"/>
      <c r="Z1148" s="3"/>
    </row>
    <row r="1149" spans="1:26" x14ac:dyDescent="0.2">
      <c r="A1149" s="10" t="s">
        <v>359</v>
      </c>
      <c r="B1149" s="13">
        <v>44685</v>
      </c>
      <c r="C1149" s="12">
        <v>0.55138888888888893</v>
      </c>
      <c r="D1149" s="3" t="s">
        <v>417</v>
      </c>
      <c r="E1149" s="3" t="s">
        <v>391</v>
      </c>
      <c r="F1149" s="3" t="s">
        <v>391</v>
      </c>
      <c r="G1149" s="3">
        <v>30.449929999999998</v>
      </c>
      <c r="H1149" s="3">
        <v>-87.999690000000001</v>
      </c>
      <c r="I1149" s="26">
        <v>0.4</v>
      </c>
      <c r="J1149" s="3">
        <f t="shared" si="8"/>
        <v>13.12336</v>
      </c>
      <c r="K1149" s="26">
        <v>4</v>
      </c>
      <c r="L1149" s="3">
        <v>25</v>
      </c>
      <c r="M1149" s="3"/>
      <c r="N1149" s="3"/>
      <c r="O1149" s="3"/>
      <c r="P1149" s="3"/>
      <c r="Q1149" s="3"/>
      <c r="R1149" s="3"/>
      <c r="S1149" s="3"/>
      <c r="T1149" s="3"/>
      <c r="U1149" s="3"/>
      <c r="V1149" s="3"/>
      <c r="W1149" s="3"/>
      <c r="X1149" s="3"/>
      <c r="Y1149" s="3"/>
      <c r="Z1149" s="3"/>
    </row>
    <row r="1150" spans="1:26" x14ac:dyDescent="0.2">
      <c r="A1150" s="10" t="s">
        <v>359</v>
      </c>
      <c r="B1150" s="13">
        <v>44685</v>
      </c>
      <c r="C1150" s="12">
        <v>0.55833333333333335</v>
      </c>
      <c r="D1150" s="3" t="s">
        <v>418</v>
      </c>
      <c r="E1150" s="3" t="s">
        <v>391</v>
      </c>
      <c r="F1150" s="3" t="s">
        <v>391</v>
      </c>
      <c r="G1150" s="3">
        <v>30.449860000000001</v>
      </c>
      <c r="H1150" s="3">
        <v>-87.949640000000002</v>
      </c>
      <c r="I1150" s="26">
        <v>0.4</v>
      </c>
      <c r="J1150" s="3">
        <f t="shared" si="8"/>
        <v>12.139108</v>
      </c>
      <c r="K1150" s="26">
        <v>3.7</v>
      </c>
      <c r="L1150" s="3">
        <v>26</v>
      </c>
      <c r="M1150" s="3"/>
      <c r="N1150" s="3"/>
      <c r="O1150" s="3"/>
      <c r="P1150" s="3"/>
      <c r="Q1150" s="3"/>
      <c r="R1150" s="3"/>
      <c r="S1150" s="3"/>
      <c r="T1150" s="3"/>
      <c r="U1150" s="3"/>
      <c r="V1150" s="3"/>
      <c r="W1150" s="3"/>
      <c r="X1150" s="3"/>
      <c r="Y1150" s="3"/>
      <c r="Z1150" s="3"/>
    </row>
    <row r="1151" spans="1:26" x14ac:dyDescent="0.2">
      <c r="A1151" s="10" t="s">
        <v>359</v>
      </c>
      <c r="B1151" s="13">
        <v>44685</v>
      </c>
      <c r="C1151" s="12">
        <v>0.56180555555555556</v>
      </c>
      <c r="D1151" s="3" t="s">
        <v>419</v>
      </c>
      <c r="E1151" s="3" t="s">
        <v>391</v>
      </c>
      <c r="F1151" s="3" t="s">
        <v>391</v>
      </c>
      <c r="G1151" s="3">
        <v>30.449590000000001</v>
      </c>
      <c r="H1151" s="3">
        <v>-87.924940000000007</v>
      </c>
      <c r="I1151" s="26">
        <v>0.6</v>
      </c>
      <c r="J1151" s="3">
        <f t="shared" si="8"/>
        <v>8.2020999999999997</v>
      </c>
      <c r="K1151" s="26">
        <v>2.5</v>
      </c>
      <c r="L1151" s="3">
        <v>27</v>
      </c>
      <c r="M1151" s="3"/>
      <c r="N1151" s="3"/>
      <c r="O1151" s="3"/>
      <c r="P1151" s="3"/>
      <c r="Q1151" s="3"/>
      <c r="R1151" s="3"/>
      <c r="S1151" s="3"/>
      <c r="T1151" s="3"/>
      <c r="U1151" s="3"/>
      <c r="V1151" s="3"/>
      <c r="W1151" s="3"/>
      <c r="X1151" s="3"/>
      <c r="Y1151" s="3"/>
      <c r="Z1151" s="3"/>
    </row>
    <row r="1152" spans="1:26" x14ac:dyDescent="0.2">
      <c r="A1152" s="10" t="s">
        <v>359</v>
      </c>
      <c r="B1152" s="13">
        <v>44685</v>
      </c>
      <c r="C1152" s="12">
        <v>0.57013888888888886</v>
      </c>
      <c r="D1152" s="3" t="s">
        <v>399</v>
      </c>
      <c r="E1152" s="3" t="s">
        <v>391</v>
      </c>
      <c r="F1152" s="3" t="s">
        <v>391</v>
      </c>
      <c r="G1152" s="3">
        <v>30.399270000000001</v>
      </c>
      <c r="H1152" s="3">
        <v>-87.899429999999995</v>
      </c>
      <c r="I1152" s="26">
        <v>0.7</v>
      </c>
      <c r="J1152" s="3">
        <f t="shared" si="8"/>
        <v>8.2020999999999997</v>
      </c>
      <c r="K1152" s="26">
        <v>2.5</v>
      </c>
      <c r="L1152" s="3">
        <v>28</v>
      </c>
      <c r="M1152" s="3"/>
      <c r="N1152" s="3"/>
      <c r="O1152" s="3"/>
      <c r="P1152" s="3"/>
      <c r="Q1152" s="3"/>
      <c r="R1152" s="3"/>
      <c r="S1152" s="3"/>
      <c r="T1152" s="3"/>
      <c r="U1152" s="3"/>
      <c r="V1152" s="3"/>
      <c r="W1152" s="3"/>
      <c r="X1152" s="3"/>
      <c r="Y1152" s="3"/>
      <c r="Z1152" s="3"/>
    </row>
    <row r="1153" spans="1:26" x14ac:dyDescent="0.2">
      <c r="A1153" s="10" t="s">
        <v>359</v>
      </c>
      <c r="B1153" s="13">
        <v>44685</v>
      </c>
      <c r="C1153" s="12">
        <v>0.57777777777777772</v>
      </c>
      <c r="D1153" s="3" t="s">
        <v>215</v>
      </c>
      <c r="E1153" s="3" t="s">
        <v>392</v>
      </c>
      <c r="F1153" s="3" t="s">
        <v>391</v>
      </c>
      <c r="G1153" s="3">
        <v>30.399799999999999</v>
      </c>
      <c r="H1153" s="3">
        <v>-87.949449999999999</v>
      </c>
      <c r="I1153" s="26">
        <v>0.6</v>
      </c>
      <c r="J1153" s="3">
        <f t="shared" si="8"/>
        <v>13.12336</v>
      </c>
      <c r="K1153" s="26">
        <v>4</v>
      </c>
      <c r="L1153" s="3">
        <v>29</v>
      </c>
      <c r="M1153" s="3"/>
      <c r="N1153" s="3"/>
      <c r="O1153" s="3"/>
      <c r="P1153" s="3"/>
      <c r="Q1153" s="3"/>
      <c r="R1153" s="3"/>
      <c r="S1153" s="3"/>
      <c r="T1153" s="3"/>
      <c r="U1153" s="3"/>
      <c r="V1153" s="3"/>
      <c r="W1153" s="3"/>
      <c r="X1153" s="3"/>
      <c r="Y1153" s="3"/>
      <c r="Z1153" s="3"/>
    </row>
    <row r="1154" spans="1:26" x14ac:dyDescent="0.2">
      <c r="A1154" s="10" t="s">
        <v>359</v>
      </c>
      <c r="B1154" s="13">
        <v>44685</v>
      </c>
      <c r="C1154" s="12">
        <v>0.58819444444444446</v>
      </c>
      <c r="D1154" s="3" t="s">
        <v>400</v>
      </c>
      <c r="E1154" s="3" t="s">
        <v>391</v>
      </c>
      <c r="F1154" s="3" t="s">
        <v>391</v>
      </c>
      <c r="G1154" s="3">
        <v>30.39968</v>
      </c>
      <c r="H1154" s="3">
        <v>-88.000050000000002</v>
      </c>
      <c r="I1154" s="26">
        <v>0.7</v>
      </c>
      <c r="J1154" s="3">
        <f t="shared" si="8"/>
        <v>13.451443999999999</v>
      </c>
      <c r="K1154" s="26">
        <v>4.0999999999999996</v>
      </c>
      <c r="L1154" s="3">
        <v>30</v>
      </c>
      <c r="M1154" s="3"/>
      <c r="N1154" s="3"/>
      <c r="O1154" s="3"/>
      <c r="P1154" s="3"/>
      <c r="Q1154" s="3"/>
      <c r="R1154" s="3"/>
      <c r="S1154" s="3"/>
      <c r="T1154" s="3"/>
      <c r="U1154" s="3"/>
      <c r="V1154" s="3"/>
      <c r="W1154" s="3"/>
      <c r="X1154" s="3"/>
      <c r="Y1154" s="3"/>
      <c r="Z1154" s="3"/>
    </row>
    <row r="1155" spans="1:26" x14ac:dyDescent="0.2">
      <c r="A1155" s="10" t="s">
        <v>359</v>
      </c>
      <c r="B1155" s="13">
        <v>44685</v>
      </c>
      <c r="C1155" s="12">
        <v>0.59305555555555556</v>
      </c>
      <c r="D1155" s="3" t="s">
        <v>218</v>
      </c>
      <c r="E1155" s="3" t="s">
        <v>392</v>
      </c>
      <c r="F1155" s="3" t="s">
        <v>392</v>
      </c>
      <c r="G1155" s="3">
        <v>30.400179999999999</v>
      </c>
      <c r="H1155" s="3">
        <v>-88.01737</v>
      </c>
      <c r="I1155" s="26">
        <v>0.6</v>
      </c>
      <c r="J1155" s="3">
        <f t="shared" si="8"/>
        <v>55.118112000000004</v>
      </c>
      <c r="K1155" s="26">
        <v>16.8</v>
      </c>
      <c r="L1155" s="3">
        <v>31</v>
      </c>
      <c r="M1155" s="3"/>
      <c r="N1155" s="3"/>
      <c r="O1155" s="3"/>
      <c r="P1155" s="3"/>
      <c r="Q1155" s="3"/>
      <c r="R1155" s="3"/>
      <c r="S1155" s="3"/>
      <c r="T1155" s="3"/>
      <c r="U1155" s="3"/>
      <c r="V1155" s="3"/>
      <c r="W1155" s="3"/>
      <c r="X1155" s="3"/>
      <c r="Y1155" s="3"/>
      <c r="Z1155" s="3"/>
    </row>
    <row r="1156" spans="1:26" x14ac:dyDescent="0.2">
      <c r="A1156" s="10" t="s">
        <v>359</v>
      </c>
      <c r="B1156" s="13">
        <v>44685</v>
      </c>
      <c r="C1156" s="12">
        <v>0.60347222222222219</v>
      </c>
      <c r="D1156" s="3" t="s">
        <v>401</v>
      </c>
      <c r="E1156" s="3" t="s">
        <v>391</v>
      </c>
      <c r="F1156" s="3" t="s">
        <v>391</v>
      </c>
      <c r="G1156" s="3">
        <v>30.39978</v>
      </c>
      <c r="H1156" s="3">
        <v>-88.049949999999995</v>
      </c>
      <c r="I1156" s="26">
        <v>1.2</v>
      </c>
      <c r="J1156" s="3">
        <f t="shared" si="8"/>
        <v>13.451443999999999</v>
      </c>
      <c r="K1156" s="26">
        <v>4.0999999999999996</v>
      </c>
      <c r="L1156" s="3">
        <v>32</v>
      </c>
      <c r="M1156" s="3"/>
      <c r="N1156" s="3"/>
      <c r="O1156" s="3"/>
      <c r="P1156" s="3"/>
      <c r="Q1156" s="3"/>
      <c r="R1156" s="3"/>
      <c r="S1156" s="3"/>
      <c r="T1156" s="3"/>
      <c r="U1156" s="3"/>
      <c r="V1156" s="3"/>
      <c r="W1156" s="3"/>
      <c r="X1156" s="3"/>
      <c r="Y1156" s="3"/>
      <c r="Z1156" s="3"/>
    </row>
    <row r="1157" spans="1:26" x14ac:dyDescent="0.2">
      <c r="A1157" s="10" t="s">
        <v>359</v>
      </c>
      <c r="B1157" s="13">
        <v>44685</v>
      </c>
      <c r="C1157" s="12">
        <v>0.61111111111111116</v>
      </c>
      <c r="D1157" s="3" t="s">
        <v>224</v>
      </c>
      <c r="E1157" s="3" t="s">
        <v>392</v>
      </c>
      <c r="F1157" s="3" t="s">
        <v>391</v>
      </c>
      <c r="G1157" s="3">
        <v>30.40005</v>
      </c>
      <c r="H1157" s="3">
        <v>-88.100080000000005</v>
      </c>
      <c r="I1157" s="26">
        <v>0.6</v>
      </c>
      <c r="J1157" s="3">
        <f t="shared" si="8"/>
        <v>4.5931759999999997</v>
      </c>
      <c r="K1157" s="26">
        <v>1.4</v>
      </c>
      <c r="L1157" s="3">
        <v>33</v>
      </c>
      <c r="M1157" s="3"/>
      <c r="N1157" s="3"/>
      <c r="O1157" s="3"/>
      <c r="P1157" s="3"/>
      <c r="Q1157" s="3"/>
      <c r="R1157" s="3"/>
      <c r="S1157" s="3"/>
      <c r="T1157" s="3"/>
      <c r="U1157" s="3"/>
      <c r="V1157" s="3"/>
      <c r="W1157" s="3"/>
      <c r="X1157" s="3"/>
      <c r="Y1157" s="3"/>
      <c r="Z1157" s="3"/>
    </row>
    <row r="1158" spans="1:26" x14ac:dyDescent="0.2">
      <c r="A1158" s="10" t="s">
        <v>359</v>
      </c>
      <c r="B1158" s="13">
        <v>44685</v>
      </c>
      <c r="C1158" s="12">
        <v>10.09</v>
      </c>
      <c r="D1158" s="3" t="s">
        <v>270</v>
      </c>
      <c r="E1158" s="3" t="s">
        <v>392</v>
      </c>
      <c r="F1158" s="3" t="s">
        <v>391</v>
      </c>
      <c r="G1158" s="3">
        <v>30.66741</v>
      </c>
      <c r="H1158" s="3">
        <v>-87.924880000000002</v>
      </c>
      <c r="I1158" s="26">
        <v>0.5</v>
      </c>
      <c r="J1158" s="3">
        <f t="shared" si="8"/>
        <v>22.637796000000002</v>
      </c>
      <c r="K1158" s="26">
        <v>6.9</v>
      </c>
      <c r="L1158" s="3">
        <v>10</v>
      </c>
      <c r="M1158" s="3"/>
      <c r="N1158" s="3"/>
      <c r="O1158" s="3"/>
      <c r="P1158" s="3"/>
      <c r="Q1158" s="3"/>
      <c r="R1158" s="3"/>
      <c r="S1158" s="3"/>
      <c r="T1158" s="3"/>
      <c r="U1158" s="3"/>
      <c r="V1158" s="3"/>
      <c r="W1158" s="3"/>
      <c r="X1158" s="3"/>
      <c r="Y1158" s="3"/>
      <c r="Z1158" s="3"/>
    </row>
    <row r="1159" spans="1:26" x14ac:dyDescent="0.2">
      <c r="A1159" s="10" t="s">
        <v>359</v>
      </c>
      <c r="B1159" s="13">
        <v>44686</v>
      </c>
      <c r="C1159" s="12">
        <v>0.2902777777777778</v>
      </c>
      <c r="D1159" s="3" t="s">
        <v>390</v>
      </c>
      <c r="E1159" s="3" t="s">
        <v>391</v>
      </c>
      <c r="F1159" s="3" t="s">
        <v>391</v>
      </c>
      <c r="G1159" s="3">
        <v>30.250689999999999</v>
      </c>
      <c r="H1159" s="3">
        <v>-88.050240000000002</v>
      </c>
      <c r="I1159" s="26">
        <v>0.8</v>
      </c>
      <c r="J1159" s="3">
        <f t="shared" si="8"/>
        <v>11.811024</v>
      </c>
      <c r="K1159" s="26">
        <v>3.6</v>
      </c>
      <c r="L1159" s="3">
        <v>0</v>
      </c>
      <c r="M1159" s="3"/>
      <c r="N1159" s="3"/>
      <c r="O1159" s="3"/>
      <c r="P1159" s="3"/>
      <c r="Q1159" s="3"/>
      <c r="R1159" s="3"/>
      <c r="S1159" s="3"/>
      <c r="T1159" s="3"/>
      <c r="U1159" s="3"/>
      <c r="V1159" s="3"/>
      <c r="W1159" s="3"/>
      <c r="X1159" s="3"/>
      <c r="Y1159" s="3"/>
      <c r="Z1159" s="3"/>
    </row>
    <row r="1160" spans="1:26" x14ac:dyDescent="0.2">
      <c r="A1160" s="10" t="s">
        <v>359</v>
      </c>
      <c r="B1160" s="13">
        <v>44686</v>
      </c>
      <c r="C1160" s="12">
        <v>0.2951388888888889</v>
      </c>
      <c r="D1160" s="3" t="s">
        <v>202</v>
      </c>
      <c r="E1160" s="3" t="s">
        <v>392</v>
      </c>
      <c r="F1160" s="3" t="s">
        <v>392</v>
      </c>
      <c r="G1160" s="3">
        <v>30.25067</v>
      </c>
      <c r="H1160" s="3">
        <v>-88.039289999999994</v>
      </c>
      <c r="I1160" s="26">
        <v>1</v>
      </c>
      <c r="J1160" s="3">
        <f t="shared" si="8"/>
        <v>52.49344</v>
      </c>
      <c r="K1160" s="26">
        <v>16</v>
      </c>
      <c r="L1160" s="3">
        <v>1</v>
      </c>
      <c r="M1160" s="3"/>
      <c r="N1160" s="3"/>
      <c r="O1160" s="3"/>
      <c r="P1160" s="3"/>
      <c r="Q1160" s="3"/>
      <c r="R1160" s="3"/>
      <c r="S1160" s="3"/>
      <c r="T1160" s="3"/>
      <c r="U1160" s="3"/>
      <c r="V1160" s="3"/>
      <c r="W1160" s="3"/>
      <c r="X1160" s="3"/>
      <c r="Y1160" s="3"/>
      <c r="Z1160" s="3"/>
    </row>
    <row r="1161" spans="1:26" x14ac:dyDescent="0.2">
      <c r="A1161" s="10" t="s">
        <v>359</v>
      </c>
      <c r="B1161" s="13">
        <v>44686</v>
      </c>
      <c r="C1161" s="12">
        <v>0.30694444444444446</v>
      </c>
      <c r="D1161" s="3" t="s">
        <v>393</v>
      </c>
      <c r="E1161" s="3" t="s">
        <v>391</v>
      </c>
      <c r="F1161" s="3" t="s">
        <v>391</v>
      </c>
      <c r="G1161" s="3">
        <v>30.250730000000001</v>
      </c>
      <c r="H1161" s="3">
        <v>-87.999380000000002</v>
      </c>
      <c r="I1161" s="26">
        <v>1.2</v>
      </c>
      <c r="J1161" s="3">
        <f t="shared" si="8"/>
        <v>15.748031999999998</v>
      </c>
      <c r="K1161" s="26">
        <v>4.8</v>
      </c>
      <c r="L1161" s="3">
        <v>2</v>
      </c>
      <c r="M1161" s="3"/>
      <c r="N1161" s="3"/>
      <c r="O1161" s="3"/>
      <c r="P1161" s="3"/>
      <c r="Q1161" s="3"/>
      <c r="R1161" s="3"/>
      <c r="S1161" s="3"/>
      <c r="T1161" s="3"/>
      <c r="U1161" s="3"/>
      <c r="V1161" s="3"/>
      <c r="W1161" s="3"/>
      <c r="X1161" s="3"/>
      <c r="Y1161" s="3"/>
      <c r="Z1161" s="3"/>
    </row>
    <row r="1162" spans="1:26" x14ac:dyDescent="0.2">
      <c r="A1162" s="10" t="s">
        <v>359</v>
      </c>
      <c r="B1162" s="13">
        <v>44686</v>
      </c>
      <c r="C1162" s="12">
        <v>0.31527777777777777</v>
      </c>
      <c r="D1162" s="3" t="s">
        <v>394</v>
      </c>
      <c r="E1162" s="3" t="s">
        <v>391</v>
      </c>
      <c r="F1162" s="3" t="s">
        <v>391</v>
      </c>
      <c r="G1162" s="3">
        <v>30.260649999999998</v>
      </c>
      <c r="H1162" s="3">
        <v>-87.950299999999999</v>
      </c>
      <c r="I1162" s="26">
        <v>1</v>
      </c>
      <c r="J1162" s="3">
        <f t="shared" si="8"/>
        <v>3.28084</v>
      </c>
      <c r="K1162" s="26">
        <v>1</v>
      </c>
      <c r="L1162" s="3">
        <v>3</v>
      </c>
      <c r="M1162" s="3" t="s">
        <v>495</v>
      </c>
      <c r="N1162" s="3"/>
      <c r="O1162" s="3"/>
      <c r="P1162" s="3"/>
      <c r="Q1162" s="3"/>
      <c r="R1162" s="3"/>
      <c r="S1162" s="3"/>
      <c r="T1162" s="3"/>
      <c r="U1162" s="3"/>
      <c r="V1162" s="3"/>
      <c r="W1162" s="3"/>
      <c r="X1162" s="3"/>
      <c r="Y1162" s="3"/>
      <c r="Z1162" s="3"/>
    </row>
    <row r="1163" spans="1:26" x14ac:dyDescent="0.2">
      <c r="A1163" s="10" t="s">
        <v>359</v>
      </c>
      <c r="B1163" s="13">
        <v>44686</v>
      </c>
      <c r="C1163" s="12">
        <v>0.32083333333333336</v>
      </c>
      <c r="D1163" s="3" t="s">
        <v>395</v>
      </c>
      <c r="E1163" s="3" t="s">
        <v>391</v>
      </c>
      <c r="F1163" s="3" t="s">
        <v>391</v>
      </c>
      <c r="G1163" s="3">
        <v>30.250299999999999</v>
      </c>
      <c r="H1163" s="3">
        <v>-87.900170000000003</v>
      </c>
      <c r="I1163" s="26">
        <v>0.8</v>
      </c>
      <c r="J1163" s="3">
        <f t="shared" si="8"/>
        <v>5.5774279999999994</v>
      </c>
      <c r="K1163" s="26">
        <v>1.7</v>
      </c>
      <c r="L1163" s="3">
        <v>4</v>
      </c>
      <c r="M1163" s="3"/>
      <c r="N1163" s="3"/>
      <c r="O1163" s="3"/>
      <c r="P1163" s="3"/>
      <c r="Q1163" s="3"/>
      <c r="R1163" s="3"/>
      <c r="S1163" s="3"/>
      <c r="T1163" s="3"/>
      <c r="U1163" s="3"/>
      <c r="V1163" s="3"/>
      <c r="W1163" s="3"/>
      <c r="X1163" s="3"/>
      <c r="Y1163" s="3"/>
      <c r="Z1163" s="3"/>
    </row>
    <row r="1164" spans="1:26" x14ac:dyDescent="0.2">
      <c r="A1164" s="10" t="s">
        <v>359</v>
      </c>
      <c r="B1164" s="13">
        <v>44686</v>
      </c>
      <c r="C1164" s="12">
        <v>0.3263888888888889</v>
      </c>
      <c r="D1164" s="3" t="s">
        <v>206</v>
      </c>
      <c r="E1164" s="3" t="s">
        <v>392</v>
      </c>
      <c r="F1164" s="3" t="s">
        <v>391</v>
      </c>
      <c r="G1164" s="3">
        <v>30.25037</v>
      </c>
      <c r="H1164" s="3">
        <v>-87.850480000000005</v>
      </c>
      <c r="I1164" s="26">
        <v>0.6</v>
      </c>
      <c r="J1164" s="3">
        <f t="shared" si="8"/>
        <v>3.9370079999999996</v>
      </c>
      <c r="K1164" s="26">
        <v>1.2</v>
      </c>
      <c r="L1164" s="3">
        <v>5</v>
      </c>
      <c r="M1164" s="3"/>
      <c r="N1164" s="3"/>
      <c r="O1164" s="3"/>
      <c r="P1164" s="3"/>
      <c r="Q1164" s="3"/>
      <c r="R1164" s="3"/>
      <c r="S1164" s="3"/>
      <c r="T1164" s="3"/>
      <c r="U1164" s="3"/>
      <c r="V1164" s="3"/>
      <c r="W1164" s="3"/>
      <c r="X1164" s="3"/>
      <c r="Y1164" s="3"/>
      <c r="Z1164" s="3"/>
    </row>
    <row r="1165" spans="1:26" x14ac:dyDescent="0.2">
      <c r="A1165" s="10" t="s">
        <v>359</v>
      </c>
      <c r="B1165" s="13">
        <v>44686</v>
      </c>
      <c r="C1165" s="12">
        <v>0.33541666666666664</v>
      </c>
      <c r="D1165" s="3" t="s">
        <v>396</v>
      </c>
      <c r="E1165" s="3" t="s">
        <v>391</v>
      </c>
      <c r="F1165" s="3" t="s">
        <v>391</v>
      </c>
      <c r="G1165" s="3">
        <v>30.26042</v>
      </c>
      <c r="H1165" s="3">
        <v>-87.800150000000002</v>
      </c>
      <c r="I1165" s="26">
        <v>0.6</v>
      </c>
      <c r="J1165" s="3">
        <f t="shared" si="8"/>
        <v>6.56168</v>
      </c>
      <c r="K1165" s="26">
        <v>2</v>
      </c>
      <c r="L1165" s="3">
        <v>6</v>
      </c>
      <c r="M1165" s="3"/>
      <c r="N1165" s="3"/>
      <c r="O1165" s="3"/>
      <c r="P1165" s="3"/>
      <c r="Q1165" s="3"/>
      <c r="R1165" s="3"/>
      <c r="S1165" s="3"/>
      <c r="T1165" s="3"/>
      <c r="U1165" s="3"/>
      <c r="V1165" s="3"/>
      <c r="W1165" s="3"/>
      <c r="X1165" s="3"/>
      <c r="Y1165" s="3"/>
      <c r="Z1165" s="3"/>
    </row>
    <row r="1166" spans="1:26" x14ac:dyDescent="0.2">
      <c r="A1166" s="10" t="s">
        <v>359</v>
      </c>
      <c r="B1166" s="13">
        <v>44686</v>
      </c>
      <c r="C1166" s="12">
        <v>0.34097222222222223</v>
      </c>
      <c r="D1166" s="3" t="s">
        <v>209</v>
      </c>
      <c r="E1166" s="3" t="s">
        <v>392</v>
      </c>
      <c r="F1166" s="3" t="s">
        <v>391</v>
      </c>
      <c r="G1166" s="3">
        <v>30.285689999999999</v>
      </c>
      <c r="H1166" s="3">
        <v>-87.759039999999999</v>
      </c>
      <c r="I1166" s="26">
        <v>0.6</v>
      </c>
      <c r="J1166" s="3">
        <f t="shared" si="8"/>
        <v>4.9212600000000002</v>
      </c>
      <c r="K1166" s="26">
        <v>1.5</v>
      </c>
      <c r="L1166" s="3">
        <v>7</v>
      </c>
      <c r="M1166" s="3"/>
      <c r="N1166" s="3"/>
      <c r="O1166" s="3"/>
      <c r="P1166" s="3"/>
      <c r="Q1166" s="3"/>
      <c r="R1166" s="3"/>
      <c r="S1166" s="3"/>
      <c r="T1166" s="3"/>
      <c r="U1166" s="3"/>
      <c r="V1166" s="3"/>
      <c r="W1166" s="3"/>
      <c r="X1166" s="3"/>
      <c r="Y1166" s="3"/>
      <c r="Z1166" s="3"/>
    </row>
    <row r="1167" spans="1:26" x14ac:dyDescent="0.2">
      <c r="A1167" s="10" t="s">
        <v>359</v>
      </c>
      <c r="B1167" s="13">
        <v>44686</v>
      </c>
      <c r="C1167" s="12">
        <v>0.35</v>
      </c>
      <c r="D1167" s="3" t="s">
        <v>397</v>
      </c>
      <c r="E1167" s="3" t="s">
        <v>391</v>
      </c>
      <c r="F1167" s="3" t="s">
        <v>391</v>
      </c>
      <c r="G1167" s="3">
        <v>30.30039</v>
      </c>
      <c r="H1167" s="3">
        <v>-87.800299999999993</v>
      </c>
      <c r="I1167" s="26">
        <v>0.8</v>
      </c>
      <c r="J1167" s="3">
        <f t="shared" si="8"/>
        <v>8.2020999999999997</v>
      </c>
      <c r="K1167" s="26">
        <v>2.5</v>
      </c>
      <c r="L1167" s="3">
        <v>8</v>
      </c>
      <c r="M1167" s="3"/>
      <c r="N1167" s="3"/>
      <c r="O1167" s="3"/>
      <c r="P1167" s="3"/>
      <c r="Q1167" s="3"/>
      <c r="R1167" s="3"/>
      <c r="S1167" s="3"/>
      <c r="T1167" s="3"/>
      <c r="U1167" s="3"/>
      <c r="V1167" s="3"/>
      <c r="W1167" s="3"/>
      <c r="X1167" s="3"/>
      <c r="Y1167" s="3"/>
      <c r="Z1167" s="3"/>
    </row>
    <row r="1168" spans="1:26" x14ac:dyDescent="0.2">
      <c r="A1168" s="10" t="s">
        <v>359</v>
      </c>
      <c r="B1168" s="13">
        <v>44686</v>
      </c>
      <c r="C1168" s="12">
        <v>0.35625000000000001</v>
      </c>
      <c r="D1168" s="3" t="s">
        <v>398</v>
      </c>
      <c r="E1168" s="3" t="s">
        <v>391</v>
      </c>
      <c r="F1168" s="3" t="s">
        <v>391</v>
      </c>
      <c r="G1168" s="3">
        <v>30.299939999999999</v>
      </c>
      <c r="H1168" s="3">
        <v>-87.850589999999997</v>
      </c>
      <c r="I1168" s="26">
        <v>0.8</v>
      </c>
      <c r="J1168" s="3">
        <f t="shared" si="8"/>
        <v>9.1863519999999994</v>
      </c>
      <c r="K1168" s="26">
        <v>2.8</v>
      </c>
      <c r="L1168" s="3">
        <v>9</v>
      </c>
      <c r="M1168" s="3"/>
      <c r="N1168" s="3"/>
      <c r="O1168" s="3"/>
      <c r="P1168" s="3"/>
      <c r="Q1168" s="3"/>
      <c r="R1168" s="3"/>
      <c r="S1168" s="3"/>
      <c r="T1168" s="3"/>
      <c r="U1168" s="3"/>
      <c r="V1168" s="3"/>
      <c r="W1168" s="3"/>
      <c r="X1168" s="3"/>
      <c r="Y1168" s="3"/>
      <c r="Z1168" s="3"/>
    </row>
    <row r="1169" spans="1:26" x14ac:dyDescent="0.2">
      <c r="A1169" s="10" t="s">
        <v>359</v>
      </c>
      <c r="B1169" s="13">
        <v>44686</v>
      </c>
      <c r="C1169" s="12">
        <v>0.36180555555555555</v>
      </c>
      <c r="D1169" s="3" t="s">
        <v>352</v>
      </c>
      <c r="E1169" s="3" t="s">
        <v>391</v>
      </c>
      <c r="F1169" s="3" t="s">
        <v>391</v>
      </c>
      <c r="G1169" s="3">
        <v>30.350490000000001</v>
      </c>
      <c r="H1169" s="3">
        <v>-87.850030000000004</v>
      </c>
      <c r="I1169" s="26">
        <v>0.8</v>
      </c>
      <c r="J1169" s="3">
        <f t="shared" si="8"/>
        <v>8.8582680000000007</v>
      </c>
      <c r="K1169" s="26">
        <v>2.7</v>
      </c>
      <c r="L1169" s="3">
        <v>10</v>
      </c>
      <c r="M1169" s="3"/>
      <c r="N1169" s="3"/>
      <c r="O1169" s="3"/>
      <c r="P1169" s="3"/>
      <c r="Q1169" s="3"/>
      <c r="R1169" s="3"/>
      <c r="S1169" s="3"/>
      <c r="T1169" s="3"/>
      <c r="U1169" s="3"/>
      <c r="V1169" s="3"/>
      <c r="W1169" s="3"/>
      <c r="X1169" s="3"/>
      <c r="Y1169" s="3"/>
      <c r="Z1169" s="3"/>
    </row>
    <row r="1170" spans="1:26" x14ac:dyDescent="0.2">
      <c r="A1170" s="10" t="s">
        <v>359</v>
      </c>
      <c r="B1170" s="13">
        <v>44686</v>
      </c>
      <c r="C1170" s="12">
        <v>0.36666666666666664</v>
      </c>
      <c r="D1170" s="3" t="s">
        <v>212</v>
      </c>
      <c r="E1170" s="3" t="s">
        <v>392</v>
      </c>
      <c r="F1170" s="3" t="s">
        <v>391</v>
      </c>
      <c r="G1170" s="3">
        <v>30.375219999999999</v>
      </c>
      <c r="H1170" s="3">
        <v>-87.838629999999995</v>
      </c>
      <c r="I1170" s="26">
        <v>0.4</v>
      </c>
      <c r="J1170" s="3">
        <f t="shared" si="8"/>
        <v>12.795275999999999</v>
      </c>
      <c r="K1170" s="26">
        <v>3.9</v>
      </c>
      <c r="L1170" s="3">
        <v>11</v>
      </c>
      <c r="M1170" s="3"/>
      <c r="N1170" s="3"/>
      <c r="O1170" s="3"/>
      <c r="P1170" s="3"/>
      <c r="Q1170" s="3"/>
      <c r="R1170" s="3"/>
      <c r="S1170" s="3"/>
      <c r="T1170" s="3"/>
      <c r="U1170" s="3"/>
      <c r="V1170" s="3"/>
      <c r="W1170" s="3"/>
      <c r="X1170" s="3"/>
      <c r="Y1170" s="3"/>
      <c r="Z1170" s="3"/>
    </row>
    <row r="1171" spans="1:26" x14ac:dyDescent="0.2">
      <c r="A1171" s="10" t="s">
        <v>359</v>
      </c>
      <c r="B1171" s="13">
        <v>44686</v>
      </c>
      <c r="C1171" s="12">
        <v>0.37847222222222221</v>
      </c>
      <c r="D1171" s="3" t="s">
        <v>408</v>
      </c>
      <c r="E1171" s="3" t="s">
        <v>391</v>
      </c>
      <c r="F1171" s="3" t="s">
        <v>391</v>
      </c>
      <c r="G1171" s="3">
        <v>30.352440000000001</v>
      </c>
      <c r="H1171" s="3">
        <v>-87.894779999999997</v>
      </c>
      <c r="I1171" s="26">
        <v>0.8</v>
      </c>
      <c r="J1171" s="3">
        <f t="shared" si="8"/>
        <v>10.826772</v>
      </c>
      <c r="K1171" s="26">
        <v>3.3</v>
      </c>
      <c r="L1171" s="3">
        <v>12</v>
      </c>
      <c r="M1171" s="3"/>
      <c r="N1171" s="3"/>
      <c r="O1171" s="3"/>
      <c r="P1171" s="3"/>
      <c r="Q1171" s="3"/>
      <c r="R1171" s="3"/>
      <c r="S1171" s="3"/>
      <c r="T1171" s="3"/>
      <c r="U1171" s="3"/>
      <c r="V1171" s="3"/>
      <c r="W1171" s="3"/>
      <c r="X1171" s="3"/>
      <c r="Y1171" s="3"/>
      <c r="Z1171" s="3"/>
    </row>
    <row r="1172" spans="1:26" x14ac:dyDescent="0.2">
      <c r="A1172" s="10" t="s">
        <v>359</v>
      </c>
      <c r="B1172" s="13">
        <v>44686</v>
      </c>
      <c r="C1172" s="12">
        <v>0.38611111111111113</v>
      </c>
      <c r="D1172" s="3" t="s">
        <v>339</v>
      </c>
      <c r="E1172" s="3" t="s">
        <v>391</v>
      </c>
      <c r="F1172" s="3" t="s">
        <v>391</v>
      </c>
      <c r="G1172" s="3">
        <v>30.300719999999998</v>
      </c>
      <c r="H1172" s="3">
        <v>-87.899820000000005</v>
      </c>
      <c r="I1172" s="26">
        <v>1.2</v>
      </c>
      <c r="J1172" s="3">
        <f t="shared" si="8"/>
        <v>10.170604000000001</v>
      </c>
      <c r="K1172" s="26">
        <v>3.1</v>
      </c>
      <c r="L1172" s="3">
        <v>13</v>
      </c>
      <c r="M1172" s="3"/>
      <c r="N1172" s="3"/>
      <c r="O1172" s="3"/>
      <c r="P1172" s="3"/>
      <c r="Q1172" s="3"/>
      <c r="R1172" s="3"/>
      <c r="S1172" s="3"/>
      <c r="T1172" s="3"/>
      <c r="U1172" s="3"/>
      <c r="V1172" s="3"/>
      <c r="W1172" s="3"/>
      <c r="X1172" s="3"/>
      <c r="Y1172" s="3"/>
      <c r="Z1172" s="3"/>
    </row>
    <row r="1173" spans="1:26" x14ac:dyDescent="0.2">
      <c r="A1173" s="10" t="s">
        <v>359</v>
      </c>
      <c r="B1173" s="13">
        <v>44686</v>
      </c>
      <c r="C1173" s="12">
        <v>0.3923611111111111</v>
      </c>
      <c r="D1173" s="3" t="s">
        <v>227</v>
      </c>
      <c r="E1173" s="3" t="s">
        <v>392</v>
      </c>
      <c r="F1173" s="3" t="s">
        <v>392</v>
      </c>
      <c r="G1173" s="3">
        <v>30.30049</v>
      </c>
      <c r="H1173" s="3">
        <v>-87.949340000000007</v>
      </c>
      <c r="I1173" s="26" t="s">
        <v>46</v>
      </c>
      <c r="J1173" s="3">
        <f t="shared" si="8"/>
        <v>11.154855999999999</v>
      </c>
      <c r="K1173" s="26">
        <v>3.4</v>
      </c>
      <c r="L1173" s="3">
        <v>14</v>
      </c>
      <c r="M1173" s="3"/>
      <c r="N1173" s="3"/>
      <c r="O1173" s="3"/>
      <c r="P1173" s="3"/>
      <c r="Q1173" s="3"/>
      <c r="R1173" s="3"/>
      <c r="S1173" s="3"/>
      <c r="T1173" s="3"/>
      <c r="U1173" s="3"/>
      <c r="V1173" s="3"/>
      <c r="W1173" s="3"/>
      <c r="X1173" s="3"/>
      <c r="Y1173" s="3"/>
      <c r="Z1173" s="3"/>
    </row>
    <row r="1174" spans="1:26" x14ac:dyDescent="0.2">
      <c r="A1174" s="10" t="s">
        <v>359</v>
      </c>
      <c r="B1174" s="13">
        <v>44686</v>
      </c>
      <c r="C1174" s="12">
        <v>0.40138888888888891</v>
      </c>
      <c r="D1174" s="3" t="s">
        <v>407</v>
      </c>
      <c r="E1174" s="3" t="s">
        <v>391</v>
      </c>
      <c r="F1174" s="3" t="s">
        <v>391</v>
      </c>
      <c r="G1174" s="3">
        <v>30.349830000000001</v>
      </c>
      <c r="H1174" s="3">
        <v>-87.949669999999998</v>
      </c>
      <c r="I1174" s="26">
        <v>0.8</v>
      </c>
      <c r="J1174" s="26" t="s">
        <v>46</v>
      </c>
      <c r="K1174" s="26" t="s">
        <v>46</v>
      </c>
      <c r="L1174" s="3">
        <v>15</v>
      </c>
      <c r="M1174" s="3" t="s">
        <v>496</v>
      </c>
      <c r="N1174" s="3"/>
      <c r="O1174" s="3"/>
      <c r="P1174" s="3"/>
      <c r="Q1174" s="3"/>
      <c r="R1174" s="3"/>
      <c r="S1174" s="3"/>
      <c r="T1174" s="3"/>
      <c r="U1174" s="3"/>
      <c r="V1174" s="3"/>
      <c r="W1174" s="3"/>
      <c r="X1174" s="3"/>
      <c r="Y1174" s="3"/>
      <c r="Z1174" s="3"/>
    </row>
    <row r="1175" spans="1:26" x14ac:dyDescent="0.2">
      <c r="A1175" s="10" t="s">
        <v>359</v>
      </c>
      <c r="B1175" s="13">
        <v>44686</v>
      </c>
      <c r="C1175" s="12">
        <v>0.41180555555555554</v>
      </c>
      <c r="D1175" s="3" t="s">
        <v>406</v>
      </c>
      <c r="E1175" s="3" t="s">
        <v>391</v>
      </c>
      <c r="F1175" s="3" t="s">
        <v>391</v>
      </c>
      <c r="G1175" s="3">
        <v>30.350680000000001</v>
      </c>
      <c r="H1175" s="3">
        <v>-87.999020000000002</v>
      </c>
      <c r="I1175" s="26">
        <v>0.8</v>
      </c>
      <c r="J1175" s="26" t="s">
        <v>46</v>
      </c>
      <c r="K1175" s="26" t="s">
        <v>46</v>
      </c>
      <c r="L1175" s="3">
        <v>16</v>
      </c>
      <c r="M1175" s="3" t="s">
        <v>497</v>
      </c>
      <c r="N1175" s="3"/>
      <c r="O1175" s="3"/>
      <c r="P1175" s="3"/>
      <c r="Q1175" s="3"/>
      <c r="R1175" s="3"/>
      <c r="S1175" s="3"/>
      <c r="T1175" s="3"/>
      <c r="U1175" s="3"/>
      <c r="V1175" s="3"/>
      <c r="W1175" s="3"/>
      <c r="X1175" s="3"/>
      <c r="Y1175" s="3"/>
      <c r="Z1175" s="3"/>
    </row>
    <row r="1176" spans="1:26" x14ac:dyDescent="0.2">
      <c r="A1176" s="10" t="s">
        <v>359</v>
      </c>
      <c r="B1176" s="13">
        <v>44686</v>
      </c>
      <c r="C1176" s="12">
        <v>0.41875000000000001</v>
      </c>
      <c r="D1176" s="3" t="s">
        <v>405</v>
      </c>
      <c r="E1176" s="3" t="s">
        <v>391</v>
      </c>
      <c r="F1176" s="3" t="s">
        <v>391</v>
      </c>
      <c r="G1176" s="3">
        <v>30.35163</v>
      </c>
      <c r="H1176" s="3">
        <v>-88.024180000000001</v>
      </c>
      <c r="I1176" s="26">
        <v>0.8</v>
      </c>
      <c r="J1176" s="26" t="s">
        <v>46</v>
      </c>
      <c r="K1176" s="26" t="s">
        <v>46</v>
      </c>
      <c r="L1176" s="3">
        <v>17</v>
      </c>
      <c r="M1176" s="3" t="s">
        <v>498</v>
      </c>
      <c r="N1176" s="3"/>
      <c r="O1176" s="3"/>
      <c r="P1176" s="3"/>
      <c r="Q1176" s="3"/>
      <c r="R1176" s="3"/>
      <c r="S1176" s="3"/>
      <c r="T1176" s="3"/>
      <c r="U1176" s="3"/>
      <c r="V1176" s="3"/>
      <c r="W1176" s="3"/>
      <c r="X1176" s="3"/>
      <c r="Y1176" s="3"/>
      <c r="Z1176" s="3"/>
    </row>
    <row r="1177" spans="1:26" x14ac:dyDescent="0.2">
      <c r="A1177" s="10" t="s">
        <v>359</v>
      </c>
      <c r="B1177" s="13">
        <v>44686</v>
      </c>
      <c r="C1177" s="12">
        <v>0.42569444444444443</v>
      </c>
      <c r="D1177" s="3" t="s">
        <v>404</v>
      </c>
      <c r="E1177" s="3" t="s">
        <v>391</v>
      </c>
      <c r="F1177" s="3" t="s">
        <v>391</v>
      </c>
      <c r="G1177" s="3">
        <v>30.350269999999998</v>
      </c>
      <c r="H1177" s="3">
        <v>-88.050179999999997</v>
      </c>
      <c r="I1177" s="26">
        <v>1</v>
      </c>
      <c r="J1177" s="26" t="s">
        <v>46</v>
      </c>
      <c r="K1177" s="26" t="s">
        <v>46</v>
      </c>
      <c r="L1177" s="3">
        <v>18</v>
      </c>
      <c r="M1177" s="3" t="s">
        <v>499</v>
      </c>
      <c r="N1177" s="3"/>
      <c r="O1177" s="3"/>
      <c r="P1177" s="3"/>
      <c r="Q1177" s="3"/>
      <c r="R1177" s="3"/>
      <c r="S1177" s="3"/>
      <c r="T1177" s="3"/>
      <c r="U1177" s="3"/>
      <c r="V1177" s="3"/>
      <c r="W1177" s="3"/>
      <c r="X1177" s="3"/>
      <c r="Y1177" s="3"/>
      <c r="Z1177" s="3"/>
    </row>
    <row r="1178" spans="1:26" x14ac:dyDescent="0.2">
      <c r="A1178" s="10" t="s">
        <v>359</v>
      </c>
      <c r="B1178" s="13">
        <v>44686</v>
      </c>
      <c r="C1178" s="12">
        <v>0.43402777777777779</v>
      </c>
      <c r="D1178" s="3" t="s">
        <v>409</v>
      </c>
      <c r="E1178" s="3" t="s">
        <v>391</v>
      </c>
      <c r="F1178" s="3" t="s">
        <v>391</v>
      </c>
      <c r="G1178" s="3">
        <v>30.300750000000001</v>
      </c>
      <c r="H1178" s="3">
        <v>-88.00018</v>
      </c>
      <c r="I1178" s="26">
        <v>0.8</v>
      </c>
      <c r="J1178" s="26" t="s">
        <v>46</v>
      </c>
      <c r="K1178" s="26" t="s">
        <v>46</v>
      </c>
      <c r="L1178" s="3">
        <v>19</v>
      </c>
      <c r="M1178" s="3" t="s">
        <v>500</v>
      </c>
      <c r="N1178" s="3"/>
      <c r="O1178" s="3"/>
      <c r="P1178" s="3"/>
      <c r="Q1178" s="3"/>
      <c r="R1178" s="3"/>
      <c r="S1178" s="3"/>
      <c r="T1178" s="3"/>
      <c r="U1178" s="3"/>
      <c r="V1178" s="3"/>
      <c r="W1178" s="3"/>
      <c r="X1178" s="3"/>
      <c r="Y1178" s="3"/>
      <c r="Z1178" s="3"/>
    </row>
    <row r="1179" spans="1:26" x14ac:dyDescent="0.2">
      <c r="A1179" s="10" t="s">
        <v>359</v>
      </c>
      <c r="B1179" s="13">
        <v>44686</v>
      </c>
      <c r="C1179" s="12">
        <v>0.43958333333333333</v>
      </c>
      <c r="D1179" s="3" t="s">
        <v>230</v>
      </c>
      <c r="E1179" s="3" t="s">
        <v>392</v>
      </c>
      <c r="F1179" s="3" t="s">
        <v>392</v>
      </c>
      <c r="G1179" s="3">
        <v>30.300940000000001</v>
      </c>
      <c r="H1179" s="3">
        <v>-88.032179999999997</v>
      </c>
      <c r="I1179" s="26">
        <v>1</v>
      </c>
      <c r="J1179" s="26" t="s">
        <v>46</v>
      </c>
      <c r="K1179" s="26" t="s">
        <v>46</v>
      </c>
      <c r="L1179" s="3">
        <v>20</v>
      </c>
      <c r="M1179" s="3" t="s">
        <v>501</v>
      </c>
      <c r="N1179" s="3"/>
      <c r="O1179" s="3"/>
      <c r="P1179" s="3"/>
      <c r="Q1179" s="3"/>
      <c r="R1179" s="3"/>
      <c r="S1179" s="3"/>
      <c r="T1179" s="3"/>
      <c r="U1179" s="3"/>
      <c r="V1179" s="3"/>
      <c r="W1179" s="3"/>
      <c r="X1179" s="3"/>
      <c r="Y1179" s="3"/>
      <c r="Z1179" s="3"/>
    </row>
    <row r="1180" spans="1:26" x14ac:dyDescent="0.2">
      <c r="A1180" s="10" t="s">
        <v>359</v>
      </c>
      <c r="B1180" s="13">
        <v>44686</v>
      </c>
      <c r="C1180" s="12">
        <v>0.44861111111111113</v>
      </c>
      <c r="D1180" s="3" t="s">
        <v>433</v>
      </c>
      <c r="E1180" s="3" t="s">
        <v>391</v>
      </c>
      <c r="F1180" s="3" t="s">
        <v>391</v>
      </c>
      <c r="G1180" s="3">
        <v>30.3001</v>
      </c>
      <c r="H1180" s="3">
        <v>-88.050299999999993</v>
      </c>
      <c r="I1180" s="26">
        <v>1</v>
      </c>
      <c r="J1180" s="26" t="s">
        <v>46</v>
      </c>
      <c r="K1180" s="26" t="s">
        <v>46</v>
      </c>
      <c r="L1180" s="3">
        <v>21</v>
      </c>
      <c r="M1180" s="3"/>
      <c r="N1180" s="3"/>
      <c r="O1180" s="3"/>
      <c r="P1180" s="3"/>
      <c r="Q1180" s="3"/>
      <c r="R1180" s="3"/>
      <c r="S1180" s="3"/>
      <c r="T1180" s="3"/>
      <c r="U1180" s="3"/>
      <c r="V1180" s="3"/>
      <c r="W1180" s="3"/>
      <c r="X1180" s="3"/>
      <c r="Y1180" s="3"/>
      <c r="Z1180" s="3"/>
    </row>
    <row r="1181" spans="1:26" x14ac:dyDescent="0.2">
      <c r="A1181" s="10" t="s">
        <v>359</v>
      </c>
      <c r="B1181" s="13">
        <v>44686</v>
      </c>
      <c r="C1181" s="12">
        <v>0.4548611111111111</v>
      </c>
      <c r="D1181" s="3" t="s">
        <v>410</v>
      </c>
      <c r="E1181" s="3" t="s">
        <v>391</v>
      </c>
      <c r="F1181" s="3" t="s">
        <v>391</v>
      </c>
      <c r="G1181" s="3">
        <v>30.300170000000001</v>
      </c>
      <c r="H1181" s="3">
        <v>-88.09966</v>
      </c>
      <c r="I1181" s="26">
        <v>0.8</v>
      </c>
      <c r="J1181" s="26" t="s">
        <v>46</v>
      </c>
      <c r="K1181" s="26" t="s">
        <v>46</v>
      </c>
      <c r="L1181" s="3">
        <v>22</v>
      </c>
      <c r="M1181" s="3" t="s">
        <v>500</v>
      </c>
      <c r="N1181" s="3"/>
      <c r="O1181" s="3"/>
      <c r="P1181" s="3"/>
      <c r="Q1181" s="3"/>
      <c r="R1181" s="3"/>
      <c r="S1181" s="3"/>
      <c r="T1181" s="3"/>
      <c r="U1181" s="3"/>
      <c r="V1181" s="3"/>
      <c r="W1181" s="3"/>
      <c r="X1181" s="3"/>
      <c r="Y1181" s="3"/>
      <c r="Z1181" s="3"/>
    </row>
    <row r="1182" spans="1:26" x14ac:dyDescent="0.2">
      <c r="A1182" s="10" t="s">
        <v>359</v>
      </c>
      <c r="B1182" s="13">
        <v>44686</v>
      </c>
      <c r="C1182" s="12">
        <v>0.46041666666666664</v>
      </c>
      <c r="D1182" s="3" t="s">
        <v>403</v>
      </c>
      <c r="E1182" s="3" t="s">
        <v>391</v>
      </c>
      <c r="F1182" s="3" t="s">
        <v>391</v>
      </c>
      <c r="G1182" s="3">
        <v>30.349530000000001</v>
      </c>
      <c r="H1182" s="3">
        <v>-88.100449999999995</v>
      </c>
      <c r="I1182" s="26">
        <v>1</v>
      </c>
      <c r="J1182" s="26" t="s">
        <v>46</v>
      </c>
      <c r="K1182" s="26" t="s">
        <v>46</v>
      </c>
      <c r="L1182" s="3">
        <v>23</v>
      </c>
      <c r="M1182" s="3" t="s">
        <v>502</v>
      </c>
      <c r="N1182" s="3"/>
      <c r="O1182" s="3"/>
      <c r="P1182" s="3"/>
      <c r="Q1182" s="3"/>
      <c r="R1182" s="3"/>
      <c r="S1182" s="3"/>
      <c r="T1182" s="3"/>
      <c r="U1182" s="3"/>
      <c r="V1182" s="3"/>
      <c r="W1182" s="3"/>
      <c r="X1182" s="3"/>
      <c r="Y1182" s="3"/>
      <c r="Z1182" s="3"/>
    </row>
    <row r="1183" spans="1:26" x14ac:dyDescent="0.2">
      <c r="A1183" s="10" t="s">
        <v>359</v>
      </c>
      <c r="B1183" s="13">
        <v>44686</v>
      </c>
      <c r="C1183" s="12">
        <v>0.46944444444444444</v>
      </c>
      <c r="D1183" s="3" t="s">
        <v>235</v>
      </c>
      <c r="E1183" s="3" t="s">
        <v>392</v>
      </c>
      <c r="F1183" s="3" t="s">
        <v>391</v>
      </c>
      <c r="G1183" s="3">
        <v>30.299939999999999</v>
      </c>
      <c r="H1183" s="3">
        <v>-88.129900000000006</v>
      </c>
      <c r="I1183" s="26">
        <v>0.6</v>
      </c>
      <c r="J1183" s="26" t="s">
        <v>46</v>
      </c>
      <c r="K1183" s="26" t="s">
        <v>46</v>
      </c>
      <c r="L1183" s="3">
        <v>24</v>
      </c>
      <c r="M1183" s="3" t="s">
        <v>503</v>
      </c>
      <c r="N1183" s="3"/>
      <c r="O1183" s="3"/>
      <c r="P1183" s="3"/>
      <c r="Q1183" s="3"/>
      <c r="R1183" s="3"/>
      <c r="S1183" s="3"/>
      <c r="T1183" s="3"/>
      <c r="U1183" s="3"/>
      <c r="V1183" s="3"/>
      <c r="W1183" s="3"/>
      <c r="X1183" s="3"/>
      <c r="Y1183" s="3"/>
      <c r="Z1183" s="3"/>
    </row>
    <row r="1184" spans="1:26" x14ac:dyDescent="0.2">
      <c r="A1184" s="10" t="s">
        <v>359</v>
      </c>
      <c r="B1184" s="13">
        <v>44686</v>
      </c>
      <c r="C1184" s="12">
        <v>0.4826388888888889</v>
      </c>
      <c r="D1184" s="3" t="s">
        <v>240</v>
      </c>
      <c r="E1184" s="3" t="s">
        <v>392</v>
      </c>
      <c r="F1184" s="3" t="s">
        <v>391</v>
      </c>
      <c r="G1184" s="3">
        <v>30.300550000000001</v>
      </c>
      <c r="H1184" s="3">
        <v>-88.200339999999997</v>
      </c>
      <c r="I1184" s="26">
        <v>0.6</v>
      </c>
      <c r="J1184" s="26" t="s">
        <v>46</v>
      </c>
      <c r="K1184" s="26" t="s">
        <v>46</v>
      </c>
      <c r="L1184" s="3">
        <v>25</v>
      </c>
      <c r="M1184" s="3" t="s">
        <v>504</v>
      </c>
      <c r="N1184" s="3"/>
      <c r="O1184" s="3"/>
      <c r="P1184" s="3"/>
      <c r="Q1184" s="3"/>
      <c r="R1184" s="3"/>
      <c r="S1184" s="3"/>
      <c r="T1184" s="3"/>
      <c r="U1184" s="3"/>
      <c r="V1184" s="3"/>
      <c r="W1184" s="3"/>
      <c r="X1184" s="3"/>
      <c r="Y1184" s="3"/>
      <c r="Z1184" s="3"/>
    </row>
    <row r="1185" spans="1:26" x14ac:dyDescent="0.2">
      <c r="A1185" s="10" t="s">
        <v>359</v>
      </c>
      <c r="B1185" s="13">
        <v>44686</v>
      </c>
      <c r="C1185" s="12">
        <v>0.49375000000000002</v>
      </c>
      <c r="D1185" s="3" t="s">
        <v>415</v>
      </c>
      <c r="E1185" s="3" t="s">
        <v>391</v>
      </c>
      <c r="F1185" s="3" t="s">
        <v>391</v>
      </c>
      <c r="G1185" s="3">
        <v>30.300370000000001</v>
      </c>
      <c r="H1185" s="3">
        <v>-88.250230000000002</v>
      </c>
      <c r="I1185" s="26">
        <v>1</v>
      </c>
      <c r="J1185" s="26" t="s">
        <v>46</v>
      </c>
      <c r="K1185" s="26" t="s">
        <v>46</v>
      </c>
      <c r="L1185" s="3">
        <v>26</v>
      </c>
      <c r="M1185" s="3" t="s">
        <v>504</v>
      </c>
      <c r="N1185" s="3"/>
      <c r="O1185" s="3"/>
      <c r="P1185" s="3"/>
      <c r="Q1185" s="3"/>
      <c r="R1185" s="3"/>
      <c r="S1185" s="3"/>
      <c r="T1185" s="3"/>
      <c r="U1185" s="3"/>
      <c r="V1185" s="3"/>
      <c r="W1185" s="3"/>
      <c r="X1185" s="3"/>
      <c r="Y1185" s="3"/>
      <c r="Z1185" s="3"/>
    </row>
    <row r="1186" spans="1:26" x14ac:dyDescent="0.2">
      <c r="A1186" s="10" t="s">
        <v>359</v>
      </c>
      <c r="B1186" s="13">
        <v>44686</v>
      </c>
      <c r="C1186" s="12">
        <v>0.50277777777777777</v>
      </c>
      <c r="D1186" s="3" t="s">
        <v>411</v>
      </c>
      <c r="E1186" s="3" t="s">
        <v>391</v>
      </c>
      <c r="F1186" s="3" t="s">
        <v>391</v>
      </c>
      <c r="G1186" s="3">
        <v>30.351220000000001</v>
      </c>
      <c r="H1186" s="3">
        <v>-88.25009</v>
      </c>
      <c r="I1186" s="26">
        <v>0.4</v>
      </c>
      <c r="J1186" s="26" t="s">
        <v>46</v>
      </c>
      <c r="K1186" s="26" t="s">
        <v>46</v>
      </c>
      <c r="L1186" s="3">
        <v>27</v>
      </c>
      <c r="M1186" s="3" t="s">
        <v>505</v>
      </c>
      <c r="N1186" s="3"/>
      <c r="O1186" s="3"/>
      <c r="P1186" s="3"/>
      <c r="Q1186" s="3"/>
      <c r="R1186" s="3"/>
      <c r="S1186" s="3"/>
      <c r="T1186" s="3"/>
      <c r="U1186" s="3"/>
      <c r="V1186" s="3"/>
      <c r="W1186" s="3"/>
      <c r="X1186" s="3"/>
      <c r="Y1186" s="3"/>
      <c r="Z1186" s="3"/>
    </row>
    <row r="1187" spans="1:26" x14ac:dyDescent="0.2">
      <c r="A1187" s="10" t="s">
        <v>359</v>
      </c>
      <c r="B1187" s="13">
        <v>44686</v>
      </c>
      <c r="C1187" s="12">
        <v>0.51041666666666663</v>
      </c>
      <c r="D1187" s="3" t="s">
        <v>243</v>
      </c>
      <c r="E1187" s="3" t="s">
        <v>392</v>
      </c>
      <c r="F1187" s="3" t="s">
        <v>391</v>
      </c>
      <c r="G1187" s="3">
        <v>30.355550000000001</v>
      </c>
      <c r="H1187" s="3">
        <v>-88.19914</v>
      </c>
      <c r="I1187" s="26">
        <v>0.3</v>
      </c>
      <c r="J1187" s="26" t="s">
        <v>46</v>
      </c>
      <c r="K1187" s="26" t="s">
        <v>46</v>
      </c>
      <c r="L1187" s="3">
        <v>28</v>
      </c>
      <c r="M1187" s="3" t="s">
        <v>506</v>
      </c>
      <c r="N1187" s="3"/>
      <c r="O1187" s="3"/>
      <c r="P1187" s="3"/>
      <c r="Q1187" s="3"/>
      <c r="R1187" s="3"/>
      <c r="S1187" s="3"/>
      <c r="T1187" s="3"/>
      <c r="U1187" s="3"/>
      <c r="V1187" s="3"/>
      <c r="W1187" s="3"/>
      <c r="X1187" s="3"/>
      <c r="Y1187" s="3"/>
      <c r="Z1187" s="3"/>
    </row>
    <row r="1188" spans="1:26" x14ac:dyDescent="0.2">
      <c r="A1188" s="10" t="s">
        <v>359</v>
      </c>
      <c r="B1188" s="13">
        <v>44686</v>
      </c>
      <c r="C1188" s="12">
        <v>0.52222222222222225</v>
      </c>
      <c r="D1188" s="3" t="s">
        <v>246</v>
      </c>
      <c r="E1188" s="3" t="s">
        <v>392</v>
      </c>
      <c r="F1188" s="3" t="s">
        <v>391</v>
      </c>
      <c r="G1188" s="3">
        <v>30.37556</v>
      </c>
      <c r="H1188" s="3">
        <v>-88.270340000000004</v>
      </c>
      <c r="I1188" s="26">
        <v>0.4</v>
      </c>
      <c r="J1188" s="26" t="s">
        <v>46</v>
      </c>
      <c r="K1188" s="26" t="s">
        <v>46</v>
      </c>
      <c r="L1188" s="3">
        <v>29</v>
      </c>
      <c r="M1188" s="3" t="s">
        <v>505</v>
      </c>
      <c r="N1188" s="3"/>
      <c r="O1188" s="3"/>
      <c r="P1188" s="3"/>
      <c r="Q1188" s="3"/>
      <c r="R1188" s="3"/>
      <c r="S1188" s="3"/>
      <c r="T1188" s="3"/>
      <c r="U1188" s="3"/>
      <c r="V1188" s="3"/>
      <c r="W1188" s="3"/>
      <c r="X1188" s="3"/>
      <c r="Y1188" s="3"/>
      <c r="Z1188" s="3"/>
    </row>
    <row r="1189" spans="1:26" x14ac:dyDescent="0.2">
      <c r="A1189" s="10" t="s">
        <v>359</v>
      </c>
      <c r="B1189" s="13">
        <v>44686</v>
      </c>
      <c r="C1189" s="12">
        <v>0.5395833333333333</v>
      </c>
      <c r="D1189" s="3" t="s">
        <v>412</v>
      </c>
      <c r="E1189" s="3" t="s">
        <v>391</v>
      </c>
      <c r="F1189" s="3" t="s">
        <v>391</v>
      </c>
      <c r="G1189" s="3">
        <v>30.351310000000002</v>
      </c>
      <c r="H1189" s="3">
        <v>-88.300479999999993</v>
      </c>
      <c r="I1189" s="26">
        <v>0.6</v>
      </c>
      <c r="J1189" s="3">
        <f t="shared" ref="J1189:J1195" si="9">3.28084*K1189</f>
        <v>10.826772</v>
      </c>
      <c r="K1189" s="26">
        <v>3.3</v>
      </c>
      <c r="L1189" s="3">
        <v>30</v>
      </c>
      <c r="M1189" s="3" t="s">
        <v>507</v>
      </c>
      <c r="N1189" s="3"/>
      <c r="O1189" s="3"/>
      <c r="P1189" s="3"/>
      <c r="Q1189" s="3"/>
      <c r="R1189" s="3"/>
      <c r="S1189" s="3"/>
      <c r="T1189" s="3"/>
      <c r="U1189" s="3"/>
      <c r="V1189" s="3"/>
      <c r="W1189" s="3"/>
      <c r="X1189" s="3"/>
      <c r="Y1189" s="3"/>
      <c r="Z1189" s="3"/>
    </row>
    <row r="1190" spans="1:26" x14ac:dyDescent="0.2">
      <c r="A1190" s="10" t="s">
        <v>359</v>
      </c>
      <c r="B1190" s="13">
        <v>44686</v>
      </c>
      <c r="C1190" s="12">
        <v>0.55069444444444449</v>
      </c>
      <c r="D1190" s="3" t="s">
        <v>249</v>
      </c>
      <c r="E1190" s="3" t="s">
        <v>392</v>
      </c>
      <c r="F1190" s="3" t="s">
        <v>391</v>
      </c>
      <c r="G1190" s="3">
        <v>30.40091</v>
      </c>
      <c r="H1190" s="3">
        <v>-88.350120000000004</v>
      </c>
      <c r="I1190" s="26">
        <v>0.6</v>
      </c>
      <c r="J1190" s="3">
        <f t="shared" si="9"/>
        <v>6.8897640000000004</v>
      </c>
      <c r="K1190" s="26">
        <v>2.1</v>
      </c>
      <c r="L1190" s="3">
        <v>31</v>
      </c>
      <c r="M1190" s="3"/>
      <c r="N1190" s="3"/>
      <c r="O1190" s="3"/>
      <c r="P1190" s="3"/>
      <c r="Q1190" s="3"/>
      <c r="R1190" s="3"/>
      <c r="S1190" s="3"/>
      <c r="T1190" s="3"/>
      <c r="U1190" s="3"/>
      <c r="V1190" s="3"/>
      <c r="W1190" s="3"/>
      <c r="X1190" s="3"/>
      <c r="Y1190" s="3"/>
      <c r="Z1190" s="3"/>
    </row>
    <row r="1191" spans="1:26" x14ac:dyDescent="0.2">
      <c r="A1191" s="10" t="s">
        <v>359</v>
      </c>
      <c r="B1191" s="13">
        <v>44686</v>
      </c>
      <c r="C1191" s="12">
        <v>0.56458333333333333</v>
      </c>
      <c r="D1191" s="3" t="s">
        <v>252</v>
      </c>
      <c r="E1191" s="3" t="s">
        <v>392</v>
      </c>
      <c r="F1191" s="3" t="s">
        <v>392</v>
      </c>
      <c r="G1191" s="3">
        <v>30.350460000000002</v>
      </c>
      <c r="H1191" s="3">
        <v>-88.350239999999999</v>
      </c>
      <c r="I1191" s="26">
        <v>1</v>
      </c>
      <c r="J1191" s="3">
        <f t="shared" si="9"/>
        <v>13.451443999999999</v>
      </c>
      <c r="K1191" s="26">
        <v>4.0999999999999996</v>
      </c>
      <c r="L1191" s="3">
        <v>32</v>
      </c>
      <c r="M1191" s="3"/>
      <c r="N1191" s="3"/>
      <c r="O1191" s="3"/>
      <c r="P1191" s="3"/>
      <c r="Q1191" s="3"/>
      <c r="R1191" s="3"/>
      <c r="S1191" s="3"/>
      <c r="T1191" s="3"/>
      <c r="U1191" s="3"/>
      <c r="V1191" s="3"/>
      <c r="W1191" s="3"/>
      <c r="X1191" s="3"/>
      <c r="Y1191" s="3"/>
      <c r="Z1191" s="3"/>
    </row>
    <row r="1192" spans="1:26" x14ac:dyDescent="0.2">
      <c r="A1192" s="10" t="s">
        <v>359</v>
      </c>
      <c r="B1192" s="13">
        <v>44686</v>
      </c>
      <c r="C1192" s="12">
        <v>0.58472222222222225</v>
      </c>
      <c r="D1192" s="3" t="s">
        <v>255</v>
      </c>
      <c r="E1192" s="3" t="s">
        <v>392</v>
      </c>
      <c r="F1192" s="3" t="s">
        <v>392</v>
      </c>
      <c r="G1192" s="3">
        <v>30.300979999999999</v>
      </c>
      <c r="H1192" s="3">
        <v>-88.349969999999999</v>
      </c>
      <c r="I1192" s="26">
        <v>1.2</v>
      </c>
      <c r="J1192" s="3">
        <f t="shared" si="9"/>
        <v>16.404199999999999</v>
      </c>
      <c r="K1192" s="26">
        <v>5</v>
      </c>
      <c r="L1192" s="3">
        <v>33</v>
      </c>
      <c r="M1192" s="3"/>
      <c r="N1192" s="3"/>
      <c r="O1192" s="3"/>
      <c r="P1192" s="3"/>
      <c r="Q1192" s="3"/>
      <c r="R1192" s="3"/>
      <c r="S1192" s="3"/>
      <c r="T1192" s="3"/>
      <c r="U1192" s="3"/>
      <c r="V1192" s="3"/>
      <c r="W1192" s="3"/>
      <c r="X1192" s="3"/>
      <c r="Y1192" s="3"/>
      <c r="Z1192" s="3"/>
    </row>
    <row r="1193" spans="1:26" x14ac:dyDescent="0.2">
      <c r="A1193" s="10" t="s">
        <v>359</v>
      </c>
      <c r="B1193" s="13">
        <v>44686</v>
      </c>
      <c r="C1193" s="12">
        <v>0.60069444444444442</v>
      </c>
      <c r="D1193" s="3" t="s">
        <v>414</v>
      </c>
      <c r="E1193" s="3" t="s">
        <v>391</v>
      </c>
      <c r="F1193" s="3" t="s">
        <v>391</v>
      </c>
      <c r="G1193" s="3">
        <v>30.300750000000001</v>
      </c>
      <c r="H1193" s="3">
        <v>-88.300079999999994</v>
      </c>
      <c r="I1193" s="26">
        <v>1</v>
      </c>
      <c r="J1193" s="3">
        <f t="shared" si="9"/>
        <v>13.779528000000001</v>
      </c>
      <c r="K1193" s="26">
        <v>4.2</v>
      </c>
      <c r="L1193" s="3">
        <v>34</v>
      </c>
      <c r="M1193" s="3" t="s">
        <v>508</v>
      </c>
      <c r="N1193" s="3"/>
      <c r="O1193" s="3"/>
      <c r="P1193" s="3"/>
      <c r="Q1193" s="3"/>
      <c r="R1193" s="3"/>
      <c r="S1193" s="3"/>
      <c r="T1193" s="3"/>
      <c r="U1193" s="3"/>
      <c r="V1193" s="3"/>
      <c r="W1193" s="3"/>
      <c r="X1193" s="3"/>
      <c r="Y1193" s="3"/>
      <c r="Z1193" s="3"/>
    </row>
    <row r="1194" spans="1:26" x14ac:dyDescent="0.2">
      <c r="A1194" s="3" t="s">
        <v>360</v>
      </c>
      <c r="B1194" s="13">
        <v>44734</v>
      </c>
      <c r="C1194" s="12">
        <v>0.29305555555555557</v>
      </c>
      <c r="D1194" s="3" t="s">
        <v>284</v>
      </c>
      <c r="E1194" s="3" t="s">
        <v>392</v>
      </c>
      <c r="F1194" s="3" t="s">
        <v>391</v>
      </c>
      <c r="G1194" s="3">
        <v>30.45073</v>
      </c>
      <c r="H1194" s="3">
        <v>-88.108530000000002</v>
      </c>
      <c r="I1194" s="26">
        <v>0.4</v>
      </c>
      <c r="J1194" s="3">
        <f t="shared" si="9"/>
        <v>12.467191999999999</v>
      </c>
      <c r="K1194" s="26">
        <v>3.8</v>
      </c>
      <c r="L1194" s="3">
        <v>0</v>
      </c>
      <c r="M1194" s="3"/>
      <c r="N1194" s="3"/>
      <c r="O1194" s="3"/>
      <c r="P1194" s="3"/>
      <c r="Q1194" s="3"/>
      <c r="R1194" s="3"/>
      <c r="S1194" s="3"/>
      <c r="T1194" s="3"/>
      <c r="U1194" s="3"/>
      <c r="V1194" s="3"/>
      <c r="W1194" s="3"/>
      <c r="X1194" s="3"/>
      <c r="Y1194" s="3"/>
      <c r="Z1194" s="3"/>
    </row>
    <row r="1195" spans="1:26" x14ac:dyDescent="0.2">
      <c r="A1195" s="3" t="s">
        <v>360</v>
      </c>
      <c r="B1195" s="13">
        <v>44734</v>
      </c>
      <c r="C1195" s="12">
        <v>0.31111111111111112</v>
      </c>
      <c r="D1195" s="3" t="s">
        <v>279</v>
      </c>
      <c r="E1195" s="3" t="s">
        <v>392</v>
      </c>
      <c r="F1195" s="3" t="s">
        <v>392</v>
      </c>
      <c r="G1195" s="3">
        <v>30.49999</v>
      </c>
      <c r="H1195" s="3">
        <v>-88.099450000000004</v>
      </c>
      <c r="I1195" s="26">
        <v>0.7</v>
      </c>
      <c r="J1195" s="3">
        <f t="shared" si="9"/>
        <v>7.5459319999999996</v>
      </c>
      <c r="K1195" s="26">
        <v>2.2999999999999998</v>
      </c>
      <c r="L1195" s="3">
        <v>1</v>
      </c>
      <c r="M1195" s="3" t="s">
        <v>509</v>
      </c>
      <c r="N1195" s="3"/>
      <c r="O1195" s="3"/>
      <c r="P1195" s="3"/>
      <c r="Q1195" s="3"/>
      <c r="R1195" s="3"/>
      <c r="S1195" s="3"/>
      <c r="T1195" s="3"/>
      <c r="U1195" s="3"/>
      <c r="V1195" s="3"/>
      <c r="W1195" s="3"/>
      <c r="X1195" s="3"/>
      <c r="Y1195" s="3"/>
      <c r="Z1195" s="3"/>
    </row>
    <row r="1196" spans="1:26" x14ac:dyDescent="0.2">
      <c r="A1196" s="3" t="s">
        <v>360</v>
      </c>
      <c r="B1196" s="13">
        <v>44734</v>
      </c>
      <c r="C1196" s="12">
        <v>0.32777777777777778</v>
      </c>
      <c r="D1196" s="3" t="s">
        <v>277</v>
      </c>
      <c r="E1196" s="3" t="s">
        <v>392</v>
      </c>
      <c r="F1196" s="3" t="s">
        <v>391</v>
      </c>
      <c r="G1196" s="3">
        <v>30.565049999999999</v>
      </c>
      <c r="H1196" s="3">
        <v>-88.087119999999999</v>
      </c>
      <c r="I1196" s="26">
        <v>0.4</v>
      </c>
      <c r="J1196" s="26" t="s">
        <v>46</v>
      </c>
      <c r="K1196" s="26" t="s">
        <v>46</v>
      </c>
      <c r="L1196" s="3">
        <v>2</v>
      </c>
      <c r="M1196" s="3" t="s">
        <v>510</v>
      </c>
      <c r="N1196" s="3"/>
      <c r="O1196" s="3"/>
      <c r="P1196" s="3"/>
      <c r="Q1196" s="3"/>
      <c r="R1196" s="3"/>
      <c r="S1196" s="3"/>
      <c r="T1196" s="3"/>
      <c r="U1196" s="3"/>
      <c r="V1196" s="3"/>
      <c r="W1196" s="3"/>
      <c r="X1196" s="3"/>
      <c r="Y1196" s="3"/>
      <c r="Z1196" s="3"/>
    </row>
    <row r="1197" spans="1:26" x14ac:dyDescent="0.2">
      <c r="A1197" s="3" t="s">
        <v>360</v>
      </c>
      <c r="B1197" s="13">
        <v>44734</v>
      </c>
      <c r="C1197" s="12">
        <v>0.33888888888888891</v>
      </c>
      <c r="D1197" s="3" t="s">
        <v>422</v>
      </c>
      <c r="E1197" s="3" t="s">
        <v>391</v>
      </c>
      <c r="F1197" s="3" t="s">
        <v>391</v>
      </c>
      <c r="G1197" s="33">
        <v>30.5991</v>
      </c>
      <c r="H1197" s="33">
        <v>-88.049700000000001</v>
      </c>
      <c r="I1197" s="26">
        <v>0.5</v>
      </c>
      <c r="J1197" s="3">
        <f t="shared" ref="J1197:J1210" si="10">3.28084*K1197</f>
        <v>6.56168</v>
      </c>
      <c r="K1197" s="26">
        <v>2</v>
      </c>
      <c r="L1197" s="3">
        <v>3</v>
      </c>
      <c r="M1197" s="3"/>
      <c r="N1197" s="3"/>
      <c r="O1197" s="3"/>
      <c r="P1197" s="3"/>
      <c r="Q1197" s="3"/>
      <c r="R1197" s="3"/>
      <c r="S1197" s="3"/>
      <c r="T1197" s="3"/>
      <c r="U1197" s="3"/>
      <c r="V1197" s="3"/>
      <c r="W1197" s="3"/>
      <c r="X1197" s="3"/>
      <c r="Y1197" s="3"/>
      <c r="Z1197" s="3"/>
    </row>
    <row r="1198" spans="1:26" x14ac:dyDescent="0.2">
      <c r="A1198" s="3" t="s">
        <v>360</v>
      </c>
      <c r="B1198" s="13">
        <v>44734</v>
      </c>
      <c r="C1198" s="12">
        <v>0.34583333333333333</v>
      </c>
      <c r="D1198" s="3" t="s">
        <v>431</v>
      </c>
      <c r="E1198" s="3" t="s">
        <v>391</v>
      </c>
      <c r="F1198" s="3" t="s">
        <v>391</v>
      </c>
      <c r="G1198" s="3">
        <v>30.648569999999999</v>
      </c>
      <c r="H1198" s="3">
        <v>-88.049670000000006</v>
      </c>
      <c r="I1198" s="26">
        <v>0.3</v>
      </c>
      <c r="J1198" s="3">
        <f t="shared" si="10"/>
        <v>7.5459319999999996</v>
      </c>
      <c r="K1198" s="26">
        <v>2.2999999999999998</v>
      </c>
      <c r="L1198" s="3">
        <v>4</v>
      </c>
      <c r="M1198" s="3"/>
      <c r="N1198" s="3"/>
      <c r="O1198" s="3"/>
      <c r="P1198" s="3"/>
      <c r="Q1198" s="3"/>
      <c r="R1198" s="3"/>
      <c r="S1198" s="3"/>
      <c r="T1198" s="3"/>
      <c r="U1198" s="3"/>
      <c r="V1198" s="3"/>
      <c r="W1198" s="3"/>
      <c r="X1198" s="3"/>
      <c r="Y1198" s="3"/>
      <c r="Z1198" s="3"/>
    </row>
    <row r="1199" spans="1:26" x14ac:dyDescent="0.2">
      <c r="A1199" s="3" t="s">
        <v>360</v>
      </c>
      <c r="B1199" s="13">
        <v>44734</v>
      </c>
      <c r="C1199" s="12">
        <v>0.35069444444444442</v>
      </c>
      <c r="D1199" s="3" t="s">
        <v>309</v>
      </c>
      <c r="E1199" s="3" t="s">
        <v>391</v>
      </c>
      <c r="F1199" s="3" t="s">
        <v>391</v>
      </c>
      <c r="G1199" s="3">
        <v>30.64986</v>
      </c>
      <c r="H1199" s="3">
        <v>-88.032030000000006</v>
      </c>
      <c r="I1199" s="26">
        <v>0.8</v>
      </c>
      <c r="J1199" s="3">
        <f t="shared" si="10"/>
        <v>45.931759999999997</v>
      </c>
      <c r="K1199" s="26">
        <v>14</v>
      </c>
      <c r="L1199" s="3">
        <v>5</v>
      </c>
      <c r="M1199" s="3"/>
      <c r="N1199" s="3"/>
      <c r="O1199" s="3"/>
      <c r="P1199" s="3"/>
      <c r="Q1199" s="3"/>
      <c r="R1199" s="3"/>
      <c r="S1199" s="3"/>
      <c r="T1199" s="3"/>
      <c r="U1199" s="3"/>
      <c r="V1199" s="3"/>
      <c r="W1199" s="3"/>
      <c r="X1199" s="3"/>
      <c r="Y1199" s="3"/>
      <c r="Z1199" s="3"/>
    </row>
    <row r="1200" spans="1:26" x14ac:dyDescent="0.2">
      <c r="A1200" s="3" t="s">
        <v>360</v>
      </c>
      <c r="B1200" s="13">
        <v>44734</v>
      </c>
      <c r="C1200" s="12">
        <v>0.35833333333333334</v>
      </c>
      <c r="D1200" s="3" t="s">
        <v>307</v>
      </c>
      <c r="E1200" s="3" t="s">
        <v>392</v>
      </c>
      <c r="F1200" s="3" t="s">
        <v>392</v>
      </c>
      <c r="G1200" s="3">
        <v>30.699719999999999</v>
      </c>
      <c r="H1200" s="3">
        <v>-88.036609999999996</v>
      </c>
      <c r="I1200" s="26">
        <v>0.8</v>
      </c>
      <c r="J1200" s="3">
        <f t="shared" si="10"/>
        <v>49.212600000000002</v>
      </c>
      <c r="K1200" s="26">
        <v>15</v>
      </c>
      <c r="L1200" s="3">
        <v>6</v>
      </c>
      <c r="M1200" s="3"/>
      <c r="N1200" s="3"/>
      <c r="O1200" s="3"/>
      <c r="P1200" s="3"/>
      <c r="Q1200" s="3"/>
      <c r="R1200" s="3"/>
      <c r="S1200" s="3"/>
      <c r="T1200" s="3"/>
      <c r="U1200" s="3"/>
      <c r="V1200" s="3"/>
      <c r="W1200" s="3"/>
      <c r="X1200" s="3"/>
      <c r="Y1200" s="3"/>
      <c r="Z1200" s="3"/>
    </row>
    <row r="1201" spans="1:26" x14ac:dyDescent="0.2">
      <c r="A1201" s="3" t="s">
        <v>360</v>
      </c>
      <c r="B1201" s="13">
        <v>44734</v>
      </c>
      <c r="C1201" s="12">
        <v>0.36944444444444446</v>
      </c>
      <c r="D1201" s="3" t="s">
        <v>304</v>
      </c>
      <c r="E1201" s="3" t="s">
        <v>392</v>
      </c>
      <c r="F1201" s="3" t="s">
        <v>391</v>
      </c>
      <c r="G1201" s="3">
        <v>30.686979999999998</v>
      </c>
      <c r="H1201" s="3">
        <v>-88.001239999999996</v>
      </c>
      <c r="I1201" s="26">
        <v>0.6</v>
      </c>
      <c r="J1201" s="3">
        <f t="shared" si="10"/>
        <v>14.763780000000001</v>
      </c>
      <c r="K1201" s="26">
        <v>4.5</v>
      </c>
      <c r="L1201" s="3">
        <v>7</v>
      </c>
      <c r="M1201" s="3"/>
      <c r="N1201" s="3"/>
      <c r="O1201" s="3"/>
      <c r="P1201" s="3"/>
      <c r="Q1201" s="3"/>
      <c r="R1201" s="3"/>
      <c r="S1201" s="3"/>
      <c r="T1201" s="3"/>
      <c r="U1201" s="3"/>
      <c r="V1201" s="3"/>
      <c r="W1201" s="3"/>
      <c r="X1201" s="3"/>
      <c r="Y1201" s="3"/>
      <c r="Z1201" s="3"/>
    </row>
    <row r="1202" spans="1:26" x14ac:dyDescent="0.2">
      <c r="A1202" s="3" t="s">
        <v>360</v>
      </c>
      <c r="B1202" s="13">
        <v>44734</v>
      </c>
      <c r="C1202" s="12">
        <v>0.38611111111111113</v>
      </c>
      <c r="D1202" s="3" t="s">
        <v>272</v>
      </c>
      <c r="E1202" s="3" t="s">
        <v>392</v>
      </c>
      <c r="F1202" s="3" t="s">
        <v>391</v>
      </c>
      <c r="G1202" s="33">
        <v>30.749600000000001</v>
      </c>
      <c r="H1202" s="3">
        <v>-88.924580000000006</v>
      </c>
      <c r="I1202" s="26">
        <v>0.7</v>
      </c>
      <c r="J1202" s="3">
        <f t="shared" si="10"/>
        <v>49.212600000000002</v>
      </c>
      <c r="K1202" s="26">
        <v>15</v>
      </c>
      <c r="L1202" s="3">
        <v>8</v>
      </c>
      <c r="M1202" s="3"/>
      <c r="N1202" s="3"/>
      <c r="O1202" s="3"/>
      <c r="P1202" s="3"/>
      <c r="Q1202" s="3"/>
      <c r="R1202" s="3"/>
      <c r="S1202" s="3"/>
      <c r="T1202" s="3"/>
      <c r="U1202" s="3"/>
      <c r="V1202" s="3"/>
      <c r="W1202" s="3"/>
      <c r="X1202" s="3"/>
      <c r="Y1202" s="3"/>
      <c r="Z1202" s="3"/>
    </row>
    <row r="1203" spans="1:26" x14ac:dyDescent="0.2">
      <c r="A1203" s="3" t="s">
        <v>360</v>
      </c>
      <c r="B1203" s="13">
        <v>44734</v>
      </c>
      <c r="C1203" s="12">
        <v>0.39652777777777776</v>
      </c>
      <c r="D1203" s="3" t="s">
        <v>300</v>
      </c>
      <c r="E1203" s="3" t="s">
        <v>392</v>
      </c>
      <c r="F1203" s="3" t="s">
        <v>391</v>
      </c>
      <c r="G1203" s="3">
        <v>30.670919999999999</v>
      </c>
      <c r="H1203" s="3">
        <v>-87.952889999999996</v>
      </c>
      <c r="I1203" s="26">
        <v>0.8</v>
      </c>
      <c r="J1203" s="3">
        <f t="shared" si="10"/>
        <v>13.12336</v>
      </c>
      <c r="K1203" s="26">
        <v>4</v>
      </c>
      <c r="L1203" s="3">
        <v>9</v>
      </c>
      <c r="M1203" s="3"/>
      <c r="N1203" s="3"/>
      <c r="O1203" s="3"/>
      <c r="P1203" s="3"/>
      <c r="Q1203" s="3"/>
      <c r="R1203" s="3"/>
      <c r="S1203" s="3"/>
      <c r="T1203" s="3"/>
      <c r="U1203" s="3"/>
      <c r="V1203" s="3"/>
      <c r="W1203" s="3"/>
      <c r="X1203" s="3"/>
      <c r="Y1203" s="3"/>
      <c r="Z1203" s="3"/>
    </row>
    <row r="1204" spans="1:26" x14ac:dyDescent="0.2">
      <c r="A1204" s="3" t="s">
        <v>360</v>
      </c>
      <c r="B1204" s="13">
        <v>44734</v>
      </c>
      <c r="C1204" s="12">
        <v>0.40625</v>
      </c>
      <c r="D1204" s="3" t="s">
        <v>270</v>
      </c>
      <c r="E1204" s="3" t="s">
        <v>392</v>
      </c>
      <c r="F1204" s="3" t="s">
        <v>391</v>
      </c>
      <c r="G1204" s="3">
        <v>30.666779999999999</v>
      </c>
      <c r="H1204" s="3">
        <v>-87.925240000000002</v>
      </c>
      <c r="I1204" s="26">
        <v>0.6</v>
      </c>
      <c r="J1204" s="3">
        <f t="shared" si="10"/>
        <v>19.685040000000001</v>
      </c>
      <c r="K1204" s="26">
        <v>6</v>
      </c>
      <c r="L1204" s="3">
        <v>10</v>
      </c>
      <c r="M1204" s="3"/>
      <c r="N1204" s="3"/>
      <c r="O1204" s="3"/>
      <c r="P1204" s="3"/>
      <c r="Q1204" s="3"/>
      <c r="R1204" s="3"/>
      <c r="S1204" s="3"/>
      <c r="T1204" s="3"/>
      <c r="U1204" s="3"/>
      <c r="V1204" s="3"/>
      <c r="W1204" s="3"/>
      <c r="X1204" s="3"/>
      <c r="Y1204" s="3"/>
      <c r="Z1204" s="3"/>
    </row>
    <row r="1205" spans="1:26" x14ac:dyDescent="0.2">
      <c r="A1205" s="3" t="s">
        <v>360</v>
      </c>
      <c r="B1205" s="13">
        <v>44734</v>
      </c>
      <c r="C1205" s="12">
        <v>0.4152777777777778</v>
      </c>
      <c r="D1205" s="3" t="s">
        <v>297</v>
      </c>
      <c r="E1205" s="3" t="s">
        <v>391</v>
      </c>
      <c r="F1205" s="3" t="s">
        <v>391</v>
      </c>
      <c r="G1205" s="3">
        <v>30.594460000000002</v>
      </c>
      <c r="H1205" s="3">
        <v>-87.918260000000004</v>
      </c>
      <c r="I1205" s="26">
        <v>0.9</v>
      </c>
      <c r="J1205" s="3">
        <f t="shared" si="10"/>
        <v>8.5301840000000002</v>
      </c>
      <c r="K1205" s="26">
        <v>2.6</v>
      </c>
      <c r="L1205" s="3">
        <v>11</v>
      </c>
      <c r="M1205" s="3"/>
      <c r="N1205" s="3"/>
      <c r="O1205" s="3"/>
      <c r="P1205" s="3"/>
      <c r="Q1205" s="3"/>
      <c r="R1205" s="3"/>
      <c r="S1205" s="3"/>
      <c r="T1205" s="3"/>
      <c r="U1205" s="3"/>
      <c r="V1205" s="3"/>
      <c r="W1205" s="3"/>
      <c r="X1205" s="3"/>
      <c r="Y1205" s="3"/>
      <c r="Z1205" s="3"/>
    </row>
    <row r="1206" spans="1:26" x14ac:dyDescent="0.2">
      <c r="A1206" s="3" t="s">
        <v>360</v>
      </c>
      <c r="B1206" s="13">
        <v>44734</v>
      </c>
      <c r="C1206" s="12">
        <v>0.42222222222222222</v>
      </c>
      <c r="D1206" s="3" t="s">
        <v>267</v>
      </c>
      <c r="E1206" s="3" t="s">
        <v>392</v>
      </c>
      <c r="F1206" s="3" t="s">
        <v>391</v>
      </c>
      <c r="G1206" s="3">
        <v>30.599879999999999</v>
      </c>
      <c r="H1206" s="3">
        <v>-87.9499</v>
      </c>
      <c r="I1206" s="26">
        <v>1.2</v>
      </c>
      <c r="J1206" s="3">
        <f t="shared" si="10"/>
        <v>11.482939999999999</v>
      </c>
      <c r="K1206" s="26">
        <v>3.5</v>
      </c>
      <c r="L1206" s="3">
        <v>12</v>
      </c>
      <c r="M1206" s="3"/>
      <c r="N1206" s="3"/>
      <c r="O1206" s="3"/>
      <c r="P1206" s="3"/>
      <c r="Q1206" s="3"/>
      <c r="R1206" s="3"/>
      <c r="S1206" s="3"/>
      <c r="T1206" s="3"/>
      <c r="U1206" s="3"/>
      <c r="V1206" s="3"/>
      <c r="W1206" s="3"/>
      <c r="X1206" s="3"/>
      <c r="Y1206" s="3"/>
      <c r="Z1206" s="3"/>
    </row>
    <row r="1207" spans="1:26" x14ac:dyDescent="0.2">
      <c r="A1207" s="3" t="s">
        <v>360</v>
      </c>
      <c r="B1207" s="13">
        <v>44734</v>
      </c>
      <c r="C1207" s="12">
        <v>0.43055555555555558</v>
      </c>
      <c r="D1207" s="3" t="s">
        <v>423</v>
      </c>
      <c r="E1207" s="3" t="s">
        <v>391</v>
      </c>
      <c r="F1207" s="3" t="s">
        <v>391</v>
      </c>
      <c r="G1207" s="3">
        <v>30.599530000000001</v>
      </c>
      <c r="H1207" s="3">
        <v>-87.000079999999997</v>
      </c>
      <c r="I1207" s="26">
        <v>1.1000000000000001</v>
      </c>
      <c r="J1207" s="3">
        <f t="shared" si="10"/>
        <v>13.12336</v>
      </c>
      <c r="K1207" s="26">
        <v>4</v>
      </c>
      <c r="L1207" s="3">
        <v>13</v>
      </c>
      <c r="M1207" s="3" t="s">
        <v>511</v>
      </c>
      <c r="N1207" s="3"/>
      <c r="O1207" s="3"/>
      <c r="P1207" s="3"/>
      <c r="Q1207" s="3"/>
      <c r="R1207" s="3"/>
      <c r="S1207" s="3"/>
      <c r="T1207" s="3"/>
      <c r="U1207" s="3"/>
      <c r="V1207" s="3"/>
      <c r="W1207" s="3"/>
      <c r="X1207" s="3"/>
      <c r="Y1207" s="3"/>
      <c r="Z1207" s="3"/>
    </row>
    <row r="1208" spans="1:26" x14ac:dyDescent="0.2">
      <c r="A1208" s="3" t="s">
        <v>361</v>
      </c>
      <c r="B1208" s="13">
        <v>44748</v>
      </c>
      <c r="C1208" s="12">
        <v>0.27083333333333331</v>
      </c>
      <c r="D1208" s="3" t="s">
        <v>284</v>
      </c>
      <c r="E1208" s="3" t="s">
        <v>392</v>
      </c>
      <c r="F1208" s="3" t="s">
        <v>391</v>
      </c>
      <c r="G1208" s="3">
        <v>30.450659999999999</v>
      </c>
      <c r="H1208" s="3">
        <v>-88.108639999999994</v>
      </c>
      <c r="I1208" s="26">
        <v>0.4</v>
      </c>
      <c r="J1208" s="3">
        <f t="shared" si="10"/>
        <v>11.482939999999999</v>
      </c>
      <c r="K1208" s="26">
        <v>3.5</v>
      </c>
      <c r="L1208" s="3">
        <v>0</v>
      </c>
      <c r="M1208" s="3"/>
      <c r="N1208" s="3"/>
      <c r="O1208" s="3"/>
      <c r="P1208" s="3"/>
      <c r="Q1208" s="3"/>
      <c r="R1208" s="3"/>
      <c r="S1208" s="3"/>
      <c r="T1208" s="3"/>
      <c r="U1208" s="3"/>
      <c r="V1208" s="3"/>
      <c r="W1208" s="3"/>
      <c r="X1208" s="3"/>
      <c r="Y1208" s="3"/>
      <c r="Z1208" s="3"/>
    </row>
    <row r="1209" spans="1:26" x14ac:dyDescent="0.2">
      <c r="A1209" s="3" t="s">
        <v>361</v>
      </c>
      <c r="B1209" s="13">
        <v>44748</v>
      </c>
      <c r="C1209" s="12">
        <v>0.28194444444444444</v>
      </c>
      <c r="D1209" s="3" t="s">
        <v>279</v>
      </c>
      <c r="E1209" s="3" t="s">
        <v>392</v>
      </c>
      <c r="F1209" s="3" t="s">
        <v>391</v>
      </c>
      <c r="G1209" s="3">
        <v>30.500209999999999</v>
      </c>
      <c r="H1209" s="3">
        <v>-88.100239999999999</v>
      </c>
      <c r="I1209" s="26">
        <v>0.8</v>
      </c>
      <c r="J1209" s="3">
        <f t="shared" si="10"/>
        <v>3.28084</v>
      </c>
      <c r="K1209" s="26">
        <v>1</v>
      </c>
      <c r="L1209" s="3">
        <v>1</v>
      </c>
      <c r="M1209" s="3"/>
      <c r="N1209" s="3"/>
      <c r="O1209" s="3"/>
      <c r="P1209" s="3"/>
      <c r="Q1209" s="3"/>
      <c r="R1209" s="3"/>
      <c r="S1209" s="3"/>
      <c r="T1209" s="3"/>
      <c r="U1209" s="3"/>
      <c r="V1209" s="3"/>
      <c r="W1209" s="3"/>
      <c r="X1209" s="3"/>
      <c r="Y1209" s="3"/>
      <c r="Z1209" s="3"/>
    </row>
    <row r="1210" spans="1:26" x14ac:dyDescent="0.2">
      <c r="A1210" s="3" t="s">
        <v>361</v>
      </c>
      <c r="B1210" s="13">
        <v>44748</v>
      </c>
      <c r="C1210" s="12">
        <v>0.29305555555555557</v>
      </c>
      <c r="D1210" s="3" t="s">
        <v>277</v>
      </c>
      <c r="E1210" s="3" t="s">
        <v>392</v>
      </c>
      <c r="F1210" s="3" t="s">
        <v>392</v>
      </c>
      <c r="G1210" s="3">
        <v>30.565110000000001</v>
      </c>
      <c r="H1210" s="3">
        <v>-88.087230000000005</v>
      </c>
      <c r="I1210" s="26">
        <v>0.4</v>
      </c>
      <c r="J1210" s="3">
        <f t="shared" si="10"/>
        <v>26.24672</v>
      </c>
      <c r="K1210" s="26">
        <v>8</v>
      </c>
      <c r="L1210" s="3">
        <v>2</v>
      </c>
      <c r="M1210" s="3"/>
      <c r="N1210" s="3"/>
      <c r="O1210" s="3"/>
      <c r="P1210" s="3"/>
      <c r="Q1210" s="3"/>
      <c r="R1210" s="3"/>
      <c r="S1210" s="3"/>
      <c r="T1210" s="3"/>
      <c r="U1210" s="3"/>
      <c r="V1210" s="3"/>
      <c r="W1210" s="3"/>
      <c r="X1210" s="3"/>
      <c r="Y1210" s="3"/>
      <c r="Z1210" s="3"/>
    </row>
    <row r="1211" spans="1:26" x14ac:dyDescent="0.2">
      <c r="A1211" s="3" t="s">
        <v>361</v>
      </c>
      <c r="B1211" s="13">
        <v>44748</v>
      </c>
      <c r="C1211" s="12">
        <v>0.30277777777777776</v>
      </c>
      <c r="D1211" s="3" t="s">
        <v>422</v>
      </c>
      <c r="E1211" s="3" t="s">
        <v>391</v>
      </c>
      <c r="F1211" s="3" t="s">
        <v>391</v>
      </c>
      <c r="G1211" s="3">
        <v>30.600149999999999</v>
      </c>
      <c r="H1211" s="3">
        <v>-88.050280000000001</v>
      </c>
      <c r="I1211" s="26">
        <v>0.6</v>
      </c>
      <c r="J1211" s="26" t="s">
        <v>46</v>
      </c>
      <c r="K1211" s="26" t="s">
        <v>46</v>
      </c>
      <c r="L1211" s="3">
        <v>3</v>
      </c>
      <c r="M1211" s="3"/>
      <c r="N1211" s="3"/>
      <c r="O1211" s="3"/>
      <c r="P1211" s="3"/>
      <c r="Q1211" s="3"/>
      <c r="R1211" s="3"/>
      <c r="S1211" s="3"/>
      <c r="T1211" s="3"/>
      <c r="U1211" s="3"/>
      <c r="V1211" s="3"/>
      <c r="W1211" s="3"/>
      <c r="X1211" s="3"/>
      <c r="Y1211" s="3"/>
      <c r="Z1211" s="3"/>
    </row>
    <row r="1212" spans="1:26" x14ac:dyDescent="0.2">
      <c r="A1212" s="3" t="s">
        <v>361</v>
      </c>
      <c r="B1212" s="13">
        <v>44748</v>
      </c>
      <c r="C1212" s="12">
        <v>0.30902777777777779</v>
      </c>
      <c r="D1212" s="3" t="s">
        <v>431</v>
      </c>
      <c r="E1212" s="3" t="s">
        <v>391</v>
      </c>
      <c r="F1212" s="3" t="s">
        <v>391</v>
      </c>
      <c r="G1212" s="3">
        <v>30.64845</v>
      </c>
      <c r="H1212" s="33">
        <v>-88.050799999999995</v>
      </c>
      <c r="I1212" s="26">
        <v>0.6</v>
      </c>
      <c r="J1212" s="26" t="s">
        <v>46</v>
      </c>
      <c r="K1212" s="26" t="s">
        <v>46</v>
      </c>
      <c r="L1212" s="3">
        <v>4</v>
      </c>
      <c r="M1212" s="3"/>
      <c r="N1212" s="3"/>
      <c r="O1212" s="3"/>
      <c r="P1212" s="3"/>
      <c r="Q1212" s="3"/>
      <c r="R1212" s="3"/>
      <c r="S1212" s="3"/>
      <c r="T1212" s="3"/>
      <c r="U1212" s="3"/>
      <c r="V1212" s="3"/>
      <c r="W1212" s="3"/>
      <c r="X1212" s="3"/>
      <c r="Y1212" s="3"/>
      <c r="Z1212" s="3"/>
    </row>
    <row r="1213" spans="1:26" x14ac:dyDescent="0.2">
      <c r="A1213" s="3" t="s">
        <v>361</v>
      </c>
      <c r="B1213" s="13">
        <v>44748</v>
      </c>
      <c r="C1213" s="12">
        <v>0.3125</v>
      </c>
      <c r="D1213" s="3" t="s">
        <v>309</v>
      </c>
      <c r="E1213" s="3" t="s">
        <v>391</v>
      </c>
      <c r="F1213" s="3" t="s">
        <v>391</v>
      </c>
      <c r="G1213" s="3">
        <v>30.650320000000001</v>
      </c>
      <c r="H1213" s="3">
        <v>-88.032690000000002</v>
      </c>
      <c r="I1213" s="26">
        <v>0.8</v>
      </c>
      <c r="J1213" s="26" t="s">
        <v>46</v>
      </c>
      <c r="K1213" s="26" t="s">
        <v>46</v>
      </c>
      <c r="L1213" s="3">
        <v>6</v>
      </c>
      <c r="M1213" s="3" t="s">
        <v>512</v>
      </c>
      <c r="N1213" s="3"/>
      <c r="O1213" s="3"/>
      <c r="P1213" s="3"/>
      <c r="Q1213" s="3"/>
      <c r="R1213" s="3"/>
      <c r="S1213" s="3"/>
      <c r="T1213" s="3"/>
      <c r="U1213" s="3"/>
      <c r="V1213" s="3"/>
      <c r="W1213" s="3"/>
      <c r="X1213" s="3"/>
      <c r="Y1213" s="3"/>
      <c r="Z1213" s="3"/>
    </row>
    <row r="1214" spans="1:26" x14ac:dyDescent="0.2">
      <c r="A1214" s="3" t="s">
        <v>361</v>
      </c>
      <c r="B1214" s="13">
        <v>44748</v>
      </c>
      <c r="C1214" s="12">
        <v>0.32222222222222224</v>
      </c>
      <c r="D1214" s="3" t="s">
        <v>307</v>
      </c>
      <c r="E1214" s="3" t="s">
        <v>392</v>
      </c>
      <c r="F1214" s="3" t="s">
        <v>392</v>
      </c>
      <c r="G1214" s="3">
        <v>30.700469999999999</v>
      </c>
      <c r="H1214" s="3">
        <v>-88.037610000000001</v>
      </c>
      <c r="I1214" s="26">
        <v>0.4</v>
      </c>
      <c r="J1214" s="3">
        <f t="shared" ref="J1214:J1218" si="11">3.28084*K1214</f>
        <v>42.650919999999999</v>
      </c>
      <c r="K1214" s="26">
        <v>13</v>
      </c>
      <c r="L1214" s="3">
        <v>7</v>
      </c>
      <c r="M1214" s="3"/>
      <c r="N1214" s="3"/>
      <c r="O1214" s="3"/>
      <c r="P1214" s="3"/>
      <c r="Q1214" s="3"/>
      <c r="R1214" s="3"/>
      <c r="S1214" s="3"/>
      <c r="T1214" s="3"/>
      <c r="U1214" s="3"/>
      <c r="V1214" s="3"/>
      <c r="W1214" s="3"/>
      <c r="X1214" s="3"/>
      <c r="Y1214" s="3"/>
      <c r="Z1214" s="3"/>
    </row>
    <row r="1215" spans="1:26" x14ac:dyDescent="0.2">
      <c r="A1215" s="3" t="s">
        <v>361</v>
      </c>
      <c r="B1215" s="13">
        <v>44748</v>
      </c>
      <c r="C1215" s="12">
        <v>0.3347222222222222</v>
      </c>
      <c r="D1215" s="3" t="s">
        <v>304</v>
      </c>
      <c r="E1215" s="3" t="s">
        <v>392</v>
      </c>
      <c r="F1215" s="3" t="s">
        <v>392</v>
      </c>
      <c r="G1215" s="3">
        <v>30.687059999999999</v>
      </c>
      <c r="H1215" s="3">
        <v>-88.00376</v>
      </c>
      <c r="I1215" s="26">
        <v>0.4</v>
      </c>
      <c r="J1215" s="3">
        <f t="shared" si="11"/>
        <v>9.8425200000000004</v>
      </c>
      <c r="K1215" s="26">
        <v>3</v>
      </c>
      <c r="L1215" s="3">
        <v>8</v>
      </c>
      <c r="M1215" s="3"/>
      <c r="N1215" s="3"/>
      <c r="O1215" s="3"/>
      <c r="P1215" s="3"/>
      <c r="Q1215" s="3"/>
      <c r="R1215" s="3"/>
      <c r="S1215" s="3"/>
      <c r="T1215" s="3"/>
      <c r="U1215" s="3"/>
      <c r="V1215" s="3"/>
      <c r="W1215" s="3"/>
      <c r="X1215" s="3"/>
      <c r="Y1215" s="3"/>
      <c r="Z1215" s="3"/>
    </row>
    <row r="1216" spans="1:26" x14ac:dyDescent="0.2">
      <c r="A1216" s="3" t="s">
        <v>361</v>
      </c>
      <c r="B1216" s="13">
        <v>44748</v>
      </c>
      <c r="C1216" s="12">
        <v>0.34861111111111109</v>
      </c>
      <c r="D1216" s="3" t="s">
        <v>272</v>
      </c>
      <c r="E1216" s="3" t="s">
        <v>392</v>
      </c>
      <c r="F1216" s="3" t="s">
        <v>391</v>
      </c>
      <c r="G1216" s="3">
        <v>30.749310000000001</v>
      </c>
      <c r="H1216" s="3">
        <v>-87.924160000000001</v>
      </c>
      <c r="I1216" s="26">
        <v>0.6</v>
      </c>
      <c r="J1216" s="3">
        <f t="shared" si="11"/>
        <v>42.650919999999999</v>
      </c>
      <c r="K1216" s="26">
        <v>13</v>
      </c>
      <c r="L1216" s="3">
        <v>9</v>
      </c>
      <c r="M1216" s="3"/>
      <c r="N1216" s="3"/>
      <c r="O1216" s="3"/>
      <c r="P1216" s="3"/>
      <c r="Q1216" s="3"/>
      <c r="R1216" s="3"/>
      <c r="S1216" s="3"/>
      <c r="T1216" s="3"/>
      <c r="U1216" s="3"/>
      <c r="V1216" s="3"/>
      <c r="W1216" s="3"/>
      <c r="X1216" s="3"/>
      <c r="Y1216" s="3"/>
      <c r="Z1216" s="3"/>
    </row>
    <row r="1217" spans="1:26" x14ac:dyDescent="0.2">
      <c r="A1217" s="3" t="s">
        <v>361</v>
      </c>
      <c r="B1217" s="13">
        <v>44748</v>
      </c>
      <c r="C1217" s="12">
        <v>0.3611111111111111</v>
      </c>
      <c r="D1217" s="3" t="s">
        <v>300</v>
      </c>
      <c r="E1217" s="3" t="s">
        <v>392</v>
      </c>
      <c r="F1217" s="3" t="s">
        <v>391</v>
      </c>
      <c r="G1217" s="3">
        <v>30.671009999999999</v>
      </c>
      <c r="H1217" s="3">
        <v>-87.953230000000005</v>
      </c>
      <c r="I1217" s="26">
        <v>0.6</v>
      </c>
      <c r="J1217" s="3">
        <f t="shared" si="11"/>
        <v>6.56168</v>
      </c>
      <c r="K1217" s="26">
        <v>2</v>
      </c>
      <c r="L1217" s="3">
        <v>10</v>
      </c>
      <c r="M1217" s="3"/>
      <c r="N1217" s="3"/>
      <c r="O1217" s="3"/>
      <c r="P1217" s="3"/>
      <c r="Q1217" s="3"/>
      <c r="R1217" s="3"/>
      <c r="S1217" s="3"/>
      <c r="T1217" s="3"/>
      <c r="U1217" s="3"/>
      <c r="V1217" s="3"/>
      <c r="W1217" s="3"/>
      <c r="X1217" s="3"/>
      <c r="Y1217" s="3"/>
      <c r="Z1217" s="3"/>
    </row>
    <row r="1218" spans="1:26" x14ac:dyDescent="0.2">
      <c r="A1218" s="3" t="s">
        <v>361</v>
      </c>
      <c r="B1218" s="13">
        <v>44748</v>
      </c>
      <c r="C1218" s="12">
        <v>0.36944444444444446</v>
      </c>
      <c r="D1218" s="3" t="s">
        <v>270</v>
      </c>
      <c r="E1218" s="3" t="s">
        <v>392</v>
      </c>
      <c r="F1218" s="3" t="s">
        <v>391</v>
      </c>
      <c r="G1218" s="3">
        <v>30.666969999999999</v>
      </c>
      <c r="H1218" s="3">
        <v>-87.924750000000003</v>
      </c>
      <c r="I1218" s="26">
        <v>0.6</v>
      </c>
      <c r="J1218" s="3">
        <f t="shared" si="11"/>
        <v>16.404199999999999</v>
      </c>
      <c r="K1218" s="26">
        <v>5</v>
      </c>
      <c r="L1218" s="3">
        <v>11</v>
      </c>
      <c r="M1218" s="3"/>
      <c r="N1218" s="3"/>
      <c r="O1218" s="3"/>
      <c r="P1218" s="3"/>
      <c r="Q1218" s="3"/>
      <c r="R1218" s="3"/>
      <c r="S1218" s="3"/>
      <c r="T1218" s="3"/>
      <c r="U1218" s="3"/>
      <c r="V1218" s="3"/>
      <c r="W1218" s="3"/>
      <c r="X1218" s="3"/>
      <c r="Y1218" s="3"/>
      <c r="Z1218" s="3"/>
    </row>
    <row r="1219" spans="1:26" x14ac:dyDescent="0.2">
      <c r="A1219" s="3" t="s">
        <v>361</v>
      </c>
      <c r="B1219" s="13">
        <v>44748</v>
      </c>
      <c r="C1219" s="12">
        <v>0.37916666666666665</v>
      </c>
      <c r="D1219" s="3" t="s">
        <v>297</v>
      </c>
      <c r="E1219" s="3" t="s">
        <v>391</v>
      </c>
      <c r="F1219" s="3" t="s">
        <v>391</v>
      </c>
      <c r="G1219" s="3">
        <v>30.60005</v>
      </c>
      <c r="H1219" s="3">
        <v>-87.917810000000003</v>
      </c>
      <c r="I1219" s="26">
        <v>0.8</v>
      </c>
      <c r="J1219" s="26" t="s">
        <v>46</v>
      </c>
      <c r="K1219" s="26" t="s">
        <v>46</v>
      </c>
      <c r="L1219" s="3">
        <v>12</v>
      </c>
      <c r="M1219" s="3"/>
      <c r="N1219" s="3"/>
      <c r="O1219" s="3"/>
      <c r="P1219" s="3"/>
      <c r="Q1219" s="3"/>
      <c r="R1219" s="3"/>
      <c r="S1219" s="3"/>
      <c r="T1219" s="3"/>
      <c r="U1219" s="3"/>
      <c r="V1219" s="3"/>
      <c r="W1219" s="3"/>
      <c r="X1219" s="3"/>
      <c r="Y1219" s="3"/>
      <c r="Z1219" s="3"/>
    </row>
    <row r="1220" spans="1:26" x14ac:dyDescent="0.2">
      <c r="A1220" s="3" t="s">
        <v>361</v>
      </c>
      <c r="B1220" s="13">
        <v>44748</v>
      </c>
      <c r="C1220" s="12">
        <v>0.3840277777777778</v>
      </c>
      <c r="D1220" s="3" t="s">
        <v>267</v>
      </c>
      <c r="E1220" s="3" t="s">
        <v>392</v>
      </c>
      <c r="F1220" s="3" t="s">
        <v>392</v>
      </c>
      <c r="G1220" s="3">
        <v>30.599689999999999</v>
      </c>
      <c r="H1220" s="3">
        <v>-87.949979999999996</v>
      </c>
      <c r="I1220" s="26">
        <v>0.6</v>
      </c>
      <c r="J1220" s="26" t="s">
        <v>46</v>
      </c>
      <c r="K1220" s="26" t="s">
        <v>46</v>
      </c>
      <c r="L1220" s="3">
        <v>13</v>
      </c>
      <c r="M1220" s="3"/>
      <c r="N1220" s="3"/>
      <c r="O1220" s="3"/>
      <c r="P1220" s="3"/>
      <c r="Q1220" s="3"/>
      <c r="R1220" s="3"/>
      <c r="S1220" s="3"/>
      <c r="T1220" s="3"/>
      <c r="U1220" s="3"/>
      <c r="V1220" s="3"/>
      <c r="W1220" s="3"/>
      <c r="X1220" s="3"/>
      <c r="Y1220" s="3"/>
      <c r="Z1220" s="3"/>
    </row>
    <row r="1221" spans="1:26" x14ac:dyDescent="0.2">
      <c r="A1221" s="3" t="s">
        <v>361</v>
      </c>
      <c r="B1221" s="13">
        <v>44748</v>
      </c>
      <c r="C1221" s="12">
        <v>0.39097222222222222</v>
      </c>
      <c r="D1221" s="3" t="s">
        <v>423</v>
      </c>
      <c r="E1221" s="3" t="s">
        <v>391</v>
      </c>
      <c r="F1221" s="3" t="s">
        <v>391</v>
      </c>
      <c r="G1221" s="3">
        <v>30.599920000000001</v>
      </c>
      <c r="H1221" s="3">
        <v>-88.000209999999996</v>
      </c>
      <c r="I1221" s="26">
        <v>0.8</v>
      </c>
      <c r="J1221" s="26" t="s">
        <v>46</v>
      </c>
      <c r="K1221" s="26" t="s">
        <v>46</v>
      </c>
      <c r="L1221" s="3">
        <v>14</v>
      </c>
      <c r="M1221" s="3"/>
      <c r="N1221" s="3"/>
      <c r="O1221" s="3"/>
      <c r="P1221" s="3"/>
      <c r="Q1221" s="3"/>
      <c r="R1221" s="3"/>
      <c r="S1221" s="3"/>
      <c r="T1221" s="3"/>
      <c r="U1221" s="3"/>
      <c r="V1221" s="3"/>
      <c r="W1221" s="3"/>
      <c r="X1221" s="3"/>
      <c r="Y1221" s="3"/>
      <c r="Z1221" s="3"/>
    </row>
    <row r="1222" spans="1:26" x14ac:dyDescent="0.2">
      <c r="A1222" s="3" t="s">
        <v>361</v>
      </c>
      <c r="B1222" s="13">
        <v>44748</v>
      </c>
      <c r="C1222" s="12">
        <v>0.39513888888888887</v>
      </c>
      <c r="D1222" s="3" t="s">
        <v>274</v>
      </c>
      <c r="E1222" s="3" t="s">
        <v>392</v>
      </c>
      <c r="F1222" s="3" t="s">
        <v>392</v>
      </c>
      <c r="G1222" s="3">
        <v>30.600090000000002</v>
      </c>
      <c r="H1222" s="3">
        <v>-88.030829999999995</v>
      </c>
      <c r="I1222" s="26">
        <v>0.8</v>
      </c>
      <c r="J1222" s="26" t="s">
        <v>46</v>
      </c>
      <c r="K1222" s="26" t="s">
        <v>46</v>
      </c>
      <c r="L1222" s="3">
        <v>15</v>
      </c>
      <c r="M1222" s="3" t="s">
        <v>513</v>
      </c>
      <c r="N1222" s="3"/>
      <c r="O1222" s="3"/>
      <c r="P1222" s="3"/>
      <c r="Q1222" s="3"/>
      <c r="R1222" s="3"/>
      <c r="S1222" s="3"/>
      <c r="T1222" s="3"/>
      <c r="U1222" s="3"/>
      <c r="V1222" s="3"/>
      <c r="W1222" s="3"/>
      <c r="X1222" s="3"/>
      <c r="Y1222" s="3"/>
      <c r="Z1222" s="3"/>
    </row>
    <row r="1223" spans="1:26" x14ac:dyDescent="0.2">
      <c r="A1223" s="3" t="s">
        <v>361</v>
      </c>
      <c r="B1223" s="13">
        <v>44748</v>
      </c>
      <c r="C1223" s="12">
        <v>0.40416666666666667</v>
      </c>
      <c r="D1223" s="3" t="s">
        <v>425</v>
      </c>
      <c r="E1223" s="3" t="s">
        <v>391</v>
      </c>
      <c r="F1223" s="3" t="s">
        <v>391</v>
      </c>
      <c r="G1223" s="3">
        <v>30.549959999999999</v>
      </c>
      <c r="H1223" s="3">
        <v>-88.025180000000006</v>
      </c>
      <c r="I1223" s="26">
        <v>1</v>
      </c>
      <c r="J1223" s="26" t="s">
        <v>46</v>
      </c>
      <c r="K1223" s="26" t="s">
        <v>46</v>
      </c>
      <c r="L1223" s="3">
        <v>16</v>
      </c>
      <c r="M1223" s="3"/>
      <c r="N1223" s="3"/>
      <c r="O1223" s="3"/>
      <c r="P1223" s="3"/>
      <c r="Q1223" s="3"/>
      <c r="R1223" s="3"/>
      <c r="S1223" s="3"/>
      <c r="T1223" s="3"/>
      <c r="U1223" s="3"/>
      <c r="V1223" s="3"/>
      <c r="W1223" s="3"/>
      <c r="X1223" s="3"/>
      <c r="Y1223" s="3"/>
      <c r="Z1223" s="3"/>
    </row>
    <row r="1224" spans="1:26" x14ac:dyDescent="0.2">
      <c r="A1224" s="3" t="s">
        <v>361</v>
      </c>
      <c r="B1224" s="13">
        <v>44748</v>
      </c>
      <c r="C1224" s="12">
        <v>0.41041666666666665</v>
      </c>
      <c r="D1224" s="3" t="s">
        <v>281</v>
      </c>
      <c r="E1224" s="3" t="s">
        <v>392</v>
      </c>
      <c r="F1224" s="3" t="s">
        <v>392</v>
      </c>
      <c r="G1224" s="3">
        <v>30.499590000000001</v>
      </c>
      <c r="H1224" s="3">
        <v>-88.019589999999994</v>
      </c>
      <c r="I1224" s="26">
        <v>1</v>
      </c>
      <c r="J1224" s="26" t="s">
        <v>46</v>
      </c>
      <c r="K1224" s="26" t="s">
        <v>46</v>
      </c>
      <c r="L1224" s="3">
        <v>17</v>
      </c>
      <c r="M1224" s="3"/>
      <c r="N1224" s="3"/>
      <c r="O1224" s="3"/>
      <c r="P1224" s="3"/>
      <c r="Q1224" s="3"/>
      <c r="R1224" s="3"/>
      <c r="S1224" s="3"/>
      <c r="T1224" s="3"/>
      <c r="U1224" s="3"/>
      <c r="V1224" s="3"/>
      <c r="W1224" s="3"/>
      <c r="X1224" s="3"/>
      <c r="Y1224" s="3"/>
      <c r="Z1224" s="3"/>
    </row>
    <row r="1225" spans="1:26" x14ac:dyDescent="0.2">
      <c r="A1225" s="3" t="s">
        <v>361</v>
      </c>
      <c r="B1225" s="13">
        <v>44748</v>
      </c>
      <c r="C1225" s="12">
        <v>0.41666666666666669</v>
      </c>
      <c r="D1225" s="3" t="s">
        <v>428</v>
      </c>
      <c r="E1225" s="3" t="s">
        <v>391</v>
      </c>
      <c r="F1225" s="3" t="s">
        <v>391</v>
      </c>
      <c r="G1225" s="3">
        <v>30.499980000000001</v>
      </c>
      <c r="H1225" s="3">
        <v>-87.999319999999997</v>
      </c>
      <c r="I1225" s="34">
        <v>1</v>
      </c>
      <c r="J1225" s="26" t="s">
        <v>46</v>
      </c>
      <c r="K1225" s="26" t="s">
        <v>46</v>
      </c>
      <c r="L1225" s="3">
        <v>18</v>
      </c>
      <c r="M1225" s="3"/>
      <c r="N1225" s="3"/>
      <c r="O1225" s="3"/>
      <c r="P1225" s="3"/>
      <c r="Q1225" s="3"/>
      <c r="R1225" s="3"/>
      <c r="S1225" s="3"/>
      <c r="T1225" s="3"/>
      <c r="U1225" s="3"/>
      <c r="V1225" s="3"/>
      <c r="W1225" s="3"/>
      <c r="X1225" s="3"/>
      <c r="Y1225" s="3"/>
      <c r="Z1225" s="3"/>
    </row>
    <row r="1226" spans="1:26" x14ac:dyDescent="0.2">
      <c r="A1226" s="3" t="s">
        <v>361</v>
      </c>
      <c r="B1226" s="13">
        <v>44748</v>
      </c>
      <c r="C1226" s="12">
        <v>0.42152777777777778</v>
      </c>
      <c r="D1226" s="3" t="s">
        <v>265</v>
      </c>
      <c r="E1226" s="3" t="s">
        <v>392</v>
      </c>
      <c r="F1226" s="3" t="s">
        <v>392</v>
      </c>
      <c r="G1226" s="3">
        <v>30.50009</v>
      </c>
      <c r="H1226" s="3">
        <v>-87.949969999999993</v>
      </c>
      <c r="I1226" s="26">
        <v>0.8</v>
      </c>
      <c r="J1226" s="26" t="s">
        <v>46</v>
      </c>
      <c r="K1226" s="26" t="s">
        <v>46</v>
      </c>
      <c r="L1226" s="3">
        <v>19</v>
      </c>
      <c r="M1226" s="3"/>
      <c r="N1226" s="3"/>
      <c r="O1226" s="3"/>
      <c r="P1226" s="3"/>
      <c r="Q1226" s="3"/>
      <c r="R1226" s="3"/>
      <c r="S1226" s="3"/>
      <c r="T1226" s="3"/>
      <c r="U1226" s="3"/>
      <c r="V1226" s="3"/>
      <c r="W1226" s="3"/>
      <c r="X1226" s="3"/>
      <c r="Y1226" s="3"/>
      <c r="Z1226" s="3"/>
    </row>
    <row r="1227" spans="1:26" x14ac:dyDescent="0.2">
      <c r="A1227" s="3" t="s">
        <v>361</v>
      </c>
      <c r="B1227" s="13">
        <v>44748</v>
      </c>
      <c r="C1227" s="12">
        <v>0.43055555555555558</v>
      </c>
      <c r="D1227" s="3" t="s">
        <v>418</v>
      </c>
      <c r="E1227" s="3" t="s">
        <v>391</v>
      </c>
      <c r="F1227" s="3" t="s">
        <v>391</v>
      </c>
      <c r="G1227" s="3">
        <v>30.450089999999999</v>
      </c>
      <c r="H1227" s="3">
        <v>-87.949539999999999</v>
      </c>
      <c r="I1227" s="26">
        <v>0.8</v>
      </c>
      <c r="J1227" s="26" t="s">
        <v>46</v>
      </c>
      <c r="K1227" s="26" t="s">
        <v>46</v>
      </c>
      <c r="L1227" s="3">
        <v>20</v>
      </c>
      <c r="M1227" s="3"/>
      <c r="N1227" s="3"/>
      <c r="O1227" s="3"/>
      <c r="P1227" s="3"/>
      <c r="Q1227" s="3"/>
      <c r="R1227" s="3"/>
      <c r="S1227" s="3"/>
      <c r="T1227" s="3"/>
      <c r="U1227" s="3"/>
      <c r="V1227" s="3"/>
      <c r="W1227" s="3"/>
      <c r="X1227" s="3"/>
      <c r="Y1227" s="3"/>
      <c r="Z1227" s="3"/>
    </row>
    <row r="1228" spans="1:26" x14ac:dyDescent="0.2">
      <c r="A1228" s="3" t="s">
        <v>361</v>
      </c>
      <c r="B1228" s="13">
        <v>44748</v>
      </c>
      <c r="C1228" s="12">
        <v>0.43402777777777779</v>
      </c>
      <c r="D1228" s="3" t="s">
        <v>419</v>
      </c>
      <c r="E1228" s="3" t="s">
        <v>391</v>
      </c>
      <c r="F1228" s="3" t="s">
        <v>391</v>
      </c>
      <c r="G1228" s="3">
        <v>30.450009999999999</v>
      </c>
      <c r="H1228" s="3">
        <v>-87.924270000000007</v>
      </c>
      <c r="I1228" s="26">
        <v>0.6</v>
      </c>
      <c r="J1228" s="26" t="s">
        <v>46</v>
      </c>
      <c r="K1228" s="26" t="s">
        <v>46</v>
      </c>
      <c r="L1228" s="3">
        <v>21</v>
      </c>
      <c r="M1228" s="3"/>
      <c r="N1228" s="3"/>
      <c r="O1228" s="3"/>
      <c r="P1228" s="3"/>
      <c r="Q1228" s="3"/>
      <c r="R1228" s="3"/>
      <c r="S1228" s="3"/>
      <c r="T1228" s="3"/>
      <c r="U1228" s="3"/>
      <c r="V1228" s="3"/>
      <c r="W1228" s="3"/>
      <c r="X1228" s="3"/>
      <c r="Y1228" s="3"/>
      <c r="Z1228" s="3"/>
    </row>
    <row r="1229" spans="1:26" x14ac:dyDescent="0.2">
      <c r="A1229" s="3" t="s">
        <v>361</v>
      </c>
      <c r="B1229" s="13">
        <v>44748</v>
      </c>
      <c r="C1229" s="12">
        <v>0.43888888888888888</v>
      </c>
      <c r="D1229" s="3" t="s">
        <v>399</v>
      </c>
      <c r="E1229" s="3" t="s">
        <v>391</v>
      </c>
      <c r="F1229" s="3" t="s">
        <v>391</v>
      </c>
      <c r="G1229" s="3">
        <v>30.40005</v>
      </c>
      <c r="H1229" s="3">
        <v>-87.899680000000004</v>
      </c>
      <c r="I1229" s="26">
        <v>0.6</v>
      </c>
      <c r="J1229" s="26" t="s">
        <v>46</v>
      </c>
      <c r="K1229" s="26" t="s">
        <v>46</v>
      </c>
      <c r="L1229" s="3">
        <v>22</v>
      </c>
      <c r="M1229" s="3"/>
      <c r="N1229" s="3"/>
      <c r="O1229" s="3"/>
      <c r="P1229" s="3"/>
      <c r="Q1229" s="3"/>
      <c r="R1229" s="3"/>
      <c r="S1229" s="3"/>
      <c r="T1229" s="3"/>
      <c r="U1229" s="3"/>
      <c r="V1229" s="3"/>
      <c r="W1229" s="3"/>
      <c r="X1229" s="3"/>
      <c r="Y1229" s="3"/>
      <c r="Z1229" s="3"/>
    </row>
    <row r="1230" spans="1:26" x14ac:dyDescent="0.2">
      <c r="A1230" s="3" t="s">
        <v>361</v>
      </c>
      <c r="B1230" s="13">
        <v>44748</v>
      </c>
      <c r="C1230" s="12">
        <v>0.44374999999999998</v>
      </c>
      <c r="D1230" s="3" t="s">
        <v>215</v>
      </c>
      <c r="E1230" s="3" t="s">
        <v>392</v>
      </c>
      <c r="F1230" s="3" t="s">
        <v>391</v>
      </c>
      <c r="G1230" s="3">
        <v>30.400089999999999</v>
      </c>
      <c r="H1230" s="3">
        <v>-87.95017</v>
      </c>
      <c r="I1230" s="26">
        <v>1.2</v>
      </c>
      <c r="J1230" s="3">
        <f>3.28084*K1230</f>
        <v>9.8425200000000004</v>
      </c>
      <c r="K1230" s="34">
        <v>3</v>
      </c>
      <c r="L1230" s="3">
        <v>23</v>
      </c>
      <c r="M1230" s="3"/>
      <c r="N1230" s="3"/>
      <c r="O1230" s="3"/>
      <c r="P1230" s="3"/>
      <c r="Q1230" s="3"/>
      <c r="R1230" s="3"/>
      <c r="S1230" s="3"/>
      <c r="T1230" s="3"/>
      <c r="U1230" s="3"/>
      <c r="V1230" s="3"/>
      <c r="W1230" s="3"/>
      <c r="X1230" s="3"/>
      <c r="Y1230" s="3"/>
      <c r="Z1230" s="3"/>
    </row>
    <row r="1231" spans="1:26" x14ac:dyDescent="0.2">
      <c r="A1231" s="3" t="s">
        <v>361</v>
      </c>
      <c r="B1231" s="13">
        <v>44748</v>
      </c>
      <c r="C1231" s="12">
        <v>0.45069444444444445</v>
      </c>
      <c r="D1231" s="3" t="s">
        <v>400</v>
      </c>
      <c r="E1231" s="3" t="s">
        <v>391</v>
      </c>
      <c r="F1231" s="3" t="s">
        <v>391</v>
      </c>
      <c r="G1231" s="3">
        <v>30.40024</v>
      </c>
      <c r="H1231" s="3">
        <v>-87.999660000000006</v>
      </c>
      <c r="I1231" s="34">
        <v>1</v>
      </c>
      <c r="J1231" s="26" t="s">
        <v>46</v>
      </c>
      <c r="K1231" s="26" t="s">
        <v>46</v>
      </c>
      <c r="L1231" s="3">
        <v>24</v>
      </c>
      <c r="M1231" s="3"/>
      <c r="N1231" s="3"/>
      <c r="O1231" s="3"/>
      <c r="P1231" s="3"/>
      <c r="Q1231" s="3"/>
      <c r="R1231" s="3"/>
      <c r="S1231" s="3"/>
      <c r="T1231" s="3"/>
      <c r="U1231" s="3"/>
      <c r="V1231" s="3"/>
      <c r="W1231" s="3"/>
      <c r="X1231" s="3"/>
      <c r="Y1231" s="3"/>
      <c r="Z1231" s="3"/>
    </row>
    <row r="1232" spans="1:26" x14ac:dyDescent="0.2">
      <c r="A1232" s="3" t="s">
        <v>361</v>
      </c>
      <c r="B1232" s="13">
        <v>44748</v>
      </c>
      <c r="C1232" s="12">
        <v>0.45416666666666666</v>
      </c>
      <c r="D1232" s="3" t="s">
        <v>218</v>
      </c>
      <c r="E1232" s="3" t="s">
        <v>392</v>
      </c>
      <c r="F1232" s="3" t="s">
        <v>392</v>
      </c>
      <c r="G1232" s="3">
        <v>30.39977</v>
      </c>
      <c r="H1232" s="3">
        <v>-88.018659999999997</v>
      </c>
      <c r="I1232" s="34">
        <v>1</v>
      </c>
      <c r="J1232" s="26" t="s">
        <v>46</v>
      </c>
      <c r="K1232" s="26" t="s">
        <v>46</v>
      </c>
      <c r="L1232" s="3">
        <v>25</v>
      </c>
      <c r="M1232" s="3"/>
      <c r="N1232" s="3"/>
      <c r="O1232" s="3"/>
      <c r="P1232" s="3"/>
      <c r="Q1232" s="3"/>
      <c r="R1232" s="3"/>
      <c r="S1232" s="3"/>
      <c r="T1232" s="3"/>
      <c r="U1232" s="3"/>
      <c r="V1232" s="3"/>
      <c r="W1232" s="3"/>
      <c r="X1232" s="3"/>
      <c r="Y1232" s="3"/>
      <c r="Z1232" s="3"/>
    </row>
    <row r="1233" spans="1:26" x14ac:dyDescent="0.2">
      <c r="A1233" s="3" t="s">
        <v>361</v>
      </c>
      <c r="B1233" s="13">
        <v>44748</v>
      </c>
      <c r="C1233" s="12">
        <v>0.46111111111111114</v>
      </c>
      <c r="D1233" s="3" t="s">
        <v>401</v>
      </c>
      <c r="E1233" s="3" t="s">
        <v>391</v>
      </c>
      <c r="F1233" s="3" t="s">
        <v>391</v>
      </c>
      <c r="G1233" s="3">
        <v>30.40016</v>
      </c>
      <c r="H1233" s="3">
        <v>-88.049790000000002</v>
      </c>
      <c r="I1233" s="26">
        <v>0.8</v>
      </c>
      <c r="J1233" s="26" t="s">
        <v>46</v>
      </c>
      <c r="K1233" s="26" t="s">
        <v>46</v>
      </c>
      <c r="L1233" s="3">
        <v>26</v>
      </c>
      <c r="M1233" s="3"/>
      <c r="N1233" s="3"/>
      <c r="O1233" s="3"/>
      <c r="P1233" s="3"/>
      <c r="Q1233" s="3"/>
      <c r="R1233" s="3"/>
      <c r="S1233" s="3"/>
      <c r="T1233" s="3"/>
      <c r="U1233" s="3"/>
      <c r="V1233" s="3"/>
      <c r="W1233" s="3"/>
      <c r="X1233" s="3"/>
      <c r="Y1233" s="3"/>
      <c r="Z1233" s="3"/>
    </row>
    <row r="1234" spans="1:26" x14ac:dyDescent="0.2">
      <c r="A1234" s="3" t="s">
        <v>361</v>
      </c>
      <c r="B1234" s="13">
        <v>44748</v>
      </c>
      <c r="C1234" s="12">
        <v>0.46527777777777779</v>
      </c>
      <c r="D1234" s="3" t="s">
        <v>224</v>
      </c>
      <c r="E1234" s="3" t="s">
        <v>392</v>
      </c>
      <c r="F1234" s="3" t="s">
        <v>391</v>
      </c>
      <c r="G1234" s="3">
        <v>30.40016</v>
      </c>
      <c r="H1234" s="3">
        <v>-88.099590000000006</v>
      </c>
      <c r="I1234" s="26" t="s">
        <v>46</v>
      </c>
      <c r="J1234" s="26" t="s">
        <v>46</v>
      </c>
      <c r="K1234" s="26" t="s">
        <v>46</v>
      </c>
      <c r="L1234" s="3">
        <v>27</v>
      </c>
      <c r="M1234" s="3" t="s">
        <v>514</v>
      </c>
      <c r="N1234" s="3"/>
      <c r="O1234" s="3"/>
      <c r="P1234" s="3"/>
      <c r="Q1234" s="3"/>
      <c r="R1234" s="3"/>
      <c r="S1234" s="3"/>
      <c r="T1234" s="3"/>
      <c r="U1234" s="3"/>
      <c r="V1234" s="3"/>
      <c r="W1234" s="3"/>
      <c r="X1234" s="3"/>
      <c r="Y1234" s="3"/>
      <c r="Z1234" s="3"/>
    </row>
    <row r="1235" spans="1:26" x14ac:dyDescent="0.2">
      <c r="A1235" s="3" t="s">
        <v>361</v>
      </c>
      <c r="B1235" s="13">
        <v>44748</v>
      </c>
      <c r="C1235" s="12">
        <v>0.47638888888888886</v>
      </c>
      <c r="D1235" s="3" t="s">
        <v>417</v>
      </c>
      <c r="E1235" s="3" t="s">
        <v>391</v>
      </c>
      <c r="F1235" s="3" t="s">
        <v>391</v>
      </c>
      <c r="G1235" s="33">
        <v>30.4499</v>
      </c>
      <c r="H1235" s="3">
        <v>-88.000389999999996</v>
      </c>
      <c r="I1235" s="26">
        <v>0.8</v>
      </c>
      <c r="J1235" s="26" t="s">
        <v>46</v>
      </c>
      <c r="K1235" s="26" t="s">
        <v>46</v>
      </c>
      <c r="L1235" s="3">
        <v>28</v>
      </c>
      <c r="M1235" s="3"/>
      <c r="N1235" s="3"/>
      <c r="O1235" s="3"/>
      <c r="P1235" s="3"/>
      <c r="Q1235" s="3"/>
      <c r="R1235" s="3"/>
      <c r="S1235" s="3"/>
      <c r="T1235" s="3"/>
      <c r="U1235" s="3"/>
      <c r="V1235" s="3"/>
      <c r="W1235" s="3"/>
      <c r="X1235" s="3"/>
      <c r="Y1235" s="3"/>
      <c r="Z1235" s="3"/>
    </row>
    <row r="1236" spans="1:26" x14ac:dyDescent="0.2">
      <c r="A1236" s="3" t="s">
        <v>361</v>
      </c>
      <c r="B1236" s="13">
        <v>44748</v>
      </c>
      <c r="C1236" s="12">
        <v>0.47916666666666669</v>
      </c>
      <c r="D1236" s="3" t="s">
        <v>372</v>
      </c>
      <c r="E1236" s="3" t="s">
        <v>391</v>
      </c>
      <c r="F1236" s="3" t="s">
        <v>391</v>
      </c>
      <c r="G1236" s="3">
        <v>30.45017</v>
      </c>
      <c r="H1236" s="3">
        <v>-88.013779999999997</v>
      </c>
      <c r="I1236" s="26">
        <v>0.8</v>
      </c>
      <c r="J1236" s="26" t="s">
        <v>46</v>
      </c>
      <c r="K1236" s="26" t="s">
        <v>46</v>
      </c>
      <c r="L1236" s="3">
        <v>29</v>
      </c>
      <c r="M1236" s="3"/>
      <c r="N1236" s="3"/>
      <c r="O1236" s="3"/>
      <c r="P1236" s="3"/>
      <c r="Q1236" s="3"/>
      <c r="R1236" s="3"/>
      <c r="S1236" s="3"/>
      <c r="T1236" s="3"/>
      <c r="U1236" s="3"/>
      <c r="V1236" s="3"/>
      <c r="W1236" s="3"/>
      <c r="X1236" s="3"/>
      <c r="Y1236" s="3"/>
      <c r="Z1236" s="3"/>
    </row>
    <row r="1237" spans="1:26" x14ac:dyDescent="0.2">
      <c r="A1237" s="3" t="s">
        <v>361</v>
      </c>
      <c r="B1237" s="13">
        <v>44748</v>
      </c>
      <c r="C1237" s="12">
        <v>0.48333333333333334</v>
      </c>
      <c r="D1237" s="3" t="s">
        <v>416</v>
      </c>
      <c r="E1237" s="3" t="s">
        <v>391</v>
      </c>
      <c r="F1237" s="3" t="s">
        <v>391</v>
      </c>
      <c r="G1237" s="3">
        <v>30.450050000000001</v>
      </c>
      <c r="H1237" s="3">
        <v>-88.050240000000002</v>
      </c>
      <c r="I1237" s="26">
        <v>0.8</v>
      </c>
      <c r="J1237" s="26" t="s">
        <v>46</v>
      </c>
      <c r="K1237" s="26" t="s">
        <v>46</v>
      </c>
      <c r="L1237" s="3">
        <v>30</v>
      </c>
      <c r="M1237" s="3"/>
      <c r="N1237" s="3"/>
      <c r="O1237" s="3"/>
      <c r="P1237" s="3"/>
      <c r="Q1237" s="3"/>
      <c r="R1237" s="3"/>
      <c r="S1237" s="3"/>
      <c r="T1237" s="3"/>
      <c r="U1237" s="3"/>
      <c r="V1237" s="3"/>
      <c r="W1237" s="3"/>
      <c r="X1237" s="3"/>
      <c r="Y1237" s="3"/>
      <c r="Z1237" s="3"/>
    </row>
    <row r="1238" spans="1:26" x14ac:dyDescent="0.2">
      <c r="A1238" s="3" t="s">
        <v>361</v>
      </c>
      <c r="B1238" s="13">
        <v>44749</v>
      </c>
      <c r="C1238" s="12">
        <v>0.27361111111111114</v>
      </c>
      <c r="D1238" s="3" t="s">
        <v>390</v>
      </c>
      <c r="E1238" s="3" t="s">
        <v>391</v>
      </c>
      <c r="F1238" s="3" t="s">
        <v>391</v>
      </c>
      <c r="G1238" s="3">
        <v>30.24982</v>
      </c>
      <c r="H1238" s="3">
        <v>-88.049040000000005</v>
      </c>
      <c r="I1238" s="26">
        <v>0.8</v>
      </c>
      <c r="J1238" s="3">
        <f t="shared" ref="J1238:J1244" si="12">3.28084*K1238</f>
        <v>14.763780000000001</v>
      </c>
      <c r="K1238" s="26">
        <v>4.5</v>
      </c>
      <c r="L1238" s="3">
        <v>0</v>
      </c>
      <c r="M1238" s="3"/>
      <c r="N1238" s="3"/>
      <c r="O1238" s="3"/>
      <c r="P1238" s="3"/>
      <c r="Q1238" s="3"/>
      <c r="R1238" s="3"/>
      <c r="S1238" s="3"/>
      <c r="T1238" s="3"/>
      <c r="U1238" s="3"/>
      <c r="V1238" s="3"/>
      <c r="W1238" s="3"/>
      <c r="X1238" s="3"/>
      <c r="Y1238" s="3"/>
      <c r="Z1238" s="3"/>
    </row>
    <row r="1239" spans="1:26" x14ac:dyDescent="0.2">
      <c r="A1239" s="3" t="s">
        <v>361</v>
      </c>
      <c r="B1239" s="13">
        <v>44749</v>
      </c>
      <c r="C1239" s="12">
        <v>0.27638888888888891</v>
      </c>
      <c r="D1239" s="3" t="s">
        <v>202</v>
      </c>
      <c r="E1239" s="3" t="s">
        <v>392</v>
      </c>
      <c r="F1239" s="3" t="s">
        <v>392</v>
      </c>
      <c r="G1239" s="3">
        <v>30.250119999999999</v>
      </c>
      <c r="H1239" s="3">
        <v>-88.039839999999998</v>
      </c>
      <c r="I1239" s="26">
        <v>2</v>
      </c>
      <c r="J1239" s="3">
        <f t="shared" si="12"/>
        <v>47.572180000000003</v>
      </c>
      <c r="K1239" s="26">
        <v>14.5</v>
      </c>
      <c r="L1239" s="3">
        <v>1</v>
      </c>
      <c r="M1239" s="3"/>
      <c r="N1239" s="3"/>
      <c r="O1239" s="3"/>
      <c r="P1239" s="3"/>
      <c r="Q1239" s="3"/>
      <c r="R1239" s="3"/>
      <c r="S1239" s="3"/>
      <c r="T1239" s="3"/>
      <c r="U1239" s="3"/>
      <c r="V1239" s="3"/>
      <c r="W1239" s="3"/>
      <c r="X1239" s="3"/>
      <c r="Y1239" s="3"/>
      <c r="Z1239" s="3"/>
    </row>
    <row r="1240" spans="1:26" x14ac:dyDescent="0.2">
      <c r="A1240" s="3" t="s">
        <v>361</v>
      </c>
      <c r="B1240" s="13">
        <v>44749</v>
      </c>
      <c r="C1240" s="12">
        <v>0.28680555555555554</v>
      </c>
      <c r="D1240" s="3" t="s">
        <v>393</v>
      </c>
      <c r="E1240" s="3" t="s">
        <v>391</v>
      </c>
      <c r="F1240" s="3" t="s">
        <v>391</v>
      </c>
      <c r="G1240" s="3">
        <v>30.250029999999999</v>
      </c>
      <c r="H1240" s="33">
        <v>-88</v>
      </c>
      <c r="I1240" s="26">
        <v>2</v>
      </c>
      <c r="J1240" s="3">
        <f t="shared" si="12"/>
        <v>18.044619999999998</v>
      </c>
      <c r="K1240" s="26">
        <v>5.5</v>
      </c>
      <c r="L1240" s="3">
        <v>2</v>
      </c>
      <c r="M1240" s="3"/>
      <c r="N1240" s="3"/>
      <c r="O1240" s="3"/>
      <c r="P1240" s="3"/>
      <c r="Q1240" s="3"/>
      <c r="R1240" s="3"/>
      <c r="S1240" s="3"/>
      <c r="T1240" s="3"/>
      <c r="U1240" s="3"/>
      <c r="V1240" s="3"/>
      <c r="W1240" s="3"/>
      <c r="X1240" s="3"/>
      <c r="Y1240" s="3"/>
      <c r="Z1240" s="3"/>
    </row>
    <row r="1241" spans="1:26" x14ac:dyDescent="0.2">
      <c r="A1241" s="3" t="s">
        <v>361</v>
      </c>
      <c r="B1241" s="13">
        <v>44749</v>
      </c>
      <c r="C1241" s="12">
        <v>0.29375000000000001</v>
      </c>
      <c r="D1241" s="3" t="s">
        <v>394</v>
      </c>
      <c r="E1241" s="3" t="s">
        <v>391</v>
      </c>
      <c r="F1241" s="3" t="s">
        <v>391</v>
      </c>
      <c r="G1241" s="3">
        <v>30.260159999999999</v>
      </c>
      <c r="H1241" s="33">
        <v>-87.950800000000001</v>
      </c>
      <c r="I1241" s="26">
        <v>0.8</v>
      </c>
      <c r="J1241" s="3">
        <f t="shared" si="12"/>
        <v>4.9212600000000002</v>
      </c>
      <c r="K1241" s="26">
        <v>1.5</v>
      </c>
      <c r="L1241" s="3">
        <v>3</v>
      </c>
      <c r="M1241" s="3"/>
      <c r="N1241" s="3"/>
      <c r="O1241" s="3"/>
      <c r="P1241" s="3"/>
      <c r="Q1241" s="3"/>
      <c r="R1241" s="3"/>
      <c r="S1241" s="3"/>
      <c r="T1241" s="3"/>
      <c r="U1241" s="3"/>
      <c r="V1241" s="3"/>
      <c r="W1241" s="3"/>
      <c r="X1241" s="3"/>
      <c r="Y1241" s="3"/>
      <c r="Z1241" s="3"/>
    </row>
    <row r="1242" spans="1:26" x14ac:dyDescent="0.2">
      <c r="A1242" s="3" t="s">
        <v>361</v>
      </c>
      <c r="B1242" s="13">
        <v>44749</v>
      </c>
      <c r="C1242" s="12">
        <v>0.30069444444444443</v>
      </c>
      <c r="D1242" s="3" t="s">
        <v>395</v>
      </c>
      <c r="E1242" s="3" t="s">
        <v>391</v>
      </c>
      <c r="F1242" s="3" t="s">
        <v>391</v>
      </c>
      <c r="G1242" s="3">
        <v>30.250859999999999</v>
      </c>
      <c r="H1242" s="3">
        <v>-87.900419999999997</v>
      </c>
      <c r="I1242" s="26">
        <v>1</v>
      </c>
      <c r="J1242" s="3">
        <f t="shared" si="12"/>
        <v>6.56168</v>
      </c>
      <c r="K1242" s="26">
        <v>2</v>
      </c>
      <c r="L1242" s="3">
        <v>4</v>
      </c>
      <c r="M1242" s="3"/>
      <c r="N1242" s="3"/>
      <c r="O1242" s="3"/>
      <c r="P1242" s="3"/>
      <c r="Q1242" s="3"/>
      <c r="R1242" s="3"/>
      <c r="S1242" s="3"/>
      <c r="T1242" s="3"/>
      <c r="U1242" s="3"/>
      <c r="V1242" s="3"/>
      <c r="W1242" s="3"/>
      <c r="X1242" s="3"/>
      <c r="Y1242" s="3"/>
      <c r="Z1242" s="3"/>
    </row>
    <row r="1243" spans="1:26" x14ac:dyDescent="0.2">
      <c r="A1243" s="3" t="s">
        <v>361</v>
      </c>
      <c r="B1243" s="13">
        <v>44749</v>
      </c>
      <c r="C1243" s="12">
        <v>0.30694444444444446</v>
      </c>
      <c r="D1243" s="3" t="s">
        <v>206</v>
      </c>
      <c r="E1243" s="3" t="s">
        <v>392</v>
      </c>
      <c r="F1243" s="3" t="s">
        <v>391</v>
      </c>
      <c r="G1243" s="3">
        <v>30.25028</v>
      </c>
      <c r="H1243" s="3">
        <v>-87.849549999999994</v>
      </c>
      <c r="I1243" s="26">
        <v>0.6</v>
      </c>
      <c r="J1243" s="3">
        <f t="shared" si="12"/>
        <v>3.28084</v>
      </c>
      <c r="K1243" s="26">
        <v>1</v>
      </c>
      <c r="L1243" s="3">
        <v>5</v>
      </c>
      <c r="M1243" s="3"/>
      <c r="N1243" s="3"/>
      <c r="O1243" s="3"/>
      <c r="P1243" s="3"/>
      <c r="Q1243" s="3"/>
      <c r="R1243" s="3"/>
      <c r="S1243" s="3"/>
      <c r="T1243" s="3"/>
      <c r="U1243" s="3"/>
      <c r="V1243" s="3"/>
      <c r="W1243" s="3"/>
      <c r="X1243" s="3"/>
      <c r="Y1243" s="3"/>
      <c r="Z1243" s="3"/>
    </row>
    <row r="1244" spans="1:26" x14ac:dyDescent="0.2">
      <c r="A1244" s="3" t="s">
        <v>361</v>
      </c>
      <c r="B1244" s="13">
        <v>44749</v>
      </c>
      <c r="C1244" s="12">
        <v>0.31666666666666665</v>
      </c>
      <c r="D1244" s="3" t="s">
        <v>396</v>
      </c>
      <c r="E1244" s="3" t="s">
        <v>391</v>
      </c>
      <c r="F1244" s="3" t="s">
        <v>391</v>
      </c>
      <c r="G1244" s="3">
        <v>30.260929999999998</v>
      </c>
      <c r="H1244" s="3">
        <v>-87.799270000000007</v>
      </c>
      <c r="I1244" s="26">
        <v>0.4</v>
      </c>
      <c r="J1244" s="3">
        <f t="shared" si="12"/>
        <v>8.2020999999999997</v>
      </c>
      <c r="K1244" s="26">
        <v>2.5</v>
      </c>
      <c r="L1244" s="3">
        <v>6</v>
      </c>
      <c r="M1244" s="3"/>
      <c r="N1244" s="3"/>
      <c r="O1244" s="3"/>
      <c r="P1244" s="3"/>
      <c r="Q1244" s="3"/>
      <c r="R1244" s="3"/>
      <c r="S1244" s="3"/>
      <c r="T1244" s="3"/>
      <c r="U1244" s="3"/>
      <c r="V1244" s="3"/>
      <c r="W1244" s="3"/>
      <c r="X1244" s="3"/>
      <c r="Y1244" s="3"/>
      <c r="Z1244" s="3"/>
    </row>
    <row r="1245" spans="1:26" x14ac:dyDescent="0.2">
      <c r="A1245" s="3" t="s">
        <v>361</v>
      </c>
      <c r="B1245" s="13">
        <v>44749</v>
      </c>
      <c r="C1245" s="12">
        <v>0.32291666666666669</v>
      </c>
      <c r="D1245" s="3" t="s">
        <v>209</v>
      </c>
      <c r="E1245" s="3" t="s">
        <v>392</v>
      </c>
      <c r="F1245" s="3" t="s">
        <v>391</v>
      </c>
      <c r="G1245" s="3">
        <v>30.28518</v>
      </c>
      <c r="H1245" s="3">
        <v>-87.759360000000001</v>
      </c>
      <c r="I1245" s="26">
        <v>0.4</v>
      </c>
      <c r="J1245" s="26" t="s">
        <v>46</v>
      </c>
      <c r="K1245" s="26" t="s">
        <v>46</v>
      </c>
      <c r="L1245" s="3">
        <v>7</v>
      </c>
      <c r="M1245" s="3"/>
      <c r="N1245" s="3"/>
      <c r="O1245" s="3"/>
      <c r="P1245" s="3"/>
      <c r="Q1245" s="3"/>
      <c r="R1245" s="3"/>
      <c r="S1245" s="3"/>
      <c r="T1245" s="3"/>
      <c r="U1245" s="3"/>
      <c r="V1245" s="3"/>
      <c r="W1245" s="3"/>
      <c r="X1245" s="3"/>
      <c r="Y1245" s="3"/>
      <c r="Z1245" s="3"/>
    </row>
    <row r="1246" spans="1:26" x14ac:dyDescent="0.2">
      <c r="A1246" s="3" t="s">
        <v>361</v>
      </c>
      <c r="B1246" s="13">
        <v>44749</v>
      </c>
      <c r="C1246" s="12">
        <v>0.33194444444444443</v>
      </c>
      <c r="D1246" s="3" t="s">
        <v>397</v>
      </c>
      <c r="E1246" s="3" t="s">
        <v>391</v>
      </c>
      <c r="F1246" s="3" t="s">
        <v>391</v>
      </c>
      <c r="G1246" s="3">
        <v>30.299869999999999</v>
      </c>
      <c r="H1246" s="3">
        <v>-87.799570000000003</v>
      </c>
      <c r="I1246" s="26">
        <v>0.6</v>
      </c>
      <c r="J1246" s="3">
        <f t="shared" ref="J1246:J1500" si="13">3.28084*K1246</f>
        <v>8.2020999999999997</v>
      </c>
      <c r="K1246" s="26">
        <v>2.5</v>
      </c>
      <c r="L1246" s="3">
        <v>8</v>
      </c>
      <c r="M1246" s="3"/>
      <c r="N1246" s="3"/>
      <c r="O1246" s="3"/>
      <c r="P1246" s="3"/>
      <c r="Q1246" s="3"/>
      <c r="R1246" s="3"/>
      <c r="S1246" s="3"/>
      <c r="T1246" s="3"/>
      <c r="U1246" s="3"/>
      <c r="V1246" s="3"/>
      <c r="W1246" s="3"/>
      <c r="X1246" s="3"/>
      <c r="Y1246" s="3"/>
      <c r="Z1246" s="3"/>
    </row>
    <row r="1247" spans="1:26" x14ac:dyDescent="0.2">
      <c r="A1247" s="3" t="s">
        <v>361</v>
      </c>
      <c r="B1247" s="13">
        <v>44749</v>
      </c>
      <c r="C1247" s="12">
        <v>0.33750000000000002</v>
      </c>
      <c r="D1247" s="3" t="s">
        <v>398</v>
      </c>
      <c r="E1247" s="3" t="s">
        <v>391</v>
      </c>
      <c r="F1247" s="3" t="s">
        <v>391</v>
      </c>
      <c r="G1247" s="3">
        <v>30.29982</v>
      </c>
      <c r="H1247" s="3">
        <v>-87.849609999999998</v>
      </c>
      <c r="I1247" s="26">
        <v>0.4</v>
      </c>
      <c r="J1247" s="3">
        <f t="shared" si="13"/>
        <v>9.8425200000000004</v>
      </c>
      <c r="K1247" s="26">
        <v>3</v>
      </c>
      <c r="L1247" s="3">
        <v>9</v>
      </c>
      <c r="M1247" s="3"/>
      <c r="N1247" s="3"/>
      <c r="O1247" s="3"/>
      <c r="P1247" s="3"/>
      <c r="Q1247" s="3"/>
      <c r="R1247" s="3"/>
      <c r="S1247" s="3"/>
      <c r="T1247" s="3"/>
      <c r="U1247" s="3"/>
      <c r="V1247" s="3"/>
      <c r="W1247" s="3"/>
      <c r="X1247" s="3"/>
      <c r="Y1247" s="3"/>
      <c r="Z1247" s="3"/>
    </row>
    <row r="1248" spans="1:26" x14ac:dyDescent="0.2">
      <c r="A1248" s="3" t="s">
        <v>361</v>
      </c>
      <c r="B1248" s="13">
        <v>44749</v>
      </c>
      <c r="C1248" s="12">
        <v>0.34444444444444444</v>
      </c>
      <c r="D1248" s="3" t="s">
        <v>352</v>
      </c>
      <c r="E1248" s="3" t="s">
        <v>391</v>
      </c>
      <c r="F1248" s="3" t="s">
        <v>391</v>
      </c>
      <c r="G1248" s="3">
        <v>30.349740000000001</v>
      </c>
      <c r="H1248" s="3">
        <v>-87.850080000000005</v>
      </c>
      <c r="I1248" s="26">
        <v>0.6</v>
      </c>
      <c r="J1248" s="3">
        <f t="shared" si="13"/>
        <v>9.8425200000000004</v>
      </c>
      <c r="K1248" s="26">
        <v>3</v>
      </c>
      <c r="L1248" s="3">
        <v>10</v>
      </c>
      <c r="M1248" s="3"/>
      <c r="N1248" s="3"/>
      <c r="O1248" s="3"/>
      <c r="P1248" s="3"/>
      <c r="Q1248" s="3"/>
      <c r="R1248" s="3"/>
      <c r="S1248" s="3"/>
      <c r="T1248" s="3"/>
      <c r="U1248" s="3"/>
      <c r="V1248" s="3"/>
      <c r="W1248" s="3"/>
      <c r="X1248" s="3"/>
      <c r="Y1248" s="3"/>
      <c r="Z1248" s="3"/>
    </row>
    <row r="1249" spans="1:26" x14ac:dyDescent="0.2">
      <c r="A1249" s="3" t="s">
        <v>361</v>
      </c>
      <c r="B1249" s="13">
        <v>44749</v>
      </c>
      <c r="C1249" s="12">
        <v>0.34722222222222221</v>
      </c>
      <c r="D1249" s="3" t="s">
        <v>212</v>
      </c>
      <c r="E1249" s="3" t="s">
        <v>392</v>
      </c>
      <c r="F1249" s="3" t="s">
        <v>391</v>
      </c>
      <c r="G1249" s="3">
        <v>30.36412</v>
      </c>
      <c r="H1249" s="3">
        <v>-87.849329999999995</v>
      </c>
      <c r="I1249" s="26">
        <v>0.4</v>
      </c>
      <c r="J1249" s="3">
        <f t="shared" si="13"/>
        <v>6.56168</v>
      </c>
      <c r="K1249" s="26">
        <v>2</v>
      </c>
      <c r="L1249" s="3">
        <v>11</v>
      </c>
      <c r="M1249" s="3"/>
      <c r="N1249" s="3"/>
      <c r="O1249" s="3"/>
      <c r="P1249" s="3"/>
      <c r="Q1249" s="3"/>
      <c r="R1249" s="3"/>
      <c r="S1249" s="3"/>
      <c r="T1249" s="3"/>
      <c r="U1249" s="3"/>
      <c r="V1249" s="3"/>
      <c r="W1249" s="3"/>
      <c r="X1249" s="3"/>
      <c r="Y1249" s="3"/>
      <c r="Z1249" s="3"/>
    </row>
    <row r="1250" spans="1:26" x14ac:dyDescent="0.2">
      <c r="A1250" s="3" t="s">
        <v>361</v>
      </c>
      <c r="B1250" s="13">
        <v>44749</v>
      </c>
      <c r="C1250" s="12">
        <v>0.35555555555555557</v>
      </c>
      <c r="D1250" s="3" t="s">
        <v>408</v>
      </c>
      <c r="E1250" s="3" t="s">
        <v>391</v>
      </c>
      <c r="F1250" s="3" t="s">
        <v>391</v>
      </c>
      <c r="G1250" s="3">
        <v>30.35012</v>
      </c>
      <c r="H1250" s="3">
        <v>-87.899730000000005</v>
      </c>
      <c r="I1250" s="26">
        <v>0.6</v>
      </c>
      <c r="J1250" s="3">
        <f t="shared" si="13"/>
        <v>10.498688000000001</v>
      </c>
      <c r="K1250" s="26">
        <v>3.2</v>
      </c>
      <c r="L1250" s="3">
        <v>12</v>
      </c>
      <c r="M1250" s="3"/>
      <c r="N1250" s="3"/>
      <c r="O1250" s="3"/>
      <c r="P1250" s="3"/>
      <c r="Q1250" s="3"/>
      <c r="R1250" s="3"/>
      <c r="S1250" s="3"/>
      <c r="T1250" s="3"/>
      <c r="U1250" s="3"/>
      <c r="V1250" s="3"/>
      <c r="W1250" s="3"/>
      <c r="X1250" s="3"/>
      <c r="Y1250" s="3"/>
      <c r="Z1250" s="3"/>
    </row>
    <row r="1251" spans="1:26" x14ac:dyDescent="0.2">
      <c r="A1251" s="3" t="s">
        <v>361</v>
      </c>
      <c r="B1251" s="13">
        <v>44749</v>
      </c>
      <c r="C1251" s="12">
        <v>0.36249999999999999</v>
      </c>
      <c r="D1251" s="3" t="s">
        <v>339</v>
      </c>
      <c r="E1251" s="3" t="s">
        <v>391</v>
      </c>
      <c r="F1251" s="3" t="s">
        <v>391</v>
      </c>
      <c r="G1251" s="3">
        <v>30.300930000000001</v>
      </c>
      <c r="H1251" s="3">
        <v>-87.899860000000004</v>
      </c>
      <c r="I1251" s="26">
        <v>0.6</v>
      </c>
      <c r="J1251" s="3">
        <f t="shared" si="13"/>
        <v>9.8425200000000004</v>
      </c>
      <c r="K1251" s="26">
        <v>3</v>
      </c>
      <c r="L1251" s="3">
        <v>13</v>
      </c>
      <c r="M1251" s="3"/>
      <c r="N1251" s="3"/>
      <c r="O1251" s="3"/>
      <c r="P1251" s="3"/>
      <c r="Q1251" s="3"/>
      <c r="R1251" s="3"/>
      <c r="S1251" s="3"/>
      <c r="T1251" s="3"/>
      <c r="U1251" s="3"/>
      <c r="V1251" s="3"/>
      <c r="W1251" s="3"/>
      <c r="X1251" s="3"/>
      <c r="Y1251" s="3"/>
      <c r="Z1251" s="3"/>
    </row>
    <row r="1252" spans="1:26" x14ac:dyDescent="0.2">
      <c r="A1252" s="3" t="s">
        <v>361</v>
      </c>
      <c r="B1252" s="13">
        <v>44749</v>
      </c>
      <c r="C1252" s="12">
        <v>0.36875000000000002</v>
      </c>
      <c r="D1252" s="3" t="s">
        <v>227</v>
      </c>
      <c r="E1252" s="3" t="s">
        <v>392</v>
      </c>
      <c r="F1252" s="3" t="s">
        <v>391</v>
      </c>
      <c r="G1252" s="3">
        <v>30.30003</v>
      </c>
      <c r="H1252" s="3">
        <v>-87.949610000000007</v>
      </c>
      <c r="I1252" s="26">
        <v>1.4</v>
      </c>
      <c r="J1252" s="3">
        <f t="shared" si="13"/>
        <v>9.8425200000000004</v>
      </c>
      <c r="K1252" s="26">
        <v>3</v>
      </c>
      <c r="L1252" s="3">
        <v>14</v>
      </c>
      <c r="M1252" s="3"/>
      <c r="N1252" s="3"/>
      <c r="O1252" s="3"/>
      <c r="P1252" s="3"/>
      <c r="Q1252" s="3"/>
      <c r="R1252" s="3"/>
      <c r="S1252" s="3"/>
      <c r="T1252" s="3"/>
      <c r="U1252" s="3"/>
      <c r="V1252" s="3"/>
      <c r="W1252" s="3"/>
      <c r="X1252" s="3"/>
      <c r="Y1252" s="3"/>
      <c r="Z1252" s="3"/>
    </row>
    <row r="1253" spans="1:26" x14ac:dyDescent="0.2">
      <c r="A1253" s="3" t="s">
        <v>361</v>
      </c>
      <c r="B1253" s="13">
        <v>44749</v>
      </c>
      <c r="C1253" s="12">
        <v>0.37847222222222221</v>
      </c>
      <c r="D1253" s="3" t="s">
        <v>407</v>
      </c>
      <c r="E1253" s="3" t="s">
        <v>391</v>
      </c>
      <c r="F1253" s="3" t="s">
        <v>391</v>
      </c>
      <c r="G1253" s="3">
        <v>30.350549999999998</v>
      </c>
      <c r="H1253" s="3">
        <v>-87.949479999999994</v>
      </c>
      <c r="I1253" s="26">
        <v>0.7</v>
      </c>
      <c r="J1253" s="3">
        <f t="shared" si="13"/>
        <v>11.482939999999999</v>
      </c>
      <c r="K1253" s="26">
        <v>3.5</v>
      </c>
      <c r="L1253" s="3">
        <v>15</v>
      </c>
      <c r="M1253" s="3"/>
      <c r="N1253" s="3"/>
      <c r="O1253" s="3"/>
      <c r="P1253" s="3"/>
      <c r="Q1253" s="3"/>
      <c r="R1253" s="3"/>
      <c r="S1253" s="3"/>
      <c r="T1253" s="3"/>
      <c r="U1253" s="3"/>
      <c r="V1253" s="3"/>
      <c r="W1253" s="3"/>
      <c r="X1253" s="3"/>
      <c r="Y1253" s="3"/>
      <c r="Z1253" s="3"/>
    </row>
    <row r="1254" spans="1:26" x14ac:dyDescent="0.2">
      <c r="A1254" s="3" t="s">
        <v>361</v>
      </c>
      <c r="B1254" s="13">
        <v>44749</v>
      </c>
      <c r="C1254" s="12">
        <v>0.38541666666666669</v>
      </c>
      <c r="D1254" s="3" t="s">
        <v>406</v>
      </c>
      <c r="E1254" s="3" t="s">
        <v>391</v>
      </c>
      <c r="F1254" s="3" t="s">
        <v>391</v>
      </c>
      <c r="G1254" s="3">
        <v>30.350249999999999</v>
      </c>
      <c r="H1254" s="3">
        <v>-87.997730000000004</v>
      </c>
      <c r="I1254" s="26">
        <v>0.7</v>
      </c>
      <c r="J1254" s="3">
        <f t="shared" si="13"/>
        <v>11.482939999999999</v>
      </c>
      <c r="K1254" s="26">
        <v>3.5</v>
      </c>
      <c r="L1254" s="3">
        <v>16</v>
      </c>
      <c r="M1254" s="3"/>
      <c r="N1254" s="3"/>
      <c r="O1254" s="3"/>
      <c r="P1254" s="3"/>
      <c r="Q1254" s="3"/>
      <c r="R1254" s="3"/>
      <c r="S1254" s="3"/>
      <c r="T1254" s="3"/>
      <c r="U1254" s="3"/>
      <c r="V1254" s="3"/>
      <c r="W1254" s="3"/>
      <c r="X1254" s="3"/>
      <c r="Y1254" s="3"/>
      <c r="Z1254" s="3"/>
    </row>
    <row r="1255" spans="1:26" x14ac:dyDescent="0.2">
      <c r="A1255" s="3" t="s">
        <v>361</v>
      </c>
      <c r="B1255" s="13">
        <v>44749</v>
      </c>
      <c r="C1255" s="12">
        <v>0.38958333333333334</v>
      </c>
      <c r="D1255" s="3" t="s">
        <v>405</v>
      </c>
      <c r="E1255" s="3" t="s">
        <v>391</v>
      </c>
      <c r="F1255" s="3" t="s">
        <v>391</v>
      </c>
      <c r="G1255" s="3">
        <v>30.350529999999999</v>
      </c>
      <c r="H1255" s="3">
        <v>-88.025210000000001</v>
      </c>
      <c r="I1255" s="26">
        <v>0.6</v>
      </c>
      <c r="J1255" s="3">
        <f t="shared" si="13"/>
        <v>45.931759999999997</v>
      </c>
      <c r="K1255" s="26">
        <v>14</v>
      </c>
      <c r="L1255" s="3">
        <v>17</v>
      </c>
      <c r="M1255" s="3"/>
      <c r="N1255" s="3"/>
      <c r="O1255" s="3"/>
      <c r="P1255" s="3"/>
      <c r="Q1255" s="3"/>
      <c r="R1255" s="3"/>
      <c r="S1255" s="3"/>
      <c r="T1255" s="3"/>
      <c r="U1255" s="3"/>
      <c r="V1255" s="3"/>
      <c r="W1255" s="3"/>
      <c r="X1255" s="3"/>
      <c r="Y1255" s="3"/>
      <c r="Z1255" s="3"/>
    </row>
    <row r="1256" spans="1:26" x14ac:dyDescent="0.2">
      <c r="A1256" s="3" t="s">
        <v>361</v>
      </c>
      <c r="B1256" s="13">
        <v>44749</v>
      </c>
      <c r="C1256" s="12">
        <v>0.39444444444444443</v>
      </c>
      <c r="D1256" s="3" t="s">
        <v>404</v>
      </c>
      <c r="E1256" s="3" t="s">
        <v>391</v>
      </c>
      <c r="F1256" s="3" t="s">
        <v>391</v>
      </c>
      <c r="G1256" s="3">
        <v>30.350159999999999</v>
      </c>
      <c r="H1256" s="3">
        <v>-88.049840000000003</v>
      </c>
      <c r="I1256" s="26">
        <v>0.7</v>
      </c>
      <c r="J1256" s="3">
        <f t="shared" si="13"/>
        <v>13.779528000000001</v>
      </c>
      <c r="K1256" s="26">
        <v>4.2</v>
      </c>
      <c r="L1256" s="3">
        <v>18</v>
      </c>
      <c r="M1256" s="3"/>
      <c r="N1256" s="3"/>
      <c r="O1256" s="3"/>
      <c r="P1256" s="3"/>
      <c r="Q1256" s="3"/>
      <c r="R1256" s="3"/>
      <c r="S1256" s="3"/>
      <c r="T1256" s="3"/>
      <c r="U1256" s="3"/>
      <c r="V1256" s="3"/>
      <c r="W1256" s="3"/>
      <c r="X1256" s="3"/>
      <c r="Y1256" s="3"/>
      <c r="Z1256" s="3"/>
    </row>
    <row r="1257" spans="1:26" x14ac:dyDescent="0.2">
      <c r="A1257" s="3" t="s">
        <v>361</v>
      </c>
      <c r="B1257" s="13">
        <v>44749</v>
      </c>
      <c r="C1257" s="12">
        <v>0.40277777777777779</v>
      </c>
      <c r="D1257" s="3" t="s">
        <v>409</v>
      </c>
      <c r="E1257" s="3" t="s">
        <v>391</v>
      </c>
      <c r="F1257" s="3" t="s">
        <v>391</v>
      </c>
      <c r="G1257" s="3">
        <v>30.29992</v>
      </c>
      <c r="H1257" s="3">
        <v>-87.99982</v>
      </c>
      <c r="I1257" s="26">
        <v>0.8</v>
      </c>
      <c r="J1257" s="3">
        <f t="shared" si="13"/>
        <v>29.199476000000001</v>
      </c>
      <c r="K1257" s="26">
        <v>8.9</v>
      </c>
      <c r="L1257" s="3">
        <v>19</v>
      </c>
      <c r="M1257" s="3"/>
      <c r="N1257" s="3"/>
      <c r="O1257" s="3"/>
      <c r="P1257" s="3"/>
      <c r="Q1257" s="3"/>
      <c r="R1257" s="3"/>
      <c r="S1257" s="3"/>
      <c r="T1257" s="3"/>
      <c r="U1257" s="3"/>
      <c r="V1257" s="3"/>
      <c r="W1257" s="3"/>
      <c r="X1257" s="3"/>
      <c r="Y1257" s="3"/>
      <c r="Z1257" s="3"/>
    </row>
    <row r="1258" spans="1:26" x14ac:dyDescent="0.2">
      <c r="A1258" s="3" t="s">
        <v>361</v>
      </c>
      <c r="B1258" s="13">
        <v>44749</v>
      </c>
      <c r="C1258" s="12">
        <v>0.41111111111111109</v>
      </c>
      <c r="D1258" s="3" t="s">
        <v>230</v>
      </c>
      <c r="E1258" s="3" t="s">
        <v>392</v>
      </c>
      <c r="F1258" s="3" t="s">
        <v>392</v>
      </c>
      <c r="G1258" s="3">
        <v>30.29993</v>
      </c>
      <c r="H1258" s="3">
        <v>-88.032409999999999</v>
      </c>
      <c r="I1258" s="26">
        <v>1</v>
      </c>
      <c r="J1258" s="3">
        <f t="shared" si="13"/>
        <v>45.931759999999997</v>
      </c>
      <c r="K1258" s="26">
        <v>14</v>
      </c>
      <c r="L1258" s="3">
        <v>20</v>
      </c>
      <c r="M1258" s="3"/>
      <c r="N1258" s="3"/>
      <c r="O1258" s="3"/>
      <c r="P1258" s="3"/>
      <c r="Q1258" s="3"/>
      <c r="R1258" s="3"/>
      <c r="S1258" s="3"/>
      <c r="T1258" s="3"/>
      <c r="U1258" s="3"/>
      <c r="V1258" s="3"/>
      <c r="W1258" s="3"/>
      <c r="X1258" s="3"/>
      <c r="Y1258" s="3"/>
      <c r="Z1258" s="3"/>
    </row>
    <row r="1259" spans="1:26" x14ac:dyDescent="0.2">
      <c r="A1259" s="3" t="s">
        <v>361</v>
      </c>
      <c r="B1259" s="13">
        <v>44749</v>
      </c>
      <c r="C1259" s="12">
        <v>0.41805555555555557</v>
      </c>
      <c r="D1259" s="3" t="s">
        <v>433</v>
      </c>
      <c r="E1259" s="3" t="s">
        <v>391</v>
      </c>
      <c r="F1259" s="3" t="s">
        <v>391</v>
      </c>
      <c r="G1259" s="3">
        <v>30.300239999999999</v>
      </c>
      <c r="H1259" s="3">
        <v>-88.050629999999998</v>
      </c>
      <c r="I1259" s="26">
        <v>0.8</v>
      </c>
      <c r="J1259" s="3">
        <f t="shared" si="13"/>
        <v>11.482939999999999</v>
      </c>
      <c r="K1259" s="26">
        <v>3.5</v>
      </c>
      <c r="L1259" s="3">
        <v>21</v>
      </c>
      <c r="M1259" s="3"/>
      <c r="N1259" s="3"/>
      <c r="O1259" s="3"/>
      <c r="P1259" s="3"/>
      <c r="Q1259" s="3"/>
      <c r="R1259" s="3"/>
      <c r="S1259" s="3"/>
      <c r="T1259" s="3"/>
      <c r="U1259" s="3"/>
      <c r="V1259" s="3"/>
      <c r="W1259" s="3"/>
      <c r="X1259" s="3"/>
      <c r="Y1259" s="3"/>
      <c r="Z1259" s="3"/>
    </row>
    <row r="1260" spans="1:26" x14ac:dyDescent="0.2">
      <c r="A1260" s="3" t="s">
        <v>361</v>
      </c>
      <c r="B1260" s="13">
        <v>44749</v>
      </c>
      <c r="C1260" s="12">
        <v>0.4236111111111111</v>
      </c>
      <c r="D1260" s="3" t="s">
        <v>410</v>
      </c>
      <c r="E1260" s="3" t="s">
        <v>391</v>
      </c>
      <c r="F1260" s="3" t="s">
        <v>391</v>
      </c>
      <c r="G1260" s="3">
        <v>30.300129999999999</v>
      </c>
      <c r="H1260" s="3">
        <v>-88.099549999999994</v>
      </c>
      <c r="I1260" s="26">
        <v>0.4</v>
      </c>
      <c r="J1260" s="3">
        <f t="shared" si="13"/>
        <v>11.482939999999999</v>
      </c>
      <c r="K1260" s="26">
        <v>3.5</v>
      </c>
      <c r="L1260" s="3">
        <v>22</v>
      </c>
      <c r="M1260" s="3"/>
      <c r="N1260" s="3"/>
      <c r="O1260" s="3"/>
      <c r="P1260" s="3"/>
      <c r="Q1260" s="3"/>
      <c r="R1260" s="3"/>
      <c r="S1260" s="3"/>
      <c r="T1260" s="3"/>
      <c r="U1260" s="3"/>
      <c r="V1260" s="3"/>
      <c r="W1260" s="3"/>
      <c r="X1260" s="3"/>
      <c r="Y1260" s="3"/>
      <c r="Z1260" s="3"/>
    </row>
    <row r="1261" spans="1:26" x14ac:dyDescent="0.2">
      <c r="A1261" s="3" t="s">
        <v>361</v>
      </c>
      <c r="B1261" s="13">
        <v>44749</v>
      </c>
      <c r="C1261" s="12">
        <v>0.43055555555555558</v>
      </c>
      <c r="D1261" s="3" t="s">
        <v>403</v>
      </c>
      <c r="E1261" s="3" t="s">
        <v>391</v>
      </c>
      <c r="F1261" s="3" t="s">
        <v>391</v>
      </c>
      <c r="G1261" s="3">
        <v>30.350670000000001</v>
      </c>
      <c r="H1261" s="3">
        <v>-88.099969999999999</v>
      </c>
      <c r="I1261" s="26">
        <v>0.6</v>
      </c>
      <c r="J1261" s="3">
        <f t="shared" si="13"/>
        <v>11.482939999999999</v>
      </c>
      <c r="K1261" s="26">
        <v>3.5</v>
      </c>
      <c r="L1261" s="3">
        <v>23</v>
      </c>
      <c r="M1261" s="3"/>
      <c r="N1261" s="3"/>
      <c r="O1261" s="3"/>
      <c r="P1261" s="3"/>
      <c r="Q1261" s="3"/>
      <c r="R1261" s="3"/>
      <c r="S1261" s="3"/>
      <c r="T1261" s="3"/>
      <c r="U1261" s="3"/>
      <c r="V1261" s="3"/>
      <c r="W1261" s="3"/>
      <c r="X1261" s="3"/>
      <c r="Y1261" s="3"/>
      <c r="Z1261" s="3"/>
    </row>
    <row r="1262" spans="1:26" x14ac:dyDescent="0.2">
      <c r="A1262" s="3" t="s">
        <v>361</v>
      </c>
      <c r="B1262" s="13">
        <v>44749</v>
      </c>
      <c r="C1262" s="12">
        <v>0.4375</v>
      </c>
      <c r="D1262" s="3" t="s">
        <v>235</v>
      </c>
      <c r="E1262" s="3" t="s">
        <v>392</v>
      </c>
      <c r="F1262" s="3" t="s">
        <v>391</v>
      </c>
      <c r="G1262" s="3">
        <v>30.299520000000001</v>
      </c>
      <c r="H1262" s="3">
        <v>-88.130489999999995</v>
      </c>
      <c r="I1262" s="26">
        <v>0.4</v>
      </c>
      <c r="J1262" s="3">
        <f t="shared" si="13"/>
        <v>8.8582680000000007</v>
      </c>
      <c r="K1262" s="26">
        <v>2.7</v>
      </c>
      <c r="L1262" s="3">
        <v>24</v>
      </c>
      <c r="M1262" s="3"/>
      <c r="N1262" s="3"/>
      <c r="O1262" s="3"/>
      <c r="P1262" s="3"/>
      <c r="Q1262" s="3"/>
      <c r="R1262" s="3"/>
      <c r="S1262" s="3"/>
      <c r="T1262" s="3"/>
      <c r="U1262" s="3"/>
      <c r="V1262" s="3"/>
      <c r="W1262" s="3"/>
      <c r="X1262" s="3"/>
      <c r="Y1262" s="3"/>
      <c r="Z1262" s="3"/>
    </row>
    <row r="1263" spans="1:26" x14ac:dyDescent="0.2">
      <c r="A1263" s="3" t="s">
        <v>361</v>
      </c>
      <c r="B1263" s="13">
        <v>44749</v>
      </c>
      <c r="C1263" s="12">
        <v>0.45</v>
      </c>
      <c r="D1263" s="3" t="s">
        <v>240</v>
      </c>
      <c r="E1263" s="3" t="s">
        <v>392</v>
      </c>
      <c r="F1263" s="3" t="s">
        <v>392</v>
      </c>
      <c r="G1263" s="3">
        <v>30.300180000000001</v>
      </c>
      <c r="H1263" s="3">
        <v>-88.199929999999995</v>
      </c>
      <c r="I1263" s="26">
        <v>0.7</v>
      </c>
      <c r="J1263" s="3">
        <f t="shared" si="13"/>
        <v>9.8425200000000004</v>
      </c>
      <c r="K1263" s="26">
        <v>3</v>
      </c>
      <c r="L1263" s="3">
        <v>25</v>
      </c>
      <c r="M1263" s="3"/>
      <c r="N1263" s="3"/>
      <c r="O1263" s="3"/>
      <c r="P1263" s="3"/>
      <c r="Q1263" s="3"/>
      <c r="R1263" s="3"/>
      <c r="S1263" s="3"/>
      <c r="T1263" s="3"/>
      <c r="U1263" s="3"/>
      <c r="V1263" s="3"/>
      <c r="W1263" s="3"/>
      <c r="X1263" s="3"/>
      <c r="Y1263" s="3"/>
      <c r="Z1263" s="3"/>
    </row>
    <row r="1264" spans="1:26" x14ac:dyDescent="0.2">
      <c r="A1264" s="3" t="s">
        <v>361</v>
      </c>
      <c r="B1264" s="13">
        <v>44749</v>
      </c>
      <c r="C1264" s="12">
        <v>0.4597222222222222</v>
      </c>
      <c r="D1264" s="3" t="s">
        <v>415</v>
      </c>
      <c r="E1264" s="3" t="s">
        <v>391</v>
      </c>
      <c r="F1264" s="3" t="s">
        <v>391</v>
      </c>
      <c r="G1264" s="3">
        <v>30.300429999999999</v>
      </c>
      <c r="H1264" s="3">
        <v>-88.249960000000002</v>
      </c>
      <c r="I1264" s="26">
        <v>0.4</v>
      </c>
      <c r="J1264" s="3">
        <f t="shared" si="13"/>
        <v>9.8425200000000004</v>
      </c>
      <c r="K1264" s="26">
        <v>3</v>
      </c>
      <c r="L1264" s="3">
        <v>26</v>
      </c>
      <c r="M1264" s="3"/>
      <c r="N1264" s="3"/>
      <c r="O1264" s="3"/>
      <c r="P1264" s="3"/>
      <c r="Q1264" s="3"/>
      <c r="R1264" s="3"/>
      <c r="S1264" s="3"/>
      <c r="T1264" s="3"/>
      <c r="U1264" s="3"/>
      <c r="V1264" s="3"/>
      <c r="W1264" s="3"/>
      <c r="X1264" s="3"/>
      <c r="Y1264" s="3"/>
      <c r="Z1264" s="3"/>
    </row>
    <row r="1265" spans="1:26" x14ac:dyDescent="0.2">
      <c r="A1265" s="3" t="s">
        <v>361</v>
      </c>
      <c r="B1265" s="13">
        <v>44749</v>
      </c>
      <c r="C1265" s="12">
        <v>0.46666666666666667</v>
      </c>
      <c r="D1265" s="3" t="s">
        <v>411</v>
      </c>
      <c r="E1265" s="3" t="s">
        <v>391</v>
      </c>
      <c r="F1265" s="3" t="s">
        <v>391</v>
      </c>
      <c r="G1265" s="3">
        <v>30.348790000000001</v>
      </c>
      <c r="H1265" s="3">
        <v>-88.249870000000001</v>
      </c>
      <c r="I1265" s="26">
        <v>0.4</v>
      </c>
      <c r="J1265" s="3">
        <f t="shared" si="13"/>
        <v>5.9055119999999999</v>
      </c>
      <c r="K1265" s="26">
        <v>1.8</v>
      </c>
      <c r="L1265" s="3">
        <v>27</v>
      </c>
      <c r="M1265" s="3"/>
      <c r="N1265" s="3"/>
      <c r="O1265" s="3"/>
      <c r="P1265" s="3"/>
      <c r="Q1265" s="3"/>
      <c r="R1265" s="3"/>
      <c r="S1265" s="3"/>
      <c r="T1265" s="3"/>
      <c r="U1265" s="3"/>
      <c r="V1265" s="3"/>
      <c r="W1265" s="3"/>
      <c r="X1265" s="3"/>
      <c r="Y1265" s="3"/>
      <c r="Z1265" s="3"/>
    </row>
    <row r="1266" spans="1:26" x14ac:dyDescent="0.2">
      <c r="A1266" s="3" t="s">
        <v>361</v>
      </c>
      <c r="B1266" s="13">
        <v>44749</v>
      </c>
      <c r="C1266" s="12">
        <v>0.47152777777777777</v>
      </c>
      <c r="D1266" s="3" t="s">
        <v>243</v>
      </c>
      <c r="E1266" s="3" t="s">
        <v>392</v>
      </c>
      <c r="F1266" s="3" t="s">
        <v>391</v>
      </c>
      <c r="G1266" s="3">
        <v>30.35519</v>
      </c>
      <c r="H1266" s="3">
        <v>-88.199520000000007</v>
      </c>
      <c r="I1266" s="26">
        <v>0.2</v>
      </c>
      <c r="J1266" s="3">
        <f t="shared" si="13"/>
        <v>4.9212600000000002</v>
      </c>
      <c r="K1266" s="26">
        <v>1.5</v>
      </c>
      <c r="L1266" s="3">
        <v>28</v>
      </c>
      <c r="M1266" s="3"/>
      <c r="N1266" s="3"/>
      <c r="O1266" s="3"/>
      <c r="P1266" s="3"/>
      <c r="Q1266" s="3"/>
      <c r="R1266" s="3"/>
      <c r="S1266" s="3"/>
      <c r="T1266" s="3"/>
      <c r="U1266" s="3"/>
      <c r="V1266" s="3"/>
      <c r="W1266" s="3"/>
      <c r="X1266" s="3"/>
      <c r="Y1266" s="3"/>
      <c r="Z1266" s="3"/>
    </row>
    <row r="1267" spans="1:26" x14ac:dyDescent="0.2">
      <c r="A1267" s="3" t="s">
        <v>361</v>
      </c>
      <c r="B1267" s="13">
        <v>44749</v>
      </c>
      <c r="C1267" s="12">
        <v>0.48125000000000001</v>
      </c>
      <c r="D1267" s="3" t="s">
        <v>246</v>
      </c>
      <c r="E1267" s="3" t="s">
        <v>392</v>
      </c>
      <c r="F1267" s="3" t="s">
        <v>392</v>
      </c>
      <c r="G1267" s="3">
        <v>30.375039999999998</v>
      </c>
      <c r="H1267" s="3">
        <v>-88.270179999999996</v>
      </c>
      <c r="I1267" s="26">
        <v>0.7</v>
      </c>
      <c r="J1267" s="3">
        <f t="shared" si="13"/>
        <v>6.56168</v>
      </c>
      <c r="K1267" s="26">
        <v>2</v>
      </c>
      <c r="L1267" s="3">
        <v>29</v>
      </c>
      <c r="M1267" s="3"/>
      <c r="N1267" s="3"/>
      <c r="O1267" s="3"/>
      <c r="P1267" s="3"/>
      <c r="Q1267" s="3"/>
      <c r="R1267" s="3"/>
      <c r="S1267" s="3"/>
      <c r="T1267" s="3"/>
      <c r="U1267" s="3"/>
      <c r="V1267" s="3"/>
      <c r="W1267" s="3"/>
      <c r="X1267" s="3"/>
      <c r="Y1267" s="3"/>
      <c r="Z1267" s="3"/>
    </row>
    <row r="1268" spans="1:26" x14ac:dyDescent="0.2">
      <c r="A1268" s="3" t="s">
        <v>361</v>
      </c>
      <c r="B1268" s="13">
        <v>44749</v>
      </c>
      <c r="C1268" s="12">
        <v>0.48958333333333331</v>
      </c>
      <c r="D1268" s="3" t="s">
        <v>412</v>
      </c>
      <c r="E1268" s="3" t="s">
        <v>391</v>
      </c>
      <c r="F1268" s="3" t="s">
        <v>391</v>
      </c>
      <c r="G1268" s="3">
        <v>30.351880000000001</v>
      </c>
      <c r="H1268" s="3">
        <v>-88.297550000000001</v>
      </c>
      <c r="I1268" s="26">
        <v>0.4</v>
      </c>
      <c r="J1268" s="3">
        <f t="shared" si="13"/>
        <v>11.482939999999999</v>
      </c>
      <c r="K1268" s="26">
        <v>3.5</v>
      </c>
      <c r="L1268" s="3">
        <v>30</v>
      </c>
      <c r="M1268" s="3"/>
      <c r="N1268" s="3"/>
      <c r="O1268" s="3"/>
      <c r="P1268" s="3"/>
      <c r="Q1268" s="3"/>
      <c r="R1268" s="3"/>
      <c r="S1268" s="3"/>
      <c r="T1268" s="3"/>
      <c r="U1268" s="3"/>
      <c r="V1268" s="3"/>
      <c r="W1268" s="3"/>
      <c r="X1268" s="3"/>
      <c r="Y1268" s="3"/>
      <c r="Z1268" s="3"/>
    </row>
    <row r="1269" spans="1:26" x14ac:dyDescent="0.2">
      <c r="A1269" s="3" t="s">
        <v>361</v>
      </c>
      <c r="B1269" s="13">
        <v>44749</v>
      </c>
      <c r="C1269" s="12">
        <v>0.49652777777777779</v>
      </c>
      <c r="D1269" s="3" t="s">
        <v>249</v>
      </c>
      <c r="E1269" s="3" t="s">
        <v>392</v>
      </c>
      <c r="F1269" s="3" t="s">
        <v>391</v>
      </c>
      <c r="G1269" s="3">
        <v>30.40005</v>
      </c>
      <c r="H1269" s="33">
        <v>-88.35</v>
      </c>
      <c r="I1269" s="26">
        <v>0.8</v>
      </c>
      <c r="J1269" s="3">
        <f t="shared" si="13"/>
        <v>6.56168</v>
      </c>
      <c r="K1269" s="26">
        <v>2</v>
      </c>
      <c r="L1269" s="3">
        <v>31</v>
      </c>
      <c r="M1269" s="3"/>
      <c r="N1269" s="3"/>
      <c r="O1269" s="3"/>
      <c r="P1269" s="3"/>
      <c r="Q1269" s="3"/>
      <c r="R1269" s="3"/>
      <c r="S1269" s="3"/>
      <c r="T1269" s="3"/>
      <c r="U1269" s="3"/>
      <c r="V1269" s="3"/>
      <c r="W1269" s="3"/>
      <c r="X1269" s="3"/>
      <c r="Y1269" s="3"/>
      <c r="Z1269" s="3"/>
    </row>
    <row r="1270" spans="1:26" x14ac:dyDescent="0.2">
      <c r="A1270" s="3" t="s">
        <v>361</v>
      </c>
      <c r="B1270" s="13">
        <v>44749</v>
      </c>
      <c r="C1270" s="12">
        <v>0.50624999999999998</v>
      </c>
      <c r="D1270" s="3" t="s">
        <v>252</v>
      </c>
      <c r="E1270" s="3" t="s">
        <v>392</v>
      </c>
      <c r="F1270" s="3" t="s">
        <v>391</v>
      </c>
      <c r="G1270" s="3">
        <v>30.350149999999999</v>
      </c>
      <c r="H1270" s="3">
        <v>-88.349890000000002</v>
      </c>
      <c r="I1270" s="26">
        <v>1.5</v>
      </c>
      <c r="J1270" s="3">
        <f t="shared" si="13"/>
        <v>11.811024</v>
      </c>
      <c r="K1270" s="26">
        <v>3.6</v>
      </c>
      <c r="L1270" s="3">
        <v>32</v>
      </c>
      <c r="M1270" s="3"/>
      <c r="N1270" s="3"/>
      <c r="O1270" s="3"/>
      <c r="P1270" s="3"/>
      <c r="Q1270" s="3"/>
      <c r="R1270" s="3"/>
      <c r="S1270" s="3"/>
      <c r="T1270" s="3"/>
      <c r="U1270" s="3"/>
      <c r="V1270" s="3"/>
      <c r="W1270" s="3"/>
      <c r="X1270" s="3"/>
      <c r="Y1270" s="3"/>
      <c r="Z1270" s="3"/>
    </row>
    <row r="1271" spans="1:26" x14ac:dyDescent="0.2">
      <c r="A1271" s="3" t="s">
        <v>361</v>
      </c>
      <c r="B1271" s="13">
        <v>44749</v>
      </c>
      <c r="C1271" s="12">
        <v>0.5180555555555556</v>
      </c>
      <c r="D1271" s="3" t="s">
        <v>414</v>
      </c>
      <c r="E1271" s="3" t="s">
        <v>391</v>
      </c>
      <c r="F1271" s="3" t="s">
        <v>391</v>
      </c>
      <c r="G1271" s="3">
        <v>30.30115</v>
      </c>
      <c r="H1271" s="3">
        <v>-88.300669999999997</v>
      </c>
      <c r="I1271" s="26">
        <v>0.8</v>
      </c>
      <c r="J1271" s="3">
        <f t="shared" si="13"/>
        <v>14.763780000000001</v>
      </c>
      <c r="K1271" s="26">
        <v>4.5</v>
      </c>
      <c r="L1271" s="3">
        <v>33</v>
      </c>
      <c r="M1271" s="3"/>
      <c r="N1271" s="3"/>
      <c r="O1271" s="3"/>
      <c r="P1271" s="3"/>
      <c r="Q1271" s="3"/>
      <c r="R1271" s="3"/>
      <c r="S1271" s="3"/>
      <c r="T1271" s="3"/>
      <c r="U1271" s="3"/>
      <c r="V1271" s="3"/>
      <c r="W1271" s="3"/>
      <c r="X1271" s="3"/>
      <c r="Y1271" s="3"/>
      <c r="Z1271" s="3"/>
    </row>
    <row r="1272" spans="1:26" x14ac:dyDescent="0.2">
      <c r="A1272" s="3" t="s">
        <v>361</v>
      </c>
      <c r="B1272" s="13">
        <v>44749</v>
      </c>
      <c r="C1272" s="12">
        <v>0.52430555555555558</v>
      </c>
      <c r="D1272" s="3" t="s">
        <v>255</v>
      </c>
      <c r="E1272" s="3" t="s">
        <v>392</v>
      </c>
      <c r="F1272" s="3" t="s">
        <v>391</v>
      </c>
      <c r="G1272" s="3">
        <v>30.299949999999999</v>
      </c>
      <c r="H1272" s="3">
        <v>-88.34948</v>
      </c>
      <c r="I1272" s="26">
        <v>2.1</v>
      </c>
      <c r="J1272" s="3">
        <f t="shared" si="13"/>
        <v>16.404199999999999</v>
      </c>
      <c r="K1272" s="26">
        <v>5</v>
      </c>
      <c r="L1272" s="3">
        <v>34</v>
      </c>
      <c r="M1272" s="3"/>
      <c r="N1272" s="3"/>
      <c r="O1272" s="3"/>
      <c r="P1272" s="3"/>
      <c r="Q1272" s="3"/>
      <c r="R1272" s="3"/>
      <c r="S1272" s="3"/>
      <c r="T1272" s="3"/>
      <c r="U1272" s="3"/>
      <c r="V1272" s="3"/>
      <c r="W1272" s="3"/>
      <c r="X1272" s="3"/>
      <c r="Y1272" s="3"/>
      <c r="Z1272" s="3"/>
    </row>
    <row r="1273" spans="1:26" x14ac:dyDescent="0.2">
      <c r="A1273" s="3" t="s">
        <v>361</v>
      </c>
      <c r="B1273" s="13">
        <v>44749</v>
      </c>
      <c r="C1273" s="12">
        <v>0.53402777777777777</v>
      </c>
      <c r="D1273" s="3" t="s">
        <v>260</v>
      </c>
      <c r="E1273" s="3" t="s">
        <v>392</v>
      </c>
      <c r="F1273" s="3" t="s">
        <v>391</v>
      </c>
      <c r="G1273" s="3">
        <v>30.250620000000001</v>
      </c>
      <c r="H1273" s="3">
        <v>-88.349879999999999</v>
      </c>
      <c r="I1273" s="26">
        <v>2.6</v>
      </c>
      <c r="J1273" s="3">
        <f t="shared" si="13"/>
        <v>13.12336</v>
      </c>
      <c r="K1273" s="26">
        <v>4</v>
      </c>
      <c r="L1273" s="3">
        <v>35</v>
      </c>
      <c r="M1273" s="3"/>
      <c r="N1273" s="3"/>
      <c r="O1273" s="3"/>
      <c r="P1273" s="3"/>
      <c r="Q1273" s="3"/>
      <c r="R1273" s="3"/>
      <c r="S1273" s="3"/>
      <c r="T1273" s="3"/>
      <c r="U1273" s="3"/>
      <c r="V1273" s="3"/>
      <c r="W1273" s="3"/>
      <c r="X1273" s="3"/>
      <c r="Y1273" s="3"/>
      <c r="Z1273" s="3"/>
    </row>
    <row r="1274" spans="1:26" x14ac:dyDescent="0.2">
      <c r="A1274" s="3" t="s">
        <v>361</v>
      </c>
      <c r="B1274" s="13">
        <v>44749</v>
      </c>
      <c r="C1274" s="12">
        <v>0.54236111111111107</v>
      </c>
      <c r="D1274" s="3" t="s">
        <v>413</v>
      </c>
      <c r="E1274" s="3" t="s">
        <v>391</v>
      </c>
      <c r="F1274" s="3" t="s">
        <v>391</v>
      </c>
      <c r="G1274" s="3">
        <v>30.250450000000001</v>
      </c>
      <c r="H1274" s="3">
        <v>-88.300309999999996</v>
      </c>
      <c r="I1274" s="26">
        <v>1.4</v>
      </c>
      <c r="J1274" s="3">
        <f t="shared" si="13"/>
        <v>13.12336</v>
      </c>
      <c r="K1274" s="26">
        <v>4</v>
      </c>
      <c r="L1274" s="3">
        <v>36</v>
      </c>
      <c r="M1274" s="3"/>
      <c r="N1274" s="3"/>
      <c r="O1274" s="3"/>
      <c r="P1274" s="3"/>
      <c r="Q1274" s="3"/>
      <c r="R1274" s="3"/>
      <c r="S1274" s="3"/>
      <c r="T1274" s="3"/>
      <c r="U1274" s="3"/>
      <c r="V1274" s="3"/>
      <c r="W1274" s="3"/>
      <c r="X1274" s="3"/>
      <c r="Y1274" s="3"/>
      <c r="Z1274" s="3"/>
    </row>
    <row r="1275" spans="1:26" x14ac:dyDescent="0.2">
      <c r="A1275" s="3" t="s">
        <v>361</v>
      </c>
      <c r="B1275" s="13">
        <v>44749</v>
      </c>
      <c r="C1275" s="12">
        <v>0.54861111111111116</v>
      </c>
      <c r="D1275" s="3" t="s">
        <v>349</v>
      </c>
      <c r="E1275" s="3" t="s">
        <v>391</v>
      </c>
      <c r="F1275" s="3" t="s">
        <v>391</v>
      </c>
      <c r="G1275" s="3">
        <v>30.250309999999999</v>
      </c>
      <c r="H1275" s="3">
        <v>-88.249440000000007</v>
      </c>
      <c r="I1275" s="26">
        <v>1.3</v>
      </c>
      <c r="J1275" s="3">
        <f t="shared" si="13"/>
        <v>13.779528000000001</v>
      </c>
      <c r="K1275" s="26">
        <v>4.2</v>
      </c>
      <c r="L1275" s="3">
        <v>37</v>
      </c>
      <c r="M1275" s="3"/>
      <c r="N1275" s="3"/>
      <c r="O1275" s="3"/>
      <c r="P1275" s="3"/>
      <c r="Q1275" s="3"/>
      <c r="R1275" s="3"/>
      <c r="S1275" s="3"/>
      <c r="T1275" s="3"/>
      <c r="U1275" s="3"/>
      <c r="V1275" s="3"/>
      <c r="W1275" s="3"/>
      <c r="X1275" s="3"/>
      <c r="Y1275" s="3"/>
      <c r="Z1275" s="3"/>
    </row>
    <row r="1276" spans="1:26" x14ac:dyDescent="0.2">
      <c r="A1276" s="3" t="s">
        <v>361</v>
      </c>
      <c r="B1276" s="13">
        <v>44749</v>
      </c>
      <c r="C1276" s="12">
        <v>0.5541666666666667</v>
      </c>
      <c r="D1276" s="3" t="s">
        <v>263</v>
      </c>
      <c r="E1276" s="3" t="s">
        <v>392</v>
      </c>
      <c r="F1276" s="3" t="s">
        <v>391</v>
      </c>
      <c r="G1276" s="3">
        <v>30.252680000000002</v>
      </c>
      <c r="H1276" s="3">
        <v>-88.199510000000004</v>
      </c>
      <c r="I1276" s="26">
        <v>1.5</v>
      </c>
      <c r="J1276" s="3">
        <f t="shared" si="13"/>
        <v>9.8425200000000004</v>
      </c>
      <c r="K1276" s="26">
        <v>3</v>
      </c>
      <c r="L1276" s="3">
        <v>38</v>
      </c>
      <c r="M1276" s="3"/>
      <c r="N1276" s="3"/>
      <c r="O1276" s="3"/>
      <c r="P1276" s="3"/>
      <c r="Q1276" s="3"/>
      <c r="R1276" s="3"/>
      <c r="S1276" s="3"/>
      <c r="T1276" s="3"/>
      <c r="U1276" s="3"/>
      <c r="V1276" s="3"/>
      <c r="W1276" s="3"/>
      <c r="X1276" s="3"/>
      <c r="Y1276" s="3"/>
      <c r="Z1276" s="3"/>
    </row>
    <row r="1277" spans="1:26" x14ac:dyDescent="0.2">
      <c r="A1277" s="3" t="s">
        <v>361</v>
      </c>
      <c r="B1277" s="13">
        <v>44769</v>
      </c>
      <c r="C1277" s="12">
        <v>0.29930555555555555</v>
      </c>
      <c r="D1277" s="3" t="s">
        <v>284</v>
      </c>
      <c r="E1277" s="3" t="s">
        <v>392</v>
      </c>
      <c r="F1277" s="3" t="s">
        <v>391</v>
      </c>
      <c r="G1277" s="3">
        <v>30.450569999999999</v>
      </c>
      <c r="H1277" s="3">
        <v>-88.10866</v>
      </c>
      <c r="I1277" s="26">
        <v>0.2</v>
      </c>
      <c r="J1277" s="3">
        <f t="shared" si="13"/>
        <v>13.451443999999999</v>
      </c>
      <c r="K1277" s="26">
        <v>4.0999999999999996</v>
      </c>
      <c r="L1277" s="3">
        <v>0</v>
      </c>
      <c r="M1277" s="3"/>
      <c r="N1277" s="3"/>
      <c r="O1277" s="3"/>
      <c r="P1277" s="3"/>
      <c r="Q1277" s="3"/>
      <c r="R1277" s="3"/>
      <c r="S1277" s="3"/>
      <c r="T1277" s="3"/>
      <c r="U1277" s="3"/>
      <c r="V1277" s="3"/>
      <c r="W1277" s="3"/>
      <c r="X1277" s="3"/>
      <c r="Y1277" s="3"/>
      <c r="Z1277" s="3"/>
    </row>
    <row r="1278" spans="1:26" x14ac:dyDescent="0.2">
      <c r="A1278" s="3" t="s">
        <v>361</v>
      </c>
      <c r="B1278" s="13">
        <v>44769</v>
      </c>
      <c r="C1278" s="12">
        <v>0.31041666666666667</v>
      </c>
      <c r="D1278" s="3" t="s">
        <v>224</v>
      </c>
      <c r="E1278" s="3" t="s">
        <v>392</v>
      </c>
      <c r="F1278" s="3" t="s">
        <v>391</v>
      </c>
      <c r="G1278" s="33">
        <v>30.399699999999999</v>
      </c>
      <c r="H1278" s="3">
        <v>-88.099990000000005</v>
      </c>
      <c r="I1278" s="26">
        <v>0.8</v>
      </c>
      <c r="J1278" s="3">
        <f t="shared" si="13"/>
        <v>4.5931759999999997</v>
      </c>
      <c r="K1278" s="26">
        <v>1.4</v>
      </c>
      <c r="L1278" s="3">
        <v>1</v>
      </c>
      <c r="M1278" s="3"/>
      <c r="N1278" s="3"/>
      <c r="O1278" s="3"/>
      <c r="P1278" s="3"/>
      <c r="Q1278" s="3"/>
      <c r="R1278" s="3"/>
      <c r="S1278" s="3"/>
      <c r="T1278" s="3"/>
      <c r="U1278" s="3"/>
      <c r="V1278" s="3"/>
      <c r="W1278" s="3"/>
      <c r="X1278" s="3"/>
      <c r="Y1278" s="3"/>
      <c r="Z1278" s="3"/>
    </row>
    <row r="1279" spans="1:26" x14ac:dyDescent="0.2">
      <c r="A1279" s="3" t="s">
        <v>361</v>
      </c>
      <c r="B1279" s="13">
        <v>44769</v>
      </c>
      <c r="C1279" s="12">
        <v>0.31874999999999998</v>
      </c>
      <c r="D1279" s="3" t="s">
        <v>401</v>
      </c>
      <c r="E1279" s="3" t="s">
        <v>391</v>
      </c>
      <c r="F1279" s="3" t="s">
        <v>391</v>
      </c>
      <c r="G1279" s="3">
        <v>30.400210000000001</v>
      </c>
      <c r="H1279" s="3">
        <v>-88.049660000000003</v>
      </c>
      <c r="I1279" s="26">
        <v>1.4</v>
      </c>
      <c r="J1279" s="3">
        <f t="shared" si="13"/>
        <v>13.12336</v>
      </c>
      <c r="K1279" s="26">
        <v>4</v>
      </c>
      <c r="L1279" s="3">
        <v>2</v>
      </c>
      <c r="M1279" s="3" t="s">
        <v>515</v>
      </c>
      <c r="N1279" s="3"/>
      <c r="O1279" s="3"/>
      <c r="P1279" s="3"/>
      <c r="Q1279" s="3"/>
      <c r="R1279" s="3"/>
      <c r="S1279" s="3"/>
      <c r="T1279" s="3"/>
      <c r="U1279" s="3"/>
      <c r="V1279" s="3"/>
      <c r="W1279" s="3"/>
      <c r="X1279" s="3"/>
      <c r="Y1279" s="3"/>
      <c r="Z1279" s="3"/>
    </row>
    <row r="1280" spans="1:26" x14ac:dyDescent="0.2">
      <c r="A1280" s="3" t="s">
        <v>361</v>
      </c>
      <c r="B1280" s="13">
        <v>44769</v>
      </c>
      <c r="C1280" s="12">
        <v>0.32569444444444445</v>
      </c>
      <c r="D1280" s="3" t="s">
        <v>400</v>
      </c>
      <c r="E1280" s="3" t="s">
        <v>391</v>
      </c>
      <c r="F1280" s="3" t="s">
        <v>391</v>
      </c>
      <c r="G1280" s="3">
        <v>30.40072</v>
      </c>
      <c r="H1280" s="3">
        <v>-87.999260000000007</v>
      </c>
      <c r="I1280" s="26">
        <v>1.2</v>
      </c>
      <c r="J1280" s="3">
        <f t="shared" si="13"/>
        <v>13.451443999999999</v>
      </c>
      <c r="K1280" s="26">
        <v>4.0999999999999996</v>
      </c>
      <c r="L1280" s="3">
        <v>3</v>
      </c>
      <c r="M1280" s="3"/>
      <c r="N1280" s="3"/>
      <c r="O1280" s="3"/>
      <c r="P1280" s="3"/>
      <c r="Q1280" s="3"/>
      <c r="R1280" s="3"/>
      <c r="S1280" s="3"/>
      <c r="T1280" s="3"/>
      <c r="U1280" s="3"/>
      <c r="V1280" s="3"/>
      <c r="W1280" s="3"/>
      <c r="X1280" s="3"/>
      <c r="Y1280" s="3"/>
      <c r="Z1280" s="3"/>
    </row>
    <row r="1281" spans="1:26" x14ac:dyDescent="0.2">
      <c r="A1281" s="3" t="s">
        <v>361</v>
      </c>
      <c r="B1281" s="13">
        <v>44769</v>
      </c>
      <c r="C1281" s="12">
        <v>0.3298611111111111</v>
      </c>
      <c r="D1281" s="3" t="s">
        <v>218</v>
      </c>
      <c r="E1281" s="3" t="s">
        <v>392</v>
      </c>
      <c r="F1281" s="3" t="s">
        <v>391</v>
      </c>
      <c r="G1281" s="3">
        <v>30.400549999999999</v>
      </c>
      <c r="H1281" s="3">
        <v>-88.017750000000007</v>
      </c>
      <c r="I1281" s="26">
        <v>1.4</v>
      </c>
      <c r="J1281" s="3">
        <f t="shared" si="13"/>
        <v>54.133859999999999</v>
      </c>
      <c r="K1281" s="34">
        <v>16.5</v>
      </c>
      <c r="L1281" s="3">
        <v>4</v>
      </c>
      <c r="M1281" s="3"/>
      <c r="N1281" s="3"/>
      <c r="O1281" s="3"/>
      <c r="P1281" s="3"/>
      <c r="Q1281" s="3"/>
      <c r="R1281" s="3"/>
      <c r="S1281" s="3"/>
      <c r="T1281" s="3"/>
      <c r="U1281" s="3"/>
      <c r="V1281" s="3"/>
      <c r="W1281" s="3"/>
      <c r="X1281" s="3"/>
      <c r="Y1281" s="3"/>
      <c r="Z1281" s="3"/>
    </row>
    <row r="1282" spans="1:26" x14ac:dyDescent="0.2">
      <c r="A1282" s="3" t="s">
        <v>361</v>
      </c>
      <c r="B1282" s="13">
        <v>44769</v>
      </c>
      <c r="C1282" s="12">
        <v>0.34027777777777779</v>
      </c>
      <c r="D1282" s="3" t="s">
        <v>215</v>
      </c>
      <c r="E1282" s="3" t="s">
        <v>392</v>
      </c>
      <c r="F1282" s="3" t="s">
        <v>391</v>
      </c>
      <c r="G1282" s="3">
        <v>30.400459999999999</v>
      </c>
      <c r="H1282" s="3">
        <v>-87.950029999999998</v>
      </c>
      <c r="I1282" s="26">
        <v>1.6</v>
      </c>
      <c r="J1282" s="3">
        <f t="shared" si="13"/>
        <v>13.12336</v>
      </c>
      <c r="K1282" s="26">
        <v>4</v>
      </c>
      <c r="L1282" s="3">
        <v>5</v>
      </c>
      <c r="M1282" s="3"/>
      <c r="N1282" s="3"/>
      <c r="O1282" s="3"/>
      <c r="P1282" s="3"/>
      <c r="Q1282" s="3"/>
      <c r="R1282" s="3"/>
      <c r="S1282" s="3"/>
      <c r="T1282" s="3"/>
      <c r="U1282" s="3"/>
      <c r="V1282" s="3"/>
      <c r="W1282" s="3"/>
      <c r="X1282" s="3"/>
      <c r="Y1282" s="3"/>
      <c r="Z1282" s="3"/>
    </row>
    <row r="1283" spans="1:26" x14ac:dyDescent="0.2">
      <c r="A1283" s="3" t="s">
        <v>361</v>
      </c>
      <c r="B1283" s="13">
        <v>44769</v>
      </c>
      <c r="C1283" s="12">
        <v>0.34791666666666665</v>
      </c>
      <c r="D1283" s="3" t="s">
        <v>399</v>
      </c>
      <c r="E1283" s="3" t="s">
        <v>391</v>
      </c>
      <c r="F1283" s="3" t="s">
        <v>391</v>
      </c>
      <c r="G1283" s="3">
        <v>30.40043</v>
      </c>
      <c r="H1283" s="33">
        <v>-87.8994</v>
      </c>
      <c r="I1283" s="26">
        <v>0.8</v>
      </c>
      <c r="J1283" s="3">
        <f t="shared" si="13"/>
        <v>6.56168</v>
      </c>
      <c r="K1283" s="26">
        <v>2</v>
      </c>
      <c r="L1283" s="3">
        <v>6</v>
      </c>
      <c r="M1283" s="3"/>
      <c r="N1283" s="3"/>
      <c r="O1283" s="3"/>
      <c r="P1283" s="3"/>
      <c r="Q1283" s="3"/>
      <c r="R1283" s="3"/>
      <c r="S1283" s="3"/>
      <c r="T1283" s="3"/>
      <c r="U1283" s="3"/>
      <c r="V1283" s="3"/>
      <c r="W1283" s="3"/>
      <c r="X1283" s="3"/>
      <c r="Y1283" s="3"/>
      <c r="Z1283" s="3"/>
    </row>
    <row r="1284" spans="1:26" x14ac:dyDescent="0.2">
      <c r="A1284" s="3" t="s">
        <v>361</v>
      </c>
      <c r="B1284" s="13">
        <v>44769</v>
      </c>
      <c r="C1284" s="12">
        <v>0.35347222222222224</v>
      </c>
      <c r="D1284" s="3" t="s">
        <v>419</v>
      </c>
      <c r="E1284" s="3" t="s">
        <v>391</v>
      </c>
      <c r="F1284" s="3" t="s">
        <v>391</v>
      </c>
      <c r="G1284" s="3">
        <v>30.45149</v>
      </c>
      <c r="H1284" s="3">
        <v>-87.925160000000005</v>
      </c>
      <c r="I1284" s="26">
        <v>0.8</v>
      </c>
      <c r="J1284" s="3">
        <f t="shared" si="13"/>
        <v>8.5301840000000002</v>
      </c>
      <c r="K1284" s="26">
        <v>2.6</v>
      </c>
      <c r="L1284" s="3">
        <v>7</v>
      </c>
      <c r="M1284" s="3" t="s">
        <v>516</v>
      </c>
      <c r="N1284" s="3"/>
      <c r="O1284" s="3"/>
      <c r="P1284" s="3"/>
      <c r="Q1284" s="3"/>
      <c r="R1284" s="3"/>
      <c r="S1284" s="3"/>
      <c r="T1284" s="3"/>
      <c r="U1284" s="3"/>
      <c r="V1284" s="3"/>
      <c r="W1284" s="3"/>
      <c r="X1284" s="3"/>
      <c r="Y1284" s="3"/>
      <c r="Z1284" s="3"/>
    </row>
    <row r="1285" spans="1:26" x14ac:dyDescent="0.2">
      <c r="A1285" s="3" t="s">
        <v>361</v>
      </c>
      <c r="B1285" s="13">
        <v>44769</v>
      </c>
      <c r="C1285" s="12">
        <v>0.35694444444444445</v>
      </c>
      <c r="D1285" s="3" t="s">
        <v>418</v>
      </c>
      <c r="E1285" s="3" t="s">
        <v>391</v>
      </c>
      <c r="F1285" s="3" t="s">
        <v>391</v>
      </c>
      <c r="G1285" s="3">
        <v>30.450489999999999</v>
      </c>
      <c r="H1285" s="3">
        <v>-87.950090000000003</v>
      </c>
      <c r="I1285" s="26">
        <v>1.4</v>
      </c>
      <c r="J1285" s="3">
        <f t="shared" si="13"/>
        <v>12.139108</v>
      </c>
      <c r="K1285" s="26">
        <v>3.7</v>
      </c>
      <c r="L1285" s="3">
        <v>8</v>
      </c>
      <c r="M1285" s="3"/>
      <c r="N1285" s="3"/>
      <c r="O1285" s="3"/>
      <c r="P1285" s="3"/>
      <c r="Q1285" s="3"/>
      <c r="R1285" s="3"/>
      <c r="S1285" s="3"/>
      <c r="T1285" s="3"/>
      <c r="U1285" s="3"/>
      <c r="V1285" s="3"/>
      <c r="W1285" s="3"/>
      <c r="X1285" s="3"/>
      <c r="Y1285" s="3"/>
      <c r="Z1285" s="3"/>
    </row>
    <row r="1286" spans="1:26" x14ac:dyDescent="0.2">
      <c r="A1286" s="3" t="s">
        <v>361</v>
      </c>
      <c r="B1286" s="13">
        <v>44769</v>
      </c>
      <c r="C1286" s="12">
        <v>0.36180555555555555</v>
      </c>
      <c r="D1286" s="3" t="s">
        <v>417</v>
      </c>
      <c r="E1286" s="3" t="s">
        <v>391</v>
      </c>
      <c r="F1286" s="3" t="s">
        <v>391</v>
      </c>
      <c r="G1286" s="3">
        <v>30.450869999999998</v>
      </c>
      <c r="H1286" s="3">
        <v>-87.999189999999999</v>
      </c>
      <c r="I1286" s="26">
        <v>1</v>
      </c>
      <c r="J1286" s="3">
        <f t="shared" si="13"/>
        <v>13.12336</v>
      </c>
      <c r="K1286" s="26">
        <v>4</v>
      </c>
      <c r="L1286" s="3">
        <v>9</v>
      </c>
      <c r="M1286" s="3"/>
      <c r="N1286" s="3"/>
      <c r="O1286" s="3"/>
      <c r="P1286" s="3"/>
      <c r="Q1286" s="3"/>
      <c r="R1286" s="3"/>
      <c r="S1286" s="3"/>
      <c r="T1286" s="3"/>
      <c r="U1286" s="3"/>
      <c r="V1286" s="3"/>
      <c r="W1286" s="3"/>
      <c r="X1286" s="3"/>
      <c r="Y1286" s="3"/>
      <c r="Z1286" s="3"/>
    </row>
    <row r="1287" spans="1:26" x14ac:dyDescent="0.2">
      <c r="A1287" s="3" t="s">
        <v>361</v>
      </c>
      <c r="B1287" s="13">
        <v>44769</v>
      </c>
      <c r="C1287" s="12">
        <v>0.36527777777777776</v>
      </c>
      <c r="D1287" s="3" t="s">
        <v>372</v>
      </c>
      <c r="E1287" s="3" t="s">
        <v>391</v>
      </c>
      <c r="F1287" s="3" t="s">
        <v>391</v>
      </c>
      <c r="G1287" s="3">
        <v>30.450869999999998</v>
      </c>
      <c r="H1287" s="3">
        <v>-88.014229999999998</v>
      </c>
      <c r="I1287" s="26">
        <v>1.2</v>
      </c>
      <c r="J1287" s="3">
        <f t="shared" si="13"/>
        <v>53.477692000000005</v>
      </c>
      <c r="K1287" s="26">
        <v>16.3</v>
      </c>
      <c r="L1287" s="3">
        <v>10</v>
      </c>
      <c r="M1287" s="3" t="s">
        <v>517</v>
      </c>
      <c r="N1287" s="3"/>
      <c r="O1287" s="3"/>
      <c r="P1287" s="3"/>
      <c r="Q1287" s="3"/>
      <c r="R1287" s="3"/>
      <c r="S1287" s="3"/>
      <c r="T1287" s="3"/>
      <c r="U1287" s="3"/>
      <c r="V1287" s="3"/>
      <c r="W1287" s="3"/>
      <c r="X1287" s="3"/>
      <c r="Y1287" s="3"/>
      <c r="Z1287" s="3"/>
    </row>
    <row r="1288" spans="1:26" x14ac:dyDescent="0.2">
      <c r="A1288" s="3" t="s">
        <v>361</v>
      </c>
      <c r="B1288" s="13">
        <v>44769</v>
      </c>
      <c r="C1288" s="12">
        <v>0.37013888888888891</v>
      </c>
      <c r="D1288" s="3" t="s">
        <v>416</v>
      </c>
      <c r="E1288" s="3" t="s">
        <v>391</v>
      </c>
      <c r="F1288" s="3" t="s">
        <v>391</v>
      </c>
      <c r="G1288" s="3">
        <v>30.451989999999999</v>
      </c>
      <c r="H1288" s="3">
        <v>-88.048640000000006</v>
      </c>
      <c r="I1288" s="26">
        <v>1</v>
      </c>
      <c r="J1288" s="3">
        <f t="shared" si="13"/>
        <v>12.795275999999999</v>
      </c>
      <c r="K1288" s="26">
        <v>3.9</v>
      </c>
      <c r="L1288" s="3">
        <v>11</v>
      </c>
      <c r="M1288" s="3"/>
      <c r="N1288" s="3"/>
      <c r="O1288" s="3"/>
      <c r="P1288" s="3"/>
      <c r="Q1288" s="3"/>
      <c r="R1288" s="3"/>
      <c r="S1288" s="3"/>
      <c r="T1288" s="3"/>
      <c r="U1288" s="3"/>
      <c r="V1288" s="3"/>
      <c r="W1288" s="3"/>
      <c r="X1288" s="3"/>
      <c r="Y1288" s="3"/>
      <c r="Z1288" s="3"/>
    </row>
    <row r="1289" spans="1:26" x14ac:dyDescent="0.2">
      <c r="A1289" s="3" t="s">
        <v>361</v>
      </c>
      <c r="B1289" s="13">
        <v>44769</v>
      </c>
      <c r="C1289" s="12">
        <v>0.37569444444444444</v>
      </c>
      <c r="D1289" s="3" t="s">
        <v>427</v>
      </c>
      <c r="E1289" s="3" t="s">
        <v>391</v>
      </c>
      <c r="F1289" s="3" t="s">
        <v>391</v>
      </c>
      <c r="G1289" s="3">
        <v>30.500360000000001</v>
      </c>
      <c r="H1289" s="3">
        <v>-88.049949999999995</v>
      </c>
      <c r="I1289" s="26">
        <v>1</v>
      </c>
      <c r="J1289" s="3">
        <f t="shared" si="13"/>
        <v>12.139108</v>
      </c>
      <c r="K1289" s="26">
        <v>3.7</v>
      </c>
      <c r="L1289" s="3">
        <v>12</v>
      </c>
      <c r="M1289" s="3"/>
      <c r="N1289" s="3"/>
      <c r="O1289" s="3"/>
      <c r="P1289" s="3"/>
      <c r="Q1289" s="3"/>
      <c r="R1289" s="3"/>
      <c r="S1289" s="3"/>
      <c r="T1289" s="3"/>
      <c r="U1289" s="3"/>
      <c r="V1289" s="3"/>
      <c r="W1289" s="3"/>
      <c r="X1289" s="3"/>
      <c r="Y1289" s="3"/>
      <c r="Z1289" s="3"/>
    </row>
    <row r="1290" spans="1:26" x14ac:dyDescent="0.2">
      <c r="A1290" s="3" t="s">
        <v>361</v>
      </c>
      <c r="B1290" s="13">
        <v>44769</v>
      </c>
      <c r="C1290" s="12">
        <v>0.38194444444444442</v>
      </c>
      <c r="D1290" s="3" t="s">
        <v>281</v>
      </c>
      <c r="E1290" s="3" t="s">
        <v>392</v>
      </c>
      <c r="F1290" s="3" t="s">
        <v>391</v>
      </c>
      <c r="G1290" s="3">
        <v>30.500779999999999</v>
      </c>
      <c r="H1290" s="3">
        <v>-88.019710000000003</v>
      </c>
      <c r="I1290" s="26">
        <v>0.8</v>
      </c>
      <c r="J1290" s="3">
        <f t="shared" si="13"/>
        <v>52.165356000000003</v>
      </c>
      <c r="K1290" s="26">
        <v>15.9</v>
      </c>
      <c r="L1290" s="3">
        <v>13</v>
      </c>
      <c r="M1290" s="3" t="s">
        <v>518</v>
      </c>
      <c r="N1290" s="3"/>
      <c r="O1290" s="3"/>
      <c r="P1290" s="3"/>
      <c r="Q1290" s="3"/>
      <c r="R1290" s="3"/>
      <c r="S1290" s="3"/>
      <c r="T1290" s="3"/>
      <c r="U1290" s="3"/>
      <c r="V1290" s="3"/>
      <c r="W1290" s="3"/>
      <c r="X1290" s="3"/>
      <c r="Y1290" s="3"/>
      <c r="Z1290" s="3"/>
    </row>
    <row r="1291" spans="1:26" x14ac:dyDescent="0.2">
      <c r="A1291" s="3" t="s">
        <v>361</v>
      </c>
      <c r="B1291" s="13">
        <v>44769</v>
      </c>
      <c r="C1291" s="12">
        <v>0.3888888888888889</v>
      </c>
      <c r="D1291" s="3" t="s">
        <v>428</v>
      </c>
      <c r="E1291" s="3" t="s">
        <v>391</v>
      </c>
      <c r="F1291" s="3" t="s">
        <v>391</v>
      </c>
      <c r="G1291" s="3">
        <v>30.50085</v>
      </c>
      <c r="H1291" s="3">
        <v>-88.000150000000005</v>
      </c>
      <c r="I1291" s="26">
        <v>1.2</v>
      </c>
      <c r="J1291" s="3">
        <f t="shared" si="13"/>
        <v>13.451443999999999</v>
      </c>
      <c r="K1291" s="26">
        <v>4.0999999999999996</v>
      </c>
      <c r="L1291" s="3">
        <v>14</v>
      </c>
      <c r="M1291" s="3"/>
      <c r="N1291" s="3"/>
      <c r="O1291" s="3"/>
      <c r="P1291" s="3"/>
      <c r="Q1291" s="3"/>
      <c r="R1291" s="3"/>
      <c r="S1291" s="3"/>
      <c r="T1291" s="3"/>
      <c r="U1291" s="3"/>
      <c r="V1291" s="3"/>
      <c r="W1291" s="3"/>
      <c r="X1291" s="3"/>
      <c r="Y1291" s="3"/>
      <c r="Z1291" s="3"/>
    </row>
    <row r="1292" spans="1:26" x14ac:dyDescent="0.2">
      <c r="A1292" s="3" t="s">
        <v>361</v>
      </c>
      <c r="B1292" s="13">
        <v>44769</v>
      </c>
      <c r="C1292" s="12">
        <v>0.39444444444444443</v>
      </c>
      <c r="D1292" s="3" t="s">
        <v>265</v>
      </c>
      <c r="E1292" s="3" t="s">
        <v>392</v>
      </c>
      <c r="F1292" s="3" t="s">
        <v>391</v>
      </c>
      <c r="G1292" s="3">
        <v>30.502310000000001</v>
      </c>
      <c r="H1292" s="33">
        <v>-87.950299999999999</v>
      </c>
      <c r="I1292" s="26">
        <v>1.2</v>
      </c>
      <c r="J1292" s="3">
        <f t="shared" si="13"/>
        <v>8.8582680000000007</v>
      </c>
      <c r="K1292" s="26">
        <v>2.7</v>
      </c>
      <c r="L1292" s="3">
        <v>15</v>
      </c>
      <c r="M1292" s="3" t="s">
        <v>517</v>
      </c>
      <c r="N1292" s="3"/>
      <c r="O1292" s="3"/>
      <c r="P1292" s="3"/>
      <c r="Q1292" s="3"/>
      <c r="R1292" s="3"/>
      <c r="S1292" s="3"/>
      <c r="T1292" s="3"/>
      <c r="U1292" s="3"/>
      <c r="V1292" s="3"/>
      <c r="W1292" s="3"/>
      <c r="X1292" s="3"/>
      <c r="Y1292" s="3"/>
      <c r="Z1292" s="3"/>
    </row>
    <row r="1293" spans="1:26" x14ac:dyDescent="0.2">
      <c r="A1293" s="3" t="s">
        <v>361</v>
      </c>
      <c r="B1293" s="13">
        <v>44769</v>
      </c>
      <c r="C1293" s="12">
        <v>0.40138888888888891</v>
      </c>
      <c r="D1293" s="3" t="s">
        <v>293</v>
      </c>
      <c r="E1293" s="3" t="s">
        <v>391</v>
      </c>
      <c r="F1293" s="3" t="s">
        <v>391</v>
      </c>
      <c r="G1293" s="3">
        <v>30.551120000000001</v>
      </c>
      <c r="H1293" s="3">
        <v>-87.908289999999994</v>
      </c>
      <c r="I1293" s="26">
        <v>1</v>
      </c>
      <c r="J1293" s="3">
        <f t="shared" si="13"/>
        <v>10.170604000000001</v>
      </c>
      <c r="K1293" s="26">
        <v>3.1</v>
      </c>
      <c r="L1293" s="3">
        <v>16</v>
      </c>
      <c r="M1293" s="3" t="s">
        <v>517</v>
      </c>
      <c r="N1293" s="3"/>
      <c r="O1293" s="3"/>
      <c r="P1293" s="3"/>
      <c r="Q1293" s="3"/>
      <c r="R1293" s="3"/>
      <c r="S1293" s="3"/>
      <c r="T1293" s="3"/>
      <c r="U1293" s="3"/>
      <c r="V1293" s="3"/>
      <c r="W1293" s="3"/>
      <c r="X1293" s="3"/>
      <c r="Y1293" s="3"/>
      <c r="Z1293" s="3"/>
    </row>
    <row r="1294" spans="1:26" x14ac:dyDescent="0.2">
      <c r="A1294" s="3" t="s">
        <v>361</v>
      </c>
      <c r="B1294" s="13">
        <v>44769</v>
      </c>
      <c r="C1294" s="12">
        <v>0.40555555555555556</v>
      </c>
      <c r="D1294" s="3" t="s">
        <v>347</v>
      </c>
      <c r="E1294" s="3" t="s">
        <v>391</v>
      </c>
      <c r="F1294" s="3" t="s">
        <v>391</v>
      </c>
      <c r="G1294" s="3">
        <v>30.551850000000002</v>
      </c>
      <c r="H1294" s="3">
        <v>-87.948160000000001</v>
      </c>
      <c r="I1294" s="26">
        <v>1</v>
      </c>
      <c r="J1294" s="3">
        <f t="shared" si="13"/>
        <v>12.467191999999999</v>
      </c>
      <c r="K1294" s="26">
        <v>3.8</v>
      </c>
      <c r="L1294" s="3">
        <v>17</v>
      </c>
      <c r="M1294" s="3"/>
      <c r="N1294" s="3"/>
      <c r="O1294" s="3"/>
      <c r="P1294" s="3"/>
      <c r="Q1294" s="3"/>
      <c r="R1294" s="3"/>
      <c r="S1294" s="3"/>
      <c r="T1294" s="3"/>
      <c r="U1294" s="3"/>
      <c r="V1294" s="3"/>
      <c r="W1294" s="3"/>
      <c r="X1294" s="3"/>
      <c r="Y1294" s="3"/>
      <c r="Z1294" s="3"/>
    </row>
    <row r="1295" spans="1:26" x14ac:dyDescent="0.2">
      <c r="A1295" s="3" t="s">
        <v>361</v>
      </c>
      <c r="B1295" s="13">
        <v>44769</v>
      </c>
      <c r="C1295" s="12">
        <v>0.41111111111111109</v>
      </c>
      <c r="D1295" s="3" t="s">
        <v>424</v>
      </c>
      <c r="E1295" s="3" t="s">
        <v>391</v>
      </c>
      <c r="F1295" s="3" t="s">
        <v>391</v>
      </c>
      <c r="G1295" s="33">
        <v>30.550699999999999</v>
      </c>
      <c r="H1295" s="3">
        <v>-88.000749999999996</v>
      </c>
      <c r="I1295" s="26">
        <v>1.2</v>
      </c>
      <c r="J1295" s="3">
        <f t="shared" si="13"/>
        <v>11.482939999999999</v>
      </c>
      <c r="K1295" s="26">
        <v>3.5</v>
      </c>
      <c r="L1295" s="3">
        <v>18</v>
      </c>
      <c r="M1295" s="3"/>
      <c r="N1295" s="3"/>
      <c r="O1295" s="3"/>
      <c r="P1295" s="3"/>
      <c r="Q1295" s="3"/>
      <c r="R1295" s="3"/>
      <c r="S1295" s="3"/>
      <c r="T1295" s="3"/>
      <c r="U1295" s="3"/>
      <c r="V1295" s="3"/>
      <c r="W1295" s="3"/>
      <c r="X1295" s="3"/>
      <c r="Y1295" s="3"/>
      <c r="Z1295" s="3"/>
    </row>
    <row r="1296" spans="1:26" x14ac:dyDescent="0.2">
      <c r="A1296" s="3" t="s">
        <v>361</v>
      </c>
      <c r="B1296" s="13">
        <v>44769</v>
      </c>
      <c r="C1296" s="12">
        <v>0.4152777777777778</v>
      </c>
      <c r="D1296" s="3" t="s">
        <v>425</v>
      </c>
      <c r="E1296" s="3" t="s">
        <v>391</v>
      </c>
      <c r="F1296" s="3" t="s">
        <v>391</v>
      </c>
      <c r="G1296" s="3">
        <v>30.550260000000002</v>
      </c>
      <c r="H1296" s="3">
        <v>-88.025120000000001</v>
      </c>
      <c r="I1296" s="26">
        <v>1</v>
      </c>
      <c r="J1296" s="3">
        <f t="shared" si="13"/>
        <v>50.853020000000001</v>
      </c>
      <c r="K1296" s="26">
        <v>15.5</v>
      </c>
      <c r="L1296" s="3">
        <v>19</v>
      </c>
      <c r="M1296" s="3"/>
      <c r="N1296" s="3"/>
      <c r="O1296" s="3"/>
      <c r="P1296" s="3"/>
      <c r="Q1296" s="3"/>
      <c r="R1296" s="3"/>
      <c r="S1296" s="3"/>
      <c r="T1296" s="3"/>
      <c r="U1296" s="3"/>
      <c r="V1296" s="3"/>
      <c r="W1296" s="3"/>
      <c r="X1296" s="3"/>
      <c r="Y1296" s="3"/>
      <c r="Z1296" s="3"/>
    </row>
    <row r="1297" spans="1:26" x14ac:dyDescent="0.2">
      <c r="A1297" s="3" t="s">
        <v>361</v>
      </c>
      <c r="B1297" s="13">
        <v>44769</v>
      </c>
      <c r="C1297" s="12">
        <v>0.4201388888888889</v>
      </c>
      <c r="D1297" s="3" t="s">
        <v>426</v>
      </c>
      <c r="E1297" s="3" t="s">
        <v>391</v>
      </c>
      <c r="F1297" s="3" t="s">
        <v>391</v>
      </c>
      <c r="G1297" s="3">
        <v>30.550809999999998</v>
      </c>
      <c r="H1297" s="3">
        <v>-88.049369999999996</v>
      </c>
      <c r="I1297" s="26">
        <v>0.8</v>
      </c>
      <c r="J1297" s="3">
        <f t="shared" si="13"/>
        <v>10.498688000000001</v>
      </c>
      <c r="K1297" s="26">
        <v>3.2</v>
      </c>
      <c r="L1297" s="3">
        <v>20</v>
      </c>
      <c r="M1297" s="3"/>
      <c r="N1297" s="3"/>
      <c r="O1297" s="3"/>
      <c r="P1297" s="3"/>
      <c r="Q1297" s="3"/>
      <c r="R1297" s="3"/>
      <c r="S1297" s="3"/>
      <c r="T1297" s="3"/>
      <c r="U1297" s="3"/>
      <c r="V1297" s="3"/>
      <c r="W1297" s="3"/>
      <c r="X1297" s="3"/>
      <c r="Y1297" s="3"/>
      <c r="Z1297" s="3"/>
    </row>
    <row r="1298" spans="1:26" x14ac:dyDescent="0.2">
      <c r="A1298" s="3" t="s">
        <v>361</v>
      </c>
      <c r="B1298" s="13">
        <v>44769</v>
      </c>
      <c r="C1298" s="12">
        <v>0.42986111111111114</v>
      </c>
      <c r="D1298" s="3" t="s">
        <v>423</v>
      </c>
      <c r="E1298" s="3" t="s">
        <v>391</v>
      </c>
      <c r="F1298" s="3" t="s">
        <v>391</v>
      </c>
      <c r="G1298" s="3">
        <v>30.600290000000001</v>
      </c>
      <c r="H1298" s="3">
        <v>-87.99933</v>
      </c>
      <c r="I1298" s="26">
        <v>1</v>
      </c>
      <c r="J1298" s="3">
        <f t="shared" si="13"/>
        <v>9.5144359999999999</v>
      </c>
      <c r="K1298" s="26">
        <v>2.9</v>
      </c>
      <c r="L1298" s="3">
        <v>21</v>
      </c>
      <c r="M1298" s="3"/>
      <c r="N1298" s="3"/>
      <c r="O1298" s="3"/>
      <c r="P1298" s="3"/>
      <c r="Q1298" s="3"/>
      <c r="R1298" s="3"/>
      <c r="S1298" s="3"/>
      <c r="T1298" s="3"/>
      <c r="U1298" s="3"/>
      <c r="V1298" s="3"/>
      <c r="W1298" s="3"/>
      <c r="X1298" s="3"/>
      <c r="Y1298" s="3"/>
      <c r="Z1298" s="3"/>
    </row>
    <row r="1299" spans="1:26" x14ac:dyDescent="0.2">
      <c r="A1299" s="3" t="s">
        <v>361</v>
      </c>
      <c r="B1299" s="13">
        <v>44769</v>
      </c>
      <c r="C1299" s="12">
        <v>0.43472222222222223</v>
      </c>
      <c r="D1299" s="3" t="s">
        <v>267</v>
      </c>
      <c r="E1299" s="3" t="s">
        <v>392</v>
      </c>
      <c r="F1299" s="3" t="s">
        <v>391</v>
      </c>
      <c r="G1299" s="33">
        <v>30.601400000000002</v>
      </c>
      <c r="H1299" s="3">
        <v>-87.95044</v>
      </c>
      <c r="I1299" s="26">
        <v>0.9</v>
      </c>
      <c r="J1299" s="3">
        <f t="shared" si="13"/>
        <v>10.498688000000001</v>
      </c>
      <c r="K1299" s="26">
        <v>3.2</v>
      </c>
      <c r="L1299" s="3">
        <v>22</v>
      </c>
      <c r="M1299" s="3"/>
      <c r="N1299" s="3"/>
      <c r="O1299" s="3"/>
      <c r="P1299" s="3"/>
      <c r="Q1299" s="3"/>
      <c r="R1299" s="3"/>
      <c r="S1299" s="3"/>
      <c r="T1299" s="3"/>
      <c r="U1299" s="3"/>
      <c r="V1299" s="3"/>
      <c r="W1299" s="3"/>
      <c r="X1299" s="3"/>
      <c r="Y1299" s="3"/>
      <c r="Z1299" s="3"/>
    </row>
    <row r="1300" spans="1:26" x14ac:dyDescent="0.2">
      <c r="A1300" s="3" t="s">
        <v>361</v>
      </c>
      <c r="B1300" s="13">
        <v>44769</v>
      </c>
      <c r="C1300" s="12">
        <v>0.44027777777777777</v>
      </c>
      <c r="D1300" s="3" t="s">
        <v>297</v>
      </c>
      <c r="E1300" s="3" t="s">
        <v>391</v>
      </c>
      <c r="F1300" s="3" t="s">
        <v>391</v>
      </c>
      <c r="G1300" s="3">
        <v>30.600359999999998</v>
      </c>
      <c r="H1300" s="3">
        <v>-87.917479999999998</v>
      </c>
      <c r="I1300" s="26">
        <v>1.2</v>
      </c>
      <c r="J1300" s="3">
        <f t="shared" si="13"/>
        <v>7.8740159999999992</v>
      </c>
      <c r="K1300" s="26">
        <v>2.4</v>
      </c>
      <c r="L1300" s="3">
        <v>23</v>
      </c>
      <c r="M1300" s="3"/>
      <c r="N1300" s="3"/>
      <c r="O1300" s="3"/>
      <c r="P1300" s="3"/>
      <c r="Q1300" s="3"/>
      <c r="R1300" s="3"/>
      <c r="S1300" s="3"/>
      <c r="T1300" s="3"/>
      <c r="U1300" s="3"/>
      <c r="V1300" s="3"/>
      <c r="W1300" s="3"/>
      <c r="X1300" s="3"/>
      <c r="Y1300" s="3"/>
      <c r="Z1300" s="3"/>
    </row>
    <row r="1301" spans="1:26" x14ac:dyDescent="0.2">
      <c r="A1301" s="3" t="s">
        <v>361</v>
      </c>
      <c r="B1301" s="13">
        <v>44769</v>
      </c>
      <c r="C1301" s="12">
        <v>0.44791666666666669</v>
      </c>
      <c r="D1301" s="3" t="s">
        <v>270</v>
      </c>
      <c r="E1301" s="3" t="s">
        <v>392</v>
      </c>
      <c r="F1301" s="3" t="s">
        <v>391</v>
      </c>
      <c r="G1301" s="33">
        <v>30.6675</v>
      </c>
      <c r="H1301" s="3">
        <v>-87.925719999999998</v>
      </c>
      <c r="I1301" s="26">
        <v>0.7</v>
      </c>
      <c r="J1301" s="3">
        <f t="shared" si="13"/>
        <v>25.262468000000002</v>
      </c>
      <c r="K1301" s="26">
        <v>7.7</v>
      </c>
      <c r="L1301" s="3">
        <v>24</v>
      </c>
      <c r="M1301" s="3"/>
      <c r="N1301" s="3"/>
      <c r="O1301" s="3"/>
      <c r="P1301" s="3"/>
      <c r="Q1301" s="3"/>
      <c r="R1301" s="3"/>
      <c r="S1301" s="3"/>
      <c r="T1301" s="3"/>
      <c r="U1301" s="3"/>
      <c r="V1301" s="3"/>
      <c r="W1301" s="3"/>
      <c r="X1301" s="3"/>
      <c r="Y1301" s="3"/>
      <c r="Z1301" s="3"/>
    </row>
    <row r="1302" spans="1:26" x14ac:dyDescent="0.2">
      <c r="A1302" s="3" t="s">
        <v>361</v>
      </c>
      <c r="B1302" s="13">
        <v>44769</v>
      </c>
      <c r="C1302" s="12">
        <v>0.45624999999999999</v>
      </c>
      <c r="D1302" s="3" t="s">
        <v>300</v>
      </c>
      <c r="E1302" s="3" t="s">
        <v>392</v>
      </c>
      <c r="F1302" s="3" t="s">
        <v>391</v>
      </c>
      <c r="G1302" s="3">
        <v>30.67183</v>
      </c>
      <c r="H1302" s="3">
        <v>-87.952150000000003</v>
      </c>
      <c r="I1302" s="26">
        <v>1</v>
      </c>
      <c r="J1302" s="3">
        <f t="shared" si="13"/>
        <v>8.8582680000000007</v>
      </c>
      <c r="K1302" s="26">
        <v>2.7</v>
      </c>
      <c r="L1302" s="3">
        <v>25</v>
      </c>
      <c r="M1302" s="3"/>
      <c r="N1302" s="3"/>
      <c r="O1302" s="3"/>
      <c r="P1302" s="3"/>
      <c r="Q1302" s="3"/>
      <c r="R1302" s="3"/>
      <c r="S1302" s="3"/>
      <c r="T1302" s="3"/>
      <c r="U1302" s="3"/>
      <c r="V1302" s="3"/>
      <c r="W1302" s="3"/>
      <c r="X1302" s="3"/>
      <c r="Y1302" s="3"/>
      <c r="Z1302" s="3"/>
    </row>
    <row r="1303" spans="1:26" x14ac:dyDescent="0.2">
      <c r="A1303" s="3" t="s">
        <v>361</v>
      </c>
      <c r="B1303" s="13">
        <v>44769</v>
      </c>
      <c r="C1303" s="12">
        <v>0.46736111111111112</v>
      </c>
      <c r="D1303" s="3" t="s">
        <v>519</v>
      </c>
      <c r="E1303" s="3" t="s">
        <v>391</v>
      </c>
      <c r="F1303" s="3" t="s">
        <v>391</v>
      </c>
      <c r="G1303" s="3">
        <v>30.75151</v>
      </c>
      <c r="H1303" s="33">
        <v>-87.92</v>
      </c>
      <c r="I1303" s="26">
        <v>0.6</v>
      </c>
      <c r="J1303" s="3">
        <f t="shared" si="13"/>
        <v>107.61155199999999</v>
      </c>
      <c r="K1303" s="26">
        <v>32.799999999999997</v>
      </c>
      <c r="L1303" s="3">
        <v>26</v>
      </c>
      <c r="M1303" s="3"/>
      <c r="N1303" s="3"/>
      <c r="O1303" s="3"/>
      <c r="P1303" s="3"/>
      <c r="Q1303" s="3"/>
      <c r="R1303" s="3"/>
      <c r="S1303" s="3"/>
      <c r="T1303" s="3"/>
      <c r="U1303" s="3"/>
      <c r="V1303" s="3"/>
      <c r="W1303" s="3"/>
      <c r="X1303" s="3"/>
      <c r="Y1303" s="3"/>
      <c r="Z1303" s="3"/>
    </row>
    <row r="1304" spans="1:26" x14ac:dyDescent="0.2">
      <c r="A1304" s="3" t="s">
        <v>361</v>
      </c>
      <c r="B1304" s="13">
        <v>44769</v>
      </c>
      <c r="C1304" s="12">
        <v>0.47152777777777777</v>
      </c>
      <c r="D1304" s="3" t="s">
        <v>272</v>
      </c>
      <c r="E1304" s="3" t="s">
        <v>392</v>
      </c>
      <c r="F1304" s="3" t="s">
        <v>391</v>
      </c>
      <c r="G1304" s="3">
        <v>30.749420000000001</v>
      </c>
      <c r="H1304" s="3">
        <v>-87.924289999999999</v>
      </c>
      <c r="I1304" s="26">
        <v>0.6</v>
      </c>
      <c r="J1304" s="3">
        <f t="shared" si="13"/>
        <v>43.307088</v>
      </c>
      <c r="K1304" s="26">
        <v>13.2</v>
      </c>
      <c r="L1304" s="3">
        <v>27</v>
      </c>
      <c r="M1304" s="3"/>
      <c r="N1304" s="3"/>
      <c r="O1304" s="3"/>
      <c r="P1304" s="3"/>
      <c r="Q1304" s="3"/>
      <c r="R1304" s="3"/>
      <c r="S1304" s="3"/>
      <c r="T1304" s="3"/>
      <c r="U1304" s="3"/>
      <c r="V1304" s="3"/>
      <c r="W1304" s="3"/>
      <c r="X1304" s="3"/>
      <c r="Y1304" s="3"/>
      <c r="Z1304" s="3"/>
    </row>
    <row r="1305" spans="1:26" x14ac:dyDescent="0.2">
      <c r="A1305" s="3" t="s">
        <v>361</v>
      </c>
      <c r="B1305" s="13">
        <v>44769</v>
      </c>
      <c r="C1305" s="12">
        <v>0.4826388888888889</v>
      </c>
      <c r="D1305" s="3" t="s">
        <v>304</v>
      </c>
      <c r="E1305" s="3" t="s">
        <v>392</v>
      </c>
      <c r="F1305" s="3" t="s">
        <v>391</v>
      </c>
      <c r="G1305" s="3">
        <v>30.68684</v>
      </c>
      <c r="H1305" s="3">
        <v>-88.003739999999993</v>
      </c>
      <c r="I1305" s="26">
        <v>0.9</v>
      </c>
      <c r="J1305" s="3">
        <f t="shared" si="13"/>
        <v>12.139108</v>
      </c>
      <c r="K1305" s="26">
        <v>3.7</v>
      </c>
      <c r="L1305" s="3">
        <v>28</v>
      </c>
      <c r="M1305" s="3"/>
      <c r="N1305" s="3"/>
      <c r="O1305" s="3"/>
      <c r="P1305" s="3"/>
      <c r="Q1305" s="3"/>
      <c r="R1305" s="3"/>
      <c r="S1305" s="3"/>
      <c r="T1305" s="3"/>
      <c r="U1305" s="3"/>
      <c r="V1305" s="3"/>
      <c r="W1305" s="3"/>
      <c r="X1305" s="3"/>
      <c r="Y1305" s="3"/>
      <c r="Z1305" s="3"/>
    </row>
    <row r="1306" spans="1:26" x14ac:dyDescent="0.2">
      <c r="A1306" s="3" t="s">
        <v>361</v>
      </c>
      <c r="B1306" s="13">
        <v>44769</v>
      </c>
      <c r="C1306" s="12">
        <v>0.49236111111111114</v>
      </c>
      <c r="D1306" s="3" t="s">
        <v>307</v>
      </c>
      <c r="E1306" s="3" t="s">
        <v>392</v>
      </c>
      <c r="F1306" s="3" t="s">
        <v>391</v>
      </c>
      <c r="G1306" s="3">
        <v>30.700150000000001</v>
      </c>
      <c r="H1306" s="3">
        <v>-88.037409999999994</v>
      </c>
      <c r="I1306" s="26">
        <v>1</v>
      </c>
      <c r="J1306" s="3">
        <f t="shared" si="13"/>
        <v>45.603676</v>
      </c>
      <c r="K1306" s="26">
        <v>13.9</v>
      </c>
      <c r="L1306" s="3">
        <v>29</v>
      </c>
      <c r="M1306" s="3"/>
      <c r="N1306" s="3"/>
      <c r="O1306" s="3"/>
      <c r="P1306" s="3"/>
      <c r="Q1306" s="3"/>
      <c r="R1306" s="3"/>
      <c r="S1306" s="3"/>
      <c r="T1306" s="3"/>
      <c r="U1306" s="3"/>
      <c r="V1306" s="3"/>
      <c r="W1306" s="3"/>
      <c r="X1306" s="3"/>
      <c r="Y1306" s="3"/>
      <c r="Z1306" s="3"/>
    </row>
    <row r="1307" spans="1:26" x14ac:dyDescent="0.2">
      <c r="A1307" s="3" t="s">
        <v>361</v>
      </c>
      <c r="B1307" s="13">
        <v>44769</v>
      </c>
      <c r="C1307" s="12">
        <v>0.50138888888888888</v>
      </c>
      <c r="D1307" s="3" t="s">
        <v>309</v>
      </c>
      <c r="E1307" s="3" t="s">
        <v>391</v>
      </c>
      <c r="F1307" s="3" t="s">
        <v>391</v>
      </c>
      <c r="G1307" s="3">
        <v>30.650939999999999</v>
      </c>
      <c r="H1307" s="3">
        <v>-88.031809999999993</v>
      </c>
      <c r="I1307" s="26">
        <v>0.8</v>
      </c>
      <c r="J1307" s="3">
        <f t="shared" si="13"/>
        <v>48.556432000000001</v>
      </c>
      <c r="K1307" s="26">
        <v>14.8</v>
      </c>
      <c r="L1307" s="3">
        <v>30</v>
      </c>
      <c r="M1307" s="3"/>
      <c r="N1307" s="3"/>
      <c r="O1307" s="3"/>
      <c r="P1307" s="3"/>
      <c r="Q1307" s="3"/>
      <c r="R1307" s="3"/>
      <c r="S1307" s="3"/>
      <c r="T1307" s="3"/>
      <c r="U1307" s="3"/>
      <c r="V1307" s="3"/>
      <c r="W1307" s="3"/>
      <c r="X1307" s="3"/>
      <c r="Y1307" s="3"/>
      <c r="Z1307" s="3"/>
    </row>
    <row r="1308" spans="1:26" x14ac:dyDescent="0.2">
      <c r="A1308" s="3" t="s">
        <v>361</v>
      </c>
      <c r="B1308" s="13">
        <v>44769</v>
      </c>
      <c r="C1308" s="12">
        <v>0.50486111111111109</v>
      </c>
      <c r="D1308" s="3" t="s">
        <v>309</v>
      </c>
      <c r="E1308" s="3" t="s">
        <v>391</v>
      </c>
      <c r="F1308" s="3" t="s">
        <v>391</v>
      </c>
      <c r="G1308" s="3">
        <v>30.648869999999999</v>
      </c>
      <c r="H1308" s="3">
        <v>-88.051259999999999</v>
      </c>
      <c r="I1308" s="26">
        <v>0.6</v>
      </c>
      <c r="J1308" s="3">
        <f t="shared" si="13"/>
        <v>5.5774279999999994</v>
      </c>
      <c r="K1308" s="26">
        <v>1.7</v>
      </c>
      <c r="L1308" s="3">
        <v>31</v>
      </c>
      <c r="M1308" s="3"/>
      <c r="N1308" s="3"/>
      <c r="O1308" s="3"/>
      <c r="P1308" s="3"/>
      <c r="Q1308" s="3"/>
      <c r="R1308" s="3"/>
      <c r="S1308" s="3"/>
      <c r="T1308" s="3"/>
      <c r="U1308" s="3"/>
      <c r="V1308" s="3"/>
      <c r="W1308" s="3"/>
      <c r="X1308" s="3"/>
      <c r="Y1308" s="3"/>
      <c r="Z1308" s="3"/>
    </row>
    <row r="1309" spans="1:26" x14ac:dyDescent="0.2">
      <c r="A1309" s="3" t="s">
        <v>361</v>
      </c>
      <c r="B1309" s="13">
        <v>44769</v>
      </c>
      <c r="C1309" s="12">
        <v>0.51041666666666663</v>
      </c>
      <c r="D1309" s="3" t="s">
        <v>274</v>
      </c>
      <c r="E1309" s="3" t="s">
        <v>392</v>
      </c>
      <c r="F1309" s="3" t="s">
        <v>391</v>
      </c>
      <c r="G1309" s="3">
        <v>30.59937</v>
      </c>
      <c r="H1309" s="3">
        <v>-88.030670000000001</v>
      </c>
      <c r="I1309" s="26">
        <v>0.7</v>
      </c>
      <c r="J1309" s="3">
        <f t="shared" si="13"/>
        <v>51.181103999999998</v>
      </c>
      <c r="K1309" s="26">
        <v>15.6</v>
      </c>
      <c r="L1309" s="3">
        <v>32</v>
      </c>
      <c r="M1309" s="3" t="s">
        <v>520</v>
      </c>
      <c r="N1309" s="3"/>
      <c r="O1309" s="3"/>
      <c r="P1309" s="3"/>
      <c r="Q1309" s="3"/>
      <c r="R1309" s="3"/>
      <c r="S1309" s="3"/>
      <c r="T1309" s="3"/>
      <c r="U1309" s="3"/>
      <c r="V1309" s="3"/>
      <c r="W1309" s="3"/>
      <c r="X1309" s="3"/>
      <c r="Y1309" s="3"/>
      <c r="Z1309" s="3"/>
    </row>
    <row r="1310" spans="1:26" x14ac:dyDescent="0.2">
      <c r="A1310" s="3" t="s">
        <v>361</v>
      </c>
      <c r="B1310" s="13">
        <v>44769</v>
      </c>
      <c r="C1310" s="12">
        <v>0.51597222222222228</v>
      </c>
      <c r="D1310" s="3" t="s">
        <v>422</v>
      </c>
      <c r="E1310" s="3" t="s">
        <v>391</v>
      </c>
      <c r="F1310" s="3" t="s">
        <v>391</v>
      </c>
      <c r="G1310" s="3">
        <v>30.601330000000001</v>
      </c>
      <c r="H1310" s="3">
        <v>-88.047759999999997</v>
      </c>
      <c r="I1310" s="26">
        <v>0.5</v>
      </c>
      <c r="J1310" s="3">
        <f t="shared" si="13"/>
        <v>7.5459319999999996</v>
      </c>
      <c r="K1310" s="26">
        <v>2.2999999999999998</v>
      </c>
      <c r="L1310" s="3">
        <v>33</v>
      </c>
      <c r="M1310" s="3"/>
      <c r="N1310" s="3"/>
      <c r="O1310" s="3"/>
      <c r="P1310" s="3"/>
      <c r="Q1310" s="3"/>
      <c r="R1310" s="3"/>
      <c r="S1310" s="3"/>
      <c r="T1310" s="3"/>
      <c r="U1310" s="3"/>
      <c r="V1310" s="3"/>
      <c r="W1310" s="3"/>
      <c r="X1310" s="3"/>
      <c r="Y1310" s="3"/>
      <c r="Z1310" s="3"/>
    </row>
    <row r="1311" spans="1:26" x14ac:dyDescent="0.2">
      <c r="A1311" s="3" t="s">
        <v>361</v>
      </c>
      <c r="B1311" s="13">
        <v>44769</v>
      </c>
      <c r="C1311" s="12">
        <v>0.52152777777777781</v>
      </c>
      <c r="D1311" s="3" t="s">
        <v>277</v>
      </c>
      <c r="E1311" s="3" t="s">
        <v>392</v>
      </c>
      <c r="F1311" s="3" t="s">
        <v>391</v>
      </c>
      <c r="G1311" s="3">
        <v>30.564889999999998</v>
      </c>
      <c r="H1311" s="3">
        <v>-88.087239999999994</v>
      </c>
      <c r="I1311" s="26">
        <v>0.5</v>
      </c>
      <c r="J1311" s="3">
        <f t="shared" si="13"/>
        <v>28.543307999999996</v>
      </c>
      <c r="K1311" s="26">
        <v>8.6999999999999993</v>
      </c>
      <c r="L1311" s="3">
        <v>34</v>
      </c>
      <c r="M1311" s="3"/>
      <c r="N1311" s="3"/>
      <c r="O1311" s="3"/>
      <c r="P1311" s="3"/>
      <c r="Q1311" s="3"/>
      <c r="R1311" s="3"/>
      <c r="S1311" s="3"/>
      <c r="T1311" s="3"/>
      <c r="U1311" s="3"/>
      <c r="V1311" s="3"/>
      <c r="W1311" s="3"/>
      <c r="X1311" s="3"/>
      <c r="Y1311" s="3"/>
      <c r="Z1311" s="3"/>
    </row>
    <row r="1312" spans="1:26" x14ac:dyDescent="0.2">
      <c r="A1312" s="3" t="s">
        <v>361</v>
      </c>
      <c r="B1312" s="13">
        <v>44769</v>
      </c>
      <c r="C1312" s="12">
        <v>0.53125</v>
      </c>
      <c r="D1312" s="3" t="s">
        <v>279</v>
      </c>
      <c r="E1312" s="3" t="s">
        <v>392</v>
      </c>
      <c r="F1312" s="3" t="s">
        <v>391</v>
      </c>
      <c r="G1312" s="33">
        <v>30.500399999999999</v>
      </c>
      <c r="H1312" s="3">
        <v>-88.099419999999995</v>
      </c>
      <c r="I1312" s="26">
        <v>0.8</v>
      </c>
      <c r="J1312" s="3">
        <f t="shared" si="13"/>
        <v>5.5774279999999994</v>
      </c>
      <c r="K1312" s="26">
        <v>1.7</v>
      </c>
      <c r="L1312" s="3">
        <v>35</v>
      </c>
      <c r="M1312" s="3"/>
      <c r="N1312" s="3"/>
      <c r="O1312" s="3"/>
      <c r="P1312" s="3"/>
      <c r="Q1312" s="3"/>
      <c r="R1312" s="3"/>
      <c r="S1312" s="3"/>
      <c r="T1312" s="3"/>
      <c r="U1312" s="3"/>
      <c r="V1312" s="3"/>
      <c r="W1312" s="3"/>
      <c r="X1312" s="3"/>
      <c r="Y1312" s="3"/>
      <c r="Z1312" s="3"/>
    </row>
    <row r="1313" spans="1:26" x14ac:dyDescent="0.2">
      <c r="A1313" s="3" t="s">
        <v>361</v>
      </c>
      <c r="B1313" s="13">
        <v>44770</v>
      </c>
      <c r="C1313" s="12">
        <v>0.2986111111111111</v>
      </c>
      <c r="D1313" s="3" t="s">
        <v>410</v>
      </c>
      <c r="E1313" s="3" t="s">
        <v>391</v>
      </c>
      <c r="F1313" s="3" t="s">
        <v>391</v>
      </c>
      <c r="G1313" s="3">
        <v>30.300750000000001</v>
      </c>
      <c r="H1313" s="3">
        <v>-88.100380000000001</v>
      </c>
      <c r="I1313" s="26">
        <v>0.8</v>
      </c>
      <c r="J1313" s="3">
        <f t="shared" si="13"/>
        <v>11.154855999999999</v>
      </c>
      <c r="K1313" s="26">
        <v>3.4</v>
      </c>
      <c r="L1313" s="3">
        <v>0</v>
      </c>
      <c r="M1313" s="3"/>
      <c r="N1313" s="3"/>
      <c r="O1313" s="3"/>
      <c r="P1313" s="3"/>
      <c r="Q1313" s="3"/>
      <c r="R1313" s="3"/>
      <c r="S1313" s="3"/>
      <c r="T1313" s="3"/>
      <c r="U1313" s="3"/>
      <c r="V1313" s="3"/>
      <c r="W1313" s="3"/>
      <c r="X1313" s="3"/>
      <c r="Y1313" s="3"/>
      <c r="Z1313" s="3"/>
    </row>
    <row r="1314" spans="1:26" x14ac:dyDescent="0.2">
      <c r="A1314" s="3" t="s">
        <v>361</v>
      </c>
      <c r="B1314" s="13">
        <v>44770</v>
      </c>
      <c r="C1314" s="12">
        <v>0.30555555555555558</v>
      </c>
      <c r="D1314" s="3" t="s">
        <v>403</v>
      </c>
      <c r="E1314" s="3" t="s">
        <v>391</v>
      </c>
      <c r="F1314" s="3" t="s">
        <v>391</v>
      </c>
      <c r="G1314" s="3">
        <v>30.349589999999999</v>
      </c>
      <c r="H1314" s="3">
        <v>-88.10042</v>
      </c>
      <c r="I1314" s="26">
        <v>1.2</v>
      </c>
      <c r="J1314" s="3">
        <f t="shared" si="13"/>
        <v>11.154855999999999</v>
      </c>
      <c r="K1314" s="26">
        <v>3.4</v>
      </c>
      <c r="L1314" s="3">
        <v>1</v>
      </c>
      <c r="M1314" s="3"/>
      <c r="N1314" s="3"/>
      <c r="O1314" s="3"/>
      <c r="P1314" s="3"/>
      <c r="Q1314" s="3"/>
      <c r="R1314" s="3"/>
      <c r="S1314" s="3"/>
      <c r="T1314" s="3"/>
      <c r="U1314" s="3"/>
      <c r="V1314" s="3"/>
      <c r="W1314" s="3"/>
      <c r="X1314" s="3"/>
      <c r="Y1314" s="3"/>
      <c r="Z1314" s="3"/>
    </row>
    <row r="1315" spans="1:26" x14ac:dyDescent="0.2">
      <c r="A1315" s="3" t="s">
        <v>361</v>
      </c>
      <c r="B1315" s="13">
        <v>44770</v>
      </c>
      <c r="C1315" s="12">
        <v>0.31458333333333333</v>
      </c>
      <c r="D1315" s="3" t="s">
        <v>404</v>
      </c>
      <c r="E1315" s="3" t="s">
        <v>391</v>
      </c>
      <c r="F1315" s="3" t="s">
        <v>391</v>
      </c>
      <c r="G1315" s="3">
        <v>30.35033</v>
      </c>
      <c r="H1315" s="3">
        <v>-88.050470000000004</v>
      </c>
      <c r="I1315" s="26">
        <v>1.2</v>
      </c>
      <c r="J1315" s="3">
        <f t="shared" si="13"/>
        <v>12.795275999999999</v>
      </c>
      <c r="K1315" s="26">
        <v>3.9</v>
      </c>
      <c r="L1315" s="3">
        <v>2</v>
      </c>
      <c r="M1315" s="3"/>
      <c r="N1315" s="3"/>
      <c r="O1315" s="3"/>
      <c r="P1315" s="3"/>
      <c r="Q1315" s="3"/>
      <c r="R1315" s="3"/>
      <c r="S1315" s="3"/>
      <c r="T1315" s="3"/>
      <c r="U1315" s="3"/>
      <c r="V1315" s="3"/>
      <c r="W1315" s="3"/>
      <c r="X1315" s="3"/>
      <c r="Y1315" s="3"/>
      <c r="Z1315" s="3"/>
    </row>
    <row r="1316" spans="1:26" x14ac:dyDescent="0.2">
      <c r="A1316" s="3" t="s">
        <v>361</v>
      </c>
      <c r="B1316" s="13">
        <v>44770</v>
      </c>
      <c r="C1316" s="12">
        <v>0.32083333333333336</v>
      </c>
      <c r="D1316" s="3" t="s">
        <v>405</v>
      </c>
      <c r="E1316" s="3" t="s">
        <v>391</v>
      </c>
      <c r="F1316" s="3" t="s">
        <v>391</v>
      </c>
      <c r="G1316" s="3">
        <v>30.35041</v>
      </c>
      <c r="H1316" s="3">
        <v>-88.025229999999993</v>
      </c>
      <c r="I1316" s="26">
        <v>1.4</v>
      </c>
      <c r="J1316" s="3">
        <f t="shared" si="13"/>
        <v>52.821524000000004</v>
      </c>
      <c r="K1316" s="26">
        <v>16.100000000000001</v>
      </c>
      <c r="L1316" s="3">
        <v>3</v>
      </c>
      <c r="M1316" s="3"/>
      <c r="N1316" s="3"/>
      <c r="O1316" s="3"/>
      <c r="P1316" s="3"/>
      <c r="Q1316" s="3"/>
      <c r="R1316" s="3"/>
      <c r="S1316" s="3"/>
      <c r="T1316" s="3"/>
      <c r="U1316" s="3"/>
      <c r="V1316" s="3"/>
      <c r="W1316" s="3"/>
      <c r="X1316" s="3"/>
      <c r="Y1316" s="3"/>
      <c r="Z1316" s="3"/>
    </row>
    <row r="1317" spans="1:26" x14ac:dyDescent="0.2">
      <c r="A1317" s="3" t="s">
        <v>361</v>
      </c>
      <c r="B1317" s="13">
        <v>44770</v>
      </c>
      <c r="C1317" s="12">
        <v>0.3263888888888889</v>
      </c>
      <c r="D1317" s="3" t="s">
        <v>406</v>
      </c>
      <c r="E1317" s="3" t="s">
        <v>391</v>
      </c>
      <c r="F1317" s="3" t="s">
        <v>391</v>
      </c>
      <c r="G1317" s="3">
        <v>30.350280000000001</v>
      </c>
      <c r="H1317" s="3">
        <v>-87.999219999999994</v>
      </c>
      <c r="I1317" s="26">
        <v>1.6</v>
      </c>
      <c r="J1317" s="3">
        <f t="shared" si="13"/>
        <v>13.12336</v>
      </c>
      <c r="K1317" s="26">
        <v>4</v>
      </c>
      <c r="L1317" s="3">
        <v>4</v>
      </c>
      <c r="M1317" s="3"/>
      <c r="N1317" s="3"/>
      <c r="O1317" s="3"/>
      <c r="P1317" s="3"/>
      <c r="Q1317" s="3"/>
      <c r="R1317" s="3"/>
      <c r="S1317" s="3"/>
      <c r="T1317" s="3"/>
      <c r="U1317" s="3"/>
      <c r="V1317" s="3"/>
      <c r="W1317" s="3"/>
      <c r="X1317" s="3"/>
      <c r="Y1317" s="3"/>
      <c r="Z1317" s="3"/>
    </row>
    <row r="1318" spans="1:26" x14ac:dyDescent="0.2">
      <c r="A1318" s="3" t="s">
        <v>361</v>
      </c>
      <c r="B1318" s="13">
        <v>44770</v>
      </c>
      <c r="C1318" s="12">
        <v>0.33194444444444443</v>
      </c>
      <c r="D1318" s="3" t="s">
        <v>407</v>
      </c>
      <c r="E1318" s="3" t="s">
        <v>391</v>
      </c>
      <c r="F1318" s="3" t="s">
        <v>391</v>
      </c>
      <c r="G1318" s="3">
        <v>30.35013</v>
      </c>
      <c r="H1318" s="3">
        <v>-87.949879999999993</v>
      </c>
      <c r="I1318" s="26">
        <v>1.6</v>
      </c>
      <c r="J1318" s="3">
        <f t="shared" si="13"/>
        <v>12.467191999999999</v>
      </c>
      <c r="K1318" s="26">
        <v>3.8</v>
      </c>
      <c r="L1318" s="3">
        <v>5</v>
      </c>
      <c r="M1318" s="3"/>
      <c r="N1318" s="3"/>
      <c r="O1318" s="3"/>
      <c r="P1318" s="3"/>
      <c r="Q1318" s="3"/>
      <c r="R1318" s="3"/>
      <c r="S1318" s="3"/>
      <c r="T1318" s="3"/>
      <c r="U1318" s="3"/>
      <c r="V1318" s="3"/>
      <c r="W1318" s="3"/>
      <c r="X1318" s="3"/>
      <c r="Y1318" s="3"/>
      <c r="Z1318" s="3"/>
    </row>
    <row r="1319" spans="1:26" x14ac:dyDescent="0.2">
      <c r="A1319" s="3" t="s">
        <v>361</v>
      </c>
      <c r="B1319" s="13">
        <v>44770</v>
      </c>
      <c r="C1319" s="12">
        <v>0.33819444444444446</v>
      </c>
      <c r="D1319" s="3" t="s">
        <v>408</v>
      </c>
      <c r="E1319" s="3" t="s">
        <v>391</v>
      </c>
      <c r="F1319" s="3" t="s">
        <v>391</v>
      </c>
      <c r="G1319" s="3">
        <v>30.350860000000001</v>
      </c>
      <c r="H1319" s="3">
        <v>-87.899330000000006</v>
      </c>
      <c r="I1319" s="26">
        <v>1.3</v>
      </c>
      <c r="J1319" s="3">
        <f t="shared" si="13"/>
        <v>11.482939999999999</v>
      </c>
      <c r="K1319" s="26">
        <v>3.5</v>
      </c>
      <c r="L1319" s="3">
        <v>6</v>
      </c>
      <c r="M1319" s="3"/>
      <c r="N1319" s="3"/>
      <c r="O1319" s="3"/>
      <c r="P1319" s="3"/>
      <c r="Q1319" s="3"/>
      <c r="R1319" s="3"/>
      <c r="S1319" s="3"/>
      <c r="T1319" s="3"/>
      <c r="U1319" s="3"/>
      <c r="V1319" s="3"/>
      <c r="W1319" s="3"/>
      <c r="X1319" s="3"/>
      <c r="Y1319" s="3"/>
      <c r="Z1319" s="3"/>
    </row>
    <row r="1320" spans="1:26" x14ac:dyDescent="0.2">
      <c r="A1320" s="3" t="s">
        <v>361</v>
      </c>
      <c r="B1320" s="13">
        <v>44770</v>
      </c>
      <c r="C1320" s="12">
        <v>0.34722222222222221</v>
      </c>
      <c r="D1320" s="3" t="s">
        <v>212</v>
      </c>
      <c r="E1320" s="3" t="s">
        <v>392</v>
      </c>
      <c r="F1320" s="3" t="s">
        <v>391</v>
      </c>
      <c r="G1320" s="3">
        <v>30.37473</v>
      </c>
      <c r="H1320" s="3">
        <v>-87.8</v>
      </c>
      <c r="I1320" s="26">
        <v>0.4</v>
      </c>
      <c r="J1320" s="3">
        <f t="shared" si="13"/>
        <v>7.5459319999999996</v>
      </c>
      <c r="K1320" s="26">
        <v>2.2999999999999998</v>
      </c>
      <c r="L1320" s="3">
        <v>7</v>
      </c>
      <c r="M1320" s="3" t="s">
        <v>521</v>
      </c>
      <c r="N1320" s="3"/>
      <c r="O1320" s="3"/>
      <c r="P1320" s="3"/>
      <c r="Q1320" s="3"/>
      <c r="R1320" s="3"/>
      <c r="S1320" s="3"/>
      <c r="T1320" s="3"/>
      <c r="U1320" s="3"/>
      <c r="V1320" s="3"/>
      <c r="W1320" s="3"/>
      <c r="X1320" s="3"/>
      <c r="Y1320" s="3"/>
      <c r="Z1320" s="3"/>
    </row>
    <row r="1321" spans="1:26" x14ac:dyDescent="0.2">
      <c r="A1321" s="3" t="s">
        <v>361</v>
      </c>
      <c r="B1321" s="13">
        <v>44770</v>
      </c>
      <c r="C1321" s="12">
        <v>0.3576388888888889</v>
      </c>
      <c r="D1321" s="3" t="s">
        <v>352</v>
      </c>
      <c r="E1321" s="3" t="s">
        <v>391</v>
      </c>
      <c r="F1321" s="3" t="s">
        <v>391</v>
      </c>
      <c r="G1321" s="3">
        <v>30.35051</v>
      </c>
      <c r="H1321" s="3">
        <v>-87.849010000000007</v>
      </c>
      <c r="I1321" s="26">
        <v>0.8</v>
      </c>
      <c r="J1321" s="3">
        <f t="shared" si="13"/>
        <v>9.1863519999999994</v>
      </c>
      <c r="K1321" s="26">
        <v>2.8</v>
      </c>
      <c r="L1321" s="3">
        <v>8</v>
      </c>
      <c r="M1321" s="3"/>
      <c r="N1321" s="3"/>
      <c r="O1321" s="3"/>
      <c r="P1321" s="3"/>
      <c r="Q1321" s="3"/>
      <c r="R1321" s="3"/>
      <c r="S1321" s="3"/>
      <c r="T1321" s="3"/>
      <c r="U1321" s="3"/>
      <c r="V1321" s="3"/>
      <c r="W1321" s="3"/>
      <c r="X1321" s="3"/>
      <c r="Y1321" s="3"/>
      <c r="Z1321" s="3"/>
    </row>
    <row r="1322" spans="1:26" x14ac:dyDescent="0.2">
      <c r="A1322" s="3" t="s">
        <v>361</v>
      </c>
      <c r="B1322" s="13">
        <v>44770</v>
      </c>
      <c r="C1322" s="12">
        <v>0.3659722222222222</v>
      </c>
      <c r="D1322" s="3" t="s">
        <v>397</v>
      </c>
      <c r="E1322" s="3" t="s">
        <v>391</v>
      </c>
      <c r="F1322" s="3" t="s">
        <v>391</v>
      </c>
      <c r="G1322" s="3">
        <v>30.29956</v>
      </c>
      <c r="H1322" s="3">
        <v>-87.800210000000007</v>
      </c>
      <c r="I1322" s="26">
        <v>0.8</v>
      </c>
      <c r="J1322" s="3">
        <f t="shared" si="13"/>
        <v>8.8582680000000007</v>
      </c>
      <c r="K1322" s="26">
        <v>2.7</v>
      </c>
      <c r="L1322" s="3">
        <v>9</v>
      </c>
      <c r="M1322" s="3"/>
      <c r="N1322" s="3"/>
      <c r="O1322" s="3"/>
      <c r="P1322" s="3"/>
      <c r="Q1322" s="3"/>
      <c r="R1322" s="3"/>
      <c r="S1322" s="3"/>
      <c r="T1322" s="3"/>
      <c r="U1322" s="3"/>
      <c r="V1322" s="3"/>
      <c r="W1322" s="3"/>
      <c r="X1322" s="3"/>
      <c r="Y1322" s="3"/>
      <c r="Z1322" s="3"/>
    </row>
    <row r="1323" spans="1:26" x14ac:dyDescent="0.2">
      <c r="A1323" s="3" t="s">
        <v>361</v>
      </c>
      <c r="B1323" s="13">
        <v>44770</v>
      </c>
      <c r="C1323" s="12">
        <v>0.37222222222222223</v>
      </c>
      <c r="D1323" s="3" t="s">
        <v>209</v>
      </c>
      <c r="E1323" s="3" t="s">
        <v>392</v>
      </c>
      <c r="F1323" s="3" t="s">
        <v>391</v>
      </c>
      <c r="G1323" s="3">
        <v>30.284669999999998</v>
      </c>
      <c r="H1323" s="3">
        <v>-87.760279999999995</v>
      </c>
      <c r="I1323" s="26">
        <v>0.4</v>
      </c>
      <c r="J1323" s="3">
        <f t="shared" si="13"/>
        <v>11.482939999999999</v>
      </c>
      <c r="K1323" s="26">
        <v>3.5</v>
      </c>
      <c r="L1323" s="3">
        <v>10</v>
      </c>
      <c r="M1323" s="3"/>
      <c r="N1323" s="3"/>
      <c r="O1323" s="3"/>
      <c r="P1323" s="3"/>
      <c r="Q1323" s="3"/>
      <c r="R1323" s="3"/>
      <c r="S1323" s="3"/>
      <c r="T1323" s="3"/>
      <c r="U1323" s="3"/>
      <c r="V1323" s="3"/>
      <c r="W1323" s="3"/>
      <c r="X1323" s="3"/>
      <c r="Y1323" s="3"/>
      <c r="Z1323" s="3"/>
    </row>
    <row r="1324" spans="1:26" x14ac:dyDescent="0.2">
      <c r="A1324" s="3" t="s">
        <v>361</v>
      </c>
      <c r="B1324" s="13">
        <v>44770</v>
      </c>
      <c r="C1324" s="12">
        <v>0.38194444444444442</v>
      </c>
      <c r="D1324" s="3" t="s">
        <v>396</v>
      </c>
      <c r="E1324" s="3" t="s">
        <v>391</v>
      </c>
      <c r="F1324" s="3" t="s">
        <v>391</v>
      </c>
      <c r="G1324" s="3">
        <v>30.261420000000001</v>
      </c>
      <c r="H1324" s="3">
        <v>-87.798469999999995</v>
      </c>
      <c r="I1324" s="26">
        <v>0.6</v>
      </c>
      <c r="J1324" s="3">
        <f t="shared" si="13"/>
        <v>7.8740159999999992</v>
      </c>
      <c r="K1324" s="26">
        <v>2.4</v>
      </c>
      <c r="L1324" s="3">
        <v>11</v>
      </c>
      <c r="M1324" s="3"/>
      <c r="N1324" s="3"/>
      <c r="O1324" s="3"/>
      <c r="P1324" s="3"/>
      <c r="Q1324" s="3"/>
      <c r="R1324" s="3"/>
      <c r="S1324" s="3"/>
      <c r="T1324" s="3"/>
      <c r="U1324" s="3"/>
      <c r="V1324" s="3"/>
      <c r="W1324" s="3"/>
      <c r="X1324" s="3"/>
      <c r="Y1324" s="3"/>
      <c r="Z1324" s="3"/>
    </row>
    <row r="1325" spans="1:26" x14ac:dyDescent="0.2">
      <c r="A1325" s="3" t="s">
        <v>361</v>
      </c>
      <c r="B1325" s="13">
        <v>44770</v>
      </c>
      <c r="C1325" s="12">
        <v>0.3888888888888889</v>
      </c>
      <c r="D1325" s="3" t="s">
        <v>206</v>
      </c>
      <c r="E1325" s="3" t="s">
        <v>392</v>
      </c>
      <c r="F1325" s="3" t="s">
        <v>392</v>
      </c>
      <c r="G1325" s="3">
        <v>30.249949999999998</v>
      </c>
      <c r="H1325" s="3">
        <v>-87.85239</v>
      </c>
      <c r="I1325" s="26">
        <v>0.6</v>
      </c>
      <c r="J1325" s="3">
        <f t="shared" si="13"/>
        <v>5.1837271999999999</v>
      </c>
      <c r="K1325" s="26">
        <v>1.58</v>
      </c>
      <c r="L1325" s="3">
        <v>12</v>
      </c>
      <c r="M1325" s="3"/>
      <c r="N1325" s="3"/>
      <c r="O1325" s="3"/>
      <c r="P1325" s="3"/>
      <c r="Q1325" s="3"/>
      <c r="R1325" s="3"/>
      <c r="S1325" s="3"/>
      <c r="T1325" s="3"/>
      <c r="U1325" s="3"/>
      <c r="V1325" s="3"/>
      <c r="W1325" s="3"/>
      <c r="X1325" s="3"/>
      <c r="Y1325" s="3"/>
      <c r="Z1325" s="3"/>
    </row>
    <row r="1326" spans="1:26" x14ac:dyDescent="0.2">
      <c r="A1326" s="3" t="s">
        <v>361</v>
      </c>
      <c r="B1326" s="13">
        <v>44770</v>
      </c>
      <c r="C1326" s="12">
        <v>0.39861111111111114</v>
      </c>
      <c r="D1326" s="3" t="s">
        <v>398</v>
      </c>
      <c r="E1326" s="3" t="s">
        <v>391</v>
      </c>
      <c r="F1326" s="3" t="s">
        <v>391</v>
      </c>
      <c r="G1326" s="3">
        <v>30.30123</v>
      </c>
      <c r="H1326" s="3">
        <v>-87.849919999999997</v>
      </c>
      <c r="I1326" s="26">
        <v>0.9</v>
      </c>
      <c r="J1326" s="3">
        <f t="shared" si="13"/>
        <v>9.8425200000000004</v>
      </c>
      <c r="K1326" s="34">
        <v>3</v>
      </c>
      <c r="L1326" s="3">
        <v>13</v>
      </c>
      <c r="M1326" s="3"/>
      <c r="N1326" s="3"/>
      <c r="O1326" s="3"/>
      <c r="P1326" s="3"/>
      <c r="Q1326" s="3"/>
      <c r="R1326" s="3"/>
      <c r="S1326" s="3"/>
      <c r="T1326" s="3"/>
      <c r="U1326" s="3"/>
      <c r="V1326" s="3"/>
      <c r="W1326" s="3"/>
      <c r="X1326" s="3"/>
      <c r="Y1326" s="3"/>
      <c r="Z1326" s="3"/>
    </row>
    <row r="1327" spans="1:26" x14ac:dyDescent="0.2">
      <c r="A1327" s="3" t="s">
        <v>361</v>
      </c>
      <c r="B1327" s="13">
        <v>44770</v>
      </c>
      <c r="C1327" s="12">
        <v>0.40416666666666667</v>
      </c>
      <c r="D1327" s="3" t="s">
        <v>339</v>
      </c>
      <c r="E1327" s="3" t="s">
        <v>391</v>
      </c>
      <c r="F1327" s="3" t="s">
        <v>391</v>
      </c>
      <c r="G1327" s="3">
        <v>30.30039</v>
      </c>
      <c r="H1327" s="3">
        <v>-87.901120000000006</v>
      </c>
      <c r="I1327" s="26">
        <v>1</v>
      </c>
      <c r="J1327" s="3">
        <f t="shared" si="13"/>
        <v>10.826772</v>
      </c>
      <c r="K1327" s="26">
        <v>3.3</v>
      </c>
      <c r="L1327" s="3">
        <v>14</v>
      </c>
      <c r="M1327" s="3"/>
      <c r="N1327" s="3"/>
      <c r="O1327" s="3"/>
      <c r="P1327" s="3"/>
      <c r="Q1327" s="3"/>
      <c r="R1327" s="3"/>
      <c r="S1327" s="3"/>
      <c r="T1327" s="3"/>
      <c r="U1327" s="3"/>
      <c r="V1327" s="3"/>
      <c r="W1327" s="3"/>
      <c r="X1327" s="3"/>
      <c r="Y1327" s="3"/>
      <c r="Z1327" s="3"/>
    </row>
    <row r="1328" spans="1:26" x14ac:dyDescent="0.2">
      <c r="A1328" s="3" t="s">
        <v>361</v>
      </c>
      <c r="B1328" s="13">
        <v>44770</v>
      </c>
      <c r="C1328" s="12">
        <v>0.41111111111111109</v>
      </c>
      <c r="D1328" s="3" t="s">
        <v>395</v>
      </c>
      <c r="E1328" s="3" t="s">
        <v>391</v>
      </c>
      <c r="F1328" s="3" t="s">
        <v>391</v>
      </c>
      <c r="G1328" s="3">
        <v>30.250029999999999</v>
      </c>
      <c r="H1328" s="33">
        <v>-87.900400000000005</v>
      </c>
      <c r="I1328" s="26">
        <v>1</v>
      </c>
      <c r="J1328" s="3">
        <f t="shared" si="13"/>
        <v>6.8897640000000004</v>
      </c>
      <c r="K1328" s="26">
        <v>2.1</v>
      </c>
      <c r="L1328" s="3">
        <v>15</v>
      </c>
      <c r="M1328" s="3"/>
      <c r="N1328" s="3"/>
      <c r="O1328" s="3"/>
      <c r="P1328" s="3"/>
      <c r="Q1328" s="3"/>
      <c r="R1328" s="3"/>
      <c r="S1328" s="3"/>
      <c r="T1328" s="3"/>
      <c r="U1328" s="3"/>
      <c r="V1328" s="3"/>
      <c r="W1328" s="3"/>
      <c r="X1328" s="3"/>
      <c r="Y1328" s="3"/>
      <c r="Z1328" s="3"/>
    </row>
    <row r="1329" spans="1:26" x14ac:dyDescent="0.2">
      <c r="A1329" s="3" t="s">
        <v>361</v>
      </c>
      <c r="B1329" s="13">
        <v>44770</v>
      </c>
      <c r="C1329" s="12">
        <v>0.41666666666666669</v>
      </c>
      <c r="D1329" s="3" t="s">
        <v>394</v>
      </c>
      <c r="E1329" s="3" t="s">
        <v>391</v>
      </c>
      <c r="F1329" s="3" t="s">
        <v>391</v>
      </c>
      <c r="G1329" s="3">
        <v>30.260339999999999</v>
      </c>
      <c r="H1329" s="33">
        <v>-87.949700000000007</v>
      </c>
      <c r="I1329" s="26">
        <v>0.7</v>
      </c>
      <c r="J1329" s="3">
        <f t="shared" si="13"/>
        <v>4.5931759999999997</v>
      </c>
      <c r="K1329" s="26">
        <v>1.4</v>
      </c>
      <c r="L1329" s="3">
        <v>16</v>
      </c>
      <c r="M1329" s="3"/>
      <c r="N1329" s="3"/>
      <c r="O1329" s="3"/>
      <c r="P1329" s="3"/>
      <c r="Q1329" s="3"/>
      <c r="R1329" s="3"/>
      <c r="S1329" s="3"/>
      <c r="T1329" s="3"/>
      <c r="U1329" s="3"/>
      <c r="V1329" s="3"/>
      <c r="W1329" s="3"/>
      <c r="X1329" s="3"/>
      <c r="Y1329" s="3"/>
      <c r="Z1329" s="3"/>
    </row>
    <row r="1330" spans="1:26" x14ac:dyDescent="0.2">
      <c r="A1330" s="3" t="s">
        <v>361</v>
      </c>
      <c r="B1330" s="13">
        <v>44770</v>
      </c>
      <c r="C1330" s="12">
        <v>0.42152777777777778</v>
      </c>
      <c r="D1330" s="3" t="s">
        <v>227</v>
      </c>
      <c r="E1330" s="3" t="s">
        <v>392</v>
      </c>
      <c r="F1330" s="3" t="s">
        <v>391</v>
      </c>
      <c r="G1330" s="3">
        <v>30.300560000000001</v>
      </c>
      <c r="H1330" s="3">
        <v>-87.950159999999997</v>
      </c>
      <c r="I1330" s="26">
        <v>0.8</v>
      </c>
      <c r="J1330" s="3">
        <f t="shared" si="13"/>
        <v>11.811024</v>
      </c>
      <c r="K1330" s="26">
        <v>3.6</v>
      </c>
      <c r="L1330" s="3">
        <v>17</v>
      </c>
      <c r="M1330" s="3"/>
      <c r="N1330" s="3"/>
      <c r="O1330" s="3"/>
      <c r="P1330" s="3"/>
      <c r="Q1330" s="3"/>
      <c r="R1330" s="3"/>
      <c r="S1330" s="3"/>
      <c r="T1330" s="3"/>
      <c r="U1330" s="3"/>
      <c r="V1330" s="3"/>
      <c r="W1330" s="3"/>
      <c r="X1330" s="3"/>
      <c r="Y1330" s="3"/>
      <c r="Z1330" s="3"/>
    </row>
    <row r="1331" spans="1:26" x14ac:dyDescent="0.2">
      <c r="A1331" s="3" t="s">
        <v>361</v>
      </c>
      <c r="B1331" s="13">
        <v>44770</v>
      </c>
      <c r="C1331" s="12">
        <v>0.42986111111111114</v>
      </c>
      <c r="D1331" s="3" t="s">
        <v>409</v>
      </c>
      <c r="E1331" s="3" t="s">
        <v>391</v>
      </c>
      <c r="F1331" s="3" t="s">
        <v>391</v>
      </c>
      <c r="G1331" s="3">
        <v>30.300719999999998</v>
      </c>
      <c r="H1331" s="33">
        <v>-88.000399999999999</v>
      </c>
      <c r="I1331" s="26">
        <v>1.6</v>
      </c>
      <c r="J1331" s="3">
        <f t="shared" si="13"/>
        <v>12.139108</v>
      </c>
      <c r="K1331" s="26">
        <v>3.7</v>
      </c>
      <c r="L1331" s="3">
        <v>18</v>
      </c>
      <c r="M1331" s="3"/>
      <c r="N1331" s="3"/>
      <c r="O1331" s="3"/>
      <c r="P1331" s="3"/>
      <c r="Q1331" s="3"/>
      <c r="R1331" s="3"/>
      <c r="S1331" s="3"/>
      <c r="T1331" s="3"/>
      <c r="U1331" s="3"/>
      <c r="V1331" s="3"/>
      <c r="W1331" s="3"/>
      <c r="X1331" s="3"/>
      <c r="Y1331" s="3"/>
      <c r="Z1331" s="3"/>
    </row>
    <row r="1332" spans="1:26" x14ac:dyDescent="0.2">
      <c r="A1332" s="3" t="s">
        <v>361</v>
      </c>
      <c r="B1332" s="13">
        <v>44770</v>
      </c>
      <c r="C1332" s="12">
        <v>0.43541666666666667</v>
      </c>
      <c r="D1332" s="3" t="s">
        <v>230</v>
      </c>
      <c r="E1332" s="3" t="s">
        <v>392</v>
      </c>
      <c r="F1332" s="3" t="s">
        <v>392</v>
      </c>
      <c r="G1332" s="3">
        <v>30.300319999999999</v>
      </c>
      <c r="H1332" s="3">
        <v>-88.032759999999996</v>
      </c>
      <c r="I1332" s="26">
        <v>1.4</v>
      </c>
      <c r="J1332" s="3">
        <f t="shared" si="13"/>
        <v>52.49344</v>
      </c>
      <c r="K1332" s="26">
        <v>16</v>
      </c>
      <c r="L1332" s="3">
        <v>19</v>
      </c>
      <c r="M1332" s="3"/>
      <c r="N1332" s="3"/>
      <c r="O1332" s="3"/>
      <c r="P1332" s="3"/>
      <c r="Q1332" s="3"/>
      <c r="R1332" s="3"/>
      <c r="S1332" s="3"/>
      <c r="T1332" s="3"/>
      <c r="U1332" s="3"/>
      <c r="V1332" s="3"/>
      <c r="W1332" s="3"/>
      <c r="X1332" s="3"/>
      <c r="Y1332" s="3"/>
      <c r="Z1332" s="3"/>
    </row>
    <row r="1333" spans="1:26" x14ac:dyDescent="0.2">
      <c r="A1333" s="3" t="s">
        <v>361</v>
      </c>
      <c r="B1333" s="13">
        <v>44770</v>
      </c>
      <c r="C1333" s="12">
        <v>0.44305555555555554</v>
      </c>
      <c r="D1333" s="3" t="s">
        <v>433</v>
      </c>
      <c r="E1333" s="3" t="s">
        <v>391</v>
      </c>
      <c r="F1333" s="3" t="s">
        <v>391</v>
      </c>
      <c r="G1333" s="3">
        <v>30.300370000000001</v>
      </c>
      <c r="H1333" s="3">
        <v>-88.050210000000007</v>
      </c>
      <c r="I1333" s="26">
        <v>1</v>
      </c>
      <c r="J1333" s="3">
        <f t="shared" si="13"/>
        <v>15.091863999999999</v>
      </c>
      <c r="K1333" s="26">
        <v>4.5999999999999996</v>
      </c>
      <c r="L1333" s="3">
        <v>20</v>
      </c>
      <c r="M1333" s="3" t="s">
        <v>522</v>
      </c>
      <c r="N1333" s="3"/>
      <c r="O1333" s="3"/>
      <c r="P1333" s="3"/>
      <c r="Q1333" s="3"/>
      <c r="R1333" s="3"/>
      <c r="S1333" s="3"/>
      <c r="T1333" s="3"/>
      <c r="U1333" s="3"/>
      <c r="V1333" s="3"/>
      <c r="W1333" s="3"/>
      <c r="X1333" s="3"/>
      <c r="Y1333" s="3"/>
      <c r="Z1333" s="3"/>
    </row>
    <row r="1334" spans="1:26" x14ac:dyDescent="0.2">
      <c r="A1334" s="3" t="s">
        <v>361</v>
      </c>
      <c r="B1334" s="13">
        <v>44770</v>
      </c>
      <c r="C1334" s="12">
        <v>0.45208333333333334</v>
      </c>
      <c r="D1334" s="3" t="s">
        <v>393</v>
      </c>
      <c r="E1334" s="3" t="s">
        <v>391</v>
      </c>
      <c r="F1334" s="3" t="s">
        <v>391</v>
      </c>
      <c r="G1334" s="3">
        <v>30.25074</v>
      </c>
      <c r="H1334" s="3">
        <v>-88.000039999999998</v>
      </c>
      <c r="I1334" s="26">
        <v>1.6</v>
      </c>
      <c r="J1334" s="3">
        <f t="shared" si="13"/>
        <v>17.060368</v>
      </c>
      <c r="K1334" s="26">
        <v>5.2</v>
      </c>
      <c r="L1334" s="3">
        <v>21</v>
      </c>
      <c r="M1334" s="3" t="s">
        <v>522</v>
      </c>
      <c r="N1334" s="3"/>
      <c r="O1334" s="3"/>
      <c r="P1334" s="3"/>
      <c r="Q1334" s="3"/>
      <c r="R1334" s="3"/>
      <c r="S1334" s="3"/>
      <c r="T1334" s="3"/>
      <c r="U1334" s="3"/>
      <c r="V1334" s="3"/>
      <c r="W1334" s="3"/>
      <c r="X1334" s="3"/>
      <c r="Y1334" s="3"/>
      <c r="Z1334" s="3"/>
    </row>
    <row r="1335" spans="1:26" x14ac:dyDescent="0.2">
      <c r="A1335" s="3" t="s">
        <v>361</v>
      </c>
      <c r="B1335" s="13">
        <v>44770</v>
      </c>
      <c r="C1335" s="12">
        <v>0.45833333333333331</v>
      </c>
      <c r="D1335" s="3" t="s">
        <v>202</v>
      </c>
      <c r="E1335" s="3" t="s">
        <v>392</v>
      </c>
      <c r="F1335" s="3" t="s">
        <v>392</v>
      </c>
      <c r="G1335" s="3">
        <v>30.250229999999998</v>
      </c>
      <c r="H1335" s="3">
        <v>-88.039479999999998</v>
      </c>
      <c r="I1335" s="26">
        <v>2</v>
      </c>
      <c r="J1335" s="3">
        <f t="shared" si="13"/>
        <v>55.774279999999997</v>
      </c>
      <c r="K1335" s="26">
        <v>17</v>
      </c>
      <c r="L1335" s="3">
        <v>22</v>
      </c>
      <c r="M1335" s="3"/>
      <c r="N1335" s="3"/>
      <c r="O1335" s="3"/>
      <c r="P1335" s="3"/>
      <c r="Q1335" s="3"/>
      <c r="R1335" s="3"/>
      <c r="S1335" s="3"/>
      <c r="T1335" s="3"/>
      <c r="U1335" s="3"/>
      <c r="V1335" s="3"/>
      <c r="W1335" s="3"/>
      <c r="X1335" s="3"/>
      <c r="Y1335" s="3"/>
      <c r="Z1335" s="3"/>
    </row>
    <row r="1336" spans="1:26" x14ac:dyDescent="0.2">
      <c r="A1336" s="3" t="s">
        <v>361</v>
      </c>
      <c r="B1336" s="13">
        <v>44770</v>
      </c>
      <c r="C1336" s="12">
        <v>0.46666666666666667</v>
      </c>
      <c r="D1336" s="3" t="s">
        <v>390</v>
      </c>
      <c r="E1336" s="3" t="s">
        <v>391</v>
      </c>
      <c r="F1336" s="3" t="s">
        <v>391</v>
      </c>
      <c r="G1336" s="3">
        <v>30.250430000000001</v>
      </c>
      <c r="H1336" s="3">
        <v>-88.050070000000005</v>
      </c>
      <c r="I1336" s="26">
        <v>2</v>
      </c>
      <c r="J1336" s="3">
        <f t="shared" si="13"/>
        <v>12.795275999999999</v>
      </c>
      <c r="K1336" s="26">
        <v>3.9</v>
      </c>
      <c r="L1336" s="3">
        <v>23</v>
      </c>
      <c r="M1336" s="3" t="s">
        <v>522</v>
      </c>
      <c r="N1336" s="3"/>
      <c r="O1336" s="3"/>
      <c r="P1336" s="3"/>
      <c r="Q1336" s="3"/>
      <c r="R1336" s="3"/>
      <c r="S1336" s="3"/>
      <c r="T1336" s="3"/>
      <c r="U1336" s="3"/>
      <c r="V1336" s="3"/>
      <c r="W1336" s="3"/>
      <c r="X1336" s="3"/>
      <c r="Y1336" s="3"/>
      <c r="Z1336" s="3"/>
    </row>
    <row r="1337" spans="1:26" x14ac:dyDescent="0.2">
      <c r="A1337" s="3" t="s">
        <v>361</v>
      </c>
      <c r="B1337" s="13">
        <v>44770</v>
      </c>
      <c r="C1337" s="12">
        <v>0.47638888888888886</v>
      </c>
      <c r="D1337" s="3" t="s">
        <v>235</v>
      </c>
      <c r="E1337" s="3" t="s">
        <v>392</v>
      </c>
      <c r="F1337" s="3" t="s">
        <v>392</v>
      </c>
      <c r="G1337" s="3">
        <v>30.300249999999998</v>
      </c>
      <c r="H1337" s="3">
        <v>-88.129869999999997</v>
      </c>
      <c r="I1337" s="26">
        <v>1</v>
      </c>
      <c r="J1337" s="3">
        <f t="shared" si="13"/>
        <v>11.154855999999999</v>
      </c>
      <c r="K1337" s="26">
        <v>3.4</v>
      </c>
      <c r="L1337" s="3">
        <v>24</v>
      </c>
      <c r="M1337" s="3"/>
      <c r="N1337" s="3"/>
      <c r="O1337" s="3"/>
      <c r="P1337" s="3"/>
      <c r="Q1337" s="3"/>
      <c r="R1337" s="3"/>
      <c r="S1337" s="3"/>
      <c r="T1337" s="3"/>
      <c r="U1337" s="3"/>
      <c r="V1337" s="3"/>
      <c r="W1337" s="3"/>
      <c r="X1337" s="3"/>
      <c r="Y1337" s="3"/>
      <c r="Z1337" s="3"/>
    </row>
    <row r="1338" spans="1:26" x14ac:dyDescent="0.2">
      <c r="A1338" s="3" t="s">
        <v>361</v>
      </c>
      <c r="B1338" s="13">
        <v>44770</v>
      </c>
      <c r="C1338" s="12">
        <v>0.48888888888888887</v>
      </c>
      <c r="D1338" s="3" t="s">
        <v>240</v>
      </c>
      <c r="E1338" s="3" t="s">
        <v>392</v>
      </c>
      <c r="F1338" s="3" t="s">
        <v>391</v>
      </c>
      <c r="G1338" s="33">
        <v>30.3001</v>
      </c>
      <c r="H1338" s="3">
        <v>-88.19914</v>
      </c>
      <c r="I1338" s="26">
        <v>1</v>
      </c>
      <c r="J1338" s="3">
        <f t="shared" si="13"/>
        <v>8.2020999999999997</v>
      </c>
      <c r="K1338" s="26">
        <v>2.5</v>
      </c>
      <c r="L1338" s="3">
        <v>25</v>
      </c>
      <c r="M1338" s="3"/>
      <c r="N1338" s="3"/>
      <c r="O1338" s="3"/>
      <c r="P1338" s="3"/>
      <c r="Q1338" s="3"/>
      <c r="R1338" s="3"/>
      <c r="S1338" s="3"/>
      <c r="T1338" s="3"/>
      <c r="U1338" s="3"/>
      <c r="V1338" s="3"/>
      <c r="W1338" s="3"/>
      <c r="X1338" s="3"/>
      <c r="Y1338" s="3"/>
      <c r="Z1338" s="3"/>
    </row>
    <row r="1339" spans="1:26" x14ac:dyDescent="0.2">
      <c r="A1339" s="3" t="s">
        <v>361</v>
      </c>
      <c r="B1339" s="13">
        <v>44770</v>
      </c>
      <c r="C1339" s="12">
        <v>0.49861111111111112</v>
      </c>
      <c r="D1339" s="3" t="s">
        <v>415</v>
      </c>
      <c r="E1339" s="3" t="s">
        <v>391</v>
      </c>
      <c r="F1339" s="3" t="s">
        <v>391</v>
      </c>
      <c r="G1339" s="3">
        <v>30.300419999999999</v>
      </c>
      <c r="H1339" s="3">
        <v>-88.248589999999993</v>
      </c>
      <c r="I1339" s="26">
        <v>0.9</v>
      </c>
      <c r="J1339" s="3">
        <f t="shared" si="13"/>
        <v>9.8425200000000004</v>
      </c>
      <c r="K1339" s="34">
        <v>3</v>
      </c>
      <c r="L1339" s="3">
        <v>26</v>
      </c>
      <c r="M1339" s="3" t="s">
        <v>523</v>
      </c>
      <c r="N1339" s="3"/>
      <c r="O1339" s="3"/>
      <c r="P1339" s="3"/>
      <c r="Q1339" s="3"/>
      <c r="R1339" s="3"/>
      <c r="S1339" s="3"/>
      <c r="T1339" s="3"/>
      <c r="U1339" s="3"/>
      <c r="V1339" s="3"/>
      <c r="W1339" s="3"/>
      <c r="X1339" s="3"/>
      <c r="Y1339" s="3"/>
      <c r="Z1339" s="3"/>
    </row>
    <row r="1340" spans="1:26" x14ac:dyDescent="0.2">
      <c r="A1340" s="3" t="s">
        <v>361</v>
      </c>
      <c r="B1340" s="13">
        <v>44770</v>
      </c>
      <c r="C1340" s="12">
        <v>0.50555555555555554</v>
      </c>
      <c r="D1340" s="3" t="s">
        <v>411</v>
      </c>
      <c r="E1340" s="3" t="s">
        <v>391</v>
      </c>
      <c r="F1340" s="3" t="s">
        <v>391</v>
      </c>
      <c r="G1340" s="3">
        <v>30.349869999999999</v>
      </c>
      <c r="H1340" s="3">
        <v>-88.249350000000007</v>
      </c>
      <c r="I1340" s="26">
        <v>0.6</v>
      </c>
      <c r="J1340" s="3">
        <f t="shared" si="13"/>
        <v>6.2335959999999995</v>
      </c>
      <c r="K1340" s="26">
        <v>1.9</v>
      </c>
      <c r="L1340" s="3">
        <v>28</v>
      </c>
      <c r="M1340" s="3"/>
      <c r="N1340" s="3"/>
      <c r="O1340" s="3"/>
      <c r="P1340" s="3"/>
      <c r="Q1340" s="3"/>
      <c r="R1340" s="3"/>
      <c r="S1340" s="3"/>
      <c r="T1340" s="3"/>
      <c r="U1340" s="3"/>
      <c r="V1340" s="3"/>
      <c r="W1340" s="3"/>
      <c r="X1340" s="3"/>
      <c r="Y1340" s="3"/>
      <c r="Z1340" s="3"/>
    </row>
    <row r="1341" spans="1:26" x14ac:dyDescent="0.2">
      <c r="A1341" s="3" t="s">
        <v>361</v>
      </c>
      <c r="B1341" s="13">
        <v>44770</v>
      </c>
      <c r="C1341" s="12">
        <v>0.51180555555555551</v>
      </c>
      <c r="D1341" s="3" t="s">
        <v>243</v>
      </c>
      <c r="E1341" s="3" t="s">
        <v>391</v>
      </c>
      <c r="F1341" s="3" t="s">
        <v>392</v>
      </c>
      <c r="G1341" s="3">
        <v>30.355319999999999</v>
      </c>
      <c r="H1341" s="33">
        <v>-88.200699999999998</v>
      </c>
      <c r="I1341" s="26">
        <v>0.4</v>
      </c>
      <c r="J1341" s="3">
        <f t="shared" si="13"/>
        <v>4.9212600000000002</v>
      </c>
      <c r="K1341" s="26">
        <v>1.5</v>
      </c>
      <c r="L1341" s="3">
        <v>29</v>
      </c>
      <c r="M1341" s="3"/>
      <c r="N1341" s="3"/>
      <c r="O1341" s="3"/>
      <c r="P1341" s="3"/>
      <c r="Q1341" s="3"/>
      <c r="R1341" s="3"/>
      <c r="S1341" s="3"/>
      <c r="T1341" s="3"/>
      <c r="U1341" s="3"/>
      <c r="V1341" s="3"/>
      <c r="W1341" s="3"/>
      <c r="X1341" s="3"/>
      <c r="Y1341" s="3"/>
      <c r="Z1341" s="3"/>
    </row>
    <row r="1342" spans="1:26" x14ac:dyDescent="0.2">
      <c r="A1342" s="3" t="s">
        <v>361</v>
      </c>
      <c r="B1342" s="13">
        <v>44770</v>
      </c>
      <c r="C1342" s="12">
        <v>0.52152777777777781</v>
      </c>
      <c r="D1342" s="3" t="s">
        <v>246</v>
      </c>
      <c r="E1342" s="3" t="s">
        <v>392</v>
      </c>
      <c r="F1342" s="3" t="s">
        <v>391</v>
      </c>
      <c r="G1342" s="3">
        <v>30.375309999999999</v>
      </c>
      <c r="H1342" s="3">
        <v>-88.269490000000005</v>
      </c>
      <c r="I1342" s="26">
        <v>0.4</v>
      </c>
      <c r="J1342" s="3">
        <f t="shared" si="13"/>
        <v>8.5301840000000002</v>
      </c>
      <c r="K1342" s="26">
        <v>2.6</v>
      </c>
      <c r="L1342" s="3">
        <v>30</v>
      </c>
      <c r="M1342" s="3"/>
      <c r="N1342" s="3"/>
      <c r="O1342" s="3"/>
      <c r="P1342" s="3"/>
      <c r="Q1342" s="3"/>
      <c r="R1342" s="3"/>
      <c r="S1342" s="3"/>
      <c r="T1342" s="3"/>
      <c r="U1342" s="3"/>
      <c r="V1342" s="3"/>
      <c r="W1342" s="3"/>
      <c r="X1342" s="3"/>
      <c r="Y1342" s="3"/>
      <c r="Z1342" s="3"/>
    </row>
    <row r="1343" spans="1:26" x14ac:dyDescent="0.2">
      <c r="A1343" s="3" t="s">
        <v>361</v>
      </c>
      <c r="B1343" s="13">
        <v>44770</v>
      </c>
      <c r="C1343" s="12">
        <v>0.52986111111111112</v>
      </c>
      <c r="D1343" s="3" t="s">
        <v>412</v>
      </c>
      <c r="E1343" s="3" t="s">
        <v>391</v>
      </c>
      <c r="F1343" s="3" t="s">
        <v>391</v>
      </c>
      <c r="G1343" s="3">
        <v>30.351790000000001</v>
      </c>
      <c r="H1343" s="3">
        <v>-88.298689999999993</v>
      </c>
      <c r="I1343" s="26">
        <v>1</v>
      </c>
      <c r="J1343" s="3">
        <f t="shared" si="13"/>
        <v>10.170604000000001</v>
      </c>
      <c r="K1343" s="26">
        <v>3.1</v>
      </c>
      <c r="L1343" s="3">
        <v>31</v>
      </c>
      <c r="M1343" s="3"/>
      <c r="N1343" s="3"/>
      <c r="O1343" s="3"/>
      <c r="P1343" s="3"/>
      <c r="Q1343" s="3"/>
      <c r="R1343" s="3"/>
      <c r="S1343" s="3"/>
      <c r="T1343" s="3"/>
      <c r="U1343" s="3"/>
      <c r="V1343" s="3"/>
      <c r="W1343" s="3"/>
      <c r="X1343" s="3"/>
      <c r="Y1343" s="3"/>
      <c r="Z1343" s="3"/>
    </row>
    <row r="1344" spans="1:26" x14ac:dyDescent="0.2">
      <c r="A1344" s="3" t="s">
        <v>361</v>
      </c>
      <c r="B1344" s="13">
        <v>44770</v>
      </c>
      <c r="C1344" s="12">
        <v>0.53749999999999998</v>
      </c>
      <c r="D1344" s="3" t="s">
        <v>249</v>
      </c>
      <c r="E1344" s="3" t="s">
        <v>392</v>
      </c>
      <c r="F1344" s="3" t="s">
        <v>391</v>
      </c>
      <c r="G1344" s="3">
        <v>30.399619999999999</v>
      </c>
      <c r="H1344" s="3">
        <v>-88.349379999999996</v>
      </c>
      <c r="I1344" s="26">
        <v>0.7</v>
      </c>
      <c r="J1344" s="3">
        <f t="shared" si="13"/>
        <v>6.2335959999999995</v>
      </c>
      <c r="K1344" s="26">
        <v>1.9</v>
      </c>
      <c r="L1344" s="3">
        <v>32</v>
      </c>
      <c r="M1344" s="3"/>
      <c r="N1344" s="3"/>
      <c r="O1344" s="3"/>
      <c r="P1344" s="3"/>
      <c r="Q1344" s="3"/>
      <c r="R1344" s="3"/>
      <c r="S1344" s="3"/>
      <c r="T1344" s="3"/>
      <c r="U1344" s="3"/>
      <c r="V1344" s="3"/>
      <c r="W1344" s="3"/>
      <c r="X1344" s="3"/>
      <c r="Y1344" s="3"/>
      <c r="Z1344" s="3"/>
    </row>
    <row r="1345" spans="1:26" x14ac:dyDescent="0.2">
      <c r="A1345" s="3" t="s">
        <v>361</v>
      </c>
      <c r="B1345" s="13">
        <v>44770</v>
      </c>
      <c r="C1345" s="12">
        <v>0.54652777777777772</v>
      </c>
      <c r="D1345" s="3" t="s">
        <v>252</v>
      </c>
      <c r="E1345" s="3" t="s">
        <v>392</v>
      </c>
      <c r="F1345" s="3" t="s">
        <v>391</v>
      </c>
      <c r="G1345" s="3">
        <v>30.352779999999999</v>
      </c>
      <c r="H1345" s="33">
        <v>-88.349199999999996</v>
      </c>
      <c r="I1345" s="26">
        <v>1</v>
      </c>
      <c r="J1345" s="3">
        <f t="shared" si="13"/>
        <v>11.482939999999999</v>
      </c>
      <c r="K1345" s="26">
        <v>3.5</v>
      </c>
      <c r="L1345" s="3">
        <v>33</v>
      </c>
      <c r="M1345" s="3"/>
      <c r="N1345" s="3"/>
      <c r="O1345" s="3"/>
      <c r="P1345" s="3"/>
      <c r="Q1345" s="3"/>
      <c r="R1345" s="3"/>
      <c r="S1345" s="3"/>
      <c r="T1345" s="3"/>
      <c r="U1345" s="3"/>
      <c r="V1345" s="3"/>
      <c r="W1345" s="3"/>
      <c r="X1345" s="3"/>
      <c r="Y1345" s="3"/>
      <c r="Z1345" s="3"/>
    </row>
    <row r="1346" spans="1:26" x14ac:dyDescent="0.2">
      <c r="A1346" s="3" t="s">
        <v>361</v>
      </c>
      <c r="B1346" s="13">
        <v>44770</v>
      </c>
      <c r="C1346" s="12">
        <v>0.55902777777777779</v>
      </c>
      <c r="D1346" s="3" t="s">
        <v>414</v>
      </c>
      <c r="E1346" s="3" t="s">
        <v>391</v>
      </c>
      <c r="F1346" s="3" t="s">
        <v>391</v>
      </c>
      <c r="G1346" s="33">
        <v>30.3019</v>
      </c>
      <c r="H1346" s="3">
        <v>-88.302490000000006</v>
      </c>
      <c r="I1346" s="26">
        <v>1</v>
      </c>
      <c r="J1346" s="3">
        <f t="shared" si="13"/>
        <v>13.451443999999999</v>
      </c>
      <c r="K1346" s="26">
        <v>4.0999999999999996</v>
      </c>
      <c r="L1346" s="3">
        <v>34</v>
      </c>
      <c r="M1346" s="3" t="s">
        <v>522</v>
      </c>
      <c r="N1346" s="3"/>
      <c r="O1346" s="3"/>
      <c r="P1346" s="3"/>
      <c r="Q1346" s="3"/>
      <c r="R1346" s="3"/>
      <c r="S1346" s="3"/>
      <c r="T1346" s="3"/>
      <c r="U1346" s="3"/>
      <c r="V1346" s="3"/>
      <c r="W1346" s="3"/>
      <c r="X1346" s="3"/>
      <c r="Y1346" s="3"/>
      <c r="Z1346" s="3"/>
    </row>
    <row r="1347" spans="1:26" x14ac:dyDescent="0.2">
      <c r="A1347" s="3" t="s">
        <v>361</v>
      </c>
      <c r="B1347" s="13">
        <v>44770</v>
      </c>
      <c r="C1347" s="12">
        <v>0.56388888888888888</v>
      </c>
      <c r="D1347" s="3" t="s">
        <v>255</v>
      </c>
      <c r="E1347" s="3" t="s">
        <v>392</v>
      </c>
      <c r="F1347" s="3" t="s">
        <v>392</v>
      </c>
      <c r="G1347" s="3">
        <v>30.30078</v>
      </c>
      <c r="H1347" s="3">
        <v>-88.348489999999998</v>
      </c>
      <c r="I1347" s="26">
        <v>0.9</v>
      </c>
      <c r="J1347" s="3">
        <f t="shared" si="13"/>
        <v>15.748031999999998</v>
      </c>
      <c r="K1347" s="26">
        <v>4.8</v>
      </c>
      <c r="L1347" s="3">
        <v>35</v>
      </c>
      <c r="M1347" s="3" t="s">
        <v>522</v>
      </c>
      <c r="N1347" s="3"/>
      <c r="O1347" s="3"/>
      <c r="P1347" s="3"/>
      <c r="Q1347" s="3"/>
      <c r="R1347" s="3"/>
      <c r="S1347" s="3"/>
      <c r="T1347" s="3"/>
      <c r="U1347" s="3"/>
      <c r="V1347" s="3"/>
      <c r="W1347" s="3"/>
      <c r="X1347" s="3"/>
      <c r="Y1347" s="3"/>
      <c r="Z1347" s="3"/>
    </row>
    <row r="1348" spans="1:26" x14ac:dyDescent="0.2">
      <c r="A1348" s="3" t="s">
        <v>361</v>
      </c>
      <c r="B1348" s="13">
        <v>44770</v>
      </c>
      <c r="C1348" s="12">
        <v>0.57291666666666663</v>
      </c>
      <c r="D1348" s="3" t="s">
        <v>260</v>
      </c>
      <c r="E1348" s="3" t="s">
        <v>392</v>
      </c>
      <c r="F1348" s="3" t="s">
        <v>391</v>
      </c>
      <c r="G1348" s="3">
        <v>30.25384</v>
      </c>
      <c r="H1348" s="33">
        <v>-88.349199999999996</v>
      </c>
      <c r="I1348" s="26">
        <v>1.4</v>
      </c>
      <c r="J1348" s="3">
        <f t="shared" si="13"/>
        <v>16.076116000000003</v>
      </c>
      <c r="K1348" s="26">
        <v>4.9000000000000004</v>
      </c>
      <c r="L1348" s="3">
        <v>36</v>
      </c>
      <c r="M1348" s="3"/>
      <c r="N1348" s="3"/>
      <c r="O1348" s="3"/>
      <c r="P1348" s="3"/>
      <c r="Q1348" s="3"/>
      <c r="R1348" s="3"/>
      <c r="S1348" s="3"/>
      <c r="T1348" s="3"/>
      <c r="U1348" s="3"/>
      <c r="V1348" s="3"/>
      <c r="W1348" s="3"/>
      <c r="X1348" s="3"/>
      <c r="Y1348" s="3"/>
      <c r="Z1348" s="3"/>
    </row>
    <row r="1349" spans="1:26" x14ac:dyDescent="0.2">
      <c r="A1349" s="3" t="s">
        <v>361</v>
      </c>
      <c r="B1349" s="13">
        <v>44770</v>
      </c>
      <c r="C1349" s="12">
        <v>0.58194444444444449</v>
      </c>
      <c r="D1349" s="3" t="s">
        <v>413</v>
      </c>
      <c r="E1349" s="3" t="s">
        <v>391</v>
      </c>
      <c r="F1349" s="3" t="s">
        <v>391</v>
      </c>
      <c r="G1349" s="3">
        <v>30.251069999999999</v>
      </c>
      <c r="H1349" s="3">
        <v>-88.301150000000007</v>
      </c>
      <c r="I1349" s="26">
        <v>1.4</v>
      </c>
      <c r="J1349" s="3">
        <f t="shared" si="13"/>
        <v>13.12336</v>
      </c>
      <c r="K1349" s="34">
        <v>4</v>
      </c>
      <c r="L1349" s="3">
        <v>37</v>
      </c>
      <c r="M1349" s="3"/>
      <c r="N1349" s="3"/>
      <c r="O1349" s="3"/>
      <c r="P1349" s="3"/>
      <c r="Q1349" s="3"/>
      <c r="R1349" s="3"/>
      <c r="S1349" s="3"/>
      <c r="T1349" s="3"/>
      <c r="U1349" s="3"/>
      <c r="V1349" s="3"/>
      <c r="W1349" s="3"/>
      <c r="X1349" s="3"/>
      <c r="Y1349" s="3"/>
      <c r="Z1349" s="3"/>
    </row>
    <row r="1350" spans="1:26" x14ac:dyDescent="0.2">
      <c r="A1350" s="3" t="s">
        <v>361</v>
      </c>
      <c r="B1350" s="13">
        <v>44770</v>
      </c>
      <c r="C1350" s="12">
        <v>0.58750000000000002</v>
      </c>
      <c r="D1350" s="3" t="s">
        <v>349</v>
      </c>
      <c r="E1350" s="3" t="s">
        <v>391</v>
      </c>
      <c r="F1350" s="3" t="s">
        <v>391</v>
      </c>
      <c r="G1350" s="3">
        <v>30.249929999999999</v>
      </c>
      <c r="H1350" s="3">
        <v>-88.250389999999996</v>
      </c>
      <c r="I1350" s="26">
        <v>1.2</v>
      </c>
      <c r="J1350" s="3">
        <f t="shared" si="13"/>
        <v>14.107612</v>
      </c>
      <c r="K1350" s="26">
        <v>4.3</v>
      </c>
      <c r="L1350" s="3">
        <v>38</v>
      </c>
      <c r="M1350" s="3"/>
      <c r="N1350" s="3"/>
      <c r="O1350" s="3"/>
      <c r="P1350" s="3"/>
      <c r="Q1350" s="3"/>
      <c r="R1350" s="3"/>
      <c r="S1350" s="3"/>
      <c r="T1350" s="3"/>
      <c r="U1350" s="3"/>
      <c r="V1350" s="3"/>
      <c r="W1350" s="3"/>
      <c r="X1350" s="3"/>
      <c r="Y1350" s="3"/>
      <c r="Z1350" s="3"/>
    </row>
    <row r="1351" spans="1:26" x14ac:dyDescent="0.2">
      <c r="A1351" s="3" t="s">
        <v>361</v>
      </c>
      <c r="B1351" s="13">
        <v>44770</v>
      </c>
      <c r="C1351" s="12">
        <v>0.59305555555555556</v>
      </c>
      <c r="D1351" s="3" t="s">
        <v>263</v>
      </c>
      <c r="E1351" s="3" t="s">
        <v>392</v>
      </c>
      <c r="F1351" s="3" t="s">
        <v>391</v>
      </c>
      <c r="G1351" s="33">
        <v>30.252700000000001</v>
      </c>
      <c r="H1351" s="3">
        <v>-88.200410000000005</v>
      </c>
      <c r="I1351" s="26" t="s">
        <v>524</v>
      </c>
      <c r="J1351" s="3">
        <f t="shared" si="13"/>
        <v>13.12336</v>
      </c>
      <c r="K1351" s="34">
        <v>4</v>
      </c>
      <c r="L1351" s="3">
        <v>39</v>
      </c>
      <c r="M1351" s="3"/>
      <c r="N1351" s="3"/>
      <c r="O1351" s="3"/>
      <c r="P1351" s="3"/>
      <c r="Q1351" s="3"/>
      <c r="R1351" s="3"/>
      <c r="S1351" s="3"/>
      <c r="T1351" s="3"/>
      <c r="U1351" s="3"/>
      <c r="V1351" s="3"/>
      <c r="W1351" s="3"/>
      <c r="X1351" s="3"/>
      <c r="Y1351" s="3"/>
      <c r="Z1351" s="3"/>
    </row>
    <row r="1352" spans="1:26" x14ac:dyDescent="0.2">
      <c r="A1352" s="3" t="s">
        <v>363</v>
      </c>
      <c r="B1352" s="13">
        <v>44777</v>
      </c>
      <c r="C1352" s="12">
        <v>0.28194444444444444</v>
      </c>
      <c r="D1352" s="3" t="s">
        <v>390</v>
      </c>
      <c r="E1352" s="3" t="s">
        <v>391</v>
      </c>
      <c r="F1352" s="3" t="s">
        <v>391</v>
      </c>
      <c r="G1352" s="3">
        <v>30.250589999999999</v>
      </c>
      <c r="H1352" s="3">
        <v>-88.049660000000003</v>
      </c>
      <c r="I1352" s="26">
        <v>1</v>
      </c>
      <c r="J1352" s="3">
        <f t="shared" si="13"/>
        <v>11.811024</v>
      </c>
      <c r="K1352" s="26">
        <v>3.6</v>
      </c>
      <c r="L1352" s="3">
        <v>0</v>
      </c>
      <c r="M1352" s="3" t="s">
        <v>522</v>
      </c>
      <c r="N1352" s="3"/>
      <c r="O1352" s="3"/>
      <c r="P1352" s="3"/>
      <c r="Q1352" s="3"/>
      <c r="R1352" s="3"/>
      <c r="S1352" s="3"/>
      <c r="T1352" s="3"/>
      <c r="U1352" s="3"/>
      <c r="V1352" s="3"/>
      <c r="W1352" s="3"/>
      <c r="X1352" s="3"/>
      <c r="Y1352" s="3"/>
      <c r="Z1352" s="3"/>
    </row>
    <row r="1353" spans="1:26" x14ac:dyDescent="0.2">
      <c r="A1353" s="3" t="s">
        <v>363</v>
      </c>
      <c r="B1353" s="13">
        <v>44777</v>
      </c>
      <c r="C1353" s="12">
        <v>0.30277777777777776</v>
      </c>
      <c r="D1353" s="3" t="s">
        <v>202</v>
      </c>
      <c r="E1353" s="3" t="s">
        <v>392</v>
      </c>
      <c r="F1353" s="3" t="s">
        <v>392</v>
      </c>
      <c r="G1353" s="3">
        <v>30.250340000000001</v>
      </c>
      <c r="H1353" s="3">
        <v>-88.039420000000007</v>
      </c>
      <c r="I1353" s="26">
        <v>1.1000000000000001</v>
      </c>
      <c r="J1353" s="3">
        <f t="shared" si="13"/>
        <v>54.461944000000003</v>
      </c>
      <c r="K1353" s="26">
        <v>16.600000000000001</v>
      </c>
      <c r="L1353" s="3">
        <v>1</v>
      </c>
      <c r="M1353" s="3" t="s">
        <v>522</v>
      </c>
      <c r="N1353" s="3"/>
      <c r="O1353" s="3"/>
      <c r="P1353" s="3"/>
      <c r="Q1353" s="3"/>
      <c r="R1353" s="3"/>
      <c r="S1353" s="3"/>
      <c r="T1353" s="3"/>
      <c r="U1353" s="3"/>
      <c r="V1353" s="3"/>
      <c r="W1353" s="3"/>
      <c r="X1353" s="3"/>
      <c r="Y1353" s="3"/>
      <c r="Z1353" s="3"/>
    </row>
    <row r="1354" spans="1:26" x14ac:dyDescent="0.2">
      <c r="A1354" s="3" t="s">
        <v>363</v>
      </c>
      <c r="B1354" s="13">
        <v>44777</v>
      </c>
      <c r="C1354" s="12">
        <v>0.31666666666666665</v>
      </c>
      <c r="D1354" s="3" t="s">
        <v>393</v>
      </c>
      <c r="E1354" s="3" t="s">
        <v>391</v>
      </c>
      <c r="F1354" s="3" t="s">
        <v>391</v>
      </c>
      <c r="G1354" s="3">
        <v>30.250119999999999</v>
      </c>
      <c r="H1354" s="3">
        <v>-88.000209999999996</v>
      </c>
      <c r="I1354" s="26">
        <v>1.2</v>
      </c>
      <c r="J1354" s="3">
        <f t="shared" si="13"/>
        <v>16.404199999999999</v>
      </c>
      <c r="K1354" s="34">
        <v>5</v>
      </c>
      <c r="L1354" s="3">
        <v>2</v>
      </c>
      <c r="M1354" s="3"/>
      <c r="N1354" s="3"/>
      <c r="O1354" s="3"/>
      <c r="P1354" s="3"/>
      <c r="Q1354" s="3"/>
      <c r="R1354" s="3"/>
      <c r="S1354" s="3"/>
      <c r="T1354" s="3"/>
      <c r="U1354" s="3"/>
      <c r="V1354" s="3"/>
      <c r="W1354" s="3"/>
      <c r="X1354" s="3"/>
      <c r="Y1354" s="3"/>
      <c r="Z1354" s="3"/>
    </row>
    <row r="1355" spans="1:26" x14ac:dyDescent="0.2">
      <c r="A1355" s="3" t="s">
        <v>363</v>
      </c>
      <c r="B1355" s="13">
        <v>44777</v>
      </c>
      <c r="C1355" s="12">
        <v>0.32222222222222224</v>
      </c>
      <c r="D1355" s="3" t="s">
        <v>394</v>
      </c>
      <c r="E1355" s="3" t="s">
        <v>391</v>
      </c>
      <c r="F1355" s="3" t="s">
        <v>391</v>
      </c>
      <c r="G1355" s="3">
        <v>30.259910000000001</v>
      </c>
      <c r="H1355" s="3">
        <v>-87.950329999999994</v>
      </c>
      <c r="I1355" s="26">
        <v>0.6</v>
      </c>
      <c r="J1355" s="3">
        <f t="shared" si="13"/>
        <v>3.6089240000000005</v>
      </c>
      <c r="K1355" s="26">
        <v>1.1000000000000001</v>
      </c>
      <c r="L1355" s="3">
        <v>3</v>
      </c>
      <c r="M1355" s="3"/>
      <c r="N1355" s="3"/>
      <c r="O1355" s="3"/>
      <c r="P1355" s="3"/>
      <c r="Q1355" s="3"/>
      <c r="R1355" s="3"/>
      <c r="S1355" s="3"/>
      <c r="T1355" s="3"/>
      <c r="U1355" s="3"/>
      <c r="V1355" s="3"/>
      <c r="W1355" s="3"/>
      <c r="X1355" s="3"/>
      <c r="Y1355" s="3"/>
      <c r="Z1355" s="3"/>
    </row>
    <row r="1356" spans="1:26" x14ac:dyDescent="0.2">
      <c r="A1356" s="3" t="s">
        <v>363</v>
      </c>
      <c r="B1356" s="13">
        <v>44777</v>
      </c>
      <c r="C1356" s="12">
        <v>0.33124999999999999</v>
      </c>
      <c r="D1356" s="3" t="s">
        <v>395</v>
      </c>
      <c r="E1356" s="3" t="s">
        <v>391</v>
      </c>
      <c r="F1356" s="3" t="s">
        <v>391</v>
      </c>
      <c r="G1356" s="33">
        <v>30.251100000000001</v>
      </c>
      <c r="H1356" s="3">
        <v>-87.900319999999994</v>
      </c>
      <c r="I1356" s="26">
        <v>0.6</v>
      </c>
      <c r="J1356" s="3">
        <f t="shared" si="13"/>
        <v>5.5774279999999994</v>
      </c>
      <c r="K1356" s="26">
        <v>1.7</v>
      </c>
      <c r="L1356" s="3">
        <v>4</v>
      </c>
      <c r="M1356" s="3"/>
      <c r="N1356" s="3"/>
      <c r="O1356" s="3"/>
      <c r="P1356" s="3"/>
      <c r="Q1356" s="3"/>
      <c r="R1356" s="3"/>
      <c r="S1356" s="3"/>
      <c r="T1356" s="3"/>
      <c r="U1356" s="3"/>
      <c r="V1356" s="3"/>
      <c r="W1356" s="3"/>
      <c r="X1356" s="3"/>
      <c r="Y1356" s="3"/>
      <c r="Z1356" s="3"/>
    </row>
    <row r="1357" spans="1:26" x14ac:dyDescent="0.2">
      <c r="A1357" s="3" t="s">
        <v>363</v>
      </c>
      <c r="B1357" s="13">
        <v>44777</v>
      </c>
      <c r="C1357" s="12">
        <v>0.33819444444444446</v>
      </c>
      <c r="D1357" s="3" t="s">
        <v>206</v>
      </c>
      <c r="E1357" s="3" t="s">
        <v>392</v>
      </c>
      <c r="F1357" s="3" t="s">
        <v>391</v>
      </c>
      <c r="G1357" s="3">
        <v>30.250260000000001</v>
      </c>
      <c r="H1357" s="3">
        <v>-87.850669999999994</v>
      </c>
      <c r="I1357" s="26">
        <v>0.6</v>
      </c>
      <c r="J1357" s="3">
        <f t="shared" si="13"/>
        <v>9.8425200000000004</v>
      </c>
      <c r="K1357" s="34">
        <v>3</v>
      </c>
      <c r="L1357" s="3">
        <v>5</v>
      </c>
      <c r="M1357" s="3"/>
      <c r="N1357" s="3"/>
      <c r="O1357" s="3"/>
      <c r="P1357" s="3"/>
      <c r="Q1357" s="3"/>
      <c r="R1357" s="3"/>
      <c r="S1357" s="3"/>
      <c r="T1357" s="3"/>
      <c r="U1357" s="3"/>
      <c r="V1357" s="3"/>
      <c r="W1357" s="3"/>
      <c r="X1357" s="3"/>
      <c r="Y1357" s="3"/>
      <c r="Z1357" s="3"/>
    </row>
    <row r="1358" spans="1:26" x14ac:dyDescent="0.2">
      <c r="A1358" s="3" t="s">
        <v>363</v>
      </c>
      <c r="B1358" s="13">
        <v>44777</v>
      </c>
      <c r="C1358" s="12">
        <v>0.34791666666666665</v>
      </c>
      <c r="D1358" s="3" t="s">
        <v>396</v>
      </c>
      <c r="E1358" s="3" t="s">
        <v>391</v>
      </c>
      <c r="F1358" s="3" t="s">
        <v>391</v>
      </c>
      <c r="G1358" s="33">
        <v>30.2605</v>
      </c>
      <c r="H1358" s="3">
        <v>-87.800479999999993</v>
      </c>
      <c r="I1358" s="26">
        <v>0.4</v>
      </c>
      <c r="J1358" s="3">
        <f t="shared" si="13"/>
        <v>6.8897640000000004</v>
      </c>
      <c r="K1358" s="26">
        <v>2.1</v>
      </c>
      <c r="L1358" s="3">
        <v>6</v>
      </c>
      <c r="M1358" s="3"/>
      <c r="N1358" s="3"/>
      <c r="O1358" s="3"/>
      <c r="P1358" s="3"/>
      <c r="Q1358" s="3"/>
      <c r="R1358" s="3"/>
      <c r="S1358" s="3"/>
      <c r="T1358" s="3"/>
      <c r="U1358" s="3"/>
      <c r="V1358" s="3"/>
      <c r="W1358" s="3"/>
      <c r="X1358" s="3"/>
      <c r="Y1358" s="3"/>
      <c r="Z1358" s="3"/>
    </row>
    <row r="1359" spans="1:26" x14ac:dyDescent="0.2">
      <c r="A1359" s="3" t="s">
        <v>363</v>
      </c>
      <c r="B1359" s="13">
        <v>44777</v>
      </c>
      <c r="C1359" s="12">
        <v>0.35555555555555557</v>
      </c>
      <c r="D1359" s="3" t="s">
        <v>209</v>
      </c>
      <c r="E1359" s="3" t="s">
        <v>392</v>
      </c>
      <c r="F1359" s="3" t="s">
        <v>391</v>
      </c>
      <c r="G1359" s="3">
        <v>30.28482</v>
      </c>
      <c r="H1359" s="33">
        <v>-87.760499999999993</v>
      </c>
      <c r="I1359" s="26">
        <v>0.4</v>
      </c>
      <c r="J1359" s="3">
        <f t="shared" si="13"/>
        <v>10.498688000000001</v>
      </c>
      <c r="K1359" s="26">
        <v>3.2</v>
      </c>
      <c r="L1359" s="3">
        <v>7</v>
      </c>
      <c r="M1359" s="3"/>
      <c r="N1359" s="3"/>
      <c r="O1359" s="3"/>
      <c r="P1359" s="3"/>
      <c r="Q1359" s="3"/>
      <c r="R1359" s="3"/>
      <c r="S1359" s="3"/>
      <c r="T1359" s="3"/>
      <c r="U1359" s="3"/>
      <c r="V1359" s="3"/>
      <c r="W1359" s="3"/>
      <c r="X1359" s="3"/>
      <c r="Y1359" s="3"/>
      <c r="Z1359" s="3"/>
    </row>
    <row r="1360" spans="1:26" x14ac:dyDescent="0.2">
      <c r="A1360" s="3" t="s">
        <v>363</v>
      </c>
      <c r="B1360" s="13">
        <v>44777</v>
      </c>
      <c r="C1360" s="12">
        <v>0.36249999999999999</v>
      </c>
      <c r="D1360" s="3" t="s">
        <v>397</v>
      </c>
      <c r="E1360" s="3" t="s">
        <v>391</v>
      </c>
      <c r="F1360" s="3" t="s">
        <v>391</v>
      </c>
      <c r="G1360" s="3">
        <v>30.300529999999998</v>
      </c>
      <c r="H1360" s="3">
        <v>-87.800169999999994</v>
      </c>
      <c r="I1360" s="26">
        <v>0.6</v>
      </c>
      <c r="J1360" s="3">
        <f t="shared" si="13"/>
        <v>8.2020999999999997</v>
      </c>
      <c r="K1360" s="26">
        <v>2.5</v>
      </c>
      <c r="L1360" s="3">
        <v>8</v>
      </c>
      <c r="M1360" s="3"/>
      <c r="N1360" s="3"/>
      <c r="O1360" s="3"/>
      <c r="P1360" s="3"/>
      <c r="Q1360" s="3"/>
      <c r="R1360" s="3"/>
      <c r="S1360" s="3"/>
      <c r="T1360" s="3"/>
      <c r="U1360" s="3"/>
      <c r="V1360" s="3"/>
      <c r="W1360" s="3"/>
      <c r="X1360" s="3"/>
      <c r="Y1360" s="3"/>
      <c r="Z1360" s="3"/>
    </row>
    <row r="1361" spans="1:26" x14ac:dyDescent="0.2">
      <c r="A1361" s="3" t="s">
        <v>363</v>
      </c>
      <c r="B1361" s="13">
        <v>44777</v>
      </c>
      <c r="C1361" s="12">
        <v>0.36805555555555558</v>
      </c>
      <c r="D1361" s="3" t="s">
        <v>398</v>
      </c>
      <c r="E1361" s="3" t="s">
        <v>391</v>
      </c>
      <c r="F1361" s="3" t="s">
        <v>391</v>
      </c>
      <c r="G1361" s="3">
        <v>30.300920000000001</v>
      </c>
      <c r="H1361" s="3">
        <v>-87.848690000000005</v>
      </c>
      <c r="I1361" s="26">
        <v>0.8</v>
      </c>
      <c r="J1361" s="3">
        <f t="shared" si="13"/>
        <v>9.1863519999999994</v>
      </c>
      <c r="K1361" s="26">
        <v>2.8</v>
      </c>
      <c r="L1361" s="3">
        <v>9</v>
      </c>
      <c r="M1361" s="3"/>
      <c r="N1361" s="3"/>
      <c r="O1361" s="3"/>
      <c r="P1361" s="3"/>
      <c r="Q1361" s="3"/>
      <c r="R1361" s="3"/>
      <c r="S1361" s="3"/>
      <c r="T1361" s="3"/>
      <c r="U1361" s="3"/>
      <c r="V1361" s="3"/>
      <c r="W1361" s="3"/>
      <c r="X1361" s="3"/>
      <c r="Y1361" s="3"/>
      <c r="Z1361" s="3"/>
    </row>
    <row r="1362" spans="1:26" x14ac:dyDescent="0.2">
      <c r="A1362" s="3" t="s">
        <v>363</v>
      </c>
      <c r="B1362" s="13">
        <v>44777</v>
      </c>
      <c r="C1362" s="12">
        <v>0.37430555555555556</v>
      </c>
      <c r="D1362" s="3" t="s">
        <v>352</v>
      </c>
      <c r="E1362" s="3" t="s">
        <v>391</v>
      </c>
      <c r="F1362" s="3" t="s">
        <v>391</v>
      </c>
      <c r="G1362" s="3">
        <v>30.349959999999999</v>
      </c>
      <c r="H1362" s="3">
        <v>-87.850149999999999</v>
      </c>
      <c r="I1362" s="26">
        <v>0.6</v>
      </c>
      <c r="J1362" s="3">
        <f t="shared" si="13"/>
        <v>8.5301840000000002</v>
      </c>
      <c r="K1362" s="26">
        <v>2.6</v>
      </c>
      <c r="L1362" s="3">
        <v>10</v>
      </c>
      <c r="M1362" s="3"/>
      <c r="N1362" s="3"/>
      <c r="O1362" s="3"/>
      <c r="P1362" s="3"/>
      <c r="Q1362" s="3"/>
      <c r="R1362" s="3"/>
      <c r="S1362" s="3"/>
      <c r="T1362" s="3"/>
      <c r="U1362" s="3"/>
      <c r="V1362" s="3"/>
      <c r="W1362" s="3"/>
      <c r="X1362" s="3"/>
      <c r="Y1362" s="3"/>
      <c r="Z1362" s="3"/>
    </row>
    <row r="1363" spans="1:26" x14ac:dyDescent="0.2">
      <c r="A1363" s="3" t="s">
        <v>363</v>
      </c>
      <c r="B1363" s="13">
        <v>44777</v>
      </c>
      <c r="C1363" s="12">
        <v>0.38055555555555554</v>
      </c>
      <c r="D1363" s="3" t="s">
        <v>212</v>
      </c>
      <c r="E1363" s="3" t="s">
        <v>392</v>
      </c>
      <c r="F1363" s="3" t="s">
        <v>391</v>
      </c>
      <c r="G1363" s="3">
        <v>30.36938</v>
      </c>
      <c r="H1363" s="3">
        <v>-87.845560000000006</v>
      </c>
      <c r="I1363" s="26">
        <v>0.4</v>
      </c>
      <c r="J1363" s="3">
        <f t="shared" si="13"/>
        <v>3.28084</v>
      </c>
      <c r="K1363" s="34">
        <v>1</v>
      </c>
      <c r="L1363" s="3">
        <v>11</v>
      </c>
      <c r="M1363" s="3" t="s">
        <v>525</v>
      </c>
      <c r="N1363" s="3"/>
      <c r="O1363" s="3"/>
      <c r="P1363" s="3"/>
      <c r="Q1363" s="3"/>
      <c r="R1363" s="3"/>
      <c r="S1363" s="3"/>
      <c r="T1363" s="3"/>
      <c r="U1363" s="3"/>
      <c r="V1363" s="3"/>
      <c r="W1363" s="3"/>
      <c r="X1363" s="3"/>
      <c r="Y1363" s="3"/>
      <c r="Z1363" s="3"/>
    </row>
    <row r="1364" spans="1:26" x14ac:dyDescent="0.2">
      <c r="A1364" s="3" t="s">
        <v>363</v>
      </c>
      <c r="B1364" s="13">
        <v>44777</v>
      </c>
      <c r="C1364" s="12">
        <v>0.3888888888888889</v>
      </c>
      <c r="D1364" s="3" t="s">
        <v>408</v>
      </c>
      <c r="E1364" s="3" t="s">
        <v>391</v>
      </c>
      <c r="F1364" s="3" t="s">
        <v>391</v>
      </c>
      <c r="G1364" s="3">
        <v>30.350370000000002</v>
      </c>
      <c r="H1364" s="33">
        <v>-87.900099999999995</v>
      </c>
      <c r="I1364" s="26">
        <v>0.6</v>
      </c>
      <c r="J1364" s="3">
        <f t="shared" si="13"/>
        <v>10.826772</v>
      </c>
      <c r="K1364" s="26">
        <v>3.3</v>
      </c>
      <c r="L1364" s="3">
        <v>12</v>
      </c>
      <c r="M1364" s="3"/>
      <c r="N1364" s="3"/>
      <c r="O1364" s="3"/>
      <c r="P1364" s="3"/>
      <c r="Q1364" s="3"/>
      <c r="R1364" s="3"/>
      <c r="S1364" s="3"/>
      <c r="T1364" s="3"/>
      <c r="U1364" s="3"/>
      <c r="V1364" s="3"/>
      <c r="W1364" s="3"/>
      <c r="X1364" s="3"/>
      <c r="Y1364" s="3"/>
      <c r="Z1364" s="3"/>
    </row>
    <row r="1365" spans="1:26" x14ac:dyDescent="0.2">
      <c r="A1365" s="3" t="s">
        <v>363</v>
      </c>
      <c r="B1365" s="13">
        <v>44777</v>
      </c>
      <c r="C1365" s="12">
        <v>0.3972222222222222</v>
      </c>
      <c r="D1365" s="3" t="s">
        <v>339</v>
      </c>
      <c r="E1365" s="3" t="s">
        <v>391</v>
      </c>
      <c r="F1365" s="3" t="s">
        <v>391</v>
      </c>
      <c r="G1365" s="3">
        <v>30.300529999999998</v>
      </c>
      <c r="H1365" s="3">
        <v>-87.900180000000006</v>
      </c>
      <c r="I1365" s="26">
        <v>0.6</v>
      </c>
      <c r="J1365" s="3">
        <f t="shared" si="13"/>
        <v>9.8425200000000004</v>
      </c>
      <c r="K1365" s="34">
        <v>3</v>
      </c>
      <c r="L1365" s="3">
        <v>13</v>
      </c>
      <c r="M1365" s="3"/>
      <c r="N1365" s="3"/>
      <c r="O1365" s="3"/>
      <c r="P1365" s="3"/>
      <c r="Q1365" s="3"/>
      <c r="R1365" s="3"/>
      <c r="S1365" s="3"/>
      <c r="T1365" s="3"/>
      <c r="U1365" s="3"/>
      <c r="V1365" s="3"/>
      <c r="W1365" s="3"/>
      <c r="X1365" s="3"/>
      <c r="Y1365" s="3"/>
      <c r="Z1365" s="3"/>
    </row>
    <row r="1366" spans="1:26" x14ac:dyDescent="0.2">
      <c r="A1366" s="3" t="s">
        <v>363</v>
      </c>
      <c r="B1366" s="13">
        <v>44777</v>
      </c>
      <c r="C1366" s="12">
        <v>0.40486111111111112</v>
      </c>
      <c r="D1366" s="3" t="s">
        <v>227</v>
      </c>
      <c r="E1366" s="3" t="s">
        <v>392</v>
      </c>
      <c r="F1366" s="3" t="s">
        <v>391</v>
      </c>
      <c r="G1366" s="3">
        <v>30.300640000000001</v>
      </c>
      <c r="H1366" s="33">
        <v>-87.949799999999996</v>
      </c>
      <c r="I1366" s="26">
        <v>0.7</v>
      </c>
      <c r="J1366" s="3">
        <f t="shared" si="13"/>
        <v>10.826772</v>
      </c>
      <c r="K1366" s="26">
        <v>3.3</v>
      </c>
      <c r="L1366" s="3">
        <v>14</v>
      </c>
      <c r="M1366" s="3"/>
      <c r="N1366" s="3"/>
      <c r="O1366" s="3"/>
      <c r="P1366" s="3"/>
      <c r="Q1366" s="3"/>
      <c r="R1366" s="3"/>
      <c r="S1366" s="3"/>
      <c r="T1366" s="3"/>
      <c r="U1366" s="3"/>
      <c r="V1366" s="3"/>
      <c r="W1366" s="3"/>
      <c r="X1366" s="3"/>
      <c r="Y1366" s="3"/>
      <c r="Z1366" s="3"/>
    </row>
    <row r="1367" spans="1:26" x14ac:dyDescent="0.2">
      <c r="A1367" s="3" t="s">
        <v>363</v>
      </c>
      <c r="B1367" s="13">
        <v>44777</v>
      </c>
      <c r="C1367" s="12">
        <v>0.41249999999999998</v>
      </c>
      <c r="D1367" s="3" t="s">
        <v>407</v>
      </c>
      <c r="E1367" s="3" t="s">
        <v>391</v>
      </c>
      <c r="F1367" s="3" t="s">
        <v>391</v>
      </c>
      <c r="G1367" s="3">
        <v>30.349640000000001</v>
      </c>
      <c r="H1367" s="3">
        <v>-87.950429999999997</v>
      </c>
      <c r="I1367" s="26">
        <v>0.8</v>
      </c>
      <c r="J1367" s="3">
        <f t="shared" si="13"/>
        <v>11.811024</v>
      </c>
      <c r="K1367" s="26">
        <v>3.6</v>
      </c>
      <c r="L1367" s="3">
        <v>15</v>
      </c>
      <c r="M1367" s="3" t="s">
        <v>522</v>
      </c>
      <c r="N1367" s="3"/>
      <c r="O1367" s="3"/>
      <c r="P1367" s="3"/>
      <c r="Q1367" s="3"/>
      <c r="R1367" s="3"/>
      <c r="S1367" s="3"/>
      <c r="T1367" s="3"/>
      <c r="U1367" s="3"/>
      <c r="V1367" s="3"/>
      <c r="W1367" s="3"/>
      <c r="X1367" s="3"/>
      <c r="Y1367" s="3"/>
      <c r="Z1367" s="3"/>
    </row>
    <row r="1368" spans="1:26" x14ac:dyDescent="0.2">
      <c r="A1368" s="3" t="s">
        <v>363</v>
      </c>
      <c r="B1368" s="13">
        <v>44777</v>
      </c>
      <c r="C1368" s="12">
        <v>0.41944444444444445</v>
      </c>
      <c r="D1368" s="3" t="s">
        <v>406</v>
      </c>
      <c r="E1368" s="3" t="s">
        <v>391</v>
      </c>
      <c r="F1368" s="3" t="s">
        <v>391</v>
      </c>
      <c r="G1368" s="3">
        <v>30.350149999999999</v>
      </c>
      <c r="H1368" s="3">
        <v>-88.000050000000002</v>
      </c>
      <c r="I1368" s="26">
        <v>1.2</v>
      </c>
      <c r="J1368" s="3">
        <f t="shared" si="13"/>
        <v>12.467191999999999</v>
      </c>
      <c r="K1368" s="26">
        <v>3.8</v>
      </c>
      <c r="L1368" s="3">
        <v>16</v>
      </c>
      <c r="M1368" s="3"/>
      <c r="N1368" s="3"/>
      <c r="O1368" s="3"/>
      <c r="P1368" s="3"/>
      <c r="Q1368" s="3"/>
      <c r="R1368" s="3"/>
      <c r="S1368" s="3"/>
      <c r="T1368" s="3"/>
      <c r="U1368" s="3"/>
      <c r="V1368" s="3"/>
      <c r="W1368" s="3"/>
      <c r="X1368" s="3"/>
      <c r="Y1368" s="3"/>
      <c r="Z1368" s="3"/>
    </row>
    <row r="1369" spans="1:26" x14ac:dyDescent="0.2">
      <c r="A1369" s="3" t="s">
        <v>363</v>
      </c>
      <c r="B1369" s="13">
        <v>44777</v>
      </c>
      <c r="C1369" s="12">
        <v>0.42430555555555555</v>
      </c>
      <c r="D1369" s="3" t="s">
        <v>405</v>
      </c>
      <c r="E1369" s="3" t="s">
        <v>391</v>
      </c>
      <c r="F1369" s="3" t="s">
        <v>391</v>
      </c>
      <c r="G1369" s="33">
        <v>30.350200000000001</v>
      </c>
      <c r="H1369" s="3">
        <v>-88.025319999999994</v>
      </c>
      <c r="I1369" s="26">
        <v>1.2</v>
      </c>
      <c r="J1369" s="3">
        <f t="shared" si="13"/>
        <v>49.868767999999996</v>
      </c>
      <c r="K1369" s="26">
        <v>15.2</v>
      </c>
      <c r="L1369" s="3">
        <v>17</v>
      </c>
      <c r="M1369" s="3" t="s">
        <v>522</v>
      </c>
      <c r="N1369" s="3"/>
      <c r="O1369" s="3"/>
      <c r="P1369" s="3"/>
      <c r="Q1369" s="3"/>
      <c r="R1369" s="3"/>
      <c r="S1369" s="3"/>
      <c r="T1369" s="3"/>
      <c r="U1369" s="3"/>
      <c r="V1369" s="3"/>
      <c r="W1369" s="3"/>
      <c r="X1369" s="3"/>
      <c r="Y1369" s="3"/>
      <c r="Z1369" s="3"/>
    </row>
    <row r="1370" spans="1:26" x14ac:dyDescent="0.2">
      <c r="A1370" s="3" t="s">
        <v>363</v>
      </c>
      <c r="B1370" s="13">
        <v>44777</v>
      </c>
      <c r="C1370" s="12">
        <v>0.42986111111111114</v>
      </c>
      <c r="D1370" s="3" t="s">
        <v>404</v>
      </c>
      <c r="E1370" s="3" t="s">
        <v>391</v>
      </c>
      <c r="F1370" s="3" t="s">
        <v>391</v>
      </c>
      <c r="G1370" s="33">
        <v>30.3507</v>
      </c>
      <c r="H1370" s="3">
        <v>-88.049289999999999</v>
      </c>
      <c r="I1370" s="26">
        <v>1.2</v>
      </c>
      <c r="J1370" s="3">
        <f t="shared" si="13"/>
        <v>12.139108</v>
      </c>
      <c r="K1370" s="26">
        <v>3.7</v>
      </c>
      <c r="L1370" s="3">
        <v>18</v>
      </c>
      <c r="M1370" s="3" t="s">
        <v>522</v>
      </c>
      <c r="N1370" s="3"/>
      <c r="O1370" s="3"/>
      <c r="P1370" s="3"/>
      <c r="Q1370" s="3"/>
      <c r="R1370" s="3"/>
      <c r="S1370" s="3"/>
      <c r="T1370" s="3"/>
      <c r="U1370" s="3"/>
      <c r="V1370" s="3"/>
      <c r="W1370" s="3"/>
      <c r="X1370" s="3"/>
      <c r="Y1370" s="3"/>
      <c r="Z1370" s="3"/>
    </row>
    <row r="1371" spans="1:26" x14ac:dyDescent="0.2">
      <c r="A1371" s="3" t="s">
        <v>363</v>
      </c>
      <c r="B1371" s="13">
        <v>44777</v>
      </c>
      <c r="C1371" s="12">
        <v>0.43888888888888888</v>
      </c>
      <c r="D1371" s="3" t="s">
        <v>409</v>
      </c>
      <c r="E1371" s="3" t="s">
        <v>391</v>
      </c>
      <c r="F1371" s="3" t="s">
        <v>391</v>
      </c>
      <c r="G1371" s="3">
        <v>30.299679999999999</v>
      </c>
      <c r="H1371" s="3">
        <v>-88.000219999999999</v>
      </c>
      <c r="I1371" s="26">
        <v>0.8</v>
      </c>
      <c r="J1371" s="3">
        <f t="shared" si="13"/>
        <v>11.482939999999999</v>
      </c>
      <c r="K1371" s="26">
        <v>3.5</v>
      </c>
      <c r="L1371" s="3">
        <v>19</v>
      </c>
      <c r="M1371" s="3" t="s">
        <v>522</v>
      </c>
      <c r="N1371" s="3"/>
      <c r="O1371" s="3"/>
      <c r="P1371" s="3"/>
      <c r="Q1371" s="3"/>
      <c r="R1371" s="3"/>
      <c r="S1371" s="3"/>
      <c r="T1371" s="3"/>
      <c r="U1371" s="3"/>
      <c r="V1371" s="3"/>
      <c r="W1371" s="3"/>
      <c r="X1371" s="3"/>
      <c r="Y1371" s="3"/>
      <c r="Z1371" s="3"/>
    </row>
    <row r="1372" spans="1:26" x14ac:dyDescent="0.2">
      <c r="A1372" s="3" t="s">
        <v>363</v>
      </c>
      <c r="B1372" s="13">
        <v>44777</v>
      </c>
      <c r="C1372" s="12">
        <v>0.44583333333333336</v>
      </c>
      <c r="D1372" s="3" t="s">
        <v>230</v>
      </c>
      <c r="E1372" s="3" t="s">
        <v>392</v>
      </c>
      <c r="F1372" s="3" t="s">
        <v>392</v>
      </c>
      <c r="G1372" s="3">
        <v>30.300550000000001</v>
      </c>
      <c r="H1372" s="3">
        <v>-88.032340000000005</v>
      </c>
      <c r="I1372" s="26">
        <v>1.2</v>
      </c>
      <c r="J1372" s="3">
        <f t="shared" si="13"/>
        <v>52.821524000000004</v>
      </c>
      <c r="K1372" s="26">
        <v>16.100000000000001</v>
      </c>
      <c r="L1372" s="3">
        <v>20</v>
      </c>
      <c r="M1372" s="3"/>
      <c r="N1372" s="3"/>
      <c r="O1372" s="3"/>
      <c r="P1372" s="3"/>
      <c r="Q1372" s="3"/>
      <c r="R1372" s="3"/>
      <c r="S1372" s="3"/>
      <c r="T1372" s="3"/>
      <c r="U1372" s="3"/>
      <c r="V1372" s="3"/>
      <c r="W1372" s="3"/>
      <c r="X1372" s="3"/>
      <c r="Y1372" s="3"/>
      <c r="Z1372" s="3"/>
    </row>
    <row r="1373" spans="1:26" x14ac:dyDescent="0.2">
      <c r="A1373" s="3" t="s">
        <v>363</v>
      </c>
      <c r="B1373" s="13">
        <v>44777</v>
      </c>
      <c r="C1373" s="12">
        <v>0.45208333333333334</v>
      </c>
      <c r="D1373" s="3" t="s">
        <v>433</v>
      </c>
      <c r="E1373" s="3" t="s">
        <v>391</v>
      </c>
      <c r="F1373" s="3" t="s">
        <v>391</v>
      </c>
      <c r="G1373" s="3">
        <v>30.30059</v>
      </c>
      <c r="H1373" s="3">
        <v>-88.049080000000004</v>
      </c>
      <c r="I1373" s="26">
        <v>1.2</v>
      </c>
      <c r="J1373" s="3">
        <f t="shared" si="13"/>
        <v>14.435696000000002</v>
      </c>
      <c r="K1373" s="26">
        <v>4.4000000000000004</v>
      </c>
      <c r="L1373" s="3">
        <v>21</v>
      </c>
      <c r="M1373" s="3"/>
      <c r="N1373" s="3"/>
      <c r="O1373" s="3"/>
      <c r="P1373" s="3"/>
      <c r="Q1373" s="3"/>
      <c r="R1373" s="3"/>
      <c r="S1373" s="3"/>
      <c r="T1373" s="3"/>
      <c r="U1373" s="3"/>
      <c r="V1373" s="3"/>
      <c r="W1373" s="3"/>
      <c r="X1373" s="3"/>
      <c r="Y1373" s="3"/>
      <c r="Z1373" s="3"/>
    </row>
    <row r="1374" spans="1:26" x14ac:dyDescent="0.2">
      <c r="A1374" s="3" t="s">
        <v>363</v>
      </c>
      <c r="B1374" s="13">
        <v>44777</v>
      </c>
      <c r="C1374" s="12">
        <v>0.45902777777777776</v>
      </c>
      <c r="D1374" s="3" t="s">
        <v>410</v>
      </c>
      <c r="E1374" s="3" t="s">
        <v>391</v>
      </c>
      <c r="F1374" s="3" t="s">
        <v>391</v>
      </c>
      <c r="G1374" s="3">
        <v>30.300360000000001</v>
      </c>
      <c r="H1374" s="3">
        <v>-88.098259999999996</v>
      </c>
      <c r="I1374" s="26">
        <v>1.2</v>
      </c>
      <c r="J1374" s="3">
        <f t="shared" si="13"/>
        <v>11.154855999999999</v>
      </c>
      <c r="K1374" s="26">
        <v>3.4</v>
      </c>
      <c r="L1374" s="3">
        <v>22</v>
      </c>
      <c r="M1374" s="3"/>
      <c r="N1374" s="3"/>
      <c r="O1374" s="3"/>
      <c r="P1374" s="3"/>
      <c r="Q1374" s="3"/>
      <c r="R1374" s="3"/>
      <c r="S1374" s="3"/>
      <c r="T1374" s="3"/>
      <c r="U1374" s="3"/>
      <c r="V1374" s="3"/>
      <c r="W1374" s="3"/>
      <c r="X1374" s="3"/>
      <c r="Y1374" s="3"/>
      <c r="Z1374" s="3"/>
    </row>
    <row r="1375" spans="1:26" x14ac:dyDescent="0.2">
      <c r="A1375" s="3" t="s">
        <v>363</v>
      </c>
      <c r="B1375" s="13">
        <v>44777</v>
      </c>
      <c r="C1375" s="12">
        <v>0.46597222222222223</v>
      </c>
      <c r="D1375" s="3" t="s">
        <v>403</v>
      </c>
      <c r="E1375" s="3" t="s">
        <v>391</v>
      </c>
      <c r="F1375" s="3" t="s">
        <v>391</v>
      </c>
      <c r="G1375" s="3">
        <v>30.349409999999999</v>
      </c>
      <c r="H1375" s="3">
        <v>-88.100380000000001</v>
      </c>
      <c r="I1375" s="26">
        <v>0.8</v>
      </c>
      <c r="J1375" s="3">
        <f t="shared" si="13"/>
        <v>10.498688000000001</v>
      </c>
      <c r="K1375" s="26">
        <v>3.2</v>
      </c>
      <c r="L1375" s="3">
        <v>23</v>
      </c>
      <c r="M1375" s="3"/>
      <c r="N1375" s="3"/>
      <c r="O1375" s="3"/>
      <c r="P1375" s="3"/>
      <c r="Q1375" s="3"/>
      <c r="R1375" s="3"/>
      <c r="S1375" s="3"/>
      <c r="T1375" s="3"/>
      <c r="U1375" s="3"/>
      <c r="V1375" s="3"/>
      <c r="W1375" s="3"/>
      <c r="X1375" s="3"/>
      <c r="Y1375" s="3"/>
      <c r="Z1375" s="3"/>
    </row>
    <row r="1376" spans="1:26" x14ac:dyDescent="0.2">
      <c r="A1376" s="3" t="s">
        <v>363</v>
      </c>
      <c r="B1376" s="13">
        <v>44777</v>
      </c>
      <c r="C1376" s="12">
        <v>0.47222222222222221</v>
      </c>
      <c r="D1376" s="3" t="s">
        <v>235</v>
      </c>
      <c r="E1376" s="3" t="s">
        <v>392</v>
      </c>
      <c r="F1376" s="3" t="s">
        <v>392</v>
      </c>
      <c r="G1376" s="3">
        <v>30.300249999999998</v>
      </c>
      <c r="H1376" s="3">
        <v>-88.129869999999997</v>
      </c>
      <c r="I1376" s="26" t="s">
        <v>524</v>
      </c>
      <c r="J1376" s="3">
        <f t="shared" si="13"/>
        <v>11.154855999999999</v>
      </c>
      <c r="K1376" s="26">
        <v>3.4</v>
      </c>
      <c r="L1376" s="3">
        <v>24</v>
      </c>
      <c r="M1376" s="3" t="s">
        <v>526</v>
      </c>
      <c r="N1376" s="3"/>
      <c r="O1376" s="3"/>
      <c r="P1376" s="3"/>
      <c r="Q1376" s="3"/>
      <c r="R1376" s="3"/>
      <c r="S1376" s="3"/>
      <c r="T1376" s="3"/>
      <c r="U1376" s="3"/>
      <c r="V1376" s="3"/>
      <c r="W1376" s="3"/>
      <c r="X1376" s="3"/>
      <c r="Y1376" s="3"/>
      <c r="Z1376" s="3"/>
    </row>
    <row r="1377" spans="1:26" x14ac:dyDescent="0.2">
      <c r="A1377" s="3" t="s">
        <v>363</v>
      </c>
      <c r="B1377" s="13">
        <v>44777</v>
      </c>
      <c r="C1377" s="12">
        <v>0.49027777777777776</v>
      </c>
      <c r="D1377" s="3" t="s">
        <v>240</v>
      </c>
      <c r="E1377" s="3" t="s">
        <v>392</v>
      </c>
      <c r="F1377" s="3" t="s">
        <v>392</v>
      </c>
      <c r="G1377" s="3">
        <v>30.30039</v>
      </c>
      <c r="H1377" s="3">
        <v>-88.199889999999996</v>
      </c>
      <c r="I1377" s="26">
        <v>0.8</v>
      </c>
      <c r="J1377" s="3">
        <f t="shared" si="13"/>
        <v>7.2178480000000009</v>
      </c>
      <c r="K1377" s="26">
        <v>2.2000000000000002</v>
      </c>
      <c r="L1377" s="3">
        <v>25</v>
      </c>
      <c r="M1377" s="3" t="s">
        <v>526</v>
      </c>
      <c r="N1377" s="3"/>
      <c r="O1377" s="3"/>
      <c r="P1377" s="3"/>
      <c r="Q1377" s="3"/>
      <c r="R1377" s="3"/>
      <c r="S1377" s="3"/>
      <c r="T1377" s="3"/>
      <c r="U1377" s="3"/>
      <c r="V1377" s="3"/>
      <c r="W1377" s="3"/>
      <c r="X1377" s="3"/>
      <c r="Y1377" s="3"/>
      <c r="Z1377" s="3"/>
    </row>
    <row r="1378" spans="1:26" x14ac:dyDescent="0.2">
      <c r="A1378" s="3" t="s">
        <v>363</v>
      </c>
      <c r="B1378" s="13">
        <v>44777</v>
      </c>
      <c r="C1378" s="12">
        <v>0.50069444444444444</v>
      </c>
      <c r="D1378" s="3" t="s">
        <v>415</v>
      </c>
      <c r="E1378" s="3" t="s">
        <v>391</v>
      </c>
      <c r="F1378" s="3" t="s">
        <v>391</v>
      </c>
      <c r="G1378" s="3">
        <v>30.300909999999998</v>
      </c>
      <c r="H1378" s="3">
        <v>-88.248630000000006</v>
      </c>
      <c r="I1378" s="34">
        <v>1</v>
      </c>
      <c r="J1378" s="3">
        <f t="shared" si="13"/>
        <v>8.8582680000000007</v>
      </c>
      <c r="K1378" s="26">
        <v>2.7</v>
      </c>
      <c r="L1378" s="3">
        <v>26</v>
      </c>
      <c r="M1378" s="3"/>
      <c r="N1378" s="3"/>
      <c r="O1378" s="3"/>
      <c r="P1378" s="3"/>
      <c r="Q1378" s="3"/>
      <c r="R1378" s="3"/>
      <c r="S1378" s="3"/>
      <c r="T1378" s="3"/>
      <c r="U1378" s="3"/>
      <c r="V1378" s="3"/>
      <c r="W1378" s="3"/>
      <c r="X1378" s="3"/>
      <c r="Y1378" s="3"/>
      <c r="Z1378" s="3"/>
    </row>
    <row r="1379" spans="1:26" x14ac:dyDescent="0.2">
      <c r="A1379" s="3" t="s">
        <v>363</v>
      </c>
      <c r="B1379" s="13">
        <v>44777</v>
      </c>
      <c r="C1379" s="12">
        <v>0.5083333333333333</v>
      </c>
      <c r="D1379" s="3" t="s">
        <v>411</v>
      </c>
      <c r="E1379" s="3" t="s">
        <v>391</v>
      </c>
      <c r="F1379" s="3" t="s">
        <v>391</v>
      </c>
      <c r="G1379" s="3">
        <v>30.34986</v>
      </c>
      <c r="H1379" s="3">
        <v>-88.250050000000002</v>
      </c>
      <c r="I1379" s="26">
        <v>0.4</v>
      </c>
      <c r="J1379" s="3">
        <f t="shared" si="13"/>
        <v>4.9212600000000002</v>
      </c>
      <c r="K1379" s="26">
        <v>1.5</v>
      </c>
      <c r="L1379" s="3">
        <v>27</v>
      </c>
      <c r="M1379" s="3"/>
      <c r="N1379" s="3"/>
      <c r="O1379" s="3"/>
      <c r="P1379" s="3"/>
      <c r="Q1379" s="3"/>
      <c r="R1379" s="3"/>
      <c r="S1379" s="3"/>
      <c r="T1379" s="3"/>
      <c r="U1379" s="3"/>
      <c r="V1379" s="3"/>
      <c r="W1379" s="3"/>
      <c r="X1379" s="3"/>
      <c r="Y1379" s="3"/>
      <c r="Z1379" s="3"/>
    </row>
    <row r="1380" spans="1:26" x14ac:dyDescent="0.2">
      <c r="A1380" s="3" t="s">
        <v>363</v>
      </c>
      <c r="B1380" s="13">
        <v>44777</v>
      </c>
      <c r="C1380" s="12">
        <v>0.51666666666666672</v>
      </c>
      <c r="D1380" s="3" t="s">
        <v>243</v>
      </c>
      <c r="E1380" s="3" t="s">
        <v>392</v>
      </c>
      <c r="F1380" s="3" t="s">
        <v>391</v>
      </c>
      <c r="G1380" s="33">
        <v>30.355699999999999</v>
      </c>
      <c r="H1380" s="3">
        <v>-88.20035</v>
      </c>
      <c r="I1380" s="26">
        <v>0.4</v>
      </c>
      <c r="J1380" s="3">
        <f t="shared" si="13"/>
        <v>3.6089240000000005</v>
      </c>
      <c r="K1380" s="26">
        <v>1.1000000000000001</v>
      </c>
      <c r="L1380" s="3">
        <v>28</v>
      </c>
      <c r="M1380" s="3"/>
      <c r="N1380" s="3"/>
      <c r="O1380" s="3"/>
      <c r="P1380" s="3"/>
      <c r="Q1380" s="3"/>
      <c r="R1380" s="3"/>
      <c r="S1380" s="3"/>
      <c r="T1380" s="3"/>
      <c r="U1380" s="3"/>
      <c r="V1380" s="3"/>
      <c r="W1380" s="3"/>
      <c r="X1380" s="3"/>
      <c r="Y1380" s="3"/>
      <c r="Z1380" s="3"/>
    </row>
    <row r="1381" spans="1:26" x14ac:dyDescent="0.2">
      <c r="A1381" s="3" t="s">
        <v>363</v>
      </c>
      <c r="B1381" s="13">
        <v>44777</v>
      </c>
      <c r="C1381" s="12">
        <v>0.52430555555555558</v>
      </c>
      <c r="D1381" s="3" t="s">
        <v>246</v>
      </c>
      <c r="E1381" s="3" t="s">
        <v>392</v>
      </c>
      <c r="F1381" s="3" t="s">
        <v>391</v>
      </c>
      <c r="G1381" s="33">
        <v>30.3751</v>
      </c>
      <c r="H1381" s="33">
        <v>-88.270300000000006</v>
      </c>
      <c r="I1381" s="26">
        <v>0.4</v>
      </c>
      <c r="J1381" s="3">
        <f t="shared" si="13"/>
        <v>6.56168</v>
      </c>
      <c r="K1381" s="34">
        <v>2</v>
      </c>
      <c r="L1381" s="3">
        <v>29</v>
      </c>
      <c r="M1381" s="3"/>
      <c r="N1381" s="3"/>
      <c r="O1381" s="3"/>
      <c r="P1381" s="3"/>
      <c r="Q1381" s="3"/>
      <c r="R1381" s="3"/>
      <c r="S1381" s="3"/>
      <c r="T1381" s="3"/>
      <c r="U1381" s="3"/>
      <c r="V1381" s="3"/>
      <c r="W1381" s="3"/>
      <c r="X1381" s="3"/>
      <c r="Y1381" s="3"/>
      <c r="Z1381" s="3"/>
    </row>
    <row r="1382" spans="1:26" x14ac:dyDescent="0.2">
      <c r="A1382" s="3" t="s">
        <v>363</v>
      </c>
      <c r="B1382" s="13">
        <v>44777</v>
      </c>
      <c r="C1382" s="12">
        <v>0.53263888888888888</v>
      </c>
      <c r="D1382" s="3" t="s">
        <v>412</v>
      </c>
      <c r="E1382" s="3" t="s">
        <v>391</v>
      </c>
      <c r="F1382" s="3" t="s">
        <v>391</v>
      </c>
      <c r="G1382" s="3">
        <v>30.35127</v>
      </c>
      <c r="H1382" s="3">
        <v>-88.299580000000006</v>
      </c>
      <c r="I1382" s="26">
        <v>0.6</v>
      </c>
      <c r="J1382" s="3">
        <f t="shared" si="13"/>
        <v>9.1863519999999994</v>
      </c>
      <c r="K1382" s="26">
        <v>2.8</v>
      </c>
      <c r="L1382" s="3">
        <v>30</v>
      </c>
      <c r="M1382" s="3"/>
      <c r="N1382" s="3"/>
      <c r="O1382" s="3"/>
      <c r="P1382" s="3"/>
      <c r="Q1382" s="3"/>
      <c r="R1382" s="3"/>
      <c r="S1382" s="3"/>
      <c r="T1382" s="3"/>
      <c r="U1382" s="3"/>
      <c r="V1382" s="3"/>
      <c r="W1382" s="3"/>
      <c r="X1382" s="3"/>
      <c r="Y1382" s="3"/>
      <c r="Z1382" s="3"/>
    </row>
    <row r="1383" spans="1:26" x14ac:dyDescent="0.2">
      <c r="A1383" s="3" t="s">
        <v>363</v>
      </c>
      <c r="B1383" s="13">
        <v>44777</v>
      </c>
      <c r="C1383" s="12">
        <v>0.54166666666666663</v>
      </c>
      <c r="D1383" s="3" t="s">
        <v>249</v>
      </c>
      <c r="E1383" s="3" t="s">
        <v>392</v>
      </c>
      <c r="F1383" s="3" t="s">
        <v>391</v>
      </c>
      <c r="G1383" s="3">
        <v>30.398869999999999</v>
      </c>
      <c r="H1383" s="3">
        <v>-88.350040000000007</v>
      </c>
      <c r="I1383" s="26">
        <v>0.6</v>
      </c>
      <c r="J1383" s="3">
        <f t="shared" si="13"/>
        <v>4.2650920000000001</v>
      </c>
      <c r="K1383" s="26">
        <v>1.3</v>
      </c>
      <c r="L1383" s="3">
        <v>31</v>
      </c>
      <c r="M1383" s="3" t="s">
        <v>527</v>
      </c>
      <c r="N1383" s="3"/>
      <c r="O1383" s="3"/>
      <c r="P1383" s="3"/>
      <c r="Q1383" s="3"/>
      <c r="R1383" s="3"/>
      <c r="S1383" s="3"/>
      <c r="T1383" s="3"/>
      <c r="U1383" s="3"/>
      <c r="V1383" s="3"/>
      <c r="W1383" s="3"/>
      <c r="X1383" s="3"/>
      <c r="Y1383" s="3"/>
      <c r="Z1383" s="3"/>
    </row>
    <row r="1384" spans="1:26" x14ac:dyDescent="0.2">
      <c r="A1384" s="3" t="s">
        <v>363</v>
      </c>
      <c r="B1384" s="13">
        <v>44777</v>
      </c>
      <c r="C1384" s="12">
        <v>0.55000000000000004</v>
      </c>
      <c r="D1384" s="3" t="s">
        <v>252</v>
      </c>
      <c r="E1384" s="3" t="s">
        <v>391</v>
      </c>
      <c r="F1384" s="3" t="s">
        <v>391</v>
      </c>
      <c r="G1384" s="3">
        <v>30.351120000000002</v>
      </c>
      <c r="H1384" s="3">
        <v>-88.350139999999996</v>
      </c>
      <c r="I1384" s="26">
        <v>0.8</v>
      </c>
      <c r="J1384" s="3">
        <f t="shared" si="13"/>
        <v>10.826772</v>
      </c>
      <c r="K1384" s="26">
        <v>3.3</v>
      </c>
      <c r="L1384" s="3">
        <v>32</v>
      </c>
      <c r="M1384" s="3"/>
      <c r="N1384" s="3"/>
      <c r="O1384" s="3"/>
      <c r="P1384" s="3"/>
      <c r="Q1384" s="3"/>
      <c r="R1384" s="3"/>
      <c r="S1384" s="3"/>
      <c r="T1384" s="3"/>
      <c r="U1384" s="3"/>
      <c r="V1384" s="3"/>
      <c r="W1384" s="3"/>
      <c r="X1384" s="3"/>
      <c r="Y1384" s="3"/>
      <c r="Z1384" s="3"/>
    </row>
    <row r="1385" spans="1:26" x14ac:dyDescent="0.2">
      <c r="A1385" s="3" t="s">
        <v>363</v>
      </c>
      <c r="B1385" s="13">
        <v>44777</v>
      </c>
      <c r="C1385" s="12">
        <v>0.55902777777777779</v>
      </c>
      <c r="D1385" s="3" t="s">
        <v>414</v>
      </c>
      <c r="E1385" s="3" t="s">
        <v>391</v>
      </c>
      <c r="F1385" s="3" t="s">
        <v>391</v>
      </c>
      <c r="G1385" s="3">
        <v>30.302479999999999</v>
      </c>
      <c r="H1385" s="3">
        <v>-88.301270000000002</v>
      </c>
      <c r="I1385" s="34">
        <v>1</v>
      </c>
      <c r="J1385" s="3">
        <f t="shared" si="13"/>
        <v>12.467191999999999</v>
      </c>
      <c r="K1385" s="26">
        <v>3.8</v>
      </c>
      <c r="L1385" s="3">
        <v>33</v>
      </c>
      <c r="M1385" s="3"/>
      <c r="N1385" s="3"/>
      <c r="O1385" s="3"/>
      <c r="P1385" s="3"/>
      <c r="Q1385" s="3"/>
      <c r="R1385" s="3"/>
      <c r="S1385" s="3"/>
      <c r="T1385" s="3"/>
      <c r="U1385" s="3"/>
      <c r="V1385" s="3"/>
      <c r="W1385" s="3"/>
      <c r="X1385" s="3"/>
      <c r="Y1385" s="3"/>
      <c r="Z1385" s="3"/>
    </row>
    <row r="1386" spans="1:26" x14ac:dyDescent="0.2">
      <c r="A1386" s="3" t="s">
        <v>363</v>
      </c>
      <c r="B1386" s="13">
        <v>44777</v>
      </c>
      <c r="C1386" s="12">
        <v>0.56666666666666665</v>
      </c>
      <c r="D1386" s="3" t="s">
        <v>255</v>
      </c>
      <c r="E1386" s="3" t="s">
        <v>392</v>
      </c>
      <c r="F1386" s="3" t="s">
        <v>391</v>
      </c>
      <c r="G1386" s="3">
        <v>30.29936</v>
      </c>
      <c r="H1386" s="3">
        <v>-88.349850000000004</v>
      </c>
      <c r="I1386" s="26">
        <v>0.8</v>
      </c>
      <c r="J1386" s="3">
        <f t="shared" si="13"/>
        <v>15.091863999999999</v>
      </c>
      <c r="K1386" s="26">
        <v>4.5999999999999996</v>
      </c>
      <c r="L1386" s="3">
        <v>34</v>
      </c>
      <c r="M1386" s="3"/>
      <c r="N1386" s="3"/>
      <c r="O1386" s="3"/>
      <c r="P1386" s="3"/>
      <c r="Q1386" s="3"/>
      <c r="R1386" s="3"/>
      <c r="S1386" s="3"/>
      <c r="T1386" s="3"/>
      <c r="U1386" s="3"/>
      <c r="V1386" s="3"/>
      <c r="W1386" s="3"/>
      <c r="X1386" s="3"/>
      <c r="Y1386" s="3"/>
      <c r="Z1386" s="3"/>
    </row>
    <row r="1387" spans="1:26" x14ac:dyDescent="0.2">
      <c r="A1387" s="3" t="s">
        <v>363</v>
      </c>
      <c r="B1387" s="13">
        <v>44777</v>
      </c>
      <c r="C1387" s="12">
        <v>0.5805555555555556</v>
      </c>
      <c r="D1387" s="3" t="s">
        <v>260</v>
      </c>
      <c r="E1387" s="3" t="s">
        <v>392</v>
      </c>
      <c r="F1387" s="3" t="s">
        <v>391</v>
      </c>
      <c r="G1387" s="3">
        <v>30.252140000000001</v>
      </c>
      <c r="H1387" s="33">
        <v>-88.3489</v>
      </c>
      <c r="I1387" s="26">
        <v>0.8</v>
      </c>
      <c r="J1387" s="3">
        <f t="shared" si="13"/>
        <v>15.748031999999998</v>
      </c>
      <c r="K1387" s="26">
        <v>4.8</v>
      </c>
      <c r="L1387" s="3">
        <v>35</v>
      </c>
      <c r="M1387" s="3"/>
      <c r="N1387" s="3"/>
      <c r="O1387" s="3"/>
      <c r="P1387" s="3"/>
      <c r="Q1387" s="3"/>
      <c r="R1387" s="3"/>
      <c r="S1387" s="3"/>
      <c r="T1387" s="3"/>
      <c r="U1387" s="3"/>
      <c r="V1387" s="3"/>
      <c r="W1387" s="3"/>
      <c r="X1387" s="3"/>
      <c r="Y1387" s="3"/>
      <c r="Z1387" s="3"/>
    </row>
    <row r="1388" spans="1:26" x14ac:dyDescent="0.2">
      <c r="A1388" s="3" t="s">
        <v>363</v>
      </c>
      <c r="B1388" s="13">
        <v>44777</v>
      </c>
      <c r="C1388" s="12">
        <v>0.59236111111111112</v>
      </c>
      <c r="D1388" s="3" t="s">
        <v>413</v>
      </c>
      <c r="E1388" s="3" t="s">
        <v>391</v>
      </c>
      <c r="F1388" s="3" t="s">
        <v>391</v>
      </c>
      <c r="G1388" s="3">
        <v>30.25104</v>
      </c>
      <c r="H1388" s="3">
        <v>-88.301659999999998</v>
      </c>
      <c r="I1388" s="26">
        <v>0.8</v>
      </c>
      <c r="J1388" s="3">
        <f t="shared" si="13"/>
        <v>12.467191999999999</v>
      </c>
      <c r="K1388" s="26">
        <v>3.8</v>
      </c>
      <c r="L1388" s="3">
        <v>36</v>
      </c>
      <c r="M1388" s="3"/>
      <c r="N1388" s="3"/>
      <c r="O1388" s="3"/>
      <c r="P1388" s="3"/>
      <c r="Q1388" s="3"/>
      <c r="R1388" s="3"/>
      <c r="S1388" s="3"/>
      <c r="T1388" s="3"/>
      <c r="U1388" s="3"/>
      <c r="V1388" s="3"/>
      <c r="W1388" s="3"/>
      <c r="X1388" s="3"/>
      <c r="Y1388" s="3"/>
      <c r="Z1388" s="3"/>
    </row>
    <row r="1389" spans="1:26" x14ac:dyDescent="0.2">
      <c r="A1389" s="3" t="s">
        <v>363</v>
      </c>
      <c r="B1389" s="13">
        <v>44777</v>
      </c>
      <c r="C1389" s="12">
        <v>0.59722222222222221</v>
      </c>
      <c r="D1389" s="3" t="s">
        <v>349</v>
      </c>
      <c r="E1389" s="3" t="s">
        <v>391</v>
      </c>
      <c r="F1389" s="3" t="s">
        <v>391</v>
      </c>
      <c r="G1389" s="3">
        <v>30.250139999999998</v>
      </c>
      <c r="H1389" s="3">
        <v>-88.249579999999995</v>
      </c>
      <c r="I1389" s="26">
        <v>0.8</v>
      </c>
      <c r="J1389" s="3">
        <f t="shared" si="13"/>
        <v>13.451443999999999</v>
      </c>
      <c r="K1389" s="26">
        <v>4.0999999999999996</v>
      </c>
      <c r="L1389" s="3">
        <v>37</v>
      </c>
      <c r="M1389" s="3"/>
      <c r="N1389" s="3"/>
      <c r="O1389" s="3"/>
      <c r="P1389" s="3"/>
      <c r="Q1389" s="3"/>
      <c r="R1389" s="3"/>
      <c r="S1389" s="3"/>
      <c r="T1389" s="3"/>
      <c r="U1389" s="3"/>
      <c r="V1389" s="3"/>
      <c r="W1389" s="3"/>
      <c r="X1389" s="3"/>
      <c r="Y1389" s="3"/>
      <c r="Z1389" s="3"/>
    </row>
    <row r="1390" spans="1:26" x14ac:dyDescent="0.2">
      <c r="A1390" s="3" t="s">
        <v>363</v>
      </c>
      <c r="B1390" s="13">
        <v>44777</v>
      </c>
      <c r="C1390" s="12">
        <v>0.60277777777777775</v>
      </c>
      <c r="D1390" s="3" t="s">
        <v>263</v>
      </c>
      <c r="E1390" s="3" t="s">
        <v>392</v>
      </c>
      <c r="F1390" s="3" t="s">
        <v>392</v>
      </c>
      <c r="G1390" s="3">
        <v>30.253329999999998</v>
      </c>
      <c r="H1390" s="3">
        <v>-88.200249999999997</v>
      </c>
      <c r="I1390" s="26">
        <v>0.6</v>
      </c>
      <c r="J1390" s="3">
        <f t="shared" si="13"/>
        <v>13.12336</v>
      </c>
      <c r="K1390" s="34">
        <v>4</v>
      </c>
      <c r="L1390" s="3">
        <v>38</v>
      </c>
      <c r="M1390" s="3"/>
      <c r="N1390" s="3"/>
      <c r="O1390" s="3"/>
      <c r="P1390" s="3"/>
      <c r="Q1390" s="3"/>
      <c r="R1390" s="3"/>
      <c r="S1390" s="3"/>
      <c r="T1390" s="3"/>
      <c r="U1390" s="3"/>
      <c r="V1390" s="3"/>
      <c r="W1390" s="3"/>
      <c r="X1390" s="3"/>
      <c r="Y1390" s="3"/>
      <c r="Z1390" s="3"/>
    </row>
    <row r="1391" spans="1:26" x14ac:dyDescent="0.2">
      <c r="A1391" s="3" t="s">
        <v>363</v>
      </c>
      <c r="B1391" s="13">
        <v>44778</v>
      </c>
      <c r="C1391" s="12">
        <v>0.28263888888888888</v>
      </c>
      <c r="D1391" s="3" t="s">
        <v>284</v>
      </c>
      <c r="E1391" s="3" t="s">
        <v>392</v>
      </c>
      <c r="F1391" s="3" t="s">
        <v>392</v>
      </c>
      <c r="G1391" s="3">
        <v>30.45064</v>
      </c>
      <c r="H1391" s="3">
        <v>-88.408690000000007</v>
      </c>
      <c r="I1391" s="26">
        <v>0.4</v>
      </c>
      <c r="J1391" s="3">
        <f t="shared" si="13"/>
        <v>15.091863999999999</v>
      </c>
      <c r="K1391" s="26">
        <v>4.5999999999999996</v>
      </c>
      <c r="L1391" s="3">
        <v>0</v>
      </c>
      <c r="M1391" s="3"/>
      <c r="N1391" s="3"/>
      <c r="O1391" s="3"/>
      <c r="P1391" s="3"/>
      <c r="Q1391" s="3"/>
      <c r="R1391" s="3"/>
      <c r="S1391" s="3"/>
      <c r="T1391" s="3"/>
      <c r="U1391" s="3"/>
      <c r="V1391" s="3"/>
      <c r="W1391" s="3"/>
      <c r="X1391" s="3"/>
      <c r="Y1391" s="3"/>
      <c r="Z1391" s="3"/>
    </row>
    <row r="1392" spans="1:26" x14ac:dyDescent="0.2">
      <c r="A1392" s="3" t="s">
        <v>363</v>
      </c>
      <c r="B1392" s="13">
        <v>44778</v>
      </c>
      <c r="C1392" s="12">
        <v>0.29930555555555555</v>
      </c>
      <c r="D1392" s="3" t="s">
        <v>279</v>
      </c>
      <c r="E1392" s="3" t="s">
        <v>392</v>
      </c>
      <c r="F1392" s="3" t="s">
        <v>391</v>
      </c>
      <c r="G1392" s="3">
        <v>30.50075</v>
      </c>
      <c r="H1392" s="33">
        <v>-88.103999999999999</v>
      </c>
      <c r="I1392" s="26">
        <v>0.4</v>
      </c>
      <c r="J1392" s="3">
        <f t="shared" si="13"/>
        <v>3.9370079999999996</v>
      </c>
      <c r="K1392" s="26">
        <v>1.2</v>
      </c>
      <c r="L1392" s="3">
        <v>1</v>
      </c>
      <c r="M1392" s="3"/>
      <c r="N1392" s="3"/>
      <c r="O1392" s="3"/>
      <c r="P1392" s="3"/>
      <c r="Q1392" s="3"/>
      <c r="R1392" s="3"/>
      <c r="S1392" s="3"/>
      <c r="T1392" s="3"/>
      <c r="U1392" s="3"/>
      <c r="V1392" s="3"/>
      <c r="W1392" s="3"/>
      <c r="X1392" s="3"/>
      <c r="Y1392" s="3"/>
      <c r="Z1392" s="3"/>
    </row>
    <row r="1393" spans="1:26" x14ac:dyDescent="0.2">
      <c r="A1393" s="3" t="s">
        <v>363</v>
      </c>
      <c r="B1393" s="13">
        <v>44778</v>
      </c>
      <c r="C1393" s="12">
        <v>0.31527777777777777</v>
      </c>
      <c r="D1393" s="3" t="s">
        <v>277</v>
      </c>
      <c r="E1393" s="3" t="s">
        <v>392</v>
      </c>
      <c r="F1393" s="3" t="s">
        <v>392</v>
      </c>
      <c r="G1393" s="3">
        <v>30.565159999999999</v>
      </c>
      <c r="H1393" s="3">
        <v>-88.08699</v>
      </c>
      <c r="I1393" s="26">
        <v>0.4</v>
      </c>
      <c r="J1393" s="3">
        <f t="shared" si="13"/>
        <v>25.262468000000002</v>
      </c>
      <c r="K1393" s="26">
        <v>7.7</v>
      </c>
      <c r="L1393" s="3">
        <v>2</v>
      </c>
      <c r="M1393" s="3" t="s">
        <v>528</v>
      </c>
      <c r="N1393" s="3"/>
      <c r="O1393" s="3"/>
      <c r="P1393" s="3"/>
      <c r="Q1393" s="3"/>
      <c r="R1393" s="3"/>
      <c r="S1393" s="3"/>
      <c r="T1393" s="3"/>
      <c r="U1393" s="3"/>
      <c r="V1393" s="3"/>
      <c r="W1393" s="3"/>
      <c r="X1393" s="3"/>
      <c r="Y1393" s="3"/>
      <c r="Z1393" s="3"/>
    </row>
    <row r="1394" spans="1:26" x14ac:dyDescent="0.2">
      <c r="A1394" s="3" t="s">
        <v>363</v>
      </c>
      <c r="B1394" s="13">
        <v>44778</v>
      </c>
      <c r="C1394" s="12">
        <v>0.32847222222222222</v>
      </c>
      <c r="D1394" s="3" t="s">
        <v>422</v>
      </c>
      <c r="E1394" s="3" t="s">
        <v>391</v>
      </c>
      <c r="F1394" s="3" t="s">
        <v>391</v>
      </c>
      <c r="G1394" s="3">
        <v>30.600770000000001</v>
      </c>
      <c r="H1394" s="3">
        <v>-88.049679999999995</v>
      </c>
      <c r="I1394" s="26">
        <v>0.4</v>
      </c>
      <c r="J1394" s="3">
        <f t="shared" si="13"/>
        <v>72.178479999999993</v>
      </c>
      <c r="K1394" s="26">
        <v>22</v>
      </c>
      <c r="L1394" s="3">
        <v>3</v>
      </c>
      <c r="M1394" s="3"/>
      <c r="N1394" s="3"/>
      <c r="O1394" s="3"/>
      <c r="P1394" s="3"/>
      <c r="Q1394" s="3"/>
      <c r="R1394" s="3"/>
      <c r="S1394" s="3"/>
      <c r="T1394" s="3"/>
      <c r="U1394" s="3"/>
      <c r="V1394" s="3"/>
      <c r="W1394" s="3"/>
      <c r="X1394" s="3"/>
      <c r="Y1394" s="3"/>
      <c r="Z1394" s="3"/>
    </row>
    <row r="1395" spans="1:26" x14ac:dyDescent="0.2">
      <c r="A1395" s="3" t="s">
        <v>363</v>
      </c>
      <c r="B1395" s="13">
        <v>44778</v>
      </c>
      <c r="C1395" s="12">
        <v>0.33611111111111114</v>
      </c>
      <c r="D1395" s="3" t="s">
        <v>431</v>
      </c>
      <c r="E1395" s="3" t="s">
        <v>391</v>
      </c>
      <c r="F1395" s="3" t="s">
        <v>391</v>
      </c>
      <c r="G1395" s="3">
        <v>30.64828</v>
      </c>
      <c r="H1395" s="3">
        <v>-88.050020000000004</v>
      </c>
      <c r="I1395" s="26">
        <v>0.4</v>
      </c>
      <c r="J1395" s="3">
        <f t="shared" si="13"/>
        <v>4.5931759999999997</v>
      </c>
      <c r="K1395" s="26">
        <v>1.4</v>
      </c>
      <c r="L1395" s="3">
        <v>4</v>
      </c>
      <c r="M1395" s="3"/>
      <c r="N1395" s="3"/>
      <c r="O1395" s="3"/>
      <c r="P1395" s="3"/>
      <c r="Q1395" s="3"/>
      <c r="R1395" s="3"/>
      <c r="S1395" s="3"/>
      <c r="T1395" s="3"/>
      <c r="U1395" s="3"/>
      <c r="V1395" s="3"/>
      <c r="W1395" s="3"/>
      <c r="X1395" s="3"/>
      <c r="Y1395" s="3"/>
      <c r="Z1395" s="3"/>
    </row>
    <row r="1396" spans="1:26" x14ac:dyDescent="0.2">
      <c r="A1396" s="3" t="s">
        <v>363</v>
      </c>
      <c r="B1396" s="13">
        <v>44778</v>
      </c>
      <c r="C1396" s="12">
        <v>0.33958333333333335</v>
      </c>
      <c r="D1396" s="3" t="s">
        <v>309</v>
      </c>
      <c r="E1396" s="3" t="s">
        <v>391</v>
      </c>
      <c r="F1396" s="3" t="s">
        <v>391</v>
      </c>
      <c r="G1396" s="3">
        <v>30.650559999999999</v>
      </c>
      <c r="H1396" s="3">
        <v>-88.032079999999993</v>
      </c>
      <c r="I1396" s="26">
        <v>0.4</v>
      </c>
      <c r="J1396" s="3">
        <f t="shared" si="13"/>
        <v>45.603676</v>
      </c>
      <c r="K1396" s="26">
        <v>13.9</v>
      </c>
      <c r="L1396" s="3">
        <v>5</v>
      </c>
      <c r="M1396" s="3"/>
      <c r="N1396" s="3"/>
      <c r="O1396" s="3"/>
      <c r="P1396" s="3"/>
      <c r="Q1396" s="3"/>
      <c r="R1396" s="3"/>
      <c r="S1396" s="3"/>
      <c r="T1396" s="3"/>
      <c r="U1396" s="3"/>
      <c r="V1396" s="3"/>
      <c r="W1396" s="3"/>
      <c r="X1396" s="3"/>
      <c r="Y1396" s="3"/>
      <c r="Z1396" s="3"/>
    </row>
    <row r="1397" spans="1:26" x14ac:dyDescent="0.2">
      <c r="A1397" s="3" t="s">
        <v>363</v>
      </c>
      <c r="B1397" s="13">
        <v>44778</v>
      </c>
      <c r="C1397" s="12">
        <v>0.34722222222222221</v>
      </c>
      <c r="D1397" s="3" t="s">
        <v>307</v>
      </c>
      <c r="E1397" s="3" t="s">
        <v>392</v>
      </c>
      <c r="F1397" s="3" t="s">
        <v>392</v>
      </c>
      <c r="G1397" s="3">
        <v>30.701560000000001</v>
      </c>
      <c r="H1397" s="3">
        <v>-88.038150000000002</v>
      </c>
      <c r="I1397" s="26">
        <v>0.6</v>
      </c>
      <c r="J1397" s="3">
        <f t="shared" si="13"/>
        <v>42.979003999999996</v>
      </c>
      <c r="K1397" s="26">
        <v>13.1</v>
      </c>
      <c r="L1397" s="3">
        <v>6</v>
      </c>
      <c r="M1397" s="3"/>
      <c r="N1397" s="3"/>
      <c r="O1397" s="3"/>
      <c r="P1397" s="3"/>
      <c r="Q1397" s="3"/>
      <c r="R1397" s="3"/>
      <c r="S1397" s="3"/>
      <c r="T1397" s="3"/>
      <c r="U1397" s="3"/>
      <c r="V1397" s="3"/>
      <c r="W1397" s="3"/>
      <c r="X1397" s="3"/>
      <c r="Y1397" s="3"/>
      <c r="Z1397" s="3"/>
    </row>
    <row r="1398" spans="1:26" x14ac:dyDescent="0.2">
      <c r="A1398" s="3" t="s">
        <v>363</v>
      </c>
      <c r="B1398" s="13">
        <v>44778</v>
      </c>
      <c r="C1398" s="12">
        <v>0.35555555555555557</v>
      </c>
      <c r="D1398" s="3" t="s">
        <v>304</v>
      </c>
      <c r="E1398" s="3" t="s">
        <v>392</v>
      </c>
      <c r="F1398" s="3" t="s">
        <v>392</v>
      </c>
      <c r="G1398" s="3">
        <v>30.68702</v>
      </c>
      <c r="H1398" s="3">
        <v>-88.004149999999996</v>
      </c>
      <c r="I1398" s="26">
        <v>0.4</v>
      </c>
      <c r="J1398" s="3">
        <f t="shared" si="13"/>
        <v>14.763780000000001</v>
      </c>
      <c r="K1398" s="26">
        <v>4.5</v>
      </c>
      <c r="L1398" s="3">
        <v>7</v>
      </c>
      <c r="M1398" s="3" t="s">
        <v>529</v>
      </c>
      <c r="N1398" s="3"/>
      <c r="O1398" s="3"/>
      <c r="P1398" s="3"/>
      <c r="Q1398" s="3"/>
      <c r="R1398" s="3"/>
      <c r="S1398" s="3"/>
      <c r="T1398" s="3"/>
      <c r="U1398" s="3"/>
      <c r="V1398" s="3"/>
      <c r="W1398" s="3"/>
      <c r="X1398" s="3"/>
      <c r="Y1398" s="3"/>
      <c r="Z1398" s="3"/>
    </row>
    <row r="1399" spans="1:26" x14ac:dyDescent="0.2">
      <c r="A1399" s="3" t="s">
        <v>363</v>
      </c>
      <c r="B1399" s="13">
        <v>44778</v>
      </c>
      <c r="C1399" s="12">
        <v>0.36805555555555558</v>
      </c>
      <c r="D1399" s="3" t="s">
        <v>272</v>
      </c>
      <c r="E1399" s="3" t="s">
        <v>392</v>
      </c>
      <c r="F1399" s="3" t="s">
        <v>392</v>
      </c>
      <c r="G1399" s="33">
        <v>30.749199999999998</v>
      </c>
      <c r="H1399" s="3">
        <v>-87.923060000000007</v>
      </c>
      <c r="I1399" s="26">
        <v>0.4</v>
      </c>
      <c r="J1399" s="3">
        <f t="shared" si="13"/>
        <v>53.805775999999994</v>
      </c>
      <c r="K1399" s="26">
        <v>16.399999999999999</v>
      </c>
      <c r="L1399" s="3">
        <v>8</v>
      </c>
      <c r="M1399" s="3"/>
      <c r="N1399" s="3"/>
      <c r="O1399" s="3"/>
      <c r="P1399" s="3"/>
      <c r="Q1399" s="3"/>
      <c r="R1399" s="3"/>
      <c r="S1399" s="3"/>
      <c r="T1399" s="3"/>
      <c r="U1399" s="3"/>
      <c r="V1399" s="3"/>
      <c r="W1399" s="3"/>
      <c r="X1399" s="3"/>
      <c r="Y1399" s="3"/>
      <c r="Z1399" s="3"/>
    </row>
    <row r="1400" spans="1:26" x14ac:dyDescent="0.2">
      <c r="A1400" s="3" t="s">
        <v>363</v>
      </c>
      <c r="B1400" s="13">
        <v>44778</v>
      </c>
      <c r="C1400" s="12">
        <v>0.37847222222222221</v>
      </c>
      <c r="D1400" s="3" t="s">
        <v>300</v>
      </c>
      <c r="E1400" s="3" t="s">
        <v>392</v>
      </c>
      <c r="F1400" s="3" t="s">
        <v>391</v>
      </c>
      <c r="G1400" s="3">
        <v>30.671479999999999</v>
      </c>
      <c r="H1400" s="3">
        <v>-87.933170000000004</v>
      </c>
      <c r="I1400" s="26">
        <v>0.4</v>
      </c>
      <c r="J1400" s="3">
        <f t="shared" si="13"/>
        <v>8.2020999999999997</v>
      </c>
      <c r="K1400" s="26">
        <v>2.5</v>
      </c>
      <c r="L1400" s="3">
        <v>9</v>
      </c>
      <c r="M1400" s="3"/>
      <c r="N1400" s="3"/>
      <c r="O1400" s="3"/>
      <c r="P1400" s="3"/>
      <c r="Q1400" s="3"/>
      <c r="R1400" s="3"/>
      <c r="S1400" s="3"/>
      <c r="T1400" s="3"/>
      <c r="U1400" s="3"/>
      <c r="V1400" s="3"/>
      <c r="W1400" s="3"/>
      <c r="X1400" s="3"/>
      <c r="Y1400" s="3"/>
      <c r="Z1400" s="3"/>
    </row>
    <row r="1401" spans="1:26" x14ac:dyDescent="0.2">
      <c r="A1401" s="3" t="s">
        <v>363</v>
      </c>
      <c r="B1401" s="13">
        <v>44778</v>
      </c>
      <c r="C1401" s="12">
        <v>0.38750000000000001</v>
      </c>
      <c r="D1401" s="3" t="s">
        <v>270</v>
      </c>
      <c r="E1401" s="3" t="s">
        <v>392</v>
      </c>
      <c r="F1401" s="3" t="s">
        <v>391</v>
      </c>
      <c r="G1401" s="3">
        <v>30.667470000000002</v>
      </c>
      <c r="H1401" s="3">
        <v>-87.925340000000006</v>
      </c>
      <c r="I1401" s="26">
        <v>0.4</v>
      </c>
      <c r="J1401" s="3">
        <f t="shared" si="13"/>
        <v>25.262468000000002</v>
      </c>
      <c r="K1401" s="26">
        <v>7.7</v>
      </c>
      <c r="L1401" s="3">
        <v>10</v>
      </c>
      <c r="M1401" s="3"/>
      <c r="N1401" s="3"/>
      <c r="O1401" s="3"/>
      <c r="P1401" s="3"/>
      <c r="Q1401" s="3"/>
      <c r="R1401" s="3"/>
      <c r="S1401" s="3"/>
      <c r="T1401" s="3"/>
      <c r="U1401" s="3"/>
      <c r="V1401" s="3"/>
      <c r="W1401" s="3"/>
      <c r="X1401" s="3"/>
      <c r="Y1401" s="3"/>
      <c r="Z1401" s="3"/>
    </row>
    <row r="1402" spans="1:26" x14ac:dyDescent="0.2">
      <c r="A1402" s="3" t="s">
        <v>363</v>
      </c>
      <c r="B1402" s="13">
        <v>44778</v>
      </c>
      <c r="C1402" s="12">
        <v>0.39652777777777776</v>
      </c>
      <c r="D1402" s="3" t="s">
        <v>297</v>
      </c>
      <c r="E1402" s="3" t="s">
        <v>391</v>
      </c>
      <c r="F1402" s="3" t="s">
        <v>391</v>
      </c>
      <c r="G1402" s="3">
        <v>30.600180000000002</v>
      </c>
      <c r="H1402" s="3">
        <v>-87.917779999999993</v>
      </c>
      <c r="I1402" s="26">
        <v>0.6</v>
      </c>
      <c r="J1402" s="3">
        <f t="shared" si="13"/>
        <v>7.2178480000000009</v>
      </c>
      <c r="K1402" s="26">
        <v>2.2000000000000002</v>
      </c>
      <c r="L1402" s="3">
        <v>11</v>
      </c>
      <c r="M1402" s="3"/>
      <c r="N1402" s="3"/>
      <c r="O1402" s="3"/>
      <c r="P1402" s="3"/>
      <c r="Q1402" s="3"/>
      <c r="R1402" s="3"/>
      <c r="S1402" s="3"/>
      <c r="T1402" s="3"/>
      <c r="U1402" s="3"/>
      <c r="V1402" s="3"/>
      <c r="W1402" s="3"/>
      <c r="X1402" s="3"/>
      <c r="Y1402" s="3"/>
      <c r="Z1402" s="3"/>
    </row>
    <row r="1403" spans="1:26" x14ac:dyDescent="0.2">
      <c r="A1403" s="3" t="s">
        <v>363</v>
      </c>
      <c r="B1403" s="13">
        <v>44778</v>
      </c>
      <c r="C1403" s="12">
        <v>0.4</v>
      </c>
      <c r="D1403" s="3" t="s">
        <v>267</v>
      </c>
      <c r="E1403" s="3" t="s">
        <v>392</v>
      </c>
      <c r="F1403" s="3" t="s">
        <v>391</v>
      </c>
      <c r="G1403" s="3">
        <v>30.600259999999999</v>
      </c>
      <c r="H1403" s="33">
        <v>-87.951300000000003</v>
      </c>
      <c r="I1403" s="26">
        <v>0.6</v>
      </c>
      <c r="J1403" s="3">
        <f t="shared" si="13"/>
        <v>9.8425200000000004</v>
      </c>
      <c r="K1403" s="34">
        <v>3</v>
      </c>
      <c r="L1403" s="3">
        <v>12</v>
      </c>
      <c r="M1403" s="3"/>
      <c r="N1403" s="3"/>
      <c r="O1403" s="3"/>
      <c r="P1403" s="3"/>
      <c r="Q1403" s="3"/>
      <c r="R1403" s="3"/>
      <c r="S1403" s="3"/>
      <c r="T1403" s="3"/>
      <c r="U1403" s="3"/>
      <c r="V1403" s="3"/>
      <c r="W1403" s="3"/>
      <c r="X1403" s="3"/>
      <c r="Y1403" s="3"/>
      <c r="Z1403" s="3"/>
    </row>
    <row r="1404" spans="1:26" x14ac:dyDescent="0.2">
      <c r="A1404" s="3" t="s">
        <v>363</v>
      </c>
      <c r="B1404" s="13">
        <v>44778</v>
      </c>
      <c r="C1404" s="12">
        <v>0.40694444444444444</v>
      </c>
      <c r="D1404" s="3" t="s">
        <v>423</v>
      </c>
      <c r="E1404" s="3" t="s">
        <v>391</v>
      </c>
      <c r="F1404" s="3" t="s">
        <v>391</v>
      </c>
      <c r="G1404" s="3">
        <v>30.600750000000001</v>
      </c>
      <c r="H1404" s="33">
        <v>-87.999200000000002</v>
      </c>
      <c r="I1404" s="26">
        <v>0.6</v>
      </c>
      <c r="J1404" s="3">
        <f t="shared" si="13"/>
        <v>8.5301840000000002</v>
      </c>
      <c r="K1404" s="26">
        <v>2.6</v>
      </c>
      <c r="L1404" s="3">
        <v>13</v>
      </c>
      <c r="M1404" s="3"/>
      <c r="N1404" s="3"/>
      <c r="O1404" s="3"/>
      <c r="P1404" s="3"/>
      <c r="Q1404" s="3"/>
      <c r="R1404" s="3"/>
      <c r="S1404" s="3"/>
      <c r="T1404" s="3"/>
      <c r="U1404" s="3"/>
      <c r="V1404" s="3"/>
      <c r="W1404" s="3"/>
      <c r="X1404" s="3"/>
      <c r="Y1404" s="3"/>
      <c r="Z1404" s="3"/>
    </row>
    <row r="1405" spans="1:26" x14ac:dyDescent="0.2">
      <c r="A1405" s="3" t="s">
        <v>363</v>
      </c>
      <c r="B1405" s="13">
        <v>44778</v>
      </c>
      <c r="C1405" s="12">
        <v>0.41111111111111109</v>
      </c>
      <c r="D1405" s="3" t="s">
        <v>274</v>
      </c>
      <c r="E1405" s="3" t="s">
        <v>392</v>
      </c>
      <c r="F1405" s="3" t="s">
        <v>392</v>
      </c>
      <c r="G1405" s="3">
        <v>30.599930000000001</v>
      </c>
      <c r="H1405" s="3">
        <v>-88.03107</v>
      </c>
      <c r="I1405" s="26">
        <v>0.6</v>
      </c>
      <c r="J1405" s="3">
        <f t="shared" si="13"/>
        <v>48.228347999999997</v>
      </c>
      <c r="K1405" s="26">
        <v>14.7</v>
      </c>
      <c r="L1405" s="3">
        <v>14</v>
      </c>
      <c r="M1405" s="3"/>
      <c r="N1405" s="3"/>
      <c r="O1405" s="3"/>
      <c r="P1405" s="3"/>
      <c r="Q1405" s="3"/>
      <c r="R1405" s="3"/>
      <c r="S1405" s="3"/>
      <c r="T1405" s="3"/>
      <c r="U1405" s="3"/>
      <c r="V1405" s="3"/>
      <c r="W1405" s="3"/>
      <c r="X1405" s="3"/>
      <c r="Y1405" s="3"/>
      <c r="Z1405" s="3"/>
    </row>
    <row r="1406" spans="1:26" x14ac:dyDescent="0.2">
      <c r="A1406" s="3" t="s">
        <v>363</v>
      </c>
      <c r="B1406" s="13">
        <v>44778</v>
      </c>
      <c r="C1406" s="12">
        <v>0.42083333333333334</v>
      </c>
      <c r="D1406" s="3" t="s">
        <v>426</v>
      </c>
      <c r="E1406" s="3" t="s">
        <v>391</v>
      </c>
      <c r="F1406" s="3" t="s">
        <v>391</v>
      </c>
      <c r="G1406" s="3">
        <v>30.551939999999998</v>
      </c>
      <c r="H1406" s="3">
        <v>-88.048360000000002</v>
      </c>
      <c r="I1406" s="26">
        <v>0.4</v>
      </c>
      <c r="J1406" s="3">
        <f t="shared" si="13"/>
        <v>9.5144359999999999</v>
      </c>
      <c r="K1406" s="26">
        <v>2.9</v>
      </c>
      <c r="L1406" s="3">
        <v>15</v>
      </c>
      <c r="M1406" s="3"/>
      <c r="N1406" s="3"/>
      <c r="O1406" s="3"/>
      <c r="P1406" s="3"/>
      <c r="Q1406" s="3"/>
      <c r="R1406" s="3"/>
      <c r="S1406" s="3"/>
      <c r="T1406" s="3"/>
      <c r="U1406" s="3"/>
      <c r="V1406" s="3"/>
      <c r="W1406" s="3"/>
      <c r="X1406" s="3"/>
      <c r="Y1406" s="3"/>
      <c r="Z1406" s="3"/>
    </row>
    <row r="1407" spans="1:26" x14ac:dyDescent="0.2">
      <c r="A1407" s="3" t="s">
        <v>363</v>
      </c>
      <c r="B1407" s="13">
        <v>44778</v>
      </c>
      <c r="C1407" s="12">
        <v>0.42569444444444443</v>
      </c>
      <c r="D1407" s="3" t="s">
        <v>425</v>
      </c>
      <c r="E1407" s="3" t="s">
        <v>391</v>
      </c>
      <c r="F1407" s="3" t="s">
        <v>391</v>
      </c>
      <c r="G1407" s="3">
        <v>30.551449999999999</v>
      </c>
      <c r="H1407" s="3">
        <v>-88.025459999999995</v>
      </c>
      <c r="I1407" s="26">
        <v>0.6</v>
      </c>
      <c r="J1407" s="3">
        <f t="shared" si="13"/>
        <v>50.524936000000004</v>
      </c>
      <c r="K1407" s="26">
        <v>15.4</v>
      </c>
      <c r="L1407" s="3">
        <v>16</v>
      </c>
      <c r="M1407" s="3"/>
      <c r="N1407" s="3"/>
      <c r="O1407" s="3"/>
      <c r="P1407" s="3"/>
      <c r="Q1407" s="3"/>
      <c r="R1407" s="3"/>
      <c r="S1407" s="3"/>
      <c r="T1407" s="3"/>
      <c r="U1407" s="3"/>
      <c r="V1407" s="3"/>
      <c r="W1407" s="3"/>
      <c r="X1407" s="3"/>
      <c r="Y1407" s="3"/>
      <c r="Z1407" s="3"/>
    </row>
    <row r="1408" spans="1:26" x14ac:dyDescent="0.2">
      <c r="A1408" s="3" t="s">
        <v>363</v>
      </c>
      <c r="B1408" s="13">
        <v>44778</v>
      </c>
      <c r="C1408" s="12">
        <v>0.43125000000000002</v>
      </c>
      <c r="D1408" s="3" t="s">
        <v>424</v>
      </c>
      <c r="E1408" s="3" t="s">
        <v>391</v>
      </c>
      <c r="F1408" s="3" t="s">
        <v>391</v>
      </c>
      <c r="G1408" s="3">
        <v>30.55151</v>
      </c>
      <c r="H1408" s="3">
        <v>-88.000230000000002</v>
      </c>
      <c r="I1408" s="26">
        <v>0.6</v>
      </c>
      <c r="J1408" s="3">
        <f t="shared" si="13"/>
        <v>10.498688000000001</v>
      </c>
      <c r="K1408" s="26">
        <v>3.2</v>
      </c>
      <c r="L1408" s="3">
        <v>17</v>
      </c>
      <c r="M1408" s="3" t="s">
        <v>530</v>
      </c>
      <c r="N1408" s="3"/>
      <c r="O1408" s="3"/>
      <c r="P1408" s="3"/>
      <c r="Q1408" s="3"/>
      <c r="R1408" s="3"/>
      <c r="S1408" s="3"/>
      <c r="T1408" s="3"/>
      <c r="U1408" s="3"/>
      <c r="V1408" s="3"/>
      <c r="W1408" s="3"/>
      <c r="X1408" s="3"/>
      <c r="Y1408" s="3"/>
      <c r="Z1408" s="3"/>
    </row>
    <row r="1409" spans="1:26" x14ac:dyDescent="0.2">
      <c r="A1409" s="3" t="s">
        <v>363</v>
      </c>
      <c r="B1409" s="13">
        <v>44778</v>
      </c>
      <c r="C1409" s="12">
        <v>0.4375</v>
      </c>
      <c r="D1409" s="3" t="s">
        <v>347</v>
      </c>
      <c r="E1409" s="3" t="s">
        <v>391</v>
      </c>
      <c r="F1409" s="3" t="s">
        <v>391</v>
      </c>
      <c r="G1409" s="3">
        <v>30.550940000000001</v>
      </c>
      <c r="H1409" s="3">
        <v>-87.951160000000002</v>
      </c>
      <c r="I1409" s="26">
        <v>0.6</v>
      </c>
      <c r="J1409" s="3">
        <f t="shared" si="13"/>
        <v>11.482939999999999</v>
      </c>
      <c r="K1409" s="26">
        <v>3.5</v>
      </c>
      <c r="L1409" s="3">
        <v>18</v>
      </c>
      <c r="M1409" s="3"/>
      <c r="N1409" s="3"/>
      <c r="O1409" s="3"/>
      <c r="P1409" s="3"/>
      <c r="Q1409" s="3"/>
      <c r="R1409" s="3"/>
      <c r="S1409" s="3"/>
      <c r="T1409" s="3"/>
      <c r="U1409" s="3"/>
      <c r="V1409" s="3"/>
      <c r="W1409" s="3"/>
      <c r="X1409" s="3"/>
      <c r="Y1409" s="3"/>
      <c r="Z1409" s="3"/>
    </row>
    <row r="1410" spans="1:26" x14ac:dyDescent="0.2">
      <c r="A1410" s="3" t="s">
        <v>363</v>
      </c>
      <c r="B1410" s="13">
        <v>44778</v>
      </c>
      <c r="C1410" s="12">
        <v>0.44305555555555554</v>
      </c>
      <c r="D1410" s="3" t="s">
        <v>293</v>
      </c>
      <c r="E1410" s="3" t="s">
        <v>391</v>
      </c>
      <c r="F1410" s="3" t="s">
        <v>391</v>
      </c>
      <c r="G1410" s="3">
        <v>30.550090000000001</v>
      </c>
      <c r="H1410" s="3">
        <v>-87.908580000000001</v>
      </c>
      <c r="I1410" s="26">
        <v>0.4</v>
      </c>
      <c r="J1410" s="3">
        <f t="shared" si="13"/>
        <v>9.5144359999999999</v>
      </c>
      <c r="K1410" s="26">
        <v>2.9</v>
      </c>
      <c r="L1410" s="3">
        <v>19</v>
      </c>
      <c r="M1410" s="3"/>
      <c r="N1410" s="3"/>
      <c r="O1410" s="3"/>
      <c r="P1410" s="3"/>
      <c r="Q1410" s="3"/>
      <c r="R1410" s="3"/>
      <c r="S1410" s="3"/>
      <c r="T1410" s="3"/>
      <c r="U1410" s="3"/>
      <c r="V1410" s="3"/>
      <c r="W1410" s="3"/>
      <c r="X1410" s="3"/>
      <c r="Y1410" s="3"/>
      <c r="Z1410" s="3"/>
    </row>
    <row r="1411" spans="1:26" x14ac:dyDescent="0.2">
      <c r="A1411" s="3" t="s">
        <v>363</v>
      </c>
      <c r="B1411" s="13">
        <v>44778</v>
      </c>
      <c r="C1411" s="12">
        <v>0.44930555555555557</v>
      </c>
      <c r="D1411" s="3" t="s">
        <v>265</v>
      </c>
      <c r="E1411" s="3" t="s">
        <v>392</v>
      </c>
      <c r="F1411" s="3" t="s">
        <v>391</v>
      </c>
      <c r="G1411" s="3">
        <v>30.501650000000001</v>
      </c>
      <c r="H1411" s="3">
        <v>-87.948040000000006</v>
      </c>
      <c r="I1411" s="26">
        <v>0.6</v>
      </c>
      <c r="J1411" s="3">
        <f t="shared" si="13"/>
        <v>7.2178480000000009</v>
      </c>
      <c r="K1411" s="26">
        <v>2.2000000000000002</v>
      </c>
      <c r="L1411" s="3">
        <v>20</v>
      </c>
      <c r="M1411" s="3"/>
      <c r="N1411" s="3"/>
      <c r="O1411" s="3"/>
      <c r="P1411" s="3"/>
      <c r="Q1411" s="3"/>
      <c r="R1411" s="3"/>
      <c r="S1411" s="3"/>
      <c r="T1411" s="3"/>
      <c r="U1411" s="3"/>
      <c r="V1411" s="3"/>
      <c r="W1411" s="3"/>
      <c r="X1411" s="3"/>
      <c r="Y1411" s="3"/>
      <c r="Z1411" s="3"/>
    </row>
    <row r="1412" spans="1:26" x14ac:dyDescent="0.2">
      <c r="A1412" s="3" t="s">
        <v>363</v>
      </c>
      <c r="B1412" s="13">
        <v>44778</v>
      </c>
      <c r="C1412" s="12">
        <v>0.45694444444444443</v>
      </c>
      <c r="D1412" s="3" t="s">
        <v>428</v>
      </c>
      <c r="E1412" s="3" t="s">
        <v>391</v>
      </c>
      <c r="F1412" s="3" t="s">
        <v>391</v>
      </c>
      <c r="G1412" s="3">
        <v>30.500710000000002</v>
      </c>
      <c r="H1412" s="3">
        <v>-88.000590000000003</v>
      </c>
      <c r="I1412" s="26">
        <v>0.2</v>
      </c>
      <c r="J1412" s="3">
        <f t="shared" si="13"/>
        <v>12.467191999999999</v>
      </c>
      <c r="K1412" s="26">
        <v>3.8</v>
      </c>
      <c r="L1412" s="3">
        <v>21</v>
      </c>
      <c r="M1412" s="3"/>
      <c r="N1412" s="3"/>
      <c r="O1412" s="3"/>
      <c r="P1412" s="3"/>
      <c r="Q1412" s="3"/>
      <c r="R1412" s="3"/>
      <c r="S1412" s="3"/>
      <c r="T1412" s="3"/>
      <c r="U1412" s="3"/>
      <c r="V1412" s="3"/>
      <c r="W1412" s="3"/>
      <c r="X1412" s="3"/>
      <c r="Y1412" s="3"/>
      <c r="Z1412" s="3"/>
    </row>
    <row r="1413" spans="1:26" x14ac:dyDescent="0.2">
      <c r="A1413" s="3" t="s">
        <v>363</v>
      </c>
      <c r="B1413" s="13">
        <v>44778</v>
      </c>
      <c r="C1413" s="12">
        <v>0.46111111111111114</v>
      </c>
      <c r="D1413" s="3" t="s">
        <v>281</v>
      </c>
      <c r="E1413" s="3" t="s">
        <v>392</v>
      </c>
      <c r="F1413" s="3" t="s">
        <v>392</v>
      </c>
      <c r="G1413" s="3">
        <v>30.49962</v>
      </c>
      <c r="H1413" s="3">
        <v>-88.019450000000006</v>
      </c>
      <c r="I1413" s="26">
        <v>0.6</v>
      </c>
      <c r="J1413" s="3">
        <f t="shared" si="13"/>
        <v>51.181103999999998</v>
      </c>
      <c r="K1413" s="26">
        <v>15.6</v>
      </c>
      <c r="L1413" s="3">
        <v>22</v>
      </c>
      <c r="M1413" s="3"/>
      <c r="N1413" s="3"/>
      <c r="O1413" s="3"/>
      <c r="P1413" s="3"/>
      <c r="Q1413" s="3"/>
      <c r="R1413" s="3"/>
      <c r="S1413" s="3"/>
      <c r="T1413" s="3"/>
      <c r="U1413" s="3"/>
      <c r="V1413" s="3"/>
      <c r="W1413" s="3"/>
      <c r="X1413" s="3"/>
      <c r="Y1413" s="3"/>
      <c r="Z1413" s="3"/>
    </row>
    <row r="1414" spans="1:26" x14ac:dyDescent="0.2">
      <c r="A1414" s="3" t="s">
        <v>363</v>
      </c>
      <c r="B1414" s="13">
        <v>44778</v>
      </c>
      <c r="C1414" s="12">
        <v>0.47013888888888888</v>
      </c>
      <c r="D1414" s="3" t="s">
        <v>427</v>
      </c>
      <c r="E1414" s="3" t="s">
        <v>391</v>
      </c>
      <c r="F1414" s="3" t="s">
        <v>391</v>
      </c>
      <c r="G1414" s="3">
        <v>30.50095</v>
      </c>
      <c r="H1414" s="3">
        <v>-88.050219999999996</v>
      </c>
      <c r="I1414" s="26">
        <v>0.6</v>
      </c>
      <c r="J1414" s="3">
        <f t="shared" si="13"/>
        <v>10.498688000000001</v>
      </c>
      <c r="K1414" s="26">
        <v>3.2</v>
      </c>
      <c r="L1414" s="3">
        <v>23</v>
      </c>
      <c r="M1414" s="3"/>
      <c r="N1414" s="3"/>
      <c r="O1414" s="3"/>
      <c r="P1414" s="3"/>
      <c r="Q1414" s="3"/>
      <c r="R1414" s="3"/>
      <c r="S1414" s="3"/>
      <c r="T1414" s="3"/>
      <c r="U1414" s="3"/>
      <c r="V1414" s="3"/>
      <c r="W1414" s="3"/>
      <c r="X1414" s="3"/>
      <c r="Y1414" s="3"/>
      <c r="Z1414" s="3"/>
    </row>
    <row r="1415" spans="1:26" x14ac:dyDescent="0.2">
      <c r="A1415" s="3" t="s">
        <v>363</v>
      </c>
      <c r="B1415" s="13">
        <v>44782</v>
      </c>
      <c r="C1415" s="12">
        <v>0.28819444444444442</v>
      </c>
      <c r="D1415" s="3" t="s">
        <v>284</v>
      </c>
      <c r="E1415" s="3" t="s">
        <v>392</v>
      </c>
      <c r="F1415" s="3" t="s">
        <v>391</v>
      </c>
      <c r="G1415" s="3">
        <v>30.450569999999999</v>
      </c>
      <c r="H1415" s="3">
        <v>-88.10866</v>
      </c>
      <c r="I1415" s="26">
        <v>0.2</v>
      </c>
      <c r="J1415" s="3">
        <f t="shared" si="13"/>
        <v>13.12336</v>
      </c>
      <c r="K1415" s="34">
        <v>4</v>
      </c>
      <c r="L1415" s="3">
        <v>0</v>
      </c>
      <c r="M1415" s="3"/>
      <c r="N1415" s="3"/>
      <c r="O1415" s="3"/>
      <c r="P1415" s="3"/>
      <c r="Q1415" s="3"/>
      <c r="R1415" s="3"/>
      <c r="S1415" s="3"/>
      <c r="T1415" s="3"/>
      <c r="U1415" s="3"/>
      <c r="V1415" s="3"/>
      <c r="W1415" s="3"/>
      <c r="X1415" s="3"/>
      <c r="Y1415" s="3"/>
      <c r="Z1415" s="3"/>
    </row>
    <row r="1416" spans="1:26" x14ac:dyDescent="0.2">
      <c r="A1416" s="3" t="s">
        <v>363</v>
      </c>
      <c r="B1416" s="13">
        <v>44782</v>
      </c>
      <c r="C1416" s="12">
        <v>0.3034722222222222</v>
      </c>
      <c r="D1416" s="3" t="s">
        <v>224</v>
      </c>
      <c r="E1416" s="3" t="s">
        <v>392</v>
      </c>
      <c r="F1416" s="3" t="s">
        <v>391</v>
      </c>
      <c r="G1416" s="3">
        <v>30.40025</v>
      </c>
      <c r="H1416" s="3">
        <v>-88.09975</v>
      </c>
      <c r="I1416" s="26">
        <v>0.6</v>
      </c>
      <c r="J1416" s="3">
        <f t="shared" si="13"/>
        <v>5.5774279999999994</v>
      </c>
      <c r="K1416" s="26">
        <v>1.7</v>
      </c>
      <c r="L1416" s="3">
        <v>1</v>
      </c>
      <c r="M1416" s="3"/>
      <c r="N1416" s="3"/>
      <c r="O1416" s="3"/>
      <c r="P1416" s="3"/>
      <c r="Q1416" s="3"/>
      <c r="R1416" s="3"/>
      <c r="S1416" s="3"/>
      <c r="T1416" s="3"/>
      <c r="U1416" s="3"/>
      <c r="V1416" s="3"/>
      <c r="W1416" s="3"/>
      <c r="X1416" s="3"/>
      <c r="Y1416" s="3"/>
      <c r="Z1416" s="3"/>
    </row>
    <row r="1417" spans="1:26" x14ac:dyDescent="0.2">
      <c r="A1417" s="3" t="s">
        <v>363</v>
      </c>
      <c r="B1417" s="13">
        <v>44782</v>
      </c>
      <c r="C1417" s="12">
        <v>0.31944444444444442</v>
      </c>
      <c r="D1417" s="3" t="s">
        <v>401</v>
      </c>
      <c r="E1417" s="3" t="s">
        <v>391</v>
      </c>
      <c r="F1417" s="3" t="s">
        <v>391</v>
      </c>
      <c r="G1417" s="3">
        <v>30.401219999999999</v>
      </c>
      <c r="H1417" s="3">
        <v>-88.05104</v>
      </c>
      <c r="I1417" s="26">
        <v>1.2</v>
      </c>
      <c r="J1417" s="3">
        <f t="shared" si="13"/>
        <v>14.107612</v>
      </c>
      <c r="K1417" s="26">
        <v>4.3</v>
      </c>
      <c r="L1417" s="3">
        <v>2</v>
      </c>
      <c r="M1417" s="3"/>
      <c r="N1417" s="3"/>
      <c r="O1417" s="3"/>
      <c r="P1417" s="3"/>
      <c r="Q1417" s="3"/>
      <c r="R1417" s="3"/>
      <c r="S1417" s="3"/>
      <c r="T1417" s="3"/>
      <c r="U1417" s="3"/>
      <c r="V1417" s="3"/>
      <c r="W1417" s="3"/>
      <c r="X1417" s="3"/>
      <c r="Y1417" s="3"/>
      <c r="Z1417" s="3"/>
    </row>
    <row r="1418" spans="1:26" x14ac:dyDescent="0.2">
      <c r="A1418" s="3" t="s">
        <v>363</v>
      </c>
      <c r="B1418" s="13">
        <v>44782</v>
      </c>
      <c r="C1418" s="12">
        <v>0.33263888888888887</v>
      </c>
      <c r="D1418" s="3" t="s">
        <v>218</v>
      </c>
      <c r="E1418" s="3" t="s">
        <v>392</v>
      </c>
      <c r="F1418" s="3" t="s">
        <v>392</v>
      </c>
      <c r="G1418" s="3">
        <v>30.40091</v>
      </c>
      <c r="H1418" s="3">
        <v>-88.01764</v>
      </c>
      <c r="I1418" s="26">
        <v>1.1000000000000001</v>
      </c>
      <c r="J1418" s="3">
        <f t="shared" si="13"/>
        <v>52.821524000000004</v>
      </c>
      <c r="K1418" s="26">
        <v>16.100000000000001</v>
      </c>
      <c r="L1418" s="3">
        <v>3</v>
      </c>
      <c r="M1418" s="3"/>
      <c r="N1418" s="3"/>
      <c r="O1418" s="3"/>
      <c r="P1418" s="3"/>
      <c r="Q1418" s="3"/>
      <c r="R1418" s="3"/>
      <c r="S1418" s="3"/>
      <c r="T1418" s="3"/>
      <c r="U1418" s="3"/>
      <c r="V1418" s="3"/>
      <c r="W1418" s="3"/>
      <c r="X1418" s="3"/>
      <c r="Y1418" s="3"/>
      <c r="Z1418" s="3"/>
    </row>
    <row r="1419" spans="1:26" x14ac:dyDescent="0.2">
      <c r="A1419" s="3" t="s">
        <v>363</v>
      </c>
      <c r="B1419" s="13">
        <v>44782</v>
      </c>
      <c r="C1419" s="12">
        <v>0.34652777777777777</v>
      </c>
      <c r="D1419" s="3" t="s">
        <v>400</v>
      </c>
      <c r="E1419" s="3" t="s">
        <v>391</v>
      </c>
      <c r="F1419" s="3" t="s">
        <v>391</v>
      </c>
      <c r="G1419" s="3">
        <v>30.400230000000001</v>
      </c>
      <c r="H1419" s="33">
        <v>-87.999600000000001</v>
      </c>
      <c r="I1419" s="26">
        <v>0.8</v>
      </c>
      <c r="J1419" s="3">
        <f t="shared" si="13"/>
        <v>13.451443999999999</v>
      </c>
      <c r="K1419" s="26">
        <v>4.0999999999999996</v>
      </c>
      <c r="L1419" s="3">
        <v>4</v>
      </c>
      <c r="M1419" s="3" t="s">
        <v>531</v>
      </c>
      <c r="N1419" s="3"/>
      <c r="O1419" s="3"/>
      <c r="P1419" s="3"/>
      <c r="Q1419" s="3"/>
      <c r="R1419" s="3"/>
      <c r="S1419" s="3"/>
      <c r="T1419" s="3"/>
      <c r="U1419" s="3"/>
      <c r="V1419" s="3"/>
      <c r="W1419" s="3"/>
      <c r="X1419" s="3"/>
      <c r="Y1419" s="3"/>
      <c r="Z1419" s="3"/>
    </row>
    <row r="1420" spans="1:26" x14ac:dyDescent="0.2">
      <c r="A1420" s="3" t="s">
        <v>363</v>
      </c>
      <c r="B1420" s="13">
        <v>44790</v>
      </c>
      <c r="C1420" s="12">
        <v>0.30277777777777776</v>
      </c>
      <c r="D1420" s="3" t="s">
        <v>284</v>
      </c>
      <c r="E1420" s="3" t="s">
        <v>392</v>
      </c>
      <c r="F1420" s="3" t="s">
        <v>392</v>
      </c>
      <c r="G1420" s="33">
        <v>30.450700000000001</v>
      </c>
      <c r="H1420" s="3">
        <v>-88.10866</v>
      </c>
      <c r="I1420" s="26">
        <v>0.6</v>
      </c>
      <c r="J1420" s="3">
        <f t="shared" si="13"/>
        <v>14.107612</v>
      </c>
      <c r="K1420" s="26">
        <v>4.3</v>
      </c>
      <c r="L1420" s="3">
        <v>0</v>
      </c>
      <c r="M1420" s="3" t="s">
        <v>532</v>
      </c>
      <c r="N1420" s="3"/>
      <c r="O1420" s="3"/>
      <c r="P1420" s="3"/>
      <c r="Q1420" s="3"/>
      <c r="R1420" s="3"/>
      <c r="S1420" s="3"/>
      <c r="T1420" s="3"/>
      <c r="U1420" s="3"/>
      <c r="V1420" s="3"/>
      <c r="W1420" s="3"/>
      <c r="X1420" s="3"/>
      <c r="Y1420" s="3"/>
      <c r="Z1420" s="3"/>
    </row>
    <row r="1421" spans="1:26" x14ac:dyDescent="0.2">
      <c r="A1421" s="3" t="s">
        <v>363</v>
      </c>
      <c r="B1421" s="13">
        <v>44790</v>
      </c>
      <c r="C1421" s="12">
        <v>0.31597222222222221</v>
      </c>
      <c r="D1421" s="3" t="s">
        <v>279</v>
      </c>
      <c r="E1421" s="3" t="s">
        <v>392</v>
      </c>
      <c r="F1421" s="3" t="s">
        <v>391</v>
      </c>
      <c r="G1421" s="3">
        <v>30.5</v>
      </c>
      <c r="H1421" s="3">
        <v>-88.099299999999999</v>
      </c>
      <c r="I1421" s="26">
        <v>0.7</v>
      </c>
      <c r="J1421" s="3">
        <f t="shared" si="13"/>
        <v>3.6089240000000005</v>
      </c>
      <c r="K1421" s="26">
        <v>1.1000000000000001</v>
      </c>
      <c r="L1421" s="3">
        <v>1</v>
      </c>
      <c r="M1421" s="3"/>
      <c r="N1421" s="3"/>
      <c r="O1421" s="3"/>
      <c r="P1421" s="3"/>
      <c r="Q1421" s="3"/>
      <c r="R1421" s="3"/>
      <c r="S1421" s="3"/>
      <c r="T1421" s="3"/>
      <c r="U1421" s="3"/>
      <c r="V1421" s="3"/>
      <c r="W1421" s="3"/>
      <c r="X1421" s="3"/>
      <c r="Y1421" s="3"/>
      <c r="Z1421" s="3"/>
    </row>
    <row r="1422" spans="1:26" x14ac:dyDescent="0.2">
      <c r="A1422" s="3" t="s">
        <v>363</v>
      </c>
      <c r="B1422" s="13">
        <v>44790</v>
      </c>
      <c r="C1422" s="12">
        <v>0.32777777777777778</v>
      </c>
      <c r="D1422" s="3" t="s">
        <v>277</v>
      </c>
      <c r="E1422" s="3" t="s">
        <v>392</v>
      </c>
      <c r="F1422" s="3" t="s">
        <v>391</v>
      </c>
      <c r="G1422" s="3">
        <v>30.56485</v>
      </c>
      <c r="H1422" s="3">
        <v>-88.087100000000007</v>
      </c>
      <c r="I1422" s="26">
        <v>0.5</v>
      </c>
      <c r="J1422" s="3">
        <f t="shared" si="13"/>
        <v>28.215223999999999</v>
      </c>
      <c r="K1422" s="26">
        <v>8.6</v>
      </c>
      <c r="L1422" s="3">
        <v>2</v>
      </c>
      <c r="M1422" s="3"/>
      <c r="N1422" s="3"/>
      <c r="O1422" s="3"/>
      <c r="P1422" s="3"/>
      <c r="Q1422" s="3"/>
      <c r="R1422" s="3"/>
      <c r="S1422" s="3"/>
      <c r="T1422" s="3"/>
      <c r="U1422" s="3"/>
      <c r="V1422" s="3"/>
      <c r="W1422" s="3"/>
      <c r="X1422" s="3"/>
      <c r="Y1422" s="3"/>
      <c r="Z1422" s="3"/>
    </row>
    <row r="1423" spans="1:26" x14ac:dyDescent="0.2">
      <c r="A1423" s="3" t="s">
        <v>363</v>
      </c>
      <c r="B1423" s="13">
        <v>44790</v>
      </c>
      <c r="C1423" s="12">
        <v>0.33680555555555558</v>
      </c>
      <c r="D1423" s="3" t="s">
        <v>422</v>
      </c>
      <c r="E1423" s="3" t="s">
        <v>391</v>
      </c>
      <c r="F1423" s="3" t="s">
        <v>391</v>
      </c>
      <c r="G1423" s="33">
        <v>30.599299999999999</v>
      </c>
      <c r="H1423" s="3">
        <v>-88.049710000000005</v>
      </c>
      <c r="I1423" s="26">
        <v>0.7</v>
      </c>
      <c r="J1423" s="3">
        <f t="shared" si="13"/>
        <v>6.56168</v>
      </c>
      <c r="K1423" s="26">
        <v>2</v>
      </c>
      <c r="L1423" s="3">
        <v>3</v>
      </c>
      <c r="M1423" s="3"/>
      <c r="N1423" s="3"/>
      <c r="O1423" s="3"/>
      <c r="P1423" s="3"/>
      <c r="Q1423" s="3"/>
      <c r="R1423" s="3"/>
      <c r="S1423" s="3"/>
      <c r="T1423" s="3"/>
      <c r="U1423" s="3"/>
      <c r="V1423" s="3"/>
      <c r="W1423" s="3"/>
      <c r="X1423" s="3"/>
      <c r="Y1423" s="3"/>
      <c r="Z1423" s="3"/>
    </row>
    <row r="1424" spans="1:26" x14ac:dyDescent="0.2">
      <c r="A1424" s="3" t="s">
        <v>363</v>
      </c>
      <c r="B1424" s="13">
        <v>44790</v>
      </c>
      <c r="C1424" s="12">
        <v>0.34236111111111112</v>
      </c>
      <c r="D1424" s="3" t="s">
        <v>431</v>
      </c>
      <c r="E1424" s="3" t="s">
        <v>391</v>
      </c>
      <c r="F1424" s="3" t="s">
        <v>391</v>
      </c>
      <c r="G1424" s="3">
        <v>30.648340000000001</v>
      </c>
      <c r="H1424" s="3">
        <v>-88.050020000000004</v>
      </c>
      <c r="I1424" s="26">
        <v>0.8</v>
      </c>
      <c r="J1424" s="3">
        <f t="shared" si="13"/>
        <v>4.2650920000000001</v>
      </c>
      <c r="K1424" s="26">
        <v>1.3</v>
      </c>
      <c r="L1424" s="3">
        <v>4</v>
      </c>
      <c r="M1424" s="3"/>
      <c r="N1424" s="3"/>
      <c r="O1424" s="3"/>
      <c r="P1424" s="3"/>
      <c r="Q1424" s="3"/>
      <c r="R1424" s="3"/>
      <c r="S1424" s="3"/>
      <c r="T1424" s="3"/>
      <c r="U1424" s="3"/>
      <c r="V1424" s="3"/>
      <c r="W1424" s="3"/>
      <c r="X1424" s="3"/>
      <c r="Y1424" s="3"/>
      <c r="Z1424" s="3"/>
    </row>
    <row r="1425" spans="1:26" x14ac:dyDescent="0.2">
      <c r="A1425" s="3" t="s">
        <v>363</v>
      </c>
      <c r="B1425" s="13">
        <v>44790</v>
      </c>
      <c r="C1425" s="12">
        <v>0.34583333333333333</v>
      </c>
      <c r="D1425" s="3" t="s">
        <v>309</v>
      </c>
      <c r="E1425" s="3" t="s">
        <v>391</v>
      </c>
      <c r="F1425" s="3" t="s">
        <v>391</v>
      </c>
      <c r="G1425" s="3">
        <v>30.65025</v>
      </c>
      <c r="H1425" s="3">
        <v>-88.031940000000006</v>
      </c>
      <c r="I1425" s="26">
        <v>1.1000000000000001</v>
      </c>
      <c r="J1425" s="3">
        <f t="shared" si="13"/>
        <v>46.259844000000001</v>
      </c>
      <c r="K1425" s="26">
        <v>14.1</v>
      </c>
      <c r="L1425" s="3">
        <v>5</v>
      </c>
      <c r="M1425" s="3"/>
      <c r="N1425" s="3"/>
      <c r="O1425" s="3"/>
      <c r="P1425" s="3"/>
      <c r="Q1425" s="3"/>
      <c r="R1425" s="3"/>
      <c r="S1425" s="3"/>
      <c r="T1425" s="3"/>
      <c r="U1425" s="3"/>
      <c r="V1425" s="3"/>
      <c r="W1425" s="3"/>
      <c r="X1425" s="3"/>
      <c r="Y1425" s="3"/>
      <c r="Z1425" s="3"/>
    </row>
    <row r="1426" spans="1:26" x14ac:dyDescent="0.2">
      <c r="A1426" s="3" t="s">
        <v>363</v>
      </c>
      <c r="B1426" s="13">
        <v>44790</v>
      </c>
      <c r="C1426" s="12">
        <v>0.3527777777777778</v>
      </c>
      <c r="D1426" s="3" t="s">
        <v>307</v>
      </c>
      <c r="E1426" s="3" t="s">
        <v>392</v>
      </c>
      <c r="F1426" s="3" t="s">
        <v>392</v>
      </c>
      <c r="G1426" s="3">
        <v>30.699069999999999</v>
      </c>
      <c r="H1426" s="3">
        <v>-88.038669999999996</v>
      </c>
      <c r="I1426" s="26">
        <v>0.9</v>
      </c>
      <c r="J1426" s="3">
        <f t="shared" si="13"/>
        <v>41.0105</v>
      </c>
      <c r="K1426" s="26">
        <v>12.5</v>
      </c>
      <c r="L1426" s="3">
        <v>6</v>
      </c>
      <c r="M1426" s="3"/>
      <c r="N1426" s="3"/>
      <c r="O1426" s="3"/>
      <c r="P1426" s="3"/>
      <c r="Q1426" s="3"/>
      <c r="R1426" s="3"/>
      <c r="S1426" s="3"/>
      <c r="T1426" s="3"/>
      <c r="U1426" s="3"/>
      <c r="V1426" s="3"/>
      <c r="W1426" s="3"/>
      <c r="X1426" s="3"/>
      <c r="Y1426" s="3"/>
      <c r="Z1426" s="3"/>
    </row>
    <row r="1427" spans="1:26" x14ac:dyDescent="0.2">
      <c r="A1427" s="3" t="s">
        <v>363</v>
      </c>
      <c r="B1427" s="13">
        <v>44790</v>
      </c>
      <c r="C1427" s="12">
        <v>0.36249999999999999</v>
      </c>
      <c r="D1427" s="3" t="s">
        <v>304</v>
      </c>
      <c r="E1427" s="3" t="s">
        <v>392</v>
      </c>
      <c r="F1427" s="3" t="s">
        <v>391</v>
      </c>
      <c r="G1427" s="3">
        <v>30.686669999999999</v>
      </c>
      <c r="H1427" s="3">
        <v>-88.003789999999995</v>
      </c>
      <c r="I1427" s="26">
        <v>0.7</v>
      </c>
      <c r="J1427" s="3">
        <f t="shared" si="13"/>
        <v>10.170604000000001</v>
      </c>
      <c r="K1427" s="26">
        <v>3.1</v>
      </c>
      <c r="L1427" s="3">
        <v>7</v>
      </c>
      <c r="M1427" s="3"/>
      <c r="N1427" s="3"/>
      <c r="O1427" s="3"/>
      <c r="P1427" s="3"/>
      <c r="Q1427" s="3"/>
      <c r="R1427" s="3"/>
      <c r="S1427" s="3"/>
      <c r="T1427" s="3"/>
      <c r="U1427" s="3"/>
      <c r="V1427" s="3"/>
      <c r="W1427" s="3"/>
      <c r="X1427" s="3"/>
      <c r="Y1427" s="3"/>
      <c r="Z1427" s="3"/>
    </row>
    <row r="1428" spans="1:26" x14ac:dyDescent="0.2">
      <c r="A1428" s="3" t="s">
        <v>363</v>
      </c>
      <c r="B1428" s="13">
        <v>44790</v>
      </c>
      <c r="C1428" s="12">
        <v>0.37291666666666667</v>
      </c>
      <c r="D1428" s="3" t="s">
        <v>272</v>
      </c>
      <c r="E1428" s="3" t="s">
        <v>392</v>
      </c>
      <c r="F1428" s="3" t="s">
        <v>391</v>
      </c>
      <c r="G1428" s="3">
        <v>30.749479999999998</v>
      </c>
      <c r="H1428" s="3">
        <v>-87.922610000000006</v>
      </c>
      <c r="I1428" s="26">
        <v>0.6</v>
      </c>
      <c r="J1428" s="3">
        <f t="shared" si="13"/>
        <v>54.133859999999999</v>
      </c>
      <c r="K1428" s="26">
        <v>16.5</v>
      </c>
      <c r="L1428" s="3">
        <v>8</v>
      </c>
      <c r="M1428" s="3"/>
      <c r="N1428" s="3"/>
      <c r="O1428" s="3"/>
      <c r="P1428" s="3"/>
      <c r="Q1428" s="3"/>
      <c r="R1428" s="3"/>
      <c r="S1428" s="3"/>
      <c r="T1428" s="3"/>
      <c r="U1428" s="3"/>
      <c r="V1428" s="3"/>
      <c r="W1428" s="3"/>
      <c r="X1428" s="3"/>
      <c r="Y1428" s="3"/>
      <c r="Z1428" s="3"/>
    </row>
    <row r="1429" spans="1:26" x14ac:dyDescent="0.2">
      <c r="A1429" s="3" t="s">
        <v>363</v>
      </c>
      <c r="B1429" s="13">
        <v>44790</v>
      </c>
      <c r="C1429" s="12">
        <v>0.38263888888888886</v>
      </c>
      <c r="D1429" s="3" t="s">
        <v>300</v>
      </c>
      <c r="E1429" s="3" t="s">
        <v>392</v>
      </c>
      <c r="F1429" s="3" t="s">
        <v>391</v>
      </c>
      <c r="G1429" s="3">
        <v>30.67127</v>
      </c>
      <c r="H1429" s="3">
        <v>-87.952680000000001</v>
      </c>
      <c r="I1429" s="26">
        <v>0.6</v>
      </c>
      <c r="J1429" s="3">
        <f t="shared" si="13"/>
        <v>8.2020999999999997</v>
      </c>
      <c r="K1429" s="26">
        <v>2.5</v>
      </c>
      <c r="L1429" s="3">
        <v>9</v>
      </c>
      <c r="M1429" s="3"/>
      <c r="N1429" s="3"/>
      <c r="O1429" s="3"/>
      <c r="P1429" s="3"/>
      <c r="Q1429" s="3"/>
      <c r="R1429" s="3"/>
      <c r="S1429" s="3"/>
      <c r="T1429" s="3"/>
      <c r="U1429" s="3"/>
      <c r="V1429" s="3"/>
      <c r="W1429" s="3"/>
      <c r="X1429" s="3"/>
      <c r="Y1429" s="3"/>
      <c r="Z1429" s="3"/>
    </row>
    <row r="1430" spans="1:26" x14ac:dyDescent="0.2">
      <c r="A1430" s="3" t="s">
        <v>363</v>
      </c>
      <c r="B1430" s="13">
        <v>44790</v>
      </c>
      <c r="C1430" s="12">
        <v>0.39097222222222222</v>
      </c>
      <c r="D1430" s="3" t="s">
        <v>270</v>
      </c>
      <c r="E1430" s="3" t="s">
        <v>392</v>
      </c>
      <c r="F1430" s="3" t="s">
        <v>391</v>
      </c>
      <c r="G1430" s="33">
        <v>30.666899999999998</v>
      </c>
      <c r="H1430" s="3">
        <v>-87.924859999999995</v>
      </c>
      <c r="I1430" s="26">
        <v>0.6</v>
      </c>
      <c r="J1430" s="3">
        <f t="shared" si="13"/>
        <v>20.997376000000003</v>
      </c>
      <c r="K1430" s="26">
        <v>6.4</v>
      </c>
      <c r="L1430" s="3">
        <v>10</v>
      </c>
      <c r="M1430" s="3"/>
      <c r="N1430" s="3"/>
      <c r="O1430" s="3"/>
      <c r="P1430" s="3"/>
      <c r="Q1430" s="3"/>
      <c r="R1430" s="3"/>
      <c r="S1430" s="3"/>
      <c r="T1430" s="3"/>
      <c r="U1430" s="3"/>
      <c r="V1430" s="3"/>
      <c r="W1430" s="3"/>
      <c r="X1430" s="3"/>
      <c r="Y1430" s="3"/>
      <c r="Z1430" s="3"/>
    </row>
    <row r="1431" spans="1:26" x14ac:dyDescent="0.2">
      <c r="A1431" s="3" t="s">
        <v>363</v>
      </c>
      <c r="B1431" s="13">
        <v>44790</v>
      </c>
      <c r="C1431" s="12">
        <v>0.39930555555555558</v>
      </c>
      <c r="D1431" s="3" t="s">
        <v>297</v>
      </c>
      <c r="E1431" s="3" t="s">
        <v>391</v>
      </c>
      <c r="F1431" s="3" t="s">
        <v>391</v>
      </c>
      <c r="G1431" s="3">
        <v>30.60211</v>
      </c>
      <c r="H1431" s="3">
        <v>-87.917479999999998</v>
      </c>
      <c r="I1431" s="26">
        <v>0.8</v>
      </c>
      <c r="J1431" s="3">
        <f t="shared" si="13"/>
        <v>6.2335959999999995</v>
      </c>
      <c r="K1431" s="26">
        <v>1.9</v>
      </c>
      <c r="L1431" s="3">
        <v>11</v>
      </c>
      <c r="M1431" s="3"/>
      <c r="N1431" s="3"/>
      <c r="O1431" s="3"/>
      <c r="P1431" s="3"/>
      <c r="Q1431" s="3"/>
      <c r="R1431" s="3"/>
      <c r="S1431" s="3"/>
      <c r="T1431" s="3"/>
      <c r="U1431" s="3"/>
      <c r="V1431" s="3"/>
      <c r="W1431" s="3"/>
      <c r="X1431" s="3"/>
      <c r="Y1431" s="3"/>
      <c r="Z1431" s="3"/>
    </row>
    <row r="1432" spans="1:26" x14ac:dyDescent="0.2">
      <c r="A1432" s="3" t="s">
        <v>363</v>
      </c>
      <c r="B1432" s="13">
        <v>44790</v>
      </c>
      <c r="C1432" s="12">
        <v>0.40347222222222223</v>
      </c>
      <c r="D1432" s="3" t="s">
        <v>267</v>
      </c>
      <c r="E1432" s="3" t="s">
        <v>392</v>
      </c>
      <c r="F1432" s="3" t="s">
        <v>392</v>
      </c>
      <c r="G1432" s="33">
        <v>30.600200000000001</v>
      </c>
      <c r="H1432" s="33">
        <v>-87.950299999999999</v>
      </c>
      <c r="I1432" s="26">
        <v>0.9</v>
      </c>
      <c r="J1432" s="3">
        <f t="shared" si="13"/>
        <v>8.8582680000000007</v>
      </c>
      <c r="K1432" s="26">
        <v>2.7</v>
      </c>
      <c r="L1432" s="3">
        <v>12</v>
      </c>
      <c r="M1432" s="3"/>
      <c r="N1432" s="3"/>
      <c r="O1432" s="3"/>
      <c r="P1432" s="3"/>
      <c r="Q1432" s="3"/>
      <c r="R1432" s="3"/>
      <c r="S1432" s="3"/>
      <c r="T1432" s="3"/>
      <c r="U1432" s="3"/>
      <c r="V1432" s="3"/>
      <c r="W1432" s="3"/>
      <c r="X1432" s="3"/>
      <c r="Y1432" s="3"/>
      <c r="Z1432" s="3"/>
    </row>
    <row r="1433" spans="1:26" x14ac:dyDescent="0.2">
      <c r="A1433" s="3" t="s">
        <v>363</v>
      </c>
      <c r="B1433" s="13">
        <v>44790</v>
      </c>
      <c r="C1433" s="12">
        <v>0.41111111111111109</v>
      </c>
      <c r="D1433" s="3" t="s">
        <v>423</v>
      </c>
      <c r="E1433" s="3" t="s">
        <v>391</v>
      </c>
      <c r="F1433" s="3" t="s">
        <v>391</v>
      </c>
      <c r="G1433" s="3">
        <v>30.60088</v>
      </c>
      <c r="H1433" s="3">
        <v>-88.000579999999999</v>
      </c>
      <c r="I1433" s="34">
        <v>1</v>
      </c>
      <c r="J1433" s="3">
        <f t="shared" si="13"/>
        <v>7.5459319999999996</v>
      </c>
      <c r="K1433" s="26">
        <v>2.2999999999999998</v>
      </c>
      <c r="L1433" s="3">
        <v>13</v>
      </c>
      <c r="M1433" s="3"/>
      <c r="N1433" s="3"/>
      <c r="O1433" s="3"/>
      <c r="P1433" s="3"/>
      <c r="Q1433" s="3"/>
      <c r="R1433" s="3"/>
      <c r="S1433" s="3"/>
      <c r="T1433" s="3"/>
      <c r="U1433" s="3"/>
      <c r="V1433" s="3"/>
      <c r="W1433" s="3"/>
      <c r="X1433" s="3"/>
      <c r="Y1433" s="3"/>
      <c r="Z1433" s="3"/>
    </row>
    <row r="1434" spans="1:26" x14ac:dyDescent="0.2">
      <c r="A1434" s="3" t="s">
        <v>363</v>
      </c>
      <c r="B1434" s="13">
        <v>44790</v>
      </c>
      <c r="C1434" s="12">
        <v>0.4152777777777778</v>
      </c>
      <c r="D1434" s="3" t="s">
        <v>274</v>
      </c>
      <c r="E1434" s="3" t="s">
        <v>392</v>
      </c>
      <c r="F1434" s="3" t="s">
        <v>392</v>
      </c>
      <c r="G1434" s="3">
        <v>30.599979999999999</v>
      </c>
      <c r="H1434" s="3">
        <v>-88.030680000000004</v>
      </c>
      <c r="I1434" s="34">
        <v>1</v>
      </c>
      <c r="J1434" s="3">
        <f t="shared" si="13"/>
        <v>48.556432000000001</v>
      </c>
      <c r="K1434" s="26">
        <v>14.8</v>
      </c>
      <c r="L1434" s="3">
        <v>14</v>
      </c>
      <c r="M1434" s="3"/>
      <c r="N1434" s="3"/>
      <c r="O1434" s="3"/>
      <c r="P1434" s="3"/>
      <c r="Q1434" s="3"/>
      <c r="R1434" s="3"/>
      <c r="S1434" s="3"/>
      <c r="T1434" s="3"/>
      <c r="U1434" s="3"/>
      <c r="V1434" s="3"/>
      <c r="W1434" s="3"/>
      <c r="X1434" s="3"/>
      <c r="Y1434" s="3"/>
      <c r="Z1434" s="3"/>
    </row>
    <row r="1435" spans="1:26" x14ac:dyDescent="0.2">
      <c r="A1435" s="3" t="s">
        <v>363</v>
      </c>
      <c r="B1435" s="13">
        <v>44790</v>
      </c>
      <c r="C1435" s="12">
        <v>0.42430555555555555</v>
      </c>
      <c r="D1435" s="3" t="s">
        <v>426</v>
      </c>
      <c r="E1435" s="3" t="s">
        <v>391</v>
      </c>
      <c r="F1435" s="3" t="s">
        <v>391</v>
      </c>
      <c r="G1435" s="3">
        <v>30.539560000000002</v>
      </c>
      <c r="H1435" s="3">
        <v>-88.049710000000005</v>
      </c>
      <c r="I1435" s="26">
        <v>0.8</v>
      </c>
      <c r="J1435" s="3">
        <f t="shared" si="13"/>
        <v>8.8582680000000007</v>
      </c>
      <c r="K1435" s="26">
        <v>2.7</v>
      </c>
      <c r="L1435" s="3">
        <v>15</v>
      </c>
      <c r="M1435" s="3"/>
      <c r="N1435" s="3"/>
      <c r="O1435" s="3"/>
      <c r="P1435" s="3"/>
      <c r="Q1435" s="3"/>
      <c r="R1435" s="3"/>
      <c r="S1435" s="3"/>
      <c r="T1435" s="3"/>
      <c r="U1435" s="3"/>
      <c r="V1435" s="3"/>
      <c r="W1435" s="3"/>
      <c r="X1435" s="3"/>
      <c r="Y1435" s="3"/>
      <c r="Z1435" s="3"/>
    </row>
    <row r="1436" spans="1:26" x14ac:dyDescent="0.2">
      <c r="A1436" s="3" t="s">
        <v>363</v>
      </c>
      <c r="B1436" s="13">
        <v>44790</v>
      </c>
      <c r="C1436" s="12">
        <v>0.42986111111111114</v>
      </c>
      <c r="D1436" s="3" t="s">
        <v>425</v>
      </c>
      <c r="E1436" s="3" t="s">
        <v>391</v>
      </c>
      <c r="F1436" s="3" t="s">
        <v>391</v>
      </c>
      <c r="G1436" s="3">
        <v>30.546389999999999</v>
      </c>
      <c r="H1436" s="3">
        <v>-88.024850000000001</v>
      </c>
      <c r="I1436" s="26">
        <v>0.8</v>
      </c>
      <c r="J1436" s="3">
        <f t="shared" si="13"/>
        <v>50.196852</v>
      </c>
      <c r="K1436" s="26">
        <v>15.3</v>
      </c>
      <c r="L1436" s="3">
        <v>16</v>
      </c>
      <c r="M1436" s="3"/>
      <c r="N1436" s="3"/>
      <c r="O1436" s="3"/>
      <c r="P1436" s="3"/>
      <c r="Q1436" s="3"/>
      <c r="R1436" s="3"/>
      <c r="S1436" s="3"/>
      <c r="T1436" s="3"/>
      <c r="U1436" s="3"/>
      <c r="V1436" s="3"/>
      <c r="W1436" s="3"/>
      <c r="X1436" s="3"/>
      <c r="Y1436" s="3"/>
      <c r="Z1436" s="3"/>
    </row>
    <row r="1437" spans="1:26" x14ac:dyDescent="0.2">
      <c r="A1437" s="3" t="s">
        <v>363</v>
      </c>
      <c r="B1437" s="13">
        <v>44790</v>
      </c>
      <c r="C1437" s="12">
        <v>0.43402777777777779</v>
      </c>
      <c r="D1437" s="3" t="s">
        <v>424</v>
      </c>
      <c r="E1437" s="3" t="s">
        <v>391</v>
      </c>
      <c r="F1437" s="3" t="s">
        <v>391</v>
      </c>
      <c r="G1437" s="3">
        <v>30.550820000000002</v>
      </c>
      <c r="H1437" s="3">
        <v>-87.999660000000006</v>
      </c>
      <c r="I1437" s="26">
        <v>0.9</v>
      </c>
      <c r="J1437" s="3">
        <f t="shared" si="13"/>
        <v>9.5144359999999999</v>
      </c>
      <c r="K1437" s="26">
        <v>2.9</v>
      </c>
      <c r="L1437" s="3">
        <v>17</v>
      </c>
      <c r="M1437" s="3"/>
      <c r="N1437" s="3"/>
      <c r="O1437" s="3"/>
      <c r="P1437" s="3"/>
      <c r="Q1437" s="3"/>
      <c r="R1437" s="3"/>
      <c r="S1437" s="3"/>
      <c r="T1437" s="3"/>
      <c r="U1437" s="3"/>
      <c r="V1437" s="3"/>
      <c r="W1437" s="3"/>
      <c r="X1437" s="3"/>
      <c r="Y1437" s="3"/>
      <c r="Z1437" s="3"/>
    </row>
    <row r="1438" spans="1:26" x14ac:dyDescent="0.2">
      <c r="A1438" s="3" t="s">
        <v>363</v>
      </c>
      <c r="B1438" s="13">
        <v>44790</v>
      </c>
      <c r="C1438" s="12">
        <v>0.43958333333333333</v>
      </c>
      <c r="D1438" s="3" t="s">
        <v>347</v>
      </c>
      <c r="E1438" s="3" t="s">
        <v>391</v>
      </c>
      <c r="F1438" s="3" t="s">
        <v>391</v>
      </c>
      <c r="G1438" s="3">
        <v>30.55115</v>
      </c>
      <c r="H1438" s="3">
        <v>-87.947940000000003</v>
      </c>
      <c r="I1438" s="26">
        <v>0.8</v>
      </c>
      <c r="J1438" s="3">
        <f t="shared" si="13"/>
        <v>10.826772</v>
      </c>
      <c r="K1438" s="26">
        <v>3.3</v>
      </c>
      <c r="L1438" s="3">
        <v>18</v>
      </c>
      <c r="M1438" s="3"/>
      <c r="N1438" s="3"/>
      <c r="O1438" s="3"/>
      <c r="P1438" s="3"/>
      <c r="Q1438" s="3"/>
      <c r="R1438" s="3"/>
      <c r="S1438" s="3"/>
      <c r="T1438" s="3"/>
      <c r="U1438" s="3"/>
      <c r="V1438" s="3"/>
      <c r="W1438" s="3"/>
      <c r="X1438" s="3"/>
      <c r="Y1438" s="3"/>
      <c r="Z1438" s="3"/>
    </row>
    <row r="1439" spans="1:26" x14ac:dyDescent="0.2">
      <c r="A1439" s="3" t="s">
        <v>363</v>
      </c>
      <c r="B1439" s="13">
        <v>44790</v>
      </c>
      <c r="C1439" s="12">
        <v>0.44374999999999998</v>
      </c>
      <c r="D1439" s="3" t="s">
        <v>293</v>
      </c>
      <c r="E1439" s="3" t="s">
        <v>391</v>
      </c>
      <c r="F1439" s="3" t="s">
        <v>391</v>
      </c>
      <c r="G1439" s="3">
        <v>30.551310000000001</v>
      </c>
      <c r="H1439" s="3">
        <v>-87.908050000000003</v>
      </c>
      <c r="I1439" s="26">
        <v>0.9</v>
      </c>
      <c r="J1439" s="3">
        <f t="shared" si="13"/>
        <v>8.2020999999999997</v>
      </c>
      <c r="K1439" s="26">
        <v>2.5</v>
      </c>
      <c r="L1439" s="3">
        <v>19</v>
      </c>
      <c r="M1439" s="3"/>
      <c r="N1439" s="3"/>
      <c r="O1439" s="3"/>
      <c r="P1439" s="3"/>
      <c r="Q1439" s="3"/>
      <c r="R1439" s="3"/>
      <c r="S1439" s="3"/>
      <c r="T1439" s="3"/>
      <c r="U1439" s="3"/>
      <c r="V1439" s="3"/>
      <c r="W1439" s="3"/>
      <c r="X1439" s="3"/>
      <c r="Y1439" s="3"/>
      <c r="Z1439" s="3"/>
    </row>
    <row r="1440" spans="1:26" x14ac:dyDescent="0.2">
      <c r="A1440" s="3" t="s">
        <v>363</v>
      </c>
      <c r="B1440" s="13">
        <v>44790</v>
      </c>
      <c r="C1440" s="12">
        <v>0.45069444444444445</v>
      </c>
      <c r="D1440" s="3" t="s">
        <v>265</v>
      </c>
      <c r="E1440" s="3" t="s">
        <v>392</v>
      </c>
      <c r="F1440" s="3" t="s">
        <v>391</v>
      </c>
      <c r="G1440" s="3">
        <v>30.500080000000001</v>
      </c>
      <c r="H1440" s="33">
        <v>-87.949700000000007</v>
      </c>
      <c r="I1440" s="26">
        <v>1.2</v>
      </c>
      <c r="J1440" s="3">
        <f t="shared" si="13"/>
        <v>9.1863519999999994</v>
      </c>
      <c r="K1440" s="26">
        <v>2.8</v>
      </c>
      <c r="L1440" s="3">
        <v>20</v>
      </c>
      <c r="M1440" s="3"/>
      <c r="N1440" s="3"/>
      <c r="O1440" s="3"/>
      <c r="P1440" s="3"/>
      <c r="Q1440" s="3"/>
      <c r="R1440" s="3"/>
      <c r="S1440" s="3"/>
      <c r="T1440" s="3"/>
      <c r="U1440" s="3"/>
      <c r="V1440" s="3"/>
      <c r="W1440" s="3"/>
      <c r="X1440" s="3"/>
      <c r="Y1440" s="3"/>
      <c r="Z1440" s="3"/>
    </row>
    <row r="1441" spans="1:26" x14ac:dyDescent="0.2">
      <c r="A1441" s="3" t="s">
        <v>363</v>
      </c>
      <c r="B1441" s="13">
        <v>44790</v>
      </c>
      <c r="C1441" s="12">
        <v>0.4597222222222222</v>
      </c>
      <c r="D1441" s="3" t="s">
        <v>428</v>
      </c>
      <c r="E1441" s="3" t="s">
        <v>391</v>
      </c>
      <c r="F1441" s="3" t="s">
        <v>391</v>
      </c>
      <c r="G1441" s="3">
        <v>30.50151</v>
      </c>
      <c r="H1441" s="3">
        <v>-87.999539999999996</v>
      </c>
      <c r="I1441" s="26">
        <v>1.2</v>
      </c>
      <c r="J1441" s="3">
        <f t="shared" si="13"/>
        <v>11.154855999999999</v>
      </c>
      <c r="K1441" s="26">
        <v>3.4</v>
      </c>
      <c r="L1441" s="3">
        <v>20</v>
      </c>
      <c r="M1441" s="3" t="s">
        <v>533</v>
      </c>
      <c r="N1441" s="3"/>
      <c r="O1441" s="3"/>
      <c r="P1441" s="3"/>
      <c r="Q1441" s="3"/>
      <c r="R1441" s="3"/>
      <c r="S1441" s="3"/>
      <c r="T1441" s="3"/>
      <c r="U1441" s="3"/>
      <c r="V1441" s="3"/>
      <c r="W1441" s="3"/>
      <c r="X1441" s="3"/>
      <c r="Y1441" s="3"/>
      <c r="Z1441" s="3"/>
    </row>
    <row r="1442" spans="1:26" x14ac:dyDescent="0.2">
      <c r="A1442" s="3" t="s">
        <v>363</v>
      </c>
      <c r="B1442" s="13">
        <v>44790</v>
      </c>
      <c r="C1442" s="12">
        <v>0.46388888888888891</v>
      </c>
      <c r="D1442" s="3" t="s">
        <v>281</v>
      </c>
      <c r="E1442" s="3" t="s">
        <v>392</v>
      </c>
      <c r="F1442" s="3" t="s">
        <v>392</v>
      </c>
      <c r="G1442" s="3">
        <v>30.50123</v>
      </c>
      <c r="H1442" s="3">
        <v>-88.020250000000004</v>
      </c>
      <c r="I1442" s="34">
        <v>1</v>
      </c>
      <c r="J1442" s="3">
        <f t="shared" si="13"/>
        <v>47.244095999999999</v>
      </c>
      <c r="K1442" s="26">
        <v>14.4</v>
      </c>
      <c r="L1442" s="3">
        <v>21</v>
      </c>
      <c r="M1442" s="3"/>
      <c r="N1442" s="3"/>
      <c r="O1442" s="3"/>
      <c r="P1442" s="3"/>
      <c r="Q1442" s="3"/>
      <c r="R1442" s="3"/>
      <c r="S1442" s="3"/>
      <c r="T1442" s="3"/>
      <c r="U1442" s="3"/>
      <c r="V1442" s="3"/>
      <c r="W1442" s="3"/>
      <c r="X1442" s="3"/>
      <c r="Y1442" s="3"/>
      <c r="Z1442" s="3"/>
    </row>
    <row r="1443" spans="1:26" x14ac:dyDescent="0.2">
      <c r="A1443" s="3" t="s">
        <v>363</v>
      </c>
      <c r="B1443" s="13">
        <v>44790</v>
      </c>
      <c r="C1443" s="12">
        <v>0.47222222222222221</v>
      </c>
      <c r="D1443" s="3" t="s">
        <v>427</v>
      </c>
      <c r="E1443" s="3" t="s">
        <v>391</v>
      </c>
      <c r="F1443" s="3" t="s">
        <v>391</v>
      </c>
      <c r="G1443" s="3">
        <v>30.501010000000001</v>
      </c>
      <c r="H1443" s="3">
        <v>-88.050250000000005</v>
      </c>
      <c r="I1443" s="26">
        <v>1.2</v>
      </c>
      <c r="J1443" s="3">
        <f t="shared" si="13"/>
        <v>9.1863519999999994</v>
      </c>
      <c r="K1443" s="26">
        <v>2.8</v>
      </c>
      <c r="L1443" s="3">
        <v>22</v>
      </c>
      <c r="M1443" s="3"/>
      <c r="N1443" s="3"/>
      <c r="O1443" s="3"/>
      <c r="P1443" s="3"/>
      <c r="Q1443" s="3"/>
      <c r="R1443" s="3"/>
      <c r="S1443" s="3"/>
      <c r="T1443" s="3"/>
      <c r="U1443" s="3"/>
      <c r="V1443" s="3"/>
      <c r="W1443" s="3"/>
      <c r="X1443" s="3"/>
      <c r="Y1443" s="3"/>
      <c r="Z1443" s="3"/>
    </row>
    <row r="1444" spans="1:26" x14ac:dyDescent="0.2">
      <c r="A1444" s="3" t="s">
        <v>363</v>
      </c>
      <c r="B1444" s="13">
        <v>44790</v>
      </c>
      <c r="C1444" s="12">
        <v>0.4777777777777778</v>
      </c>
      <c r="D1444" s="3" t="s">
        <v>416</v>
      </c>
      <c r="E1444" s="3" t="s">
        <v>391</v>
      </c>
      <c r="F1444" s="3" t="s">
        <v>391</v>
      </c>
      <c r="G1444" s="33">
        <v>30.450099999999999</v>
      </c>
      <c r="H1444" s="3">
        <v>-88.049539999999993</v>
      </c>
      <c r="I1444" s="26">
        <v>1.3</v>
      </c>
      <c r="J1444" s="3">
        <f t="shared" si="13"/>
        <v>11.154855999999999</v>
      </c>
      <c r="K1444" s="26">
        <v>3.4</v>
      </c>
      <c r="L1444" s="3">
        <v>23</v>
      </c>
      <c r="M1444" s="3"/>
      <c r="N1444" s="3"/>
      <c r="O1444" s="3"/>
      <c r="P1444" s="3"/>
      <c r="Q1444" s="3"/>
      <c r="R1444" s="3"/>
      <c r="S1444" s="3"/>
      <c r="T1444" s="3"/>
      <c r="U1444" s="3"/>
      <c r="V1444" s="3"/>
      <c r="W1444" s="3"/>
      <c r="X1444" s="3"/>
      <c r="Y1444" s="3"/>
      <c r="Z1444" s="3"/>
    </row>
    <row r="1445" spans="1:26" x14ac:dyDescent="0.2">
      <c r="A1445" s="3" t="s">
        <v>363</v>
      </c>
      <c r="B1445" s="13">
        <v>44790</v>
      </c>
      <c r="C1445" s="12">
        <v>0.4826388888888889</v>
      </c>
      <c r="D1445" s="3" t="s">
        <v>372</v>
      </c>
      <c r="E1445" s="3" t="s">
        <v>391</v>
      </c>
      <c r="F1445" s="3" t="s">
        <v>391</v>
      </c>
      <c r="G1445" s="3">
        <v>30.450749999999999</v>
      </c>
      <c r="H1445" s="3">
        <v>-88.014449999999997</v>
      </c>
      <c r="I1445" s="26">
        <v>1.1000000000000001</v>
      </c>
      <c r="J1445" s="3">
        <f t="shared" si="13"/>
        <v>50.853020000000001</v>
      </c>
      <c r="K1445" s="26">
        <v>15.5</v>
      </c>
      <c r="L1445" s="3">
        <v>24</v>
      </c>
      <c r="M1445" s="3" t="s">
        <v>534</v>
      </c>
      <c r="N1445" s="3"/>
      <c r="O1445" s="3"/>
      <c r="P1445" s="3"/>
      <c r="Q1445" s="3"/>
      <c r="R1445" s="3"/>
      <c r="S1445" s="3"/>
      <c r="T1445" s="3"/>
      <c r="U1445" s="3"/>
      <c r="V1445" s="3"/>
      <c r="W1445" s="3"/>
      <c r="X1445" s="3"/>
      <c r="Y1445" s="3"/>
      <c r="Z1445" s="3"/>
    </row>
    <row r="1446" spans="1:26" x14ac:dyDescent="0.2">
      <c r="A1446" s="3" t="s">
        <v>363</v>
      </c>
      <c r="B1446" s="13">
        <v>44790</v>
      </c>
      <c r="C1446" s="12">
        <v>0.48680555555555555</v>
      </c>
      <c r="D1446" s="3" t="s">
        <v>417</v>
      </c>
      <c r="E1446" s="3" t="s">
        <v>391</v>
      </c>
      <c r="F1446" s="3" t="s">
        <v>391</v>
      </c>
      <c r="G1446" s="3">
        <v>30.450749999999999</v>
      </c>
      <c r="H1446" s="3">
        <v>-87.99973</v>
      </c>
      <c r="I1446" s="26">
        <v>1.2</v>
      </c>
      <c r="J1446" s="3">
        <f t="shared" si="13"/>
        <v>11.482939999999999</v>
      </c>
      <c r="K1446" s="26">
        <v>3.5</v>
      </c>
      <c r="L1446" s="3">
        <v>25</v>
      </c>
      <c r="M1446" s="3"/>
      <c r="N1446" s="3"/>
      <c r="O1446" s="3"/>
      <c r="P1446" s="3"/>
      <c r="Q1446" s="3"/>
      <c r="R1446" s="3"/>
      <c r="S1446" s="3"/>
      <c r="T1446" s="3"/>
      <c r="U1446" s="3"/>
      <c r="V1446" s="3"/>
      <c r="W1446" s="3"/>
      <c r="X1446" s="3"/>
      <c r="Y1446" s="3"/>
      <c r="Z1446" s="3"/>
    </row>
    <row r="1447" spans="1:26" x14ac:dyDescent="0.2">
      <c r="A1447" s="3" t="s">
        <v>363</v>
      </c>
      <c r="B1447" s="13">
        <v>44790</v>
      </c>
      <c r="C1447" s="12">
        <v>0.49166666666666664</v>
      </c>
      <c r="D1447" s="3" t="s">
        <v>418</v>
      </c>
      <c r="E1447" s="3" t="s">
        <v>391</v>
      </c>
      <c r="F1447" s="3" t="s">
        <v>391</v>
      </c>
      <c r="G1447" s="3">
        <v>30.452110000000001</v>
      </c>
      <c r="H1447" s="3">
        <v>-87.949879999999993</v>
      </c>
      <c r="I1447" s="26">
        <v>0.7</v>
      </c>
      <c r="J1447" s="3">
        <f t="shared" si="13"/>
        <v>10.498688000000001</v>
      </c>
      <c r="K1447" s="26">
        <v>3.2</v>
      </c>
      <c r="L1447" s="3">
        <v>26</v>
      </c>
      <c r="M1447" s="3"/>
      <c r="N1447" s="3"/>
      <c r="O1447" s="3"/>
      <c r="P1447" s="3"/>
      <c r="Q1447" s="3"/>
      <c r="R1447" s="3"/>
      <c r="S1447" s="3"/>
      <c r="T1447" s="3"/>
      <c r="U1447" s="3"/>
      <c r="V1447" s="3"/>
      <c r="W1447" s="3"/>
      <c r="X1447" s="3"/>
      <c r="Y1447" s="3"/>
      <c r="Z1447" s="3"/>
    </row>
    <row r="1448" spans="1:26" x14ac:dyDescent="0.2">
      <c r="A1448" s="3" t="s">
        <v>363</v>
      </c>
      <c r="B1448" s="13">
        <v>44790</v>
      </c>
      <c r="C1448" s="12">
        <v>0.49583333333333335</v>
      </c>
      <c r="D1448" s="3" t="s">
        <v>419</v>
      </c>
      <c r="E1448" s="3" t="s">
        <v>391</v>
      </c>
      <c r="F1448" s="3" t="s">
        <v>391</v>
      </c>
      <c r="G1448" s="3">
        <v>30.451789999999999</v>
      </c>
      <c r="H1448" s="3">
        <v>-87.924490000000006</v>
      </c>
      <c r="I1448" s="26">
        <v>0.8</v>
      </c>
      <c r="J1448" s="3">
        <f t="shared" si="13"/>
        <v>6.8897640000000004</v>
      </c>
      <c r="K1448" s="26">
        <v>2.1</v>
      </c>
      <c r="L1448" s="3">
        <v>27</v>
      </c>
      <c r="M1448" s="3"/>
      <c r="N1448" s="3"/>
      <c r="O1448" s="3"/>
      <c r="P1448" s="3"/>
      <c r="Q1448" s="3"/>
      <c r="R1448" s="3"/>
      <c r="S1448" s="3"/>
      <c r="T1448" s="3"/>
      <c r="U1448" s="3"/>
      <c r="V1448" s="3"/>
      <c r="W1448" s="3"/>
      <c r="X1448" s="3"/>
      <c r="Y1448" s="3"/>
      <c r="Z1448" s="3"/>
    </row>
    <row r="1449" spans="1:26" x14ac:dyDescent="0.2">
      <c r="A1449" s="3" t="s">
        <v>363</v>
      </c>
      <c r="B1449" s="13">
        <v>44790</v>
      </c>
      <c r="C1449" s="12">
        <v>0.50208333333333333</v>
      </c>
      <c r="D1449" s="3" t="s">
        <v>399</v>
      </c>
      <c r="E1449" s="3" t="s">
        <v>391</v>
      </c>
      <c r="F1449" s="3" t="s">
        <v>391</v>
      </c>
      <c r="G1449" s="3">
        <v>30.400739999999999</v>
      </c>
      <c r="H1449" s="3">
        <v>-87.899429999999995</v>
      </c>
      <c r="I1449" s="26">
        <v>0.4</v>
      </c>
      <c r="J1449" s="3">
        <f t="shared" si="13"/>
        <v>4.2650920000000001</v>
      </c>
      <c r="K1449" s="26">
        <v>1.3</v>
      </c>
      <c r="L1449" s="3">
        <v>28</v>
      </c>
      <c r="M1449" s="3"/>
      <c r="N1449" s="3"/>
      <c r="O1449" s="3"/>
      <c r="P1449" s="3"/>
      <c r="Q1449" s="3"/>
      <c r="R1449" s="3"/>
      <c r="S1449" s="3"/>
      <c r="T1449" s="3"/>
      <c r="U1449" s="3"/>
      <c r="V1449" s="3"/>
      <c r="W1449" s="3"/>
      <c r="X1449" s="3"/>
      <c r="Y1449" s="3"/>
      <c r="Z1449" s="3"/>
    </row>
    <row r="1450" spans="1:26" x14ac:dyDescent="0.2">
      <c r="A1450" s="3" t="s">
        <v>363</v>
      </c>
      <c r="B1450" s="13">
        <v>44790</v>
      </c>
      <c r="C1450" s="12">
        <v>0.5083333333333333</v>
      </c>
      <c r="D1450" s="3" t="s">
        <v>215</v>
      </c>
      <c r="E1450" s="3" t="s">
        <v>392</v>
      </c>
      <c r="F1450" s="3" t="s">
        <v>391</v>
      </c>
      <c r="G1450" s="3">
        <v>30.402539999999998</v>
      </c>
      <c r="H1450" s="3">
        <v>-87.946690000000004</v>
      </c>
      <c r="I1450" s="26">
        <v>0.7</v>
      </c>
      <c r="J1450" s="3">
        <f t="shared" si="13"/>
        <v>11.154855999999999</v>
      </c>
      <c r="K1450" s="26">
        <v>3.4</v>
      </c>
      <c r="L1450" s="3">
        <v>29</v>
      </c>
      <c r="M1450" s="3"/>
      <c r="N1450" s="3"/>
      <c r="O1450" s="3"/>
      <c r="P1450" s="3"/>
      <c r="Q1450" s="3"/>
      <c r="R1450" s="3"/>
      <c r="S1450" s="3"/>
      <c r="T1450" s="3"/>
      <c r="U1450" s="3"/>
      <c r="V1450" s="3"/>
      <c r="W1450" s="3"/>
      <c r="X1450" s="3"/>
      <c r="Y1450" s="3"/>
      <c r="Z1450" s="3"/>
    </row>
    <row r="1451" spans="1:26" x14ac:dyDescent="0.2">
      <c r="A1451" s="3" t="s">
        <v>363</v>
      </c>
      <c r="B1451" s="13">
        <v>44790</v>
      </c>
      <c r="C1451" s="12">
        <v>0.51597222222222228</v>
      </c>
      <c r="D1451" s="3" t="s">
        <v>400</v>
      </c>
      <c r="E1451" s="3" t="s">
        <v>391</v>
      </c>
      <c r="F1451" s="3" t="s">
        <v>391</v>
      </c>
      <c r="G1451" s="3">
        <v>30.400639999999999</v>
      </c>
      <c r="H1451" s="3">
        <v>-88.00103</v>
      </c>
      <c r="I1451" s="26">
        <v>1.1000000000000001</v>
      </c>
      <c r="J1451" s="3">
        <f t="shared" si="13"/>
        <v>11.811024</v>
      </c>
      <c r="K1451" s="26">
        <v>3.6</v>
      </c>
      <c r="L1451" s="3">
        <v>30</v>
      </c>
      <c r="M1451" s="3"/>
      <c r="N1451" s="3"/>
      <c r="O1451" s="3"/>
      <c r="P1451" s="3"/>
      <c r="Q1451" s="3"/>
      <c r="R1451" s="3"/>
      <c r="S1451" s="3"/>
      <c r="T1451" s="3"/>
      <c r="U1451" s="3"/>
      <c r="V1451" s="3"/>
      <c r="W1451" s="3"/>
      <c r="X1451" s="3"/>
      <c r="Y1451" s="3"/>
      <c r="Z1451" s="3"/>
    </row>
    <row r="1452" spans="1:26" x14ac:dyDescent="0.2">
      <c r="A1452" s="3" t="s">
        <v>363</v>
      </c>
      <c r="B1452" s="13">
        <v>44790</v>
      </c>
      <c r="C1452" s="12">
        <v>0.51944444444444449</v>
      </c>
      <c r="D1452" s="3" t="s">
        <v>218</v>
      </c>
      <c r="E1452" s="3" t="s">
        <v>392</v>
      </c>
      <c r="F1452" s="3" t="s">
        <v>392</v>
      </c>
      <c r="G1452" s="3">
        <v>30.39958</v>
      </c>
      <c r="H1452" s="3">
        <v>-88.01764</v>
      </c>
      <c r="I1452" s="26">
        <v>1.1000000000000001</v>
      </c>
      <c r="J1452" s="3">
        <f t="shared" si="13"/>
        <v>51.837271999999999</v>
      </c>
      <c r="K1452" s="26">
        <v>15.8</v>
      </c>
      <c r="L1452" s="3">
        <v>31</v>
      </c>
      <c r="M1452" s="3"/>
      <c r="N1452" s="3"/>
      <c r="O1452" s="3"/>
      <c r="P1452" s="3"/>
      <c r="Q1452" s="3"/>
      <c r="R1452" s="3"/>
      <c r="S1452" s="3"/>
      <c r="T1452" s="3"/>
      <c r="U1452" s="3"/>
      <c r="V1452" s="3"/>
      <c r="W1452" s="3"/>
      <c r="X1452" s="3"/>
      <c r="Y1452" s="3"/>
      <c r="Z1452" s="3"/>
    </row>
    <row r="1453" spans="1:26" x14ac:dyDescent="0.2">
      <c r="A1453" s="3" t="s">
        <v>363</v>
      </c>
      <c r="B1453" s="13">
        <v>44790</v>
      </c>
      <c r="C1453" s="12">
        <v>0.52638888888888891</v>
      </c>
      <c r="D1453" s="3" t="s">
        <v>401</v>
      </c>
      <c r="E1453" s="3" t="s">
        <v>391</v>
      </c>
      <c r="F1453" s="3" t="s">
        <v>391</v>
      </c>
      <c r="G1453" s="3">
        <v>30.401219999999999</v>
      </c>
      <c r="H1453" s="3">
        <v>-88.049469999999999</v>
      </c>
      <c r="I1453" s="26">
        <v>1.2</v>
      </c>
      <c r="J1453" s="3">
        <f t="shared" si="13"/>
        <v>11.482939999999999</v>
      </c>
      <c r="K1453" s="26">
        <v>3.5</v>
      </c>
      <c r="L1453" s="3">
        <v>32</v>
      </c>
      <c r="M1453" s="3"/>
      <c r="N1453" s="3"/>
      <c r="O1453" s="3"/>
      <c r="P1453" s="3"/>
      <c r="Q1453" s="3"/>
      <c r="R1453" s="3"/>
      <c r="S1453" s="3"/>
      <c r="T1453" s="3"/>
      <c r="U1453" s="3"/>
      <c r="V1453" s="3"/>
      <c r="W1453" s="3"/>
      <c r="X1453" s="3"/>
      <c r="Y1453" s="3"/>
      <c r="Z1453" s="3"/>
    </row>
    <row r="1454" spans="1:26" x14ac:dyDescent="0.2">
      <c r="A1454" s="3" t="s">
        <v>363</v>
      </c>
      <c r="B1454" s="13">
        <v>44790</v>
      </c>
      <c r="C1454" s="12">
        <v>0.53125</v>
      </c>
      <c r="D1454" s="3" t="s">
        <v>224</v>
      </c>
      <c r="E1454" s="3" t="s">
        <v>392</v>
      </c>
      <c r="F1454" s="3" t="s">
        <v>391</v>
      </c>
      <c r="G1454" s="3">
        <v>30.400189999999998</v>
      </c>
      <c r="H1454" s="3">
        <v>-88.099639999999994</v>
      </c>
      <c r="I1454" s="26">
        <v>0.7</v>
      </c>
      <c r="J1454" s="3">
        <f t="shared" si="13"/>
        <v>3.28084</v>
      </c>
      <c r="K1454" s="34">
        <v>1</v>
      </c>
      <c r="L1454" s="3">
        <v>33</v>
      </c>
      <c r="M1454" s="3"/>
      <c r="N1454" s="3"/>
      <c r="O1454" s="3"/>
      <c r="P1454" s="3"/>
      <c r="Q1454" s="3"/>
      <c r="R1454" s="3"/>
      <c r="S1454" s="3"/>
      <c r="T1454" s="3"/>
      <c r="U1454" s="3"/>
      <c r="V1454" s="3"/>
      <c r="W1454" s="3"/>
      <c r="X1454" s="3"/>
      <c r="Y1454" s="3"/>
      <c r="Z1454" s="3"/>
    </row>
    <row r="1455" spans="1:26" x14ac:dyDescent="0.2">
      <c r="A1455" s="3" t="s">
        <v>363</v>
      </c>
      <c r="B1455" s="13">
        <v>44792</v>
      </c>
      <c r="C1455" s="12">
        <v>0.27638888888888891</v>
      </c>
      <c r="D1455" s="3" t="s">
        <v>390</v>
      </c>
      <c r="E1455" s="3" t="s">
        <v>391</v>
      </c>
      <c r="F1455" s="3" t="s">
        <v>391</v>
      </c>
      <c r="G1455" s="3">
        <v>30.249169999999999</v>
      </c>
      <c r="H1455" s="3">
        <v>-88.049210000000002</v>
      </c>
      <c r="I1455" s="26">
        <v>0.9</v>
      </c>
      <c r="J1455" s="3">
        <f t="shared" si="13"/>
        <v>12.467191999999999</v>
      </c>
      <c r="K1455" s="26">
        <v>3.8</v>
      </c>
      <c r="L1455" s="3">
        <v>0</v>
      </c>
      <c r="M1455" s="3"/>
      <c r="N1455" s="3"/>
      <c r="O1455" s="3"/>
      <c r="P1455" s="3"/>
      <c r="Q1455" s="3"/>
      <c r="R1455" s="3"/>
      <c r="S1455" s="3"/>
      <c r="T1455" s="3"/>
      <c r="U1455" s="3"/>
      <c r="V1455" s="3"/>
      <c r="W1455" s="3"/>
      <c r="X1455" s="3"/>
      <c r="Y1455" s="3"/>
      <c r="Z1455" s="3"/>
    </row>
    <row r="1456" spans="1:26" x14ac:dyDescent="0.2">
      <c r="A1456" s="3" t="s">
        <v>363</v>
      </c>
      <c r="B1456" s="13">
        <v>44792</v>
      </c>
      <c r="C1456" s="12">
        <v>0.27986111111111112</v>
      </c>
      <c r="D1456" s="3" t="s">
        <v>202</v>
      </c>
      <c r="E1456" s="3" t="s">
        <v>392</v>
      </c>
      <c r="F1456" s="3" t="s">
        <v>392</v>
      </c>
      <c r="G1456" s="3">
        <v>30.24962</v>
      </c>
      <c r="H1456" s="3">
        <v>-88.039659999999998</v>
      </c>
      <c r="I1456" s="26">
        <v>1.1000000000000001</v>
      </c>
      <c r="J1456" s="3">
        <f t="shared" si="13"/>
        <v>53.477692000000005</v>
      </c>
      <c r="K1456" s="26">
        <v>16.3</v>
      </c>
      <c r="L1456" s="3">
        <v>1</v>
      </c>
      <c r="M1456" s="3"/>
      <c r="N1456" s="3"/>
      <c r="O1456" s="3"/>
      <c r="P1456" s="3"/>
      <c r="Q1456" s="3"/>
      <c r="R1456" s="3"/>
      <c r="S1456" s="3"/>
      <c r="T1456" s="3"/>
      <c r="U1456" s="3"/>
      <c r="V1456" s="3"/>
      <c r="W1456" s="3"/>
      <c r="X1456" s="3"/>
      <c r="Y1456" s="3"/>
      <c r="Z1456" s="3"/>
    </row>
    <row r="1457" spans="1:26" x14ac:dyDescent="0.2">
      <c r="A1457" s="3" t="s">
        <v>363</v>
      </c>
      <c r="B1457" s="13">
        <v>44792</v>
      </c>
      <c r="C1457" s="12">
        <v>0.2902777777777778</v>
      </c>
      <c r="D1457" s="3" t="s">
        <v>393</v>
      </c>
      <c r="E1457" s="3" t="s">
        <v>391</v>
      </c>
      <c r="F1457" s="3" t="s">
        <v>391</v>
      </c>
      <c r="G1457" s="3">
        <v>30.250129999999999</v>
      </c>
      <c r="H1457" s="3">
        <v>-88.000240000000005</v>
      </c>
      <c r="I1457" s="34">
        <v>1</v>
      </c>
      <c r="J1457" s="3">
        <f t="shared" si="13"/>
        <v>16.404199999999999</v>
      </c>
      <c r="K1457" s="34">
        <v>5</v>
      </c>
      <c r="L1457" s="3">
        <v>2</v>
      </c>
      <c r="M1457" s="3"/>
      <c r="N1457" s="3"/>
      <c r="O1457" s="3"/>
      <c r="P1457" s="3"/>
      <c r="Q1457" s="3"/>
      <c r="R1457" s="3"/>
      <c r="S1457" s="3"/>
      <c r="T1457" s="3"/>
      <c r="U1457" s="3"/>
      <c r="V1457" s="3"/>
      <c r="W1457" s="3"/>
      <c r="X1457" s="3"/>
      <c r="Y1457" s="3"/>
      <c r="Z1457" s="3"/>
    </row>
    <row r="1458" spans="1:26" x14ac:dyDescent="0.2">
      <c r="A1458" s="3" t="s">
        <v>363</v>
      </c>
      <c r="B1458" s="13">
        <v>44792</v>
      </c>
      <c r="C1458" s="12">
        <v>0.29791666666666666</v>
      </c>
      <c r="D1458" s="3" t="s">
        <v>394</v>
      </c>
      <c r="E1458" s="3" t="s">
        <v>391</v>
      </c>
      <c r="F1458" s="3" t="s">
        <v>391</v>
      </c>
      <c r="G1458" s="3">
        <v>30.26013</v>
      </c>
      <c r="H1458" s="3">
        <v>-87.950159999999997</v>
      </c>
      <c r="I1458" s="26">
        <v>0.6</v>
      </c>
      <c r="J1458" s="3">
        <f t="shared" si="13"/>
        <v>3.6089240000000005</v>
      </c>
      <c r="K1458" s="26">
        <v>1.1000000000000001</v>
      </c>
      <c r="L1458" s="3">
        <v>3</v>
      </c>
      <c r="M1458" s="3"/>
      <c r="N1458" s="3"/>
      <c r="O1458" s="3"/>
      <c r="P1458" s="3"/>
      <c r="Q1458" s="3"/>
      <c r="R1458" s="3"/>
      <c r="S1458" s="3"/>
      <c r="T1458" s="3"/>
      <c r="U1458" s="3"/>
      <c r="V1458" s="3"/>
      <c r="W1458" s="3"/>
      <c r="X1458" s="3"/>
      <c r="Y1458" s="3"/>
      <c r="Z1458" s="3"/>
    </row>
    <row r="1459" spans="1:26" x14ac:dyDescent="0.2">
      <c r="A1459" s="3" t="s">
        <v>363</v>
      </c>
      <c r="B1459" s="13">
        <v>44792</v>
      </c>
      <c r="C1459" s="12">
        <v>0.30486111111111114</v>
      </c>
      <c r="D1459" s="3" t="s">
        <v>395</v>
      </c>
      <c r="E1459" s="3" t="s">
        <v>391</v>
      </c>
      <c r="F1459" s="3" t="s">
        <v>391</v>
      </c>
      <c r="G1459" s="3">
        <v>30.250240000000002</v>
      </c>
      <c r="H1459" s="3">
        <v>-87.899950000000004</v>
      </c>
      <c r="I1459" s="26">
        <v>0.5</v>
      </c>
      <c r="J1459" s="3">
        <f t="shared" si="13"/>
        <v>6.2335959999999995</v>
      </c>
      <c r="K1459" s="26">
        <v>1.9</v>
      </c>
      <c r="L1459" s="3">
        <v>4</v>
      </c>
      <c r="M1459" s="3"/>
      <c r="N1459" s="3"/>
      <c r="O1459" s="3"/>
      <c r="P1459" s="3"/>
      <c r="Q1459" s="3"/>
      <c r="R1459" s="3"/>
      <c r="S1459" s="3"/>
      <c r="T1459" s="3"/>
      <c r="U1459" s="3"/>
      <c r="V1459" s="3"/>
      <c r="W1459" s="3"/>
      <c r="X1459" s="3"/>
      <c r="Y1459" s="3"/>
      <c r="Z1459" s="3"/>
    </row>
    <row r="1460" spans="1:26" x14ac:dyDescent="0.2">
      <c r="A1460" s="3" t="s">
        <v>363</v>
      </c>
      <c r="B1460" s="13">
        <v>44792</v>
      </c>
      <c r="C1460" s="12">
        <v>0.31041666666666667</v>
      </c>
      <c r="D1460" s="3" t="s">
        <v>206</v>
      </c>
      <c r="E1460" s="3" t="s">
        <v>392</v>
      </c>
      <c r="F1460" s="3" t="s">
        <v>391</v>
      </c>
      <c r="G1460" s="3">
        <v>30.250579999999999</v>
      </c>
      <c r="H1460" s="3">
        <v>-87.84966</v>
      </c>
      <c r="I1460" s="26">
        <v>0.6</v>
      </c>
      <c r="J1460" s="3">
        <f t="shared" si="13"/>
        <v>4.2650920000000001</v>
      </c>
      <c r="K1460" s="26">
        <v>1.3</v>
      </c>
      <c r="L1460" s="3">
        <v>5</v>
      </c>
      <c r="M1460" s="3"/>
      <c r="N1460" s="3"/>
      <c r="O1460" s="3"/>
      <c r="P1460" s="3"/>
      <c r="Q1460" s="3"/>
      <c r="R1460" s="3"/>
      <c r="S1460" s="3"/>
      <c r="T1460" s="3"/>
      <c r="U1460" s="3"/>
      <c r="V1460" s="3"/>
      <c r="W1460" s="3"/>
      <c r="X1460" s="3"/>
      <c r="Y1460" s="3"/>
      <c r="Z1460" s="3"/>
    </row>
    <row r="1461" spans="1:26" x14ac:dyDescent="0.2">
      <c r="A1461" s="3" t="s">
        <v>363</v>
      </c>
      <c r="B1461" s="13">
        <v>44792</v>
      </c>
      <c r="C1461" s="12">
        <v>0.32013888888888886</v>
      </c>
      <c r="D1461" s="3" t="s">
        <v>396</v>
      </c>
      <c r="E1461" s="3" t="s">
        <v>391</v>
      </c>
      <c r="F1461" s="3" t="s">
        <v>391</v>
      </c>
      <c r="G1461" s="3">
        <v>30.260580000000001</v>
      </c>
      <c r="H1461" s="3">
        <v>-87.79965</v>
      </c>
      <c r="I1461" s="26">
        <v>0.4</v>
      </c>
      <c r="J1461" s="3">
        <f t="shared" si="13"/>
        <v>23.622047999999999</v>
      </c>
      <c r="K1461" s="26">
        <v>7.2</v>
      </c>
      <c r="L1461" s="3">
        <v>6</v>
      </c>
      <c r="M1461" s="3"/>
      <c r="N1461" s="3"/>
      <c r="O1461" s="3"/>
      <c r="P1461" s="3"/>
      <c r="Q1461" s="3"/>
      <c r="R1461" s="3"/>
      <c r="S1461" s="3"/>
      <c r="T1461" s="3"/>
      <c r="U1461" s="3"/>
      <c r="V1461" s="3"/>
      <c r="W1461" s="3"/>
      <c r="X1461" s="3"/>
      <c r="Y1461" s="3"/>
      <c r="Z1461" s="3"/>
    </row>
    <row r="1462" spans="1:26" x14ac:dyDescent="0.2">
      <c r="A1462" s="3" t="s">
        <v>363</v>
      </c>
      <c r="B1462" s="13">
        <v>44792</v>
      </c>
      <c r="C1462" s="12">
        <v>0.32708333333333334</v>
      </c>
      <c r="D1462" s="3" t="s">
        <v>209</v>
      </c>
      <c r="E1462" s="3" t="s">
        <v>392</v>
      </c>
      <c r="F1462" s="3" t="s">
        <v>391</v>
      </c>
      <c r="G1462" s="3">
        <v>30.285270000000001</v>
      </c>
      <c r="H1462" s="3">
        <v>-87.759640000000005</v>
      </c>
      <c r="I1462" s="26">
        <v>0.5</v>
      </c>
      <c r="J1462" s="3">
        <f t="shared" si="13"/>
        <v>5.2493440000000007</v>
      </c>
      <c r="K1462" s="26">
        <v>1.6</v>
      </c>
      <c r="L1462" s="3">
        <v>7</v>
      </c>
      <c r="M1462" s="3" t="s">
        <v>535</v>
      </c>
      <c r="N1462" s="3"/>
      <c r="O1462" s="3"/>
      <c r="P1462" s="3"/>
      <c r="Q1462" s="3"/>
      <c r="R1462" s="3"/>
      <c r="S1462" s="3"/>
      <c r="T1462" s="3"/>
      <c r="U1462" s="3"/>
      <c r="V1462" s="3"/>
      <c r="W1462" s="3"/>
      <c r="X1462" s="3"/>
      <c r="Y1462" s="3"/>
      <c r="Z1462" s="3"/>
    </row>
    <row r="1463" spans="1:26" x14ac:dyDescent="0.2">
      <c r="A1463" s="3" t="s">
        <v>363</v>
      </c>
      <c r="B1463" s="13">
        <v>44792</v>
      </c>
      <c r="C1463" s="12">
        <v>0.33611111111111114</v>
      </c>
      <c r="D1463" s="3" t="s">
        <v>397</v>
      </c>
      <c r="E1463" s="3" t="s">
        <v>391</v>
      </c>
      <c r="F1463" s="3" t="s">
        <v>391</v>
      </c>
      <c r="G1463" s="3">
        <v>30.299990000000001</v>
      </c>
      <c r="H1463" s="3">
        <v>-87.749269999999996</v>
      </c>
      <c r="I1463" s="26">
        <v>0.4</v>
      </c>
      <c r="J1463" s="3">
        <f t="shared" si="13"/>
        <v>8.2020999999999997</v>
      </c>
      <c r="K1463" s="26">
        <v>2.5</v>
      </c>
      <c r="L1463" s="3">
        <v>8</v>
      </c>
      <c r="M1463" s="10"/>
      <c r="N1463" s="3"/>
      <c r="O1463" s="3"/>
      <c r="P1463" s="3"/>
      <c r="Q1463" s="3"/>
      <c r="R1463" s="3"/>
      <c r="S1463" s="3"/>
      <c r="T1463" s="3"/>
      <c r="U1463" s="3"/>
      <c r="V1463" s="3"/>
      <c r="W1463" s="3"/>
      <c r="X1463" s="3"/>
      <c r="Y1463" s="3"/>
      <c r="Z1463" s="3"/>
    </row>
    <row r="1464" spans="1:26" x14ac:dyDescent="0.2">
      <c r="A1464" s="3" t="s">
        <v>363</v>
      </c>
      <c r="B1464" s="13">
        <v>44792</v>
      </c>
      <c r="C1464" s="12">
        <v>0.36388888888888887</v>
      </c>
      <c r="D1464" s="3" t="s">
        <v>398</v>
      </c>
      <c r="E1464" s="3" t="s">
        <v>391</v>
      </c>
      <c r="F1464" s="3" t="s">
        <v>391</v>
      </c>
      <c r="G1464" s="3">
        <v>30.300519999999999</v>
      </c>
      <c r="H1464" s="3">
        <v>-87.848070000000007</v>
      </c>
      <c r="I1464" s="26">
        <v>0.6</v>
      </c>
      <c r="J1464" s="3">
        <f t="shared" si="13"/>
        <v>9.1863519999999994</v>
      </c>
      <c r="K1464" s="26">
        <v>2.8</v>
      </c>
      <c r="L1464" s="3">
        <v>9</v>
      </c>
      <c r="M1464" s="3"/>
      <c r="N1464" s="3"/>
      <c r="O1464" s="3"/>
      <c r="P1464" s="3"/>
      <c r="Q1464" s="3"/>
      <c r="R1464" s="3"/>
      <c r="S1464" s="3"/>
      <c r="T1464" s="3"/>
      <c r="U1464" s="3"/>
      <c r="V1464" s="3"/>
      <c r="W1464" s="3"/>
      <c r="X1464" s="3"/>
      <c r="Y1464" s="3"/>
      <c r="Z1464" s="3"/>
    </row>
    <row r="1465" spans="1:26" x14ac:dyDescent="0.2">
      <c r="A1465" s="3" t="s">
        <v>363</v>
      </c>
      <c r="B1465" s="13">
        <v>44792</v>
      </c>
      <c r="C1465" s="12">
        <v>0.37152777777777779</v>
      </c>
      <c r="D1465" s="3" t="s">
        <v>352</v>
      </c>
      <c r="E1465" s="3" t="s">
        <v>391</v>
      </c>
      <c r="F1465" s="3" t="s">
        <v>391</v>
      </c>
      <c r="G1465" s="3">
        <v>30.35012</v>
      </c>
      <c r="H1465" s="33">
        <v>-87.499899999999997</v>
      </c>
      <c r="I1465" s="26">
        <v>0.4</v>
      </c>
      <c r="J1465" s="3">
        <f t="shared" si="13"/>
        <v>8.8582680000000007</v>
      </c>
      <c r="K1465" s="26">
        <v>2.7</v>
      </c>
      <c r="L1465" s="3">
        <v>10</v>
      </c>
      <c r="M1465" s="3"/>
      <c r="N1465" s="3"/>
      <c r="O1465" s="3"/>
      <c r="P1465" s="3"/>
      <c r="Q1465" s="3"/>
      <c r="R1465" s="3"/>
      <c r="S1465" s="3"/>
      <c r="T1465" s="3"/>
      <c r="U1465" s="3"/>
      <c r="V1465" s="3"/>
      <c r="W1465" s="3"/>
      <c r="X1465" s="3"/>
      <c r="Y1465" s="3"/>
      <c r="Z1465" s="3"/>
    </row>
    <row r="1466" spans="1:26" x14ac:dyDescent="0.2">
      <c r="A1466" s="3" t="s">
        <v>363</v>
      </c>
      <c r="B1466" s="13">
        <v>44792</v>
      </c>
      <c r="C1466" s="12">
        <v>0.37638888888888888</v>
      </c>
      <c r="D1466" s="3" t="s">
        <v>212</v>
      </c>
      <c r="E1466" s="3" t="s">
        <v>392</v>
      </c>
      <c r="F1466" s="3" t="s">
        <v>392</v>
      </c>
      <c r="G1466" s="3">
        <v>30.368639999999999</v>
      </c>
      <c r="H1466" s="3">
        <v>-87.845089999999999</v>
      </c>
      <c r="I1466" s="26">
        <v>0.5</v>
      </c>
      <c r="J1466" s="3">
        <f t="shared" si="13"/>
        <v>3.9370079999999996</v>
      </c>
      <c r="K1466" s="26">
        <v>1.2</v>
      </c>
      <c r="L1466" s="3">
        <v>11</v>
      </c>
      <c r="M1466" s="3"/>
      <c r="N1466" s="3"/>
      <c r="O1466" s="3"/>
      <c r="P1466" s="3"/>
      <c r="Q1466" s="3"/>
      <c r="R1466" s="3"/>
      <c r="S1466" s="3"/>
      <c r="T1466" s="3"/>
      <c r="U1466" s="3"/>
      <c r="V1466" s="3"/>
      <c r="W1466" s="3"/>
      <c r="X1466" s="3"/>
      <c r="Y1466" s="3"/>
      <c r="Z1466" s="3"/>
    </row>
    <row r="1467" spans="1:26" x14ac:dyDescent="0.2">
      <c r="A1467" s="3" t="s">
        <v>363</v>
      </c>
      <c r="B1467" s="13">
        <v>44792</v>
      </c>
      <c r="C1467" s="12">
        <v>0.38819444444444445</v>
      </c>
      <c r="D1467" s="3" t="s">
        <v>408</v>
      </c>
      <c r="E1467" s="3" t="s">
        <v>391</v>
      </c>
      <c r="F1467" s="3" t="s">
        <v>391</v>
      </c>
      <c r="G1467" s="3">
        <v>30.350539999999999</v>
      </c>
      <c r="H1467" s="3">
        <v>-87.89864</v>
      </c>
      <c r="I1467" s="26">
        <v>0.6</v>
      </c>
      <c r="J1467" s="3">
        <f t="shared" si="13"/>
        <v>10.498688000000001</v>
      </c>
      <c r="K1467" s="26">
        <v>3.2</v>
      </c>
      <c r="L1467" s="3">
        <v>12</v>
      </c>
      <c r="M1467" s="3"/>
      <c r="N1467" s="3"/>
      <c r="O1467" s="3"/>
      <c r="P1467" s="3"/>
      <c r="Q1467" s="3"/>
      <c r="R1467" s="3"/>
      <c r="S1467" s="3"/>
      <c r="T1467" s="3"/>
      <c r="U1467" s="3"/>
      <c r="V1467" s="3"/>
      <c r="W1467" s="3"/>
      <c r="X1467" s="3"/>
      <c r="Y1467" s="3"/>
      <c r="Z1467" s="3"/>
    </row>
    <row r="1468" spans="1:26" x14ac:dyDescent="0.2">
      <c r="A1468" s="3" t="s">
        <v>363</v>
      </c>
      <c r="B1468" s="13">
        <v>44792</v>
      </c>
      <c r="C1468" s="12">
        <v>0.39513888888888887</v>
      </c>
      <c r="D1468" s="3" t="s">
        <v>339</v>
      </c>
      <c r="E1468" s="3" t="s">
        <v>391</v>
      </c>
      <c r="F1468" s="3" t="s">
        <v>391</v>
      </c>
      <c r="G1468" s="33">
        <v>30.301500000000001</v>
      </c>
      <c r="H1468" s="3">
        <v>-87.899850000000001</v>
      </c>
      <c r="I1468" s="26">
        <v>0.7</v>
      </c>
      <c r="J1468" s="3">
        <f t="shared" si="13"/>
        <v>9.8425200000000004</v>
      </c>
      <c r="K1468" s="34">
        <v>3</v>
      </c>
      <c r="L1468" s="3">
        <v>13</v>
      </c>
      <c r="M1468" s="3"/>
      <c r="N1468" s="3"/>
      <c r="O1468" s="3"/>
      <c r="P1468" s="3"/>
      <c r="Q1468" s="3"/>
      <c r="R1468" s="3"/>
      <c r="S1468" s="3"/>
      <c r="T1468" s="3"/>
      <c r="U1468" s="3"/>
      <c r="V1468" s="3"/>
      <c r="W1468" s="3"/>
      <c r="X1468" s="3"/>
      <c r="Y1468" s="3"/>
      <c r="Z1468" s="3"/>
    </row>
    <row r="1469" spans="1:26" x14ac:dyDescent="0.2">
      <c r="A1469" s="3" t="s">
        <v>363</v>
      </c>
      <c r="B1469" s="13">
        <v>44792</v>
      </c>
      <c r="C1469" s="12">
        <v>0.40138888888888891</v>
      </c>
      <c r="D1469" s="3" t="s">
        <v>227</v>
      </c>
      <c r="E1469" s="3" t="s">
        <v>392</v>
      </c>
      <c r="F1469" s="3" t="s">
        <v>391</v>
      </c>
      <c r="G1469" s="3">
        <v>30.299880000000002</v>
      </c>
      <c r="H1469" s="3">
        <v>-87.949190000000002</v>
      </c>
      <c r="I1469" s="34">
        <v>1</v>
      </c>
      <c r="J1469" s="3">
        <f t="shared" si="13"/>
        <v>10.826772</v>
      </c>
      <c r="K1469" s="26">
        <v>3.3</v>
      </c>
      <c r="L1469" s="3">
        <v>14</v>
      </c>
      <c r="M1469" s="3"/>
      <c r="N1469" s="3"/>
      <c r="O1469" s="3"/>
      <c r="P1469" s="3"/>
      <c r="Q1469" s="3"/>
      <c r="R1469" s="3"/>
      <c r="S1469" s="3"/>
      <c r="T1469" s="3"/>
      <c r="U1469" s="3"/>
      <c r="V1469" s="3"/>
      <c r="W1469" s="3"/>
      <c r="X1469" s="3"/>
      <c r="Y1469" s="3"/>
      <c r="Z1469" s="3"/>
    </row>
    <row r="1470" spans="1:26" x14ac:dyDescent="0.2">
      <c r="A1470" s="3" t="s">
        <v>363</v>
      </c>
      <c r="B1470" s="13">
        <v>44792</v>
      </c>
      <c r="C1470" s="12">
        <v>0.41111111111111109</v>
      </c>
      <c r="D1470" s="3" t="s">
        <v>407</v>
      </c>
      <c r="E1470" s="3" t="s">
        <v>391</v>
      </c>
      <c r="F1470" s="3" t="s">
        <v>391</v>
      </c>
      <c r="G1470" s="33">
        <v>30.350300000000001</v>
      </c>
      <c r="H1470" s="3">
        <v>-87.950159999999997</v>
      </c>
      <c r="I1470" s="34">
        <v>1</v>
      </c>
      <c r="J1470" s="3">
        <f t="shared" si="13"/>
        <v>11.811024</v>
      </c>
      <c r="K1470" s="26">
        <v>3.6</v>
      </c>
      <c r="L1470" s="3">
        <v>15</v>
      </c>
      <c r="M1470" s="3"/>
      <c r="N1470" s="3"/>
      <c r="O1470" s="3"/>
      <c r="P1470" s="3"/>
      <c r="Q1470" s="3"/>
      <c r="R1470" s="3"/>
      <c r="S1470" s="3"/>
      <c r="T1470" s="3"/>
      <c r="U1470" s="3"/>
      <c r="V1470" s="3"/>
      <c r="W1470" s="3"/>
      <c r="X1470" s="3"/>
      <c r="Y1470" s="3"/>
      <c r="Z1470" s="3"/>
    </row>
    <row r="1471" spans="1:26" x14ac:dyDescent="0.2">
      <c r="A1471" s="3" t="s">
        <v>363</v>
      </c>
      <c r="B1471" s="13">
        <v>44792</v>
      </c>
      <c r="C1471" s="12">
        <v>0.41875000000000001</v>
      </c>
      <c r="D1471" s="3" t="s">
        <v>406</v>
      </c>
      <c r="E1471" s="3" t="s">
        <v>391</v>
      </c>
      <c r="F1471" s="3" t="s">
        <v>391</v>
      </c>
      <c r="G1471" s="33">
        <v>30.349900000000002</v>
      </c>
      <c r="H1471" s="3">
        <v>-88.000590000000003</v>
      </c>
      <c r="I1471" s="26">
        <v>1.1000000000000001</v>
      </c>
      <c r="J1471" s="3">
        <f t="shared" si="13"/>
        <v>12.467191999999999</v>
      </c>
      <c r="K1471" s="26">
        <v>3.8</v>
      </c>
      <c r="L1471" s="3">
        <v>16</v>
      </c>
      <c r="M1471" s="3"/>
      <c r="N1471" s="3"/>
      <c r="O1471" s="3"/>
      <c r="P1471" s="3"/>
      <c r="Q1471" s="3"/>
      <c r="R1471" s="3"/>
      <c r="S1471" s="3"/>
      <c r="T1471" s="3"/>
      <c r="U1471" s="3"/>
      <c r="V1471" s="3"/>
      <c r="W1471" s="3"/>
      <c r="X1471" s="3"/>
      <c r="Y1471" s="3"/>
      <c r="Z1471" s="3"/>
    </row>
    <row r="1472" spans="1:26" x14ac:dyDescent="0.2">
      <c r="A1472" s="3" t="s">
        <v>363</v>
      </c>
      <c r="B1472" s="13">
        <v>44792</v>
      </c>
      <c r="C1472" s="12">
        <v>0.41944444444444445</v>
      </c>
      <c r="D1472" s="3" t="s">
        <v>405</v>
      </c>
      <c r="E1472" s="3" t="s">
        <v>391</v>
      </c>
      <c r="F1472" s="3" t="s">
        <v>391</v>
      </c>
      <c r="G1472" s="3">
        <v>30.349879999999999</v>
      </c>
      <c r="H1472" s="3">
        <v>-88.025390000000002</v>
      </c>
      <c r="I1472" s="26">
        <v>1.1000000000000001</v>
      </c>
      <c r="J1472" s="3">
        <f t="shared" si="13"/>
        <v>51.837271999999999</v>
      </c>
      <c r="K1472" s="26">
        <v>15.8</v>
      </c>
      <c r="L1472" s="3">
        <v>17</v>
      </c>
      <c r="M1472" s="3"/>
      <c r="N1472" s="3"/>
      <c r="O1472" s="3"/>
      <c r="P1472" s="3"/>
      <c r="Q1472" s="3"/>
      <c r="R1472" s="3"/>
      <c r="S1472" s="3"/>
      <c r="T1472" s="3"/>
      <c r="U1472" s="3"/>
      <c r="V1472" s="3"/>
      <c r="W1472" s="3"/>
      <c r="X1472" s="3"/>
      <c r="Y1472" s="3"/>
      <c r="Z1472" s="3"/>
    </row>
    <row r="1473" spans="1:26" x14ac:dyDescent="0.2">
      <c r="A1473" s="3" t="s">
        <v>363</v>
      </c>
      <c r="B1473" s="13">
        <v>44792</v>
      </c>
      <c r="C1473" s="12">
        <v>0.4284722222222222</v>
      </c>
      <c r="D1473" s="3" t="s">
        <v>404</v>
      </c>
      <c r="E1473" s="3" t="s">
        <v>391</v>
      </c>
      <c r="F1473" s="3" t="s">
        <v>391</v>
      </c>
      <c r="G1473" s="3">
        <v>30.349710000000002</v>
      </c>
      <c r="H1473" s="3">
        <v>-88.050539999999998</v>
      </c>
      <c r="I1473" s="34">
        <v>1</v>
      </c>
      <c r="J1473" s="3">
        <f t="shared" si="13"/>
        <v>12.139108</v>
      </c>
      <c r="K1473" s="26">
        <v>3.7</v>
      </c>
      <c r="L1473" s="3">
        <v>18</v>
      </c>
      <c r="M1473" s="3"/>
      <c r="N1473" s="3"/>
      <c r="O1473" s="3"/>
      <c r="P1473" s="3"/>
      <c r="Q1473" s="3"/>
      <c r="R1473" s="3"/>
      <c r="S1473" s="3"/>
      <c r="T1473" s="3"/>
      <c r="U1473" s="3"/>
      <c r="V1473" s="3"/>
      <c r="W1473" s="3"/>
      <c r="X1473" s="3"/>
      <c r="Y1473" s="3"/>
      <c r="Z1473" s="3"/>
    </row>
    <row r="1474" spans="1:26" x14ac:dyDescent="0.2">
      <c r="A1474" s="3" t="s">
        <v>363</v>
      </c>
      <c r="B1474" s="13">
        <v>44792</v>
      </c>
      <c r="C1474" s="12">
        <v>0.4375</v>
      </c>
      <c r="D1474" s="3" t="s">
        <v>409</v>
      </c>
      <c r="E1474" s="3" t="s">
        <v>391</v>
      </c>
      <c r="F1474" s="3" t="s">
        <v>391</v>
      </c>
      <c r="G1474" s="3">
        <v>30.299939999999999</v>
      </c>
      <c r="H1474" s="3">
        <v>-88.000110000000006</v>
      </c>
      <c r="I1474" s="26">
        <v>1.1000000000000001</v>
      </c>
      <c r="J1474" s="3">
        <f t="shared" si="13"/>
        <v>11.154855999999999</v>
      </c>
      <c r="K1474" s="26">
        <v>3.4</v>
      </c>
      <c r="L1474" s="3">
        <v>19</v>
      </c>
      <c r="M1474" s="3"/>
      <c r="N1474" s="3"/>
      <c r="O1474" s="3"/>
      <c r="P1474" s="3"/>
      <c r="Q1474" s="3"/>
      <c r="R1474" s="3"/>
      <c r="S1474" s="3"/>
      <c r="T1474" s="3"/>
      <c r="U1474" s="3"/>
      <c r="V1474" s="3"/>
      <c r="W1474" s="3"/>
      <c r="X1474" s="3"/>
      <c r="Y1474" s="3"/>
      <c r="Z1474" s="3"/>
    </row>
    <row r="1475" spans="1:26" x14ac:dyDescent="0.2">
      <c r="A1475" s="3" t="s">
        <v>363</v>
      </c>
      <c r="B1475" s="13">
        <v>44792</v>
      </c>
      <c r="C1475" s="12">
        <v>0.44305555555555554</v>
      </c>
      <c r="D1475" s="3" t="s">
        <v>230</v>
      </c>
      <c r="E1475" s="3" t="s">
        <v>392</v>
      </c>
      <c r="F1475" s="3" t="s">
        <v>392</v>
      </c>
      <c r="G1475" s="3">
        <v>30.29982</v>
      </c>
      <c r="H1475" s="3">
        <v>-88.03304</v>
      </c>
      <c r="I1475" s="34">
        <v>1</v>
      </c>
      <c r="J1475" s="3">
        <f t="shared" si="13"/>
        <v>53.149608000000001</v>
      </c>
      <c r="K1475" s="26">
        <v>16.2</v>
      </c>
      <c r="L1475" s="3">
        <v>20</v>
      </c>
      <c r="M1475" s="3"/>
      <c r="N1475" s="3"/>
      <c r="O1475" s="3"/>
      <c r="P1475" s="3"/>
      <c r="Q1475" s="3"/>
      <c r="R1475" s="3"/>
      <c r="S1475" s="3"/>
      <c r="T1475" s="3"/>
      <c r="U1475" s="3"/>
      <c r="V1475" s="3"/>
      <c r="W1475" s="3"/>
      <c r="X1475" s="3"/>
      <c r="Y1475" s="3"/>
      <c r="Z1475" s="3"/>
    </row>
    <row r="1476" spans="1:26" x14ac:dyDescent="0.2">
      <c r="A1476" s="3" t="s">
        <v>363</v>
      </c>
      <c r="B1476" s="13">
        <v>44792</v>
      </c>
      <c r="C1476" s="12">
        <v>0.4513888888888889</v>
      </c>
      <c r="D1476" s="3" t="s">
        <v>433</v>
      </c>
      <c r="E1476" s="3" t="s">
        <v>391</v>
      </c>
      <c r="F1476" s="3" t="s">
        <v>391</v>
      </c>
      <c r="G1476" s="3">
        <v>30.299710000000001</v>
      </c>
      <c r="H1476" s="33">
        <v>-88.050899999999999</v>
      </c>
      <c r="I1476" s="34">
        <v>1</v>
      </c>
      <c r="J1476" s="3">
        <f t="shared" si="13"/>
        <v>14.107612</v>
      </c>
      <c r="K1476" s="26">
        <v>4.3</v>
      </c>
      <c r="L1476" s="3">
        <v>21</v>
      </c>
      <c r="M1476" s="3"/>
      <c r="N1476" s="3"/>
      <c r="O1476" s="3"/>
      <c r="P1476" s="3"/>
      <c r="Q1476" s="3"/>
      <c r="R1476" s="3"/>
      <c r="S1476" s="3"/>
      <c r="T1476" s="3"/>
      <c r="U1476" s="3"/>
      <c r="V1476" s="3"/>
      <c r="W1476" s="3"/>
      <c r="X1476" s="3"/>
      <c r="Y1476" s="3"/>
      <c r="Z1476" s="3"/>
    </row>
    <row r="1477" spans="1:26" x14ac:dyDescent="0.2">
      <c r="A1477" s="3" t="s">
        <v>363</v>
      </c>
      <c r="B1477" s="13">
        <v>44792</v>
      </c>
      <c r="C1477" s="12">
        <v>0.45763888888888887</v>
      </c>
      <c r="D1477" s="3" t="s">
        <v>410</v>
      </c>
      <c r="E1477" s="3" t="s">
        <v>391</v>
      </c>
      <c r="F1477" s="3" t="s">
        <v>391</v>
      </c>
      <c r="G1477" s="3">
        <v>30.300080000000001</v>
      </c>
      <c r="H1477" s="33">
        <v>-88.099900000000005</v>
      </c>
      <c r="I1477" s="26">
        <v>0.8</v>
      </c>
      <c r="J1477" s="3">
        <f t="shared" si="13"/>
        <v>10.498688000000001</v>
      </c>
      <c r="K1477" s="26">
        <v>3.2</v>
      </c>
      <c r="L1477" s="3">
        <v>22</v>
      </c>
      <c r="M1477" s="3"/>
      <c r="N1477" s="3"/>
      <c r="O1477" s="3"/>
      <c r="P1477" s="3"/>
      <c r="Q1477" s="3"/>
      <c r="R1477" s="3"/>
      <c r="S1477" s="3"/>
      <c r="T1477" s="3"/>
      <c r="U1477" s="3"/>
      <c r="V1477" s="3"/>
      <c r="W1477" s="3"/>
      <c r="X1477" s="3"/>
      <c r="Y1477" s="3"/>
      <c r="Z1477" s="3"/>
    </row>
    <row r="1478" spans="1:26" x14ac:dyDescent="0.2">
      <c r="A1478" s="3" t="s">
        <v>363</v>
      </c>
      <c r="B1478" s="13">
        <v>44792</v>
      </c>
      <c r="C1478" s="12">
        <v>0.46527777777777779</v>
      </c>
      <c r="D1478" s="3" t="s">
        <v>403</v>
      </c>
      <c r="E1478" s="3" t="s">
        <v>391</v>
      </c>
      <c r="F1478" s="3" t="s">
        <v>391</v>
      </c>
      <c r="G1478" s="3">
        <v>30.348739999999999</v>
      </c>
      <c r="H1478" s="3">
        <v>-88.100430000000003</v>
      </c>
      <c r="I1478" s="26">
        <v>0.8</v>
      </c>
      <c r="J1478" s="3">
        <f t="shared" si="13"/>
        <v>10.170604000000001</v>
      </c>
      <c r="K1478" s="26">
        <v>3.1</v>
      </c>
      <c r="L1478" s="3">
        <v>23</v>
      </c>
      <c r="M1478" s="3"/>
      <c r="N1478" s="3"/>
      <c r="O1478" s="3"/>
      <c r="P1478" s="3"/>
      <c r="Q1478" s="3"/>
      <c r="R1478" s="3"/>
      <c r="S1478" s="3"/>
      <c r="T1478" s="3"/>
      <c r="U1478" s="3"/>
      <c r="V1478" s="3"/>
      <c r="W1478" s="3"/>
      <c r="X1478" s="3"/>
      <c r="Y1478" s="3"/>
      <c r="Z1478" s="3"/>
    </row>
    <row r="1479" spans="1:26" x14ac:dyDescent="0.2">
      <c r="A1479" s="3" t="s">
        <v>363</v>
      </c>
      <c r="B1479" s="13">
        <v>44792</v>
      </c>
      <c r="C1479" s="12">
        <v>0.47152777777777777</v>
      </c>
      <c r="D1479" s="3" t="s">
        <v>235</v>
      </c>
      <c r="E1479" s="3" t="s">
        <v>392</v>
      </c>
      <c r="F1479" s="3" t="s">
        <v>392</v>
      </c>
      <c r="G1479" s="33">
        <v>30.299299999999999</v>
      </c>
      <c r="H1479" s="3">
        <v>-88.130610000000004</v>
      </c>
      <c r="I1479" s="26">
        <v>0.8</v>
      </c>
      <c r="J1479" s="3">
        <f t="shared" si="13"/>
        <v>8.8582680000000007</v>
      </c>
      <c r="K1479" s="26">
        <v>2.7</v>
      </c>
      <c r="L1479" s="3">
        <v>24</v>
      </c>
      <c r="M1479" s="3"/>
      <c r="N1479" s="3"/>
      <c r="O1479" s="3"/>
      <c r="P1479" s="3"/>
      <c r="Q1479" s="3"/>
      <c r="R1479" s="3"/>
      <c r="S1479" s="3"/>
      <c r="T1479" s="3"/>
      <c r="U1479" s="3"/>
      <c r="V1479" s="3"/>
      <c r="W1479" s="3"/>
      <c r="X1479" s="3"/>
      <c r="Y1479" s="3"/>
      <c r="Z1479" s="3"/>
    </row>
    <row r="1480" spans="1:26" x14ac:dyDescent="0.2">
      <c r="A1480" s="3" t="s">
        <v>363</v>
      </c>
      <c r="B1480" s="13">
        <v>44792</v>
      </c>
      <c r="C1480" s="12">
        <v>0.48333333333333334</v>
      </c>
      <c r="D1480" s="3" t="s">
        <v>240</v>
      </c>
      <c r="E1480" s="3" t="s">
        <v>392</v>
      </c>
      <c r="F1480" s="3" t="s">
        <v>391</v>
      </c>
      <c r="G1480" s="3">
        <v>30.30001</v>
      </c>
      <c r="H1480" s="3">
        <v>-88.200770000000006</v>
      </c>
      <c r="I1480" s="26">
        <v>0.5</v>
      </c>
      <c r="J1480" s="3">
        <f t="shared" si="13"/>
        <v>6.8897640000000004</v>
      </c>
      <c r="K1480" s="26">
        <v>2.1</v>
      </c>
      <c r="L1480" s="3">
        <v>25</v>
      </c>
      <c r="M1480" s="3" t="s">
        <v>536</v>
      </c>
      <c r="N1480" s="3"/>
      <c r="O1480" s="3"/>
      <c r="P1480" s="3"/>
      <c r="Q1480" s="3"/>
      <c r="R1480" s="3"/>
      <c r="S1480" s="3"/>
      <c r="T1480" s="3"/>
      <c r="U1480" s="3"/>
      <c r="V1480" s="3"/>
      <c r="W1480" s="3"/>
      <c r="X1480" s="3"/>
      <c r="Y1480" s="3"/>
      <c r="Z1480" s="3"/>
    </row>
    <row r="1481" spans="1:26" x14ac:dyDescent="0.2">
      <c r="A1481" s="3" t="s">
        <v>363</v>
      </c>
      <c r="B1481" s="13">
        <v>44792</v>
      </c>
      <c r="C1481" s="12">
        <v>0.49236111111111114</v>
      </c>
      <c r="D1481" s="3" t="s">
        <v>415</v>
      </c>
      <c r="E1481" s="3" t="s">
        <v>391</v>
      </c>
      <c r="F1481" s="3" t="s">
        <v>391</v>
      </c>
      <c r="G1481" s="3">
        <v>30.300429999999999</v>
      </c>
      <c r="H1481" s="3">
        <v>-88.249350000000007</v>
      </c>
      <c r="I1481" s="26">
        <v>0.5</v>
      </c>
      <c r="J1481" s="3">
        <f t="shared" si="13"/>
        <v>8.5301840000000002</v>
      </c>
      <c r="K1481" s="26">
        <v>2.6</v>
      </c>
      <c r="L1481" s="3">
        <v>26</v>
      </c>
      <c r="M1481" s="3"/>
      <c r="N1481" s="3"/>
      <c r="O1481" s="3"/>
      <c r="P1481" s="3"/>
      <c r="Q1481" s="3"/>
      <c r="R1481" s="3"/>
      <c r="S1481" s="3"/>
      <c r="T1481" s="3"/>
      <c r="U1481" s="3"/>
      <c r="V1481" s="3"/>
      <c r="W1481" s="3"/>
      <c r="X1481" s="3"/>
      <c r="Y1481" s="3"/>
      <c r="Z1481" s="3"/>
    </row>
    <row r="1482" spans="1:26" x14ac:dyDescent="0.2">
      <c r="A1482" s="3" t="s">
        <v>363</v>
      </c>
      <c r="B1482" s="13">
        <v>44792</v>
      </c>
      <c r="C1482" s="12">
        <v>0.49930555555555556</v>
      </c>
      <c r="D1482" s="3" t="s">
        <v>411</v>
      </c>
      <c r="E1482" s="3" t="s">
        <v>391</v>
      </c>
      <c r="F1482" s="3" t="s">
        <v>391</v>
      </c>
      <c r="G1482" s="33">
        <v>30.349799999999998</v>
      </c>
      <c r="H1482" s="3">
        <v>-88.250249999999994</v>
      </c>
      <c r="I1482" s="26">
        <v>0.4</v>
      </c>
      <c r="J1482" s="3">
        <f t="shared" si="13"/>
        <v>4.2650920000000001</v>
      </c>
      <c r="K1482" s="26">
        <v>1.3</v>
      </c>
      <c r="L1482" s="3">
        <v>27</v>
      </c>
      <c r="M1482" s="3"/>
      <c r="N1482" s="3"/>
      <c r="O1482" s="3"/>
      <c r="P1482" s="3"/>
      <c r="Q1482" s="3"/>
      <c r="R1482" s="3"/>
      <c r="S1482" s="3"/>
      <c r="T1482" s="3"/>
      <c r="U1482" s="3"/>
      <c r="V1482" s="3"/>
      <c r="W1482" s="3"/>
      <c r="X1482" s="3"/>
      <c r="Y1482" s="3"/>
      <c r="Z1482" s="3"/>
    </row>
    <row r="1483" spans="1:26" x14ac:dyDescent="0.2">
      <c r="A1483" s="3" t="s">
        <v>363</v>
      </c>
      <c r="B1483" s="13">
        <v>44792</v>
      </c>
      <c r="C1483" s="12">
        <v>0.50555555555555554</v>
      </c>
      <c r="D1483" s="3" t="s">
        <v>243</v>
      </c>
      <c r="E1483" s="3" t="s">
        <v>392</v>
      </c>
      <c r="F1483" s="3" t="s">
        <v>391</v>
      </c>
      <c r="G1483" s="33">
        <v>30.356100000000001</v>
      </c>
      <c r="H1483" s="3">
        <v>-88.202659999999995</v>
      </c>
      <c r="I1483" s="26">
        <v>0.3</v>
      </c>
      <c r="J1483" s="3">
        <f t="shared" si="13"/>
        <v>3.28084</v>
      </c>
      <c r="K1483" s="34">
        <v>1</v>
      </c>
      <c r="L1483" s="3">
        <v>28</v>
      </c>
      <c r="M1483" s="3"/>
      <c r="N1483" s="3"/>
      <c r="O1483" s="3"/>
      <c r="P1483" s="3"/>
      <c r="Q1483" s="3"/>
      <c r="R1483" s="3"/>
      <c r="S1483" s="3"/>
      <c r="T1483" s="3"/>
      <c r="U1483" s="3"/>
      <c r="V1483" s="3"/>
      <c r="W1483" s="3"/>
      <c r="X1483" s="3"/>
      <c r="Y1483" s="3"/>
      <c r="Z1483" s="3"/>
    </row>
    <row r="1484" spans="1:26" x14ac:dyDescent="0.2">
      <c r="A1484" s="3" t="s">
        <v>363</v>
      </c>
      <c r="B1484" s="13">
        <v>44792</v>
      </c>
      <c r="C1484" s="12">
        <v>0.51666666666666672</v>
      </c>
      <c r="D1484" s="3" t="s">
        <v>246</v>
      </c>
      <c r="E1484" s="3" t="s">
        <v>392</v>
      </c>
      <c r="F1484" s="3" t="s">
        <v>391</v>
      </c>
      <c r="G1484" s="3">
        <v>30.37509</v>
      </c>
      <c r="H1484" s="3">
        <v>-88.270679999999999</v>
      </c>
      <c r="I1484" s="26">
        <v>0.4</v>
      </c>
      <c r="J1484" s="3">
        <f t="shared" si="13"/>
        <v>5.9055119999999999</v>
      </c>
      <c r="K1484" s="26">
        <v>1.8</v>
      </c>
      <c r="L1484" s="3">
        <v>29</v>
      </c>
      <c r="M1484" s="3"/>
      <c r="N1484" s="3"/>
      <c r="O1484" s="3"/>
      <c r="P1484" s="3"/>
      <c r="Q1484" s="3"/>
      <c r="R1484" s="3"/>
      <c r="S1484" s="3"/>
      <c r="T1484" s="3"/>
      <c r="U1484" s="3"/>
      <c r="V1484" s="3"/>
      <c r="W1484" s="3"/>
      <c r="X1484" s="3"/>
      <c r="Y1484" s="3"/>
      <c r="Z1484" s="3"/>
    </row>
    <row r="1485" spans="1:26" x14ac:dyDescent="0.2">
      <c r="A1485" s="3" t="s">
        <v>363</v>
      </c>
      <c r="B1485" s="13">
        <v>44792</v>
      </c>
      <c r="C1485" s="12">
        <v>0.52430555555555558</v>
      </c>
      <c r="D1485" s="3" t="s">
        <v>412</v>
      </c>
      <c r="E1485" s="3" t="s">
        <v>391</v>
      </c>
      <c r="F1485" s="3" t="s">
        <v>391</v>
      </c>
      <c r="G1485" s="3">
        <v>30.35051</v>
      </c>
      <c r="H1485" s="3">
        <v>-88.300150000000002</v>
      </c>
      <c r="I1485" s="26">
        <v>0.5</v>
      </c>
      <c r="J1485" s="3">
        <f t="shared" si="13"/>
        <v>8.8582680000000007</v>
      </c>
      <c r="K1485" s="26">
        <v>2.7</v>
      </c>
      <c r="L1485" s="3">
        <v>30</v>
      </c>
      <c r="M1485" s="3"/>
      <c r="N1485" s="3"/>
      <c r="O1485" s="3"/>
      <c r="P1485" s="3"/>
      <c r="Q1485" s="3"/>
      <c r="R1485" s="3"/>
      <c r="S1485" s="3"/>
      <c r="T1485" s="3"/>
      <c r="U1485" s="3"/>
      <c r="V1485" s="3"/>
      <c r="W1485" s="3"/>
      <c r="X1485" s="3"/>
      <c r="Y1485" s="3"/>
      <c r="Z1485" s="3"/>
    </row>
    <row r="1486" spans="1:26" x14ac:dyDescent="0.2">
      <c r="A1486" s="3" t="s">
        <v>363</v>
      </c>
      <c r="B1486" s="13">
        <v>44792</v>
      </c>
      <c r="C1486" s="12">
        <v>0.53194444444444444</v>
      </c>
      <c r="D1486" s="3" t="s">
        <v>249</v>
      </c>
      <c r="E1486" s="3" t="s">
        <v>392</v>
      </c>
      <c r="F1486" s="3" t="s">
        <v>391</v>
      </c>
      <c r="G1486" s="3">
        <v>30.40033</v>
      </c>
      <c r="H1486" s="3">
        <v>-88.350219999999993</v>
      </c>
      <c r="I1486" s="26">
        <v>0.5</v>
      </c>
      <c r="J1486" s="3">
        <f t="shared" si="13"/>
        <v>4.9212600000000002</v>
      </c>
      <c r="K1486" s="26">
        <v>1.5</v>
      </c>
      <c r="L1486" s="3">
        <v>31</v>
      </c>
      <c r="M1486" s="3"/>
      <c r="N1486" s="3"/>
      <c r="O1486" s="3"/>
      <c r="P1486" s="3"/>
      <c r="Q1486" s="3"/>
      <c r="R1486" s="3"/>
      <c r="S1486" s="3"/>
      <c r="T1486" s="3"/>
      <c r="U1486" s="3"/>
      <c r="V1486" s="3"/>
      <c r="W1486" s="3"/>
      <c r="X1486" s="3"/>
      <c r="Y1486" s="3"/>
      <c r="Z1486" s="3"/>
    </row>
    <row r="1487" spans="1:26" x14ac:dyDescent="0.2">
      <c r="A1487" s="3" t="s">
        <v>363</v>
      </c>
      <c r="B1487" s="13">
        <v>44792</v>
      </c>
      <c r="C1487" s="12">
        <v>0.54097222222222219</v>
      </c>
      <c r="D1487" s="3" t="s">
        <v>252</v>
      </c>
      <c r="E1487" s="3" t="s">
        <v>392</v>
      </c>
      <c r="F1487" s="3" t="s">
        <v>391</v>
      </c>
      <c r="G1487" s="3">
        <v>30.34995</v>
      </c>
      <c r="H1487" s="3">
        <v>-88.349990000000005</v>
      </c>
      <c r="I1487" s="26">
        <v>0.7</v>
      </c>
      <c r="J1487" s="3">
        <f t="shared" si="13"/>
        <v>10.498688000000001</v>
      </c>
      <c r="K1487" s="26">
        <v>3.2</v>
      </c>
      <c r="L1487" s="3">
        <v>32</v>
      </c>
      <c r="M1487" s="3"/>
      <c r="N1487" s="3"/>
      <c r="O1487" s="3"/>
      <c r="P1487" s="3"/>
      <c r="Q1487" s="3"/>
      <c r="R1487" s="3"/>
      <c r="S1487" s="3"/>
      <c r="T1487" s="3"/>
      <c r="U1487" s="3"/>
      <c r="V1487" s="3"/>
      <c r="W1487" s="3"/>
      <c r="X1487" s="3"/>
      <c r="Y1487" s="3"/>
      <c r="Z1487" s="3"/>
    </row>
    <row r="1488" spans="1:26" x14ac:dyDescent="0.2">
      <c r="A1488" s="3" t="s">
        <v>363</v>
      </c>
      <c r="B1488" s="13">
        <v>44792</v>
      </c>
      <c r="C1488" s="12">
        <v>0.55208333333333337</v>
      </c>
      <c r="D1488" s="3" t="s">
        <v>414</v>
      </c>
      <c r="E1488" s="3" t="s">
        <v>391</v>
      </c>
      <c r="F1488" s="3" t="s">
        <v>391</v>
      </c>
      <c r="G1488" s="3">
        <v>30.300249999999998</v>
      </c>
      <c r="H1488" s="3">
        <v>-88.299440000000004</v>
      </c>
      <c r="I1488" s="26">
        <v>0.6</v>
      </c>
      <c r="J1488" s="3">
        <f t="shared" si="13"/>
        <v>11.811024</v>
      </c>
      <c r="K1488" s="26">
        <v>3.6</v>
      </c>
      <c r="L1488" s="3">
        <v>33</v>
      </c>
      <c r="M1488" s="3"/>
      <c r="N1488" s="3"/>
      <c r="O1488" s="3"/>
      <c r="P1488" s="3"/>
      <c r="Q1488" s="3"/>
      <c r="R1488" s="3"/>
      <c r="S1488" s="3"/>
      <c r="T1488" s="3"/>
      <c r="U1488" s="3"/>
      <c r="V1488" s="3"/>
      <c r="W1488" s="3"/>
      <c r="X1488" s="3"/>
      <c r="Y1488" s="3"/>
      <c r="Z1488" s="3"/>
    </row>
    <row r="1489" spans="1:26" x14ac:dyDescent="0.2">
      <c r="A1489" s="3" t="s">
        <v>363</v>
      </c>
      <c r="B1489" s="13">
        <v>44792</v>
      </c>
      <c r="C1489" s="12">
        <v>0.55833333333333335</v>
      </c>
      <c r="D1489" s="3" t="s">
        <v>255</v>
      </c>
      <c r="E1489" s="3" t="s">
        <v>392</v>
      </c>
      <c r="F1489" s="3" t="s">
        <v>391</v>
      </c>
      <c r="G1489" s="3">
        <v>30.300650000000001</v>
      </c>
      <c r="H1489" s="3">
        <v>-88.347669999999994</v>
      </c>
      <c r="I1489" s="26">
        <v>0.6</v>
      </c>
      <c r="J1489" s="3">
        <f t="shared" si="13"/>
        <v>14.107612</v>
      </c>
      <c r="K1489" s="26">
        <v>4.3</v>
      </c>
      <c r="L1489" s="3">
        <v>34</v>
      </c>
      <c r="M1489" s="3"/>
      <c r="N1489" s="3"/>
      <c r="O1489" s="3"/>
      <c r="P1489" s="3"/>
      <c r="Q1489" s="3"/>
      <c r="R1489" s="3"/>
      <c r="S1489" s="3"/>
      <c r="T1489" s="3"/>
      <c r="U1489" s="3"/>
      <c r="V1489" s="3"/>
      <c r="W1489" s="3"/>
      <c r="X1489" s="3"/>
      <c r="Y1489" s="3"/>
      <c r="Z1489" s="3"/>
    </row>
    <row r="1490" spans="1:26" x14ac:dyDescent="0.2">
      <c r="A1490" s="3" t="s">
        <v>363</v>
      </c>
      <c r="B1490" s="13">
        <v>44792</v>
      </c>
      <c r="C1490" s="12">
        <v>0.56944444444444442</v>
      </c>
      <c r="D1490" s="3" t="s">
        <v>260</v>
      </c>
      <c r="E1490" s="3" t="s">
        <v>392</v>
      </c>
      <c r="F1490" s="3" t="s">
        <v>391</v>
      </c>
      <c r="G1490" s="3">
        <v>30.251049999999999</v>
      </c>
      <c r="H1490" s="3">
        <v>-88.349739999999997</v>
      </c>
      <c r="I1490" s="26">
        <v>0.7</v>
      </c>
      <c r="J1490" s="3">
        <f t="shared" si="13"/>
        <v>15.419948</v>
      </c>
      <c r="K1490" s="26">
        <v>4.7</v>
      </c>
      <c r="L1490" s="3">
        <v>35</v>
      </c>
      <c r="M1490" s="3"/>
      <c r="N1490" s="3"/>
      <c r="O1490" s="3"/>
      <c r="P1490" s="3"/>
      <c r="Q1490" s="3"/>
      <c r="R1490" s="3"/>
      <c r="S1490" s="3"/>
      <c r="T1490" s="3"/>
      <c r="U1490" s="3"/>
      <c r="V1490" s="3"/>
      <c r="W1490" s="3"/>
      <c r="X1490" s="3"/>
      <c r="Y1490" s="3"/>
      <c r="Z1490" s="3"/>
    </row>
    <row r="1491" spans="1:26" x14ac:dyDescent="0.2">
      <c r="A1491" s="3" t="s">
        <v>363</v>
      </c>
      <c r="B1491" s="13">
        <v>44792</v>
      </c>
      <c r="C1491" s="12">
        <v>0.57847222222222228</v>
      </c>
      <c r="D1491" s="3" t="s">
        <v>413</v>
      </c>
      <c r="E1491" s="3" t="s">
        <v>391</v>
      </c>
      <c r="F1491" s="3" t="s">
        <v>391</v>
      </c>
      <c r="G1491" s="3">
        <v>30.249880000000001</v>
      </c>
      <c r="H1491" s="3">
        <v>-88.300319999999999</v>
      </c>
      <c r="I1491" s="26">
        <v>0.6</v>
      </c>
      <c r="J1491" s="3">
        <f t="shared" si="13"/>
        <v>11.811024</v>
      </c>
      <c r="K1491" s="26">
        <v>3.6</v>
      </c>
      <c r="L1491" s="3">
        <v>36</v>
      </c>
      <c r="M1491" s="3"/>
      <c r="N1491" s="3"/>
      <c r="O1491" s="3"/>
      <c r="P1491" s="3"/>
      <c r="Q1491" s="3"/>
      <c r="R1491" s="3"/>
      <c r="S1491" s="3"/>
      <c r="T1491" s="3"/>
      <c r="U1491" s="3"/>
      <c r="V1491" s="3"/>
      <c r="W1491" s="3"/>
      <c r="X1491" s="3"/>
      <c r="Y1491" s="3"/>
      <c r="Z1491" s="3"/>
    </row>
    <row r="1492" spans="1:26" x14ac:dyDescent="0.2">
      <c r="A1492" s="3" t="s">
        <v>365</v>
      </c>
      <c r="B1492" s="13">
        <v>44818</v>
      </c>
      <c r="C1492" s="12">
        <v>0.3034722222222222</v>
      </c>
      <c r="D1492" s="3" t="s">
        <v>284</v>
      </c>
      <c r="E1492" s="3" t="s">
        <v>392</v>
      </c>
      <c r="F1492" s="3" t="s">
        <v>391</v>
      </c>
      <c r="G1492" s="3">
        <v>30.450949999999999</v>
      </c>
      <c r="H1492" s="3">
        <v>-88.108350000000002</v>
      </c>
      <c r="I1492" s="26">
        <v>0.5</v>
      </c>
      <c r="J1492" s="3">
        <f t="shared" si="13"/>
        <v>10.826772</v>
      </c>
      <c r="K1492" s="26">
        <v>3.3</v>
      </c>
      <c r="L1492" s="3">
        <v>0</v>
      </c>
      <c r="M1492" s="3"/>
      <c r="N1492" s="3"/>
      <c r="O1492" s="3"/>
      <c r="P1492" s="3"/>
      <c r="Q1492" s="3"/>
      <c r="R1492" s="3"/>
      <c r="S1492" s="3"/>
      <c r="T1492" s="3"/>
      <c r="U1492" s="3"/>
      <c r="V1492" s="3"/>
      <c r="W1492" s="3"/>
      <c r="X1492" s="3"/>
      <c r="Y1492" s="3"/>
      <c r="Z1492" s="3"/>
    </row>
    <row r="1493" spans="1:26" x14ac:dyDescent="0.2">
      <c r="A1493" s="3" t="s">
        <v>365</v>
      </c>
      <c r="B1493" s="13">
        <v>44818</v>
      </c>
      <c r="C1493" s="12">
        <v>0.31736111111111109</v>
      </c>
      <c r="D1493" s="3" t="s">
        <v>224</v>
      </c>
      <c r="E1493" s="3" t="s">
        <v>392</v>
      </c>
      <c r="F1493" s="3" t="s">
        <v>391</v>
      </c>
      <c r="G1493" s="3">
        <v>30.399439999999998</v>
      </c>
      <c r="H1493" s="3">
        <v>-88.099469999999997</v>
      </c>
      <c r="I1493" s="26" t="s">
        <v>46</v>
      </c>
      <c r="J1493" s="3">
        <f t="shared" si="13"/>
        <v>4.2650920000000001</v>
      </c>
      <c r="K1493" s="26">
        <v>1.3</v>
      </c>
      <c r="L1493" s="3">
        <v>1</v>
      </c>
      <c r="M1493" s="3"/>
      <c r="N1493" s="3"/>
      <c r="O1493" s="3"/>
      <c r="P1493" s="3"/>
      <c r="Q1493" s="3"/>
      <c r="R1493" s="3"/>
      <c r="S1493" s="3"/>
      <c r="T1493" s="3"/>
      <c r="U1493" s="3"/>
      <c r="V1493" s="3"/>
      <c r="W1493" s="3"/>
      <c r="X1493" s="3"/>
      <c r="Y1493" s="3"/>
      <c r="Z1493" s="3"/>
    </row>
    <row r="1494" spans="1:26" x14ac:dyDescent="0.2">
      <c r="A1494" s="3" t="s">
        <v>365</v>
      </c>
      <c r="B1494" s="13">
        <v>44818</v>
      </c>
      <c r="C1494" s="12">
        <v>0.3298611111111111</v>
      </c>
      <c r="D1494" s="3" t="s">
        <v>401</v>
      </c>
      <c r="E1494" s="3" t="s">
        <v>391</v>
      </c>
      <c r="F1494" s="3" t="s">
        <v>391</v>
      </c>
      <c r="G1494" s="3">
        <v>30.40072</v>
      </c>
      <c r="H1494" s="3">
        <v>-88.050299999999993</v>
      </c>
      <c r="I1494" s="26">
        <v>0.8</v>
      </c>
      <c r="J1494" s="3">
        <f t="shared" si="13"/>
        <v>12.467191999999999</v>
      </c>
      <c r="K1494" s="26">
        <v>3.8</v>
      </c>
      <c r="L1494" s="3">
        <v>2</v>
      </c>
      <c r="M1494" s="3"/>
      <c r="N1494" s="3"/>
      <c r="O1494" s="3"/>
      <c r="P1494" s="3"/>
      <c r="Q1494" s="3"/>
      <c r="R1494" s="3"/>
      <c r="S1494" s="3"/>
      <c r="T1494" s="3"/>
      <c r="U1494" s="3"/>
      <c r="V1494" s="3"/>
      <c r="W1494" s="3"/>
      <c r="X1494" s="3"/>
      <c r="Y1494" s="3"/>
      <c r="Z1494" s="3"/>
    </row>
    <row r="1495" spans="1:26" x14ac:dyDescent="0.2">
      <c r="A1495" s="3" t="s">
        <v>365</v>
      </c>
      <c r="B1495" s="13">
        <v>44818</v>
      </c>
      <c r="C1495" s="12">
        <v>0.33819444444444446</v>
      </c>
      <c r="D1495" s="3" t="s">
        <v>218</v>
      </c>
      <c r="E1495" s="3" t="s">
        <v>392</v>
      </c>
      <c r="F1495" s="3" t="s">
        <v>392</v>
      </c>
      <c r="G1495" s="3">
        <v>30.39977</v>
      </c>
      <c r="H1495" s="3">
        <v>-88.018590000000003</v>
      </c>
      <c r="I1495" s="26" t="s">
        <v>46</v>
      </c>
      <c r="J1495" s="3">
        <f t="shared" si="13"/>
        <v>50.524936000000004</v>
      </c>
      <c r="K1495" s="26">
        <v>15.4</v>
      </c>
      <c r="L1495" s="3">
        <v>3</v>
      </c>
      <c r="M1495" s="3"/>
      <c r="N1495" s="3"/>
      <c r="O1495" s="3"/>
      <c r="P1495" s="3"/>
      <c r="Q1495" s="3"/>
      <c r="R1495" s="3"/>
      <c r="S1495" s="3"/>
      <c r="T1495" s="3"/>
      <c r="U1495" s="3"/>
      <c r="V1495" s="3"/>
      <c r="W1495" s="3"/>
      <c r="X1495" s="3"/>
      <c r="Y1495" s="3"/>
      <c r="Z1495" s="3"/>
    </row>
    <row r="1496" spans="1:26" x14ac:dyDescent="0.2">
      <c r="A1496" s="3" t="s">
        <v>365</v>
      </c>
      <c r="B1496" s="13">
        <v>44818</v>
      </c>
      <c r="C1496" s="12">
        <v>0.34861111111111109</v>
      </c>
      <c r="D1496" s="3" t="s">
        <v>400</v>
      </c>
      <c r="E1496" s="3" t="s">
        <v>391</v>
      </c>
      <c r="F1496" s="3" t="s">
        <v>391</v>
      </c>
      <c r="G1496" s="3">
        <v>30.461269999999999</v>
      </c>
      <c r="H1496" s="3">
        <v>-87.999459999999999</v>
      </c>
      <c r="I1496" s="26">
        <v>0.7</v>
      </c>
      <c r="J1496" s="3">
        <f t="shared" si="13"/>
        <v>12.139108</v>
      </c>
      <c r="K1496" s="26">
        <v>3.7</v>
      </c>
      <c r="L1496" s="3">
        <v>4</v>
      </c>
      <c r="M1496" s="3"/>
      <c r="N1496" s="3"/>
      <c r="O1496" s="3"/>
      <c r="P1496" s="3"/>
      <c r="Q1496" s="3"/>
      <c r="R1496" s="3"/>
      <c r="S1496" s="3"/>
      <c r="T1496" s="3"/>
      <c r="U1496" s="3"/>
      <c r="V1496" s="3"/>
      <c r="W1496" s="3"/>
      <c r="X1496" s="3"/>
      <c r="Y1496" s="3"/>
      <c r="Z1496" s="3"/>
    </row>
    <row r="1497" spans="1:26" x14ac:dyDescent="0.2">
      <c r="A1497" s="3" t="s">
        <v>365</v>
      </c>
      <c r="B1497" s="13">
        <v>44818</v>
      </c>
      <c r="C1497" s="12">
        <v>0.35833333333333334</v>
      </c>
      <c r="D1497" s="3" t="s">
        <v>215</v>
      </c>
      <c r="E1497" s="3" t="s">
        <v>392</v>
      </c>
      <c r="F1497" s="3" t="s">
        <v>391</v>
      </c>
      <c r="G1497" s="3">
        <v>30.400880000000001</v>
      </c>
      <c r="H1497" s="3">
        <v>-87.948930000000004</v>
      </c>
      <c r="I1497" s="26">
        <v>1.1000000000000001</v>
      </c>
      <c r="J1497" s="3">
        <f t="shared" si="13"/>
        <v>12.139108</v>
      </c>
      <c r="K1497" s="26">
        <v>3.7</v>
      </c>
      <c r="L1497" s="3">
        <v>5</v>
      </c>
      <c r="M1497" s="3"/>
      <c r="N1497" s="3"/>
      <c r="O1497" s="3"/>
      <c r="P1497" s="3"/>
      <c r="Q1497" s="3"/>
      <c r="R1497" s="3"/>
      <c r="S1497" s="3"/>
      <c r="T1497" s="3"/>
      <c r="U1497" s="3"/>
      <c r="V1497" s="3"/>
      <c r="W1497" s="3"/>
      <c r="X1497" s="3"/>
      <c r="Y1497" s="3"/>
      <c r="Z1497" s="3"/>
    </row>
    <row r="1498" spans="1:26" x14ac:dyDescent="0.2">
      <c r="A1498" s="3" t="s">
        <v>365</v>
      </c>
      <c r="B1498" s="13">
        <v>44818</v>
      </c>
      <c r="C1498" s="12">
        <v>0.36805555555555558</v>
      </c>
      <c r="D1498" s="3" t="s">
        <v>399</v>
      </c>
      <c r="E1498" s="3" t="s">
        <v>391</v>
      </c>
      <c r="F1498" s="3" t="s">
        <v>391</v>
      </c>
      <c r="G1498" s="3">
        <v>30.40052</v>
      </c>
      <c r="H1498" s="3">
        <v>-87.899559999999994</v>
      </c>
      <c r="I1498" s="26">
        <v>0.4</v>
      </c>
      <c r="J1498" s="3">
        <f t="shared" si="13"/>
        <v>5.2493440000000007</v>
      </c>
      <c r="K1498" s="26">
        <v>1.6</v>
      </c>
      <c r="L1498" s="3">
        <v>6</v>
      </c>
      <c r="M1498" s="3"/>
      <c r="N1498" s="3"/>
      <c r="O1498" s="3"/>
      <c r="P1498" s="3"/>
      <c r="Q1498" s="3"/>
      <c r="R1498" s="3"/>
      <c r="S1498" s="3"/>
      <c r="T1498" s="3"/>
      <c r="U1498" s="3"/>
      <c r="V1498" s="3"/>
      <c r="W1498" s="3"/>
      <c r="X1498" s="3"/>
      <c r="Y1498" s="3"/>
      <c r="Z1498" s="3"/>
    </row>
    <row r="1499" spans="1:26" x14ac:dyDescent="0.2">
      <c r="A1499" s="3" t="s">
        <v>365</v>
      </c>
      <c r="B1499" s="13">
        <v>44818</v>
      </c>
      <c r="C1499" s="12">
        <v>0.37430555555555556</v>
      </c>
      <c r="D1499" s="3" t="s">
        <v>419</v>
      </c>
      <c r="E1499" s="3" t="s">
        <v>391</v>
      </c>
      <c r="F1499" s="3" t="s">
        <v>391</v>
      </c>
      <c r="G1499" s="3">
        <v>30.450810000000001</v>
      </c>
      <c r="H1499" s="3">
        <v>-87.925479999999993</v>
      </c>
      <c r="I1499" s="26">
        <v>0.8</v>
      </c>
      <c r="J1499" s="3">
        <f t="shared" si="13"/>
        <v>7.2178480000000009</v>
      </c>
      <c r="K1499" s="26">
        <v>2.2000000000000002</v>
      </c>
      <c r="L1499" s="3">
        <v>7</v>
      </c>
      <c r="M1499" s="3"/>
      <c r="N1499" s="3"/>
      <c r="O1499" s="3"/>
      <c r="P1499" s="3"/>
      <c r="Q1499" s="3"/>
      <c r="R1499" s="3"/>
      <c r="S1499" s="3"/>
      <c r="T1499" s="3"/>
      <c r="U1499" s="3"/>
      <c r="V1499" s="3"/>
      <c r="W1499" s="3"/>
      <c r="X1499" s="3"/>
      <c r="Y1499" s="3"/>
      <c r="Z1499" s="3"/>
    </row>
    <row r="1500" spans="1:26" x14ac:dyDescent="0.2">
      <c r="A1500" s="3" t="s">
        <v>365</v>
      </c>
      <c r="B1500" s="13">
        <v>44818</v>
      </c>
      <c r="C1500" s="12">
        <v>0.37847222222222221</v>
      </c>
      <c r="D1500" s="3" t="s">
        <v>418</v>
      </c>
      <c r="E1500" s="3" t="s">
        <v>391</v>
      </c>
      <c r="F1500" s="3" t="s">
        <v>391</v>
      </c>
      <c r="G1500" s="3">
        <v>30.450220000000002</v>
      </c>
      <c r="H1500" s="3">
        <v>-87.950069999999997</v>
      </c>
      <c r="I1500" s="26">
        <v>1</v>
      </c>
      <c r="J1500" s="3">
        <f t="shared" si="13"/>
        <v>10.826772</v>
      </c>
      <c r="K1500" s="26">
        <v>3.3</v>
      </c>
      <c r="L1500" s="3">
        <v>8</v>
      </c>
      <c r="M1500" s="3"/>
      <c r="N1500" s="3"/>
      <c r="O1500" s="3"/>
      <c r="P1500" s="3"/>
      <c r="Q1500" s="3"/>
      <c r="R1500" s="3"/>
      <c r="S1500" s="3"/>
      <c r="T1500" s="3"/>
      <c r="U1500" s="3"/>
      <c r="V1500" s="3"/>
      <c r="W1500" s="3"/>
      <c r="X1500" s="3"/>
      <c r="Y1500" s="3"/>
      <c r="Z1500" s="3"/>
    </row>
    <row r="1501" spans="1:26" x14ac:dyDescent="0.2">
      <c r="A1501" s="3" t="s">
        <v>365</v>
      </c>
      <c r="B1501" s="13">
        <v>44818</v>
      </c>
      <c r="C1501" s="12">
        <v>0.38611111111111113</v>
      </c>
      <c r="D1501" s="3" t="s">
        <v>265</v>
      </c>
      <c r="E1501" s="3" t="s">
        <v>392</v>
      </c>
      <c r="F1501" s="3" t="s">
        <v>391</v>
      </c>
      <c r="G1501" s="3">
        <v>30.50047</v>
      </c>
      <c r="H1501" s="3">
        <v>-87.950230000000005</v>
      </c>
      <c r="I1501" s="26">
        <v>1.1000000000000001</v>
      </c>
      <c r="J1501" s="3">
        <f t="shared" ref="J1501:J1725" si="14">3.28084*K1501</f>
        <v>8.8582680000000007</v>
      </c>
      <c r="K1501" s="26">
        <v>2.7</v>
      </c>
      <c r="L1501" s="3">
        <v>9</v>
      </c>
      <c r="M1501" s="3"/>
      <c r="N1501" s="3"/>
      <c r="O1501" s="3"/>
      <c r="P1501" s="3"/>
      <c r="Q1501" s="3"/>
      <c r="R1501" s="3"/>
      <c r="S1501" s="3"/>
      <c r="T1501" s="3"/>
      <c r="U1501" s="3"/>
      <c r="V1501" s="3"/>
      <c r="W1501" s="3"/>
      <c r="X1501" s="3"/>
      <c r="Y1501" s="3"/>
      <c r="Z1501" s="3"/>
    </row>
    <row r="1502" spans="1:26" x14ac:dyDescent="0.2">
      <c r="A1502" s="3" t="s">
        <v>365</v>
      </c>
      <c r="B1502" s="13">
        <v>44818</v>
      </c>
      <c r="C1502" s="12">
        <v>0.39652777777777776</v>
      </c>
      <c r="D1502" s="3" t="s">
        <v>293</v>
      </c>
      <c r="E1502" s="3" t="s">
        <v>391</v>
      </c>
      <c r="F1502" s="3" t="s">
        <v>391</v>
      </c>
      <c r="G1502" s="3">
        <v>30.55095</v>
      </c>
      <c r="H1502" s="3">
        <v>-87.908776000000003</v>
      </c>
      <c r="I1502" s="26">
        <v>0.8</v>
      </c>
      <c r="J1502" s="3">
        <f t="shared" si="14"/>
        <v>8.8582680000000007</v>
      </c>
      <c r="K1502" s="26">
        <v>2.7</v>
      </c>
      <c r="L1502" s="3">
        <v>10</v>
      </c>
      <c r="M1502" s="3"/>
      <c r="N1502" s="3"/>
      <c r="O1502" s="3"/>
      <c r="P1502" s="3"/>
      <c r="Q1502" s="3"/>
      <c r="R1502" s="3"/>
      <c r="S1502" s="3"/>
      <c r="T1502" s="3"/>
      <c r="U1502" s="3"/>
      <c r="V1502" s="3"/>
      <c r="W1502" s="3"/>
      <c r="X1502" s="3"/>
      <c r="Y1502" s="3"/>
      <c r="Z1502" s="3"/>
    </row>
    <row r="1503" spans="1:26" x14ac:dyDescent="0.2">
      <c r="A1503" s="3" t="s">
        <v>365</v>
      </c>
      <c r="B1503" s="13">
        <v>44818</v>
      </c>
      <c r="C1503" s="12">
        <v>0.40138888888888891</v>
      </c>
      <c r="D1503" s="3" t="s">
        <v>347</v>
      </c>
      <c r="E1503" s="3" t="s">
        <v>391</v>
      </c>
      <c r="F1503" s="3" t="s">
        <v>391</v>
      </c>
      <c r="G1503" s="3">
        <v>30.550360000000001</v>
      </c>
      <c r="H1503" s="3">
        <v>-87.95</v>
      </c>
      <c r="I1503" s="26">
        <v>0.8</v>
      </c>
      <c r="J1503" s="3">
        <f t="shared" si="14"/>
        <v>11.154855999999999</v>
      </c>
      <c r="K1503" s="26">
        <v>3.4</v>
      </c>
      <c r="L1503" s="3">
        <v>11</v>
      </c>
      <c r="M1503" s="3"/>
      <c r="N1503" s="3"/>
      <c r="O1503" s="3"/>
      <c r="P1503" s="3"/>
      <c r="Q1503" s="3"/>
      <c r="R1503" s="3"/>
      <c r="S1503" s="3"/>
      <c r="T1503" s="3"/>
      <c r="U1503" s="3"/>
      <c r="V1503" s="3"/>
      <c r="W1503" s="3"/>
      <c r="X1503" s="3"/>
      <c r="Y1503" s="3"/>
      <c r="Z1503" s="3"/>
    </row>
    <row r="1504" spans="1:26" x14ac:dyDescent="0.2">
      <c r="A1504" s="3" t="s">
        <v>365</v>
      </c>
      <c r="B1504" s="13">
        <v>44818</v>
      </c>
      <c r="C1504" s="12">
        <v>0.40833333333333333</v>
      </c>
      <c r="D1504" s="3" t="s">
        <v>267</v>
      </c>
      <c r="E1504" s="3" t="s">
        <v>392</v>
      </c>
      <c r="F1504" s="3" t="s">
        <v>391</v>
      </c>
      <c r="G1504" s="3">
        <v>30.601120000000002</v>
      </c>
      <c r="H1504" s="3">
        <v>-87.95026</v>
      </c>
      <c r="I1504" s="26">
        <v>0.8</v>
      </c>
      <c r="J1504" s="3">
        <f t="shared" si="14"/>
        <v>8.5301840000000002</v>
      </c>
      <c r="K1504" s="26">
        <v>2.6</v>
      </c>
      <c r="L1504" s="3">
        <v>12</v>
      </c>
      <c r="M1504" s="3"/>
      <c r="N1504" s="3"/>
      <c r="O1504" s="3"/>
      <c r="P1504" s="3"/>
      <c r="Q1504" s="3"/>
      <c r="R1504" s="3"/>
      <c r="S1504" s="3"/>
      <c r="T1504" s="3"/>
      <c r="U1504" s="3"/>
      <c r="V1504" s="3"/>
      <c r="W1504" s="3"/>
      <c r="X1504" s="3"/>
      <c r="Y1504" s="3"/>
      <c r="Z1504" s="3"/>
    </row>
    <row r="1505" spans="1:26" x14ac:dyDescent="0.2">
      <c r="A1505" s="3" t="s">
        <v>365</v>
      </c>
      <c r="B1505" s="13">
        <v>44818</v>
      </c>
      <c r="C1505" s="12">
        <v>0.41388888888888886</v>
      </c>
      <c r="D1505" s="3" t="s">
        <v>297</v>
      </c>
      <c r="E1505" s="3" t="s">
        <v>391</v>
      </c>
      <c r="F1505" s="3" t="s">
        <v>391</v>
      </c>
      <c r="G1505" s="3">
        <v>30.60041</v>
      </c>
      <c r="H1505" s="3">
        <v>-87.917060000000006</v>
      </c>
      <c r="I1505" s="26">
        <v>0.6</v>
      </c>
      <c r="J1505" s="3">
        <f t="shared" si="14"/>
        <v>5.9055119999999999</v>
      </c>
      <c r="K1505" s="26">
        <v>1.8</v>
      </c>
      <c r="L1505" s="3">
        <v>13</v>
      </c>
      <c r="M1505" s="3"/>
      <c r="N1505" s="3"/>
      <c r="O1505" s="3"/>
      <c r="P1505" s="3"/>
      <c r="Q1505" s="3"/>
      <c r="R1505" s="3"/>
      <c r="S1505" s="3"/>
      <c r="T1505" s="3"/>
      <c r="U1505" s="3"/>
      <c r="V1505" s="3"/>
      <c r="W1505" s="3"/>
      <c r="X1505" s="3"/>
      <c r="Y1505" s="3"/>
      <c r="Z1505" s="3"/>
    </row>
    <row r="1506" spans="1:26" x14ac:dyDescent="0.2">
      <c r="A1506" s="3" t="s">
        <v>365</v>
      </c>
      <c r="B1506" s="13">
        <v>44818</v>
      </c>
      <c r="C1506" s="12">
        <v>0.42083333333333334</v>
      </c>
      <c r="D1506" s="3" t="s">
        <v>270</v>
      </c>
      <c r="E1506" s="3" t="s">
        <v>392</v>
      </c>
      <c r="F1506" s="3" t="s">
        <v>391</v>
      </c>
      <c r="G1506" s="3">
        <v>30.667149999999999</v>
      </c>
      <c r="H1506" s="3">
        <v>-87.925250000000005</v>
      </c>
      <c r="I1506" s="26">
        <v>0.5</v>
      </c>
      <c r="J1506" s="3">
        <f t="shared" si="14"/>
        <v>23.950132</v>
      </c>
      <c r="K1506" s="26">
        <v>7.3</v>
      </c>
      <c r="L1506" s="3">
        <v>14</v>
      </c>
      <c r="M1506" s="3"/>
      <c r="N1506" s="3"/>
      <c r="O1506" s="3"/>
      <c r="P1506" s="3"/>
      <c r="Q1506" s="3"/>
      <c r="R1506" s="3"/>
      <c r="S1506" s="3"/>
      <c r="T1506" s="3"/>
      <c r="U1506" s="3"/>
      <c r="V1506" s="3"/>
      <c r="W1506" s="3"/>
      <c r="X1506" s="3"/>
      <c r="Y1506" s="3"/>
      <c r="Z1506" s="3"/>
    </row>
    <row r="1507" spans="1:26" x14ac:dyDescent="0.2">
      <c r="A1507" s="3" t="s">
        <v>365</v>
      </c>
      <c r="B1507" s="13">
        <v>44818</v>
      </c>
      <c r="C1507" s="12">
        <v>0.42916666666666664</v>
      </c>
      <c r="D1507" s="3" t="s">
        <v>300</v>
      </c>
      <c r="E1507" s="3" t="s">
        <v>392</v>
      </c>
      <c r="F1507" s="3" t="s">
        <v>391</v>
      </c>
      <c r="G1507" s="3">
        <v>30.612500000000001</v>
      </c>
      <c r="H1507" s="3">
        <v>-87.952629999999999</v>
      </c>
      <c r="I1507" s="26">
        <v>0.5</v>
      </c>
      <c r="J1507" s="3">
        <f t="shared" si="14"/>
        <v>8.2020999999999997</v>
      </c>
      <c r="K1507" s="26">
        <v>2.5</v>
      </c>
      <c r="L1507" s="3">
        <v>15</v>
      </c>
      <c r="M1507" s="3"/>
      <c r="N1507" s="3"/>
      <c r="O1507" s="3"/>
      <c r="P1507" s="3"/>
      <c r="Q1507" s="3"/>
      <c r="R1507" s="3"/>
      <c r="S1507" s="3"/>
      <c r="T1507" s="3"/>
      <c r="U1507" s="3"/>
      <c r="V1507" s="3"/>
      <c r="W1507" s="3"/>
      <c r="X1507" s="3"/>
      <c r="Y1507" s="3"/>
      <c r="Z1507" s="3"/>
    </row>
    <row r="1508" spans="1:26" x14ac:dyDescent="0.2">
      <c r="A1508" s="3" t="s">
        <v>365</v>
      </c>
      <c r="B1508" s="13">
        <v>44818</v>
      </c>
      <c r="C1508" s="12">
        <v>0.43888888888888888</v>
      </c>
      <c r="D1508" s="3" t="s">
        <v>272</v>
      </c>
      <c r="E1508" s="3" t="s">
        <v>392</v>
      </c>
      <c r="F1508" s="3" t="s">
        <v>391</v>
      </c>
      <c r="G1508" s="3">
        <v>30.74954</v>
      </c>
      <c r="H1508" s="3">
        <v>-87.927549999999997</v>
      </c>
      <c r="I1508" s="26">
        <v>0.5</v>
      </c>
      <c r="J1508" s="3">
        <f t="shared" si="14"/>
        <v>63.648295999999995</v>
      </c>
      <c r="K1508" s="26">
        <v>19.399999999999999</v>
      </c>
      <c r="L1508" s="3">
        <v>16</v>
      </c>
      <c r="M1508" s="3"/>
      <c r="N1508" s="3"/>
      <c r="O1508" s="3"/>
      <c r="P1508" s="3"/>
      <c r="Q1508" s="3"/>
      <c r="R1508" s="3"/>
      <c r="S1508" s="3"/>
      <c r="T1508" s="3"/>
      <c r="U1508" s="3"/>
      <c r="V1508" s="3"/>
      <c r="W1508" s="3"/>
      <c r="X1508" s="3"/>
      <c r="Y1508" s="3"/>
      <c r="Z1508" s="3"/>
    </row>
    <row r="1509" spans="1:26" x14ac:dyDescent="0.2">
      <c r="A1509" s="3" t="s">
        <v>365</v>
      </c>
      <c r="B1509" s="13">
        <v>44818</v>
      </c>
      <c r="C1509" s="12">
        <v>0.44861111111111113</v>
      </c>
      <c r="D1509" s="3" t="s">
        <v>304</v>
      </c>
      <c r="E1509" s="3" t="s">
        <v>392</v>
      </c>
      <c r="F1509" s="3" t="s">
        <v>391</v>
      </c>
      <c r="G1509" s="3">
        <v>30.686869999999999</v>
      </c>
      <c r="H1509" s="3">
        <v>-88.003799999999998</v>
      </c>
      <c r="I1509" s="26">
        <v>0.6</v>
      </c>
      <c r="J1509" s="3">
        <f t="shared" si="14"/>
        <v>9.5144359999999999</v>
      </c>
      <c r="K1509" s="26">
        <v>2.9</v>
      </c>
      <c r="L1509" s="3">
        <v>17</v>
      </c>
      <c r="M1509" s="3"/>
      <c r="N1509" s="3"/>
      <c r="O1509" s="3"/>
      <c r="P1509" s="3"/>
      <c r="Q1509" s="3"/>
      <c r="R1509" s="3"/>
      <c r="S1509" s="3"/>
      <c r="T1509" s="3"/>
      <c r="U1509" s="3"/>
      <c r="V1509" s="3"/>
      <c r="W1509" s="3"/>
      <c r="X1509" s="3"/>
      <c r="Y1509" s="3"/>
      <c r="Z1509" s="3"/>
    </row>
    <row r="1510" spans="1:26" x14ac:dyDescent="0.2">
      <c r="A1510" s="3" t="s">
        <v>365</v>
      </c>
      <c r="B1510" s="13">
        <v>44818</v>
      </c>
      <c r="C1510" s="12">
        <v>0.45833333333333331</v>
      </c>
      <c r="D1510" s="3" t="s">
        <v>307</v>
      </c>
      <c r="E1510" s="3" t="s">
        <v>392</v>
      </c>
      <c r="F1510" s="3" t="s">
        <v>392</v>
      </c>
      <c r="G1510" s="3">
        <v>30.700420000000001</v>
      </c>
      <c r="H1510" s="3">
        <v>-88.037369999999996</v>
      </c>
      <c r="I1510" s="26">
        <v>0.7</v>
      </c>
      <c r="J1510" s="3">
        <f t="shared" si="14"/>
        <v>42.979003999999996</v>
      </c>
      <c r="K1510" s="26">
        <v>13.1</v>
      </c>
      <c r="L1510" s="3">
        <v>18</v>
      </c>
      <c r="M1510" s="3"/>
      <c r="N1510" s="3"/>
      <c r="O1510" s="3"/>
      <c r="P1510" s="3"/>
      <c r="Q1510" s="3"/>
      <c r="R1510" s="3"/>
      <c r="S1510" s="3"/>
      <c r="T1510" s="3"/>
      <c r="U1510" s="3"/>
      <c r="V1510" s="3"/>
      <c r="W1510" s="3"/>
      <c r="X1510" s="3"/>
      <c r="Y1510" s="3"/>
      <c r="Z1510" s="3"/>
    </row>
    <row r="1511" spans="1:26" x14ac:dyDescent="0.2">
      <c r="A1511" s="3" t="s">
        <v>365</v>
      </c>
      <c r="B1511" s="13">
        <v>44818</v>
      </c>
      <c r="C1511" s="12">
        <v>0.46736111111111112</v>
      </c>
      <c r="D1511" s="3" t="s">
        <v>309</v>
      </c>
      <c r="E1511" s="3" t="s">
        <v>391</v>
      </c>
      <c r="F1511" s="3" t="s">
        <v>391</v>
      </c>
      <c r="G1511" s="3">
        <v>30.64902</v>
      </c>
      <c r="H1511" s="3">
        <v>-88.031570000000002</v>
      </c>
      <c r="I1511" s="26">
        <v>0.9</v>
      </c>
      <c r="J1511" s="3">
        <f t="shared" si="14"/>
        <v>49.868767999999996</v>
      </c>
      <c r="K1511" s="26">
        <v>15.2</v>
      </c>
      <c r="L1511" s="3">
        <v>19</v>
      </c>
      <c r="M1511" s="3"/>
      <c r="N1511" s="3"/>
      <c r="O1511" s="3"/>
      <c r="P1511" s="3"/>
      <c r="Q1511" s="3"/>
      <c r="R1511" s="3"/>
      <c r="S1511" s="3"/>
      <c r="T1511" s="3"/>
      <c r="U1511" s="3"/>
      <c r="V1511" s="3"/>
      <c r="W1511" s="3"/>
      <c r="X1511" s="3"/>
      <c r="Y1511" s="3"/>
      <c r="Z1511" s="3"/>
    </row>
    <row r="1512" spans="1:26" x14ac:dyDescent="0.2">
      <c r="A1512" s="3" t="s">
        <v>365</v>
      </c>
      <c r="B1512" s="13">
        <v>44818</v>
      </c>
      <c r="C1512" s="12">
        <v>0.47083333333333333</v>
      </c>
      <c r="D1512" s="3" t="s">
        <v>431</v>
      </c>
      <c r="E1512" s="3" t="s">
        <v>391</v>
      </c>
      <c r="F1512" s="3" t="s">
        <v>391</v>
      </c>
      <c r="G1512" s="3">
        <v>30.648879999999998</v>
      </c>
      <c r="H1512" s="3">
        <v>-88.050669999999997</v>
      </c>
      <c r="I1512" s="26">
        <v>0.6</v>
      </c>
      <c r="J1512" s="3">
        <f t="shared" si="14"/>
        <v>3.6089240000000005</v>
      </c>
      <c r="K1512" s="26">
        <v>1.1000000000000001</v>
      </c>
      <c r="L1512" s="3">
        <v>20</v>
      </c>
      <c r="M1512" s="3"/>
      <c r="N1512" s="3"/>
      <c r="O1512" s="3"/>
      <c r="P1512" s="3"/>
      <c r="Q1512" s="3"/>
      <c r="R1512" s="3"/>
      <c r="S1512" s="3"/>
      <c r="T1512" s="3"/>
      <c r="U1512" s="3"/>
      <c r="V1512" s="3"/>
      <c r="W1512" s="3"/>
      <c r="X1512" s="3"/>
      <c r="Y1512" s="3"/>
      <c r="Z1512" s="3"/>
    </row>
    <row r="1513" spans="1:26" x14ac:dyDescent="0.2">
      <c r="A1513" s="3" t="s">
        <v>365</v>
      </c>
      <c r="B1513" s="13">
        <v>44818</v>
      </c>
      <c r="C1513" s="12">
        <v>0.47638888888888886</v>
      </c>
      <c r="D1513" s="3" t="s">
        <v>422</v>
      </c>
      <c r="E1513" s="3" t="s">
        <v>391</v>
      </c>
      <c r="F1513" s="3" t="s">
        <v>391</v>
      </c>
      <c r="G1513" s="3">
        <v>30.601209999999998</v>
      </c>
      <c r="H1513" s="3">
        <v>-88.048159999999996</v>
      </c>
      <c r="I1513" s="26">
        <v>0.7</v>
      </c>
      <c r="J1513" s="3">
        <f t="shared" si="14"/>
        <v>5.9055119999999999</v>
      </c>
      <c r="K1513" s="26">
        <v>1.8</v>
      </c>
      <c r="L1513" s="3">
        <v>21</v>
      </c>
      <c r="M1513" s="3"/>
      <c r="N1513" s="3"/>
      <c r="O1513" s="3"/>
      <c r="P1513" s="3"/>
      <c r="Q1513" s="3"/>
      <c r="R1513" s="3"/>
      <c r="S1513" s="3"/>
      <c r="T1513" s="3"/>
      <c r="U1513" s="3"/>
      <c r="V1513" s="3"/>
      <c r="W1513" s="3"/>
      <c r="X1513" s="3"/>
      <c r="Y1513" s="3"/>
      <c r="Z1513" s="3"/>
    </row>
    <row r="1514" spans="1:26" x14ac:dyDescent="0.2">
      <c r="A1514" s="3" t="s">
        <v>365</v>
      </c>
      <c r="B1514" s="13">
        <v>44818</v>
      </c>
      <c r="C1514" s="12">
        <v>0.48055555555555557</v>
      </c>
      <c r="D1514" s="3" t="s">
        <v>274</v>
      </c>
      <c r="E1514" s="3" t="s">
        <v>392</v>
      </c>
      <c r="F1514" s="3" t="s">
        <v>392</v>
      </c>
      <c r="G1514" s="3">
        <v>30.598870000000002</v>
      </c>
      <c r="H1514" s="3">
        <v>-88.030770000000004</v>
      </c>
      <c r="I1514" s="26">
        <v>0.9</v>
      </c>
      <c r="J1514" s="3">
        <f t="shared" si="14"/>
        <v>48.556432000000001</v>
      </c>
      <c r="K1514" s="26">
        <v>14.8</v>
      </c>
      <c r="L1514" s="3">
        <v>22</v>
      </c>
      <c r="M1514" s="3"/>
      <c r="N1514" s="3"/>
      <c r="O1514" s="3"/>
      <c r="P1514" s="3"/>
      <c r="Q1514" s="3"/>
      <c r="R1514" s="3"/>
      <c r="S1514" s="3"/>
      <c r="T1514" s="3"/>
      <c r="U1514" s="3"/>
      <c r="V1514" s="3"/>
      <c r="W1514" s="3"/>
      <c r="X1514" s="3"/>
      <c r="Y1514" s="3"/>
      <c r="Z1514" s="3"/>
    </row>
    <row r="1515" spans="1:26" x14ac:dyDescent="0.2">
      <c r="A1515" s="3" t="s">
        <v>365</v>
      </c>
      <c r="B1515" s="13">
        <v>44818</v>
      </c>
      <c r="C1515" s="12">
        <v>0.48680555555555555</v>
      </c>
      <c r="D1515" s="3" t="s">
        <v>423</v>
      </c>
      <c r="E1515" s="3" t="s">
        <v>391</v>
      </c>
      <c r="F1515" s="3" t="s">
        <v>391</v>
      </c>
      <c r="G1515" s="3">
        <v>30.600370000000002</v>
      </c>
      <c r="H1515" s="3">
        <v>-87.999210000000005</v>
      </c>
      <c r="I1515" s="26">
        <v>1</v>
      </c>
      <c r="J1515" s="3">
        <f t="shared" si="14"/>
        <v>7.5459319999999996</v>
      </c>
      <c r="K1515" s="26">
        <v>2.2999999999999998</v>
      </c>
      <c r="L1515" s="3">
        <v>23</v>
      </c>
      <c r="M1515" s="3"/>
      <c r="N1515" s="3"/>
      <c r="O1515" s="3"/>
      <c r="P1515" s="3"/>
      <c r="Q1515" s="3"/>
      <c r="R1515" s="3"/>
      <c r="S1515" s="3"/>
      <c r="T1515" s="3"/>
      <c r="U1515" s="3"/>
      <c r="V1515" s="3"/>
      <c r="W1515" s="3"/>
      <c r="X1515" s="3"/>
      <c r="Y1515" s="3"/>
      <c r="Z1515" s="3"/>
    </row>
    <row r="1516" spans="1:26" x14ac:dyDescent="0.2">
      <c r="A1516" s="3" t="s">
        <v>365</v>
      </c>
      <c r="B1516" s="13">
        <v>44818</v>
      </c>
      <c r="C1516" s="12">
        <v>0.49166666666666664</v>
      </c>
      <c r="D1516" s="3" t="s">
        <v>424</v>
      </c>
      <c r="E1516" s="3" t="s">
        <v>391</v>
      </c>
      <c r="F1516" s="3" t="s">
        <v>391</v>
      </c>
      <c r="G1516" s="3">
        <v>30.549869999999999</v>
      </c>
      <c r="H1516" s="3">
        <v>-87.999380000000002</v>
      </c>
      <c r="I1516" s="26">
        <v>0.9</v>
      </c>
      <c r="J1516" s="3">
        <f t="shared" si="14"/>
        <v>9.8425200000000004</v>
      </c>
      <c r="K1516" s="26">
        <v>3</v>
      </c>
      <c r="L1516" s="3">
        <v>24</v>
      </c>
      <c r="M1516" s="3"/>
      <c r="N1516" s="3"/>
      <c r="O1516" s="3"/>
      <c r="P1516" s="3"/>
      <c r="Q1516" s="3"/>
      <c r="R1516" s="3"/>
      <c r="S1516" s="3"/>
      <c r="T1516" s="3"/>
      <c r="U1516" s="3"/>
      <c r="V1516" s="3"/>
      <c r="W1516" s="3"/>
      <c r="X1516" s="3"/>
      <c r="Y1516" s="3"/>
      <c r="Z1516" s="3"/>
    </row>
    <row r="1517" spans="1:26" x14ac:dyDescent="0.2">
      <c r="A1517" s="3" t="s">
        <v>365</v>
      </c>
      <c r="B1517" s="13">
        <v>44818</v>
      </c>
      <c r="C1517" s="12">
        <v>0.49583333333333335</v>
      </c>
      <c r="D1517" s="3" t="s">
        <v>425</v>
      </c>
      <c r="E1517" s="3" t="s">
        <v>391</v>
      </c>
      <c r="F1517" s="3" t="s">
        <v>391</v>
      </c>
      <c r="G1517" s="3">
        <v>30.549810000000001</v>
      </c>
      <c r="H1517" s="3">
        <v>-88.025270000000006</v>
      </c>
      <c r="I1517" s="26">
        <v>1</v>
      </c>
      <c r="J1517" s="3">
        <f t="shared" si="14"/>
        <v>49.540683999999999</v>
      </c>
      <c r="K1517" s="26">
        <v>15.1</v>
      </c>
      <c r="L1517" s="3">
        <v>25</v>
      </c>
      <c r="M1517" s="3"/>
      <c r="N1517" s="3"/>
      <c r="O1517" s="3"/>
      <c r="P1517" s="3"/>
      <c r="Q1517" s="3"/>
      <c r="R1517" s="3"/>
      <c r="S1517" s="3"/>
      <c r="T1517" s="3"/>
      <c r="U1517" s="3"/>
      <c r="V1517" s="3"/>
      <c r="W1517" s="3"/>
      <c r="X1517" s="3"/>
      <c r="Y1517" s="3"/>
      <c r="Z1517" s="3"/>
    </row>
    <row r="1518" spans="1:26" x14ac:dyDescent="0.2">
      <c r="A1518" s="3" t="s">
        <v>365</v>
      </c>
      <c r="B1518" s="13">
        <v>44818</v>
      </c>
      <c r="C1518" s="12">
        <v>0.50069444444444444</v>
      </c>
      <c r="D1518" s="3" t="s">
        <v>426</v>
      </c>
      <c r="E1518" s="3" t="s">
        <v>391</v>
      </c>
      <c r="F1518" s="3" t="s">
        <v>391</v>
      </c>
      <c r="G1518" s="3">
        <v>30.549759999999999</v>
      </c>
      <c r="H1518" s="3">
        <v>-88.04983</v>
      </c>
      <c r="I1518" s="26">
        <v>0.7</v>
      </c>
      <c r="J1518" s="3">
        <f t="shared" si="14"/>
        <v>8.8582680000000007</v>
      </c>
      <c r="K1518" s="26">
        <v>2.7</v>
      </c>
      <c r="L1518" s="3">
        <v>26</v>
      </c>
      <c r="M1518" s="3"/>
      <c r="N1518" s="3"/>
      <c r="O1518" s="3"/>
      <c r="P1518" s="3"/>
      <c r="Q1518" s="3"/>
      <c r="R1518" s="3"/>
      <c r="S1518" s="3"/>
      <c r="T1518" s="3"/>
      <c r="U1518" s="3"/>
      <c r="V1518" s="3"/>
      <c r="W1518" s="3"/>
      <c r="X1518" s="3"/>
      <c r="Y1518" s="3"/>
      <c r="Z1518" s="3"/>
    </row>
    <row r="1519" spans="1:26" x14ac:dyDescent="0.2">
      <c r="A1519" s="3" t="s">
        <v>365</v>
      </c>
      <c r="B1519" s="13">
        <v>44818</v>
      </c>
      <c r="C1519" s="12">
        <v>0.50624999999999998</v>
      </c>
      <c r="D1519" s="3" t="s">
        <v>277</v>
      </c>
      <c r="E1519" s="3" t="s">
        <v>392</v>
      </c>
      <c r="F1519" s="3" t="s">
        <v>391</v>
      </c>
      <c r="G1519" s="3">
        <v>30.565200000000001</v>
      </c>
      <c r="H1519" s="3">
        <v>-88.087410000000006</v>
      </c>
      <c r="I1519" s="26" t="s">
        <v>46</v>
      </c>
      <c r="J1519" s="3">
        <f t="shared" si="14"/>
        <v>25.262468000000002</v>
      </c>
      <c r="K1519" s="26">
        <v>7.7</v>
      </c>
      <c r="L1519" s="3">
        <v>27</v>
      </c>
      <c r="M1519" s="3" t="s">
        <v>537</v>
      </c>
      <c r="N1519" s="3"/>
      <c r="O1519" s="3"/>
      <c r="P1519" s="3"/>
      <c r="Q1519" s="3"/>
      <c r="R1519" s="3"/>
      <c r="S1519" s="3"/>
      <c r="T1519" s="3"/>
      <c r="U1519" s="3"/>
      <c r="V1519" s="3"/>
      <c r="W1519" s="3"/>
      <c r="X1519" s="3"/>
      <c r="Y1519" s="3"/>
      <c r="Z1519" s="3"/>
    </row>
    <row r="1520" spans="1:26" x14ac:dyDescent="0.2">
      <c r="A1520" s="3" t="s">
        <v>365</v>
      </c>
      <c r="B1520" s="13">
        <v>44818</v>
      </c>
      <c r="C1520" s="12">
        <v>0.51736111111111116</v>
      </c>
      <c r="D1520" s="3" t="s">
        <v>279</v>
      </c>
      <c r="E1520" s="3" t="s">
        <v>392</v>
      </c>
      <c r="F1520" s="3" t="s">
        <v>391</v>
      </c>
      <c r="G1520" s="3">
        <v>30.499659999999999</v>
      </c>
      <c r="H1520" s="3">
        <v>-88.099639999999994</v>
      </c>
      <c r="I1520" s="26">
        <v>0.5</v>
      </c>
      <c r="J1520" s="3">
        <f t="shared" si="14"/>
        <v>3.28084</v>
      </c>
      <c r="K1520" s="26">
        <v>1</v>
      </c>
      <c r="L1520" s="3">
        <v>28</v>
      </c>
      <c r="M1520" s="3"/>
      <c r="N1520" s="3"/>
      <c r="O1520" s="3"/>
      <c r="P1520" s="3"/>
      <c r="Q1520" s="3"/>
      <c r="R1520" s="3"/>
      <c r="S1520" s="3"/>
      <c r="T1520" s="3"/>
      <c r="U1520" s="3"/>
      <c r="V1520" s="3"/>
      <c r="W1520" s="3"/>
      <c r="X1520" s="3"/>
      <c r="Y1520" s="3"/>
      <c r="Z1520" s="3"/>
    </row>
    <row r="1521" spans="1:26" x14ac:dyDescent="0.2">
      <c r="A1521" s="3" t="s">
        <v>365</v>
      </c>
      <c r="B1521" s="13">
        <v>44818</v>
      </c>
      <c r="C1521" s="12">
        <v>0.52500000000000002</v>
      </c>
      <c r="D1521" s="3" t="s">
        <v>427</v>
      </c>
      <c r="E1521" s="3" t="s">
        <v>391</v>
      </c>
      <c r="F1521" s="3" t="s">
        <v>391</v>
      </c>
      <c r="G1521" s="3">
        <v>30.500710000000002</v>
      </c>
      <c r="H1521" s="3">
        <v>-88.049459999999996</v>
      </c>
      <c r="I1521" s="26">
        <v>0.5</v>
      </c>
      <c r="J1521" s="3">
        <f t="shared" si="14"/>
        <v>9.5144359999999999</v>
      </c>
      <c r="K1521" s="26">
        <v>2.9</v>
      </c>
      <c r="L1521" s="3">
        <v>29</v>
      </c>
      <c r="M1521" s="3"/>
      <c r="N1521" s="3"/>
      <c r="O1521" s="3"/>
      <c r="P1521" s="3"/>
      <c r="Q1521" s="3"/>
      <c r="R1521" s="3"/>
      <c r="S1521" s="3"/>
      <c r="T1521" s="3"/>
      <c r="U1521" s="3"/>
      <c r="V1521" s="3"/>
      <c r="W1521" s="3"/>
      <c r="X1521" s="3"/>
      <c r="Y1521" s="3"/>
      <c r="Z1521" s="3"/>
    </row>
    <row r="1522" spans="1:26" x14ac:dyDescent="0.2">
      <c r="A1522" s="3" t="s">
        <v>365</v>
      </c>
      <c r="B1522" s="13">
        <v>44818</v>
      </c>
      <c r="C1522" s="12">
        <v>0.53055555555555556</v>
      </c>
      <c r="D1522" s="3" t="s">
        <v>281</v>
      </c>
      <c r="E1522" s="3" t="s">
        <v>392</v>
      </c>
      <c r="F1522" s="3" t="s">
        <v>392</v>
      </c>
      <c r="G1522" s="3">
        <v>30.50123</v>
      </c>
      <c r="H1522" s="3">
        <v>-88.019769999999994</v>
      </c>
      <c r="I1522" s="26">
        <v>1</v>
      </c>
      <c r="J1522" s="3">
        <f t="shared" si="14"/>
        <v>50.853020000000001</v>
      </c>
      <c r="K1522" s="26">
        <v>15.5</v>
      </c>
      <c r="L1522" s="3">
        <v>30</v>
      </c>
      <c r="M1522" s="3"/>
      <c r="N1522" s="3"/>
      <c r="O1522" s="3"/>
      <c r="P1522" s="3"/>
      <c r="Q1522" s="3"/>
      <c r="R1522" s="3"/>
      <c r="S1522" s="3"/>
      <c r="T1522" s="3"/>
      <c r="U1522" s="3"/>
      <c r="V1522" s="3"/>
      <c r="W1522" s="3"/>
      <c r="X1522" s="3"/>
      <c r="Y1522" s="3"/>
      <c r="Z1522" s="3"/>
    </row>
    <row r="1523" spans="1:26" x14ac:dyDescent="0.2">
      <c r="A1523" s="3" t="s">
        <v>365</v>
      </c>
      <c r="B1523" s="13">
        <v>44818</v>
      </c>
      <c r="C1523" s="12">
        <v>0.53680555555555554</v>
      </c>
      <c r="D1523" s="3" t="s">
        <v>428</v>
      </c>
      <c r="E1523" s="3" t="s">
        <v>391</v>
      </c>
      <c r="F1523" s="3" t="s">
        <v>391</v>
      </c>
      <c r="G1523" s="3">
        <v>30.499829999999999</v>
      </c>
      <c r="H1523" s="3">
        <v>-87.999409999999997</v>
      </c>
      <c r="I1523" s="26">
        <v>1</v>
      </c>
      <c r="J1523" s="3">
        <f t="shared" si="14"/>
        <v>12.467191999999999</v>
      </c>
      <c r="K1523" s="26">
        <v>3.8</v>
      </c>
      <c r="L1523" s="3">
        <v>31</v>
      </c>
      <c r="M1523" s="3"/>
      <c r="N1523" s="3"/>
      <c r="O1523" s="3"/>
      <c r="P1523" s="3"/>
      <c r="Q1523" s="3"/>
      <c r="R1523" s="3"/>
      <c r="S1523" s="3"/>
      <c r="T1523" s="3"/>
      <c r="U1523" s="3"/>
      <c r="V1523" s="3"/>
      <c r="W1523" s="3"/>
      <c r="X1523" s="3"/>
      <c r="Y1523" s="3"/>
      <c r="Z1523" s="3"/>
    </row>
    <row r="1524" spans="1:26" x14ac:dyDescent="0.2">
      <c r="A1524" s="3" t="s">
        <v>365</v>
      </c>
      <c r="B1524" s="13">
        <v>44818</v>
      </c>
      <c r="C1524" s="12">
        <v>0.54236111111111107</v>
      </c>
      <c r="D1524" s="3" t="s">
        <v>417</v>
      </c>
      <c r="E1524" s="3" t="s">
        <v>391</v>
      </c>
      <c r="F1524" s="3" t="s">
        <v>391</v>
      </c>
      <c r="G1524" s="3">
        <v>30.449660000000002</v>
      </c>
      <c r="H1524" s="3">
        <v>-87.999129999999994</v>
      </c>
      <c r="I1524" s="26">
        <v>0.8</v>
      </c>
      <c r="J1524" s="3">
        <f t="shared" si="14"/>
        <v>11.811024</v>
      </c>
      <c r="K1524" s="26">
        <v>3.6</v>
      </c>
      <c r="L1524" s="3">
        <v>32</v>
      </c>
      <c r="M1524" s="3"/>
      <c r="N1524" s="3"/>
      <c r="O1524" s="3"/>
      <c r="P1524" s="3"/>
      <c r="Q1524" s="3"/>
      <c r="R1524" s="3"/>
      <c r="S1524" s="3"/>
      <c r="T1524" s="3"/>
      <c r="U1524" s="3"/>
      <c r="V1524" s="3"/>
      <c r="W1524" s="3"/>
      <c r="X1524" s="3"/>
      <c r="Y1524" s="3"/>
      <c r="Z1524" s="3"/>
    </row>
    <row r="1525" spans="1:26" x14ac:dyDescent="0.2">
      <c r="A1525" s="3" t="s">
        <v>365</v>
      </c>
      <c r="B1525" s="13">
        <v>44818</v>
      </c>
      <c r="C1525" s="12">
        <v>0.54583333333333328</v>
      </c>
      <c r="D1525" s="3" t="s">
        <v>372</v>
      </c>
      <c r="E1525" s="3" t="s">
        <v>391</v>
      </c>
      <c r="F1525" s="3" t="s">
        <v>391</v>
      </c>
      <c r="G1525" s="3">
        <v>30.450589999999998</v>
      </c>
      <c r="H1525" s="3">
        <v>-88.014349999999993</v>
      </c>
      <c r="I1525" s="26">
        <v>1.1000000000000001</v>
      </c>
      <c r="J1525" s="3">
        <f t="shared" si="14"/>
        <v>51.181103999999998</v>
      </c>
      <c r="K1525" s="26">
        <v>15.6</v>
      </c>
      <c r="L1525" s="3">
        <v>33</v>
      </c>
      <c r="M1525" s="3"/>
      <c r="N1525" s="3"/>
      <c r="O1525" s="3"/>
      <c r="P1525" s="3"/>
      <c r="Q1525" s="3"/>
      <c r="R1525" s="3"/>
      <c r="S1525" s="3"/>
      <c r="T1525" s="3"/>
      <c r="U1525" s="3"/>
      <c r="V1525" s="3"/>
      <c r="W1525" s="3"/>
      <c r="X1525" s="3"/>
      <c r="Y1525" s="3"/>
      <c r="Z1525" s="3"/>
    </row>
    <row r="1526" spans="1:26" x14ac:dyDescent="0.2">
      <c r="A1526" s="3" t="s">
        <v>365</v>
      </c>
      <c r="B1526" s="13">
        <v>44818</v>
      </c>
      <c r="C1526" s="12">
        <v>0.55138888888888893</v>
      </c>
      <c r="D1526" s="3" t="s">
        <v>416</v>
      </c>
      <c r="E1526" s="3" t="s">
        <v>391</v>
      </c>
      <c r="F1526" s="3" t="s">
        <v>391</v>
      </c>
      <c r="G1526" s="3">
        <v>30.450289999999999</v>
      </c>
      <c r="H1526" s="3">
        <v>-88.051060000000007</v>
      </c>
      <c r="I1526" s="26">
        <v>0.7</v>
      </c>
      <c r="J1526" s="3">
        <f t="shared" si="14"/>
        <v>11.811024</v>
      </c>
      <c r="K1526" s="26">
        <v>3.6</v>
      </c>
      <c r="L1526" s="3">
        <v>34</v>
      </c>
      <c r="M1526" s="3"/>
      <c r="N1526" s="3"/>
      <c r="O1526" s="3"/>
      <c r="P1526" s="3"/>
      <c r="Q1526" s="3"/>
      <c r="R1526" s="3"/>
      <c r="S1526" s="3"/>
      <c r="T1526" s="3"/>
      <c r="U1526" s="3"/>
      <c r="V1526" s="3"/>
      <c r="W1526" s="3"/>
      <c r="X1526" s="3"/>
      <c r="Y1526" s="3"/>
      <c r="Z1526" s="3"/>
    </row>
    <row r="1527" spans="1:26" x14ac:dyDescent="0.2">
      <c r="A1527" s="3" t="s">
        <v>365</v>
      </c>
      <c r="B1527" s="13">
        <v>44819</v>
      </c>
      <c r="C1527" s="12">
        <v>0.29305555555555557</v>
      </c>
      <c r="D1527" s="3" t="s">
        <v>390</v>
      </c>
      <c r="E1527" s="3" t="s">
        <v>391</v>
      </c>
      <c r="F1527" s="3" t="s">
        <v>391</v>
      </c>
      <c r="G1527" s="3">
        <v>30.249359999999999</v>
      </c>
      <c r="H1527" s="3">
        <v>-88.050740000000005</v>
      </c>
      <c r="I1527" s="26">
        <v>1</v>
      </c>
      <c r="J1527" s="3">
        <f t="shared" si="14"/>
        <v>10.826772</v>
      </c>
      <c r="K1527" s="26">
        <v>3.3</v>
      </c>
      <c r="L1527" s="3">
        <v>0</v>
      </c>
      <c r="M1527" s="3"/>
      <c r="N1527" s="3"/>
      <c r="O1527" s="3"/>
      <c r="P1527" s="3"/>
      <c r="Q1527" s="3"/>
      <c r="R1527" s="3"/>
      <c r="S1527" s="3"/>
      <c r="T1527" s="3"/>
      <c r="U1527" s="3"/>
      <c r="V1527" s="3"/>
      <c r="W1527" s="3"/>
      <c r="X1527" s="3"/>
      <c r="Y1527" s="3"/>
      <c r="Z1527" s="3"/>
    </row>
    <row r="1528" spans="1:26" x14ac:dyDescent="0.2">
      <c r="A1528" s="3" t="s">
        <v>365</v>
      </c>
      <c r="B1528" s="13">
        <v>44819</v>
      </c>
      <c r="C1528" s="12">
        <v>0.30694444444444446</v>
      </c>
      <c r="D1528" s="3" t="s">
        <v>202</v>
      </c>
      <c r="E1528" s="3" t="s">
        <v>392</v>
      </c>
      <c r="F1528" s="3" t="s">
        <v>392</v>
      </c>
      <c r="G1528" s="3">
        <v>30.246596</v>
      </c>
      <c r="H1528" s="3">
        <v>-88.040379999999999</v>
      </c>
      <c r="I1528" s="26">
        <v>1.4</v>
      </c>
      <c r="J1528" s="3">
        <f t="shared" si="14"/>
        <v>45.931759999999997</v>
      </c>
      <c r="K1528" s="26">
        <v>14</v>
      </c>
      <c r="L1528" s="3">
        <v>1</v>
      </c>
      <c r="M1528" s="3" t="s">
        <v>538</v>
      </c>
      <c r="N1528" s="3"/>
      <c r="O1528" s="3"/>
      <c r="P1528" s="3"/>
      <c r="Q1528" s="3"/>
      <c r="R1528" s="3"/>
      <c r="S1528" s="3"/>
      <c r="T1528" s="3"/>
      <c r="U1528" s="3"/>
      <c r="V1528" s="3"/>
      <c r="W1528" s="3"/>
      <c r="X1528" s="3"/>
      <c r="Y1528" s="3"/>
      <c r="Z1528" s="3"/>
    </row>
    <row r="1529" spans="1:26" x14ac:dyDescent="0.2">
      <c r="A1529" s="3" t="s">
        <v>365</v>
      </c>
      <c r="B1529" s="13">
        <v>44819</v>
      </c>
      <c r="C1529" s="12">
        <v>0.32430555555555557</v>
      </c>
      <c r="D1529" s="3" t="s">
        <v>393</v>
      </c>
      <c r="E1529" s="3" t="s">
        <v>391</v>
      </c>
      <c r="F1529" s="3" t="s">
        <v>391</v>
      </c>
      <c r="G1529" s="3">
        <v>30.2501</v>
      </c>
      <c r="H1529" s="3">
        <v>-88.000889999999998</v>
      </c>
      <c r="I1529" s="26">
        <v>0.8</v>
      </c>
      <c r="J1529" s="3">
        <f t="shared" si="14"/>
        <v>16.076116000000003</v>
      </c>
      <c r="K1529" s="26">
        <v>4.9000000000000004</v>
      </c>
      <c r="L1529" s="3">
        <v>2</v>
      </c>
      <c r="M1529" s="3"/>
      <c r="N1529" s="3"/>
      <c r="O1529" s="3"/>
      <c r="P1529" s="3"/>
      <c r="Q1529" s="3"/>
      <c r="R1529" s="3"/>
      <c r="S1529" s="3"/>
      <c r="T1529" s="3"/>
      <c r="U1529" s="3"/>
      <c r="V1529" s="3"/>
      <c r="W1529" s="3"/>
      <c r="X1529" s="3"/>
      <c r="Y1529" s="3"/>
      <c r="Z1529" s="3"/>
    </row>
    <row r="1530" spans="1:26" x14ac:dyDescent="0.2">
      <c r="A1530" s="3" t="s">
        <v>365</v>
      </c>
      <c r="B1530" s="13">
        <v>44819</v>
      </c>
      <c r="C1530" s="12">
        <v>0.33541666666666664</v>
      </c>
      <c r="D1530" s="3" t="s">
        <v>394</v>
      </c>
      <c r="E1530" s="3" t="s">
        <v>391</v>
      </c>
      <c r="F1530" s="3" t="s">
        <v>391</v>
      </c>
      <c r="G1530" s="3">
        <v>30.259630000000001</v>
      </c>
      <c r="H1530" s="3">
        <v>-87.950810000000004</v>
      </c>
      <c r="I1530" s="26">
        <v>0.4</v>
      </c>
      <c r="J1530" s="3">
        <f t="shared" si="14"/>
        <v>3.28084</v>
      </c>
      <c r="K1530" s="26">
        <v>1</v>
      </c>
      <c r="L1530" s="3">
        <v>3</v>
      </c>
      <c r="M1530" s="3"/>
      <c r="N1530" s="3"/>
      <c r="O1530" s="3"/>
      <c r="P1530" s="3"/>
      <c r="Q1530" s="3"/>
      <c r="R1530" s="3"/>
      <c r="S1530" s="3"/>
      <c r="T1530" s="3"/>
      <c r="U1530" s="3"/>
      <c r="V1530" s="3"/>
      <c r="W1530" s="3"/>
      <c r="X1530" s="3"/>
      <c r="Y1530" s="3"/>
      <c r="Z1530" s="3"/>
    </row>
    <row r="1531" spans="1:26" x14ac:dyDescent="0.2">
      <c r="A1531" s="3" t="s">
        <v>365</v>
      </c>
      <c r="B1531" s="13">
        <v>44819</v>
      </c>
      <c r="C1531" s="12">
        <v>0.34791666666666665</v>
      </c>
      <c r="D1531" s="3" t="s">
        <v>395</v>
      </c>
      <c r="E1531" s="3" t="s">
        <v>391</v>
      </c>
      <c r="F1531" s="3" t="s">
        <v>391</v>
      </c>
      <c r="G1531" s="3">
        <v>30.250509999999998</v>
      </c>
      <c r="H1531" s="3">
        <v>-87.901229999999998</v>
      </c>
      <c r="I1531" s="26" t="s">
        <v>46</v>
      </c>
      <c r="J1531" s="3">
        <f t="shared" si="14"/>
        <v>4.9212600000000002</v>
      </c>
      <c r="K1531" s="26">
        <v>1.5</v>
      </c>
      <c r="L1531" s="3">
        <v>4</v>
      </c>
      <c r="M1531" s="3"/>
      <c r="N1531" s="3"/>
      <c r="O1531" s="3"/>
      <c r="P1531" s="3"/>
      <c r="Q1531" s="3"/>
      <c r="R1531" s="3"/>
      <c r="S1531" s="3"/>
      <c r="T1531" s="3"/>
      <c r="U1531" s="3"/>
      <c r="V1531" s="3"/>
      <c r="W1531" s="3"/>
      <c r="X1531" s="3"/>
      <c r="Y1531" s="3"/>
      <c r="Z1531" s="3"/>
    </row>
    <row r="1532" spans="1:26" x14ac:dyDescent="0.2">
      <c r="A1532" s="3" t="s">
        <v>365</v>
      </c>
      <c r="B1532" s="13">
        <v>44819</v>
      </c>
      <c r="C1532" s="12">
        <v>0.35972222222222222</v>
      </c>
      <c r="D1532" s="3" t="s">
        <v>206</v>
      </c>
      <c r="E1532" s="3" t="s">
        <v>392</v>
      </c>
      <c r="F1532" s="3" t="s">
        <v>391</v>
      </c>
      <c r="G1532" s="3">
        <v>30.249359999999999</v>
      </c>
      <c r="H1532" s="3">
        <v>-87.850369999999998</v>
      </c>
      <c r="I1532" s="26">
        <v>0.4</v>
      </c>
      <c r="J1532" s="3">
        <f t="shared" si="14"/>
        <v>3.28084</v>
      </c>
      <c r="K1532" s="26">
        <v>1</v>
      </c>
      <c r="L1532" s="3">
        <v>5</v>
      </c>
      <c r="M1532" s="3"/>
      <c r="N1532" s="3"/>
      <c r="O1532" s="3"/>
      <c r="P1532" s="3"/>
      <c r="Q1532" s="3"/>
      <c r="R1532" s="3"/>
      <c r="S1532" s="3"/>
      <c r="T1532" s="3"/>
      <c r="U1532" s="3"/>
      <c r="V1532" s="3"/>
      <c r="W1532" s="3"/>
      <c r="X1532" s="3"/>
      <c r="Y1532" s="3"/>
      <c r="Z1532" s="3"/>
    </row>
    <row r="1533" spans="1:26" x14ac:dyDescent="0.2">
      <c r="A1533" s="3" t="s">
        <v>365</v>
      </c>
      <c r="B1533" s="13">
        <v>44819</v>
      </c>
      <c r="C1533" s="12">
        <v>0.37152777777777779</v>
      </c>
      <c r="D1533" s="3" t="s">
        <v>396</v>
      </c>
      <c r="E1533" s="3" t="s">
        <v>391</v>
      </c>
      <c r="F1533" s="3" t="s">
        <v>391</v>
      </c>
      <c r="G1533" s="3">
        <v>30.260429999999999</v>
      </c>
      <c r="H1533" s="3">
        <v>-87.800970000000007</v>
      </c>
      <c r="I1533" s="26">
        <v>0.4</v>
      </c>
      <c r="J1533" s="3">
        <f t="shared" si="14"/>
        <v>5.9055119999999999</v>
      </c>
      <c r="K1533" s="26">
        <v>1.8</v>
      </c>
      <c r="L1533" s="3">
        <v>6</v>
      </c>
      <c r="M1533" s="3"/>
      <c r="N1533" s="3"/>
      <c r="O1533" s="3"/>
      <c r="P1533" s="3"/>
      <c r="Q1533" s="3"/>
      <c r="R1533" s="3"/>
      <c r="S1533" s="3"/>
      <c r="T1533" s="3"/>
      <c r="U1533" s="3"/>
      <c r="V1533" s="3"/>
      <c r="W1533" s="3"/>
      <c r="X1533" s="3"/>
      <c r="Y1533" s="3"/>
      <c r="Z1533" s="3"/>
    </row>
    <row r="1534" spans="1:26" x14ac:dyDescent="0.2">
      <c r="A1534" s="3" t="s">
        <v>365</v>
      </c>
      <c r="B1534" s="13">
        <v>44819</v>
      </c>
      <c r="C1534" s="12">
        <v>0.37847222222222221</v>
      </c>
      <c r="D1534" s="3" t="s">
        <v>209</v>
      </c>
      <c r="E1534" s="3" t="s">
        <v>392</v>
      </c>
      <c r="F1534" s="3" t="s">
        <v>391</v>
      </c>
      <c r="G1534" s="3">
        <v>30.28538</v>
      </c>
      <c r="H1534" s="3">
        <v>-87.760720000000006</v>
      </c>
      <c r="I1534" s="26">
        <v>0.4</v>
      </c>
      <c r="J1534" s="3">
        <f t="shared" si="14"/>
        <v>6.6272967999999999</v>
      </c>
      <c r="K1534" s="26">
        <v>2.02</v>
      </c>
      <c r="L1534" s="3">
        <v>7</v>
      </c>
      <c r="M1534" s="3"/>
      <c r="N1534" s="3"/>
      <c r="O1534" s="3"/>
      <c r="P1534" s="3"/>
      <c r="Q1534" s="3"/>
      <c r="R1534" s="3"/>
      <c r="S1534" s="3"/>
      <c r="T1534" s="3"/>
      <c r="U1534" s="3"/>
      <c r="V1534" s="3"/>
      <c r="W1534" s="3"/>
      <c r="X1534" s="3"/>
      <c r="Y1534" s="3"/>
      <c r="Z1534" s="3"/>
    </row>
    <row r="1535" spans="1:26" x14ac:dyDescent="0.2">
      <c r="A1535" s="3" t="s">
        <v>365</v>
      </c>
      <c r="B1535" s="13">
        <v>44819</v>
      </c>
      <c r="C1535" s="12">
        <v>0.38472222222222224</v>
      </c>
      <c r="D1535" s="3" t="s">
        <v>397</v>
      </c>
      <c r="E1535" s="3" t="s">
        <v>391</v>
      </c>
      <c r="F1535" s="3" t="s">
        <v>391</v>
      </c>
      <c r="G1535" s="3">
        <v>30.299959999999999</v>
      </c>
      <c r="H1535" s="3">
        <v>-87.800340000000006</v>
      </c>
      <c r="I1535" s="26">
        <v>0.4</v>
      </c>
      <c r="J1535" s="3">
        <f t="shared" si="14"/>
        <v>7.5459319999999996</v>
      </c>
      <c r="K1535" s="26">
        <v>2.2999999999999998</v>
      </c>
      <c r="L1535" s="3">
        <v>8</v>
      </c>
      <c r="M1535" s="3"/>
      <c r="N1535" s="3"/>
      <c r="O1535" s="3"/>
      <c r="P1535" s="3"/>
      <c r="Q1535" s="3"/>
      <c r="R1535" s="3"/>
      <c r="S1535" s="3"/>
      <c r="T1535" s="3"/>
      <c r="U1535" s="3"/>
      <c r="V1535" s="3"/>
      <c r="W1535" s="3"/>
      <c r="X1535" s="3"/>
      <c r="Y1535" s="3"/>
      <c r="Z1535" s="3"/>
    </row>
    <row r="1536" spans="1:26" x14ac:dyDescent="0.2">
      <c r="A1536" s="3" t="s">
        <v>365</v>
      </c>
      <c r="B1536" s="13">
        <v>44819</v>
      </c>
      <c r="C1536" s="12">
        <v>0.39305555555555555</v>
      </c>
      <c r="D1536" s="3" t="s">
        <v>398</v>
      </c>
      <c r="E1536" s="3" t="s">
        <v>391</v>
      </c>
      <c r="F1536" s="3" t="s">
        <v>391</v>
      </c>
      <c r="G1536" s="3">
        <v>30.3064</v>
      </c>
      <c r="H1536" s="3">
        <v>-87.849369999999993</v>
      </c>
      <c r="I1536" s="26">
        <v>0.4</v>
      </c>
      <c r="J1536" s="3">
        <f t="shared" si="14"/>
        <v>8.5301840000000002</v>
      </c>
      <c r="K1536" s="26">
        <v>2.6</v>
      </c>
      <c r="L1536" s="3">
        <v>9</v>
      </c>
      <c r="M1536" s="3"/>
      <c r="N1536" s="3"/>
      <c r="O1536" s="3"/>
      <c r="P1536" s="3"/>
      <c r="Q1536" s="3"/>
      <c r="R1536" s="3"/>
      <c r="S1536" s="3"/>
      <c r="T1536" s="3"/>
      <c r="U1536" s="3"/>
      <c r="V1536" s="3"/>
      <c r="W1536" s="3"/>
      <c r="X1536" s="3"/>
      <c r="Y1536" s="3"/>
      <c r="Z1536" s="3"/>
    </row>
    <row r="1537" spans="1:26" x14ac:dyDescent="0.2">
      <c r="A1537" s="3" t="s">
        <v>365</v>
      </c>
      <c r="B1537" s="13">
        <v>44819</v>
      </c>
      <c r="C1537" s="12">
        <v>0.40277777777777779</v>
      </c>
      <c r="D1537" s="3" t="s">
        <v>352</v>
      </c>
      <c r="E1537" s="3" t="s">
        <v>391</v>
      </c>
      <c r="F1537" s="3" t="s">
        <v>391</v>
      </c>
      <c r="G1537" s="3">
        <v>30.350840000000002</v>
      </c>
      <c r="H1537" s="3">
        <v>-87.849760000000003</v>
      </c>
      <c r="I1537" s="26">
        <v>0.4</v>
      </c>
      <c r="J1537" s="3">
        <f t="shared" si="14"/>
        <v>7.8740159999999992</v>
      </c>
      <c r="K1537" s="26">
        <v>2.4</v>
      </c>
      <c r="L1537" s="3">
        <v>10</v>
      </c>
      <c r="M1537" s="3"/>
      <c r="N1537" s="3"/>
      <c r="O1537" s="3"/>
      <c r="P1537" s="3"/>
      <c r="Q1537" s="3"/>
      <c r="R1537" s="3"/>
      <c r="S1537" s="3"/>
      <c r="T1537" s="3"/>
      <c r="U1537" s="3"/>
      <c r="V1537" s="3"/>
      <c r="W1537" s="3"/>
      <c r="X1537" s="3"/>
      <c r="Y1537" s="3"/>
      <c r="Z1537" s="3"/>
    </row>
    <row r="1538" spans="1:26" x14ac:dyDescent="0.2">
      <c r="A1538" s="3" t="s">
        <v>365</v>
      </c>
      <c r="B1538" s="13">
        <v>44819</v>
      </c>
      <c r="C1538" s="12">
        <v>0.40972222222222221</v>
      </c>
      <c r="D1538" s="3" t="s">
        <v>212</v>
      </c>
      <c r="E1538" s="3" t="s">
        <v>392</v>
      </c>
      <c r="F1538" s="3" t="s">
        <v>392</v>
      </c>
      <c r="G1538" s="3">
        <v>30.373670000000001</v>
      </c>
      <c r="H1538" s="3">
        <v>-87.841189999999997</v>
      </c>
      <c r="I1538" s="26">
        <v>0.4</v>
      </c>
      <c r="J1538" s="3">
        <f t="shared" si="14"/>
        <v>6.56168</v>
      </c>
      <c r="K1538" s="26">
        <v>2</v>
      </c>
      <c r="L1538" s="3">
        <v>11</v>
      </c>
      <c r="M1538" s="3"/>
      <c r="N1538" s="3"/>
      <c r="O1538" s="3"/>
      <c r="P1538" s="3"/>
      <c r="Q1538" s="3"/>
      <c r="R1538" s="3"/>
      <c r="S1538" s="3"/>
      <c r="T1538" s="3"/>
      <c r="U1538" s="3"/>
      <c r="V1538" s="3"/>
      <c r="W1538" s="3"/>
      <c r="X1538" s="3"/>
      <c r="Y1538" s="3"/>
      <c r="Z1538" s="3"/>
    </row>
    <row r="1539" spans="1:26" x14ac:dyDescent="0.2">
      <c r="A1539" s="3" t="s">
        <v>365</v>
      </c>
      <c r="B1539" s="13">
        <v>44819</v>
      </c>
      <c r="C1539" s="12">
        <v>0.42083333333333334</v>
      </c>
      <c r="D1539" s="3" t="s">
        <v>408</v>
      </c>
      <c r="E1539" s="3" t="s">
        <v>391</v>
      </c>
      <c r="F1539" s="3" t="s">
        <v>391</v>
      </c>
      <c r="G1539" s="3">
        <v>30.351019999999998</v>
      </c>
      <c r="H1539" s="3">
        <v>-87.899900000000002</v>
      </c>
      <c r="I1539" s="26">
        <v>0.4</v>
      </c>
      <c r="J1539" s="3">
        <f t="shared" si="14"/>
        <v>10.170604000000001</v>
      </c>
      <c r="K1539" s="26">
        <v>3.1</v>
      </c>
      <c r="L1539" s="3">
        <v>12</v>
      </c>
      <c r="M1539" s="3"/>
      <c r="N1539" s="3"/>
      <c r="O1539" s="3"/>
      <c r="P1539" s="3"/>
      <c r="Q1539" s="3"/>
      <c r="R1539" s="3"/>
      <c r="S1539" s="3"/>
      <c r="T1539" s="3"/>
      <c r="U1539" s="3"/>
      <c r="V1539" s="3"/>
      <c r="W1539" s="3"/>
      <c r="X1539" s="3"/>
      <c r="Y1539" s="3"/>
      <c r="Z1539" s="3"/>
    </row>
    <row r="1540" spans="1:26" x14ac:dyDescent="0.2">
      <c r="A1540" s="3" t="s">
        <v>365</v>
      </c>
      <c r="B1540" s="13">
        <v>44819</v>
      </c>
      <c r="C1540" s="12">
        <v>0.42777777777777776</v>
      </c>
      <c r="D1540" s="3" t="s">
        <v>339</v>
      </c>
      <c r="E1540" s="3" t="s">
        <v>391</v>
      </c>
      <c r="F1540" s="3" t="s">
        <v>391</v>
      </c>
      <c r="G1540" s="3">
        <v>30.300889999999999</v>
      </c>
      <c r="H1540" s="3">
        <v>-87.900620000000004</v>
      </c>
      <c r="I1540" s="26">
        <v>0.6</v>
      </c>
      <c r="J1540" s="3">
        <f t="shared" si="14"/>
        <v>8.8582680000000007</v>
      </c>
      <c r="K1540" s="26">
        <v>2.7</v>
      </c>
      <c r="L1540" s="3">
        <v>13</v>
      </c>
      <c r="M1540" s="3"/>
      <c r="N1540" s="3"/>
      <c r="O1540" s="3"/>
      <c r="P1540" s="3"/>
      <c r="Q1540" s="3"/>
      <c r="R1540" s="3"/>
      <c r="S1540" s="3"/>
      <c r="T1540" s="3"/>
      <c r="U1540" s="3"/>
      <c r="V1540" s="3"/>
      <c r="W1540" s="3"/>
      <c r="X1540" s="3"/>
      <c r="Y1540" s="3"/>
      <c r="Z1540" s="3"/>
    </row>
    <row r="1541" spans="1:26" x14ac:dyDescent="0.2">
      <c r="A1541" s="3" t="s">
        <v>365</v>
      </c>
      <c r="B1541" s="13">
        <v>44819</v>
      </c>
      <c r="C1541" s="12">
        <v>0.43472222222222223</v>
      </c>
      <c r="D1541" s="3" t="s">
        <v>227</v>
      </c>
      <c r="E1541" s="3" t="s">
        <v>392</v>
      </c>
      <c r="F1541" s="3" t="s">
        <v>392</v>
      </c>
      <c r="G1541" s="3">
        <v>30.29935</v>
      </c>
      <c r="H1541" s="3">
        <v>-87.951160000000002</v>
      </c>
      <c r="I1541" s="26">
        <v>0.8</v>
      </c>
      <c r="J1541" s="3">
        <f t="shared" si="14"/>
        <v>9.2191603999999998</v>
      </c>
      <c r="K1541" s="26">
        <v>2.81</v>
      </c>
      <c r="L1541" s="3">
        <v>14</v>
      </c>
      <c r="M1541" s="3"/>
      <c r="N1541" s="3"/>
      <c r="O1541" s="3"/>
      <c r="P1541" s="3"/>
      <c r="Q1541" s="3"/>
      <c r="R1541" s="3"/>
      <c r="S1541" s="3"/>
      <c r="T1541" s="3"/>
      <c r="U1541" s="3"/>
      <c r="V1541" s="3"/>
      <c r="W1541" s="3"/>
      <c r="X1541" s="3"/>
      <c r="Y1541" s="3"/>
      <c r="Z1541" s="3"/>
    </row>
    <row r="1542" spans="1:26" x14ac:dyDescent="0.2">
      <c r="A1542" s="3" t="s">
        <v>365</v>
      </c>
      <c r="B1542" s="13">
        <v>44819</v>
      </c>
      <c r="C1542" s="12">
        <v>0.44444444444444442</v>
      </c>
      <c r="D1542" s="3" t="s">
        <v>409</v>
      </c>
      <c r="E1542" s="3" t="s">
        <v>391</v>
      </c>
      <c r="F1542" s="3" t="s">
        <v>391</v>
      </c>
      <c r="G1542" s="3">
        <v>30.29881</v>
      </c>
      <c r="H1542" s="3">
        <v>-87.99879</v>
      </c>
      <c r="I1542" s="26">
        <v>0.8</v>
      </c>
      <c r="J1542" s="3">
        <f t="shared" si="14"/>
        <v>10.826772</v>
      </c>
      <c r="K1542" s="26">
        <v>3.3</v>
      </c>
      <c r="L1542" s="3">
        <v>15</v>
      </c>
      <c r="M1542" s="3"/>
      <c r="N1542" s="3"/>
      <c r="O1542" s="3"/>
      <c r="P1542" s="3"/>
      <c r="Q1542" s="3"/>
      <c r="R1542" s="3"/>
      <c r="S1542" s="3"/>
      <c r="T1542" s="3"/>
      <c r="U1542" s="3"/>
      <c r="V1542" s="3"/>
      <c r="W1542" s="3"/>
      <c r="X1542" s="3"/>
      <c r="Y1542" s="3"/>
      <c r="Z1542" s="3"/>
    </row>
    <row r="1543" spans="1:26" x14ac:dyDescent="0.2">
      <c r="A1543" s="3" t="s">
        <v>365</v>
      </c>
      <c r="B1543" s="13">
        <v>44819</v>
      </c>
      <c r="C1543" s="12">
        <v>0.4513888888888889</v>
      </c>
      <c r="D1543" s="3" t="s">
        <v>230</v>
      </c>
      <c r="E1543" s="3" t="s">
        <v>392</v>
      </c>
      <c r="F1543" s="3" t="s">
        <v>392</v>
      </c>
      <c r="G1543" s="3">
        <v>30.299510000000001</v>
      </c>
      <c r="H1543" s="3">
        <v>-88.033109999999994</v>
      </c>
      <c r="I1543" s="26">
        <v>0.8</v>
      </c>
      <c r="J1543" s="3">
        <f t="shared" si="14"/>
        <v>48.884515999999998</v>
      </c>
      <c r="K1543" s="26">
        <v>14.9</v>
      </c>
      <c r="L1543" s="3">
        <v>16</v>
      </c>
      <c r="M1543" s="3"/>
      <c r="N1543" s="3"/>
      <c r="O1543" s="3"/>
      <c r="P1543" s="3"/>
      <c r="Q1543" s="3"/>
      <c r="R1543" s="3"/>
      <c r="S1543" s="3"/>
      <c r="T1543" s="3"/>
      <c r="U1543" s="3"/>
      <c r="V1543" s="3"/>
      <c r="W1543" s="3"/>
      <c r="X1543" s="3"/>
      <c r="Y1543" s="3"/>
      <c r="Z1543" s="3"/>
    </row>
    <row r="1544" spans="1:26" x14ac:dyDescent="0.2">
      <c r="A1544" s="3" t="s">
        <v>365</v>
      </c>
      <c r="B1544" s="13">
        <v>44819</v>
      </c>
      <c r="C1544" s="12">
        <v>0.45902777777777776</v>
      </c>
      <c r="D1544" s="3" t="s">
        <v>433</v>
      </c>
      <c r="E1544" s="3" t="s">
        <v>391</v>
      </c>
      <c r="F1544" s="3" t="s">
        <v>391</v>
      </c>
      <c r="G1544" s="3">
        <v>30.300039999999999</v>
      </c>
      <c r="H1544" s="3">
        <v>-88.050309999999996</v>
      </c>
      <c r="I1544" s="26">
        <v>1</v>
      </c>
      <c r="J1544" s="3">
        <f t="shared" si="14"/>
        <v>14.107612</v>
      </c>
      <c r="K1544" s="26">
        <v>4.3</v>
      </c>
      <c r="L1544" s="3">
        <v>17</v>
      </c>
      <c r="M1544" s="3"/>
      <c r="N1544" s="3"/>
      <c r="O1544" s="3"/>
      <c r="P1544" s="3"/>
      <c r="Q1544" s="3"/>
      <c r="R1544" s="3"/>
      <c r="S1544" s="3"/>
      <c r="T1544" s="3"/>
      <c r="U1544" s="3"/>
      <c r="V1544" s="3"/>
      <c r="W1544" s="3"/>
      <c r="X1544" s="3"/>
      <c r="Y1544" s="3"/>
      <c r="Z1544" s="3"/>
    </row>
    <row r="1545" spans="1:26" x14ac:dyDescent="0.2">
      <c r="A1545" s="3" t="s">
        <v>365</v>
      </c>
      <c r="B1545" s="13">
        <v>44819</v>
      </c>
      <c r="C1545" s="12">
        <v>0.46736111111111112</v>
      </c>
      <c r="D1545" s="3" t="s">
        <v>410</v>
      </c>
      <c r="E1545" s="3" t="s">
        <v>391</v>
      </c>
      <c r="F1545" s="3" t="s">
        <v>391</v>
      </c>
      <c r="G1545" s="3">
        <v>30.29936</v>
      </c>
      <c r="H1545" s="3">
        <v>-88.099490000000003</v>
      </c>
      <c r="I1545" s="26">
        <v>1</v>
      </c>
      <c r="J1545" s="3">
        <f t="shared" si="14"/>
        <v>11.482939999999999</v>
      </c>
      <c r="K1545" s="26">
        <v>3.5</v>
      </c>
      <c r="L1545" s="3">
        <v>18</v>
      </c>
      <c r="M1545" s="3"/>
      <c r="N1545" s="3"/>
      <c r="O1545" s="3"/>
      <c r="P1545" s="3"/>
      <c r="Q1545" s="3"/>
      <c r="R1545" s="3"/>
      <c r="S1545" s="3"/>
      <c r="T1545" s="3"/>
      <c r="U1545" s="3"/>
      <c r="V1545" s="3"/>
      <c r="W1545" s="3"/>
      <c r="X1545" s="3"/>
      <c r="Y1545" s="3"/>
      <c r="Z1545" s="3"/>
    </row>
    <row r="1546" spans="1:26" x14ac:dyDescent="0.2">
      <c r="A1546" s="3" t="s">
        <v>365</v>
      </c>
      <c r="B1546" s="13">
        <v>44819</v>
      </c>
      <c r="C1546" s="12">
        <v>0.47361111111111109</v>
      </c>
      <c r="D1546" s="3" t="s">
        <v>235</v>
      </c>
      <c r="E1546" s="3" t="s">
        <v>392</v>
      </c>
      <c r="F1546" s="3" t="s">
        <v>391</v>
      </c>
      <c r="G1546" s="3">
        <v>30.299897000000001</v>
      </c>
      <c r="H1546" s="3">
        <v>-88.130189999999999</v>
      </c>
      <c r="I1546" s="26">
        <v>0.6</v>
      </c>
      <c r="J1546" s="3">
        <f t="shared" si="14"/>
        <v>9.1863519999999994</v>
      </c>
      <c r="K1546" s="26">
        <v>2.8</v>
      </c>
      <c r="L1546" s="3">
        <v>19</v>
      </c>
      <c r="M1546" s="3"/>
      <c r="N1546" s="3"/>
      <c r="O1546" s="3"/>
      <c r="P1546" s="3"/>
      <c r="Q1546" s="3"/>
      <c r="R1546" s="3"/>
      <c r="S1546" s="3"/>
      <c r="T1546" s="3"/>
      <c r="U1546" s="3"/>
      <c r="V1546" s="3"/>
      <c r="W1546" s="3"/>
      <c r="X1546" s="3"/>
      <c r="Y1546" s="3"/>
      <c r="Z1546" s="3"/>
    </row>
    <row r="1547" spans="1:26" x14ac:dyDescent="0.2">
      <c r="A1547" s="3" t="s">
        <v>365</v>
      </c>
      <c r="B1547" s="13">
        <v>44819</v>
      </c>
      <c r="C1547" s="12">
        <v>0.4861111111111111</v>
      </c>
      <c r="D1547" s="3" t="s">
        <v>240</v>
      </c>
      <c r="E1547" s="3" t="s">
        <v>392</v>
      </c>
      <c r="F1547" s="3" t="s">
        <v>391</v>
      </c>
      <c r="G1547" s="3">
        <v>30.300470000000001</v>
      </c>
      <c r="H1547" s="3">
        <v>-88.201610000000002</v>
      </c>
      <c r="I1547" s="26">
        <v>0.6</v>
      </c>
      <c r="J1547" s="3">
        <f t="shared" si="14"/>
        <v>6.8897640000000004</v>
      </c>
      <c r="K1547" s="26">
        <v>2.1</v>
      </c>
      <c r="L1547" s="3">
        <v>20</v>
      </c>
      <c r="M1547" s="3"/>
      <c r="N1547" s="3"/>
      <c r="O1547" s="3"/>
      <c r="P1547" s="3"/>
      <c r="Q1547" s="3"/>
      <c r="R1547" s="3"/>
      <c r="S1547" s="3"/>
      <c r="T1547" s="3"/>
      <c r="U1547" s="3"/>
      <c r="V1547" s="3"/>
      <c r="W1547" s="3"/>
      <c r="X1547" s="3"/>
      <c r="Y1547" s="3"/>
      <c r="Z1547" s="3"/>
    </row>
    <row r="1548" spans="1:26" x14ac:dyDescent="0.2">
      <c r="A1548" s="3" t="s">
        <v>365</v>
      </c>
      <c r="B1548" s="13">
        <v>44819</v>
      </c>
      <c r="C1548" s="12">
        <v>0.49583333333333335</v>
      </c>
      <c r="D1548" s="3" t="s">
        <v>415</v>
      </c>
      <c r="E1548" s="3" t="s">
        <v>391</v>
      </c>
      <c r="F1548" s="3" t="s">
        <v>391</v>
      </c>
      <c r="G1548" s="3">
        <v>30.299410000000002</v>
      </c>
      <c r="H1548" s="3">
        <v>-88.251519999999999</v>
      </c>
      <c r="I1548" s="26">
        <v>0.6</v>
      </c>
      <c r="J1548" s="3">
        <f t="shared" si="14"/>
        <v>8.8582680000000007</v>
      </c>
      <c r="K1548" s="26">
        <v>2.7</v>
      </c>
      <c r="L1548" s="3">
        <v>21</v>
      </c>
      <c r="M1548" s="3"/>
      <c r="N1548" s="3"/>
      <c r="O1548" s="3"/>
      <c r="P1548" s="3"/>
      <c r="Q1548" s="3"/>
      <c r="R1548" s="3"/>
      <c r="S1548" s="3"/>
      <c r="T1548" s="3"/>
      <c r="U1548" s="3"/>
      <c r="V1548" s="3"/>
      <c r="W1548" s="3"/>
      <c r="X1548" s="3"/>
      <c r="Y1548" s="3"/>
      <c r="Z1548" s="3"/>
    </row>
    <row r="1549" spans="1:26" x14ac:dyDescent="0.2">
      <c r="A1549" s="3" t="s">
        <v>365</v>
      </c>
      <c r="B1549" s="13">
        <v>44819</v>
      </c>
      <c r="C1549" s="12">
        <v>0.50416666666666665</v>
      </c>
      <c r="D1549" s="3" t="s">
        <v>411</v>
      </c>
      <c r="E1549" s="3" t="s">
        <v>391</v>
      </c>
      <c r="F1549" s="3" t="s">
        <v>391</v>
      </c>
      <c r="G1549" s="3">
        <v>30.3507</v>
      </c>
      <c r="H1549" s="3">
        <v>-88.249759999999995</v>
      </c>
      <c r="I1549" s="26">
        <v>0.6</v>
      </c>
      <c r="J1549" s="3">
        <f t="shared" si="14"/>
        <v>4.9212600000000002</v>
      </c>
      <c r="K1549" s="26">
        <v>1.5</v>
      </c>
      <c r="L1549" s="3">
        <v>22</v>
      </c>
      <c r="M1549" s="3"/>
      <c r="N1549" s="3"/>
      <c r="O1549" s="3"/>
      <c r="P1549" s="3"/>
      <c r="Q1549" s="3"/>
      <c r="R1549" s="3"/>
      <c r="S1549" s="3"/>
      <c r="T1549" s="3"/>
      <c r="U1549" s="3"/>
      <c r="V1549" s="3"/>
      <c r="W1549" s="3"/>
      <c r="X1549" s="3"/>
      <c r="Y1549" s="3"/>
      <c r="Z1549" s="3"/>
    </row>
    <row r="1550" spans="1:26" x14ac:dyDescent="0.2">
      <c r="A1550" s="3" t="s">
        <v>365</v>
      </c>
      <c r="B1550" s="13">
        <v>44819</v>
      </c>
      <c r="C1550" s="12">
        <v>0.51180555555555551</v>
      </c>
      <c r="D1550" s="3" t="s">
        <v>243</v>
      </c>
      <c r="E1550" s="3" t="s">
        <v>392</v>
      </c>
      <c r="F1550" s="3" t="s">
        <v>391</v>
      </c>
      <c r="G1550" s="3">
        <v>30.35576</v>
      </c>
      <c r="H1550" s="3">
        <v>-88.200479999999999</v>
      </c>
      <c r="I1550" s="26">
        <v>0.4</v>
      </c>
      <c r="J1550" s="3">
        <f t="shared" si="14"/>
        <v>3.6089240000000005</v>
      </c>
      <c r="K1550" s="26">
        <v>1.1000000000000001</v>
      </c>
      <c r="L1550" s="3">
        <v>23</v>
      </c>
      <c r="M1550" s="3" t="s">
        <v>539</v>
      </c>
      <c r="N1550" s="3"/>
      <c r="O1550" s="3"/>
      <c r="P1550" s="3"/>
      <c r="Q1550" s="3"/>
      <c r="R1550" s="3"/>
      <c r="S1550" s="3"/>
      <c r="T1550" s="3"/>
      <c r="U1550" s="3"/>
      <c r="V1550" s="3"/>
      <c r="W1550" s="3"/>
      <c r="X1550" s="3"/>
      <c r="Y1550" s="3"/>
      <c r="Z1550" s="3"/>
    </row>
    <row r="1551" spans="1:26" x14ac:dyDescent="0.2">
      <c r="A1551" s="3" t="s">
        <v>365</v>
      </c>
      <c r="B1551" s="13">
        <v>44819</v>
      </c>
      <c r="C1551" s="12">
        <v>0.5229166666666667</v>
      </c>
      <c r="D1551" s="3" t="s">
        <v>246</v>
      </c>
      <c r="E1551" s="3" t="s">
        <v>392</v>
      </c>
      <c r="F1551" s="3" t="s">
        <v>391</v>
      </c>
      <c r="G1551" s="3">
        <v>30.37567</v>
      </c>
      <c r="H1551" s="3">
        <v>-88.270399999999995</v>
      </c>
      <c r="I1551" s="26">
        <v>0.6</v>
      </c>
      <c r="J1551" s="3">
        <f t="shared" si="14"/>
        <v>6.56168</v>
      </c>
      <c r="K1551" s="26">
        <v>2</v>
      </c>
      <c r="L1551" s="3">
        <v>23</v>
      </c>
      <c r="M1551" s="3" t="s">
        <v>539</v>
      </c>
      <c r="N1551" s="3"/>
      <c r="O1551" s="3"/>
      <c r="P1551" s="3"/>
      <c r="Q1551" s="3"/>
      <c r="R1551" s="3"/>
      <c r="S1551" s="3"/>
      <c r="T1551" s="3"/>
      <c r="U1551" s="3"/>
      <c r="V1551" s="3"/>
      <c r="W1551" s="3"/>
      <c r="X1551" s="3"/>
      <c r="Y1551" s="3"/>
      <c r="Z1551" s="3"/>
    </row>
    <row r="1552" spans="1:26" x14ac:dyDescent="0.2">
      <c r="A1552" s="3" t="s">
        <v>365</v>
      </c>
      <c r="B1552" s="13">
        <v>44819</v>
      </c>
      <c r="C1552" s="12">
        <v>0.52916666666666667</v>
      </c>
      <c r="D1552" s="3" t="s">
        <v>412</v>
      </c>
      <c r="E1552" s="3" t="s">
        <v>391</v>
      </c>
      <c r="F1552" s="3" t="s">
        <v>391</v>
      </c>
      <c r="G1552" s="3">
        <v>30.349730000000001</v>
      </c>
      <c r="H1552" s="3">
        <v>-88.300160000000005</v>
      </c>
      <c r="I1552" s="26">
        <v>0.8</v>
      </c>
      <c r="J1552" s="3">
        <f t="shared" si="14"/>
        <v>9.1863519999999994</v>
      </c>
      <c r="K1552" s="26">
        <v>2.8</v>
      </c>
      <c r="L1552" s="3">
        <v>24</v>
      </c>
      <c r="M1552" s="3"/>
      <c r="N1552" s="3"/>
      <c r="O1552" s="3"/>
      <c r="P1552" s="3"/>
      <c r="Q1552" s="3"/>
      <c r="R1552" s="3"/>
      <c r="S1552" s="3"/>
      <c r="T1552" s="3"/>
      <c r="U1552" s="3"/>
      <c r="V1552" s="3"/>
      <c r="W1552" s="3"/>
      <c r="X1552" s="3"/>
      <c r="Y1552" s="3"/>
      <c r="Z1552" s="3"/>
    </row>
    <row r="1553" spans="1:26" x14ac:dyDescent="0.2">
      <c r="A1553" s="3" t="s">
        <v>365</v>
      </c>
      <c r="B1553" s="13">
        <v>44819</v>
      </c>
      <c r="C1553" s="12">
        <v>0.53888888888888886</v>
      </c>
      <c r="D1553" s="3" t="s">
        <v>249</v>
      </c>
      <c r="E1553" s="3" t="s">
        <v>392</v>
      </c>
      <c r="F1553" s="3" t="s">
        <v>391</v>
      </c>
      <c r="G1553" s="3">
        <v>30.401209999999999</v>
      </c>
      <c r="H1553" s="3">
        <v>-88.350070000000002</v>
      </c>
      <c r="I1553" s="26">
        <v>0.6</v>
      </c>
      <c r="J1553" s="3">
        <f t="shared" si="14"/>
        <v>5.2493440000000007</v>
      </c>
      <c r="K1553" s="26">
        <v>1.6</v>
      </c>
      <c r="L1553" s="3">
        <v>25</v>
      </c>
      <c r="M1553" s="3"/>
      <c r="N1553" s="3"/>
      <c r="O1553" s="3"/>
      <c r="P1553" s="3"/>
      <c r="Q1553" s="3"/>
      <c r="R1553" s="3"/>
      <c r="S1553" s="3"/>
      <c r="T1553" s="3"/>
      <c r="U1553" s="3"/>
      <c r="V1553" s="3"/>
      <c r="W1553" s="3"/>
      <c r="X1553" s="3"/>
      <c r="Y1553" s="3"/>
      <c r="Z1553" s="3"/>
    </row>
    <row r="1554" spans="1:26" x14ac:dyDescent="0.2">
      <c r="A1554" s="3" t="s">
        <v>365</v>
      </c>
      <c r="B1554" s="13">
        <v>44819</v>
      </c>
      <c r="C1554" s="12">
        <v>0.54652777777777772</v>
      </c>
      <c r="D1554" s="3" t="s">
        <v>252</v>
      </c>
      <c r="E1554" s="3" t="s">
        <v>392</v>
      </c>
      <c r="F1554" s="3" t="s">
        <v>391</v>
      </c>
      <c r="G1554" s="3">
        <v>30.350829999999998</v>
      </c>
      <c r="H1554" s="3">
        <v>-88.350399999999993</v>
      </c>
      <c r="I1554" s="26">
        <v>0.8</v>
      </c>
      <c r="J1554" s="3">
        <f t="shared" si="14"/>
        <v>10.826772</v>
      </c>
      <c r="K1554" s="26">
        <v>3.3</v>
      </c>
      <c r="L1554" s="3">
        <v>26</v>
      </c>
      <c r="M1554" s="3"/>
      <c r="N1554" s="3"/>
      <c r="O1554" s="3"/>
      <c r="P1554" s="3"/>
      <c r="Q1554" s="3"/>
      <c r="R1554" s="3"/>
      <c r="S1554" s="3"/>
      <c r="T1554" s="3"/>
      <c r="U1554" s="3"/>
      <c r="V1554" s="3"/>
      <c r="W1554" s="3"/>
      <c r="X1554" s="3"/>
      <c r="Y1554" s="3"/>
      <c r="Z1554" s="3"/>
    </row>
    <row r="1555" spans="1:26" x14ac:dyDescent="0.2">
      <c r="A1555" s="3" t="s">
        <v>365</v>
      </c>
      <c r="B1555" s="13">
        <v>44819</v>
      </c>
      <c r="C1555" s="12">
        <v>0.55763888888888891</v>
      </c>
      <c r="D1555" s="3" t="s">
        <v>414</v>
      </c>
      <c r="E1555" s="3" t="s">
        <v>391</v>
      </c>
      <c r="F1555" s="3" t="s">
        <v>391</v>
      </c>
      <c r="G1555" s="3">
        <v>30.30097</v>
      </c>
      <c r="H1555" s="3">
        <v>-88.301169999999999</v>
      </c>
      <c r="I1555" s="26">
        <v>0.8</v>
      </c>
      <c r="J1555" s="3">
        <f t="shared" si="14"/>
        <v>12.795275999999999</v>
      </c>
      <c r="K1555" s="26">
        <v>3.9</v>
      </c>
      <c r="L1555" s="3">
        <v>27</v>
      </c>
      <c r="M1555" s="3"/>
      <c r="N1555" s="3"/>
      <c r="O1555" s="3"/>
      <c r="P1555" s="3"/>
      <c r="Q1555" s="3"/>
      <c r="R1555" s="3"/>
      <c r="S1555" s="3"/>
      <c r="T1555" s="3"/>
      <c r="U1555" s="3"/>
      <c r="V1555" s="3"/>
      <c r="W1555" s="3"/>
      <c r="X1555" s="3"/>
      <c r="Y1555" s="3"/>
      <c r="Z1555" s="3"/>
    </row>
    <row r="1556" spans="1:26" x14ac:dyDescent="0.2">
      <c r="A1556" s="3" t="s">
        <v>365</v>
      </c>
      <c r="B1556" s="13">
        <v>44819</v>
      </c>
      <c r="C1556" s="12">
        <v>0.56527777777777777</v>
      </c>
      <c r="D1556" s="3" t="s">
        <v>255</v>
      </c>
      <c r="E1556" s="3" t="s">
        <v>392</v>
      </c>
      <c r="F1556" s="3" t="s">
        <v>392</v>
      </c>
      <c r="G1556" s="3">
        <v>30.300439999999998</v>
      </c>
      <c r="H1556" s="3">
        <v>-88.350560000000002</v>
      </c>
      <c r="I1556" s="26">
        <v>0.8</v>
      </c>
      <c r="J1556" s="3">
        <f t="shared" si="14"/>
        <v>15.419948</v>
      </c>
      <c r="K1556" s="26">
        <v>4.7</v>
      </c>
      <c r="L1556" s="3">
        <v>28</v>
      </c>
      <c r="M1556" s="3"/>
      <c r="N1556" s="3"/>
      <c r="O1556" s="3"/>
      <c r="P1556" s="3"/>
      <c r="Q1556" s="3"/>
      <c r="R1556" s="3"/>
      <c r="S1556" s="3"/>
      <c r="T1556" s="3"/>
      <c r="U1556" s="3"/>
      <c r="V1556" s="3"/>
      <c r="W1556" s="3"/>
      <c r="X1556" s="3"/>
      <c r="Y1556" s="3"/>
      <c r="Z1556" s="3"/>
    </row>
    <row r="1557" spans="1:26" x14ac:dyDescent="0.2">
      <c r="A1557" s="3" t="s">
        <v>365</v>
      </c>
      <c r="B1557" s="13">
        <v>44819</v>
      </c>
      <c r="C1557" s="12">
        <v>0.57430555555555551</v>
      </c>
      <c r="D1557" s="3" t="s">
        <v>260</v>
      </c>
      <c r="E1557" s="3" t="s">
        <v>392</v>
      </c>
      <c r="F1557" s="3" t="s">
        <v>392</v>
      </c>
      <c r="G1557" s="3">
        <v>30.251560000000001</v>
      </c>
      <c r="H1557" s="3">
        <v>-88.351389999999995</v>
      </c>
      <c r="I1557" s="26">
        <v>1.2</v>
      </c>
      <c r="J1557" s="3">
        <f t="shared" si="14"/>
        <v>16.404199999999999</v>
      </c>
      <c r="K1557" s="26">
        <v>5</v>
      </c>
      <c r="L1557" s="3">
        <v>29</v>
      </c>
      <c r="M1557" s="3"/>
      <c r="N1557" s="3"/>
      <c r="O1557" s="3"/>
      <c r="P1557" s="3"/>
      <c r="Q1557" s="3"/>
      <c r="R1557" s="3"/>
      <c r="S1557" s="3"/>
      <c r="T1557" s="3"/>
      <c r="U1557" s="3"/>
      <c r="V1557" s="3"/>
      <c r="W1557" s="3"/>
      <c r="X1557" s="3"/>
      <c r="Y1557" s="3"/>
      <c r="Z1557" s="3"/>
    </row>
    <row r="1558" spans="1:26" x14ac:dyDescent="0.2">
      <c r="A1558" s="3" t="s">
        <v>365</v>
      </c>
      <c r="B1558" s="13">
        <v>44819</v>
      </c>
      <c r="C1558" s="12">
        <v>0.5854166666666667</v>
      </c>
      <c r="D1558" s="3" t="s">
        <v>413</v>
      </c>
      <c r="E1558" s="3" t="s">
        <v>391</v>
      </c>
      <c r="F1558" s="3" t="s">
        <v>391</v>
      </c>
      <c r="G1558" s="3">
        <v>30.25046</v>
      </c>
      <c r="H1558" s="3">
        <v>-88.300139999999999</v>
      </c>
      <c r="I1558" s="26">
        <v>1</v>
      </c>
      <c r="J1558" s="3">
        <f t="shared" si="14"/>
        <v>12.467191999999999</v>
      </c>
      <c r="K1558" s="26">
        <v>3.8</v>
      </c>
      <c r="L1558" s="3">
        <v>30</v>
      </c>
      <c r="M1558" s="3"/>
      <c r="N1558" s="3"/>
      <c r="O1558" s="3"/>
      <c r="P1558" s="3"/>
      <c r="Q1558" s="3"/>
      <c r="R1558" s="3"/>
      <c r="S1558" s="3"/>
      <c r="T1558" s="3"/>
      <c r="U1558" s="3"/>
      <c r="V1558" s="3"/>
      <c r="W1558" s="3"/>
      <c r="X1558" s="3"/>
      <c r="Y1558" s="3"/>
      <c r="Z1558" s="3"/>
    </row>
    <row r="1559" spans="1:26" x14ac:dyDescent="0.2">
      <c r="A1559" s="3" t="s">
        <v>365</v>
      </c>
      <c r="B1559" s="13">
        <v>44819</v>
      </c>
      <c r="C1559" s="12">
        <v>0.59375</v>
      </c>
      <c r="D1559" s="3" t="s">
        <v>349</v>
      </c>
      <c r="E1559" s="3" t="s">
        <v>391</v>
      </c>
      <c r="F1559" s="3" t="s">
        <v>391</v>
      </c>
      <c r="G1559" s="3">
        <v>30.250229999999998</v>
      </c>
      <c r="H1559" s="3">
        <v>-88.250100000000003</v>
      </c>
      <c r="I1559" s="26">
        <v>0.6</v>
      </c>
      <c r="J1559" s="3">
        <f t="shared" si="14"/>
        <v>13.451443999999999</v>
      </c>
      <c r="K1559" s="26">
        <v>4.0999999999999996</v>
      </c>
      <c r="L1559" s="3">
        <v>31</v>
      </c>
      <c r="M1559" s="3"/>
      <c r="N1559" s="3"/>
      <c r="O1559" s="3"/>
      <c r="P1559" s="3"/>
      <c r="Q1559" s="3"/>
      <c r="R1559" s="3"/>
      <c r="S1559" s="3"/>
      <c r="T1559" s="3"/>
      <c r="U1559" s="3"/>
      <c r="V1559" s="3"/>
      <c r="W1559" s="3"/>
      <c r="X1559" s="3"/>
      <c r="Y1559" s="3"/>
      <c r="Z1559" s="3"/>
    </row>
    <row r="1560" spans="1:26" x14ac:dyDescent="0.2">
      <c r="A1560" s="3" t="s">
        <v>365</v>
      </c>
      <c r="B1560" s="13">
        <v>44819</v>
      </c>
      <c r="C1560" s="12">
        <v>0.60069444444444442</v>
      </c>
      <c r="D1560" s="3" t="s">
        <v>263</v>
      </c>
      <c r="E1560" s="3" t="s">
        <v>392</v>
      </c>
      <c r="F1560" s="3" t="s">
        <v>392</v>
      </c>
      <c r="G1560" s="3">
        <v>30.253270000000001</v>
      </c>
      <c r="H1560" s="3">
        <v>-88.200729999999993</v>
      </c>
      <c r="I1560" s="26">
        <v>0.8</v>
      </c>
      <c r="J1560" s="3">
        <f t="shared" si="14"/>
        <v>13.12336</v>
      </c>
      <c r="K1560" s="26">
        <v>4</v>
      </c>
      <c r="L1560" s="3">
        <v>32</v>
      </c>
      <c r="M1560" s="3"/>
      <c r="N1560" s="3"/>
      <c r="O1560" s="3"/>
      <c r="P1560" s="3"/>
      <c r="Q1560" s="3"/>
      <c r="R1560" s="3"/>
      <c r="S1560" s="3"/>
      <c r="T1560" s="3"/>
      <c r="U1560" s="3"/>
      <c r="V1560" s="3"/>
      <c r="W1560" s="3"/>
      <c r="X1560" s="3"/>
      <c r="Y1560" s="3"/>
      <c r="Z1560" s="3"/>
    </row>
    <row r="1561" spans="1:26" x14ac:dyDescent="0.2">
      <c r="A1561" s="3" t="s">
        <v>366</v>
      </c>
      <c r="B1561" s="30">
        <v>44861</v>
      </c>
      <c r="C1561" s="12">
        <v>0.29166666666666669</v>
      </c>
      <c r="D1561" s="3" t="s">
        <v>390</v>
      </c>
      <c r="E1561" s="3" t="s">
        <v>391</v>
      </c>
      <c r="F1561" s="3" t="s">
        <v>391</v>
      </c>
      <c r="G1561" s="3">
        <v>30.24934</v>
      </c>
      <c r="H1561" s="3">
        <v>-88.050160000000005</v>
      </c>
      <c r="I1561" s="26">
        <v>0.8</v>
      </c>
      <c r="J1561" s="3">
        <f t="shared" si="14"/>
        <v>11.154855999999999</v>
      </c>
      <c r="K1561" s="3">
        <v>3.4</v>
      </c>
      <c r="L1561" s="3">
        <v>0</v>
      </c>
      <c r="M1561" s="3"/>
      <c r="N1561" s="3"/>
      <c r="O1561" s="3"/>
      <c r="P1561" s="3"/>
      <c r="Q1561" s="3"/>
      <c r="R1561" s="3"/>
      <c r="S1561" s="3"/>
      <c r="T1561" s="3"/>
      <c r="U1561" s="3"/>
      <c r="V1561" s="3"/>
      <c r="W1561" s="3"/>
      <c r="X1561" s="3"/>
      <c r="Y1561" s="3"/>
      <c r="Z1561" s="3"/>
    </row>
    <row r="1562" spans="1:26" x14ac:dyDescent="0.2">
      <c r="A1562" s="3" t="s">
        <v>366</v>
      </c>
      <c r="B1562" s="30">
        <v>44861</v>
      </c>
      <c r="C1562" s="12">
        <v>0.30208333333333331</v>
      </c>
      <c r="D1562" s="3" t="s">
        <v>202</v>
      </c>
      <c r="E1562" s="3" t="s">
        <v>392</v>
      </c>
      <c r="F1562" s="3" t="s">
        <v>391</v>
      </c>
      <c r="G1562" s="3">
        <v>30.248449999999998</v>
      </c>
      <c r="H1562" s="3">
        <v>-88.040260000000004</v>
      </c>
      <c r="I1562" s="26">
        <v>0.6</v>
      </c>
      <c r="J1562" s="3">
        <f t="shared" si="14"/>
        <v>45.931759999999997</v>
      </c>
      <c r="K1562" s="3">
        <v>14</v>
      </c>
      <c r="L1562" s="3">
        <v>1</v>
      </c>
      <c r="M1562" s="3"/>
      <c r="N1562" s="3"/>
      <c r="O1562" s="3"/>
      <c r="P1562" s="3"/>
      <c r="Q1562" s="3"/>
      <c r="R1562" s="3"/>
      <c r="S1562" s="3"/>
      <c r="T1562" s="3"/>
      <c r="U1562" s="3"/>
      <c r="V1562" s="3"/>
      <c r="W1562" s="3"/>
      <c r="X1562" s="3"/>
      <c r="Y1562" s="3"/>
      <c r="Z1562" s="3"/>
    </row>
    <row r="1563" spans="1:26" x14ac:dyDescent="0.2">
      <c r="A1563" s="3" t="s">
        <v>366</v>
      </c>
      <c r="B1563" s="30">
        <v>44861</v>
      </c>
      <c r="C1563" s="12">
        <v>0.31666666666666665</v>
      </c>
      <c r="D1563" s="3" t="s">
        <v>393</v>
      </c>
      <c r="E1563" s="3" t="s">
        <v>391</v>
      </c>
      <c r="F1563" s="3" t="s">
        <v>391</v>
      </c>
      <c r="G1563" s="3">
        <v>30.249860000000002</v>
      </c>
      <c r="H1563" s="3">
        <v>-88.00027</v>
      </c>
      <c r="I1563" s="26">
        <v>0.6</v>
      </c>
      <c r="J1563" s="3">
        <f t="shared" si="14"/>
        <v>15.091863999999999</v>
      </c>
      <c r="K1563" s="3">
        <v>4.5999999999999996</v>
      </c>
      <c r="L1563" s="3">
        <v>2</v>
      </c>
      <c r="M1563" s="3"/>
      <c r="N1563" s="3"/>
      <c r="O1563" s="3"/>
      <c r="P1563" s="3"/>
      <c r="Q1563" s="3"/>
      <c r="R1563" s="3"/>
      <c r="S1563" s="3"/>
      <c r="T1563" s="3"/>
      <c r="U1563" s="3"/>
      <c r="V1563" s="3"/>
      <c r="W1563" s="3"/>
      <c r="X1563" s="3"/>
      <c r="Y1563" s="3"/>
      <c r="Z1563" s="3"/>
    </row>
    <row r="1564" spans="1:26" x14ac:dyDescent="0.2">
      <c r="A1564" s="3" t="s">
        <v>366</v>
      </c>
      <c r="B1564" s="30">
        <v>44861</v>
      </c>
      <c r="C1564" s="12">
        <v>0.32569444444444445</v>
      </c>
      <c r="D1564" s="3" t="s">
        <v>394</v>
      </c>
      <c r="E1564" s="3" t="s">
        <v>391</v>
      </c>
      <c r="F1564" s="3" t="s">
        <v>391</v>
      </c>
      <c r="G1564" s="3">
        <v>30.25986</v>
      </c>
      <c r="H1564" s="3">
        <v>-87.950299999999999</v>
      </c>
      <c r="I1564" s="26">
        <v>0.4</v>
      </c>
      <c r="J1564" s="3">
        <f t="shared" si="14"/>
        <v>2.6246720000000003</v>
      </c>
      <c r="K1564" s="3">
        <v>0.8</v>
      </c>
      <c r="L1564" s="3">
        <v>3</v>
      </c>
      <c r="M1564" s="3"/>
      <c r="N1564" s="3"/>
      <c r="O1564" s="3"/>
      <c r="P1564" s="3"/>
      <c r="Q1564" s="3"/>
      <c r="R1564" s="3"/>
      <c r="S1564" s="3"/>
      <c r="T1564" s="3"/>
      <c r="U1564" s="3"/>
      <c r="V1564" s="3"/>
      <c r="W1564" s="3"/>
      <c r="X1564" s="3"/>
      <c r="Y1564" s="3"/>
      <c r="Z1564" s="3"/>
    </row>
    <row r="1565" spans="1:26" x14ac:dyDescent="0.2">
      <c r="A1565" s="3" t="s">
        <v>366</v>
      </c>
      <c r="B1565" s="30">
        <v>44861</v>
      </c>
      <c r="C1565" s="12">
        <v>0.34027777777777779</v>
      </c>
      <c r="D1565" s="3" t="s">
        <v>339</v>
      </c>
      <c r="E1565" s="3" t="s">
        <v>391</v>
      </c>
      <c r="F1565" s="3" t="s">
        <v>391</v>
      </c>
      <c r="G1565" s="3">
        <v>30.299869999999999</v>
      </c>
      <c r="H1565" s="3">
        <v>-87.90016</v>
      </c>
      <c r="I1565" s="26">
        <v>0.7</v>
      </c>
      <c r="J1565" s="3">
        <f t="shared" si="14"/>
        <v>9.1863519999999994</v>
      </c>
      <c r="K1565" s="3">
        <v>2.8</v>
      </c>
      <c r="L1565" s="3">
        <v>4</v>
      </c>
      <c r="M1565" s="3"/>
      <c r="N1565" s="3"/>
      <c r="O1565" s="3"/>
      <c r="P1565" s="3"/>
      <c r="Q1565" s="3"/>
      <c r="R1565" s="3"/>
      <c r="S1565" s="3"/>
      <c r="T1565" s="3"/>
      <c r="U1565" s="3"/>
      <c r="V1565" s="3"/>
      <c r="W1565" s="3"/>
      <c r="X1565" s="3"/>
      <c r="Y1565" s="3"/>
      <c r="Z1565" s="3"/>
    </row>
    <row r="1566" spans="1:26" x14ac:dyDescent="0.2">
      <c r="A1566" s="3" t="s">
        <v>366</v>
      </c>
      <c r="B1566" s="30">
        <v>44861</v>
      </c>
      <c r="C1566" s="12">
        <v>0.34791666666666665</v>
      </c>
      <c r="D1566" s="3" t="s">
        <v>398</v>
      </c>
      <c r="E1566" s="3" t="s">
        <v>391</v>
      </c>
      <c r="F1566" s="3" t="s">
        <v>391</v>
      </c>
      <c r="G1566" s="3">
        <v>30.30012</v>
      </c>
      <c r="H1566" s="3">
        <v>-87.85145</v>
      </c>
      <c r="I1566" s="26">
        <v>0.6</v>
      </c>
      <c r="J1566" s="3">
        <f t="shared" si="14"/>
        <v>8.5301840000000002</v>
      </c>
      <c r="K1566" s="3">
        <v>2.6</v>
      </c>
      <c r="L1566" s="3">
        <v>5</v>
      </c>
      <c r="M1566" s="3"/>
      <c r="N1566" s="3"/>
      <c r="O1566" s="3"/>
      <c r="P1566" s="3"/>
      <c r="Q1566" s="3"/>
      <c r="R1566" s="3"/>
      <c r="S1566" s="3"/>
      <c r="T1566" s="3"/>
      <c r="U1566" s="3"/>
      <c r="V1566" s="3"/>
      <c r="W1566" s="3"/>
      <c r="X1566" s="3"/>
      <c r="Y1566" s="3"/>
      <c r="Z1566" s="3"/>
    </row>
    <row r="1567" spans="1:26" x14ac:dyDescent="0.2">
      <c r="A1567" s="3" t="s">
        <v>366</v>
      </c>
      <c r="B1567" s="30">
        <v>44861</v>
      </c>
      <c r="C1567" s="12">
        <v>0.35416666666666669</v>
      </c>
      <c r="D1567" s="3" t="s">
        <v>397</v>
      </c>
      <c r="E1567" s="3" t="s">
        <v>391</v>
      </c>
      <c r="F1567" s="3" t="s">
        <v>391</v>
      </c>
      <c r="G1567" s="3">
        <v>30.300129999999999</v>
      </c>
      <c r="H1567" s="3">
        <v>-87.800740000000005</v>
      </c>
      <c r="I1567" s="26">
        <v>0.7</v>
      </c>
      <c r="J1567" s="3">
        <f t="shared" si="14"/>
        <v>7.5459319999999996</v>
      </c>
      <c r="K1567" s="3">
        <v>2.2999999999999998</v>
      </c>
      <c r="L1567" s="3">
        <v>6</v>
      </c>
      <c r="M1567" s="3"/>
      <c r="N1567" s="3"/>
      <c r="O1567" s="3"/>
      <c r="P1567" s="3"/>
      <c r="Q1567" s="3"/>
      <c r="R1567" s="3"/>
      <c r="S1567" s="3"/>
      <c r="T1567" s="3"/>
      <c r="U1567" s="3"/>
      <c r="V1567" s="3"/>
      <c r="W1567" s="3"/>
      <c r="X1567" s="3"/>
      <c r="Y1567" s="3"/>
      <c r="Z1567" s="3"/>
    </row>
    <row r="1568" spans="1:26" x14ac:dyDescent="0.2">
      <c r="A1568" s="3" t="s">
        <v>366</v>
      </c>
      <c r="B1568" s="30">
        <v>44861</v>
      </c>
      <c r="C1568" s="12">
        <v>0.36319444444444443</v>
      </c>
      <c r="D1568" s="3" t="s">
        <v>352</v>
      </c>
      <c r="E1568" s="3" t="s">
        <v>391</v>
      </c>
      <c r="F1568" s="3" t="s">
        <v>391</v>
      </c>
      <c r="G1568" s="3">
        <v>30.349609999999998</v>
      </c>
      <c r="H1568" s="3">
        <v>-87.849599999999995</v>
      </c>
      <c r="I1568" s="26">
        <v>0.7</v>
      </c>
      <c r="J1568" s="3">
        <f t="shared" si="14"/>
        <v>7.5459319999999996</v>
      </c>
      <c r="K1568" s="3">
        <v>2.2999999999999998</v>
      </c>
      <c r="L1568" s="3">
        <v>7</v>
      </c>
      <c r="M1568" s="3"/>
      <c r="N1568" s="3"/>
      <c r="O1568" s="3"/>
      <c r="P1568" s="3"/>
      <c r="Q1568" s="3"/>
      <c r="R1568" s="3"/>
      <c r="S1568" s="3"/>
      <c r="T1568" s="3"/>
      <c r="U1568" s="3"/>
      <c r="V1568" s="3"/>
      <c r="W1568" s="3"/>
      <c r="X1568" s="3"/>
      <c r="Y1568" s="3"/>
      <c r="Z1568" s="3"/>
    </row>
    <row r="1569" spans="1:26" x14ac:dyDescent="0.2">
      <c r="A1569" s="3" t="s">
        <v>366</v>
      </c>
      <c r="B1569" s="30">
        <v>44861</v>
      </c>
      <c r="C1569" s="12">
        <v>0.34791666666666665</v>
      </c>
      <c r="D1569" s="3" t="s">
        <v>408</v>
      </c>
      <c r="E1569" s="3" t="s">
        <v>391</v>
      </c>
      <c r="F1569" s="3" t="s">
        <v>391</v>
      </c>
      <c r="G1569" s="3">
        <v>30.34994</v>
      </c>
      <c r="H1569" s="3">
        <v>-87.898769999999999</v>
      </c>
      <c r="I1569" s="26">
        <v>0.6</v>
      </c>
      <c r="J1569" s="3">
        <f t="shared" si="14"/>
        <v>9.8425200000000004</v>
      </c>
      <c r="K1569" s="3">
        <v>3</v>
      </c>
      <c r="L1569" s="3">
        <v>8</v>
      </c>
      <c r="M1569" s="3"/>
      <c r="N1569" s="3"/>
      <c r="O1569" s="3"/>
      <c r="P1569" s="3"/>
      <c r="Q1569" s="3"/>
      <c r="R1569" s="3"/>
      <c r="S1569" s="3"/>
      <c r="T1569" s="3"/>
      <c r="U1569" s="3"/>
      <c r="V1569" s="3"/>
      <c r="W1569" s="3"/>
      <c r="X1569" s="3"/>
      <c r="Y1569" s="3"/>
      <c r="Z1569" s="3"/>
    </row>
    <row r="1570" spans="1:26" x14ac:dyDescent="0.2">
      <c r="A1570" s="3" t="s">
        <v>366</v>
      </c>
      <c r="B1570" s="30">
        <v>44861</v>
      </c>
      <c r="C1570" s="12">
        <v>0.37569444444444444</v>
      </c>
      <c r="D1570" s="3" t="s">
        <v>407</v>
      </c>
      <c r="E1570" s="3" t="s">
        <v>391</v>
      </c>
      <c r="F1570" s="3" t="s">
        <v>391</v>
      </c>
      <c r="G1570" s="3">
        <v>30.350180000000002</v>
      </c>
      <c r="H1570" s="3">
        <v>-8795004</v>
      </c>
      <c r="I1570" s="26">
        <v>0.8</v>
      </c>
      <c r="J1570" s="3">
        <f t="shared" si="14"/>
        <v>11.154855999999999</v>
      </c>
      <c r="K1570" s="3">
        <v>3.4</v>
      </c>
      <c r="L1570" s="3">
        <v>9</v>
      </c>
      <c r="M1570" s="3"/>
      <c r="N1570" s="3"/>
      <c r="O1570" s="3"/>
      <c r="P1570" s="3"/>
      <c r="Q1570" s="3"/>
      <c r="R1570" s="3"/>
      <c r="S1570" s="3"/>
      <c r="T1570" s="3"/>
      <c r="U1570" s="3"/>
      <c r="V1570" s="3"/>
      <c r="W1570" s="3"/>
      <c r="X1570" s="3"/>
      <c r="Y1570" s="3"/>
      <c r="Z1570" s="3"/>
    </row>
    <row r="1571" spans="1:26" x14ac:dyDescent="0.2">
      <c r="A1571" s="3" t="s">
        <v>366</v>
      </c>
      <c r="B1571" s="30">
        <v>44861</v>
      </c>
      <c r="C1571" s="12">
        <v>0.3840277777777778</v>
      </c>
      <c r="D1571" s="3" t="s">
        <v>227</v>
      </c>
      <c r="E1571" s="3" t="s">
        <v>392</v>
      </c>
      <c r="F1571" s="3" t="s">
        <v>392</v>
      </c>
      <c r="G1571" s="3">
        <v>30.299689999999998</v>
      </c>
      <c r="H1571" s="3">
        <v>-87.950559999999996</v>
      </c>
      <c r="I1571" s="26">
        <v>0.6</v>
      </c>
      <c r="J1571" s="3">
        <f t="shared" si="14"/>
        <v>9.8425200000000004</v>
      </c>
      <c r="K1571" s="3">
        <v>3</v>
      </c>
      <c r="L1571" s="3">
        <v>10</v>
      </c>
      <c r="M1571" s="3"/>
      <c r="N1571" s="3"/>
      <c r="O1571" s="3"/>
      <c r="P1571" s="3"/>
      <c r="Q1571" s="3"/>
      <c r="R1571" s="3"/>
      <c r="S1571" s="3"/>
      <c r="T1571" s="3"/>
      <c r="U1571" s="3"/>
      <c r="V1571" s="3"/>
      <c r="W1571" s="3"/>
      <c r="X1571" s="3"/>
      <c r="Y1571" s="3"/>
      <c r="Z1571" s="3"/>
    </row>
    <row r="1572" spans="1:26" x14ac:dyDescent="0.2">
      <c r="A1572" s="3" t="s">
        <v>366</v>
      </c>
      <c r="B1572" s="30">
        <v>44861</v>
      </c>
      <c r="C1572" s="12">
        <v>0.39513888888888887</v>
      </c>
      <c r="D1572" s="3" t="s">
        <v>409</v>
      </c>
      <c r="E1572" s="3" t="s">
        <v>391</v>
      </c>
      <c r="F1572" s="3" t="s">
        <v>391</v>
      </c>
      <c r="G1572" s="3">
        <v>30.299230000000001</v>
      </c>
      <c r="H1572" s="3">
        <v>-87.999579999999995</v>
      </c>
      <c r="I1572" s="26">
        <v>0.6</v>
      </c>
      <c r="J1572" s="3">
        <f t="shared" si="14"/>
        <v>10.170604000000001</v>
      </c>
      <c r="K1572" s="3">
        <v>3.1</v>
      </c>
      <c r="L1572" s="3">
        <v>11</v>
      </c>
      <c r="M1572" s="3"/>
      <c r="N1572" s="3"/>
      <c r="O1572" s="3"/>
      <c r="P1572" s="3"/>
      <c r="Q1572" s="3"/>
      <c r="R1572" s="3"/>
      <c r="S1572" s="3"/>
      <c r="T1572" s="3"/>
      <c r="U1572" s="3"/>
      <c r="V1572" s="3"/>
      <c r="W1572" s="3"/>
      <c r="X1572" s="3"/>
      <c r="Y1572" s="3"/>
      <c r="Z1572" s="3"/>
    </row>
    <row r="1573" spans="1:26" x14ac:dyDescent="0.2">
      <c r="A1573" s="3" t="s">
        <v>366</v>
      </c>
      <c r="B1573" s="30">
        <v>44861</v>
      </c>
      <c r="C1573" s="12">
        <v>0.40555555555555556</v>
      </c>
      <c r="D1573" s="3" t="s">
        <v>406</v>
      </c>
      <c r="E1573" s="3" t="s">
        <v>391</v>
      </c>
      <c r="F1573" s="3" t="s">
        <v>391</v>
      </c>
      <c r="G1573" s="3">
        <v>30.34975</v>
      </c>
      <c r="H1573" s="3">
        <v>-87.999930000000006</v>
      </c>
      <c r="I1573" s="26">
        <v>0.7</v>
      </c>
      <c r="J1573" s="3">
        <f t="shared" si="14"/>
        <v>11.811024</v>
      </c>
      <c r="K1573" s="3">
        <v>3.6</v>
      </c>
      <c r="L1573" s="3">
        <v>12</v>
      </c>
      <c r="M1573" s="3"/>
      <c r="N1573" s="3"/>
      <c r="O1573" s="3"/>
      <c r="P1573" s="3"/>
      <c r="Q1573" s="3"/>
      <c r="R1573" s="3"/>
      <c r="S1573" s="3"/>
      <c r="T1573" s="3"/>
      <c r="U1573" s="3"/>
      <c r="V1573" s="3"/>
      <c r="W1573" s="3"/>
      <c r="X1573" s="3"/>
      <c r="Y1573" s="3"/>
      <c r="Z1573" s="3"/>
    </row>
    <row r="1574" spans="1:26" x14ac:dyDescent="0.2">
      <c r="A1574" s="3" t="s">
        <v>366</v>
      </c>
      <c r="B1574" s="30">
        <v>44861</v>
      </c>
      <c r="C1574" s="12">
        <v>0.41041666666666665</v>
      </c>
      <c r="D1574" s="3" t="s">
        <v>405</v>
      </c>
      <c r="E1574" s="3" t="s">
        <v>391</v>
      </c>
      <c r="F1574" s="3" t="s">
        <v>391</v>
      </c>
      <c r="G1574" s="3">
        <v>30.349769999999999</v>
      </c>
      <c r="H1574" s="3">
        <v>-88.02534</v>
      </c>
      <c r="I1574" s="26">
        <v>1.2</v>
      </c>
      <c r="J1574" s="3">
        <f t="shared" si="14"/>
        <v>51.509187999999995</v>
      </c>
      <c r="K1574" s="3">
        <v>15.7</v>
      </c>
      <c r="L1574" s="3">
        <v>13</v>
      </c>
      <c r="M1574" s="3"/>
      <c r="N1574" s="3"/>
      <c r="O1574" s="3"/>
      <c r="P1574" s="3"/>
      <c r="Q1574" s="3"/>
      <c r="R1574" s="3"/>
      <c r="S1574" s="3"/>
      <c r="T1574" s="3"/>
      <c r="U1574" s="3"/>
      <c r="V1574" s="3"/>
      <c r="W1574" s="3"/>
      <c r="X1574" s="3"/>
      <c r="Y1574" s="3"/>
      <c r="Z1574" s="3"/>
    </row>
    <row r="1575" spans="1:26" x14ac:dyDescent="0.2">
      <c r="A1575" s="3" t="s">
        <v>366</v>
      </c>
      <c r="B1575" s="30">
        <v>44861</v>
      </c>
      <c r="C1575" s="12">
        <v>0.4152777777777778</v>
      </c>
      <c r="D1575" s="3" t="s">
        <v>404</v>
      </c>
      <c r="E1575" s="3" t="s">
        <v>391</v>
      </c>
      <c r="F1575" s="3" t="s">
        <v>391</v>
      </c>
      <c r="G1575" s="3">
        <v>30.350370000000002</v>
      </c>
      <c r="H1575" s="3">
        <v>-88.04983</v>
      </c>
      <c r="I1575" s="26">
        <v>0.9</v>
      </c>
      <c r="J1575" s="3">
        <f t="shared" si="14"/>
        <v>11.482939999999999</v>
      </c>
      <c r="K1575" s="3">
        <v>3.5</v>
      </c>
      <c r="L1575" s="3">
        <v>14</v>
      </c>
      <c r="M1575" s="3"/>
      <c r="N1575" s="3"/>
      <c r="O1575" s="3"/>
      <c r="P1575" s="3"/>
      <c r="Q1575" s="3"/>
      <c r="R1575" s="3"/>
      <c r="S1575" s="3"/>
      <c r="T1575" s="3"/>
      <c r="U1575" s="3"/>
      <c r="V1575" s="3"/>
      <c r="W1575" s="3"/>
      <c r="X1575" s="3"/>
      <c r="Y1575" s="3"/>
      <c r="Z1575" s="3"/>
    </row>
    <row r="1576" spans="1:26" x14ac:dyDescent="0.2">
      <c r="A1576" s="3" t="s">
        <v>366</v>
      </c>
      <c r="B1576" s="30">
        <v>44861</v>
      </c>
      <c r="C1576" s="12">
        <v>0.4236111111111111</v>
      </c>
      <c r="D1576" s="3" t="s">
        <v>230</v>
      </c>
      <c r="E1576" s="3" t="s">
        <v>392</v>
      </c>
      <c r="F1576" s="3" t="s">
        <v>392</v>
      </c>
      <c r="G1576" s="3">
        <v>30.299659999999999</v>
      </c>
      <c r="H1576" s="3">
        <v>-88.033349999999999</v>
      </c>
      <c r="I1576" s="26">
        <v>1</v>
      </c>
      <c r="J1576" s="3">
        <f t="shared" si="14"/>
        <v>49.212600000000002</v>
      </c>
      <c r="K1576" s="3">
        <v>15</v>
      </c>
      <c r="L1576" s="3">
        <v>16</v>
      </c>
      <c r="M1576" s="3" t="s">
        <v>540</v>
      </c>
      <c r="N1576" s="3"/>
      <c r="O1576" s="3"/>
      <c r="P1576" s="3"/>
      <c r="Q1576" s="3"/>
      <c r="R1576" s="3"/>
      <c r="S1576" s="3"/>
      <c r="T1576" s="3"/>
      <c r="U1576" s="3"/>
      <c r="V1576" s="3"/>
      <c r="W1576" s="3"/>
      <c r="X1576" s="3"/>
      <c r="Y1576" s="3"/>
      <c r="Z1576" s="3"/>
    </row>
    <row r="1577" spans="1:26" x14ac:dyDescent="0.2">
      <c r="A1577" s="3" t="s">
        <v>366</v>
      </c>
      <c r="B1577" s="30">
        <v>44861</v>
      </c>
      <c r="C1577" s="12">
        <v>0.43333333333333335</v>
      </c>
      <c r="D1577" s="3" t="s">
        <v>433</v>
      </c>
      <c r="E1577" s="3" t="s">
        <v>391</v>
      </c>
      <c r="F1577" s="3" t="s">
        <v>391</v>
      </c>
      <c r="G1577" s="3">
        <v>30.299969999999998</v>
      </c>
      <c r="H1577" s="3">
        <v>-88.050349999999995</v>
      </c>
      <c r="I1577" s="26">
        <v>1.1000000000000001</v>
      </c>
      <c r="J1577" s="3">
        <f t="shared" si="14"/>
        <v>13.12336</v>
      </c>
      <c r="K1577" s="3">
        <v>4</v>
      </c>
      <c r="L1577" s="3">
        <v>17</v>
      </c>
      <c r="M1577" s="3"/>
      <c r="N1577" s="3"/>
      <c r="O1577" s="3"/>
      <c r="P1577" s="3"/>
      <c r="Q1577" s="3"/>
      <c r="R1577" s="3"/>
      <c r="S1577" s="3"/>
      <c r="T1577" s="3"/>
      <c r="U1577" s="3"/>
      <c r="V1577" s="3"/>
      <c r="W1577" s="3"/>
      <c r="X1577" s="3"/>
      <c r="Y1577" s="3"/>
      <c r="Z1577" s="3"/>
    </row>
    <row r="1578" spans="1:26" x14ac:dyDescent="0.2">
      <c r="A1578" s="3" t="s">
        <v>366</v>
      </c>
      <c r="B1578" s="30">
        <v>44861</v>
      </c>
      <c r="C1578" s="12">
        <v>0.44027777777777777</v>
      </c>
      <c r="D1578" s="3" t="s">
        <v>410</v>
      </c>
      <c r="E1578" s="3" t="s">
        <v>391</v>
      </c>
      <c r="F1578" s="3" t="s">
        <v>391</v>
      </c>
      <c r="G1578" s="3">
        <v>30.29993</v>
      </c>
      <c r="H1578" s="3">
        <v>-88.099980000000002</v>
      </c>
      <c r="I1578" s="26">
        <v>0.6</v>
      </c>
      <c r="J1578" s="3">
        <f t="shared" si="14"/>
        <v>10.170604000000001</v>
      </c>
      <c r="K1578" s="3">
        <v>3.1</v>
      </c>
      <c r="L1578" s="3">
        <v>18</v>
      </c>
      <c r="M1578" s="3"/>
      <c r="N1578" s="3"/>
      <c r="O1578" s="3"/>
      <c r="P1578" s="3"/>
      <c r="Q1578" s="3"/>
      <c r="R1578" s="3"/>
      <c r="S1578" s="3"/>
      <c r="T1578" s="3"/>
      <c r="U1578" s="3"/>
      <c r="V1578" s="3"/>
      <c r="W1578" s="3"/>
      <c r="X1578" s="3"/>
      <c r="Y1578" s="3"/>
      <c r="Z1578" s="3"/>
    </row>
    <row r="1579" spans="1:26" x14ac:dyDescent="0.2">
      <c r="A1579" s="3" t="s">
        <v>366</v>
      </c>
      <c r="B1579" s="30">
        <v>44861</v>
      </c>
      <c r="C1579" s="12">
        <v>0.45</v>
      </c>
      <c r="D1579" s="3" t="s">
        <v>403</v>
      </c>
      <c r="E1579" s="3" t="s">
        <v>391</v>
      </c>
      <c r="F1579" s="3" t="s">
        <v>391</v>
      </c>
      <c r="G1579" s="3">
        <v>30.350480000000001</v>
      </c>
      <c r="H1579" s="3">
        <v>-88.100489999999994</v>
      </c>
      <c r="I1579" s="26">
        <v>0.6</v>
      </c>
      <c r="J1579" s="3">
        <f t="shared" si="14"/>
        <v>9.5144359999999999</v>
      </c>
      <c r="K1579" s="3">
        <v>2.9</v>
      </c>
      <c r="L1579" s="3">
        <v>19</v>
      </c>
      <c r="M1579" s="3"/>
      <c r="N1579" s="3"/>
      <c r="O1579" s="3"/>
      <c r="P1579" s="3"/>
      <c r="Q1579" s="3"/>
      <c r="R1579" s="3"/>
      <c r="S1579" s="3"/>
      <c r="T1579" s="3"/>
      <c r="U1579" s="3"/>
      <c r="V1579" s="3"/>
      <c r="W1579" s="3"/>
      <c r="X1579" s="3"/>
      <c r="Y1579" s="3"/>
      <c r="Z1579" s="3"/>
    </row>
    <row r="1580" spans="1:26" x14ac:dyDescent="0.2">
      <c r="A1580" s="3" t="s">
        <v>366</v>
      </c>
      <c r="B1580" s="30">
        <v>44861</v>
      </c>
      <c r="C1580" s="12">
        <v>0.45763888888888887</v>
      </c>
      <c r="D1580" s="3" t="s">
        <v>235</v>
      </c>
      <c r="E1580" s="3" t="s">
        <v>392</v>
      </c>
      <c r="F1580" s="3" t="s">
        <v>391</v>
      </c>
      <c r="G1580" s="3">
        <v>30.299959999999999</v>
      </c>
      <c r="H1580" s="3">
        <v>-88.129909999999995</v>
      </c>
      <c r="I1580" s="26">
        <v>0.6</v>
      </c>
      <c r="J1580" s="3">
        <f t="shared" si="14"/>
        <v>8.5301840000000002</v>
      </c>
      <c r="K1580" s="3">
        <v>2.6</v>
      </c>
      <c r="L1580" s="3">
        <v>20</v>
      </c>
      <c r="M1580" s="3"/>
      <c r="N1580" s="3"/>
      <c r="O1580" s="3"/>
      <c r="P1580" s="3"/>
      <c r="Q1580" s="3"/>
      <c r="R1580" s="3"/>
      <c r="S1580" s="3"/>
      <c r="T1580" s="3"/>
      <c r="U1580" s="3"/>
      <c r="V1580" s="3"/>
      <c r="W1580" s="3"/>
      <c r="X1580" s="3"/>
      <c r="Y1580" s="3"/>
      <c r="Z1580" s="3"/>
    </row>
    <row r="1581" spans="1:26" x14ac:dyDescent="0.2">
      <c r="A1581" s="3" t="s">
        <v>366</v>
      </c>
      <c r="B1581" s="30">
        <v>44861</v>
      </c>
      <c r="C1581" s="12">
        <v>0.46944444444444444</v>
      </c>
      <c r="D1581" s="3" t="s">
        <v>240</v>
      </c>
      <c r="E1581" s="3" t="s">
        <v>392</v>
      </c>
      <c r="F1581" s="3" t="s">
        <v>392</v>
      </c>
      <c r="G1581" s="3">
        <v>30.300470000000001</v>
      </c>
      <c r="H1581" s="3">
        <v>-88.19999</v>
      </c>
      <c r="I1581" s="26">
        <v>1.1000000000000001</v>
      </c>
      <c r="J1581" s="3">
        <f t="shared" si="14"/>
        <v>6.8897640000000004</v>
      </c>
      <c r="K1581" s="3">
        <v>2.1</v>
      </c>
      <c r="L1581" s="3">
        <v>21</v>
      </c>
      <c r="M1581" s="3"/>
      <c r="N1581" s="3"/>
      <c r="O1581" s="3"/>
      <c r="P1581" s="3"/>
      <c r="Q1581" s="3"/>
      <c r="R1581" s="3"/>
      <c r="S1581" s="3"/>
      <c r="T1581" s="3"/>
      <c r="U1581" s="3"/>
      <c r="V1581" s="3"/>
      <c r="W1581" s="3"/>
      <c r="X1581" s="3"/>
      <c r="Y1581" s="3"/>
      <c r="Z1581" s="3"/>
    </row>
    <row r="1582" spans="1:26" x14ac:dyDescent="0.2">
      <c r="A1582" s="3" t="s">
        <v>366</v>
      </c>
      <c r="B1582" s="30">
        <v>44861</v>
      </c>
      <c r="C1582" s="12">
        <v>0.47708333333333336</v>
      </c>
      <c r="D1582" s="3" t="s">
        <v>415</v>
      </c>
      <c r="E1582" s="3" t="s">
        <v>391</v>
      </c>
      <c r="F1582" s="3" t="s">
        <v>391</v>
      </c>
      <c r="G1582" s="3">
        <v>30.300170000000001</v>
      </c>
      <c r="H1582" s="3">
        <v>-88.249859999999998</v>
      </c>
      <c r="I1582" s="26">
        <v>1</v>
      </c>
      <c r="J1582" s="3">
        <f t="shared" si="14"/>
        <v>8.2020999999999997</v>
      </c>
      <c r="K1582" s="3">
        <v>2.5</v>
      </c>
      <c r="L1582" s="3">
        <v>22</v>
      </c>
      <c r="M1582" s="3"/>
      <c r="N1582" s="3"/>
      <c r="O1582" s="3"/>
      <c r="P1582" s="3"/>
      <c r="Q1582" s="3"/>
      <c r="R1582" s="3"/>
      <c r="S1582" s="3"/>
      <c r="T1582" s="3"/>
      <c r="U1582" s="3"/>
      <c r="V1582" s="3"/>
      <c r="W1582" s="3"/>
      <c r="X1582" s="3"/>
      <c r="Y1582" s="3"/>
      <c r="Z1582" s="3"/>
    </row>
    <row r="1583" spans="1:26" x14ac:dyDescent="0.2">
      <c r="A1583" s="3" t="s">
        <v>366</v>
      </c>
      <c r="B1583" s="30">
        <v>44861</v>
      </c>
      <c r="C1583" s="12">
        <v>0.4826388888888889</v>
      </c>
      <c r="D1583" s="3" t="s">
        <v>411</v>
      </c>
      <c r="E1583" s="3" t="s">
        <v>391</v>
      </c>
      <c r="F1583" s="3" t="s">
        <v>391</v>
      </c>
      <c r="G1583" s="3">
        <v>30.350729999999999</v>
      </c>
      <c r="H1583" s="3">
        <v>-88.250169999999997</v>
      </c>
      <c r="I1583" s="26">
        <v>1</v>
      </c>
      <c r="J1583" s="3">
        <f t="shared" si="14"/>
        <v>4.5931759999999997</v>
      </c>
      <c r="K1583" s="3">
        <v>1.4</v>
      </c>
      <c r="L1583" s="3">
        <v>23</v>
      </c>
      <c r="M1583" s="3"/>
      <c r="N1583" s="3"/>
      <c r="O1583" s="3"/>
      <c r="P1583" s="3"/>
      <c r="Q1583" s="3"/>
      <c r="R1583" s="3"/>
      <c r="S1583" s="3"/>
      <c r="T1583" s="3"/>
      <c r="U1583" s="3"/>
      <c r="V1583" s="3"/>
      <c r="W1583" s="3"/>
      <c r="X1583" s="3"/>
      <c r="Y1583" s="3"/>
      <c r="Z1583" s="3"/>
    </row>
    <row r="1584" spans="1:26" x14ac:dyDescent="0.2">
      <c r="A1584" s="3" t="s">
        <v>366</v>
      </c>
      <c r="B1584" s="30">
        <v>44861</v>
      </c>
      <c r="C1584" s="12">
        <v>0.48749999999999999</v>
      </c>
      <c r="D1584" s="3" t="s">
        <v>243</v>
      </c>
      <c r="E1584" s="3" t="s">
        <v>392</v>
      </c>
      <c r="F1584" s="3" t="s">
        <v>391</v>
      </c>
      <c r="G1584" s="3">
        <v>30.355039999999999</v>
      </c>
      <c r="H1584" s="3">
        <v>-88.199359999999999</v>
      </c>
      <c r="I1584" s="26">
        <v>0.6</v>
      </c>
      <c r="J1584" s="3">
        <f t="shared" si="14"/>
        <v>3.28084</v>
      </c>
      <c r="K1584" s="3">
        <v>1</v>
      </c>
      <c r="L1584" s="3">
        <v>24</v>
      </c>
      <c r="M1584" s="3"/>
      <c r="N1584" s="3"/>
      <c r="O1584" s="3"/>
      <c r="P1584" s="3"/>
      <c r="Q1584" s="3"/>
      <c r="R1584" s="3"/>
      <c r="S1584" s="3"/>
      <c r="T1584" s="3"/>
      <c r="U1584" s="3"/>
      <c r="V1584" s="3"/>
      <c r="W1584" s="3"/>
      <c r="X1584" s="3"/>
      <c r="Y1584" s="3"/>
      <c r="Z1584" s="3"/>
    </row>
    <row r="1585" spans="1:26" x14ac:dyDescent="0.2">
      <c r="A1585" s="3" t="s">
        <v>366</v>
      </c>
      <c r="B1585" s="30">
        <v>44861</v>
      </c>
      <c r="C1585" s="12">
        <v>0.50138888888888888</v>
      </c>
      <c r="D1585" s="3" t="s">
        <v>246</v>
      </c>
      <c r="E1585" s="3" t="s">
        <v>392</v>
      </c>
      <c r="F1585" s="3" t="s">
        <v>391</v>
      </c>
      <c r="G1585" s="3">
        <v>30.374949999999998</v>
      </c>
      <c r="H1585" s="3">
        <v>-88.269480000000001</v>
      </c>
      <c r="I1585" s="26">
        <v>1</v>
      </c>
      <c r="J1585" s="3">
        <f t="shared" si="14"/>
        <v>7.8740159999999992</v>
      </c>
      <c r="K1585" s="3">
        <v>2.4</v>
      </c>
      <c r="L1585" s="3">
        <v>25</v>
      </c>
      <c r="M1585" s="3"/>
      <c r="N1585" s="3"/>
      <c r="O1585" s="3"/>
      <c r="P1585" s="3"/>
      <c r="Q1585" s="3"/>
      <c r="R1585" s="3"/>
      <c r="S1585" s="3"/>
      <c r="T1585" s="3"/>
      <c r="U1585" s="3"/>
      <c r="V1585" s="3"/>
      <c r="W1585" s="3"/>
      <c r="X1585" s="3"/>
      <c r="Y1585" s="3"/>
      <c r="Z1585" s="3"/>
    </row>
    <row r="1586" spans="1:26" x14ac:dyDescent="0.2">
      <c r="A1586" s="3" t="s">
        <v>366</v>
      </c>
      <c r="B1586" s="30">
        <v>44861</v>
      </c>
      <c r="C1586" s="12">
        <v>0.50763888888888886</v>
      </c>
      <c r="D1586" s="3" t="s">
        <v>412</v>
      </c>
      <c r="E1586" s="3" t="s">
        <v>391</v>
      </c>
      <c r="F1586" s="3" t="s">
        <v>391</v>
      </c>
      <c r="G1586" s="3">
        <v>30.350359999999998</v>
      </c>
      <c r="H1586" s="3">
        <v>-88.299329999999998</v>
      </c>
      <c r="I1586" s="26">
        <v>1.3</v>
      </c>
      <c r="J1586" s="3">
        <f t="shared" si="14"/>
        <v>8.8582680000000007</v>
      </c>
      <c r="K1586" s="3">
        <v>2.7</v>
      </c>
      <c r="L1586" s="3">
        <v>26</v>
      </c>
      <c r="M1586" s="3"/>
      <c r="N1586" s="3"/>
      <c r="O1586" s="3"/>
      <c r="P1586" s="3"/>
      <c r="Q1586" s="3"/>
      <c r="R1586" s="3"/>
      <c r="S1586" s="3"/>
      <c r="T1586" s="3"/>
      <c r="U1586" s="3"/>
      <c r="V1586" s="3"/>
      <c r="W1586" s="3"/>
      <c r="X1586" s="3"/>
      <c r="Y1586" s="3"/>
      <c r="Z1586" s="3"/>
    </row>
    <row r="1587" spans="1:26" x14ac:dyDescent="0.2">
      <c r="A1587" s="3" t="s">
        <v>366</v>
      </c>
      <c r="B1587" s="30">
        <v>44861</v>
      </c>
      <c r="C1587" s="12">
        <v>0.5131944444444444</v>
      </c>
      <c r="D1587" s="3" t="s">
        <v>252</v>
      </c>
      <c r="E1587" s="3" t="s">
        <v>392</v>
      </c>
      <c r="F1587" s="3" t="s">
        <v>391</v>
      </c>
      <c r="G1587" s="3">
        <v>30.350349999999999</v>
      </c>
      <c r="H1587" s="3">
        <v>-88.349729999999994</v>
      </c>
      <c r="I1587" s="26">
        <v>1.1000000000000001</v>
      </c>
      <c r="J1587" s="3">
        <f t="shared" si="14"/>
        <v>10.826772</v>
      </c>
      <c r="K1587" s="3">
        <v>3.3</v>
      </c>
      <c r="L1587" s="3">
        <v>27</v>
      </c>
      <c r="M1587" s="3"/>
      <c r="N1587" s="3"/>
      <c r="O1587" s="3"/>
      <c r="P1587" s="3"/>
      <c r="Q1587" s="3"/>
      <c r="R1587" s="3"/>
      <c r="S1587" s="3"/>
      <c r="T1587" s="3"/>
      <c r="U1587" s="3"/>
      <c r="V1587" s="3"/>
      <c r="W1587" s="3"/>
      <c r="X1587" s="3"/>
      <c r="Y1587" s="3"/>
      <c r="Z1587" s="3"/>
    </row>
    <row r="1588" spans="1:26" x14ac:dyDescent="0.2">
      <c r="A1588" s="3" t="s">
        <v>366</v>
      </c>
      <c r="B1588" s="30">
        <v>44861</v>
      </c>
      <c r="C1588" s="12">
        <v>0.52222222222222225</v>
      </c>
      <c r="D1588" s="3" t="s">
        <v>414</v>
      </c>
      <c r="E1588" s="3" t="s">
        <v>391</v>
      </c>
      <c r="F1588" s="3" t="s">
        <v>391</v>
      </c>
      <c r="G1588" s="3">
        <v>30.30021</v>
      </c>
      <c r="H1588" s="3">
        <v>-88.299289999999999</v>
      </c>
      <c r="I1588" s="26">
        <v>1.1000000000000001</v>
      </c>
      <c r="J1588" s="3">
        <f t="shared" si="14"/>
        <v>12.139108</v>
      </c>
      <c r="K1588" s="3">
        <v>3.7</v>
      </c>
      <c r="L1588" s="3">
        <v>28</v>
      </c>
      <c r="M1588" s="3"/>
      <c r="N1588" s="3"/>
      <c r="O1588" s="3"/>
      <c r="P1588" s="3"/>
      <c r="Q1588" s="3"/>
      <c r="R1588" s="3"/>
      <c r="S1588" s="3"/>
      <c r="T1588" s="3"/>
      <c r="U1588" s="3"/>
      <c r="V1588" s="3"/>
      <c r="W1588" s="3"/>
      <c r="X1588" s="3"/>
      <c r="Y1588" s="3"/>
      <c r="Z1588" s="3"/>
    </row>
    <row r="1589" spans="1:26" x14ac:dyDescent="0.2">
      <c r="A1589" s="3" t="s">
        <v>366</v>
      </c>
      <c r="B1589" s="30">
        <v>44861</v>
      </c>
      <c r="C1589" s="12">
        <v>0.52708333333333335</v>
      </c>
      <c r="D1589" s="3" t="s">
        <v>255</v>
      </c>
      <c r="E1589" s="3" t="s">
        <v>392</v>
      </c>
      <c r="F1589" s="3" t="s">
        <v>391</v>
      </c>
      <c r="G1589" s="3">
        <v>30.300380000000001</v>
      </c>
      <c r="H1589" s="3">
        <v>-88.349279999999993</v>
      </c>
      <c r="I1589" s="26">
        <v>0.3</v>
      </c>
      <c r="J1589" s="3">
        <f t="shared" si="14"/>
        <v>14.763780000000001</v>
      </c>
      <c r="K1589" s="3">
        <v>4.5</v>
      </c>
      <c r="L1589" s="3">
        <v>29</v>
      </c>
      <c r="M1589" s="3"/>
      <c r="N1589" s="3"/>
      <c r="O1589" s="3"/>
      <c r="P1589" s="3"/>
      <c r="Q1589" s="3"/>
      <c r="R1589" s="3"/>
      <c r="S1589" s="3"/>
      <c r="T1589" s="3"/>
      <c r="U1589" s="3"/>
      <c r="V1589" s="3"/>
      <c r="W1589" s="3"/>
      <c r="X1589" s="3"/>
      <c r="Y1589" s="3"/>
      <c r="Z1589" s="3"/>
    </row>
    <row r="1590" spans="1:26" x14ac:dyDescent="0.2">
      <c r="A1590" s="3" t="s">
        <v>366</v>
      </c>
      <c r="B1590" s="30">
        <v>44861</v>
      </c>
      <c r="C1590" s="12">
        <v>0.53541666666666665</v>
      </c>
      <c r="D1590" s="3" t="s">
        <v>260</v>
      </c>
      <c r="E1590" s="3" t="s">
        <v>392</v>
      </c>
      <c r="F1590" s="3" t="s">
        <v>391</v>
      </c>
      <c r="G1590" s="3">
        <v>30.24945</v>
      </c>
      <c r="H1590" s="3">
        <v>-88.349950000000007</v>
      </c>
      <c r="I1590" s="26">
        <v>1.1000000000000001</v>
      </c>
      <c r="J1590" s="3">
        <f t="shared" si="14"/>
        <v>15.748031999999998</v>
      </c>
      <c r="K1590" s="3">
        <v>4.8</v>
      </c>
      <c r="L1590" s="3">
        <v>30</v>
      </c>
      <c r="M1590" s="3" t="s">
        <v>541</v>
      </c>
      <c r="N1590" s="3"/>
      <c r="O1590" s="3"/>
      <c r="P1590" s="3"/>
      <c r="Q1590" s="3"/>
      <c r="R1590" s="3"/>
      <c r="S1590" s="3"/>
      <c r="T1590" s="3"/>
      <c r="U1590" s="3"/>
      <c r="V1590" s="3"/>
      <c r="W1590" s="3"/>
      <c r="X1590" s="3"/>
      <c r="Y1590" s="3"/>
      <c r="Z1590" s="3"/>
    </row>
    <row r="1591" spans="1:26" x14ac:dyDescent="0.2">
      <c r="A1591" s="3" t="s">
        <v>366</v>
      </c>
      <c r="B1591" s="30">
        <v>44861</v>
      </c>
      <c r="C1591" s="12">
        <v>0.54305555555555551</v>
      </c>
      <c r="D1591" s="3" t="s">
        <v>413</v>
      </c>
      <c r="E1591" s="3" t="s">
        <v>391</v>
      </c>
      <c r="F1591" s="3" t="s">
        <v>391</v>
      </c>
      <c r="G1591" s="3">
        <v>30.250610000000002</v>
      </c>
      <c r="H1591" s="3">
        <v>-88.299409999999995</v>
      </c>
      <c r="I1591" s="26">
        <v>1.2</v>
      </c>
      <c r="J1591" s="3">
        <f t="shared" si="14"/>
        <v>12.467191999999999</v>
      </c>
      <c r="K1591" s="3">
        <v>3.8</v>
      </c>
      <c r="L1591" s="3">
        <v>31</v>
      </c>
      <c r="M1591" s="3"/>
      <c r="N1591" s="3"/>
      <c r="O1591" s="3"/>
      <c r="P1591" s="3"/>
      <c r="Q1591" s="3"/>
      <c r="R1591" s="3"/>
      <c r="S1591" s="3"/>
      <c r="T1591" s="3"/>
      <c r="U1591" s="3"/>
      <c r="V1591" s="3"/>
      <c r="W1591" s="3"/>
      <c r="X1591" s="3"/>
      <c r="Y1591" s="3"/>
      <c r="Z1591" s="3"/>
    </row>
    <row r="1592" spans="1:26" x14ac:dyDescent="0.2">
      <c r="A1592" s="3" t="s">
        <v>366</v>
      </c>
      <c r="B1592" s="30">
        <v>44861</v>
      </c>
      <c r="C1592" s="12">
        <v>0.54791666666666672</v>
      </c>
      <c r="D1592" s="3" t="s">
        <v>349</v>
      </c>
      <c r="E1592" s="3" t="s">
        <v>391</v>
      </c>
      <c r="F1592" s="3" t="s">
        <v>391</v>
      </c>
      <c r="G1592" s="3">
        <v>30.250540000000001</v>
      </c>
      <c r="H1592" s="3">
        <v>-88.249489999999994</v>
      </c>
      <c r="I1592" s="26">
        <v>1.2</v>
      </c>
      <c r="J1592" s="3">
        <f t="shared" si="14"/>
        <v>13.451443999999999</v>
      </c>
      <c r="K1592" s="3">
        <v>4.0999999999999996</v>
      </c>
      <c r="L1592" s="3">
        <v>32</v>
      </c>
      <c r="M1592" s="3"/>
      <c r="N1592" s="3"/>
      <c r="O1592" s="3"/>
      <c r="P1592" s="3"/>
      <c r="Q1592" s="3"/>
      <c r="R1592" s="3"/>
      <c r="S1592" s="3"/>
      <c r="T1592" s="3"/>
      <c r="U1592" s="3"/>
      <c r="V1592" s="3"/>
      <c r="W1592" s="3"/>
      <c r="X1592" s="3"/>
      <c r="Y1592" s="3"/>
      <c r="Z1592" s="3"/>
    </row>
    <row r="1593" spans="1:26" x14ac:dyDescent="0.2">
      <c r="A1593" s="3" t="s">
        <v>366</v>
      </c>
      <c r="B1593" s="30">
        <v>44861</v>
      </c>
      <c r="C1593" s="12">
        <v>0.55347222222222225</v>
      </c>
      <c r="D1593" s="3" t="s">
        <v>263</v>
      </c>
      <c r="E1593" s="3" t="s">
        <v>392</v>
      </c>
      <c r="F1593" s="3" t="s">
        <v>391</v>
      </c>
      <c r="G1593" s="3">
        <v>30.252970000000001</v>
      </c>
      <c r="H1593" s="3">
        <v>-88.200069999999997</v>
      </c>
      <c r="I1593" s="26">
        <v>1.3</v>
      </c>
      <c r="J1593" s="3">
        <f t="shared" si="14"/>
        <v>12.467191999999999</v>
      </c>
      <c r="K1593" s="3">
        <v>3.8</v>
      </c>
      <c r="L1593" s="3">
        <v>33</v>
      </c>
      <c r="M1593" s="3"/>
      <c r="N1593" s="3"/>
      <c r="O1593" s="3"/>
      <c r="P1593" s="3"/>
      <c r="Q1593" s="3"/>
      <c r="R1593" s="3"/>
      <c r="S1593" s="3"/>
      <c r="T1593" s="3"/>
      <c r="U1593" s="3"/>
      <c r="V1593" s="3"/>
      <c r="W1593" s="3"/>
      <c r="X1593" s="3"/>
      <c r="Y1593" s="3"/>
      <c r="Z1593" s="3"/>
    </row>
    <row r="1594" spans="1:26" x14ac:dyDescent="0.2">
      <c r="A1594" s="3" t="s">
        <v>366</v>
      </c>
      <c r="B1594" s="30">
        <v>44862</v>
      </c>
      <c r="C1594" s="12">
        <v>0.31319444444444444</v>
      </c>
      <c r="D1594" s="3" t="s">
        <v>279</v>
      </c>
      <c r="E1594" s="3" t="s">
        <v>392</v>
      </c>
      <c r="F1594" s="3" t="s">
        <v>391</v>
      </c>
      <c r="G1594" s="3">
        <v>30.500319999999999</v>
      </c>
      <c r="H1594" s="3">
        <v>-88.100769999999997</v>
      </c>
      <c r="I1594" s="26">
        <v>0.9</v>
      </c>
      <c r="J1594" s="3">
        <f t="shared" si="14"/>
        <v>2.9527559999999999</v>
      </c>
      <c r="K1594" s="3">
        <v>0.9</v>
      </c>
      <c r="L1594" s="3">
        <v>0</v>
      </c>
      <c r="M1594" s="3"/>
      <c r="N1594" s="3"/>
      <c r="O1594" s="3"/>
      <c r="P1594" s="3"/>
      <c r="Q1594" s="3"/>
      <c r="R1594" s="3"/>
      <c r="S1594" s="3"/>
      <c r="T1594" s="3"/>
      <c r="U1594" s="3"/>
      <c r="V1594" s="3"/>
      <c r="W1594" s="3"/>
      <c r="X1594" s="3"/>
      <c r="Y1594" s="3"/>
      <c r="Z1594" s="3"/>
    </row>
    <row r="1595" spans="1:26" x14ac:dyDescent="0.2">
      <c r="A1595" s="3" t="s">
        <v>366</v>
      </c>
      <c r="B1595" s="30">
        <v>44862</v>
      </c>
      <c r="C1595" s="12">
        <v>0.33402777777777776</v>
      </c>
      <c r="D1595" s="3" t="s">
        <v>277</v>
      </c>
      <c r="E1595" s="3" t="s">
        <v>392</v>
      </c>
      <c r="F1595" s="3" t="s">
        <v>391</v>
      </c>
      <c r="G1595" s="3">
        <v>30.564699999999998</v>
      </c>
      <c r="H1595" s="3">
        <v>-88.086489999999998</v>
      </c>
      <c r="I1595" s="26" t="s">
        <v>46</v>
      </c>
      <c r="J1595" s="3">
        <f t="shared" si="14"/>
        <v>13.779528000000001</v>
      </c>
      <c r="K1595" s="3">
        <v>4.2</v>
      </c>
      <c r="L1595" s="3">
        <v>1</v>
      </c>
      <c r="M1595" s="3"/>
      <c r="N1595" s="3"/>
      <c r="O1595" s="3"/>
      <c r="P1595" s="3"/>
      <c r="Q1595" s="3"/>
      <c r="R1595" s="3"/>
      <c r="S1595" s="3"/>
      <c r="T1595" s="3"/>
      <c r="U1595" s="3"/>
      <c r="V1595" s="3"/>
      <c r="W1595" s="3"/>
      <c r="X1595" s="3"/>
      <c r="Y1595" s="3"/>
      <c r="Z1595" s="3"/>
    </row>
    <row r="1596" spans="1:26" x14ac:dyDescent="0.2">
      <c r="A1596" s="3" t="s">
        <v>366</v>
      </c>
      <c r="B1596" s="30">
        <v>44862</v>
      </c>
      <c r="C1596" s="12">
        <v>0.34444444444444444</v>
      </c>
      <c r="D1596" s="3" t="s">
        <v>422</v>
      </c>
      <c r="E1596" s="3" t="s">
        <v>391</v>
      </c>
      <c r="F1596" s="3" t="s">
        <v>391</v>
      </c>
      <c r="G1596" s="3">
        <v>30.600339999999999</v>
      </c>
      <c r="H1596" s="3">
        <v>-88.600340000000003</v>
      </c>
      <c r="I1596" s="26">
        <v>0.8</v>
      </c>
      <c r="J1596" s="3">
        <f t="shared" si="14"/>
        <v>6.2335959999999995</v>
      </c>
      <c r="K1596" s="3">
        <v>1.9</v>
      </c>
      <c r="L1596" s="3">
        <v>2</v>
      </c>
      <c r="M1596" s="3"/>
      <c r="N1596" s="3"/>
      <c r="O1596" s="3"/>
      <c r="P1596" s="3"/>
      <c r="Q1596" s="3"/>
      <c r="R1596" s="3"/>
      <c r="S1596" s="3"/>
      <c r="T1596" s="3"/>
      <c r="U1596" s="3"/>
      <c r="V1596" s="3"/>
      <c r="W1596" s="3"/>
      <c r="X1596" s="3"/>
      <c r="Y1596" s="3"/>
      <c r="Z1596" s="3"/>
    </row>
    <row r="1597" spans="1:26" x14ac:dyDescent="0.2">
      <c r="A1597" s="3" t="s">
        <v>366</v>
      </c>
      <c r="B1597" s="30">
        <v>44862</v>
      </c>
      <c r="C1597" s="12">
        <v>0.3527777777777778</v>
      </c>
      <c r="D1597" s="3" t="s">
        <v>431</v>
      </c>
      <c r="E1597" s="3" t="s">
        <v>391</v>
      </c>
      <c r="F1597" s="3" t="s">
        <v>391</v>
      </c>
      <c r="G1597" s="3">
        <v>30.64856</v>
      </c>
      <c r="H1597" s="3">
        <v>-88.050569999999993</v>
      </c>
      <c r="I1597" s="26">
        <v>0.7</v>
      </c>
      <c r="J1597" s="3">
        <f t="shared" si="14"/>
        <v>3.6089240000000005</v>
      </c>
      <c r="K1597" s="3">
        <v>1.1000000000000001</v>
      </c>
      <c r="L1597" s="3">
        <v>3</v>
      </c>
      <c r="M1597" s="3"/>
      <c r="N1597" s="3"/>
      <c r="O1597" s="3"/>
      <c r="P1597" s="3"/>
      <c r="Q1597" s="3"/>
      <c r="R1597" s="3"/>
      <c r="S1597" s="3"/>
      <c r="T1597" s="3"/>
      <c r="U1597" s="3"/>
      <c r="V1597" s="3"/>
      <c r="W1597" s="3"/>
      <c r="X1597" s="3"/>
      <c r="Y1597" s="3"/>
      <c r="Z1597" s="3"/>
    </row>
    <row r="1598" spans="1:26" x14ac:dyDescent="0.2">
      <c r="A1598" s="3" t="s">
        <v>366</v>
      </c>
      <c r="B1598" s="30">
        <v>44862</v>
      </c>
      <c r="C1598" s="12">
        <v>0.3576388888888889</v>
      </c>
      <c r="D1598" s="3" t="s">
        <v>309</v>
      </c>
      <c r="E1598" s="3" t="s">
        <v>391</v>
      </c>
      <c r="F1598" s="3" t="s">
        <v>391</v>
      </c>
      <c r="G1598" s="3">
        <v>30.650379999999998</v>
      </c>
      <c r="H1598" s="3">
        <v>-88.032060000000001</v>
      </c>
      <c r="I1598" s="26">
        <v>1.2</v>
      </c>
      <c r="J1598" s="3">
        <f t="shared" si="14"/>
        <v>48.884515999999998</v>
      </c>
      <c r="K1598" s="3">
        <v>14.9</v>
      </c>
      <c r="L1598" s="3">
        <v>4</v>
      </c>
      <c r="M1598" s="3"/>
      <c r="N1598" s="3"/>
      <c r="O1598" s="3"/>
      <c r="P1598" s="3"/>
      <c r="Q1598" s="3"/>
      <c r="R1598" s="3"/>
      <c r="S1598" s="3"/>
      <c r="T1598" s="3"/>
      <c r="U1598" s="3"/>
      <c r="V1598" s="3"/>
      <c r="W1598" s="3"/>
      <c r="X1598" s="3"/>
      <c r="Y1598" s="3"/>
      <c r="Z1598" s="3"/>
    </row>
    <row r="1599" spans="1:26" x14ac:dyDescent="0.2">
      <c r="A1599" s="3" t="s">
        <v>366</v>
      </c>
      <c r="B1599" s="30">
        <v>44862</v>
      </c>
      <c r="C1599" s="12">
        <v>0.36388888888888887</v>
      </c>
      <c r="D1599" s="3" t="s">
        <v>307</v>
      </c>
      <c r="E1599" s="3" t="s">
        <v>392</v>
      </c>
      <c r="F1599" s="3" t="s">
        <v>392</v>
      </c>
      <c r="G1599" s="3">
        <v>30.697759999999999</v>
      </c>
      <c r="H1599" s="3">
        <v>-88.037049999999994</v>
      </c>
      <c r="I1599" s="26">
        <v>1.3</v>
      </c>
      <c r="J1599" s="3">
        <f t="shared" si="14"/>
        <v>43.963256000000001</v>
      </c>
      <c r="K1599" s="3">
        <v>13.4</v>
      </c>
      <c r="L1599" s="3">
        <v>5</v>
      </c>
      <c r="M1599" s="3"/>
      <c r="N1599" s="3"/>
      <c r="O1599" s="3"/>
      <c r="P1599" s="3"/>
      <c r="Q1599" s="3"/>
      <c r="R1599" s="3"/>
      <c r="S1599" s="3"/>
      <c r="T1599" s="3"/>
      <c r="U1599" s="3"/>
      <c r="V1599" s="3"/>
      <c r="W1599" s="3"/>
      <c r="X1599" s="3"/>
      <c r="Y1599" s="3"/>
      <c r="Z1599" s="3"/>
    </row>
    <row r="1600" spans="1:26" x14ac:dyDescent="0.2">
      <c r="A1600" s="3" t="s">
        <v>366</v>
      </c>
      <c r="B1600" s="30">
        <v>44862</v>
      </c>
      <c r="C1600" s="12">
        <v>0.375</v>
      </c>
      <c r="D1600" s="3" t="s">
        <v>304</v>
      </c>
      <c r="E1600" s="3" t="s">
        <v>392</v>
      </c>
      <c r="F1600" s="3" t="s">
        <v>392</v>
      </c>
      <c r="G1600" s="3">
        <v>30.68723</v>
      </c>
      <c r="H1600" s="3">
        <v>-88.006860000000003</v>
      </c>
      <c r="I1600" s="26">
        <v>0.9</v>
      </c>
      <c r="J1600" s="3">
        <f t="shared" si="14"/>
        <v>21.653544</v>
      </c>
      <c r="K1600" s="3">
        <v>6.6</v>
      </c>
      <c r="L1600" s="3">
        <v>6</v>
      </c>
      <c r="M1600" s="3"/>
      <c r="N1600" s="3"/>
      <c r="O1600" s="3"/>
      <c r="P1600" s="3"/>
      <c r="Q1600" s="3"/>
      <c r="R1600" s="3"/>
      <c r="S1600" s="3"/>
      <c r="T1600" s="3"/>
      <c r="U1600" s="3"/>
      <c r="V1600" s="3"/>
      <c r="W1600" s="3"/>
      <c r="X1600" s="3"/>
      <c r="Y1600" s="3"/>
      <c r="Z1600" s="3"/>
    </row>
    <row r="1601" spans="1:26" x14ac:dyDescent="0.2">
      <c r="A1601" s="3" t="s">
        <v>366</v>
      </c>
      <c r="B1601" s="30">
        <v>44862</v>
      </c>
      <c r="C1601" s="12">
        <v>0.38541666666666669</v>
      </c>
      <c r="D1601" s="3" t="s">
        <v>272</v>
      </c>
      <c r="E1601" s="3" t="s">
        <v>392</v>
      </c>
      <c r="F1601" s="3" t="s">
        <v>391</v>
      </c>
      <c r="G1601" s="3">
        <v>30.748729999999998</v>
      </c>
      <c r="H1601" s="3">
        <v>-87.92456</v>
      </c>
      <c r="I1601" s="26">
        <v>0.6</v>
      </c>
      <c r="J1601" s="3">
        <f t="shared" si="14"/>
        <v>61.023624000000005</v>
      </c>
      <c r="K1601" s="3">
        <v>18.600000000000001</v>
      </c>
      <c r="L1601" s="3">
        <v>7</v>
      </c>
      <c r="M1601" s="3"/>
      <c r="N1601" s="3"/>
      <c r="O1601" s="3"/>
      <c r="P1601" s="3"/>
      <c r="Q1601" s="3"/>
      <c r="R1601" s="3"/>
      <c r="S1601" s="3"/>
      <c r="T1601" s="3"/>
      <c r="U1601" s="3"/>
      <c r="V1601" s="3"/>
      <c r="W1601" s="3"/>
      <c r="X1601" s="3"/>
      <c r="Y1601" s="3"/>
      <c r="Z1601" s="3"/>
    </row>
    <row r="1602" spans="1:26" x14ac:dyDescent="0.2">
      <c r="A1602" s="3" t="s">
        <v>366</v>
      </c>
      <c r="B1602" s="30">
        <v>44862</v>
      </c>
      <c r="C1602" s="12">
        <v>0.3972222222222222</v>
      </c>
      <c r="D1602" s="3" t="s">
        <v>300</v>
      </c>
      <c r="E1602" s="3" t="s">
        <v>392</v>
      </c>
      <c r="F1602" s="3" t="s">
        <v>391</v>
      </c>
      <c r="G1602" s="3">
        <v>30.671500000000002</v>
      </c>
      <c r="H1602" s="3">
        <v>-87.953320000000005</v>
      </c>
      <c r="I1602" s="26">
        <v>0.7</v>
      </c>
      <c r="J1602" s="3">
        <f t="shared" si="14"/>
        <v>6.8897640000000004</v>
      </c>
      <c r="K1602" s="3">
        <v>2.1</v>
      </c>
      <c r="L1602" s="3">
        <v>8</v>
      </c>
      <c r="M1602" s="3"/>
      <c r="N1602" s="3"/>
      <c r="O1602" s="3"/>
      <c r="P1602" s="3"/>
      <c r="Q1602" s="3"/>
      <c r="R1602" s="3"/>
      <c r="S1602" s="3"/>
      <c r="T1602" s="3"/>
      <c r="U1602" s="3"/>
      <c r="V1602" s="3"/>
      <c r="W1602" s="3"/>
      <c r="X1602" s="3"/>
      <c r="Y1602" s="3"/>
      <c r="Z1602" s="3"/>
    </row>
    <row r="1603" spans="1:26" x14ac:dyDescent="0.2">
      <c r="A1603" s="3" t="s">
        <v>366</v>
      </c>
      <c r="B1603" s="30">
        <v>44862</v>
      </c>
      <c r="C1603" s="12">
        <v>0.40555555555555556</v>
      </c>
      <c r="D1603" s="3" t="s">
        <v>270</v>
      </c>
      <c r="E1603" s="3" t="s">
        <v>392</v>
      </c>
      <c r="F1603" s="3" t="s">
        <v>391</v>
      </c>
      <c r="G1603" s="3">
        <v>30.66694</v>
      </c>
      <c r="H1603" s="3">
        <v>-87.925669999999997</v>
      </c>
      <c r="I1603" s="26">
        <v>0.7</v>
      </c>
      <c r="J1603" s="3">
        <f t="shared" si="14"/>
        <v>22.637796000000002</v>
      </c>
      <c r="K1603" s="3">
        <v>6.9</v>
      </c>
      <c r="L1603" s="3">
        <v>9</v>
      </c>
      <c r="M1603" s="3"/>
      <c r="N1603" s="3"/>
      <c r="O1603" s="3"/>
      <c r="P1603" s="3"/>
      <c r="Q1603" s="3"/>
      <c r="R1603" s="3"/>
      <c r="S1603" s="3"/>
      <c r="T1603" s="3"/>
      <c r="U1603" s="3"/>
      <c r="V1603" s="3"/>
      <c r="W1603" s="3"/>
      <c r="X1603" s="3"/>
      <c r="Y1603" s="3"/>
      <c r="Z1603" s="3"/>
    </row>
    <row r="1604" spans="1:26" x14ac:dyDescent="0.2">
      <c r="A1604" s="3" t="s">
        <v>366</v>
      </c>
      <c r="B1604" s="30">
        <v>44862</v>
      </c>
      <c r="C1604" s="12">
        <v>0.41319444444444442</v>
      </c>
      <c r="D1604" s="3" t="s">
        <v>297</v>
      </c>
      <c r="E1604" s="3" t="s">
        <v>391</v>
      </c>
      <c r="F1604" s="3" t="s">
        <v>391</v>
      </c>
      <c r="G1604" s="3">
        <v>30.601310000000002</v>
      </c>
      <c r="H1604" s="3">
        <v>-87.918530000000004</v>
      </c>
      <c r="I1604" s="26">
        <v>0.5</v>
      </c>
      <c r="J1604" s="3">
        <f t="shared" si="14"/>
        <v>5.9055119999999999</v>
      </c>
      <c r="K1604" s="3">
        <v>1.8</v>
      </c>
      <c r="L1604" s="3">
        <v>10</v>
      </c>
      <c r="M1604" s="3"/>
      <c r="N1604" s="3"/>
      <c r="O1604" s="3"/>
      <c r="P1604" s="3"/>
      <c r="Q1604" s="3"/>
      <c r="R1604" s="3"/>
      <c r="S1604" s="3"/>
      <c r="T1604" s="3"/>
      <c r="U1604" s="3"/>
      <c r="V1604" s="3"/>
      <c r="W1604" s="3"/>
      <c r="X1604" s="3"/>
      <c r="Y1604" s="3"/>
      <c r="Z1604" s="3"/>
    </row>
    <row r="1605" spans="1:26" x14ac:dyDescent="0.2">
      <c r="A1605" s="3" t="s">
        <v>366</v>
      </c>
      <c r="B1605" s="30">
        <v>44862</v>
      </c>
      <c r="C1605" s="12">
        <v>0.41736111111111113</v>
      </c>
      <c r="D1605" s="3" t="s">
        <v>267</v>
      </c>
      <c r="E1605" s="3" t="s">
        <v>392</v>
      </c>
      <c r="F1605" s="3" t="s">
        <v>391</v>
      </c>
      <c r="G1605" s="3">
        <v>30.599959999999999</v>
      </c>
      <c r="H1605" s="3">
        <v>-87.951049999999995</v>
      </c>
      <c r="I1605" s="26">
        <v>0.7</v>
      </c>
      <c r="J1605" s="3">
        <f t="shared" si="14"/>
        <v>8.2020999999999997</v>
      </c>
      <c r="K1605" s="3">
        <v>2.5</v>
      </c>
      <c r="L1605" s="3">
        <v>11</v>
      </c>
      <c r="M1605" s="3"/>
      <c r="N1605" s="3"/>
      <c r="O1605" s="3"/>
      <c r="P1605" s="3"/>
      <c r="Q1605" s="3"/>
      <c r="R1605" s="3"/>
      <c r="S1605" s="3"/>
      <c r="T1605" s="3"/>
      <c r="U1605" s="3"/>
      <c r="V1605" s="3"/>
      <c r="W1605" s="3"/>
      <c r="X1605" s="3"/>
      <c r="Y1605" s="3"/>
      <c r="Z1605" s="3"/>
    </row>
    <row r="1606" spans="1:26" x14ac:dyDescent="0.2">
      <c r="A1606" s="3" t="s">
        <v>366</v>
      </c>
      <c r="B1606" s="30">
        <v>44862</v>
      </c>
      <c r="C1606" s="12">
        <v>0.42638888888888887</v>
      </c>
      <c r="D1606" s="3" t="s">
        <v>423</v>
      </c>
      <c r="E1606" s="3" t="s">
        <v>391</v>
      </c>
      <c r="F1606" s="3" t="s">
        <v>391</v>
      </c>
      <c r="G1606" s="3">
        <v>30.601669999999999</v>
      </c>
      <c r="H1606" s="3">
        <v>-87.998540000000006</v>
      </c>
      <c r="I1606" s="26">
        <v>1.1000000000000001</v>
      </c>
      <c r="J1606" s="3">
        <f t="shared" si="14"/>
        <v>7.2178480000000009</v>
      </c>
      <c r="K1606" s="3">
        <v>2.2000000000000002</v>
      </c>
      <c r="L1606" s="3">
        <v>12</v>
      </c>
      <c r="M1606" s="3"/>
      <c r="N1606" s="3"/>
      <c r="O1606" s="3"/>
      <c r="P1606" s="3"/>
      <c r="Q1606" s="3"/>
      <c r="R1606" s="3"/>
      <c r="S1606" s="3"/>
      <c r="T1606" s="3"/>
      <c r="U1606" s="3"/>
      <c r="V1606" s="3"/>
      <c r="W1606" s="3"/>
      <c r="X1606" s="3"/>
      <c r="Y1606" s="3"/>
      <c r="Z1606" s="3"/>
    </row>
    <row r="1607" spans="1:26" x14ac:dyDescent="0.2">
      <c r="A1607" s="3" t="s">
        <v>366</v>
      </c>
      <c r="B1607" s="30">
        <v>44862</v>
      </c>
      <c r="C1607" s="12">
        <v>0.43055555555555558</v>
      </c>
      <c r="D1607" s="3" t="s">
        <v>274</v>
      </c>
      <c r="E1607" s="3" t="s">
        <v>392</v>
      </c>
      <c r="F1607" s="3" t="s">
        <v>392</v>
      </c>
      <c r="G1607" s="3">
        <v>30.600059999999999</v>
      </c>
      <c r="H1607" s="3">
        <v>-88.031450000000007</v>
      </c>
      <c r="I1607" s="26">
        <v>1.1000000000000001</v>
      </c>
      <c r="J1607" s="3">
        <f t="shared" si="14"/>
        <v>44.619423999999995</v>
      </c>
      <c r="K1607" s="3">
        <v>13.6</v>
      </c>
      <c r="L1607" s="3">
        <v>13</v>
      </c>
      <c r="M1607" s="3"/>
      <c r="N1607" s="3"/>
      <c r="O1607" s="3"/>
      <c r="P1607" s="3"/>
      <c r="Q1607" s="3"/>
      <c r="R1607" s="3"/>
      <c r="S1607" s="3"/>
      <c r="T1607" s="3"/>
      <c r="U1607" s="3"/>
      <c r="V1607" s="3"/>
      <c r="W1607" s="3"/>
      <c r="X1607" s="3"/>
      <c r="Y1607" s="3"/>
      <c r="Z1607" s="3"/>
    </row>
    <row r="1608" spans="1:26" x14ac:dyDescent="0.2">
      <c r="A1608" s="3" t="s">
        <v>366</v>
      </c>
      <c r="B1608" s="30">
        <v>44862</v>
      </c>
      <c r="C1608" s="12">
        <v>0.44374999999999998</v>
      </c>
      <c r="D1608" s="3" t="s">
        <v>426</v>
      </c>
      <c r="E1608" s="3" t="s">
        <v>391</v>
      </c>
      <c r="F1608" s="3" t="s">
        <v>391</v>
      </c>
      <c r="G1608" s="3">
        <v>30.54973</v>
      </c>
      <c r="H1608" s="3">
        <v>-88.049670000000006</v>
      </c>
      <c r="I1608" s="26">
        <v>1</v>
      </c>
      <c r="J1608" s="3">
        <f t="shared" si="14"/>
        <v>8.2020999999999997</v>
      </c>
      <c r="K1608" s="3">
        <v>2.5</v>
      </c>
      <c r="L1608" s="3">
        <v>14</v>
      </c>
      <c r="M1608" s="3"/>
      <c r="N1608" s="3"/>
      <c r="O1608" s="3"/>
      <c r="P1608" s="3"/>
      <c r="Q1608" s="3"/>
      <c r="R1608" s="3"/>
      <c r="S1608" s="3"/>
      <c r="T1608" s="3"/>
      <c r="U1608" s="3"/>
      <c r="V1608" s="3"/>
      <c r="W1608" s="3"/>
      <c r="X1608" s="3"/>
      <c r="Y1608" s="3"/>
      <c r="Z1608" s="3"/>
    </row>
    <row r="1609" spans="1:26" x14ac:dyDescent="0.2">
      <c r="A1609" s="3" t="s">
        <v>366</v>
      </c>
      <c r="B1609" s="30">
        <v>44862</v>
      </c>
      <c r="C1609" s="12">
        <v>0.44930555555555557</v>
      </c>
      <c r="D1609" s="3" t="s">
        <v>425</v>
      </c>
      <c r="E1609" s="3" t="s">
        <v>391</v>
      </c>
      <c r="F1609" s="3" t="s">
        <v>391</v>
      </c>
      <c r="G1609" s="3">
        <v>30.549800000000001</v>
      </c>
      <c r="H1609" s="3">
        <v>-88.024860000000004</v>
      </c>
      <c r="I1609" s="26">
        <v>0.95</v>
      </c>
      <c r="J1609" s="3">
        <f t="shared" si="14"/>
        <v>45.931759999999997</v>
      </c>
      <c r="K1609" s="3">
        <v>14</v>
      </c>
      <c r="L1609" s="3">
        <v>15</v>
      </c>
      <c r="M1609" s="3"/>
      <c r="N1609" s="3"/>
      <c r="O1609" s="3"/>
      <c r="P1609" s="3"/>
      <c r="Q1609" s="3"/>
      <c r="R1609" s="3"/>
      <c r="S1609" s="3"/>
      <c r="T1609" s="3"/>
      <c r="U1609" s="3"/>
      <c r="V1609" s="3"/>
      <c r="W1609" s="3"/>
      <c r="X1609" s="3"/>
      <c r="Y1609" s="3"/>
      <c r="Z1609" s="3"/>
    </row>
    <row r="1610" spans="1:26" x14ac:dyDescent="0.2">
      <c r="A1610" s="3" t="s">
        <v>366</v>
      </c>
      <c r="B1610" s="30">
        <v>44862</v>
      </c>
      <c r="C1610" s="12">
        <v>0.4548611111111111</v>
      </c>
      <c r="D1610" s="3" t="s">
        <v>424</v>
      </c>
      <c r="E1610" s="3" t="s">
        <v>391</v>
      </c>
      <c r="F1610" s="3" t="s">
        <v>391</v>
      </c>
      <c r="G1610" s="3">
        <v>30.551870000000001</v>
      </c>
      <c r="H1610" s="3">
        <v>-87.998819999999995</v>
      </c>
      <c r="I1610" s="26">
        <v>1</v>
      </c>
      <c r="J1610" s="3">
        <f t="shared" si="14"/>
        <v>9.1863519999999994</v>
      </c>
      <c r="K1610" s="3">
        <v>2.8</v>
      </c>
      <c r="L1610" s="3">
        <v>16</v>
      </c>
      <c r="M1610" s="3"/>
      <c r="N1610" s="3"/>
      <c r="O1610" s="3"/>
      <c r="P1610" s="3"/>
      <c r="Q1610" s="3"/>
      <c r="R1610" s="3"/>
      <c r="S1610" s="3"/>
      <c r="T1610" s="3"/>
      <c r="U1610" s="3"/>
      <c r="V1610" s="3"/>
      <c r="W1610" s="3"/>
      <c r="X1610" s="3"/>
      <c r="Y1610" s="3"/>
      <c r="Z1610" s="3"/>
    </row>
    <row r="1611" spans="1:26" x14ac:dyDescent="0.2">
      <c r="A1611" s="3" t="s">
        <v>366</v>
      </c>
      <c r="B1611" s="30">
        <v>44862</v>
      </c>
      <c r="C1611" s="12">
        <v>0.46111111111111114</v>
      </c>
      <c r="D1611" s="3" t="s">
        <v>347</v>
      </c>
      <c r="E1611" s="3" t="s">
        <v>391</v>
      </c>
      <c r="F1611" s="3" t="s">
        <v>391</v>
      </c>
      <c r="G1611" s="3">
        <v>30.550719999999998</v>
      </c>
      <c r="H1611" s="3">
        <v>-87.949290000000005</v>
      </c>
      <c r="I1611" s="26">
        <v>0.9</v>
      </c>
      <c r="J1611" s="3">
        <f t="shared" si="14"/>
        <v>10.498688000000001</v>
      </c>
      <c r="K1611" s="3">
        <v>3.2</v>
      </c>
      <c r="L1611" s="3">
        <v>17</v>
      </c>
      <c r="M1611" s="3"/>
      <c r="N1611" s="3"/>
      <c r="O1611" s="3"/>
      <c r="P1611" s="3"/>
      <c r="Q1611" s="3"/>
      <c r="R1611" s="3"/>
      <c r="S1611" s="3"/>
      <c r="T1611" s="3"/>
      <c r="U1611" s="3"/>
      <c r="V1611" s="3"/>
      <c r="W1611" s="3"/>
      <c r="X1611" s="3"/>
      <c r="Y1611" s="3"/>
      <c r="Z1611" s="3"/>
    </row>
    <row r="1612" spans="1:26" x14ac:dyDescent="0.2">
      <c r="A1612" s="3" t="s">
        <v>366</v>
      </c>
      <c r="B1612" s="30">
        <v>44862</v>
      </c>
      <c r="C1612" s="12">
        <v>0.46597222222222223</v>
      </c>
      <c r="D1612" s="3" t="s">
        <v>293</v>
      </c>
      <c r="E1612" s="3" t="s">
        <v>391</v>
      </c>
      <c r="F1612" s="3" t="s">
        <v>391</v>
      </c>
      <c r="G1612" s="3">
        <v>30.55059</v>
      </c>
      <c r="H1612" s="3">
        <v>-87.908090000000001</v>
      </c>
      <c r="I1612" s="26">
        <v>0.8</v>
      </c>
      <c r="J1612" s="3">
        <f t="shared" si="14"/>
        <v>6.56168</v>
      </c>
      <c r="K1612" s="3">
        <v>2</v>
      </c>
      <c r="L1612" s="3">
        <v>18</v>
      </c>
      <c r="M1612" s="3"/>
      <c r="N1612" s="3"/>
      <c r="O1612" s="3"/>
      <c r="P1612" s="3"/>
      <c r="Q1612" s="3"/>
      <c r="R1612" s="3"/>
      <c r="S1612" s="3"/>
      <c r="T1612" s="3"/>
      <c r="U1612" s="3"/>
      <c r="V1612" s="3"/>
      <c r="W1612" s="3"/>
      <c r="X1612" s="3"/>
      <c r="Y1612" s="3"/>
      <c r="Z1612" s="3"/>
    </row>
    <row r="1613" spans="1:26" x14ac:dyDescent="0.2">
      <c r="A1613" s="3" t="s">
        <v>366</v>
      </c>
      <c r="B1613" s="30">
        <v>44862</v>
      </c>
      <c r="C1613" s="12">
        <v>0.47222222222222221</v>
      </c>
      <c r="D1613" s="3" t="s">
        <v>265</v>
      </c>
      <c r="E1613" s="3" t="s">
        <v>392</v>
      </c>
      <c r="F1613" s="3" t="s">
        <v>391</v>
      </c>
      <c r="G1613" s="3">
        <v>30.50367</v>
      </c>
      <c r="H1613" s="3">
        <v>-87.947850000000003</v>
      </c>
      <c r="I1613" s="26">
        <v>1</v>
      </c>
      <c r="J1613" s="3">
        <f t="shared" si="14"/>
        <v>6.56168</v>
      </c>
      <c r="K1613" s="3">
        <v>2</v>
      </c>
      <c r="L1613" s="3">
        <v>19</v>
      </c>
      <c r="M1613" s="3"/>
      <c r="N1613" s="3"/>
      <c r="O1613" s="3"/>
      <c r="P1613" s="3"/>
      <c r="Q1613" s="3"/>
      <c r="R1613" s="3"/>
      <c r="S1613" s="3"/>
      <c r="T1613" s="3"/>
      <c r="U1613" s="3"/>
      <c r="V1613" s="3"/>
      <c r="W1613" s="3"/>
      <c r="X1613" s="3"/>
      <c r="Y1613" s="3"/>
      <c r="Z1613" s="3"/>
    </row>
    <row r="1614" spans="1:26" x14ac:dyDescent="0.2">
      <c r="A1614" s="3" t="s">
        <v>366</v>
      </c>
      <c r="B1614" s="30">
        <v>44862</v>
      </c>
      <c r="C1614" s="12">
        <v>0.48055555555555557</v>
      </c>
      <c r="D1614" s="3" t="s">
        <v>418</v>
      </c>
      <c r="E1614" s="3" t="s">
        <v>391</v>
      </c>
      <c r="F1614" s="3" t="s">
        <v>391</v>
      </c>
      <c r="G1614" s="3">
        <v>30.45101</v>
      </c>
      <c r="H1614" s="3">
        <v>-87.949200000000005</v>
      </c>
      <c r="I1614" s="26">
        <v>1.3</v>
      </c>
      <c r="J1614" s="3">
        <f t="shared" si="14"/>
        <v>9.8425200000000004</v>
      </c>
      <c r="K1614" s="3">
        <v>3</v>
      </c>
      <c r="L1614" s="3">
        <v>20</v>
      </c>
      <c r="M1614" s="3"/>
      <c r="N1614" s="3"/>
      <c r="O1614" s="3"/>
      <c r="P1614" s="3"/>
      <c r="Q1614" s="3"/>
      <c r="R1614" s="3"/>
      <c r="S1614" s="3"/>
      <c r="T1614" s="3"/>
      <c r="U1614" s="3"/>
      <c r="V1614" s="3"/>
      <c r="W1614" s="3"/>
      <c r="X1614" s="3"/>
      <c r="Y1614" s="3"/>
      <c r="Z1614" s="3"/>
    </row>
    <row r="1615" spans="1:26" x14ac:dyDescent="0.2">
      <c r="A1615" s="3" t="s">
        <v>366</v>
      </c>
      <c r="B1615" s="30">
        <v>44862</v>
      </c>
      <c r="C1615" s="12">
        <v>0.48472222222222222</v>
      </c>
      <c r="D1615" s="3" t="s">
        <v>419</v>
      </c>
      <c r="E1615" s="3" t="s">
        <v>391</v>
      </c>
      <c r="F1615" s="3" t="s">
        <v>391</v>
      </c>
      <c r="G1615" s="3">
        <v>30.451989999999999</v>
      </c>
      <c r="H1615" s="3">
        <v>-87.924250000000001</v>
      </c>
      <c r="I1615" s="26">
        <v>1.4</v>
      </c>
      <c r="J1615" s="3">
        <f t="shared" si="14"/>
        <v>6.2335959999999995</v>
      </c>
      <c r="K1615" s="3">
        <v>1.9</v>
      </c>
      <c r="L1615" s="3">
        <v>21</v>
      </c>
      <c r="M1615" s="3"/>
      <c r="N1615" s="3"/>
      <c r="O1615" s="3"/>
      <c r="P1615" s="3"/>
      <c r="Q1615" s="3"/>
      <c r="R1615" s="3"/>
      <c r="S1615" s="3"/>
      <c r="T1615" s="3"/>
      <c r="U1615" s="3"/>
      <c r="V1615" s="3"/>
      <c r="W1615" s="3"/>
      <c r="X1615" s="3"/>
      <c r="Y1615" s="3"/>
      <c r="Z1615" s="3"/>
    </row>
    <row r="1616" spans="1:26" x14ac:dyDescent="0.2">
      <c r="A1616" s="3" t="s">
        <v>366</v>
      </c>
      <c r="B1616" s="30">
        <v>44862</v>
      </c>
      <c r="C1616" s="12">
        <v>0.49166666666666664</v>
      </c>
      <c r="D1616" s="3" t="s">
        <v>399</v>
      </c>
      <c r="E1616" s="3" t="s">
        <v>391</v>
      </c>
      <c r="F1616" s="3" t="s">
        <v>391</v>
      </c>
      <c r="G1616" s="3">
        <v>30.40305</v>
      </c>
      <c r="H1616" s="3">
        <v>-87.902389999999997</v>
      </c>
      <c r="I1616" s="26">
        <v>0.5</v>
      </c>
      <c r="J1616" s="3">
        <f t="shared" si="14"/>
        <v>1.64042</v>
      </c>
      <c r="K1616" s="3">
        <v>0.5</v>
      </c>
      <c r="L1616" s="3">
        <v>22</v>
      </c>
      <c r="M1616" s="3"/>
      <c r="N1616" s="3"/>
      <c r="O1616" s="3"/>
      <c r="P1616" s="3"/>
      <c r="Q1616" s="3"/>
      <c r="R1616" s="3"/>
      <c r="S1616" s="3"/>
      <c r="T1616" s="3"/>
      <c r="U1616" s="3"/>
      <c r="V1616" s="3"/>
      <c r="W1616" s="3"/>
      <c r="X1616" s="3"/>
      <c r="Y1616" s="3"/>
      <c r="Z1616" s="3"/>
    </row>
    <row r="1617" spans="1:26" x14ac:dyDescent="0.2">
      <c r="A1617" s="3" t="s">
        <v>366</v>
      </c>
      <c r="B1617" s="30">
        <v>44862</v>
      </c>
      <c r="C1617" s="12">
        <v>0.49861111111111112</v>
      </c>
      <c r="D1617" s="3" t="s">
        <v>215</v>
      </c>
      <c r="E1617" s="3" t="s">
        <v>392</v>
      </c>
      <c r="F1617" s="3" t="s">
        <v>391</v>
      </c>
      <c r="G1617" s="3">
        <v>30.401199999999999</v>
      </c>
      <c r="H1617" s="3">
        <v>-87.951260000000005</v>
      </c>
      <c r="I1617" s="26">
        <v>1.8</v>
      </c>
      <c r="J1617" s="3">
        <f t="shared" si="14"/>
        <v>11.154855999999999</v>
      </c>
      <c r="K1617" s="3">
        <v>3.4</v>
      </c>
      <c r="L1617" s="3">
        <v>23</v>
      </c>
      <c r="M1617" s="3"/>
      <c r="N1617" s="3"/>
      <c r="O1617" s="3"/>
      <c r="P1617" s="3"/>
      <c r="Q1617" s="3"/>
      <c r="R1617" s="3"/>
      <c r="S1617" s="3"/>
      <c r="T1617" s="3"/>
      <c r="U1617" s="3"/>
      <c r="V1617" s="3"/>
      <c r="W1617" s="3"/>
      <c r="X1617" s="3"/>
      <c r="Y1617" s="3"/>
      <c r="Z1617" s="3"/>
    </row>
    <row r="1618" spans="1:26" x14ac:dyDescent="0.2">
      <c r="A1618" s="3" t="s">
        <v>366</v>
      </c>
      <c r="B1618" s="30">
        <v>44862</v>
      </c>
      <c r="C1618" s="12">
        <v>0.50763888888888886</v>
      </c>
      <c r="D1618" s="3" t="s">
        <v>400</v>
      </c>
      <c r="E1618" s="3" t="s">
        <v>391</v>
      </c>
      <c r="F1618" s="3" t="s">
        <v>391</v>
      </c>
      <c r="G1618" s="3">
        <v>30.401530000000001</v>
      </c>
      <c r="H1618" s="3">
        <v>-88.00027</v>
      </c>
      <c r="I1618" s="26">
        <v>1.5</v>
      </c>
      <c r="J1618" s="3">
        <f t="shared" si="14"/>
        <v>11.482939999999999</v>
      </c>
      <c r="K1618" s="3">
        <v>3.5</v>
      </c>
      <c r="L1618" s="3">
        <v>24</v>
      </c>
      <c r="M1618" s="3"/>
      <c r="N1618" s="3"/>
      <c r="O1618" s="3"/>
      <c r="P1618" s="3"/>
      <c r="Q1618" s="3"/>
      <c r="R1618" s="3"/>
      <c r="S1618" s="3"/>
      <c r="T1618" s="3"/>
      <c r="U1618" s="3"/>
      <c r="V1618" s="3"/>
      <c r="W1618" s="3"/>
      <c r="X1618" s="3"/>
      <c r="Y1618" s="3"/>
      <c r="Z1618" s="3"/>
    </row>
    <row r="1619" spans="1:26" x14ac:dyDescent="0.2">
      <c r="A1619" s="3" t="s">
        <v>366</v>
      </c>
      <c r="B1619" s="30">
        <v>44862</v>
      </c>
      <c r="C1619" s="12">
        <v>0.51388888888888884</v>
      </c>
      <c r="D1619" s="3" t="s">
        <v>218</v>
      </c>
      <c r="E1619" s="3" t="s">
        <v>392</v>
      </c>
      <c r="F1619" s="3" t="s">
        <v>392</v>
      </c>
      <c r="G1619" s="3">
        <v>30.40138</v>
      </c>
      <c r="H1619" s="3">
        <v>-88.018590000000003</v>
      </c>
      <c r="I1619" s="26">
        <v>1.25</v>
      </c>
      <c r="J1619" s="3">
        <f t="shared" si="14"/>
        <v>48.556432000000001</v>
      </c>
      <c r="K1619" s="3">
        <v>14.8</v>
      </c>
      <c r="L1619" s="3">
        <v>25</v>
      </c>
      <c r="M1619" s="3"/>
      <c r="N1619" s="3"/>
      <c r="O1619" s="3"/>
      <c r="P1619" s="3"/>
      <c r="Q1619" s="3"/>
      <c r="R1619" s="3"/>
      <c r="S1619" s="3"/>
      <c r="T1619" s="3"/>
      <c r="U1619" s="3"/>
      <c r="V1619" s="3"/>
      <c r="W1619" s="3"/>
      <c r="X1619" s="3"/>
      <c r="Y1619" s="3"/>
      <c r="Z1619" s="3"/>
    </row>
    <row r="1620" spans="1:26" x14ac:dyDescent="0.2">
      <c r="A1620" s="3" t="s">
        <v>366</v>
      </c>
      <c r="B1620" s="30">
        <v>44862</v>
      </c>
      <c r="C1620" s="12">
        <v>0.52152777777777781</v>
      </c>
      <c r="D1620" s="3" t="s">
        <v>401</v>
      </c>
      <c r="E1620" s="3" t="s">
        <v>391</v>
      </c>
      <c r="F1620" s="3" t="s">
        <v>391</v>
      </c>
      <c r="G1620" s="3">
        <v>30.40175</v>
      </c>
      <c r="H1620" s="3">
        <v>-88.048879999999997</v>
      </c>
      <c r="I1620" s="26">
        <v>1.3</v>
      </c>
      <c r="J1620" s="3">
        <f t="shared" si="14"/>
        <v>11.482939999999999</v>
      </c>
      <c r="K1620" s="3">
        <v>3.5</v>
      </c>
      <c r="L1620" s="3">
        <v>26</v>
      </c>
      <c r="M1620" s="3"/>
      <c r="N1620" s="3"/>
      <c r="O1620" s="3"/>
      <c r="P1620" s="3"/>
      <c r="Q1620" s="3"/>
      <c r="R1620" s="3"/>
      <c r="S1620" s="3"/>
      <c r="T1620" s="3"/>
      <c r="U1620" s="3"/>
      <c r="V1620" s="3"/>
      <c r="W1620" s="3"/>
      <c r="X1620" s="3"/>
      <c r="Y1620" s="3"/>
      <c r="Z1620" s="3"/>
    </row>
    <row r="1621" spans="1:26" x14ac:dyDescent="0.2">
      <c r="A1621" s="3" t="s">
        <v>366</v>
      </c>
      <c r="B1621" s="30">
        <v>44862</v>
      </c>
      <c r="C1621" s="12">
        <v>0.50277777777777777</v>
      </c>
      <c r="D1621" s="3" t="s">
        <v>224</v>
      </c>
      <c r="E1621" s="3" t="s">
        <v>392</v>
      </c>
      <c r="F1621" s="3" t="s">
        <v>391</v>
      </c>
      <c r="G1621" s="3">
        <v>30.4011</v>
      </c>
      <c r="H1621" s="3">
        <v>-88.099159999999998</v>
      </c>
      <c r="I1621" s="26">
        <v>0.9</v>
      </c>
      <c r="J1621" s="3">
        <f t="shared" si="14"/>
        <v>2.9527559999999999</v>
      </c>
      <c r="K1621" s="3">
        <v>0.9</v>
      </c>
      <c r="L1621" s="3">
        <v>27</v>
      </c>
      <c r="M1621" s="3"/>
      <c r="N1621" s="3"/>
      <c r="O1621" s="3"/>
      <c r="P1621" s="3"/>
      <c r="Q1621" s="3"/>
      <c r="R1621" s="3"/>
      <c r="S1621" s="3"/>
      <c r="T1621" s="3"/>
      <c r="U1621" s="3"/>
      <c r="V1621" s="3"/>
      <c r="W1621" s="3"/>
      <c r="X1621" s="3"/>
      <c r="Y1621" s="3"/>
      <c r="Z1621" s="3"/>
    </row>
    <row r="1622" spans="1:26" x14ac:dyDescent="0.2">
      <c r="A1622" s="3" t="s">
        <v>366</v>
      </c>
      <c r="B1622" s="30">
        <v>44862</v>
      </c>
      <c r="C1622" s="12">
        <v>0.54097222222222219</v>
      </c>
      <c r="D1622" s="3" t="s">
        <v>372</v>
      </c>
      <c r="E1622" s="3" t="s">
        <v>391</v>
      </c>
      <c r="F1622" s="3" t="s">
        <v>391</v>
      </c>
      <c r="G1622" s="3">
        <v>30.451820000000001</v>
      </c>
      <c r="H1622" s="3">
        <v>-88.013570000000001</v>
      </c>
      <c r="I1622" s="26">
        <v>1.2</v>
      </c>
      <c r="J1622" s="3">
        <f t="shared" si="14"/>
        <v>48.556432000000001</v>
      </c>
      <c r="K1622" s="3">
        <v>14.8</v>
      </c>
      <c r="L1622" s="3">
        <v>28</v>
      </c>
      <c r="M1622" s="3"/>
      <c r="N1622" s="3"/>
      <c r="O1622" s="3"/>
      <c r="P1622" s="3"/>
      <c r="Q1622" s="3"/>
      <c r="R1622" s="3"/>
      <c r="S1622" s="3"/>
      <c r="T1622" s="3"/>
      <c r="U1622" s="3"/>
      <c r="V1622" s="3"/>
      <c r="W1622" s="3"/>
      <c r="X1622" s="3"/>
      <c r="Y1622" s="3"/>
      <c r="Z1622" s="3"/>
    </row>
    <row r="1623" spans="1:26" x14ac:dyDescent="0.2">
      <c r="A1623" s="3" t="s">
        <v>366</v>
      </c>
      <c r="B1623" s="30">
        <v>44862</v>
      </c>
      <c r="C1623" s="12">
        <v>0.5444444444444444</v>
      </c>
      <c r="D1623" s="3" t="s">
        <v>417</v>
      </c>
      <c r="E1623" s="3" t="s">
        <v>391</v>
      </c>
      <c r="F1623" s="3" t="s">
        <v>391</v>
      </c>
      <c r="G1623" s="3">
        <v>30.451160000000002</v>
      </c>
      <c r="H1623" s="3">
        <v>-87.999830000000003</v>
      </c>
      <c r="I1623" s="26">
        <v>1.2</v>
      </c>
      <c r="J1623" s="3">
        <f t="shared" si="14"/>
        <v>11.154855999999999</v>
      </c>
      <c r="K1623" s="3">
        <v>3.4</v>
      </c>
      <c r="L1623" s="3">
        <v>29</v>
      </c>
      <c r="M1623" s="3"/>
      <c r="N1623" s="3"/>
      <c r="O1623" s="3"/>
      <c r="P1623" s="3"/>
      <c r="Q1623" s="3"/>
      <c r="R1623" s="3"/>
      <c r="S1623" s="3"/>
      <c r="T1623" s="3"/>
      <c r="U1623" s="3"/>
      <c r="V1623" s="3"/>
      <c r="W1623" s="3"/>
      <c r="X1623" s="3"/>
      <c r="Y1623" s="3"/>
      <c r="Z1623" s="3"/>
    </row>
    <row r="1624" spans="1:26" x14ac:dyDescent="0.2">
      <c r="A1624" s="3" t="s">
        <v>366</v>
      </c>
      <c r="B1624" s="30">
        <v>44862</v>
      </c>
      <c r="C1624" s="12">
        <v>0.55208333333333337</v>
      </c>
      <c r="D1624" s="3" t="s">
        <v>428</v>
      </c>
      <c r="E1624" s="3" t="s">
        <v>391</v>
      </c>
      <c r="F1624" s="3" t="s">
        <v>391</v>
      </c>
      <c r="G1624" s="3">
        <v>30.502269999999999</v>
      </c>
      <c r="H1624" s="3">
        <v>-87.999250000000004</v>
      </c>
      <c r="I1624" s="26">
        <v>1</v>
      </c>
      <c r="J1624" s="3">
        <f t="shared" si="14"/>
        <v>11.811024</v>
      </c>
      <c r="K1624" s="3">
        <v>3.6</v>
      </c>
      <c r="L1624" s="3">
        <v>30</v>
      </c>
      <c r="M1624" s="3"/>
      <c r="N1624" s="3"/>
      <c r="O1624" s="3"/>
      <c r="P1624" s="3"/>
      <c r="Q1624" s="3"/>
      <c r="R1624" s="3"/>
      <c r="S1624" s="3"/>
      <c r="T1624" s="3"/>
      <c r="U1624" s="3"/>
      <c r="V1624" s="3"/>
      <c r="W1624" s="3"/>
      <c r="X1624" s="3"/>
      <c r="Y1624" s="3"/>
      <c r="Z1624" s="3"/>
    </row>
    <row r="1625" spans="1:26" x14ac:dyDescent="0.2">
      <c r="A1625" s="3" t="s">
        <v>366</v>
      </c>
      <c r="B1625" s="30">
        <v>44862</v>
      </c>
      <c r="C1625" s="12">
        <v>0.55625000000000002</v>
      </c>
      <c r="D1625" s="3" t="s">
        <v>281</v>
      </c>
      <c r="E1625" s="3" t="s">
        <v>392</v>
      </c>
      <c r="F1625" s="3" t="s">
        <v>392</v>
      </c>
      <c r="G1625" s="3">
        <v>30.501059999999999</v>
      </c>
      <c r="H1625" s="3">
        <v>-88.019760000000005</v>
      </c>
      <c r="I1625" s="26">
        <v>1</v>
      </c>
      <c r="J1625" s="3">
        <f t="shared" si="14"/>
        <v>53.149608000000001</v>
      </c>
      <c r="K1625" s="3">
        <v>16.2</v>
      </c>
      <c r="L1625" s="3">
        <v>31</v>
      </c>
      <c r="M1625" s="3"/>
      <c r="N1625" s="3"/>
      <c r="O1625" s="3"/>
      <c r="P1625" s="3"/>
      <c r="Q1625" s="3"/>
      <c r="R1625" s="3"/>
      <c r="S1625" s="3"/>
      <c r="T1625" s="3"/>
      <c r="U1625" s="3"/>
      <c r="V1625" s="3"/>
      <c r="W1625" s="3"/>
      <c r="X1625" s="3"/>
      <c r="Y1625" s="3"/>
      <c r="Z1625" s="3"/>
    </row>
    <row r="1626" spans="1:26" x14ac:dyDescent="0.2">
      <c r="A1626" s="3" t="s">
        <v>366</v>
      </c>
      <c r="B1626" s="30">
        <v>44862</v>
      </c>
      <c r="C1626" s="12">
        <v>0.56597222222222221</v>
      </c>
      <c r="D1626" s="3" t="s">
        <v>427</v>
      </c>
      <c r="E1626" s="3" t="s">
        <v>391</v>
      </c>
      <c r="F1626" s="3" t="s">
        <v>391</v>
      </c>
      <c r="G1626" s="3">
        <v>30.50074</v>
      </c>
      <c r="H1626" s="3">
        <v>-88.050219999999996</v>
      </c>
      <c r="I1626" s="26">
        <v>1.2</v>
      </c>
      <c r="J1626" s="3">
        <f t="shared" si="14"/>
        <v>9.5144359999999999</v>
      </c>
      <c r="K1626" s="3">
        <v>2.9</v>
      </c>
      <c r="L1626" s="3">
        <v>32</v>
      </c>
      <c r="M1626" s="3"/>
      <c r="N1626" s="3"/>
      <c r="O1626" s="3"/>
      <c r="P1626" s="3"/>
      <c r="Q1626" s="3"/>
      <c r="R1626" s="3"/>
      <c r="S1626" s="3"/>
      <c r="T1626" s="3"/>
      <c r="U1626" s="3"/>
      <c r="V1626" s="3"/>
      <c r="W1626" s="3"/>
      <c r="X1626" s="3"/>
      <c r="Y1626" s="3"/>
      <c r="Z1626" s="3"/>
    </row>
    <row r="1627" spans="1:26" x14ac:dyDescent="0.2">
      <c r="A1627" s="3" t="s">
        <v>366</v>
      </c>
      <c r="B1627" s="30">
        <v>44862</v>
      </c>
      <c r="C1627" s="12">
        <v>0.57291666666666663</v>
      </c>
      <c r="D1627" s="3" t="s">
        <v>416</v>
      </c>
      <c r="E1627" s="3" t="s">
        <v>391</v>
      </c>
      <c r="F1627" s="3" t="s">
        <v>391</v>
      </c>
      <c r="G1627" s="3">
        <v>30.45468</v>
      </c>
      <c r="H1627" s="3">
        <v>-88.048330000000007</v>
      </c>
      <c r="I1627" s="26">
        <v>1</v>
      </c>
      <c r="J1627" s="3">
        <f t="shared" si="14"/>
        <v>10.826772</v>
      </c>
      <c r="K1627" s="3">
        <v>3.3</v>
      </c>
      <c r="L1627" s="3">
        <v>33</v>
      </c>
      <c r="M1627" s="3"/>
      <c r="N1627" s="3"/>
      <c r="O1627" s="3"/>
      <c r="P1627" s="3"/>
      <c r="Q1627" s="3"/>
      <c r="R1627" s="3"/>
      <c r="S1627" s="3"/>
      <c r="T1627" s="3"/>
      <c r="U1627" s="3"/>
      <c r="V1627" s="3"/>
      <c r="W1627" s="3"/>
      <c r="X1627" s="3"/>
      <c r="Y1627" s="3"/>
      <c r="Z1627" s="3"/>
    </row>
    <row r="1628" spans="1:26" x14ac:dyDescent="0.2">
      <c r="A1628" s="3" t="s">
        <v>366</v>
      </c>
      <c r="B1628" s="30">
        <v>44862</v>
      </c>
      <c r="C1628" s="12">
        <v>0.58125000000000004</v>
      </c>
      <c r="D1628" s="3" t="s">
        <v>284</v>
      </c>
      <c r="E1628" s="3" t="s">
        <v>392</v>
      </c>
      <c r="F1628" s="3" t="s">
        <v>391</v>
      </c>
      <c r="G1628" s="3">
        <v>30.450520000000001</v>
      </c>
      <c r="H1628" s="3">
        <v>-88.108530000000002</v>
      </c>
      <c r="I1628" s="26">
        <v>0.5</v>
      </c>
      <c r="J1628" s="3">
        <f t="shared" si="14"/>
        <v>9.1863519999999994</v>
      </c>
      <c r="K1628" s="3">
        <v>2.8</v>
      </c>
      <c r="L1628" s="3">
        <v>34</v>
      </c>
      <c r="M1628" s="3"/>
      <c r="N1628" s="3"/>
      <c r="O1628" s="3"/>
      <c r="P1628" s="3"/>
      <c r="Q1628" s="3"/>
      <c r="R1628" s="3"/>
      <c r="S1628" s="3"/>
      <c r="T1628" s="3"/>
      <c r="U1628" s="3"/>
      <c r="V1628" s="3"/>
      <c r="W1628" s="3"/>
      <c r="X1628" s="3"/>
      <c r="Y1628" s="3"/>
      <c r="Z1628" s="3"/>
    </row>
    <row r="1629" spans="1:26" x14ac:dyDescent="0.2">
      <c r="A1629" s="3" t="s">
        <v>367</v>
      </c>
      <c r="B1629" s="35">
        <v>44902</v>
      </c>
      <c r="C1629" s="12">
        <v>0.30277777777777776</v>
      </c>
      <c r="D1629" s="3" t="s">
        <v>284</v>
      </c>
      <c r="E1629" s="3" t="s">
        <v>392</v>
      </c>
      <c r="F1629" s="3" t="s">
        <v>391</v>
      </c>
      <c r="G1629" s="3">
        <v>30.450749999999999</v>
      </c>
      <c r="H1629" s="3">
        <v>-88.108540000000005</v>
      </c>
      <c r="I1629" s="26">
        <v>0.7</v>
      </c>
      <c r="J1629" s="3">
        <f t="shared" si="14"/>
        <v>11.154855999999999</v>
      </c>
      <c r="K1629" s="3">
        <v>3.4</v>
      </c>
      <c r="L1629" s="3">
        <v>0</v>
      </c>
      <c r="M1629" s="3" t="s">
        <v>542</v>
      </c>
      <c r="N1629" s="3"/>
      <c r="O1629" s="3"/>
      <c r="P1629" s="3"/>
      <c r="Q1629" s="3"/>
      <c r="R1629" s="3"/>
      <c r="S1629" s="3"/>
      <c r="T1629" s="3"/>
      <c r="U1629" s="3"/>
      <c r="V1629" s="3"/>
      <c r="W1629" s="3"/>
      <c r="X1629" s="3"/>
      <c r="Y1629" s="3"/>
      <c r="Z1629" s="3"/>
    </row>
    <row r="1630" spans="1:26" x14ac:dyDescent="0.2">
      <c r="A1630" s="3" t="s">
        <v>367</v>
      </c>
      <c r="B1630" s="35">
        <v>44902</v>
      </c>
      <c r="C1630" s="12">
        <v>0.3263888888888889</v>
      </c>
      <c r="D1630" s="3" t="s">
        <v>224</v>
      </c>
      <c r="E1630" s="3" t="s">
        <v>392</v>
      </c>
      <c r="F1630" s="3" t="s">
        <v>391</v>
      </c>
      <c r="G1630" s="3">
        <v>30.400220000000001</v>
      </c>
      <c r="H1630" s="3">
        <v>-88.099829999999997</v>
      </c>
      <c r="I1630" s="26">
        <v>1.1000000000000001</v>
      </c>
      <c r="J1630" s="3">
        <f t="shared" si="14"/>
        <v>2.6246720000000003</v>
      </c>
      <c r="K1630" s="3">
        <v>0.8</v>
      </c>
      <c r="L1630" s="3">
        <v>1</v>
      </c>
      <c r="M1630" s="3" t="s">
        <v>542</v>
      </c>
      <c r="N1630" s="3"/>
      <c r="O1630" s="3"/>
      <c r="P1630" s="3"/>
      <c r="Q1630" s="3"/>
      <c r="R1630" s="3"/>
      <c r="S1630" s="3"/>
      <c r="T1630" s="3"/>
      <c r="U1630" s="3"/>
      <c r="V1630" s="3"/>
      <c r="W1630" s="3"/>
      <c r="X1630" s="3"/>
      <c r="Y1630" s="3"/>
      <c r="Z1630" s="3"/>
    </row>
    <row r="1631" spans="1:26" x14ac:dyDescent="0.2">
      <c r="A1631" s="3" t="s">
        <v>367</v>
      </c>
      <c r="B1631" s="35">
        <v>44902</v>
      </c>
      <c r="C1631" s="12">
        <v>0.33750000000000002</v>
      </c>
      <c r="D1631" s="3" t="s">
        <v>401</v>
      </c>
      <c r="E1631" s="3" t="s">
        <v>391</v>
      </c>
      <c r="F1631" s="3" t="s">
        <v>391</v>
      </c>
      <c r="G1631" s="3">
        <v>30.400110000000002</v>
      </c>
      <c r="H1631" s="3">
        <v>-88.049899999999994</v>
      </c>
      <c r="I1631" s="26">
        <v>0.8</v>
      </c>
      <c r="J1631" s="3">
        <f t="shared" si="14"/>
        <v>11.482939999999999</v>
      </c>
      <c r="K1631" s="3">
        <v>3.5</v>
      </c>
      <c r="L1631" s="3">
        <v>2</v>
      </c>
      <c r="M1631" s="3" t="s">
        <v>542</v>
      </c>
      <c r="N1631" s="3"/>
      <c r="O1631" s="3"/>
      <c r="P1631" s="3"/>
      <c r="Q1631" s="3"/>
      <c r="R1631" s="3"/>
      <c r="S1631" s="3"/>
      <c r="T1631" s="3"/>
      <c r="U1631" s="3"/>
      <c r="V1631" s="3"/>
      <c r="W1631" s="3"/>
      <c r="X1631" s="3"/>
      <c r="Y1631" s="3"/>
      <c r="Z1631" s="3"/>
    </row>
    <row r="1632" spans="1:26" x14ac:dyDescent="0.2">
      <c r="A1632" s="3" t="s">
        <v>367</v>
      </c>
      <c r="B1632" s="35">
        <v>44902</v>
      </c>
      <c r="C1632" s="12">
        <v>0.34236111111111112</v>
      </c>
      <c r="D1632" s="3" t="s">
        <v>218</v>
      </c>
      <c r="E1632" s="3" t="s">
        <v>392</v>
      </c>
      <c r="F1632" s="3" t="s">
        <v>392</v>
      </c>
      <c r="G1632" s="3">
        <v>30.399339999999999</v>
      </c>
      <c r="H1632" s="3">
        <v>-88.018270000000001</v>
      </c>
      <c r="I1632" s="26">
        <v>0.5</v>
      </c>
      <c r="J1632" s="3">
        <f t="shared" si="14"/>
        <v>51.181103999999998</v>
      </c>
      <c r="K1632" s="3">
        <v>15.6</v>
      </c>
      <c r="L1632" s="3">
        <v>3</v>
      </c>
      <c r="M1632" s="3"/>
      <c r="N1632" s="3"/>
      <c r="O1632" s="3"/>
      <c r="P1632" s="3"/>
      <c r="Q1632" s="3"/>
      <c r="R1632" s="3"/>
      <c r="S1632" s="3"/>
      <c r="T1632" s="3"/>
      <c r="U1632" s="3"/>
      <c r="V1632" s="3"/>
      <c r="W1632" s="3"/>
      <c r="X1632" s="3"/>
      <c r="Y1632" s="3"/>
      <c r="Z1632" s="3"/>
    </row>
    <row r="1633" spans="1:26" x14ac:dyDescent="0.2">
      <c r="A1633" s="3" t="s">
        <v>367</v>
      </c>
      <c r="B1633" s="35">
        <v>44902</v>
      </c>
      <c r="C1633" s="12">
        <v>0.35</v>
      </c>
      <c r="D1633" s="3" t="s">
        <v>400</v>
      </c>
      <c r="E1633" s="3" t="s">
        <v>391</v>
      </c>
      <c r="F1633" s="3" t="s">
        <v>391</v>
      </c>
      <c r="G1633" s="3">
        <v>30.40014</v>
      </c>
      <c r="H1633" s="3">
        <v>-87.999549999999999</v>
      </c>
      <c r="I1633" s="26">
        <v>0.6</v>
      </c>
      <c r="J1633" s="3">
        <f t="shared" si="14"/>
        <v>11.482939999999999</v>
      </c>
      <c r="K1633" s="3">
        <v>3.5</v>
      </c>
      <c r="L1633" s="3">
        <v>4</v>
      </c>
      <c r="M1633" s="3"/>
      <c r="N1633" s="3"/>
      <c r="O1633" s="3"/>
      <c r="P1633" s="3"/>
      <c r="Q1633" s="3"/>
      <c r="R1633" s="3"/>
      <c r="S1633" s="3"/>
      <c r="T1633" s="3"/>
      <c r="U1633" s="3"/>
      <c r="V1633" s="3"/>
      <c r="W1633" s="3"/>
      <c r="X1633" s="3"/>
      <c r="Y1633" s="3"/>
      <c r="Z1633" s="3"/>
    </row>
    <row r="1634" spans="1:26" x14ac:dyDescent="0.2">
      <c r="A1634" s="3" t="s">
        <v>367</v>
      </c>
      <c r="B1634" s="35">
        <v>44902</v>
      </c>
      <c r="C1634" s="12">
        <v>0.35555555555555557</v>
      </c>
      <c r="D1634" s="3" t="s">
        <v>215</v>
      </c>
      <c r="E1634" s="3" t="s">
        <v>392</v>
      </c>
      <c r="F1634" s="3" t="s">
        <v>392</v>
      </c>
      <c r="G1634" s="3">
        <v>30.401009999999999</v>
      </c>
      <c r="H1634" s="3">
        <v>-87.949280000000002</v>
      </c>
      <c r="I1634" s="26">
        <v>0.9</v>
      </c>
      <c r="J1634" s="3">
        <f t="shared" si="14"/>
        <v>10.826772</v>
      </c>
      <c r="K1634" s="3">
        <v>3.3</v>
      </c>
      <c r="L1634" s="3">
        <v>5</v>
      </c>
      <c r="M1634" s="3"/>
      <c r="N1634" s="3"/>
      <c r="O1634" s="3"/>
      <c r="P1634" s="3"/>
      <c r="Q1634" s="3"/>
      <c r="R1634" s="3"/>
      <c r="S1634" s="3"/>
      <c r="T1634" s="3"/>
      <c r="U1634" s="3"/>
      <c r="V1634" s="3"/>
      <c r="W1634" s="3"/>
      <c r="X1634" s="3"/>
      <c r="Y1634" s="3"/>
      <c r="Z1634" s="3"/>
    </row>
    <row r="1635" spans="1:26" x14ac:dyDescent="0.2">
      <c r="A1635" s="3" t="s">
        <v>367</v>
      </c>
      <c r="B1635" s="35">
        <v>44902</v>
      </c>
      <c r="C1635" s="12">
        <v>0.36458333333333331</v>
      </c>
      <c r="D1635" s="3" t="s">
        <v>399</v>
      </c>
      <c r="E1635" s="3" t="s">
        <v>391</v>
      </c>
      <c r="F1635" s="3" t="s">
        <v>391</v>
      </c>
      <c r="G1635" s="3">
        <v>30.401150000000001</v>
      </c>
      <c r="H1635" s="3">
        <v>-87.899379999999994</v>
      </c>
      <c r="I1635" s="26">
        <v>0.7</v>
      </c>
      <c r="J1635" s="3">
        <f t="shared" si="14"/>
        <v>1.64042</v>
      </c>
      <c r="K1635" s="3">
        <v>0.5</v>
      </c>
      <c r="L1635" s="3">
        <v>6</v>
      </c>
      <c r="M1635" s="3"/>
      <c r="N1635" s="3"/>
      <c r="O1635" s="3"/>
      <c r="P1635" s="3"/>
      <c r="Q1635" s="3"/>
      <c r="R1635" s="3"/>
      <c r="S1635" s="3"/>
      <c r="T1635" s="3"/>
      <c r="U1635" s="3"/>
      <c r="V1635" s="3"/>
      <c r="W1635" s="3"/>
      <c r="X1635" s="3"/>
      <c r="Y1635" s="3"/>
      <c r="Z1635" s="3"/>
    </row>
    <row r="1636" spans="1:26" x14ac:dyDescent="0.2">
      <c r="A1636" s="3" t="s">
        <v>367</v>
      </c>
      <c r="B1636" s="35">
        <v>44902</v>
      </c>
      <c r="C1636" s="12">
        <v>0.37013888888888891</v>
      </c>
      <c r="D1636" s="3" t="s">
        <v>419</v>
      </c>
      <c r="E1636" s="3" t="s">
        <v>391</v>
      </c>
      <c r="F1636" s="3" t="s">
        <v>391</v>
      </c>
      <c r="G1636" s="3">
        <v>30.451989999999999</v>
      </c>
      <c r="H1636" s="3">
        <v>-87.924270000000007</v>
      </c>
      <c r="I1636" s="26">
        <v>0.8</v>
      </c>
      <c r="J1636" s="3">
        <f t="shared" si="14"/>
        <v>6.2335959999999995</v>
      </c>
      <c r="K1636" s="3">
        <v>1.9</v>
      </c>
      <c r="L1636" s="3">
        <v>7</v>
      </c>
      <c r="M1636" s="3"/>
      <c r="N1636" s="3"/>
      <c r="O1636" s="3"/>
      <c r="P1636" s="3"/>
      <c r="Q1636" s="3"/>
      <c r="R1636" s="3"/>
      <c r="S1636" s="3"/>
      <c r="T1636" s="3"/>
      <c r="U1636" s="3"/>
      <c r="V1636" s="3"/>
      <c r="W1636" s="3"/>
      <c r="X1636" s="3"/>
      <c r="Y1636" s="3"/>
      <c r="Z1636" s="3"/>
    </row>
    <row r="1637" spans="1:26" x14ac:dyDescent="0.2">
      <c r="A1637" s="3" t="s">
        <v>367</v>
      </c>
      <c r="B1637" s="35">
        <v>44902</v>
      </c>
      <c r="C1637" s="12">
        <v>0.37430555555555556</v>
      </c>
      <c r="D1637" s="3" t="s">
        <v>418</v>
      </c>
      <c r="E1637" s="3" t="s">
        <v>391</v>
      </c>
      <c r="F1637" s="3" t="s">
        <v>391</v>
      </c>
      <c r="G1637" s="3">
        <v>30.451149999999998</v>
      </c>
      <c r="H1637" s="3">
        <v>-87.949569999999994</v>
      </c>
      <c r="I1637" s="26">
        <v>0.8</v>
      </c>
      <c r="J1637" s="3">
        <f t="shared" si="14"/>
        <v>9.8425200000000004</v>
      </c>
      <c r="K1637" s="3">
        <v>3</v>
      </c>
      <c r="L1637" s="3">
        <v>8</v>
      </c>
      <c r="M1637" s="3"/>
      <c r="N1637" s="3"/>
      <c r="O1637" s="3"/>
      <c r="P1637" s="3"/>
      <c r="Q1637" s="3"/>
      <c r="R1637" s="3"/>
      <c r="S1637" s="3"/>
      <c r="T1637" s="3"/>
      <c r="U1637" s="3"/>
      <c r="V1637" s="3"/>
      <c r="W1637" s="3"/>
      <c r="X1637" s="3"/>
      <c r="Y1637" s="3"/>
      <c r="Z1637" s="3"/>
    </row>
    <row r="1638" spans="1:26" x14ac:dyDescent="0.2">
      <c r="A1638" s="3" t="s">
        <v>367</v>
      </c>
      <c r="B1638" s="35">
        <v>44902</v>
      </c>
      <c r="C1638" s="12">
        <v>0.37986111111111109</v>
      </c>
      <c r="D1638" s="3" t="s">
        <v>423</v>
      </c>
      <c r="E1638" s="3" t="s">
        <v>391</v>
      </c>
      <c r="F1638" s="3" t="s">
        <v>391</v>
      </c>
      <c r="G1638" s="3">
        <v>30.450970000000002</v>
      </c>
      <c r="H1638" s="3">
        <v>-87.999769999999998</v>
      </c>
      <c r="I1638" s="26">
        <v>0.6</v>
      </c>
      <c r="J1638" s="3">
        <f t="shared" si="14"/>
        <v>11.154855999999999</v>
      </c>
      <c r="K1638" s="3">
        <v>3.4</v>
      </c>
      <c r="L1638" s="3">
        <v>9</v>
      </c>
      <c r="M1638" s="3" t="s">
        <v>543</v>
      </c>
      <c r="N1638" s="3"/>
      <c r="O1638" s="3"/>
      <c r="P1638" s="3"/>
      <c r="Q1638" s="3"/>
      <c r="R1638" s="3"/>
      <c r="S1638" s="3"/>
      <c r="T1638" s="3"/>
      <c r="U1638" s="3"/>
      <c r="V1638" s="3"/>
      <c r="W1638" s="3"/>
      <c r="X1638" s="3"/>
      <c r="Y1638" s="3"/>
      <c r="Z1638" s="3"/>
    </row>
    <row r="1639" spans="1:26" x14ac:dyDescent="0.2">
      <c r="A1639" s="3" t="s">
        <v>367</v>
      </c>
      <c r="B1639" s="35">
        <v>44902</v>
      </c>
      <c r="C1639" s="12">
        <v>0.38541666666666669</v>
      </c>
      <c r="D1639" s="3" t="s">
        <v>428</v>
      </c>
      <c r="E1639" s="3" t="s">
        <v>391</v>
      </c>
      <c r="F1639" s="3" t="s">
        <v>391</v>
      </c>
      <c r="G1639" s="3">
        <v>30.501339999999999</v>
      </c>
      <c r="H1639" s="3">
        <v>-87.998779999999996</v>
      </c>
      <c r="I1639" s="26">
        <v>0.5</v>
      </c>
      <c r="J1639" s="3">
        <f t="shared" si="14"/>
        <v>11.154855999999999</v>
      </c>
      <c r="K1639" s="3">
        <v>3.4</v>
      </c>
      <c r="L1639" s="3">
        <v>10</v>
      </c>
      <c r="M1639" s="3" t="s">
        <v>543</v>
      </c>
      <c r="N1639" s="3"/>
      <c r="O1639" s="3"/>
      <c r="P1639" s="3"/>
      <c r="Q1639" s="3"/>
      <c r="R1639" s="3"/>
      <c r="S1639" s="3"/>
      <c r="T1639" s="3"/>
      <c r="U1639" s="3"/>
      <c r="V1639" s="3"/>
      <c r="W1639" s="3"/>
      <c r="X1639" s="3"/>
      <c r="Y1639" s="3"/>
      <c r="Z1639" s="3"/>
    </row>
    <row r="1640" spans="1:26" x14ac:dyDescent="0.2">
      <c r="A1640" s="3" t="s">
        <v>367</v>
      </c>
      <c r="B1640" s="35">
        <v>44902</v>
      </c>
      <c r="C1640" s="12">
        <v>0.39166666666666666</v>
      </c>
      <c r="D1640" s="3" t="s">
        <v>265</v>
      </c>
      <c r="E1640" s="3" t="s">
        <v>392</v>
      </c>
      <c r="F1640" s="3" t="s">
        <v>392</v>
      </c>
      <c r="G1640" s="3">
        <v>30.501190000000001</v>
      </c>
      <c r="H1640" s="3">
        <v>-87.946809999999999</v>
      </c>
      <c r="I1640" s="26">
        <v>0.6</v>
      </c>
      <c r="J1640" s="3">
        <f t="shared" si="14"/>
        <v>6.2335959999999995</v>
      </c>
      <c r="K1640" s="3">
        <v>1.9</v>
      </c>
      <c r="L1640" s="3">
        <v>11</v>
      </c>
      <c r="M1640" s="3"/>
      <c r="N1640" s="3"/>
      <c r="O1640" s="3"/>
      <c r="P1640" s="3"/>
      <c r="Q1640" s="3"/>
      <c r="R1640" s="3"/>
      <c r="S1640" s="3"/>
      <c r="T1640" s="3"/>
      <c r="U1640" s="3"/>
      <c r="V1640" s="3"/>
      <c r="W1640" s="3"/>
      <c r="X1640" s="3"/>
      <c r="Y1640" s="3"/>
      <c r="Z1640" s="3"/>
    </row>
    <row r="1641" spans="1:26" x14ac:dyDescent="0.2">
      <c r="A1641" s="3" t="s">
        <v>367</v>
      </c>
      <c r="B1641" s="35">
        <v>44902</v>
      </c>
      <c r="C1641" s="12">
        <v>0.40208333333333335</v>
      </c>
      <c r="D1641" s="3" t="s">
        <v>293</v>
      </c>
      <c r="E1641" s="3" t="s">
        <v>391</v>
      </c>
      <c r="F1641" s="3" t="s">
        <v>391</v>
      </c>
      <c r="G1641" s="3">
        <v>30.550789999999999</v>
      </c>
      <c r="H1641" s="3">
        <v>-87.908320000000003</v>
      </c>
      <c r="I1641" s="26">
        <v>0.6</v>
      </c>
      <c r="J1641" s="3">
        <f t="shared" si="14"/>
        <v>7.8740159999999992</v>
      </c>
      <c r="K1641" s="3">
        <v>2.4</v>
      </c>
      <c r="L1641" s="3">
        <v>12</v>
      </c>
      <c r="M1641" s="3"/>
      <c r="N1641" s="3"/>
      <c r="O1641" s="3"/>
      <c r="P1641" s="3"/>
      <c r="Q1641" s="3"/>
      <c r="R1641" s="3"/>
      <c r="S1641" s="3"/>
      <c r="T1641" s="3"/>
      <c r="U1641" s="3"/>
      <c r="V1641" s="3"/>
      <c r="W1641" s="3"/>
      <c r="X1641" s="3"/>
      <c r="Y1641" s="3"/>
      <c r="Z1641" s="3"/>
    </row>
    <row r="1642" spans="1:26" x14ac:dyDescent="0.2">
      <c r="A1642" s="3" t="s">
        <v>367</v>
      </c>
      <c r="B1642" s="35">
        <v>44902</v>
      </c>
      <c r="C1642" s="12">
        <v>0.40555555555555556</v>
      </c>
      <c r="D1642" s="3" t="s">
        <v>347</v>
      </c>
      <c r="E1642" s="3" t="s">
        <v>391</v>
      </c>
      <c r="F1642" s="3" t="s">
        <v>391</v>
      </c>
      <c r="G1642" s="3">
        <v>30.55209</v>
      </c>
      <c r="H1642" s="3">
        <v>-87.949060000000003</v>
      </c>
      <c r="I1642" s="26">
        <v>0.5</v>
      </c>
      <c r="J1642" s="3">
        <f t="shared" si="14"/>
        <v>10.170604000000001</v>
      </c>
      <c r="K1642" s="3">
        <v>3.1</v>
      </c>
      <c r="L1642" s="3">
        <v>13</v>
      </c>
      <c r="M1642" s="3"/>
      <c r="N1642" s="3"/>
      <c r="O1642" s="3"/>
      <c r="P1642" s="3"/>
      <c r="Q1642" s="3"/>
      <c r="R1642" s="3"/>
      <c r="S1642" s="3"/>
      <c r="T1642" s="3"/>
      <c r="U1642" s="3"/>
      <c r="V1642" s="3"/>
      <c r="W1642" s="3"/>
      <c r="X1642" s="3"/>
      <c r="Y1642" s="3"/>
      <c r="Z1642" s="3"/>
    </row>
    <row r="1643" spans="1:26" x14ac:dyDescent="0.2">
      <c r="A1643" s="3" t="s">
        <v>367</v>
      </c>
      <c r="B1643" s="35">
        <v>44902</v>
      </c>
      <c r="C1643" s="12">
        <v>0.41041666666666665</v>
      </c>
      <c r="D1643" s="3" t="s">
        <v>424</v>
      </c>
      <c r="E1643" s="3" t="s">
        <v>391</v>
      </c>
      <c r="F1643" s="3" t="s">
        <v>391</v>
      </c>
      <c r="G1643" s="3">
        <v>30.550740000000001</v>
      </c>
      <c r="H1643" s="3">
        <v>-87.998930000000001</v>
      </c>
      <c r="I1643" s="26">
        <v>0.4</v>
      </c>
      <c r="J1643" s="3">
        <f t="shared" si="14"/>
        <v>8.8582680000000007</v>
      </c>
      <c r="K1643" s="3">
        <v>2.7</v>
      </c>
      <c r="L1643" s="3">
        <v>14</v>
      </c>
      <c r="M1643" s="3" t="s">
        <v>543</v>
      </c>
      <c r="N1643" s="3"/>
      <c r="O1643" s="3"/>
      <c r="P1643" s="3"/>
      <c r="Q1643" s="3"/>
      <c r="R1643" s="3"/>
      <c r="S1643" s="3"/>
      <c r="T1643" s="3"/>
      <c r="U1643" s="3"/>
      <c r="V1643" s="3"/>
      <c r="W1643" s="3"/>
      <c r="X1643" s="3"/>
      <c r="Y1643" s="3"/>
      <c r="Z1643" s="3"/>
    </row>
    <row r="1644" spans="1:26" x14ac:dyDescent="0.2">
      <c r="A1644" s="3" t="s">
        <v>367</v>
      </c>
      <c r="B1644" s="35">
        <v>44902</v>
      </c>
      <c r="C1644" s="12">
        <v>0.41666666666666669</v>
      </c>
      <c r="D1644" s="3" t="s">
        <v>423</v>
      </c>
      <c r="E1644" s="3" t="s">
        <v>391</v>
      </c>
      <c r="F1644" s="3" t="s">
        <v>391</v>
      </c>
      <c r="G1644" s="3">
        <v>30.601140000000001</v>
      </c>
      <c r="H1644" s="3">
        <v>-87.999099999999999</v>
      </c>
      <c r="I1644" s="26">
        <v>0.4</v>
      </c>
      <c r="J1644" s="3">
        <f t="shared" si="14"/>
        <v>6.8897640000000004</v>
      </c>
      <c r="K1644" s="3">
        <v>2.1</v>
      </c>
      <c r="L1644" s="3">
        <v>15</v>
      </c>
      <c r="M1644" s="3" t="s">
        <v>543</v>
      </c>
      <c r="N1644" s="3"/>
      <c r="O1644" s="3"/>
      <c r="P1644" s="3"/>
      <c r="Q1644" s="3"/>
      <c r="R1644" s="3"/>
      <c r="S1644" s="3"/>
      <c r="T1644" s="3"/>
      <c r="U1644" s="3"/>
      <c r="V1644" s="3"/>
      <c r="W1644" s="3"/>
      <c r="X1644" s="3"/>
      <c r="Y1644" s="3"/>
      <c r="Z1644" s="3"/>
    </row>
    <row r="1645" spans="1:26" x14ac:dyDescent="0.2">
      <c r="A1645" s="3" t="s">
        <v>367</v>
      </c>
      <c r="B1645" s="35">
        <v>44902</v>
      </c>
      <c r="C1645" s="12">
        <v>0.42291666666666666</v>
      </c>
      <c r="D1645" s="3" t="s">
        <v>267</v>
      </c>
      <c r="E1645" s="3" t="s">
        <v>392</v>
      </c>
      <c r="F1645" s="3" t="s">
        <v>392</v>
      </c>
      <c r="G1645" s="3">
        <v>30.601939999999999</v>
      </c>
      <c r="H1645" s="3">
        <v>-87.948869999999999</v>
      </c>
      <c r="I1645" s="26">
        <v>0.4</v>
      </c>
      <c r="J1645" s="3">
        <f t="shared" si="14"/>
        <v>7.8740159999999992</v>
      </c>
      <c r="K1645" s="3">
        <v>2.4</v>
      </c>
      <c r="L1645" s="3">
        <v>16</v>
      </c>
      <c r="M1645" s="3" t="s">
        <v>543</v>
      </c>
      <c r="N1645" s="3"/>
      <c r="O1645" s="3"/>
      <c r="P1645" s="3"/>
      <c r="Q1645" s="3"/>
      <c r="R1645" s="3"/>
      <c r="S1645" s="3"/>
      <c r="T1645" s="3"/>
      <c r="U1645" s="3"/>
      <c r="V1645" s="3"/>
      <c r="W1645" s="3"/>
      <c r="X1645" s="3"/>
      <c r="Y1645" s="3"/>
      <c r="Z1645" s="3"/>
    </row>
    <row r="1646" spans="1:26" x14ac:dyDescent="0.2">
      <c r="A1646" s="3" t="s">
        <v>367</v>
      </c>
      <c r="B1646" s="35">
        <v>44902</v>
      </c>
      <c r="C1646" s="12">
        <v>0.42916666666666664</v>
      </c>
      <c r="D1646" s="3" t="s">
        <v>297</v>
      </c>
      <c r="E1646" s="3" t="s">
        <v>391</v>
      </c>
      <c r="F1646" s="3" t="s">
        <v>391</v>
      </c>
      <c r="G1646" s="3">
        <v>30.602029999999999</v>
      </c>
      <c r="H1646" s="3">
        <v>-87.917069999999995</v>
      </c>
      <c r="I1646" s="26">
        <v>0.4</v>
      </c>
      <c r="J1646" s="3">
        <f t="shared" si="14"/>
        <v>5.2493440000000007</v>
      </c>
      <c r="K1646" s="3">
        <v>1.6</v>
      </c>
      <c r="L1646" s="3">
        <v>17</v>
      </c>
      <c r="M1646" s="3" t="s">
        <v>544</v>
      </c>
      <c r="N1646" s="3"/>
      <c r="O1646" s="3"/>
      <c r="P1646" s="3"/>
      <c r="Q1646" s="3"/>
      <c r="R1646" s="3"/>
      <c r="S1646" s="3"/>
      <c r="T1646" s="3"/>
      <c r="U1646" s="3"/>
      <c r="V1646" s="3"/>
      <c r="W1646" s="3"/>
      <c r="X1646" s="3"/>
      <c r="Y1646" s="3"/>
      <c r="Z1646" s="3"/>
    </row>
    <row r="1647" spans="1:26" x14ac:dyDescent="0.2">
      <c r="A1647" s="3" t="s">
        <v>367</v>
      </c>
      <c r="B1647" s="35">
        <v>44902</v>
      </c>
      <c r="C1647" s="12">
        <v>0.43819444444444444</v>
      </c>
      <c r="D1647" s="3" t="s">
        <v>270</v>
      </c>
      <c r="E1647" s="3" t="s">
        <v>392</v>
      </c>
      <c r="F1647" s="3" t="s">
        <v>391</v>
      </c>
      <c r="G1647" s="3">
        <v>30.66705</v>
      </c>
      <c r="H1647" s="3">
        <v>-87.924679999999995</v>
      </c>
      <c r="I1647" s="26">
        <v>0.3</v>
      </c>
      <c r="J1647" s="3">
        <f t="shared" si="14"/>
        <v>19.028872</v>
      </c>
      <c r="K1647" s="3">
        <v>5.8</v>
      </c>
      <c r="L1647" s="3">
        <v>18</v>
      </c>
      <c r="M1647" s="3"/>
      <c r="N1647" s="3"/>
      <c r="O1647" s="3"/>
      <c r="P1647" s="3"/>
      <c r="Q1647" s="3"/>
      <c r="R1647" s="3"/>
      <c r="S1647" s="3"/>
      <c r="T1647" s="3"/>
      <c r="U1647" s="3"/>
      <c r="V1647" s="3"/>
      <c r="W1647" s="3"/>
      <c r="X1647" s="3"/>
      <c r="Y1647" s="3"/>
      <c r="Z1647" s="3"/>
    </row>
    <row r="1648" spans="1:26" x14ac:dyDescent="0.2">
      <c r="A1648" s="3" t="s">
        <v>367</v>
      </c>
      <c r="B1648" s="35">
        <v>44902</v>
      </c>
      <c r="C1648" s="12">
        <v>0.4465277777777778</v>
      </c>
      <c r="D1648" s="3" t="s">
        <v>300</v>
      </c>
      <c r="E1648" s="3" t="s">
        <v>392</v>
      </c>
      <c r="F1648" s="3" t="s">
        <v>391</v>
      </c>
      <c r="G1648" s="3">
        <v>30.67069</v>
      </c>
      <c r="H1648" s="3">
        <v>-87.954080000000005</v>
      </c>
      <c r="I1648" s="26">
        <v>0.4</v>
      </c>
      <c r="J1648" s="3">
        <f t="shared" si="14"/>
        <v>8.5301840000000002</v>
      </c>
      <c r="K1648" s="3">
        <v>2.6</v>
      </c>
      <c r="L1648" s="3">
        <v>19</v>
      </c>
      <c r="M1648" s="3"/>
      <c r="N1648" s="3"/>
      <c r="O1648" s="3"/>
      <c r="P1648" s="3"/>
      <c r="Q1648" s="3"/>
      <c r="R1648" s="3"/>
      <c r="S1648" s="3"/>
      <c r="T1648" s="3"/>
      <c r="U1648" s="3"/>
      <c r="V1648" s="3"/>
      <c r="W1648" s="3"/>
      <c r="X1648" s="3"/>
      <c r="Y1648" s="3"/>
      <c r="Z1648" s="3"/>
    </row>
    <row r="1649" spans="1:26" x14ac:dyDescent="0.2">
      <c r="A1649" s="3" t="s">
        <v>367</v>
      </c>
      <c r="B1649" s="35">
        <v>44902</v>
      </c>
      <c r="C1649" s="12">
        <v>0.45694444444444443</v>
      </c>
      <c r="D1649" s="3" t="s">
        <v>272</v>
      </c>
      <c r="E1649" s="3" t="s">
        <v>392</v>
      </c>
      <c r="F1649" s="3" t="s">
        <v>391</v>
      </c>
      <c r="G1649" s="3">
        <v>30.749279999999999</v>
      </c>
      <c r="H1649" s="3">
        <v>-87.922849999999997</v>
      </c>
      <c r="I1649" s="26">
        <v>0.3</v>
      </c>
      <c r="J1649" s="3">
        <f t="shared" si="14"/>
        <v>51.837271999999999</v>
      </c>
      <c r="K1649" s="3">
        <v>15.8</v>
      </c>
      <c r="L1649" s="3">
        <v>20</v>
      </c>
      <c r="M1649" s="3"/>
      <c r="N1649" s="3"/>
      <c r="O1649" s="3"/>
      <c r="P1649" s="3"/>
      <c r="Q1649" s="3"/>
      <c r="R1649" s="3"/>
      <c r="S1649" s="3"/>
      <c r="T1649" s="3"/>
      <c r="U1649" s="3"/>
      <c r="V1649" s="3"/>
      <c r="W1649" s="3"/>
      <c r="X1649" s="3"/>
      <c r="Y1649" s="3"/>
      <c r="Z1649" s="3"/>
    </row>
    <row r="1650" spans="1:26" x14ac:dyDescent="0.2">
      <c r="A1650" s="3" t="s">
        <v>367</v>
      </c>
      <c r="B1650" s="35">
        <v>44902</v>
      </c>
      <c r="C1650" s="12">
        <v>0.46805555555555556</v>
      </c>
      <c r="D1650" s="3" t="s">
        <v>304</v>
      </c>
      <c r="E1650" s="3" t="s">
        <v>392</v>
      </c>
      <c r="F1650" s="3" t="s">
        <v>391</v>
      </c>
      <c r="G1650" s="3">
        <v>30.6875</v>
      </c>
      <c r="H1650" s="3">
        <v>-88.002129999999994</v>
      </c>
      <c r="I1650" s="26">
        <v>0.3</v>
      </c>
      <c r="J1650" s="3">
        <f t="shared" si="14"/>
        <v>7.5459319999999996</v>
      </c>
      <c r="K1650" s="3">
        <v>2.2999999999999998</v>
      </c>
      <c r="L1650" s="3">
        <v>21</v>
      </c>
      <c r="M1650" s="3"/>
      <c r="N1650" s="3"/>
      <c r="O1650" s="3"/>
      <c r="P1650" s="3"/>
      <c r="Q1650" s="3"/>
      <c r="R1650" s="3"/>
      <c r="S1650" s="3"/>
      <c r="T1650" s="3"/>
      <c r="U1650" s="3"/>
      <c r="V1650" s="3"/>
      <c r="W1650" s="3"/>
      <c r="X1650" s="3"/>
      <c r="Y1650" s="3"/>
      <c r="Z1650" s="3"/>
    </row>
    <row r="1651" spans="1:26" x14ac:dyDescent="0.2">
      <c r="A1651" s="3" t="s">
        <v>367</v>
      </c>
      <c r="B1651" s="35">
        <v>44902</v>
      </c>
      <c r="C1651" s="12">
        <v>0.47638888888888886</v>
      </c>
      <c r="D1651" s="3" t="s">
        <v>307</v>
      </c>
      <c r="E1651" s="3" t="s">
        <v>392</v>
      </c>
      <c r="F1651" s="3" t="s">
        <v>391</v>
      </c>
      <c r="G1651" s="3">
        <v>30.700430000000001</v>
      </c>
      <c r="H1651" s="3">
        <v>-88.037189999999995</v>
      </c>
      <c r="I1651" s="26">
        <v>0.4</v>
      </c>
      <c r="J1651" s="3">
        <f t="shared" si="14"/>
        <v>42.979003999999996</v>
      </c>
      <c r="K1651" s="3">
        <v>13.1</v>
      </c>
      <c r="L1651" s="3">
        <v>22</v>
      </c>
      <c r="M1651" s="3"/>
      <c r="N1651" s="3"/>
      <c r="O1651" s="3"/>
      <c r="P1651" s="3"/>
      <c r="Q1651" s="3"/>
      <c r="R1651" s="3"/>
      <c r="S1651" s="3"/>
      <c r="T1651" s="3"/>
      <c r="U1651" s="3"/>
      <c r="V1651" s="3"/>
      <c r="W1651" s="3"/>
      <c r="X1651" s="3"/>
      <c r="Y1651" s="3"/>
      <c r="Z1651" s="3"/>
    </row>
    <row r="1652" spans="1:26" x14ac:dyDescent="0.2">
      <c r="A1652" s="3" t="s">
        <v>367</v>
      </c>
      <c r="B1652" s="35">
        <v>44902</v>
      </c>
      <c r="C1652" s="12">
        <v>0.48472222222222222</v>
      </c>
      <c r="D1652" s="3" t="s">
        <v>309</v>
      </c>
      <c r="E1652" s="3" t="s">
        <v>391</v>
      </c>
      <c r="F1652" s="3" t="s">
        <v>391</v>
      </c>
      <c r="G1652" s="3">
        <v>30.648150000000001</v>
      </c>
      <c r="H1652" s="3">
        <v>-88.032229999999998</v>
      </c>
      <c r="I1652" s="26">
        <v>0.6</v>
      </c>
      <c r="J1652" s="3">
        <f t="shared" si="14"/>
        <v>46.587927999999998</v>
      </c>
      <c r="K1652" s="3">
        <v>14.2</v>
      </c>
      <c r="L1652" s="3">
        <v>23</v>
      </c>
      <c r="M1652" s="3" t="s">
        <v>543</v>
      </c>
      <c r="N1652" s="3"/>
      <c r="O1652" s="3"/>
      <c r="P1652" s="3"/>
      <c r="Q1652" s="3"/>
      <c r="R1652" s="3"/>
      <c r="S1652" s="3"/>
      <c r="T1652" s="3"/>
      <c r="U1652" s="3"/>
      <c r="V1652" s="3"/>
      <c r="W1652" s="3"/>
      <c r="X1652" s="3"/>
      <c r="Y1652" s="3"/>
      <c r="Z1652" s="3"/>
    </row>
    <row r="1653" spans="1:26" x14ac:dyDescent="0.2">
      <c r="A1653" s="3" t="s">
        <v>367</v>
      </c>
      <c r="B1653" s="35">
        <v>44902</v>
      </c>
      <c r="C1653" s="12">
        <v>0.48888888888888887</v>
      </c>
      <c r="D1653" s="3" t="s">
        <v>431</v>
      </c>
      <c r="E1653" s="3" t="s">
        <v>391</v>
      </c>
      <c r="F1653" s="3" t="s">
        <v>391</v>
      </c>
      <c r="G1653" s="3">
        <v>30.648309999999999</v>
      </c>
      <c r="H1653" s="3">
        <v>-88.0501</v>
      </c>
      <c r="I1653" s="26">
        <v>0.6</v>
      </c>
      <c r="J1653" s="3">
        <f t="shared" si="14"/>
        <v>3.28084</v>
      </c>
      <c r="K1653" s="3">
        <v>1</v>
      </c>
      <c r="L1653" s="3">
        <v>24</v>
      </c>
      <c r="M1653" s="3" t="s">
        <v>543</v>
      </c>
      <c r="N1653" s="3"/>
      <c r="O1653" s="3"/>
      <c r="P1653" s="3"/>
      <c r="Q1653" s="3"/>
      <c r="R1653" s="3"/>
      <c r="S1653" s="3"/>
      <c r="T1653" s="3"/>
      <c r="U1653" s="3"/>
      <c r="V1653" s="3"/>
      <c r="W1653" s="3"/>
      <c r="X1653" s="3"/>
      <c r="Y1653" s="3"/>
      <c r="Z1653" s="3"/>
    </row>
    <row r="1654" spans="1:26" x14ac:dyDescent="0.2">
      <c r="A1654" s="3" t="s">
        <v>367</v>
      </c>
      <c r="B1654" s="35">
        <v>44902</v>
      </c>
      <c r="C1654" s="12">
        <v>0.49444444444444446</v>
      </c>
      <c r="D1654" s="3" t="s">
        <v>422</v>
      </c>
      <c r="E1654" s="3" t="s">
        <v>391</v>
      </c>
      <c r="F1654" s="3" t="s">
        <v>391</v>
      </c>
      <c r="G1654" s="3">
        <v>30.599769999999999</v>
      </c>
      <c r="H1654" s="3">
        <v>-88.050169999999994</v>
      </c>
      <c r="I1654" s="26">
        <v>0.6</v>
      </c>
      <c r="J1654" s="3">
        <f t="shared" si="14"/>
        <v>5.5774279999999994</v>
      </c>
      <c r="K1654" s="3">
        <v>1.7</v>
      </c>
      <c r="L1654" s="3">
        <v>25</v>
      </c>
      <c r="M1654" s="3"/>
      <c r="N1654" s="3"/>
      <c r="O1654" s="3"/>
      <c r="P1654" s="3"/>
      <c r="Q1654" s="3"/>
      <c r="R1654" s="3"/>
      <c r="S1654" s="3"/>
      <c r="T1654" s="3"/>
      <c r="U1654" s="3"/>
      <c r="V1654" s="3"/>
      <c r="W1654" s="3"/>
      <c r="X1654" s="3"/>
      <c r="Y1654" s="3"/>
      <c r="Z1654" s="3"/>
    </row>
    <row r="1655" spans="1:26" x14ac:dyDescent="0.2">
      <c r="A1655" s="3" t="s">
        <v>367</v>
      </c>
      <c r="B1655" s="35">
        <v>44902</v>
      </c>
      <c r="C1655" s="12">
        <v>0.49722222222222223</v>
      </c>
      <c r="D1655" s="3" t="s">
        <v>274</v>
      </c>
      <c r="E1655" s="3" t="s">
        <v>392</v>
      </c>
      <c r="F1655" s="3" t="s">
        <v>392</v>
      </c>
      <c r="G1655" s="3">
        <v>30.600760000000001</v>
      </c>
      <c r="H1655" s="3">
        <v>-88.030839999999998</v>
      </c>
      <c r="I1655" s="26">
        <v>0.5</v>
      </c>
      <c r="J1655" s="3">
        <f t="shared" si="14"/>
        <v>49.540683999999999</v>
      </c>
      <c r="K1655" s="3">
        <v>15.1</v>
      </c>
      <c r="L1655" s="3">
        <v>26</v>
      </c>
      <c r="M1655" s="3"/>
      <c r="N1655" s="3"/>
      <c r="O1655" s="3"/>
      <c r="P1655" s="3"/>
      <c r="Q1655" s="3"/>
      <c r="R1655" s="3"/>
      <c r="S1655" s="3"/>
      <c r="T1655" s="3"/>
      <c r="U1655" s="3"/>
      <c r="V1655" s="3"/>
      <c r="W1655" s="3"/>
      <c r="X1655" s="3"/>
      <c r="Y1655" s="3"/>
      <c r="Z1655" s="3"/>
    </row>
    <row r="1656" spans="1:26" x14ac:dyDescent="0.2">
      <c r="A1656" s="3" t="s">
        <v>367</v>
      </c>
      <c r="B1656" s="35">
        <v>44902</v>
      </c>
      <c r="C1656" s="12">
        <v>0.50555555555555554</v>
      </c>
      <c r="D1656" s="3" t="s">
        <v>425</v>
      </c>
      <c r="E1656" s="3" t="s">
        <v>391</v>
      </c>
      <c r="F1656" s="3" t="s">
        <v>391</v>
      </c>
      <c r="G1656" s="3">
        <v>30.549160000000001</v>
      </c>
      <c r="H1656" s="3">
        <v>-88.025329999999997</v>
      </c>
      <c r="I1656" s="26">
        <v>0.4</v>
      </c>
      <c r="J1656" s="3">
        <f t="shared" si="14"/>
        <v>48.228347999999997</v>
      </c>
      <c r="K1656" s="3">
        <v>14.7</v>
      </c>
      <c r="L1656" s="3">
        <v>27</v>
      </c>
      <c r="M1656" s="3"/>
      <c r="N1656" s="3"/>
      <c r="O1656" s="3"/>
      <c r="P1656" s="3"/>
      <c r="Q1656" s="3"/>
      <c r="R1656" s="3"/>
      <c r="S1656" s="3"/>
      <c r="T1656" s="3"/>
      <c r="U1656" s="3"/>
      <c r="V1656" s="3"/>
      <c r="W1656" s="3"/>
      <c r="X1656" s="3"/>
      <c r="Y1656" s="3"/>
      <c r="Z1656" s="3"/>
    </row>
    <row r="1657" spans="1:26" x14ac:dyDescent="0.2">
      <c r="A1657" s="3" t="s">
        <v>367</v>
      </c>
      <c r="B1657" s="35">
        <v>44902</v>
      </c>
      <c r="C1657" s="12">
        <v>0.5083333333333333</v>
      </c>
      <c r="D1657" s="3" t="s">
        <v>426</v>
      </c>
      <c r="E1657" s="3" t="s">
        <v>391</v>
      </c>
      <c r="F1657" s="3" t="s">
        <v>391</v>
      </c>
      <c r="G1657" s="3">
        <v>30.550339999999998</v>
      </c>
      <c r="H1657" s="3">
        <v>-88.049530000000004</v>
      </c>
      <c r="I1657" s="26">
        <v>0.4</v>
      </c>
      <c r="J1657" s="3">
        <f t="shared" si="14"/>
        <v>8.5301840000000002</v>
      </c>
      <c r="K1657" s="3">
        <v>2.6</v>
      </c>
      <c r="L1657" s="3">
        <v>28</v>
      </c>
      <c r="M1657" s="3"/>
      <c r="N1657" s="3"/>
      <c r="O1657" s="3"/>
      <c r="P1657" s="3"/>
      <c r="Q1657" s="3"/>
      <c r="R1657" s="3"/>
      <c r="S1657" s="3"/>
      <c r="T1657" s="3"/>
      <c r="U1657" s="3"/>
      <c r="V1657" s="3"/>
      <c r="W1657" s="3"/>
      <c r="X1657" s="3"/>
      <c r="Y1657" s="3"/>
      <c r="Z1657" s="3"/>
    </row>
    <row r="1658" spans="1:26" x14ac:dyDescent="0.2">
      <c r="A1658" s="3" t="s">
        <v>367</v>
      </c>
      <c r="B1658" s="35">
        <v>44902</v>
      </c>
      <c r="C1658" s="12">
        <v>0.51249999999999996</v>
      </c>
      <c r="D1658" s="3" t="s">
        <v>277</v>
      </c>
      <c r="E1658" s="3" t="s">
        <v>392</v>
      </c>
      <c r="F1658" s="3" t="s">
        <v>391</v>
      </c>
      <c r="G1658" s="3">
        <v>30.564969999999999</v>
      </c>
      <c r="H1658" s="3">
        <v>-88.087109999999996</v>
      </c>
      <c r="I1658" s="26">
        <v>0.5</v>
      </c>
      <c r="J1658" s="3">
        <f t="shared" si="14"/>
        <v>28.215223999999999</v>
      </c>
      <c r="K1658" s="3">
        <v>8.6</v>
      </c>
      <c r="L1658" s="3">
        <v>29</v>
      </c>
      <c r="M1658" s="3"/>
      <c r="N1658" s="3"/>
      <c r="O1658" s="3"/>
      <c r="P1658" s="3"/>
      <c r="Q1658" s="3"/>
      <c r="R1658" s="3"/>
      <c r="S1658" s="3"/>
      <c r="T1658" s="3"/>
      <c r="U1658" s="3"/>
      <c r="V1658" s="3"/>
      <c r="W1658" s="3"/>
      <c r="X1658" s="3"/>
      <c r="Y1658" s="3"/>
      <c r="Z1658" s="3"/>
    </row>
    <row r="1659" spans="1:26" x14ac:dyDescent="0.2">
      <c r="A1659" s="3" t="s">
        <v>367</v>
      </c>
      <c r="B1659" s="35">
        <v>44902</v>
      </c>
      <c r="C1659" s="12">
        <v>0.52222222222222225</v>
      </c>
      <c r="D1659" s="3" t="s">
        <v>279</v>
      </c>
      <c r="E1659" s="3" t="s">
        <v>392</v>
      </c>
      <c r="F1659" s="3" t="s">
        <v>391</v>
      </c>
      <c r="G1659" s="3">
        <v>30.500080000000001</v>
      </c>
      <c r="H1659" s="3">
        <v>-88.09863</v>
      </c>
      <c r="I1659" s="26">
        <v>0.5</v>
      </c>
      <c r="J1659" s="3">
        <f t="shared" si="14"/>
        <v>6.2335959999999995</v>
      </c>
      <c r="K1659" s="3">
        <v>1.9</v>
      </c>
      <c r="L1659" s="3">
        <v>30</v>
      </c>
      <c r="M1659" s="3"/>
      <c r="N1659" s="3"/>
      <c r="O1659" s="3"/>
      <c r="P1659" s="3"/>
      <c r="Q1659" s="3"/>
      <c r="R1659" s="3"/>
      <c r="S1659" s="3"/>
      <c r="T1659" s="3"/>
      <c r="U1659" s="3"/>
      <c r="V1659" s="3"/>
      <c r="W1659" s="3"/>
      <c r="X1659" s="3"/>
      <c r="Y1659" s="3"/>
      <c r="Z1659" s="3"/>
    </row>
    <row r="1660" spans="1:26" x14ac:dyDescent="0.2">
      <c r="A1660" s="3" t="s">
        <v>367</v>
      </c>
      <c r="B1660" s="35">
        <v>44902</v>
      </c>
      <c r="C1660" s="12">
        <v>0.52847222222222223</v>
      </c>
      <c r="D1660" s="3" t="s">
        <v>427</v>
      </c>
      <c r="E1660" s="3" t="s">
        <v>391</v>
      </c>
      <c r="F1660" s="3" t="s">
        <v>391</v>
      </c>
      <c r="G1660" s="3">
        <v>30.50132</v>
      </c>
      <c r="H1660" s="3">
        <v>-88.049760000000006</v>
      </c>
      <c r="I1660" s="26">
        <v>0.8</v>
      </c>
      <c r="J1660" s="3">
        <f t="shared" si="14"/>
        <v>8.5301840000000002</v>
      </c>
      <c r="K1660" s="3">
        <v>2.6</v>
      </c>
      <c r="L1660" s="3">
        <v>31</v>
      </c>
      <c r="M1660" s="3"/>
      <c r="N1660" s="3"/>
      <c r="O1660" s="3"/>
      <c r="P1660" s="3"/>
      <c r="Q1660" s="3"/>
      <c r="R1660" s="3"/>
      <c r="S1660" s="3"/>
      <c r="T1660" s="3"/>
      <c r="U1660" s="3"/>
      <c r="V1660" s="3"/>
      <c r="W1660" s="3"/>
      <c r="X1660" s="3"/>
      <c r="Y1660" s="3"/>
      <c r="Z1660" s="3"/>
    </row>
    <row r="1661" spans="1:26" x14ac:dyDescent="0.2">
      <c r="A1661" s="3" t="s">
        <v>367</v>
      </c>
      <c r="B1661" s="35">
        <v>44902</v>
      </c>
      <c r="C1661" s="12">
        <v>0.53402777777777777</v>
      </c>
      <c r="D1661" s="3" t="s">
        <v>281</v>
      </c>
      <c r="E1661" s="3" t="s">
        <v>392</v>
      </c>
      <c r="F1661" s="3" t="s">
        <v>392</v>
      </c>
      <c r="G1661" s="3">
        <v>30.500920000000001</v>
      </c>
      <c r="H1661" s="3">
        <v>-88.02</v>
      </c>
      <c r="I1661" s="26">
        <v>0.4</v>
      </c>
      <c r="J1661" s="3">
        <f t="shared" si="14"/>
        <v>53.149608000000001</v>
      </c>
      <c r="K1661" s="3">
        <v>16.2</v>
      </c>
      <c r="L1661" s="3">
        <v>32</v>
      </c>
      <c r="M1661" s="3"/>
      <c r="N1661" s="3"/>
      <c r="O1661" s="3"/>
      <c r="P1661" s="3"/>
      <c r="Q1661" s="3"/>
      <c r="R1661" s="3"/>
      <c r="S1661" s="3"/>
      <c r="T1661" s="3"/>
      <c r="U1661" s="3"/>
      <c r="V1661" s="3"/>
      <c r="W1661" s="3"/>
      <c r="X1661" s="3"/>
      <c r="Y1661" s="3"/>
      <c r="Z1661" s="3"/>
    </row>
    <row r="1662" spans="1:26" x14ac:dyDescent="0.2">
      <c r="A1662" s="3" t="s">
        <v>367</v>
      </c>
      <c r="B1662" s="35">
        <v>44902</v>
      </c>
      <c r="C1662" s="12">
        <v>0.54305555555555551</v>
      </c>
      <c r="D1662" s="3" t="s">
        <v>372</v>
      </c>
      <c r="E1662" s="3" t="s">
        <v>391</v>
      </c>
      <c r="F1662" s="3" t="s">
        <v>391</v>
      </c>
      <c r="G1662" s="3">
        <v>30.452259999999999</v>
      </c>
      <c r="H1662" s="3">
        <v>-88.013919999999999</v>
      </c>
      <c r="I1662" s="26">
        <v>0.5</v>
      </c>
      <c r="J1662" s="3">
        <f t="shared" si="14"/>
        <v>50.853020000000001</v>
      </c>
      <c r="K1662" s="3">
        <v>15.5</v>
      </c>
      <c r="L1662" s="3">
        <v>33</v>
      </c>
      <c r="M1662" s="3"/>
      <c r="N1662" s="3"/>
      <c r="O1662" s="3"/>
      <c r="P1662" s="3"/>
      <c r="Q1662" s="3"/>
      <c r="R1662" s="3"/>
      <c r="S1662" s="3"/>
      <c r="T1662" s="3"/>
      <c r="U1662" s="3"/>
      <c r="V1662" s="3"/>
      <c r="W1662" s="3"/>
      <c r="X1662" s="3"/>
      <c r="Y1662" s="3"/>
      <c r="Z1662" s="3"/>
    </row>
    <row r="1663" spans="1:26" x14ac:dyDescent="0.2">
      <c r="A1663" s="3" t="s">
        <v>367</v>
      </c>
      <c r="B1663" s="35">
        <v>44902</v>
      </c>
      <c r="C1663" s="12">
        <v>0.54722222222222228</v>
      </c>
      <c r="D1663" s="3" t="s">
        <v>416</v>
      </c>
      <c r="E1663" s="3" t="s">
        <v>391</v>
      </c>
      <c r="F1663" s="3" t="s">
        <v>391</v>
      </c>
      <c r="G1663" s="3">
        <v>30.450610000000001</v>
      </c>
      <c r="H1663" s="3">
        <v>-88.050359999999998</v>
      </c>
      <c r="I1663" s="26">
        <v>0.6</v>
      </c>
      <c r="J1663" s="3">
        <f t="shared" si="14"/>
        <v>11.482939999999999</v>
      </c>
      <c r="K1663" s="3">
        <v>3.5</v>
      </c>
      <c r="L1663" s="3">
        <v>34</v>
      </c>
      <c r="M1663" s="3" t="s">
        <v>545</v>
      </c>
      <c r="N1663" s="3"/>
      <c r="O1663" s="3"/>
      <c r="P1663" s="3"/>
      <c r="Q1663" s="3"/>
      <c r="R1663" s="3"/>
      <c r="S1663" s="3"/>
      <c r="T1663" s="3"/>
      <c r="U1663" s="3"/>
      <c r="V1663" s="3"/>
      <c r="W1663" s="3"/>
      <c r="X1663" s="3"/>
      <c r="Y1663" s="3"/>
      <c r="Z1663" s="3"/>
    </row>
    <row r="1664" spans="1:26" x14ac:dyDescent="0.2">
      <c r="A1664" s="3" t="s">
        <v>368</v>
      </c>
      <c r="B1664" s="11">
        <v>44981</v>
      </c>
      <c r="C1664" s="12">
        <v>0.29791666666666666</v>
      </c>
      <c r="D1664" s="3" t="s">
        <v>235</v>
      </c>
      <c r="E1664" s="3" t="s">
        <v>392</v>
      </c>
      <c r="F1664" s="3" t="s">
        <v>392</v>
      </c>
      <c r="G1664" s="3">
        <v>30.3004</v>
      </c>
      <c r="H1664" s="3">
        <v>-88.130070000000003</v>
      </c>
      <c r="I1664" s="3">
        <v>0.4</v>
      </c>
      <c r="J1664" s="3">
        <f t="shared" si="14"/>
        <v>9.8425200000000004</v>
      </c>
      <c r="K1664" s="26">
        <v>3</v>
      </c>
      <c r="L1664" s="3">
        <v>0</v>
      </c>
      <c r="M1664" s="3" t="s">
        <v>546</v>
      </c>
      <c r="N1664" s="3"/>
      <c r="O1664" s="3"/>
      <c r="P1664" s="3"/>
      <c r="Q1664" s="3"/>
      <c r="R1664" s="3"/>
      <c r="S1664" s="3"/>
      <c r="T1664" s="3"/>
      <c r="U1664" s="3"/>
      <c r="V1664" s="3"/>
      <c r="W1664" s="3"/>
      <c r="X1664" s="3"/>
      <c r="Y1664" s="3"/>
      <c r="Z1664" s="3"/>
    </row>
    <row r="1665" spans="1:26" x14ac:dyDescent="0.2">
      <c r="A1665" s="3" t="s">
        <v>368</v>
      </c>
      <c r="B1665" s="11">
        <v>44981</v>
      </c>
      <c r="C1665" s="12">
        <v>0.30972222222222223</v>
      </c>
      <c r="D1665" s="3" t="s">
        <v>410</v>
      </c>
      <c r="E1665" s="3" t="s">
        <v>391</v>
      </c>
      <c r="F1665" s="3" t="s">
        <v>391</v>
      </c>
      <c r="G1665" s="3">
        <v>30.30058</v>
      </c>
      <c r="H1665" s="3">
        <v>-88.100520000000003</v>
      </c>
      <c r="I1665" s="3">
        <v>0.4</v>
      </c>
      <c r="J1665" s="3">
        <f t="shared" si="14"/>
        <v>11.154855999999999</v>
      </c>
      <c r="K1665" s="26">
        <v>3.4</v>
      </c>
      <c r="L1665" s="3">
        <v>1</v>
      </c>
      <c r="M1665" s="3" t="s">
        <v>546</v>
      </c>
      <c r="N1665" s="3"/>
      <c r="O1665" s="3"/>
      <c r="P1665" s="3"/>
      <c r="Q1665" s="3"/>
      <c r="R1665" s="3"/>
      <c r="S1665" s="3"/>
      <c r="T1665" s="3"/>
      <c r="U1665" s="3"/>
      <c r="V1665" s="3"/>
      <c r="W1665" s="3"/>
      <c r="X1665" s="3"/>
      <c r="Y1665" s="3"/>
      <c r="Z1665" s="3"/>
    </row>
    <row r="1666" spans="1:26" x14ac:dyDescent="0.2">
      <c r="A1666" s="3" t="s">
        <v>368</v>
      </c>
      <c r="B1666" s="11">
        <v>44981</v>
      </c>
      <c r="C1666" s="12">
        <v>0.31874999999999998</v>
      </c>
      <c r="D1666" s="3" t="s">
        <v>433</v>
      </c>
      <c r="E1666" s="3" t="s">
        <v>391</v>
      </c>
      <c r="F1666" s="3" t="s">
        <v>391</v>
      </c>
      <c r="G1666" s="3">
        <v>30.30104</v>
      </c>
      <c r="H1666" s="3">
        <v>-88.050439999999995</v>
      </c>
      <c r="I1666" s="3">
        <v>0.5</v>
      </c>
      <c r="J1666" s="3">
        <f t="shared" si="14"/>
        <v>14.435696000000002</v>
      </c>
      <c r="K1666" s="26">
        <v>4.4000000000000004</v>
      </c>
      <c r="L1666" s="3">
        <v>2</v>
      </c>
      <c r="M1666" s="3" t="s">
        <v>546</v>
      </c>
      <c r="N1666" s="3"/>
      <c r="O1666" s="3"/>
      <c r="P1666" s="3"/>
      <c r="Q1666" s="3"/>
      <c r="R1666" s="3"/>
      <c r="S1666" s="3"/>
      <c r="T1666" s="3"/>
      <c r="U1666" s="3"/>
      <c r="V1666" s="3"/>
      <c r="W1666" s="3"/>
      <c r="X1666" s="3"/>
      <c r="Y1666" s="3"/>
      <c r="Z1666" s="3"/>
    </row>
    <row r="1667" spans="1:26" x14ac:dyDescent="0.2">
      <c r="A1667" s="3" t="s">
        <v>368</v>
      </c>
      <c r="B1667" s="11">
        <v>44981</v>
      </c>
      <c r="C1667" s="12">
        <v>0.33194444444444443</v>
      </c>
      <c r="D1667" s="3" t="s">
        <v>230</v>
      </c>
      <c r="E1667" s="3" t="s">
        <v>392</v>
      </c>
      <c r="F1667" s="3" t="s">
        <v>392</v>
      </c>
      <c r="G1667" s="3">
        <v>30.300080000000001</v>
      </c>
      <c r="H1667" s="3">
        <v>-88.032359999999997</v>
      </c>
      <c r="I1667" s="3"/>
      <c r="J1667" s="3">
        <f t="shared" si="14"/>
        <v>33.464568</v>
      </c>
      <c r="K1667" s="26">
        <v>10.199999999999999</v>
      </c>
      <c r="L1667" s="3">
        <v>4</v>
      </c>
      <c r="M1667" s="3" t="s">
        <v>547</v>
      </c>
      <c r="N1667" s="3"/>
      <c r="O1667" s="3"/>
      <c r="P1667" s="3"/>
      <c r="Q1667" s="3"/>
      <c r="R1667" s="3"/>
      <c r="S1667" s="3"/>
      <c r="T1667" s="3"/>
      <c r="U1667" s="3"/>
      <c r="V1667" s="3"/>
      <c r="W1667" s="3"/>
      <c r="X1667" s="3"/>
      <c r="Y1667" s="3"/>
      <c r="Z1667" s="3"/>
    </row>
    <row r="1668" spans="1:26" x14ac:dyDescent="0.2">
      <c r="A1668" s="3" t="s">
        <v>368</v>
      </c>
      <c r="B1668" s="11">
        <v>44981</v>
      </c>
      <c r="C1668" s="12">
        <v>0.34305555555555556</v>
      </c>
      <c r="D1668" s="3" t="s">
        <v>409</v>
      </c>
      <c r="E1668" s="3" t="s">
        <v>391</v>
      </c>
      <c r="F1668" s="3" t="s">
        <v>391</v>
      </c>
      <c r="G1668" s="3">
        <v>30.30029</v>
      </c>
      <c r="H1668" s="3">
        <v>-88.000990000000002</v>
      </c>
      <c r="I1668" s="3">
        <v>0.5</v>
      </c>
      <c r="J1668" s="3">
        <f t="shared" si="14"/>
        <v>11.482939999999999</v>
      </c>
      <c r="K1668" s="26">
        <v>3.5</v>
      </c>
      <c r="L1668" s="3">
        <v>5</v>
      </c>
      <c r="M1668" s="3" t="s">
        <v>546</v>
      </c>
      <c r="N1668" s="3"/>
      <c r="O1668" s="3"/>
      <c r="P1668" s="3"/>
      <c r="Q1668" s="3"/>
      <c r="R1668" s="3"/>
      <c r="S1668" s="3"/>
      <c r="T1668" s="3"/>
      <c r="U1668" s="3"/>
      <c r="V1668" s="3"/>
      <c r="W1668" s="3"/>
      <c r="X1668" s="3"/>
      <c r="Y1668" s="3"/>
      <c r="Z1668" s="3"/>
    </row>
    <row r="1669" spans="1:26" x14ac:dyDescent="0.2">
      <c r="A1669" s="3" t="s">
        <v>368</v>
      </c>
      <c r="B1669" s="11">
        <v>44981</v>
      </c>
      <c r="C1669" s="12">
        <v>0.35208333333333336</v>
      </c>
      <c r="D1669" s="3" t="s">
        <v>227</v>
      </c>
      <c r="E1669" s="3" t="s">
        <v>392</v>
      </c>
      <c r="F1669" s="3" t="s">
        <v>391</v>
      </c>
      <c r="G1669" s="3">
        <v>30.301110000000001</v>
      </c>
      <c r="H1669" s="3">
        <v>-87.949520000000007</v>
      </c>
      <c r="I1669" s="3">
        <v>0.4</v>
      </c>
      <c r="J1669" s="3">
        <f t="shared" si="14"/>
        <v>10.826772</v>
      </c>
      <c r="K1669" s="26">
        <v>3.3</v>
      </c>
      <c r="L1669" s="3">
        <v>6</v>
      </c>
      <c r="M1669" s="3" t="s">
        <v>546</v>
      </c>
      <c r="N1669" s="3"/>
      <c r="O1669" s="3"/>
      <c r="P1669" s="3"/>
      <c r="Q1669" s="3"/>
      <c r="R1669" s="3"/>
      <c r="S1669" s="3"/>
      <c r="T1669" s="3"/>
      <c r="U1669" s="3"/>
      <c r="V1669" s="3"/>
      <c r="W1669" s="3"/>
      <c r="X1669" s="3"/>
      <c r="Y1669" s="3"/>
      <c r="Z1669" s="3"/>
    </row>
    <row r="1670" spans="1:26" x14ac:dyDescent="0.2">
      <c r="A1670" s="3" t="s">
        <v>370</v>
      </c>
      <c r="B1670" s="11">
        <v>44986</v>
      </c>
      <c r="C1670" s="12">
        <v>0.29236111111111113</v>
      </c>
      <c r="D1670" s="3" t="s">
        <v>284</v>
      </c>
      <c r="E1670" s="3" t="s">
        <v>392</v>
      </c>
      <c r="F1670" s="3" t="s">
        <v>391</v>
      </c>
      <c r="G1670" s="3">
        <v>30.650680000000001</v>
      </c>
      <c r="H1670" s="3">
        <v>-88.108599999999996</v>
      </c>
      <c r="I1670" s="3">
        <v>0.5</v>
      </c>
      <c r="J1670" s="3">
        <f t="shared" si="14"/>
        <v>12.795275999999999</v>
      </c>
      <c r="K1670" s="26">
        <v>3.9</v>
      </c>
      <c r="L1670" s="3">
        <v>0</v>
      </c>
      <c r="M1670" s="3" t="s">
        <v>548</v>
      </c>
      <c r="N1670" s="3"/>
      <c r="O1670" s="3"/>
      <c r="P1670" s="3"/>
      <c r="Q1670" s="3"/>
      <c r="R1670" s="3"/>
      <c r="S1670" s="3"/>
      <c r="T1670" s="3"/>
      <c r="U1670" s="3"/>
      <c r="V1670" s="3"/>
      <c r="W1670" s="3"/>
      <c r="X1670" s="3"/>
      <c r="Y1670" s="3"/>
      <c r="Z1670" s="3"/>
    </row>
    <row r="1671" spans="1:26" x14ac:dyDescent="0.2">
      <c r="A1671" s="3" t="s">
        <v>370</v>
      </c>
      <c r="B1671" s="11">
        <v>44986</v>
      </c>
      <c r="C1671" s="12">
        <v>0.30486111111111114</v>
      </c>
      <c r="D1671" s="3" t="s">
        <v>416</v>
      </c>
      <c r="E1671" s="3" t="s">
        <v>391</v>
      </c>
      <c r="F1671" s="3" t="s">
        <v>391</v>
      </c>
      <c r="G1671" s="3">
        <v>30.450410000000002</v>
      </c>
      <c r="H1671" s="3">
        <v>-88.050650000000005</v>
      </c>
      <c r="I1671" s="3">
        <v>0.5</v>
      </c>
      <c r="J1671" s="3">
        <f t="shared" si="14"/>
        <v>11.482939999999999</v>
      </c>
      <c r="K1671" s="26">
        <v>3.5</v>
      </c>
      <c r="L1671" s="3">
        <v>1</v>
      </c>
      <c r="M1671" s="3" t="s">
        <v>548</v>
      </c>
      <c r="N1671" s="3"/>
      <c r="O1671" s="3"/>
      <c r="P1671" s="3"/>
      <c r="Q1671" s="3"/>
      <c r="R1671" s="3"/>
      <c r="S1671" s="3"/>
      <c r="T1671" s="3"/>
      <c r="U1671" s="3"/>
      <c r="V1671" s="3"/>
      <c r="W1671" s="3"/>
      <c r="X1671" s="3"/>
      <c r="Y1671" s="3"/>
      <c r="Z1671" s="3"/>
    </row>
    <row r="1672" spans="1:26" x14ac:dyDescent="0.2">
      <c r="A1672" s="3" t="s">
        <v>370</v>
      </c>
      <c r="B1672" s="11">
        <v>44986</v>
      </c>
      <c r="C1672" s="12">
        <v>0.31319444444444444</v>
      </c>
      <c r="D1672" s="3" t="s">
        <v>372</v>
      </c>
      <c r="E1672" s="3" t="s">
        <v>391</v>
      </c>
      <c r="F1672" s="3" t="s">
        <v>391</v>
      </c>
      <c r="G1672" s="3">
        <v>30.450420000000001</v>
      </c>
      <c r="H1672" s="3">
        <v>-88.014340000000004</v>
      </c>
      <c r="I1672" s="3">
        <v>0.4</v>
      </c>
      <c r="J1672" s="3">
        <f t="shared" si="14"/>
        <v>50.524936000000004</v>
      </c>
      <c r="K1672" s="26">
        <v>15.4</v>
      </c>
      <c r="L1672" s="3">
        <v>2</v>
      </c>
      <c r="M1672" s="3" t="s">
        <v>549</v>
      </c>
      <c r="N1672" s="3"/>
      <c r="O1672" s="3"/>
      <c r="P1672" s="3"/>
      <c r="Q1672" s="3"/>
      <c r="R1672" s="3"/>
      <c r="S1672" s="3"/>
      <c r="T1672" s="3"/>
      <c r="U1672" s="3"/>
      <c r="V1672" s="3"/>
      <c r="W1672" s="3"/>
      <c r="X1672" s="3"/>
      <c r="Y1672" s="3"/>
      <c r="Z1672" s="3"/>
    </row>
    <row r="1673" spans="1:26" x14ac:dyDescent="0.2">
      <c r="A1673" s="3" t="s">
        <v>370</v>
      </c>
      <c r="B1673" s="11">
        <v>44993</v>
      </c>
      <c r="C1673" s="12">
        <v>0.36319444444444443</v>
      </c>
      <c r="D1673" s="3" t="s">
        <v>284</v>
      </c>
      <c r="E1673" s="3" t="s">
        <v>392</v>
      </c>
      <c r="F1673" s="3" t="s">
        <v>391</v>
      </c>
      <c r="G1673" s="3">
        <v>30.45063</v>
      </c>
      <c r="H1673" s="3">
        <v>-88.108180000000004</v>
      </c>
      <c r="I1673" s="3">
        <v>0.5</v>
      </c>
      <c r="J1673" s="3">
        <f t="shared" si="14"/>
        <v>14.435696000000002</v>
      </c>
      <c r="K1673" s="26">
        <v>4.4000000000000004</v>
      </c>
      <c r="L1673" s="3">
        <v>5</v>
      </c>
      <c r="M1673" s="3" t="s">
        <v>550</v>
      </c>
      <c r="N1673" s="3"/>
      <c r="O1673" s="3"/>
      <c r="P1673" s="3"/>
      <c r="Q1673" s="3"/>
      <c r="R1673" s="3"/>
      <c r="S1673" s="3"/>
      <c r="T1673" s="3"/>
      <c r="U1673" s="3"/>
      <c r="V1673" s="3"/>
      <c r="W1673" s="3"/>
      <c r="X1673" s="3"/>
      <c r="Y1673" s="3"/>
      <c r="Z1673" s="3"/>
    </row>
    <row r="1674" spans="1:26" x14ac:dyDescent="0.2">
      <c r="A1674" s="3" t="s">
        <v>370</v>
      </c>
      <c r="B1674" s="11">
        <v>44993</v>
      </c>
      <c r="C1674" s="12">
        <v>0.30763888888888891</v>
      </c>
      <c r="D1674" s="3" t="s">
        <v>416</v>
      </c>
      <c r="E1674" s="3" t="s">
        <v>391</v>
      </c>
      <c r="F1674" s="3" t="s">
        <v>391</v>
      </c>
      <c r="G1674" s="3">
        <v>30.45063</v>
      </c>
      <c r="H1674" s="3">
        <v>-88.05095</v>
      </c>
      <c r="I1674" s="3">
        <v>0.6</v>
      </c>
      <c r="J1674" s="3">
        <f t="shared" si="14"/>
        <v>11.154855999999999</v>
      </c>
      <c r="K1674" s="26">
        <v>3.4</v>
      </c>
      <c r="L1674" s="3">
        <v>1</v>
      </c>
      <c r="M1674" s="3"/>
      <c r="N1674" s="3"/>
      <c r="O1674" s="3"/>
      <c r="P1674" s="3"/>
      <c r="Q1674" s="3"/>
      <c r="R1674" s="3"/>
      <c r="S1674" s="3"/>
      <c r="T1674" s="3"/>
      <c r="U1674" s="3"/>
      <c r="V1674" s="3"/>
      <c r="W1674" s="3"/>
      <c r="X1674" s="3"/>
      <c r="Y1674" s="3"/>
      <c r="Z1674" s="3"/>
    </row>
    <row r="1675" spans="1:26" x14ac:dyDescent="0.2">
      <c r="A1675" s="3" t="s">
        <v>370</v>
      </c>
      <c r="B1675" s="11">
        <v>44993</v>
      </c>
      <c r="C1675" s="12">
        <v>0.31666666666666665</v>
      </c>
      <c r="D1675" s="3" t="s">
        <v>372</v>
      </c>
      <c r="E1675" s="3" t="s">
        <v>392</v>
      </c>
      <c r="F1675" s="3" t="s">
        <v>392</v>
      </c>
      <c r="G1675" s="3">
        <v>30.450559999999999</v>
      </c>
      <c r="H1675" s="3">
        <v>-88.014859999999999</v>
      </c>
      <c r="I1675" s="3">
        <v>0.7</v>
      </c>
      <c r="J1675" s="3">
        <f t="shared" si="14"/>
        <v>47.572180000000003</v>
      </c>
      <c r="K1675" s="26">
        <v>14.5</v>
      </c>
      <c r="L1675" s="3">
        <v>2</v>
      </c>
      <c r="M1675" s="3"/>
      <c r="N1675" s="3"/>
      <c r="O1675" s="3"/>
      <c r="P1675" s="3"/>
      <c r="Q1675" s="3"/>
      <c r="R1675" s="3"/>
      <c r="S1675" s="3"/>
      <c r="T1675" s="3"/>
      <c r="U1675" s="3"/>
      <c r="V1675" s="3"/>
      <c r="W1675" s="3"/>
      <c r="X1675" s="3"/>
      <c r="Y1675" s="3"/>
      <c r="Z1675" s="3"/>
    </row>
    <row r="1676" spans="1:26" x14ac:dyDescent="0.2">
      <c r="A1676" s="3" t="s">
        <v>370</v>
      </c>
      <c r="B1676" s="11">
        <v>44993</v>
      </c>
      <c r="C1676" s="12">
        <v>0.38055555555555554</v>
      </c>
      <c r="D1676" s="3" t="s">
        <v>427</v>
      </c>
      <c r="E1676" s="3" t="s">
        <v>391</v>
      </c>
      <c r="F1676" s="3" t="s">
        <v>391</v>
      </c>
      <c r="G1676" s="3">
        <v>30.500689999999999</v>
      </c>
      <c r="H1676" s="3">
        <v>-88.051829999999995</v>
      </c>
      <c r="I1676" s="3">
        <v>0.5</v>
      </c>
      <c r="J1676" s="3">
        <f t="shared" si="14"/>
        <v>18.372703999999999</v>
      </c>
      <c r="K1676" s="26">
        <v>5.6</v>
      </c>
      <c r="L1676" s="3">
        <v>6</v>
      </c>
      <c r="M1676" s="3" t="s">
        <v>459</v>
      </c>
      <c r="N1676" s="3"/>
      <c r="O1676" s="3"/>
      <c r="P1676" s="3"/>
      <c r="Q1676" s="3"/>
      <c r="R1676" s="3"/>
      <c r="S1676" s="3"/>
      <c r="T1676" s="3"/>
      <c r="U1676" s="3"/>
      <c r="V1676" s="3"/>
      <c r="W1676" s="3"/>
      <c r="X1676" s="3"/>
      <c r="Y1676" s="3"/>
      <c r="Z1676" s="3"/>
    </row>
    <row r="1677" spans="1:26" x14ac:dyDescent="0.2">
      <c r="A1677" s="3" t="s">
        <v>370</v>
      </c>
      <c r="B1677" s="11">
        <v>44993</v>
      </c>
      <c r="C1677" s="12">
        <v>0.38750000000000001</v>
      </c>
      <c r="D1677" s="3" t="s">
        <v>279</v>
      </c>
      <c r="E1677" s="3" t="s">
        <v>392</v>
      </c>
      <c r="F1677" s="3" t="s">
        <v>391</v>
      </c>
      <c r="G1677" s="3">
        <v>30.500710000000002</v>
      </c>
      <c r="H1677" s="3">
        <v>-88.098219999999998</v>
      </c>
      <c r="I1677" s="3">
        <v>0.4</v>
      </c>
      <c r="J1677" s="3">
        <f t="shared" si="14"/>
        <v>7.2178480000000009</v>
      </c>
      <c r="K1677" s="26">
        <v>2.2000000000000002</v>
      </c>
      <c r="L1677" s="3">
        <v>7</v>
      </c>
      <c r="M1677" s="3"/>
      <c r="N1677" s="3"/>
      <c r="O1677" s="3"/>
      <c r="P1677" s="3"/>
      <c r="Q1677" s="3"/>
      <c r="R1677" s="3"/>
      <c r="S1677" s="3"/>
      <c r="T1677" s="3"/>
      <c r="U1677" s="3"/>
      <c r="V1677" s="3"/>
      <c r="W1677" s="3"/>
      <c r="X1677" s="3"/>
      <c r="Y1677" s="3"/>
      <c r="Z1677" s="3"/>
    </row>
    <row r="1678" spans="1:26" x14ac:dyDescent="0.2">
      <c r="A1678" s="3" t="s">
        <v>370</v>
      </c>
      <c r="B1678" s="11">
        <v>44993</v>
      </c>
      <c r="C1678" s="12">
        <v>0.40208333333333335</v>
      </c>
      <c r="D1678" s="3" t="s">
        <v>277</v>
      </c>
      <c r="E1678" s="3" t="s">
        <v>392</v>
      </c>
      <c r="F1678" s="3" t="s">
        <v>391</v>
      </c>
      <c r="G1678" s="3">
        <v>30.565069999999999</v>
      </c>
      <c r="H1678" s="3">
        <v>-88.08672</v>
      </c>
      <c r="I1678" s="3">
        <v>0.4</v>
      </c>
      <c r="J1678" s="3">
        <f t="shared" si="14"/>
        <v>24.606300000000001</v>
      </c>
      <c r="K1678" s="26">
        <v>7.5</v>
      </c>
      <c r="L1678" s="3">
        <v>8</v>
      </c>
      <c r="M1678" s="3"/>
      <c r="N1678" s="3"/>
      <c r="O1678" s="3"/>
      <c r="P1678" s="3"/>
      <c r="Q1678" s="3"/>
      <c r="R1678" s="3"/>
      <c r="S1678" s="3"/>
      <c r="T1678" s="3"/>
      <c r="U1678" s="3"/>
      <c r="V1678" s="3"/>
      <c r="W1678" s="3"/>
      <c r="X1678" s="3"/>
      <c r="Y1678" s="3"/>
      <c r="Z1678" s="3"/>
    </row>
    <row r="1679" spans="1:26" x14ac:dyDescent="0.2">
      <c r="A1679" s="3" t="s">
        <v>370</v>
      </c>
      <c r="B1679" s="11">
        <v>44993</v>
      </c>
      <c r="C1679" s="12">
        <v>0.41597222222222224</v>
      </c>
      <c r="D1679" s="3" t="s">
        <v>426</v>
      </c>
      <c r="E1679" s="3" t="s">
        <v>391</v>
      </c>
      <c r="F1679" s="3" t="s">
        <v>391</v>
      </c>
      <c r="G1679" s="3">
        <v>30.5504</v>
      </c>
      <c r="H1679" s="3">
        <v>-88.049750000000003</v>
      </c>
      <c r="I1679" s="3">
        <v>0.5</v>
      </c>
      <c r="J1679" s="3">
        <f t="shared" si="14"/>
        <v>8.5301840000000002</v>
      </c>
      <c r="K1679" s="26">
        <v>2.6</v>
      </c>
      <c r="L1679" s="3">
        <v>9</v>
      </c>
      <c r="M1679" s="3"/>
      <c r="N1679" s="3"/>
      <c r="O1679" s="3"/>
      <c r="P1679" s="3"/>
      <c r="Q1679" s="3"/>
      <c r="R1679" s="3"/>
      <c r="S1679" s="3"/>
      <c r="T1679" s="3"/>
      <c r="U1679" s="3"/>
      <c r="V1679" s="3"/>
      <c r="W1679" s="3"/>
      <c r="X1679" s="3"/>
      <c r="Y1679" s="3"/>
      <c r="Z1679" s="3"/>
    </row>
    <row r="1680" spans="1:26" x14ac:dyDescent="0.2">
      <c r="A1680" s="3" t="s">
        <v>370</v>
      </c>
      <c r="B1680" s="11">
        <v>44993</v>
      </c>
      <c r="C1680" s="12">
        <v>0.42083333333333334</v>
      </c>
      <c r="D1680" s="3" t="s">
        <v>425</v>
      </c>
      <c r="E1680" s="3" t="s">
        <v>391</v>
      </c>
      <c r="F1680" s="3" t="s">
        <v>391</v>
      </c>
      <c r="G1680" s="3">
        <v>30.550809999999998</v>
      </c>
      <c r="H1680" s="3">
        <v>-88.02525</v>
      </c>
      <c r="I1680" s="3">
        <v>0.6</v>
      </c>
      <c r="J1680" s="3">
        <f t="shared" si="14"/>
        <v>50.196852</v>
      </c>
      <c r="K1680" s="26">
        <v>15.3</v>
      </c>
      <c r="L1680" s="3">
        <v>10</v>
      </c>
      <c r="M1680" s="3"/>
      <c r="N1680" s="3"/>
      <c r="O1680" s="3"/>
      <c r="P1680" s="3"/>
      <c r="Q1680" s="3"/>
      <c r="R1680" s="3"/>
      <c r="S1680" s="3"/>
      <c r="T1680" s="3"/>
      <c r="U1680" s="3"/>
      <c r="V1680" s="3"/>
      <c r="W1680" s="3"/>
      <c r="X1680" s="3"/>
      <c r="Y1680" s="3"/>
      <c r="Z1680" s="3"/>
    </row>
    <row r="1681" spans="1:26" x14ac:dyDescent="0.2">
      <c r="A1681" s="3" t="s">
        <v>370</v>
      </c>
      <c r="B1681" s="11">
        <v>44993</v>
      </c>
      <c r="C1681" s="12">
        <v>0.42569444444444443</v>
      </c>
      <c r="D1681" s="3" t="s">
        <v>424</v>
      </c>
      <c r="E1681" s="3" t="s">
        <v>391</v>
      </c>
      <c r="F1681" s="3" t="s">
        <v>391</v>
      </c>
      <c r="G1681" s="3">
        <v>30.55096</v>
      </c>
      <c r="H1681" s="3">
        <v>-88.000360000000001</v>
      </c>
      <c r="I1681" s="3">
        <v>0.5</v>
      </c>
      <c r="J1681" s="3">
        <f t="shared" si="14"/>
        <v>9.5144359999999999</v>
      </c>
      <c r="K1681" s="26">
        <v>2.9</v>
      </c>
      <c r="L1681" s="3">
        <v>11</v>
      </c>
      <c r="M1681" s="3"/>
      <c r="N1681" s="3"/>
      <c r="O1681" s="3"/>
      <c r="P1681" s="3"/>
      <c r="Q1681" s="3"/>
      <c r="R1681" s="3"/>
      <c r="S1681" s="3"/>
      <c r="T1681" s="3"/>
      <c r="U1681" s="3"/>
      <c r="V1681" s="3"/>
      <c r="W1681" s="3"/>
      <c r="X1681" s="3"/>
      <c r="Y1681" s="3"/>
      <c r="Z1681" s="3"/>
    </row>
    <row r="1682" spans="1:26" x14ac:dyDescent="0.2">
      <c r="A1682" s="3" t="s">
        <v>370</v>
      </c>
      <c r="B1682" s="11">
        <v>44993</v>
      </c>
      <c r="C1682" s="12">
        <v>0.43333333333333335</v>
      </c>
      <c r="D1682" s="3" t="s">
        <v>423</v>
      </c>
      <c r="E1682" s="3" t="s">
        <v>391</v>
      </c>
      <c r="F1682" s="3" t="s">
        <v>391</v>
      </c>
      <c r="G1682" s="3">
        <v>30.600680000000001</v>
      </c>
      <c r="H1682" s="3">
        <v>-87.999849999999995</v>
      </c>
      <c r="I1682" s="3">
        <v>0.5</v>
      </c>
      <c r="J1682" s="3">
        <f t="shared" si="14"/>
        <v>7.5459319999999996</v>
      </c>
      <c r="K1682" s="26">
        <v>2.2999999999999998</v>
      </c>
      <c r="L1682" s="3">
        <v>12</v>
      </c>
      <c r="M1682" s="3"/>
      <c r="N1682" s="3"/>
      <c r="O1682" s="3"/>
      <c r="P1682" s="3"/>
      <c r="Q1682" s="3"/>
      <c r="R1682" s="3"/>
      <c r="S1682" s="3"/>
      <c r="T1682" s="3"/>
      <c r="U1682" s="3"/>
      <c r="V1682" s="3"/>
      <c r="W1682" s="3"/>
      <c r="X1682" s="3"/>
      <c r="Y1682" s="3"/>
      <c r="Z1682" s="3"/>
    </row>
    <row r="1683" spans="1:26" x14ac:dyDescent="0.2">
      <c r="A1683" s="3" t="s">
        <v>370</v>
      </c>
      <c r="B1683" s="11">
        <v>44993</v>
      </c>
      <c r="C1683" s="12">
        <v>0.43819444444444444</v>
      </c>
      <c r="D1683" s="3" t="s">
        <v>274</v>
      </c>
      <c r="E1683" s="3" t="s">
        <v>392</v>
      </c>
      <c r="F1683" s="3" t="s">
        <v>392</v>
      </c>
      <c r="G1683" s="3">
        <v>30.59976</v>
      </c>
      <c r="H1683" s="3">
        <v>-88.030739999999994</v>
      </c>
      <c r="I1683" s="3">
        <v>0.5</v>
      </c>
      <c r="J1683" s="3">
        <f t="shared" si="14"/>
        <v>50.524936000000004</v>
      </c>
      <c r="K1683" s="26">
        <v>15.4</v>
      </c>
      <c r="L1683" s="3">
        <v>13</v>
      </c>
      <c r="M1683" s="3"/>
      <c r="N1683" s="3"/>
      <c r="O1683" s="3"/>
      <c r="P1683" s="3"/>
      <c r="Q1683" s="3"/>
      <c r="R1683" s="3"/>
      <c r="S1683" s="3"/>
      <c r="T1683" s="3"/>
      <c r="U1683" s="3"/>
      <c r="V1683" s="3"/>
      <c r="W1683" s="3"/>
      <c r="X1683" s="3"/>
      <c r="Y1683" s="3"/>
      <c r="Z1683" s="3"/>
    </row>
    <row r="1684" spans="1:26" x14ac:dyDescent="0.2">
      <c r="A1684" s="3" t="s">
        <v>370</v>
      </c>
      <c r="B1684" s="11">
        <v>44993</v>
      </c>
      <c r="C1684" s="12">
        <v>0.4465277777777778</v>
      </c>
      <c r="D1684" s="3" t="s">
        <v>422</v>
      </c>
      <c r="E1684" s="3" t="s">
        <v>391</v>
      </c>
      <c r="F1684" s="3" t="s">
        <v>391</v>
      </c>
      <c r="G1684" s="3">
        <v>30.600059999999999</v>
      </c>
      <c r="H1684" s="3">
        <v>-88.049809999999994</v>
      </c>
      <c r="I1684" s="3">
        <v>0.5</v>
      </c>
      <c r="J1684" s="3">
        <f t="shared" si="14"/>
        <v>6.2335959999999995</v>
      </c>
      <c r="K1684" s="26">
        <v>1.9</v>
      </c>
      <c r="L1684" s="3">
        <v>14</v>
      </c>
      <c r="M1684" s="3"/>
      <c r="N1684" s="3"/>
      <c r="O1684" s="3"/>
      <c r="P1684" s="3"/>
      <c r="Q1684" s="3"/>
      <c r="R1684" s="3"/>
      <c r="S1684" s="3"/>
      <c r="T1684" s="3"/>
      <c r="U1684" s="3"/>
      <c r="V1684" s="3"/>
      <c r="W1684" s="3"/>
      <c r="X1684" s="3"/>
      <c r="Y1684" s="3"/>
      <c r="Z1684" s="3"/>
    </row>
    <row r="1685" spans="1:26" x14ac:dyDescent="0.2">
      <c r="A1685" s="3" t="s">
        <v>370</v>
      </c>
      <c r="B1685" s="11">
        <v>44993</v>
      </c>
      <c r="C1685" s="12">
        <v>0.45416666666666666</v>
      </c>
      <c r="D1685" s="3" t="s">
        <v>431</v>
      </c>
      <c r="E1685" s="3" t="s">
        <v>391</v>
      </c>
      <c r="F1685" s="3" t="s">
        <v>391</v>
      </c>
      <c r="G1685" s="3">
        <v>30.647549999999999</v>
      </c>
      <c r="H1685" s="3">
        <v>-88.050030000000007</v>
      </c>
      <c r="I1685" s="3">
        <v>0.5</v>
      </c>
      <c r="J1685" s="3">
        <f t="shared" si="14"/>
        <v>16.404199999999999</v>
      </c>
      <c r="K1685" s="26">
        <v>5</v>
      </c>
      <c r="L1685" s="3">
        <v>15</v>
      </c>
      <c r="M1685" s="3"/>
      <c r="N1685" s="3"/>
      <c r="O1685" s="3"/>
      <c r="P1685" s="3"/>
      <c r="Q1685" s="3"/>
      <c r="R1685" s="3"/>
      <c r="S1685" s="3"/>
      <c r="T1685" s="3"/>
      <c r="U1685" s="3"/>
      <c r="V1685" s="3"/>
      <c r="W1685" s="3"/>
      <c r="X1685" s="3"/>
      <c r="Y1685" s="3"/>
      <c r="Z1685" s="3"/>
    </row>
    <row r="1686" spans="1:26" x14ac:dyDescent="0.2">
      <c r="A1686" s="3" t="s">
        <v>370</v>
      </c>
      <c r="B1686" s="11">
        <v>44993</v>
      </c>
      <c r="C1686" s="12">
        <v>0.45902777777777776</v>
      </c>
      <c r="D1686" s="3" t="s">
        <v>309</v>
      </c>
      <c r="E1686" s="3" t="s">
        <v>391</v>
      </c>
      <c r="F1686" s="3" t="s">
        <v>391</v>
      </c>
      <c r="G1686" s="3">
        <v>30.64988</v>
      </c>
      <c r="H1686" s="3">
        <v>-88.032150000000001</v>
      </c>
      <c r="I1686" s="3">
        <v>0.4</v>
      </c>
      <c r="J1686" s="3">
        <f t="shared" si="14"/>
        <v>46.259844000000001</v>
      </c>
      <c r="K1686" s="26">
        <v>14.1</v>
      </c>
      <c r="L1686" s="3">
        <v>16</v>
      </c>
      <c r="M1686" s="3"/>
      <c r="N1686" s="3"/>
      <c r="O1686" s="3"/>
      <c r="P1686" s="3"/>
      <c r="Q1686" s="3"/>
      <c r="R1686" s="3"/>
      <c r="S1686" s="3"/>
      <c r="T1686" s="3"/>
      <c r="U1686" s="3"/>
      <c r="V1686" s="3"/>
      <c r="W1686" s="3"/>
      <c r="X1686" s="3"/>
      <c r="Y1686" s="3"/>
      <c r="Z1686" s="3"/>
    </row>
    <row r="1687" spans="1:26" x14ac:dyDescent="0.2">
      <c r="A1687" s="3" t="s">
        <v>370</v>
      </c>
      <c r="B1687" s="11">
        <v>44993</v>
      </c>
      <c r="C1687" s="12">
        <v>0.46875</v>
      </c>
      <c r="D1687" s="3" t="s">
        <v>307</v>
      </c>
      <c r="E1687" s="3" t="s">
        <v>392</v>
      </c>
      <c r="F1687" s="3" t="s">
        <v>392</v>
      </c>
      <c r="G1687" s="3">
        <v>30.699619999999999</v>
      </c>
      <c r="H1687" s="3">
        <v>-88.037139999999994</v>
      </c>
      <c r="I1687" s="3">
        <v>0.3</v>
      </c>
      <c r="J1687" s="3">
        <f t="shared" si="14"/>
        <v>43.635172000000004</v>
      </c>
      <c r="K1687" s="26">
        <v>13.3</v>
      </c>
      <c r="L1687" s="3">
        <v>17</v>
      </c>
      <c r="M1687" s="3"/>
      <c r="N1687" s="3"/>
      <c r="O1687" s="3"/>
      <c r="P1687" s="3"/>
      <c r="Q1687" s="3"/>
      <c r="R1687" s="3"/>
      <c r="S1687" s="3"/>
      <c r="T1687" s="3"/>
      <c r="U1687" s="3"/>
      <c r="V1687" s="3"/>
      <c r="W1687" s="3"/>
      <c r="X1687" s="3"/>
      <c r="Y1687" s="3"/>
      <c r="Z1687" s="3"/>
    </row>
    <row r="1688" spans="1:26" x14ac:dyDescent="0.2">
      <c r="A1688" s="3" t="s">
        <v>370</v>
      </c>
      <c r="B1688" s="11">
        <v>44993</v>
      </c>
      <c r="C1688" s="12">
        <v>0.48125000000000001</v>
      </c>
      <c r="D1688" s="3" t="s">
        <v>304</v>
      </c>
      <c r="E1688" s="3" t="s">
        <v>392</v>
      </c>
      <c r="F1688" s="3" t="s">
        <v>391</v>
      </c>
      <c r="G1688" s="3">
        <v>30.68683</v>
      </c>
      <c r="H1688" s="3">
        <v>-88.003069999999994</v>
      </c>
      <c r="I1688" s="3">
        <v>0.5</v>
      </c>
      <c r="J1688" s="3">
        <f t="shared" si="14"/>
        <v>7.8740159999999992</v>
      </c>
      <c r="K1688" s="26">
        <v>2.4</v>
      </c>
      <c r="L1688" s="3">
        <v>18</v>
      </c>
      <c r="M1688" s="3"/>
      <c r="N1688" s="3"/>
      <c r="O1688" s="3"/>
      <c r="P1688" s="3"/>
      <c r="Q1688" s="3"/>
      <c r="R1688" s="3"/>
      <c r="S1688" s="3"/>
      <c r="T1688" s="3"/>
      <c r="U1688" s="3"/>
      <c r="V1688" s="3"/>
      <c r="W1688" s="3"/>
      <c r="X1688" s="3"/>
      <c r="Y1688" s="3"/>
      <c r="Z1688" s="3"/>
    </row>
    <row r="1689" spans="1:26" x14ac:dyDescent="0.2">
      <c r="A1689" s="3" t="s">
        <v>370</v>
      </c>
      <c r="B1689" s="11">
        <v>44993</v>
      </c>
      <c r="C1689" s="12">
        <v>0.49930555555555556</v>
      </c>
      <c r="D1689" s="3" t="s">
        <v>272</v>
      </c>
      <c r="E1689" s="3" t="s">
        <v>392</v>
      </c>
      <c r="F1689" s="3" t="s">
        <v>391</v>
      </c>
      <c r="G1689" s="3">
        <v>30.748439999999999</v>
      </c>
      <c r="H1689" s="3">
        <v>-87.924250000000001</v>
      </c>
      <c r="I1689" s="3">
        <v>0.4</v>
      </c>
      <c r="J1689" s="3">
        <f t="shared" si="14"/>
        <v>53.149608000000001</v>
      </c>
      <c r="K1689" s="26">
        <v>16.2</v>
      </c>
      <c r="L1689" s="3">
        <v>19</v>
      </c>
      <c r="M1689" s="3"/>
      <c r="N1689" s="3"/>
      <c r="O1689" s="3"/>
      <c r="P1689" s="3"/>
      <c r="Q1689" s="3"/>
      <c r="R1689" s="3"/>
      <c r="S1689" s="3"/>
      <c r="T1689" s="3"/>
      <c r="U1689" s="3"/>
      <c r="V1689" s="3"/>
      <c r="W1689" s="3"/>
      <c r="X1689" s="3"/>
      <c r="Y1689" s="3"/>
      <c r="Z1689" s="3"/>
    </row>
    <row r="1690" spans="1:26" x14ac:dyDescent="0.2">
      <c r="A1690" s="3" t="s">
        <v>370</v>
      </c>
      <c r="B1690" s="11">
        <v>44993</v>
      </c>
      <c r="C1690" s="12">
        <v>0.5131944444444444</v>
      </c>
      <c r="D1690" s="3" t="s">
        <v>300</v>
      </c>
      <c r="E1690" s="3" t="s">
        <v>392</v>
      </c>
      <c r="F1690" s="3" t="s">
        <v>391</v>
      </c>
      <c r="G1690" s="3">
        <v>30.670639999999999</v>
      </c>
      <c r="H1690" s="3">
        <v>-87.953130000000002</v>
      </c>
      <c r="I1690" s="3">
        <v>0.5</v>
      </c>
      <c r="J1690" s="3">
        <f t="shared" si="14"/>
        <v>7.2178480000000009</v>
      </c>
      <c r="K1690" s="26">
        <v>2.2000000000000002</v>
      </c>
      <c r="L1690" s="3">
        <v>20</v>
      </c>
      <c r="M1690" s="3"/>
      <c r="N1690" s="3"/>
      <c r="O1690" s="3"/>
      <c r="P1690" s="3"/>
      <c r="Q1690" s="3"/>
      <c r="R1690" s="3"/>
      <c r="S1690" s="3"/>
      <c r="T1690" s="3"/>
      <c r="U1690" s="3"/>
      <c r="V1690" s="3"/>
      <c r="W1690" s="3"/>
      <c r="X1690" s="3"/>
      <c r="Y1690" s="3"/>
      <c r="Z1690" s="3"/>
    </row>
    <row r="1691" spans="1:26" x14ac:dyDescent="0.2">
      <c r="A1691" s="3" t="s">
        <v>370</v>
      </c>
      <c r="B1691" s="11">
        <v>44993</v>
      </c>
      <c r="C1691" s="12">
        <v>0.52708333333333335</v>
      </c>
      <c r="D1691" s="3" t="s">
        <v>270</v>
      </c>
      <c r="E1691" s="3" t="s">
        <v>392</v>
      </c>
      <c r="F1691" s="3" t="s">
        <v>391</v>
      </c>
      <c r="G1691" s="3">
        <v>30.666920000000001</v>
      </c>
      <c r="H1691" s="3">
        <v>-88.924890000000005</v>
      </c>
      <c r="I1691" s="3">
        <v>0.4</v>
      </c>
      <c r="J1691" s="3">
        <f t="shared" si="14"/>
        <v>20.341208000000002</v>
      </c>
      <c r="K1691" s="26">
        <v>6.2</v>
      </c>
      <c r="L1691" s="3">
        <v>21</v>
      </c>
      <c r="M1691" s="3"/>
      <c r="N1691" s="3"/>
      <c r="O1691" s="3"/>
      <c r="P1691" s="3"/>
      <c r="Q1691" s="3"/>
      <c r="R1691" s="3"/>
      <c r="S1691" s="3"/>
      <c r="T1691" s="3"/>
      <c r="U1691" s="3"/>
      <c r="V1691" s="3"/>
      <c r="W1691" s="3"/>
      <c r="X1691" s="3"/>
      <c r="Y1691" s="3"/>
      <c r="Z1691" s="3"/>
    </row>
    <row r="1692" spans="1:26" x14ac:dyDescent="0.2">
      <c r="A1692" s="3" t="s">
        <v>370</v>
      </c>
      <c r="B1692" s="11">
        <v>44993</v>
      </c>
      <c r="C1692" s="12">
        <v>0.54097222222222219</v>
      </c>
      <c r="D1692" s="3" t="s">
        <v>267</v>
      </c>
      <c r="E1692" s="3" t="s">
        <v>392</v>
      </c>
      <c r="F1692" s="3" t="s">
        <v>391</v>
      </c>
      <c r="G1692" s="3">
        <v>30.60014</v>
      </c>
      <c r="H1692" s="3">
        <v>-87.950249999999997</v>
      </c>
      <c r="I1692" s="3">
        <v>0.6</v>
      </c>
      <c r="J1692" s="3">
        <f t="shared" si="14"/>
        <v>9.1863519999999994</v>
      </c>
      <c r="K1692" s="26">
        <v>2.8</v>
      </c>
      <c r="L1692" s="3">
        <v>22</v>
      </c>
      <c r="M1692" s="3"/>
      <c r="N1692" s="3"/>
      <c r="O1692" s="3"/>
      <c r="P1692" s="3"/>
      <c r="Q1692" s="3"/>
      <c r="R1692" s="3"/>
      <c r="S1692" s="3"/>
      <c r="T1692" s="3"/>
      <c r="U1692" s="3"/>
      <c r="V1692" s="3"/>
      <c r="W1692" s="3"/>
      <c r="X1692" s="3"/>
      <c r="Y1692" s="3"/>
      <c r="Z1692" s="3"/>
    </row>
    <row r="1693" spans="1:26" x14ac:dyDescent="0.2">
      <c r="A1693" s="3" t="s">
        <v>370</v>
      </c>
      <c r="B1693" s="11">
        <v>44993</v>
      </c>
      <c r="C1693" s="12">
        <v>0.5541666666666667</v>
      </c>
      <c r="D1693" s="3" t="s">
        <v>347</v>
      </c>
      <c r="E1693" s="3" t="s">
        <v>391</v>
      </c>
      <c r="F1693" s="3" t="s">
        <v>391</v>
      </c>
      <c r="G1693" s="3">
        <v>30.550180000000001</v>
      </c>
      <c r="H1693" s="3">
        <v>-87.94426</v>
      </c>
      <c r="I1693" s="3">
        <v>0.5</v>
      </c>
      <c r="J1693" s="3">
        <f t="shared" si="14"/>
        <v>11.154855999999999</v>
      </c>
      <c r="K1693" s="26">
        <v>3.4</v>
      </c>
      <c r="L1693" s="3">
        <v>23</v>
      </c>
      <c r="M1693" s="3"/>
      <c r="N1693" s="3"/>
      <c r="O1693" s="3"/>
      <c r="P1693" s="3"/>
      <c r="Q1693" s="3"/>
      <c r="R1693" s="3"/>
      <c r="S1693" s="3"/>
      <c r="T1693" s="3"/>
      <c r="U1693" s="3"/>
      <c r="V1693" s="3"/>
      <c r="W1693" s="3"/>
      <c r="X1693" s="3"/>
      <c r="Y1693" s="3"/>
      <c r="Z1693" s="3"/>
    </row>
    <row r="1694" spans="1:26" x14ac:dyDescent="0.2">
      <c r="A1694" s="3" t="s">
        <v>370</v>
      </c>
      <c r="B1694" s="11">
        <v>44995</v>
      </c>
      <c r="C1694" s="12">
        <v>0.2722222222222222</v>
      </c>
      <c r="D1694" s="3" t="s">
        <v>390</v>
      </c>
      <c r="E1694" s="3" t="s">
        <v>391</v>
      </c>
      <c r="F1694" s="3" t="s">
        <v>391</v>
      </c>
      <c r="G1694" s="3">
        <v>30.249649999999999</v>
      </c>
      <c r="H1694" s="3">
        <v>-88.049239999999998</v>
      </c>
      <c r="I1694" s="3">
        <v>1.4</v>
      </c>
      <c r="J1694" s="3">
        <f t="shared" si="14"/>
        <v>12.795275999999999</v>
      </c>
      <c r="K1694" s="26">
        <v>3.9</v>
      </c>
      <c r="L1694" s="36">
        <v>1</v>
      </c>
      <c r="M1694" s="3"/>
      <c r="N1694" s="3"/>
      <c r="O1694" s="3"/>
      <c r="P1694" s="3"/>
      <c r="Q1694" s="3"/>
      <c r="R1694" s="3"/>
      <c r="S1694" s="3"/>
      <c r="T1694" s="3"/>
      <c r="U1694" s="3"/>
      <c r="V1694" s="3"/>
      <c r="W1694" s="3"/>
      <c r="X1694" s="3"/>
      <c r="Y1694" s="3"/>
      <c r="Z1694" s="3"/>
    </row>
    <row r="1695" spans="1:26" x14ac:dyDescent="0.2">
      <c r="A1695" s="3" t="s">
        <v>370</v>
      </c>
      <c r="B1695" s="11">
        <v>44995</v>
      </c>
      <c r="C1695" s="12">
        <v>0.27777777777777779</v>
      </c>
      <c r="D1695" s="3" t="s">
        <v>202</v>
      </c>
      <c r="E1695" s="3" t="s">
        <v>392</v>
      </c>
      <c r="F1695" s="3" t="s">
        <v>392</v>
      </c>
      <c r="G1695" s="3">
        <v>30.250430000000001</v>
      </c>
      <c r="H1695" s="3">
        <v>-88.039320000000004</v>
      </c>
      <c r="I1695" s="3">
        <v>0.6</v>
      </c>
      <c r="J1695" s="3">
        <f t="shared" si="14"/>
        <v>53.149608000000001</v>
      </c>
      <c r="K1695" s="26">
        <v>16.2</v>
      </c>
      <c r="L1695" s="3">
        <v>2</v>
      </c>
      <c r="M1695" s="3"/>
      <c r="N1695" s="3"/>
      <c r="O1695" s="3"/>
      <c r="P1695" s="3"/>
      <c r="Q1695" s="3"/>
      <c r="R1695" s="3"/>
      <c r="S1695" s="3"/>
      <c r="T1695" s="3"/>
      <c r="U1695" s="3"/>
      <c r="V1695" s="3"/>
      <c r="W1695" s="3"/>
      <c r="X1695" s="3"/>
      <c r="Y1695" s="3"/>
      <c r="Z1695" s="3"/>
    </row>
    <row r="1696" spans="1:26" x14ac:dyDescent="0.2">
      <c r="A1696" s="3" t="s">
        <v>370</v>
      </c>
      <c r="B1696" s="11">
        <v>44995</v>
      </c>
      <c r="C1696" s="12">
        <v>0.29305555555555557</v>
      </c>
      <c r="D1696" s="3" t="s">
        <v>393</v>
      </c>
      <c r="E1696" s="3" t="s">
        <v>391</v>
      </c>
      <c r="F1696" s="3" t="s">
        <v>391</v>
      </c>
      <c r="G1696" s="3">
        <v>30.24971</v>
      </c>
      <c r="H1696" s="3">
        <v>-87.998750000000001</v>
      </c>
      <c r="I1696" s="3">
        <v>0.8</v>
      </c>
      <c r="J1696" s="3">
        <f t="shared" si="14"/>
        <v>15.748031999999998</v>
      </c>
      <c r="K1696" s="26">
        <v>4.8</v>
      </c>
      <c r="L1696" s="36">
        <v>3</v>
      </c>
      <c r="M1696" s="3"/>
      <c r="N1696" s="3"/>
      <c r="O1696" s="3"/>
      <c r="P1696" s="3"/>
      <c r="Q1696" s="3"/>
      <c r="R1696" s="3"/>
      <c r="S1696" s="3"/>
      <c r="T1696" s="3"/>
      <c r="U1696" s="3"/>
      <c r="V1696" s="3"/>
      <c r="W1696" s="3"/>
      <c r="X1696" s="3"/>
      <c r="Y1696" s="3"/>
      <c r="Z1696" s="3"/>
    </row>
    <row r="1697" spans="1:26" x14ac:dyDescent="0.2">
      <c r="A1697" s="3" t="s">
        <v>370</v>
      </c>
      <c r="B1697" s="11">
        <v>44995</v>
      </c>
      <c r="C1697" s="12">
        <v>0.30069444444444443</v>
      </c>
      <c r="D1697" s="3" t="s">
        <v>394</v>
      </c>
      <c r="E1697" s="3" t="s">
        <v>391</v>
      </c>
      <c r="F1697" s="3" t="s">
        <v>391</v>
      </c>
      <c r="G1697" s="3">
        <v>30.26031</v>
      </c>
      <c r="H1697" s="3">
        <v>-87.949629999999999</v>
      </c>
      <c r="I1697" s="3">
        <v>0.6</v>
      </c>
      <c r="J1697" s="3">
        <f t="shared" si="14"/>
        <v>2.9527559999999999</v>
      </c>
      <c r="K1697" s="26">
        <v>0.9</v>
      </c>
      <c r="L1697" s="3">
        <v>4</v>
      </c>
      <c r="M1697" s="3"/>
      <c r="N1697" s="3"/>
      <c r="O1697" s="3"/>
      <c r="P1697" s="3"/>
      <c r="Q1697" s="3"/>
      <c r="R1697" s="3"/>
      <c r="S1697" s="3"/>
      <c r="T1697" s="3"/>
      <c r="U1697" s="3"/>
      <c r="V1697" s="3"/>
      <c r="W1697" s="3"/>
      <c r="X1697" s="3"/>
      <c r="Y1697" s="3"/>
      <c r="Z1697" s="3"/>
    </row>
    <row r="1698" spans="1:26" x14ac:dyDescent="0.2">
      <c r="A1698" s="3" t="s">
        <v>370</v>
      </c>
      <c r="B1698" s="11">
        <v>44995</v>
      </c>
      <c r="C1698" s="12">
        <v>0.30972222222222223</v>
      </c>
      <c r="D1698" s="3" t="s">
        <v>395</v>
      </c>
      <c r="E1698" s="3" t="s">
        <v>391</v>
      </c>
      <c r="F1698" s="3" t="s">
        <v>391</v>
      </c>
      <c r="G1698" s="3">
        <v>30.251010000000001</v>
      </c>
      <c r="H1698" s="3">
        <v>-87.899820000000005</v>
      </c>
      <c r="I1698" s="3">
        <v>0.8</v>
      </c>
      <c r="J1698" s="3">
        <f t="shared" si="14"/>
        <v>6.56168</v>
      </c>
      <c r="K1698" s="26">
        <v>2</v>
      </c>
      <c r="L1698" s="3">
        <v>6</v>
      </c>
      <c r="M1698" s="3" t="s">
        <v>551</v>
      </c>
      <c r="N1698" s="3"/>
      <c r="O1698" s="3"/>
      <c r="P1698" s="3"/>
      <c r="Q1698" s="3"/>
      <c r="R1698" s="3"/>
      <c r="S1698" s="3"/>
      <c r="T1698" s="3"/>
      <c r="U1698" s="3"/>
      <c r="V1698" s="3"/>
      <c r="W1698" s="3"/>
      <c r="X1698" s="3"/>
      <c r="Y1698" s="3"/>
      <c r="Z1698" s="3"/>
    </row>
    <row r="1699" spans="1:26" x14ac:dyDescent="0.2">
      <c r="A1699" s="3" t="s">
        <v>370</v>
      </c>
      <c r="B1699" s="11">
        <v>44995</v>
      </c>
      <c r="C1699" s="12">
        <v>0.31944444444444442</v>
      </c>
      <c r="D1699" s="3" t="s">
        <v>206</v>
      </c>
      <c r="E1699" s="3" t="s">
        <v>392</v>
      </c>
      <c r="F1699" s="3" t="s">
        <v>391</v>
      </c>
      <c r="G1699" s="3">
        <v>30.250209999999999</v>
      </c>
      <c r="H1699" s="3">
        <v>-87.849559999999997</v>
      </c>
      <c r="I1699" s="3">
        <v>0.6</v>
      </c>
      <c r="J1699" s="3">
        <f t="shared" si="14"/>
        <v>4.5931759999999997</v>
      </c>
      <c r="K1699" s="26">
        <v>1.4</v>
      </c>
      <c r="L1699" s="36">
        <v>7</v>
      </c>
      <c r="M1699" s="3"/>
      <c r="N1699" s="3"/>
      <c r="O1699" s="3"/>
      <c r="P1699" s="3"/>
      <c r="Q1699" s="3"/>
      <c r="R1699" s="3"/>
      <c r="S1699" s="3"/>
      <c r="T1699" s="3"/>
      <c r="U1699" s="3"/>
      <c r="V1699" s="3"/>
      <c r="W1699" s="3"/>
      <c r="X1699" s="3"/>
      <c r="Y1699" s="3"/>
      <c r="Z1699" s="3"/>
    </row>
    <row r="1700" spans="1:26" x14ac:dyDescent="0.2">
      <c r="A1700" s="3" t="s">
        <v>370</v>
      </c>
      <c r="B1700" s="11">
        <v>44995</v>
      </c>
      <c r="C1700" s="12">
        <v>0.33263888888888887</v>
      </c>
      <c r="D1700" s="3" t="s">
        <v>396</v>
      </c>
      <c r="E1700" s="3" t="s">
        <v>391</v>
      </c>
      <c r="F1700" s="3" t="s">
        <v>391</v>
      </c>
      <c r="G1700" s="3">
        <v>30.261050000000001</v>
      </c>
      <c r="H1700" s="3">
        <v>-87.798410000000004</v>
      </c>
      <c r="I1700" s="3">
        <v>0.4</v>
      </c>
      <c r="J1700" s="3">
        <f t="shared" si="14"/>
        <v>7.2178480000000009</v>
      </c>
      <c r="K1700" s="26">
        <v>2.2000000000000002</v>
      </c>
      <c r="L1700" s="3">
        <v>8</v>
      </c>
      <c r="M1700" s="3"/>
      <c r="N1700" s="3"/>
      <c r="O1700" s="3"/>
      <c r="P1700" s="3"/>
      <c r="Q1700" s="3"/>
      <c r="R1700" s="3"/>
      <c r="S1700" s="3"/>
      <c r="T1700" s="3"/>
      <c r="U1700" s="3"/>
      <c r="V1700" s="3"/>
      <c r="W1700" s="3"/>
      <c r="X1700" s="3"/>
      <c r="Y1700" s="3"/>
      <c r="Z1700" s="3"/>
    </row>
    <row r="1701" spans="1:26" x14ac:dyDescent="0.2">
      <c r="A1701" s="3" t="s">
        <v>370</v>
      </c>
      <c r="B1701" s="11">
        <v>44995</v>
      </c>
      <c r="C1701" s="12">
        <v>0.33888888888888891</v>
      </c>
      <c r="D1701" s="3" t="s">
        <v>209</v>
      </c>
      <c r="E1701" s="3" t="s">
        <v>392</v>
      </c>
      <c r="F1701" s="3" t="s">
        <v>391</v>
      </c>
      <c r="G1701" s="3">
        <v>30.286069999999999</v>
      </c>
      <c r="H1701" s="3">
        <v>-87.759119999999996</v>
      </c>
      <c r="I1701" s="3">
        <v>0.3</v>
      </c>
      <c r="J1701" s="3">
        <f t="shared" si="14"/>
        <v>4.9212600000000002</v>
      </c>
      <c r="K1701" s="26">
        <v>1.5</v>
      </c>
      <c r="L1701" s="36">
        <v>9</v>
      </c>
      <c r="M1701" s="3"/>
      <c r="N1701" s="3"/>
      <c r="O1701" s="3"/>
      <c r="P1701" s="3"/>
      <c r="Q1701" s="3"/>
      <c r="R1701" s="3"/>
      <c r="S1701" s="3"/>
      <c r="T1701" s="3"/>
      <c r="U1701" s="3"/>
      <c r="V1701" s="3"/>
      <c r="W1701" s="3"/>
      <c r="X1701" s="3"/>
      <c r="Y1701" s="3"/>
      <c r="Z1701" s="3"/>
    </row>
    <row r="1702" spans="1:26" x14ac:dyDescent="0.2">
      <c r="A1702" s="3" t="s">
        <v>370</v>
      </c>
      <c r="B1702" s="11">
        <v>44995</v>
      </c>
      <c r="C1702" s="12">
        <v>0.3527777777777778</v>
      </c>
      <c r="D1702" s="3" t="s">
        <v>397</v>
      </c>
      <c r="E1702" s="3" t="s">
        <v>391</v>
      </c>
      <c r="F1702" s="3" t="s">
        <v>391</v>
      </c>
      <c r="G1702" s="3">
        <v>30.30021</v>
      </c>
      <c r="H1702" s="3">
        <v>-87.798850000000002</v>
      </c>
      <c r="I1702" s="3">
        <v>0.3</v>
      </c>
      <c r="J1702" s="3">
        <f t="shared" si="14"/>
        <v>8.5301840000000002</v>
      </c>
      <c r="K1702" s="26">
        <v>2.6</v>
      </c>
      <c r="L1702" s="3">
        <v>10</v>
      </c>
      <c r="M1702" s="3"/>
      <c r="N1702" s="3"/>
      <c r="O1702" s="3"/>
      <c r="P1702" s="3"/>
      <c r="Q1702" s="3"/>
      <c r="R1702" s="3"/>
      <c r="S1702" s="3"/>
      <c r="T1702" s="3"/>
      <c r="U1702" s="3"/>
      <c r="V1702" s="3"/>
      <c r="W1702" s="3"/>
      <c r="X1702" s="3"/>
      <c r="Y1702" s="3"/>
      <c r="Z1702" s="3"/>
    </row>
    <row r="1703" spans="1:26" x14ac:dyDescent="0.2">
      <c r="A1703" s="3" t="s">
        <v>370</v>
      </c>
      <c r="B1703" s="11">
        <v>44995</v>
      </c>
      <c r="C1703" s="12">
        <v>0.37083333333333335</v>
      </c>
      <c r="D1703" s="3" t="s">
        <v>352</v>
      </c>
      <c r="E1703" s="3" t="s">
        <v>391</v>
      </c>
      <c r="F1703" s="3" t="s">
        <v>391</v>
      </c>
      <c r="G1703" s="3">
        <v>30.34928</v>
      </c>
      <c r="H1703" s="3">
        <v>-87.849609999999998</v>
      </c>
      <c r="I1703" s="3">
        <v>0.3</v>
      </c>
      <c r="J1703" s="3">
        <f t="shared" si="14"/>
        <v>9.1863519999999994</v>
      </c>
      <c r="K1703" s="26">
        <v>2.8</v>
      </c>
      <c r="L1703" s="36">
        <v>11</v>
      </c>
      <c r="M1703" s="3"/>
      <c r="N1703" s="3"/>
      <c r="O1703" s="3"/>
      <c r="P1703" s="3"/>
      <c r="Q1703" s="3"/>
      <c r="R1703" s="3"/>
      <c r="S1703" s="3"/>
      <c r="T1703" s="3"/>
      <c r="U1703" s="3"/>
      <c r="V1703" s="3"/>
      <c r="W1703" s="3"/>
      <c r="X1703" s="3"/>
      <c r="Y1703" s="3"/>
      <c r="Z1703" s="3"/>
    </row>
    <row r="1704" spans="1:26" x14ac:dyDescent="0.2">
      <c r="A1704" s="3" t="s">
        <v>370</v>
      </c>
      <c r="B1704" s="11">
        <v>44995</v>
      </c>
      <c r="C1704" s="12">
        <v>0.375</v>
      </c>
      <c r="D1704" s="3" t="s">
        <v>212</v>
      </c>
      <c r="E1704" s="3" t="s">
        <v>391</v>
      </c>
      <c r="F1704" s="3" t="s">
        <v>391</v>
      </c>
      <c r="G1704" s="3">
        <v>30.368839999999999</v>
      </c>
      <c r="H1704" s="3">
        <v>-87.844830000000002</v>
      </c>
      <c r="I1704" s="3">
        <v>0.3</v>
      </c>
      <c r="J1704" s="3">
        <f t="shared" si="14"/>
        <v>4.5931759999999997</v>
      </c>
      <c r="K1704" s="26">
        <v>1.4</v>
      </c>
      <c r="L1704" s="3">
        <v>12</v>
      </c>
      <c r="M1704" s="3"/>
      <c r="N1704" s="3"/>
      <c r="O1704" s="3"/>
      <c r="P1704" s="3"/>
      <c r="Q1704" s="3"/>
      <c r="R1704" s="3"/>
      <c r="S1704" s="3"/>
      <c r="T1704" s="3"/>
      <c r="U1704" s="3"/>
      <c r="V1704" s="3"/>
      <c r="W1704" s="3"/>
      <c r="X1704" s="3"/>
      <c r="Y1704" s="3"/>
      <c r="Z1704" s="3"/>
    </row>
    <row r="1705" spans="1:26" x14ac:dyDescent="0.2">
      <c r="A1705" s="3" t="s">
        <v>370</v>
      </c>
      <c r="B1705" s="11">
        <v>44995</v>
      </c>
      <c r="C1705" s="12">
        <v>0.38958333333333334</v>
      </c>
      <c r="D1705" s="3" t="s">
        <v>398</v>
      </c>
      <c r="E1705" s="3" t="s">
        <v>391</v>
      </c>
      <c r="F1705" s="3" t="s">
        <v>391</v>
      </c>
      <c r="G1705" s="3">
        <v>30.301259999999999</v>
      </c>
      <c r="H1705" s="3">
        <v>-87.849789999999999</v>
      </c>
      <c r="I1705" s="3">
        <v>0.6</v>
      </c>
      <c r="J1705" s="3">
        <f t="shared" si="14"/>
        <v>9.5144359999999999</v>
      </c>
      <c r="K1705" s="26">
        <v>2.9</v>
      </c>
      <c r="L1705" s="36">
        <v>13</v>
      </c>
      <c r="M1705" s="3"/>
      <c r="N1705" s="3"/>
      <c r="O1705" s="3"/>
      <c r="P1705" s="3"/>
      <c r="Q1705" s="3"/>
      <c r="R1705" s="3"/>
      <c r="S1705" s="3"/>
      <c r="T1705" s="3"/>
      <c r="U1705" s="3"/>
      <c r="V1705" s="3"/>
      <c r="W1705" s="3"/>
      <c r="X1705" s="3"/>
      <c r="Y1705" s="3"/>
      <c r="Z1705" s="3"/>
    </row>
    <row r="1706" spans="1:26" x14ac:dyDescent="0.2">
      <c r="A1706" s="3" t="s">
        <v>370</v>
      </c>
      <c r="B1706" s="11">
        <v>44995</v>
      </c>
      <c r="C1706" s="12">
        <v>0.40347222222222223</v>
      </c>
      <c r="D1706" s="3" t="s">
        <v>339</v>
      </c>
      <c r="E1706" s="3" t="s">
        <v>391</v>
      </c>
      <c r="F1706" s="3" t="s">
        <v>391</v>
      </c>
      <c r="G1706" s="3">
        <v>30.30021</v>
      </c>
      <c r="H1706" s="3">
        <v>-87.899249999999995</v>
      </c>
      <c r="I1706" s="3">
        <v>0.6</v>
      </c>
      <c r="J1706" s="3">
        <f t="shared" si="14"/>
        <v>10.498688000000001</v>
      </c>
      <c r="K1706" s="26">
        <v>3.2</v>
      </c>
      <c r="L1706" s="3">
        <v>14</v>
      </c>
      <c r="M1706" s="3"/>
      <c r="N1706" s="3"/>
      <c r="O1706" s="3"/>
      <c r="P1706" s="3"/>
      <c r="Q1706" s="3"/>
      <c r="R1706" s="3"/>
      <c r="S1706" s="3"/>
      <c r="T1706" s="3"/>
      <c r="U1706" s="3"/>
      <c r="V1706" s="3"/>
      <c r="W1706" s="3"/>
      <c r="X1706" s="3"/>
      <c r="Y1706" s="3"/>
      <c r="Z1706" s="3"/>
    </row>
    <row r="1707" spans="1:26" x14ac:dyDescent="0.2">
      <c r="A1707" s="3" t="s">
        <v>370</v>
      </c>
      <c r="B1707" s="11">
        <v>44995</v>
      </c>
      <c r="C1707" s="12">
        <v>0.41180555555555554</v>
      </c>
      <c r="D1707" s="3" t="s">
        <v>408</v>
      </c>
      <c r="E1707" s="3" t="s">
        <v>391</v>
      </c>
      <c r="F1707" s="3" t="s">
        <v>391</v>
      </c>
      <c r="G1707" s="3">
        <v>30.348870000000002</v>
      </c>
      <c r="H1707" s="3">
        <v>-87.900030000000001</v>
      </c>
      <c r="I1707" s="3">
        <v>0.6</v>
      </c>
      <c r="J1707" s="3">
        <f t="shared" si="14"/>
        <v>11.154855999999999</v>
      </c>
      <c r="K1707" s="26">
        <v>3.4</v>
      </c>
      <c r="L1707" s="36">
        <v>15</v>
      </c>
      <c r="M1707" s="3"/>
      <c r="N1707" s="3"/>
      <c r="O1707" s="3"/>
      <c r="P1707" s="3"/>
      <c r="Q1707" s="3"/>
      <c r="R1707" s="3"/>
      <c r="S1707" s="3"/>
      <c r="T1707" s="3"/>
      <c r="U1707" s="3"/>
      <c r="V1707" s="3"/>
      <c r="W1707" s="3"/>
      <c r="X1707" s="3"/>
      <c r="Y1707" s="3"/>
      <c r="Z1707" s="3"/>
    </row>
    <row r="1708" spans="1:26" x14ac:dyDescent="0.2">
      <c r="A1708" s="3" t="s">
        <v>370</v>
      </c>
      <c r="B1708" s="11">
        <v>44995</v>
      </c>
      <c r="C1708" s="12">
        <v>0.42222222222222222</v>
      </c>
      <c r="D1708" s="3" t="s">
        <v>407</v>
      </c>
      <c r="E1708" s="3" t="s">
        <v>391</v>
      </c>
      <c r="F1708" s="3" t="s">
        <v>391</v>
      </c>
      <c r="G1708" s="3">
        <v>30.349730000000001</v>
      </c>
      <c r="H1708" s="3">
        <v>-87.949460000000002</v>
      </c>
      <c r="I1708" s="3">
        <v>0.7</v>
      </c>
      <c r="J1708" s="3">
        <f t="shared" si="14"/>
        <v>0</v>
      </c>
      <c r="K1708" s="26"/>
      <c r="L1708" s="3">
        <v>16</v>
      </c>
      <c r="M1708" s="3"/>
      <c r="N1708" s="3"/>
      <c r="O1708" s="3"/>
      <c r="P1708" s="3"/>
      <c r="Q1708" s="3"/>
      <c r="R1708" s="3"/>
      <c r="S1708" s="3"/>
      <c r="T1708" s="3"/>
      <c r="U1708" s="3"/>
      <c r="V1708" s="3"/>
      <c r="W1708" s="3"/>
      <c r="X1708" s="3"/>
      <c r="Y1708" s="3"/>
      <c r="Z1708" s="3"/>
    </row>
    <row r="1709" spans="1:26" x14ac:dyDescent="0.2">
      <c r="A1709" s="3" t="s">
        <v>370</v>
      </c>
      <c r="B1709" s="11">
        <v>44995</v>
      </c>
      <c r="C1709" s="12">
        <v>0.43055555555555558</v>
      </c>
      <c r="D1709" s="3" t="s">
        <v>227</v>
      </c>
      <c r="E1709" s="3" t="s">
        <v>392</v>
      </c>
      <c r="F1709" s="3" t="s">
        <v>391</v>
      </c>
      <c r="G1709" s="3">
        <v>30.30049</v>
      </c>
      <c r="H1709" s="3">
        <v>-87.949749999999995</v>
      </c>
      <c r="I1709" s="3">
        <v>0.7</v>
      </c>
      <c r="J1709" s="3">
        <f t="shared" si="14"/>
        <v>11.811024</v>
      </c>
      <c r="K1709" s="26">
        <v>3.6</v>
      </c>
      <c r="L1709" s="36">
        <v>17</v>
      </c>
      <c r="M1709" s="3"/>
      <c r="N1709" s="3"/>
      <c r="O1709" s="3"/>
      <c r="P1709" s="3"/>
      <c r="Q1709" s="3"/>
      <c r="R1709" s="3"/>
      <c r="S1709" s="3"/>
      <c r="T1709" s="3"/>
      <c r="U1709" s="3"/>
      <c r="V1709" s="3"/>
      <c r="W1709" s="3"/>
      <c r="X1709" s="3"/>
      <c r="Y1709" s="3"/>
      <c r="Z1709" s="3"/>
    </row>
    <row r="1710" spans="1:26" x14ac:dyDescent="0.2">
      <c r="A1710" s="3" t="s">
        <v>370</v>
      </c>
      <c r="B1710" s="11">
        <v>44995</v>
      </c>
      <c r="C1710" s="12">
        <v>0.44166666666666665</v>
      </c>
      <c r="D1710" s="3" t="s">
        <v>409</v>
      </c>
      <c r="E1710" s="3" t="s">
        <v>391</v>
      </c>
      <c r="F1710" s="3" t="s">
        <v>391</v>
      </c>
      <c r="G1710" s="3">
        <v>30.30076</v>
      </c>
      <c r="H1710" s="3">
        <v>-87.997860000000003</v>
      </c>
      <c r="I1710" s="3">
        <v>0.9</v>
      </c>
      <c r="J1710" s="3">
        <f t="shared" si="14"/>
        <v>11.482939999999999</v>
      </c>
      <c r="K1710" s="26">
        <v>3.5</v>
      </c>
      <c r="L1710" s="3">
        <v>18</v>
      </c>
      <c r="M1710" s="3"/>
      <c r="N1710" s="3"/>
      <c r="O1710" s="3"/>
      <c r="P1710" s="3"/>
      <c r="Q1710" s="3"/>
      <c r="R1710" s="3"/>
      <c r="S1710" s="3"/>
      <c r="T1710" s="3"/>
      <c r="U1710" s="3"/>
      <c r="V1710" s="3"/>
      <c r="W1710" s="3"/>
      <c r="X1710" s="3"/>
      <c r="Y1710" s="3"/>
      <c r="Z1710" s="3"/>
    </row>
    <row r="1711" spans="1:26" x14ac:dyDescent="0.2">
      <c r="A1711" s="3" t="s">
        <v>370</v>
      </c>
      <c r="B1711" s="11">
        <v>44995</v>
      </c>
      <c r="C1711" s="12">
        <v>0.45</v>
      </c>
      <c r="D1711" s="3" t="s">
        <v>406</v>
      </c>
      <c r="E1711" s="3" t="s">
        <v>391</v>
      </c>
      <c r="F1711" s="3" t="s">
        <v>391</v>
      </c>
      <c r="G1711" s="3">
        <v>30.349219999999999</v>
      </c>
      <c r="H1711" s="3">
        <v>-88.000060000000005</v>
      </c>
      <c r="I1711" s="3">
        <v>0.7</v>
      </c>
      <c r="J1711" s="3">
        <f t="shared" si="14"/>
        <v>12.467191999999999</v>
      </c>
      <c r="K1711" s="26">
        <v>3.8</v>
      </c>
      <c r="L1711" s="36">
        <v>19</v>
      </c>
      <c r="M1711" s="3"/>
      <c r="N1711" s="3"/>
      <c r="O1711" s="3"/>
      <c r="P1711" s="3"/>
      <c r="Q1711" s="3"/>
      <c r="R1711" s="3"/>
      <c r="S1711" s="3"/>
      <c r="T1711" s="3"/>
      <c r="U1711" s="3"/>
      <c r="V1711" s="3"/>
      <c r="W1711" s="3"/>
      <c r="X1711" s="3"/>
      <c r="Y1711" s="3"/>
      <c r="Z1711" s="3"/>
    </row>
    <row r="1712" spans="1:26" x14ac:dyDescent="0.2">
      <c r="A1712" s="3" t="s">
        <v>370</v>
      </c>
      <c r="B1712" s="11">
        <v>44995</v>
      </c>
      <c r="C1712" s="12">
        <v>0.46319444444444446</v>
      </c>
      <c r="D1712" s="3" t="s">
        <v>404</v>
      </c>
      <c r="E1712" s="3" t="s">
        <v>391</v>
      </c>
      <c r="F1712" s="3" t="s">
        <v>391</v>
      </c>
      <c r="G1712" s="3">
        <v>30.349740000000001</v>
      </c>
      <c r="H1712" s="3">
        <v>-88.049229999999994</v>
      </c>
      <c r="I1712" s="3">
        <v>0.7</v>
      </c>
      <c r="J1712" s="3">
        <f t="shared" si="14"/>
        <v>12.139108</v>
      </c>
      <c r="K1712" s="26">
        <v>3.7</v>
      </c>
      <c r="L1712" s="3">
        <v>20</v>
      </c>
      <c r="M1712" s="3"/>
      <c r="N1712" s="3"/>
      <c r="O1712" s="3"/>
      <c r="P1712" s="3"/>
      <c r="Q1712" s="3"/>
      <c r="R1712" s="3"/>
      <c r="S1712" s="3"/>
      <c r="T1712" s="3"/>
      <c r="U1712" s="3"/>
      <c r="V1712" s="3"/>
      <c r="W1712" s="3"/>
      <c r="X1712" s="3"/>
      <c r="Y1712" s="3"/>
      <c r="Z1712" s="3"/>
    </row>
    <row r="1713" spans="1:26" x14ac:dyDescent="0.2">
      <c r="A1713" s="3" t="s">
        <v>370</v>
      </c>
      <c r="B1713" s="11">
        <v>44995</v>
      </c>
      <c r="C1713" s="12">
        <v>0.46736111111111112</v>
      </c>
      <c r="D1713" s="3" t="s">
        <v>405</v>
      </c>
      <c r="E1713" s="3" t="s">
        <v>391</v>
      </c>
      <c r="F1713" s="3" t="s">
        <v>391</v>
      </c>
      <c r="G1713" s="3">
        <v>30.35051</v>
      </c>
      <c r="H1713" s="3">
        <v>-88.025210000000001</v>
      </c>
      <c r="I1713" s="3">
        <v>0.7</v>
      </c>
      <c r="J1713" s="3">
        <f t="shared" si="14"/>
        <v>52.49344</v>
      </c>
      <c r="K1713" s="26">
        <v>16</v>
      </c>
      <c r="L1713" s="36">
        <v>21</v>
      </c>
      <c r="M1713" s="3"/>
      <c r="N1713" s="3"/>
      <c r="O1713" s="3"/>
      <c r="P1713" s="3"/>
      <c r="Q1713" s="3"/>
      <c r="R1713" s="3"/>
      <c r="S1713" s="3"/>
      <c r="T1713" s="3"/>
      <c r="U1713" s="3"/>
      <c r="V1713" s="3"/>
      <c r="W1713" s="3"/>
      <c r="X1713" s="3"/>
      <c r="Y1713" s="3"/>
      <c r="Z1713" s="3"/>
    </row>
    <row r="1714" spans="1:26" x14ac:dyDescent="0.2">
      <c r="A1714" s="3" t="s">
        <v>370</v>
      </c>
      <c r="B1714" s="11">
        <v>44995</v>
      </c>
      <c r="C1714" s="12">
        <v>0.4777777777777778</v>
      </c>
      <c r="D1714" s="3" t="s">
        <v>230</v>
      </c>
      <c r="E1714" s="3" t="s">
        <v>392</v>
      </c>
      <c r="F1714" s="3" t="s">
        <v>392</v>
      </c>
      <c r="G1714" s="3">
        <v>30.299890000000001</v>
      </c>
      <c r="H1714" s="3">
        <v>-88.032600000000002</v>
      </c>
      <c r="I1714" s="3">
        <v>0.7</v>
      </c>
      <c r="J1714" s="3">
        <f t="shared" si="14"/>
        <v>54.133859999999999</v>
      </c>
      <c r="K1714" s="26">
        <v>16.5</v>
      </c>
      <c r="L1714" s="3">
        <v>22</v>
      </c>
      <c r="M1714" s="3"/>
      <c r="N1714" s="3"/>
      <c r="O1714" s="3"/>
      <c r="P1714" s="3"/>
      <c r="Q1714" s="3"/>
      <c r="R1714" s="3"/>
      <c r="S1714" s="3"/>
      <c r="T1714" s="3"/>
      <c r="U1714" s="3"/>
      <c r="V1714" s="3"/>
      <c r="W1714" s="3"/>
      <c r="X1714" s="3"/>
      <c r="Y1714" s="3"/>
      <c r="Z1714" s="3"/>
    </row>
    <row r="1715" spans="1:26" x14ac:dyDescent="0.2">
      <c r="A1715" s="3" t="s">
        <v>370</v>
      </c>
      <c r="B1715" s="11">
        <v>44995</v>
      </c>
      <c r="C1715" s="12">
        <v>0.48680555555555555</v>
      </c>
      <c r="D1715" s="3" t="s">
        <v>433</v>
      </c>
      <c r="E1715" s="3" t="s">
        <v>391</v>
      </c>
      <c r="F1715" s="3" t="s">
        <v>391</v>
      </c>
      <c r="G1715" s="3">
        <v>30.30021</v>
      </c>
      <c r="H1715" s="3">
        <v>-88.048779999999994</v>
      </c>
      <c r="I1715" s="3">
        <v>0.7</v>
      </c>
      <c r="J1715" s="3">
        <f t="shared" si="14"/>
        <v>14.435696000000002</v>
      </c>
      <c r="K1715" s="26">
        <v>4.4000000000000004</v>
      </c>
      <c r="L1715" s="36">
        <v>23</v>
      </c>
      <c r="M1715" s="3" t="s">
        <v>552</v>
      </c>
      <c r="N1715" s="3"/>
      <c r="O1715" s="3"/>
      <c r="P1715" s="3"/>
      <c r="Q1715" s="3"/>
      <c r="R1715" s="3"/>
      <c r="S1715" s="3"/>
      <c r="T1715" s="3"/>
      <c r="U1715" s="3"/>
      <c r="V1715" s="3"/>
      <c r="W1715" s="3"/>
      <c r="X1715" s="3"/>
      <c r="Y1715" s="3"/>
      <c r="Z1715" s="3"/>
    </row>
    <row r="1716" spans="1:26" x14ac:dyDescent="0.2">
      <c r="A1716" s="3" t="s">
        <v>370</v>
      </c>
      <c r="B1716" s="11">
        <v>44995</v>
      </c>
      <c r="C1716" s="12">
        <v>0.49583333333333335</v>
      </c>
      <c r="D1716" s="3" t="s">
        <v>410</v>
      </c>
      <c r="E1716" s="3" t="s">
        <v>391</v>
      </c>
      <c r="F1716" s="3" t="s">
        <v>391</v>
      </c>
      <c r="G1716" s="3">
        <v>30.297709999999999</v>
      </c>
      <c r="H1716" s="3">
        <v>-88.099919999999997</v>
      </c>
      <c r="I1716" s="3">
        <v>0.4</v>
      </c>
      <c r="J1716" s="3">
        <f t="shared" si="14"/>
        <v>11.811024</v>
      </c>
      <c r="K1716" s="26">
        <v>3.6</v>
      </c>
      <c r="L1716" s="3">
        <v>24</v>
      </c>
      <c r="M1716" s="3"/>
      <c r="N1716" s="3"/>
      <c r="O1716" s="3"/>
      <c r="P1716" s="3"/>
      <c r="Q1716" s="3"/>
      <c r="R1716" s="3"/>
      <c r="S1716" s="3"/>
      <c r="T1716" s="3"/>
      <c r="U1716" s="3"/>
      <c r="V1716" s="3"/>
      <c r="W1716" s="3"/>
      <c r="X1716" s="3"/>
      <c r="Y1716" s="3"/>
      <c r="Z1716" s="3"/>
    </row>
    <row r="1717" spans="1:26" x14ac:dyDescent="0.2">
      <c r="A1717" s="3" t="s">
        <v>370</v>
      </c>
      <c r="B1717" s="11">
        <v>44995</v>
      </c>
      <c r="C1717" s="12">
        <v>0.50347222222222221</v>
      </c>
      <c r="D1717" s="3" t="s">
        <v>403</v>
      </c>
      <c r="E1717" s="3" t="s">
        <v>391</v>
      </c>
      <c r="F1717" s="3" t="s">
        <v>391</v>
      </c>
      <c r="G1717" s="3">
        <v>30.350100000000001</v>
      </c>
      <c r="H1717" s="3">
        <v>-88.099850000000004</v>
      </c>
      <c r="I1717" s="3">
        <v>0.5</v>
      </c>
      <c r="J1717" s="3">
        <f t="shared" si="14"/>
        <v>10.826772</v>
      </c>
      <c r="K1717" s="26">
        <v>3.3</v>
      </c>
      <c r="L1717" s="36">
        <v>25</v>
      </c>
      <c r="M1717" s="3"/>
      <c r="N1717" s="3"/>
      <c r="O1717" s="3"/>
      <c r="P1717" s="3"/>
      <c r="Q1717" s="3"/>
      <c r="R1717" s="3"/>
      <c r="S1717" s="3"/>
      <c r="T1717" s="3"/>
      <c r="U1717" s="3"/>
      <c r="V1717" s="3"/>
      <c r="W1717" s="3"/>
      <c r="X1717" s="3"/>
      <c r="Y1717" s="3"/>
      <c r="Z1717" s="3"/>
    </row>
    <row r="1718" spans="1:26" x14ac:dyDescent="0.2">
      <c r="A1718" s="3" t="s">
        <v>370</v>
      </c>
      <c r="B1718" s="11">
        <v>44995</v>
      </c>
      <c r="C1718" s="12">
        <v>0.5131944444444444</v>
      </c>
      <c r="D1718" s="3" t="s">
        <v>235</v>
      </c>
      <c r="E1718" s="3" t="s">
        <v>392</v>
      </c>
      <c r="F1718" s="3" t="s">
        <v>391</v>
      </c>
      <c r="G1718" s="3">
        <v>30.29992</v>
      </c>
      <c r="H1718" s="3">
        <v>-88.129260000000002</v>
      </c>
      <c r="I1718" s="3">
        <v>0.4</v>
      </c>
      <c r="J1718" s="3">
        <f t="shared" si="14"/>
        <v>10.826772</v>
      </c>
      <c r="K1718" s="26">
        <v>3.3</v>
      </c>
      <c r="L1718" s="36">
        <v>26</v>
      </c>
      <c r="M1718" s="3"/>
      <c r="N1718" s="3"/>
      <c r="O1718" s="3"/>
      <c r="P1718" s="3"/>
      <c r="Q1718" s="3"/>
      <c r="R1718" s="3"/>
      <c r="S1718" s="3"/>
      <c r="T1718" s="3"/>
      <c r="U1718" s="3"/>
      <c r="V1718" s="3"/>
      <c r="W1718" s="3"/>
      <c r="X1718" s="3"/>
      <c r="Y1718" s="3"/>
      <c r="Z1718" s="3"/>
    </row>
    <row r="1719" spans="1:26" x14ac:dyDescent="0.2">
      <c r="A1719" s="3" t="s">
        <v>370</v>
      </c>
      <c r="B1719" s="11">
        <v>44995</v>
      </c>
      <c r="C1719" s="12">
        <v>0.52916666666666667</v>
      </c>
      <c r="D1719" s="3" t="s">
        <v>240</v>
      </c>
      <c r="E1719" s="3" t="s">
        <v>392</v>
      </c>
      <c r="F1719" s="3" t="s">
        <v>392</v>
      </c>
      <c r="G1719" s="3">
        <v>30.300470000000001</v>
      </c>
      <c r="H1719" s="3">
        <v>-88.197950000000006</v>
      </c>
      <c r="I1719" s="3">
        <v>0.6</v>
      </c>
      <c r="J1719" s="3">
        <f t="shared" si="14"/>
        <v>7.5459319999999996</v>
      </c>
      <c r="K1719" s="26">
        <v>2.2999999999999998</v>
      </c>
      <c r="L1719" s="3">
        <v>27</v>
      </c>
      <c r="M1719" s="3"/>
      <c r="N1719" s="3"/>
      <c r="O1719" s="3"/>
      <c r="P1719" s="3"/>
      <c r="Q1719" s="3"/>
      <c r="R1719" s="3"/>
      <c r="S1719" s="3"/>
      <c r="T1719" s="3"/>
      <c r="U1719" s="3"/>
      <c r="V1719" s="3"/>
      <c r="W1719" s="3"/>
      <c r="X1719" s="3"/>
      <c r="Y1719" s="3"/>
      <c r="Z1719" s="3"/>
    </row>
    <row r="1720" spans="1:26" x14ac:dyDescent="0.2">
      <c r="A1720" s="3" t="s">
        <v>370</v>
      </c>
      <c r="B1720" s="11">
        <v>44995</v>
      </c>
      <c r="C1720" s="12">
        <v>0.54374999999999996</v>
      </c>
      <c r="D1720" s="3" t="s">
        <v>415</v>
      </c>
      <c r="E1720" s="3" t="s">
        <v>391</v>
      </c>
      <c r="F1720" s="3" t="s">
        <v>391</v>
      </c>
      <c r="G1720" s="3">
        <v>30.300129999999999</v>
      </c>
      <c r="H1720" s="3">
        <v>-88.249030000000005</v>
      </c>
      <c r="I1720" s="3">
        <v>0.9</v>
      </c>
      <c r="J1720" s="3">
        <f t="shared" si="14"/>
        <v>9.5144359999999999</v>
      </c>
      <c r="K1720" s="26">
        <v>2.9</v>
      </c>
      <c r="L1720" s="36">
        <v>28</v>
      </c>
      <c r="M1720" s="3"/>
      <c r="N1720" s="3"/>
      <c r="O1720" s="3"/>
      <c r="P1720" s="3"/>
      <c r="Q1720" s="3"/>
      <c r="R1720" s="3"/>
      <c r="S1720" s="3"/>
      <c r="T1720" s="3"/>
      <c r="U1720" s="3"/>
      <c r="V1720" s="3"/>
      <c r="W1720" s="3"/>
      <c r="X1720" s="3"/>
      <c r="Y1720" s="3"/>
      <c r="Z1720" s="3"/>
    </row>
    <row r="1721" spans="1:26" x14ac:dyDescent="0.2">
      <c r="A1721" s="3" t="s">
        <v>370</v>
      </c>
      <c r="B1721" s="11">
        <v>44995</v>
      </c>
      <c r="C1721" s="12">
        <v>0.55069444444444449</v>
      </c>
      <c r="D1721" s="3" t="s">
        <v>411</v>
      </c>
      <c r="E1721" s="3" t="s">
        <v>391</v>
      </c>
      <c r="F1721" s="3" t="s">
        <v>391</v>
      </c>
      <c r="G1721" s="3">
        <v>30.349499999999999</v>
      </c>
      <c r="H1721" s="3">
        <v>-88.249930000000006</v>
      </c>
      <c r="I1721" s="3">
        <v>0.4</v>
      </c>
      <c r="J1721" s="3">
        <f t="shared" si="14"/>
        <v>5.2493440000000007</v>
      </c>
      <c r="K1721" s="26">
        <v>1.6</v>
      </c>
      <c r="L1721" s="3">
        <v>29</v>
      </c>
      <c r="M1721" s="3"/>
      <c r="N1721" s="3"/>
      <c r="O1721" s="3"/>
      <c r="P1721" s="3"/>
      <c r="Q1721" s="3"/>
      <c r="R1721" s="3"/>
      <c r="S1721" s="3"/>
      <c r="T1721" s="3"/>
      <c r="U1721" s="3"/>
      <c r="V1721" s="3"/>
      <c r="W1721" s="3"/>
      <c r="X1721" s="3"/>
      <c r="Y1721" s="3"/>
      <c r="Z1721" s="3"/>
    </row>
    <row r="1722" spans="1:26" x14ac:dyDescent="0.2">
      <c r="A1722" s="3" t="s">
        <v>370</v>
      </c>
      <c r="B1722" s="11">
        <v>44995</v>
      </c>
      <c r="C1722" s="12">
        <v>0.55555555555555558</v>
      </c>
      <c r="D1722" s="3" t="s">
        <v>243</v>
      </c>
      <c r="E1722" s="3" t="s">
        <v>392</v>
      </c>
      <c r="F1722" s="3" t="s">
        <v>391</v>
      </c>
      <c r="G1722" s="3">
        <v>30.355730000000001</v>
      </c>
      <c r="H1722" s="3">
        <v>-88.199780000000004</v>
      </c>
      <c r="I1722" s="3">
        <v>0.2</v>
      </c>
      <c r="J1722" s="3">
        <f t="shared" si="14"/>
        <v>4.2650920000000001</v>
      </c>
      <c r="K1722" s="26">
        <v>1.3</v>
      </c>
      <c r="L1722" s="36">
        <v>30</v>
      </c>
      <c r="M1722" s="3"/>
      <c r="N1722" s="3"/>
      <c r="O1722" s="3"/>
      <c r="P1722" s="3"/>
      <c r="Q1722" s="3"/>
      <c r="R1722" s="3"/>
      <c r="S1722" s="3"/>
      <c r="T1722" s="3"/>
      <c r="U1722" s="3"/>
      <c r="V1722" s="3"/>
      <c r="W1722" s="3"/>
      <c r="X1722" s="3"/>
      <c r="Y1722" s="3"/>
      <c r="Z1722" s="3"/>
    </row>
    <row r="1723" spans="1:26" x14ac:dyDescent="0.2">
      <c r="A1723" s="3" t="s">
        <v>370</v>
      </c>
      <c r="B1723" s="11">
        <v>44995</v>
      </c>
      <c r="C1723" s="12">
        <v>0.56805555555555554</v>
      </c>
      <c r="D1723" s="3" t="s">
        <v>246</v>
      </c>
      <c r="E1723" s="3" t="s">
        <v>392</v>
      </c>
      <c r="F1723" s="3" t="s">
        <v>391</v>
      </c>
      <c r="G1723" s="3">
        <v>30.374559999999999</v>
      </c>
      <c r="H1723" s="3">
        <v>-88.269850000000005</v>
      </c>
      <c r="I1723" s="3">
        <v>0.5</v>
      </c>
      <c r="J1723" s="3">
        <f t="shared" si="14"/>
        <v>8.5301840000000002</v>
      </c>
      <c r="K1723" s="26">
        <v>2.6</v>
      </c>
      <c r="L1723" s="3">
        <v>31</v>
      </c>
      <c r="M1723" s="3"/>
      <c r="N1723" s="3"/>
      <c r="O1723" s="3"/>
      <c r="P1723" s="3"/>
      <c r="Q1723" s="3"/>
      <c r="R1723" s="3"/>
      <c r="S1723" s="3"/>
      <c r="T1723" s="3"/>
      <c r="U1723" s="3"/>
      <c r="V1723" s="3"/>
      <c r="W1723" s="3"/>
      <c r="X1723" s="3"/>
      <c r="Y1723" s="3"/>
      <c r="Z1723" s="3"/>
    </row>
    <row r="1724" spans="1:26" x14ac:dyDescent="0.2">
      <c r="A1724" s="3" t="s">
        <v>370</v>
      </c>
      <c r="B1724" s="11">
        <v>44995</v>
      </c>
      <c r="C1724" s="12">
        <v>0.57986111111111116</v>
      </c>
      <c r="D1724" s="3" t="s">
        <v>412</v>
      </c>
      <c r="E1724" s="3" t="s">
        <v>391</v>
      </c>
      <c r="F1724" s="3" t="s">
        <v>391</v>
      </c>
      <c r="G1724" s="3">
        <v>30.34947</v>
      </c>
      <c r="H1724" s="3">
        <v>-88.299639999999997</v>
      </c>
      <c r="I1724" s="3">
        <v>0.8</v>
      </c>
      <c r="J1724" s="3">
        <f t="shared" si="14"/>
        <v>9.8425200000000004</v>
      </c>
      <c r="K1724" s="26">
        <v>3</v>
      </c>
      <c r="L1724" s="36">
        <v>32</v>
      </c>
      <c r="M1724" s="3"/>
      <c r="N1724" s="3"/>
      <c r="O1724" s="3"/>
      <c r="P1724" s="3"/>
      <c r="Q1724" s="3"/>
      <c r="R1724" s="3"/>
      <c r="S1724" s="3"/>
      <c r="T1724" s="3"/>
      <c r="U1724" s="3"/>
      <c r="V1724" s="3"/>
      <c r="W1724" s="3"/>
      <c r="X1724" s="3"/>
      <c r="Y1724" s="3"/>
      <c r="Z1724" s="3"/>
    </row>
    <row r="1725" spans="1:26" x14ac:dyDescent="0.2">
      <c r="A1725" s="3" t="s">
        <v>370</v>
      </c>
      <c r="B1725" s="11">
        <v>44995</v>
      </c>
      <c r="C1725" s="12">
        <v>0.59097222222222223</v>
      </c>
      <c r="D1725" s="3" t="s">
        <v>252</v>
      </c>
      <c r="E1725" s="3" t="s">
        <v>392</v>
      </c>
      <c r="F1725" s="3" t="s">
        <v>391</v>
      </c>
      <c r="G1725" s="3">
        <v>30.349620000000002</v>
      </c>
      <c r="H1725" s="3">
        <v>-88.346509999999995</v>
      </c>
      <c r="I1725" s="3">
        <v>0.8</v>
      </c>
      <c r="J1725" s="3">
        <f t="shared" si="14"/>
        <v>11.811024</v>
      </c>
      <c r="K1725" s="26">
        <v>3.6</v>
      </c>
      <c r="L1725" s="3">
        <v>33</v>
      </c>
      <c r="M1725" s="3"/>
      <c r="N1725" s="3"/>
      <c r="O1725" s="3"/>
      <c r="P1725" s="3"/>
      <c r="Q1725" s="3"/>
      <c r="R1725" s="3"/>
      <c r="S1725" s="3"/>
      <c r="T1725" s="3"/>
      <c r="U1725" s="3"/>
      <c r="V1725" s="3"/>
      <c r="W1725" s="3"/>
      <c r="X1725" s="3"/>
      <c r="Y1725" s="3"/>
      <c r="Z1725" s="3"/>
    </row>
    <row r="1726" spans="1:26" x14ac:dyDescent="0.2">
      <c r="A1726" s="3"/>
      <c r="B1726" s="11"/>
      <c r="C1726" s="12"/>
      <c r="D1726" s="3"/>
      <c r="E1726" s="3"/>
      <c r="F1726" s="3"/>
      <c r="G1726" s="3"/>
      <c r="H1726" s="3"/>
      <c r="I1726" s="3"/>
      <c r="J1726" s="26"/>
      <c r="K1726" s="26"/>
      <c r="L1726" s="36"/>
      <c r="M1726" s="3"/>
      <c r="N1726" s="3"/>
      <c r="O1726" s="3"/>
      <c r="P1726" s="3"/>
      <c r="Q1726" s="3"/>
      <c r="R1726" s="3"/>
      <c r="S1726" s="3"/>
      <c r="T1726" s="3"/>
      <c r="U1726" s="3"/>
      <c r="V1726" s="3"/>
      <c r="W1726" s="3"/>
      <c r="X1726" s="3"/>
      <c r="Y1726" s="3"/>
      <c r="Z1726" s="3"/>
    </row>
    <row r="1727" spans="1:26" x14ac:dyDescent="0.2">
      <c r="A1727" s="3"/>
      <c r="B1727" s="11"/>
      <c r="C1727" s="12"/>
      <c r="D1727" s="3"/>
      <c r="E1727" s="3"/>
      <c r="F1727" s="3"/>
      <c r="G1727" s="3"/>
      <c r="H1727" s="3"/>
      <c r="I1727" s="3"/>
      <c r="J1727" s="26"/>
      <c r="K1727" s="26"/>
      <c r="L1727" s="3"/>
      <c r="M1727" s="3"/>
      <c r="N1727" s="3"/>
      <c r="O1727" s="3"/>
      <c r="P1727" s="3"/>
      <c r="Q1727" s="3"/>
      <c r="R1727" s="3"/>
      <c r="S1727" s="3"/>
      <c r="T1727" s="3"/>
      <c r="U1727" s="3"/>
      <c r="V1727" s="3"/>
      <c r="W1727" s="3"/>
      <c r="X1727" s="3"/>
      <c r="Y1727" s="3"/>
      <c r="Z1727" s="3"/>
    </row>
    <row r="1728" spans="1:26" x14ac:dyDescent="0.2">
      <c r="A1728" s="3"/>
      <c r="B1728" s="11"/>
      <c r="C1728" s="12"/>
      <c r="D1728" s="3"/>
      <c r="E1728" s="3"/>
      <c r="F1728" s="3"/>
      <c r="G1728" s="3"/>
      <c r="H1728" s="3"/>
      <c r="I1728" s="3"/>
      <c r="J1728" s="26"/>
      <c r="K1728" s="26"/>
      <c r="L1728" s="36"/>
      <c r="M1728" s="3"/>
      <c r="N1728" s="3"/>
      <c r="O1728" s="3"/>
      <c r="P1728" s="3"/>
      <c r="Q1728" s="3"/>
      <c r="R1728" s="3"/>
      <c r="S1728" s="3"/>
      <c r="T1728" s="3"/>
      <c r="U1728" s="3"/>
      <c r="V1728" s="3"/>
      <c r="W1728" s="3"/>
      <c r="X1728" s="3"/>
      <c r="Y1728" s="3"/>
      <c r="Z1728" s="3"/>
    </row>
    <row r="1729" spans="1:26" x14ac:dyDescent="0.2">
      <c r="A1729" s="3"/>
      <c r="B1729" s="11"/>
      <c r="C1729" s="12"/>
      <c r="D1729" s="3"/>
      <c r="E1729" s="3"/>
      <c r="F1729" s="3"/>
      <c r="G1729" s="3"/>
      <c r="H1729" s="3"/>
      <c r="I1729" s="3"/>
      <c r="J1729" s="26"/>
      <c r="K1729" s="26"/>
      <c r="L1729" s="3"/>
      <c r="M1729" s="3"/>
      <c r="N1729" s="3"/>
      <c r="O1729" s="3"/>
      <c r="P1729" s="3"/>
      <c r="Q1729" s="3"/>
      <c r="R1729" s="3"/>
      <c r="S1729" s="3"/>
      <c r="T1729" s="3"/>
      <c r="U1729" s="3"/>
      <c r="V1729" s="3"/>
      <c r="W1729" s="3"/>
      <c r="X1729" s="3"/>
      <c r="Y1729" s="3"/>
      <c r="Z1729" s="3"/>
    </row>
    <row r="1730" spans="1:26" x14ac:dyDescent="0.2">
      <c r="A1730" s="3"/>
      <c r="B1730" s="30"/>
      <c r="C1730" s="12"/>
      <c r="D1730" s="3"/>
      <c r="E1730" s="3"/>
      <c r="F1730" s="3"/>
      <c r="G1730" s="3"/>
      <c r="H1730" s="3"/>
      <c r="I1730" s="3"/>
      <c r="J1730" s="26"/>
      <c r="K1730" s="26"/>
      <c r="L1730" s="3"/>
      <c r="M1730" s="3"/>
      <c r="N1730" s="3"/>
      <c r="O1730" s="3"/>
      <c r="P1730" s="3"/>
      <c r="Q1730" s="3"/>
      <c r="R1730" s="3"/>
      <c r="S1730" s="3"/>
      <c r="T1730" s="3"/>
      <c r="U1730" s="3"/>
      <c r="V1730" s="3"/>
      <c r="W1730" s="3"/>
      <c r="X1730" s="3"/>
      <c r="Y1730" s="3"/>
      <c r="Z1730" s="3"/>
    </row>
    <row r="1731" spans="1:26" x14ac:dyDescent="0.2">
      <c r="A1731" s="3"/>
      <c r="B1731" s="30"/>
      <c r="C1731" s="12"/>
      <c r="D1731" s="3"/>
      <c r="E1731" s="3"/>
      <c r="F1731" s="3"/>
      <c r="G1731" s="3"/>
      <c r="H1731" s="3"/>
      <c r="I1731" s="3"/>
      <c r="J1731" s="26"/>
      <c r="K1731" s="26"/>
      <c r="L1731" s="3"/>
      <c r="M1731" s="3"/>
      <c r="N1731" s="3"/>
      <c r="O1731" s="3"/>
      <c r="P1731" s="3"/>
      <c r="Q1731" s="3"/>
      <c r="R1731" s="3"/>
      <c r="S1731" s="3"/>
      <c r="T1731" s="3"/>
      <c r="U1731" s="3"/>
      <c r="V1731" s="3"/>
      <c r="W1731" s="3"/>
      <c r="X1731" s="3"/>
      <c r="Y1731" s="3"/>
      <c r="Z1731" s="3"/>
    </row>
    <row r="1732" spans="1:26" x14ac:dyDescent="0.2">
      <c r="A1732" s="3"/>
      <c r="B1732" s="30"/>
      <c r="C1732" s="12"/>
      <c r="D1732" s="3"/>
      <c r="E1732" s="3"/>
      <c r="F1732" s="3"/>
      <c r="G1732" s="3"/>
      <c r="H1732" s="3"/>
      <c r="I1732" s="3"/>
      <c r="J1732" s="26"/>
      <c r="K1732" s="26"/>
      <c r="L1732" s="3"/>
      <c r="M1732" s="3"/>
      <c r="N1732" s="3"/>
      <c r="O1732" s="3"/>
      <c r="P1732" s="3"/>
      <c r="Q1732" s="3"/>
      <c r="R1732" s="3"/>
      <c r="S1732" s="3"/>
      <c r="T1732" s="3"/>
      <c r="U1732" s="3"/>
      <c r="V1732" s="3"/>
      <c r="W1732" s="3"/>
      <c r="X1732" s="3"/>
      <c r="Y1732" s="3"/>
      <c r="Z1732" s="3"/>
    </row>
    <row r="1733" spans="1:26" x14ac:dyDescent="0.2">
      <c r="A1733" s="3"/>
      <c r="B1733" s="30"/>
      <c r="C1733" s="12"/>
      <c r="D1733" s="3"/>
      <c r="E1733" s="3"/>
      <c r="F1733" s="3"/>
      <c r="G1733" s="3"/>
      <c r="H1733" s="3"/>
      <c r="I1733" s="3"/>
      <c r="J1733" s="26"/>
      <c r="K1733" s="26"/>
      <c r="L1733" s="3"/>
      <c r="M1733" s="3"/>
      <c r="N1733" s="3"/>
      <c r="O1733" s="3"/>
      <c r="P1733" s="3"/>
      <c r="Q1733" s="3"/>
      <c r="R1733" s="3"/>
      <c r="S1733" s="3"/>
      <c r="T1733" s="3"/>
      <c r="U1733" s="3"/>
      <c r="V1733" s="3"/>
      <c r="W1733" s="3"/>
      <c r="X1733" s="3"/>
      <c r="Y1733" s="3"/>
      <c r="Z1733" s="3"/>
    </row>
    <row r="1734" spans="1:26" x14ac:dyDescent="0.2">
      <c r="A1734" s="3"/>
      <c r="B1734" s="30"/>
      <c r="C1734" s="12"/>
      <c r="D1734" s="3"/>
      <c r="E1734" s="3"/>
      <c r="F1734" s="3"/>
      <c r="G1734" s="3"/>
      <c r="H1734" s="3"/>
      <c r="I1734" s="3"/>
      <c r="J1734" s="26"/>
      <c r="K1734" s="26"/>
      <c r="L1734" s="3"/>
      <c r="M1734" s="3"/>
      <c r="N1734" s="3"/>
      <c r="O1734" s="3"/>
      <c r="P1734" s="3"/>
      <c r="Q1734" s="3"/>
      <c r="R1734" s="3"/>
      <c r="S1734" s="3"/>
      <c r="T1734" s="3"/>
      <c r="U1734" s="3"/>
      <c r="V1734" s="3"/>
      <c r="W1734" s="3"/>
      <c r="X1734" s="3"/>
      <c r="Y1734" s="3"/>
      <c r="Z1734" s="3"/>
    </row>
    <row r="1735" spans="1:26" x14ac:dyDescent="0.2">
      <c r="A1735" s="3"/>
      <c r="B1735" s="30"/>
      <c r="C1735" s="12"/>
      <c r="D1735" s="3"/>
      <c r="E1735" s="3"/>
      <c r="F1735" s="3"/>
      <c r="G1735" s="3"/>
      <c r="H1735" s="3"/>
      <c r="I1735" s="3"/>
      <c r="J1735" s="26"/>
      <c r="K1735" s="26"/>
      <c r="L1735" s="3"/>
      <c r="M1735" s="3"/>
      <c r="N1735" s="3"/>
      <c r="O1735" s="3"/>
      <c r="P1735" s="3"/>
      <c r="Q1735" s="3"/>
      <c r="R1735" s="3"/>
      <c r="S1735" s="3"/>
      <c r="T1735" s="3"/>
      <c r="U1735" s="3"/>
      <c r="V1735" s="3"/>
      <c r="W1735" s="3"/>
      <c r="X1735" s="3"/>
      <c r="Y1735" s="3"/>
      <c r="Z1735" s="3"/>
    </row>
    <row r="1736" spans="1:26" x14ac:dyDescent="0.2">
      <c r="A1736" s="3"/>
      <c r="B1736" s="30"/>
      <c r="C1736" s="12"/>
      <c r="D1736" s="3"/>
      <c r="E1736" s="3"/>
      <c r="F1736" s="3"/>
      <c r="G1736" s="3"/>
      <c r="H1736" s="3"/>
      <c r="I1736" s="3"/>
      <c r="J1736" s="26"/>
      <c r="K1736" s="26"/>
      <c r="L1736" s="3"/>
      <c r="M1736" s="3"/>
      <c r="N1736" s="3"/>
      <c r="O1736" s="3"/>
      <c r="P1736" s="3"/>
      <c r="Q1736" s="3"/>
      <c r="R1736" s="3"/>
      <c r="S1736" s="3"/>
      <c r="T1736" s="3"/>
      <c r="U1736" s="3"/>
      <c r="V1736" s="3"/>
      <c r="W1736" s="3"/>
      <c r="X1736" s="3"/>
      <c r="Y1736" s="3"/>
      <c r="Z1736" s="3"/>
    </row>
    <row r="1737" spans="1:26" x14ac:dyDescent="0.2">
      <c r="A1737" s="3"/>
      <c r="B1737" s="30"/>
      <c r="C1737" s="12"/>
      <c r="D1737" s="3"/>
      <c r="E1737" s="3"/>
      <c r="F1737" s="3"/>
      <c r="G1737" s="3"/>
      <c r="H1737" s="3"/>
      <c r="I1737" s="3"/>
      <c r="J1737" s="26"/>
      <c r="K1737" s="26"/>
      <c r="L1737" s="3"/>
      <c r="M1737" s="3"/>
      <c r="N1737" s="3"/>
      <c r="O1737" s="3"/>
      <c r="P1737" s="3"/>
      <c r="Q1737" s="3"/>
      <c r="R1737" s="3"/>
      <c r="S1737" s="3"/>
      <c r="T1737" s="3"/>
      <c r="U1737" s="3"/>
      <c r="V1737" s="3"/>
      <c r="W1737" s="3"/>
      <c r="X1737" s="3"/>
      <c r="Y1737" s="3"/>
      <c r="Z1737" s="3"/>
    </row>
    <row r="1738" spans="1:26" x14ac:dyDescent="0.2">
      <c r="A1738" s="3"/>
      <c r="B1738" s="30"/>
      <c r="C1738" s="12"/>
      <c r="D1738" s="3"/>
      <c r="E1738" s="3"/>
      <c r="F1738" s="3"/>
      <c r="G1738" s="3"/>
      <c r="H1738" s="3"/>
      <c r="I1738" s="3"/>
      <c r="J1738" s="26"/>
      <c r="K1738" s="26"/>
      <c r="L1738" s="3"/>
      <c r="M1738" s="3"/>
      <c r="N1738" s="3"/>
      <c r="O1738" s="3"/>
      <c r="P1738" s="3"/>
      <c r="Q1738" s="3"/>
      <c r="R1738" s="3"/>
      <c r="S1738" s="3"/>
      <c r="T1738" s="3"/>
      <c r="U1738" s="3"/>
      <c r="V1738" s="3"/>
      <c r="W1738" s="3"/>
      <c r="X1738" s="3"/>
      <c r="Y1738" s="3"/>
      <c r="Z1738" s="3"/>
    </row>
    <row r="1739" spans="1:26" x14ac:dyDescent="0.2">
      <c r="A1739" s="3"/>
      <c r="B1739" s="30"/>
      <c r="C1739" s="12"/>
      <c r="D1739" s="3"/>
      <c r="E1739" s="3"/>
      <c r="F1739" s="3"/>
      <c r="G1739" s="3"/>
      <c r="H1739" s="3"/>
      <c r="I1739" s="3"/>
      <c r="J1739" s="26"/>
      <c r="K1739" s="26"/>
      <c r="L1739" s="3"/>
      <c r="M1739" s="3"/>
      <c r="N1739" s="3"/>
      <c r="O1739" s="3"/>
      <c r="P1739" s="3"/>
      <c r="Q1739" s="3"/>
      <c r="R1739" s="3"/>
      <c r="S1739" s="3"/>
      <c r="T1739" s="3"/>
      <c r="U1739" s="3"/>
      <c r="V1739" s="3"/>
      <c r="W1739" s="3"/>
      <c r="X1739" s="3"/>
      <c r="Y1739" s="3"/>
      <c r="Z1739" s="3"/>
    </row>
    <row r="1740" spans="1:26" x14ac:dyDescent="0.2">
      <c r="A1740" s="3"/>
      <c r="B1740" s="30"/>
      <c r="C1740" s="12"/>
      <c r="D1740" s="3"/>
      <c r="E1740" s="3"/>
      <c r="F1740" s="3"/>
      <c r="G1740" s="3"/>
      <c r="H1740" s="3"/>
      <c r="I1740" s="3"/>
      <c r="J1740" s="26"/>
      <c r="K1740" s="26"/>
      <c r="L1740" s="3"/>
      <c r="M1740" s="3"/>
      <c r="N1740" s="3"/>
      <c r="O1740" s="3"/>
      <c r="P1740" s="3"/>
      <c r="Q1740" s="3"/>
      <c r="R1740" s="3"/>
      <c r="S1740" s="3"/>
      <c r="T1740" s="3"/>
      <c r="U1740" s="3"/>
      <c r="V1740" s="3"/>
      <c r="W1740" s="3"/>
      <c r="X1740" s="3"/>
      <c r="Y1740" s="3"/>
      <c r="Z1740" s="3"/>
    </row>
    <row r="1741" spans="1:26" x14ac:dyDescent="0.2">
      <c r="A1741" s="3"/>
      <c r="B1741" s="30"/>
      <c r="C1741" s="12"/>
      <c r="D1741" s="3"/>
      <c r="E1741" s="3"/>
      <c r="F1741" s="3"/>
      <c r="G1741" s="3"/>
      <c r="H1741" s="3"/>
      <c r="I1741" s="3"/>
      <c r="J1741" s="26"/>
      <c r="K1741" s="26"/>
      <c r="L1741" s="3"/>
      <c r="M1741" s="3"/>
      <c r="N1741" s="3"/>
      <c r="O1741" s="3"/>
      <c r="P1741" s="3"/>
      <c r="Q1741" s="3"/>
      <c r="R1741" s="3"/>
      <c r="S1741" s="3"/>
      <c r="T1741" s="3"/>
      <c r="U1741" s="3"/>
      <c r="V1741" s="3"/>
      <c r="W1741" s="3"/>
      <c r="X1741" s="3"/>
      <c r="Y1741" s="3"/>
      <c r="Z1741" s="3"/>
    </row>
    <row r="1742" spans="1:26" x14ac:dyDescent="0.2">
      <c r="A1742" s="3"/>
      <c r="B1742" s="30"/>
      <c r="C1742" s="12"/>
      <c r="D1742" s="3"/>
      <c r="E1742" s="3"/>
      <c r="F1742" s="3"/>
      <c r="G1742" s="3"/>
      <c r="H1742" s="3"/>
      <c r="I1742" s="3"/>
      <c r="J1742" s="26"/>
      <c r="K1742" s="26"/>
      <c r="L1742" s="3"/>
      <c r="M1742" s="3"/>
      <c r="N1742" s="3"/>
      <c r="O1742" s="3"/>
      <c r="P1742" s="3"/>
      <c r="Q1742" s="3"/>
      <c r="R1742" s="3"/>
      <c r="S1742" s="3"/>
      <c r="T1742" s="3"/>
      <c r="U1742" s="3"/>
      <c r="V1742" s="3"/>
      <c r="W1742" s="3"/>
      <c r="X1742" s="3"/>
      <c r="Y1742" s="3"/>
      <c r="Z1742" s="3"/>
    </row>
    <row r="1743" spans="1:26" x14ac:dyDescent="0.2">
      <c r="A1743" s="3"/>
      <c r="B1743" s="30"/>
      <c r="C1743" s="12"/>
      <c r="D1743" s="3"/>
      <c r="E1743" s="3"/>
      <c r="F1743" s="3"/>
      <c r="G1743" s="3"/>
      <c r="H1743" s="3"/>
      <c r="I1743" s="3"/>
      <c r="J1743" s="26"/>
      <c r="K1743" s="26"/>
      <c r="L1743" s="3"/>
      <c r="M1743" s="3"/>
      <c r="N1743" s="3"/>
      <c r="O1743" s="3"/>
      <c r="P1743" s="3"/>
      <c r="Q1743" s="3"/>
      <c r="R1743" s="3"/>
      <c r="S1743" s="3"/>
      <c r="T1743" s="3"/>
      <c r="U1743" s="3"/>
      <c r="V1743" s="3"/>
      <c r="W1743" s="3"/>
      <c r="X1743" s="3"/>
      <c r="Y1743" s="3"/>
      <c r="Z1743" s="3"/>
    </row>
    <row r="1744" spans="1:26" x14ac:dyDescent="0.2">
      <c r="A1744" s="3"/>
      <c r="B1744" s="30"/>
      <c r="C1744" s="12"/>
      <c r="D1744" s="3"/>
      <c r="E1744" s="3"/>
      <c r="F1744" s="3"/>
      <c r="G1744" s="3"/>
      <c r="H1744" s="3"/>
      <c r="I1744" s="3"/>
      <c r="J1744" s="26"/>
      <c r="K1744" s="26"/>
      <c r="L1744" s="3"/>
      <c r="M1744" s="3"/>
      <c r="N1744" s="3"/>
      <c r="O1744" s="3"/>
      <c r="P1744" s="3"/>
      <c r="Q1744" s="3"/>
      <c r="R1744" s="3"/>
      <c r="S1744" s="3"/>
      <c r="T1744" s="3"/>
      <c r="U1744" s="3"/>
      <c r="V1744" s="3"/>
      <c r="W1744" s="3"/>
      <c r="X1744" s="3"/>
      <c r="Y1744" s="3"/>
      <c r="Z1744" s="3"/>
    </row>
    <row r="1745" spans="1:26" x14ac:dyDescent="0.2">
      <c r="A1745" s="3"/>
      <c r="B1745" s="30"/>
      <c r="C1745" s="12"/>
      <c r="D1745" s="3"/>
      <c r="E1745" s="3"/>
      <c r="F1745" s="3"/>
      <c r="G1745" s="3"/>
      <c r="H1745" s="3"/>
      <c r="I1745" s="3"/>
      <c r="J1745" s="26"/>
      <c r="K1745" s="26"/>
      <c r="L1745" s="3"/>
      <c r="M1745" s="3"/>
      <c r="N1745" s="3"/>
      <c r="O1745" s="3"/>
      <c r="P1745" s="3"/>
      <c r="Q1745" s="3"/>
      <c r="R1745" s="3"/>
      <c r="S1745" s="3"/>
      <c r="T1745" s="3"/>
      <c r="U1745" s="3"/>
      <c r="V1745" s="3"/>
      <c r="W1745" s="3"/>
      <c r="X1745" s="3"/>
      <c r="Y1745" s="3"/>
      <c r="Z1745" s="3"/>
    </row>
    <row r="1746" spans="1:26" x14ac:dyDescent="0.2">
      <c r="A1746" s="3"/>
      <c r="B1746" s="30"/>
      <c r="C1746" s="12"/>
      <c r="D1746" s="3"/>
      <c r="E1746" s="3"/>
      <c r="F1746" s="3"/>
      <c r="G1746" s="3"/>
      <c r="H1746" s="3"/>
      <c r="I1746" s="3"/>
      <c r="J1746" s="26"/>
      <c r="K1746" s="26"/>
      <c r="L1746" s="3"/>
      <c r="M1746" s="3"/>
      <c r="N1746" s="3"/>
      <c r="O1746" s="3"/>
      <c r="P1746" s="3"/>
      <c r="Q1746" s="3"/>
      <c r="R1746" s="3"/>
      <c r="S1746" s="3"/>
      <c r="T1746" s="3"/>
      <c r="U1746" s="3"/>
      <c r="V1746" s="3"/>
      <c r="W1746" s="3"/>
      <c r="X1746" s="3"/>
      <c r="Y1746" s="3"/>
      <c r="Z1746" s="3"/>
    </row>
    <row r="1747" spans="1:26" x14ac:dyDescent="0.2">
      <c r="A1747" s="3"/>
      <c r="B1747" s="30"/>
      <c r="C1747" s="12"/>
      <c r="D1747" s="3"/>
      <c r="E1747" s="3"/>
      <c r="F1747" s="3"/>
      <c r="G1747" s="3"/>
      <c r="H1747" s="3"/>
      <c r="I1747" s="3"/>
      <c r="J1747" s="26"/>
      <c r="K1747" s="26"/>
      <c r="L1747" s="3"/>
      <c r="M1747" s="3"/>
      <c r="N1747" s="3"/>
      <c r="O1747" s="3"/>
      <c r="P1747" s="3"/>
      <c r="Q1747" s="3"/>
      <c r="R1747" s="3"/>
      <c r="S1747" s="3"/>
      <c r="T1747" s="3"/>
      <c r="U1747" s="3"/>
      <c r="V1747" s="3"/>
      <c r="W1747" s="3"/>
      <c r="X1747" s="3"/>
      <c r="Y1747" s="3"/>
      <c r="Z1747" s="3"/>
    </row>
    <row r="1748" spans="1:26" x14ac:dyDescent="0.2">
      <c r="A1748" s="3"/>
      <c r="B1748" s="30"/>
      <c r="C1748" s="12"/>
      <c r="D1748" s="3"/>
      <c r="E1748" s="3"/>
      <c r="F1748" s="3"/>
      <c r="G1748" s="3"/>
      <c r="H1748" s="3"/>
      <c r="I1748" s="3"/>
      <c r="J1748" s="26"/>
      <c r="K1748" s="26"/>
      <c r="L1748" s="3"/>
      <c r="M1748" s="3"/>
      <c r="N1748" s="3"/>
      <c r="O1748" s="3"/>
      <c r="P1748" s="3"/>
      <c r="Q1748" s="3"/>
      <c r="R1748" s="3"/>
      <c r="S1748" s="3"/>
      <c r="T1748" s="3"/>
      <c r="U1748" s="3"/>
      <c r="V1748" s="3"/>
      <c r="W1748" s="3"/>
      <c r="X1748" s="3"/>
      <c r="Y1748" s="3"/>
      <c r="Z1748" s="3"/>
    </row>
    <row r="1749" spans="1:26" x14ac:dyDescent="0.2">
      <c r="A1749" s="3"/>
      <c r="B1749" s="30"/>
      <c r="C1749" s="37"/>
      <c r="D1749" s="3"/>
      <c r="E1749" s="3"/>
      <c r="F1749" s="3"/>
      <c r="G1749" s="3"/>
      <c r="H1749" s="3"/>
      <c r="I1749" s="3"/>
      <c r="J1749" s="26"/>
      <c r="K1749" s="26"/>
      <c r="L1749" s="3"/>
      <c r="M1749" s="3"/>
      <c r="N1749" s="3"/>
      <c r="O1749" s="3"/>
      <c r="P1749" s="3"/>
      <c r="Q1749" s="3"/>
      <c r="R1749" s="3"/>
      <c r="S1749" s="3"/>
      <c r="T1749" s="3"/>
      <c r="U1749" s="3"/>
      <c r="V1749" s="3"/>
      <c r="W1749" s="3"/>
      <c r="X1749" s="3"/>
      <c r="Y1749" s="3"/>
      <c r="Z1749" s="3"/>
    </row>
    <row r="1750" spans="1:26" x14ac:dyDescent="0.2">
      <c r="A1750" s="3"/>
      <c r="B1750" s="30"/>
      <c r="C1750" s="12"/>
      <c r="D1750" s="3"/>
      <c r="E1750" s="3"/>
      <c r="F1750" s="3"/>
      <c r="G1750" s="3"/>
      <c r="H1750" s="3"/>
      <c r="I1750" s="3"/>
      <c r="J1750" s="26"/>
      <c r="K1750" s="26"/>
      <c r="L1750" s="3"/>
      <c r="M1750" s="3"/>
      <c r="N1750" s="3"/>
      <c r="O1750" s="3"/>
      <c r="P1750" s="3"/>
      <c r="Q1750" s="3"/>
      <c r="R1750" s="3"/>
      <c r="S1750" s="3"/>
      <c r="T1750" s="3"/>
      <c r="U1750" s="3"/>
      <c r="V1750" s="3"/>
      <c r="W1750" s="3"/>
      <c r="X1750" s="3"/>
      <c r="Y1750" s="3"/>
      <c r="Z1750" s="3"/>
    </row>
    <row r="1751" spans="1:26" x14ac:dyDescent="0.2">
      <c r="A1751" s="3"/>
      <c r="B1751" s="30"/>
      <c r="C1751" s="12"/>
      <c r="D1751" s="3"/>
      <c r="E1751" s="3"/>
      <c r="F1751" s="3"/>
      <c r="G1751" s="3"/>
      <c r="H1751" s="3"/>
      <c r="I1751" s="3"/>
      <c r="J1751" s="26"/>
      <c r="K1751" s="26"/>
      <c r="L1751" s="3"/>
      <c r="M1751" s="3"/>
      <c r="N1751" s="3"/>
      <c r="O1751" s="3"/>
      <c r="P1751" s="3"/>
      <c r="Q1751" s="3"/>
      <c r="R1751" s="3"/>
      <c r="S1751" s="3"/>
      <c r="T1751" s="3"/>
      <c r="U1751" s="3"/>
      <c r="V1751" s="3"/>
      <c r="W1751" s="3"/>
      <c r="X1751" s="3"/>
      <c r="Y1751" s="3"/>
      <c r="Z1751" s="3"/>
    </row>
    <row r="1752" spans="1:26" x14ac:dyDescent="0.2">
      <c r="A1752" s="3"/>
      <c r="B1752" s="30"/>
      <c r="C1752" s="12"/>
      <c r="D1752" s="3"/>
      <c r="E1752" s="3"/>
      <c r="F1752" s="3"/>
      <c r="G1752" s="3"/>
      <c r="H1752" s="3"/>
      <c r="I1752" s="3"/>
      <c r="J1752" s="26"/>
      <c r="K1752" s="26"/>
      <c r="L1752" s="3"/>
      <c r="M1752" s="3"/>
      <c r="N1752" s="3"/>
      <c r="O1752" s="3"/>
      <c r="P1752" s="3"/>
      <c r="Q1752" s="3"/>
      <c r="R1752" s="3"/>
      <c r="S1752" s="3"/>
      <c r="T1752" s="3"/>
      <c r="U1752" s="3"/>
      <c r="V1752" s="3"/>
      <c r="W1752" s="3"/>
      <c r="X1752" s="3"/>
      <c r="Y1752" s="3"/>
      <c r="Z1752" s="3"/>
    </row>
    <row r="1753" spans="1:26" x14ac:dyDescent="0.2">
      <c r="A1753" s="3"/>
      <c r="B1753" s="30"/>
      <c r="C1753" s="12"/>
      <c r="D1753" s="3"/>
      <c r="E1753" s="3"/>
      <c r="F1753" s="3"/>
      <c r="G1753" s="3"/>
      <c r="H1753" s="3"/>
      <c r="I1753" s="3"/>
      <c r="J1753" s="26"/>
      <c r="K1753" s="26"/>
      <c r="L1753" s="3"/>
      <c r="M1753" s="3"/>
      <c r="N1753" s="3"/>
      <c r="O1753" s="3"/>
      <c r="P1753" s="3"/>
      <c r="Q1753" s="3"/>
      <c r="R1753" s="3"/>
      <c r="S1753" s="3"/>
      <c r="T1753" s="3"/>
      <c r="U1753" s="3"/>
      <c r="V1753" s="3"/>
      <c r="W1753" s="3"/>
      <c r="X1753" s="3"/>
      <c r="Y1753" s="3"/>
      <c r="Z1753" s="3"/>
    </row>
    <row r="1754" spans="1:26" x14ac:dyDescent="0.2">
      <c r="A1754" s="3"/>
      <c r="B1754" s="30"/>
      <c r="C1754" s="12"/>
      <c r="D1754" s="3"/>
      <c r="E1754" s="3"/>
      <c r="F1754" s="3"/>
      <c r="G1754" s="3"/>
      <c r="H1754" s="3"/>
      <c r="I1754" s="3"/>
      <c r="J1754" s="26"/>
      <c r="K1754" s="26"/>
      <c r="L1754" s="3"/>
      <c r="M1754" s="3"/>
      <c r="N1754" s="3"/>
      <c r="O1754" s="3"/>
      <c r="P1754" s="3"/>
      <c r="Q1754" s="3"/>
      <c r="R1754" s="3"/>
      <c r="S1754" s="3"/>
      <c r="T1754" s="3"/>
      <c r="U1754" s="3"/>
      <c r="V1754" s="3"/>
      <c r="W1754" s="3"/>
      <c r="X1754" s="3"/>
      <c r="Y1754" s="3"/>
      <c r="Z1754" s="3"/>
    </row>
    <row r="1755" spans="1:26" x14ac:dyDescent="0.2">
      <c r="A1755" s="3"/>
      <c r="B1755" s="30"/>
      <c r="C1755" s="12"/>
      <c r="D1755" s="3"/>
      <c r="E1755" s="3"/>
      <c r="F1755" s="3"/>
      <c r="G1755" s="3"/>
      <c r="H1755" s="3"/>
      <c r="I1755" s="3"/>
      <c r="J1755" s="26"/>
      <c r="K1755" s="26"/>
      <c r="L1755" s="3"/>
      <c r="M1755" s="3"/>
      <c r="N1755" s="3"/>
      <c r="O1755" s="3"/>
      <c r="P1755" s="3"/>
      <c r="Q1755" s="3"/>
      <c r="R1755" s="3"/>
      <c r="S1755" s="3"/>
      <c r="T1755" s="3"/>
      <c r="U1755" s="3"/>
      <c r="V1755" s="3"/>
      <c r="W1755" s="3"/>
      <c r="X1755" s="3"/>
      <c r="Y1755" s="3"/>
      <c r="Z1755" s="3"/>
    </row>
    <row r="1756" spans="1:26" x14ac:dyDescent="0.2">
      <c r="A1756" s="3"/>
      <c r="B1756" s="30"/>
      <c r="C1756" s="12"/>
      <c r="D1756" s="3"/>
      <c r="E1756" s="3"/>
      <c r="F1756" s="3"/>
      <c r="G1756" s="3"/>
      <c r="H1756" s="3"/>
      <c r="I1756" s="3"/>
      <c r="J1756" s="26"/>
      <c r="K1756" s="26"/>
      <c r="L1756" s="3"/>
      <c r="M1756" s="3"/>
      <c r="N1756" s="3"/>
      <c r="O1756" s="3"/>
      <c r="P1756" s="3"/>
      <c r="Q1756" s="3"/>
      <c r="R1756" s="3"/>
      <c r="S1756" s="3"/>
      <c r="T1756" s="3"/>
      <c r="U1756" s="3"/>
      <c r="V1756" s="3"/>
      <c r="W1756" s="3"/>
      <c r="X1756" s="3"/>
      <c r="Y1756" s="3"/>
      <c r="Z1756" s="3"/>
    </row>
    <row r="1757" spans="1:26" x14ac:dyDescent="0.2">
      <c r="A1757" s="3"/>
      <c r="B1757" s="30"/>
      <c r="C1757" s="12"/>
      <c r="D1757" s="3"/>
      <c r="E1757" s="3"/>
      <c r="F1757" s="3"/>
      <c r="G1757" s="3"/>
      <c r="H1757" s="3"/>
      <c r="I1757" s="3"/>
      <c r="J1757" s="26"/>
      <c r="K1757" s="26"/>
      <c r="L1757" s="3"/>
      <c r="M1757" s="3"/>
      <c r="N1757" s="3"/>
      <c r="O1757" s="3"/>
      <c r="P1757" s="3"/>
      <c r="Q1757" s="3"/>
      <c r="R1757" s="3"/>
      <c r="S1757" s="3"/>
      <c r="T1757" s="3"/>
      <c r="U1757" s="3"/>
      <c r="V1757" s="3"/>
      <c r="W1757" s="3"/>
      <c r="X1757" s="3"/>
      <c r="Y1757" s="3"/>
      <c r="Z1757" s="3"/>
    </row>
    <row r="1758" spans="1:26" x14ac:dyDescent="0.2">
      <c r="A1758" s="3"/>
      <c r="B1758" s="30"/>
      <c r="C1758" s="12"/>
      <c r="D1758" s="3"/>
      <c r="E1758" s="3"/>
      <c r="F1758" s="3"/>
      <c r="G1758" s="3"/>
      <c r="H1758" s="3"/>
      <c r="I1758" s="3"/>
      <c r="J1758" s="26"/>
      <c r="K1758" s="26"/>
      <c r="L1758" s="3"/>
      <c r="M1758" s="3"/>
      <c r="N1758" s="3"/>
      <c r="O1758" s="3"/>
      <c r="P1758" s="3"/>
      <c r="Q1758" s="3"/>
      <c r="R1758" s="3"/>
      <c r="S1758" s="3"/>
      <c r="T1758" s="3"/>
      <c r="U1758" s="3"/>
      <c r="V1758" s="3"/>
      <c r="W1758" s="3"/>
      <c r="X1758" s="3"/>
      <c r="Y1758" s="3"/>
      <c r="Z1758" s="3"/>
    </row>
    <row r="1759" spans="1:26" x14ac:dyDescent="0.2">
      <c r="A1759" s="3"/>
      <c r="B1759" s="30"/>
      <c r="C1759" s="12"/>
      <c r="D1759" s="3"/>
      <c r="E1759" s="3"/>
      <c r="F1759" s="3"/>
      <c r="G1759" s="3"/>
      <c r="H1759" s="3"/>
      <c r="I1759" s="3"/>
      <c r="J1759" s="26"/>
      <c r="K1759" s="26"/>
      <c r="L1759" s="3"/>
      <c r="M1759" s="3"/>
      <c r="N1759" s="3"/>
      <c r="O1759" s="3"/>
      <c r="P1759" s="3"/>
      <c r="Q1759" s="3"/>
      <c r="R1759" s="3"/>
      <c r="S1759" s="3"/>
      <c r="T1759" s="3"/>
      <c r="U1759" s="3"/>
      <c r="V1759" s="3"/>
      <c r="W1759" s="3"/>
      <c r="X1759" s="3"/>
      <c r="Y1759" s="3"/>
      <c r="Z1759" s="3"/>
    </row>
    <row r="1760" spans="1:26" x14ac:dyDescent="0.2">
      <c r="A1760" s="3"/>
      <c r="B1760" s="30"/>
      <c r="C1760" s="12"/>
      <c r="D1760" s="3"/>
      <c r="E1760" s="3"/>
      <c r="F1760" s="3"/>
      <c r="G1760" s="3"/>
      <c r="H1760" s="3"/>
      <c r="I1760" s="3"/>
      <c r="J1760" s="26"/>
      <c r="K1760" s="26"/>
      <c r="L1760" s="3"/>
      <c r="M1760" s="3"/>
      <c r="N1760" s="3"/>
      <c r="O1760" s="3"/>
      <c r="P1760" s="3"/>
      <c r="Q1760" s="3"/>
      <c r="R1760" s="3"/>
      <c r="S1760" s="3"/>
      <c r="T1760" s="3"/>
      <c r="U1760" s="3"/>
      <c r="V1760" s="3"/>
      <c r="W1760" s="3"/>
      <c r="X1760" s="3"/>
      <c r="Y1760" s="3"/>
      <c r="Z1760" s="3"/>
    </row>
    <row r="1761" spans="1:26" x14ac:dyDescent="0.2">
      <c r="A1761" s="3"/>
      <c r="B1761" s="30"/>
      <c r="C1761" s="12"/>
      <c r="D1761" s="3"/>
      <c r="E1761" s="3"/>
      <c r="F1761" s="3"/>
      <c r="G1761" s="3"/>
      <c r="H1761" s="3"/>
      <c r="I1761" s="3"/>
      <c r="J1761" s="26"/>
      <c r="K1761" s="26"/>
      <c r="L1761" s="3"/>
      <c r="M1761" s="3"/>
      <c r="N1761" s="3"/>
      <c r="O1761" s="3"/>
      <c r="P1761" s="3"/>
      <c r="Q1761" s="3"/>
      <c r="R1761" s="3"/>
      <c r="S1761" s="3"/>
      <c r="T1761" s="3"/>
      <c r="U1761" s="3"/>
      <c r="V1761" s="3"/>
      <c r="W1761" s="3"/>
      <c r="X1761" s="3"/>
      <c r="Y1761" s="3"/>
      <c r="Z1761" s="3"/>
    </row>
    <row r="1762" spans="1:26" x14ac:dyDescent="0.2">
      <c r="A1762" s="3"/>
      <c r="B1762" s="30"/>
      <c r="C1762" s="12"/>
      <c r="D1762" s="3"/>
      <c r="E1762" s="3"/>
      <c r="F1762" s="3"/>
      <c r="G1762" s="3"/>
      <c r="H1762" s="3"/>
      <c r="I1762" s="3"/>
      <c r="J1762" s="26"/>
      <c r="K1762" s="26"/>
      <c r="L1762" s="3"/>
      <c r="M1762" s="3"/>
      <c r="N1762" s="3"/>
      <c r="O1762" s="3"/>
      <c r="P1762" s="3"/>
      <c r="Q1762" s="3"/>
      <c r="R1762" s="3"/>
      <c r="S1762" s="3"/>
      <c r="T1762" s="3"/>
      <c r="U1762" s="3"/>
      <c r="V1762" s="3"/>
      <c r="W1762" s="3"/>
      <c r="X1762" s="3"/>
      <c r="Y1762" s="3"/>
      <c r="Z1762" s="3"/>
    </row>
    <row r="1763" spans="1:26" x14ac:dyDescent="0.2">
      <c r="A1763" s="3"/>
      <c r="B1763" s="30"/>
      <c r="C1763" s="12"/>
      <c r="D1763" s="3"/>
      <c r="E1763" s="3"/>
      <c r="F1763" s="3"/>
      <c r="G1763" s="3"/>
      <c r="H1763" s="3"/>
      <c r="I1763" s="3"/>
      <c r="J1763" s="26"/>
      <c r="K1763" s="26"/>
      <c r="L1763" s="3"/>
      <c r="M1763" s="3"/>
      <c r="N1763" s="3"/>
      <c r="O1763" s="3"/>
      <c r="P1763" s="3"/>
      <c r="Q1763" s="3"/>
      <c r="R1763" s="3"/>
      <c r="S1763" s="3"/>
      <c r="T1763" s="3"/>
      <c r="U1763" s="3"/>
      <c r="V1763" s="3"/>
      <c r="W1763" s="3"/>
      <c r="X1763" s="3"/>
      <c r="Y1763" s="3"/>
      <c r="Z1763" s="3"/>
    </row>
    <row r="1764" spans="1:26" x14ac:dyDescent="0.2">
      <c r="A1764" s="3"/>
      <c r="B1764" s="30"/>
      <c r="C1764" s="12"/>
      <c r="D1764" s="3"/>
      <c r="E1764" s="3"/>
      <c r="F1764" s="3"/>
      <c r="G1764" s="3"/>
      <c r="H1764" s="3"/>
      <c r="I1764" s="3"/>
      <c r="J1764" s="26"/>
      <c r="K1764" s="26"/>
      <c r="L1764" s="3"/>
      <c r="M1764" s="3"/>
      <c r="N1764" s="3"/>
      <c r="O1764" s="3"/>
      <c r="P1764" s="3"/>
      <c r="Q1764" s="3"/>
      <c r="R1764" s="3"/>
      <c r="S1764" s="3"/>
      <c r="T1764" s="3"/>
      <c r="U1764" s="3"/>
      <c r="V1764" s="3"/>
      <c r="W1764" s="3"/>
      <c r="X1764" s="3"/>
      <c r="Y1764" s="3"/>
      <c r="Z1764" s="3"/>
    </row>
    <row r="1765" spans="1:26" x14ac:dyDescent="0.2">
      <c r="A1765" s="3"/>
      <c r="B1765" s="30"/>
      <c r="C1765" s="12"/>
      <c r="D1765" s="3"/>
      <c r="E1765" s="3"/>
      <c r="F1765" s="3"/>
      <c r="G1765" s="3"/>
      <c r="H1765" s="3"/>
      <c r="I1765" s="3"/>
      <c r="J1765" s="26"/>
      <c r="K1765" s="26"/>
      <c r="L1765" s="3"/>
      <c r="M1765" s="3"/>
      <c r="N1765" s="3"/>
      <c r="O1765" s="3"/>
      <c r="P1765" s="3"/>
      <c r="Q1765" s="3"/>
      <c r="R1765" s="3"/>
      <c r="S1765" s="3"/>
      <c r="T1765" s="3"/>
      <c r="U1765" s="3"/>
      <c r="V1765" s="3"/>
      <c r="W1765" s="3"/>
      <c r="X1765" s="3"/>
      <c r="Y1765" s="3"/>
      <c r="Z1765" s="3"/>
    </row>
    <row r="1766" spans="1:26" x14ac:dyDescent="0.2">
      <c r="A1766" s="3"/>
      <c r="B1766" s="30"/>
      <c r="C1766" s="12"/>
      <c r="D1766" s="3"/>
      <c r="E1766" s="3"/>
      <c r="F1766" s="3"/>
      <c r="G1766" s="3"/>
      <c r="H1766" s="3"/>
      <c r="I1766" s="3"/>
      <c r="J1766" s="26"/>
      <c r="K1766" s="26"/>
      <c r="L1766" s="3"/>
      <c r="M1766" s="3"/>
      <c r="N1766" s="3"/>
      <c r="O1766" s="3"/>
      <c r="P1766" s="3"/>
      <c r="Q1766" s="3"/>
      <c r="R1766" s="3"/>
      <c r="S1766" s="3"/>
      <c r="T1766" s="3"/>
      <c r="U1766" s="3"/>
      <c r="V1766" s="3"/>
      <c r="W1766" s="3"/>
      <c r="X1766" s="3"/>
      <c r="Y1766" s="3"/>
      <c r="Z1766" s="3"/>
    </row>
    <row r="1767" spans="1:26" x14ac:dyDescent="0.2">
      <c r="A1767" s="3"/>
      <c r="B1767" s="30"/>
      <c r="C1767" s="12"/>
      <c r="D1767" s="3"/>
      <c r="E1767" s="3"/>
      <c r="F1767" s="3"/>
      <c r="G1767" s="3"/>
      <c r="H1767" s="3"/>
      <c r="I1767" s="3"/>
      <c r="J1767" s="26"/>
      <c r="K1767" s="26"/>
      <c r="L1767" s="3"/>
      <c r="M1767" s="3"/>
      <c r="N1767" s="3"/>
      <c r="O1767" s="3"/>
      <c r="P1767" s="3"/>
      <c r="Q1767" s="3"/>
      <c r="R1767" s="3"/>
      <c r="S1767" s="3"/>
      <c r="T1767" s="3"/>
      <c r="U1767" s="3"/>
      <c r="V1767" s="3"/>
      <c r="W1767" s="3"/>
      <c r="X1767" s="3"/>
      <c r="Y1767" s="3"/>
      <c r="Z1767" s="3"/>
    </row>
    <row r="1768" spans="1:26" x14ac:dyDescent="0.2">
      <c r="A1768" s="3"/>
      <c r="B1768" s="30"/>
      <c r="C1768" s="12"/>
      <c r="D1768" s="3"/>
      <c r="E1768" s="3"/>
      <c r="F1768" s="3"/>
      <c r="G1768" s="3"/>
      <c r="H1768" s="3"/>
      <c r="I1768" s="3"/>
      <c r="J1768" s="26"/>
      <c r="K1768" s="26"/>
      <c r="L1768" s="3"/>
      <c r="M1768" s="3"/>
      <c r="N1768" s="3"/>
      <c r="O1768" s="3"/>
      <c r="P1768" s="3"/>
      <c r="Q1768" s="3"/>
      <c r="R1768" s="3"/>
      <c r="S1768" s="3"/>
      <c r="T1768" s="3"/>
      <c r="U1768" s="3"/>
      <c r="V1768" s="3"/>
      <c r="W1768" s="3"/>
      <c r="X1768" s="3"/>
      <c r="Y1768" s="3"/>
      <c r="Z1768" s="3"/>
    </row>
    <row r="1769" spans="1:26" x14ac:dyDescent="0.2">
      <c r="A1769" s="3"/>
      <c r="B1769" s="30"/>
      <c r="C1769" s="12"/>
      <c r="D1769" s="3"/>
      <c r="E1769" s="3"/>
      <c r="F1769" s="3"/>
      <c r="G1769" s="3"/>
      <c r="H1769" s="3"/>
      <c r="I1769" s="3"/>
      <c r="J1769" s="26"/>
      <c r="K1769" s="26"/>
      <c r="L1769" s="3"/>
      <c r="M1769" s="3"/>
      <c r="N1769" s="3"/>
      <c r="O1769" s="3"/>
      <c r="P1769" s="3"/>
      <c r="Q1769" s="3"/>
      <c r="R1769" s="3"/>
      <c r="S1769" s="3"/>
      <c r="T1769" s="3"/>
      <c r="U1769" s="3"/>
      <c r="V1769" s="3"/>
      <c r="W1769" s="3"/>
      <c r="X1769" s="3"/>
      <c r="Y1769" s="3"/>
      <c r="Z1769" s="3"/>
    </row>
    <row r="1770" spans="1:26" x14ac:dyDescent="0.2">
      <c r="A1770" s="3"/>
      <c r="B1770" s="30"/>
      <c r="C1770" s="12"/>
      <c r="D1770" s="3"/>
      <c r="E1770" s="3"/>
      <c r="F1770" s="3"/>
      <c r="G1770" s="3"/>
      <c r="H1770" s="3"/>
      <c r="I1770" s="3"/>
      <c r="J1770" s="26"/>
      <c r="K1770" s="26"/>
      <c r="L1770" s="3"/>
      <c r="M1770" s="3"/>
      <c r="N1770" s="3"/>
      <c r="O1770" s="3"/>
      <c r="P1770" s="3"/>
      <c r="Q1770" s="3"/>
      <c r="R1770" s="3"/>
      <c r="S1770" s="3"/>
      <c r="T1770" s="3"/>
      <c r="U1770" s="3"/>
      <c r="V1770" s="3"/>
      <c r="W1770" s="3"/>
      <c r="X1770" s="3"/>
      <c r="Y1770" s="3"/>
      <c r="Z1770" s="3"/>
    </row>
    <row r="1771" spans="1:26" x14ac:dyDescent="0.2">
      <c r="A1771" s="3"/>
      <c r="B1771" s="30"/>
      <c r="C1771" s="12"/>
      <c r="D1771" s="3"/>
      <c r="E1771" s="3"/>
      <c r="F1771" s="3"/>
      <c r="G1771" s="3"/>
      <c r="H1771" s="3"/>
      <c r="I1771" s="3"/>
      <c r="J1771" s="26"/>
      <c r="K1771" s="26"/>
      <c r="L1771" s="3"/>
      <c r="M1771" s="3"/>
      <c r="N1771" s="3"/>
      <c r="O1771" s="3"/>
      <c r="P1771" s="3"/>
      <c r="Q1771" s="3"/>
      <c r="R1771" s="3"/>
      <c r="S1771" s="3"/>
      <c r="T1771" s="3"/>
      <c r="U1771" s="3"/>
      <c r="V1771" s="3"/>
      <c r="W1771" s="3"/>
      <c r="X1771" s="3"/>
      <c r="Y1771" s="3"/>
      <c r="Z1771" s="3"/>
    </row>
    <row r="1772" spans="1:26" x14ac:dyDescent="0.2">
      <c r="A1772" s="3"/>
      <c r="B1772" s="30"/>
      <c r="C1772" s="12"/>
      <c r="D1772" s="3"/>
      <c r="E1772" s="3"/>
      <c r="F1772" s="3"/>
      <c r="G1772" s="3"/>
      <c r="H1772" s="3"/>
      <c r="I1772" s="3"/>
      <c r="J1772" s="26"/>
      <c r="K1772" s="26"/>
      <c r="L1772" s="3"/>
      <c r="M1772" s="3"/>
      <c r="N1772" s="3"/>
      <c r="O1772" s="3"/>
      <c r="P1772" s="3"/>
      <c r="Q1772" s="3"/>
      <c r="R1772" s="3"/>
      <c r="S1772" s="3"/>
      <c r="T1772" s="3"/>
      <c r="U1772" s="3"/>
      <c r="V1772" s="3"/>
      <c r="W1772" s="3"/>
      <c r="X1772" s="3"/>
      <c r="Y1772" s="3"/>
      <c r="Z1772" s="3"/>
    </row>
    <row r="1773" spans="1:26" x14ac:dyDescent="0.2">
      <c r="A1773" s="3"/>
      <c r="B1773" s="30"/>
      <c r="C1773" s="12"/>
      <c r="D1773" s="3"/>
      <c r="E1773" s="3"/>
      <c r="F1773" s="3"/>
      <c r="G1773" s="3"/>
      <c r="H1773" s="3"/>
      <c r="I1773" s="3"/>
      <c r="J1773" s="26"/>
      <c r="K1773" s="26"/>
      <c r="L1773" s="3"/>
      <c r="M1773" s="3"/>
      <c r="N1773" s="3"/>
      <c r="O1773" s="3"/>
      <c r="P1773" s="3"/>
      <c r="Q1773" s="3"/>
      <c r="R1773" s="3"/>
      <c r="S1773" s="3"/>
      <c r="T1773" s="3"/>
      <c r="U1773" s="3"/>
      <c r="V1773" s="3"/>
      <c r="W1773" s="3"/>
      <c r="X1773" s="3"/>
      <c r="Y1773" s="3"/>
      <c r="Z1773" s="3"/>
    </row>
    <row r="1774" spans="1:26" x14ac:dyDescent="0.2">
      <c r="A1774" s="3"/>
      <c r="B1774" s="30"/>
      <c r="C1774" s="12"/>
      <c r="D1774" s="3"/>
      <c r="E1774" s="3"/>
      <c r="F1774" s="3"/>
      <c r="G1774" s="3"/>
      <c r="H1774" s="3"/>
      <c r="I1774" s="3"/>
      <c r="J1774" s="26"/>
      <c r="K1774" s="26"/>
      <c r="L1774" s="3"/>
      <c r="M1774" s="3"/>
      <c r="N1774" s="3"/>
      <c r="O1774" s="3"/>
      <c r="P1774" s="3"/>
      <c r="Q1774" s="3"/>
      <c r="R1774" s="3"/>
      <c r="S1774" s="3"/>
      <c r="T1774" s="3"/>
      <c r="U1774" s="3"/>
      <c r="V1774" s="3"/>
      <c r="W1774" s="3"/>
      <c r="X1774" s="3"/>
      <c r="Y1774" s="3"/>
      <c r="Z1774" s="3"/>
    </row>
    <row r="1775" spans="1:26" x14ac:dyDescent="0.2">
      <c r="A1775" s="3"/>
      <c r="B1775" s="30"/>
      <c r="C1775" s="12"/>
      <c r="D1775" s="3"/>
      <c r="E1775" s="3"/>
      <c r="F1775" s="3"/>
      <c r="G1775" s="3"/>
      <c r="H1775" s="3"/>
      <c r="I1775" s="3"/>
      <c r="J1775" s="26"/>
      <c r="K1775" s="26"/>
      <c r="L1775" s="3"/>
      <c r="M1775" s="3"/>
      <c r="N1775" s="3"/>
      <c r="O1775" s="3"/>
      <c r="P1775" s="3"/>
      <c r="Q1775" s="3"/>
      <c r="R1775" s="3"/>
      <c r="S1775" s="3"/>
      <c r="T1775" s="3"/>
      <c r="U1775" s="3"/>
      <c r="V1775" s="3"/>
      <c r="W1775" s="3"/>
      <c r="X1775" s="3"/>
      <c r="Y1775" s="3"/>
      <c r="Z1775" s="3"/>
    </row>
    <row r="1776" spans="1:26" x14ac:dyDescent="0.2">
      <c r="A1776" s="3"/>
      <c r="B1776" s="30"/>
      <c r="C1776" s="12"/>
      <c r="D1776" s="3"/>
      <c r="E1776" s="3"/>
      <c r="F1776" s="3"/>
      <c r="G1776" s="3"/>
      <c r="H1776" s="3"/>
      <c r="I1776" s="3"/>
      <c r="J1776" s="26"/>
      <c r="K1776" s="26"/>
      <c r="L1776" s="3"/>
      <c r="M1776" s="3"/>
      <c r="N1776" s="3"/>
      <c r="O1776" s="3"/>
      <c r="P1776" s="3"/>
      <c r="Q1776" s="3"/>
      <c r="R1776" s="3"/>
      <c r="S1776" s="3"/>
      <c r="T1776" s="3"/>
      <c r="U1776" s="3"/>
      <c r="V1776" s="3"/>
      <c r="W1776" s="3"/>
      <c r="X1776" s="3"/>
      <c r="Y1776" s="3"/>
      <c r="Z1776" s="3"/>
    </row>
    <row r="1777" spans="1:26" x14ac:dyDescent="0.2">
      <c r="A1777" s="3"/>
      <c r="B1777" s="30"/>
      <c r="C1777" s="12"/>
      <c r="D1777" s="3"/>
      <c r="E1777" s="3"/>
      <c r="F1777" s="3"/>
      <c r="G1777" s="3"/>
      <c r="H1777" s="3"/>
      <c r="I1777" s="3"/>
      <c r="J1777" s="26"/>
      <c r="K1777" s="26"/>
      <c r="L1777" s="3"/>
      <c r="M1777" s="3"/>
      <c r="N1777" s="3"/>
      <c r="O1777" s="3"/>
      <c r="P1777" s="3"/>
      <c r="Q1777" s="3"/>
      <c r="R1777" s="3"/>
      <c r="S1777" s="3"/>
      <c r="T1777" s="3"/>
      <c r="U1777" s="3"/>
      <c r="V1777" s="3"/>
      <c r="W1777" s="3"/>
      <c r="X1777" s="3"/>
      <c r="Y1777" s="3"/>
      <c r="Z1777" s="3"/>
    </row>
    <row r="1778" spans="1:26" x14ac:dyDescent="0.2">
      <c r="A1778" s="3"/>
      <c r="B1778" s="30"/>
      <c r="C1778" s="12"/>
      <c r="D1778" s="3"/>
      <c r="E1778" s="3"/>
      <c r="F1778" s="3"/>
      <c r="G1778" s="3"/>
      <c r="H1778" s="3"/>
      <c r="I1778" s="3"/>
      <c r="J1778" s="26"/>
      <c r="K1778" s="26"/>
      <c r="L1778" s="3"/>
      <c r="M1778" s="3"/>
      <c r="N1778" s="3"/>
      <c r="O1778" s="3"/>
      <c r="P1778" s="3"/>
      <c r="Q1778" s="3"/>
      <c r="R1778" s="3"/>
      <c r="S1778" s="3"/>
      <c r="T1778" s="3"/>
      <c r="U1778" s="3"/>
      <c r="V1778" s="3"/>
      <c r="W1778" s="3"/>
      <c r="X1778" s="3"/>
      <c r="Y1778" s="3"/>
      <c r="Z1778" s="3"/>
    </row>
    <row r="1779" spans="1:26" x14ac:dyDescent="0.2">
      <c r="A1779" s="3"/>
      <c r="B1779" s="30"/>
      <c r="C1779" s="12"/>
      <c r="D1779" s="3"/>
      <c r="E1779" s="3"/>
      <c r="F1779" s="3"/>
      <c r="G1779" s="3"/>
      <c r="H1779" s="3"/>
      <c r="I1779" s="3"/>
      <c r="J1779" s="26"/>
      <c r="K1779" s="26"/>
      <c r="L1779" s="3"/>
      <c r="M1779" s="3"/>
      <c r="N1779" s="3"/>
      <c r="O1779" s="3"/>
      <c r="P1779" s="3"/>
      <c r="Q1779" s="3"/>
      <c r="R1779" s="3"/>
      <c r="S1779" s="3"/>
      <c r="T1779" s="3"/>
      <c r="U1779" s="3"/>
      <c r="V1779" s="3"/>
      <c r="W1779" s="3"/>
      <c r="X1779" s="3"/>
      <c r="Y1779" s="3"/>
      <c r="Z1779" s="3"/>
    </row>
    <row r="1780" spans="1:26" x14ac:dyDescent="0.2">
      <c r="A1780" s="3"/>
      <c r="B1780" s="30"/>
      <c r="C1780" s="12"/>
      <c r="D1780" s="3"/>
      <c r="E1780" s="3"/>
      <c r="F1780" s="3"/>
      <c r="G1780" s="3"/>
      <c r="H1780" s="3"/>
      <c r="I1780" s="3"/>
      <c r="J1780" s="26"/>
      <c r="K1780" s="26"/>
      <c r="L1780" s="3"/>
      <c r="M1780" s="3"/>
      <c r="N1780" s="3"/>
      <c r="O1780" s="3"/>
      <c r="P1780" s="3"/>
      <c r="Q1780" s="3"/>
      <c r="R1780" s="3"/>
      <c r="S1780" s="3"/>
      <c r="T1780" s="3"/>
      <c r="U1780" s="3"/>
      <c r="V1780" s="3"/>
      <c r="W1780" s="3"/>
      <c r="X1780" s="3"/>
      <c r="Y1780" s="3"/>
      <c r="Z1780" s="3"/>
    </row>
    <row r="1781" spans="1:26" x14ac:dyDescent="0.2">
      <c r="A1781" s="3"/>
      <c r="B1781" s="30"/>
      <c r="C1781" s="12"/>
      <c r="D1781" s="3"/>
      <c r="E1781" s="3"/>
      <c r="F1781" s="3"/>
      <c r="G1781" s="3"/>
      <c r="H1781" s="3"/>
      <c r="I1781" s="3"/>
      <c r="J1781" s="26"/>
      <c r="K1781" s="26"/>
      <c r="L1781" s="3"/>
      <c r="M1781" s="3"/>
      <c r="N1781" s="3"/>
      <c r="O1781" s="3"/>
      <c r="P1781" s="3"/>
      <c r="Q1781" s="3"/>
      <c r="R1781" s="3"/>
      <c r="S1781" s="3"/>
      <c r="T1781" s="3"/>
      <c r="U1781" s="3"/>
      <c r="V1781" s="3"/>
      <c r="W1781" s="3"/>
      <c r="X1781" s="3"/>
      <c r="Y1781" s="3"/>
      <c r="Z1781" s="3"/>
    </row>
    <row r="1782" spans="1:26" x14ac:dyDescent="0.2">
      <c r="A1782" s="3"/>
      <c r="B1782" s="30"/>
      <c r="C1782" s="12"/>
      <c r="D1782" s="3"/>
      <c r="E1782" s="3"/>
      <c r="F1782" s="3"/>
      <c r="G1782" s="3"/>
      <c r="H1782" s="3"/>
      <c r="I1782" s="3"/>
      <c r="J1782" s="26"/>
      <c r="K1782" s="26"/>
      <c r="L1782" s="3"/>
      <c r="M1782" s="3"/>
      <c r="N1782" s="3"/>
      <c r="O1782" s="3"/>
      <c r="P1782" s="3"/>
      <c r="Q1782" s="3"/>
      <c r="R1782" s="3"/>
      <c r="S1782" s="3"/>
      <c r="T1782" s="3"/>
      <c r="U1782" s="3"/>
      <c r="V1782" s="3"/>
      <c r="W1782" s="3"/>
      <c r="X1782" s="3"/>
      <c r="Y1782" s="3"/>
      <c r="Z1782" s="3"/>
    </row>
    <row r="1783" spans="1:26" x14ac:dyDescent="0.2">
      <c r="A1783" s="3"/>
      <c r="B1783" s="30"/>
      <c r="C1783" s="12"/>
      <c r="D1783" s="3"/>
      <c r="E1783" s="3"/>
      <c r="F1783" s="3"/>
      <c r="G1783" s="3"/>
      <c r="H1783" s="3"/>
      <c r="I1783" s="3"/>
      <c r="J1783" s="26"/>
      <c r="K1783" s="26"/>
      <c r="L1783" s="3"/>
      <c r="M1783" s="3"/>
      <c r="N1783" s="3"/>
      <c r="O1783" s="3"/>
      <c r="P1783" s="3"/>
      <c r="Q1783" s="3"/>
      <c r="R1783" s="3"/>
      <c r="S1783" s="3"/>
      <c r="T1783" s="3"/>
      <c r="U1783" s="3"/>
      <c r="V1783" s="3"/>
      <c r="W1783" s="3"/>
      <c r="X1783" s="3"/>
      <c r="Y1783" s="3"/>
      <c r="Z1783" s="3"/>
    </row>
    <row r="1784" spans="1:26" x14ac:dyDescent="0.2">
      <c r="A1784" s="3"/>
      <c r="B1784" s="30"/>
      <c r="C1784" s="12"/>
      <c r="D1784" s="3"/>
      <c r="E1784" s="3"/>
      <c r="F1784" s="3"/>
      <c r="G1784" s="3"/>
      <c r="H1784" s="3"/>
      <c r="I1784" s="3"/>
      <c r="J1784" s="26"/>
      <c r="K1784" s="26"/>
      <c r="L1784" s="3"/>
      <c r="M1784" s="3"/>
      <c r="N1784" s="3"/>
      <c r="O1784" s="3"/>
      <c r="P1784" s="3"/>
      <c r="Q1784" s="3"/>
      <c r="R1784" s="3"/>
      <c r="S1784" s="3"/>
      <c r="T1784" s="3"/>
      <c r="U1784" s="3"/>
      <c r="V1784" s="3"/>
      <c r="W1784" s="3"/>
      <c r="X1784" s="3"/>
      <c r="Y1784" s="3"/>
      <c r="Z1784" s="3"/>
    </row>
    <row r="1785" spans="1:26" x14ac:dyDescent="0.2">
      <c r="A1785" s="3"/>
      <c r="B1785" s="30"/>
      <c r="C1785" s="12"/>
      <c r="D1785" s="3"/>
      <c r="E1785" s="3"/>
      <c r="F1785" s="3"/>
      <c r="G1785" s="3"/>
      <c r="H1785" s="3"/>
      <c r="I1785" s="3"/>
      <c r="J1785" s="26"/>
      <c r="K1785" s="26"/>
      <c r="L1785" s="3"/>
      <c r="M1785" s="3"/>
      <c r="N1785" s="3"/>
      <c r="O1785" s="3"/>
      <c r="P1785" s="3"/>
      <c r="Q1785" s="3"/>
      <c r="R1785" s="3"/>
      <c r="S1785" s="3"/>
      <c r="T1785" s="3"/>
      <c r="U1785" s="3"/>
      <c r="V1785" s="3"/>
      <c r="W1785" s="3"/>
      <c r="X1785" s="3"/>
      <c r="Y1785" s="3"/>
      <c r="Z1785" s="3"/>
    </row>
    <row r="1786" spans="1:26" x14ac:dyDescent="0.2">
      <c r="A1786" s="3"/>
      <c r="B1786" s="30"/>
      <c r="C1786" s="12"/>
      <c r="D1786" s="3"/>
      <c r="E1786" s="3"/>
      <c r="F1786" s="3"/>
      <c r="G1786" s="3"/>
      <c r="H1786" s="3"/>
      <c r="I1786" s="3"/>
      <c r="J1786" s="26"/>
      <c r="K1786" s="26"/>
      <c r="L1786" s="3"/>
      <c r="M1786" s="3"/>
      <c r="N1786" s="3"/>
      <c r="O1786" s="3"/>
      <c r="P1786" s="3"/>
      <c r="Q1786" s="3"/>
      <c r="R1786" s="3"/>
      <c r="S1786" s="3"/>
      <c r="T1786" s="3"/>
      <c r="U1786" s="3"/>
      <c r="V1786" s="3"/>
      <c r="W1786" s="3"/>
      <c r="X1786" s="3"/>
      <c r="Y1786" s="3"/>
      <c r="Z1786" s="3"/>
    </row>
    <row r="1787" spans="1:26" x14ac:dyDescent="0.2">
      <c r="A1787" s="3"/>
      <c r="B1787" s="30"/>
      <c r="C1787" s="12"/>
      <c r="D1787" s="3"/>
      <c r="E1787" s="3"/>
      <c r="F1787" s="3"/>
      <c r="G1787" s="3"/>
      <c r="H1787" s="3"/>
      <c r="I1787" s="3"/>
      <c r="J1787" s="26"/>
      <c r="K1787" s="26"/>
      <c r="L1787" s="3"/>
      <c r="M1787" s="3"/>
      <c r="N1787" s="3"/>
      <c r="O1787" s="3"/>
      <c r="P1787" s="3"/>
      <c r="Q1787" s="3"/>
      <c r="R1787" s="3"/>
      <c r="S1787" s="3"/>
      <c r="T1787" s="3"/>
      <c r="U1787" s="3"/>
      <c r="V1787" s="3"/>
      <c r="W1787" s="3"/>
      <c r="X1787" s="3"/>
      <c r="Y1787" s="3"/>
      <c r="Z1787" s="3"/>
    </row>
    <row r="1788" spans="1:26" x14ac:dyDescent="0.2">
      <c r="A1788" s="3"/>
      <c r="B1788" s="30"/>
      <c r="C1788" s="12"/>
      <c r="D1788" s="3"/>
      <c r="E1788" s="3"/>
      <c r="F1788" s="3"/>
      <c r="G1788" s="3"/>
      <c r="H1788" s="3"/>
      <c r="I1788" s="3"/>
      <c r="J1788" s="26"/>
      <c r="K1788" s="26"/>
      <c r="L1788" s="3"/>
      <c r="M1788" s="3"/>
      <c r="N1788" s="3"/>
      <c r="O1788" s="3"/>
      <c r="P1788" s="3"/>
      <c r="Q1788" s="3"/>
      <c r="R1788" s="3"/>
      <c r="S1788" s="3"/>
      <c r="T1788" s="3"/>
      <c r="U1788" s="3"/>
      <c r="V1788" s="3"/>
      <c r="W1788" s="3"/>
      <c r="X1788" s="3"/>
      <c r="Y1788" s="3"/>
      <c r="Z1788" s="3"/>
    </row>
    <row r="1789" spans="1:26" x14ac:dyDescent="0.2">
      <c r="A1789" s="3"/>
      <c r="B1789" s="30"/>
      <c r="C1789" s="12"/>
      <c r="D1789" s="3"/>
      <c r="E1789" s="3"/>
      <c r="F1789" s="3"/>
      <c r="G1789" s="3"/>
      <c r="H1789" s="3"/>
      <c r="I1789" s="3"/>
      <c r="J1789" s="26"/>
      <c r="K1789" s="26"/>
      <c r="L1789" s="3"/>
      <c r="M1789" s="3"/>
      <c r="N1789" s="3"/>
      <c r="O1789" s="3"/>
      <c r="P1789" s="3"/>
      <c r="Q1789" s="3"/>
      <c r="R1789" s="3"/>
      <c r="S1789" s="3"/>
      <c r="T1789" s="3"/>
      <c r="U1789" s="3"/>
      <c r="V1789" s="3"/>
      <c r="W1789" s="3"/>
      <c r="X1789" s="3"/>
      <c r="Y1789" s="3"/>
      <c r="Z1789" s="3"/>
    </row>
    <row r="1790" spans="1:26" x14ac:dyDescent="0.2">
      <c r="A1790" s="3"/>
      <c r="B1790" s="30"/>
      <c r="C1790" s="12"/>
      <c r="D1790" s="3"/>
      <c r="E1790" s="3"/>
      <c r="F1790" s="3"/>
      <c r="G1790" s="3"/>
      <c r="H1790" s="3"/>
      <c r="I1790" s="3"/>
      <c r="J1790" s="26"/>
      <c r="K1790" s="26"/>
      <c r="L1790" s="3"/>
      <c r="M1790" s="3"/>
      <c r="N1790" s="3"/>
      <c r="O1790" s="3"/>
      <c r="P1790" s="3"/>
      <c r="Q1790" s="3"/>
      <c r="R1790" s="3"/>
      <c r="S1790" s="3"/>
      <c r="T1790" s="3"/>
      <c r="U1790" s="3"/>
      <c r="V1790" s="3"/>
      <c r="W1790" s="3"/>
      <c r="X1790" s="3"/>
      <c r="Y1790" s="3"/>
      <c r="Z1790" s="3"/>
    </row>
    <row r="1791" spans="1:26" x14ac:dyDescent="0.2">
      <c r="A1791" s="3"/>
      <c r="B1791" s="30"/>
      <c r="C1791" s="12"/>
      <c r="D1791" s="3"/>
      <c r="E1791" s="3"/>
      <c r="F1791" s="3"/>
      <c r="G1791" s="3"/>
      <c r="H1791" s="3"/>
      <c r="I1791" s="3"/>
      <c r="J1791" s="26"/>
      <c r="K1791" s="26"/>
      <c r="L1791" s="3"/>
      <c r="M1791" s="3"/>
      <c r="N1791" s="3"/>
      <c r="O1791" s="3"/>
      <c r="P1791" s="3"/>
      <c r="Q1791" s="3"/>
      <c r="R1791" s="3"/>
      <c r="S1791" s="3"/>
      <c r="T1791" s="3"/>
      <c r="U1791" s="3"/>
      <c r="V1791" s="3"/>
      <c r="W1791" s="3"/>
      <c r="X1791" s="3"/>
      <c r="Y1791" s="3"/>
      <c r="Z1791" s="3"/>
    </row>
    <row r="1792" spans="1:26" x14ac:dyDescent="0.2">
      <c r="A1792" s="3"/>
      <c r="B1792" s="30"/>
      <c r="C1792" s="12"/>
      <c r="D1792" s="3"/>
      <c r="E1792" s="3"/>
      <c r="F1792" s="3"/>
      <c r="G1792" s="3"/>
      <c r="H1792" s="3"/>
      <c r="I1792" s="3"/>
      <c r="J1792" s="26"/>
      <c r="K1792" s="26"/>
      <c r="L1792" s="3"/>
      <c r="M1792" s="3"/>
      <c r="N1792" s="3"/>
      <c r="O1792" s="3"/>
      <c r="P1792" s="3"/>
      <c r="Q1792" s="3"/>
      <c r="R1792" s="3"/>
      <c r="S1792" s="3"/>
      <c r="T1792" s="3"/>
      <c r="U1792" s="3"/>
      <c r="V1792" s="3"/>
      <c r="W1792" s="3"/>
      <c r="X1792" s="3"/>
      <c r="Y1792" s="3"/>
      <c r="Z1792" s="3"/>
    </row>
    <row r="1793" spans="1:26" x14ac:dyDescent="0.2">
      <c r="A1793" s="3"/>
      <c r="B1793" s="30"/>
      <c r="C1793" s="12"/>
      <c r="D1793" s="3"/>
      <c r="E1793" s="3"/>
      <c r="F1793" s="3"/>
      <c r="G1793" s="3"/>
      <c r="H1793" s="3"/>
      <c r="I1793" s="3"/>
      <c r="J1793" s="26"/>
      <c r="K1793" s="26"/>
      <c r="L1793" s="3"/>
      <c r="M1793" s="3"/>
      <c r="N1793" s="3"/>
      <c r="O1793" s="3"/>
      <c r="P1793" s="3"/>
      <c r="Q1793" s="3"/>
      <c r="R1793" s="3"/>
      <c r="S1793" s="3"/>
      <c r="T1793" s="3"/>
      <c r="U1793" s="3"/>
      <c r="V1793" s="3"/>
      <c r="W1793" s="3"/>
      <c r="X1793" s="3"/>
      <c r="Y1793" s="3"/>
      <c r="Z1793" s="3"/>
    </row>
    <row r="1794" spans="1:26" x14ac:dyDescent="0.2">
      <c r="A1794" s="3"/>
      <c r="B1794" s="30"/>
      <c r="C1794" s="12"/>
      <c r="D1794" s="3"/>
      <c r="E1794" s="3"/>
      <c r="F1794" s="3"/>
      <c r="G1794" s="3"/>
      <c r="H1794" s="3"/>
      <c r="I1794" s="3"/>
      <c r="J1794" s="26"/>
      <c r="K1794" s="26"/>
      <c r="L1794" s="3"/>
      <c r="M1794" s="3"/>
      <c r="N1794" s="3"/>
      <c r="O1794" s="3"/>
      <c r="P1794" s="3"/>
      <c r="Q1794" s="3"/>
      <c r="R1794" s="3"/>
      <c r="S1794" s="3"/>
      <c r="T1794" s="3"/>
      <c r="U1794" s="3"/>
      <c r="V1794" s="3"/>
      <c r="W1794" s="3"/>
      <c r="X1794" s="3"/>
      <c r="Y1794" s="3"/>
      <c r="Z1794" s="3"/>
    </row>
    <row r="1795" spans="1:26" x14ac:dyDescent="0.2">
      <c r="A1795" s="3"/>
      <c r="B1795" s="30"/>
      <c r="C1795" s="12"/>
      <c r="D1795" s="3"/>
      <c r="E1795" s="3"/>
      <c r="F1795" s="3"/>
      <c r="G1795" s="3"/>
      <c r="H1795" s="3"/>
      <c r="I1795" s="3"/>
      <c r="J1795" s="26"/>
      <c r="K1795" s="26"/>
      <c r="L1795" s="3"/>
      <c r="M1795" s="3"/>
      <c r="N1795" s="3"/>
      <c r="O1795" s="3"/>
      <c r="P1795" s="3"/>
      <c r="Q1795" s="3"/>
      <c r="R1795" s="3"/>
      <c r="S1795" s="3"/>
      <c r="T1795" s="3"/>
      <c r="U1795" s="3"/>
      <c r="V1795" s="3"/>
      <c r="W1795" s="3"/>
      <c r="X1795" s="3"/>
      <c r="Y1795" s="3"/>
      <c r="Z1795" s="3"/>
    </row>
    <row r="1796" spans="1:26" x14ac:dyDescent="0.2">
      <c r="A1796" s="3"/>
      <c r="B1796" s="30"/>
      <c r="C1796" s="12"/>
      <c r="D1796" s="3"/>
      <c r="E1796" s="3"/>
      <c r="F1796" s="3"/>
      <c r="G1796" s="3"/>
      <c r="H1796" s="3"/>
      <c r="I1796" s="3"/>
      <c r="J1796" s="26"/>
      <c r="K1796" s="26"/>
      <c r="L1796" s="3"/>
      <c r="M1796" s="3"/>
      <c r="N1796" s="3"/>
      <c r="O1796" s="3"/>
      <c r="P1796" s="3"/>
      <c r="Q1796" s="3"/>
      <c r="R1796" s="3"/>
      <c r="S1796" s="3"/>
      <c r="T1796" s="3"/>
      <c r="U1796" s="3"/>
      <c r="V1796" s="3"/>
      <c r="W1796" s="3"/>
      <c r="X1796" s="3"/>
      <c r="Y1796" s="3"/>
      <c r="Z1796" s="3"/>
    </row>
    <row r="1797" spans="1:26" x14ac:dyDescent="0.2">
      <c r="A1797" s="3"/>
      <c r="B1797" s="30"/>
      <c r="C1797" s="12"/>
      <c r="D1797" s="3"/>
      <c r="E1797" s="3"/>
      <c r="F1797" s="3"/>
      <c r="G1797" s="3"/>
      <c r="H1797" s="3"/>
      <c r="I1797" s="3"/>
      <c r="J1797" s="26"/>
      <c r="K1797" s="26"/>
      <c r="L1797" s="3"/>
      <c r="M1797" s="3"/>
      <c r="N1797" s="3"/>
      <c r="O1797" s="3"/>
      <c r="P1797" s="3"/>
      <c r="Q1797" s="3"/>
      <c r="R1797" s="3"/>
      <c r="S1797" s="3"/>
      <c r="T1797" s="3"/>
      <c r="U1797" s="3"/>
      <c r="V1797" s="3"/>
      <c r="W1797" s="3"/>
      <c r="X1797" s="3"/>
      <c r="Y1797" s="3"/>
      <c r="Z1797" s="3"/>
    </row>
    <row r="1798" spans="1:26" x14ac:dyDescent="0.2">
      <c r="A1798" s="3"/>
      <c r="B1798" s="30"/>
      <c r="C1798" s="12"/>
      <c r="D1798" s="3"/>
      <c r="E1798" s="3"/>
      <c r="F1798" s="3"/>
      <c r="G1798" s="3"/>
      <c r="H1798" s="3"/>
      <c r="I1798" s="3"/>
      <c r="J1798" s="26"/>
      <c r="K1798" s="26"/>
      <c r="L1798" s="3"/>
      <c r="M1798" s="3"/>
      <c r="N1798" s="3"/>
      <c r="O1798" s="3"/>
      <c r="P1798" s="3"/>
      <c r="Q1798" s="3"/>
      <c r="R1798" s="3"/>
      <c r="S1798" s="3"/>
      <c r="T1798" s="3"/>
      <c r="U1798" s="3"/>
      <c r="V1798" s="3"/>
      <c r="W1798" s="3"/>
      <c r="X1798" s="3"/>
      <c r="Y1798" s="3"/>
      <c r="Z1798" s="3"/>
    </row>
    <row r="1799" spans="1:26" x14ac:dyDescent="0.2">
      <c r="A1799" s="3"/>
      <c r="B1799" s="30"/>
      <c r="C1799" s="12"/>
      <c r="D1799" s="3"/>
      <c r="E1799" s="3"/>
      <c r="F1799" s="3"/>
      <c r="G1799" s="3"/>
      <c r="H1799" s="3"/>
      <c r="I1799" s="3"/>
      <c r="J1799" s="26"/>
      <c r="K1799" s="26"/>
      <c r="L1799" s="3"/>
      <c r="M1799" s="3"/>
      <c r="N1799" s="3"/>
      <c r="O1799" s="3"/>
      <c r="P1799" s="3"/>
      <c r="Q1799" s="3"/>
      <c r="R1799" s="3"/>
      <c r="S1799" s="3"/>
      <c r="T1799" s="3"/>
      <c r="U1799" s="3"/>
      <c r="V1799" s="3"/>
      <c r="W1799" s="3"/>
      <c r="X1799" s="3"/>
      <c r="Y1799" s="3"/>
      <c r="Z1799" s="3"/>
    </row>
    <row r="1800" spans="1:26" x14ac:dyDescent="0.2">
      <c r="A1800" s="3"/>
      <c r="B1800" s="30"/>
      <c r="C1800" s="12"/>
      <c r="D1800" s="3"/>
      <c r="E1800" s="3"/>
      <c r="F1800" s="3"/>
      <c r="G1800" s="3"/>
      <c r="H1800" s="3"/>
      <c r="I1800" s="3"/>
      <c r="J1800" s="26"/>
      <c r="K1800" s="26"/>
      <c r="L1800" s="3"/>
      <c r="M1800" s="3"/>
      <c r="N1800" s="3"/>
      <c r="O1800" s="3"/>
      <c r="P1800" s="3"/>
      <c r="Q1800" s="3"/>
      <c r="R1800" s="3"/>
      <c r="S1800" s="3"/>
      <c r="T1800" s="3"/>
      <c r="U1800" s="3"/>
      <c r="V1800" s="3"/>
      <c r="W1800" s="3"/>
      <c r="X1800" s="3"/>
      <c r="Y1800" s="3"/>
      <c r="Z1800" s="3"/>
    </row>
    <row r="1801" spans="1:26" x14ac:dyDescent="0.2">
      <c r="A1801" s="3"/>
      <c r="B1801" s="30"/>
      <c r="C1801" s="12"/>
      <c r="D1801" s="3"/>
      <c r="E1801" s="3"/>
      <c r="F1801" s="3"/>
      <c r="G1801" s="3"/>
      <c r="H1801" s="3"/>
      <c r="I1801" s="3"/>
      <c r="J1801" s="26"/>
      <c r="K1801" s="26"/>
      <c r="L1801" s="3"/>
      <c r="M1801" s="3"/>
      <c r="N1801" s="3"/>
      <c r="O1801" s="3"/>
      <c r="P1801" s="3"/>
      <c r="Q1801" s="3"/>
      <c r="R1801" s="3"/>
      <c r="S1801" s="3"/>
      <c r="T1801" s="3"/>
      <c r="U1801" s="3"/>
      <c r="V1801" s="3"/>
      <c r="W1801" s="3"/>
      <c r="X1801" s="3"/>
      <c r="Y1801" s="3"/>
      <c r="Z1801" s="3"/>
    </row>
    <row r="1802" spans="1:26" x14ac:dyDescent="0.2">
      <c r="A1802" s="3"/>
      <c r="B1802" s="30"/>
      <c r="C1802" s="12"/>
      <c r="D1802" s="3"/>
      <c r="E1802" s="3"/>
      <c r="F1802" s="3"/>
      <c r="G1802" s="3"/>
      <c r="H1802" s="3"/>
      <c r="I1802" s="3"/>
      <c r="J1802" s="26"/>
      <c r="K1802" s="26"/>
      <c r="L1802" s="3"/>
      <c r="M1802" s="3"/>
      <c r="N1802" s="3"/>
      <c r="O1802" s="3"/>
      <c r="P1802" s="3"/>
      <c r="Q1802" s="3"/>
      <c r="R1802" s="3"/>
      <c r="S1802" s="3"/>
      <c r="T1802" s="3"/>
      <c r="U1802" s="3"/>
      <c r="V1802" s="3"/>
      <c r="W1802" s="3"/>
      <c r="X1802" s="3"/>
      <c r="Y1802" s="3"/>
      <c r="Z1802" s="3"/>
    </row>
    <row r="1803" spans="1:26" x14ac:dyDescent="0.2">
      <c r="A1803" s="3"/>
      <c r="B1803" s="30"/>
      <c r="C1803" s="12"/>
      <c r="D1803" s="3"/>
      <c r="E1803" s="3"/>
      <c r="F1803" s="3"/>
      <c r="G1803" s="3"/>
      <c r="H1803" s="3"/>
      <c r="I1803" s="3"/>
      <c r="J1803" s="26"/>
      <c r="K1803" s="26"/>
      <c r="L1803" s="3"/>
      <c r="M1803" s="3"/>
      <c r="N1803" s="3"/>
      <c r="O1803" s="3"/>
      <c r="P1803" s="3"/>
      <c r="Q1803" s="3"/>
      <c r="R1803" s="3"/>
      <c r="S1803" s="3"/>
      <c r="T1803" s="3"/>
      <c r="U1803" s="3"/>
      <c r="V1803" s="3"/>
      <c r="W1803" s="3"/>
      <c r="X1803" s="3"/>
      <c r="Y1803" s="3"/>
      <c r="Z1803" s="3"/>
    </row>
    <row r="1804" spans="1:26" x14ac:dyDescent="0.2">
      <c r="A1804" s="3"/>
      <c r="B1804" s="30"/>
      <c r="C1804" s="12"/>
      <c r="D1804" s="3"/>
      <c r="E1804" s="3"/>
      <c r="F1804" s="3"/>
      <c r="G1804" s="3"/>
      <c r="H1804" s="3"/>
      <c r="I1804" s="3"/>
      <c r="J1804" s="26"/>
      <c r="K1804" s="26"/>
      <c r="L1804" s="3"/>
      <c r="M1804" s="3"/>
      <c r="N1804" s="3"/>
      <c r="O1804" s="3"/>
      <c r="P1804" s="3"/>
      <c r="Q1804" s="3"/>
      <c r="R1804" s="3"/>
      <c r="S1804" s="3"/>
      <c r="T1804" s="3"/>
      <c r="U1804" s="3"/>
      <c r="V1804" s="3"/>
      <c r="W1804" s="3"/>
      <c r="X1804" s="3"/>
      <c r="Y1804" s="3"/>
      <c r="Z1804" s="3"/>
    </row>
    <row r="1805" spans="1:26" x14ac:dyDescent="0.2">
      <c r="A1805" s="3"/>
      <c r="B1805" s="30"/>
      <c r="C1805" s="12"/>
      <c r="D1805" s="3"/>
      <c r="E1805" s="3"/>
      <c r="F1805" s="3"/>
      <c r="G1805" s="3"/>
      <c r="H1805" s="3"/>
      <c r="I1805" s="3"/>
      <c r="J1805" s="26"/>
      <c r="K1805" s="26"/>
      <c r="L1805" s="3"/>
      <c r="M1805" s="3"/>
      <c r="N1805" s="3"/>
      <c r="O1805" s="3"/>
      <c r="P1805" s="3"/>
      <c r="Q1805" s="3"/>
      <c r="R1805" s="3"/>
      <c r="S1805" s="3"/>
      <c r="T1805" s="3"/>
      <c r="U1805" s="3"/>
      <c r="V1805" s="3"/>
      <c r="W1805" s="3"/>
      <c r="X1805" s="3"/>
      <c r="Y1805" s="3"/>
      <c r="Z1805" s="3"/>
    </row>
    <row r="1806" spans="1:26" x14ac:dyDescent="0.2">
      <c r="A1806" s="3"/>
      <c r="B1806" s="30"/>
      <c r="C1806" s="12"/>
      <c r="D1806" s="3"/>
      <c r="E1806" s="3"/>
      <c r="F1806" s="3"/>
      <c r="G1806" s="3"/>
      <c r="H1806" s="3"/>
      <c r="I1806" s="3"/>
      <c r="J1806" s="26"/>
      <c r="K1806" s="26"/>
      <c r="L1806" s="3"/>
      <c r="M1806" s="3"/>
      <c r="N1806" s="3"/>
      <c r="O1806" s="3"/>
      <c r="P1806" s="3"/>
      <c r="Q1806" s="3"/>
      <c r="R1806" s="3"/>
      <c r="S1806" s="3"/>
      <c r="T1806" s="3"/>
      <c r="U1806" s="3"/>
      <c r="V1806" s="3"/>
      <c r="W1806" s="3"/>
      <c r="X1806" s="3"/>
      <c r="Y1806" s="3"/>
      <c r="Z1806" s="3"/>
    </row>
    <row r="1807" spans="1:26" x14ac:dyDescent="0.2">
      <c r="A1807" s="3"/>
      <c r="B1807" s="30"/>
      <c r="C1807" s="12"/>
      <c r="D1807" s="3"/>
      <c r="E1807" s="3"/>
      <c r="F1807" s="3"/>
      <c r="G1807" s="3"/>
      <c r="H1807" s="3"/>
      <c r="I1807" s="3"/>
      <c r="J1807" s="26"/>
      <c r="K1807" s="26"/>
      <c r="L1807" s="3"/>
      <c r="M1807" s="3"/>
      <c r="N1807" s="3"/>
      <c r="O1807" s="3"/>
      <c r="P1807" s="3"/>
      <c r="Q1807" s="3"/>
      <c r="R1807" s="3"/>
      <c r="S1807" s="3"/>
      <c r="T1807" s="3"/>
      <c r="U1807" s="3"/>
      <c r="V1807" s="3"/>
      <c r="W1807" s="3"/>
      <c r="X1807" s="3"/>
      <c r="Y1807" s="3"/>
      <c r="Z1807" s="3"/>
    </row>
    <row r="1808" spans="1:26" x14ac:dyDescent="0.2">
      <c r="A1808" s="3"/>
      <c r="B1808" s="30"/>
      <c r="C1808" s="12"/>
      <c r="D1808" s="3"/>
      <c r="E1808" s="3"/>
      <c r="F1808" s="3"/>
      <c r="G1808" s="3"/>
      <c r="H1808" s="3"/>
      <c r="I1808" s="3"/>
      <c r="J1808" s="26"/>
      <c r="K1808" s="26"/>
      <c r="L1808" s="3"/>
      <c r="M1808" s="3"/>
      <c r="N1808" s="3"/>
      <c r="O1808" s="3"/>
      <c r="P1808" s="3"/>
      <c r="Q1808" s="3"/>
      <c r="R1808" s="3"/>
      <c r="S1808" s="3"/>
      <c r="T1808" s="3"/>
      <c r="U1808" s="3"/>
      <c r="V1808" s="3"/>
      <c r="W1808" s="3"/>
      <c r="X1808" s="3"/>
      <c r="Y1808" s="3"/>
      <c r="Z1808" s="3"/>
    </row>
    <row r="1809" spans="1:26" x14ac:dyDescent="0.2">
      <c r="A1809" s="3"/>
      <c r="B1809" s="30"/>
      <c r="C1809" s="12"/>
      <c r="D1809" s="3"/>
      <c r="E1809" s="3"/>
      <c r="F1809" s="3"/>
      <c r="G1809" s="3"/>
      <c r="H1809" s="3"/>
      <c r="I1809" s="3"/>
      <c r="J1809" s="26"/>
      <c r="K1809" s="26"/>
      <c r="L1809" s="3"/>
      <c r="M1809" s="3"/>
      <c r="N1809" s="3"/>
      <c r="O1809" s="3"/>
      <c r="P1809" s="3"/>
      <c r="Q1809" s="3"/>
      <c r="R1809" s="3"/>
      <c r="S1809" s="3"/>
      <c r="T1809" s="3"/>
      <c r="U1809" s="3"/>
      <c r="V1809" s="3"/>
      <c r="W1809" s="3"/>
      <c r="X1809" s="3"/>
      <c r="Y1809" s="3"/>
      <c r="Z1809" s="3"/>
    </row>
    <row r="1810" spans="1:26" x14ac:dyDescent="0.2">
      <c r="A1810" s="3"/>
      <c r="B1810" s="30"/>
      <c r="C1810" s="12"/>
      <c r="D1810" s="3"/>
      <c r="E1810" s="3"/>
      <c r="F1810" s="3"/>
      <c r="G1810" s="3"/>
      <c r="H1810" s="3"/>
      <c r="I1810" s="3"/>
      <c r="J1810" s="26"/>
      <c r="K1810" s="26"/>
      <c r="L1810" s="3"/>
      <c r="M1810" s="3"/>
      <c r="N1810" s="3"/>
      <c r="O1810" s="3"/>
      <c r="P1810" s="3"/>
      <c r="Q1810" s="3"/>
      <c r="R1810" s="3"/>
      <c r="S1810" s="3"/>
      <c r="T1810" s="3"/>
      <c r="U1810" s="3"/>
      <c r="V1810" s="3"/>
      <c r="W1810" s="3"/>
      <c r="X1810" s="3"/>
      <c r="Y1810" s="3"/>
      <c r="Z1810" s="3"/>
    </row>
    <row r="1811" spans="1:26" x14ac:dyDescent="0.2">
      <c r="A1811" s="3"/>
      <c r="B1811" s="30"/>
      <c r="C1811" s="12"/>
      <c r="D1811" s="3"/>
      <c r="E1811" s="3"/>
      <c r="F1811" s="3"/>
      <c r="G1811" s="3"/>
      <c r="H1811" s="3"/>
      <c r="I1811" s="3"/>
      <c r="J1811" s="26"/>
      <c r="K1811" s="26"/>
      <c r="L1811" s="3"/>
      <c r="M1811" s="3"/>
      <c r="N1811" s="3"/>
      <c r="O1811" s="3"/>
      <c r="P1811" s="3"/>
      <c r="Q1811" s="3"/>
      <c r="R1811" s="3"/>
      <c r="S1811" s="3"/>
      <c r="T1811" s="3"/>
      <c r="U1811" s="3"/>
      <c r="V1811" s="3"/>
      <c r="W1811" s="3"/>
      <c r="X1811" s="3"/>
      <c r="Y1811" s="3"/>
      <c r="Z1811" s="3"/>
    </row>
    <row r="1812" spans="1:26" x14ac:dyDescent="0.2">
      <c r="A1812" s="3"/>
      <c r="B1812" s="30"/>
      <c r="C1812" s="12"/>
      <c r="D1812" s="3"/>
      <c r="E1812" s="3"/>
      <c r="F1812" s="3"/>
      <c r="G1812" s="3"/>
      <c r="H1812" s="3"/>
      <c r="I1812" s="3"/>
      <c r="J1812" s="26"/>
      <c r="K1812" s="26"/>
      <c r="L1812" s="3"/>
      <c r="M1812" s="3"/>
      <c r="N1812" s="3"/>
      <c r="O1812" s="3"/>
      <c r="P1812" s="3"/>
      <c r="Q1812" s="3"/>
      <c r="R1812" s="3"/>
      <c r="S1812" s="3"/>
      <c r="T1812" s="3"/>
      <c r="U1812" s="3"/>
      <c r="V1812" s="3"/>
      <c r="W1812" s="3"/>
      <c r="X1812" s="3"/>
      <c r="Y1812" s="3"/>
      <c r="Z1812" s="3"/>
    </row>
    <row r="1813" spans="1:26" x14ac:dyDescent="0.2">
      <c r="A1813" s="3"/>
      <c r="B1813" s="30"/>
      <c r="C1813" s="12"/>
      <c r="D1813" s="3"/>
      <c r="E1813" s="3"/>
      <c r="F1813" s="3"/>
      <c r="G1813" s="3"/>
      <c r="H1813" s="3"/>
      <c r="I1813" s="3"/>
      <c r="J1813" s="26"/>
      <c r="K1813" s="26"/>
      <c r="L1813" s="3"/>
      <c r="M1813" s="3"/>
      <c r="N1813" s="3"/>
      <c r="O1813" s="3"/>
      <c r="P1813" s="3"/>
      <c r="Q1813" s="3"/>
      <c r="R1813" s="3"/>
      <c r="S1813" s="3"/>
      <c r="T1813" s="3"/>
      <c r="U1813" s="3"/>
      <c r="V1813" s="3"/>
      <c r="W1813" s="3"/>
      <c r="X1813" s="3"/>
      <c r="Y1813" s="3"/>
      <c r="Z1813" s="3"/>
    </row>
    <row r="1814" spans="1:26" x14ac:dyDescent="0.2">
      <c r="A1814" s="3"/>
      <c r="B1814" s="30"/>
      <c r="C1814" s="12"/>
      <c r="D1814" s="3"/>
      <c r="E1814" s="3"/>
      <c r="F1814" s="3"/>
      <c r="G1814" s="3"/>
      <c r="H1814" s="3"/>
      <c r="I1814" s="3"/>
      <c r="J1814" s="26"/>
      <c r="K1814" s="26"/>
      <c r="L1814" s="3"/>
      <c r="M1814" s="3"/>
      <c r="N1814" s="3"/>
      <c r="O1814" s="3"/>
      <c r="P1814" s="3"/>
      <c r="Q1814" s="3"/>
      <c r="R1814" s="3"/>
      <c r="S1814" s="3"/>
      <c r="T1814" s="3"/>
      <c r="U1814" s="3"/>
      <c r="V1814" s="3"/>
      <c r="W1814" s="3"/>
      <c r="X1814" s="3"/>
      <c r="Y1814" s="3"/>
      <c r="Z1814" s="3"/>
    </row>
    <row r="1815" spans="1:26" x14ac:dyDescent="0.2">
      <c r="A1815" s="3"/>
      <c r="B1815" s="30"/>
      <c r="C1815" s="12"/>
      <c r="D1815" s="3"/>
      <c r="E1815" s="3"/>
      <c r="F1815" s="3"/>
      <c r="G1815" s="3"/>
      <c r="H1815" s="3"/>
      <c r="I1815" s="3"/>
      <c r="J1815" s="26"/>
      <c r="K1815" s="26"/>
      <c r="L1815" s="3"/>
      <c r="M1815" s="3"/>
      <c r="N1815" s="3"/>
      <c r="O1815" s="3"/>
      <c r="P1815" s="3"/>
      <c r="Q1815" s="3"/>
      <c r="R1815" s="3"/>
      <c r="S1815" s="3"/>
      <c r="T1815" s="3"/>
      <c r="U1815" s="3"/>
      <c r="V1815" s="3"/>
      <c r="W1815" s="3"/>
      <c r="X1815" s="3"/>
      <c r="Y1815" s="3"/>
      <c r="Z1815" s="3"/>
    </row>
    <row r="1816" spans="1:26" x14ac:dyDescent="0.2">
      <c r="A1816" s="3"/>
      <c r="B1816" s="30"/>
      <c r="C1816" s="12"/>
      <c r="D1816" s="3"/>
      <c r="E1816" s="3"/>
      <c r="F1816" s="3"/>
      <c r="G1816" s="3"/>
      <c r="H1816" s="3"/>
      <c r="I1816" s="3"/>
      <c r="J1816" s="26"/>
      <c r="K1816" s="26"/>
      <c r="L1816" s="3"/>
      <c r="M1816" s="3"/>
      <c r="N1816" s="3"/>
      <c r="O1816" s="3"/>
      <c r="P1816" s="3"/>
      <c r="Q1816" s="3"/>
      <c r="R1816" s="3"/>
      <c r="S1816" s="3"/>
      <c r="T1816" s="3"/>
      <c r="U1816" s="3"/>
      <c r="V1816" s="3"/>
      <c r="W1816" s="3"/>
      <c r="X1816" s="3"/>
      <c r="Y1816" s="3"/>
      <c r="Z1816" s="3"/>
    </row>
    <row r="1817" spans="1:26" x14ac:dyDescent="0.2">
      <c r="A1817" s="3"/>
      <c r="B1817" s="30"/>
      <c r="C1817" s="12"/>
      <c r="D1817" s="3"/>
      <c r="E1817" s="3"/>
      <c r="F1817" s="3"/>
      <c r="G1817" s="3"/>
      <c r="H1817" s="3"/>
      <c r="I1817" s="3"/>
      <c r="J1817" s="26"/>
      <c r="K1817" s="26"/>
      <c r="L1817" s="3"/>
      <c r="M1817" s="3"/>
      <c r="N1817" s="3"/>
      <c r="O1817" s="3"/>
      <c r="P1817" s="3"/>
      <c r="Q1817" s="3"/>
      <c r="R1817" s="3"/>
      <c r="S1817" s="3"/>
      <c r="T1817" s="3"/>
      <c r="U1817" s="3"/>
      <c r="V1817" s="3"/>
      <c r="W1817" s="3"/>
      <c r="X1817" s="3"/>
      <c r="Y1817" s="3"/>
      <c r="Z1817" s="3"/>
    </row>
    <row r="1818" spans="1:26" x14ac:dyDescent="0.2">
      <c r="A1818" s="3"/>
      <c r="B1818" s="30"/>
      <c r="C1818" s="12"/>
      <c r="D1818" s="3"/>
      <c r="E1818" s="3"/>
      <c r="F1818" s="3"/>
      <c r="G1818" s="3"/>
      <c r="H1818" s="3"/>
      <c r="I1818" s="3"/>
      <c r="J1818" s="26"/>
      <c r="K1818" s="26"/>
      <c r="L1818" s="3"/>
      <c r="M1818" s="3"/>
      <c r="N1818" s="3"/>
      <c r="O1818" s="3"/>
      <c r="P1818" s="3"/>
      <c r="Q1818" s="3"/>
      <c r="R1818" s="3"/>
      <c r="S1818" s="3"/>
      <c r="T1818" s="3"/>
      <c r="U1818" s="3"/>
      <c r="V1818" s="3"/>
      <c r="W1818" s="3"/>
      <c r="X1818" s="3"/>
      <c r="Y1818" s="3"/>
      <c r="Z1818" s="3"/>
    </row>
    <row r="1819" spans="1:26" x14ac:dyDescent="0.2">
      <c r="A1819" s="3"/>
      <c r="B1819" s="30"/>
      <c r="C1819" s="12"/>
      <c r="D1819" s="3"/>
      <c r="E1819" s="3"/>
      <c r="F1819" s="3"/>
      <c r="G1819" s="3"/>
      <c r="H1819" s="3"/>
      <c r="I1819" s="3"/>
      <c r="J1819" s="26"/>
      <c r="K1819" s="26"/>
      <c r="L1819" s="3"/>
      <c r="M1819" s="3"/>
      <c r="N1819" s="3"/>
      <c r="O1819" s="3"/>
      <c r="P1819" s="3"/>
      <c r="Q1819" s="3"/>
      <c r="R1819" s="3"/>
      <c r="S1819" s="3"/>
      <c r="T1819" s="3"/>
      <c r="U1819" s="3"/>
      <c r="V1819" s="3"/>
      <c r="W1819" s="3"/>
      <c r="X1819" s="3"/>
      <c r="Y1819" s="3"/>
      <c r="Z1819" s="3"/>
    </row>
    <row r="1820" spans="1:26" x14ac:dyDescent="0.2">
      <c r="A1820" s="3"/>
      <c r="B1820" s="30"/>
      <c r="C1820" s="12"/>
      <c r="D1820" s="3"/>
      <c r="E1820" s="3"/>
      <c r="F1820" s="3"/>
      <c r="G1820" s="3"/>
      <c r="H1820" s="3"/>
      <c r="I1820" s="3"/>
      <c r="J1820" s="26"/>
      <c r="K1820" s="26"/>
      <c r="L1820" s="3"/>
      <c r="M1820" s="3"/>
      <c r="N1820" s="3"/>
      <c r="O1820" s="3"/>
      <c r="P1820" s="3"/>
      <c r="Q1820" s="3"/>
      <c r="R1820" s="3"/>
      <c r="S1820" s="3"/>
      <c r="T1820" s="3"/>
      <c r="U1820" s="3"/>
      <c r="V1820" s="3"/>
      <c r="W1820" s="3"/>
      <c r="X1820" s="3"/>
      <c r="Y1820" s="3"/>
      <c r="Z1820" s="3"/>
    </row>
    <row r="1821" spans="1:26" x14ac:dyDescent="0.2">
      <c r="A1821" s="3"/>
      <c r="B1821" s="30"/>
      <c r="C1821" s="12"/>
      <c r="D1821" s="3"/>
      <c r="E1821" s="3"/>
      <c r="F1821" s="3"/>
      <c r="G1821" s="3"/>
      <c r="H1821" s="3"/>
      <c r="I1821" s="3"/>
      <c r="J1821" s="26"/>
      <c r="K1821" s="26"/>
      <c r="L1821" s="3"/>
      <c r="M1821" s="3"/>
      <c r="N1821" s="3"/>
      <c r="O1821" s="3"/>
      <c r="P1821" s="3"/>
      <c r="Q1821" s="3"/>
      <c r="R1821" s="3"/>
      <c r="S1821" s="3"/>
      <c r="T1821" s="3"/>
      <c r="U1821" s="3"/>
      <c r="V1821" s="3"/>
      <c r="W1821" s="3"/>
      <c r="X1821" s="3"/>
      <c r="Y1821" s="3"/>
      <c r="Z1821" s="3"/>
    </row>
    <row r="1822" spans="1:26" x14ac:dyDescent="0.2">
      <c r="A1822" s="3"/>
      <c r="B1822" s="30"/>
      <c r="C1822" s="12"/>
      <c r="D1822" s="3"/>
      <c r="E1822" s="3"/>
      <c r="F1822" s="3"/>
      <c r="G1822" s="3"/>
      <c r="H1822" s="3"/>
      <c r="I1822" s="3"/>
      <c r="J1822" s="26"/>
      <c r="K1822" s="26"/>
      <c r="L1822" s="3"/>
      <c r="M1822" s="3"/>
      <c r="N1822" s="3"/>
      <c r="O1822" s="3"/>
      <c r="P1822" s="3"/>
      <c r="Q1822" s="3"/>
      <c r="R1822" s="3"/>
      <c r="S1822" s="3"/>
      <c r="T1822" s="3"/>
      <c r="U1822" s="3"/>
      <c r="V1822" s="3"/>
      <c r="W1822" s="3"/>
      <c r="X1822" s="3"/>
      <c r="Y1822" s="3"/>
      <c r="Z1822" s="3"/>
    </row>
    <row r="1823" spans="1:26" x14ac:dyDescent="0.2">
      <c r="A1823" s="3"/>
      <c r="B1823" s="30"/>
      <c r="C1823" s="12"/>
      <c r="D1823" s="3"/>
      <c r="E1823" s="3"/>
      <c r="F1823" s="3"/>
      <c r="G1823" s="3"/>
      <c r="H1823" s="3"/>
      <c r="I1823" s="3"/>
      <c r="J1823" s="26"/>
      <c r="K1823" s="26"/>
      <c r="L1823" s="3"/>
      <c r="M1823" s="3"/>
      <c r="N1823" s="3"/>
      <c r="O1823" s="3"/>
      <c r="P1823" s="3"/>
      <c r="Q1823" s="3"/>
      <c r="R1823" s="3"/>
      <c r="S1823" s="3"/>
      <c r="T1823" s="3"/>
      <c r="U1823" s="3"/>
      <c r="V1823" s="3"/>
      <c r="W1823" s="3"/>
      <c r="X1823" s="3"/>
      <c r="Y1823" s="3"/>
      <c r="Z1823" s="3"/>
    </row>
    <row r="1824" spans="1:26" x14ac:dyDescent="0.2">
      <c r="A1824" s="3"/>
      <c r="B1824" s="30"/>
      <c r="C1824" s="12"/>
      <c r="D1824" s="3"/>
      <c r="E1824" s="3"/>
      <c r="F1824" s="3"/>
      <c r="G1824" s="3"/>
      <c r="H1824" s="3"/>
      <c r="I1824" s="3"/>
      <c r="J1824" s="26"/>
      <c r="K1824" s="26"/>
      <c r="L1824" s="3"/>
      <c r="M1824" s="3"/>
      <c r="N1824" s="3"/>
      <c r="O1824" s="3"/>
      <c r="P1824" s="3"/>
      <c r="Q1824" s="3"/>
      <c r="R1824" s="3"/>
      <c r="S1824" s="3"/>
      <c r="T1824" s="3"/>
      <c r="U1824" s="3"/>
      <c r="V1824" s="3"/>
      <c r="W1824" s="3"/>
      <c r="X1824" s="3"/>
      <c r="Y1824" s="3"/>
      <c r="Z1824" s="3"/>
    </row>
    <row r="1825" spans="1:26" x14ac:dyDescent="0.2">
      <c r="A1825" s="3"/>
      <c r="B1825" s="30"/>
      <c r="C1825" s="12"/>
      <c r="D1825" s="3"/>
      <c r="E1825" s="3"/>
      <c r="F1825" s="3"/>
      <c r="G1825" s="3"/>
      <c r="H1825" s="3"/>
      <c r="I1825" s="3"/>
      <c r="J1825" s="26"/>
      <c r="K1825" s="26"/>
      <c r="L1825" s="3"/>
      <c r="M1825" s="3"/>
      <c r="N1825" s="3"/>
      <c r="O1825" s="3"/>
      <c r="P1825" s="3"/>
      <c r="Q1825" s="3"/>
      <c r="R1825" s="3"/>
      <c r="S1825" s="3"/>
      <c r="T1825" s="3"/>
      <c r="U1825" s="3"/>
      <c r="V1825" s="3"/>
      <c r="W1825" s="3"/>
      <c r="X1825" s="3"/>
      <c r="Y1825" s="3"/>
      <c r="Z1825" s="3"/>
    </row>
    <row r="1826" spans="1:26" x14ac:dyDescent="0.2">
      <c r="A1826" s="3"/>
      <c r="B1826" s="30"/>
      <c r="C1826" s="12"/>
      <c r="D1826" s="3"/>
      <c r="E1826" s="3"/>
      <c r="F1826" s="3"/>
      <c r="G1826" s="3"/>
      <c r="H1826" s="3"/>
      <c r="I1826" s="3"/>
      <c r="J1826" s="26"/>
      <c r="K1826" s="26"/>
      <c r="L1826" s="3"/>
      <c r="M1826" s="3"/>
      <c r="N1826" s="3"/>
      <c r="O1826" s="3"/>
      <c r="P1826" s="3"/>
      <c r="Q1826" s="3"/>
      <c r="R1826" s="3"/>
      <c r="S1826" s="3"/>
      <c r="T1826" s="3"/>
      <c r="U1826" s="3"/>
      <c r="V1826" s="3"/>
      <c r="W1826" s="3"/>
      <c r="X1826" s="3"/>
      <c r="Y1826" s="3"/>
      <c r="Z1826" s="3"/>
    </row>
    <row r="1827" spans="1:26" x14ac:dyDescent="0.2">
      <c r="A1827" s="3"/>
      <c r="B1827" s="30"/>
      <c r="C1827" s="12"/>
      <c r="D1827" s="3"/>
      <c r="E1827" s="3"/>
      <c r="F1827" s="3"/>
      <c r="G1827" s="3"/>
      <c r="H1827" s="3"/>
      <c r="I1827" s="3"/>
      <c r="J1827" s="26"/>
      <c r="K1827" s="26"/>
      <c r="L1827" s="3"/>
      <c r="M1827" s="3"/>
      <c r="N1827" s="3"/>
      <c r="O1827" s="3"/>
      <c r="P1827" s="3"/>
      <c r="Q1827" s="3"/>
      <c r="R1827" s="3"/>
      <c r="S1827" s="3"/>
      <c r="T1827" s="3"/>
      <c r="U1827" s="3"/>
      <c r="V1827" s="3"/>
      <c r="W1827" s="3"/>
      <c r="X1827" s="3"/>
      <c r="Y1827" s="3"/>
      <c r="Z1827" s="3"/>
    </row>
    <row r="1828" spans="1:26" x14ac:dyDescent="0.2">
      <c r="A1828" s="3"/>
      <c r="B1828" s="30"/>
      <c r="C1828" s="12"/>
      <c r="D1828" s="3"/>
      <c r="E1828" s="3"/>
      <c r="F1828" s="3"/>
      <c r="G1828" s="3"/>
      <c r="H1828" s="3"/>
      <c r="I1828" s="3"/>
      <c r="J1828" s="26"/>
      <c r="K1828" s="26"/>
      <c r="L1828" s="3"/>
      <c r="M1828" s="3"/>
      <c r="N1828" s="3"/>
      <c r="O1828" s="3"/>
      <c r="P1828" s="3"/>
      <c r="Q1828" s="3"/>
      <c r="R1828" s="3"/>
      <c r="S1828" s="3"/>
      <c r="T1828" s="3"/>
      <c r="U1828" s="3"/>
      <c r="V1828" s="3"/>
      <c r="W1828" s="3"/>
      <c r="X1828" s="3"/>
      <c r="Y1828" s="3"/>
      <c r="Z1828" s="3"/>
    </row>
    <row r="1829" spans="1:26" x14ac:dyDescent="0.2">
      <c r="A1829" s="3"/>
      <c r="B1829" s="30"/>
      <c r="C1829" s="12"/>
      <c r="D1829" s="3"/>
      <c r="E1829" s="3"/>
      <c r="F1829" s="3"/>
      <c r="G1829" s="3"/>
      <c r="H1829" s="3"/>
      <c r="I1829" s="3"/>
      <c r="J1829" s="26"/>
      <c r="K1829" s="26"/>
      <c r="L1829" s="3"/>
      <c r="M1829" s="3"/>
      <c r="N1829" s="3"/>
      <c r="O1829" s="3"/>
      <c r="P1829" s="3"/>
      <c r="Q1829" s="3"/>
      <c r="R1829" s="3"/>
      <c r="S1829" s="3"/>
      <c r="T1829" s="3"/>
      <c r="U1829" s="3"/>
      <c r="V1829" s="3"/>
      <c r="W1829" s="3"/>
      <c r="X1829" s="3"/>
      <c r="Y1829" s="3"/>
      <c r="Z1829" s="3"/>
    </row>
    <row r="1830" spans="1:26" x14ac:dyDescent="0.2">
      <c r="A1830" s="3"/>
      <c r="B1830" s="30"/>
      <c r="C1830" s="12"/>
      <c r="D1830" s="3"/>
      <c r="E1830" s="3"/>
      <c r="F1830" s="3"/>
      <c r="G1830" s="3"/>
      <c r="H1830" s="3"/>
      <c r="I1830" s="3"/>
      <c r="J1830" s="26"/>
      <c r="K1830" s="26"/>
      <c r="L1830" s="3"/>
      <c r="M1830" s="3"/>
      <c r="N1830" s="3"/>
      <c r="O1830" s="3"/>
      <c r="P1830" s="3"/>
      <c r="Q1830" s="3"/>
      <c r="R1830" s="3"/>
      <c r="S1830" s="3"/>
      <c r="T1830" s="3"/>
      <c r="U1830" s="3"/>
      <c r="V1830" s="3"/>
      <c r="W1830" s="3"/>
      <c r="X1830" s="3"/>
      <c r="Y1830" s="3"/>
      <c r="Z1830" s="3"/>
    </row>
    <row r="1831" spans="1:26" x14ac:dyDescent="0.2">
      <c r="A1831" s="3"/>
      <c r="B1831" s="30"/>
      <c r="C1831" s="12"/>
      <c r="D1831" s="3"/>
      <c r="E1831" s="3"/>
      <c r="F1831" s="3"/>
      <c r="G1831" s="3"/>
      <c r="H1831" s="3"/>
      <c r="I1831" s="3"/>
      <c r="J1831" s="26"/>
      <c r="K1831" s="26"/>
      <c r="L1831" s="3"/>
      <c r="M1831" s="3"/>
      <c r="N1831" s="3"/>
      <c r="O1831" s="3"/>
      <c r="P1831" s="3"/>
      <c r="Q1831" s="3"/>
      <c r="R1831" s="3"/>
      <c r="S1831" s="3"/>
      <c r="T1831" s="3"/>
      <c r="U1831" s="3"/>
      <c r="V1831" s="3"/>
      <c r="W1831" s="3"/>
      <c r="X1831" s="3"/>
      <c r="Y1831" s="3"/>
      <c r="Z1831" s="3"/>
    </row>
    <row r="1832" spans="1:26" x14ac:dyDescent="0.2">
      <c r="A1832" s="3"/>
      <c r="B1832" s="30"/>
      <c r="C1832" s="12"/>
      <c r="D1832" s="3"/>
      <c r="E1832" s="3"/>
      <c r="F1832" s="3"/>
      <c r="G1832" s="3"/>
      <c r="H1832" s="3"/>
      <c r="I1832" s="3"/>
      <c r="J1832" s="26"/>
      <c r="K1832" s="26"/>
      <c r="L1832" s="3"/>
      <c r="M1832" s="3"/>
      <c r="N1832" s="3"/>
      <c r="O1832" s="3"/>
      <c r="P1832" s="3"/>
      <c r="Q1832" s="3"/>
      <c r="R1832" s="3"/>
      <c r="S1832" s="3"/>
      <c r="T1832" s="3"/>
      <c r="U1832" s="3"/>
      <c r="V1832" s="3"/>
      <c r="W1832" s="3"/>
      <c r="X1832" s="3"/>
      <c r="Y1832" s="3"/>
      <c r="Z1832" s="3"/>
    </row>
    <row r="1833" spans="1:26" x14ac:dyDescent="0.2">
      <c r="A1833" s="3"/>
      <c r="B1833" s="30"/>
      <c r="C1833" s="12"/>
      <c r="D1833" s="3"/>
      <c r="E1833" s="3"/>
      <c r="F1833" s="3"/>
      <c r="G1833" s="3"/>
      <c r="H1833" s="3"/>
      <c r="I1833" s="3"/>
      <c r="J1833" s="26"/>
      <c r="K1833" s="26"/>
      <c r="L1833" s="3"/>
      <c r="M1833" s="3"/>
      <c r="N1833" s="3"/>
      <c r="O1833" s="3"/>
      <c r="P1833" s="3"/>
      <c r="Q1833" s="3"/>
      <c r="R1833" s="3"/>
      <c r="S1833" s="3"/>
      <c r="T1833" s="3"/>
      <c r="U1833" s="3"/>
      <c r="V1833" s="3"/>
      <c r="W1833" s="3"/>
      <c r="X1833" s="3"/>
      <c r="Y1833" s="3"/>
      <c r="Z1833" s="3"/>
    </row>
    <row r="1834" spans="1:26" x14ac:dyDescent="0.2">
      <c r="A1834" s="3"/>
      <c r="B1834" s="30"/>
      <c r="C1834" s="12"/>
      <c r="D1834" s="3"/>
      <c r="E1834" s="3"/>
      <c r="F1834" s="3"/>
      <c r="G1834" s="3"/>
      <c r="H1834" s="3"/>
      <c r="I1834" s="3"/>
      <c r="J1834" s="26"/>
      <c r="K1834" s="26"/>
      <c r="L1834" s="3"/>
      <c r="M1834" s="3"/>
      <c r="N1834" s="3"/>
      <c r="O1834" s="3"/>
      <c r="P1834" s="3"/>
      <c r="Q1834" s="3"/>
      <c r="R1834" s="3"/>
      <c r="S1834" s="3"/>
      <c r="T1834" s="3"/>
      <c r="U1834" s="3"/>
      <c r="V1834" s="3"/>
      <c r="W1834" s="3"/>
      <c r="X1834" s="3"/>
      <c r="Y1834" s="3"/>
      <c r="Z1834" s="3"/>
    </row>
    <row r="1835" spans="1:26" x14ac:dyDescent="0.2">
      <c r="A1835" s="3"/>
      <c r="B1835" s="30"/>
      <c r="C1835" s="12"/>
      <c r="D1835" s="3"/>
      <c r="E1835" s="3"/>
      <c r="F1835" s="3"/>
      <c r="G1835" s="3"/>
      <c r="H1835" s="3"/>
      <c r="I1835" s="3"/>
      <c r="J1835" s="26"/>
      <c r="K1835" s="26"/>
      <c r="L1835" s="3"/>
      <c r="M1835" s="3"/>
      <c r="N1835" s="3"/>
      <c r="O1835" s="3"/>
      <c r="P1835" s="3"/>
      <c r="Q1835" s="3"/>
      <c r="R1835" s="3"/>
      <c r="S1835" s="3"/>
      <c r="T1835" s="3"/>
      <c r="U1835" s="3"/>
      <c r="V1835" s="3"/>
      <c r="W1835" s="3"/>
      <c r="X1835" s="3"/>
      <c r="Y1835" s="3"/>
      <c r="Z1835" s="3"/>
    </row>
    <row r="1836" spans="1:26" x14ac:dyDescent="0.2">
      <c r="A1836" s="3"/>
      <c r="B1836" s="30"/>
      <c r="C1836" s="12"/>
      <c r="D1836" s="3"/>
      <c r="E1836" s="3"/>
      <c r="F1836" s="3"/>
      <c r="G1836" s="3"/>
      <c r="H1836" s="3"/>
      <c r="I1836" s="3"/>
      <c r="J1836" s="26"/>
      <c r="K1836" s="26"/>
      <c r="L1836" s="3"/>
      <c r="M1836" s="3"/>
      <c r="N1836" s="3"/>
      <c r="O1836" s="3"/>
      <c r="P1836" s="3"/>
      <c r="Q1836" s="3"/>
      <c r="R1836" s="3"/>
      <c r="S1836" s="3"/>
      <c r="T1836" s="3"/>
      <c r="U1836" s="3"/>
      <c r="V1836" s="3"/>
      <c r="W1836" s="3"/>
      <c r="X1836" s="3"/>
      <c r="Y1836" s="3"/>
      <c r="Z1836" s="3"/>
    </row>
    <row r="1837" spans="1:26" x14ac:dyDescent="0.2">
      <c r="A1837" s="3"/>
      <c r="B1837" s="30"/>
      <c r="C1837" s="12"/>
      <c r="D1837" s="3"/>
      <c r="E1837" s="3"/>
      <c r="F1837" s="3"/>
      <c r="G1837" s="3"/>
      <c r="H1837" s="3"/>
      <c r="I1837" s="3"/>
      <c r="J1837" s="26"/>
      <c r="K1837" s="26"/>
      <c r="L1837" s="3"/>
      <c r="M1837" s="3"/>
      <c r="N1837" s="3"/>
      <c r="O1837" s="3"/>
      <c r="P1837" s="3"/>
      <c r="Q1837" s="3"/>
      <c r="R1837" s="3"/>
      <c r="S1837" s="3"/>
      <c r="T1837" s="3"/>
      <c r="U1837" s="3"/>
      <c r="V1837" s="3"/>
      <c r="W1837" s="3"/>
      <c r="X1837" s="3"/>
      <c r="Y1837" s="3"/>
      <c r="Z1837" s="3"/>
    </row>
    <row r="1838" spans="1:26" x14ac:dyDescent="0.2">
      <c r="A1838" s="3"/>
      <c r="B1838" s="30"/>
      <c r="C1838" s="12"/>
      <c r="D1838" s="3"/>
      <c r="E1838" s="3"/>
      <c r="F1838" s="3"/>
      <c r="G1838" s="3"/>
      <c r="H1838" s="3"/>
      <c r="I1838" s="3"/>
      <c r="J1838" s="26"/>
      <c r="K1838" s="26"/>
      <c r="L1838" s="3"/>
      <c r="M1838" s="3"/>
      <c r="N1838" s="3"/>
      <c r="O1838" s="3"/>
      <c r="P1838" s="3"/>
      <c r="Q1838" s="3"/>
      <c r="R1838" s="3"/>
      <c r="S1838" s="3"/>
      <c r="T1838" s="3"/>
      <c r="U1838" s="3"/>
      <c r="V1838" s="3"/>
      <c r="W1838" s="3"/>
      <c r="X1838" s="3"/>
      <c r="Y1838" s="3"/>
      <c r="Z1838" s="3"/>
    </row>
    <row r="1839" spans="1:26" x14ac:dyDescent="0.2">
      <c r="A1839" s="3"/>
      <c r="B1839" s="30"/>
      <c r="C1839" s="12"/>
      <c r="D1839" s="3"/>
      <c r="E1839" s="3"/>
      <c r="F1839" s="3"/>
      <c r="G1839" s="3"/>
      <c r="H1839" s="3"/>
      <c r="I1839" s="3"/>
      <c r="J1839" s="26"/>
      <c r="K1839" s="26"/>
      <c r="L1839" s="3"/>
      <c r="M1839" s="3"/>
      <c r="N1839" s="3"/>
      <c r="O1839" s="3"/>
      <c r="P1839" s="3"/>
      <c r="Q1839" s="3"/>
      <c r="R1839" s="3"/>
      <c r="S1839" s="3"/>
      <c r="T1839" s="3"/>
      <c r="U1839" s="3"/>
      <c r="V1839" s="3"/>
      <c r="W1839" s="3"/>
      <c r="X1839" s="3"/>
      <c r="Y1839" s="3"/>
      <c r="Z1839" s="3"/>
    </row>
    <row r="1840" spans="1:26" x14ac:dyDescent="0.2">
      <c r="A1840" s="3"/>
      <c r="B1840" s="30"/>
      <c r="C1840" s="12"/>
      <c r="D1840" s="3"/>
      <c r="E1840" s="3"/>
      <c r="F1840" s="3"/>
      <c r="G1840" s="3"/>
      <c r="H1840" s="3"/>
      <c r="I1840" s="3"/>
      <c r="J1840" s="26"/>
      <c r="K1840" s="26"/>
      <c r="L1840" s="3"/>
      <c r="M1840" s="3"/>
      <c r="N1840" s="3"/>
      <c r="O1840" s="3"/>
      <c r="P1840" s="3"/>
      <c r="Q1840" s="3"/>
      <c r="R1840" s="3"/>
      <c r="S1840" s="3"/>
      <c r="T1840" s="3"/>
      <c r="U1840" s="3"/>
      <c r="V1840" s="3"/>
      <c r="W1840" s="3"/>
      <c r="X1840" s="3"/>
      <c r="Y1840" s="3"/>
      <c r="Z1840" s="3"/>
    </row>
    <row r="1841" spans="1:26" x14ac:dyDescent="0.2">
      <c r="A1841" s="3"/>
      <c r="B1841" s="30"/>
      <c r="C1841" s="12"/>
      <c r="D1841" s="3"/>
      <c r="E1841" s="3"/>
      <c r="F1841" s="3"/>
      <c r="G1841" s="3"/>
      <c r="H1841" s="3"/>
      <c r="I1841" s="3"/>
      <c r="J1841" s="26"/>
      <c r="K1841" s="26"/>
      <c r="L1841" s="3"/>
      <c r="M1841" s="3"/>
      <c r="N1841" s="3"/>
      <c r="O1841" s="3"/>
      <c r="P1841" s="3"/>
      <c r="Q1841" s="3"/>
      <c r="R1841" s="3"/>
      <c r="S1841" s="3"/>
      <c r="T1841" s="3"/>
      <c r="U1841" s="3"/>
      <c r="V1841" s="3"/>
      <c r="W1841" s="3"/>
      <c r="X1841" s="3"/>
      <c r="Y1841" s="3"/>
      <c r="Z1841" s="3"/>
    </row>
    <row r="1842" spans="1:26" x14ac:dyDescent="0.2">
      <c r="A1842" s="3"/>
      <c r="B1842" s="30"/>
      <c r="C1842" s="12"/>
      <c r="D1842" s="3"/>
      <c r="E1842" s="3"/>
      <c r="F1842" s="3"/>
      <c r="G1842" s="3"/>
      <c r="H1842" s="3"/>
      <c r="I1842" s="3"/>
      <c r="J1842" s="26"/>
      <c r="K1842" s="26"/>
      <c r="L1842" s="3"/>
      <c r="M1842" s="3"/>
      <c r="N1842" s="3"/>
      <c r="O1842" s="3"/>
      <c r="P1842" s="3"/>
      <c r="Q1842" s="3"/>
      <c r="R1842" s="3"/>
      <c r="S1842" s="3"/>
      <c r="T1842" s="3"/>
      <c r="U1842" s="3"/>
      <c r="V1842" s="3"/>
      <c r="W1842" s="3"/>
      <c r="X1842" s="3"/>
      <c r="Y1842" s="3"/>
      <c r="Z1842" s="3"/>
    </row>
    <row r="1843" spans="1:26" x14ac:dyDescent="0.2">
      <c r="A1843" s="3"/>
      <c r="B1843" s="30"/>
      <c r="C1843" s="12"/>
      <c r="D1843" s="3"/>
      <c r="E1843" s="3"/>
      <c r="F1843" s="3"/>
      <c r="G1843" s="3"/>
      <c r="H1843" s="3"/>
      <c r="I1843" s="3"/>
      <c r="J1843" s="26"/>
      <c r="K1843" s="26"/>
      <c r="L1843" s="3"/>
      <c r="M1843" s="3"/>
      <c r="N1843" s="3"/>
      <c r="O1843" s="3"/>
      <c r="P1843" s="3"/>
      <c r="Q1843" s="3"/>
      <c r="R1843" s="3"/>
      <c r="S1843" s="3"/>
      <c r="T1843" s="3"/>
      <c r="U1843" s="3"/>
      <c r="V1843" s="3"/>
      <c r="W1843" s="3"/>
      <c r="X1843" s="3"/>
      <c r="Y1843" s="3"/>
      <c r="Z1843" s="3"/>
    </row>
    <row r="1844" spans="1:26" x14ac:dyDescent="0.2">
      <c r="A1844" s="3"/>
      <c r="B1844" s="30"/>
      <c r="C1844" s="12"/>
      <c r="D1844" s="3"/>
      <c r="E1844" s="3"/>
      <c r="F1844" s="3"/>
      <c r="G1844" s="3"/>
      <c r="H1844" s="3"/>
      <c r="I1844" s="3"/>
      <c r="J1844" s="26"/>
      <c r="K1844" s="26"/>
      <c r="L1844" s="3"/>
      <c r="M1844" s="3"/>
      <c r="N1844" s="3"/>
      <c r="O1844" s="3"/>
      <c r="P1844" s="3"/>
      <c r="Q1844" s="3"/>
      <c r="R1844" s="3"/>
      <c r="S1844" s="3"/>
      <c r="T1844" s="3"/>
      <c r="U1844" s="3"/>
      <c r="V1844" s="3"/>
      <c r="W1844" s="3"/>
      <c r="X1844" s="3"/>
      <c r="Y1844" s="3"/>
      <c r="Z1844" s="3"/>
    </row>
    <row r="1845" spans="1:26" x14ac:dyDescent="0.2">
      <c r="A1845" s="3"/>
      <c r="B1845" s="30"/>
      <c r="C1845" s="12"/>
      <c r="D1845" s="3"/>
      <c r="E1845" s="3"/>
      <c r="F1845" s="3"/>
      <c r="G1845" s="3"/>
      <c r="H1845" s="3"/>
      <c r="I1845" s="3"/>
      <c r="J1845" s="26"/>
      <c r="K1845" s="26"/>
      <c r="L1845" s="3"/>
      <c r="M1845" s="3"/>
      <c r="N1845" s="3"/>
      <c r="O1845" s="3"/>
      <c r="P1845" s="3"/>
      <c r="Q1845" s="3"/>
      <c r="R1845" s="3"/>
      <c r="S1845" s="3"/>
      <c r="T1845" s="3"/>
      <c r="U1845" s="3"/>
      <c r="V1845" s="3"/>
      <c r="W1845" s="3"/>
      <c r="X1845" s="3"/>
      <c r="Y1845" s="3"/>
      <c r="Z1845" s="3"/>
    </row>
    <row r="1846" spans="1:26" x14ac:dyDescent="0.2">
      <c r="A1846" s="3"/>
      <c r="B1846" s="30"/>
      <c r="C1846" s="12"/>
      <c r="D1846" s="3"/>
      <c r="E1846" s="3"/>
      <c r="F1846" s="3"/>
      <c r="G1846" s="3"/>
      <c r="H1846" s="3"/>
      <c r="I1846" s="3"/>
      <c r="J1846" s="26"/>
      <c r="K1846" s="26"/>
      <c r="L1846" s="3"/>
      <c r="M1846" s="3"/>
      <c r="N1846" s="3"/>
      <c r="O1846" s="3"/>
      <c r="P1846" s="3"/>
      <c r="Q1846" s="3"/>
      <c r="R1846" s="3"/>
      <c r="S1846" s="3"/>
      <c r="T1846" s="3"/>
      <c r="U1846" s="3"/>
      <c r="V1846" s="3"/>
      <c r="W1846" s="3"/>
      <c r="X1846" s="3"/>
      <c r="Y1846" s="3"/>
      <c r="Z1846" s="3"/>
    </row>
    <row r="1847" spans="1:26" x14ac:dyDescent="0.2">
      <c r="A1847" s="3"/>
      <c r="B1847" s="30"/>
      <c r="C1847" s="12"/>
      <c r="D1847" s="3"/>
      <c r="E1847" s="3"/>
      <c r="F1847" s="3"/>
      <c r="G1847" s="3"/>
      <c r="H1847" s="3"/>
      <c r="I1847" s="3"/>
      <c r="J1847" s="26"/>
      <c r="K1847" s="26"/>
      <c r="L1847" s="3"/>
      <c r="M1847" s="3"/>
      <c r="N1847" s="3"/>
      <c r="O1847" s="3"/>
      <c r="P1847" s="3"/>
      <c r="Q1847" s="3"/>
      <c r="R1847" s="3"/>
      <c r="S1847" s="3"/>
      <c r="T1847" s="3"/>
      <c r="U1847" s="3"/>
      <c r="V1847" s="3"/>
      <c r="W1847" s="3"/>
      <c r="X1847" s="3"/>
      <c r="Y1847" s="3"/>
      <c r="Z1847" s="3"/>
    </row>
    <row r="1848" spans="1:26" x14ac:dyDescent="0.2">
      <c r="A1848" s="3"/>
      <c r="B1848" s="30"/>
      <c r="C1848" s="12"/>
      <c r="D1848" s="3"/>
      <c r="E1848" s="3"/>
      <c r="F1848" s="3"/>
      <c r="G1848" s="3"/>
      <c r="H1848" s="3"/>
      <c r="I1848" s="3"/>
      <c r="J1848" s="26"/>
      <c r="K1848" s="26"/>
      <c r="L1848" s="3"/>
      <c r="M1848" s="3"/>
      <c r="N1848" s="3"/>
      <c r="O1848" s="3"/>
      <c r="P1848" s="3"/>
      <c r="Q1848" s="3"/>
      <c r="R1848" s="3"/>
      <c r="S1848" s="3"/>
      <c r="T1848" s="3"/>
      <c r="U1848" s="3"/>
      <c r="V1848" s="3"/>
      <c r="W1848" s="3"/>
      <c r="X1848" s="3"/>
      <c r="Y1848" s="3"/>
      <c r="Z1848" s="3"/>
    </row>
    <row r="1849" spans="1:26" x14ac:dyDescent="0.2">
      <c r="A1849" s="3"/>
      <c r="B1849" s="30"/>
      <c r="C1849" s="12"/>
      <c r="D1849" s="3"/>
      <c r="E1849" s="3"/>
      <c r="F1849" s="3"/>
      <c r="G1849" s="3"/>
      <c r="H1849" s="3"/>
      <c r="I1849" s="3"/>
      <c r="J1849" s="26"/>
      <c r="K1849" s="26"/>
      <c r="L1849" s="3"/>
      <c r="M1849" s="3"/>
      <c r="N1849" s="3"/>
      <c r="O1849" s="3"/>
      <c r="P1849" s="3"/>
      <c r="Q1849" s="3"/>
      <c r="R1849" s="3"/>
      <c r="S1849" s="3"/>
      <c r="T1849" s="3"/>
      <c r="U1849" s="3"/>
      <c r="V1849" s="3"/>
      <c r="W1849" s="3"/>
      <c r="X1849" s="3"/>
      <c r="Y1849" s="3"/>
      <c r="Z1849" s="3"/>
    </row>
    <row r="1850" spans="1:26" x14ac:dyDescent="0.2">
      <c r="A1850" s="3"/>
      <c r="B1850" s="30"/>
      <c r="C1850" s="12"/>
      <c r="D1850" s="3"/>
      <c r="E1850" s="3"/>
      <c r="F1850" s="3"/>
      <c r="G1850" s="3"/>
      <c r="H1850" s="3"/>
      <c r="I1850" s="3"/>
      <c r="J1850" s="26"/>
      <c r="K1850" s="26"/>
      <c r="L1850" s="3"/>
      <c r="M1850" s="3"/>
      <c r="N1850" s="3"/>
      <c r="O1850" s="3"/>
      <c r="P1850" s="3"/>
      <c r="Q1850" s="3"/>
      <c r="R1850" s="3"/>
      <c r="S1850" s="3"/>
      <c r="T1850" s="3"/>
      <c r="U1850" s="3"/>
      <c r="V1850" s="3"/>
      <c r="W1850" s="3"/>
      <c r="X1850" s="3"/>
      <c r="Y1850" s="3"/>
      <c r="Z1850" s="3"/>
    </row>
    <row r="1851" spans="1:26" x14ac:dyDescent="0.2">
      <c r="A1851" s="3"/>
      <c r="B1851" s="30"/>
      <c r="C1851" s="12"/>
      <c r="D1851" s="3"/>
      <c r="E1851" s="3"/>
      <c r="F1851" s="3"/>
      <c r="G1851" s="3"/>
      <c r="H1851" s="3"/>
      <c r="I1851" s="3"/>
      <c r="J1851" s="26"/>
      <c r="K1851" s="26"/>
      <c r="L1851" s="3"/>
      <c r="M1851" s="3"/>
      <c r="N1851" s="3"/>
      <c r="O1851" s="3"/>
      <c r="P1851" s="3"/>
      <c r="Q1851" s="3"/>
      <c r="R1851" s="3"/>
      <c r="S1851" s="3"/>
      <c r="T1851" s="3"/>
      <c r="U1851" s="3"/>
      <c r="V1851" s="3"/>
      <c r="W1851" s="3"/>
      <c r="X1851" s="3"/>
      <c r="Y1851" s="3"/>
      <c r="Z1851" s="3"/>
    </row>
    <row r="1852" spans="1:26" x14ac:dyDescent="0.2">
      <c r="A1852" s="3"/>
      <c r="B1852" s="30"/>
      <c r="C1852" s="12"/>
      <c r="D1852" s="3"/>
      <c r="E1852" s="3"/>
      <c r="F1852" s="3"/>
      <c r="G1852" s="3"/>
      <c r="H1852" s="3"/>
      <c r="I1852" s="3"/>
      <c r="J1852" s="26"/>
      <c r="K1852" s="26"/>
      <c r="L1852" s="3"/>
      <c r="M1852" s="3"/>
      <c r="N1852" s="3"/>
      <c r="O1852" s="3"/>
      <c r="P1852" s="3"/>
      <c r="Q1852" s="3"/>
      <c r="R1852" s="3"/>
      <c r="S1852" s="3"/>
      <c r="T1852" s="3"/>
      <c r="U1852" s="3"/>
      <c r="V1852" s="3"/>
      <c r="W1852" s="3"/>
      <c r="X1852" s="3"/>
      <c r="Y1852" s="3"/>
      <c r="Z1852" s="3"/>
    </row>
    <row r="1853" spans="1:26" x14ac:dyDescent="0.2">
      <c r="A1853" s="3"/>
      <c r="B1853" s="30"/>
      <c r="C1853" s="12"/>
      <c r="D1853" s="3"/>
      <c r="E1853" s="3"/>
      <c r="F1853" s="3"/>
      <c r="G1853" s="3"/>
      <c r="H1853" s="3"/>
      <c r="I1853" s="3"/>
      <c r="J1853" s="26"/>
      <c r="K1853" s="26"/>
      <c r="L1853" s="3"/>
      <c r="M1853" s="3"/>
      <c r="N1853" s="3"/>
      <c r="O1853" s="3"/>
      <c r="P1853" s="3"/>
      <c r="Q1853" s="3"/>
      <c r="R1853" s="3"/>
      <c r="S1853" s="3"/>
      <c r="T1853" s="3"/>
      <c r="U1853" s="3"/>
      <c r="V1853" s="3"/>
      <c r="W1853" s="3"/>
      <c r="X1853" s="3"/>
      <c r="Y1853" s="3"/>
      <c r="Z1853" s="3"/>
    </row>
    <row r="1854" spans="1:26" x14ac:dyDescent="0.2">
      <c r="A1854" s="3"/>
      <c r="B1854" s="30"/>
      <c r="C1854" s="12"/>
      <c r="D1854" s="3"/>
      <c r="E1854" s="3"/>
      <c r="F1854" s="3"/>
      <c r="G1854" s="3"/>
      <c r="H1854" s="3"/>
      <c r="I1854" s="3"/>
      <c r="J1854" s="26"/>
      <c r="K1854" s="26"/>
      <c r="L1854" s="3"/>
      <c r="M1854" s="3"/>
      <c r="N1854" s="3"/>
      <c r="O1854" s="3"/>
      <c r="P1854" s="3"/>
      <c r="Q1854" s="3"/>
      <c r="R1854" s="3"/>
      <c r="S1854" s="3"/>
      <c r="T1854" s="3"/>
      <c r="U1854" s="3"/>
      <c r="V1854" s="3"/>
      <c r="W1854" s="3"/>
      <c r="X1854" s="3"/>
      <c r="Y1854" s="3"/>
      <c r="Z1854" s="3"/>
    </row>
    <row r="1855" spans="1:26" x14ac:dyDescent="0.2">
      <c r="A1855" s="3"/>
      <c r="B1855" s="30"/>
      <c r="C1855" s="12"/>
      <c r="D1855" s="3"/>
      <c r="E1855" s="3"/>
      <c r="F1855" s="3"/>
      <c r="G1855" s="3"/>
      <c r="H1855" s="3"/>
      <c r="I1855" s="3"/>
      <c r="J1855" s="26"/>
      <c r="K1855" s="26"/>
      <c r="L1855" s="3"/>
      <c r="M1855" s="3"/>
      <c r="N1855" s="3"/>
      <c r="O1855" s="3"/>
      <c r="P1855" s="3"/>
      <c r="Q1855" s="3"/>
      <c r="R1855" s="3"/>
      <c r="S1855" s="3"/>
      <c r="T1855" s="3"/>
      <c r="U1855" s="3"/>
      <c r="V1855" s="3"/>
      <c r="W1855" s="3"/>
      <c r="X1855" s="3"/>
      <c r="Y1855" s="3"/>
      <c r="Z1855" s="3"/>
    </row>
    <row r="1856" spans="1:26" x14ac:dyDescent="0.2">
      <c r="A1856" s="3"/>
      <c r="B1856" s="30"/>
      <c r="C1856" s="12"/>
      <c r="D1856" s="3"/>
      <c r="E1856" s="3"/>
      <c r="F1856" s="3"/>
      <c r="G1856" s="3"/>
      <c r="H1856" s="3"/>
      <c r="I1856" s="3"/>
      <c r="J1856" s="26"/>
      <c r="K1856" s="26"/>
      <c r="L1856" s="3"/>
      <c r="M1856" s="3"/>
      <c r="N1856" s="3"/>
      <c r="O1856" s="3"/>
      <c r="P1856" s="3"/>
      <c r="Q1856" s="3"/>
      <c r="R1856" s="3"/>
      <c r="S1856" s="3"/>
      <c r="T1856" s="3"/>
      <c r="U1856" s="3"/>
      <c r="V1856" s="3"/>
      <c r="W1856" s="3"/>
      <c r="X1856" s="3"/>
      <c r="Y1856" s="3"/>
      <c r="Z1856" s="3"/>
    </row>
    <row r="1857" spans="1:26" x14ac:dyDescent="0.2">
      <c r="A1857" s="3"/>
      <c r="B1857" s="30"/>
      <c r="C1857" s="12"/>
      <c r="D1857" s="3"/>
      <c r="E1857" s="3"/>
      <c r="F1857" s="3"/>
      <c r="G1857" s="3"/>
      <c r="H1857" s="3"/>
      <c r="I1857" s="3"/>
      <c r="J1857" s="26"/>
      <c r="K1857" s="26"/>
      <c r="L1857" s="3"/>
      <c r="M1857" s="3"/>
      <c r="N1857" s="3"/>
      <c r="O1857" s="3"/>
      <c r="P1857" s="3"/>
      <c r="Q1857" s="3"/>
      <c r="R1857" s="3"/>
      <c r="S1857" s="3"/>
      <c r="T1857" s="3"/>
      <c r="U1857" s="3"/>
      <c r="V1857" s="3"/>
      <c r="W1857" s="3"/>
      <c r="X1857" s="3"/>
      <c r="Y1857" s="3"/>
      <c r="Z1857" s="3"/>
    </row>
    <row r="1858" spans="1:26" x14ac:dyDescent="0.2">
      <c r="A1858" s="3"/>
      <c r="B1858" s="30"/>
      <c r="C1858" s="12"/>
      <c r="D1858" s="3"/>
      <c r="E1858" s="3"/>
      <c r="F1858" s="3"/>
      <c r="G1858" s="3"/>
      <c r="H1858" s="3"/>
      <c r="I1858" s="3"/>
      <c r="J1858" s="26"/>
      <c r="K1858" s="26"/>
      <c r="L1858" s="3"/>
      <c r="M1858" s="3"/>
      <c r="N1858" s="3"/>
      <c r="O1858" s="3"/>
      <c r="P1858" s="3"/>
      <c r="Q1858" s="3"/>
      <c r="R1858" s="3"/>
      <c r="S1858" s="3"/>
      <c r="T1858" s="3"/>
      <c r="U1858" s="3"/>
      <c r="V1858" s="3"/>
      <c r="W1858" s="3"/>
      <c r="X1858" s="3"/>
      <c r="Y1858" s="3"/>
      <c r="Z1858" s="3"/>
    </row>
    <row r="1859" spans="1:26" x14ac:dyDescent="0.2">
      <c r="A1859" s="3"/>
      <c r="B1859" s="30"/>
      <c r="C1859" s="12"/>
      <c r="D1859" s="3"/>
      <c r="E1859" s="3"/>
      <c r="F1859" s="3"/>
      <c r="G1859" s="3"/>
      <c r="H1859" s="3"/>
      <c r="I1859" s="3"/>
      <c r="J1859" s="26"/>
      <c r="K1859" s="26"/>
      <c r="L1859" s="3"/>
      <c r="M1859" s="3"/>
      <c r="N1859" s="3"/>
      <c r="O1859" s="3"/>
      <c r="P1859" s="3"/>
      <c r="Q1859" s="3"/>
      <c r="R1859" s="3"/>
      <c r="S1859" s="3"/>
      <c r="T1859" s="3"/>
      <c r="U1859" s="3"/>
      <c r="V1859" s="3"/>
      <c r="W1859" s="3"/>
      <c r="X1859" s="3"/>
      <c r="Y1859" s="3"/>
      <c r="Z1859" s="3"/>
    </row>
    <row r="1860" spans="1:26" x14ac:dyDescent="0.2">
      <c r="A1860" s="3"/>
      <c r="B1860" s="30"/>
      <c r="C1860" s="12"/>
      <c r="D1860" s="3"/>
      <c r="E1860" s="3"/>
      <c r="F1860" s="3"/>
      <c r="G1860" s="3"/>
      <c r="H1860" s="3"/>
      <c r="I1860" s="3"/>
      <c r="J1860" s="26"/>
      <c r="K1860" s="26"/>
      <c r="L1860" s="3"/>
      <c r="M1860" s="3"/>
      <c r="N1860" s="3"/>
      <c r="O1860" s="3"/>
      <c r="P1860" s="3"/>
      <c r="Q1860" s="3"/>
      <c r="R1860" s="3"/>
      <c r="S1860" s="3"/>
      <c r="T1860" s="3"/>
      <c r="U1860" s="3"/>
      <c r="V1860" s="3"/>
      <c r="W1860" s="3"/>
      <c r="X1860" s="3"/>
      <c r="Y1860" s="3"/>
      <c r="Z1860" s="3"/>
    </row>
    <row r="1861" spans="1:26" x14ac:dyDescent="0.2">
      <c r="A1861" s="3"/>
      <c r="B1861" s="30"/>
      <c r="C1861" s="12"/>
      <c r="D1861" s="3"/>
      <c r="E1861" s="3"/>
      <c r="F1861" s="3"/>
      <c r="G1861" s="3"/>
      <c r="H1861" s="3"/>
      <c r="I1861" s="3"/>
      <c r="J1861" s="26"/>
      <c r="K1861" s="26"/>
      <c r="L1861" s="3"/>
      <c r="M1861" s="3"/>
      <c r="N1861" s="3"/>
      <c r="O1861" s="3"/>
      <c r="P1861" s="3"/>
      <c r="Q1861" s="3"/>
      <c r="R1861" s="3"/>
      <c r="S1861" s="3"/>
      <c r="T1861" s="3"/>
      <c r="U1861" s="3"/>
      <c r="V1861" s="3"/>
      <c r="W1861" s="3"/>
      <c r="X1861" s="3"/>
      <c r="Y1861" s="3"/>
      <c r="Z1861" s="3"/>
    </row>
    <row r="1862" spans="1:26" x14ac:dyDescent="0.2">
      <c r="A1862" s="3"/>
      <c r="B1862" s="30"/>
      <c r="C1862" s="12"/>
      <c r="D1862" s="3"/>
      <c r="E1862" s="3"/>
      <c r="F1862" s="3"/>
      <c r="G1862" s="3"/>
      <c r="H1862" s="3"/>
      <c r="I1862" s="3"/>
      <c r="J1862" s="26"/>
      <c r="K1862" s="26"/>
      <c r="L1862" s="3"/>
      <c r="M1862" s="3"/>
      <c r="N1862" s="3"/>
      <c r="O1862" s="3"/>
      <c r="P1862" s="3"/>
      <c r="Q1862" s="3"/>
      <c r="R1862" s="3"/>
      <c r="S1862" s="3"/>
      <c r="T1862" s="3"/>
      <c r="U1862" s="3"/>
      <c r="V1862" s="3"/>
      <c r="W1862" s="3"/>
      <c r="X1862" s="3"/>
      <c r="Y1862" s="3"/>
      <c r="Z1862" s="3"/>
    </row>
    <row r="1863" spans="1:26" x14ac:dyDescent="0.2">
      <c r="A1863" s="3"/>
      <c r="B1863" s="30"/>
      <c r="C1863" s="12"/>
      <c r="D1863" s="3"/>
      <c r="E1863" s="3"/>
      <c r="F1863" s="3"/>
      <c r="G1863" s="3"/>
      <c r="H1863" s="3"/>
      <c r="I1863" s="3"/>
      <c r="J1863" s="26"/>
      <c r="K1863" s="26"/>
      <c r="L1863" s="3"/>
      <c r="M1863" s="3"/>
      <c r="N1863" s="3"/>
      <c r="O1863" s="3"/>
      <c r="P1863" s="3"/>
      <c r="Q1863" s="3"/>
      <c r="R1863" s="3"/>
      <c r="S1863" s="3"/>
      <c r="T1863" s="3"/>
      <c r="U1863" s="3"/>
      <c r="V1863" s="3"/>
      <c r="W1863" s="3"/>
      <c r="X1863" s="3"/>
      <c r="Y1863" s="3"/>
      <c r="Z1863" s="3"/>
    </row>
    <row r="1864" spans="1:26" x14ac:dyDescent="0.2">
      <c r="A1864" s="3"/>
      <c r="B1864" s="30"/>
      <c r="C1864" s="12"/>
      <c r="D1864" s="3"/>
      <c r="E1864" s="3"/>
      <c r="F1864" s="3"/>
      <c r="G1864" s="3"/>
      <c r="H1864" s="3"/>
      <c r="I1864" s="3"/>
      <c r="J1864" s="26"/>
      <c r="K1864" s="26"/>
      <c r="L1864" s="3"/>
      <c r="M1864" s="3"/>
      <c r="N1864" s="3"/>
      <c r="O1864" s="3"/>
      <c r="P1864" s="3"/>
      <c r="Q1864" s="3"/>
      <c r="R1864" s="3"/>
      <c r="S1864" s="3"/>
      <c r="T1864" s="3"/>
      <c r="U1864" s="3"/>
      <c r="V1864" s="3"/>
      <c r="W1864" s="3"/>
      <c r="X1864" s="3"/>
      <c r="Y1864" s="3"/>
      <c r="Z1864" s="3"/>
    </row>
    <row r="1865" spans="1:26" x14ac:dyDescent="0.2">
      <c r="A1865" s="3"/>
      <c r="B1865" s="30"/>
      <c r="C1865" s="12"/>
      <c r="D1865" s="3"/>
      <c r="E1865" s="3"/>
      <c r="F1865" s="3"/>
      <c r="G1865" s="3"/>
      <c r="H1865" s="3"/>
      <c r="I1865" s="3"/>
      <c r="J1865" s="26"/>
      <c r="K1865" s="26"/>
      <c r="L1865" s="3"/>
      <c r="M1865" s="3"/>
      <c r="N1865" s="3"/>
      <c r="O1865" s="3"/>
      <c r="P1865" s="3"/>
      <c r="Q1865" s="3"/>
      <c r="R1865" s="3"/>
      <c r="S1865" s="3"/>
      <c r="T1865" s="3"/>
      <c r="U1865" s="3"/>
      <c r="V1865" s="3"/>
      <c r="W1865" s="3"/>
      <c r="X1865" s="3"/>
      <c r="Y1865" s="3"/>
      <c r="Z1865" s="3"/>
    </row>
    <row r="1866" spans="1:26" x14ac:dyDescent="0.2">
      <c r="A1866" s="3"/>
      <c r="B1866" s="30"/>
      <c r="C1866" s="12"/>
      <c r="D1866" s="3"/>
      <c r="E1866" s="3"/>
      <c r="F1866" s="3"/>
      <c r="G1866" s="3"/>
      <c r="H1866" s="3"/>
      <c r="I1866" s="3"/>
      <c r="J1866" s="26"/>
      <c r="K1866" s="26"/>
      <c r="L1866" s="3"/>
      <c r="M1866" s="3"/>
      <c r="N1866" s="3"/>
      <c r="O1866" s="3"/>
      <c r="P1866" s="3"/>
      <c r="Q1866" s="3"/>
      <c r="R1866" s="3"/>
      <c r="S1866" s="3"/>
      <c r="T1866" s="3"/>
      <c r="U1866" s="3"/>
      <c r="V1866" s="3"/>
      <c r="W1866" s="3"/>
      <c r="X1866" s="3"/>
      <c r="Y1866" s="3"/>
      <c r="Z1866" s="3"/>
    </row>
    <row r="1867" spans="1:26" x14ac:dyDescent="0.2">
      <c r="A1867" s="3"/>
      <c r="B1867" s="30"/>
      <c r="C1867" s="12"/>
      <c r="D1867" s="3"/>
      <c r="E1867" s="3"/>
      <c r="F1867" s="3"/>
      <c r="G1867" s="3"/>
      <c r="H1867" s="3"/>
      <c r="I1867" s="3"/>
      <c r="J1867" s="26"/>
      <c r="K1867" s="26"/>
      <c r="L1867" s="3"/>
      <c r="M1867" s="3"/>
      <c r="N1867" s="3"/>
      <c r="O1867" s="3"/>
      <c r="P1867" s="3"/>
      <c r="Q1867" s="3"/>
      <c r="R1867" s="3"/>
      <c r="S1867" s="3"/>
      <c r="T1867" s="3"/>
      <c r="U1867" s="3"/>
      <c r="V1867" s="3"/>
      <c r="W1867" s="3"/>
      <c r="X1867" s="3"/>
      <c r="Y1867" s="3"/>
      <c r="Z1867" s="3"/>
    </row>
    <row r="1868" spans="1:26" x14ac:dyDescent="0.2">
      <c r="A1868" s="3"/>
      <c r="B1868" s="30"/>
      <c r="C1868" s="12"/>
      <c r="D1868" s="3"/>
      <c r="E1868" s="3"/>
      <c r="F1868" s="3"/>
      <c r="G1868" s="3"/>
      <c r="H1868" s="3"/>
      <c r="I1868" s="3"/>
      <c r="J1868" s="26"/>
      <c r="K1868" s="26"/>
      <c r="L1868" s="3"/>
      <c r="M1868" s="3"/>
      <c r="N1868" s="3"/>
      <c r="O1868" s="3"/>
      <c r="P1868" s="3"/>
      <c r="Q1868" s="3"/>
      <c r="R1868" s="3"/>
      <c r="S1868" s="3"/>
      <c r="T1868" s="3"/>
      <c r="U1868" s="3"/>
      <c r="V1868" s="3"/>
      <c r="W1868" s="3"/>
      <c r="X1868" s="3"/>
      <c r="Y1868" s="3"/>
      <c r="Z1868" s="3"/>
    </row>
    <row r="1869" spans="1:26" x14ac:dyDescent="0.2">
      <c r="A1869" s="3"/>
      <c r="B1869" s="30"/>
      <c r="C1869" s="12"/>
      <c r="D1869" s="3"/>
      <c r="E1869" s="3"/>
      <c r="F1869" s="3"/>
      <c r="G1869" s="3"/>
      <c r="H1869" s="3"/>
      <c r="I1869" s="3"/>
      <c r="J1869" s="26"/>
      <c r="K1869" s="26"/>
      <c r="L1869" s="3"/>
      <c r="M1869" s="3"/>
      <c r="N1869" s="3"/>
      <c r="O1869" s="3"/>
      <c r="P1869" s="3"/>
      <c r="Q1869" s="3"/>
      <c r="R1869" s="3"/>
      <c r="S1869" s="3"/>
      <c r="T1869" s="3"/>
      <c r="U1869" s="3"/>
      <c r="V1869" s="3"/>
      <c r="W1869" s="3"/>
      <c r="X1869" s="3"/>
      <c r="Y1869" s="3"/>
      <c r="Z1869" s="3"/>
    </row>
    <row r="1870" spans="1:26" x14ac:dyDescent="0.2">
      <c r="A1870" s="3"/>
      <c r="B1870" s="30"/>
      <c r="C1870" s="12"/>
      <c r="D1870" s="3"/>
      <c r="E1870" s="3"/>
      <c r="F1870" s="3"/>
      <c r="G1870" s="3"/>
      <c r="H1870" s="3"/>
      <c r="I1870" s="3"/>
      <c r="J1870" s="26"/>
      <c r="K1870" s="26"/>
      <c r="L1870" s="3"/>
      <c r="M1870" s="3"/>
      <c r="N1870" s="3"/>
      <c r="O1870" s="3"/>
      <c r="P1870" s="3"/>
      <c r="Q1870" s="3"/>
      <c r="R1870" s="3"/>
      <c r="S1870" s="3"/>
      <c r="T1870" s="3"/>
      <c r="U1870" s="3"/>
      <c r="V1870" s="3"/>
      <c r="W1870" s="3"/>
      <c r="X1870" s="3"/>
      <c r="Y1870" s="3"/>
      <c r="Z1870" s="3"/>
    </row>
    <row r="1871" spans="1:26" x14ac:dyDescent="0.2">
      <c r="A1871" s="3"/>
      <c r="B1871" s="30"/>
      <c r="C1871" s="12"/>
      <c r="D1871" s="3"/>
      <c r="E1871" s="3"/>
      <c r="F1871" s="3"/>
      <c r="G1871" s="3"/>
      <c r="H1871" s="3"/>
      <c r="I1871" s="3"/>
      <c r="J1871" s="26"/>
      <c r="K1871" s="26"/>
      <c r="L1871" s="3"/>
      <c r="M1871" s="3"/>
      <c r="N1871" s="3"/>
      <c r="O1871" s="3"/>
      <c r="P1871" s="3"/>
      <c r="Q1871" s="3"/>
      <c r="R1871" s="3"/>
      <c r="S1871" s="3"/>
      <c r="T1871" s="3"/>
      <c r="U1871" s="3"/>
      <c r="V1871" s="3"/>
      <c r="W1871" s="3"/>
      <c r="X1871" s="3"/>
      <c r="Y1871" s="3"/>
      <c r="Z1871" s="3"/>
    </row>
    <row r="1872" spans="1:26" x14ac:dyDescent="0.2">
      <c r="A1872" s="3"/>
      <c r="B1872" s="30"/>
      <c r="C1872" s="12"/>
      <c r="D1872" s="3"/>
      <c r="E1872" s="3"/>
      <c r="F1872" s="3"/>
      <c r="G1872" s="3"/>
      <c r="H1872" s="3"/>
      <c r="I1872" s="3"/>
      <c r="J1872" s="26"/>
      <c r="K1872" s="26"/>
      <c r="L1872" s="3"/>
      <c r="M1872" s="3"/>
      <c r="N1872" s="3"/>
      <c r="O1872" s="3"/>
      <c r="P1872" s="3"/>
      <c r="Q1872" s="3"/>
      <c r="R1872" s="3"/>
      <c r="S1872" s="3"/>
      <c r="T1872" s="3"/>
      <c r="U1872" s="3"/>
      <c r="V1872" s="3"/>
      <c r="W1872" s="3"/>
      <c r="X1872" s="3"/>
      <c r="Y1872" s="3"/>
      <c r="Z1872" s="3"/>
    </row>
    <row r="1873" spans="1:26" x14ac:dyDescent="0.2">
      <c r="A1873" s="3"/>
      <c r="B1873" s="30"/>
      <c r="C1873" s="12"/>
      <c r="D1873" s="3"/>
      <c r="E1873" s="3"/>
      <c r="F1873" s="3"/>
      <c r="G1873" s="3"/>
      <c r="H1873" s="3"/>
      <c r="I1873" s="3"/>
      <c r="J1873" s="26"/>
      <c r="K1873" s="26"/>
      <c r="L1873" s="3"/>
      <c r="M1873" s="3"/>
      <c r="N1873" s="3"/>
      <c r="O1873" s="3"/>
      <c r="P1873" s="3"/>
      <c r="Q1873" s="3"/>
      <c r="R1873" s="3"/>
      <c r="S1873" s="3"/>
      <c r="T1873" s="3"/>
      <c r="U1873" s="3"/>
      <c r="V1873" s="3"/>
      <c r="W1873" s="3"/>
      <c r="X1873" s="3"/>
      <c r="Y1873" s="3"/>
      <c r="Z1873" s="3"/>
    </row>
    <row r="1874" spans="1:26" x14ac:dyDescent="0.2">
      <c r="A1874" s="3"/>
      <c r="B1874" s="30"/>
      <c r="C1874" s="12"/>
      <c r="D1874" s="3"/>
      <c r="E1874" s="3"/>
      <c r="F1874" s="3"/>
      <c r="G1874" s="3"/>
      <c r="H1874" s="3"/>
      <c r="I1874" s="3"/>
      <c r="J1874" s="26"/>
      <c r="K1874" s="26"/>
      <c r="L1874" s="3"/>
      <c r="M1874" s="3"/>
      <c r="N1874" s="3"/>
      <c r="O1874" s="3"/>
      <c r="P1874" s="3"/>
      <c r="Q1874" s="3"/>
      <c r="R1874" s="3"/>
      <c r="S1874" s="3"/>
      <c r="T1874" s="3"/>
      <c r="U1874" s="3"/>
      <c r="V1874" s="3"/>
      <c r="W1874" s="3"/>
      <c r="X1874" s="3"/>
      <c r="Y1874" s="3"/>
      <c r="Z1874" s="3"/>
    </row>
    <row r="1875" spans="1:26" x14ac:dyDescent="0.2">
      <c r="A1875" s="3"/>
      <c r="B1875" s="30"/>
      <c r="C1875" s="12"/>
      <c r="D1875" s="3"/>
      <c r="E1875" s="3"/>
      <c r="F1875" s="3"/>
      <c r="G1875" s="3"/>
      <c r="H1875" s="3"/>
      <c r="I1875" s="3"/>
      <c r="J1875" s="26"/>
      <c r="K1875" s="26"/>
      <c r="L1875" s="3"/>
      <c r="M1875" s="3"/>
      <c r="N1875" s="3"/>
      <c r="O1875" s="3"/>
      <c r="P1875" s="3"/>
      <c r="Q1875" s="3"/>
      <c r="R1875" s="3"/>
      <c r="S1875" s="3"/>
      <c r="T1875" s="3"/>
      <c r="U1875" s="3"/>
      <c r="V1875" s="3"/>
      <c r="W1875" s="3"/>
      <c r="X1875" s="3"/>
      <c r="Y1875" s="3"/>
      <c r="Z1875" s="3"/>
    </row>
    <row r="1876" spans="1:26" x14ac:dyDescent="0.2">
      <c r="A1876" s="3"/>
      <c r="B1876" s="30"/>
      <c r="C1876" s="12"/>
      <c r="D1876" s="3"/>
      <c r="E1876" s="3"/>
      <c r="F1876" s="3"/>
      <c r="G1876" s="3"/>
      <c r="H1876" s="3"/>
      <c r="I1876" s="3"/>
      <c r="J1876" s="26"/>
      <c r="K1876" s="26"/>
      <c r="L1876" s="3"/>
      <c r="M1876" s="3"/>
      <c r="N1876" s="3"/>
      <c r="O1876" s="3"/>
      <c r="P1876" s="3"/>
      <c r="Q1876" s="3"/>
      <c r="R1876" s="3"/>
      <c r="S1876" s="3"/>
      <c r="T1876" s="3"/>
      <c r="U1876" s="3"/>
      <c r="V1876" s="3"/>
      <c r="W1876" s="3"/>
      <c r="X1876" s="3"/>
      <c r="Y1876" s="3"/>
      <c r="Z1876" s="3"/>
    </row>
    <row r="1877" spans="1:26" x14ac:dyDescent="0.2">
      <c r="A1877" s="3"/>
      <c r="B1877" s="30"/>
      <c r="C1877" s="12"/>
      <c r="D1877" s="3"/>
      <c r="E1877" s="3"/>
      <c r="F1877" s="3"/>
      <c r="G1877" s="3"/>
      <c r="H1877" s="3"/>
      <c r="I1877" s="3"/>
      <c r="J1877" s="26"/>
      <c r="K1877" s="26"/>
      <c r="L1877" s="3"/>
      <c r="M1877" s="3"/>
      <c r="N1877" s="3"/>
      <c r="O1877" s="3"/>
      <c r="P1877" s="3"/>
      <c r="Q1877" s="3"/>
      <c r="R1877" s="3"/>
      <c r="S1877" s="3"/>
      <c r="T1877" s="3"/>
      <c r="U1877" s="3"/>
      <c r="V1877" s="3"/>
      <c r="W1877" s="3"/>
      <c r="X1877" s="3"/>
      <c r="Y1877" s="3"/>
      <c r="Z1877" s="3"/>
    </row>
    <row r="1878" spans="1:26" x14ac:dyDescent="0.2">
      <c r="A1878" s="3"/>
      <c r="B1878" s="30"/>
      <c r="C1878" s="12"/>
      <c r="D1878" s="3"/>
      <c r="E1878" s="3"/>
      <c r="F1878" s="3"/>
      <c r="G1878" s="3"/>
      <c r="H1878" s="3"/>
      <c r="I1878" s="3"/>
      <c r="J1878" s="26"/>
      <c r="K1878" s="26"/>
      <c r="L1878" s="3"/>
      <c r="M1878" s="3"/>
      <c r="N1878" s="3"/>
      <c r="O1878" s="3"/>
      <c r="P1878" s="3"/>
      <c r="Q1878" s="3"/>
      <c r="R1878" s="3"/>
      <c r="S1878" s="3"/>
      <c r="T1878" s="3"/>
      <c r="U1878" s="3"/>
      <c r="V1878" s="3"/>
      <c r="W1878" s="3"/>
      <c r="X1878" s="3"/>
      <c r="Y1878" s="3"/>
      <c r="Z1878" s="3"/>
    </row>
    <row r="1879" spans="1:26" x14ac:dyDescent="0.2">
      <c r="A1879" s="3"/>
      <c r="B1879" s="30"/>
      <c r="C1879" s="12"/>
      <c r="D1879" s="3"/>
      <c r="E1879" s="3"/>
      <c r="F1879" s="3"/>
      <c r="G1879" s="3"/>
      <c r="H1879" s="3"/>
      <c r="I1879" s="3"/>
      <c r="J1879" s="26"/>
      <c r="K1879" s="26"/>
      <c r="L1879" s="3"/>
      <c r="M1879" s="3"/>
      <c r="N1879" s="3"/>
      <c r="O1879" s="3"/>
      <c r="P1879" s="3"/>
      <c r="Q1879" s="3"/>
      <c r="R1879" s="3"/>
      <c r="S1879" s="3"/>
      <c r="T1879" s="3"/>
      <c r="U1879" s="3"/>
      <c r="V1879" s="3"/>
      <c r="W1879" s="3"/>
      <c r="X1879" s="3"/>
      <c r="Y1879" s="3"/>
      <c r="Z1879" s="3"/>
    </row>
    <row r="1880" spans="1:26" x14ac:dyDescent="0.2">
      <c r="A1880" s="3"/>
      <c r="B1880" s="30"/>
      <c r="C1880" s="12"/>
      <c r="D1880" s="3"/>
      <c r="E1880" s="3"/>
      <c r="F1880" s="3"/>
      <c r="G1880" s="3"/>
      <c r="H1880" s="3"/>
      <c r="I1880" s="3"/>
      <c r="J1880" s="26"/>
      <c r="K1880" s="26"/>
      <c r="L1880" s="3"/>
      <c r="M1880" s="3"/>
      <c r="N1880" s="3"/>
      <c r="O1880" s="3"/>
      <c r="P1880" s="3"/>
      <c r="Q1880" s="3"/>
      <c r="R1880" s="3"/>
      <c r="S1880" s="3"/>
      <c r="T1880" s="3"/>
      <c r="U1880" s="3"/>
      <c r="V1880" s="3"/>
      <c r="W1880" s="3"/>
      <c r="X1880" s="3"/>
      <c r="Y1880" s="3"/>
      <c r="Z1880" s="3"/>
    </row>
    <row r="1881" spans="1:26" x14ac:dyDescent="0.2">
      <c r="A1881" s="3"/>
      <c r="B1881" s="30"/>
      <c r="C1881" s="12"/>
      <c r="D1881" s="3"/>
      <c r="E1881" s="3"/>
      <c r="F1881" s="3"/>
      <c r="G1881" s="3"/>
      <c r="H1881" s="3"/>
      <c r="I1881" s="3"/>
      <c r="J1881" s="26"/>
      <c r="K1881" s="26"/>
      <c r="L1881" s="3"/>
      <c r="M1881" s="3"/>
      <c r="N1881" s="3"/>
      <c r="O1881" s="3"/>
      <c r="P1881" s="3"/>
      <c r="Q1881" s="3"/>
      <c r="R1881" s="3"/>
      <c r="S1881" s="3"/>
      <c r="T1881" s="3"/>
      <c r="U1881" s="3"/>
      <c r="V1881" s="3"/>
      <c r="W1881" s="3"/>
      <c r="X1881" s="3"/>
      <c r="Y1881" s="3"/>
      <c r="Z1881" s="3"/>
    </row>
    <row r="1882" spans="1:26" x14ac:dyDescent="0.2">
      <c r="A1882" s="3"/>
      <c r="B1882" s="30"/>
      <c r="C1882" s="12"/>
      <c r="D1882" s="3"/>
      <c r="E1882" s="3"/>
      <c r="F1882" s="3"/>
      <c r="G1882" s="3"/>
      <c r="H1882" s="3"/>
      <c r="I1882" s="3"/>
      <c r="J1882" s="26"/>
      <c r="K1882" s="26"/>
      <c r="L1882" s="3"/>
      <c r="M1882" s="3"/>
      <c r="N1882" s="3"/>
      <c r="O1882" s="3"/>
      <c r="P1882" s="3"/>
      <c r="Q1882" s="3"/>
      <c r="R1882" s="3"/>
      <c r="S1882" s="3"/>
      <c r="T1882" s="3"/>
      <c r="U1882" s="3"/>
      <c r="V1882" s="3"/>
      <c r="W1882" s="3"/>
      <c r="X1882" s="3"/>
      <c r="Y1882" s="3"/>
      <c r="Z1882" s="3"/>
    </row>
    <row r="1883" spans="1:26" x14ac:dyDescent="0.2">
      <c r="A1883" s="3"/>
      <c r="B1883" s="30"/>
      <c r="C1883" s="12"/>
      <c r="D1883" s="3"/>
      <c r="E1883" s="3"/>
      <c r="F1883" s="3"/>
      <c r="G1883" s="3"/>
      <c r="H1883" s="3"/>
      <c r="I1883" s="3"/>
      <c r="J1883" s="26"/>
      <c r="K1883" s="26"/>
      <c r="L1883" s="3"/>
      <c r="M1883" s="3"/>
      <c r="N1883" s="3"/>
      <c r="O1883" s="3"/>
      <c r="P1883" s="3"/>
      <c r="Q1883" s="3"/>
      <c r="R1883" s="3"/>
      <c r="S1883" s="3"/>
      <c r="T1883" s="3"/>
      <c r="U1883" s="3"/>
      <c r="V1883" s="3"/>
      <c r="W1883" s="3"/>
      <c r="X1883" s="3"/>
      <c r="Y1883" s="3"/>
      <c r="Z1883" s="3"/>
    </row>
    <row r="1884" spans="1:26" x14ac:dyDescent="0.2">
      <c r="A1884" s="3"/>
      <c r="B1884" s="30"/>
      <c r="C1884" s="12"/>
      <c r="D1884" s="3"/>
      <c r="E1884" s="3"/>
      <c r="F1884" s="3"/>
      <c r="G1884" s="3"/>
      <c r="H1884" s="3"/>
      <c r="I1884" s="3"/>
      <c r="J1884" s="26"/>
      <c r="K1884" s="26"/>
      <c r="L1884" s="3"/>
      <c r="M1884" s="3"/>
      <c r="N1884" s="3"/>
      <c r="O1884" s="3"/>
      <c r="P1884" s="3"/>
      <c r="Q1884" s="3"/>
      <c r="R1884" s="3"/>
      <c r="S1884" s="3"/>
      <c r="T1884" s="3"/>
      <c r="U1884" s="3"/>
      <c r="V1884" s="3"/>
      <c r="W1884" s="3"/>
      <c r="X1884" s="3"/>
      <c r="Y1884" s="3"/>
      <c r="Z1884" s="3"/>
    </row>
    <row r="1885" spans="1:26" x14ac:dyDescent="0.2">
      <c r="A1885" s="3"/>
      <c r="B1885" s="30"/>
      <c r="C1885" s="12"/>
      <c r="D1885" s="3"/>
      <c r="E1885" s="3"/>
      <c r="F1885" s="3"/>
      <c r="G1885" s="3"/>
      <c r="H1885" s="3"/>
      <c r="I1885" s="3"/>
      <c r="J1885" s="26"/>
      <c r="K1885" s="26"/>
      <c r="L1885" s="3"/>
      <c r="M1885" s="3"/>
      <c r="N1885" s="3"/>
      <c r="O1885" s="3"/>
      <c r="P1885" s="3"/>
      <c r="Q1885" s="3"/>
      <c r="R1885" s="3"/>
      <c r="S1885" s="3"/>
      <c r="T1885" s="3"/>
      <c r="U1885" s="3"/>
      <c r="V1885" s="3"/>
      <c r="W1885" s="3"/>
      <c r="X1885" s="3"/>
      <c r="Y1885" s="3"/>
      <c r="Z1885" s="3"/>
    </row>
    <row r="1886" spans="1:26" x14ac:dyDescent="0.2">
      <c r="A1886" s="3"/>
      <c r="B1886" s="30"/>
      <c r="C1886" s="12"/>
      <c r="D1886" s="3"/>
      <c r="E1886" s="3"/>
      <c r="F1886" s="3"/>
      <c r="G1886" s="3"/>
      <c r="H1886" s="3"/>
      <c r="I1886" s="3"/>
      <c r="J1886" s="26"/>
      <c r="K1886" s="26"/>
      <c r="L1886" s="3"/>
      <c r="M1886" s="3"/>
      <c r="N1886" s="3"/>
      <c r="O1886" s="3"/>
      <c r="P1886" s="3"/>
      <c r="Q1886" s="3"/>
      <c r="R1886" s="3"/>
      <c r="S1886" s="3"/>
      <c r="T1886" s="3"/>
      <c r="U1886" s="3"/>
      <c r="V1886" s="3"/>
      <c r="W1886" s="3"/>
      <c r="X1886" s="3"/>
      <c r="Y1886" s="3"/>
      <c r="Z1886" s="3"/>
    </row>
    <row r="1887" spans="1:26" x14ac:dyDescent="0.2">
      <c r="A1887" s="3"/>
      <c r="B1887" s="30"/>
      <c r="C1887" s="12"/>
      <c r="D1887" s="3"/>
      <c r="E1887" s="3"/>
      <c r="F1887" s="3"/>
      <c r="G1887" s="3"/>
      <c r="H1887" s="3"/>
      <c r="I1887" s="3"/>
      <c r="J1887" s="26"/>
      <c r="K1887" s="26"/>
      <c r="L1887" s="3"/>
      <c r="M1887" s="3"/>
      <c r="N1887" s="3"/>
      <c r="O1887" s="3"/>
      <c r="P1887" s="3"/>
      <c r="Q1887" s="3"/>
      <c r="R1887" s="3"/>
      <c r="S1887" s="3"/>
      <c r="T1887" s="3"/>
      <c r="U1887" s="3"/>
      <c r="V1887" s="3"/>
      <c r="W1887" s="3"/>
      <c r="X1887" s="3"/>
      <c r="Y1887" s="3"/>
      <c r="Z1887" s="3"/>
    </row>
    <row r="1888" spans="1:26" x14ac:dyDescent="0.2">
      <c r="A1888" s="3"/>
      <c r="B1888" s="30"/>
      <c r="C1888" s="12"/>
      <c r="D1888" s="3"/>
      <c r="E1888" s="3"/>
      <c r="F1888" s="3"/>
      <c r="G1888" s="3"/>
      <c r="H1888" s="3"/>
      <c r="I1888" s="3"/>
      <c r="J1888" s="26"/>
      <c r="K1888" s="26"/>
      <c r="L1888" s="3"/>
      <c r="M1888" s="3"/>
      <c r="N1888" s="3"/>
      <c r="O1888" s="3"/>
      <c r="P1888" s="3"/>
      <c r="Q1888" s="3"/>
      <c r="R1888" s="3"/>
      <c r="S1888" s="3"/>
      <c r="T1888" s="3"/>
      <c r="U1888" s="3"/>
      <c r="V1888" s="3"/>
      <c r="W1888" s="3"/>
      <c r="X1888" s="3"/>
      <c r="Y1888" s="3"/>
      <c r="Z1888" s="3"/>
    </row>
    <row r="1889" spans="1:26" x14ac:dyDescent="0.2">
      <c r="A1889" s="3"/>
      <c r="B1889" s="30"/>
      <c r="C1889" s="12"/>
      <c r="D1889" s="3"/>
      <c r="E1889" s="3"/>
      <c r="F1889" s="3"/>
      <c r="G1889" s="3"/>
      <c r="H1889" s="3"/>
      <c r="I1889" s="3"/>
      <c r="J1889" s="26"/>
      <c r="K1889" s="26"/>
      <c r="L1889" s="3"/>
      <c r="M1889" s="3"/>
      <c r="N1889" s="3"/>
      <c r="O1889" s="3"/>
      <c r="P1889" s="3"/>
      <c r="Q1889" s="3"/>
      <c r="R1889" s="3"/>
      <c r="S1889" s="3"/>
      <c r="T1889" s="3"/>
      <c r="U1889" s="3"/>
      <c r="V1889" s="3"/>
      <c r="W1889" s="3"/>
      <c r="X1889" s="3"/>
      <c r="Y1889" s="3"/>
      <c r="Z1889" s="3"/>
    </row>
    <row r="1890" spans="1:26" x14ac:dyDescent="0.2">
      <c r="A1890" s="3"/>
      <c r="B1890" s="30"/>
      <c r="C1890" s="12"/>
      <c r="D1890" s="3"/>
      <c r="E1890" s="3"/>
      <c r="F1890" s="3"/>
      <c r="G1890" s="3"/>
      <c r="H1890" s="3"/>
      <c r="I1890" s="3"/>
      <c r="J1890" s="26"/>
      <c r="K1890" s="26"/>
      <c r="L1890" s="3"/>
      <c r="M1890" s="3"/>
      <c r="N1890" s="3"/>
      <c r="O1890" s="3"/>
      <c r="P1890" s="3"/>
      <c r="Q1890" s="3"/>
      <c r="R1890" s="3"/>
      <c r="S1890" s="3"/>
      <c r="T1890" s="3"/>
      <c r="U1890" s="3"/>
      <c r="V1890" s="3"/>
      <c r="W1890" s="3"/>
      <c r="X1890" s="3"/>
      <c r="Y1890" s="3"/>
      <c r="Z1890" s="3"/>
    </row>
    <row r="1891" spans="1:26" x14ac:dyDescent="0.2">
      <c r="A1891" s="3"/>
      <c r="B1891" s="30"/>
      <c r="C1891" s="12"/>
      <c r="D1891" s="3"/>
      <c r="E1891" s="3"/>
      <c r="F1891" s="3"/>
      <c r="G1891" s="3"/>
      <c r="H1891" s="3"/>
      <c r="I1891" s="3"/>
      <c r="J1891" s="26"/>
      <c r="K1891" s="26"/>
      <c r="L1891" s="3"/>
      <c r="M1891" s="3"/>
      <c r="N1891" s="3"/>
      <c r="O1891" s="3"/>
      <c r="P1891" s="3"/>
      <c r="Q1891" s="3"/>
      <c r="R1891" s="3"/>
      <c r="S1891" s="3"/>
      <c r="T1891" s="3"/>
      <c r="U1891" s="3"/>
      <c r="V1891" s="3"/>
      <c r="W1891" s="3"/>
      <c r="X1891" s="3"/>
      <c r="Y1891" s="3"/>
      <c r="Z1891" s="3"/>
    </row>
    <row r="1892" spans="1:26" x14ac:dyDescent="0.2">
      <c r="A1892" s="3"/>
      <c r="B1892" s="30"/>
      <c r="C1892" s="12"/>
      <c r="D1892" s="3"/>
      <c r="E1892" s="3"/>
      <c r="F1892" s="3"/>
      <c r="G1892" s="3"/>
      <c r="H1892" s="3"/>
      <c r="I1892" s="3"/>
      <c r="J1892" s="26"/>
      <c r="K1892" s="26"/>
      <c r="L1892" s="3"/>
      <c r="M1892" s="3"/>
      <c r="N1892" s="3"/>
      <c r="O1892" s="3"/>
      <c r="P1892" s="3"/>
      <c r="Q1892" s="3"/>
      <c r="R1892" s="3"/>
      <c r="S1892" s="3"/>
      <c r="T1892" s="3"/>
      <c r="U1892" s="3"/>
      <c r="V1892" s="3"/>
      <c r="W1892" s="3"/>
      <c r="X1892" s="3"/>
      <c r="Y1892" s="3"/>
      <c r="Z1892" s="3"/>
    </row>
    <row r="1893" spans="1:26" x14ac:dyDescent="0.2">
      <c r="A1893" s="3"/>
      <c r="B1893" s="30"/>
      <c r="C1893" s="12"/>
      <c r="D1893" s="3"/>
      <c r="E1893" s="3"/>
      <c r="F1893" s="3"/>
      <c r="G1893" s="3"/>
      <c r="H1893" s="3"/>
      <c r="I1893" s="3"/>
      <c r="J1893" s="26"/>
      <c r="K1893" s="26"/>
      <c r="L1893" s="3"/>
      <c r="M1893" s="3"/>
      <c r="N1893" s="3"/>
      <c r="O1893" s="3"/>
      <c r="P1893" s="3"/>
      <c r="Q1893" s="3"/>
      <c r="R1893" s="3"/>
      <c r="S1893" s="3"/>
      <c r="T1893" s="3"/>
      <c r="U1893" s="3"/>
      <c r="V1893" s="3"/>
      <c r="W1893" s="3"/>
      <c r="X1893" s="3"/>
      <c r="Y1893" s="3"/>
      <c r="Z1893" s="3"/>
    </row>
    <row r="1894" spans="1:26" x14ac:dyDescent="0.2">
      <c r="A1894" s="3"/>
      <c r="B1894" s="30"/>
      <c r="C1894" s="12"/>
      <c r="D1894" s="3"/>
      <c r="E1894" s="3"/>
      <c r="F1894" s="3"/>
      <c r="G1894" s="3"/>
      <c r="H1894" s="3"/>
      <c r="I1894" s="3"/>
      <c r="J1894" s="26"/>
      <c r="K1894" s="26"/>
      <c r="L1894" s="3"/>
      <c r="M1894" s="3"/>
      <c r="N1894" s="3"/>
      <c r="O1894" s="3"/>
      <c r="P1894" s="3"/>
      <c r="Q1894" s="3"/>
      <c r="R1894" s="3"/>
      <c r="S1894" s="3"/>
      <c r="T1894" s="3"/>
      <c r="U1894" s="3"/>
      <c r="V1894" s="3"/>
      <c r="W1894" s="3"/>
      <c r="X1894" s="3"/>
      <c r="Y1894" s="3"/>
      <c r="Z1894" s="3"/>
    </row>
    <row r="1895" spans="1:26" x14ac:dyDescent="0.2">
      <c r="A1895" s="3"/>
      <c r="B1895" s="30"/>
      <c r="C1895" s="12"/>
      <c r="D1895" s="3"/>
      <c r="E1895" s="3"/>
      <c r="F1895" s="3"/>
      <c r="G1895" s="3"/>
      <c r="H1895" s="3"/>
      <c r="I1895" s="3"/>
      <c r="J1895" s="26"/>
      <c r="K1895" s="26"/>
      <c r="L1895" s="3"/>
      <c r="M1895" s="3"/>
      <c r="N1895" s="3"/>
      <c r="O1895" s="3"/>
      <c r="P1895" s="3"/>
      <c r="Q1895" s="3"/>
      <c r="R1895" s="3"/>
      <c r="S1895" s="3"/>
      <c r="T1895" s="3"/>
      <c r="U1895" s="3"/>
      <c r="V1895" s="3"/>
      <c r="W1895" s="3"/>
      <c r="X1895" s="3"/>
      <c r="Y1895" s="3"/>
      <c r="Z1895" s="3"/>
    </row>
    <row r="1896" spans="1:26" x14ac:dyDescent="0.2">
      <c r="A1896" s="3"/>
      <c r="B1896" s="30"/>
      <c r="C1896" s="12"/>
      <c r="D1896" s="3"/>
      <c r="E1896" s="3"/>
      <c r="F1896" s="3"/>
      <c r="G1896" s="3"/>
      <c r="H1896" s="3"/>
      <c r="I1896" s="3"/>
      <c r="J1896" s="26"/>
      <c r="K1896" s="26"/>
      <c r="L1896" s="3"/>
      <c r="M1896" s="3"/>
      <c r="N1896" s="3"/>
      <c r="O1896" s="3"/>
      <c r="P1896" s="3"/>
      <c r="Q1896" s="3"/>
      <c r="R1896" s="3"/>
      <c r="S1896" s="3"/>
      <c r="T1896" s="3"/>
      <c r="U1896" s="3"/>
      <c r="V1896" s="3"/>
      <c r="W1896" s="3"/>
      <c r="X1896" s="3"/>
      <c r="Y1896" s="3"/>
      <c r="Z1896" s="3"/>
    </row>
    <row r="1897" spans="1:26" x14ac:dyDescent="0.2">
      <c r="A1897" s="3"/>
      <c r="B1897" s="30"/>
      <c r="C1897" s="12"/>
      <c r="D1897" s="3"/>
      <c r="E1897" s="3"/>
      <c r="F1897" s="2"/>
      <c r="G1897" s="3"/>
      <c r="H1897" s="3"/>
      <c r="I1897" s="3"/>
      <c r="J1897" s="38"/>
      <c r="K1897" s="26"/>
      <c r="L1897" s="3"/>
      <c r="M1897" s="3"/>
      <c r="N1897" s="3"/>
      <c r="O1897" s="3"/>
      <c r="P1897" s="3"/>
      <c r="Q1897" s="3"/>
      <c r="R1897" s="3"/>
      <c r="S1897" s="3"/>
      <c r="T1897" s="3"/>
      <c r="U1897" s="3"/>
      <c r="V1897" s="3"/>
      <c r="W1897" s="3"/>
      <c r="X1897" s="3"/>
      <c r="Y1897" s="3"/>
      <c r="Z1897" s="3"/>
    </row>
    <row r="1898" spans="1:26" x14ac:dyDescent="0.2">
      <c r="A1898" s="3"/>
      <c r="B1898" s="30"/>
      <c r="C1898" s="12"/>
      <c r="D1898" s="3"/>
      <c r="E1898" s="3"/>
      <c r="F1898" s="3"/>
      <c r="G1898" s="3"/>
      <c r="H1898" s="3"/>
      <c r="I1898" s="3"/>
      <c r="J1898" s="26"/>
      <c r="K1898" s="26"/>
      <c r="L1898" s="3"/>
      <c r="M1898" s="3"/>
      <c r="N1898" s="3"/>
      <c r="O1898" s="3"/>
      <c r="P1898" s="3"/>
      <c r="Q1898" s="3"/>
      <c r="R1898" s="3"/>
      <c r="S1898" s="3"/>
      <c r="T1898" s="3"/>
      <c r="U1898" s="3"/>
      <c r="V1898" s="3"/>
      <c r="W1898" s="3"/>
      <c r="X1898" s="3"/>
      <c r="Y1898" s="3"/>
      <c r="Z1898" s="3"/>
    </row>
    <row r="1899" spans="1:26" x14ac:dyDescent="0.2">
      <c r="A1899" s="3"/>
      <c r="B1899" s="11"/>
      <c r="C1899" s="12"/>
      <c r="D1899" s="3"/>
      <c r="E1899" s="3"/>
      <c r="F1899" s="3"/>
      <c r="G1899" s="3"/>
      <c r="H1899" s="3"/>
      <c r="I1899" s="3"/>
      <c r="J1899" s="26"/>
      <c r="K1899" s="26"/>
      <c r="L1899" s="3"/>
      <c r="M1899" s="3"/>
      <c r="N1899" s="3"/>
      <c r="O1899" s="3"/>
      <c r="P1899" s="3"/>
      <c r="Q1899" s="3"/>
      <c r="R1899" s="3"/>
      <c r="S1899" s="3"/>
      <c r="T1899" s="3"/>
      <c r="U1899" s="3"/>
      <c r="V1899" s="3"/>
      <c r="W1899" s="3"/>
      <c r="X1899" s="3"/>
      <c r="Y1899" s="3"/>
      <c r="Z1899" s="3"/>
    </row>
    <row r="1900" spans="1:26" x14ac:dyDescent="0.2">
      <c r="A1900" s="3"/>
      <c r="B1900" s="30"/>
      <c r="C1900" s="12"/>
      <c r="D1900" s="3"/>
      <c r="E1900" s="3"/>
      <c r="F1900" s="3"/>
      <c r="G1900" s="3"/>
      <c r="H1900" s="3"/>
      <c r="I1900" s="3"/>
      <c r="J1900" s="26"/>
      <c r="K1900" s="26"/>
      <c r="L1900" s="3"/>
      <c r="M1900" s="3"/>
      <c r="N1900" s="3"/>
      <c r="O1900" s="3"/>
      <c r="P1900" s="3"/>
      <c r="Q1900" s="3"/>
      <c r="R1900" s="3"/>
      <c r="S1900" s="3"/>
      <c r="T1900" s="3"/>
      <c r="U1900" s="3"/>
      <c r="V1900" s="3"/>
      <c r="W1900" s="3"/>
      <c r="X1900" s="3"/>
      <c r="Y1900" s="3"/>
      <c r="Z1900" s="3"/>
    </row>
    <row r="1901" spans="1:26" x14ac:dyDescent="0.2">
      <c r="A1901" s="3"/>
      <c r="B1901" s="11"/>
      <c r="C1901" s="12"/>
      <c r="D1901" s="3"/>
      <c r="E1901" s="3"/>
      <c r="F1901" s="3"/>
      <c r="G1901" s="3"/>
      <c r="H1901" s="3"/>
      <c r="I1901" s="3"/>
      <c r="J1901" s="26"/>
      <c r="K1901" s="26"/>
      <c r="L1901" s="3"/>
      <c r="M1901" s="3"/>
      <c r="N1901" s="3"/>
      <c r="O1901" s="3"/>
      <c r="P1901" s="3"/>
      <c r="Q1901" s="3"/>
      <c r="R1901" s="3"/>
      <c r="S1901" s="3"/>
      <c r="T1901" s="3"/>
      <c r="U1901" s="3"/>
      <c r="V1901" s="3"/>
      <c r="W1901" s="3"/>
      <c r="X1901" s="3"/>
      <c r="Y1901" s="3"/>
      <c r="Z1901" s="3"/>
    </row>
    <row r="1902" spans="1:26" x14ac:dyDescent="0.2">
      <c r="A1902" s="3"/>
      <c r="B1902" s="30"/>
      <c r="C1902" s="12"/>
      <c r="D1902" s="3"/>
      <c r="E1902" s="3"/>
      <c r="F1902" s="3"/>
      <c r="G1902" s="3"/>
      <c r="H1902" s="3"/>
      <c r="I1902" s="3"/>
      <c r="J1902" s="26"/>
      <c r="K1902" s="26"/>
      <c r="L1902" s="3"/>
      <c r="M1902" s="3"/>
      <c r="N1902" s="3"/>
      <c r="O1902" s="3"/>
      <c r="P1902" s="3"/>
      <c r="Q1902" s="3"/>
      <c r="R1902" s="3"/>
      <c r="S1902" s="3"/>
      <c r="T1902" s="3"/>
      <c r="U1902" s="3"/>
      <c r="V1902" s="3"/>
      <c r="W1902" s="3"/>
      <c r="X1902" s="3"/>
      <c r="Y1902" s="3"/>
      <c r="Z1902" s="3"/>
    </row>
    <row r="1903" spans="1:26" x14ac:dyDescent="0.2">
      <c r="A1903" s="3"/>
      <c r="B1903" s="11"/>
      <c r="C1903" s="12"/>
      <c r="D1903" s="3"/>
      <c r="E1903" s="3"/>
      <c r="F1903" s="3"/>
      <c r="G1903" s="3"/>
      <c r="H1903" s="3"/>
      <c r="I1903" s="3"/>
      <c r="J1903" s="26"/>
      <c r="K1903" s="26"/>
      <c r="L1903" s="3"/>
      <c r="M1903" s="3"/>
      <c r="N1903" s="3"/>
      <c r="O1903" s="3"/>
      <c r="P1903" s="3"/>
      <c r="Q1903" s="3"/>
      <c r="R1903" s="3"/>
      <c r="S1903" s="3"/>
      <c r="T1903" s="3"/>
      <c r="U1903" s="3"/>
      <c r="V1903" s="3"/>
      <c r="W1903" s="3"/>
      <c r="X1903" s="3"/>
      <c r="Y1903" s="3"/>
      <c r="Z1903" s="3"/>
    </row>
    <row r="1904" spans="1:26" x14ac:dyDescent="0.2">
      <c r="A1904" s="3"/>
      <c r="B1904" s="30"/>
      <c r="C1904" s="12"/>
      <c r="D1904" s="3"/>
      <c r="E1904" s="3"/>
      <c r="F1904" s="3"/>
      <c r="G1904" s="3"/>
      <c r="H1904" s="3"/>
      <c r="I1904" s="3"/>
      <c r="J1904" s="26"/>
      <c r="K1904" s="26"/>
      <c r="L1904" s="3"/>
      <c r="M1904" s="3"/>
      <c r="N1904" s="3"/>
      <c r="O1904" s="3"/>
      <c r="P1904" s="3"/>
      <c r="Q1904" s="3"/>
      <c r="R1904" s="3"/>
      <c r="S1904" s="3"/>
      <c r="T1904" s="3"/>
      <c r="U1904" s="3"/>
      <c r="V1904" s="3"/>
      <c r="W1904" s="3"/>
      <c r="X1904" s="3"/>
      <c r="Y1904" s="3"/>
      <c r="Z1904" s="3"/>
    </row>
    <row r="1905" spans="1:26" x14ac:dyDescent="0.2">
      <c r="A1905" s="3"/>
      <c r="B1905" s="11"/>
      <c r="C1905" s="12"/>
      <c r="D1905" s="3"/>
      <c r="E1905" s="3"/>
      <c r="F1905" s="3"/>
      <c r="G1905" s="3"/>
      <c r="H1905" s="3"/>
      <c r="I1905" s="3"/>
      <c r="J1905" s="26"/>
      <c r="K1905" s="26"/>
      <c r="L1905" s="3"/>
      <c r="M1905" s="3"/>
      <c r="N1905" s="3"/>
      <c r="O1905" s="3"/>
      <c r="P1905" s="3"/>
      <c r="Q1905" s="3"/>
      <c r="R1905" s="3"/>
      <c r="S1905" s="3"/>
      <c r="T1905" s="3"/>
      <c r="U1905" s="3"/>
      <c r="V1905" s="3"/>
      <c r="W1905" s="3"/>
      <c r="X1905" s="3"/>
      <c r="Y1905" s="3"/>
      <c r="Z1905" s="3"/>
    </row>
    <row r="1906" spans="1:26" x14ac:dyDescent="0.2">
      <c r="A1906" s="3"/>
      <c r="B1906" s="30"/>
      <c r="C1906" s="12"/>
      <c r="D1906" s="3"/>
      <c r="E1906" s="3"/>
      <c r="F1906" s="3"/>
      <c r="G1906" s="3"/>
      <c r="H1906" s="3"/>
      <c r="I1906" s="3"/>
      <c r="J1906" s="26"/>
      <c r="K1906" s="26"/>
      <c r="L1906" s="3"/>
      <c r="M1906" s="3"/>
      <c r="N1906" s="3"/>
      <c r="O1906" s="3"/>
      <c r="P1906" s="3"/>
      <c r="Q1906" s="3"/>
      <c r="R1906" s="3"/>
      <c r="S1906" s="3"/>
      <c r="T1906" s="3"/>
      <c r="U1906" s="3"/>
      <c r="V1906" s="3"/>
      <c r="W1906" s="3"/>
      <c r="X1906" s="3"/>
      <c r="Y1906" s="3"/>
      <c r="Z1906" s="3"/>
    </row>
    <row r="1907" spans="1:26" x14ac:dyDescent="0.2">
      <c r="A1907" s="3"/>
      <c r="B1907" s="11"/>
      <c r="C1907" s="12"/>
      <c r="D1907" s="3"/>
      <c r="E1907" s="3"/>
      <c r="F1907" s="3"/>
      <c r="G1907" s="3"/>
      <c r="H1907" s="3"/>
      <c r="I1907" s="3"/>
      <c r="J1907" s="26"/>
      <c r="K1907" s="26"/>
      <c r="L1907" s="3"/>
      <c r="M1907" s="3"/>
      <c r="N1907" s="3"/>
      <c r="O1907" s="3"/>
      <c r="P1907" s="3"/>
      <c r="Q1907" s="3"/>
      <c r="R1907" s="3"/>
      <c r="S1907" s="3"/>
      <c r="T1907" s="3"/>
      <c r="U1907" s="3"/>
      <c r="V1907" s="3"/>
      <c r="W1907" s="3"/>
      <c r="X1907" s="3"/>
      <c r="Y1907" s="3"/>
      <c r="Z1907" s="3"/>
    </row>
    <row r="1908" spans="1:26" x14ac:dyDescent="0.2">
      <c r="A1908" s="3"/>
      <c r="B1908" s="30"/>
      <c r="C1908" s="12"/>
      <c r="D1908" s="3"/>
      <c r="E1908" s="3"/>
      <c r="F1908" s="3"/>
      <c r="G1908" s="3"/>
      <c r="H1908" s="3"/>
      <c r="I1908" s="3"/>
      <c r="J1908" s="26"/>
      <c r="K1908" s="26"/>
      <c r="L1908" s="3"/>
      <c r="M1908" s="3"/>
      <c r="N1908" s="3"/>
      <c r="O1908" s="3"/>
      <c r="P1908" s="3"/>
      <c r="Q1908" s="3"/>
      <c r="R1908" s="3"/>
      <c r="S1908" s="3"/>
      <c r="T1908" s="3"/>
      <c r="U1908" s="3"/>
      <c r="V1908" s="3"/>
      <c r="W1908" s="3"/>
      <c r="X1908" s="3"/>
      <c r="Y1908" s="3"/>
      <c r="Z1908" s="3"/>
    </row>
    <row r="1909" spans="1:26" x14ac:dyDescent="0.2">
      <c r="A1909" s="3"/>
      <c r="B1909" s="11"/>
      <c r="C1909" s="12"/>
      <c r="D1909" s="3"/>
      <c r="E1909" s="3"/>
      <c r="F1909" s="3"/>
      <c r="G1909" s="3"/>
      <c r="H1909" s="3"/>
      <c r="I1909" s="3"/>
      <c r="J1909" s="26"/>
      <c r="K1909" s="26"/>
      <c r="L1909" s="3"/>
      <c r="M1909" s="3"/>
      <c r="N1909" s="3"/>
      <c r="O1909" s="3"/>
      <c r="P1909" s="3"/>
      <c r="Q1909" s="3"/>
      <c r="R1909" s="3"/>
      <c r="S1909" s="3"/>
      <c r="T1909" s="3"/>
      <c r="U1909" s="3"/>
      <c r="V1909" s="3"/>
      <c r="W1909" s="3"/>
      <c r="X1909" s="3"/>
      <c r="Y1909" s="3"/>
      <c r="Z1909" s="3"/>
    </row>
    <row r="1910" spans="1:26" x14ac:dyDescent="0.2">
      <c r="A1910" s="3"/>
      <c r="B1910" s="30"/>
      <c r="C1910" s="12"/>
      <c r="D1910" s="3"/>
      <c r="E1910" s="3"/>
      <c r="F1910" s="3"/>
      <c r="G1910" s="3"/>
      <c r="H1910" s="3"/>
      <c r="I1910" s="3"/>
      <c r="J1910" s="26"/>
      <c r="K1910" s="26"/>
      <c r="L1910" s="3"/>
      <c r="M1910" s="3"/>
      <c r="N1910" s="3"/>
      <c r="O1910" s="3"/>
      <c r="P1910" s="3"/>
      <c r="Q1910" s="3"/>
      <c r="R1910" s="3"/>
      <c r="S1910" s="3"/>
      <c r="T1910" s="3"/>
      <c r="U1910" s="3"/>
      <c r="V1910" s="3"/>
      <c r="W1910" s="3"/>
      <c r="X1910" s="3"/>
      <c r="Y1910" s="3"/>
      <c r="Z1910" s="3"/>
    </row>
    <row r="1911" spans="1:26" x14ac:dyDescent="0.2">
      <c r="A1911" s="3"/>
      <c r="B1911" s="11"/>
      <c r="C1911" s="12"/>
      <c r="D1911" s="3"/>
      <c r="E1911" s="3"/>
      <c r="F1911" s="3"/>
      <c r="G1911" s="3"/>
      <c r="H1911" s="3"/>
      <c r="I1911" s="3"/>
      <c r="J1911" s="26"/>
      <c r="K1911" s="26"/>
      <c r="L1911" s="3"/>
      <c r="M1911" s="3"/>
      <c r="N1911" s="3"/>
      <c r="O1911" s="3"/>
      <c r="P1911" s="3"/>
      <c r="Q1911" s="3"/>
      <c r="R1911" s="3"/>
      <c r="S1911" s="3"/>
      <c r="T1911" s="3"/>
      <c r="U1911" s="3"/>
      <c r="V1911" s="3"/>
      <c r="W1911" s="3"/>
      <c r="X1911" s="3"/>
      <c r="Y1911" s="3"/>
      <c r="Z1911" s="3"/>
    </row>
    <row r="1912" spans="1:26" x14ac:dyDescent="0.2">
      <c r="A1912" s="3"/>
      <c r="B1912" s="30"/>
      <c r="C1912" s="12"/>
      <c r="D1912" s="3"/>
      <c r="E1912" s="3"/>
      <c r="F1912" s="3"/>
      <c r="G1912" s="3"/>
      <c r="H1912" s="3"/>
      <c r="I1912" s="3"/>
      <c r="J1912" s="26"/>
      <c r="K1912" s="26"/>
      <c r="L1912" s="3"/>
      <c r="M1912" s="3"/>
      <c r="N1912" s="3"/>
      <c r="O1912" s="3"/>
      <c r="P1912" s="3"/>
      <c r="Q1912" s="3"/>
      <c r="R1912" s="3"/>
      <c r="S1912" s="3"/>
      <c r="T1912" s="3"/>
      <c r="U1912" s="3"/>
      <c r="V1912" s="3"/>
      <c r="W1912" s="3"/>
      <c r="X1912" s="3"/>
      <c r="Y1912" s="3"/>
      <c r="Z1912" s="3"/>
    </row>
    <row r="1913" spans="1:26" x14ac:dyDescent="0.2">
      <c r="A1913" s="3"/>
      <c r="B1913" s="11"/>
      <c r="C1913" s="12"/>
      <c r="D1913" s="3"/>
      <c r="E1913" s="3"/>
      <c r="F1913" s="3"/>
      <c r="G1913" s="3"/>
      <c r="H1913" s="3"/>
      <c r="I1913" s="3"/>
      <c r="J1913" s="26"/>
      <c r="K1913" s="26"/>
      <c r="L1913" s="3"/>
      <c r="M1913" s="3"/>
      <c r="N1913" s="3"/>
      <c r="O1913" s="3"/>
      <c r="P1913" s="3"/>
      <c r="Q1913" s="3"/>
      <c r="R1913" s="3"/>
      <c r="S1913" s="3"/>
      <c r="T1913" s="3"/>
      <c r="U1913" s="3"/>
      <c r="V1913" s="3"/>
      <c r="W1913" s="3"/>
      <c r="X1913" s="3"/>
      <c r="Y1913" s="3"/>
      <c r="Z1913" s="3"/>
    </row>
    <row r="1914" spans="1:26" x14ac:dyDescent="0.2">
      <c r="A1914" s="3"/>
      <c r="B1914" s="30"/>
      <c r="C1914" s="12"/>
      <c r="D1914" s="3"/>
      <c r="E1914" s="3"/>
      <c r="F1914" s="3"/>
      <c r="G1914" s="3"/>
      <c r="H1914" s="3"/>
      <c r="I1914" s="3"/>
      <c r="J1914" s="26"/>
      <c r="K1914" s="26"/>
      <c r="L1914" s="3"/>
      <c r="M1914" s="3"/>
      <c r="N1914" s="3"/>
      <c r="O1914" s="3"/>
      <c r="P1914" s="3"/>
      <c r="Q1914" s="3"/>
      <c r="R1914" s="3"/>
      <c r="S1914" s="3"/>
      <c r="T1914" s="3"/>
      <c r="U1914" s="3"/>
      <c r="V1914" s="3"/>
      <c r="W1914" s="3"/>
      <c r="X1914" s="3"/>
      <c r="Y1914" s="3"/>
      <c r="Z1914" s="3"/>
    </row>
    <row r="1915" spans="1:26" x14ac:dyDescent="0.2">
      <c r="A1915" s="3"/>
      <c r="B1915" s="11"/>
      <c r="C1915" s="12"/>
      <c r="D1915" s="3"/>
      <c r="E1915" s="3"/>
      <c r="F1915" s="3"/>
      <c r="G1915" s="3"/>
      <c r="H1915" s="3"/>
      <c r="I1915" s="3"/>
      <c r="J1915" s="26"/>
      <c r="K1915" s="26"/>
      <c r="L1915" s="3"/>
      <c r="M1915" s="3"/>
      <c r="N1915" s="3"/>
      <c r="O1915" s="3"/>
      <c r="P1915" s="3"/>
      <c r="Q1915" s="3"/>
      <c r="R1915" s="3"/>
      <c r="S1915" s="3"/>
      <c r="T1915" s="3"/>
      <c r="U1915" s="3"/>
      <c r="V1915" s="3"/>
      <c r="W1915" s="3"/>
      <c r="X1915" s="3"/>
      <c r="Y1915" s="3"/>
      <c r="Z1915" s="3"/>
    </row>
    <row r="1916" spans="1:26" x14ac:dyDescent="0.2">
      <c r="A1916" s="3"/>
      <c r="B1916" s="30"/>
      <c r="C1916" s="12"/>
      <c r="D1916" s="3"/>
      <c r="E1916" s="3"/>
      <c r="F1916" s="3"/>
      <c r="G1916" s="3"/>
      <c r="H1916" s="3"/>
      <c r="I1916" s="3"/>
      <c r="J1916" s="26"/>
      <c r="K1916" s="26"/>
      <c r="L1916" s="3"/>
      <c r="M1916" s="3"/>
      <c r="N1916" s="3"/>
      <c r="O1916" s="3"/>
      <c r="P1916" s="3"/>
      <c r="Q1916" s="3"/>
      <c r="R1916" s="3"/>
      <c r="S1916" s="3"/>
      <c r="T1916" s="3"/>
      <c r="U1916" s="3"/>
      <c r="V1916" s="3"/>
      <c r="W1916" s="3"/>
      <c r="X1916" s="3"/>
      <c r="Y1916" s="3"/>
      <c r="Z1916" s="3"/>
    </row>
    <row r="1917" spans="1:26" x14ac:dyDescent="0.2">
      <c r="A1917" s="3"/>
      <c r="B1917" s="11"/>
      <c r="C1917" s="12"/>
      <c r="D1917" s="3"/>
      <c r="E1917" s="3"/>
      <c r="F1917" s="3"/>
      <c r="G1917" s="3"/>
      <c r="H1917" s="3"/>
      <c r="I1917" s="3"/>
      <c r="J1917" s="26"/>
      <c r="K1917" s="26"/>
      <c r="L1917" s="3"/>
      <c r="M1917" s="3"/>
      <c r="N1917" s="3"/>
      <c r="O1917" s="3"/>
      <c r="P1917" s="3"/>
      <c r="Q1917" s="3"/>
      <c r="R1917" s="3"/>
      <c r="S1917" s="3"/>
      <c r="T1917" s="3"/>
      <c r="U1917" s="3"/>
      <c r="V1917" s="3"/>
      <c r="W1917" s="3"/>
      <c r="X1917" s="3"/>
      <c r="Y1917" s="3"/>
      <c r="Z1917" s="3"/>
    </row>
    <row r="1918" spans="1:26" x14ac:dyDescent="0.2">
      <c r="A1918" s="3"/>
      <c r="B1918" s="30"/>
      <c r="C1918" s="12"/>
      <c r="D1918" s="3"/>
      <c r="E1918" s="3"/>
      <c r="F1918" s="3"/>
      <c r="G1918" s="3"/>
      <c r="H1918" s="3"/>
      <c r="I1918" s="3"/>
      <c r="J1918" s="26"/>
      <c r="K1918" s="26"/>
      <c r="L1918" s="3"/>
      <c r="M1918" s="3"/>
      <c r="N1918" s="3"/>
      <c r="O1918" s="3"/>
      <c r="P1918" s="3"/>
      <c r="Q1918" s="3"/>
      <c r="R1918" s="3"/>
      <c r="S1918" s="3"/>
      <c r="T1918" s="3"/>
      <c r="U1918" s="3"/>
      <c r="V1918" s="3"/>
      <c r="W1918" s="3"/>
      <c r="X1918" s="3"/>
      <c r="Y1918" s="3"/>
      <c r="Z1918" s="3"/>
    </row>
    <row r="1919" spans="1:26" x14ac:dyDescent="0.2">
      <c r="A1919" s="3"/>
      <c r="B1919" s="11"/>
      <c r="C1919" s="12"/>
      <c r="D1919" s="3"/>
      <c r="E1919" s="3"/>
      <c r="F1919" s="3"/>
      <c r="G1919" s="3"/>
      <c r="H1919" s="3"/>
      <c r="I1919" s="3"/>
      <c r="J1919" s="26"/>
      <c r="K1919" s="26"/>
      <c r="L1919" s="3"/>
      <c r="M1919" s="3"/>
      <c r="N1919" s="3"/>
      <c r="O1919" s="3"/>
      <c r="P1919" s="3"/>
      <c r="Q1919" s="3"/>
      <c r="R1919" s="3"/>
      <c r="S1919" s="3"/>
      <c r="T1919" s="3"/>
      <c r="U1919" s="3"/>
      <c r="V1919" s="3"/>
      <c r="W1919" s="3"/>
      <c r="X1919" s="3"/>
      <c r="Y1919" s="3"/>
      <c r="Z1919" s="3"/>
    </row>
    <row r="1920" spans="1:26" x14ac:dyDescent="0.2">
      <c r="A1920" s="3"/>
      <c r="B1920" s="30"/>
      <c r="C1920" s="12"/>
      <c r="D1920" s="3"/>
      <c r="E1920" s="3"/>
      <c r="F1920" s="3"/>
      <c r="G1920" s="3"/>
      <c r="H1920" s="3"/>
      <c r="I1920" s="3"/>
      <c r="J1920" s="26"/>
      <c r="K1920" s="26"/>
      <c r="L1920" s="3"/>
      <c r="M1920" s="3"/>
      <c r="N1920" s="3"/>
      <c r="O1920" s="3"/>
      <c r="P1920" s="3"/>
      <c r="Q1920" s="3"/>
      <c r="R1920" s="3"/>
      <c r="S1920" s="3"/>
      <c r="T1920" s="3"/>
      <c r="U1920" s="3"/>
      <c r="V1920" s="3"/>
      <c r="W1920" s="3"/>
      <c r="X1920" s="3"/>
      <c r="Y1920" s="3"/>
      <c r="Z1920" s="3"/>
    </row>
    <row r="1921" spans="1:26" x14ac:dyDescent="0.2">
      <c r="A1921" s="3"/>
      <c r="B1921" s="11"/>
      <c r="C1921" s="12"/>
      <c r="D1921" s="3"/>
      <c r="E1921" s="3"/>
      <c r="F1921" s="3"/>
      <c r="G1921" s="3"/>
      <c r="H1921" s="3"/>
      <c r="I1921" s="3"/>
      <c r="J1921" s="26"/>
      <c r="K1921" s="26"/>
      <c r="L1921" s="3"/>
      <c r="M1921" s="3"/>
      <c r="N1921" s="3"/>
      <c r="O1921" s="3"/>
      <c r="P1921" s="3"/>
      <c r="Q1921" s="3"/>
      <c r="R1921" s="3"/>
      <c r="S1921" s="3"/>
      <c r="T1921" s="3"/>
      <c r="U1921" s="3"/>
      <c r="V1921" s="3"/>
      <c r="W1921" s="3"/>
      <c r="X1921" s="3"/>
      <c r="Y1921" s="3"/>
      <c r="Z1921" s="3"/>
    </row>
    <row r="1922" spans="1:26" x14ac:dyDescent="0.2">
      <c r="A1922" s="3"/>
      <c r="B1922" s="30"/>
      <c r="C1922" s="12"/>
      <c r="D1922" s="3"/>
      <c r="E1922" s="3"/>
      <c r="F1922" s="3"/>
      <c r="G1922" s="3"/>
      <c r="H1922" s="3"/>
      <c r="I1922" s="3"/>
      <c r="J1922" s="26"/>
      <c r="K1922" s="26"/>
      <c r="L1922" s="3"/>
      <c r="M1922" s="3"/>
      <c r="N1922" s="3"/>
      <c r="O1922" s="3"/>
      <c r="P1922" s="3"/>
      <c r="Q1922" s="3"/>
      <c r="R1922" s="3"/>
      <c r="S1922" s="3"/>
      <c r="T1922" s="3"/>
      <c r="U1922" s="3"/>
      <c r="V1922" s="3"/>
      <c r="W1922" s="3"/>
      <c r="X1922" s="3"/>
      <c r="Y1922" s="3"/>
      <c r="Z1922" s="3"/>
    </row>
    <row r="1923" spans="1:26" x14ac:dyDescent="0.2">
      <c r="A1923" s="3"/>
      <c r="B1923" s="11"/>
      <c r="C1923" s="12"/>
      <c r="D1923" s="3"/>
      <c r="E1923" s="3"/>
      <c r="F1923" s="3"/>
      <c r="G1923" s="3"/>
      <c r="H1923" s="3"/>
      <c r="I1923" s="3"/>
      <c r="J1923" s="26"/>
      <c r="K1923" s="26"/>
      <c r="L1923" s="3"/>
      <c r="M1923" s="3"/>
      <c r="N1923" s="3"/>
      <c r="O1923" s="3"/>
      <c r="P1923" s="3"/>
      <c r="Q1923" s="3"/>
      <c r="R1923" s="3"/>
      <c r="S1923" s="3"/>
      <c r="T1923" s="3"/>
      <c r="U1923" s="3"/>
      <c r="V1923" s="3"/>
      <c r="W1923" s="3"/>
      <c r="X1923" s="3"/>
      <c r="Y1923" s="3"/>
      <c r="Z1923" s="3"/>
    </row>
    <row r="1924" spans="1:26" x14ac:dyDescent="0.2">
      <c r="A1924" s="3"/>
      <c r="B1924" s="30"/>
      <c r="C1924" s="12"/>
      <c r="D1924" s="3"/>
      <c r="E1924" s="3"/>
      <c r="F1924" s="3"/>
      <c r="G1924" s="3"/>
      <c r="H1924" s="3"/>
      <c r="I1924" s="3"/>
      <c r="J1924" s="26"/>
      <c r="K1924" s="26"/>
      <c r="L1924" s="3"/>
      <c r="M1924" s="3"/>
      <c r="N1924" s="3"/>
      <c r="O1924" s="3"/>
      <c r="P1924" s="3"/>
      <c r="Q1924" s="3"/>
      <c r="R1924" s="3"/>
      <c r="S1924" s="3"/>
      <c r="T1924" s="3"/>
      <c r="U1924" s="3"/>
      <c r="V1924" s="3"/>
      <c r="W1924" s="3"/>
      <c r="X1924" s="3"/>
      <c r="Y1924" s="3"/>
      <c r="Z1924" s="3"/>
    </row>
    <row r="1925" spans="1:26" x14ac:dyDescent="0.2">
      <c r="A1925" s="3"/>
      <c r="B1925" s="11"/>
      <c r="C1925" s="12"/>
      <c r="D1925" s="3"/>
      <c r="E1925" s="3"/>
      <c r="F1925" s="3"/>
      <c r="G1925" s="3"/>
      <c r="H1925" s="3"/>
      <c r="I1925" s="3"/>
      <c r="J1925" s="26"/>
      <c r="K1925" s="26"/>
      <c r="L1925" s="3"/>
      <c r="M1925" s="3"/>
      <c r="N1925" s="3"/>
      <c r="O1925" s="3"/>
      <c r="P1925" s="3"/>
      <c r="Q1925" s="3"/>
      <c r="R1925" s="3"/>
      <c r="S1925" s="3"/>
      <c r="T1925" s="3"/>
      <c r="U1925" s="3"/>
      <c r="V1925" s="3"/>
      <c r="W1925" s="3"/>
      <c r="X1925" s="3"/>
      <c r="Y1925" s="3"/>
      <c r="Z1925" s="3"/>
    </row>
    <row r="1926" spans="1:26" x14ac:dyDescent="0.2">
      <c r="A1926" s="3"/>
      <c r="B1926" s="30"/>
      <c r="C1926" s="12"/>
      <c r="D1926" s="3"/>
      <c r="E1926" s="3"/>
      <c r="F1926" s="3"/>
      <c r="G1926" s="3"/>
      <c r="H1926" s="3"/>
      <c r="I1926" s="3"/>
      <c r="J1926" s="26"/>
      <c r="K1926" s="26"/>
      <c r="L1926" s="3"/>
      <c r="M1926" s="3"/>
      <c r="N1926" s="3"/>
      <c r="O1926" s="3"/>
      <c r="P1926" s="3"/>
      <c r="Q1926" s="3"/>
      <c r="R1926" s="3"/>
      <c r="S1926" s="3"/>
      <c r="T1926" s="3"/>
      <c r="U1926" s="3"/>
      <c r="V1926" s="3"/>
      <c r="W1926" s="3"/>
      <c r="X1926" s="3"/>
      <c r="Y1926" s="3"/>
      <c r="Z1926" s="3"/>
    </row>
    <row r="1927" spans="1:26" x14ac:dyDescent="0.2">
      <c r="A1927" s="3"/>
      <c r="B1927" s="11"/>
      <c r="C1927" s="12"/>
      <c r="D1927" s="3"/>
      <c r="E1927" s="3"/>
      <c r="F1927" s="3"/>
      <c r="G1927" s="3"/>
      <c r="H1927" s="3"/>
      <c r="I1927" s="3"/>
      <c r="J1927" s="26"/>
      <c r="K1927" s="26"/>
      <c r="L1927" s="3"/>
      <c r="M1927" s="3"/>
      <c r="N1927" s="3"/>
      <c r="O1927" s="3"/>
      <c r="P1927" s="3"/>
      <c r="Q1927" s="3"/>
      <c r="R1927" s="3"/>
      <c r="S1927" s="3"/>
      <c r="T1927" s="3"/>
      <c r="U1927" s="3"/>
      <c r="V1927" s="3"/>
      <c r="W1927" s="3"/>
      <c r="X1927" s="3"/>
      <c r="Y1927" s="3"/>
      <c r="Z1927" s="3"/>
    </row>
    <row r="1928" spans="1:26" x14ac:dyDescent="0.2">
      <c r="A1928" s="3"/>
      <c r="B1928" s="30"/>
      <c r="C1928" s="12"/>
      <c r="D1928" s="3"/>
      <c r="E1928" s="3"/>
      <c r="F1928" s="3"/>
      <c r="G1928" s="3"/>
      <c r="H1928" s="3"/>
      <c r="I1928" s="3"/>
      <c r="J1928" s="26"/>
      <c r="K1928" s="26"/>
      <c r="L1928" s="3"/>
      <c r="M1928" s="3"/>
      <c r="N1928" s="3"/>
      <c r="O1928" s="3"/>
      <c r="P1928" s="3"/>
      <c r="Q1928" s="3"/>
      <c r="R1928" s="3"/>
      <c r="S1928" s="3"/>
      <c r="T1928" s="3"/>
      <c r="U1928" s="3"/>
      <c r="V1928" s="3"/>
      <c r="W1928" s="3"/>
      <c r="X1928" s="3"/>
      <c r="Y1928" s="3"/>
      <c r="Z1928" s="3"/>
    </row>
    <row r="1929" spans="1:26" x14ac:dyDescent="0.2">
      <c r="A1929" s="3"/>
      <c r="B1929" s="11"/>
      <c r="C1929" s="12"/>
      <c r="D1929" s="3"/>
      <c r="E1929" s="3"/>
      <c r="F1929" s="3"/>
      <c r="G1929" s="3"/>
      <c r="H1929" s="3"/>
      <c r="I1929" s="3"/>
      <c r="J1929" s="26"/>
      <c r="K1929" s="26"/>
      <c r="L1929" s="3"/>
      <c r="M1929" s="3"/>
      <c r="N1929" s="3"/>
      <c r="O1929" s="3"/>
      <c r="P1929" s="3"/>
      <c r="Q1929" s="3"/>
      <c r="R1929" s="3"/>
      <c r="S1929" s="3"/>
      <c r="T1929" s="3"/>
      <c r="U1929" s="3"/>
      <c r="V1929" s="3"/>
      <c r="W1929" s="3"/>
      <c r="X1929" s="3"/>
      <c r="Y1929" s="3"/>
      <c r="Z1929" s="3"/>
    </row>
    <row r="1930" spans="1:26" x14ac:dyDescent="0.2">
      <c r="A1930" s="3"/>
      <c r="B1930" s="30"/>
      <c r="C1930" s="12"/>
      <c r="D1930" s="3"/>
      <c r="E1930" s="3"/>
      <c r="F1930" s="3"/>
      <c r="G1930" s="3"/>
      <c r="H1930" s="3"/>
      <c r="I1930" s="3"/>
      <c r="J1930" s="26"/>
      <c r="K1930" s="26"/>
      <c r="L1930" s="3"/>
      <c r="M1930" s="3"/>
      <c r="N1930" s="3"/>
      <c r="O1930" s="3"/>
      <c r="P1930" s="3"/>
      <c r="Q1930" s="3"/>
      <c r="R1930" s="3"/>
      <c r="S1930" s="3"/>
      <c r="T1930" s="3"/>
      <c r="U1930" s="3"/>
      <c r="V1930" s="3"/>
      <c r="W1930" s="3"/>
      <c r="X1930" s="3"/>
      <c r="Y1930" s="3"/>
      <c r="Z1930" s="3"/>
    </row>
    <row r="1931" spans="1:26" x14ac:dyDescent="0.2">
      <c r="A1931" s="3"/>
      <c r="B1931" s="11"/>
      <c r="C1931" s="12"/>
      <c r="D1931" s="3"/>
      <c r="E1931" s="3"/>
      <c r="F1931" s="3"/>
      <c r="G1931" s="3"/>
      <c r="H1931" s="3"/>
      <c r="I1931" s="3"/>
      <c r="J1931" s="26"/>
      <c r="K1931" s="26"/>
      <c r="L1931" s="3"/>
      <c r="M1931" s="3"/>
      <c r="N1931" s="3"/>
      <c r="O1931" s="3"/>
      <c r="P1931" s="3"/>
      <c r="Q1931" s="3"/>
      <c r="R1931" s="3"/>
      <c r="S1931" s="3"/>
      <c r="T1931" s="3"/>
      <c r="U1931" s="3"/>
      <c r="V1931" s="3"/>
      <c r="W1931" s="3"/>
      <c r="X1931" s="3"/>
      <c r="Y1931" s="3"/>
      <c r="Z1931" s="3"/>
    </row>
    <row r="1932" spans="1:26" x14ac:dyDescent="0.2">
      <c r="A1932" s="3"/>
      <c r="B1932" s="30"/>
      <c r="C1932" s="12"/>
      <c r="D1932" s="3"/>
      <c r="E1932" s="3"/>
      <c r="F1932" s="3"/>
      <c r="G1932" s="3"/>
      <c r="H1932" s="3"/>
      <c r="I1932" s="3"/>
      <c r="J1932" s="26"/>
      <c r="K1932" s="26"/>
      <c r="L1932" s="3"/>
      <c r="M1932" s="3"/>
      <c r="N1932" s="3"/>
      <c r="O1932" s="3"/>
      <c r="P1932" s="3"/>
      <c r="Q1932" s="3"/>
      <c r="R1932" s="3"/>
      <c r="S1932" s="3"/>
      <c r="T1932" s="3"/>
      <c r="U1932" s="3"/>
      <c r="V1932" s="3"/>
      <c r="W1932" s="3"/>
      <c r="X1932" s="3"/>
      <c r="Y1932" s="3"/>
      <c r="Z1932" s="3"/>
    </row>
    <row r="1933" spans="1:26" x14ac:dyDescent="0.2">
      <c r="A1933" s="3"/>
      <c r="B1933" s="11"/>
      <c r="C1933" s="12"/>
      <c r="D1933" s="3"/>
      <c r="E1933" s="3"/>
      <c r="F1933" s="3"/>
      <c r="G1933" s="3"/>
      <c r="H1933" s="3"/>
      <c r="I1933" s="3"/>
      <c r="J1933" s="26"/>
      <c r="K1933" s="26"/>
      <c r="L1933" s="3"/>
      <c r="M1933" s="3"/>
      <c r="N1933" s="3"/>
      <c r="O1933" s="3"/>
      <c r="P1933" s="3"/>
      <c r="Q1933" s="3"/>
      <c r="R1933" s="3"/>
      <c r="S1933" s="3"/>
      <c r="T1933" s="3"/>
      <c r="U1933" s="3"/>
      <c r="V1933" s="3"/>
      <c r="W1933" s="3"/>
      <c r="X1933" s="3"/>
      <c r="Y1933" s="3"/>
      <c r="Z1933" s="3"/>
    </row>
    <row r="1934" spans="1:26" x14ac:dyDescent="0.2">
      <c r="A1934" s="3"/>
      <c r="B1934" s="30"/>
      <c r="C1934" s="12"/>
      <c r="D1934" s="3"/>
      <c r="E1934" s="3"/>
      <c r="F1934" s="3"/>
      <c r="G1934" s="3"/>
      <c r="H1934" s="3"/>
      <c r="I1934" s="3"/>
      <c r="J1934" s="26"/>
      <c r="K1934" s="26"/>
      <c r="L1934" s="3"/>
      <c r="M1934" s="3"/>
      <c r="N1934" s="3"/>
      <c r="O1934" s="3"/>
      <c r="P1934" s="3"/>
      <c r="Q1934" s="3"/>
      <c r="R1934" s="3"/>
      <c r="S1934" s="3"/>
      <c r="T1934" s="3"/>
      <c r="U1934" s="3"/>
      <c r="V1934" s="3"/>
      <c r="W1934" s="3"/>
      <c r="X1934" s="3"/>
      <c r="Y1934" s="3"/>
      <c r="Z1934" s="3"/>
    </row>
    <row r="1935" spans="1:26" x14ac:dyDescent="0.2">
      <c r="A1935" s="3"/>
      <c r="B1935" s="11"/>
      <c r="C1935" s="12"/>
      <c r="D1935" s="3"/>
      <c r="E1935" s="3"/>
      <c r="F1935" s="3"/>
      <c r="G1935" s="3"/>
      <c r="H1935" s="3"/>
      <c r="I1935" s="3"/>
      <c r="J1935" s="26"/>
      <c r="K1935" s="26"/>
      <c r="L1935" s="3"/>
      <c r="M1935" s="3"/>
      <c r="N1935" s="3"/>
      <c r="O1935" s="3"/>
      <c r="P1935" s="3"/>
      <c r="Q1935" s="3"/>
      <c r="R1935" s="3"/>
      <c r="S1935" s="3"/>
      <c r="T1935" s="3"/>
      <c r="U1935" s="3"/>
      <c r="V1935" s="3"/>
      <c r="W1935" s="3"/>
      <c r="X1935" s="3"/>
      <c r="Y1935" s="3"/>
      <c r="Z1935" s="3"/>
    </row>
    <row r="1936" spans="1:26" x14ac:dyDescent="0.2">
      <c r="A1936" s="3"/>
      <c r="B1936" s="30"/>
      <c r="C1936" s="12"/>
      <c r="D1936" s="3"/>
      <c r="E1936" s="3"/>
      <c r="F1936" s="3"/>
      <c r="G1936" s="3"/>
      <c r="H1936" s="3"/>
      <c r="I1936" s="3"/>
      <c r="J1936" s="26"/>
      <c r="K1936" s="26"/>
      <c r="L1936" s="3"/>
      <c r="M1936" s="3"/>
      <c r="N1936" s="3"/>
      <c r="O1936" s="3"/>
      <c r="P1936" s="3"/>
      <c r="Q1936" s="3"/>
      <c r="R1936" s="3"/>
      <c r="S1936" s="3"/>
      <c r="T1936" s="3"/>
      <c r="U1936" s="3"/>
      <c r="V1936" s="3"/>
      <c r="W1936" s="3"/>
      <c r="X1936" s="3"/>
      <c r="Y1936" s="3"/>
      <c r="Z1936" s="3"/>
    </row>
    <row r="1937" spans="1:26" x14ac:dyDescent="0.2">
      <c r="A1937" s="3"/>
      <c r="B1937" s="11"/>
      <c r="C1937" s="12"/>
      <c r="D1937" s="3"/>
      <c r="E1937" s="3"/>
      <c r="F1937" s="3"/>
      <c r="G1937" s="3"/>
      <c r="H1937" s="3"/>
      <c r="I1937" s="3"/>
      <c r="J1937" s="26"/>
      <c r="K1937" s="26"/>
      <c r="L1937" s="3"/>
      <c r="M1937" s="3"/>
      <c r="N1937" s="3"/>
      <c r="O1937" s="3"/>
      <c r="P1937" s="3"/>
      <c r="Q1937" s="3"/>
      <c r="R1937" s="3"/>
      <c r="S1937" s="3"/>
      <c r="T1937" s="3"/>
      <c r="U1937" s="3"/>
      <c r="V1937" s="3"/>
      <c r="W1937" s="3"/>
      <c r="X1937" s="3"/>
      <c r="Y1937" s="3"/>
      <c r="Z1937" s="3"/>
    </row>
    <row r="1938" spans="1:26" x14ac:dyDescent="0.2">
      <c r="A1938" s="3"/>
      <c r="B1938" s="30"/>
      <c r="C1938" s="12"/>
      <c r="D1938" s="3"/>
      <c r="E1938" s="3"/>
      <c r="F1938" s="3"/>
      <c r="G1938" s="3"/>
      <c r="H1938" s="3"/>
      <c r="I1938" s="3"/>
      <c r="J1938" s="26"/>
      <c r="K1938" s="26"/>
      <c r="L1938" s="3"/>
      <c r="M1938" s="3"/>
      <c r="N1938" s="3"/>
      <c r="O1938" s="3"/>
      <c r="P1938" s="3"/>
      <c r="Q1938" s="3"/>
      <c r="R1938" s="3"/>
      <c r="S1938" s="3"/>
      <c r="T1938" s="3"/>
      <c r="U1938" s="3"/>
      <c r="V1938" s="3"/>
      <c r="W1938" s="3"/>
      <c r="X1938" s="3"/>
      <c r="Y1938" s="3"/>
      <c r="Z1938" s="3"/>
    </row>
    <row r="1939" spans="1:26" x14ac:dyDescent="0.2">
      <c r="A1939" s="3"/>
      <c r="B1939" s="11"/>
      <c r="C1939" s="12"/>
      <c r="D1939" s="3"/>
      <c r="E1939" s="3"/>
      <c r="F1939" s="3"/>
      <c r="G1939" s="3"/>
      <c r="H1939" s="3"/>
      <c r="I1939" s="3"/>
      <c r="J1939" s="26"/>
      <c r="K1939" s="26"/>
      <c r="L1939" s="3"/>
      <c r="M1939" s="3"/>
      <c r="N1939" s="3"/>
      <c r="O1939" s="3"/>
      <c r="P1939" s="3"/>
      <c r="Q1939" s="3"/>
      <c r="R1939" s="3"/>
      <c r="S1939" s="3"/>
      <c r="T1939" s="3"/>
      <c r="U1939" s="3"/>
      <c r="V1939" s="3"/>
      <c r="W1939" s="3"/>
      <c r="X1939" s="3"/>
      <c r="Y1939" s="3"/>
      <c r="Z1939" s="3"/>
    </row>
    <row r="1940" spans="1:26" x14ac:dyDescent="0.2">
      <c r="A1940" s="3"/>
      <c r="B1940" s="30"/>
      <c r="C1940" s="12"/>
      <c r="D1940" s="3"/>
      <c r="E1940" s="3"/>
      <c r="F1940" s="3"/>
      <c r="G1940" s="3"/>
      <c r="H1940" s="3"/>
      <c r="I1940" s="3"/>
      <c r="J1940" s="26"/>
      <c r="K1940" s="26"/>
      <c r="L1940" s="3"/>
      <c r="M1940" s="3"/>
      <c r="N1940" s="3"/>
      <c r="O1940" s="3"/>
      <c r="P1940" s="3"/>
      <c r="Q1940" s="3"/>
      <c r="R1940" s="3"/>
      <c r="S1940" s="3"/>
      <c r="T1940" s="3"/>
      <c r="U1940" s="3"/>
      <c r="V1940" s="3"/>
      <c r="W1940" s="3"/>
      <c r="X1940" s="3"/>
      <c r="Y1940" s="3"/>
      <c r="Z1940" s="3"/>
    </row>
    <row r="1941" spans="1:26" x14ac:dyDescent="0.2">
      <c r="A1941" s="3"/>
      <c r="B1941" s="11"/>
      <c r="C1941" s="12"/>
      <c r="D1941" s="3"/>
      <c r="E1941" s="3"/>
      <c r="F1941" s="3"/>
      <c r="G1941" s="3"/>
      <c r="H1941" s="3"/>
      <c r="I1941" s="3"/>
      <c r="J1941" s="26"/>
      <c r="K1941" s="26"/>
      <c r="L1941" s="3"/>
      <c r="M1941" s="3"/>
      <c r="N1941" s="3"/>
      <c r="O1941" s="3"/>
      <c r="P1941" s="3"/>
      <c r="Q1941" s="3"/>
      <c r="R1941" s="3"/>
      <c r="S1941" s="3"/>
      <c r="T1941" s="3"/>
      <c r="U1941" s="3"/>
      <c r="V1941" s="3"/>
      <c r="W1941" s="3"/>
      <c r="X1941" s="3"/>
      <c r="Y1941" s="3"/>
      <c r="Z1941" s="3"/>
    </row>
    <row r="1942" spans="1:26" x14ac:dyDescent="0.2">
      <c r="A1942" s="3"/>
      <c r="B1942" s="30"/>
      <c r="C1942" s="12"/>
      <c r="D1942" s="3"/>
      <c r="E1942" s="3"/>
      <c r="F1942" s="3"/>
      <c r="G1942" s="3"/>
      <c r="H1942" s="3"/>
      <c r="I1942" s="3"/>
      <c r="J1942" s="26"/>
      <c r="K1942" s="26"/>
      <c r="L1942" s="3"/>
      <c r="M1942" s="3"/>
      <c r="N1942" s="3"/>
      <c r="O1942" s="3"/>
      <c r="P1942" s="3"/>
      <c r="Q1942" s="3"/>
      <c r="R1942" s="3"/>
      <c r="S1942" s="3"/>
      <c r="T1942" s="3"/>
      <c r="U1942" s="3"/>
      <c r="V1942" s="3"/>
      <c r="W1942" s="3"/>
      <c r="X1942" s="3"/>
      <c r="Y1942" s="3"/>
      <c r="Z1942" s="3"/>
    </row>
    <row r="1943" spans="1:26" x14ac:dyDescent="0.2">
      <c r="A1943" s="3"/>
      <c r="B1943" s="11"/>
      <c r="C1943" s="12"/>
      <c r="D1943" s="3"/>
      <c r="E1943" s="3"/>
      <c r="F1943" s="3"/>
      <c r="G1943" s="3"/>
      <c r="H1943" s="3"/>
      <c r="I1943" s="3"/>
      <c r="J1943" s="26"/>
      <c r="K1943" s="26"/>
      <c r="L1943" s="3"/>
      <c r="M1943" s="3"/>
      <c r="N1943" s="3"/>
      <c r="O1943" s="3"/>
      <c r="P1943" s="3"/>
      <c r="Q1943" s="3"/>
      <c r="R1943" s="3"/>
      <c r="S1943" s="3"/>
      <c r="T1943" s="3"/>
      <c r="U1943" s="3"/>
      <c r="V1943" s="3"/>
      <c r="W1943" s="3"/>
      <c r="X1943" s="3"/>
      <c r="Y1943" s="3"/>
      <c r="Z1943" s="3"/>
    </row>
    <row r="1944" spans="1:26" x14ac:dyDescent="0.2">
      <c r="A1944" s="3"/>
      <c r="B1944" s="30"/>
      <c r="C1944" s="12"/>
      <c r="D1944" s="3"/>
      <c r="E1944" s="3"/>
      <c r="F1944" s="3"/>
      <c r="G1944" s="3"/>
      <c r="H1944" s="3"/>
      <c r="I1944" s="3"/>
      <c r="J1944" s="26"/>
      <c r="K1944" s="26"/>
      <c r="L1944" s="3"/>
      <c r="M1944" s="3"/>
      <c r="N1944" s="3"/>
      <c r="O1944" s="3"/>
      <c r="P1944" s="3"/>
      <c r="Q1944" s="3"/>
      <c r="R1944" s="3"/>
      <c r="S1944" s="3"/>
      <c r="T1944" s="3"/>
      <c r="U1944" s="3"/>
      <c r="V1944" s="3"/>
      <c r="W1944" s="3"/>
      <c r="X1944" s="3"/>
      <c r="Y1944" s="3"/>
      <c r="Z1944" s="3"/>
    </row>
    <row r="1945" spans="1:26" x14ac:dyDescent="0.2">
      <c r="A1945" s="3"/>
      <c r="B1945" s="11"/>
      <c r="C1945" s="12"/>
      <c r="D1945" s="3"/>
      <c r="E1945" s="3"/>
      <c r="F1945" s="3"/>
      <c r="G1945" s="3"/>
      <c r="H1945" s="3"/>
      <c r="I1945" s="3"/>
      <c r="J1945" s="26"/>
      <c r="K1945" s="26"/>
      <c r="L1945" s="3"/>
      <c r="M1945" s="3"/>
      <c r="N1945" s="3"/>
      <c r="O1945" s="3"/>
      <c r="P1945" s="3"/>
      <c r="Q1945" s="3"/>
      <c r="R1945" s="3"/>
      <c r="S1945" s="3"/>
      <c r="T1945" s="3"/>
      <c r="U1945" s="3"/>
      <c r="V1945" s="3"/>
      <c r="W1945" s="3"/>
      <c r="X1945" s="3"/>
      <c r="Y1945" s="3"/>
      <c r="Z1945" s="3"/>
    </row>
    <row r="1946" spans="1:26" x14ac:dyDescent="0.2">
      <c r="A1946" s="3"/>
      <c r="B1946" s="30"/>
      <c r="C1946" s="12"/>
      <c r="D1946" s="3"/>
      <c r="E1946" s="3"/>
      <c r="F1946" s="3"/>
      <c r="G1946" s="3"/>
      <c r="H1946" s="3"/>
      <c r="I1946" s="3"/>
      <c r="J1946" s="26"/>
      <c r="K1946" s="26"/>
      <c r="L1946" s="3"/>
      <c r="M1946" s="3"/>
      <c r="N1946" s="3"/>
      <c r="O1946" s="3"/>
      <c r="P1946" s="3"/>
      <c r="Q1946" s="3"/>
      <c r="R1946" s="3"/>
      <c r="S1946" s="3"/>
      <c r="T1946" s="3"/>
      <c r="U1946" s="3"/>
      <c r="V1946" s="3"/>
      <c r="W1946" s="3"/>
      <c r="X1946" s="3"/>
      <c r="Y1946" s="3"/>
      <c r="Z1946" s="3"/>
    </row>
    <row r="1947" spans="1:26" x14ac:dyDescent="0.2">
      <c r="A1947" s="3"/>
      <c r="B1947" s="11"/>
      <c r="C1947" s="12"/>
      <c r="D1947" s="3"/>
      <c r="E1947" s="3"/>
      <c r="F1947" s="3"/>
      <c r="G1947" s="3"/>
      <c r="H1947" s="3"/>
      <c r="I1947" s="3"/>
      <c r="J1947" s="26"/>
      <c r="K1947" s="26"/>
      <c r="L1947" s="3"/>
      <c r="M1947" s="3"/>
      <c r="N1947" s="3"/>
      <c r="O1947" s="3"/>
      <c r="P1947" s="3"/>
      <c r="Q1947" s="3"/>
      <c r="R1947" s="3"/>
      <c r="S1947" s="3"/>
      <c r="T1947" s="3"/>
      <c r="U1947" s="3"/>
      <c r="V1947" s="3"/>
      <c r="W1947" s="3"/>
      <c r="X1947" s="3"/>
      <c r="Y1947" s="3"/>
      <c r="Z1947" s="3"/>
    </row>
    <row r="1948" spans="1:26" x14ac:dyDescent="0.2">
      <c r="A1948" s="3"/>
      <c r="B1948" s="30"/>
      <c r="C1948" s="12"/>
      <c r="D1948" s="3"/>
      <c r="E1948" s="3"/>
      <c r="F1948" s="3"/>
      <c r="G1948" s="3"/>
      <c r="H1948" s="3"/>
      <c r="I1948" s="3"/>
      <c r="J1948" s="26"/>
      <c r="K1948" s="26"/>
      <c r="L1948" s="3"/>
      <c r="M1948" s="3"/>
      <c r="N1948" s="3"/>
      <c r="O1948" s="3"/>
      <c r="P1948" s="3"/>
      <c r="Q1948" s="3"/>
      <c r="R1948" s="3"/>
      <c r="S1948" s="3"/>
      <c r="T1948" s="3"/>
      <c r="U1948" s="3"/>
      <c r="V1948" s="3"/>
      <c r="W1948" s="3"/>
      <c r="X1948" s="3"/>
      <c r="Y1948" s="3"/>
      <c r="Z1948" s="3"/>
    </row>
    <row r="1949" spans="1:26" x14ac:dyDescent="0.2">
      <c r="A1949" s="3"/>
      <c r="B1949" s="11"/>
      <c r="C1949" s="12"/>
      <c r="D1949" s="3"/>
      <c r="E1949" s="3"/>
      <c r="F1949" s="3"/>
      <c r="G1949" s="3"/>
      <c r="H1949" s="3"/>
      <c r="I1949" s="3"/>
      <c r="J1949" s="26"/>
      <c r="K1949" s="26"/>
      <c r="L1949" s="3"/>
      <c r="M1949" s="3"/>
      <c r="N1949" s="3"/>
      <c r="O1949" s="3"/>
      <c r="P1949" s="3"/>
      <c r="Q1949" s="3"/>
      <c r="R1949" s="3"/>
      <c r="S1949" s="3"/>
      <c r="T1949" s="3"/>
      <c r="U1949" s="3"/>
      <c r="V1949" s="3"/>
      <c r="W1949" s="3"/>
      <c r="X1949" s="3"/>
      <c r="Y1949" s="3"/>
      <c r="Z1949" s="3"/>
    </row>
    <row r="1950" spans="1:26" x14ac:dyDescent="0.2">
      <c r="A1950" s="3"/>
      <c r="B1950" s="30"/>
      <c r="C1950" s="12"/>
      <c r="D1950" s="3"/>
      <c r="E1950" s="3"/>
      <c r="F1950" s="3"/>
      <c r="G1950" s="3"/>
      <c r="H1950" s="3"/>
      <c r="I1950" s="3"/>
      <c r="J1950" s="26"/>
      <c r="K1950" s="26"/>
      <c r="L1950" s="3"/>
      <c r="M1950" s="3"/>
      <c r="N1950" s="3"/>
      <c r="O1950" s="3"/>
      <c r="P1950" s="3"/>
      <c r="Q1950" s="3"/>
      <c r="R1950" s="3"/>
      <c r="S1950" s="3"/>
      <c r="T1950" s="3"/>
      <c r="U1950" s="3"/>
      <c r="V1950" s="3"/>
      <c r="W1950" s="3"/>
      <c r="X1950" s="3"/>
      <c r="Y1950" s="3"/>
      <c r="Z1950" s="3"/>
    </row>
    <row r="1951" spans="1:26" x14ac:dyDescent="0.2">
      <c r="A1951" s="3"/>
      <c r="B1951" s="11"/>
      <c r="C1951" s="12"/>
      <c r="D1951" s="3"/>
      <c r="E1951" s="3"/>
      <c r="F1951" s="3"/>
      <c r="G1951" s="3"/>
      <c r="H1951" s="3"/>
      <c r="I1951" s="3"/>
      <c r="J1951" s="26"/>
      <c r="K1951" s="26"/>
      <c r="L1951" s="3"/>
      <c r="M1951" s="3"/>
      <c r="N1951" s="3"/>
      <c r="O1951" s="3"/>
      <c r="P1951" s="3"/>
      <c r="Q1951" s="3"/>
      <c r="R1951" s="3"/>
      <c r="S1951" s="3"/>
      <c r="T1951" s="3"/>
      <c r="U1951" s="3"/>
      <c r="V1951" s="3"/>
      <c r="W1951" s="3"/>
      <c r="X1951" s="3"/>
      <c r="Y1951" s="3"/>
      <c r="Z1951" s="3"/>
    </row>
    <row r="1952" spans="1:26" x14ac:dyDescent="0.2">
      <c r="A1952" s="3"/>
      <c r="B1952" s="30"/>
      <c r="C1952" s="12"/>
      <c r="D1952" s="3"/>
      <c r="E1952" s="3"/>
      <c r="F1952" s="3"/>
      <c r="G1952" s="3"/>
      <c r="H1952" s="3"/>
      <c r="I1952" s="3"/>
      <c r="J1952" s="26"/>
      <c r="K1952" s="26"/>
      <c r="L1952" s="3"/>
      <c r="M1952" s="3"/>
      <c r="N1952" s="3"/>
      <c r="O1952" s="3"/>
      <c r="P1952" s="3"/>
      <c r="Q1952" s="3"/>
      <c r="R1952" s="3"/>
      <c r="S1952" s="3"/>
      <c r="T1952" s="3"/>
      <c r="U1952" s="3"/>
      <c r="V1952" s="3"/>
      <c r="W1952" s="3"/>
      <c r="X1952" s="3"/>
      <c r="Y1952" s="3"/>
      <c r="Z1952" s="3"/>
    </row>
    <row r="1953" spans="1:26" x14ac:dyDescent="0.2">
      <c r="A1953" s="3"/>
      <c r="B1953" s="11"/>
      <c r="C1953" s="12"/>
      <c r="D1953" s="3"/>
      <c r="E1953" s="3"/>
      <c r="F1953" s="3"/>
      <c r="G1953" s="3"/>
      <c r="H1953" s="3"/>
      <c r="I1953" s="3"/>
      <c r="J1953" s="26"/>
      <c r="K1953" s="26"/>
      <c r="L1953" s="3"/>
      <c r="M1953" s="3"/>
      <c r="N1953" s="3"/>
      <c r="O1953" s="3"/>
      <c r="P1953" s="3"/>
      <c r="Q1953" s="3"/>
      <c r="R1953" s="3"/>
      <c r="S1953" s="3"/>
      <c r="T1953" s="3"/>
      <c r="U1953" s="3"/>
      <c r="V1953" s="3"/>
      <c r="W1953" s="3"/>
      <c r="X1953" s="3"/>
      <c r="Y1953" s="3"/>
      <c r="Z1953" s="3"/>
    </row>
    <row r="1954" spans="1:26" x14ac:dyDescent="0.2">
      <c r="A1954" s="3"/>
      <c r="B1954" s="30"/>
      <c r="C1954" s="12"/>
      <c r="D1954" s="3"/>
      <c r="E1954" s="3"/>
      <c r="F1954" s="3"/>
      <c r="G1954" s="3"/>
      <c r="H1954" s="3"/>
      <c r="I1954" s="3"/>
      <c r="J1954" s="26"/>
      <c r="K1954" s="26"/>
      <c r="L1954" s="3"/>
      <c r="M1954" s="3"/>
      <c r="N1954" s="3"/>
      <c r="O1954" s="3"/>
      <c r="P1954" s="3"/>
      <c r="Q1954" s="3"/>
      <c r="R1954" s="3"/>
      <c r="S1954" s="3"/>
      <c r="T1954" s="3"/>
      <c r="U1954" s="3"/>
      <c r="V1954" s="3"/>
      <c r="W1954" s="3"/>
      <c r="X1954" s="3"/>
      <c r="Y1954" s="3"/>
      <c r="Z1954" s="3"/>
    </row>
    <row r="1955" spans="1:26" x14ac:dyDescent="0.2">
      <c r="A1955" s="3"/>
      <c r="B1955" s="11"/>
      <c r="C1955" s="12"/>
      <c r="D1955" s="3"/>
      <c r="E1955" s="3"/>
      <c r="F1955" s="3"/>
      <c r="G1955" s="3"/>
      <c r="H1955" s="3"/>
      <c r="I1955" s="3"/>
      <c r="J1955" s="26"/>
      <c r="K1955" s="26"/>
      <c r="L1955" s="3"/>
      <c r="M1955" s="3"/>
      <c r="N1955" s="3"/>
      <c r="O1955" s="3"/>
      <c r="P1955" s="3"/>
      <c r="Q1955" s="3"/>
      <c r="R1955" s="3"/>
      <c r="S1955" s="3"/>
      <c r="T1955" s="3"/>
      <c r="U1955" s="3"/>
      <c r="V1955" s="3"/>
      <c r="W1955" s="3"/>
      <c r="X1955" s="3"/>
      <c r="Y1955" s="3"/>
      <c r="Z1955" s="3"/>
    </row>
    <row r="1956" spans="1:26" x14ac:dyDescent="0.2">
      <c r="A1956" s="3"/>
      <c r="B1956" s="30"/>
      <c r="C1956" s="12"/>
      <c r="D1956" s="3"/>
      <c r="E1956" s="3"/>
      <c r="F1956" s="3"/>
      <c r="G1956" s="3"/>
      <c r="H1956" s="3"/>
      <c r="I1956" s="3"/>
      <c r="J1956" s="26"/>
      <c r="K1956" s="26"/>
      <c r="L1956" s="3"/>
      <c r="M1956" s="3"/>
      <c r="N1956" s="3"/>
      <c r="O1956" s="3"/>
      <c r="P1956" s="3"/>
      <c r="Q1956" s="3"/>
      <c r="R1956" s="3"/>
      <c r="S1956" s="3"/>
      <c r="T1956" s="3"/>
      <c r="U1956" s="3"/>
      <c r="V1956" s="3"/>
      <c r="W1956" s="3"/>
      <c r="X1956" s="3"/>
      <c r="Y1956" s="3"/>
      <c r="Z1956" s="3"/>
    </row>
    <row r="1957" spans="1:26" x14ac:dyDescent="0.2">
      <c r="A1957" s="3"/>
      <c r="B1957" s="11"/>
      <c r="C1957" s="12"/>
      <c r="D1957" s="3"/>
      <c r="E1957" s="3"/>
      <c r="F1957" s="3"/>
      <c r="G1957" s="3"/>
      <c r="H1957" s="3"/>
      <c r="I1957" s="3"/>
      <c r="J1957" s="26"/>
      <c r="K1957" s="26"/>
      <c r="L1957" s="3"/>
      <c r="M1957" s="3"/>
      <c r="N1957" s="3"/>
      <c r="O1957" s="3"/>
      <c r="P1957" s="3"/>
      <c r="Q1957" s="3"/>
      <c r="R1957" s="3"/>
      <c r="S1957" s="3"/>
      <c r="T1957" s="3"/>
      <c r="U1957" s="3"/>
      <c r="V1957" s="3"/>
      <c r="W1957" s="3"/>
      <c r="X1957" s="3"/>
      <c r="Y1957" s="3"/>
      <c r="Z1957" s="3"/>
    </row>
    <row r="1958" spans="1:26" x14ac:dyDescent="0.2">
      <c r="A1958" s="3"/>
      <c r="B1958" s="30"/>
      <c r="C1958" s="12"/>
      <c r="D1958" s="3"/>
      <c r="E1958" s="3"/>
      <c r="F1958" s="3"/>
      <c r="G1958" s="3"/>
      <c r="H1958" s="3"/>
      <c r="I1958" s="3"/>
      <c r="J1958" s="26"/>
      <c r="K1958" s="26"/>
      <c r="L1958" s="3"/>
      <c r="M1958" s="3"/>
      <c r="N1958" s="3"/>
      <c r="O1958" s="3"/>
      <c r="P1958" s="3"/>
      <c r="Q1958" s="3"/>
      <c r="R1958" s="3"/>
      <c r="S1958" s="3"/>
      <c r="T1958" s="3"/>
      <c r="U1958" s="3"/>
      <c r="V1958" s="3"/>
      <c r="W1958" s="3"/>
      <c r="X1958" s="3"/>
      <c r="Y1958" s="3"/>
      <c r="Z1958" s="3"/>
    </row>
    <row r="1959" spans="1:26" x14ac:dyDescent="0.2">
      <c r="A1959" s="3"/>
      <c r="B1959" s="11"/>
      <c r="C1959" s="12"/>
      <c r="D1959" s="3"/>
      <c r="E1959" s="3"/>
      <c r="F1959" s="3"/>
      <c r="G1959" s="3"/>
      <c r="H1959" s="3"/>
      <c r="I1959" s="3"/>
      <c r="J1959" s="26"/>
      <c r="K1959" s="26"/>
      <c r="L1959" s="3"/>
      <c r="M1959" s="3"/>
      <c r="N1959" s="3"/>
      <c r="O1959" s="3"/>
      <c r="P1959" s="3"/>
      <c r="Q1959" s="3"/>
      <c r="R1959" s="3"/>
      <c r="S1959" s="3"/>
      <c r="T1959" s="3"/>
      <c r="U1959" s="3"/>
      <c r="V1959" s="3"/>
      <c r="W1959" s="3"/>
      <c r="X1959" s="3"/>
      <c r="Y1959" s="3"/>
      <c r="Z1959" s="3"/>
    </row>
    <row r="1960" spans="1:26" x14ac:dyDescent="0.2">
      <c r="A1960" s="3"/>
      <c r="B1960" s="30"/>
      <c r="C1960" s="12"/>
      <c r="D1960" s="3"/>
      <c r="E1960" s="3"/>
      <c r="F1960" s="3"/>
      <c r="G1960" s="3"/>
      <c r="H1960" s="3"/>
      <c r="I1960" s="3"/>
      <c r="J1960" s="26"/>
      <c r="K1960" s="26"/>
      <c r="L1960" s="3"/>
      <c r="M1960" s="3"/>
      <c r="N1960" s="3"/>
      <c r="O1960" s="3"/>
      <c r="P1960" s="3"/>
      <c r="Q1960" s="3"/>
      <c r="R1960" s="3"/>
      <c r="S1960" s="3"/>
      <c r="T1960" s="3"/>
      <c r="U1960" s="3"/>
      <c r="V1960" s="3"/>
      <c r="W1960" s="3"/>
      <c r="X1960" s="3"/>
      <c r="Y1960" s="3"/>
      <c r="Z1960" s="3"/>
    </row>
    <row r="1961" spans="1:26" x14ac:dyDescent="0.2">
      <c r="A1961" s="3"/>
      <c r="B1961" s="11"/>
      <c r="C1961" s="12"/>
      <c r="D1961" s="3"/>
      <c r="E1961" s="3"/>
      <c r="F1961" s="3"/>
      <c r="G1961" s="3"/>
      <c r="H1961" s="3"/>
      <c r="I1961" s="3"/>
      <c r="J1961" s="26"/>
      <c r="K1961" s="26"/>
      <c r="L1961" s="3"/>
      <c r="M1961" s="3"/>
      <c r="N1961" s="3"/>
      <c r="O1961" s="3"/>
      <c r="P1961" s="3"/>
      <c r="Q1961" s="3"/>
      <c r="R1961" s="3"/>
      <c r="S1961" s="3"/>
      <c r="T1961" s="3"/>
      <c r="U1961" s="3"/>
      <c r="V1961" s="3"/>
      <c r="W1961" s="3"/>
      <c r="X1961" s="3"/>
      <c r="Y1961" s="3"/>
      <c r="Z1961" s="3"/>
    </row>
    <row r="1962" spans="1:26" x14ac:dyDescent="0.2">
      <c r="A1962" s="3"/>
      <c r="B1962" s="30"/>
      <c r="C1962" s="12"/>
      <c r="D1962" s="3"/>
      <c r="E1962" s="3"/>
      <c r="F1962" s="3"/>
      <c r="G1962" s="3"/>
      <c r="H1962" s="3"/>
      <c r="I1962" s="3"/>
      <c r="J1962" s="26"/>
      <c r="K1962" s="26"/>
      <c r="L1962" s="3"/>
      <c r="M1962" s="3"/>
      <c r="N1962" s="3"/>
      <c r="O1962" s="3"/>
      <c r="P1962" s="3"/>
      <c r="Q1962" s="3"/>
      <c r="R1962" s="3"/>
      <c r="S1962" s="3"/>
      <c r="T1962" s="3"/>
      <c r="U1962" s="3"/>
      <c r="V1962" s="3"/>
      <c r="W1962" s="3"/>
      <c r="X1962" s="3"/>
      <c r="Y1962" s="3"/>
      <c r="Z1962" s="3"/>
    </row>
    <row r="1963" spans="1:26" x14ac:dyDescent="0.2">
      <c r="A1963" s="3"/>
      <c r="B1963" s="11"/>
      <c r="C1963" s="12"/>
      <c r="D1963" s="3"/>
      <c r="E1963" s="3"/>
      <c r="F1963" s="3"/>
      <c r="G1963" s="3"/>
      <c r="H1963" s="3"/>
      <c r="I1963" s="3"/>
      <c r="J1963" s="26"/>
      <c r="K1963" s="26"/>
      <c r="L1963" s="3"/>
      <c r="M1963" s="3"/>
      <c r="N1963" s="3"/>
      <c r="O1963" s="3"/>
      <c r="P1963" s="3"/>
      <c r="Q1963" s="3"/>
      <c r="R1963" s="3"/>
      <c r="S1963" s="3"/>
      <c r="T1963" s="3"/>
      <c r="U1963" s="3"/>
      <c r="V1963" s="3"/>
      <c r="W1963" s="3"/>
      <c r="X1963" s="3"/>
      <c r="Y1963" s="3"/>
      <c r="Z1963" s="3"/>
    </row>
    <row r="1964" spans="1:26" x14ac:dyDescent="0.2">
      <c r="A1964" s="3"/>
      <c r="B1964" s="30"/>
      <c r="C1964" s="12"/>
      <c r="D1964" s="3"/>
      <c r="E1964" s="3"/>
      <c r="F1964" s="3"/>
      <c r="G1964" s="3"/>
      <c r="H1964" s="3"/>
      <c r="I1964" s="3"/>
      <c r="J1964" s="26"/>
      <c r="K1964" s="26"/>
      <c r="L1964" s="3"/>
      <c r="M1964" s="3"/>
      <c r="N1964" s="3"/>
      <c r="O1964" s="3"/>
      <c r="P1964" s="3"/>
      <c r="Q1964" s="3"/>
      <c r="R1964" s="3"/>
      <c r="S1964" s="3"/>
      <c r="T1964" s="3"/>
      <c r="U1964" s="3"/>
      <c r="V1964" s="3"/>
      <c r="W1964" s="3"/>
      <c r="X1964" s="3"/>
      <c r="Y1964" s="3"/>
      <c r="Z1964" s="3"/>
    </row>
    <row r="1965" spans="1:26" x14ac:dyDescent="0.2">
      <c r="A1965" s="3"/>
      <c r="B1965" s="30"/>
      <c r="C1965" s="12"/>
      <c r="D1965" s="3"/>
      <c r="E1965" s="3"/>
      <c r="F1965" s="3"/>
      <c r="G1965" s="3"/>
      <c r="H1965" s="3"/>
      <c r="I1965" s="3"/>
      <c r="J1965" s="26"/>
      <c r="K1965" s="26"/>
      <c r="L1965" s="3"/>
      <c r="M1965" s="3"/>
      <c r="N1965" s="3"/>
      <c r="O1965" s="3"/>
      <c r="P1965" s="3"/>
      <c r="Q1965" s="3"/>
      <c r="R1965" s="3"/>
      <c r="S1965" s="3"/>
      <c r="T1965" s="3"/>
      <c r="U1965" s="3"/>
      <c r="V1965" s="3"/>
      <c r="W1965" s="3"/>
      <c r="X1965" s="3"/>
      <c r="Y1965" s="3"/>
      <c r="Z1965" s="3"/>
    </row>
    <row r="1966" spans="1:26" x14ac:dyDescent="0.2">
      <c r="A1966" s="3"/>
      <c r="B1966" s="11"/>
      <c r="C1966" s="12"/>
      <c r="D1966" s="3"/>
      <c r="E1966" s="3"/>
      <c r="F1966" s="3"/>
      <c r="G1966" s="3"/>
      <c r="H1966" s="3"/>
      <c r="I1966" s="3"/>
      <c r="J1966" s="26"/>
      <c r="K1966" s="26"/>
      <c r="L1966" s="3"/>
      <c r="M1966" s="3"/>
      <c r="N1966" s="3"/>
      <c r="O1966" s="3"/>
      <c r="P1966" s="3"/>
      <c r="Q1966" s="3"/>
      <c r="R1966" s="3"/>
      <c r="S1966" s="3"/>
      <c r="T1966" s="3"/>
      <c r="U1966" s="3"/>
      <c r="V1966" s="3"/>
      <c r="W1966" s="3"/>
      <c r="X1966" s="3"/>
      <c r="Y1966" s="3"/>
      <c r="Z1966" s="3"/>
    </row>
    <row r="1967" spans="1:26" x14ac:dyDescent="0.2">
      <c r="A1967" s="3"/>
      <c r="B1967" s="30"/>
      <c r="C1967" s="12"/>
      <c r="D1967" s="3"/>
      <c r="E1967" s="3"/>
      <c r="F1967" s="3"/>
      <c r="G1967" s="3"/>
      <c r="H1967" s="3"/>
      <c r="I1967" s="3"/>
      <c r="J1967" s="26"/>
      <c r="K1967" s="26"/>
      <c r="L1967" s="3"/>
      <c r="M1967" s="3"/>
      <c r="N1967" s="3"/>
      <c r="O1967" s="3"/>
      <c r="P1967" s="3"/>
      <c r="Q1967" s="3"/>
      <c r="R1967" s="3"/>
      <c r="S1967" s="3"/>
      <c r="T1967" s="3"/>
      <c r="U1967" s="3"/>
      <c r="V1967" s="3"/>
      <c r="W1967" s="3"/>
      <c r="X1967" s="3"/>
      <c r="Y1967" s="3"/>
      <c r="Z1967" s="3"/>
    </row>
    <row r="1968" spans="1:26" x14ac:dyDescent="0.2">
      <c r="A1968" s="3"/>
      <c r="B1968" s="11"/>
      <c r="C1968" s="12"/>
      <c r="D1968" s="3"/>
      <c r="E1968" s="3"/>
      <c r="F1968" s="3"/>
      <c r="G1968" s="3"/>
      <c r="H1968" s="3"/>
      <c r="I1968" s="3"/>
      <c r="J1968" s="26"/>
      <c r="K1968" s="26"/>
      <c r="L1968" s="3"/>
      <c r="M1968" s="3"/>
      <c r="N1968" s="3"/>
      <c r="O1968" s="3"/>
      <c r="P1968" s="3"/>
      <c r="Q1968" s="3"/>
      <c r="R1968" s="3"/>
      <c r="S1968" s="3"/>
      <c r="T1968" s="3"/>
      <c r="U1968" s="3"/>
      <c r="V1968" s="3"/>
      <c r="W1968" s="3"/>
      <c r="X1968" s="3"/>
      <c r="Y1968" s="3"/>
      <c r="Z1968" s="3"/>
    </row>
    <row r="1969" spans="1:26" x14ac:dyDescent="0.2">
      <c r="A1969" s="3"/>
      <c r="B1969" s="30"/>
      <c r="C1969" s="12"/>
      <c r="D1969" s="3"/>
      <c r="E1969" s="3"/>
      <c r="F1969" s="3"/>
      <c r="G1969" s="3"/>
      <c r="H1969" s="3"/>
      <c r="I1969" s="3"/>
      <c r="J1969" s="26"/>
      <c r="K1969" s="26"/>
      <c r="L1969" s="3"/>
      <c r="M1969" s="3"/>
      <c r="N1969" s="3"/>
      <c r="O1969" s="3"/>
      <c r="P1969" s="3"/>
      <c r="Q1969" s="3"/>
      <c r="R1969" s="3"/>
      <c r="S1969" s="3"/>
      <c r="T1969" s="3"/>
      <c r="U1969" s="3"/>
      <c r="V1969" s="3"/>
      <c r="W1969" s="3"/>
      <c r="X1969" s="3"/>
      <c r="Y1969" s="3"/>
      <c r="Z1969" s="3"/>
    </row>
    <row r="1970" spans="1:26" x14ac:dyDescent="0.2">
      <c r="A1970" s="3"/>
      <c r="B1970" s="11"/>
      <c r="C1970" s="12"/>
      <c r="D1970" s="3"/>
      <c r="E1970" s="3"/>
      <c r="F1970" s="3"/>
      <c r="G1970" s="3"/>
      <c r="H1970" s="3"/>
      <c r="I1970" s="3"/>
      <c r="J1970" s="26"/>
      <c r="K1970" s="26"/>
      <c r="L1970" s="3"/>
      <c r="M1970" s="3"/>
      <c r="N1970" s="3"/>
      <c r="O1970" s="3"/>
      <c r="P1970" s="3"/>
      <c r="Q1970" s="3"/>
      <c r="R1970" s="3"/>
      <c r="S1970" s="3"/>
      <c r="T1970" s="3"/>
      <c r="U1970" s="3"/>
      <c r="V1970" s="3"/>
      <c r="W1970" s="3"/>
      <c r="X1970" s="3"/>
      <c r="Y1970" s="3"/>
      <c r="Z1970" s="3"/>
    </row>
    <row r="1971" spans="1:26" x14ac:dyDescent="0.2">
      <c r="A1971" s="3"/>
      <c r="B1971" s="30"/>
      <c r="C1971" s="12"/>
      <c r="D1971" s="3"/>
      <c r="E1971" s="3"/>
      <c r="F1971" s="3"/>
      <c r="G1971" s="3"/>
      <c r="H1971" s="3"/>
      <c r="I1971" s="3"/>
      <c r="J1971" s="26"/>
      <c r="K1971" s="26"/>
      <c r="L1971" s="3"/>
      <c r="M1971" s="3"/>
      <c r="N1971" s="3"/>
      <c r="O1971" s="3"/>
      <c r="P1971" s="3"/>
      <c r="Q1971" s="3"/>
      <c r="R1971" s="3"/>
      <c r="S1971" s="3"/>
      <c r="T1971" s="3"/>
      <c r="U1971" s="3"/>
      <c r="V1971" s="3"/>
      <c r="W1971" s="3"/>
      <c r="X1971" s="3"/>
      <c r="Y1971" s="3"/>
      <c r="Z1971" s="3"/>
    </row>
    <row r="1972" spans="1:26" x14ac:dyDescent="0.2">
      <c r="A1972" s="3"/>
      <c r="B1972" s="11"/>
      <c r="C1972" s="12"/>
      <c r="D1972" s="3"/>
      <c r="E1972" s="3"/>
      <c r="F1972" s="3"/>
      <c r="G1972" s="3"/>
      <c r="H1972" s="3"/>
      <c r="I1972" s="3"/>
      <c r="J1972" s="26"/>
      <c r="K1972" s="26"/>
      <c r="L1972" s="3"/>
      <c r="M1972" s="3"/>
      <c r="N1972" s="3"/>
      <c r="O1972" s="3"/>
      <c r="P1972" s="3"/>
      <c r="Q1972" s="3"/>
      <c r="R1972" s="3"/>
      <c r="S1972" s="3"/>
      <c r="T1972" s="3"/>
      <c r="U1972" s="3"/>
      <c r="V1972" s="3"/>
      <c r="W1972" s="3"/>
      <c r="X1972" s="3"/>
      <c r="Y1972" s="3"/>
      <c r="Z1972" s="3"/>
    </row>
    <row r="1973" spans="1:26" x14ac:dyDescent="0.2">
      <c r="A1973" s="3"/>
      <c r="B1973" s="30"/>
      <c r="C1973" s="12"/>
      <c r="D1973" s="3"/>
      <c r="E1973" s="3"/>
      <c r="F1973" s="3"/>
      <c r="G1973" s="3"/>
      <c r="H1973" s="3"/>
      <c r="I1973" s="3"/>
      <c r="J1973" s="26"/>
      <c r="K1973" s="26"/>
      <c r="L1973" s="3"/>
      <c r="M1973" s="3"/>
      <c r="N1973" s="3"/>
      <c r="O1973" s="3"/>
      <c r="P1973" s="3"/>
      <c r="Q1973" s="3"/>
      <c r="R1973" s="3"/>
      <c r="S1973" s="3"/>
      <c r="T1973" s="3"/>
      <c r="U1973" s="3"/>
      <c r="V1973" s="3"/>
      <c r="W1973" s="3"/>
      <c r="X1973" s="3"/>
      <c r="Y1973" s="3"/>
      <c r="Z1973" s="3"/>
    </row>
    <row r="1974" spans="1:26" x14ac:dyDescent="0.2">
      <c r="A1974" s="3"/>
      <c r="B1974" s="11"/>
      <c r="C1974" s="12"/>
      <c r="D1974" s="3"/>
      <c r="E1974" s="3"/>
      <c r="F1974" s="3"/>
      <c r="G1974" s="3"/>
      <c r="H1974" s="3"/>
      <c r="I1974" s="3"/>
      <c r="J1974" s="26"/>
      <c r="K1974" s="26"/>
      <c r="L1974" s="3"/>
      <c r="M1974" s="3"/>
      <c r="N1974" s="3"/>
      <c r="O1974" s="3"/>
      <c r="P1974" s="3"/>
      <c r="Q1974" s="3"/>
      <c r="R1974" s="3"/>
      <c r="S1974" s="3"/>
      <c r="T1974" s="3"/>
      <c r="U1974" s="3"/>
      <c r="V1974" s="3"/>
      <c r="W1974" s="3"/>
      <c r="X1974" s="3"/>
      <c r="Y1974" s="3"/>
      <c r="Z1974" s="3"/>
    </row>
    <row r="1975" spans="1:26" x14ac:dyDescent="0.2">
      <c r="A1975" s="3"/>
      <c r="B1975" s="30"/>
      <c r="C1975" s="12"/>
      <c r="D1975" s="3"/>
      <c r="E1975" s="3"/>
      <c r="F1975" s="3"/>
      <c r="G1975" s="3"/>
      <c r="H1975" s="3"/>
      <c r="I1975" s="3"/>
      <c r="J1975" s="26"/>
      <c r="K1975" s="26"/>
      <c r="L1975" s="3"/>
      <c r="M1975" s="3"/>
      <c r="N1975" s="3"/>
      <c r="O1975" s="3"/>
      <c r="P1975" s="3"/>
      <c r="Q1975" s="3"/>
      <c r="R1975" s="3"/>
      <c r="S1975" s="3"/>
      <c r="T1975" s="3"/>
      <c r="U1975" s="3"/>
      <c r="V1975" s="3"/>
      <c r="W1975" s="3"/>
      <c r="X1975" s="3"/>
      <c r="Y1975" s="3"/>
      <c r="Z1975" s="3"/>
    </row>
    <row r="1976" spans="1:26" x14ac:dyDescent="0.2">
      <c r="A1976" s="3"/>
      <c r="B1976" s="11"/>
      <c r="C1976" s="12"/>
      <c r="D1976" s="3"/>
      <c r="E1976" s="3"/>
      <c r="F1976" s="3"/>
      <c r="G1976" s="3"/>
      <c r="H1976" s="3"/>
      <c r="I1976" s="3"/>
      <c r="J1976" s="26"/>
      <c r="K1976" s="26"/>
      <c r="L1976" s="3"/>
      <c r="M1976" s="3"/>
      <c r="N1976" s="3"/>
      <c r="O1976" s="3"/>
      <c r="P1976" s="3"/>
      <c r="Q1976" s="3"/>
      <c r="R1976" s="3"/>
      <c r="S1976" s="3"/>
      <c r="T1976" s="3"/>
      <c r="U1976" s="3"/>
      <c r="V1976" s="3"/>
      <c r="W1976" s="3"/>
      <c r="X1976" s="3"/>
      <c r="Y1976" s="3"/>
      <c r="Z1976" s="3"/>
    </row>
    <row r="1977" spans="1:26" x14ac:dyDescent="0.2">
      <c r="A1977" s="3"/>
      <c r="B1977" s="30"/>
      <c r="C1977" s="12"/>
      <c r="D1977" s="3"/>
      <c r="E1977" s="3"/>
      <c r="F1977" s="3"/>
      <c r="G1977" s="3"/>
      <c r="H1977" s="3"/>
      <c r="I1977" s="3"/>
      <c r="J1977" s="26"/>
      <c r="K1977" s="26"/>
      <c r="L1977" s="3"/>
      <c r="M1977" s="3"/>
      <c r="N1977" s="3"/>
      <c r="O1977" s="3"/>
      <c r="P1977" s="3"/>
      <c r="Q1977" s="3"/>
      <c r="R1977" s="3"/>
      <c r="S1977" s="3"/>
      <c r="T1977" s="3"/>
      <c r="U1977" s="3"/>
      <c r="V1977" s="3"/>
      <c r="W1977" s="3"/>
      <c r="X1977" s="3"/>
      <c r="Y1977" s="3"/>
      <c r="Z1977" s="3"/>
    </row>
    <row r="1978" spans="1:26" x14ac:dyDescent="0.2">
      <c r="A1978" s="3"/>
      <c r="B1978" s="11"/>
      <c r="C1978" s="12"/>
      <c r="D1978" s="3"/>
      <c r="E1978" s="3"/>
      <c r="F1978" s="3"/>
      <c r="G1978" s="3"/>
      <c r="H1978" s="3"/>
      <c r="I1978" s="3"/>
      <c r="J1978" s="26"/>
      <c r="K1978" s="26"/>
      <c r="L1978" s="3"/>
      <c r="M1978" s="3"/>
      <c r="N1978" s="3"/>
      <c r="O1978" s="3"/>
      <c r="P1978" s="3"/>
      <c r="Q1978" s="3"/>
      <c r="R1978" s="3"/>
      <c r="S1978" s="3"/>
      <c r="T1978" s="3"/>
      <c r="U1978" s="3"/>
      <c r="V1978" s="3"/>
      <c r="W1978" s="3"/>
      <c r="X1978" s="3"/>
      <c r="Y1978" s="3"/>
      <c r="Z1978" s="3"/>
    </row>
    <row r="1979" spans="1:26" x14ac:dyDescent="0.2">
      <c r="A1979" s="3"/>
      <c r="B1979" s="30"/>
      <c r="C1979" s="12"/>
      <c r="D1979" s="3"/>
      <c r="E1979" s="3"/>
      <c r="F1979" s="3"/>
      <c r="G1979" s="3"/>
      <c r="H1979" s="3"/>
      <c r="I1979" s="3"/>
      <c r="J1979" s="26"/>
      <c r="K1979" s="26"/>
      <c r="L1979" s="3"/>
      <c r="M1979" s="3"/>
      <c r="N1979" s="3"/>
      <c r="O1979" s="3"/>
      <c r="P1979" s="3"/>
      <c r="Q1979" s="3"/>
      <c r="R1979" s="3"/>
      <c r="S1979" s="3"/>
      <c r="T1979" s="3"/>
      <c r="U1979" s="3"/>
      <c r="V1979" s="3"/>
      <c r="W1979" s="3"/>
      <c r="X1979" s="3"/>
      <c r="Y1979" s="3"/>
      <c r="Z1979" s="3"/>
    </row>
    <row r="1980" spans="1:26" x14ac:dyDescent="0.2">
      <c r="A1980" s="3"/>
      <c r="B1980" s="11"/>
      <c r="C1980" s="12"/>
      <c r="D1980" s="3"/>
      <c r="E1980" s="3"/>
      <c r="F1980" s="3"/>
      <c r="G1980" s="3"/>
      <c r="H1980" s="3"/>
      <c r="I1980" s="3"/>
      <c r="J1980" s="26"/>
      <c r="K1980" s="26"/>
      <c r="L1980" s="3"/>
      <c r="M1980" s="3"/>
      <c r="N1980" s="3"/>
      <c r="O1980" s="3"/>
      <c r="P1980" s="3"/>
      <c r="Q1980" s="3"/>
      <c r="R1980" s="3"/>
      <c r="S1980" s="3"/>
      <c r="T1980" s="3"/>
      <c r="U1980" s="3"/>
      <c r="V1980" s="3"/>
      <c r="W1980" s="3"/>
      <c r="X1980" s="3"/>
      <c r="Y1980" s="3"/>
      <c r="Z1980" s="3"/>
    </row>
    <row r="1981" spans="1:26" x14ac:dyDescent="0.2">
      <c r="A1981" s="3"/>
      <c r="B1981" s="30"/>
      <c r="C1981" s="12"/>
      <c r="D1981" s="3"/>
      <c r="E1981" s="3"/>
      <c r="F1981" s="3"/>
      <c r="G1981" s="3"/>
      <c r="H1981" s="3"/>
      <c r="I1981" s="3"/>
      <c r="J1981" s="26"/>
      <c r="K1981" s="26"/>
      <c r="L1981" s="3"/>
      <c r="M1981" s="3"/>
      <c r="N1981" s="3"/>
      <c r="O1981" s="3"/>
      <c r="P1981" s="3"/>
      <c r="Q1981" s="3"/>
      <c r="R1981" s="3"/>
      <c r="S1981" s="3"/>
      <c r="T1981" s="3"/>
      <c r="U1981" s="3"/>
      <c r="V1981" s="3"/>
      <c r="W1981" s="3"/>
      <c r="X1981" s="3"/>
      <c r="Y1981" s="3"/>
      <c r="Z1981" s="3"/>
    </row>
    <row r="1982" spans="1:26" x14ac:dyDescent="0.2">
      <c r="A1982" s="3"/>
      <c r="B1982" s="11"/>
      <c r="C1982" s="12"/>
      <c r="D1982" s="3"/>
      <c r="E1982" s="3"/>
      <c r="F1982" s="3"/>
      <c r="G1982" s="3"/>
      <c r="H1982" s="3"/>
      <c r="I1982" s="3"/>
      <c r="J1982" s="26"/>
      <c r="K1982" s="26"/>
      <c r="L1982" s="3"/>
      <c r="M1982" s="3"/>
      <c r="N1982" s="3"/>
      <c r="O1982" s="3"/>
      <c r="P1982" s="3"/>
      <c r="Q1982" s="3"/>
      <c r="R1982" s="3"/>
      <c r="S1982" s="3"/>
      <c r="T1982" s="3"/>
      <c r="U1982" s="3"/>
      <c r="V1982" s="3"/>
      <c r="W1982" s="3"/>
      <c r="X1982" s="3"/>
      <c r="Y1982" s="3"/>
      <c r="Z1982" s="3"/>
    </row>
    <row r="1983" spans="1:26" x14ac:dyDescent="0.2">
      <c r="A1983" s="3"/>
      <c r="B1983" s="30"/>
      <c r="C1983" s="12"/>
      <c r="D1983" s="3"/>
      <c r="E1983" s="3"/>
      <c r="F1983" s="3"/>
      <c r="G1983" s="3"/>
      <c r="H1983" s="3"/>
      <c r="I1983" s="3"/>
      <c r="J1983" s="26"/>
      <c r="K1983" s="26"/>
      <c r="L1983" s="3"/>
      <c r="M1983" s="3"/>
      <c r="N1983" s="3"/>
      <c r="O1983" s="3"/>
      <c r="P1983" s="3"/>
      <c r="Q1983" s="3"/>
      <c r="R1983" s="3"/>
      <c r="S1983" s="3"/>
      <c r="T1983" s="3"/>
      <c r="U1983" s="3"/>
      <c r="V1983" s="3"/>
      <c r="W1983" s="3"/>
      <c r="X1983" s="3"/>
      <c r="Y1983" s="3"/>
      <c r="Z1983" s="3"/>
    </row>
    <row r="1984" spans="1:26" x14ac:dyDescent="0.2">
      <c r="A1984" s="3"/>
      <c r="B1984" s="11"/>
      <c r="C1984" s="12"/>
      <c r="D1984" s="3"/>
      <c r="E1984" s="3"/>
      <c r="F1984" s="3"/>
      <c r="G1984" s="3"/>
      <c r="H1984" s="3"/>
      <c r="I1984" s="3"/>
      <c r="J1984" s="26"/>
      <c r="K1984" s="26"/>
      <c r="L1984" s="3"/>
      <c r="M1984" s="3"/>
      <c r="N1984" s="3"/>
      <c r="O1984" s="3"/>
      <c r="P1984" s="3"/>
      <c r="Q1984" s="3"/>
      <c r="R1984" s="3"/>
      <c r="S1984" s="3"/>
      <c r="T1984" s="3"/>
      <c r="U1984" s="3"/>
      <c r="V1984" s="3"/>
      <c r="W1984" s="3"/>
      <c r="X1984" s="3"/>
      <c r="Y1984" s="3"/>
      <c r="Z1984" s="3"/>
    </row>
    <row r="1985" spans="1:26" x14ac:dyDescent="0.2">
      <c r="A1985" s="3"/>
      <c r="B1985" s="30"/>
      <c r="C1985" s="12"/>
      <c r="D1985" s="3"/>
      <c r="E1985" s="3"/>
      <c r="F1985" s="3"/>
      <c r="G1985" s="3"/>
      <c r="H1985" s="3"/>
      <c r="I1985" s="3"/>
      <c r="J1985" s="26"/>
      <c r="K1985" s="26"/>
      <c r="L1985" s="3"/>
      <c r="M1985" s="3"/>
      <c r="N1985" s="3"/>
      <c r="O1985" s="3"/>
      <c r="P1985" s="3"/>
      <c r="Q1985" s="3"/>
      <c r="R1985" s="3"/>
      <c r="S1985" s="3"/>
      <c r="T1985" s="3"/>
      <c r="U1985" s="3"/>
      <c r="V1985" s="3"/>
      <c r="W1985" s="3"/>
      <c r="X1985" s="3"/>
      <c r="Y1985" s="3"/>
      <c r="Z1985" s="3"/>
    </row>
    <row r="1986" spans="1:26" x14ac:dyDescent="0.2">
      <c r="A1986" s="3"/>
      <c r="B1986" s="11"/>
      <c r="C1986" s="12"/>
      <c r="D1986" s="3"/>
      <c r="E1986" s="3"/>
      <c r="F1986" s="3"/>
      <c r="G1986" s="3"/>
      <c r="H1986" s="3"/>
      <c r="I1986" s="3"/>
      <c r="J1986" s="26"/>
      <c r="K1986" s="26"/>
      <c r="L1986" s="3"/>
      <c r="M1986" s="3"/>
      <c r="N1986" s="3"/>
      <c r="O1986" s="3"/>
      <c r="P1986" s="3"/>
      <c r="Q1986" s="3"/>
      <c r="R1986" s="3"/>
      <c r="S1986" s="3"/>
      <c r="T1986" s="3"/>
      <c r="U1986" s="3"/>
      <c r="V1986" s="3"/>
      <c r="W1986" s="3"/>
      <c r="X1986" s="3"/>
      <c r="Y1986" s="3"/>
      <c r="Z1986" s="3"/>
    </row>
    <row r="1987" spans="1:26" x14ac:dyDescent="0.2">
      <c r="A1987" s="3"/>
      <c r="B1987" s="30"/>
      <c r="C1987" s="12"/>
      <c r="D1987" s="3"/>
      <c r="E1987" s="3"/>
      <c r="F1987" s="3"/>
      <c r="G1987" s="3"/>
      <c r="H1987" s="3"/>
      <c r="I1987" s="3"/>
      <c r="J1987" s="26"/>
      <c r="K1987" s="26"/>
      <c r="L1987" s="3"/>
      <c r="M1987" s="3"/>
      <c r="N1987" s="3"/>
      <c r="O1987" s="3"/>
      <c r="P1987" s="3"/>
      <c r="Q1987" s="3"/>
      <c r="R1987" s="3"/>
      <c r="S1987" s="3"/>
      <c r="T1987" s="3"/>
      <c r="U1987" s="3"/>
      <c r="V1987" s="3"/>
      <c r="W1987" s="3"/>
      <c r="X1987" s="3"/>
      <c r="Y1987" s="3"/>
      <c r="Z1987" s="3"/>
    </row>
    <row r="1988" spans="1:26" x14ac:dyDescent="0.2">
      <c r="A1988" s="3"/>
      <c r="B1988" s="11"/>
      <c r="C1988" s="12"/>
      <c r="D1988" s="3"/>
      <c r="E1988" s="3"/>
      <c r="F1988" s="3"/>
      <c r="G1988" s="3"/>
      <c r="H1988" s="3"/>
      <c r="I1988" s="3"/>
      <c r="J1988" s="26"/>
      <c r="K1988" s="26"/>
      <c r="L1988" s="3"/>
      <c r="M1988" s="3"/>
      <c r="N1988" s="3"/>
      <c r="O1988" s="3"/>
      <c r="P1988" s="3"/>
      <c r="Q1988" s="3"/>
      <c r="R1988" s="3"/>
      <c r="S1988" s="3"/>
      <c r="T1988" s="3"/>
      <c r="U1988" s="3"/>
      <c r="V1988" s="3"/>
      <c r="W1988" s="3"/>
      <c r="X1988" s="3"/>
      <c r="Y1988" s="3"/>
      <c r="Z1988" s="3"/>
    </row>
    <row r="1989" spans="1:26" x14ac:dyDescent="0.2">
      <c r="A1989" s="3"/>
      <c r="B1989" s="30"/>
      <c r="C1989" s="12"/>
      <c r="D1989" s="3"/>
      <c r="E1989" s="3"/>
      <c r="F1989" s="3"/>
      <c r="G1989" s="3"/>
      <c r="H1989" s="3"/>
      <c r="I1989" s="3"/>
      <c r="J1989" s="26"/>
      <c r="K1989" s="26"/>
      <c r="L1989" s="3"/>
      <c r="M1989" s="3"/>
      <c r="N1989" s="3"/>
      <c r="O1989" s="3"/>
      <c r="P1989" s="3"/>
      <c r="Q1989" s="3"/>
      <c r="R1989" s="3"/>
      <c r="S1989" s="3"/>
      <c r="T1989" s="3"/>
      <c r="U1989" s="3"/>
      <c r="V1989" s="3"/>
      <c r="W1989" s="3"/>
      <c r="X1989" s="3"/>
      <c r="Y1989" s="3"/>
      <c r="Z1989" s="3"/>
    </row>
    <row r="1990" spans="1:26" x14ac:dyDescent="0.2">
      <c r="A1990" s="3"/>
      <c r="B1990" s="11"/>
      <c r="C1990" s="12"/>
      <c r="D1990" s="3"/>
      <c r="E1990" s="3"/>
      <c r="F1990" s="3"/>
      <c r="G1990" s="3"/>
      <c r="H1990" s="3"/>
      <c r="I1990" s="3"/>
      <c r="J1990" s="26"/>
      <c r="K1990" s="26"/>
      <c r="L1990" s="3"/>
      <c r="M1990" s="3"/>
      <c r="N1990" s="3"/>
      <c r="O1990" s="3"/>
      <c r="P1990" s="3"/>
      <c r="Q1990" s="3"/>
      <c r="R1990" s="3"/>
      <c r="S1990" s="3"/>
      <c r="T1990" s="3"/>
      <c r="U1990" s="3"/>
      <c r="V1990" s="3"/>
      <c r="W1990" s="3"/>
      <c r="X1990" s="3"/>
      <c r="Y1990" s="3"/>
      <c r="Z1990" s="3"/>
    </row>
    <row r="1991" spans="1:26" x14ac:dyDescent="0.2">
      <c r="A1991" s="3"/>
      <c r="B1991" s="30"/>
      <c r="C1991" s="12"/>
      <c r="D1991" s="3"/>
      <c r="E1991" s="3"/>
      <c r="F1991" s="3"/>
      <c r="G1991" s="3"/>
      <c r="H1991" s="3"/>
      <c r="I1991" s="3"/>
      <c r="J1991" s="26"/>
      <c r="K1991" s="26"/>
      <c r="L1991" s="3"/>
      <c r="M1991" s="3"/>
      <c r="N1991" s="3"/>
      <c r="O1991" s="3"/>
      <c r="P1991" s="3"/>
      <c r="Q1991" s="3"/>
      <c r="R1991" s="3"/>
      <c r="S1991" s="3"/>
      <c r="T1991" s="3"/>
      <c r="U1991" s="3"/>
      <c r="V1991" s="3"/>
      <c r="W1991" s="3"/>
      <c r="X1991" s="3"/>
      <c r="Y1991" s="3"/>
      <c r="Z1991" s="3"/>
    </row>
    <row r="1992" spans="1:26" x14ac:dyDescent="0.2">
      <c r="A1992" s="3"/>
      <c r="B1992" s="11"/>
      <c r="C1992" s="12"/>
      <c r="D1992" s="3"/>
      <c r="E1992" s="3"/>
      <c r="F1992" s="3"/>
      <c r="G1992" s="3"/>
      <c r="H1992" s="3"/>
      <c r="I1992" s="3"/>
      <c r="J1992" s="26"/>
      <c r="K1992" s="26"/>
      <c r="L1992" s="3"/>
      <c r="M1992" s="3"/>
      <c r="N1992" s="3"/>
      <c r="O1992" s="3"/>
      <c r="P1992" s="3"/>
      <c r="Q1992" s="3"/>
      <c r="R1992" s="3"/>
      <c r="S1992" s="3"/>
      <c r="T1992" s="3"/>
      <c r="U1992" s="3"/>
      <c r="V1992" s="3"/>
      <c r="W1992" s="3"/>
      <c r="X1992" s="3"/>
      <c r="Y1992" s="3"/>
      <c r="Z1992" s="3"/>
    </row>
    <row r="1993" spans="1:26" x14ac:dyDescent="0.2">
      <c r="A1993" s="3"/>
      <c r="B1993" s="30"/>
      <c r="C1993" s="12"/>
      <c r="D1993" s="3"/>
      <c r="E1993" s="3"/>
      <c r="F1993" s="3"/>
      <c r="G1993" s="3"/>
      <c r="H1993" s="3"/>
      <c r="I1993" s="3"/>
      <c r="J1993" s="26"/>
      <c r="K1993" s="26"/>
      <c r="L1993" s="3"/>
      <c r="M1993" s="3"/>
      <c r="N1993" s="3"/>
      <c r="O1993" s="3"/>
      <c r="P1993" s="3"/>
      <c r="Q1993" s="3"/>
      <c r="R1993" s="3"/>
      <c r="S1993" s="3"/>
      <c r="T1993" s="3"/>
      <c r="U1993" s="3"/>
      <c r="V1993" s="3"/>
      <c r="W1993" s="3"/>
      <c r="X1993" s="3"/>
      <c r="Y1993" s="3"/>
      <c r="Z1993" s="3"/>
    </row>
    <row r="1994" spans="1:26" x14ac:dyDescent="0.2">
      <c r="A1994" s="3"/>
      <c r="B1994" s="11"/>
      <c r="C1994" s="12"/>
      <c r="D1994" s="3"/>
      <c r="E1994" s="3"/>
      <c r="F1994" s="3"/>
      <c r="G1994" s="3"/>
      <c r="H1994" s="3"/>
      <c r="I1994" s="3"/>
      <c r="J1994" s="26"/>
      <c r="K1994" s="26"/>
      <c r="L1994" s="3"/>
      <c r="M1994" s="3"/>
      <c r="N1994" s="3"/>
      <c r="O1994" s="3"/>
      <c r="P1994" s="3"/>
      <c r="Q1994" s="3"/>
      <c r="R1994" s="3"/>
      <c r="S1994" s="3"/>
      <c r="T1994" s="3"/>
      <c r="U1994" s="3"/>
      <c r="V1994" s="3"/>
      <c r="W1994" s="3"/>
      <c r="X1994" s="3"/>
      <c r="Y1994" s="3"/>
      <c r="Z1994" s="3"/>
    </row>
    <row r="1995" spans="1:26" x14ac:dyDescent="0.2">
      <c r="A1995" s="3"/>
      <c r="B1995" s="30"/>
      <c r="C1995" s="12"/>
      <c r="D1995" s="3"/>
      <c r="E1995" s="3"/>
      <c r="F1995" s="3"/>
      <c r="G1995" s="3"/>
      <c r="H1995" s="3"/>
      <c r="I1995" s="3"/>
      <c r="J1995" s="26"/>
      <c r="K1995" s="26"/>
      <c r="L1995" s="3"/>
      <c r="M1995" s="3"/>
      <c r="N1995" s="3"/>
      <c r="O1995" s="3"/>
      <c r="P1995" s="3"/>
      <c r="Q1995" s="3"/>
      <c r="R1995" s="3"/>
      <c r="S1995" s="3"/>
      <c r="T1995" s="3"/>
      <c r="U1995" s="3"/>
      <c r="V1995" s="3"/>
      <c r="W1995" s="3"/>
      <c r="X1995" s="3"/>
      <c r="Y1995" s="3"/>
      <c r="Z1995" s="3"/>
    </row>
    <row r="1996" spans="1:26" x14ac:dyDescent="0.2">
      <c r="A1996" s="3"/>
      <c r="B1996" s="11"/>
      <c r="C1996" s="12"/>
      <c r="D1996" s="3"/>
      <c r="E1996" s="3"/>
      <c r="F1996" s="3"/>
      <c r="G1996" s="3"/>
      <c r="H1996" s="3"/>
      <c r="I1996" s="3"/>
      <c r="J1996" s="26"/>
      <c r="K1996" s="26"/>
      <c r="L1996" s="3"/>
      <c r="M1996" s="3"/>
      <c r="N1996" s="3"/>
      <c r="O1996" s="3"/>
      <c r="P1996" s="3"/>
      <c r="Q1996" s="3"/>
      <c r="R1996" s="3"/>
      <c r="S1996" s="3"/>
      <c r="T1996" s="3"/>
      <c r="U1996" s="3"/>
      <c r="V1996" s="3"/>
      <c r="W1996" s="3"/>
      <c r="X1996" s="3"/>
      <c r="Y1996" s="3"/>
      <c r="Z1996" s="3"/>
    </row>
    <row r="1997" spans="1:26" x14ac:dyDescent="0.2">
      <c r="A1997" s="3"/>
      <c r="B1997" s="30"/>
      <c r="C1997" s="12"/>
      <c r="D1997" s="3"/>
      <c r="E1997" s="3"/>
      <c r="F1997" s="3"/>
      <c r="G1997" s="3"/>
      <c r="H1997" s="3"/>
      <c r="I1997" s="3"/>
      <c r="J1997" s="26"/>
      <c r="K1997" s="26"/>
      <c r="L1997" s="3"/>
      <c r="M1997" s="3"/>
      <c r="N1997" s="3"/>
      <c r="O1997" s="3"/>
      <c r="P1997" s="3"/>
      <c r="Q1997" s="3"/>
      <c r="R1997" s="3"/>
      <c r="S1997" s="3"/>
      <c r="T1997" s="3"/>
      <c r="U1997" s="3"/>
      <c r="V1997" s="3"/>
      <c r="W1997" s="3"/>
      <c r="X1997" s="3"/>
      <c r="Y1997" s="3"/>
      <c r="Z1997" s="3"/>
    </row>
    <row r="1998" spans="1:26" x14ac:dyDescent="0.2">
      <c r="A1998" s="3"/>
      <c r="B1998" s="11"/>
      <c r="C1998" s="12"/>
      <c r="D1998" s="3"/>
      <c r="E1998" s="3"/>
      <c r="F1998" s="3"/>
      <c r="G1998" s="3"/>
      <c r="H1998" s="3"/>
      <c r="I1998" s="3"/>
      <c r="J1998" s="26"/>
      <c r="K1998" s="26"/>
      <c r="L1998" s="3"/>
      <c r="M1998" s="3"/>
      <c r="N1998" s="3"/>
      <c r="O1998" s="3"/>
      <c r="P1998" s="3"/>
      <c r="Q1998" s="3"/>
      <c r="R1998" s="3"/>
      <c r="S1998" s="3"/>
      <c r="T1998" s="3"/>
      <c r="U1998" s="3"/>
      <c r="V1998" s="3"/>
      <c r="W1998" s="3"/>
      <c r="X1998" s="3"/>
      <c r="Y1998" s="3"/>
      <c r="Z1998" s="3"/>
    </row>
    <row r="1999" spans="1:26" x14ac:dyDescent="0.2">
      <c r="A1999" s="3"/>
      <c r="B1999" s="30"/>
      <c r="C1999" s="12"/>
      <c r="D1999" s="3"/>
      <c r="E1999" s="3"/>
      <c r="F1999" s="3"/>
      <c r="G1999" s="3"/>
      <c r="H1999" s="3"/>
      <c r="I1999" s="3"/>
      <c r="J1999" s="26"/>
      <c r="K1999" s="26"/>
      <c r="L1999" s="3"/>
      <c r="M1999" s="3"/>
      <c r="N1999" s="3"/>
      <c r="O1999" s="3"/>
      <c r="P1999" s="3"/>
      <c r="Q1999" s="3"/>
      <c r="R1999" s="3"/>
      <c r="S1999" s="3"/>
      <c r="T1999" s="3"/>
      <c r="U1999" s="3"/>
      <c r="V1999" s="3"/>
      <c r="W1999" s="3"/>
      <c r="X1999" s="3"/>
      <c r="Y1999" s="3"/>
      <c r="Z1999" s="3"/>
    </row>
    <row r="2000" spans="1:26" x14ac:dyDescent="0.2">
      <c r="A2000" s="3"/>
      <c r="B2000" s="11"/>
      <c r="C2000" s="12"/>
      <c r="D2000" s="3"/>
      <c r="E2000" s="3"/>
      <c r="F2000" s="3"/>
      <c r="G2000" s="3"/>
      <c r="H2000" s="3"/>
      <c r="I2000" s="3"/>
      <c r="J2000" s="26"/>
      <c r="K2000" s="26"/>
      <c r="L2000" s="3"/>
      <c r="M2000" s="3"/>
      <c r="N2000" s="3"/>
      <c r="O2000" s="3"/>
      <c r="P2000" s="3"/>
      <c r="Q2000" s="3"/>
      <c r="R2000" s="3"/>
      <c r="S2000" s="3"/>
      <c r="T2000" s="3"/>
      <c r="U2000" s="3"/>
      <c r="V2000" s="3"/>
      <c r="W2000" s="3"/>
      <c r="X2000" s="3"/>
      <c r="Y2000" s="3"/>
      <c r="Z2000" s="3"/>
    </row>
    <row r="2001" spans="1:26" x14ac:dyDescent="0.2">
      <c r="A2001" s="3"/>
      <c r="B2001" s="30"/>
      <c r="C2001" s="12"/>
      <c r="D2001" s="3"/>
      <c r="E2001" s="3"/>
      <c r="F2001" s="3"/>
      <c r="G2001" s="3"/>
      <c r="H2001" s="3"/>
      <c r="I2001" s="3"/>
      <c r="J2001" s="26"/>
      <c r="K2001" s="26"/>
      <c r="L2001" s="3"/>
      <c r="M2001" s="3"/>
      <c r="N2001" s="3"/>
      <c r="O2001" s="3"/>
      <c r="P2001" s="3"/>
      <c r="Q2001" s="3"/>
      <c r="R2001" s="3"/>
      <c r="S2001" s="3"/>
      <c r="T2001" s="3"/>
      <c r="U2001" s="3"/>
      <c r="V2001" s="3"/>
      <c r="W2001" s="3"/>
      <c r="X2001" s="3"/>
      <c r="Y2001" s="3"/>
      <c r="Z2001" s="3"/>
    </row>
    <row r="2002" spans="1:26" x14ac:dyDescent="0.2">
      <c r="A2002" s="3"/>
      <c r="B2002" s="11"/>
      <c r="C2002" s="12"/>
      <c r="D2002" s="3"/>
      <c r="E2002" s="3"/>
      <c r="F2002" s="3"/>
      <c r="G2002" s="3"/>
      <c r="H2002" s="3"/>
      <c r="I2002" s="3"/>
      <c r="J2002" s="26"/>
      <c r="K2002" s="26"/>
      <c r="L2002" s="3"/>
      <c r="M2002" s="3"/>
      <c r="N2002" s="3"/>
      <c r="O2002" s="3"/>
      <c r="P2002" s="3"/>
      <c r="Q2002" s="3"/>
      <c r="R2002" s="3"/>
      <c r="S2002" s="3"/>
      <c r="T2002" s="3"/>
      <c r="U2002" s="3"/>
      <c r="V2002" s="3"/>
      <c r="W2002" s="3"/>
      <c r="X2002" s="3"/>
      <c r="Y2002" s="3"/>
      <c r="Z2002" s="3"/>
    </row>
    <row r="2003" spans="1:26" x14ac:dyDescent="0.2">
      <c r="A2003" s="3"/>
      <c r="B2003" s="30"/>
      <c r="C2003" s="12"/>
      <c r="D2003" s="3"/>
      <c r="E2003" s="3"/>
      <c r="F2003" s="3"/>
      <c r="G2003" s="3"/>
      <c r="H2003" s="3"/>
      <c r="I2003" s="3"/>
      <c r="J2003" s="26"/>
      <c r="K2003" s="26"/>
      <c r="L2003" s="3"/>
      <c r="M2003" s="3"/>
      <c r="N2003" s="3"/>
      <c r="O2003" s="3"/>
      <c r="P2003" s="3"/>
      <c r="Q2003" s="3"/>
      <c r="R2003" s="3"/>
      <c r="S2003" s="3"/>
      <c r="T2003" s="3"/>
      <c r="U2003" s="3"/>
      <c r="V2003" s="3"/>
      <c r="W2003" s="3"/>
      <c r="X2003" s="3"/>
      <c r="Y2003" s="3"/>
      <c r="Z2003" s="3"/>
    </row>
    <row r="2004" spans="1:26" x14ac:dyDescent="0.2">
      <c r="A2004" s="3"/>
      <c r="B2004" s="11"/>
      <c r="C2004" s="12"/>
      <c r="D2004" s="3"/>
      <c r="E2004" s="3"/>
      <c r="F2004" s="3"/>
      <c r="G2004" s="3"/>
      <c r="H2004" s="3"/>
      <c r="I2004" s="3"/>
      <c r="J2004" s="26"/>
      <c r="K2004" s="26"/>
      <c r="L2004" s="3"/>
      <c r="M2004" s="3"/>
      <c r="N2004" s="3"/>
      <c r="O2004" s="3"/>
      <c r="P2004" s="3"/>
      <c r="Q2004" s="3"/>
      <c r="R2004" s="3"/>
      <c r="S2004" s="3"/>
      <c r="T2004" s="3"/>
      <c r="U2004" s="3"/>
      <c r="V2004" s="3"/>
      <c r="W2004" s="3"/>
      <c r="X2004" s="3"/>
      <c r="Y2004" s="3"/>
      <c r="Z2004" s="3"/>
    </row>
    <row r="2005" spans="1:26" x14ac:dyDescent="0.2">
      <c r="A2005" s="3"/>
      <c r="B2005" s="30"/>
      <c r="C2005" s="12"/>
      <c r="D2005" s="3"/>
      <c r="E2005" s="3"/>
      <c r="F2005" s="3"/>
      <c r="G2005" s="3"/>
      <c r="H2005" s="3"/>
      <c r="I2005" s="3"/>
      <c r="J2005" s="26"/>
      <c r="K2005" s="26"/>
      <c r="L2005" s="3"/>
      <c r="M2005" s="3"/>
      <c r="N2005" s="3"/>
      <c r="O2005" s="3"/>
      <c r="P2005" s="3"/>
      <c r="Q2005" s="3"/>
      <c r="R2005" s="3"/>
      <c r="S2005" s="3"/>
      <c r="T2005" s="3"/>
      <c r="U2005" s="3"/>
      <c r="V2005" s="3"/>
      <c r="W2005" s="3"/>
      <c r="X2005" s="3"/>
      <c r="Y2005" s="3"/>
      <c r="Z2005" s="3"/>
    </row>
    <row r="2006" spans="1:26" x14ac:dyDescent="0.2">
      <c r="A2006" s="3"/>
      <c r="B2006" s="11"/>
      <c r="C2006" s="12"/>
      <c r="D2006" s="3"/>
      <c r="E2006" s="3"/>
      <c r="F2006" s="3"/>
      <c r="G2006" s="3"/>
      <c r="H2006" s="3"/>
      <c r="I2006" s="3"/>
      <c r="J2006" s="26"/>
      <c r="K2006" s="26"/>
      <c r="L2006" s="3"/>
      <c r="M2006" s="3"/>
      <c r="N2006" s="3"/>
      <c r="O2006" s="3"/>
      <c r="P2006" s="3"/>
      <c r="Q2006" s="3"/>
      <c r="R2006" s="3"/>
      <c r="S2006" s="3"/>
      <c r="T2006" s="3"/>
      <c r="U2006" s="3"/>
      <c r="V2006" s="3"/>
      <c r="W2006" s="3"/>
      <c r="X2006" s="3"/>
      <c r="Y2006" s="3"/>
      <c r="Z2006" s="3"/>
    </row>
    <row r="2007" spans="1:26" x14ac:dyDescent="0.2">
      <c r="A2007" s="3"/>
      <c r="B2007" s="30"/>
      <c r="C2007" s="12"/>
      <c r="D2007" s="3"/>
      <c r="E2007" s="3"/>
      <c r="F2007" s="3"/>
      <c r="G2007" s="3"/>
      <c r="H2007" s="3"/>
      <c r="I2007" s="3"/>
      <c r="J2007" s="26"/>
      <c r="K2007" s="26"/>
      <c r="L2007" s="3"/>
      <c r="M2007" s="3"/>
      <c r="N2007" s="3"/>
      <c r="O2007" s="3"/>
      <c r="P2007" s="3"/>
      <c r="Q2007" s="3"/>
      <c r="R2007" s="3"/>
      <c r="S2007" s="3"/>
      <c r="T2007" s="3"/>
      <c r="U2007" s="3"/>
      <c r="V2007" s="3"/>
      <c r="W2007" s="3"/>
      <c r="X2007" s="3"/>
      <c r="Y2007" s="3"/>
      <c r="Z2007" s="3"/>
    </row>
    <row r="2008" spans="1:26" x14ac:dyDescent="0.2">
      <c r="A2008" s="3"/>
      <c r="B2008" s="11"/>
      <c r="C2008" s="12"/>
      <c r="D2008" s="3"/>
      <c r="E2008" s="3"/>
      <c r="F2008" s="3"/>
      <c r="G2008" s="3"/>
      <c r="H2008" s="3"/>
      <c r="I2008" s="3"/>
      <c r="J2008" s="26"/>
      <c r="K2008" s="26"/>
      <c r="L2008" s="3"/>
      <c r="M2008" s="3"/>
      <c r="N2008" s="3"/>
      <c r="O2008" s="3"/>
      <c r="P2008" s="3"/>
      <c r="Q2008" s="3"/>
      <c r="R2008" s="3"/>
      <c r="S2008" s="3"/>
      <c r="T2008" s="3"/>
      <c r="U2008" s="3"/>
      <c r="V2008" s="3"/>
      <c r="W2008" s="3"/>
      <c r="X2008" s="3"/>
      <c r="Y2008" s="3"/>
      <c r="Z2008" s="3"/>
    </row>
    <row r="2009" spans="1:26" x14ac:dyDescent="0.2">
      <c r="A2009" s="3"/>
      <c r="B2009" s="30"/>
      <c r="C2009" s="12"/>
      <c r="D2009" s="3"/>
      <c r="E2009" s="3"/>
      <c r="F2009" s="3"/>
      <c r="G2009" s="3"/>
      <c r="H2009" s="3"/>
      <c r="I2009" s="3"/>
      <c r="J2009" s="26"/>
      <c r="K2009" s="26"/>
      <c r="L2009" s="3"/>
      <c r="M2009" s="3"/>
      <c r="N2009" s="3"/>
      <c r="O2009" s="3"/>
      <c r="P2009" s="3"/>
      <c r="Q2009" s="3"/>
      <c r="R2009" s="3"/>
      <c r="S2009" s="3"/>
      <c r="T2009" s="3"/>
      <c r="U2009" s="3"/>
      <c r="V2009" s="3"/>
      <c r="W2009" s="3"/>
      <c r="X2009" s="3"/>
      <c r="Y2009" s="3"/>
      <c r="Z2009" s="3"/>
    </row>
    <row r="2010" spans="1:26" x14ac:dyDescent="0.2">
      <c r="A2010" s="3"/>
      <c r="B2010" s="11"/>
      <c r="C2010" s="12"/>
      <c r="D2010" s="3"/>
      <c r="E2010" s="3"/>
      <c r="F2010" s="3"/>
      <c r="G2010" s="3"/>
      <c r="H2010" s="3"/>
      <c r="I2010" s="3"/>
      <c r="J2010" s="26"/>
      <c r="K2010" s="26"/>
      <c r="L2010" s="3"/>
      <c r="M2010" s="3"/>
      <c r="N2010" s="3"/>
      <c r="O2010" s="3"/>
      <c r="P2010" s="3"/>
      <c r="Q2010" s="3"/>
      <c r="R2010" s="3"/>
      <c r="S2010" s="3"/>
      <c r="T2010" s="3"/>
      <c r="U2010" s="3"/>
      <c r="V2010" s="3"/>
      <c r="W2010" s="3"/>
      <c r="X2010" s="3"/>
      <c r="Y2010" s="3"/>
      <c r="Z2010" s="3"/>
    </row>
    <row r="2011" spans="1:26" x14ac:dyDescent="0.2">
      <c r="A2011" s="3"/>
      <c r="B2011" s="30"/>
      <c r="C2011" s="12"/>
      <c r="D2011" s="3"/>
      <c r="E2011" s="3"/>
      <c r="F2011" s="3"/>
      <c r="G2011" s="3"/>
      <c r="H2011" s="3"/>
      <c r="I2011" s="3"/>
      <c r="J2011" s="26"/>
      <c r="K2011" s="26"/>
      <c r="L2011" s="3"/>
      <c r="M2011" s="3"/>
      <c r="N2011" s="3"/>
      <c r="O2011" s="3"/>
      <c r="P2011" s="3"/>
      <c r="Q2011" s="3"/>
      <c r="R2011" s="3"/>
      <c r="S2011" s="3"/>
      <c r="T2011" s="3"/>
      <c r="U2011" s="3"/>
      <c r="V2011" s="3"/>
      <c r="W2011" s="3"/>
      <c r="X2011" s="3"/>
      <c r="Y2011" s="3"/>
      <c r="Z2011" s="3"/>
    </row>
    <row r="2012" spans="1:26" x14ac:dyDescent="0.2">
      <c r="A2012" s="3"/>
      <c r="B2012" s="11"/>
      <c r="C2012" s="12"/>
      <c r="D2012" s="3"/>
      <c r="E2012" s="3"/>
      <c r="F2012" s="3"/>
      <c r="G2012" s="3"/>
      <c r="H2012" s="3"/>
      <c r="I2012" s="3"/>
      <c r="J2012" s="26"/>
      <c r="K2012" s="26"/>
      <c r="L2012" s="3"/>
      <c r="M2012" s="3"/>
      <c r="N2012" s="3"/>
      <c r="O2012" s="3"/>
      <c r="P2012" s="3"/>
      <c r="Q2012" s="3"/>
      <c r="R2012" s="3"/>
      <c r="S2012" s="3"/>
      <c r="T2012" s="3"/>
      <c r="U2012" s="3"/>
      <c r="V2012" s="3"/>
      <c r="W2012" s="3"/>
      <c r="X2012" s="3"/>
      <c r="Y2012" s="3"/>
      <c r="Z2012" s="3"/>
    </row>
    <row r="2013" spans="1:26" x14ac:dyDescent="0.2">
      <c r="A2013" s="3"/>
      <c r="B2013" s="30"/>
      <c r="C2013" s="12"/>
      <c r="D2013" s="3"/>
      <c r="E2013" s="3"/>
      <c r="F2013" s="3"/>
      <c r="G2013" s="3"/>
      <c r="H2013" s="3"/>
      <c r="I2013" s="3"/>
      <c r="J2013" s="26"/>
      <c r="K2013" s="26"/>
      <c r="L2013" s="3"/>
      <c r="M2013" s="3"/>
      <c r="N2013" s="3"/>
      <c r="O2013" s="3"/>
      <c r="P2013" s="3"/>
      <c r="Q2013" s="3"/>
      <c r="R2013" s="3"/>
      <c r="S2013" s="3"/>
      <c r="T2013" s="3"/>
      <c r="U2013" s="3"/>
      <c r="V2013" s="3"/>
      <c r="W2013" s="3"/>
      <c r="X2013" s="3"/>
      <c r="Y2013" s="3"/>
      <c r="Z2013" s="3"/>
    </row>
    <row r="2014" spans="1:26" x14ac:dyDescent="0.2">
      <c r="A2014" s="3"/>
      <c r="B2014" s="11"/>
      <c r="C2014" s="12"/>
      <c r="D2014" s="3"/>
      <c r="E2014" s="3"/>
      <c r="F2014" s="3"/>
      <c r="G2014" s="3"/>
      <c r="H2014" s="3"/>
      <c r="I2014" s="3"/>
      <c r="J2014" s="26"/>
      <c r="K2014" s="26"/>
      <c r="L2014" s="3"/>
      <c r="M2014" s="3"/>
      <c r="N2014" s="3"/>
      <c r="O2014" s="3"/>
      <c r="P2014" s="3"/>
      <c r="Q2014" s="3"/>
      <c r="R2014" s="3"/>
      <c r="S2014" s="3"/>
      <c r="T2014" s="3"/>
      <c r="U2014" s="3"/>
      <c r="V2014" s="3"/>
      <c r="W2014" s="3"/>
      <c r="X2014" s="3"/>
      <c r="Y2014" s="3"/>
      <c r="Z2014" s="3"/>
    </row>
    <row r="2015" spans="1:26" x14ac:dyDescent="0.2">
      <c r="A2015" s="3"/>
      <c r="B2015" s="30"/>
      <c r="C2015" s="12"/>
      <c r="D2015" s="3"/>
      <c r="E2015" s="3"/>
      <c r="F2015" s="3"/>
      <c r="G2015" s="3"/>
      <c r="H2015" s="3"/>
      <c r="I2015" s="3"/>
      <c r="J2015" s="26"/>
      <c r="K2015" s="26"/>
      <c r="L2015" s="3"/>
      <c r="M2015" s="3"/>
      <c r="N2015" s="3"/>
      <c r="O2015" s="3"/>
      <c r="P2015" s="3"/>
      <c r="Q2015" s="3"/>
      <c r="R2015" s="3"/>
      <c r="S2015" s="3"/>
      <c r="T2015" s="3"/>
      <c r="U2015" s="3"/>
      <c r="V2015" s="3"/>
      <c r="W2015" s="3"/>
      <c r="X2015" s="3"/>
      <c r="Y2015" s="3"/>
      <c r="Z2015" s="3"/>
    </row>
    <row r="2016" spans="1:26" x14ac:dyDescent="0.2">
      <c r="A2016" s="3"/>
      <c r="B2016" s="11"/>
      <c r="C2016" s="12"/>
      <c r="D2016" s="3"/>
      <c r="E2016" s="3"/>
      <c r="F2016" s="3"/>
      <c r="G2016" s="3"/>
      <c r="H2016" s="3"/>
      <c r="I2016" s="3"/>
      <c r="J2016" s="26"/>
      <c r="K2016" s="26"/>
      <c r="L2016" s="3"/>
      <c r="M2016" s="3"/>
      <c r="N2016" s="3"/>
      <c r="O2016" s="3"/>
      <c r="P2016" s="3"/>
      <c r="Q2016" s="3"/>
      <c r="R2016" s="3"/>
      <c r="S2016" s="3"/>
      <c r="T2016" s="3"/>
      <c r="U2016" s="3"/>
      <c r="V2016" s="3"/>
      <c r="W2016" s="3"/>
      <c r="X2016" s="3"/>
      <c r="Y2016" s="3"/>
      <c r="Z2016" s="3"/>
    </row>
    <row r="2017" spans="1:26" x14ac:dyDescent="0.2">
      <c r="A2017" s="3"/>
      <c r="B2017" s="30"/>
      <c r="C2017" s="12"/>
      <c r="D2017" s="3"/>
      <c r="E2017" s="3"/>
      <c r="F2017" s="3"/>
      <c r="G2017" s="3"/>
      <c r="H2017" s="3"/>
      <c r="I2017" s="3"/>
      <c r="J2017" s="26"/>
      <c r="K2017" s="26"/>
      <c r="L2017" s="3"/>
      <c r="M2017" s="3"/>
      <c r="N2017" s="3"/>
      <c r="O2017" s="3"/>
      <c r="P2017" s="3"/>
      <c r="Q2017" s="3"/>
      <c r="R2017" s="3"/>
      <c r="S2017" s="3"/>
      <c r="T2017" s="3"/>
      <c r="U2017" s="3"/>
      <c r="V2017" s="3"/>
      <c r="W2017" s="3"/>
      <c r="X2017" s="3"/>
      <c r="Y2017" s="3"/>
      <c r="Z2017" s="3"/>
    </row>
    <row r="2018" spans="1:26" x14ac:dyDescent="0.2">
      <c r="A2018" s="3"/>
      <c r="B2018" s="11"/>
      <c r="C2018" s="12"/>
      <c r="D2018" s="3"/>
      <c r="E2018" s="3"/>
      <c r="F2018" s="3"/>
      <c r="G2018" s="3"/>
      <c r="H2018" s="3"/>
      <c r="I2018" s="3"/>
      <c r="J2018" s="26"/>
      <c r="K2018" s="26"/>
      <c r="L2018" s="3"/>
      <c r="M2018" s="3"/>
      <c r="N2018" s="3"/>
      <c r="O2018" s="3"/>
      <c r="P2018" s="3"/>
      <c r="Q2018" s="3"/>
      <c r="R2018" s="3"/>
      <c r="S2018" s="3"/>
      <c r="T2018" s="3"/>
      <c r="U2018" s="3"/>
      <c r="V2018" s="3"/>
      <c r="W2018" s="3"/>
      <c r="X2018" s="3"/>
      <c r="Y2018" s="3"/>
      <c r="Z2018" s="3"/>
    </row>
    <row r="2019" spans="1:26" x14ac:dyDescent="0.2">
      <c r="A2019" s="3"/>
      <c r="B2019" s="30"/>
      <c r="C2019" s="12"/>
      <c r="D2019" s="3"/>
      <c r="E2019" s="3"/>
      <c r="F2019" s="3"/>
      <c r="G2019" s="3"/>
      <c r="H2019" s="3"/>
      <c r="I2019" s="3"/>
      <c r="J2019" s="26"/>
      <c r="K2019" s="26"/>
      <c r="L2019" s="3"/>
      <c r="M2019" s="3"/>
      <c r="N2019" s="3"/>
      <c r="O2019" s="3"/>
      <c r="P2019" s="3"/>
      <c r="Q2019" s="3"/>
      <c r="R2019" s="3"/>
      <c r="S2019" s="3"/>
      <c r="T2019" s="3"/>
      <c r="U2019" s="3"/>
      <c r="V2019" s="3"/>
      <c r="W2019" s="3"/>
      <c r="X2019" s="3"/>
      <c r="Y2019" s="3"/>
      <c r="Z2019" s="3"/>
    </row>
    <row r="2020" spans="1:26" x14ac:dyDescent="0.2">
      <c r="A2020" s="3"/>
      <c r="B2020" s="11"/>
      <c r="C2020" s="12"/>
      <c r="D2020" s="3"/>
      <c r="E2020" s="3"/>
      <c r="F2020" s="3"/>
      <c r="G2020" s="3"/>
      <c r="H2020" s="3"/>
      <c r="I2020" s="3"/>
      <c r="J2020" s="26"/>
      <c r="K2020" s="26"/>
      <c r="L2020" s="3"/>
      <c r="M2020" s="3"/>
      <c r="N2020" s="3"/>
      <c r="O2020" s="3"/>
      <c r="P2020" s="3"/>
      <c r="Q2020" s="3"/>
      <c r="R2020" s="3"/>
      <c r="S2020" s="3"/>
      <c r="T2020" s="3"/>
      <c r="U2020" s="3"/>
      <c r="V2020" s="3"/>
      <c r="W2020" s="3"/>
      <c r="X2020" s="3"/>
      <c r="Y2020" s="3"/>
      <c r="Z2020" s="3"/>
    </row>
    <row r="2021" spans="1:26" x14ac:dyDescent="0.2">
      <c r="A2021" s="3"/>
      <c r="B2021" s="30"/>
      <c r="C2021" s="12"/>
      <c r="D2021" s="3"/>
      <c r="E2021" s="3"/>
      <c r="F2021" s="3"/>
      <c r="G2021" s="3"/>
      <c r="H2021" s="3"/>
      <c r="I2021" s="3"/>
      <c r="J2021" s="26"/>
      <c r="K2021" s="26"/>
      <c r="L2021" s="3"/>
      <c r="M2021" s="3"/>
      <c r="N2021" s="3"/>
      <c r="O2021" s="3"/>
      <c r="P2021" s="3"/>
      <c r="Q2021" s="3"/>
      <c r="R2021" s="3"/>
      <c r="S2021" s="3"/>
      <c r="T2021" s="3"/>
      <c r="U2021" s="3"/>
      <c r="V2021" s="3"/>
      <c r="W2021" s="3"/>
      <c r="X2021" s="3"/>
      <c r="Y2021" s="3"/>
      <c r="Z2021" s="3"/>
    </row>
    <row r="2022" spans="1:26" x14ac:dyDescent="0.2">
      <c r="A2022" s="3"/>
      <c r="B2022" s="11"/>
      <c r="C2022" s="12"/>
      <c r="D2022" s="3"/>
      <c r="E2022" s="3"/>
      <c r="F2022" s="3"/>
      <c r="G2022" s="3"/>
      <c r="H2022" s="3"/>
      <c r="I2022" s="3"/>
      <c r="J2022" s="26"/>
      <c r="K2022" s="26"/>
      <c r="L2022" s="3"/>
      <c r="M2022" s="3"/>
      <c r="N2022" s="3"/>
      <c r="O2022" s="3"/>
      <c r="P2022" s="3"/>
      <c r="Q2022" s="3"/>
      <c r="R2022" s="3"/>
      <c r="S2022" s="3"/>
      <c r="T2022" s="3"/>
      <c r="U2022" s="3"/>
      <c r="V2022" s="3"/>
      <c r="W2022" s="3"/>
      <c r="X2022" s="3"/>
      <c r="Y2022" s="3"/>
      <c r="Z2022" s="3"/>
    </row>
    <row r="2023" spans="1:26" x14ac:dyDescent="0.2">
      <c r="A2023" s="3"/>
      <c r="B2023" s="30"/>
      <c r="C2023" s="12"/>
      <c r="D2023" s="3"/>
      <c r="E2023" s="3"/>
      <c r="F2023" s="3"/>
      <c r="G2023" s="3"/>
      <c r="H2023" s="3"/>
      <c r="I2023" s="3"/>
      <c r="J2023" s="26"/>
      <c r="K2023" s="26"/>
      <c r="L2023" s="3"/>
      <c r="M2023" s="3"/>
      <c r="N2023" s="3"/>
      <c r="O2023" s="3"/>
      <c r="P2023" s="3"/>
      <c r="Q2023" s="3"/>
      <c r="R2023" s="3"/>
      <c r="S2023" s="3"/>
      <c r="T2023" s="3"/>
      <c r="U2023" s="3"/>
      <c r="V2023" s="3"/>
      <c r="W2023" s="3"/>
      <c r="X2023" s="3"/>
      <c r="Y2023" s="3"/>
      <c r="Z2023" s="3"/>
    </row>
    <row r="2024" spans="1:26" x14ac:dyDescent="0.2">
      <c r="A2024" s="3"/>
      <c r="B2024" s="11"/>
      <c r="C2024" s="12"/>
      <c r="D2024" s="3"/>
      <c r="E2024" s="3"/>
      <c r="F2024" s="3"/>
      <c r="G2024" s="3"/>
      <c r="H2024" s="3"/>
      <c r="I2024" s="3"/>
      <c r="J2024" s="26"/>
      <c r="K2024" s="26"/>
      <c r="L2024" s="3"/>
      <c r="M2024" s="3"/>
      <c r="N2024" s="3"/>
      <c r="O2024" s="3"/>
      <c r="P2024" s="3"/>
      <c r="Q2024" s="3"/>
      <c r="R2024" s="3"/>
      <c r="S2024" s="3"/>
      <c r="T2024" s="3"/>
      <c r="U2024" s="3"/>
      <c r="V2024" s="3"/>
      <c r="W2024" s="3"/>
      <c r="X2024" s="3"/>
      <c r="Y2024" s="3"/>
      <c r="Z2024" s="3"/>
    </row>
    <row r="2025" spans="1:26" x14ac:dyDescent="0.2">
      <c r="A2025" s="3"/>
      <c r="B2025" s="30"/>
      <c r="C2025" s="12"/>
      <c r="D2025" s="3"/>
      <c r="E2025" s="3"/>
      <c r="F2025" s="3"/>
      <c r="G2025" s="3"/>
      <c r="H2025" s="3"/>
      <c r="I2025" s="3"/>
      <c r="J2025" s="26"/>
      <c r="K2025" s="26"/>
      <c r="L2025" s="3"/>
      <c r="M2025" s="3"/>
      <c r="N2025" s="3"/>
      <c r="O2025" s="3"/>
      <c r="P2025" s="3"/>
      <c r="Q2025" s="3"/>
      <c r="R2025" s="3"/>
      <c r="S2025" s="3"/>
      <c r="T2025" s="3"/>
      <c r="U2025" s="3"/>
      <c r="V2025" s="3"/>
      <c r="W2025" s="3"/>
      <c r="X2025" s="3"/>
      <c r="Y2025" s="3"/>
      <c r="Z2025" s="3"/>
    </row>
    <row r="2026" spans="1:26" x14ac:dyDescent="0.2">
      <c r="A2026" s="3"/>
      <c r="B2026" s="11"/>
      <c r="C2026" s="12"/>
      <c r="D2026" s="3"/>
      <c r="E2026" s="3"/>
      <c r="F2026" s="3"/>
      <c r="G2026" s="3"/>
      <c r="H2026" s="3"/>
      <c r="I2026" s="3"/>
      <c r="J2026" s="26"/>
      <c r="K2026" s="26"/>
      <c r="L2026" s="3"/>
      <c r="M2026" s="3"/>
      <c r="N2026" s="3"/>
      <c r="O2026" s="3"/>
      <c r="P2026" s="3"/>
      <c r="Q2026" s="3"/>
      <c r="R2026" s="3"/>
      <c r="S2026" s="3"/>
      <c r="T2026" s="3"/>
      <c r="U2026" s="3"/>
      <c r="V2026" s="3"/>
      <c r="W2026" s="3"/>
      <c r="X2026" s="3"/>
      <c r="Y2026" s="3"/>
      <c r="Z2026" s="3"/>
    </row>
    <row r="2027" spans="1:26" x14ac:dyDescent="0.2">
      <c r="A2027" s="3"/>
      <c r="B2027" s="30"/>
      <c r="C2027" s="12"/>
      <c r="D2027" s="3"/>
      <c r="E2027" s="3"/>
      <c r="F2027" s="3"/>
      <c r="G2027" s="3"/>
      <c r="H2027" s="3"/>
      <c r="I2027" s="3"/>
      <c r="J2027" s="26"/>
      <c r="K2027" s="26"/>
      <c r="L2027" s="3"/>
      <c r="M2027" s="3"/>
      <c r="N2027" s="3"/>
      <c r="O2027" s="3"/>
      <c r="P2027" s="3"/>
      <c r="Q2027" s="3"/>
      <c r="R2027" s="3"/>
      <c r="S2027" s="3"/>
      <c r="T2027" s="3"/>
      <c r="U2027" s="3"/>
      <c r="V2027" s="3"/>
      <c r="W2027" s="3"/>
      <c r="X2027" s="3"/>
      <c r="Y2027" s="3"/>
      <c r="Z2027" s="3"/>
    </row>
    <row r="2028" spans="1:26" x14ac:dyDescent="0.2">
      <c r="A2028" s="3"/>
      <c r="B2028" s="11"/>
      <c r="C2028" s="12"/>
      <c r="D2028" s="3"/>
      <c r="E2028" s="3"/>
      <c r="F2028" s="3"/>
      <c r="G2028" s="3"/>
      <c r="H2028" s="3"/>
      <c r="I2028" s="3"/>
      <c r="J2028" s="26"/>
      <c r="K2028" s="26"/>
      <c r="L2028" s="3"/>
      <c r="M2028" s="3"/>
      <c r="N2028" s="3"/>
      <c r="O2028" s="3"/>
      <c r="P2028" s="3"/>
      <c r="Q2028" s="3"/>
      <c r="R2028" s="3"/>
      <c r="S2028" s="3"/>
      <c r="T2028" s="3"/>
      <c r="U2028" s="3"/>
      <c r="V2028" s="3"/>
      <c r="W2028" s="3"/>
      <c r="X2028" s="3"/>
      <c r="Y2028" s="3"/>
      <c r="Z2028" s="3"/>
    </row>
    <row r="2029" spans="1:26" x14ac:dyDescent="0.2">
      <c r="A2029" s="3"/>
      <c r="B2029" s="30"/>
      <c r="C2029" s="12"/>
      <c r="D2029" s="3"/>
      <c r="E2029" s="3"/>
      <c r="F2029" s="3"/>
      <c r="G2029" s="3"/>
      <c r="H2029" s="3"/>
      <c r="I2029" s="3"/>
      <c r="J2029" s="26"/>
      <c r="K2029" s="26"/>
      <c r="L2029" s="3"/>
      <c r="M2029" s="3"/>
      <c r="N2029" s="3"/>
      <c r="O2029" s="3"/>
      <c r="P2029" s="3"/>
      <c r="Q2029" s="3"/>
      <c r="R2029" s="3"/>
      <c r="S2029" s="3"/>
      <c r="T2029" s="3"/>
      <c r="U2029" s="3"/>
      <c r="V2029" s="3"/>
      <c r="W2029" s="3"/>
      <c r="X2029" s="3"/>
      <c r="Y2029" s="3"/>
      <c r="Z2029" s="3"/>
    </row>
    <row r="2030" spans="1:26" x14ac:dyDescent="0.2">
      <c r="A2030" s="3"/>
      <c r="B2030" s="11"/>
      <c r="C2030" s="12"/>
      <c r="D2030" s="3"/>
      <c r="E2030" s="3"/>
      <c r="F2030" s="3"/>
      <c r="G2030" s="3"/>
      <c r="H2030" s="3"/>
      <c r="I2030" s="3"/>
      <c r="J2030" s="26"/>
      <c r="K2030" s="26"/>
      <c r="L2030" s="3"/>
      <c r="M2030" s="3"/>
      <c r="N2030" s="3"/>
      <c r="O2030" s="3"/>
      <c r="P2030" s="3"/>
      <c r="Q2030" s="3"/>
      <c r="R2030" s="3"/>
      <c r="S2030" s="3"/>
      <c r="T2030" s="3"/>
      <c r="U2030" s="3"/>
      <c r="V2030" s="3"/>
      <c r="W2030" s="3"/>
      <c r="X2030" s="3"/>
      <c r="Y2030" s="3"/>
      <c r="Z2030" s="3"/>
    </row>
    <row r="2031" spans="1:26" x14ac:dyDescent="0.2">
      <c r="A2031" s="3"/>
      <c r="B2031" s="30"/>
      <c r="C2031" s="12"/>
      <c r="D2031" s="3"/>
      <c r="E2031" s="3"/>
      <c r="F2031" s="3"/>
      <c r="G2031" s="3"/>
      <c r="H2031" s="3"/>
      <c r="I2031" s="3"/>
      <c r="J2031" s="26"/>
      <c r="K2031" s="26"/>
      <c r="L2031" s="3"/>
      <c r="M2031" s="3"/>
      <c r="N2031" s="3"/>
      <c r="O2031" s="3"/>
      <c r="P2031" s="3"/>
      <c r="Q2031" s="3"/>
      <c r="R2031" s="3"/>
      <c r="S2031" s="3"/>
      <c r="T2031" s="3"/>
      <c r="U2031" s="3"/>
      <c r="V2031" s="3"/>
      <c r="W2031" s="3"/>
      <c r="X2031" s="3"/>
      <c r="Y2031" s="3"/>
      <c r="Z2031" s="3"/>
    </row>
    <row r="2032" spans="1:26" x14ac:dyDescent="0.2">
      <c r="A2032" s="3"/>
      <c r="B2032" s="11"/>
      <c r="C2032" s="12"/>
      <c r="D2032" s="3"/>
      <c r="E2032" s="3"/>
      <c r="F2032" s="3"/>
      <c r="G2032" s="3"/>
      <c r="H2032" s="3"/>
      <c r="I2032" s="3"/>
      <c r="J2032" s="26"/>
      <c r="K2032" s="26"/>
      <c r="L2032" s="3"/>
      <c r="M2032" s="3"/>
      <c r="N2032" s="3"/>
      <c r="O2032" s="3"/>
      <c r="P2032" s="3"/>
      <c r="Q2032" s="3"/>
      <c r="R2032" s="3"/>
      <c r="S2032" s="3"/>
      <c r="T2032" s="3"/>
      <c r="U2032" s="3"/>
      <c r="V2032" s="3"/>
      <c r="W2032" s="3"/>
      <c r="X2032" s="3"/>
      <c r="Y2032" s="3"/>
      <c r="Z2032" s="3"/>
    </row>
    <row r="2033" spans="1:26" x14ac:dyDescent="0.2">
      <c r="A2033" s="3"/>
      <c r="B2033" s="30"/>
      <c r="C2033" s="12"/>
      <c r="D2033" s="3"/>
      <c r="E2033" s="3"/>
      <c r="F2033" s="3"/>
      <c r="G2033" s="3"/>
      <c r="H2033" s="3"/>
      <c r="I2033" s="3"/>
      <c r="J2033" s="26"/>
      <c r="K2033" s="26"/>
      <c r="L2033" s="3"/>
      <c r="M2033" s="3"/>
      <c r="N2033" s="3"/>
      <c r="O2033" s="3"/>
      <c r="P2033" s="3"/>
      <c r="Q2033" s="3"/>
      <c r="R2033" s="3"/>
      <c r="S2033" s="3"/>
      <c r="T2033" s="3"/>
      <c r="U2033" s="3"/>
      <c r="V2033" s="3"/>
      <c r="W2033" s="3"/>
      <c r="X2033" s="3"/>
      <c r="Y2033" s="3"/>
      <c r="Z2033" s="3"/>
    </row>
    <row r="2034" spans="1:26" x14ac:dyDescent="0.2">
      <c r="A2034" s="3"/>
      <c r="B2034" s="11"/>
      <c r="C2034" s="12"/>
      <c r="D2034" s="3"/>
      <c r="E2034" s="3"/>
      <c r="F2034" s="3"/>
      <c r="G2034" s="3"/>
      <c r="H2034" s="3"/>
      <c r="I2034" s="3"/>
      <c r="J2034" s="26"/>
      <c r="K2034" s="26"/>
      <c r="L2034" s="3"/>
      <c r="M2034" s="3"/>
      <c r="N2034" s="3"/>
      <c r="O2034" s="3"/>
      <c r="P2034" s="3"/>
      <c r="Q2034" s="3"/>
      <c r="R2034" s="3"/>
      <c r="S2034" s="3"/>
      <c r="T2034" s="3"/>
      <c r="U2034" s="3"/>
      <c r="V2034" s="3"/>
      <c r="W2034" s="3"/>
      <c r="X2034" s="3"/>
      <c r="Y2034" s="3"/>
      <c r="Z2034" s="3"/>
    </row>
    <row r="2035" spans="1:26" x14ac:dyDescent="0.2">
      <c r="A2035" s="3"/>
      <c r="B2035" s="30"/>
      <c r="C2035" s="12"/>
      <c r="D2035" s="3"/>
      <c r="E2035" s="3"/>
      <c r="F2035" s="3"/>
      <c r="G2035" s="3"/>
      <c r="H2035" s="3"/>
      <c r="I2035" s="3"/>
      <c r="J2035" s="26"/>
      <c r="K2035" s="26"/>
      <c r="L2035" s="3"/>
      <c r="M2035" s="3"/>
      <c r="N2035" s="3"/>
      <c r="O2035" s="3"/>
      <c r="P2035" s="3"/>
      <c r="Q2035" s="3"/>
      <c r="R2035" s="3"/>
      <c r="S2035" s="3"/>
      <c r="T2035" s="3"/>
      <c r="U2035" s="3"/>
      <c r="V2035" s="3"/>
      <c r="W2035" s="3"/>
      <c r="X2035" s="3"/>
      <c r="Y2035" s="3"/>
      <c r="Z2035" s="3"/>
    </row>
    <row r="2036" spans="1:26" x14ac:dyDescent="0.2">
      <c r="A2036" s="3"/>
      <c r="B2036" s="11"/>
      <c r="C2036" s="12"/>
      <c r="D2036" s="3"/>
      <c r="E2036" s="3"/>
      <c r="F2036" s="3"/>
      <c r="G2036" s="3"/>
      <c r="H2036" s="3"/>
      <c r="I2036" s="3"/>
      <c r="J2036" s="26"/>
      <c r="K2036" s="26"/>
      <c r="L2036" s="3"/>
      <c r="M2036" s="3"/>
      <c r="N2036" s="3"/>
      <c r="O2036" s="3"/>
      <c r="P2036" s="3"/>
      <c r="Q2036" s="3"/>
      <c r="R2036" s="3"/>
      <c r="S2036" s="3"/>
      <c r="T2036" s="3"/>
      <c r="U2036" s="3"/>
      <c r="V2036" s="3"/>
      <c r="W2036" s="3"/>
      <c r="X2036" s="3"/>
      <c r="Y2036" s="3"/>
      <c r="Z2036" s="3"/>
    </row>
    <row r="2037" spans="1:26" x14ac:dyDescent="0.2">
      <c r="A2037" s="3"/>
      <c r="B2037" s="30"/>
      <c r="C2037" s="12"/>
      <c r="D2037" s="3"/>
      <c r="E2037" s="3"/>
      <c r="F2037" s="3"/>
      <c r="G2037" s="3"/>
      <c r="H2037" s="3"/>
      <c r="I2037" s="3"/>
      <c r="J2037" s="26"/>
      <c r="K2037" s="26"/>
      <c r="L2037" s="3"/>
      <c r="M2037" s="3"/>
      <c r="N2037" s="3"/>
      <c r="O2037" s="3"/>
      <c r="P2037" s="3"/>
      <c r="Q2037" s="3"/>
      <c r="R2037" s="3"/>
      <c r="S2037" s="3"/>
      <c r="T2037" s="3"/>
      <c r="U2037" s="3"/>
      <c r="V2037" s="3"/>
      <c r="W2037" s="3"/>
      <c r="X2037" s="3"/>
      <c r="Y2037" s="3"/>
      <c r="Z2037" s="3"/>
    </row>
    <row r="2038" spans="1:26" x14ac:dyDescent="0.2">
      <c r="A2038" s="3"/>
      <c r="B2038" s="11"/>
      <c r="C2038" s="12"/>
      <c r="D2038" s="3"/>
      <c r="E2038" s="3"/>
      <c r="F2038" s="3"/>
      <c r="G2038" s="3"/>
      <c r="H2038" s="3"/>
      <c r="I2038" s="3"/>
      <c r="J2038" s="26"/>
      <c r="K2038" s="26"/>
      <c r="L2038" s="3"/>
      <c r="M2038" s="3"/>
      <c r="N2038" s="3"/>
      <c r="O2038" s="3"/>
      <c r="P2038" s="3"/>
      <c r="Q2038" s="3"/>
      <c r="R2038" s="3"/>
      <c r="S2038" s="3"/>
      <c r="T2038" s="3"/>
      <c r="U2038" s="3"/>
      <c r="V2038" s="3"/>
      <c r="W2038" s="3"/>
      <c r="X2038" s="3"/>
      <c r="Y2038" s="3"/>
      <c r="Z2038" s="3"/>
    </row>
    <row r="2039" spans="1:26" x14ac:dyDescent="0.2">
      <c r="A2039" s="3"/>
      <c r="B2039" s="30"/>
      <c r="C2039" s="12"/>
      <c r="D2039" s="3"/>
      <c r="E2039" s="3"/>
      <c r="F2039" s="3"/>
      <c r="G2039" s="3"/>
      <c r="H2039" s="3"/>
      <c r="I2039" s="3"/>
      <c r="J2039" s="26"/>
      <c r="K2039" s="26"/>
      <c r="L2039" s="3"/>
      <c r="M2039" s="3"/>
      <c r="N2039" s="3"/>
      <c r="O2039" s="3"/>
      <c r="P2039" s="3"/>
      <c r="Q2039" s="3"/>
      <c r="R2039" s="3"/>
      <c r="S2039" s="3"/>
      <c r="T2039" s="3"/>
      <c r="U2039" s="3"/>
      <c r="V2039" s="3"/>
      <c r="W2039" s="3"/>
      <c r="X2039" s="3"/>
      <c r="Y2039" s="3"/>
      <c r="Z2039" s="3"/>
    </row>
    <row r="2040" spans="1:26" x14ac:dyDescent="0.2">
      <c r="A2040" s="3"/>
      <c r="B2040" s="11"/>
      <c r="C2040" s="12"/>
      <c r="D2040" s="3"/>
      <c r="E2040" s="3"/>
      <c r="F2040" s="3"/>
      <c r="G2040" s="3"/>
      <c r="H2040" s="3"/>
      <c r="I2040" s="3"/>
      <c r="J2040" s="26"/>
      <c r="K2040" s="26"/>
      <c r="L2040" s="3"/>
      <c r="M2040" s="3"/>
      <c r="N2040" s="3"/>
      <c r="O2040" s="3"/>
      <c r="P2040" s="3"/>
      <c r="Q2040" s="3"/>
      <c r="R2040" s="3"/>
      <c r="S2040" s="3"/>
      <c r="T2040" s="3"/>
      <c r="U2040" s="3"/>
      <c r="V2040" s="3"/>
      <c r="W2040" s="3"/>
      <c r="X2040" s="3"/>
      <c r="Y2040" s="3"/>
      <c r="Z2040" s="3"/>
    </row>
    <row r="2041" spans="1:26" x14ac:dyDescent="0.2">
      <c r="A2041" s="3"/>
      <c r="B2041" s="30"/>
      <c r="C2041" s="12"/>
      <c r="D2041" s="3"/>
      <c r="E2041" s="3"/>
      <c r="F2041" s="3"/>
      <c r="G2041" s="3"/>
      <c r="H2041" s="3"/>
      <c r="I2041" s="3"/>
      <c r="J2041" s="26"/>
      <c r="K2041" s="26"/>
      <c r="L2041" s="3"/>
      <c r="M2041" s="3"/>
      <c r="N2041" s="3"/>
      <c r="O2041" s="3"/>
      <c r="P2041" s="3"/>
      <c r="Q2041" s="3"/>
      <c r="R2041" s="3"/>
      <c r="S2041" s="3"/>
      <c r="T2041" s="3"/>
      <c r="U2041" s="3"/>
      <c r="V2041" s="3"/>
      <c r="W2041" s="3"/>
      <c r="X2041" s="3"/>
      <c r="Y2041" s="3"/>
      <c r="Z2041" s="3"/>
    </row>
    <row r="2042" spans="1:26" x14ac:dyDescent="0.2">
      <c r="A2042" s="3"/>
      <c r="B2042" s="11"/>
      <c r="C2042" s="12"/>
      <c r="D2042" s="3"/>
      <c r="E2042" s="3"/>
      <c r="F2042" s="3"/>
      <c r="G2042" s="3"/>
      <c r="H2042" s="3"/>
      <c r="I2042" s="3"/>
      <c r="J2042" s="26"/>
      <c r="K2042" s="26"/>
      <c r="L2042" s="3"/>
      <c r="M2042" s="3"/>
      <c r="N2042" s="3"/>
      <c r="O2042" s="3"/>
      <c r="P2042" s="3"/>
      <c r="Q2042" s="3"/>
      <c r="R2042" s="3"/>
      <c r="S2042" s="3"/>
      <c r="T2042" s="3"/>
      <c r="U2042" s="3"/>
      <c r="V2042" s="3"/>
      <c r="W2042" s="3"/>
      <c r="X2042" s="3"/>
      <c r="Y2042" s="3"/>
      <c r="Z2042" s="3"/>
    </row>
    <row r="2043" spans="1:26" x14ac:dyDescent="0.2">
      <c r="A2043" s="3"/>
      <c r="B2043" s="30"/>
      <c r="C2043" s="12"/>
      <c r="D2043" s="3"/>
      <c r="E2043" s="3"/>
      <c r="F2043" s="3"/>
      <c r="G2043" s="3"/>
      <c r="H2043" s="3"/>
      <c r="I2043" s="3"/>
      <c r="J2043" s="26"/>
      <c r="K2043" s="26"/>
      <c r="L2043" s="3"/>
      <c r="M2043" s="3"/>
      <c r="N2043" s="3"/>
      <c r="O2043" s="3"/>
      <c r="P2043" s="3"/>
      <c r="Q2043" s="3"/>
      <c r="R2043" s="3"/>
      <c r="S2043" s="3"/>
      <c r="T2043" s="3"/>
      <c r="U2043" s="3"/>
      <c r="V2043" s="3"/>
      <c r="W2043" s="3"/>
      <c r="X2043" s="3"/>
      <c r="Y2043" s="3"/>
      <c r="Z2043" s="3"/>
    </row>
    <row r="2044" spans="1:26" x14ac:dyDescent="0.2">
      <c r="A2044" s="3"/>
      <c r="B2044" s="11"/>
      <c r="C2044" s="12"/>
      <c r="D2044" s="3"/>
      <c r="E2044" s="3"/>
      <c r="F2044" s="3"/>
      <c r="G2044" s="3"/>
      <c r="H2044" s="3"/>
      <c r="I2044" s="3"/>
      <c r="J2044" s="26"/>
      <c r="K2044" s="26"/>
      <c r="L2044" s="3"/>
      <c r="M2044" s="3"/>
      <c r="N2044" s="3"/>
      <c r="O2044" s="3"/>
      <c r="P2044" s="3"/>
      <c r="Q2044" s="3"/>
      <c r="R2044" s="3"/>
      <c r="S2044" s="3"/>
      <c r="T2044" s="3"/>
      <c r="U2044" s="3"/>
      <c r="V2044" s="3"/>
      <c r="W2044" s="3"/>
      <c r="X2044" s="3"/>
      <c r="Y2044" s="3"/>
      <c r="Z2044" s="3"/>
    </row>
    <row r="2045" spans="1:26" x14ac:dyDescent="0.2">
      <c r="A2045" s="3"/>
      <c r="B2045" s="30"/>
      <c r="C2045" s="12"/>
      <c r="D2045" s="3"/>
      <c r="E2045" s="3"/>
      <c r="F2045" s="3"/>
      <c r="G2045" s="3"/>
      <c r="H2045" s="3"/>
      <c r="I2045" s="3"/>
      <c r="J2045" s="26"/>
      <c r="K2045" s="26"/>
      <c r="L2045" s="3"/>
      <c r="M2045" s="3"/>
      <c r="N2045" s="3"/>
      <c r="O2045" s="3"/>
      <c r="P2045" s="3"/>
      <c r="Q2045" s="3"/>
      <c r="R2045" s="3"/>
      <c r="S2045" s="3"/>
      <c r="T2045" s="3"/>
      <c r="U2045" s="3"/>
      <c r="V2045" s="3"/>
      <c r="W2045" s="3"/>
      <c r="X2045" s="3"/>
      <c r="Y2045" s="3"/>
      <c r="Z2045" s="3"/>
    </row>
    <row r="2046" spans="1:26" x14ac:dyDescent="0.2">
      <c r="A2046" s="3"/>
      <c r="B2046" s="11"/>
      <c r="C2046" s="12"/>
      <c r="D2046" s="3"/>
      <c r="E2046" s="3"/>
      <c r="F2046" s="3"/>
      <c r="G2046" s="3"/>
      <c r="H2046" s="3"/>
      <c r="I2046" s="3"/>
      <c r="J2046" s="26"/>
      <c r="K2046" s="26"/>
      <c r="L2046" s="3"/>
      <c r="M2046" s="3"/>
      <c r="N2046" s="3"/>
      <c r="O2046" s="3"/>
      <c r="P2046" s="3"/>
      <c r="Q2046" s="3"/>
      <c r="R2046" s="3"/>
      <c r="S2046" s="3"/>
      <c r="T2046" s="3"/>
      <c r="U2046" s="3"/>
      <c r="V2046" s="3"/>
      <c r="W2046" s="3"/>
      <c r="X2046" s="3"/>
      <c r="Y2046" s="3"/>
      <c r="Z2046" s="3"/>
    </row>
    <row r="2047" spans="1:26" x14ac:dyDescent="0.2">
      <c r="A2047" s="3"/>
      <c r="B2047" s="30"/>
      <c r="C2047" s="12"/>
      <c r="D2047" s="3"/>
      <c r="E2047" s="3"/>
      <c r="F2047" s="3"/>
      <c r="G2047" s="3"/>
      <c r="H2047" s="3"/>
      <c r="I2047" s="3"/>
      <c r="J2047" s="26"/>
      <c r="K2047" s="26"/>
      <c r="L2047" s="3"/>
      <c r="M2047" s="3"/>
      <c r="N2047" s="3"/>
      <c r="O2047" s="3"/>
      <c r="P2047" s="3"/>
      <c r="Q2047" s="3"/>
      <c r="R2047" s="3"/>
      <c r="S2047" s="3"/>
      <c r="T2047" s="3"/>
      <c r="U2047" s="3"/>
      <c r="V2047" s="3"/>
      <c r="W2047" s="3"/>
      <c r="X2047" s="3"/>
      <c r="Y2047" s="3"/>
      <c r="Z2047" s="3"/>
    </row>
    <row r="2048" spans="1:26" x14ac:dyDescent="0.2">
      <c r="A2048" s="3"/>
      <c r="B2048" s="11"/>
      <c r="C2048" s="12"/>
      <c r="D2048" s="3"/>
      <c r="E2048" s="3"/>
      <c r="F2048" s="3"/>
      <c r="G2048" s="3"/>
      <c r="H2048" s="3"/>
      <c r="I2048" s="3"/>
      <c r="J2048" s="26"/>
      <c r="K2048" s="26"/>
      <c r="L2048" s="3"/>
      <c r="M2048" s="3"/>
      <c r="N2048" s="3"/>
      <c r="O2048" s="3"/>
      <c r="P2048" s="3"/>
      <c r="Q2048" s="3"/>
      <c r="R2048" s="3"/>
      <c r="S2048" s="3"/>
      <c r="T2048" s="3"/>
      <c r="U2048" s="3"/>
      <c r="V2048" s="3"/>
      <c r="W2048" s="3"/>
      <c r="X2048" s="3"/>
      <c r="Y2048" s="3"/>
      <c r="Z2048" s="3"/>
    </row>
    <row r="2049" spans="1:26" x14ac:dyDescent="0.2">
      <c r="A2049" s="3"/>
      <c r="B2049" s="30"/>
      <c r="C2049" s="12"/>
      <c r="D2049" s="3"/>
      <c r="E2049" s="3"/>
      <c r="F2049" s="3"/>
      <c r="G2049" s="3"/>
      <c r="H2049" s="3"/>
      <c r="I2049" s="3"/>
      <c r="J2049" s="26"/>
      <c r="K2049" s="26"/>
      <c r="L2049" s="3"/>
      <c r="M2049" s="3"/>
      <c r="N2049" s="3"/>
      <c r="O2049" s="3"/>
      <c r="P2049" s="3"/>
      <c r="Q2049" s="3"/>
      <c r="R2049" s="3"/>
      <c r="S2049" s="3"/>
      <c r="T2049" s="3"/>
      <c r="U2049" s="3"/>
      <c r="V2049" s="3"/>
      <c r="W2049" s="3"/>
      <c r="X2049" s="3"/>
      <c r="Y2049" s="3"/>
      <c r="Z2049" s="3"/>
    </row>
    <row r="2050" spans="1:26" x14ac:dyDescent="0.2">
      <c r="A2050" s="3"/>
      <c r="B2050" s="11"/>
      <c r="C2050" s="12"/>
      <c r="D2050" s="3"/>
      <c r="E2050" s="3"/>
      <c r="F2050" s="3"/>
      <c r="G2050" s="3"/>
      <c r="H2050" s="3"/>
      <c r="I2050" s="3"/>
      <c r="J2050" s="26"/>
      <c r="K2050" s="26"/>
      <c r="L2050" s="3"/>
      <c r="M2050" s="3"/>
      <c r="N2050" s="3"/>
      <c r="O2050" s="3"/>
      <c r="P2050" s="3"/>
      <c r="Q2050" s="3"/>
      <c r="R2050" s="3"/>
      <c r="S2050" s="3"/>
      <c r="T2050" s="3"/>
      <c r="U2050" s="3"/>
      <c r="V2050" s="3"/>
      <c r="W2050" s="3"/>
      <c r="X2050" s="3"/>
      <c r="Y2050" s="3"/>
      <c r="Z2050" s="3"/>
    </row>
    <row r="2051" spans="1:26" x14ac:dyDescent="0.2">
      <c r="A2051" s="3"/>
      <c r="B2051" s="30"/>
      <c r="C2051" s="12"/>
      <c r="D2051" s="3"/>
      <c r="E2051" s="3"/>
      <c r="F2051" s="3"/>
      <c r="G2051" s="3"/>
      <c r="H2051" s="3"/>
      <c r="I2051" s="3"/>
      <c r="J2051" s="26"/>
      <c r="K2051" s="26"/>
      <c r="L2051" s="3"/>
      <c r="M2051" s="3"/>
      <c r="N2051" s="3"/>
      <c r="O2051" s="3"/>
      <c r="P2051" s="3"/>
      <c r="Q2051" s="3"/>
      <c r="R2051" s="3"/>
      <c r="S2051" s="3"/>
      <c r="T2051" s="3"/>
      <c r="U2051" s="3"/>
      <c r="V2051" s="3"/>
      <c r="W2051" s="3"/>
      <c r="X2051" s="3"/>
      <c r="Y2051" s="3"/>
      <c r="Z2051" s="3"/>
    </row>
    <row r="2052" spans="1:26" x14ac:dyDescent="0.2">
      <c r="A2052" s="3"/>
      <c r="B2052" s="11"/>
      <c r="C2052" s="12"/>
      <c r="D2052" s="3"/>
      <c r="E2052" s="3"/>
      <c r="F2052" s="3"/>
      <c r="G2052" s="3"/>
      <c r="H2052" s="3"/>
      <c r="I2052" s="3"/>
      <c r="J2052" s="26"/>
      <c r="K2052" s="26"/>
      <c r="L2052" s="3"/>
      <c r="M2052" s="3"/>
      <c r="N2052" s="3"/>
      <c r="O2052" s="3"/>
      <c r="P2052" s="3"/>
      <c r="Q2052" s="3"/>
      <c r="R2052" s="3"/>
      <c r="S2052" s="3"/>
      <c r="T2052" s="3"/>
      <c r="U2052" s="3"/>
      <c r="V2052" s="3"/>
      <c r="W2052" s="3"/>
      <c r="X2052" s="3"/>
      <c r="Y2052" s="3"/>
      <c r="Z2052" s="3"/>
    </row>
    <row r="2053" spans="1:26" x14ac:dyDescent="0.2">
      <c r="A2053" s="3"/>
      <c r="B2053" s="30"/>
      <c r="C2053" s="12"/>
      <c r="D2053" s="3"/>
      <c r="E2053" s="3"/>
      <c r="F2053" s="3"/>
      <c r="G2053" s="3"/>
      <c r="H2053" s="3"/>
      <c r="I2053" s="3"/>
      <c r="J2053" s="26"/>
      <c r="K2053" s="26"/>
      <c r="L2053" s="3"/>
      <c r="M2053" s="3"/>
      <c r="N2053" s="3"/>
      <c r="O2053" s="3"/>
      <c r="P2053" s="3"/>
      <c r="Q2053" s="3"/>
      <c r="R2053" s="3"/>
      <c r="S2053" s="3"/>
      <c r="T2053" s="3"/>
      <c r="U2053" s="3"/>
      <c r="V2053" s="3"/>
      <c r="W2053" s="3"/>
      <c r="X2053" s="3"/>
      <c r="Y2053" s="3"/>
      <c r="Z2053" s="3"/>
    </row>
    <row r="2054" spans="1:26" x14ac:dyDescent="0.2">
      <c r="A2054" s="3"/>
      <c r="B2054" s="11"/>
      <c r="C2054" s="12"/>
      <c r="D2054" s="3"/>
      <c r="E2054" s="3"/>
      <c r="F2054" s="3"/>
      <c r="G2054" s="3"/>
      <c r="H2054" s="3"/>
      <c r="I2054" s="3"/>
      <c r="J2054" s="26"/>
      <c r="K2054" s="26"/>
      <c r="L2054" s="3"/>
      <c r="M2054" s="3"/>
      <c r="N2054" s="3"/>
      <c r="O2054" s="3"/>
      <c r="P2054" s="3"/>
      <c r="Q2054" s="3"/>
      <c r="R2054" s="3"/>
      <c r="S2054" s="3"/>
      <c r="T2054" s="3"/>
      <c r="U2054" s="3"/>
      <c r="V2054" s="3"/>
      <c r="W2054" s="3"/>
      <c r="X2054" s="3"/>
      <c r="Y2054" s="3"/>
      <c r="Z2054" s="3"/>
    </row>
    <row r="2055" spans="1:26" x14ac:dyDescent="0.2">
      <c r="A2055" s="3"/>
      <c r="B2055" s="30"/>
      <c r="C2055" s="12"/>
      <c r="D2055" s="3"/>
      <c r="E2055" s="3"/>
      <c r="F2055" s="3"/>
      <c r="G2055" s="3"/>
      <c r="H2055" s="3"/>
      <c r="I2055" s="3"/>
      <c r="J2055" s="26"/>
      <c r="K2055" s="26"/>
      <c r="L2055" s="3"/>
      <c r="M2055" s="3"/>
      <c r="N2055" s="3"/>
      <c r="O2055" s="3"/>
      <c r="P2055" s="3"/>
      <c r="Q2055" s="3"/>
      <c r="R2055" s="3"/>
      <c r="S2055" s="3"/>
      <c r="T2055" s="3"/>
      <c r="U2055" s="3"/>
      <c r="V2055" s="3"/>
      <c r="W2055" s="3"/>
      <c r="X2055" s="3"/>
      <c r="Y2055" s="3"/>
      <c r="Z2055" s="3"/>
    </row>
    <row r="2056" spans="1:26" x14ac:dyDescent="0.2">
      <c r="A2056" s="3"/>
      <c r="B2056" s="11"/>
      <c r="C2056" s="12"/>
      <c r="D2056" s="3"/>
      <c r="E2056" s="3"/>
      <c r="F2056" s="3"/>
      <c r="G2056" s="3"/>
      <c r="H2056" s="3"/>
      <c r="I2056" s="3"/>
      <c r="J2056" s="26"/>
      <c r="K2056" s="26"/>
      <c r="L2056" s="3"/>
      <c r="M2056" s="3"/>
      <c r="N2056" s="3"/>
      <c r="O2056" s="3"/>
      <c r="P2056" s="3"/>
      <c r="Q2056" s="3"/>
      <c r="R2056" s="3"/>
      <c r="S2056" s="3"/>
      <c r="T2056" s="3"/>
      <c r="U2056" s="3"/>
      <c r="V2056" s="3"/>
      <c r="W2056" s="3"/>
      <c r="X2056" s="3"/>
      <c r="Y2056" s="3"/>
      <c r="Z2056" s="3"/>
    </row>
    <row r="2057" spans="1:26" x14ac:dyDescent="0.2">
      <c r="A2057" s="3"/>
      <c r="B2057" s="30"/>
      <c r="C2057" s="12"/>
      <c r="D2057" s="3"/>
      <c r="E2057" s="3"/>
      <c r="F2057" s="3"/>
      <c r="G2057" s="3"/>
      <c r="H2057" s="3"/>
      <c r="I2057" s="3"/>
      <c r="J2057" s="26"/>
      <c r="K2057" s="26"/>
      <c r="L2057" s="3"/>
      <c r="M2057" s="3"/>
      <c r="N2057" s="3"/>
      <c r="O2057" s="3"/>
      <c r="P2057" s="3"/>
      <c r="Q2057" s="3"/>
      <c r="R2057" s="3"/>
      <c r="S2057" s="3"/>
      <c r="T2057" s="3"/>
      <c r="U2057" s="3"/>
      <c r="V2057" s="3"/>
      <c r="W2057" s="3"/>
      <c r="X2057" s="3"/>
      <c r="Y2057" s="3"/>
      <c r="Z2057" s="3"/>
    </row>
    <row r="2058" spans="1:26" x14ac:dyDescent="0.2">
      <c r="A2058" s="3"/>
      <c r="B2058" s="11"/>
      <c r="C2058" s="12"/>
      <c r="D2058" s="3"/>
      <c r="E2058" s="3"/>
      <c r="F2058" s="3"/>
      <c r="G2058" s="3"/>
      <c r="H2058" s="3"/>
      <c r="I2058" s="3"/>
      <c r="J2058" s="26"/>
      <c r="K2058" s="26"/>
      <c r="L2058" s="3"/>
      <c r="M2058" s="3"/>
      <c r="N2058" s="3"/>
      <c r="O2058" s="3"/>
      <c r="P2058" s="3"/>
      <c r="Q2058" s="3"/>
      <c r="R2058" s="3"/>
      <c r="S2058" s="3"/>
      <c r="T2058" s="3"/>
      <c r="U2058" s="3"/>
      <c r="V2058" s="3"/>
      <c r="W2058" s="3"/>
      <c r="X2058" s="3"/>
      <c r="Y2058" s="3"/>
      <c r="Z2058" s="3"/>
    </row>
    <row r="2059" spans="1:26" x14ac:dyDescent="0.2">
      <c r="A2059" s="3"/>
      <c r="B2059" s="30"/>
      <c r="C2059" s="12"/>
      <c r="D2059" s="3"/>
      <c r="E2059" s="3"/>
      <c r="F2059" s="3"/>
      <c r="G2059" s="3"/>
      <c r="H2059" s="3"/>
      <c r="I2059" s="3"/>
      <c r="J2059" s="26"/>
      <c r="K2059" s="26"/>
      <c r="L2059" s="3"/>
      <c r="M2059" s="3"/>
      <c r="N2059" s="3"/>
      <c r="O2059" s="3"/>
      <c r="P2059" s="3"/>
      <c r="Q2059" s="3"/>
      <c r="R2059" s="3"/>
      <c r="S2059" s="3"/>
      <c r="T2059" s="3"/>
      <c r="U2059" s="3"/>
      <c r="V2059" s="3"/>
      <c r="W2059" s="3"/>
      <c r="X2059" s="3"/>
      <c r="Y2059" s="3"/>
      <c r="Z2059" s="3"/>
    </row>
    <row r="2060" spans="1:26" x14ac:dyDescent="0.2">
      <c r="A2060" s="3"/>
      <c r="B2060" s="11"/>
      <c r="C2060" s="12"/>
      <c r="D2060" s="3"/>
      <c r="E2060" s="3"/>
      <c r="F2060" s="3"/>
      <c r="G2060" s="3"/>
      <c r="H2060" s="3"/>
      <c r="I2060" s="3"/>
      <c r="J2060" s="26"/>
      <c r="K2060" s="26"/>
      <c r="L2060" s="3"/>
      <c r="M2060" s="3"/>
      <c r="N2060" s="3"/>
      <c r="O2060" s="3"/>
      <c r="P2060" s="3"/>
      <c r="Q2060" s="3"/>
      <c r="R2060" s="3"/>
      <c r="S2060" s="3"/>
      <c r="T2060" s="3"/>
      <c r="U2060" s="3"/>
      <c r="V2060" s="3"/>
      <c r="W2060" s="3"/>
      <c r="X2060" s="3"/>
      <c r="Y2060" s="3"/>
      <c r="Z2060" s="3"/>
    </row>
    <row r="2061" spans="1:26" x14ac:dyDescent="0.2">
      <c r="A2061" s="3"/>
      <c r="B2061" s="30"/>
      <c r="C2061" s="12"/>
      <c r="D2061" s="3"/>
      <c r="E2061" s="3"/>
      <c r="F2061" s="3"/>
      <c r="G2061" s="3"/>
      <c r="H2061" s="3"/>
      <c r="I2061" s="3"/>
      <c r="J2061" s="26"/>
      <c r="K2061" s="26"/>
      <c r="L2061" s="3"/>
      <c r="M2061" s="3"/>
      <c r="N2061" s="3"/>
      <c r="O2061" s="3"/>
      <c r="P2061" s="3"/>
      <c r="Q2061" s="3"/>
      <c r="R2061" s="3"/>
      <c r="S2061" s="3"/>
      <c r="T2061" s="3"/>
      <c r="U2061" s="3"/>
      <c r="V2061" s="3"/>
      <c r="W2061" s="3"/>
      <c r="X2061" s="3"/>
      <c r="Y2061" s="3"/>
      <c r="Z2061" s="3"/>
    </row>
    <row r="2062" spans="1:26" x14ac:dyDescent="0.2">
      <c r="A2062" s="3"/>
      <c r="B2062" s="11"/>
      <c r="C2062" s="12"/>
      <c r="D2062" s="3"/>
      <c r="E2062" s="3"/>
      <c r="F2062" s="3"/>
      <c r="G2062" s="3"/>
      <c r="H2062" s="3"/>
      <c r="I2062" s="3"/>
      <c r="J2062" s="26"/>
      <c r="K2062" s="26"/>
      <c r="L2062" s="3"/>
      <c r="M2062" s="3"/>
      <c r="N2062" s="3"/>
      <c r="O2062" s="3"/>
      <c r="P2062" s="3"/>
      <c r="Q2062" s="3"/>
      <c r="R2062" s="3"/>
      <c r="S2062" s="3"/>
      <c r="T2062" s="3"/>
      <c r="U2062" s="3"/>
      <c r="V2062" s="3"/>
      <c r="W2062" s="3"/>
      <c r="X2062" s="3"/>
      <c r="Y2062" s="3"/>
      <c r="Z2062" s="3"/>
    </row>
    <row r="2063" spans="1:26" x14ac:dyDescent="0.2">
      <c r="A2063" s="3"/>
      <c r="B2063" s="30"/>
      <c r="C2063" s="12"/>
      <c r="D2063" s="3"/>
      <c r="E2063" s="3"/>
      <c r="F2063" s="3"/>
      <c r="G2063" s="3"/>
      <c r="H2063" s="3"/>
      <c r="I2063" s="3"/>
      <c r="J2063" s="26"/>
      <c r="K2063" s="26"/>
      <c r="L2063" s="3"/>
      <c r="M2063" s="3"/>
      <c r="N2063" s="3"/>
      <c r="O2063" s="3"/>
      <c r="P2063" s="3"/>
      <c r="Q2063" s="3"/>
      <c r="R2063" s="3"/>
      <c r="S2063" s="3"/>
      <c r="T2063" s="3"/>
      <c r="U2063" s="3"/>
      <c r="V2063" s="3"/>
      <c r="W2063" s="3"/>
      <c r="X2063" s="3"/>
      <c r="Y2063" s="3"/>
      <c r="Z2063" s="3"/>
    </row>
    <row r="2064" spans="1:26" x14ac:dyDescent="0.2">
      <c r="A2064" s="3"/>
      <c r="B2064" s="11"/>
      <c r="C2064" s="12"/>
      <c r="D2064" s="3"/>
      <c r="E2064" s="3"/>
      <c r="F2064" s="3"/>
      <c r="G2064" s="3"/>
      <c r="H2064" s="3"/>
      <c r="I2064" s="3"/>
      <c r="J2064" s="26"/>
      <c r="K2064" s="26"/>
      <c r="L2064" s="3"/>
      <c r="M2064" s="3"/>
      <c r="N2064" s="3"/>
      <c r="O2064" s="3"/>
      <c r="P2064" s="3"/>
      <c r="Q2064" s="3"/>
      <c r="R2064" s="3"/>
      <c r="S2064" s="3"/>
      <c r="T2064" s="3"/>
      <c r="U2064" s="3"/>
      <c r="V2064" s="3"/>
      <c r="W2064" s="3"/>
      <c r="X2064" s="3"/>
      <c r="Y2064" s="3"/>
      <c r="Z2064" s="3"/>
    </row>
    <row r="2065" spans="1:26" x14ac:dyDescent="0.2">
      <c r="A2065" s="3"/>
      <c r="B2065" s="30"/>
      <c r="C2065" s="12"/>
      <c r="D2065" s="3"/>
      <c r="E2065" s="3"/>
      <c r="F2065" s="3"/>
      <c r="G2065" s="3"/>
      <c r="H2065" s="3"/>
      <c r="I2065" s="3"/>
      <c r="J2065" s="26"/>
      <c r="K2065" s="26"/>
      <c r="L2065" s="3"/>
      <c r="M2065" s="3"/>
      <c r="N2065" s="3"/>
      <c r="O2065" s="3"/>
      <c r="P2065" s="3"/>
      <c r="Q2065" s="3"/>
      <c r="R2065" s="3"/>
      <c r="S2065" s="3"/>
      <c r="T2065" s="3"/>
      <c r="U2065" s="3"/>
      <c r="V2065" s="3"/>
      <c r="W2065" s="3"/>
      <c r="X2065" s="3"/>
      <c r="Y2065" s="3"/>
      <c r="Z2065" s="3"/>
    </row>
    <row r="2066" spans="1:26" x14ac:dyDescent="0.2">
      <c r="A2066" s="3"/>
      <c r="B2066" s="11"/>
      <c r="C2066" s="12"/>
      <c r="D2066" s="3"/>
      <c r="E2066" s="3"/>
      <c r="F2066" s="3"/>
      <c r="G2066" s="3"/>
      <c r="H2066" s="3"/>
      <c r="I2066" s="3"/>
      <c r="J2066" s="26"/>
      <c r="K2066" s="26"/>
      <c r="L2066" s="3"/>
      <c r="M2066" s="3"/>
      <c r="N2066" s="3"/>
      <c r="O2066" s="3"/>
      <c r="P2066" s="3"/>
      <c r="Q2066" s="3"/>
      <c r="R2066" s="3"/>
      <c r="S2066" s="3"/>
      <c r="T2066" s="3"/>
      <c r="U2066" s="3"/>
      <c r="V2066" s="3"/>
      <c r="W2066" s="3"/>
      <c r="X2066" s="3"/>
      <c r="Y2066" s="3"/>
      <c r="Z2066" s="3"/>
    </row>
    <row r="2067" spans="1:26" x14ac:dyDescent="0.2">
      <c r="A2067" s="3"/>
      <c r="B2067" s="30"/>
      <c r="C2067" s="12"/>
      <c r="D2067" s="3"/>
      <c r="E2067" s="3"/>
      <c r="F2067" s="3"/>
      <c r="G2067" s="3"/>
      <c r="H2067" s="3"/>
      <c r="I2067" s="3"/>
      <c r="J2067" s="26"/>
      <c r="K2067" s="26"/>
      <c r="L2067" s="3"/>
      <c r="M2067" s="3"/>
      <c r="N2067" s="3"/>
      <c r="O2067" s="3"/>
      <c r="P2067" s="3"/>
      <c r="Q2067" s="3"/>
      <c r="R2067" s="3"/>
      <c r="S2067" s="3"/>
      <c r="T2067" s="3"/>
      <c r="U2067" s="3"/>
      <c r="V2067" s="3"/>
      <c r="W2067" s="3"/>
      <c r="X2067" s="3"/>
      <c r="Y2067" s="3"/>
      <c r="Z2067" s="3"/>
    </row>
    <row r="2068" spans="1:26" x14ac:dyDescent="0.2">
      <c r="A2068" s="3"/>
      <c r="B2068" s="11"/>
      <c r="C2068" s="12"/>
      <c r="D2068" s="3"/>
      <c r="E2068" s="3"/>
      <c r="F2068" s="3"/>
      <c r="G2068" s="3"/>
      <c r="H2068" s="3"/>
      <c r="I2068" s="3"/>
      <c r="J2068" s="26"/>
      <c r="K2068" s="26"/>
      <c r="L2068" s="3"/>
      <c r="M2068" s="3"/>
      <c r="N2068" s="3"/>
      <c r="O2068" s="3"/>
      <c r="P2068" s="3"/>
      <c r="Q2068" s="3"/>
      <c r="R2068" s="3"/>
      <c r="S2068" s="3"/>
      <c r="T2068" s="3"/>
      <c r="U2068" s="3"/>
      <c r="V2068" s="3"/>
      <c r="W2068" s="3"/>
      <c r="X2068" s="3"/>
      <c r="Y2068" s="3"/>
      <c r="Z2068" s="3"/>
    </row>
    <row r="2069" spans="1:26" x14ac:dyDescent="0.2">
      <c r="A2069" s="3"/>
      <c r="B2069" s="30"/>
      <c r="C2069" s="12"/>
      <c r="D2069" s="3"/>
      <c r="E2069" s="3"/>
      <c r="F2069" s="3"/>
      <c r="G2069" s="3"/>
      <c r="H2069" s="3"/>
      <c r="I2069" s="3"/>
      <c r="J2069" s="26"/>
      <c r="K2069" s="26"/>
      <c r="L2069" s="3"/>
      <c r="M2069" s="3"/>
      <c r="N2069" s="3"/>
      <c r="O2069" s="3"/>
      <c r="P2069" s="3"/>
      <c r="Q2069" s="3"/>
      <c r="R2069" s="3"/>
      <c r="S2069" s="3"/>
      <c r="T2069" s="3"/>
      <c r="U2069" s="3"/>
      <c r="V2069" s="3"/>
      <c r="W2069" s="3"/>
      <c r="X2069" s="3"/>
      <c r="Y2069" s="3"/>
      <c r="Z2069" s="3"/>
    </row>
    <row r="2070" spans="1:26" x14ac:dyDescent="0.2">
      <c r="A2070" s="3"/>
      <c r="B2070" s="11"/>
      <c r="C2070" s="12"/>
      <c r="D2070" s="3"/>
      <c r="E2070" s="3"/>
      <c r="F2070" s="3"/>
      <c r="G2070" s="3"/>
      <c r="H2070" s="3"/>
      <c r="I2070" s="3"/>
      <c r="J2070" s="26"/>
      <c r="K2070" s="26"/>
      <c r="L2070" s="3"/>
      <c r="M2070" s="3"/>
      <c r="N2070" s="3"/>
      <c r="O2070" s="3"/>
      <c r="P2070" s="3"/>
      <c r="Q2070" s="3"/>
      <c r="R2070" s="3"/>
      <c r="S2070" s="3"/>
      <c r="T2070" s="3"/>
      <c r="U2070" s="3"/>
      <c r="V2070" s="3"/>
      <c r="W2070" s="3"/>
      <c r="X2070" s="3"/>
      <c r="Y2070" s="3"/>
      <c r="Z2070" s="3"/>
    </row>
    <row r="2071" spans="1:26" x14ac:dyDescent="0.2">
      <c r="A2071" s="3"/>
      <c r="B2071" s="30"/>
      <c r="C2071" s="12"/>
      <c r="D2071" s="3"/>
      <c r="E2071" s="3"/>
      <c r="F2071" s="3"/>
      <c r="G2071" s="3"/>
      <c r="H2071" s="3"/>
      <c r="I2071" s="3"/>
      <c r="J2071" s="26"/>
      <c r="K2071" s="26"/>
      <c r="L2071" s="3"/>
      <c r="M2071" s="3"/>
      <c r="N2071" s="3"/>
      <c r="O2071" s="3"/>
      <c r="P2071" s="3"/>
      <c r="Q2071" s="3"/>
      <c r="R2071" s="3"/>
      <c r="S2071" s="3"/>
      <c r="T2071" s="3"/>
      <c r="U2071" s="3"/>
      <c r="V2071" s="3"/>
      <c r="W2071" s="3"/>
      <c r="X2071" s="3"/>
      <c r="Y2071" s="3"/>
      <c r="Z2071" s="3"/>
    </row>
    <row r="2072" spans="1:26" x14ac:dyDescent="0.2">
      <c r="A2072" s="3"/>
      <c r="B2072" s="11"/>
      <c r="C2072" s="12"/>
      <c r="D2072" s="3"/>
      <c r="E2072" s="3"/>
      <c r="F2072" s="3"/>
      <c r="G2072" s="3"/>
      <c r="H2072" s="3"/>
      <c r="I2072" s="3"/>
      <c r="J2072" s="26"/>
      <c r="K2072" s="26"/>
      <c r="L2072" s="3"/>
      <c r="M2072" s="3"/>
      <c r="N2072" s="3"/>
      <c r="O2072" s="3"/>
      <c r="P2072" s="3"/>
      <c r="Q2072" s="3"/>
      <c r="R2072" s="3"/>
      <c r="S2072" s="3"/>
      <c r="T2072" s="3"/>
      <c r="U2072" s="3"/>
      <c r="V2072" s="3"/>
      <c r="W2072" s="3"/>
      <c r="X2072" s="3"/>
      <c r="Y2072" s="3"/>
      <c r="Z2072" s="3"/>
    </row>
    <row r="2073" spans="1:26" x14ac:dyDescent="0.2">
      <c r="A2073" s="3"/>
      <c r="B2073" s="30"/>
      <c r="C2073" s="12"/>
      <c r="D2073" s="3"/>
      <c r="E2073" s="3"/>
      <c r="F2073" s="3"/>
      <c r="G2073" s="3"/>
      <c r="H2073" s="3"/>
      <c r="I2073" s="3"/>
      <c r="J2073" s="26"/>
      <c r="K2073" s="26"/>
      <c r="L2073" s="3"/>
      <c r="M2073" s="3"/>
      <c r="N2073" s="3"/>
      <c r="O2073" s="3"/>
      <c r="P2073" s="3"/>
      <c r="Q2073" s="3"/>
      <c r="R2073" s="3"/>
      <c r="S2073" s="3"/>
      <c r="T2073" s="3"/>
      <c r="U2073" s="3"/>
      <c r="V2073" s="3"/>
      <c r="W2073" s="3"/>
      <c r="X2073" s="3"/>
      <c r="Y2073" s="3"/>
      <c r="Z2073" s="3"/>
    </row>
    <row r="2074" spans="1:26" x14ac:dyDescent="0.2">
      <c r="A2074" s="3"/>
      <c r="B2074" s="11"/>
      <c r="C2074" s="12"/>
      <c r="D2074" s="3"/>
      <c r="E2074" s="3"/>
      <c r="F2074" s="3"/>
      <c r="G2074" s="3"/>
      <c r="H2074" s="3"/>
      <c r="I2074" s="3"/>
      <c r="J2074" s="26"/>
      <c r="K2074" s="26"/>
      <c r="L2074" s="3"/>
      <c r="M2074" s="3"/>
      <c r="N2074" s="3"/>
      <c r="O2074" s="3"/>
      <c r="P2074" s="3"/>
      <c r="Q2074" s="3"/>
      <c r="R2074" s="3"/>
      <c r="S2074" s="3"/>
      <c r="T2074" s="3"/>
      <c r="U2074" s="3"/>
      <c r="V2074" s="3"/>
      <c r="W2074" s="3"/>
      <c r="X2074" s="3"/>
      <c r="Y2074" s="3"/>
      <c r="Z2074" s="3"/>
    </row>
    <row r="2075" spans="1:26" x14ac:dyDescent="0.2">
      <c r="A2075" s="3"/>
      <c r="B2075" s="30"/>
      <c r="C2075" s="12"/>
      <c r="D2075" s="3"/>
      <c r="E2075" s="3"/>
      <c r="F2075" s="3"/>
      <c r="G2075" s="3"/>
      <c r="H2075" s="3"/>
      <c r="I2075" s="3"/>
      <c r="J2075" s="26"/>
      <c r="K2075" s="26"/>
      <c r="L2075" s="3"/>
      <c r="M2075" s="3"/>
      <c r="N2075" s="3"/>
      <c r="O2075" s="3"/>
      <c r="P2075" s="3"/>
      <c r="Q2075" s="3"/>
      <c r="R2075" s="3"/>
      <c r="S2075" s="3"/>
      <c r="T2075" s="3"/>
      <c r="U2075" s="3"/>
      <c r="V2075" s="3"/>
      <c r="W2075" s="3"/>
      <c r="X2075" s="3"/>
      <c r="Y2075" s="3"/>
      <c r="Z2075" s="3"/>
    </row>
    <row r="2076" spans="1:26" x14ac:dyDescent="0.2">
      <c r="A2076" s="3"/>
      <c r="B2076" s="11"/>
      <c r="C2076" s="12"/>
      <c r="D2076" s="3"/>
      <c r="E2076" s="3"/>
      <c r="F2076" s="3"/>
      <c r="G2076" s="3"/>
      <c r="H2076" s="3"/>
      <c r="I2076" s="3"/>
      <c r="J2076" s="26"/>
      <c r="K2076" s="26"/>
      <c r="L2076" s="3"/>
      <c r="M2076" s="3"/>
      <c r="N2076" s="3"/>
      <c r="O2076" s="3"/>
      <c r="P2076" s="3"/>
      <c r="Q2076" s="3"/>
      <c r="R2076" s="3"/>
      <c r="S2076" s="3"/>
      <c r="T2076" s="3"/>
      <c r="U2076" s="3"/>
      <c r="V2076" s="3"/>
      <c r="W2076" s="3"/>
      <c r="X2076" s="3"/>
      <c r="Y2076" s="3"/>
      <c r="Z2076" s="3"/>
    </row>
    <row r="2077" spans="1:26" x14ac:dyDescent="0.2">
      <c r="A2077" s="3"/>
      <c r="B2077" s="30"/>
      <c r="C2077" s="12"/>
      <c r="D2077" s="3"/>
      <c r="E2077" s="3"/>
      <c r="F2077" s="3"/>
      <c r="G2077" s="3"/>
      <c r="H2077" s="3"/>
      <c r="I2077" s="3"/>
      <c r="J2077" s="26"/>
      <c r="K2077" s="26"/>
      <c r="L2077" s="3"/>
      <c r="M2077" s="3"/>
      <c r="N2077" s="3"/>
      <c r="O2077" s="3"/>
      <c r="P2077" s="3"/>
      <c r="Q2077" s="3"/>
      <c r="R2077" s="3"/>
      <c r="S2077" s="3"/>
      <c r="T2077" s="3"/>
      <c r="U2077" s="3"/>
      <c r="V2077" s="3"/>
      <c r="W2077" s="3"/>
      <c r="X2077" s="3"/>
      <c r="Y2077" s="3"/>
      <c r="Z2077" s="3"/>
    </row>
    <row r="2078" spans="1:26" x14ac:dyDescent="0.2">
      <c r="A2078" s="3"/>
      <c r="B2078" s="11"/>
      <c r="C2078" s="12"/>
      <c r="D2078" s="3"/>
      <c r="E2078" s="3"/>
      <c r="F2078" s="3"/>
      <c r="G2078" s="3"/>
      <c r="H2078" s="3"/>
      <c r="I2078" s="3"/>
      <c r="J2078" s="26"/>
      <c r="K2078" s="26"/>
      <c r="L2078" s="3"/>
      <c r="M2078" s="3"/>
      <c r="N2078" s="3"/>
      <c r="O2078" s="3"/>
      <c r="P2078" s="3"/>
      <c r="Q2078" s="3"/>
      <c r="R2078" s="3"/>
      <c r="S2078" s="3"/>
      <c r="T2078" s="3"/>
      <c r="U2078" s="3"/>
      <c r="V2078" s="3"/>
      <c r="W2078" s="3"/>
      <c r="X2078" s="3"/>
      <c r="Y2078" s="3"/>
      <c r="Z2078" s="3"/>
    </row>
    <row r="2079" spans="1:26" x14ac:dyDescent="0.2">
      <c r="A2079" s="3"/>
      <c r="B2079" s="30"/>
      <c r="C2079" s="12"/>
      <c r="D2079" s="3"/>
      <c r="E2079" s="3"/>
      <c r="F2079" s="3"/>
      <c r="G2079" s="3"/>
      <c r="H2079" s="3"/>
      <c r="I2079" s="3"/>
      <c r="J2079" s="26"/>
      <c r="K2079" s="26"/>
      <c r="L2079" s="3"/>
      <c r="M2079" s="3"/>
      <c r="N2079" s="3"/>
      <c r="O2079" s="3"/>
      <c r="P2079" s="3"/>
      <c r="Q2079" s="3"/>
      <c r="R2079" s="3"/>
      <c r="S2079" s="3"/>
      <c r="T2079" s="3"/>
      <c r="U2079" s="3"/>
      <c r="V2079" s="3"/>
      <c r="W2079" s="3"/>
      <c r="X2079" s="3"/>
      <c r="Y2079" s="3"/>
      <c r="Z2079" s="3"/>
    </row>
    <row r="2080" spans="1:26" x14ac:dyDescent="0.2">
      <c r="A2080" s="3"/>
      <c r="B2080" s="11"/>
      <c r="C2080" s="12"/>
      <c r="D2080" s="3"/>
      <c r="E2080" s="3"/>
      <c r="F2080" s="3"/>
      <c r="G2080" s="3"/>
      <c r="H2080" s="3"/>
      <c r="I2080" s="3"/>
      <c r="J2080" s="26"/>
      <c r="K2080" s="26"/>
      <c r="L2080" s="3"/>
      <c r="M2080" s="3"/>
      <c r="N2080" s="3"/>
      <c r="O2080" s="3"/>
      <c r="P2080" s="3"/>
      <c r="Q2080" s="3"/>
      <c r="R2080" s="3"/>
      <c r="S2080" s="3"/>
      <c r="T2080" s="3"/>
      <c r="U2080" s="3"/>
      <c r="V2080" s="3"/>
      <c r="W2080" s="3"/>
      <c r="X2080" s="3"/>
      <c r="Y2080" s="3"/>
      <c r="Z2080" s="3"/>
    </row>
    <row r="2081" spans="1:26" x14ac:dyDescent="0.2">
      <c r="A2081" s="3"/>
      <c r="B2081" s="30"/>
      <c r="C2081" s="12"/>
      <c r="D2081" s="3"/>
      <c r="E2081" s="3"/>
      <c r="F2081" s="3"/>
      <c r="G2081" s="3"/>
      <c r="H2081" s="3"/>
      <c r="I2081" s="3"/>
      <c r="J2081" s="26"/>
      <c r="K2081" s="26"/>
      <c r="L2081" s="3"/>
      <c r="M2081" s="3"/>
      <c r="N2081" s="3"/>
      <c r="O2081" s="3"/>
      <c r="P2081" s="3"/>
      <c r="Q2081" s="3"/>
      <c r="R2081" s="3"/>
      <c r="S2081" s="3"/>
      <c r="T2081" s="3"/>
      <c r="U2081" s="3"/>
      <c r="V2081" s="3"/>
      <c r="W2081" s="3"/>
      <c r="X2081" s="3"/>
      <c r="Y2081" s="3"/>
      <c r="Z2081" s="3"/>
    </row>
    <row r="2082" spans="1:26" x14ac:dyDescent="0.2">
      <c r="A2082" s="3"/>
      <c r="B2082" s="11"/>
      <c r="C2082" s="12"/>
      <c r="D2082" s="3"/>
      <c r="E2082" s="3"/>
      <c r="F2082" s="3"/>
      <c r="G2082" s="3"/>
      <c r="H2082" s="3"/>
      <c r="I2082" s="3"/>
      <c r="J2082" s="26"/>
      <c r="K2082" s="26"/>
      <c r="L2082" s="3"/>
      <c r="M2082" s="3"/>
      <c r="N2082" s="3"/>
      <c r="O2082" s="3"/>
      <c r="P2082" s="3"/>
      <c r="Q2082" s="3"/>
      <c r="R2082" s="3"/>
      <c r="S2082" s="3"/>
      <c r="T2082" s="3"/>
      <c r="U2082" s="3"/>
      <c r="V2082" s="3"/>
      <c r="W2082" s="3"/>
      <c r="X2082" s="3"/>
      <c r="Y2082" s="3"/>
      <c r="Z2082" s="3"/>
    </row>
    <row r="2083" spans="1:26" x14ac:dyDescent="0.2">
      <c r="A2083" s="3"/>
      <c r="B2083" s="30"/>
      <c r="C2083" s="12"/>
      <c r="D2083" s="3"/>
      <c r="E2083" s="3"/>
      <c r="F2083" s="3"/>
      <c r="G2083" s="3"/>
      <c r="H2083" s="3"/>
      <c r="I2083" s="3"/>
      <c r="J2083" s="26"/>
      <c r="K2083" s="26"/>
      <c r="L2083" s="3"/>
      <c r="M2083" s="3"/>
      <c r="N2083" s="3"/>
      <c r="O2083" s="3"/>
      <c r="P2083" s="3"/>
      <c r="Q2083" s="3"/>
      <c r="R2083" s="3"/>
      <c r="S2083" s="3"/>
      <c r="T2083" s="3"/>
      <c r="U2083" s="3"/>
      <c r="V2083" s="3"/>
      <c r="W2083" s="3"/>
      <c r="X2083" s="3"/>
      <c r="Y2083" s="3"/>
      <c r="Z2083" s="3"/>
    </row>
    <row r="2084" spans="1:26" x14ac:dyDescent="0.2">
      <c r="A2084" s="3"/>
      <c r="B2084" s="11"/>
      <c r="C2084" s="12"/>
      <c r="D2084" s="3"/>
      <c r="E2084" s="3"/>
      <c r="F2084" s="3"/>
      <c r="G2084" s="3"/>
      <c r="H2084" s="3"/>
      <c r="I2084" s="3"/>
      <c r="J2084" s="26"/>
      <c r="K2084" s="26"/>
      <c r="L2084" s="3"/>
      <c r="M2084" s="3"/>
      <c r="N2084" s="3"/>
      <c r="O2084" s="3"/>
      <c r="P2084" s="3"/>
      <c r="Q2084" s="3"/>
      <c r="R2084" s="3"/>
      <c r="S2084" s="3"/>
      <c r="T2084" s="3"/>
      <c r="U2084" s="3"/>
      <c r="V2084" s="3"/>
      <c r="W2084" s="3"/>
      <c r="X2084" s="3"/>
      <c r="Y2084" s="3"/>
      <c r="Z2084" s="3"/>
    </row>
    <row r="2085" spans="1:26" x14ac:dyDescent="0.2">
      <c r="A2085" s="3"/>
      <c r="B2085" s="30"/>
      <c r="C2085" s="12"/>
      <c r="D2085" s="3"/>
      <c r="E2085" s="3"/>
      <c r="F2085" s="3"/>
      <c r="G2085" s="3"/>
      <c r="H2085" s="3"/>
      <c r="I2085" s="3"/>
      <c r="J2085" s="26"/>
      <c r="K2085" s="26"/>
      <c r="L2085" s="3"/>
      <c r="M2085" s="3"/>
      <c r="N2085" s="3"/>
      <c r="O2085" s="3"/>
      <c r="P2085" s="3"/>
      <c r="Q2085" s="3"/>
      <c r="R2085" s="3"/>
      <c r="S2085" s="3"/>
      <c r="T2085" s="3"/>
      <c r="U2085" s="3"/>
      <c r="V2085" s="3"/>
      <c r="W2085" s="3"/>
      <c r="X2085" s="3"/>
      <c r="Y2085" s="3"/>
      <c r="Z2085" s="3"/>
    </row>
    <row r="2086" spans="1:26" x14ac:dyDescent="0.2">
      <c r="A2086" s="3"/>
      <c r="B2086" s="11"/>
      <c r="C2086" s="12"/>
      <c r="D2086" s="3"/>
      <c r="E2086" s="3"/>
      <c r="F2086" s="3"/>
      <c r="G2086" s="3"/>
      <c r="H2086" s="3"/>
      <c r="I2086" s="3"/>
      <c r="J2086" s="26"/>
      <c r="K2086" s="26"/>
      <c r="L2086" s="3"/>
      <c r="M2086" s="3"/>
      <c r="N2086" s="3"/>
      <c r="O2086" s="3"/>
      <c r="P2086" s="3"/>
      <c r="Q2086" s="3"/>
      <c r="R2086" s="3"/>
      <c r="S2086" s="3"/>
      <c r="T2086" s="3"/>
      <c r="U2086" s="3"/>
      <c r="V2086" s="3"/>
      <c r="W2086" s="3"/>
      <c r="X2086" s="3"/>
      <c r="Y2086" s="3"/>
      <c r="Z2086" s="3"/>
    </row>
    <row r="2087" spans="1:26" x14ac:dyDescent="0.2">
      <c r="A2087" s="3"/>
      <c r="B2087" s="30"/>
      <c r="C2087" s="12"/>
      <c r="D2087" s="3"/>
      <c r="E2087" s="3"/>
      <c r="F2087" s="3"/>
      <c r="G2087" s="3"/>
      <c r="H2087" s="3"/>
      <c r="I2087" s="3"/>
      <c r="J2087" s="26"/>
      <c r="K2087" s="26"/>
      <c r="L2087" s="3"/>
      <c r="M2087" s="3"/>
      <c r="N2087" s="3"/>
      <c r="O2087" s="3"/>
      <c r="P2087" s="3"/>
      <c r="Q2087" s="3"/>
      <c r="R2087" s="3"/>
      <c r="S2087" s="3"/>
      <c r="T2087" s="3"/>
      <c r="U2087" s="3"/>
      <c r="V2087" s="3"/>
      <c r="W2087" s="3"/>
      <c r="X2087" s="3"/>
      <c r="Y2087" s="3"/>
      <c r="Z2087" s="3"/>
    </row>
    <row r="2088" spans="1:26" x14ac:dyDescent="0.2">
      <c r="A2088" s="3"/>
      <c r="B2088" s="11"/>
      <c r="C2088" s="12"/>
      <c r="D2088" s="3"/>
      <c r="E2088" s="3"/>
      <c r="F2088" s="3"/>
      <c r="G2088" s="3"/>
      <c r="H2088" s="3"/>
      <c r="I2088" s="3"/>
      <c r="J2088" s="26"/>
      <c r="K2088" s="26"/>
      <c r="L2088" s="3"/>
      <c r="M2088" s="3"/>
      <c r="N2088" s="3"/>
      <c r="O2088" s="3"/>
      <c r="P2088" s="3"/>
      <c r="Q2088" s="3"/>
      <c r="R2088" s="3"/>
      <c r="S2088" s="3"/>
      <c r="T2088" s="3"/>
      <c r="U2088" s="3"/>
      <c r="V2088" s="3"/>
      <c r="W2088" s="3"/>
      <c r="X2088" s="3"/>
      <c r="Y2088" s="3"/>
      <c r="Z2088" s="3"/>
    </row>
    <row r="2089" spans="1:26" x14ac:dyDescent="0.2">
      <c r="A2089" s="3"/>
      <c r="B2089" s="30"/>
      <c r="C2089" s="12"/>
      <c r="D2089" s="3"/>
      <c r="E2089" s="3"/>
      <c r="F2089" s="3"/>
      <c r="G2089" s="3"/>
      <c r="H2089" s="3"/>
      <c r="I2089" s="3"/>
      <c r="J2089" s="26"/>
      <c r="K2089" s="26"/>
      <c r="L2089" s="3"/>
      <c r="M2089" s="3"/>
      <c r="N2089" s="3"/>
      <c r="O2089" s="3"/>
      <c r="P2089" s="3"/>
      <c r="Q2089" s="3"/>
      <c r="R2089" s="3"/>
      <c r="S2089" s="3"/>
      <c r="T2089" s="3"/>
      <c r="U2089" s="3"/>
      <c r="V2089" s="3"/>
      <c r="W2089" s="3"/>
      <c r="X2089" s="3"/>
      <c r="Y2089" s="3"/>
      <c r="Z2089" s="3"/>
    </row>
    <row r="2090" spans="1:26" x14ac:dyDescent="0.2">
      <c r="A2090" s="3"/>
      <c r="B2090" s="11"/>
      <c r="C2090" s="12"/>
      <c r="D2090" s="3"/>
      <c r="E2090" s="3"/>
      <c r="F2090" s="3"/>
      <c r="G2090" s="3"/>
      <c r="H2090" s="3"/>
      <c r="I2090" s="3"/>
      <c r="J2090" s="26"/>
      <c r="K2090" s="26"/>
      <c r="L2090" s="3"/>
      <c r="M2090" s="3"/>
      <c r="N2090" s="3"/>
      <c r="O2090" s="3"/>
      <c r="P2090" s="3"/>
      <c r="Q2090" s="3"/>
      <c r="R2090" s="3"/>
      <c r="S2090" s="3"/>
      <c r="T2090" s="3"/>
      <c r="U2090" s="3"/>
      <c r="V2090" s="3"/>
      <c r="W2090" s="3"/>
      <c r="X2090" s="3"/>
      <c r="Y2090" s="3"/>
      <c r="Z2090" s="3"/>
    </row>
    <row r="2091" spans="1:26" x14ac:dyDescent="0.2">
      <c r="A2091" s="3"/>
      <c r="B2091" s="30"/>
      <c r="C2091" s="12"/>
      <c r="D2091" s="3"/>
      <c r="E2091" s="3"/>
      <c r="F2091" s="3"/>
      <c r="G2091" s="3"/>
      <c r="H2091" s="3"/>
      <c r="I2091" s="3"/>
      <c r="J2091" s="26"/>
      <c r="K2091" s="26"/>
      <c r="L2091" s="3"/>
      <c r="M2091" s="3"/>
      <c r="N2091" s="3"/>
      <c r="O2091" s="3"/>
      <c r="P2091" s="3"/>
      <c r="Q2091" s="3"/>
      <c r="R2091" s="3"/>
      <c r="S2091" s="3"/>
      <c r="T2091" s="3"/>
      <c r="U2091" s="3"/>
      <c r="V2091" s="3"/>
      <c r="W2091" s="3"/>
      <c r="X2091" s="3"/>
      <c r="Y2091" s="3"/>
      <c r="Z2091" s="3"/>
    </row>
    <row r="2092" spans="1:26" x14ac:dyDescent="0.2">
      <c r="A2092" s="3"/>
      <c r="B2092" s="11"/>
      <c r="C2092" s="12"/>
      <c r="D2092" s="3"/>
      <c r="E2092" s="3"/>
      <c r="F2092" s="3"/>
      <c r="G2092" s="3"/>
      <c r="H2092" s="3"/>
      <c r="I2092" s="3"/>
      <c r="J2092" s="26"/>
      <c r="K2092" s="26"/>
      <c r="L2092" s="3"/>
      <c r="M2092" s="3"/>
      <c r="N2092" s="3"/>
      <c r="O2092" s="3"/>
      <c r="P2092" s="3"/>
      <c r="Q2092" s="3"/>
      <c r="R2092" s="3"/>
      <c r="S2092" s="3"/>
      <c r="T2092" s="3"/>
      <c r="U2092" s="3"/>
      <c r="V2092" s="3"/>
      <c r="W2092" s="3"/>
      <c r="X2092" s="3"/>
      <c r="Y2092" s="3"/>
      <c r="Z2092" s="3"/>
    </row>
    <row r="2093" spans="1:26" x14ac:dyDescent="0.2">
      <c r="A2093" s="3"/>
      <c r="B2093" s="30"/>
      <c r="C2093" s="12"/>
      <c r="D2093" s="3"/>
      <c r="E2093" s="3"/>
      <c r="F2093" s="3"/>
      <c r="G2093" s="3"/>
      <c r="H2093" s="3"/>
      <c r="I2093" s="3"/>
      <c r="J2093" s="26"/>
      <c r="K2093" s="26"/>
      <c r="L2093" s="3"/>
      <c r="M2093" s="3"/>
      <c r="N2093" s="3"/>
      <c r="O2093" s="3"/>
      <c r="P2093" s="3"/>
      <c r="Q2093" s="3"/>
      <c r="R2093" s="3"/>
      <c r="S2093" s="3"/>
      <c r="T2093" s="3"/>
      <c r="U2093" s="3"/>
      <c r="V2093" s="3"/>
      <c r="W2093" s="3"/>
      <c r="X2093" s="3"/>
      <c r="Y2093" s="3"/>
      <c r="Z2093" s="3"/>
    </row>
    <row r="2094" spans="1:26" x14ac:dyDescent="0.2">
      <c r="A2094" s="3"/>
      <c r="B2094" s="11"/>
      <c r="C2094" s="12"/>
      <c r="D2094" s="3"/>
      <c r="E2094" s="3"/>
      <c r="F2094" s="3"/>
      <c r="G2094" s="3"/>
      <c r="H2094" s="3"/>
      <c r="I2094" s="3"/>
      <c r="J2094" s="26"/>
      <c r="K2094" s="26"/>
      <c r="L2094" s="3"/>
      <c r="M2094" s="3"/>
      <c r="N2094" s="3"/>
      <c r="O2094" s="3"/>
      <c r="P2094" s="3"/>
      <c r="Q2094" s="3"/>
      <c r="R2094" s="3"/>
      <c r="S2094" s="3"/>
      <c r="T2094" s="3"/>
      <c r="U2094" s="3"/>
      <c r="V2094" s="3"/>
      <c r="W2094" s="3"/>
      <c r="X2094" s="3"/>
      <c r="Y2094" s="3"/>
      <c r="Z2094" s="3"/>
    </row>
    <row r="2095" spans="1:26" x14ac:dyDescent="0.2">
      <c r="A2095" s="3"/>
      <c r="B2095" s="30"/>
      <c r="C2095" s="12"/>
      <c r="D2095" s="3"/>
      <c r="E2095" s="3"/>
      <c r="F2095" s="3"/>
      <c r="G2095" s="3"/>
      <c r="H2095" s="3"/>
      <c r="I2095" s="3"/>
      <c r="J2095" s="26"/>
      <c r="K2095" s="26"/>
      <c r="L2095" s="3"/>
      <c r="M2095" s="3"/>
      <c r="N2095" s="3"/>
      <c r="O2095" s="3"/>
      <c r="P2095" s="3"/>
      <c r="Q2095" s="3"/>
      <c r="R2095" s="3"/>
      <c r="S2095" s="3"/>
      <c r="T2095" s="3"/>
      <c r="U2095" s="3"/>
      <c r="V2095" s="3"/>
      <c r="W2095" s="3"/>
      <c r="X2095" s="3"/>
      <c r="Y2095" s="3"/>
      <c r="Z2095" s="3"/>
    </row>
    <row r="2096" spans="1:26" x14ac:dyDescent="0.2">
      <c r="A2096" s="3"/>
      <c r="B2096" s="30"/>
      <c r="C2096" s="12"/>
      <c r="D2096" s="3"/>
      <c r="E2096" s="3"/>
      <c r="F2096" s="3"/>
      <c r="G2096" s="3"/>
      <c r="H2096" s="3"/>
      <c r="I2096" s="3"/>
      <c r="J2096" s="26"/>
      <c r="K2096" s="26"/>
      <c r="L2096" s="3"/>
      <c r="M2096" s="3"/>
      <c r="N2096" s="3"/>
      <c r="O2096" s="3"/>
      <c r="P2096" s="3"/>
      <c r="Q2096" s="3"/>
      <c r="R2096" s="3"/>
      <c r="S2096" s="3"/>
      <c r="T2096" s="3"/>
      <c r="U2096" s="3"/>
      <c r="V2096" s="3"/>
      <c r="W2096" s="3"/>
      <c r="X2096" s="3"/>
      <c r="Y2096" s="3"/>
      <c r="Z2096" s="3"/>
    </row>
    <row r="2097" spans="1:26" x14ac:dyDescent="0.2">
      <c r="A2097" s="3"/>
      <c r="B2097" s="30"/>
      <c r="C2097" s="12"/>
      <c r="D2097" s="3"/>
      <c r="E2097" s="3"/>
      <c r="F2097" s="3"/>
      <c r="G2097" s="3"/>
      <c r="H2097" s="3"/>
      <c r="I2097" s="3"/>
      <c r="J2097" s="26"/>
      <c r="K2097" s="26"/>
      <c r="L2097" s="3"/>
      <c r="M2097" s="3"/>
      <c r="N2097" s="3"/>
      <c r="O2097" s="3"/>
      <c r="P2097" s="3"/>
      <c r="Q2097" s="3"/>
      <c r="R2097" s="3"/>
      <c r="S2097" s="3"/>
      <c r="T2097" s="3"/>
      <c r="U2097" s="3"/>
      <c r="V2097" s="3"/>
      <c r="W2097" s="3"/>
      <c r="X2097" s="3"/>
      <c r="Y2097" s="3"/>
      <c r="Z2097" s="3"/>
    </row>
    <row r="2098" spans="1:26" x14ac:dyDescent="0.2">
      <c r="A2098" s="3"/>
      <c r="B2098" s="30"/>
      <c r="C2098" s="12"/>
      <c r="D2098" s="3"/>
      <c r="E2098" s="3"/>
      <c r="F2098" s="3"/>
      <c r="G2098" s="3"/>
      <c r="H2098" s="3"/>
      <c r="I2098" s="3"/>
      <c r="J2098" s="26"/>
      <c r="K2098" s="26"/>
      <c r="L2098" s="3"/>
      <c r="M2098" s="3"/>
      <c r="N2098" s="3"/>
      <c r="O2098" s="3"/>
      <c r="P2098" s="3"/>
      <c r="Q2098" s="3"/>
      <c r="R2098" s="3"/>
      <c r="S2098" s="3"/>
      <c r="T2098" s="3"/>
      <c r="U2098" s="3"/>
      <c r="V2098" s="3"/>
      <c r="W2098" s="3"/>
      <c r="X2098" s="3"/>
      <c r="Y2098" s="3"/>
      <c r="Z2098" s="3"/>
    </row>
    <row r="2099" spans="1:26" x14ac:dyDescent="0.2">
      <c r="A2099" s="3"/>
      <c r="B2099" s="30"/>
      <c r="C2099" s="12"/>
      <c r="D2099" s="3"/>
      <c r="E2099" s="3"/>
      <c r="F2099" s="3"/>
      <c r="G2099" s="3"/>
      <c r="H2099" s="3"/>
      <c r="I2099" s="3"/>
      <c r="J2099" s="26"/>
      <c r="K2099" s="26"/>
      <c r="L2099" s="3"/>
      <c r="M2099" s="3"/>
      <c r="N2099" s="3"/>
      <c r="O2099" s="3"/>
      <c r="P2099" s="3"/>
      <c r="Q2099" s="3"/>
      <c r="R2099" s="3"/>
      <c r="S2099" s="3"/>
      <c r="T2099" s="3"/>
      <c r="U2099" s="3"/>
      <c r="V2099" s="3"/>
      <c r="W2099" s="3"/>
      <c r="X2099" s="3"/>
      <c r="Y2099" s="3"/>
      <c r="Z2099" s="3"/>
    </row>
    <row r="2100" spans="1:26" x14ac:dyDescent="0.2">
      <c r="A2100" s="3"/>
      <c r="B2100" s="30"/>
      <c r="C2100" s="12"/>
      <c r="D2100" s="3"/>
      <c r="E2100" s="3"/>
      <c r="F2100" s="3"/>
      <c r="G2100" s="3"/>
      <c r="H2100" s="3"/>
      <c r="I2100" s="3"/>
      <c r="J2100" s="26"/>
      <c r="K2100" s="26"/>
      <c r="L2100" s="3"/>
      <c r="M2100" s="3"/>
      <c r="N2100" s="3"/>
      <c r="O2100" s="3"/>
      <c r="P2100" s="3"/>
      <c r="Q2100" s="3"/>
      <c r="R2100" s="3"/>
      <c r="S2100" s="3"/>
      <c r="T2100" s="3"/>
      <c r="U2100" s="3"/>
      <c r="V2100" s="3"/>
      <c r="W2100" s="3"/>
      <c r="X2100" s="3"/>
      <c r="Y2100" s="3"/>
      <c r="Z2100" s="3"/>
    </row>
    <row r="2101" spans="1:26" x14ac:dyDescent="0.2">
      <c r="A2101" s="3"/>
      <c r="B2101" s="30"/>
      <c r="C2101" s="12"/>
      <c r="D2101" s="3"/>
      <c r="E2101" s="3"/>
      <c r="F2101" s="3"/>
      <c r="G2101" s="3"/>
      <c r="H2101" s="3"/>
      <c r="I2101" s="3"/>
      <c r="J2101" s="26"/>
      <c r="K2101" s="26"/>
      <c r="L2101" s="3"/>
      <c r="M2101" s="3"/>
      <c r="N2101" s="3"/>
      <c r="O2101" s="3"/>
      <c r="P2101" s="3"/>
      <c r="Q2101" s="3"/>
      <c r="R2101" s="3"/>
      <c r="S2101" s="3"/>
      <c r="T2101" s="3"/>
      <c r="U2101" s="3"/>
      <c r="V2101" s="3"/>
      <c r="W2101" s="3"/>
      <c r="X2101" s="3"/>
      <c r="Y2101" s="3"/>
      <c r="Z2101" s="3"/>
    </row>
    <row r="2102" spans="1:26" x14ac:dyDescent="0.2">
      <c r="A2102" s="3"/>
      <c r="B2102" s="30"/>
      <c r="C2102" s="12"/>
      <c r="D2102" s="3"/>
      <c r="E2102" s="3"/>
      <c r="F2102" s="3"/>
      <c r="G2102" s="3"/>
      <c r="H2102" s="3"/>
      <c r="I2102" s="3"/>
      <c r="J2102" s="26"/>
      <c r="K2102" s="26"/>
      <c r="L2102" s="3"/>
      <c r="M2102" s="3"/>
      <c r="N2102" s="3"/>
      <c r="O2102" s="3"/>
      <c r="P2102" s="3"/>
      <c r="Q2102" s="3"/>
      <c r="R2102" s="3"/>
      <c r="S2102" s="3"/>
      <c r="T2102" s="3"/>
      <c r="U2102" s="3"/>
      <c r="V2102" s="3"/>
      <c r="W2102" s="3"/>
      <c r="X2102" s="3"/>
      <c r="Y2102" s="3"/>
      <c r="Z2102" s="3"/>
    </row>
    <row r="2103" spans="1:26" x14ac:dyDescent="0.2">
      <c r="A2103" s="3"/>
      <c r="B2103" s="30"/>
      <c r="C2103" s="12"/>
      <c r="D2103" s="3"/>
      <c r="E2103" s="3"/>
      <c r="F2103" s="3"/>
      <c r="G2103" s="3"/>
      <c r="H2103" s="3"/>
      <c r="I2103" s="3"/>
      <c r="J2103" s="26"/>
      <c r="K2103" s="26"/>
      <c r="L2103" s="3"/>
      <c r="M2103" s="3"/>
      <c r="N2103" s="3"/>
      <c r="O2103" s="3"/>
      <c r="P2103" s="3"/>
      <c r="Q2103" s="3"/>
      <c r="R2103" s="3"/>
      <c r="S2103" s="3"/>
      <c r="T2103" s="3"/>
      <c r="U2103" s="3"/>
      <c r="V2103" s="3"/>
      <c r="W2103" s="3"/>
      <c r="X2103" s="3"/>
      <c r="Y2103" s="3"/>
      <c r="Z2103" s="3"/>
    </row>
    <row r="2104" spans="1:26" x14ac:dyDescent="0.2">
      <c r="A2104" s="3"/>
      <c r="B2104" s="30"/>
      <c r="C2104" s="12"/>
      <c r="D2104" s="3"/>
      <c r="E2104" s="3"/>
      <c r="F2104" s="3"/>
      <c r="G2104" s="3"/>
      <c r="H2104" s="3"/>
      <c r="I2104" s="3"/>
      <c r="J2104" s="26"/>
      <c r="K2104" s="26"/>
      <c r="L2104" s="3"/>
      <c r="M2104" s="3"/>
      <c r="N2104" s="3"/>
      <c r="O2104" s="3"/>
      <c r="P2104" s="3"/>
      <c r="Q2104" s="3"/>
      <c r="R2104" s="3"/>
      <c r="S2104" s="3"/>
      <c r="T2104" s="3"/>
      <c r="U2104" s="3"/>
      <c r="V2104" s="3"/>
      <c r="W2104" s="3"/>
      <c r="X2104" s="3"/>
      <c r="Y2104" s="3"/>
      <c r="Z2104" s="3"/>
    </row>
    <row r="2105" spans="1:26" x14ac:dyDescent="0.2">
      <c r="A2105" s="3"/>
      <c r="B2105" s="30"/>
      <c r="C2105" s="12"/>
      <c r="D2105" s="3"/>
      <c r="E2105" s="3"/>
      <c r="F2105" s="3"/>
      <c r="G2105" s="3"/>
      <c r="H2105" s="3"/>
      <c r="I2105" s="3"/>
      <c r="J2105" s="26"/>
      <c r="K2105" s="26"/>
      <c r="L2105" s="3"/>
      <c r="M2105" s="3"/>
      <c r="N2105" s="3"/>
      <c r="O2105" s="3"/>
      <c r="P2105" s="3"/>
      <c r="Q2105" s="3"/>
      <c r="R2105" s="3"/>
      <c r="S2105" s="3"/>
      <c r="T2105" s="3"/>
      <c r="U2105" s="3"/>
      <c r="V2105" s="3"/>
      <c r="W2105" s="3"/>
      <c r="X2105" s="3"/>
      <c r="Y2105" s="3"/>
      <c r="Z2105" s="3"/>
    </row>
    <row r="2106" spans="1:26" x14ac:dyDescent="0.2">
      <c r="A2106" s="3"/>
      <c r="B2106" s="30"/>
      <c r="C2106" s="12"/>
      <c r="D2106" s="3"/>
      <c r="E2106" s="3"/>
      <c r="F2106" s="3"/>
      <c r="G2106" s="3"/>
      <c r="H2106" s="3"/>
      <c r="I2106" s="3"/>
      <c r="J2106" s="26"/>
      <c r="K2106" s="26"/>
      <c r="L2106" s="3"/>
      <c r="M2106" s="3"/>
      <c r="N2106" s="3"/>
      <c r="O2106" s="3"/>
      <c r="P2106" s="3"/>
      <c r="Q2106" s="3"/>
      <c r="R2106" s="3"/>
      <c r="S2106" s="3"/>
      <c r="T2106" s="3"/>
      <c r="U2106" s="3"/>
      <c r="V2106" s="3"/>
      <c r="W2106" s="3"/>
      <c r="X2106" s="3"/>
      <c r="Y2106" s="3"/>
      <c r="Z2106" s="3"/>
    </row>
    <row r="2107" spans="1:26" x14ac:dyDescent="0.2">
      <c r="A2107" s="3"/>
      <c r="B2107" s="30"/>
      <c r="C2107" s="12"/>
      <c r="D2107" s="3"/>
      <c r="E2107" s="3"/>
      <c r="F2107" s="3"/>
      <c r="G2107" s="3"/>
      <c r="H2107" s="3"/>
      <c r="I2107" s="3"/>
      <c r="J2107" s="26"/>
      <c r="K2107" s="26"/>
      <c r="L2107" s="3"/>
      <c r="M2107" s="3"/>
      <c r="N2107" s="3"/>
      <c r="O2107" s="3"/>
      <c r="P2107" s="3"/>
      <c r="Q2107" s="3"/>
      <c r="R2107" s="3"/>
      <c r="S2107" s="3"/>
      <c r="T2107" s="3"/>
      <c r="U2107" s="3"/>
      <c r="V2107" s="3"/>
      <c r="W2107" s="3"/>
      <c r="X2107" s="3"/>
      <c r="Y2107" s="3"/>
      <c r="Z2107" s="3"/>
    </row>
    <row r="2108" spans="1:26" x14ac:dyDescent="0.2">
      <c r="A2108" s="3"/>
      <c r="B2108" s="30"/>
      <c r="C2108" s="12"/>
      <c r="D2108" s="3"/>
      <c r="E2108" s="3"/>
      <c r="F2108" s="3"/>
      <c r="G2108" s="3"/>
      <c r="H2108" s="3"/>
      <c r="I2108" s="3"/>
      <c r="J2108" s="26"/>
      <c r="K2108" s="26"/>
      <c r="L2108" s="3"/>
      <c r="M2108" s="3"/>
      <c r="N2108" s="3"/>
      <c r="O2108" s="3"/>
      <c r="P2108" s="3"/>
      <c r="Q2108" s="3"/>
      <c r="R2108" s="3"/>
      <c r="S2108" s="3"/>
      <c r="T2108" s="3"/>
      <c r="U2108" s="3"/>
      <c r="V2108" s="3"/>
      <c r="W2108" s="3"/>
      <c r="X2108" s="3"/>
      <c r="Y2108" s="3"/>
      <c r="Z2108" s="3"/>
    </row>
    <row r="2109" spans="1:26" x14ac:dyDescent="0.2">
      <c r="A2109" s="3"/>
      <c r="B2109" s="30"/>
      <c r="C2109" s="12"/>
      <c r="D2109" s="3"/>
      <c r="E2109" s="3"/>
      <c r="F2109" s="3"/>
      <c r="G2109" s="3"/>
      <c r="H2109" s="3"/>
      <c r="I2109" s="3"/>
      <c r="J2109" s="26"/>
      <c r="K2109" s="26"/>
      <c r="L2109" s="3"/>
      <c r="M2109" s="3"/>
      <c r="N2109" s="3"/>
      <c r="O2109" s="3"/>
      <c r="P2109" s="3"/>
      <c r="Q2109" s="3"/>
      <c r="R2109" s="3"/>
      <c r="S2109" s="3"/>
      <c r="T2109" s="3"/>
      <c r="U2109" s="3"/>
      <c r="V2109" s="3"/>
      <c r="W2109" s="3"/>
      <c r="X2109" s="3"/>
      <c r="Y2109" s="3"/>
      <c r="Z2109" s="3"/>
    </row>
    <row r="2110" spans="1:26" x14ac:dyDescent="0.2">
      <c r="A2110" s="3"/>
      <c r="B2110" s="30"/>
      <c r="C2110" s="12"/>
      <c r="D2110" s="3"/>
      <c r="E2110" s="3"/>
      <c r="F2110" s="3"/>
      <c r="G2110" s="3"/>
      <c r="H2110" s="3"/>
      <c r="I2110" s="3"/>
      <c r="J2110" s="26"/>
      <c r="K2110" s="26"/>
      <c r="L2110" s="3"/>
      <c r="M2110" s="3"/>
      <c r="N2110" s="3"/>
      <c r="O2110" s="3"/>
      <c r="P2110" s="3"/>
      <c r="Q2110" s="3"/>
      <c r="R2110" s="3"/>
      <c r="S2110" s="3"/>
      <c r="T2110" s="3"/>
      <c r="U2110" s="3"/>
      <c r="V2110" s="3"/>
      <c r="W2110" s="3"/>
      <c r="X2110" s="3"/>
      <c r="Y2110" s="3"/>
      <c r="Z2110" s="3"/>
    </row>
    <row r="2111" spans="1:26" x14ac:dyDescent="0.2">
      <c r="A2111" s="3"/>
      <c r="B2111" s="30"/>
      <c r="C2111" s="12"/>
      <c r="D2111" s="3"/>
      <c r="E2111" s="3"/>
      <c r="F2111" s="3"/>
      <c r="G2111" s="3"/>
      <c r="H2111" s="3"/>
      <c r="I2111" s="3"/>
      <c r="J2111" s="26"/>
      <c r="K2111" s="26"/>
      <c r="L2111" s="3"/>
      <c r="M2111" s="3"/>
      <c r="N2111" s="3"/>
      <c r="O2111" s="3"/>
      <c r="P2111" s="3"/>
      <c r="Q2111" s="3"/>
      <c r="R2111" s="3"/>
      <c r="S2111" s="3"/>
      <c r="T2111" s="3"/>
      <c r="U2111" s="3"/>
      <c r="V2111" s="3"/>
      <c r="W2111" s="3"/>
      <c r="X2111" s="3"/>
      <c r="Y2111" s="3"/>
      <c r="Z2111" s="3"/>
    </row>
    <row r="2112" spans="1:26" x14ac:dyDescent="0.2">
      <c r="A2112" s="3"/>
      <c r="B2112" s="30"/>
      <c r="C2112" s="12"/>
      <c r="D2112" s="3"/>
      <c r="E2112" s="3"/>
      <c r="F2112" s="3"/>
      <c r="G2112" s="3"/>
      <c r="H2112" s="3"/>
      <c r="I2112" s="3"/>
      <c r="J2112" s="26"/>
      <c r="K2112" s="26"/>
      <c r="L2112" s="3"/>
      <c r="M2112" s="3"/>
      <c r="N2112" s="3"/>
      <c r="O2112" s="3"/>
      <c r="P2112" s="3"/>
      <c r="Q2112" s="3"/>
      <c r="R2112" s="3"/>
      <c r="S2112" s="3"/>
      <c r="T2112" s="3"/>
      <c r="U2112" s="3"/>
      <c r="V2112" s="3"/>
      <c r="W2112" s="3"/>
      <c r="X2112" s="3"/>
      <c r="Y2112" s="3"/>
      <c r="Z2112" s="3"/>
    </row>
    <row r="2113" spans="1:26" x14ac:dyDescent="0.2">
      <c r="A2113" s="3"/>
      <c r="B2113" s="30"/>
      <c r="C2113" s="12"/>
      <c r="D2113" s="3"/>
      <c r="E2113" s="3"/>
      <c r="F2113" s="3"/>
      <c r="G2113" s="3"/>
      <c r="H2113" s="3"/>
      <c r="I2113" s="3"/>
      <c r="J2113" s="26"/>
      <c r="K2113" s="26"/>
      <c r="L2113" s="3"/>
      <c r="M2113" s="3"/>
      <c r="N2113" s="3"/>
      <c r="O2113" s="3"/>
      <c r="P2113" s="3"/>
      <c r="Q2113" s="3"/>
      <c r="R2113" s="3"/>
      <c r="S2113" s="3"/>
      <c r="T2113" s="3"/>
      <c r="U2113" s="3"/>
      <c r="V2113" s="3"/>
      <c r="W2113" s="3"/>
      <c r="X2113" s="3"/>
      <c r="Y2113" s="3"/>
      <c r="Z2113" s="3"/>
    </row>
    <row r="2114" spans="1:26" x14ac:dyDescent="0.2">
      <c r="A2114" s="3"/>
      <c r="B2114" s="30"/>
      <c r="C2114" s="12"/>
      <c r="D2114" s="3"/>
      <c r="E2114" s="3"/>
      <c r="F2114" s="3"/>
      <c r="G2114" s="3"/>
      <c r="H2114" s="3"/>
      <c r="I2114" s="3"/>
      <c r="J2114" s="26"/>
      <c r="K2114" s="26"/>
      <c r="L2114" s="3"/>
      <c r="M2114" s="3"/>
      <c r="N2114" s="3"/>
      <c r="O2114" s="3"/>
      <c r="P2114" s="3"/>
      <c r="Q2114" s="3"/>
      <c r="R2114" s="3"/>
      <c r="S2114" s="3"/>
      <c r="T2114" s="3"/>
      <c r="U2114" s="3"/>
      <c r="V2114" s="3"/>
      <c r="W2114" s="3"/>
      <c r="X2114" s="3"/>
      <c r="Y2114" s="3"/>
      <c r="Z2114" s="3"/>
    </row>
    <row r="2115" spans="1:26" x14ac:dyDescent="0.2">
      <c r="A2115" s="3"/>
      <c r="B2115" s="30"/>
      <c r="C2115" s="12"/>
      <c r="D2115" s="3"/>
      <c r="E2115" s="3"/>
      <c r="F2115" s="3"/>
      <c r="G2115" s="3"/>
      <c r="H2115" s="3"/>
      <c r="I2115" s="3"/>
      <c r="J2115" s="26"/>
      <c r="K2115" s="26"/>
      <c r="L2115" s="3"/>
      <c r="M2115" s="3"/>
      <c r="N2115" s="3"/>
      <c r="O2115" s="3"/>
      <c r="P2115" s="3"/>
      <c r="Q2115" s="3"/>
      <c r="R2115" s="3"/>
      <c r="S2115" s="3"/>
      <c r="T2115" s="3"/>
      <c r="U2115" s="3"/>
      <c r="V2115" s="3"/>
      <c r="W2115" s="3"/>
      <c r="X2115" s="3"/>
      <c r="Y2115" s="3"/>
      <c r="Z2115" s="3"/>
    </row>
    <row r="2116" spans="1:26" x14ac:dyDescent="0.2">
      <c r="A2116" s="3"/>
      <c r="B2116" s="30"/>
      <c r="C2116" s="12"/>
      <c r="D2116" s="3"/>
      <c r="E2116" s="3"/>
      <c r="F2116" s="3"/>
      <c r="G2116" s="3"/>
      <c r="H2116" s="3"/>
      <c r="I2116" s="3"/>
      <c r="J2116" s="26"/>
      <c r="K2116" s="26"/>
      <c r="L2116" s="3"/>
      <c r="M2116" s="3"/>
      <c r="N2116" s="3"/>
      <c r="O2116" s="3"/>
      <c r="P2116" s="3"/>
      <c r="Q2116" s="3"/>
      <c r="R2116" s="3"/>
      <c r="S2116" s="3"/>
      <c r="T2116" s="3"/>
      <c r="U2116" s="3"/>
      <c r="V2116" s="3"/>
      <c r="W2116" s="3"/>
      <c r="X2116" s="3"/>
      <c r="Y2116" s="3"/>
      <c r="Z2116" s="3"/>
    </row>
    <row r="2117" spans="1:26" x14ac:dyDescent="0.2">
      <c r="A2117" s="3"/>
      <c r="B2117" s="30"/>
      <c r="C2117" s="12"/>
      <c r="D2117" s="3"/>
      <c r="E2117" s="3"/>
      <c r="F2117" s="3"/>
      <c r="G2117" s="3"/>
      <c r="H2117" s="3"/>
      <c r="I2117" s="3"/>
      <c r="J2117" s="26"/>
      <c r="K2117" s="26"/>
      <c r="L2117" s="3"/>
      <c r="M2117" s="3"/>
      <c r="N2117" s="3"/>
      <c r="O2117" s="3"/>
      <c r="P2117" s="3"/>
      <c r="Q2117" s="3"/>
      <c r="R2117" s="3"/>
      <c r="S2117" s="3"/>
      <c r="T2117" s="3"/>
      <c r="U2117" s="3"/>
      <c r="V2117" s="3"/>
      <c r="W2117" s="3"/>
      <c r="X2117" s="3"/>
      <c r="Y2117" s="3"/>
      <c r="Z2117" s="3"/>
    </row>
    <row r="2118" spans="1:26" x14ac:dyDescent="0.2">
      <c r="A2118" s="3"/>
      <c r="B2118" s="30"/>
      <c r="C2118" s="12"/>
      <c r="D2118" s="3"/>
      <c r="E2118" s="3"/>
      <c r="F2118" s="3"/>
      <c r="G2118" s="3"/>
      <c r="H2118" s="3"/>
      <c r="I2118" s="3"/>
      <c r="J2118" s="26"/>
      <c r="K2118" s="26"/>
      <c r="L2118" s="3"/>
      <c r="M2118" s="3"/>
      <c r="N2118" s="3"/>
      <c r="O2118" s="3"/>
      <c r="P2118" s="3"/>
      <c r="Q2118" s="3"/>
      <c r="R2118" s="3"/>
      <c r="S2118" s="3"/>
      <c r="T2118" s="3"/>
      <c r="U2118" s="3"/>
      <c r="V2118" s="3"/>
      <c r="W2118" s="3"/>
      <c r="X2118" s="3"/>
      <c r="Y2118" s="3"/>
      <c r="Z2118" s="3"/>
    </row>
    <row r="2119" spans="1:26" x14ac:dyDescent="0.2">
      <c r="A2119" s="3"/>
      <c r="B2119" s="30"/>
      <c r="C2119" s="12"/>
      <c r="D2119" s="3"/>
      <c r="E2119" s="3"/>
      <c r="F2119" s="3"/>
      <c r="G2119" s="3"/>
      <c r="H2119" s="3"/>
      <c r="I2119" s="3"/>
      <c r="J2119" s="26"/>
      <c r="K2119" s="26"/>
      <c r="L2119" s="3"/>
      <c r="M2119" s="3"/>
      <c r="N2119" s="3"/>
      <c r="O2119" s="3"/>
      <c r="P2119" s="3"/>
      <c r="Q2119" s="3"/>
      <c r="R2119" s="3"/>
      <c r="S2119" s="3"/>
      <c r="T2119" s="3"/>
      <c r="U2119" s="3"/>
      <c r="V2119" s="3"/>
      <c r="W2119" s="3"/>
      <c r="X2119" s="3"/>
      <c r="Y2119" s="3"/>
      <c r="Z2119" s="3"/>
    </row>
    <row r="2120" spans="1:26" x14ac:dyDescent="0.2">
      <c r="A2120" s="3"/>
      <c r="B2120" s="30"/>
      <c r="C2120" s="12"/>
      <c r="D2120" s="3"/>
      <c r="E2120" s="3"/>
      <c r="F2120" s="3"/>
      <c r="G2120" s="3"/>
      <c r="H2120" s="3"/>
      <c r="I2120" s="3"/>
      <c r="J2120" s="26"/>
      <c r="K2120" s="26"/>
      <c r="L2120" s="3"/>
      <c r="M2120" s="3"/>
      <c r="N2120" s="3"/>
      <c r="O2120" s="3"/>
      <c r="P2120" s="3"/>
      <c r="Q2120" s="3"/>
      <c r="R2120" s="3"/>
      <c r="S2120" s="3"/>
      <c r="T2120" s="3"/>
      <c r="U2120" s="3"/>
      <c r="V2120" s="3"/>
      <c r="W2120" s="3"/>
      <c r="X2120" s="3"/>
      <c r="Y2120" s="3"/>
      <c r="Z2120" s="3"/>
    </row>
    <row r="2121" spans="1:26" x14ac:dyDescent="0.2">
      <c r="A2121" s="3"/>
      <c r="B2121" s="30"/>
      <c r="C2121" s="12"/>
      <c r="D2121" s="3"/>
      <c r="E2121" s="3"/>
      <c r="F2121" s="3"/>
      <c r="G2121" s="3"/>
      <c r="H2121" s="3"/>
      <c r="I2121" s="3"/>
      <c r="J2121" s="26"/>
      <c r="K2121" s="26"/>
      <c r="L2121" s="3"/>
      <c r="M2121" s="3"/>
      <c r="N2121" s="3"/>
      <c r="O2121" s="3"/>
      <c r="P2121" s="3"/>
      <c r="Q2121" s="3"/>
      <c r="R2121" s="3"/>
      <c r="S2121" s="3"/>
      <c r="T2121" s="3"/>
      <c r="U2121" s="3"/>
      <c r="V2121" s="3"/>
      <c r="W2121" s="3"/>
      <c r="X2121" s="3"/>
      <c r="Y2121" s="3"/>
      <c r="Z2121" s="3"/>
    </row>
    <row r="2122" spans="1:26" x14ac:dyDescent="0.2">
      <c r="A2122" s="3"/>
      <c r="B2122" s="30"/>
      <c r="C2122" s="12"/>
      <c r="D2122" s="3"/>
      <c r="E2122" s="3"/>
      <c r="F2122" s="3"/>
      <c r="G2122" s="3"/>
      <c r="H2122" s="3"/>
      <c r="I2122" s="3"/>
      <c r="J2122" s="26"/>
      <c r="K2122" s="26"/>
      <c r="L2122" s="3"/>
      <c r="M2122" s="3"/>
      <c r="N2122" s="3"/>
      <c r="O2122" s="3"/>
      <c r="P2122" s="3"/>
      <c r="Q2122" s="3"/>
      <c r="R2122" s="3"/>
      <c r="S2122" s="3"/>
      <c r="T2122" s="3"/>
      <c r="U2122" s="3"/>
      <c r="V2122" s="3"/>
      <c r="W2122" s="3"/>
      <c r="X2122" s="3"/>
      <c r="Y2122" s="3"/>
      <c r="Z2122" s="3"/>
    </row>
    <row r="2123" spans="1:26" x14ac:dyDescent="0.2">
      <c r="A2123" s="3"/>
      <c r="B2123" s="30"/>
      <c r="C2123" s="12"/>
      <c r="D2123" s="3"/>
      <c r="E2123" s="3"/>
      <c r="F2123" s="3"/>
      <c r="G2123" s="3"/>
      <c r="H2123" s="3"/>
      <c r="I2123" s="3"/>
      <c r="J2123" s="26"/>
      <c r="K2123" s="26"/>
      <c r="L2123" s="3"/>
      <c r="M2123" s="3"/>
      <c r="N2123" s="3"/>
      <c r="O2123" s="3"/>
      <c r="P2123" s="3"/>
      <c r="Q2123" s="3"/>
      <c r="R2123" s="3"/>
      <c r="S2123" s="3"/>
      <c r="T2123" s="3"/>
      <c r="U2123" s="3"/>
      <c r="V2123" s="3"/>
      <c r="W2123" s="3"/>
      <c r="X2123" s="3"/>
      <c r="Y2123" s="3"/>
      <c r="Z2123" s="3"/>
    </row>
    <row r="2124" spans="1:26" x14ac:dyDescent="0.2">
      <c r="A2124" s="3"/>
      <c r="B2124" s="30"/>
      <c r="C2124" s="12"/>
      <c r="D2124" s="3"/>
      <c r="E2124" s="3"/>
      <c r="F2124" s="3"/>
      <c r="G2124" s="3"/>
      <c r="H2124" s="3"/>
      <c r="I2124" s="3"/>
      <c r="J2124" s="26"/>
      <c r="K2124" s="26"/>
      <c r="L2124" s="3"/>
      <c r="M2124" s="3"/>
      <c r="N2124" s="3"/>
      <c r="O2124" s="3"/>
      <c r="P2124" s="3"/>
      <c r="Q2124" s="3"/>
      <c r="R2124" s="3"/>
      <c r="S2124" s="3"/>
      <c r="T2124" s="3"/>
      <c r="U2124" s="3"/>
      <c r="V2124" s="3"/>
      <c r="W2124" s="3"/>
      <c r="X2124" s="3"/>
      <c r="Y2124" s="3"/>
      <c r="Z2124" s="3"/>
    </row>
    <row r="2125" spans="1:26" x14ac:dyDescent="0.2">
      <c r="A2125" s="3"/>
      <c r="B2125" s="30"/>
      <c r="C2125" s="12"/>
      <c r="D2125" s="3"/>
      <c r="E2125" s="3"/>
      <c r="F2125" s="3"/>
      <c r="G2125" s="3"/>
      <c r="H2125" s="3"/>
      <c r="I2125" s="3"/>
      <c r="J2125" s="26"/>
      <c r="K2125" s="26"/>
      <c r="L2125" s="3"/>
      <c r="M2125" s="3"/>
      <c r="N2125" s="3"/>
      <c r="O2125" s="3"/>
      <c r="P2125" s="3"/>
      <c r="Q2125" s="3"/>
      <c r="R2125" s="3"/>
      <c r="S2125" s="3"/>
      <c r="T2125" s="3"/>
      <c r="U2125" s="3"/>
      <c r="V2125" s="3"/>
      <c r="W2125" s="3"/>
      <c r="X2125" s="3"/>
      <c r="Y2125" s="3"/>
      <c r="Z2125" s="3"/>
    </row>
    <row r="2126" spans="1:26" x14ac:dyDescent="0.2">
      <c r="A2126" s="3"/>
      <c r="B2126" s="30"/>
      <c r="C2126" s="12"/>
      <c r="D2126" s="3"/>
      <c r="E2126" s="3"/>
      <c r="F2126" s="3"/>
      <c r="G2126" s="3"/>
      <c r="H2126" s="3"/>
      <c r="I2126" s="3"/>
      <c r="J2126" s="26"/>
      <c r="K2126" s="26"/>
      <c r="L2126" s="3"/>
      <c r="M2126" s="3"/>
      <c r="N2126" s="3"/>
      <c r="O2126" s="3"/>
      <c r="P2126" s="3"/>
      <c r="Q2126" s="3"/>
      <c r="R2126" s="3"/>
      <c r="S2126" s="3"/>
      <c r="T2126" s="3"/>
      <c r="U2126" s="3"/>
      <c r="V2126" s="3"/>
      <c r="W2126" s="3"/>
      <c r="X2126" s="3"/>
      <c r="Y2126" s="3"/>
      <c r="Z2126" s="3"/>
    </row>
    <row r="2127" spans="1:26" x14ac:dyDescent="0.2">
      <c r="A2127" s="3"/>
      <c r="B2127" s="30"/>
      <c r="C2127" s="12"/>
      <c r="D2127" s="3"/>
      <c r="E2127" s="3"/>
      <c r="F2127" s="3"/>
      <c r="G2127" s="3"/>
      <c r="H2127" s="3"/>
      <c r="I2127" s="3"/>
      <c r="J2127" s="26"/>
      <c r="K2127" s="26"/>
      <c r="L2127" s="3"/>
      <c r="M2127" s="3"/>
      <c r="N2127" s="3"/>
      <c r="O2127" s="3"/>
      <c r="P2127" s="3"/>
      <c r="Q2127" s="3"/>
      <c r="R2127" s="3"/>
      <c r="S2127" s="3"/>
      <c r="T2127" s="3"/>
      <c r="U2127" s="3"/>
      <c r="V2127" s="3"/>
      <c r="W2127" s="3"/>
      <c r="X2127" s="3"/>
      <c r="Y2127" s="3"/>
      <c r="Z2127" s="3"/>
    </row>
    <row r="2128" spans="1:26" x14ac:dyDescent="0.2">
      <c r="A2128" s="3"/>
      <c r="B2128" s="30"/>
      <c r="C2128" s="12"/>
      <c r="D2128" s="3"/>
      <c r="E2128" s="3"/>
      <c r="F2128" s="3"/>
      <c r="G2128" s="3"/>
      <c r="H2128" s="3"/>
      <c r="I2128" s="3"/>
      <c r="J2128" s="26"/>
      <c r="K2128" s="26"/>
      <c r="L2128" s="3"/>
      <c r="M2128" s="3"/>
      <c r="N2128" s="3"/>
      <c r="O2128" s="3"/>
      <c r="P2128" s="3"/>
      <c r="Q2128" s="3"/>
      <c r="R2128" s="3"/>
      <c r="S2128" s="3"/>
      <c r="T2128" s="3"/>
      <c r="U2128" s="3"/>
      <c r="V2128" s="3"/>
      <c r="W2128" s="3"/>
      <c r="X2128" s="3"/>
      <c r="Y2128" s="3"/>
      <c r="Z2128" s="3"/>
    </row>
    <row r="2129" spans="1:26" x14ac:dyDescent="0.2">
      <c r="A2129" s="3"/>
      <c r="B2129" s="30"/>
      <c r="C2129" s="12"/>
      <c r="D2129" s="3"/>
      <c r="E2129" s="3"/>
      <c r="F2129" s="3"/>
      <c r="G2129" s="3"/>
      <c r="H2129" s="3"/>
      <c r="I2129" s="3"/>
      <c r="J2129" s="26"/>
      <c r="K2129" s="26"/>
      <c r="L2129" s="3"/>
      <c r="M2129" s="3"/>
      <c r="N2129" s="3"/>
      <c r="O2129" s="3"/>
      <c r="P2129" s="3"/>
      <c r="Q2129" s="3"/>
      <c r="R2129" s="3"/>
      <c r="S2129" s="3"/>
      <c r="T2129" s="3"/>
      <c r="U2129" s="3"/>
      <c r="V2129" s="3"/>
      <c r="W2129" s="3"/>
      <c r="X2129" s="3"/>
      <c r="Y2129" s="3"/>
      <c r="Z2129" s="3"/>
    </row>
    <row r="2130" spans="1:26" x14ac:dyDescent="0.2">
      <c r="A2130" s="3"/>
      <c r="B2130" s="30"/>
      <c r="C2130" s="12"/>
      <c r="D2130" s="3"/>
      <c r="E2130" s="3"/>
      <c r="F2130" s="3"/>
      <c r="G2130" s="3"/>
      <c r="H2130" s="3"/>
      <c r="I2130" s="3"/>
      <c r="J2130" s="26"/>
      <c r="K2130" s="26"/>
      <c r="L2130" s="3"/>
      <c r="M2130" s="3"/>
      <c r="N2130" s="3"/>
      <c r="O2130" s="3"/>
      <c r="P2130" s="3"/>
      <c r="Q2130" s="3"/>
      <c r="R2130" s="3"/>
      <c r="S2130" s="3"/>
      <c r="T2130" s="3"/>
      <c r="U2130" s="3"/>
      <c r="V2130" s="3"/>
      <c r="W2130" s="3"/>
      <c r="X2130" s="3"/>
      <c r="Y2130" s="3"/>
      <c r="Z2130" s="3"/>
    </row>
    <row r="2131" spans="1:26" x14ac:dyDescent="0.2">
      <c r="A2131" s="3"/>
      <c r="B2131" s="30"/>
      <c r="C2131" s="12"/>
      <c r="D2131" s="3"/>
      <c r="E2131" s="3"/>
      <c r="F2131" s="3"/>
      <c r="G2131" s="3"/>
      <c r="H2131" s="3"/>
      <c r="I2131" s="3"/>
      <c r="J2131" s="26"/>
      <c r="K2131" s="26"/>
      <c r="L2131" s="3"/>
      <c r="M2131" s="3"/>
      <c r="N2131" s="3"/>
      <c r="O2131" s="3"/>
      <c r="P2131" s="3"/>
      <c r="Q2131" s="3"/>
      <c r="R2131" s="3"/>
      <c r="S2131" s="3"/>
      <c r="T2131" s="3"/>
      <c r="U2131" s="3"/>
      <c r="V2131" s="3"/>
      <c r="W2131" s="3"/>
      <c r="X2131" s="3"/>
      <c r="Y2131" s="3"/>
      <c r="Z2131" s="3"/>
    </row>
    <row r="2132" spans="1:26" x14ac:dyDescent="0.2">
      <c r="A2132" s="3"/>
      <c r="B2132" s="30"/>
      <c r="C2132" s="12"/>
      <c r="D2132" s="3"/>
      <c r="E2132" s="3"/>
      <c r="F2132" s="3"/>
      <c r="G2132" s="3"/>
      <c r="H2132" s="3"/>
      <c r="I2132" s="3"/>
      <c r="J2132" s="26"/>
      <c r="K2132" s="26"/>
      <c r="L2132" s="3"/>
      <c r="M2132" s="3"/>
      <c r="N2132" s="3"/>
      <c r="O2132" s="3"/>
      <c r="P2132" s="3"/>
      <c r="Q2132" s="3"/>
      <c r="R2132" s="3"/>
      <c r="S2132" s="3"/>
      <c r="T2132" s="3"/>
      <c r="U2132" s="3"/>
      <c r="V2132" s="3"/>
      <c r="W2132" s="3"/>
      <c r="X2132" s="3"/>
      <c r="Y2132" s="3"/>
      <c r="Z2132" s="3"/>
    </row>
    <row r="2133" spans="1:26" x14ac:dyDescent="0.2">
      <c r="A2133" s="3"/>
      <c r="B2133" s="30"/>
      <c r="C2133" s="12"/>
      <c r="D2133" s="3"/>
      <c r="E2133" s="3"/>
      <c r="F2133" s="3"/>
      <c r="G2133" s="3"/>
      <c r="H2133" s="3"/>
      <c r="I2133" s="3"/>
      <c r="J2133" s="26"/>
      <c r="K2133" s="26"/>
      <c r="L2133" s="3"/>
      <c r="M2133" s="3"/>
      <c r="N2133" s="3"/>
      <c r="O2133" s="3"/>
      <c r="P2133" s="3"/>
      <c r="Q2133" s="3"/>
      <c r="R2133" s="3"/>
      <c r="S2133" s="3"/>
      <c r="T2133" s="3"/>
      <c r="U2133" s="3"/>
      <c r="V2133" s="3"/>
      <c r="W2133" s="3"/>
      <c r="X2133" s="3"/>
      <c r="Y2133" s="3"/>
      <c r="Z2133" s="3"/>
    </row>
    <row r="2134" spans="1:26" x14ac:dyDescent="0.2">
      <c r="A2134" s="3"/>
      <c r="B2134" s="30"/>
      <c r="C2134" s="12"/>
      <c r="D2134" s="3"/>
      <c r="E2134" s="3"/>
      <c r="F2134" s="3"/>
      <c r="G2134" s="3"/>
      <c r="H2134" s="3"/>
      <c r="I2134" s="3"/>
      <c r="J2134" s="26"/>
      <c r="K2134" s="26"/>
      <c r="L2134" s="3"/>
      <c r="M2134" s="3"/>
      <c r="N2134" s="3"/>
      <c r="O2134" s="3"/>
      <c r="P2134" s="3"/>
      <c r="Q2134" s="3"/>
      <c r="R2134" s="3"/>
      <c r="S2134" s="3"/>
      <c r="T2134" s="3"/>
      <c r="U2134" s="3"/>
      <c r="V2134" s="3"/>
      <c r="W2134" s="3"/>
      <c r="X2134" s="3"/>
      <c r="Y2134" s="3"/>
      <c r="Z2134" s="3"/>
    </row>
    <row r="2135" spans="1:26" x14ac:dyDescent="0.2">
      <c r="A2135" s="3"/>
      <c r="B2135" s="30"/>
      <c r="C2135" s="12"/>
      <c r="D2135" s="3"/>
      <c r="E2135" s="3"/>
      <c r="F2135" s="3"/>
      <c r="G2135" s="3"/>
      <c r="H2135" s="3"/>
      <c r="I2135" s="3"/>
      <c r="J2135" s="26"/>
      <c r="K2135" s="26"/>
      <c r="L2135" s="3"/>
      <c r="M2135" s="3"/>
      <c r="N2135" s="3"/>
      <c r="O2135" s="3"/>
      <c r="P2135" s="3"/>
      <c r="Q2135" s="3"/>
      <c r="R2135" s="3"/>
      <c r="S2135" s="3"/>
      <c r="T2135" s="3"/>
      <c r="U2135" s="3"/>
      <c r="V2135" s="3"/>
      <c r="W2135" s="3"/>
      <c r="X2135" s="3"/>
      <c r="Y2135" s="3"/>
      <c r="Z2135" s="3"/>
    </row>
    <row r="2136" spans="1:26" x14ac:dyDescent="0.2">
      <c r="A2136" s="3"/>
      <c r="B2136" s="30"/>
      <c r="C2136" s="12"/>
      <c r="D2136" s="3"/>
      <c r="E2136" s="3"/>
      <c r="F2136" s="3"/>
      <c r="G2136" s="3"/>
      <c r="H2136" s="3"/>
      <c r="I2136" s="3"/>
      <c r="J2136" s="26"/>
      <c r="K2136" s="26"/>
      <c r="L2136" s="3"/>
      <c r="M2136" s="3"/>
      <c r="N2136" s="3"/>
      <c r="O2136" s="3"/>
      <c r="P2136" s="3"/>
      <c r="Q2136" s="3"/>
      <c r="R2136" s="3"/>
      <c r="S2136" s="3"/>
      <c r="T2136" s="3"/>
      <c r="U2136" s="3"/>
      <c r="V2136" s="3"/>
      <c r="W2136" s="3"/>
      <c r="X2136" s="3"/>
      <c r="Y2136" s="3"/>
      <c r="Z2136" s="3"/>
    </row>
    <row r="2137" spans="1:26" x14ac:dyDescent="0.2">
      <c r="A2137" s="3"/>
      <c r="B2137" s="30"/>
      <c r="C2137" s="12"/>
      <c r="D2137" s="3"/>
      <c r="E2137" s="3"/>
      <c r="F2137" s="3"/>
      <c r="G2137" s="3"/>
      <c r="H2137" s="3"/>
      <c r="I2137" s="3"/>
      <c r="J2137" s="26"/>
      <c r="K2137" s="26"/>
      <c r="L2137" s="3"/>
      <c r="M2137" s="3"/>
      <c r="N2137" s="3"/>
      <c r="O2137" s="3"/>
      <c r="P2137" s="3"/>
      <c r="Q2137" s="3"/>
      <c r="R2137" s="3"/>
      <c r="S2137" s="3"/>
      <c r="T2137" s="3"/>
      <c r="U2137" s="3"/>
      <c r="V2137" s="3"/>
      <c r="W2137" s="3"/>
      <c r="X2137" s="3"/>
      <c r="Y2137" s="3"/>
      <c r="Z2137" s="3"/>
    </row>
    <row r="2138" spans="1:26" x14ac:dyDescent="0.2">
      <c r="A2138" s="3"/>
      <c r="B2138" s="30"/>
      <c r="C2138" s="12"/>
      <c r="D2138" s="3"/>
      <c r="E2138" s="3"/>
      <c r="F2138" s="3"/>
      <c r="G2138" s="3"/>
      <c r="H2138" s="3"/>
      <c r="I2138" s="3"/>
      <c r="J2138" s="26"/>
      <c r="K2138" s="26"/>
      <c r="L2138" s="3"/>
      <c r="M2138" s="3"/>
      <c r="N2138" s="3"/>
      <c r="O2138" s="3"/>
      <c r="P2138" s="3"/>
      <c r="Q2138" s="3"/>
      <c r="R2138" s="3"/>
      <c r="S2138" s="3"/>
      <c r="T2138" s="3"/>
      <c r="U2138" s="3"/>
      <c r="V2138" s="3"/>
      <c r="W2138" s="3"/>
      <c r="X2138" s="3"/>
      <c r="Y2138" s="3"/>
      <c r="Z2138" s="3"/>
    </row>
    <row r="2139" spans="1:26" x14ac:dyDescent="0.2">
      <c r="A2139" s="3"/>
      <c r="B2139" s="30"/>
      <c r="C2139" s="12"/>
      <c r="D2139" s="3"/>
      <c r="E2139" s="3"/>
      <c r="F2139" s="3"/>
      <c r="G2139" s="3"/>
      <c r="H2139" s="3"/>
      <c r="I2139" s="3"/>
      <c r="J2139" s="26"/>
      <c r="K2139" s="26"/>
      <c r="L2139" s="3"/>
      <c r="M2139" s="3"/>
      <c r="N2139" s="3"/>
      <c r="O2139" s="3"/>
      <c r="P2139" s="3"/>
      <c r="Q2139" s="3"/>
      <c r="R2139" s="3"/>
      <c r="S2139" s="3"/>
      <c r="T2139" s="3"/>
      <c r="U2139" s="3"/>
      <c r="V2139" s="3"/>
      <c r="W2139" s="3"/>
      <c r="X2139" s="3"/>
      <c r="Y2139" s="3"/>
      <c r="Z2139" s="3"/>
    </row>
    <row r="2140" spans="1:26" x14ac:dyDescent="0.2">
      <c r="A2140" s="3"/>
      <c r="B2140" s="30"/>
      <c r="C2140" s="12"/>
      <c r="D2140" s="3"/>
      <c r="E2140" s="3"/>
      <c r="F2140" s="3"/>
      <c r="G2140" s="3"/>
      <c r="H2140" s="3"/>
      <c r="I2140" s="3"/>
      <c r="J2140" s="26"/>
      <c r="K2140" s="26"/>
      <c r="L2140" s="3"/>
      <c r="M2140" s="3"/>
      <c r="N2140" s="3"/>
      <c r="O2140" s="3"/>
      <c r="P2140" s="3"/>
      <c r="Q2140" s="3"/>
      <c r="R2140" s="3"/>
      <c r="S2140" s="3"/>
      <c r="T2140" s="3"/>
      <c r="U2140" s="3"/>
      <c r="V2140" s="3"/>
      <c r="W2140" s="3"/>
      <c r="X2140" s="3"/>
      <c r="Y2140" s="3"/>
      <c r="Z2140" s="3"/>
    </row>
    <row r="2141" spans="1:26" x14ac:dyDescent="0.2">
      <c r="A2141" s="3"/>
      <c r="B2141" s="30"/>
      <c r="C2141" s="12"/>
      <c r="D2141" s="3"/>
      <c r="E2141" s="3"/>
      <c r="F2141" s="3"/>
      <c r="G2141" s="3"/>
      <c r="H2141" s="3"/>
      <c r="I2141" s="3"/>
      <c r="J2141" s="26"/>
      <c r="K2141" s="26"/>
      <c r="L2141" s="3"/>
      <c r="M2141" s="3"/>
      <c r="N2141" s="3"/>
      <c r="O2141" s="3"/>
      <c r="P2141" s="3"/>
      <c r="Q2141" s="3"/>
      <c r="R2141" s="3"/>
      <c r="S2141" s="3"/>
      <c r="T2141" s="3"/>
      <c r="U2141" s="3"/>
      <c r="V2141" s="3"/>
      <c r="W2141" s="3"/>
      <c r="X2141" s="3"/>
      <c r="Y2141" s="3"/>
      <c r="Z2141" s="3"/>
    </row>
    <row r="2142" spans="1:26" x14ac:dyDescent="0.2">
      <c r="A2142" s="3"/>
      <c r="B2142" s="30"/>
      <c r="C2142" s="12"/>
      <c r="D2142" s="3"/>
      <c r="E2142" s="3"/>
      <c r="F2142" s="3"/>
      <c r="G2142" s="3"/>
      <c r="H2142" s="3"/>
      <c r="I2142" s="3"/>
      <c r="J2142" s="26"/>
      <c r="K2142" s="26"/>
      <c r="L2142" s="3"/>
      <c r="M2142" s="3"/>
      <c r="N2142" s="3"/>
      <c r="O2142" s="3"/>
      <c r="P2142" s="3"/>
      <c r="Q2142" s="3"/>
      <c r="R2142" s="3"/>
      <c r="S2142" s="3"/>
      <c r="T2142" s="3"/>
      <c r="U2142" s="3"/>
      <c r="V2142" s="3"/>
      <c r="W2142" s="3"/>
      <c r="X2142" s="3"/>
      <c r="Y2142" s="3"/>
      <c r="Z2142" s="3"/>
    </row>
    <row r="2143" spans="1:26" x14ac:dyDescent="0.2">
      <c r="A2143" s="3"/>
      <c r="B2143" s="30"/>
      <c r="C2143" s="12"/>
      <c r="D2143" s="3"/>
      <c r="E2143" s="3"/>
      <c r="F2143" s="3"/>
      <c r="G2143" s="3"/>
      <c r="H2143" s="3"/>
      <c r="I2143" s="3"/>
      <c r="J2143" s="26"/>
      <c r="K2143" s="26"/>
      <c r="L2143" s="3"/>
      <c r="M2143" s="3"/>
      <c r="N2143" s="3"/>
      <c r="O2143" s="3"/>
      <c r="P2143" s="3"/>
      <c r="Q2143" s="3"/>
      <c r="R2143" s="3"/>
      <c r="S2143" s="3"/>
      <c r="T2143" s="3"/>
      <c r="U2143" s="3"/>
      <c r="V2143" s="3"/>
      <c r="W2143" s="3"/>
      <c r="X2143" s="3"/>
      <c r="Y2143" s="3"/>
      <c r="Z2143" s="3"/>
    </row>
    <row r="2144" spans="1:26" x14ac:dyDescent="0.2">
      <c r="A2144" s="3"/>
      <c r="B2144" s="30"/>
      <c r="C2144" s="12"/>
      <c r="D2144" s="3"/>
      <c r="E2144" s="3"/>
      <c r="F2144" s="3"/>
      <c r="G2144" s="3"/>
      <c r="H2144" s="3"/>
      <c r="I2144" s="3"/>
      <c r="J2144" s="26"/>
      <c r="K2144" s="26"/>
      <c r="L2144" s="3"/>
      <c r="M2144" s="3"/>
      <c r="N2144" s="3"/>
      <c r="O2144" s="3"/>
      <c r="P2144" s="3"/>
      <c r="Q2144" s="3"/>
      <c r="R2144" s="3"/>
      <c r="S2144" s="3"/>
      <c r="T2144" s="3"/>
      <c r="U2144" s="3"/>
      <c r="V2144" s="3"/>
      <c r="W2144" s="3"/>
      <c r="X2144" s="3"/>
      <c r="Y2144" s="3"/>
      <c r="Z2144" s="3"/>
    </row>
    <row r="2145" spans="1:26" x14ac:dyDescent="0.2">
      <c r="A2145" s="3"/>
      <c r="B2145" s="30"/>
      <c r="C2145" s="12"/>
      <c r="D2145" s="3"/>
      <c r="E2145" s="3"/>
      <c r="F2145" s="3"/>
      <c r="G2145" s="3"/>
      <c r="H2145" s="3"/>
      <c r="I2145" s="3"/>
      <c r="J2145" s="26"/>
      <c r="K2145" s="26"/>
      <c r="L2145" s="3"/>
      <c r="M2145" s="3"/>
      <c r="N2145" s="3"/>
      <c r="O2145" s="3"/>
      <c r="P2145" s="3"/>
      <c r="Q2145" s="3"/>
      <c r="R2145" s="3"/>
      <c r="S2145" s="3"/>
      <c r="T2145" s="3"/>
      <c r="U2145" s="3"/>
      <c r="V2145" s="3"/>
      <c r="W2145" s="3"/>
      <c r="X2145" s="3"/>
      <c r="Y2145" s="3"/>
      <c r="Z2145" s="3"/>
    </row>
    <row r="2146" spans="1:26" x14ac:dyDescent="0.2">
      <c r="A2146" s="3"/>
      <c r="B2146" s="30"/>
      <c r="C2146" s="12"/>
      <c r="D2146" s="3"/>
      <c r="E2146" s="3"/>
      <c r="F2146" s="3"/>
      <c r="G2146" s="3"/>
      <c r="H2146" s="3"/>
      <c r="I2146" s="3"/>
      <c r="J2146" s="26"/>
      <c r="K2146" s="26"/>
      <c r="L2146" s="3"/>
      <c r="M2146" s="3"/>
      <c r="N2146" s="3"/>
      <c r="O2146" s="3"/>
      <c r="P2146" s="3"/>
      <c r="Q2146" s="3"/>
      <c r="R2146" s="3"/>
      <c r="S2146" s="3"/>
      <c r="T2146" s="3"/>
      <c r="U2146" s="3"/>
      <c r="V2146" s="3"/>
      <c r="W2146" s="3"/>
      <c r="X2146" s="3"/>
      <c r="Y2146" s="3"/>
      <c r="Z2146" s="3"/>
    </row>
    <row r="2147" spans="1:26" x14ac:dyDescent="0.2">
      <c r="A2147" s="3"/>
      <c r="B2147" s="30"/>
      <c r="C2147" s="12"/>
      <c r="D2147" s="3"/>
      <c r="E2147" s="3"/>
      <c r="F2147" s="3"/>
      <c r="G2147" s="3"/>
      <c r="H2147" s="3"/>
      <c r="I2147" s="3"/>
      <c r="J2147" s="26"/>
      <c r="K2147" s="26"/>
      <c r="L2147" s="3"/>
      <c r="M2147" s="3"/>
      <c r="N2147" s="3"/>
      <c r="O2147" s="3"/>
      <c r="P2147" s="3"/>
      <c r="Q2147" s="3"/>
      <c r="R2147" s="3"/>
      <c r="S2147" s="3"/>
      <c r="T2147" s="3"/>
      <c r="U2147" s="3"/>
      <c r="V2147" s="3"/>
      <c r="W2147" s="3"/>
      <c r="X2147" s="3"/>
      <c r="Y2147" s="3"/>
      <c r="Z2147" s="3"/>
    </row>
    <row r="2148" spans="1:26" x14ac:dyDescent="0.2">
      <c r="A2148" s="3"/>
      <c r="B2148" s="30"/>
      <c r="C2148" s="12"/>
      <c r="D2148" s="3"/>
      <c r="E2148" s="3"/>
      <c r="F2148" s="3"/>
      <c r="G2148" s="3"/>
      <c r="H2148" s="3"/>
      <c r="I2148" s="3"/>
      <c r="J2148" s="26"/>
      <c r="K2148" s="26"/>
      <c r="L2148" s="3"/>
      <c r="M2148" s="3"/>
      <c r="N2148" s="3"/>
      <c r="O2148" s="3"/>
      <c r="P2148" s="3"/>
      <c r="Q2148" s="3"/>
      <c r="R2148" s="3"/>
      <c r="S2148" s="3"/>
      <c r="T2148" s="3"/>
      <c r="U2148" s="3"/>
      <c r="V2148" s="3"/>
      <c r="W2148" s="3"/>
      <c r="X2148" s="3"/>
      <c r="Y2148" s="3"/>
      <c r="Z2148" s="3"/>
    </row>
    <row r="2149" spans="1:26" x14ac:dyDescent="0.2">
      <c r="A2149" s="3"/>
      <c r="B2149" s="30"/>
      <c r="C2149" s="12"/>
      <c r="D2149" s="3"/>
      <c r="E2149" s="3"/>
      <c r="F2149" s="3"/>
      <c r="G2149" s="3"/>
      <c r="H2149" s="3"/>
      <c r="I2149" s="3"/>
      <c r="J2149" s="26"/>
      <c r="K2149" s="26"/>
      <c r="L2149" s="3"/>
      <c r="M2149" s="3"/>
      <c r="N2149" s="3"/>
      <c r="O2149" s="3"/>
      <c r="P2149" s="3"/>
      <c r="Q2149" s="3"/>
      <c r="R2149" s="3"/>
      <c r="S2149" s="3"/>
      <c r="T2149" s="3"/>
      <c r="U2149" s="3"/>
      <c r="V2149" s="3"/>
      <c r="W2149" s="3"/>
      <c r="X2149" s="3"/>
      <c r="Y2149" s="3"/>
      <c r="Z2149" s="3"/>
    </row>
    <row r="2150" spans="1:26" x14ac:dyDescent="0.2">
      <c r="A2150" s="3"/>
      <c r="B2150" s="30"/>
      <c r="C2150" s="12"/>
      <c r="D2150" s="3"/>
      <c r="E2150" s="3"/>
      <c r="F2150" s="3"/>
      <c r="G2150" s="3"/>
      <c r="H2150" s="3"/>
      <c r="I2150" s="3"/>
      <c r="J2150" s="26"/>
      <c r="K2150" s="26"/>
      <c r="L2150" s="3"/>
      <c r="M2150" s="3"/>
      <c r="N2150" s="3"/>
      <c r="O2150" s="3"/>
      <c r="P2150" s="3"/>
      <c r="Q2150" s="3"/>
      <c r="R2150" s="3"/>
      <c r="S2150" s="3"/>
      <c r="T2150" s="3"/>
      <c r="U2150" s="3"/>
      <c r="V2150" s="3"/>
      <c r="W2150" s="3"/>
      <c r="X2150" s="3"/>
      <c r="Y2150" s="3"/>
      <c r="Z2150" s="3"/>
    </row>
    <row r="2151" spans="1:26" x14ac:dyDescent="0.2">
      <c r="A2151" s="3"/>
      <c r="B2151" s="30"/>
      <c r="C2151" s="12"/>
      <c r="D2151" s="3"/>
      <c r="E2151" s="3"/>
      <c r="F2151" s="3"/>
      <c r="G2151" s="3"/>
      <c r="H2151" s="3"/>
      <c r="I2151" s="3"/>
      <c r="J2151" s="26"/>
      <c r="K2151" s="26"/>
      <c r="L2151" s="3"/>
      <c r="M2151" s="3"/>
      <c r="N2151" s="3"/>
      <c r="O2151" s="3"/>
      <c r="P2151" s="3"/>
      <c r="Q2151" s="3"/>
      <c r="R2151" s="3"/>
      <c r="S2151" s="3"/>
      <c r="T2151" s="3"/>
      <c r="U2151" s="3"/>
      <c r="V2151" s="3"/>
      <c r="W2151" s="3"/>
      <c r="X2151" s="3"/>
      <c r="Y2151" s="3"/>
      <c r="Z2151" s="3"/>
    </row>
    <row r="2152" spans="1:26" x14ac:dyDescent="0.2">
      <c r="A2152" s="3"/>
      <c r="B2152" s="30"/>
      <c r="C2152" s="12"/>
      <c r="D2152" s="3"/>
      <c r="E2152" s="3"/>
      <c r="F2152" s="3"/>
      <c r="G2152" s="3"/>
      <c r="H2152" s="3"/>
      <c r="I2152" s="3"/>
      <c r="J2152" s="26"/>
      <c r="K2152" s="26"/>
      <c r="L2152" s="3"/>
      <c r="M2152" s="3"/>
      <c r="N2152" s="3"/>
      <c r="O2152" s="3"/>
      <c r="P2152" s="3"/>
      <c r="Q2152" s="3"/>
      <c r="R2152" s="3"/>
      <c r="S2152" s="3"/>
      <c r="T2152" s="3"/>
      <c r="U2152" s="3"/>
      <c r="V2152" s="3"/>
      <c r="W2152" s="3"/>
      <c r="X2152" s="3"/>
      <c r="Y2152" s="3"/>
      <c r="Z2152" s="3"/>
    </row>
    <row r="2153" spans="1:26" x14ac:dyDescent="0.2">
      <c r="A2153" s="3"/>
      <c r="B2153" s="30"/>
      <c r="C2153" s="12"/>
      <c r="D2153" s="3"/>
      <c r="E2153" s="3"/>
      <c r="F2153" s="3"/>
      <c r="G2153" s="3"/>
      <c r="H2153" s="3"/>
      <c r="I2153" s="3"/>
      <c r="J2153" s="26"/>
      <c r="K2153" s="26"/>
      <c r="L2153" s="3"/>
      <c r="M2153" s="3"/>
      <c r="N2153" s="3"/>
      <c r="O2153" s="3"/>
      <c r="P2153" s="3"/>
      <c r="Q2153" s="3"/>
      <c r="R2153" s="3"/>
      <c r="S2153" s="3"/>
      <c r="T2153" s="3"/>
      <c r="U2153" s="3"/>
      <c r="V2153" s="3"/>
      <c r="W2153" s="3"/>
      <c r="X2153" s="3"/>
      <c r="Y2153" s="3"/>
      <c r="Z2153" s="3"/>
    </row>
    <row r="2154" spans="1:26" x14ac:dyDescent="0.2">
      <c r="A2154" s="3"/>
      <c r="B2154" s="30"/>
      <c r="C2154" s="12"/>
      <c r="D2154" s="3"/>
      <c r="E2154" s="3"/>
      <c r="F2154" s="3"/>
      <c r="G2154" s="3"/>
      <c r="H2154" s="3"/>
      <c r="I2154" s="3"/>
      <c r="J2154" s="26"/>
      <c r="K2154" s="26"/>
      <c r="L2154" s="3"/>
      <c r="M2154" s="3"/>
      <c r="N2154" s="3"/>
      <c r="O2154" s="3"/>
      <c r="P2154" s="3"/>
      <c r="Q2154" s="3"/>
      <c r="R2154" s="3"/>
      <c r="S2154" s="3"/>
      <c r="T2154" s="3"/>
      <c r="U2154" s="3"/>
      <c r="V2154" s="3"/>
      <c r="W2154" s="3"/>
      <c r="X2154" s="3"/>
      <c r="Y2154" s="3"/>
      <c r="Z2154" s="3"/>
    </row>
    <row r="2155" spans="1:26" x14ac:dyDescent="0.2">
      <c r="A2155" s="3"/>
      <c r="B2155" s="30"/>
      <c r="C2155" s="12"/>
      <c r="D2155" s="3"/>
      <c r="E2155" s="3"/>
      <c r="F2155" s="3"/>
      <c r="G2155" s="3"/>
      <c r="H2155" s="3"/>
      <c r="I2155" s="3"/>
      <c r="J2155" s="26"/>
      <c r="K2155" s="26"/>
      <c r="L2155" s="3"/>
      <c r="M2155" s="3"/>
      <c r="N2155" s="3"/>
      <c r="O2155" s="3"/>
      <c r="P2155" s="3"/>
      <c r="Q2155" s="3"/>
      <c r="R2155" s="3"/>
      <c r="S2155" s="3"/>
      <c r="T2155" s="3"/>
      <c r="U2155" s="3"/>
      <c r="V2155" s="3"/>
      <c r="W2155" s="3"/>
      <c r="X2155" s="3"/>
      <c r="Y2155" s="3"/>
      <c r="Z2155" s="3"/>
    </row>
    <row r="2156" spans="1:26" x14ac:dyDescent="0.2">
      <c r="A2156" s="3"/>
      <c r="B2156" s="30"/>
      <c r="C2156" s="12"/>
      <c r="D2156" s="3"/>
      <c r="E2156" s="3"/>
      <c r="F2156" s="3"/>
      <c r="G2156" s="3"/>
      <c r="H2156" s="3"/>
      <c r="I2156" s="3"/>
      <c r="J2156" s="26"/>
      <c r="K2156" s="26"/>
      <c r="L2156" s="3"/>
      <c r="M2156" s="3"/>
      <c r="N2156" s="3"/>
      <c r="O2156" s="3"/>
      <c r="P2156" s="3"/>
      <c r="Q2156" s="3"/>
      <c r="R2156" s="3"/>
      <c r="S2156" s="3"/>
      <c r="T2156" s="3"/>
      <c r="U2156" s="3"/>
      <c r="V2156" s="3"/>
      <c r="W2156" s="3"/>
      <c r="X2156" s="3"/>
      <c r="Y2156" s="3"/>
      <c r="Z2156" s="3"/>
    </row>
    <row r="2157" spans="1:26" x14ac:dyDescent="0.2">
      <c r="A2157" s="3"/>
      <c r="B2157" s="30"/>
      <c r="C2157" s="12"/>
      <c r="D2157" s="3"/>
      <c r="E2157" s="3"/>
      <c r="F2157" s="3"/>
      <c r="G2157" s="3"/>
      <c r="H2157" s="3"/>
      <c r="I2157" s="3"/>
      <c r="J2157" s="26"/>
      <c r="K2157" s="26"/>
      <c r="L2157" s="3"/>
      <c r="M2157" s="3"/>
      <c r="N2157" s="3"/>
      <c r="O2157" s="3"/>
      <c r="P2157" s="3"/>
      <c r="Q2157" s="3"/>
      <c r="R2157" s="3"/>
      <c r="S2157" s="3"/>
      <c r="T2157" s="3"/>
      <c r="U2157" s="3"/>
      <c r="V2157" s="3"/>
      <c r="W2157" s="3"/>
      <c r="X2157" s="3"/>
      <c r="Y2157" s="3"/>
      <c r="Z2157" s="3"/>
    </row>
    <row r="2158" spans="1:26" x14ac:dyDescent="0.2">
      <c r="A2158" s="3"/>
      <c r="B2158" s="30"/>
      <c r="C2158" s="12"/>
      <c r="D2158" s="3"/>
      <c r="E2158" s="3"/>
      <c r="F2158" s="3"/>
      <c r="G2158" s="3"/>
      <c r="H2158" s="3"/>
      <c r="I2158" s="3"/>
      <c r="J2158" s="26"/>
      <c r="K2158" s="26"/>
      <c r="L2158" s="3"/>
      <c r="M2158" s="3"/>
      <c r="N2158" s="3"/>
      <c r="O2158" s="3"/>
      <c r="P2158" s="3"/>
      <c r="Q2158" s="3"/>
      <c r="R2158" s="3"/>
      <c r="S2158" s="3"/>
      <c r="T2158" s="3"/>
      <c r="U2158" s="3"/>
      <c r="V2158" s="3"/>
      <c r="W2158" s="3"/>
      <c r="X2158" s="3"/>
      <c r="Y2158" s="3"/>
      <c r="Z2158" s="3"/>
    </row>
    <row r="2159" spans="1:26" x14ac:dyDescent="0.2">
      <c r="A2159" s="3"/>
      <c r="B2159" s="30"/>
      <c r="C2159" s="12"/>
      <c r="D2159" s="3"/>
      <c r="E2159" s="3"/>
      <c r="F2159" s="3"/>
      <c r="G2159" s="3"/>
      <c r="H2159" s="3"/>
      <c r="I2159" s="3"/>
      <c r="J2159" s="26"/>
      <c r="K2159" s="26"/>
      <c r="L2159" s="3"/>
      <c r="M2159" s="3"/>
      <c r="N2159" s="3"/>
      <c r="O2159" s="3"/>
      <c r="P2159" s="3"/>
      <c r="Q2159" s="3"/>
      <c r="R2159" s="3"/>
      <c r="S2159" s="3"/>
      <c r="T2159" s="3"/>
      <c r="U2159" s="3"/>
      <c r="V2159" s="3"/>
      <c r="W2159" s="3"/>
      <c r="X2159" s="3"/>
      <c r="Y2159" s="3"/>
      <c r="Z2159" s="3"/>
    </row>
    <row r="2160" spans="1:26" x14ac:dyDescent="0.2">
      <c r="A2160" s="3"/>
      <c r="B2160" s="30"/>
      <c r="C2160" s="12"/>
      <c r="D2160" s="3"/>
      <c r="E2160" s="3"/>
      <c r="F2160" s="3"/>
      <c r="G2160" s="3"/>
      <c r="H2160" s="3"/>
      <c r="I2160" s="3"/>
      <c r="J2160" s="26"/>
      <c r="K2160" s="26"/>
      <c r="L2160" s="3"/>
      <c r="M2160" s="3"/>
      <c r="N2160" s="3"/>
      <c r="O2160" s="3"/>
      <c r="P2160" s="3"/>
      <c r="Q2160" s="3"/>
      <c r="R2160" s="3"/>
      <c r="S2160" s="3"/>
      <c r="T2160" s="3"/>
      <c r="U2160" s="3"/>
      <c r="V2160" s="3"/>
      <c r="W2160" s="3"/>
      <c r="X2160" s="3"/>
      <c r="Y2160" s="3"/>
      <c r="Z2160" s="3"/>
    </row>
    <row r="2161" spans="1:26" x14ac:dyDescent="0.2">
      <c r="A2161" s="3"/>
      <c r="B2161" s="30"/>
      <c r="C2161" s="12"/>
      <c r="D2161" s="3"/>
      <c r="E2161" s="3"/>
      <c r="F2161" s="3"/>
      <c r="G2161" s="3"/>
      <c r="H2161" s="3"/>
      <c r="I2161" s="3"/>
      <c r="J2161" s="26"/>
      <c r="K2161" s="26"/>
      <c r="L2161" s="3"/>
      <c r="M2161" s="3"/>
      <c r="N2161" s="3"/>
      <c r="O2161" s="3"/>
      <c r="P2161" s="3"/>
      <c r="Q2161" s="3"/>
      <c r="R2161" s="3"/>
      <c r="S2161" s="3"/>
      <c r="T2161" s="3"/>
      <c r="U2161" s="3"/>
      <c r="V2161" s="3"/>
      <c r="W2161" s="3"/>
      <c r="X2161" s="3"/>
      <c r="Y2161" s="3"/>
      <c r="Z2161" s="3"/>
    </row>
    <row r="2162" spans="1:26" x14ac:dyDescent="0.2">
      <c r="A2162" s="3"/>
      <c r="B2162" s="30"/>
      <c r="C2162" s="12"/>
      <c r="D2162" s="3"/>
      <c r="E2162" s="3"/>
      <c r="F2162" s="3"/>
      <c r="G2162" s="3"/>
      <c r="H2162" s="3"/>
      <c r="I2162" s="3"/>
      <c r="J2162" s="26"/>
      <c r="K2162" s="26"/>
      <c r="L2162" s="3"/>
      <c r="M2162" s="3"/>
      <c r="N2162" s="3"/>
      <c r="O2162" s="3"/>
      <c r="P2162" s="3"/>
      <c r="Q2162" s="3"/>
      <c r="R2162" s="3"/>
      <c r="S2162" s="3"/>
      <c r="T2162" s="3"/>
      <c r="U2162" s="3"/>
      <c r="V2162" s="3"/>
      <c r="W2162" s="3"/>
      <c r="X2162" s="3"/>
      <c r="Y2162" s="3"/>
      <c r="Z2162" s="3"/>
    </row>
    <row r="2163" spans="1:26" x14ac:dyDescent="0.2">
      <c r="A2163" s="3"/>
      <c r="B2163" s="30"/>
      <c r="C2163" s="12"/>
      <c r="D2163" s="3"/>
      <c r="E2163" s="3"/>
      <c r="F2163" s="3"/>
      <c r="G2163" s="3"/>
      <c r="H2163" s="3"/>
      <c r="I2163" s="3"/>
      <c r="J2163" s="26"/>
      <c r="K2163" s="26"/>
      <c r="L2163" s="3"/>
      <c r="M2163" s="3"/>
      <c r="N2163" s="3"/>
      <c r="O2163" s="3"/>
      <c r="P2163" s="3"/>
      <c r="Q2163" s="3"/>
      <c r="R2163" s="3"/>
      <c r="S2163" s="3"/>
      <c r="T2163" s="3"/>
      <c r="U2163" s="3"/>
      <c r="V2163" s="3"/>
      <c r="W2163" s="3"/>
      <c r="X2163" s="3"/>
      <c r="Y2163" s="3"/>
      <c r="Z2163" s="3"/>
    </row>
    <row r="2164" spans="1:26" x14ac:dyDescent="0.2">
      <c r="A2164" s="3"/>
      <c r="B2164" s="30"/>
      <c r="C2164" s="12"/>
      <c r="D2164" s="3"/>
      <c r="E2164" s="3"/>
      <c r="F2164" s="3"/>
      <c r="G2164" s="3"/>
      <c r="H2164" s="3"/>
      <c r="I2164" s="3"/>
      <c r="J2164" s="26"/>
      <c r="K2164" s="26"/>
      <c r="L2164" s="3"/>
      <c r="M2164" s="3"/>
      <c r="N2164" s="3"/>
      <c r="O2164" s="3"/>
      <c r="P2164" s="3"/>
      <c r="Q2164" s="3"/>
      <c r="R2164" s="3"/>
      <c r="S2164" s="3"/>
      <c r="T2164" s="3"/>
      <c r="U2164" s="3"/>
      <c r="V2164" s="3"/>
      <c r="W2164" s="3"/>
      <c r="X2164" s="3"/>
      <c r="Y2164" s="3"/>
      <c r="Z2164" s="3"/>
    </row>
    <row r="2165" spans="1:26" x14ac:dyDescent="0.2">
      <c r="A2165" s="3"/>
      <c r="B2165" s="30"/>
      <c r="C2165" s="12"/>
      <c r="D2165" s="3"/>
      <c r="E2165" s="3"/>
      <c r="F2165" s="3"/>
      <c r="G2165" s="3"/>
      <c r="H2165" s="3"/>
      <c r="I2165" s="3"/>
      <c r="J2165" s="26"/>
      <c r="K2165" s="26"/>
      <c r="L2165" s="3"/>
      <c r="M2165" s="3"/>
      <c r="N2165" s="3"/>
      <c r="O2165" s="3"/>
      <c r="P2165" s="3"/>
      <c r="Q2165" s="3"/>
      <c r="R2165" s="3"/>
      <c r="S2165" s="3"/>
      <c r="T2165" s="3"/>
      <c r="U2165" s="3"/>
      <c r="V2165" s="3"/>
      <c r="W2165" s="3"/>
      <c r="X2165" s="3"/>
      <c r="Y2165" s="3"/>
      <c r="Z2165" s="3"/>
    </row>
    <row r="2166" spans="1:26" x14ac:dyDescent="0.2">
      <c r="A2166" s="3"/>
      <c r="B2166" s="30"/>
      <c r="C2166" s="12"/>
      <c r="D2166" s="3"/>
      <c r="E2166" s="3"/>
      <c r="F2166" s="3"/>
      <c r="G2166" s="3"/>
      <c r="H2166" s="3"/>
      <c r="I2166" s="3"/>
      <c r="J2166" s="26"/>
      <c r="K2166" s="26"/>
      <c r="L2166" s="3"/>
      <c r="M2166" s="3"/>
      <c r="N2166" s="3"/>
      <c r="O2166" s="3"/>
      <c r="P2166" s="3"/>
      <c r="Q2166" s="3"/>
      <c r="R2166" s="3"/>
      <c r="S2166" s="3"/>
      <c r="T2166" s="3"/>
      <c r="U2166" s="3"/>
      <c r="V2166" s="3"/>
      <c r="W2166" s="3"/>
      <c r="X2166" s="3"/>
      <c r="Y2166" s="3"/>
      <c r="Z2166" s="3"/>
    </row>
    <row r="2167" spans="1:26" x14ac:dyDescent="0.2">
      <c r="A2167" s="3"/>
      <c r="B2167" s="30"/>
      <c r="C2167" s="12"/>
      <c r="D2167" s="3"/>
      <c r="E2167" s="3"/>
      <c r="F2167" s="3"/>
      <c r="G2167" s="3"/>
      <c r="H2167" s="3"/>
      <c r="I2167" s="3"/>
      <c r="J2167" s="26"/>
      <c r="K2167" s="26"/>
      <c r="L2167" s="3"/>
      <c r="M2167" s="3"/>
      <c r="N2167" s="3"/>
      <c r="O2167" s="3"/>
      <c r="P2167" s="3"/>
      <c r="Q2167" s="3"/>
      <c r="R2167" s="3"/>
      <c r="S2167" s="3"/>
      <c r="T2167" s="3"/>
      <c r="U2167" s="3"/>
      <c r="V2167" s="3"/>
      <c r="W2167" s="3"/>
      <c r="X2167" s="3"/>
      <c r="Y2167" s="3"/>
      <c r="Z2167" s="3"/>
    </row>
    <row r="2168" spans="1:26" x14ac:dyDescent="0.2">
      <c r="A2168" s="3"/>
      <c r="B2168" s="30"/>
      <c r="C2168" s="12"/>
      <c r="D2168" s="3"/>
      <c r="E2168" s="3"/>
      <c r="F2168" s="3"/>
      <c r="G2168" s="3"/>
      <c r="H2168" s="3"/>
      <c r="I2168" s="3"/>
      <c r="J2168" s="26"/>
      <c r="K2168" s="26"/>
      <c r="L2168" s="3"/>
      <c r="M2168" s="3"/>
      <c r="N2168" s="3"/>
      <c r="O2168" s="3"/>
      <c r="P2168" s="3"/>
      <c r="Q2168" s="3"/>
      <c r="R2168" s="3"/>
      <c r="S2168" s="3"/>
      <c r="T2168" s="3"/>
      <c r="U2168" s="3"/>
      <c r="V2168" s="3"/>
      <c r="W2168" s="3"/>
      <c r="X2168" s="3"/>
      <c r="Y2168" s="3"/>
      <c r="Z2168" s="3"/>
    </row>
    <row r="2169" spans="1:26" x14ac:dyDescent="0.2">
      <c r="A2169" s="3"/>
      <c r="B2169" s="30"/>
      <c r="C2169" s="12"/>
      <c r="D2169" s="3"/>
      <c r="E2169" s="3"/>
      <c r="F2169" s="3"/>
      <c r="G2169" s="3"/>
      <c r="H2169" s="3"/>
      <c r="I2169" s="3"/>
      <c r="J2169" s="26"/>
      <c r="K2169" s="26"/>
      <c r="L2169" s="3"/>
      <c r="M2169" s="3"/>
      <c r="N2169" s="3"/>
      <c r="O2169" s="3"/>
      <c r="P2169" s="3"/>
      <c r="Q2169" s="3"/>
      <c r="R2169" s="3"/>
      <c r="S2169" s="3"/>
      <c r="T2169" s="3"/>
      <c r="U2169" s="3"/>
      <c r="V2169" s="3"/>
      <c r="W2169" s="3"/>
      <c r="X2169" s="3"/>
      <c r="Y2169" s="3"/>
      <c r="Z2169" s="3"/>
    </row>
    <row r="2170" spans="1:26" x14ac:dyDescent="0.2">
      <c r="A2170" s="3"/>
      <c r="B2170" s="30"/>
      <c r="C2170" s="12"/>
      <c r="D2170" s="3"/>
      <c r="E2170" s="3"/>
      <c r="F2170" s="3"/>
      <c r="G2170" s="3"/>
      <c r="H2170" s="3"/>
      <c r="I2170" s="3"/>
      <c r="J2170" s="26"/>
      <c r="K2170" s="26"/>
      <c r="L2170" s="3"/>
      <c r="M2170" s="3"/>
      <c r="N2170" s="3"/>
      <c r="O2170" s="3"/>
      <c r="P2170" s="3"/>
      <c r="Q2170" s="3"/>
      <c r="R2170" s="3"/>
      <c r="S2170" s="3"/>
      <c r="T2170" s="3"/>
      <c r="U2170" s="3"/>
      <c r="V2170" s="3"/>
      <c r="W2170" s="3"/>
      <c r="X2170" s="3"/>
      <c r="Y2170" s="3"/>
      <c r="Z2170" s="3"/>
    </row>
    <row r="2171" spans="1:26" x14ac:dyDescent="0.2">
      <c r="A2171" s="3"/>
      <c r="B2171" s="30"/>
      <c r="C2171" s="12"/>
      <c r="D2171" s="3"/>
      <c r="E2171" s="3"/>
      <c r="F2171" s="3"/>
      <c r="G2171" s="3"/>
      <c r="H2171" s="3"/>
      <c r="I2171" s="3"/>
      <c r="J2171" s="26"/>
      <c r="K2171" s="26"/>
      <c r="L2171" s="3"/>
      <c r="M2171" s="3"/>
      <c r="N2171" s="3"/>
      <c r="O2171" s="3"/>
      <c r="P2171" s="3"/>
      <c r="Q2171" s="3"/>
      <c r="R2171" s="3"/>
      <c r="S2171" s="3"/>
      <c r="T2171" s="3"/>
      <c r="U2171" s="3"/>
      <c r="V2171" s="3"/>
      <c r="W2171" s="3"/>
      <c r="X2171" s="3"/>
      <c r="Y2171" s="3"/>
      <c r="Z2171" s="3"/>
    </row>
    <row r="2172" spans="1:26" x14ac:dyDescent="0.2">
      <c r="A2172" s="3"/>
      <c r="B2172" s="30"/>
      <c r="C2172" s="12"/>
      <c r="D2172" s="3"/>
      <c r="E2172" s="3"/>
      <c r="F2172" s="3"/>
      <c r="G2172" s="3"/>
      <c r="H2172" s="3"/>
      <c r="I2172" s="3"/>
      <c r="J2172" s="26"/>
      <c r="K2172" s="26"/>
      <c r="L2172" s="3"/>
      <c r="M2172" s="3"/>
      <c r="N2172" s="3"/>
      <c r="O2172" s="3"/>
      <c r="P2172" s="3"/>
      <c r="Q2172" s="3"/>
      <c r="R2172" s="3"/>
      <c r="S2172" s="3"/>
      <c r="T2172" s="3"/>
      <c r="U2172" s="3"/>
      <c r="V2172" s="3"/>
      <c r="W2172" s="3"/>
      <c r="X2172" s="3"/>
      <c r="Y2172" s="3"/>
      <c r="Z2172" s="3"/>
    </row>
    <row r="2173" spans="1:26" x14ac:dyDescent="0.2">
      <c r="A2173" s="3"/>
      <c r="B2173" s="30"/>
      <c r="C2173" s="12"/>
      <c r="D2173" s="3"/>
      <c r="E2173" s="3"/>
      <c r="F2173" s="3"/>
      <c r="G2173" s="3"/>
      <c r="H2173" s="3"/>
      <c r="I2173" s="3"/>
      <c r="J2173" s="26"/>
      <c r="K2173" s="26"/>
      <c r="L2173" s="3"/>
      <c r="M2173" s="3"/>
      <c r="N2173" s="3"/>
      <c r="O2173" s="3"/>
      <c r="P2173" s="3"/>
      <c r="Q2173" s="3"/>
      <c r="R2173" s="3"/>
      <c r="S2173" s="3"/>
      <c r="T2173" s="3"/>
      <c r="U2173" s="3"/>
      <c r="V2173" s="3"/>
      <c r="W2173" s="3"/>
      <c r="X2173" s="3"/>
      <c r="Y2173" s="3"/>
      <c r="Z2173" s="3"/>
    </row>
    <row r="2174" spans="1:26" x14ac:dyDescent="0.2">
      <c r="A2174" s="3"/>
      <c r="B2174" s="30"/>
      <c r="C2174" s="12"/>
      <c r="D2174" s="3"/>
      <c r="E2174" s="3"/>
      <c r="F2174" s="3"/>
      <c r="G2174" s="3"/>
      <c r="H2174" s="3"/>
      <c r="I2174" s="3"/>
      <c r="J2174" s="26"/>
      <c r="K2174" s="26"/>
      <c r="L2174" s="3"/>
      <c r="M2174" s="3"/>
      <c r="N2174" s="3"/>
      <c r="O2174" s="3"/>
      <c r="P2174" s="3"/>
      <c r="Q2174" s="3"/>
      <c r="R2174" s="3"/>
      <c r="S2174" s="3"/>
      <c r="T2174" s="3"/>
      <c r="U2174" s="3"/>
      <c r="V2174" s="3"/>
      <c r="W2174" s="3"/>
      <c r="X2174" s="3"/>
      <c r="Y2174" s="3"/>
      <c r="Z2174" s="3"/>
    </row>
    <row r="2175" spans="1:26" x14ac:dyDescent="0.2">
      <c r="A2175" s="3"/>
      <c r="B2175" s="30"/>
      <c r="C2175" s="12"/>
      <c r="D2175" s="3"/>
      <c r="E2175" s="3"/>
      <c r="F2175" s="3"/>
      <c r="G2175" s="3"/>
      <c r="H2175" s="3"/>
      <c r="I2175" s="3"/>
      <c r="J2175" s="26"/>
      <c r="K2175" s="26"/>
      <c r="L2175" s="3"/>
      <c r="M2175" s="3"/>
      <c r="N2175" s="3"/>
      <c r="O2175" s="3"/>
      <c r="P2175" s="3"/>
      <c r="Q2175" s="3"/>
      <c r="R2175" s="3"/>
      <c r="S2175" s="3"/>
      <c r="T2175" s="3"/>
      <c r="U2175" s="3"/>
      <c r="V2175" s="3"/>
      <c r="W2175" s="3"/>
      <c r="X2175" s="3"/>
      <c r="Y2175" s="3"/>
      <c r="Z2175" s="3"/>
    </row>
    <row r="2176" spans="1:26" x14ac:dyDescent="0.2">
      <c r="A2176" s="3"/>
      <c r="B2176" s="30"/>
      <c r="C2176" s="12"/>
      <c r="D2176" s="3"/>
      <c r="E2176" s="3"/>
      <c r="F2176" s="3"/>
      <c r="G2176" s="3"/>
      <c r="H2176" s="3"/>
      <c r="I2176" s="3"/>
      <c r="J2176" s="26"/>
      <c r="K2176" s="26"/>
      <c r="L2176" s="3"/>
      <c r="M2176" s="3"/>
      <c r="N2176" s="3"/>
      <c r="O2176" s="3"/>
      <c r="P2176" s="3"/>
      <c r="Q2176" s="3"/>
      <c r="R2176" s="3"/>
      <c r="S2176" s="3"/>
      <c r="T2176" s="3"/>
      <c r="U2176" s="3"/>
      <c r="V2176" s="3"/>
      <c r="W2176" s="3"/>
      <c r="X2176" s="3"/>
      <c r="Y2176" s="3"/>
      <c r="Z2176" s="3"/>
    </row>
    <row r="2177" spans="1:26" x14ac:dyDescent="0.2">
      <c r="A2177" s="3"/>
      <c r="B2177" s="30"/>
      <c r="C2177" s="12"/>
      <c r="D2177" s="3"/>
      <c r="E2177" s="3"/>
      <c r="F2177" s="3"/>
      <c r="G2177" s="3"/>
      <c r="H2177" s="3"/>
      <c r="I2177" s="3"/>
      <c r="J2177" s="26"/>
      <c r="K2177" s="26"/>
      <c r="L2177" s="3"/>
      <c r="M2177" s="3"/>
      <c r="N2177" s="3"/>
      <c r="O2177" s="3"/>
      <c r="P2177" s="3"/>
      <c r="Q2177" s="3"/>
      <c r="R2177" s="3"/>
      <c r="S2177" s="3"/>
      <c r="T2177" s="3"/>
      <c r="U2177" s="3"/>
      <c r="V2177" s="3"/>
      <c r="W2177" s="3"/>
      <c r="X2177" s="3"/>
      <c r="Y2177" s="3"/>
      <c r="Z2177" s="3"/>
    </row>
    <row r="2178" spans="1:26" x14ac:dyDescent="0.2">
      <c r="A2178" s="3"/>
      <c r="B2178" s="30"/>
      <c r="C2178" s="12"/>
      <c r="D2178" s="3"/>
      <c r="E2178" s="3"/>
      <c r="F2178" s="3"/>
      <c r="G2178" s="3"/>
      <c r="H2178" s="3"/>
      <c r="I2178" s="3"/>
      <c r="J2178" s="26"/>
      <c r="K2178" s="26"/>
      <c r="L2178" s="3"/>
      <c r="M2178" s="3"/>
      <c r="N2178" s="3"/>
      <c r="O2178" s="3"/>
      <c r="P2178" s="3"/>
      <c r="Q2178" s="3"/>
      <c r="R2178" s="3"/>
      <c r="S2178" s="3"/>
      <c r="T2178" s="3"/>
      <c r="U2178" s="3"/>
      <c r="V2178" s="3"/>
      <c r="W2178" s="3"/>
      <c r="X2178" s="3"/>
      <c r="Y2178" s="3"/>
      <c r="Z2178" s="3"/>
    </row>
    <row r="2179" spans="1:26" x14ac:dyDescent="0.2">
      <c r="A2179" s="3"/>
      <c r="B2179" s="30"/>
      <c r="C2179" s="12"/>
      <c r="D2179" s="3"/>
      <c r="E2179" s="3"/>
      <c r="F2179" s="3"/>
      <c r="G2179" s="3"/>
      <c r="H2179" s="3"/>
      <c r="I2179" s="3"/>
      <c r="J2179" s="26"/>
      <c r="K2179" s="26"/>
      <c r="L2179" s="3"/>
      <c r="M2179" s="3"/>
      <c r="N2179" s="3"/>
      <c r="O2179" s="3"/>
      <c r="P2179" s="3"/>
      <c r="Q2179" s="3"/>
      <c r="R2179" s="3"/>
      <c r="S2179" s="3"/>
      <c r="T2179" s="3"/>
      <c r="U2179" s="3"/>
      <c r="V2179" s="3"/>
      <c r="W2179" s="3"/>
      <c r="X2179" s="3"/>
      <c r="Y2179" s="3"/>
      <c r="Z2179" s="3"/>
    </row>
    <row r="2180" spans="1:26" x14ac:dyDescent="0.2">
      <c r="A2180" s="3"/>
      <c r="B2180" s="30"/>
      <c r="C2180" s="12"/>
      <c r="D2180" s="3"/>
      <c r="E2180" s="3"/>
      <c r="F2180" s="3"/>
      <c r="G2180" s="3"/>
      <c r="H2180" s="3"/>
      <c r="I2180" s="3"/>
      <c r="J2180" s="26"/>
      <c r="K2180" s="26"/>
      <c r="L2180" s="3"/>
      <c r="M2180" s="3"/>
      <c r="N2180" s="3"/>
      <c r="O2180" s="3"/>
      <c r="P2180" s="3"/>
      <c r="Q2180" s="3"/>
      <c r="R2180" s="3"/>
      <c r="S2180" s="3"/>
      <c r="T2180" s="3"/>
      <c r="U2180" s="3"/>
      <c r="V2180" s="3"/>
      <c r="W2180" s="3"/>
      <c r="X2180" s="3"/>
      <c r="Y2180" s="3"/>
      <c r="Z2180" s="3"/>
    </row>
    <row r="2181" spans="1:26" x14ac:dyDescent="0.2">
      <c r="A2181" s="3"/>
      <c r="B2181" s="30"/>
      <c r="C2181" s="12"/>
      <c r="D2181" s="3"/>
      <c r="E2181" s="3"/>
      <c r="F2181" s="3"/>
      <c r="G2181" s="3"/>
      <c r="H2181" s="3"/>
      <c r="I2181" s="3"/>
      <c r="J2181" s="26"/>
      <c r="K2181" s="26"/>
      <c r="L2181" s="3"/>
      <c r="M2181" s="3"/>
      <c r="N2181" s="3"/>
      <c r="O2181" s="3"/>
      <c r="P2181" s="3"/>
      <c r="Q2181" s="3"/>
      <c r="R2181" s="3"/>
      <c r="S2181" s="3"/>
      <c r="T2181" s="3"/>
      <c r="U2181" s="3"/>
      <c r="V2181" s="3"/>
      <c r="W2181" s="3"/>
      <c r="X2181" s="3"/>
      <c r="Y2181" s="3"/>
      <c r="Z2181" s="3"/>
    </row>
    <row r="2182" spans="1:26" x14ac:dyDescent="0.2">
      <c r="A2182" s="3"/>
      <c r="B2182" s="30"/>
      <c r="C2182" s="12"/>
      <c r="D2182" s="3"/>
      <c r="E2182" s="3"/>
      <c r="F2182" s="3"/>
      <c r="G2182" s="3"/>
      <c r="H2182" s="3"/>
      <c r="I2182" s="3"/>
      <c r="J2182" s="26"/>
      <c r="K2182" s="26"/>
      <c r="L2182" s="3"/>
      <c r="M2182" s="3"/>
      <c r="N2182" s="3"/>
      <c r="O2182" s="3"/>
      <c r="P2182" s="3"/>
      <c r="Q2182" s="3"/>
      <c r="R2182" s="3"/>
      <c r="S2182" s="3"/>
      <c r="T2182" s="3"/>
      <c r="U2182" s="3"/>
      <c r="V2182" s="3"/>
      <c r="W2182" s="3"/>
      <c r="X2182" s="3"/>
      <c r="Y2182" s="3"/>
      <c r="Z2182" s="3"/>
    </row>
    <row r="2183" spans="1:26" x14ac:dyDescent="0.2">
      <c r="A2183" s="3"/>
      <c r="B2183" s="30"/>
      <c r="C2183" s="12"/>
      <c r="D2183" s="3"/>
      <c r="E2183" s="3"/>
      <c r="F2183" s="3"/>
      <c r="G2183" s="3"/>
      <c r="H2183" s="3"/>
      <c r="I2183" s="3"/>
      <c r="J2183" s="26"/>
      <c r="K2183" s="26"/>
      <c r="L2183" s="3"/>
      <c r="M2183" s="3"/>
      <c r="N2183" s="3"/>
      <c r="O2183" s="3"/>
      <c r="P2183" s="3"/>
      <c r="Q2183" s="3"/>
      <c r="R2183" s="3"/>
      <c r="S2183" s="3"/>
      <c r="T2183" s="3"/>
      <c r="U2183" s="3"/>
      <c r="V2183" s="3"/>
      <c r="W2183" s="3"/>
      <c r="X2183" s="3"/>
      <c r="Y2183" s="3"/>
      <c r="Z2183" s="3"/>
    </row>
    <row r="2184" spans="1:26" x14ac:dyDescent="0.2">
      <c r="A2184" s="3"/>
      <c r="B2184" s="30"/>
      <c r="C2184" s="12"/>
      <c r="D2184" s="3"/>
      <c r="E2184" s="3"/>
      <c r="F2184" s="3"/>
      <c r="G2184" s="3"/>
      <c r="H2184" s="3"/>
      <c r="I2184" s="3"/>
      <c r="J2184" s="26"/>
      <c r="K2184" s="26"/>
      <c r="L2184" s="3"/>
      <c r="M2184" s="3"/>
      <c r="N2184" s="3"/>
      <c r="O2184" s="3"/>
      <c r="P2184" s="3"/>
      <c r="Q2184" s="3"/>
      <c r="R2184" s="3"/>
      <c r="S2184" s="3"/>
      <c r="T2184" s="3"/>
      <c r="U2184" s="3"/>
      <c r="V2184" s="3"/>
      <c r="W2184" s="3"/>
      <c r="X2184" s="3"/>
      <c r="Y2184" s="3"/>
      <c r="Z2184" s="3"/>
    </row>
    <row r="2185" spans="1:26" x14ac:dyDescent="0.2">
      <c r="A2185" s="3"/>
      <c r="B2185" s="30"/>
      <c r="C2185" s="12"/>
      <c r="D2185" s="3"/>
      <c r="E2185" s="3"/>
      <c r="F2185" s="3"/>
      <c r="G2185" s="3"/>
      <c r="H2185" s="3"/>
      <c r="I2185" s="3"/>
      <c r="J2185" s="26"/>
      <c r="K2185" s="26"/>
      <c r="L2185" s="3"/>
      <c r="M2185" s="3"/>
      <c r="N2185" s="3"/>
      <c r="O2185" s="3"/>
      <c r="P2185" s="3"/>
      <c r="Q2185" s="3"/>
      <c r="R2185" s="3"/>
      <c r="S2185" s="3"/>
      <c r="T2185" s="3"/>
      <c r="U2185" s="3"/>
      <c r="V2185" s="3"/>
      <c r="W2185" s="3"/>
      <c r="X2185" s="3"/>
      <c r="Y2185" s="3"/>
      <c r="Z2185" s="3"/>
    </row>
    <row r="2186" spans="1:26" x14ac:dyDescent="0.2">
      <c r="A2186" s="3"/>
      <c r="B2186" s="30"/>
      <c r="C2186" s="12"/>
      <c r="D2186" s="3"/>
      <c r="E2186" s="3"/>
      <c r="F2186" s="3"/>
      <c r="G2186" s="3"/>
      <c r="H2186" s="3"/>
      <c r="I2186" s="3"/>
      <c r="J2186" s="26"/>
      <c r="K2186" s="26"/>
      <c r="L2186" s="3"/>
      <c r="M2186" s="3"/>
      <c r="N2186" s="3"/>
      <c r="O2186" s="3"/>
      <c r="P2186" s="3"/>
      <c r="Q2186" s="3"/>
      <c r="R2186" s="3"/>
      <c r="S2186" s="3"/>
      <c r="T2186" s="3"/>
      <c r="U2186" s="3"/>
      <c r="V2186" s="3"/>
      <c r="W2186" s="3"/>
      <c r="X2186" s="3"/>
      <c r="Y2186" s="3"/>
      <c r="Z2186" s="3"/>
    </row>
    <row r="2187" spans="1:26" x14ac:dyDescent="0.2">
      <c r="A2187" s="3"/>
      <c r="B2187" s="30"/>
      <c r="C2187" s="12"/>
      <c r="D2187" s="3"/>
      <c r="E2187" s="3"/>
      <c r="F2187" s="3"/>
      <c r="G2187" s="3"/>
      <c r="H2187" s="3"/>
      <c r="I2187" s="3"/>
      <c r="J2187" s="26"/>
      <c r="K2187" s="26"/>
      <c r="L2187" s="3"/>
      <c r="M2187" s="3"/>
      <c r="N2187" s="3"/>
      <c r="O2187" s="3"/>
      <c r="P2187" s="3"/>
      <c r="Q2187" s="3"/>
      <c r="R2187" s="3"/>
      <c r="S2187" s="3"/>
      <c r="T2187" s="3"/>
      <c r="U2187" s="3"/>
      <c r="V2187" s="3"/>
      <c r="W2187" s="3"/>
      <c r="X2187" s="3"/>
      <c r="Y2187" s="3"/>
      <c r="Z2187" s="3"/>
    </row>
    <row r="2188" spans="1:26" x14ac:dyDescent="0.2">
      <c r="A2188" s="3"/>
      <c r="B2188" s="30"/>
      <c r="C2188" s="12"/>
      <c r="D2188" s="3"/>
      <c r="E2188" s="3"/>
      <c r="F2188" s="3"/>
      <c r="G2188" s="3"/>
      <c r="H2188" s="3"/>
      <c r="I2188" s="3"/>
      <c r="J2188" s="26"/>
      <c r="K2188" s="26"/>
      <c r="L2188" s="3"/>
      <c r="M2188" s="3"/>
      <c r="N2188" s="3"/>
      <c r="O2188" s="3"/>
      <c r="P2188" s="3"/>
      <c r="Q2188" s="3"/>
      <c r="R2188" s="3"/>
      <c r="S2188" s="3"/>
      <c r="T2188" s="3"/>
      <c r="U2188" s="3"/>
      <c r="V2188" s="3"/>
      <c r="W2188" s="3"/>
      <c r="X2188" s="3"/>
      <c r="Y2188" s="3"/>
      <c r="Z2188" s="3"/>
    </row>
    <row r="2189" spans="1:26" x14ac:dyDescent="0.2">
      <c r="A2189" s="3"/>
      <c r="B2189" s="30"/>
      <c r="C2189" s="12"/>
      <c r="D2189" s="3"/>
      <c r="E2189" s="3"/>
      <c r="F2189" s="3"/>
      <c r="G2189" s="3"/>
      <c r="H2189" s="3"/>
      <c r="I2189" s="3"/>
      <c r="J2189" s="26"/>
      <c r="K2189" s="26"/>
      <c r="L2189" s="3"/>
      <c r="M2189" s="3"/>
      <c r="N2189" s="3"/>
      <c r="O2189" s="3"/>
      <c r="P2189" s="3"/>
      <c r="Q2189" s="3"/>
      <c r="R2189" s="3"/>
      <c r="S2189" s="3"/>
      <c r="T2189" s="3"/>
      <c r="U2189" s="3"/>
      <c r="V2189" s="3"/>
      <c r="W2189" s="3"/>
      <c r="X2189" s="3"/>
      <c r="Y2189" s="3"/>
      <c r="Z2189" s="3"/>
    </row>
    <row r="2190" spans="1:26" x14ac:dyDescent="0.2">
      <c r="A2190" s="3"/>
      <c r="B2190" s="30"/>
      <c r="C2190" s="12"/>
      <c r="D2190" s="3"/>
      <c r="E2190" s="3"/>
      <c r="F2190" s="3"/>
      <c r="G2190" s="3"/>
      <c r="H2190" s="3"/>
      <c r="I2190" s="3"/>
      <c r="J2190" s="26"/>
      <c r="K2190" s="26"/>
      <c r="L2190" s="3"/>
      <c r="M2190" s="3"/>
      <c r="N2190" s="3"/>
      <c r="O2190" s="3"/>
      <c r="P2190" s="3"/>
      <c r="Q2190" s="3"/>
      <c r="R2190" s="3"/>
      <c r="S2190" s="3"/>
      <c r="T2190" s="3"/>
      <c r="U2190" s="3"/>
      <c r="V2190" s="3"/>
      <c r="W2190" s="3"/>
      <c r="X2190" s="3"/>
      <c r="Y2190" s="3"/>
      <c r="Z2190" s="3"/>
    </row>
    <row r="2191" spans="1:26" x14ac:dyDescent="0.2">
      <c r="A2191" s="3"/>
      <c r="B2191" s="30"/>
      <c r="C2191" s="12"/>
      <c r="D2191" s="3"/>
      <c r="E2191" s="3"/>
      <c r="F2191" s="3"/>
      <c r="G2191" s="3"/>
      <c r="H2191" s="3"/>
      <c r="I2191" s="3"/>
      <c r="J2191" s="26"/>
      <c r="K2191" s="26"/>
      <c r="L2191" s="3"/>
      <c r="M2191" s="3"/>
      <c r="N2191" s="3"/>
      <c r="O2191" s="3"/>
      <c r="P2191" s="3"/>
      <c r="Q2191" s="3"/>
      <c r="R2191" s="3"/>
      <c r="S2191" s="3"/>
      <c r="T2191" s="3"/>
      <c r="U2191" s="3"/>
      <c r="V2191" s="3"/>
      <c r="W2191" s="3"/>
      <c r="X2191" s="3"/>
      <c r="Y2191" s="3"/>
      <c r="Z2191" s="3"/>
    </row>
    <row r="2192" spans="1:26" x14ac:dyDescent="0.2">
      <c r="A2192" s="3"/>
      <c r="B2192" s="30"/>
      <c r="C2192" s="12"/>
      <c r="D2192" s="3"/>
      <c r="E2192" s="3"/>
      <c r="F2192" s="3"/>
      <c r="G2192" s="3"/>
      <c r="H2192" s="3"/>
      <c r="I2192" s="3"/>
      <c r="J2192" s="26"/>
      <c r="K2192" s="26"/>
      <c r="L2192" s="3"/>
      <c r="M2192" s="3"/>
      <c r="N2192" s="3"/>
      <c r="O2192" s="3"/>
      <c r="P2192" s="3"/>
      <c r="Q2192" s="3"/>
      <c r="R2192" s="3"/>
      <c r="S2192" s="3"/>
      <c r="T2192" s="3"/>
      <c r="U2192" s="3"/>
      <c r="V2192" s="3"/>
      <c r="W2192" s="3"/>
      <c r="X2192" s="3"/>
      <c r="Y2192" s="3"/>
      <c r="Z2192" s="3"/>
    </row>
    <row r="2193" spans="1:26" x14ac:dyDescent="0.2">
      <c r="A2193" s="3"/>
      <c r="B2193" s="30"/>
      <c r="C2193" s="12"/>
      <c r="D2193" s="3"/>
      <c r="E2193" s="3"/>
      <c r="F2193" s="3"/>
      <c r="G2193" s="3"/>
      <c r="H2193" s="3"/>
      <c r="I2193" s="3"/>
      <c r="J2193" s="26"/>
      <c r="K2193" s="26"/>
      <c r="L2193" s="3"/>
      <c r="M2193" s="3"/>
      <c r="N2193" s="3"/>
      <c r="O2193" s="3"/>
      <c r="P2193" s="3"/>
      <c r="Q2193" s="3"/>
      <c r="R2193" s="3"/>
      <c r="S2193" s="3"/>
      <c r="T2193" s="3"/>
      <c r="U2193" s="3"/>
      <c r="V2193" s="3"/>
      <c r="W2193" s="3"/>
      <c r="X2193" s="3"/>
      <c r="Y2193" s="3"/>
      <c r="Z2193" s="3"/>
    </row>
    <row r="2194" spans="1:26" x14ac:dyDescent="0.2">
      <c r="A2194" s="3"/>
      <c r="B2194" s="30"/>
      <c r="C2194" s="12"/>
      <c r="D2194" s="3"/>
      <c r="E2194" s="3"/>
      <c r="F2194" s="3"/>
      <c r="G2194" s="3"/>
      <c r="H2194" s="3"/>
      <c r="I2194" s="3"/>
      <c r="J2194" s="26"/>
      <c r="K2194" s="26"/>
      <c r="L2194" s="3"/>
      <c r="M2194" s="3"/>
      <c r="N2194" s="3"/>
      <c r="O2194" s="3"/>
      <c r="P2194" s="3"/>
      <c r="Q2194" s="3"/>
      <c r="R2194" s="3"/>
      <c r="S2194" s="3"/>
      <c r="T2194" s="3"/>
      <c r="U2194" s="3"/>
      <c r="V2194" s="3"/>
      <c r="W2194" s="3"/>
      <c r="X2194" s="3"/>
      <c r="Y2194" s="3"/>
      <c r="Z2194" s="3"/>
    </row>
    <row r="2195" spans="1:26" x14ac:dyDescent="0.2">
      <c r="A2195" s="3"/>
      <c r="B2195" s="30"/>
      <c r="C2195" s="12"/>
      <c r="D2195" s="3"/>
      <c r="E2195" s="3"/>
      <c r="F2195" s="3"/>
      <c r="G2195" s="3"/>
      <c r="H2195" s="3"/>
      <c r="I2195" s="3"/>
      <c r="J2195" s="26"/>
      <c r="K2195" s="26"/>
      <c r="L2195" s="3"/>
      <c r="M2195" s="3"/>
      <c r="N2195" s="3"/>
      <c r="O2195" s="3"/>
      <c r="P2195" s="3"/>
      <c r="Q2195" s="3"/>
      <c r="R2195" s="3"/>
      <c r="S2195" s="3"/>
      <c r="T2195" s="3"/>
      <c r="U2195" s="3"/>
      <c r="V2195" s="3"/>
      <c r="W2195" s="3"/>
      <c r="X2195" s="3"/>
      <c r="Y2195" s="3"/>
      <c r="Z2195" s="3"/>
    </row>
    <row r="2196" spans="1:26" x14ac:dyDescent="0.2">
      <c r="A2196" s="3"/>
      <c r="B2196" s="30"/>
      <c r="C2196" s="12"/>
      <c r="D2196" s="3"/>
      <c r="E2196" s="3"/>
      <c r="F2196" s="3"/>
      <c r="G2196" s="3"/>
      <c r="H2196" s="3"/>
      <c r="I2196" s="3"/>
      <c r="J2196" s="26"/>
      <c r="K2196" s="26"/>
      <c r="L2196" s="3"/>
      <c r="M2196" s="3"/>
      <c r="N2196" s="3"/>
      <c r="O2196" s="3"/>
      <c r="P2196" s="3"/>
      <c r="Q2196" s="3"/>
      <c r="R2196" s="3"/>
      <c r="S2196" s="3"/>
      <c r="T2196" s="3"/>
      <c r="U2196" s="3"/>
      <c r="V2196" s="3"/>
      <c r="W2196" s="3"/>
      <c r="X2196" s="3"/>
      <c r="Y2196" s="3"/>
      <c r="Z2196" s="3"/>
    </row>
    <row r="2197" spans="1:26" x14ac:dyDescent="0.2">
      <c r="A2197" s="3"/>
      <c r="B2197" s="30"/>
      <c r="C2197" s="12"/>
      <c r="D2197" s="3"/>
      <c r="E2197" s="3"/>
      <c r="F2197" s="3"/>
      <c r="G2197" s="3"/>
      <c r="H2197" s="3"/>
      <c r="I2197" s="3"/>
      <c r="J2197" s="26"/>
      <c r="K2197" s="26"/>
      <c r="L2197" s="3"/>
      <c r="M2197" s="3"/>
      <c r="N2197" s="3"/>
      <c r="O2197" s="3"/>
      <c r="P2197" s="3"/>
      <c r="Q2197" s="3"/>
      <c r="R2197" s="3"/>
      <c r="S2197" s="3"/>
      <c r="T2197" s="3"/>
      <c r="U2197" s="3"/>
      <c r="V2197" s="3"/>
      <c r="W2197" s="3"/>
      <c r="X2197" s="3"/>
      <c r="Y2197" s="3"/>
      <c r="Z2197" s="3"/>
    </row>
    <row r="2198" spans="1:26" x14ac:dyDescent="0.2">
      <c r="A2198" s="3"/>
      <c r="B2198" s="30"/>
      <c r="C2198" s="12"/>
      <c r="D2198" s="3"/>
      <c r="E2198" s="3"/>
      <c r="F2198" s="3"/>
      <c r="G2198" s="3"/>
      <c r="H2198" s="3"/>
      <c r="I2198" s="3"/>
      <c r="J2198" s="26"/>
      <c r="K2198" s="26"/>
      <c r="L2198" s="3"/>
      <c r="M2198" s="3"/>
      <c r="N2198" s="3"/>
      <c r="O2198" s="3"/>
      <c r="P2198" s="3"/>
      <c r="Q2198" s="3"/>
      <c r="R2198" s="3"/>
      <c r="S2198" s="3"/>
      <c r="T2198" s="3"/>
      <c r="U2198" s="3"/>
      <c r="V2198" s="3"/>
      <c r="W2198" s="3"/>
      <c r="X2198" s="3"/>
      <c r="Y2198" s="3"/>
      <c r="Z2198" s="3"/>
    </row>
    <row r="2199" spans="1:26" x14ac:dyDescent="0.2">
      <c r="A2199" s="3"/>
      <c r="B2199" s="30"/>
      <c r="C2199" s="12"/>
      <c r="D2199" s="3"/>
      <c r="E2199" s="3"/>
      <c r="F2199" s="3"/>
      <c r="G2199" s="3"/>
      <c r="H2199" s="3"/>
      <c r="I2199" s="3"/>
      <c r="J2199" s="26"/>
      <c r="K2199" s="26"/>
      <c r="L2199" s="3"/>
      <c r="M2199" s="3"/>
      <c r="N2199" s="3"/>
      <c r="O2199" s="3"/>
      <c r="P2199" s="3"/>
      <c r="Q2199" s="3"/>
      <c r="R2199" s="3"/>
      <c r="S2199" s="3"/>
      <c r="T2199" s="3"/>
      <c r="U2199" s="3"/>
      <c r="V2199" s="3"/>
      <c r="W2199" s="3"/>
      <c r="X2199" s="3"/>
      <c r="Y2199" s="3"/>
      <c r="Z2199" s="3"/>
    </row>
    <row r="2200" spans="1:26" x14ac:dyDescent="0.2">
      <c r="A2200" s="3"/>
      <c r="B2200" s="30"/>
      <c r="C2200" s="12"/>
      <c r="D2200" s="3"/>
      <c r="E2200" s="3"/>
      <c r="F2200" s="3"/>
      <c r="G2200" s="3"/>
      <c r="H2200" s="3"/>
      <c r="I2200" s="3"/>
      <c r="J2200" s="26"/>
      <c r="K2200" s="26"/>
      <c r="L2200" s="3"/>
      <c r="M2200" s="3"/>
      <c r="N2200" s="3"/>
      <c r="O2200" s="3"/>
      <c r="P2200" s="3"/>
      <c r="Q2200" s="3"/>
      <c r="R2200" s="3"/>
      <c r="S2200" s="3"/>
      <c r="T2200" s="3"/>
      <c r="U2200" s="3"/>
      <c r="V2200" s="3"/>
      <c r="W2200" s="3"/>
      <c r="X2200" s="3"/>
      <c r="Y2200" s="3"/>
      <c r="Z2200" s="3"/>
    </row>
    <row r="2201" spans="1:26" x14ac:dyDescent="0.2">
      <c r="A2201" s="3"/>
      <c r="B2201" s="30"/>
      <c r="C2201" s="12"/>
      <c r="D2201" s="3"/>
      <c r="E2201" s="3"/>
      <c r="F2201" s="3"/>
      <c r="G2201" s="3"/>
      <c r="H2201" s="3"/>
      <c r="I2201" s="3"/>
      <c r="J2201" s="26"/>
      <c r="K2201" s="26"/>
      <c r="L2201" s="3"/>
      <c r="M2201" s="3"/>
      <c r="N2201" s="3"/>
      <c r="O2201" s="3"/>
      <c r="P2201" s="3"/>
      <c r="Q2201" s="3"/>
      <c r="R2201" s="3"/>
      <c r="S2201" s="3"/>
      <c r="T2201" s="3"/>
      <c r="U2201" s="3"/>
      <c r="V2201" s="3"/>
      <c r="W2201" s="3"/>
      <c r="X2201" s="3"/>
      <c r="Y2201" s="3"/>
      <c r="Z2201" s="3"/>
    </row>
    <row r="2202" spans="1:26" x14ac:dyDescent="0.2">
      <c r="A2202" s="3"/>
      <c r="B2202" s="30"/>
      <c r="C2202" s="12"/>
      <c r="D2202" s="3"/>
      <c r="E2202" s="3"/>
      <c r="F2202" s="3"/>
      <c r="G2202" s="3"/>
      <c r="H2202" s="3"/>
      <c r="I2202" s="3"/>
      <c r="J2202" s="26"/>
      <c r="K2202" s="26"/>
      <c r="L2202" s="3"/>
      <c r="M2202" s="3"/>
      <c r="N2202" s="3"/>
      <c r="O2202" s="3"/>
      <c r="P2202" s="3"/>
      <c r="Q2202" s="3"/>
      <c r="R2202" s="3"/>
      <c r="S2202" s="3"/>
      <c r="T2202" s="3"/>
      <c r="U2202" s="3"/>
      <c r="V2202" s="3"/>
      <c r="W2202" s="3"/>
      <c r="X2202" s="3"/>
      <c r="Y2202" s="3"/>
      <c r="Z2202" s="3"/>
    </row>
    <row r="2203" spans="1:26" x14ac:dyDescent="0.2">
      <c r="A2203" s="3"/>
      <c r="B2203" s="30"/>
      <c r="C2203" s="12"/>
      <c r="D2203" s="3"/>
      <c r="E2203" s="3"/>
      <c r="F2203" s="3"/>
      <c r="G2203" s="3"/>
      <c r="H2203" s="3"/>
      <c r="I2203" s="3"/>
      <c r="J2203" s="26"/>
      <c r="K2203" s="26"/>
      <c r="L2203" s="3"/>
      <c r="M2203" s="3"/>
      <c r="N2203" s="3"/>
      <c r="O2203" s="3"/>
      <c r="P2203" s="3"/>
      <c r="Q2203" s="3"/>
      <c r="R2203" s="3"/>
      <c r="S2203" s="3"/>
      <c r="T2203" s="3"/>
      <c r="U2203" s="3"/>
      <c r="V2203" s="3"/>
      <c r="W2203" s="3"/>
      <c r="X2203" s="3"/>
      <c r="Y2203" s="3"/>
      <c r="Z2203" s="3"/>
    </row>
    <row r="2204" spans="1:26" x14ac:dyDescent="0.2">
      <c r="A2204" s="3"/>
      <c r="B2204" s="30"/>
      <c r="C2204" s="12"/>
      <c r="D2204" s="3"/>
      <c r="E2204" s="3"/>
      <c r="F2204" s="3"/>
      <c r="G2204" s="3"/>
      <c r="H2204" s="3"/>
      <c r="I2204" s="3"/>
      <c r="J2204" s="26"/>
      <c r="K2204" s="26"/>
      <c r="L2204" s="3"/>
      <c r="M2204" s="3"/>
      <c r="N2204" s="3"/>
      <c r="O2204" s="3"/>
      <c r="P2204" s="3"/>
      <c r="Q2204" s="3"/>
      <c r="R2204" s="3"/>
      <c r="S2204" s="3"/>
      <c r="T2204" s="3"/>
      <c r="U2204" s="3"/>
      <c r="V2204" s="3"/>
      <c r="W2204" s="3"/>
      <c r="X2204" s="3"/>
      <c r="Y2204" s="3"/>
      <c r="Z2204" s="3"/>
    </row>
    <row r="2205" spans="1:26" x14ac:dyDescent="0.2">
      <c r="A2205" s="3"/>
      <c r="B2205" s="30"/>
      <c r="C2205" s="12"/>
      <c r="D2205" s="3"/>
      <c r="E2205" s="3"/>
      <c r="F2205" s="3"/>
      <c r="G2205" s="3"/>
      <c r="H2205" s="3"/>
      <c r="I2205" s="3"/>
      <c r="J2205" s="26"/>
      <c r="K2205" s="26"/>
      <c r="L2205" s="3"/>
      <c r="M2205" s="3"/>
      <c r="N2205" s="3"/>
      <c r="O2205" s="3"/>
      <c r="P2205" s="3"/>
      <c r="Q2205" s="3"/>
      <c r="R2205" s="3"/>
      <c r="S2205" s="3"/>
      <c r="T2205" s="3"/>
      <c r="U2205" s="3"/>
      <c r="V2205" s="3"/>
      <c r="W2205" s="3"/>
      <c r="X2205" s="3"/>
      <c r="Y2205" s="3"/>
      <c r="Z2205" s="3"/>
    </row>
    <row r="2206" spans="1:26" x14ac:dyDescent="0.2">
      <c r="A2206" s="3"/>
      <c r="B2206" s="30"/>
      <c r="C2206" s="12"/>
      <c r="D2206" s="3"/>
      <c r="E2206" s="3"/>
      <c r="F2206" s="3"/>
      <c r="G2206" s="3"/>
      <c r="H2206" s="3"/>
      <c r="I2206" s="3"/>
      <c r="J2206" s="26"/>
      <c r="K2206" s="26"/>
      <c r="L2206" s="3"/>
      <c r="M2206" s="3"/>
      <c r="N2206" s="3"/>
      <c r="O2206" s="3"/>
      <c r="P2206" s="3"/>
      <c r="Q2206" s="3"/>
      <c r="R2206" s="3"/>
      <c r="S2206" s="3"/>
      <c r="T2206" s="3"/>
      <c r="U2206" s="3"/>
      <c r="V2206" s="3"/>
      <c r="W2206" s="3"/>
      <c r="X2206" s="3"/>
      <c r="Y2206" s="3"/>
      <c r="Z2206" s="3"/>
    </row>
    <row r="2207" spans="1:26" x14ac:dyDescent="0.2">
      <c r="A2207" s="3"/>
      <c r="B2207" s="30"/>
      <c r="C2207" s="12"/>
      <c r="D2207" s="3"/>
      <c r="E2207" s="3"/>
      <c r="F2207" s="3"/>
      <c r="G2207" s="3"/>
      <c r="H2207" s="3"/>
      <c r="I2207" s="3"/>
      <c r="J2207" s="26"/>
      <c r="K2207" s="26"/>
      <c r="L2207" s="3"/>
      <c r="M2207" s="3"/>
      <c r="N2207" s="3"/>
      <c r="O2207" s="3"/>
      <c r="P2207" s="3"/>
      <c r="Q2207" s="3"/>
      <c r="R2207" s="3"/>
      <c r="S2207" s="3"/>
      <c r="T2207" s="3"/>
      <c r="U2207" s="3"/>
      <c r="V2207" s="3"/>
      <c r="W2207" s="3"/>
      <c r="X2207" s="3"/>
      <c r="Y2207" s="3"/>
      <c r="Z2207" s="3"/>
    </row>
    <row r="2208" spans="1:26" x14ac:dyDescent="0.2">
      <c r="A2208" s="3"/>
      <c r="B2208" s="30"/>
      <c r="C2208" s="12"/>
      <c r="D2208" s="3"/>
      <c r="E2208" s="3"/>
      <c r="F2208" s="3"/>
      <c r="G2208" s="3"/>
      <c r="H2208" s="3"/>
      <c r="I2208" s="3"/>
      <c r="J2208" s="26"/>
      <c r="K2208" s="26"/>
      <c r="L2208" s="3"/>
      <c r="M2208" s="3"/>
      <c r="N2208" s="3"/>
      <c r="O2208" s="3"/>
      <c r="P2208" s="3"/>
      <c r="Q2208" s="3"/>
      <c r="R2208" s="3"/>
      <c r="S2208" s="3"/>
      <c r="T2208" s="3"/>
      <c r="U2208" s="3"/>
      <c r="V2208" s="3"/>
      <c r="W2208" s="3"/>
      <c r="X2208" s="3"/>
      <c r="Y2208" s="3"/>
      <c r="Z2208" s="3"/>
    </row>
    <row r="2209" spans="1:26" x14ac:dyDescent="0.2">
      <c r="A2209" s="3"/>
      <c r="B2209" s="30"/>
      <c r="C2209" s="12"/>
      <c r="D2209" s="3"/>
      <c r="E2209" s="3"/>
      <c r="F2209" s="3"/>
      <c r="G2209" s="3"/>
      <c r="H2209" s="3"/>
      <c r="I2209" s="3"/>
      <c r="J2209" s="26"/>
      <c r="K2209" s="26"/>
      <c r="L2209" s="3"/>
      <c r="M2209" s="3"/>
      <c r="N2209" s="3"/>
      <c r="O2209" s="3"/>
      <c r="P2209" s="3"/>
      <c r="Q2209" s="3"/>
      <c r="R2209" s="3"/>
      <c r="S2209" s="3"/>
      <c r="T2209" s="3"/>
      <c r="U2209" s="3"/>
      <c r="V2209" s="3"/>
      <c r="W2209" s="3"/>
      <c r="X2209" s="3"/>
      <c r="Y2209" s="3"/>
      <c r="Z2209" s="3"/>
    </row>
    <row r="2210" spans="1:26" x14ac:dyDescent="0.2">
      <c r="A2210" s="3"/>
      <c r="B2210" s="30"/>
      <c r="C2210" s="12"/>
      <c r="D2210" s="3"/>
      <c r="E2210" s="3"/>
      <c r="F2210" s="3"/>
      <c r="G2210" s="3"/>
      <c r="H2210" s="3"/>
      <c r="I2210" s="3"/>
      <c r="J2210" s="26"/>
      <c r="K2210" s="26"/>
      <c r="L2210" s="3"/>
      <c r="M2210" s="3"/>
      <c r="N2210" s="3"/>
      <c r="O2210" s="3"/>
      <c r="P2210" s="3"/>
      <c r="Q2210" s="3"/>
      <c r="R2210" s="3"/>
      <c r="S2210" s="3"/>
      <c r="T2210" s="3"/>
      <c r="U2210" s="3"/>
      <c r="V2210" s="3"/>
      <c r="W2210" s="3"/>
      <c r="X2210" s="3"/>
      <c r="Y2210" s="3"/>
      <c r="Z2210" s="3"/>
    </row>
    <row r="2211" spans="1:26" x14ac:dyDescent="0.2">
      <c r="A2211" s="3"/>
      <c r="B2211" s="30"/>
      <c r="C2211" s="12"/>
      <c r="D2211" s="3"/>
      <c r="E2211" s="3"/>
      <c r="F2211" s="3"/>
      <c r="G2211" s="3"/>
      <c r="H2211" s="3"/>
      <c r="I2211" s="3"/>
      <c r="J2211" s="26"/>
      <c r="K2211" s="26"/>
      <c r="L2211" s="3"/>
      <c r="M2211" s="3"/>
      <c r="N2211" s="3"/>
      <c r="O2211" s="3"/>
      <c r="P2211" s="3"/>
      <c r="Q2211" s="3"/>
      <c r="R2211" s="3"/>
      <c r="S2211" s="3"/>
      <c r="T2211" s="3"/>
      <c r="U2211" s="3"/>
      <c r="V2211" s="3"/>
      <c r="W2211" s="3"/>
      <c r="X2211" s="3"/>
      <c r="Y2211" s="3"/>
      <c r="Z2211" s="3"/>
    </row>
    <row r="2212" spans="1:26" x14ac:dyDescent="0.2">
      <c r="A2212" s="3"/>
      <c r="B2212" s="30"/>
      <c r="C2212" s="12"/>
      <c r="D2212" s="3"/>
      <c r="E2212" s="3"/>
      <c r="F2212" s="3"/>
      <c r="G2212" s="3"/>
      <c r="H2212" s="3"/>
      <c r="I2212" s="3"/>
      <c r="J2212" s="26"/>
      <c r="K2212" s="26"/>
      <c r="L2212" s="3"/>
      <c r="M2212" s="3"/>
      <c r="N2212" s="3"/>
      <c r="O2212" s="3"/>
      <c r="P2212" s="3"/>
      <c r="Q2212" s="3"/>
      <c r="R2212" s="3"/>
      <c r="S2212" s="3"/>
      <c r="T2212" s="3"/>
      <c r="U2212" s="3"/>
      <c r="V2212" s="3"/>
      <c r="W2212" s="3"/>
      <c r="X2212" s="3"/>
      <c r="Y2212" s="3"/>
      <c r="Z2212" s="3"/>
    </row>
    <row r="2213" spans="1:26" x14ac:dyDescent="0.2">
      <c r="A2213" s="3"/>
      <c r="B2213" s="30"/>
      <c r="C2213" s="12"/>
      <c r="D2213" s="3"/>
      <c r="E2213" s="3"/>
      <c r="F2213" s="3"/>
      <c r="G2213" s="3"/>
      <c r="H2213" s="3"/>
      <c r="I2213" s="3"/>
      <c r="J2213" s="26"/>
      <c r="K2213" s="26"/>
      <c r="L2213" s="3"/>
      <c r="M2213" s="3"/>
      <c r="N2213" s="3"/>
      <c r="O2213" s="3"/>
      <c r="P2213" s="3"/>
      <c r="Q2213" s="3"/>
      <c r="R2213" s="3"/>
      <c r="S2213" s="3"/>
      <c r="T2213" s="3"/>
      <c r="U2213" s="3"/>
      <c r="V2213" s="3"/>
      <c r="W2213" s="3"/>
      <c r="X2213" s="3"/>
      <c r="Y2213" s="3"/>
      <c r="Z2213" s="3"/>
    </row>
    <row r="2214" spans="1:26" x14ac:dyDescent="0.2">
      <c r="A2214" s="3"/>
      <c r="B2214" s="30"/>
      <c r="C2214" s="12"/>
      <c r="D2214" s="3"/>
      <c r="E2214" s="3"/>
      <c r="F2214" s="3"/>
      <c r="G2214" s="3"/>
      <c r="H2214" s="3"/>
      <c r="I2214" s="3"/>
      <c r="J2214" s="26"/>
      <c r="K2214" s="26"/>
      <c r="L2214" s="3"/>
      <c r="M2214" s="3"/>
      <c r="N2214" s="3"/>
      <c r="O2214" s="3"/>
      <c r="P2214" s="3"/>
      <c r="Q2214" s="3"/>
      <c r="R2214" s="3"/>
      <c r="S2214" s="3"/>
      <c r="T2214" s="3"/>
      <c r="U2214" s="3"/>
      <c r="V2214" s="3"/>
      <c r="W2214" s="3"/>
      <c r="X2214" s="3"/>
      <c r="Y2214" s="3"/>
      <c r="Z2214" s="3"/>
    </row>
    <row r="2215" spans="1:26" x14ac:dyDescent="0.2">
      <c r="A2215" s="3"/>
      <c r="B2215" s="30"/>
      <c r="C2215" s="12"/>
      <c r="D2215" s="3"/>
      <c r="E2215" s="3"/>
      <c r="F2215" s="3"/>
      <c r="G2215" s="3"/>
      <c r="H2215" s="3"/>
      <c r="I2215" s="3"/>
      <c r="J2215" s="26"/>
      <c r="K2215" s="26"/>
      <c r="L2215" s="3"/>
      <c r="M2215" s="3"/>
      <c r="N2215" s="3"/>
      <c r="O2215" s="3"/>
      <c r="P2215" s="3"/>
      <c r="Q2215" s="3"/>
      <c r="R2215" s="3"/>
      <c r="S2215" s="3"/>
      <c r="T2215" s="3"/>
      <c r="U2215" s="3"/>
      <c r="V2215" s="3"/>
      <c r="W2215" s="3"/>
      <c r="X2215" s="3"/>
      <c r="Y2215" s="3"/>
      <c r="Z2215" s="3"/>
    </row>
    <row r="2216" spans="1:26" x14ac:dyDescent="0.2">
      <c r="A2216" s="3"/>
      <c r="B2216" s="30"/>
      <c r="C2216" s="12"/>
      <c r="D2216" s="3"/>
      <c r="E2216" s="3"/>
      <c r="F2216" s="3"/>
      <c r="G2216" s="3"/>
      <c r="H2216" s="3"/>
      <c r="I2216" s="3"/>
      <c r="J2216" s="26"/>
      <c r="K2216" s="26"/>
      <c r="L2216" s="3"/>
      <c r="M2216" s="3"/>
      <c r="N2216" s="3"/>
      <c r="O2216" s="3"/>
      <c r="P2216" s="3"/>
      <c r="Q2216" s="3"/>
      <c r="R2216" s="3"/>
      <c r="S2216" s="3"/>
      <c r="T2216" s="3"/>
      <c r="U2216" s="3"/>
      <c r="V2216" s="3"/>
      <c r="W2216" s="3"/>
      <c r="X2216" s="3"/>
      <c r="Y2216" s="3"/>
      <c r="Z2216" s="3"/>
    </row>
    <row r="2217" spans="1:26" x14ac:dyDescent="0.2">
      <c r="A2217" s="3"/>
      <c r="B2217" s="30"/>
      <c r="C2217" s="12"/>
      <c r="D2217" s="3"/>
      <c r="E2217" s="3"/>
      <c r="F2217" s="3"/>
      <c r="G2217" s="3"/>
      <c r="H2217" s="3"/>
      <c r="I2217" s="3"/>
      <c r="J2217" s="26"/>
      <c r="K2217" s="26"/>
      <c r="L2217" s="3"/>
      <c r="M2217" s="3"/>
      <c r="N2217" s="3"/>
      <c r="O2217" s="3"/>
      <c r="P2217" s="3"/>
      <c r="Q2217" s="3"/>
      <c r="R2217" s="3"/>
      <c r="S2217" s="3"/>
      <c r="T2217" s="3"/>
      <c r="U2217" s="3"/>
      <c r="V2217" s="3"/>
      <c r="W2217" s="3"/>
      <c r="X2217" s="3"/>
      <c r="Y2217" s="3"/>
      <c r="Z2217" s="3"/>
    </row>
    <row r="2218" spans="1:26" x14ac:dyDescent="0.2">
      <c r="A2218" s="3"/>
      <c r="B2218" s="30"/>
      <c r="C2218" s="12"/>
      <c r="D2218" s="3"/>
      <c r="E2218" s="3"/>
      <c r="F2218" s="3"/>
      <c r="G2218" s="3"/>
      <c r="H2218" s="3"/>
      <c r="I2218" s="3"/>
      <c r="J2218" s="26"/>
      <c r="K2218" s="26"/>
      <c r="L2218" s="3"/>
      <c r="M2218" s="3"/>
      <c r="N2218" s="3"/>
      <c r="O2218" s="3"/>
      <c r="P2218" s="3"/>
      <c r="Q2218" s="3"/>
      <c r="R2218" s="3"/>
      <c r="S2218" s="3"/>
      <c r="T2218" s="3"/>
      <c r="U2218" s="3"/>
      <c r="V2218" s="3"/>
      <c r="W2218" s="3"/>
      <c r="X2218" s="3"/>
      <c r="Y2218" s="3"/>
      <c r="Z2218" s="3"/>
    </row>
    <row r="2219" spans="1:26" x14ac:dyDescent="0.2">
      <c r="A2219" s="3"/>
      <c r="B2219" s="30"/>
      <c r="C2219" s="12"/>
      <c r="D2219" s="3"/>
      <c r="E2219" s="3"/>
      <c r="F2219" s="3"/>
      <c r="G2219" s="3"/>
      <c r="H2219" s="3"/>
      <c r="I2219" s="3"/>
      <c r="J2219" s="26"/>
      <c r="K2219" s="26"/>
      <c r="L2219" s="3"/>
      <c r="M2219" s="3"/>
      <c r="N2219" s="3"/>
      <c r="O2219" s="3"/>
      <c r="P2219" s="3"/>
      <c r="Q2219" s="3"/>
      <c r="R2219" s="3"/>
      <c r="S2219" s="3"/>
      <c r="T2219" s="3"/>
      <c r="U2219" s="3"/>
      <c r="V2219" s="3"/>
      <c r="W2219" s="3"/>
      <c r="X2219" s="3"/>
      <c r="Y2219" s="3"/>
      <c r="Z2219" s="3"/>
    </row>
    <row r="2220" spans="1:26" x14ac:dyDescent="0.2">
      <c r="A2220" s="3"/>
      <c r="B2220" s="30"/>
      <c r="C2220" s="12"/>
      <c r="D2220" s="3"/>
      <c r="E2220" s="3"/>
      <c r="F2220" s="3"/>
      <c r="G2220" s="3"/>
      <c r="H2220" s="3"/>
      <c r="I2220" s="3"/>
      <c r="J2220" s="26"/>
      <c r="K2220" s="26"/>
      <c r="L2220" s="3"/>
      <c r="M2220" s="3"/>
      <c r="N2220" s="3"/>
      <c r="O2220" s="3"/>
      <c r="P2220" s="3"/>
      <c r="Q2220" s="3"/>
      <c r="R2220" s="3"/>
      <c r="S2220" s="3"/>
      <c r="T2220" s="3"/>
      <c r="U2220" s="3"/>
      <c r="V2220" s="3"/>
      <c r="W2220" s="3"/>
      <c r="X2220" s="3"/>
      <c r="Y2220" s="3"/>
      <c r="Z2220" s="3"/>
    </row>
    <row r="2221" spans="1:26" x14ac:dyDescent="0.2">
      <c r="A2221" s="3"/>
      <c r="B2221" s="30"/>
      <c r="C2221" s="12"/>
      <c r="D2221" s="3"/>
      <c r="E2221" s="3"/>
      <c r="F2221" s="3"/>
      <c r="G2221" s="3"/>
      <c r="H2221" s="3"/>
      <c r="I2221" s="3"/>
      <c r="J2221" s="26"/>
      <c r="K2221" s="26"/>
      <c r="L2221" s="3"/>
      <c r="M2221" s="3"/>
      <c r="N2221" s="3"/>
      <c r="O2221" s="3"/>
      <c r="P2221" s="3"/>
      <c r="Q2221" s="3"/>
      <c r="R2221" s="3"/>
      <c r="S2221" s="3"/>
      <c r="T2221" s="3"/>
      <c r="U2221" s="3"/>
      <c r="V2221" s="3"/>
      <c r="W2221" s="3"/>
      <c r="X2221" s="3"/>
      <c r="Y2221" s="3"/>
      <c r="Z2221" s="3"/>
    </row>
    <row r="2222" spans="1:26" x14ac:dyDescent="0.2">
      <c r="A2222" s="3"/>
      <c r="B2222" s="30"/>
      <c r="C2222" s="12"/>
      <c r="D2222" s="3"/>
      <c r="E2222" s="3"/>
      <c r="F2222" s="3"/>
      <c r="G2222" s="3"/>
      <c r="H2222" s="3"/>
      <c r="I2222" s="3"/>
      <c r="J2222" s="26"/>
      <c r="K2222" s="26"/>
      <c r="L2222" s="3"/>
      <c r="M2222" s="3"/>
      <c r="N2222" s="3"/>
      <c r="O2222" s="3"/>
      <c r="P2222" s="3"/>
      <c r="Q2222" s="3"/>
      <c r="R2222" s="3"/>
      <c r="S2222" s="3"/>
      <c r="T2222" s="3"/>
      <c r="U2222" s="3"/>
      <c r="V2222" s="3"/>
      <c r="W2222" s="3"/>
      <c r="X2222" s="3"/>
      <c r="Y2222" s="3"/>
      <c r="Z2222" s="3"/>
    </row>
    <row r="2223" spans="1:26" x14ac:dyDescent="0.2">
      <c r="A2223" s="3"/>
      <c r="B2223" s="30"/>
      <c r="C2223" s="12"/>
      <c r="D2223" s="3"/>
      <c r="E2223" s="3"/>
      <c r="F2223" s="3"/>
      <c r="G2223" s="3"/>
      <c r="H2223" s="3"/>
      <c r="I2223" s="3"/>
      <c r="J2223" s="26"/>
      <c r="K2223" s="26"/>
      <c r="L2223" s="3"/>
      <c r="M2223" s="3"/>
      <c r="N2223" s="3"/>
      <c r="O2223" s="3"/>
      <c r="P2223" s="3"/>
      <c r="Q2223" s="3"/>
      <c r="R2223" s="3"/>
      <c r="S2223" s="3"/>
      <c r="T2223" s="3"/>
      <c r="U2223" s="3"/>
      <c r="V2223" s="3"/>
      <c r="W2223" s="3"/>
      <c r="X2223" s="3"/>
      <c r="Y2223" s="3"/>
      <c r="Z2223" s="3"/>
    </row>
    <row r="2224" spans="1:26" x14ac:dyDescent="0.2">
      <c r="A2224" s="3"/>
      <c r="B2224" s="30"/>
      <c r="C2224" s="12"/>
      <c r="D2224" s="3"/>
      <c r="E2224" s="3"/>
      <c r="F2224" s="3"/>
      <c r="G2224" s="3"/>
      <c r="H2224" s="3"/>
      <c r="I2224" s="3"/>
      <c r="J2224" s="26"/>
      <c r="K2224" s="26"/>
      <c r="L2224" s="3"/>
      <c r="M2224" s="3"/>
      <c r="N2224" s="3"/>
      <c r="O2224" s="3"/>
      <c r="P2224" s="3"/>
      <c r="Q2224" s="3"/>
      <c r="R2224" s="3"/>
      <c r="S2224" s="3"/>
      <c r="T2224" s="3"/>
      <c r="U2224" s="3"/>
      <c r="V2224" s="3"/>
      <c r="W2224" s="3"/>
      <c r="X2224" s="3"/>
      <c r="Y2224" s="3"/>
      <c r="Z2224" s="3"/>
    </row>
    <row r="2225" spans="1:26" x14ac:dyDescent="0.2">
      <c r="A2225" s="3"/>
      <c r="B2225" s="30"/>
      <c r="C2225" s="12"/>
      <c r="D2225" s="3"/>
      <c r="E2225" s="3"/>
      <c r="F2225" s="3"/>
      <c r="G2225" s="3"/>
      <c r="H2225" s="3"/>
      <c r="I2225" s="3"/>
      <c r="J2225" s="26"/>
      <c r="K2225" s="26"/>
      <c r="L2225" s="3"/>
      <c r="M2225" s="3"/>
      <c r="N2225" s="3"/>
      <c r="O2225" s="3"/>
      <c r="P2225" s="3"/>
      <c r="Q2225" s="3"/>
      <c r="R2225" s="3"/>
      <c r="S2225" s="3"/>
      <c r="T2225" s="3"/>
      <c r="U2225" s="3"/>
      <c r="V2225" s="3"/>
      <c r="W2225" s="3"/>
      <c r="X2225" s="3"/>
      <c r="Y2225" s="3"/>
      <c r="Z2225" s="3"/>
    </row>
    <row r="2226" spans="1:26" x14ac:dyDescent="0.2">
      <c r="A2226" s="3"/>
      <c r="B2226" s="30"/>
      <c r="C2226" s="12"/>
      <c r="D2226" s="3"/>
      <c r="E2226" s="3"/>
      <c r="F2226" s="3"/>
      <c r="G2226" s="3"/>
      <c r="H2226" s="3"/>
      <c r="I2226" s="3"/>
      <c r="J2226" s="26"/>
      <c r="K2226" s="26"/>
      <c r="L2226" s="3"/>
      <c r="M2226" s="3"/>
      <c r="N2226" s="3"/>
      <c r="O2226" s="3"/>
      <c r="P2226" s="3"/>
      <c r="Q2226" s="3"/>
      <c r="R2226" s="3"/>
      <c r="S2226" s="3"/>
      <c r="T2226" s="3"/>
      <c r="U2226" s="3"/>
      <c r="V2226" s="3"/>
      <c r="W2226" s="3"/>
      <c r="X2226" s="3"/>
      <c r="Y2226" s="3"/>
      <c r="Z2226" s="3"/>
    </row>
    <row r="2227" spans="1:26" x14ac:dyDescent="0.2">
      <c r="A2227" s="3"/>
      <c r="B2227" s="30"/>
      <c r="C2227" s="12"/>
      <c r="D2227" s="3"/>
      <c r="E2227" s="3"/>
      <c r="F2227" s="3"/>
      <c r="G2227" s="3"/>
      <c r="H2227" s="3"/>
      <c r="I2227" s="3"/>
      <c r="J2227" s="26"/>
      <c r="K2227" s="26"/>
      <c r="L2227" s="3"/>
      <c r="M2227" s="3"/>
      <c r="N2227" s="3"/>
      <c r="O2227" s="3"/>
      <c r="P2227" s="3"/>
      <c r="Q2227" s="3"/>
      <c r="R2227" s="3"/>
      <c r="S2227" s="3"/>
      <c r="T2227" s="3"/>
      <c r="U2227" s="3"/>
      <c r="V2227" s="3"/>
      <c r="W2227" s="3"/>
      <c r="X2227" s="3"/>
      <c r="Y2227" s="3"/>
      <c r="Z2227" s="3"/>
    </row>
    <row r="2228" spans="1:26" x14ac:dyDescent="0.2">
      <c r="A2228" s="3"/>
      <c r="B2228" s="30"/>
      <c r="C2228" s="12"/>
      <c r="D2228" s="3"/>
      <c r="E2228" s="3"/>
      <c r="F2228" s="3"/>
      <c r="G2228" s="3"/>
      <c r="H2228" s="3"/>
      <c r="I2228" s="3"/>
      <c r="J2228" s="26"/>
      <c r="K2228" s="26"/>
      <c r="L2228" s="3"/>
      <c r="M2228" s="3"/>
      <c r="N2228" s="3"/>
      <c r="O2228" s="3"/>
      <c r="P2228" s="3"/>
      <c r="Q2228" s="3"/>
      <c r="R2228" s="3"/>
      <c r="S2228" s="3"/>
      <c r="T2228" s="3"/>
      <c r="U2228" s="3"/>
      <c r="V2228" s="3"/>
      <c r="W2228" s="3"/>
      <c r="X2228" s="3"/>
      <c r="Y2228" s="3"/>
      <c r="Z2228" s="3"/>
    </row>
    <row r="2229" spans="1:26" x14ac:dyDescent="0.2">
      <c r="A2229" s="3"/>
      <c r="B2229" s="30"/>
      <c r="C2229" s="12"/>
      <c r="D2229" s="3"/>
      <c r="E2229" s="3"/>
      <c r="F2229" s="3"/>
      <c r="G2229" s="3"/>
      <c r="H2229" s="3"/>
      <c r="I2229" s="3"/>
      <c r="J2229" s="26"/>
      <c r="K2229" s="26"/>
      <c r="L2229" s="3"/>
      <c r="M2229" s="3"/>
      <c r="N2229" s="3"/>
      <c r="O2229" s="3"/>
      <c r="P2229" s="3"/>
      <c r="Q2229" s="3"/>
      <c r="R2229" s="3"/>
      <c r="S2229" s="3"/>
      <c r="T2229" s="3"/>
      <c r="U2229" s="3"/>
      <c r="V2229" s="3"/>
      <c r="W2229" s="3"/>
      <c r="X2229" s="3"/>
      <c r="Y2229" s="3"/>
      <c r="Z2229" s="3"/>
    </row>
    <row r="2230" spans="1:26" x14ac:dyDescent="0.2">
      <c r="A2230" s="3"/>
      <c r="B2230" s="30"/>
      <c r="C2230" s="12"/>
      <c r="D2230" s="3"/>
      <c r="E2230" s="3"/>
      <c r="F2230" s="3"/>
      <c r="G2230" s="3"/>
      <c r="H2230" s="3"/>
      <c r="I2230" s="3"/>
      <c r="J2230" s="26"/>
      <c r="K2230" s="26"/>
      <c r="L2230" s="3"/>
      <c r="M2230" s="3"/>
      <c r="N2230" s="3"/>
      <c r="O2230" s="3"/>
      <c r="P2230" s="3"/>
      <c r="Q2230" s="3"/>
      <c r="R2230" s="3"/>
      <c r="S2230" s="3"/>
      <c r="T2230" s="3"/>
      <c r="U2230" s="3"/>
      <c r="V2230" s="3"/>
      <c r="W2230" s="3"/>
      <c r="X2230" s="3"/>
      <c r="Y2230" s="3"/>
      <c r="Z2230" s="3"/>
    </row>
    <row r="2231" spans="1:26" x14ac:dyDescent="0.2">
      <c r="A2231" s="3"/>
      <c r="B2231" s="30"/>
      <c r="C2231" s="12"/>
      <c r="D2231" s="3"/>
      <c r="E2231" s="3"/>
      <c r="F2231" s="3"/>
      <c r="G2231" s="3"/>
      <c r="H2231" s="3"/>
      <c r="I2231" s="3"/>
      <c r="J2231" s="26"/>
      <c r="K2231" s="26"/>
      <c r="L2231" s="3"/>
      <c r="M2231" s="3"/>
      <c r="N2231" s="3"/>
      <c r="O2231" s="3"/>
      <c r="P2231" s="3"/>
      <c r="Q2231" s="3"/>
      <c r="R2231" s="3"/>
      <c r="S2231" s="3"/>
      <c r="T2231" s="3"/>
      <c r="U2231" s="3"/>
      <c r="V2231" s="3"/>
      <c r="W2231" s="3"/>
      <c r="X2231" s="3"/>
      <c r="Y2231" s="3"/>
      <c r="Z2231" s="3"/>
    </row>
    <row r="2232" spans="1:26" x14ac:dyDescent="0.2">
      <c r="A2232" s="3"/>
      <c r="B2232" s="30"/>
      <c r="C2232" s="12"/>
      <c r="D2232" s="3"/>
      <c r="E2232" s="3"/>
      <c r="F2232" s="3"/>
      <c r="G2232" s="3"/>
      <c r="H2232" s="3"/>
      <c r="I2232" s="3"/>
      <c r="J2232" s="26"/>
      <c r="K2232" s="26"/>
      <c r="L2232" s="3"/>
      <c r="M2232" s="3"/>
      <c r="N2232" s="3"/>
      <c r="O2232" s="3"/>
      <c r="P2232" s="3"/>
      <c r="Q2232" s="3"/>
      <c r="R2232" s="3"/>
      <c r="S2232" s="3"/>
      <c r="T2232" s="3"/>
      <c r="U2232" s="3"/>
      <c r="V2232" s="3"/>
      <c r="W2232" s="3"/>
      <c r="X2232" s="3"/>
      <c r="Y2232" s="3"/>
      <c r="Z2232" s="3"/>
    </row>
    <row r="2233" spans="1:26" x14ac:dyDescent="0.2">
      <c r="A2233" s="3"/>
      <c r="B2233" s="30"/>
      <c r="C2233" s="12"/>
      <c r="D2233" s="3"/>
      <c r="E2233" s="3"/>
      <c r="F2233" s="3"/>
      <c r="G2233" s="3"/>
      <c r="H2233" s="3"/>
      <c r="I2233" s="3"/>
      <c r="J2233" s="26"/>
      <c r="K2233" s="26"/>
      <c r="L2233" s="3"/>
      <c r="M2233" s="3"/>
      <c r="N2233" s="3"/>
      <c r="O2233" s="3"/>
      <c r="P2233" s="3"/>
      <c r="Q2233" s="3"/>
      <c r="R2233" s="3"/>
      <c r="S2233" s="3"/>
      <c r="T2233" s="3"/>
      <c r="U2233" s="3"/>
      <c r="V2233" s="3"/>
      <c r="W2233" s="3"/>
      <c r="X2233" s="3"/>
      <c r="Y2233" s="3"/>
      <c r="Z2233" s="3"/>
    </row>
    <row r="2234" spans="1:26" x14ac:dyDescent="0.2">
      <c r="A2234" s="3"/>
      <c r="B2234" s="30"/>
      <c r="C2234" s="12"/>
      <c r="D2234" s="3"/>
      <c r="E2234" s="3"/>
      <c r="F2234" s="3"/>
      <c r="G2234" s="3"/>
      <c r="H2234" s="3"/>
      <c r="I2234" s="3"/>
      <c r="J2234" s="26"/>
      <c r="K2234" s="26"/>
      <c r="L2234" s="3"/>
      <c r="M2234" s="3"/>
      <c r="N2234" s="3"/>
      <c r="O2234" s="3"/>
      <c r="P2234" s="3"/>
      <c r="Q2234" s="3"/>
      <c r="R2234" s="3"/>
      <c r="S2234" s="3"/>
      <c r="T2234" s="3"/>
      <c r="U2234" s="3"/>
      <c r="V2234" s="3"/>
      <c r="W2234" s="3"/>
      <c r="X2234" s="3"/>
      <c r="Y2234" s="3"/>
      <c r="Z2234" s="3"/>
    </row>
    <row r="2235" spans="1:26" x14ac:dyDescent="0.2">
      <c r="A2235" s="3"/>
      <c r="B2235" s="30"/>
      <c r="C2235" s="12"/>
      <c r="D2235" s="3"/>
      <c r="E2235" s="3"/>
      <c r="F2235" s="3"/>
      <c r="G2235" s="3"/>
      <c r="H2235" s="3"/>
      <c r="I2235" s="3"/>
      <c r="J2235" s="26"/>
      <c r="K2235" s="26"/>
      <c r="L2235" s="3"/>
      <c r="M2235" s="3"/>
      <c r="N2235" s="3"/>
      <c r="O2235" s="3"/>
      <c r="P2235" s="3"/>
      <c r="Q2235" s="3"/>
      <c r="R2235" s="3"/>
      <c r="S2235" s="3"/>
      <c r="T2235" s="3"/>
      <c r="U2235" s="3"/>
      <c r="V2235" s="3"/>
      <c r="W2235" s="3"/>
      <c r="X2235" s="3"/>
      <c r="Y2235" s="3"/>
      <c r="Z2235" s="3"/>
    </row>
    <row r="2236" spans="1:26" x14ac:dyDescent="0.2">
      <c r="A2236" s="3"/>
      <c r="B2236" s="30"/>
      <c r="C2236" s="12"/>
      <c r="D2236" s="3"/>
      <c r="E2236" s="3"/>
      <c r="F2236" s="3"/>
      <c r="G2236" s="3"/>
      <c r="H2236" s="3"/>
      <c r="I2236" s="3"/>
      <c r="J2236" s="26"/>
      <c r="K2236" s="26"/>
      <c r="L2236" s="3"/>
      <c r="M2236" s="3"/>
      <c r="N2236" s="3"/>
      <c r="O2236" s="3"/>
      <c r="P2236" s="3"/>
      <c r="Q2236" s="3"/>
      <c r="R2236" s="3"/>
      <c r="S2236" s="3"/>
      <c r="T2236" s="3"/>
      <c r="U2236" s="3"/>
      <c r="V2236" s="3"/>
      <c r="W2236" s="3"/>
      <c r="X2236" s="3"/>
      <c r="Y2236" s="3"/>
      <c r="Z2236" s="3"/>
    </row>
    <row r="2237" spans="1:26" x14ac:dyDescent="0.2">
      <c r="A2237" s="3"/>
      <c r="B2237" s="30"/>
      <c r="C2237" s="12"/>
      <c r="D2237" s="3"/>
      <c r="E2237" s="3"/>
      <c r="F2237" s="3"/>
      <c r="G2237" s="3"/>
      <c r="H2237" s="3"/>
      <c r="I2237" s="3"/>
      <c r="J2237" s="26"/>
      <c r="K2237" s="26"/>
      <c r="L2237" s="3"/>
      <c r="M2237" s="3"/>
      <c r="N2237" s="3"/>
      <c r="O2237" s="3"/>
      <c r="P2237" s="3"/>
      <c r="Q2237" s="3"/>
      <c r="R2237" s="3"/>
      <c r="S2237" s="3"/>
      <c r="T2237" s="3"/>
      <c r="U2237" s="3"/>
      <c r="V2237" s="3"/>
      <c r="W2237" s="3"/>
      <c r="X2237" s="3"/>
      <c r="Y2237" s="3"/>
      <c r="Z2237" s="3"/>
    </row>
    <row r="2238" spans="1:26" x14ac:dyDescent="0.2">
      <c r="A2238" s="3"/>
      <c r="B2238" s="30"/>
      <c r="C2238" s="12"/>
      <c r="D2238" s="3"/>
      <c r="E2238" s="3"/>
      <c r="F2238" s="3"/>
      <c r="G2238" s="3"/>
      <c r="H2238" s="3"/>
      <c r="I2238" s="3"/>
      <c r="J2238" s="26"/>
      <c r="K2238" s="26"/>
      <c r="L2238" s="3"/>
      <c r="M2238" s="3"/>
      <c r="N2238" s="3"/>
      <c r="O2238" s="3"/>
      <c r="P2238" s="3"/>
      <c r="Q2238" s="3"/>
      <c r="R2238" s="3"/>
      <c r="S2238" s="3"/>
      <c r="T2238" s="3"/>
      <c r="U2238" s="3"/>
      <c r="V2238" s="3"/>
      <c r="W2238" s="3"/>
      <c r="X2238" s="3"/>
      <c r="Y2238" s="3"/>
      <c r="Z2238" s="3"/>
    </row>
    <row r="2239" spans="1:26" x14ac:dyDescent="0.2">
      <c r="A2239" s="3"/>
      <c r="B2239" s="30"/>
      <c r="C2239" s="12"/>
      <c r="D2239" s="3"/>
      <c r="E2239" s="3"/>
      <c r="F2239" s="3"/>
      <c r="G2239" s="3"/>
      <c r="H2239" s="3"/>
      <c r="I2239" s="3"/>
      <c r="J2239" s="26"/>
      <c r="K2239" s="26"/>
      <c r="L2239" s="3"/>
      <c r="M2239" s="3"/>
      <c r="N2239" s="3"/>
      <c r="O2239" s="3"/>
      <c r="P2239" s="3"/>
      <c r="Q2239" s="3"/>
      <c r="R2239" s="3"/>
      <c r="S2239" s="3"/>
      <c r="T2239" s="3"/>
      <c r="U2239" s="3"/>
      <c r="V2239" s="3"/>
      <c r="W2239" s="3"/>
      <c r="X2239" s="3"/>
      <c r="Y2239" s="3"/>
      <c r="Z2239" s="3"/>
    </row>
    <row r="2240" spans="1:26" x14ac:dyDescent="0.2">
      <c r="A2240" s="3"/>
      <c r="B2240" s="30"/>
      <c r="C2240" s="12"/>
      <c r="D2240" s="3"/>
      <c r="E2240" s="3"/>
      <c r="F2240" s="3"/>
      <c r="G2240" s="3"/>
      <c r="H2240" s="3"/>
      <c r="I2240" s="3"/>
      <c r="J2240" s="26"/>
      <c r="K2240" s="26"/>
      <c r="L2240" s="3"/>
      <c r="M2240" s="3"/>
      <c r="N2240" s="3"/>
      <c r="O2240" s="3"/>
      <c r="P2240" s="3"/>
      <c r="Q2240" s="3"/>
      <c r="R2240" s="3"/>
      <c r="S2240" s="3"/>
      <c r="T2240" s="3"/>
      <c r="U2240" s="3"/>
      <c r="V2240" s="3"/>
      <c r="W2240" s="3"/>
      <c r="X2240" s="3"/>
      <c r="Y2240" s="3"/>
      <c r="Z2240" s="3"/>
    </row>
    <row r="2241" spans="1:26" x14ac:dyDescent="0.2">
      <c r="A2241" s="3"/>
      <c r="B2241" s="30"/>
      <c r="C2241" s="12"/>
      <c r="D2241" s="3"/>
      <c r="E2241" s="3"/>
      <c r="F2241" s="3"/>
      <c r="G2241" s="3"/>
      <c r="H2241" s="3"/>
      <c r="I2241" s="3"/>
      <c r="J2241" s="26"/>
      <c r="K2241" s="26"/>
      <c r="L2241" s="3"/>
      <c r="M2241" s="3"/>
      <c r="N2241" s="3"/>
      <c r="O2241" s="3"/>
      <c r="P2241" s="3"/>
      <c r="Q2241" s="3"/>
      <c r="R2241" s="3"/>
      <c r="S2241" s="3"/>
      <c r="T2241" s="3"/>
      <c r="U2241" s="3"/>
      <c r="V2241" s="3"/>
      <c r="W2241" s="3"/>
      <c r="X2241" s="3"/>
      <c r="Y2241" s="3"/>
      <c r="Z2241" s="3"/>
    </row>
    <row r="2242" spans="1:26" x14ac:dyDescent="0.2">
      <c r="A2242" s="3"/>
      <c r="B2242" s="30"/>
      <c r="C2242" s="12"/>
      <c r="D2242" s="3"/>
      <c r="E2242" s="3"/>
      <c r="F2242" s="3"/>
      <c r="G2242" s="3"/>
      <c r="H2242" s="3"/>
      <c r="I2242" s="3"/>
      <c r="J2242" s="26"/>
      <c r="K2242" s="26"/>
      <c r="L2242" s="3"/>
      <c r="M2242" s="3"/>
      <c r="N2242" s="3"/>
      <c r="O2242" s="3"/>
      <c r="P2242" s="3"/>
      <c r="Q2242" s="3"/>
      <c r="R2242" s="3"/>
      <c r="S2242" s="3"/>
      <c r="T2242" s="3"/>
      <c r="U2242" s="3"/>
      <c r="V2242" s="3"/>
      <c r="W2242" s="3"/>
      <c r="X2242" s="3"/>
      <c r="Y2242" s="3"/>
      <c r="Z2242" s="3"/>
    </row>
    <row r="2243" spans="1:26" x14ac:dyDescent="0.2">
      <c r="A2243" s="3"/>
      <c r="B2243" s="30"/>
      <c r="C2243" s="12"/>
      <c r="D2243" s="3"/>
      <c r="E2243" s="3"/>
      <c r="F2243" s="3"/>
      <c r="G2243" s="3"/>
      <c r="H2243" s="3"/>
      <c r="I2243" s="3"/>
      <c r="J2243" s="26"/>
      <c r="K2243" s="26"/>
      <c r="L2243" s="3"/>
      <c r="M2243" s="3"/>
      <c r="N2243" s="3"/>
      <c r="O2243" s="3"/>
      <c r="P2243" s="3"/>
      <c r="Q2243" s="3"/>
      <c r="R2243" s="3"/>
      <c r="S2243" s="3"/>
      <c r="T2243" s="3"/>
      <c r="U2243" s="3"/>
      <c r="V2243" s="3"/>
      <c r="W2243" s="3"/>
      <c r="X2243" s="3"/>
      <c r="Y2243" s="3"/>
      <c r="Z2243" s="3"/>
    </row>
    <row r="2244" spans="1:26" x14ac:dyDescent="0.2">
      <c r="A2244" s="3"/>
      <c r="B2244" s="30"/>
      <c r="C2244" s="12"/>
      <c r="D2244" s="3"/>
      <c r="E2244" s="3"/>
      <c r="F2244" s="3"/>
      <c r="G2244" s="3"/>
      <c r="H2244" s="3"/>
      <c r="I2244" s="3"/>
      <c r="J2244" s="26"/>
      <c r="K2244" s="26"/>
      <c r="L2244" s="3"/>
      <c r="M2244" s="3"/>
      <c r="N2244" s="3"/>
      <c r="O2244" s="3"/>
      <c r="P2244" s="3"/>
      <c r="Q2244" s="3"/>
      <c r="R2244" s="3"/>
      <c r="S2244" s="3"/>
      <c r="T2244" s="3"/>
      <c r="U2244" s="3"/>
      <c r="V2244" s="3"/>
      <c r="W2244" s="3"/>
      <c r="X2244" s="3"/>
      <c r="Y2244" s="3"/>
      <c r="Z2244" s="3"/>
    </row>
    <row r="2245" spans="1:26" x14ac:dyDescent="0.2">
      <c r="A2245" s="3"/>
      <c r="B2245" s="30"/>
      <c r="C2245" s="12"/>
      <c r="D2245" s="3"/>
      <c r="E2245" s="3"/>
      <c r="F2245" s="3"/>
      <c r="G2245" s="3"/>
      <c r="H2245" s="3"/>
      <c r="I2245" s="3"/>
      <c r="J2245" s="26"/>
      <c r="K2245" s="26"/>
      <c r="L2245" s="3"/>
      <c r="M2245" s="3"/>
      <c r="N2245" s="3"/>
      <c r="O2245" s="3"/>
      <c r="P2245" s="3"/>
      <c r="Q2245" s="3"/>
      <c r="R2245" s="3"/>
      <c r="S2245" s="3"/>
      <c r="T2245" s="3"/>
      <c r="U2245" s="3"/>
      <c r="V2245" s="3"/>
      <c r="W2245" s="3"/>
      <c r="X2245" s="3"/>
      <c r="Y2245" s="3"/>
      <c r="Z2245" s="3"/>
    </row>
    <row r="2246" spans="1:26" x14ac:dyDescent="0.2">
      <c r="A2246" s="3"/>
      <c r="B2246" s="30"/>
      <c r="C2246" s="12"/>
      <c r="D2246" s="3"/>
      <c r="E2246" s="3"/>
      <c r="F2246" s="3"/>
      <c r="G2246" s="3"/>
      <c r="H2246" s="3"/>
      <c r="I2246" s="3"/>
      <c r="J2246" s="26"/>
      <c r="K2246" s="26"/>
      <c r="L2246" s="3"/>
      <c r="M2246" s="3"/>
      <c r="N2246" s="3"/>
      <c r="O2246" s="3"/>
      <c r="P2246" s="3"/>
      <c r="Q2246" s="3"/>
      <c r="R2246" s="3"/>
      <c r="S2246" s="3"/>
      <c r="T2246" s="3"/>
      <c r="U2246" s="3"/>
      <c r="V2246" s="3"/>
      <c r="W2246" s="3"/>
      <c r="X2246" s="3"/>
      <c r="Y2246" s="3"/>
      <c r="Z2246" s="3"/>
    </row>
    <row r="2247" spans="1:26" x14ac:dyDescent="0.2">
      <c r="A2247" s="3"/>
      <c r="B2247" s="30"/>
      <c r="C2247" s="12"/>
      <c r="D2247" s="3"/>
      <c r="E2247" s="3"/>
      <c r="F2247" s="3"/>
      <c r="G2247" s="3"/>
      <c r="H2247" s="3"/>
      <c r="I2247" s="3"/>
      <c r="J2247" s="26"/>
      <c r="K2247" s="26"/>
      <c r="L2247" s="3"/>
      <c r="M2247" s="3"/>
      <c r="N2247" s="3"/>
      <c r="O2247" s="3"/>
      <c r="P2247" s="3"/>
      <c r="Q2247" s="3"/>
      <c r="R2247" s="3"/>
      <c r="S2247" s="3"/>
      <c r="T2247" s="3"/>
      <c r="U2247" s="3"/>
      <c r="V2247" s="3"/>
      <c r="W2247" s="3"/>
      <c r="X2247" s="3"/>
      <c r="Y2247" s="3"/>
      <c r="Z2247" s="3"/>
    </row>
    <row r="2248" spans="1:26" x14ac:dyDescent="0.2">
      <c r="A2248" s="3"/>
      <c r="B2248" s="30"/>
      <c r="C2248" s="12"/>
      <c r="D2248" s="3"/>
      <c r="E2248" s="3"/>
      <c r="F2248" s="3"/>
      <c r="G2248" s="3"/>
      <c r="H2248" s="3"/>
      <c r="I2248" s="3"/>
      <c r="J2248" s="26"/>
      <c r="K2248" s="26"/>
      <c r="L2248" s="3"/>
      <c r="M2248" s="3"/>
      <c r="N2248" s="3"/>
      <c r="O2248" s="3"/>
      <c r="P2248" s="3"/>
      <c r="Q2248" s="3"/>
      <c r="R2248" s="3"/>
      <c r="S2248" s="3"/>
      <c r="T2248" s="3"/>
      <c r="U2248" s="3"/>
      <c r="V2248" s="3"/>
      <c r="W2248" s="3"/>
      <c r="X2248" s="3"/>
      <c r="Y2248" s="3"/>
      <c r="Z2248" s="3"/>
    </row>
    <row r="2249" spans="1:26" x14ac:dyDescent="0.2">
      <c r="A2249" s="3"/>
      <c r="B2249" s="30"/>
      <c r="C2249" s="12"/>
      <c r="D2249" s="3"/>
      <c r="E2249" s="3"/>
      <c r="F2249" s="3"/>
      <c r="G2249" s="3"/>
      <c r="H2249" s="3"/>
      <c r="I2249" s="3"/>
      <c r="J2249" s="26"/>
      <c r="K2249" s="26"/>
      <c r="L2249" s="3"/>
      <c r="M2249" s="3"/>
      <c r="N2249" s="3"/>
      <c r="O2249" s="3"/>
      <c r="P2249" s="3"/>
      <c r="Q2249" s="3"/>
      <c r="R2249" s="3"/>
      <c r="S2249" s="3"/>
      <c r="T2249" s="3"/>
      <c r="U2249" s="3"/>
      <c r="V2249" s="3"/>
      <c r="W2249" s="3"/>
      <c r="X2249" s="3"/>
      <c r="Y2249" s="3"/>
      <c r="Z2249" s="3"/>
    </row>
    <row r="2250" spans="1:26" x14ac:dyDescent="0.2">
      <c r="A2250" s="3"/>
      <c r="B2250" s="30"/>
      <c r="C2250" s="12"/>
      <c r="D2250" s="3"/>
      <c r="E2250" s="3"/>
      <c r="F2250" s="3"/>
      <c r="G2250" s="3"/>
      <c r="H2250" s="3"/>
      <c r="I2250" s="3"/>
      <c r="J2250" s="26"/>
      <c r="K2250" s="26"/>
      <c r="L2250" s="3"/>
      <c r="M2250" s="3"/>
      <c r="N2250" s="3"/>
      <c r="O2250" s="3"/>
      <c r="P2250" s="3"/>
      <c r="Q2250" s="3"/>
      <c r="R2250" s="3"/>
      <c r="S2250" s="3"/>
      <c r="T2250" s="3"/>
      <c r="U2250" s="3"/>
      <c r="V2250" s="3"/>
      <c r="W2250" s="3"/>
      <c r="X2250" s="3"/>
      <c r="Y2250" s="3"/>
      <c r="Z2250" s="3"/>
    </row>
    <row r="2251" spans="1:26" x14ac:dyDescent="0.2">
      <c r="A2251" s="3"/>
      <c r="B2251" s="30"/>
      <c r="C2251" s="12"/>
      <c r="D2251" s="3"/>
      <c r="E2251" s="3"/>
      <c r="F2251" s="3"/>
      <c r="G2251" s="3"/>
      <c r="H2251" s="3"/>
      <c r="I2251" s="3"/>
      <c r="J2251" s="26"/>
      <c r="K2251" s="26"/>
      <c r="L2251" s="3"/>
      <c r="M2251" s="3"/>
      <c r="N2251" s="3"/>
      <c r="O2251" s="3"/>
      <c r="P2251" s="3"/>
      <c r="Q2251" s="3"/>
      <c r="R2251" s="3"/>
      <c r="S2251" s="3"/>
      <c r="T2251" s="3"/>
      <c r="U2251" s="3"/>
      <c r="V2251" s="3"/>
      <c r="W2251" s="3"/>
      <c r="X2251" s="3"/>
      <c r="Y2251" s="3"/>
      <c r="Z2251" s="3"/>
    </row>
    <row r="2252" spans="1:26" x14ac:dyDescent="0.2">
      <c r="A2252" s="3"/>
      <c r="B2252" s="30"/>
      <c r="C2252" s="12"/>
      <c r="D2252" s="3"/>
      <c r="E2252" s="3"/>
      <c r="F2252" s="3"/>
      <c r="G2252" s="3"/>
      <c r="H2252" s="3"/>
      <c r="I2252" s="3"/>
      <c r="J2252" s="26"/>
      <c r="K2252" s="26"/>
      <c r="L2252" s="3"/>
      <c r="M2252" s="3"/>
      <c r="N2252" s="3"/>
      <c r="O2252" s="3"/>
      <c r="P2252" s="3"/>
      <c r="Q2252" s="3"/>
      <c r="R2252" s="3"/>
      <c r="S2252" s="3"/>
      <c r="T2252" s="3"/>
      <c r="U2252" s="3"/>
      <c r="V2252" s="3"/>
      <c r="W2252" s="3"/>
      <c r="X2252" s="3"/>
      <c r="Y2252" s="3"/>
      <c r="Z2252" s="3"/>
    </row>
    <row r="2253" spans="1:26" x14ac:dyDescent="0.2">
      <c r="A2253" s="3"/>
      <c r="B2253" s="30"/>
      <c r="C2253" s="12"/>
      <c r="D2253" s="3"/>
      <c r="E2253" s="3"/>
      <c r="F2253" s="3"/>
      <c r="G2253" s="3"/>
      <c r="H2253" s="3"/>
      <c r="I2253" s="3"/>
      <c r="J2253" s="26"/>
      <c r="K2253" s="26"/>
      <c r="L2253" s="3"/>
      <c r="M2253" s="3"/>
      <c r="N2253" s="3"/>
      <c r="O2253" s="3"/>
      <c r="P2253" s="3"/>
      <c r="Q2253" s="3"/>
      <c r="R2253" s="3"/>
      <c r="S2253" s="3"/>
      <c r="T2253" s="3"/>
      <c r="U2253" s="3"/>
      <c r="V2253" s="3"/>
      <c r="W2253" s="3"/>
      <c r="X2253" s="3"/>
      <c r="Y2253" s="3"/>
      <c r="Z2253" s="3"/>
    </row>
    <row r="2254" spans="1:26" x14ac:dyDescent="0.2">
      <c r="A2254" s="3"/>
      <c r="B2254" s="30"/>
      <c r="C2254" s="12"/>
      <c r="D2254" s="3"/>
      <c r="E2254" s="3"/>
      <c r="F2254" s="3"/>
      <c r="G2254" s="3"/>
      <c r="H2254" s="3"/>
      <c r="I2254" s="3"/>
      <c r="J2254" s="26"/>
      <c r="K2254" s="26"/>
      <c r="L2254" s="3"/>
      <c r="M2254" s="3"/>
      <c r="N2254" s="3"/>
      <c r="O2254" s="3"/>
      <c r="P2254" s="3"/>
      <c r="Q2254" s="3"/>
      <c r="R2254" s="3"/>
      <c r="S2254" s="3"/>
      <c r="T2254" s="3"/>
      <c r="U2254" s="3"/>
      <c r="V2254" s="3"/>
      <c r="W2254" s="3"/>
      <c r="X2254" s="3"/>
      <c r="Y2254" s="3"/>
      <c r="Z2254" s="3"/>
    </row>
    <row r="2255" spans="1:26" x14ac:dyDescent="0.2">
      <c r="A2255" s="3"/>
      <c r="B2255" s="30"/>
      <c r="C2255" s="12"/>
      <c r="D2255" s="3"/>
      <c r="E2255" s="3"/>
      <c r="F2255" s="3"/>
      <c r="G2255" s="3"/>
      <c r="H2255" s="3"/>
      <c r="I2255" s="3"/>
      <c r="J2255" s="26"/>
      <c r="K2255" s="26"/>
      <c r="L2255" s="3"/>
      <c r="M2255" s="3"/>
      <c r="N2255" s="3"/>
      <c r="O2255" s="3"/>
      <c r="P2255" s="3"/>
      <c r="Q2255" s="3"/>
      <c r="R2255" s="3"/>
      <c r="S2255" s="3"/>
      <c r="T2255" s="3"/>
      <c r="U2255" s="3"/>
      <c r="V2255" s="3"/>
      <c r="W2255" s="3"/>
      <c r="X2255" s="3"/>
      <c r="Y2255" s="3"/>
      <c r="Z2255" s="3"/>
    </row>
    <row r="2256" spans="1:26" x14ac:dyDescent="0.2">
      <c r="A2256" s="3"/>
      <c r="B2256" s="30"/>
      <c r="C2256" s="12"/>
      <c r="D2256" s="3"/>
      <c r="E2256" s="3"/>
      <c r="F2256" s="3"/>
      <c r="G2256" s="3"/>
      <c r="H2256" s="3"/>
      <c r="I2256" s="3"/>
      <c r="J2256" s="26"/>
      <c r="K2256" s="26"/>
      <c r="L2256" s="3"/>
      <c r="M2256" s="3"/>
      <c r="N2256" s="3"/>
      <c r="O2256" s="3"/>
      <c r="P2256" s="3"/>
      <c r="Q2256" s="3"/>
      <c r="R2256" s="3"/>
      <c r="S2256" s="3"/>
      <c r="T2256" s="3"/>
      <c r="U2256" s="3"/>
      <c r="V2256" s="3"/>
      <c r="W2256" s="3"/>
      <c r="X2256" s="3"/>
      <c r="Y2256" s="3"/>
      <c r="Z2256" s="3"/>
    </row>
    <row r="2257" spans="1:26" x14ac:dyDescent="0.2">
      <c r="A2257" s="3"/>
      <c r="B2257" s="30"/>
      <c r="C2257" s="12"/>
      <c r="D2257" s="3"/>
      <c r="E2257" s="3"/>
      <c r="F2257" s="3"/>
      <c r="G2257" s="3"/>
      <c r="H2257" s="3"/>
      <c r="I2257" s="3"/>
      <c r="J2257" s="26"/>
      <c r="K2257" s="26"/>
      <c r="L2257" s="3"/>
      <c r="M2257" s="3"/>
      <c r="N2257" s="3"/>
      <c r="O2257" s="3"/>
      <c r="P2257" s="3"/>
      <c r="Q2257" s="3"/>
      <c r="R2257" s="3"/>
      <c r="S2257" s="3"/>
      <c r="T2257" s="3"/>
      <c r="U2257" s="3"/>
      <c r="V2257" s="3"/>
      <c r="W2257" s="3"/>
      <c r="X2257" s="3"/>
      <c r="Y2257" s="3"/>
      <c r="Z2257" s="3"/>
    </row>
    <row r="2258" spans="1:26" x14ac:dyDescent="0.2">
      <c r="A2258" s="3"/>
      <c r="B2258" s="30"/>
      <c r="C2258" s="12"/>
      <c r="D2258" s="3"/>
      <c r="E2258" s="3"/>
      <c r="F2258" s="3"/>
      <c r="G2258" s="3"/>
      <c r="H2258" s="3"/>
      <c r="I2258" s="3"/>
      <c r="J2258" s="26"/>
      <c r="K2258" s="26"/>
      <c r="L2258" s="3"/>
      <c r="M2258" s="3"/>
      <c r="N2258" s="3"/>
      <c r="O2258" s="3"/>
      <c r="P2258" s="3"/>
      <c r="Q2258" s="3"/>
      <c r="R2258" s="3"/>
      <c r="S2258" s="3"/>
      <c r="T2258" s="3"/>
      <c r="U2258" s="3"/>
      <c r="V2258" s="3"/>
      <c r="W2258" s="3"/>
      <c r="X2258" s="3"/>
      <c r="Y2258" s="3"/>
      <c r="Z2258" s="3"/>
    </row>
    <row r="2259" spans="1:26" x14ac:dyDescent="0.2">
      <c r="A2259" s="3"/>
      <c r="B2259" s="30"/>
      <c r="C2259" s="12"/>
      <c r="D2259" s="3"/>
      <c r="E2259" s="3"/>
      <c r="F2259" s="3"/>
      <c r="G2259" s="3"/>
      <c r="H2259" s="3"/>
      <c r="I2259" s="3"/>
      <c r="J2259" s="26"/>
      <c r="K2259" s="26"/>
      <c r="L2259" s="3"/>
      <c r="M2259" s="3"/>
      <c r="N2259" s="3"/>
      <c r="O2259" s="3"/>
      <c r="P2259" s="3"/>
      <c r="Q2259" s="3"/>
      <c r="R2259" s="3"/>
      <c r="S2259" s="3"/>
      <c r="T2259" s="3"/>
      <c r="U2259" s="3"/>
      <c r="V2259" s="3"/>
      <c r="W2259" s="3"/>
      <c r="X2259" s="3"/>
      <c r="Y2259" s="3"/>
      <c r="Z2259" s="3"/>
    </row>
    <row r="2260" spans="1:26" x14ac:dyDescent="0.2">
      <c r="A2260" s="3"/>
      <c r="B2260" s="30"/>
      <c r="C2260" s="12"/>
      <c r="D2260" s="3"/>
      <c r="E2260" s="3"/>
      <c r="F2260" s="3"/>
      <c r="G2260" s="3"/>
      <c r="H2260" s="3"/>
      <c r="I2260" s="3"/>
      <c r="J2260" s="26"/>
      <c r="K2260" s="26"/>
      <c r="L2260" s="3"/>
      <c r="M2260" s="3"/>
      <c r="N2260" s="3"/>
      <c r="O2260" s="3"/>
      <c r="P2260" s="3"/>
      <c r="Q2260" s="3"/>
      <c r="R2260" s="3"/>
      <c r="S2260" s="3"/>
      <c r="T2260" s="3"/>
      <c r="U2260" s="3"/>
      <c r="V2260" s="3"/>
      <c r="W2260" s="3"/>
      <c r="X2260" s="3"/>
      <c r="Y2260" s="3"/>
      <c r="Z2260" s="3"/>
    </row>
    <row r="2261" spans="1:26" x14ac:dyDescent="0.2">
      <c r="A2261" s="3"/>
      <c r="B2261" s="30"/>
      <c r="C2261" s="12"/>
      <c r="D2261" s="3"/>
      <c r="E2261" s="3"/>
      <c r="F2261" s="3"/>
      <c r="G2261" s="3"/>
      <c r="H2261" s="3"/>
      <c r="I2261" s="3"/>
      <c r="J2261" s="26"/>
      <c r="K2261" s="26"/>
      <c r="L2261" s="3"/>
      <c r="M2261" s="3"/>
      <c r="N2261" s="3"/>
      <c r="O2261" s="3"/>
      <c r="P2261" s="3"/>
      <c r="Q2261" s="3"/>
      <c r="R2261" s="3"/>
      <c r="S2261" s="3"/>
      <c r="T2261" s="3"/>
      <c r="U2261" s="3"/>
      <c r="V2261" s="3"/>
      <c r="W2261" s="3"/>
      <c r="X2261" s="3"/>
      <c r="Y2261" s="3"/>
      <c r="Z2261" s="3"/>
    </row>
    <row r="2262" spans="1:26" x14ac:dyDescent="0.2">
      <c r="A2262" s="3"/>
      <c r="B2262" s="30"/>
      <c r="C2262" s="12"/>
      <c r="D2262" s="3"/>
      <c r="E2262" s="3"/>
      <c r="F2262" s="3"/>
      <c r="G2262" s="3"/>
      <c r="H2262" s="3"/>
      <c r="I2262" s="3"/>
      <c r="J2262" s="26"/>
      <c r="K2262" s="26"/>
      <c r="L2262" s="3"/>
      <c r="M2262" s="3"/>
      <c r="N2262" s="3"/>
      <c r="O2262" s="3"/>
      <c r="P2262" s="3"/>
      <c r="Q2262" s="3"/>
      <c r="R2262" s="3"/>
      <c r="S2262" s="3"/>
      <c r="T2262" s="3"/>
      <c r="U2262" s="3"/>
      <c r="V2262" s="3"/>
      <c r="W2262" s="3"/>
      <c r="X2262" s="3"/>
      <c r="Y2262" s="3"/>
      <c r="Z2262" s="3"/>
    </row>
    <row r="2263" spans="1:26" x14ac:dyDescent="0.2">
      <c r="A2263" s="3"/>
      <c r="B2263" s="30"/>
      <c r="C2263" s="12"/>
      <c r="D2263" s="3"/>
      <c r="E2263" s="3"/>
      <c r="F2263" s="3"/>
      <c r="G2263" s="3"/>
      <c r="H2263" s="3"/>
      <c r="I2263" s="3"/>
      <c r="J2263" s="26"/>
      <c r="K2263" s="26"/>
      <c r="L2263" s="3"/>
      <c r="M2263" s="3"/>
      <c r="N2263" s="3"/>
      <c r="O2263" s="3"/>
      <c r="P2263" s="3"/>
      <c r="Q2263" s="3"/>
      <c r="R2263" s="3"/>
      <c r="S2263" s="3"/>
      <c r="T2263" s="3"/>
      <c r="U2263" s="3"/>
      <c r="V2263" s="3"/>
      <c r="W2263" s="3"/>
      <c r="X2263" s="3"/>
      <c r="Y2263" s="3"/>
      <c r="Z2263" s="3"/>
    </row>
    <row r="2264" spans="1:26" x14ac:dyDescent="0.2">
      <c r="A2264" s="3"/>
      <c r="B2264" s="30"/>
      <c r="C2264" s="12"/>
      <c r="D2264" s="3"/>
      <c r="E2264" s="3"/>
      <c r="F2264" s="3"/>
      <c r="G2264" s="3"/>
      <c r="H2264" s="3"/>
      <c r="I2264" s="3"/>
      <c r="J2264" s="26"/>
      <c r="K2264" s="26"/>
      <c r="L2264" s="3"/>
      <c r="M2264" s="3"/>
      <c r="N2264" s="3"/>
      <c r="O2264" s="3"/>
      <c r="P2264" s="3"/>
      <c r="Q2264" s="3"/>
      <c r="R2264" s="3"/>
      <c r="S2264" s="3"/>
      <c r="T2264" s="3"/>
      <c r="U2264" s="3"/>
      <c r="V2264" s="3"/>
      <c r="W2264" s="3"/>
      <c r="X2264" s="3"/>
      <c r="Y2264" s="3"/>
      <c r="Z2264" s="3"/>
    </row>
    <row r="2265" spans="1:26" x14ac:dyDescent="0.2">
      <c r="A2265" s="3"/>
      <c r="B2265" s="30"/>
      <c r="C2265" s="12"/>
      <c r="D2265" s="3"/>
      <c r="E2265" s="3"/>
      <c r="F2265" s="3"/>
      <c r="G2265" s="3"/>
      <c r="H2265" s="3"/>
      <c r="I2265" s="3"/>
      <c r="J2265" s="26"/>
      <c r="K2265" s="26"/>
      <c r="L2265" s="3"/>
      <c r="M2265" s="3"/>
      <c r="N2265" s="3"/>
      <c r="O2265" s="3"/>
      <c r="P2265" s="3"/>
      <c r="Q2265" s="3"/>
      <c r="R2265" s="3"/>
      <c r="S2265" s="3"/>
      <c r="T2265" s="3"/>
      <c r="U2265" s="3"/>
      <c r="V2265" s="3"/>
      <c r="W2265" s="3"/>
      <c r="X2265" s="3"/>
      <c r="Y2265" s="3"/>
      <c r="Z2265" s="3"/>
    </row>
    <row r="2266" spans="1:26" x14ac:dyDescent="0.2">
      <c r="A2266" s="3"/>
      <c r="B2266" s="30"/>
      <c r="C2266" s="12"/>
      <c r="D2266" s="3"/>
      <c r="E2266" s="3"/>
      <c r="F2266" s="3"/>
      <c r="G2266" s="3"/>
      <c r="H2266" s="3"/>
      <c r="I2266" s="3"/>
      <c r="J2266" s="26"/>
      <c r="K2266" s="26"/>
      <c r="L2266" s="3"/>
      <c r="M2266" s="3"/>
      <c r="N2266" s="3"/>
      <c r="O2266" s="3"/>
      <c r="P2266" s="3"/>
      <c r="Q2266" s="3"/>
      <c r="R2266" s="3"/>
      <c r="S2266" s="3"/>
      <c r="T2266" s="3"/>
      <c r="U2266" s="3"/>
      <c r="V2266" s="3"/>
      <c r="W2266" s="3"/>
      <c r="X2266" s="3"/>
      <c r="Y2266" s="3"/>
      <c r="Z2266" s="3"/>
    </row>
    <row r="2267" spans="1:26" x14ac:dyDescent="0.2">
      <c r="A2267" s="3"/>
      <c r="B2267" s="30"/>
      <c r="C2267" s="12"/>
      <c r="D2267" s="3"/>
      <c r="E2267" s="3"/>
      <c r="F2267" s="3"/>
      <c r="G2267" s="3"/>
      <c r="H2267" s="3"/>
      <c r="I2267" s="3"/>
      <c r="J2267" s="26"/>
      <c r="K2267" s="26"/>
      <c r="L2267" s="3"/>
      <c r="M2267" s="3"/>
      <c r="N2267" s="3"/>
      <c r="O2267" s="3"/>
      <c r="P2267" s="3"/>
      <c r="Q2267" s="3"/>
      <c r="R2267" s="3"/>
      <c r="S2267" s="3"/>
      <c r="T2267" s="3"/>
      <c r="U2267" s="3"/>
      <c r="V2267" s="3"/>
      <c r="W2267" s="3"/>
      <c r="X2267" s="3"/>
      <c r="Y2267" s="3"/>
      <c r="Z2267" s="3"/>
    </row>
    <row r="2268" spans="1:26" x14ac:dyDescent="0.2">
      <c r="A2268" s="3"/>
      <c r="B2268" s="30"/>
      <c r="C2268" s="12"/>
      <c r="D2268" s="3"/>
      <c r="E2268" s="3"/>
      <c r="F2268" s="3"/>
      <c r="G2268" s="3"/>
      <c r="H2268" s="3"/>
      <c r="I2268" s="3"/>
      <c r="J2268" s="26"/>
      <c r="K2268" s="26"/>
      <c r="L2268" s="3"/>
      <c r="M2268" s="3"/>
      <c r="N2268" s="3"/>
      <c r="O2268" s="3"/>
      <c r="P2268" s="3"/>
      <c r="Q2268" s="3"/>
      <c r="R2268" s="3"/>
      <c r="S2268" s="3"/>
      <c r="T2268" s="3"/>
      <c r="U2268" s="3"/>
      <c r="V2268" s="3"/>
      <c r="W2268" s="3"/>
      <c r="X2268" s="3"/>
      <c r="Y2268" s="3"/>
      <c r="Z2268" s="3"/>
    </row>
    <row r="2269" spans="1:26" x14ac:dyDescent="0.2">
      <c r="A2269" s="3"/>
      <c r="B2269" s="30"/>
      <c r="C2269" s="12"/>
      <c r="D2269" s="3"/>
      <c r="E2269" s="3"/>
      <c r="F2269" s="3"/>
      <c r="G2269" s="3"/>
      <c r="H2269" s="3"/>
      <c r="I2269" s="3"/>
      <c r="J2269" s="26"/>
      <c r="K2269" s="26"/>
      <c r="L2269" s="3"/>
      <c r="M2269" s="3"/>
      <c r="N2269" s="3"/>
      <c r="O2269" s="3"/>
      <c r="P2269" s="3"/>
      <c r="Q2269" s="3"/>
      <c r="R2269" s="3"/>
      <c r="S2269" s="3"/>
      <c r="T2269" s="3"/>
      <c r="U2269" s="3"/>
      <c r="V2269" s="3"/>
      <c r="W2269" s="3"/>
      <c r="X2269" s="3"/>
      <c r="Y2269" s="3"/>
      <c r="Z2269" s="3"/>
    </row>
    <row r="2270" spans="1:26" x14ac:dyDescent="0.2">
      <c r="A2270" s="3"/>
      <c r="B2270" s="30"/>
      <c r="C2270" s="12"/>
      <c r="D2270" s="3"/>
      <c r="E2270" s="3"/>
      <c r="F2270" s="3"/>
      <c r="G2270" s="3"/>
      <c r="H2270" s="3"/>
      <c r="I2270" s="3"/>
      <c r="J2270" s="26"/>
      <c r="K2270" s="26"/>
      <c r="L2270" s="3"/>
      <c r="M2270" s="3"/>
      <c r="N2270" s="3"/>
      <c r="O2270" s="3"/>
      <c r="P2270" s="3"/>
      <c r="Q2270" s="3"/>
      <c r="R2270" s="3"/>
      <c r="S2270" s="3"/>
      <c r="T2270" s="3"/>
      <c r="U2270" s="3"/>
      <c r="V2270" s="3"/>
      <c r="W2270" s="3"/>
      <c r="X2270" s="3"/>
      <c r="Y2270" s="3"/>
      <c r="Z2270" s="3"/>
    </row>
    <row r="2271" spans="1:26" x14ac:dyDescent="0.2">
      <c r="A2271" s="3"/>
      <c r="B2271" s="30"/>
      <c r="C2271" s="12"/>
      <c r="D2271" s="3"/>
      <c r="E2271" s="3"/>
      <c r="F2271" s="3"/>
      <c r="G2271" s="3"/>
      <c r="H2271" s="3"/>
      <c r="I2271" s="3"/>
      <c r="J2271" s="26"/>
      <c r="K2271" s="26"/>
      <c r="L2271" s="3"/>
      <c r="M2271" s="3"/>
      <c r="N2271" s="3"/>
      <c r="O2271" s="3"/>
      <c r="P2271" s="3"/>
      <c r="Q2271" s="3"/>
      <c r="R2271" s="3"/>
      <c r="S2271" s="3"/>
      <c r="T2271" s="3"/>
      <c r="U2271" s="3"/>
      <c r="V2271" s="3"/>
      <c r="W2271" s="3"/>
      <c r="X2271" s="3"/>
      <c r="Y2271" s="3"/>
      <c r="Z2271" s="3"/>
    </row>
    <row r="2272" spans="1:26" x14ac:dyDescent="0.2">
      <c r="A2272" s="3"/>
      <c r="B2272" s="30"/>
      <c r="C2272" s="12"/>
      <c r="D2272" s="3"/>
      <c r="E2272" s="3"/>
      <c r="F2272" s="3"/>
      <c r="G2272" s="3"/>
      <c r="H2272" s="3"/>
      <c r="I2272" s="3"/>
      <c r="J2272" s="26"/>
      <c r="K2272" s="26"/>
      <c r="L2272" s="3"/>
      <c r="M2272" s="3"/>
      <c r="N2272" s="3"/>
      <c r="O2272" s="3"/>
      <c r="P2272" s="3"/>
      <c r="Q2272" s="3"/>
      <c r="R2272" s="3"/>
      <c r="S2272" s="3"/>
      <c r="T2272" s="3"/>
      <c r="U2272" s="3"/>
      <c r="V2272" s="3"/>
      <c r="W2272" s="3"/>
      <c r="X2272" s="3"/>
      <c r="Y2272" s="3"/>
      <c r="Z2272" s="3"/>
    </row>
    <row r="2273" spans="1:26" x14ac:dyDescent="0.2">
      <c r="A2273" s="3"/>
      <c r="B2273" s="30"/>
      <c r="C2273" s="12"/>
      <c r="D2273" s="3"/>
      <c r="E2273" s="3"/>
      <c r="F2273" s="3"/>
      <c r="G2273" s="3"/>
      <c r="H2273" s="3"/>
      <c r="I2273" s="3"/>
      <c r="J2273" s="26"/>
      <c r="K2273" s="26"/>
      <c r="L2273" s="3"/>
      <c r="M2273" s="3"/>
      <c r="N2273" s="3"/>
      <c r="O2273" s="3"/>
      <c r="P2273" s="3"/>
      <c r="Q2273" s="3"/>
      <c r="R2273" s="3"/>
      <c r="S2273" s="3"/>
      <c r="T2273" s="3"/>
      <c r="U2273" s="3"/>
      <c r="V2273" s="3"/>
      <c r="W2273" s="3"/>
      <c r="X2273" s="3"/>
      <c r="Y2273" s="3"/>
      <c r="Z2273" s="3"/>
    </row>
    <row r="2274" spans="1:26" x14ac:dyDescent="0.2">
      <c r="A2274" s="3"/>
      <c r="B2274" s="30"/>
      <c r="C2274" s="12"/>
      <c r="D2274" s="3"/>
      <c r="E2274" s="3"/>
      <c r="F2274" s="3"/>
      <c r="G2274" s="3"/>
      <c r="H2274" s="3"/>
      <c r="I2274" s="3"/>
      <c r="J2274" s="26"/>
      <c r="K2274" s="26"/>
      <c r="L2274" s="3"/>
      <c r="M2274" s="3"/>
      <c r="N2274" s="3"/>
      <c r="O2274" s="3"/>
      <c r="P2274" s="3"/>
      <c r="Q2274" s="3"/>
      <c r="R2274" s="3"/>
      <c r="S2274" s="3"/>
      <c r="T2274" s="3"/>
      <c r="U2274" s="3"/>
      <c r="V2274" s="3"/>
      <c r="W2274" s="3"/>
      <c r="X2274" s="3"/>
      <c r="Y2274" s="3"/>
      <c r="Z2274" s="3"/>
    </row>
    <row r="2275" spans="1:26" x14ac:dyDescent="0.2">
      <c r="A2275" s="3"/>
      <c r="B2275" s="30"/>
      <c r="C2275" s="12"/>
      <c r="D2275" s="3"/>
      <c r="E2275" s="3"/>
      <c r="F2275" s="3"/>
      <c r="G2275" s="3"/>
      <c r="H2275" s="3"/>
      <c r="I2275" s="3"/>
      <c r="J2275" s="26"/>
      <c r="K2275" s="26"/>
      <c r="L2275" s="3"/>
      <c r="M2275" s="3"/>
      <c r="N2275" s="3"/>
      <c r="O2275" s="3"/>
      <c r="P2275" s="3"/>
      <c r="Q2275" s="3"/>
      <c r="R2275" s="3"/>
      <c r="S2275" s="3"/>
      <c r="T2275" s="3"/>
      <c r="U2275" s="3"/>
      <c r="V2275" s="3"/>
      <c r="W2275" s="3"/>
      <c r="X2275" s="3"/>
      <c r="Y2275" s="3"/>
      <c r="Z2275" s="3"/>
    </row>
    <row r="2276" spans="1:26" x14ac:dyDescent="0.2">
      <c r="A2276" s="3"/>
      <c r="B2276" s="30"/>
      <c r="C2276" s="12"/>
      <c r="D2276" s="3"/>
      <c r="E2276" s="3"/>
      <c r="F2276" s="3"/>
      <c r="G2276" s="3"/>
      <c r="H2276" s="3"/>
      <c r="I2276" s="3"/>
      <c r="J2276" s="26"/>
      <c r="K2276" s="26"/>
      <c r="L2276" s="3"/>
      <c r="M2276" s="3"/>
      <c r="N2276" s="3"/>
      <c r="O2276" s="3"/>
      <c r="P2276" s="3"/>
      <c r="Q2276" s="3"/>
      <c r="R2276" s="3"/>
      <c r="S2276" s="3"/>
      <c r="T2276" s="3"/>
      <c r="U2276" s="3"/>
      <c r="V2276" s="3"/>
      <c r="W2276" s="3"/>
      <c r="X2276" s="3"/>
      <c r="Y2276" s="3"/>
      <c r="Z2276" s="3"/>
    </row>
    <row r="2277" spans="1:26" x14ac:dyDescent="0.2">
      <c r="A2277" s="3"/>
      <c r="B2277" s="30"/>
      <c r="C2277" s="12"/>
      <c r="D2277" s="3"/>
      <c r="E2277" s="3"/>
      <c r="F2277" s="3"/>
      <c r="G2277" s="3"/>
      <c r="H2277" s="3"/>
      <c r="I2277" s="3"/>
      <c r="J2277" s="26"/>
      <c r="K2277" s="26"/>
      <c r="L2277" s="3"/>
      <c r="M2277" s="3"/>
      <c r="N2277" s="3"/>
      <c r="O2277" s="3"/>
      <c r="P2277" s="3"/>
      <c r="Q2277" s="3"/>
      <c r="R2277" s="3"/>
      <c r="S2277" s="3"/>
      <c r="T2277" s="3"/>
      <c r="U2277" s="3"/>
      <c r="V2277" s="3"/>
      <c r="W2277" s="3"/>
      <c r="X2277" s="3"/>
      <c r="Y2277" s="3"/>
      <c r="Z2277" s="3"/>
    </row>
    <row r="2278" spans="1:26" x14ac:dyDescent="0.2">
      <c r="A2278" s="3"/>
      <c r="B2278" s="30"/>
      <c r="C2278" s="12"/>
      <c r="D2278" s="3"/>
      <c r="E2278" s="3"/>
      <c r="F2278" s="3"/>
      <c r="G2278" s="3"/>
      <c r="H2278" s="3"/>
      <c r="I2278" s="3"/>
      <c r="J2278" s="26"/>
      <c r="K2278" s="26"/>
      <c r="L2278" s="3"/>
      <c r="M2278" s="3"/>
      <c r="N2278" s="3"/>
      <c r="O2278" s="3"/>
      <c r="P2278" s="3"/>
      <c r="Q2278" s="3"/>
      <c r="R2278" s="3"/>
      <c r="S2278" s="3"/>
      <c r="T2278" s="3"/>
      <c r="U2278" s="3"/>
      <c r="V2278" s="3"/>
      <c r="W2278" s="3"/>
      <c r="X2278" s="3"/>
      <c r="Y2278" s="3"/>
      <c r="Z2278" s="3"/>
    </row>
    <row r="2279" spans="1:26" x14ac:dyDescent="0.2">
      <c r="A2279" s="3"/>
      <c r="B2279" s="30"/>
      <c r="C2279" s="12"/>
      <c r="D2279" s="3"/>
      <c r="E2279" s="3"/>
      <c r="F2279" s="3"/>
      <c r="G2279" s="3"/>
      <c r="H2279" s="3"/>
      <c r="I2279" s="3"/>
      <c r="J2279" s="26"/>
      <c r="K2279" s="26"/>
      <c r="L2279" s="3"/>
      <c r="M2279" s="3"/>
      <c r="N2279" s="3"/>
      <c r="O2279" s="3"/>
      <c r="P2279" s="3"/>
      <c r="Q2279" s="3"/>
      <c r="R2279" s="3"/>
      <c r="S2279" s="3"/>
      <c r="T2279" s="3"/>
      <c r="U2279" s="3"/>
      <c r="V2279" s="3"/>
      <c r="W2279" s="3"/>
      <c r="X2279" s="3"/>
      <c r="Y2279" s="3"/>
      <c r="Z2279" s="3"/>
    </row>
    <row r="2280" spans="1:26" x14ac:dyDescent="0.2">
      <c r="A2280" s="3"/>
      <c r="B2280" s="30"/>
      <c r="C2280" s="12"/>
      <c r="D2280" s="3"/>
      <c r="E2280" s="3"/>
      <c r="F2280" s="3"/>
      <c r="G2280" s="3"/>
      <c r="H2280" s="3"/>
      <c r="I2280" s="3"/>
      <c r="J2280" s="26"/>
      <c r="K2280" s="26"/>
      <c r="L2280" s="3"/>
      <c r="M2280" s="3"/>
      <c r="N2280" s="3"/>
      <c r="O2280" s="3"/>
      <c r="P2280" s="3"/>
      <c r="Q2280" s="3"/>
      <c r="R2280" s="3"/>
      <c r="S2280" s="3"/>
      <c r="T2280" s="3"/>
      <c r="U2280" s="3"/>
      <c r="V2280" s="3"/>
      <c r="W2280" s="3"/>
      <c r="X2280" s="3"/>
      <c r="Y2280" s="3"/>
      <c r="Z2280" s="3"/>
    </row>
    <row r="2281" spans="1:26" x14ac:dyDescent="0.2">
      <c r="A2281" s="3"/>
      <c r="B2281" s="30"/>
      <c r="C2281" s="12"/>
      <c r="D2281" s="3"/>
      <c r="E2281" s="3"/>
      <c r="F2281" s="3"/>
      <c r="G2281" s="3"/>
      <c r="H2281" s="3"/>
      <c r="I2281" s="3"/>
      <c r="J2281" s="26"/>
      <c r="K2281" s="26"/>
      <c r="L2281" s="3"/>
      <c r="M2281" s="3"/>
      <c r="N2281" s="3"/>
      <c r="O2281" s="3"/>
      <c r="P2281" s="3"/>
      <c r="Q2281" s="3"/>
      <c r="R2281" s="3"/>
      <c r="S2281" s="3"/>
      <c r="T2281" s="3"/>
      <c r="U2281" s="3"/>
      <c r="V2281" s="3"/>
      <c r="W2281" s="3"/>
      <c r="X2281" s="3"/>
      <c r="Y2281" s="3"/>
      <c r="Z2281" s="3"/>
    </row>
    <row r="2282" spans="1:26" x14ac:dyDescent="0.2">
      <c r="A2282" s="3"/>
      <c r="B2282" s="30"/>
      <c r="C2282" s="12"/>
      <c r="D2282" s="3"/>
      <c r="E2282" s="3"/>
      <c r="F2282" s="3"/>
      <c r="G2282" s="3"/>
      <c r="H2282" s="3"/>
      <c r="I2282" s="3"/>
      <c r="J2282" s="26"/>
      <c r="K2282" s="26"/>
      <c r="L2282" s="3"/>
      <c r="M2282" s="3"/>
      <c r="N2282" s="3"/>
      <c r="O2282" s="3"/>
      <c r="P2282" s="3"/>
      <c r="Q2282" s="3"/>
      <c r="R2282" s="3"/>
      <c r="S2282" s="3"/>
      <c r="T2282" s="3"/>
      <c r="U2282" s="3"/>
      <c r="V2282" s="3"/>
      <c r="W2282" s="3"/>
      <c r="X2282" s="3"/>
      <c r="Y2282" s="3"/>
      <c r="Z2282" s="3"/>
    </row>
    <row r="2283" spans="1:26" x14ac:dyDescent="0.2">
      <c r="A2283" s="3"/>
      <c r="B2283" s="30"/>
      <c r="C2283" s="12"/>
      <c r="D2283" s="3"/>
      <c r="E2283" s="3"/>
      <c r="F2283" s="3"/>
      <c r="G2283" s="3"/>
      <c r="H2283" s="3"/>
      <c r="I2283" s="3"/>
      <c r="J2283" s="26"/>
      <c r="K2283" s="26"/>
      <c r="L2283" s="3"/>
      <c r="M2283" s="3"/>
      <c r="N2283" s="3"/>
      <c r="O2283" s="3"/>
      <c r="P2283" s="3"/>
      <c r="Q2283" s="3"/>
      <c r="R2283" s="3"/>
      <c r="S2283" s="3"/>
      <c r="T2283" s="3"/>
      <c r="U2283" s="3"/>
      <c r="V2283" s="3"/>
      <c r="W2283" s="3"/>
      <c r="X2283" s="3"/>
      <c r="Y2283" s="3"/>
      <c r="Z2283" s="3"/>
    </row>
    <row r="2284" spans="1:26" x14ac:dyDescent="0.2">
      <c r="A2284" s="3"/>
      <c r="B2284" s="30"/>
      <c r="C2284" s="12"/>
      <c r="D2284" s="3"/>
      <c r="E2284" s="3"/>
      <c r="F2284" s="3"/>
      <c r="G2284" s="3"/>
      <c r="H2284" s="3"/>
      <c r="I2284" s="3"/>
      <c r="J2284" s="26"/>
      <c r="K2284" s="26"/>
      <c r="L2284" s="3"/>
      <c r="M2284" s="3"/>
      <c r="N2284" s="3"/>
      <c r="O2284" s="3"/>
      <c r="P2284" s="3"/>
      <c r="Q2284" s="3"/>
      <c r="R2284" s="3"/>
      <c r="S2284" s="3"/>
      <c r="T2284" s="3"/>
      <c r="U2284" s="3"/>
      <c r="V2284" s="3"/>
      <c r="W2284" s="3"/>
      <c r="X2284" s="3"/>
      <c r="Y2284" s="3"/>
      <c r="Z2284" s="3"/>
    </row>
    <row r="2285" spans="1:26" x14ac:dyDescent="0.2">
      <c r="A2285" s="3"/>
      <c r="B2285" s="30"/>
      <c r="C2285" s="12"/>
      <c r="D2285" s="3"/>
      <c r="E2285" s="3"/>
      <c r="F2285" s="3"/>
      <c r="G2285" s="3"/>
      <c r="H2285" s="3"/>
      <c r="I2285" s="3"/>
      <c r="J2285" s="26"/>
      <c r="K2285" s="26"/>
      <c r="L2285" s="3"/>
      <c r="M2285" s="3"/>
      <c r="N2285" s="3"/>
      <c r="O2285" s="3"/>
      <c r="P2285" s="3"/>
      <c r="Q2285" s="3"/>
      <c r="R2285" s="3"/>
      <c r="S2285" s="3"/>
      <c r="T2285" s="3"/>
      <c r="U2285" s="3"/>
      <c r="V2285" s="3"/>
      <c r="W2285" s="3"/>
      <c r="X2285" s="3"/>
      <c r="Y2285" s="3"/>
      <c r="Z2285" s="3"/>
    </row>
    <row r="2286" spans="1:26" x14ac:dyDescent="0.2">
      <c r="A2286" s="3"/>
      <c r="B2286" s="30"/>
      <c r="C2286" s="12"/>
      <c r="D2286" s="3"/>
      <c r="E2286" s="3"/>
      <c r="F2286" s="3"/>
      <c r="G2286" s="3"/>
      <c r="H2286" s="3"/>
      <c r="I2286" s="3"/>
      <c r="J2286" s="26"/>
      <c r="K2286" s="26"/>
      <c r="L2286" s="3"/>
      <c r="M2286" s="3"/>
      <c r="N2286" s="3"/>
      <c r="O2286" s="3"/>
      <c r="P2286" s="3"/>
      <c r="Q2286" s="3"/>
      <c r="R2286" s="3"/>
      <c r="S2286" s="3"/>
      <c r="T2286" s="3"/>
      <c r="U2286" s="3"/>
      <c r="V2286" s="3"/>
      <c r="W2286" s="3"/>
      <c r="X2286" s="3"/>
      <c r="Y2286" s="3"/>
      <c r="Z2286" s="3"/>
    </row>
    <row r="2287" spans="1:26" x14ac:dyDescent="0.2">
      <c r="A2287" s="3"/>
      <c r="B2287" s="30"/>
      <c r="C2287" s="12"/>
      <c r="D2287" s="3"/>
      <c r="E2287" s="3"/>
      <c r="F2287" s="3"/>
      <c r="G2287" s="3"/>
      <c r="H2287" s="3"/>
      <c r="I2287" s="3"/>
      <c r="J2287" s="26"/>
      <c r="K2287" s="26"/>
      <c r="L2287" s="3"/>
      <c r="M2287" s="3"/>
      <c r="N2287" s="3"/>
      <c r="O2287" s="3"/>
      <c r="P2287" s="3"/>
      <c r="Q2287" s="3"/>
      <c r="R2287" s="3"/>
      <c r="S2287" s="3"/>
      <c r="T2287" s="3"/>
      <c r="U2287" s="3"/>
      <c r="V2287" s="3"/>
      <c r="W2287" s="3"/>
      <c r="X2287" s="3"/>
      <c r="Y2287" s="3"/>
      <c r="Z2287" s="3"/>
    </row>
    <row r="2288" spans="1:26" x14ac:dyDescent="0.2">
      <c r="A2288" s="3"/>
      <c r="B2288" s="30"/>
      <c r="C2288" s="12"/>
      <c r="D2288" s="3"/>
      <c r="E2288" s="3"/>
      <c r="F2288" s="3"/>
      <c r="G2288" s="3"/>
      <c r="H2288" s="3"/>
      <c r="I2288" s="3"/>
      <c r="J2288" s="26"/>
      <c r="K2288" s="26"/>
      <c r="L2288" s="3"/>
      <c r="M2288" s="3"/>
      <c r="N2288" s="3"/>
      <c r="O2288" s="3"/>
      <c r="P2288" s="3"/>
      <c r="Q2288" s="3"/>
      <c r="R2288" s="3"/>
      <c r="S2288" s="3"/>
      <c r="T2288" s="3"/>
      <c r="U2288" s="3"/>
      <c r="V2288" s="3"/>
      <c r="W2288" s="3"/>
      <c r="X2288" s="3"/>
      <c r="Y2288" s="3"/>
      <c r="Z2288" s="3"/>
    </row>
    <row r="2289" spans="1:26" x14ac:dyDescent="0.2">
      <c r="A2289" s="3"/>
      <c r="B2289" s="30"/>
      <c r="C2289" s="12"/>
      <c r="D2289" s="3"/>
      <c r="E2289" s="3"/>
      <c r="F2289" s="3"/>
      <c r="G2289" s="3"/>
      <c r="H2289" s="3"/>
      <c r="I2289" s="3"/>
      <c r="J2289" s="26"/>
      <c r="K2289" s="26"/>
      <c r="L2289" s="3"/>
      <c r="M2289" s="3"/>
      <c r="N2289" s="3"/>
      <c r="O2289" s="3"/>
      <c r="P2289" s="3"/>
      <c r="Q2289" s="3"/>
      <c r="R2289" s="3"/>
      <c r="S2289" s="3"/>
      <c r="T2289" s="3"/>
      <c r="U2289" s="3"/>
      <c r="V2289" s="3"/>
      <c r="W2289" s="3"/>
      <c r="X2289" s="3"/>
      <c r="Y2289" s="3"/>
      <c r="Z2289" s="3"/>
    </row>
    <row r="2290" spans="1:26" x14ac:dyDescent="0.2">
      <c r="A2290" s="3"/>
      <c r="B2290" s="30"/>
      <c r="C2290" s="12"/>
      <c r="D2290" s="3"/>
      <c r="E2290" s="3"/>
      <c r="F2290" s="3"/>
      <c r="G2290" s="3"/>
      <c r="H2290" s="3"/>
      <c r="I2290" s="3"/>
      <c r="J2290" s="26"/>
      <c r="K2290" s="26"/>
      <c r="L2290" s="3"/>
      <c r="M2290" s="3"/>
      <c r="N2290" s="3"/>
      <c r="O2290" s="3"/>
      <c r="P2290" s="3"/>
      <c r="Q2290" s="3"/>
      <c r="R2290" s="3"/>
      <c r="S2290" s="3"/>
      <c r="T2290" s="3"/>
      <c r="U2290" s="3"/>
      <c r="V2290" s="3"/>
      <c r="W2290" s="3"/>
      <c r="X2290" s="3"/>
      <c r="Y2290" s="3"/>
      <c r="Z2290" s="3"/>
    </row>
    <row r="2291" spans="1:26" x14ac:dyDescent="0.2">
      <c r="A2291" s="3"/>
      <c r="B2291" s="30"/>
      <c r="C2291" s="12"/>
      <c r="D2291" s="3"/>
      <c r="E2291" s="3"/>
      <c r="F2291" s="3"/>
      <c r="G2291" s="3"/>
      <c r="H2291" s="3"/>
      <c r="I2291" s="3"/>
      <c r="J2291" s="26"/>
      <c r="K2291" s="26"/>
      <c r="L2291" s="3"/>
      <c r="M2291" s="3"/>
      <c r="N2291" s="3"/>
      <c r="O2291" s="3"/>
      <c r="P2291" s="3"/>
      <c r="Q2291" s="3"/>
      <c r="R2291" s="3"/>
      <c r="S2291" s="3"/>
      <c r="T2291" s="3"/>
      <c r="U2291" s="3"/>
      <c r="V2291" s="3"/>
      <c r="W2291" s="3"/>
      <c r="X2291" s="3"/>
      <c r="Y2291" s="3"/>
      <c r="Z2291" s="3"/>
    </row>
    <row r="2292" spans="1:26" x14ac:dyDescent="0.2">
      <c r="A2292" s="3"/>
      <c r="B2292" s="30"/>
      <c r="C2292" s="12"/>
      <c r="D2292" s="3"/>
      <c r="E2292" s="3"/>
      <c r="F2292" s="3"/>
      <c r="G2292" s="3"/>
      <c r="H2292" s="3"/>
      <c r="I2292" s="3"/>
      <c r="J2292" s="26"/>
      <c r="K2292" s="26"/>
      <c r="L2292" s="3"/>
      <c r="M2292" s="3"/>
      <c r="N2292" s="3"/>
      <c r="O2292" s="3"/>
      <c r="P2292" s="3"/>
      <c r="Q2292" s="3"/>
      <c r="R2292" s="3"/>
      <c r="S2292" s="3"/>
      <c r="T2292" s="3"/>
      <c r="U2292" s="3"/>
      <c r="V2292" s="3"/>
      <c r="W2292" s="3"/>
      <c r="X2292" s="3"/>
      <c r="Y2292" s="3"/>
      <c r="Z2292" s="3"/>
    </row>
    <row r="2293" spans="1:26" x14ac:dyDescent="0.2">
      <c r="A2293" s="3"/>
      <c r="B2293" s="30"/>
      <c r="C2293" s="12"/>
      <c r="D2293" s="3"/>
      <c r="E2293" s="3"/>
      <c r="F2293" s="3"/>
      <c r="G2293" s="3"/>
      <c r="H2293" s="3"/>
      <c r="I2293" s="3"/>
      <c r="J2293" s="26"/>
      <c r="K2293" s="26"/>
      <c r="L2293" s="3"/>
      <c r="M2293" s="3"/>
      <c r="N2293" s="3"/>
      <c r="O2293" s="3"/>
      <c r="P2293" s="3"/>
      <c r="Q2293" s="3"/>
      <c r="R2293" s="3"/>
      <c r="S2293" s="3"/>
      <c r="T2293" s="3"/>
      <c r="U2293" s="3"/>
      <c r="V2293" s="3"/>
      <c r="W2293" s="3"/>
      <c r="X2293" s="3"/>
      <c r="Y2293" s="3"/>
      <c r="Z2293" s="3"/>
    </row>
    <row r="2294" spans="1:26" x14ac:dyDescent="0.2">
      <c r="A2294" s="3"/>
      <c r="B2294" s="30"/>
      <c r="C2294" s="12"/>
      <c r="D2294" s="3"/>
      <c r="E2294" s="3"/>
      <c r="F2294" s="3"/>
      <c r="G2294" s="3"/>
      <c r="H2294" s="3"/>
      <c r="I2294" s="3"/>
      <c r="J2294" s="26"/>
      <c r="K2294" s="26"/>
      <c r="L2294" s="3"/>
      <c r="M2294" s="3"/>
      <c r="N2294" s="3"/>
      <c r="O2294" s="3"/>
      <c r="P2294" s="3"/>
      <c r="Q2294" s="3"/>
      <c r="R2294" s="3"/>
      <c r="S2294" s="3"/>
      <c r="T2294" s="3"/>
      <c r="U2294" s="3"/>
      <c r="V2294" s="3"/>
      <c r="W2294" s="3"/>
      <c r="X2294" s="3"/>
      <c r="Y2294" s="3"/>
      <c r="Z2294" s="3"/>
    </row>
    <row r="2295" spans="1:26" x14ac:dyDescent="0.2">
      <c r="A2295" s="3"/>
      <c r="B2295" s="30"/>
      <c r="C2295" s="12"/>
      <c r="D2295" s="3"/>
      <c r="E2295" s="3"/>
      <c r="F2295" s="3"/>
      <c r="G2295" s="3"/>
      <c r="H2295" s="3"/>
      <c r="I2295" s="3"/>
      <c r="J2295" s="26"/>
      <c r="K2295" s="26"/>
      <c r="L2295" s="3"/>
      <c r="M2295" s="3"/>
      <c r="N2295" s="3"/>
      <c r="O2295" s="3"/>
      <c r="P2295" s="3"/>
      <c r="Q2295" s="3"/>
      <c r="R2295" s="3"/>
      <c r="S2295" s="3"/>
      <c r="T2295" s="3"/>
      <c r="U2295" s="3"/>
      <c r="V2295" s="3"/>
      <c r="W2295" s="3"/>
      <c r="X2295" s="3"/>
      <c r="Y2295" s="3"/>
      <c r="Z2295" s="3"/>
    </row>
    <row r="2296" spans="1:26" x14ac:dyDescent="0.2">
      <c r="A2296" s="3"/>
      <c r="B2296" s="30"/>
      <c r="C2296" s="12"/>
      <c r="D2296" s="3"/>
      <c r="E2296" s="3"/>
      <c r="F2296" s="3"/>
      <c r="G2296" s="3"/>
      <c r="H2296" s="3"/>
      <c r="I2296" s="3"/>
      <c r="J2296" s="26"/>
      <c r="K2296" s="26"/>
      <c r="L2296" s="3"/>
      <c r="M2296" s="3"/>
      <c r="N2296" s="3"/>
      <c r="O2296" s="3"/>
      <c r="P2296" s="3"/>
      <c r="Q2296" s="3"/>
      <c r="R2296" s="3"/>
      <c r="S2296" s="3"/>
      <c r="T2296" s="3"/>
      <c r="U2296" s="3"/>
      <c r="V2296" s="3"/>
      <c r="W2296" s="3"/>
      <c r="X2296" s="3"/>
      <c r="Y2296" s="3"/>
      <c r="Z2296" s="3"/>
    </row>
    <row r="2297" spans="1:26" x14ac:dyDescent="0.2">
      <c r="A2297" s="3"/>
      <c r="B2297" s="30"/>
      <c r="C2297" s="12"/>
      <c r="D2297" s="3"/>
      <c r="E2297" s="3"/>
      <c r="F2297" s="3"/>
      <c r="G2297" s="3"/>
      <c r="H2297" s="3"/>
      <c r="I2297" s="3"/>
      <c r="J2297" s="26"/>
      <c r="K2297" s="26"/>
      <c r="L2297" s="3"/>
      <c r="M2297" s="3"/>
      <c r="N2297" s="3"/>
      <c r="O2297" s="3"/>
      <c r="P2297" s="3"/>
      <c r="Q2297" s="3"/>
      <c r="R2297" s="3"/>
      <c r="S2297" s="3"/>
      <c r="T2297" s="3"/>
      <c r="U2297" s="3"/>
      <c r="V2297" s="3"/>
      <c r="W2297" s="3"/>
      <c r="X2297" s="3"/>
      <c r="Y2297" s="3"/>
      <c r="Z2297" s="3"/>
    </row>
    <row r="2298" spans="1:26" x14ac:dyDescent="0.2">
      <c r="A2298" s="3"/>
      <c r="B2298" s="30"/>
      <c r="C2298" s="12"/>
      <c r="D2298" s="3"/>
      <c r="E2298" s="3"/>
      <c r="F2298" s="3"/>
      <c r="G2298" s="3"/>
      <c r="H2298" s="3"/>
      <c r="I2298" s="3"/>
      <c r="J2298" s="26"/>
      <c r="K2298" s="26"/>
      <c r="L2298" s="3"/>
      <c r="M2298" s="3"/>
      <c r="N2298" s="3"/>
      <c r="O2298" s="3"/>
      <c r="P2298" s="3"/>
      <c r="Q2298" s="3"/>
      <c r="R2298" s="3"/>
      <c r="S2298" s="3"/>
      <c r="T2298" s="3"/>
      <c r="U2298" s="3"/>
      <c r="V2298" s="3"/>
      <c r="W2298" s="3"/>
      <c r="X2298" s="3"/>
      <c r="Y2298" s="3"/>
      <c r="Z2298" s="3"/>
    </row>
    <row r="2299" spans="1:26" x14ac:dyDescent="0.2">
      <c r="A2299" s="3"/>
      <c r="B2299" s="30"/>
      <c r="C2299" s="12"/>
      <c r="D2299" s="3"/>
      <c r="E2299" s="3"/>
      <c r="F2299" s="3"/>
      <c r="G2299" s="3"/>
      <c r="H2299" s="3"/>
      <c r="I2299" s="3"/>
      <c r="J2299" s="26"/>
      <c r="K2299" s="26"/>
      <c r="L2299" s="3"/>
      <c r="M2299" s="3"/>
      <c r="N2299" s="3"/>
      <c r="O2299" s="3"/>
      <c r="P2299" s="3"/>
      <c r="Q2299" s="3"/>
      <c r="R2299" s="3"/>
      <c r="S2299" s="3"/>
      <c r="T2299" s="3"/>
      <c r="U2299" s="3"/>
      <c r="V2299" s="3"/>
      <c r="W2299" s="3"/>
      <c r="X2299" s="3"/>
      <c r="Y2299" s="3"/>
      <c r="Z2299" s="3"/>
    </row>
    <row r="2300" spans="1:26" x14ac:dyDescent="0.2">
      <c r="A2300" s="3"/>
      <c r="B2300" s="30"/>
      <c r="C2300" s="12"/>
      <c r="D2300" s="3"/>
      <c r="E2300" s="3"/>
      <c r="F2300" s="3"/>
      <c r="G2300" s="3"/>
      <c r="H2300" s="3"/>
      <c r="I2300" s="3"/>
      <c r="J2300" s="26"/>
      <c r="K2300" s="26"/>
      <c r="L2300" s="3"/>
      <c r="M2300" s="3"/>
      <c r="N2300" s="3"/>
      <c r="O2300" s="3"/>
      <c r="P2300" s="3"/>
      <c r="Q2300" s="3"/>
      <c r="R2300" s="3"/>
      <c r="S2300" s="3"/>
      <c r="T2300" s="3"/>
      <c r="U2300" s="3"/>
      <c r="V2300" s="3"/>
      <c r="W2300" s="3"/>
      <c r="X2300" s="3"/>
      <c r="Y2300" s="3"/>
      <c r="Z2300" s="3"/>
    </row>
    <row r="2301" spans="1:26" x14ac:dyDescent="0.2">
      <c r="A2301" s="3"/>
      <c r="B2301" s="30"/>
      <c r="C2301" s="12"/>
      <c r="D2301" s="3"/>
      <c r="E2301" s="3"/>
      <c r="F2301" s="3"/>
      <c r="G2301" s="3"/>
      <c r="H2301" s="3"/>
      <c r="I2301" s="3"/>
      <c r="J2301" s="26"/>
      <c r="K2301" s="26"/>
      <c r="L2301" s="3"/>
      <c r="M2301" s="3"/>
      <c r="N2301" s="3"/>
      <c r="O2301" s="3"/>
      <c r="P2301" s="3"/>
      <c r="Q2301" s="3"/>
      <c r="R2301" s="3"/>
      <c r="S2301" s="3"/>
      <c r="T2301" s="3"/>
      <c r="U2301" s="3"/>
      <c r="V2301" s="3"/>
      <c r="W2301" s="3"/>
      <c r="X2301" s="3"/>
      <c r="Y2301" s="3"/>
      <c r="Z2301" s="3"/>
    </row>
    <row r="2302" spans="1:26" x14ac:dyDescent="0.2">
      <c r="A2302" s="3"/>
      <c r="B2302" s="30"/>
      <c r="C2302" s="12"/>
      <c r="D2302" s="3"/>
      <c r="E2302" s="3"/>
      <c r="F2302" s="3"/>
      <c r="G2302" s="3"/>
      <c r="H2302" s="3"/>
      <c r="I2302" s="3"/>
      <c r="J2302" s="26"/>
      <c r="K2302" s="26"/>
      <c r="L2302" s="3"/>
      <c r="M2302" s="3"/>
      <c r="N2302" s="3"/>
      <c r="O2302" s="3"/>
      <c r="P2302" s="3"/>
      <c r="Q2302" s="3"/>
      <c r="R2302" s="3"/>
      <c r="S2302" s="3"/>
      <c r="T2302" s="3"/>
      <c r="U2302" s="3"/>
      <c r="V2302" s="3"/>
      <c r="W2302" s="3"/>
      <c r="X2302" s="3"/>
      <c r="Y2302" s="3"/>
      <c r="Z2302" s="3"/>
    </row>
    <row r="2303" spans="1:26" x14ac:dyDescent="0.2">
      <c r="A2303" s="3"/>
      <c r="B2303" s="30"/>
      <c r="C2303" s="12"/>
      <c r="D2303" s="3"/>
      <c r="E2303" s="3"/>
      <c r="F2303" s="3"/>
      <c r="G2303" s="3"/>
      <c r="H2303" s="3"/>
      <c r="I2303" s="3"/>
      <c r="J2303" s="26"/>
      <c r="K2303" s="26"/>
      <c r="L2303" s="3"/>
      <c r="M2303" s="3"/>
      <c r="N2303" s="3"/>
      <c r="O2303" s="3"/>
      <c r="P2303" s="3"/>
      <c r="Q2303" s="3"/>
      <c r="R2303" s="3"/>
      <c r="S2303" s="3"/>
      <c r="T2303" s="3"/>
      <c r="U2303" s="3"/>
      <c r="V2303" s="3"/>
      <c r="W2303" s="3"/>
      <c r="X2303" s="3"/>
      <c r="Y2303" s="3"/>
      <c r="Z2303" s="3"/>
    </row>
    <row r="2304" spans="1:26" x14ac:dyDescent="0.2">
      <c r="A2304" s="3"/>
      <c r="B2304" s="30"/>
      <c r="C2304" s="12"/>
      <c r="D2304" s="3"/>
      <c r="E2304" s="3"/>
      <c r="F2304" s="3"/>
      <c r="G2304" s="3"/>
      <c r="H2304" s="3"/>
      <c r="I2304" s="3"/>
      <c r="J2304" s="26"/>
      <c r="K2304" s="26"/>
      <c r="L2304" s="3"/>
      <c r="M2304" s="3"/>
      <c r="N2304" s="3"/>
      <c r="O2304" s="3"/>
      <c r="P2304" s="3"/>
      <c r="Q2304" s="3"/>
      <c r="R2304" s="3"/>
      <c r="S2304" s="3"/>
      <c r="T2304" s="3"/>
      <c r="U2304" s="3"/>
      <c r="V2304" s="3"/>
      <c r="W2304" s="3"/>
      <c r="X2304" s="3"/>
      <c r="Y2304" s="3"/>
      <c r="Z2304" s="3"/>
    </row>
    <row r="2305" spans="1:26" x14ac:dyDescent="0.2">
      <c r="A2305" s="3"/>
      <c r="B2305" s="30"/>
      <c r="C2305" s="12"/>
      <c r="D2305" s="3"/>
      <c r="E2305" s="3"/>
      <c r="F2305" s="3"/>
      <c r="G2305" s="3"/>
      <c r="H2305" s="3"/>
      <c r="I2305" s="3"/>
      <c r="J2305" s="26"/>
      <c r="K2305" s="26"/>
      <c r="L2305" s="3"/>
      <c r="M2305" s="3"/>
      <c r="N2305" s="3"/>
      <c r="O2305" s="3"/>
      <c r="P2305" s="3"/>
      <c r="Q2305" s="3"/>
      <c r="R2305" s="3"/>
      <c r="S2305" s="3"/>
      <c r="T2305" s="3"/>
      <c r="U2305" s="3"/>
      <c r="V2305" s="3"/>
      <c r="W2305" s="3"/>
      <c r="X2305" s="3"/>
      <c r="Y2305" s="3"/>
      <c r="Z2305" s="3"/>
    </row>
    <row r="2306" spans="1:26" x14ac:dyDescent="0.2">
      <c r="A2306" s="3"/>
      <c r="B2306" s="30"/>
      <c r="C2306" s="12"/>
      <c r="D2306" s="3"/>
      <c r="E2306" s="3"/>
      <c r="F2306" s="3"/>
      <c r="G2306" s="3"/>
      <c r="H2306" s="3"/>
      <c r="I2306" s="3"/>
      <c r="J2306" s="26"/>
      <c r="K2306" s="26"/>
      <c r="L2306" s="3"/>
      <c r="M2306" s="3"/>
      <c r="N2306" s="3"/>
      <c r="O2306" s="3"/>
      <c r="P2306" s="3"/>
      <c r="Q2306" s="3"/>
      <c r="R2306" s="3"/>
      <c r="S2306" s="3"/>
      <c r="T2306" s="3"/>
      <c r="U2306" s="3"/>
      <c r="V2306" s="3"/>
      <c r="W2306" s="3"/>
      <c r="X2306" s="3"/>
      <c r="Y2306" s="3"/>
      <c r="Z2306" s="3"/>
    </row>
    <row r="2307" spans="1:26" x14ac:dyDescent="0.2">
      <c r="A2307" s="3"/>
      <c r="B2307" s="30"/>
      <c r="C2307" s="12"/>
      <c r="D2307" s="3"/>
      <c r="E2307" s="3"/>
      <c r="F2307" s="3"/>
      <c r="G2307" s="3"/>
      <c r="H2307" s="3"/>
      <c r="I2307" s="3"/>
      <c r="J2307" s="26"/>
      <c r="K2307" s="26"/>
      <c r="L2307" s="3"/>
      <c r="M2307" s="3"/>
      <c r="N2307" s="3"/>
      <c r="O2307" s="3"/>
      <c r="P2307" s="3"/>
      <c r="Q2307" s="3"/>
      <c r="R2307" s="3"/>
      <c r="S2307" s="3"/>
      <c r="T2307" s="3"/>
      <c r="U2307" s="3"/>
      <c r="V2307" s="3"/>
      <c r="W2307" s="3"/>
      <c r="X2307" s="3"/>
      <c r="Y2307" s="3"/>
      <c r="Z2307" s="3"/>
    </row>
    <row r="2308" spans="1:26" x14ac:dyDescent="0.2">
      <c r="A2308" s="3"/>
      <c r="B2308" s="30"/>
      <c r="C2308" s="12"/>
      <c r="D2308" s="3"/>
      <c r="E2308" s="3"/>
      <c r="F2308" s="3"/>
      <c r="G2308" s="3"/>
      <c r="H2308" s="3"/>
      <c r="I2308" s="3"/>
      <c r="J2308" s="26"/>
      <c r="K2308" s="26"/>
      <c r="L2308" s="3"/>
      <c r="M2308" s="3"/>
      <c r="N2308" s="3"/>
      <c r="O2308" s="3"/>
      <c r="P2308" s="3"/>
      <c r="Q2308" s="3"/>
      <c r="R2308" s="3"/>
      <c r="S2308" s="3"/>
      <c r="T2308" s="3"/>
      <c r="U2308" s="3"/>
      <c r="V2308" s="3"/>
      <c r="W2308" s="3"/>
      <c r="X2308" s="3"/>
      <c r="Y2308" s="3"/>
      <c r="Z2308" s="3"/>
    </row>
    <row r="2309" spans="1:26" x14ac:dyDescent="0.2">
      <c r="A2309" s="3"/>
      <c r="B2309" s="30"/>
      <c r="C2309" s="12"/>
      <c r="D2309" s="3"/>
      <c r="E2309" s="3"/>
      <c r="F2309" s="3"/>
      <c r="G2309" s="3"/>
      <c r="H2309" s="3"/>
      <c r="I2309" s="3"/>
      <c r="J2309" s="26"/>
      <c r="K2309" s="26"/>
      <c r="L2309" s="3"/>
      <c r="M2309" s="3"/>
      <c r="N2309" s="3"/>
      <c r="O2309" s="3"/>
      <c r="P2309" s="3"/>
      <c r="Q2309" s="3"/>
      <c r="R2309" s="3"/>
      <c r="S2309" s="3"/>
      <c r="T2309" s="3"/>
      <c r="U2309" s="3"/>
      <c r="V2309" s="3"/>
      <c r="W2309" s="3"/>
      <c r="X2309" s="3"/>
      <c r="Y2309" s="3"/>
      <c r="Z2309" s="3"/>
    </row>
    <row r="2310" spans="1:26" x14ac:dyDescent="0.2">
      <c r="A2310" s="3"/>
      <c r="B2310" s="30"/>
      <c r="C2310" s="12"/>
      <c r="D2310" s="3"/>
      <c r="E2310" s="3"/>
      <c r="F2310" s="3"/>
      <c r="G2310" s="3"/>
      <c r="H2310" s="3"/>
      <c r="I2310" s="3"/>
      <c r="J2310" s="26"/>
      <c r="K2310" s="26"/>
      <c r="L2310" s="3"/>
      <c r="M2310" s="3"/>
      <c r="N2310" s="3"/>
      <c r="O2310" s="3"/>
      <c r="P2310" s="3"/>
      <c r="Q2310" s="3"/>
      <c r="R2310" s="3"/>
      <c r="S2310" s="3"/>
      <c r="T2310" s="3"/>
      <c r="U2310" s="3"/>
      <c r="V2310" s="3"/>
      <c r="W2310" s="3"/>
      <c r="X2310" s="3"/>
      <c r="Y2310" s="3"/>
      <c r="Z2310" s="3"/>
    </row>
    <row r="2311" spans="1:26" x14ac:dyDescent="0.2">
      <c r="A2311" s="3"/>
      <c r="B2311" s="30"/>
      <c r="C2311" s="12"/>
      <c r="D2311" s="3"/>
      <c r="E2311" s="3"/>
      <c r="F2311" s="3"/>
      <c r="G2311" s="3"/>
      <c r="H2311" s="3"/>
      <c r="I2311" s="3"/>
      <c r="J2311" s="26"/>
      <c r="K2311" s="26"/>
      <c r="L2311" s="3"/>
      <c r="M2311" s="3"/>
      <c r="N2311" s="3"/>
      <c r="O2311" s="3"/>
      <c r="P2311" s="3"/>
      <c r="Q2311" s="3"/>
      <c r="R2311" s="3"/>
      <c r="S2311" s="3"/>
      <c r="T2311" s="3"/>
      <c r="U2311" s="3"/>
      <c r="V2311" s="3"/>
      <c r="W2311" s="3"/>
      <c r="X2311" s="3"/>
      <c r="Y2311" s="3"/>
      <c r="Z2311" s="3"/>
    </row>
    <row r="2312" spans="1:26" x14ac:dyDescent="0.2">
      <c r="A2312" s="3"/>
      <c r="B2312" s="30"/>
      <c r="C2312" s="12"/>
      <c r="D2312" s="3"/>
      <c r="E2312" s="3"/>
      <c r="F2312" s="3"/>
      <c r="G2312" s="3"/>
      <c r="H2312" s="3"/>
      <c r="I2312" s="3"/>
      <c r="J2312" s="26"/>
      <c r="K2312" s="26"/>
      <c r="L2312" s="3"/>
      <c r="M2312" s="3"/>
      <c r="N2312" s="3"/>
      <c r="O2312" s="3"/>
      <c r="P2312" s="3"/>
      <c r="Q2312" s="3"/>
      <c r="R2312" s="3"/>
      <c r="S2312" s="3"/>
      <c r="T2312" s="3"/>
      <c r="U2312" s="3"/>
      <c r="V2312" s="3"/>
      <c r="W2312" s="3"/>
      <c r="X2312" s="3"/>
      <c r="Y2312" s="3"/>
      <c r="Z2312" s="3"/>
    </row>
    <row r="2313" spans="1:26" x14ac:dyDescent="0.2">
      <c r="A2313" s="3"/>
      <c r="B2313" s="30"/>
      <c r="C2313" s="12"/>
      <c r="D2313" s="3"/>
      <c r="E2313" s="3"/>
      <c r="F2313" s="3"/>
      <c r="G2313" s="3"/>
      <c r="H2313" s="3"/>
      <c r="I2313" s="3"/>
      <c r="J2313" s="26"/>
      <c r="K2313" s="26"/>
      <c r="L2313" s="3"/>
      <c r="M2313" s="3"/>
      <c r="N2313" s="3"/>
      <c r="O2313" s="3"/>
      <c r="P2313" s="3"/>
      <c r="Q2313" s="3"/>
      <c r="R2313" s="3"/>
      <c r="S2313" s="3"/>
      <c r="T2313" s="3"/>
      <c r="U2313" s="3"/>
      <c r="V2313" s="3"/>
      <c r="W2313" s="3"/>
      <c r="X2313" s="3"/>
      <c r="Y2313" s="3"/>
      <c r="Z2313" s="3"/>
    </row>
    <row r="2314" spans="1:26" x14ac:dyDescent="0.2">
      <c r="A2314" s="3"/>
      <c r="B2314" s="30"/>
      <c r="C2314" s="12"/>
      <c r="D2314" s="3"/>
      <c r="E2314" s="3"/>
      <c r="F2314" s="3"/>
      <c r="G2314" s="3"/>
      <c r="H2314" s="3"/>
      <c r="I2314" s="3"/>
      <c r="J2314" s="26"/>
      <c r="K2314" s="26"/>
      <c r="L2314" s="3"/>
      <c r="M2314" s="3"/>
      <c r="N2314" s="3"/>
      <c r="O2314" s="3"/>
      <c r="P2314" s="3"/>
      <c r="Q2314" s="3"/>
      <c r="R2314" s="3"/>
      <c r="S2314" s="3"/>
      <c r="T2314" s="3"/>
      <c r="U2314" s="3"/>
      <c r="V2314" s="3"/>
      <c r="W2314" s="3"/>
      <c r="X2314" s="3"/>
      <c r="Y2314" s="3"/>
      <c r="Z2314" s="3"/>
    </row>
    <row r="2315" spans="1:26" x14ac:dyDescent="0.2">
      <c r="A2315" s="3"/>
      <c r="B2315" s="30"/>
      <c r="C2315" s="12"/>
      <c r="D2315" s="3"/>
      <c r="E2315" s="3"/>
      <c r="F2315" s="3"/>
      <c r="G2315" s="3"/>
      <c r="H2315" s="3"/>
      <c r="I2315" s="3"/>
      <c r="J2315" s="26"/>
      <c r="K2315" s="26"/>
      <c r="L2315" s="3"/>
      <c r="M2315" s="3"/>
      <c r="N2315" s="3"/>
      <c r="O2315" s="3"/>
      <c r="P2315" s="3"/>
      <c r="Q2315" s="3"/>
      <c r="R2315" s="3"/>
      <c r="S2315" s="3"/>
      <c r="T2315" s="3"/>
      <c r="U2315" s="3"/>
      <c r="V2315" s="3"/>
      <c r="W2315" s="3"/>
      <c r="X2315" s="3"/>
      <c r="Y2315" s="3"/>
      <c r="Z2315" s="3"/>
    </row>
    <row r="2316" spans="1:26" x14ac:dyDescent="0.2">
      <c r="A2316" s="3"/>
      <c r="B2316" s="30"/>
      <c r="C2316" s="12"/>
      <c r="D2316" s="3"/>
      <c r="E2316" s="3"/>
      <c r="F2316" s="3"/>
      <c r="G2316" s="3"/>
      <c r="H2316" s="3"/>
      <c r="I2316" s="3"/>
      <c r="J2316" s="26"/>
      <c r="K2316" s="26"/>
      <c r="L2316" s="3"/>
      <c r="M2316" s="3"/>
      <c r="N2316" s="3"/>
      <c r="O2316" s="3"/>
      <c r="P2316" s="3"/>
      <c r="Q2316" s="3"/>
      <c r="R2316" s="3"/>
      <c r="S2316" s="3"/>
      <c r="T2316" s="3"/>
      <c r="U2316" s="3"/>
      <c r="V2316" s="3"/>
      <c r="W2316" s="3"/>
      <c r="X2316" s="3"/>
      <c r="Y2316" s="3"/>
      <c r="Z2316" s="3"/>
    </row>
    <row r="2317" spans="1:26" x14ac:dyDescent="0.2">
      <c r="A2317" s="3"/>
      <c r="B2317" s="30"/>
      <c r="C2317" s="12"/>
      <c r="D2317" s="3"/>
      <c r="E2317" s="3"/>
      <c r="F2317" s="3"/>
      <c r="G2317" s="3"/>
      <c r="H2317" s="3"/>
      <c r="I2317" s="3"/>
      <c r="J2317" s="26"/>
      <c r="K2317" s="26"/>
      <c r="L2317" s="3"/>
      <c r="M2317" s="3"/>
      <c r="N2317" s="3"/>
      <c r="O2317" s="3"/>
      <c r="P2317" s="3"/>
      <c r="Q2317" s="3"/>
      <c r="R2317" s="3"/>
      <c r="S2317" s="3"/>
      <c r="T2317" s="3"/>
      <c r="U2317" s="3"/>
      <c r="V2317" s="3"/>
      <c r="W2317" s="3"/>
      <c r="X2317" s="3"/>
      <c r="Y2317" s="3"/>
      <c r="Z2317" s="3"/>
    </row>
    <row r="2318" spans="1:26" x14ac:dyDescent="0.2">
      <c r="A2318" s="3"/>
      <c r="B2318" s="30"/>
      <c r="C2318" s="12"/>
      <c r="D2318" s="3"/>
      <c r="E2318" s="3"/>
      <c r="F2318" s="3"/>
      <c r="G2318" s="3"/>
      <c r="H2318" s="3"/>
      <c r="I2318" s="3"/>
      <c r="J2318" s="26"/>
      <c r="K2318" s="26"/>
      <c r="L2318" s="3"/>
      <c r="M2318" s="3"/>
      <c r="N2318" s="3"/>
      <c r="O2318" s="3"/>
      <c r="P2318" s="3"/>
      <c r="Q2318" s="3"/>
      <c r="R2318" s="3"/>
      <c r="S2318" s="3"/>
      <c r="T2318" s="3"/>
      <c r="U2318" s="3"/>
      <c r="V2318" s="3"/>
      <c r="W2318" s="3"/>
      <c r="X2318" s="3"/>
      <c r="Y2318" s="3"/>
      <c r="Z2318" s="3"/>
    </row>
    <row r="2319" spans="1:26" x14ac:dyDescent="0.2">
      <c r="A2319" s="3"/>
      <c r="B2319" s="30"/>
      <c r="C2319" s="12"/>
      <c r="D2319" s="3"/>
      <c r="E2319" s="3"/>
      <c r="F2319" s="3"/>
      <c r="G2319" s="3"/>
      <c r="H2319" s="3"/>
      <c r="I2319" s="3"/>
      <c r="J2319" s="26"/>
      <c r="K2319" s="26"/>
      <c r="L2319" s="3"/>
      <c r="M2319" s="3"/>
      <c r="N2319" s="3"/>
      <c r="O2319" s="3"/>
      <c r="P2319" s="3"/>
      <c r="Q2319" s="3"/>
      <c r="R2319" s="3"/>
      <c r="S2319" s="3"/>
      <c r="T2319" s="3"/>
      <c r="U2319" s="3"/>
      <c r="V2319" s="3"/>
      <c r="W2319" s="3"/>
      <c r="X2319" s="3"/>
      <c r="Y2319" s="3"/>
      <c r="Z2319" s="3"/>
    </row>
    <row r="2320" spans="1:26" x14ac:dyDescent="0.2">
      <c r="A2320" s="3"/>
      <c r="B2320" s="30"/>
      <c r="C2320" s="12"/>
      <c r="D2320" s="3"/>
      <c r="E2320" s="3"/>
      <c r="F2320" s="3"/>
      <c r="G2320" s="3"/>
      <c r="H2320" s="3"/>
      <c r="I2320" s="3"/>
      <c r="J2320" s="26"/>
      <c r="K2320" s="26"/>
      <c r="L2320" s="3"/>
      <c r="M2320" s="3"/>
      <c r="N2320" s="3"/>
      <c r="O2320" s="3"/>
      <c r="P2320" s="3"/>
      <c r="Q2320" s="3"/>
      <c r="R2320" s="3"/>
      <c r="S2320" s="3"/>
      <c r="T2320" s="3"/>
      <c r="U2320" s="3"/>
      <c r="V2320" s="3"/>
      <c r="W2320" s="3"/>
      <c r="X2320" s="3"/>
      <c r="Y2320" s="3"/>
      <c r="Z2320" s="3"/>
    </row>
    <row r="2321" spans="1:26" x14ac:dyDescent="0.2">
      <c r="A2321" s="3"/>
      <c r="B2321" s="30"/>
      <c r="C2321" s="12"/>
      <c r="D2321" s="3"/>
      <c r="E2321" s="3"/>
      <c r="F2321" s="3"/>
      <c r="G2321" s="3"/>
      <c r="H2321" s="3"/>
      <c r="I2321" s="3"/>
      <c r="J2321" s="26"/>
      <c r="K2321" s="26"/>
      <c r="L2321" s="3"/>
      <c r="M2321" s="3"/>
      <c r="N2321" s="3"/>
      <c r="O2321" s="3"/>
      <c r="P2321" s="3"/>
      <c r="Q2321" s="3"/>
      <c r="R2321" s="3"/>
      <c r="S2321" s="3"/>
      <c r="T2321" s="3"/>
      <c r="U2321" s="3"/>
      <c r="V2321" s="3"/>
      <c r="W2321" s="3"/>
      <c r="X2321" s="3"/>
      <c r="Y2321" s="3"/>
      <c r="Z2321" s="3"/>
    </row>
    <row r="2322" spans="1:26" x14ac:dyDescent="0.2">
      <c r="A2322" s="3"/>
      <c r="B2322" s="30"/>
      <c r="C2322" s="12"/>
      <c r="D2322" s="3"/>
      <c r="E2322" s="3"/>
      <c r="F2322" s="3"/>
      <c r="G2322" s="3"/>
      <c r="H2322" s="3"/>
      <c r="I2322" s="3"/>
      <c r="J2322" s="26"/>
      <c r="K2322" s="26"/>
      <c r="L2322" s="3"/>
      <c r="M2322" s="3"/>
      <c r="N2322" s="3"/>
      <c r="O2322" s="3"/>
      <c r="P2322" s="3"/>
      <c r="Q2322" s="3"/>
      <c r="R2322" s="3"/>
      <c r="S2322" s="3"/>
      <c r="T2322" s="3"/>
      <c r="U2322" s="3"/>
      <c r="V2322" s="3"/>
      <c r="W2322" s="3"/>
      <c r="X2322" s="3"/>
      <c r="Y2322" s="3"/>
      <c r="Z2322" s="3"/>
    </row>
    <row r="2323" spans="1:26" x14ac:dyDescent="0.2">
      <c r="A2323" s="3"/>
      <c r="B2323" s="30"/>
      <c r="C2323" s="12"/>
      <c r="D2323" s="3"/>
      <c r="E2323" s="3"/>
      <c r="F2323" s="3"/>
      <c r="G2323" s="3"/>
      <c r="H2323" s="3"/>
      <c r="I2323" s="3"/>
      <c r="J2323" s="26"/>
      <c r="K2323" s="26"/>
      <c r="L2323" s="3"/>
      <c r="M2323" s="3"/>
      <c r="N2323" s="3"/>
      <c r="O2323" s="3"/>
      <c r="P2323" s="3"/>
      <c r="Q2323" s="3"/>
      <c r="R2323" s="3"/>
      <c r="S2323" s="3"/>
      <c r="T2323" s="3"/>
      <c r="U2323" s="3"/>
      <c r="V2323" s="3"/>
      <c r="W2323" s="3"/>
      <c r="X2323" s="3"/>
      <c r="Y2323" s="3"/>
      <c r="Z2323" s="3"/>
    </row>
    <row r="2324" spans="1:26" x14ac:dyDescent="0.2">
      <c r="A2324" s="3"/>
      <c r="B2324" s="30"/>
      <c r="C2324" s="12"/>
      <c r="D2324" s="3"/>
      <c r="E2324" s="3"/>
      <c r="F2324" s="3"/>
      <c r="G2324" s="3"/>
      <c r="H2324" s="3"/>
      <c r="I2324" s="3"/>
      <c r="J2324" s="26"/>
      <c r="K2324" s="26"/>
      <c r="L2324" s="3"/>
      <c r="M2324" s="3"/>
      <c r="N2324" s="3"/>
      <c r="O2324" s="3"/>
      <c r="P2324" s="3"/>
      <c r="Q2324" s="3"/>
      <c r="R2324" s="3"/>
      <c r="S2324" s="3"/>
      <c r="T2324" s="3"/>
      <c r="U2324" s="3"/>
      <c r="V2324" s="3"/>
      <c r="W2324" s="3"/>
      <c r="X2324" s="3"/>
      <c r="Y2324" s="3"/>
      <c r="Z2324" s="3"/>
    </row>
    <row r="2325" spans="1:26" x14ac:dyDescent="0.2">
      <c r="A2325" s="3"/>
      <c r="B2325" s="30"/>
      <c r="C2325" s="12"/>
      <c r="D2325" s="3"/>
      <c r="E2325" s="3"/>
      <c r="F2325" s="3"/>
      <c r="G2325" s="3"/>
      <c r="H2325" s="3"/>
      <c r="I2325" s="3"/>
      <c r="J2325" s="26"/>
      <c r="K2325" s="26"/>
      <c r="L2325" s="3"/>
      <c r="M2325" s="3"/>
      <c r="N2325" s="3"/>
      <c r="O2325" s="3"/>
      <c r="P2325" s="3"/>
      <c r="Q2325" s="3"/>
      <c r="R2325" s="3"/>
      <c r="S2325" s="3"/>
      <c r="T2325" s="3"/>
      <c r="U2325" s="3"/>
      <c r="V2325" s="3"/>
      <c r="W2325" s="3"/>
      <c r="X2325" s="3"/>
      <c r="Y2325" s="3"/>
      <c r="Z2325" s="3"/>
    </row>
    <row r="2326" spans="1:26" x14ac:dyDescent="0.2">
      <c r="A2326" s="3"/>
      <c r="B2326" s="30"/>
      <c r="C2326" s="12"/>
      <c r="D2326" s="3"/>
      <c r="E2326" s="3"/>
      <c r="F2326" s="3"/>
      <c r="G2326" s="3"/>
      <c r="H2326" s="3"/>
      <c r="I2326" s="3"/>
      <c r="J2326" s="26"/>
      <c r="K2326" s="26"/>
      <c r="L2326" s="3"/>
      <c r="M2326" s="3"/>
      <c r="N2326" s="3"/>
      <c r="O2326" s="3"/>
      <c r="P2326" s="3"/>
      <c r="Q2326" s="3"/>
      <c r="R2326" s="3"/>
      <c r="S2326" s="3"/>
      <c r="T2326" s="3"/>
      <c r="U2326" s="3"/>
      <c r="V2326" s="3"/>
      <c r="W2326" s="3"/>
      <c r="X2326" s="3"/>
      <c r="Y2326" s="3"/>
      <c r="Z2326" s="3"/>
    </row>
    <row r="2327" spans="1:26" x14ac:dyDescent="0.2">
      <c r="A2327" s="3"/>
      <c r="B2327" s="30"/>
      <c r="C2327" s="12"/>
      <c r="D2327" s="3"/>
      <c r="E2327" s="3"/>
      <c r="F2327" s="3"/>
      <c r="G2327" s="3"/>
      <c r="H2327" s="3"/>
      <c r="I2327" s="3"/>
      <c r="J2327" s="26"/>
      <c r="K2327" s="26"/>
      <c r="L2327" s="3"/>
      <c r="M2327" s="3"/>
      <c r="N2327" s="3"/>
      <c r="O2327" s="3"/>
      <c r="P2327" s="3"/>
      <c r="Q2327" s="3"/>
      <c r="R2327" s="3"/>
      <c r="S2327" s="3"/>
      <c r="T2327" s="3"/>
      <c r="U2327" s="3"/>
      <c r="V2327" s="3"/>
      <c r="W2327" s="3"/>
      <c r="X2327" s="3"/>
      <c r="Y2327" s="3"/>
      <c r="Z2327" s="3"/>
    </row>
    <row r="2328" spans="1:26" x14ac:dyDescent="0.2">
      <c r="A2328" s="3"/>
      <c r="B2328" s="30"/>
      <c r="C2328" s="12"/>
      <c r="D2328" s="3"/>
      <c r="E2328" s="3"/>
      <c r="F2328" s="3"/>
      <c r="G2328" s="3"/>
      <c r="H2328" s="3"/>
      <c r="I2328" s="3"/>
      <c r="J2328" s="26"/>
      <c r="K2328" s="26"/>
      <c r="L2328" s="3"/>
      <c r="M2328" s="3"/>
      <c r="N2328" s="3"/>
      <c r="O2328" s="3"/>
      <c r="P2328" s="3"/>
      <c r="Q2328" s="3"/>
      <c r="R2328" s="3"/>
      <c r="S2328" s="3"/>
      <c r="T2328" s="3"/>
      <c r="U2328" s="3"/>
      <c r="V2328" s="3"/>
      <c r="W2328" s="3"/>
      <c r="X2328" s="3"/>
      <c r="Y2328" s="3"/>
      <c r="Z2328" s="3"/>
    </row>
    <row r="2329" spans="1:26" x14ac:dyDescent="0.2">
      <c r="A2329" s="3"/>
      <c r="B2329" s="30"/>
      <c r="C2329" s="12"/>
      <c r="D2329" s="3"/>
      <c r="E2329" s="3"/>
      <c r="F2329" s="3"/>
      <c r="G2329" s="3"/>
      <c r="H2329" s="3"/>
      <c r="I2329" s="3"/>
      <c r="J2329" s="26"/>
      <c r="K2329" s="26"/>
      <c r="L2329" s="3"/>
      <c r="M2329" s="3"/>
      <c r="N2329" s="3"/>
      <c r="O2329" s="3"/>
      <c r="P2329" s="3"/>
      <c r="Q2329" s="3"/>
      <c r="R2329" s="3"/>
      <c r="S2329" s="3"/>
      <c r="T2329" s="3"/>
      <c r="U2329" s="3"/>
      <c r="V2329" s="3"/>
      <c r="W2329" s="3"/>
      <c r="X2329" s="3"/>
      <c r="Y2329" s="3"/>
      <c r="Z2329" s="3"/>
    </row>
    <row r="2330" spans="1:26" x14ac:dyDescent="0.2">
      <c r="A2330" s="3"/>
      <c r="B2330" s="30"/>
      <c r="C2330" s="12"/>
      <c r="D2330" s="3"/>
      <c r="E2330" s="3"/>
      <c r="F2330" s="3"/>
      <c r="G2330" s="3"/>
      <c r="H2330" s="3"/>
      <c r="I2330" s="3"/>
      <c r="J2330" s="26"/>
      <c r="K2330" s="26"/>
      <c r="L2330" s="3"/>
      <c r="M2330" s="3"/>
      <c r="N2330" s="3"/>
      <c r="O2330" s="3"/>
      <c r="P2330" s="3"/>
      <c r="Q2330" s="3"/>
      <c r="R2330" s="3"/>
      <c r="S2330" s="3"/>
      <c r="T2330" s="3"/>
      <c r="U2330" s="3"/>
      <c r="V2330" s="3"/>
      <c r="W2330" s="3"/>
      <c r="X2330" s="3"/>
      <c r="Y2330" s="3"/>
      <c r="Z2330" s="3"/>
    </row>
    <row r="2331" spans="1:26" x14ac:dyDescent="0.2">
      <c r="A2331" s="3"/>
      <c r="B2331" s="30"/>
      <c r="C2331" s="12"/>
      <c r="D2331" s="3"/>
      <c r="E2331" s="3"/>
      <c r="F2331" s="3"/>
      <c r="G2331" s="3"/>
      <c r="H2331" s="3"/>
      <c r="I2331" s="3"/>
      <c r="J2331" s="26"/>
      <c r="K2331" s="26"/>
      <c r="L2331" s="3"/>
      <c r="M2331" s="3"/>
      <c r="N2331" s="3"/>
      <c r="O2331" s="3"/>
      <c r="P2331" s="3"/>
      <c r="Q2331" s="3"/>
      <c r="R2331" s="3"/>
      <c r="S2331" s="3"/>
      <c r="T2331" s="3"/>
      <c r="U2331" s="3"/>
      <c r="V2331" s="3"/>
      <c r="W2331" s="3"/>
      <c r="X2331" s="3"/>
      <c r="Y2331" s="3"/>
      <c r="Z2331" s="3"/>
    </row>
    <row r="2332" spans="1:26" x14ac:dyDescent="0.2">
      <c r="A2332" s="3"/>
      <c r="B2332" s="30"/>
      <c r="C2332" s="12"/>
      <c r="D2332" s="3"/>
      <c r="E2332" s="3"/>
      <c r="F2332" s="3"/>
      <c r="G2332" s="3"/>
      <c r="H2332" s="3"/>
      <c r="I2332" s="3"/>
      <c r="J2332" s="26"/>
      <c r="K2332" s="26"/>
      <c r="L2332" s="3"/>
      <c r="M2332" s="3"/>
      <c r="N2332" s="3"/>
      <c r="O2332" s="3"/>
      <c r="P2332" s="3"/>
      <c r="Q2332" s="3"/>
      <c r="R2332" s="3"/>
      <c r="S2332" s="3"/>
      <c r="T2332" s="3"/>
      <c r="U2332" s="3"/>
      <c r="V2332" s="3"/>
      <c r="W2332" s="3"/>
      <c r="X2332" s="3"/>
      <c r="Y2332" s="3"/>
      <c r="Z2332" s="3"/>
    </row>
    <row r="2333" spans="1:26" x14ac:dyDescent="0.2">
      <c r="A2333" s="3"/>
      <c r="B2333" s="30"/>
      <c r="C2333" s="12"/>
      <c r="D2333" s="3"/>
      <c r="E2333" s="3"/>
      <c r="F2333" s="3"/>
      <c r="G2333" s="3"/>
      <c r="H2333" s="3"/>
      <c r="I2333" s="3"/>
      <c r="J2333" s="26"/>
      <c r="K2333" s="26"/>
      <c r="L2333" s="3"/>
      <c r="M2333" s="3"/>
      <c r="N2333" s="3"/>
      <c r="O2333" s="3"/>
      <c r="P2333" s="3"/>
      <c r="Q2333" s="3"/>
      <c r="R2333" s="3"/>
      <c r="S2333" s="3"/>
      <c r="T2333" s="3"/>
      <c r="U2333" s="3"/>
      <c r="V2333" s="3"/>
      <c r="W2333" s="3"/>
      <c r="X2333" s="3"/>
      <c r="Y2333" s="3"/>
      <c r="Z2333" s="3"/>
    </row>
    <row r="2334" spans="1:26" x14ac:dyDescent="0.2">
      <c r="A2334" s="3"/>
      <c r="B2334" s="30"/>
      <c r="C2334" s="12"/>
      <c r="D2334" s="3"/>
      <c r="E2334" s="3"/>
      <c r="F2334" s="3"/>
      <c r="G2334" s="3"/>
      <c r="H2334" s="3"/>
      <c r="I2334" s="3"/>
      <c r="J2334" s="26"/>
      <c r="K2334" s="26"/>
      <c r="L2334" s="3"/>
      <c r="M2334" s="3"/>
      <c r="N2334" s="3"/>
      <c r="O2334" s="3"/>
      <c r="P2334" s="3"/>
      <c r="Q2334" s="3"/>
      <c r="R2334" s="3"/>
      <c r="S2334" s="3"/>
      <c r="T2334" s="3"/>
      <c r="U2334" s="3"/>
      <c r="V2334" s="3"/>
      <c r="W2334" s="3"/>
      <c r="X2334" s="3"/>
      <c r="Y2334" s="3"/>
      <c r="Z2334" s="3"/>
    </row>
    <row r="2335" spans="1:26" x14ac:dyDescent="0.2">
      <c r="A2335" s="3"/>
      <c r="B2335" s="30"/>
      <c r="C2335" s="12"/>
      <c r="D2335" s="3"/>
      <c r="E2335" s="3"/>
      <c r="F2335" s="3"/>
      <c r="G2335" s="3"/>
      <c r="H2335" s="3"/>
      <c r="I2335" s="3"/>
      <c r="J2335" s="26"/>
      <c r="K2335" s="26"/>
      <c r="L2335" s="3"/>
      <c r="M2335" s="3"/>
      <c r="N2335" s="3"/>
      <c r="O2335" s="3"/>
      <c r="P2335" s="3"/>
      <c r="Q2335" s="3"/>
      <c r="R2335" s="3"/>
      <c r="S2335" s="3"/>
      <c r="T2335" s="3"/>
      <c r="U2335" s="3"/>
      <c r="V2335" s="3"/>
      <c r="W2335" s="3"/>
      <c r="X2335" s="3"/>
      <c r="Y2335" s="3"/>
      <c r="Z2335" s="3"/>
    </row>
    <row r="2336" spans="1:26" x14ac:dyDescent="0.2">
      <c r="A2336" s="3"/>
      <c r="B2336" s="30"/>
      <c r="C2336" s="12"/>
      <c r="D2336" s="3"/>
      <c r="E2336" s="3"/>
      <c r="F2336" s="3"/>
      <c r="G2336" s="3"/>
      <c r="H2336" s="3"/>
      <c r="I2336" s="3"/>
      <c r="J2336" s="26"/>
      <c r="K2336" s="26"/>
      <c r="L2336" s="3"/>
      <c r="M2336" s="3"/>
      <c r="N2336" s="3"/>
      <c r="O2336" s="3"/>
      <c r="P2336" s="3"/>
      <c r="Q2336" s="3"/>
      <c r="R2336" s="3"/>
      <c r="S2336" s="3"/>
      <c r="T2336" s="3"/>
      <c r="U2336" s="3"/>
      <c r="V2336" s="3"/>
      <c r="W2336" s="3"/>
      <c r="X2336" s="3"/>
      <c r="Y2336" s="3"/>
      <c r="Z2336" s="3"/>
    </row>
    <row r="2337" spans="1:26" x14ac:dyDescent="0.2">
      <c r="A2337" s="3"/>
      <c r="B2337" s="30"/>
      <c r="C2337" s="12"/>
      <c r="D2337" s="3"/>
      <c r="E2337" s="3"/>
      <c r="F2337" s="3"/>
      <c r="G2337" s="3"/>
      <c r="H2337" s="3"/>
      <c r="I2337" s="3"/>
      <c r="J2337" s="26"/>
      <c r="K2337" s="26"/>
      <c r="L2337" s="3"/>
      <c r="M2337" s="3"/>
      <c r="N2337" s="3"/>
      <c r="O2337" s="3"/>
      <c r="P2337" s="3"/>
      <c r="Q2337" s="3"/>
      <c r="R2337" s="3"/>
      <c r="S2337" s="3"/>
      <c r="T2337" s="3"/>
      <c r="U2337" s="3"/>
      <c r="V2337" s="3"/>
      <c r="W2337" s="3"/>
      <c r="X2337" s="3"/>
      <c r="Y2337" s="3"/>
      <c r="Z2337" s="3"/>
    </row>
    <row r="2338" spans="1:26" x14ac:dyDescent="0.2">
      <c r="A2338" s="3"/>
      <c r="B2338" s="30"/>
      <c r="C2338" s="12"/>
      <c r="D2338" s="3"/>
      <c r="E2338" s="3"/>
      <c r="F2338" s="3"/>
      <c r="G2338" s="3"/>
      <c r="H2338" s="3"/>
      <c r="I2338" s="3"/>
      <c r="J2338" s="26"/>
      <c r="K2338" s="26"/>
      <c r="L2338" s="3"/>
      <c r="M2338" s="3"/>
      <c r="N2338" s="3"/>
      <c r="O2338" s="3"/>
      <c r="P2338" s="3"/>
      <c r="Q2338" s="3"/>
      <c r="R2338" s="3"/>
      <c r="S2338" s="3"/>
      <c r="T2338" s="3"/>
      <c r="U2338" s="3"/>
      <c r="V2338" s="3"/>
      <c r="W2338" s="3"/>
      <c r="X2338" s="3"/>
      <c r="Y2338" s="3"/>
      <c r="Z2338" s="3"/>
    </row>
    <row r="2339" spans="1:26" x14ac:dyDescent="0.2">
      <c r="A2339" s="3"/>
      <c r="B2339" s="30"/>
      <c r="C2339" s="12"/>
      <c r="D2339" s="3"/>
      <c r="E2339" s="3"/>
      <c r="F2339" s="3"/>
      <c r="G2339" s="3"/>
      <c r="H2339" s="3"/>
      <c r="I2339" s="3"/>
      <c r="J2339" s="26"/>
      <c r="K2339" s="26"/>
      <c r="L2339" s="3"/>
      <c r="M2339" s="3"/>
      <c r="N2339" s="3"/>
      <c r="O2339" s="3"/>
      <c r="P2339" s="3"/>
      <c r="Q2339" s="3"/>
      <c r="R2339" s="3"/>
      <c r="S2339" s="3"/>
      <c r="T2339" s="3"/>
      <c r="U2339" s="3"/>
      <c r="V2339" s="3"/>
      <c r="W2339" s="3"/>
      <c r="X2339" s="3"/>
      <c r="Y2339" s="3"/>
      <c r="Z2339" s="3"/>
    </row>
    <row r="2340" spans="1:26" x14ac:dyDescent="0.2">
      <c r="A2340" s="3"/>
      <c r="B2340" s="30"/>
      <c r="C2340" s="12"/>
      <c r="D2340" s="3"/>
      <c r="E2340" s="3"/>
      <c r="F2340" s="3"/>
      <c r="G2340" s="3"/>
      <c r="H2340" s="3"/>
      <c r="I2340" s="3"/>
      <c r="J2340" s="26"/>
      <c r="K2340" s="26"/>
      <c r="L2340" s="3"/>
      <c r="M2340" s="3"/>
      <c r="N2340" s="3"/>
      <c r="O2340" s="3"/>
      <c r="P2340" s="3"/>
      <c r="Q2340" s="3"/>
      <c r="R2340" s="3"/>
      <c r="S2340" s="3"/>
      <c r="T2340" s="3"/>
      <c r="U2340" s="3"/>
      <c r="V2340" s="3"/>
      <c r="W2340" s="3"/>
      <c r="X2340" s="3"/>
      <c r="Y2340" s="3"/>
      <c r="Z2340" s="3"/>
    </row>
    <row r="2341" spans="1:26" x14ac:dyDescent="0.2">
      <c r="A2341" s="3"/>
      <c r="B2341" s="30"/>
      <c r="C2341" s="12"/>
      <c r="D2341" s="3"/>
      <c r="E2341" s="3"/>
      <c r="F2341" s="3"/>
      <c r="G2341" s="3"/>
      <c r="H2341" s="3"/>
      <c r="I2341" s="3"/>
      <c r="J2341" s="26"/>
      <c r="K2341" s="26"/>
      <c r="L2341" s="3"/>
      <c r="M2341" s="3"/>
      <c r="N2341" s="3"/>
      <c r="O2341" s="3"/>
      <c r="P2341" s="3"/>
      <c r="Q2341" s="3"/>
      <c r="R2341" s="3"/>
      <c r="S2341" s="3"/>
      <c r="T2341" s="3"/>
      <c r="U2341" s="3"/>
      <c r="V2341" s="3"/>
      <c r="W2341" s="3"/>
      <c r="X2341" s="3"/>
      <c r="Y2341" s="3"/>
      <c r="Z2341" s="3"/>
    </row>
    <row r="2342" spans="1:26" x14ac:dyDescent="0.2">
      <c r="A2342" s="3"/>
      <c r="B2342" s="30"/>
      <c r="C2342" s="12"/>
      <c r="D2342" s="3"/>
      <c r="E2342" s="3"/>
      <c r="F2342" s="3"/>
      <c r="G2342" s="3"/>
      <c r="H2342" s="3"/>
      <c r="I2342" s="3"/>
      <c r="J2342" s="26"/>
      <c r="K2342" s="26"/>
      <c r="L2342" s="3"/>
      <c r="M2342" s="3"/>
      <c r="N2342" s="3"/>
      <c r="O2342" s="3"/>
      <c r="P2342" s="3"/>
      <c r="Q2342" s="3"/>
      <c r="R2342" s="3"/>
      <c r="S2342" s="3"/>
      <c r="T2342" s="3"/>
      <c r="U2342" s="3"/>
      <c r="V2342" s="3"/>
      <c r="W2342" s="3"/>
      <c r="X2342" s="3"/>
      <c r="Y2342" s="3"/>
      <c r="Z2342" s="3"/>
    </row>
    <row r="2343" spans="1:26" x14ac:dyDescent="0.2">
      <c r="A2343" s="3"/>
      <c r="B2343" s="30"/>
      <c r="C2343" s="12"/>
      <c r="D2343" s="3"/>
      <c r="E2343" s="3"/>
      <c r="F2343" s="3"/>
      <c r="G2343" s="3"/>
      <c r="H2343" s="3"/>
      <c r="I2343" s="3"/>
      <c r="J2343" s="26"/>
      <c r="K2343" s="26"/>
      <c r="L2343" s="3"/>
      <c r="M2343" s="3"/>
      <c r="N2343" s="3"/>
      <c r="O2343" s="3"/>
      <c r="P2343" s="3"/>
      <c r="Q2343" s="3"/>
      <c r="R2343" s="3"/>
      <c r="S2343" s="3"/>
      <c r="T2343" s="3"/>
      <c r="U2343" s="3"/>
      <c r="V2343" s="3"/>
      <c r="W2343" s="3"/>
      <c r="X2343" s="3"/>
      <c r="Y2343" s="3"/>
      <c r="Z2343" s="3"/>
    </row>
    <row r="2344" spans="1:26" x14ac:dyDescent="0.2">
      <c r="A2344" s="3"/>
      <c r="B2344" s="30"/>
      <c r="C2344" s="12"/>
      <c r="D2344" s="3"/>
      <c r="E2344" s="3"/>
      <c r="F2344" s="3"/>
      <c r="G2344" s="3"/>
      <c r="H2344" s="3"/>
      <c r="I2344" s="3"/>
      <c r="J2344" s="26"/>
      <c r="K2344" s="26"/>
      <c r="L2344" s="3"/>
      <c r="M2344" s="3"/>
      <c r="N2344" s="3"/>
      <c r="O2344" s="3"/>
      <c r="P2344" s="3"/>
      <c r="Q2344" s="3"/>
      <c r="R2344" s="3"/>
      <c r="S2344" s="3"/>
      <c r="T2344" s="3"/>
      <c r="U2344" s="3"/>
      <c r="V2344" s="3"/>
      <c r="W2344" s="3"/>
      <c r="X2344" s="3"/>
      <c r="Y2344" s="3"/>
      <c r="Z2344" s="3"/>
    </row>
    <row r="2345" spans="1:26" x14ac:dyDescent="0.2">
      <c r="A2345" s="3"/>
      <c r="B2345" s="30"/>
      <c r="C2345" s="12"/>
      <c r="D2345" s="3"/>
      <c r="E2345" s="3"/>
      <c r="F2345" s="3"/>
      <c r="G2345" s="3"/>
      <c r="H2345" s="3"/>
      <c r="I2345" s="3"/>
      <c r="J2345" s="26"/>
      <c r="K2345" s="26"/>
      <c r="L2345" s="3"/>
      <c r="M2345" s="3"/>
      <c r="N2345" s="3"/>
      <c r="O2345" s="3"/>
      <c r="P2345" s="3"/>
      <c r="Q2345" s="3"/>
      <c r="R2345" s="3"/>
      <c r="S2345" s="3"/>
      <c r="T2345" s="3"/>
      <c r="U2345" s="3"/>
      <c r="V2345" s="3"/>
      <c r="W2345" s="3"/>
      <c r="X2345" s="3"/>
      <c r="Y2345" s="3"/>
      <c r="Z2345" s="3"/>
    </row>
    <row r="2346" spans="1:26" x14ac:dyDescent="0.2">
      <c r="A2346" s="3"/>
      <c r="B2346" s="30"/>
      <c r="C2346" s="12"/>
      <c r="D2346" s="3"/>
      <c r="E2346" s="3"/>
      <c r="F2346" s="3"/>
      <c r="G2346" s="3"/>
      <c r="H2346" s="3"/>
      <c r="I2346" s="3"/>
      <c r="J2346" s="26"/>
      <c r="K2346" s="26"/>
      <c r="L2346" s="3"/>
      <c r="M2346" s="3"/>
      <c r="N2346" s="3"/>
      <c r="O2346" s="3"/>
      <c r="P2346" s="3"/>
      <c r="Q2346" s="3"/>
      <c r="R2346" s="3"/>
      <c r="S2346" s="3"/>
      <c r="T2346" s="3"/>
      <c r="U2346" s="3"/>
      <c r="V2346" s="3"/>
      <c r="W2346" s="3"/>
      <c r="X2346" s="3"/>
      <c r="Y2346" s="3"/>
      <c r="Z2346" s="3"/>
    </row>
    <row r="2347" spans="1:26" x14ac:dyDescent="0.2">
      <c r="A2347" s="3"/>
      <c r="B2347" s="30"/>
      <c r="C2347" s="12"/>
      <c r="D2347" s="3"/>
      <c r="E2347" s="3"/>
      <c r="F2347" s="3"/>
      <c r="G2347" s="3"/>
      <c r="H2347" s="3"/>
      <c r="I2347" s="3"/>
      <c r="J2347" s="26"/>
      <c r="K2347" s="26"/>
      <c r="L2347" s="3"/>
      <c r="M2347" s="3"/>
      <c r="N2347" s="3"/>
      <c r="O2347" s="3"/>
      <c r="P2347" s="3"/>
      <c r="Q2347" s="3"/>
      <c r="R2347" s="3"/>
      <c r="S2347" s="3"/>
      <c r="T2347" s="3"/>
      <c r="U2347" s="3"/>
      <c r="V2347" s="3"/>
      <c r="W2347" s="3"/>
      <c r="X2347" s="3"/>
      <c r="Y2347" s="3"/>
      <c r="Z2347" s="3"/>
    </row>
    <row r="2348" spans="1:26" x14ac:dyDescent="0.2">
      <c r="A2348" s="3"/>
      <c r="B2348" s="30"/>
      <c r="C2348" s="12"/>
      <c r="D2348" s="3"/>
      <c r="E2348" s="3"/>
      <c r="F2348" s="3"/>
      <c r="G2348" s="3"/>
      <c r="H2348" s="3"/>
      <c r="I2348" s="3"/>
      <c r="J2348" s="26"/>
      <c r="K2348" s="26"/>
      <c r="L2348" s="3"/>
      <c r="M2348" s="3"/>
      <c r="N2348" s="3"/>
      <c r="O2348" s="3"/>
      <c r="P2348" s="3"/>
      <c r="Q2348" s="3"/>
      <c r="R2348" s="3"/>
      <c r="S2348" s="3"/>
      <c r="T2348" s="3"/>
      <c r="U2348" s="3"/>
      <c r="V2348" s="3"/>
      <c r="W2348" s="3"/>
      <c r="X2348" s="3"/>
      <c r="Y2348" s="3"/>
      <c r="Z2348" s="3"/>
    </row>
    <row r="2349" spans="1:26" x14ac:dyDescent="0.2">
      <c r="A2349" s="3"/>
      <c r="B2349" s="30"/>
      <c r="C2349" s="12"/>
      <c r="D2349" s="3"/>
      <c r="E2349" s="3"/>
      <c r="F2349" s="3"/>
      <c r="G2349" s="3"/>
      <c r="H2349" s="3"/>
      <c r="I2349" s="3"/>
      <c r="J2349" s="26"/>
      <c r="K2349" s="26"/>
      <c r="L2349" s="3"/>
      <c r="M2349" s="3"/>
      <c r="N2349" s="3"/>
      <c r="O2349" s="3"/>
      <c r="P2349" s="3"/>
      <c r="Q2349" s="3"/>
      <c r="R2349" s="3"/>
      <c r="S2349" s="3"/>
      <c r="T2349" s="3"/>
      <c r="U2349" s="3"/>
      <c r="V2349" s="3"/>
      <c r="W2349" s="3"/>
      <c r="X2349" s="3"/>
      <c r="Y2349" s="3"/>
      <c r="Z2349" s="3"/>
    </row>
    <row r="2350" spans="1:26" x14ac:dyDescent="0.2">
      <c r="A2350" s="3"/>
      <c r="B2350" s="30"/>
      <c r="C2350" s="12"/>
      <c r="D2350" s="3"/>
      <c r="E2350" s="3"/>
      <c r="F2350" s="3"/>
      <c r="G2350" s="3"/>
      <c r="H2350" s="3"/>
      <c r="I2350" s="3"/>
      <c r="J2350" s="26"/>
      <c r="K2350" s="26"/>
      <c r="L2350" s="3"/>
      <c r="M2350" s="3"/>
      <c r="N2350" s="3"/>
      <c r="O2350" s="3"/>
      <c r="P2350" s="3"/>
      <c r="Q2350" s="3"/>
      <c r="R2350" s="3"/>
      <c r="S2350" s="3"/>
      <c r="T2350" s="3"/>
      <c r="U2350" s="3"/>
      <c r="V2350" s="3"/>
      <c r="W2350" s="3"/>
      <c r="X2350" s="3"/>
      <c r="Y2350" s="3"/>
      <c r="Z2350" s="3"/>
    </row>
    <row r="2351" spans="1:26" x14ac:dyDescent="0.2">
      <c r="A2351" s="3"/>
      <c r="B2351" s="30"/>
      <c r="C2351" s="12"/>
      <c r="D2351" s="3"/>
      <c r="E2351" s="3"/>
      <c r="F2351" s="3"/>
      <c r="G2351" s="3"/>
      <c r="H2351" s="3"/>
      <c r="I2351" s="3"/>
      <c r="J2351" s="26"/>
      <c r="K2351" s="26"/>
      <c r="L2351" s="3"/>
      <c r="M2351" s="3"/>
      <c r="N2351" s="3"/>
      <c r="O2351" s="3"/>
      <c r="P2351" s="3"/>
      <c r="Q2351" s="3"/>
      <c r="R2351" s="3"/>
      <c r="S2351" s="3"/>
      <c r="T2351" s="3"/>
      <c r="U2351" s="3"/>
      <c r="V2351" s="3"/>
      <c r="W2351" s="3"/>
      <c r="X2351" s="3"/>
      <c r="Y2351" s="3"/>
      <c r="Z2351" s="3"/>
    </row>
    <row r="2352" spans="1:26" x14ac:dyDescent="0.2">
      <c r="A2352" s="3"/>
      <c r="B2352" s="30"/>
      <c r="C2352" s="12"/>
      <c r="D2352" s="3"/>
      <c r="E2352" s="3"/>
      <c r="F2352" s="3"/>
      <c r="G2352" s="3"/>
      <c r="H2352" s="3"/>
      <c r="I2352" s="3"/>
      <c r="J2352" s="26"/>
      <c r="K2352" s="26"/>
      <c r="L2352" s="3"/>
      <c r="M2352" s="3"/>
      <c r="N2352" s="3"/>
      <c r="O2352" s="3"/>
      <c r="P2352" s="3"/>
      <c r="Q2352" s="3"/>
      <c r="R2352" s="3"/>
      <c r="S2352" s="3"/>
      <c r="T2352" s="3"/>
      <c r="U2352" s="3"/>
      <c r="V2352" s="3"/>
      <c r="W2352" s="3"/>
      <c r="X2352" s="3"/>
      <c r="Y2352" s="3"/>
      <c r="Z2352" s="3"/>
    </row>
    <row r="2353" spans="1:26" x14ac:dyDescent="0.2">
      <c r="A2353" s="3"/>
      <c r="B2353" s="30"/>
      <c r="C2353" s="12"/>
      <c r="D2353" s="3"/>
      <c r="E2353" s="3"/>
      <c r="F2353" s="3"/>
      <c r="G2353" s="3"/>
      <c r="H2353" s="3"/>
      <c r="I2353" s="3"/>
      <c r="J2353" s="26"/>
      <c r="K2353" s="26"/>
      <c r="L2353" s="3"/>
      <c r="M2353" s="3"/>
      <c r="N2353" s="3"/>
      <c r="O2353" s="3"/>
      <c r="P2353" s="3"/>
      <c r="Q2353" s="3"/>
      <c r="R2353" s="3"/>
      <c r="S2353" s="3"/>
      <c r="T2353" s="3"/>
      <c r="U2353" s="3"/>
      <c r="V2353" s="3"/>
      <c r="W2353" s="3"/>
      <c r="X2353" s="3"/>
      <c r="Y2353" s="3"/>
      <c r="Z2353" s="3"/>
    </row>
    <row r="2354" spans="1:26" x14ac:dyDescent="0.2">
      <c r="A2354" s="3"/>
      <c r="B2354" s="30"/>
      <c r="C2354" s="12"/>
      <c r="D2354" s="3"/>
      <c r="E2354" s="3"/>
      <c r="F2354" s="3"/>
      <c r="G2354" s="3"/>
      <c r="H2354" s="3"/>
      <c r="I2354" s="3"/>
      <c r="J2354" s="26"/>
      <c r="K2354" s="26"/>
      <c r="L2354" s="3"/>
      <c r="M2354" s="3"/>
      <c r="N2354" s="3"/>
      <c r="O2354" s="3"/>
      <c r="P2354" s="3"/>
      <c r="Q2354" s="3"/>
      <c r="R2354" s="3"/>
      <c r="S2354" s="3"/>
      <c r="T2354" s="3"/>
      <c r="U2354" s="3"/>
      <c r="V2354" s="3"/>
      <c r="W2354" s="3"/>
      <c r="X2354" s="3"/>
      <c r="Y2354" s="3"/>
      <c r="Z2354" s="3"/>
    </row>
    <row r="2355" spans="1:26" x14ac:dyDescent="0.2">
      <c r="A2355" s="3"/>
      <c r="B2355" s="30"/>
      <c r="C2355" s="12"/>
      <c r="D2355" s="3"/>
      <c r="E2355" s="3"/>
      <c r="F2355" s="3"/>
      <c r="G2355" s="3"/>
      <c r="H2355" s="3"/>
      <c r="I2355" s="3"/>
      <c r="J2355" s="26"/>
      <c r="K2355" s="26"/>
      <c r="L2355" s="3"/>
      <c r="M2355" s="3"/>
      <c r="N2355" s="3"/>
      <c r="O2355" s="3"/>
      <c r="P2355" s="3"/>
      <c r="Q2355" s="3"/>
      <c r="R2355" s="3"/>
      <c r="S2355" s="3"/>
      <c r="T2355" s="3"/>
      <c r="U2355" s="3"/>
      <c r="V2355" s="3"/>
      <c r="W2355" s="3"/>
      <c r="X2355" s="3"/>
      <c r="Y2355" s="3"/>
      <c r="Z2355" s="3"/>
    </row>
    <row r="2356" spans="1:26" x14ac:dyDescent="0.2">
      <c r="A2356" s="3"/>
      <c r="B2356" s="30"/>
      <c r="C2356" s="12"/>
      <c r="D2356" s="3"/>
      <c r="E2356" s="3"/>
      <c r="F2356" s="3"/>
      <c r="G2356" s="3"/>
      <c r="H2356" s="3"/>
      <c r="I2356" s="3"/>
      <c r="J2356" s="26"/>
      <c r="K2356" s="26"/>
      <c r="L2356" s="3"/>
      <c r="M2356" s="3"/>
      <c r="N2356" s="3"/>
      <c r="O2356" s="3"/>
      <c r="P2356" s="3"/>
      <c r="Q2356" s="3"/>
      <c r="R2356" s="3"/>
      <c r="S2356" s="3"/>
      <c r="T2356" s="3"/>
      <c r="U2356" s="3"/>
      <c r="V2356" s="3"/>
      <c r="W2356" s="3"/>
      <c r="X2356" s="3"/>
      <c r="Y2356" s="3"/>
      <c r="Z2356" s="3"/>
    </row>
    <row r="2357" spans="1:26" x14ac:dyDescent="0.2">
      <c r="A2357" s="3"/>
      <c r="B2357" s="30"/>
      <c r="C2357" s="12"/>
      <c r="D2357" s="3"/>
      <c r="E2357" s="3"/>
      <c r="F2357" s="3"/>
      <c r="G2357" s="3"/>
      <c r="H2357" s="3"/>
      <c r="I2357" s="3"/>
      <c r="J2357" s="26"/>
      <c r="K2357" s="26"/>
      <c r="L2357" s="3"/>
      <c r="M2357" s="3"/>
      <c r="N2357" s="3"/>
      <c r="O2357" s="3"/>
      <c r="P2357" s="3"/>
      <c r="Q2357" s="3"/>
      <c r="R2357" s="3"/>
      <c r="S2357" s="3"/>
      <c r="T2357" s="3"/>
      <c r="U2357" s="3"/>
      <c r="V2357" s="3"/>
      <c r="W2357" s="3"/>
      <c r="X2357" s="3"/>
      <c r="Y2357" s="3"/>
      <c r="Z2357" s="3"/>
    </row>
    <row r="2358" spans="1:26" x14ac:dyDescent="0.2">
      <c r="A2358" s="3"/>
      <c r="B2358" s="30"/>
      <c r="C2358" s="12"/>
      <c r="D2358" s="3"/>
      <c r="E2358" s="3"/>
      <c r="F2358" s="3"/>
      <c r="G2358" s="3"/>
      <c r="H2358" s="3"/>
      <c r="I2358" s="3"/>
      <c r="J2358" s="26"/>
      <c r="K2358" s="26"/>
      <c r="L2358" s="3"/>
      <c r="M2358" s="3"/>
      <c r="N2358" s="3"/>
      <c r="O2358" s="3"/>
      <c r="P2358" s="3"/>
      <c r="Q2358" s="3"/>
      <c r="R2358" s="3"/>
      <c r="S2358" s="3"/>
      <c r="T2358" s="3"/>
      <c r="U2358" s="3"/>
      <c r="V2358" s="3"/>
      <c r="W2358" s="3"/>
      <c r="X2358" s="3"/>
      <c r="Y2358" s="3"/>
      <c r="Z2358" s="3"/>
    </row>
    <row r="2359" spans="1:26" x14ac:dyDescent="0.2">
      <c r="A2359" s="3"/>
      <c r="B2359" s="30"/>
      <c r="C2359" s="12"/>
      <c r="D2359" s="3"/>
      <c r="E2359" s="3"/>
      <c r="F2359" s="3"/>
      <c r="G2359" s="3"/>
      <c r="H2359" s="3"/>
      <c r="I2359" s="3"/>
      <c r="J2359" s="26"/>
      <c r="K2359" s="26"/>
      <c r="L2359" s="3"/>
      <c r="M2359" s="3"/>
      <c r="N2359" s="3"/>
      <c r="O2359" s="3"/>
      <c r="P2359" s="3"/>
      <c r="Q2359" s="3"/>
      <c r="R2359" s="3"/>
      <c r="S2359" s="3"/>
      <c r="T2359" s="3"/>
      <c r="U2359" s="3"/>
      <c r="V2359" s="3"/>
      <c r="W2359" s="3"/>
      <c r="X2359" s="3"/>
      <c r="Y2359" s="3"/>
      <c r="Z2359" s="3"/>
    </row>
    <row r="2360" spans="1:26" x14ac:dyDescent="0.2">
      <c r="A2360" s="3"/>
      <c r="B2360" s="30"/>
      <c r="C2360" s="12"/>
      <c r="D2360" s="3"/>
      <c r="E2360" s="3"/>
      <c r="F2360" s="3"/>
      <c r="G2360" s="3"/>
      <c r="H2360" s="3"/>
      <c r="I2360" s="3"/>
      <c r="J2360" s="26"/>
      <c r="K2360" s="26"/>
      <c r="L2360" s="3"/>
      <c r="M2360" s="3"/>
      <c r="N2360" s="3"/>
      <c r="O2360" s="3"/>
      <c r="P2360" s="3"/>
      <c r="Q2360" s="3"/>
      <c r="R2360" s="3"/>
      <c r="S2360" s="3"/>
      <c r="T2360" s="3"/>
      <c r="U2360" s="3"/>
      <c r="V2360" s="3"/>
      <c r="W2360" s="3"/>
      <c r="X2360" s="3"/>
      <c r="Y2360" s="3"/>
      <c r="Z2360" s="3"/>
    </row>
    <row r="2361" spans="1:26" x14ac:dyDescent="0.2">
      <c r="A2361" s="3"/>
      <c r="B2361" s="30"/>
      <c r="C2361" s="12"/>
      <c r="D2361" s="3"/>
      <c r="E2361" s="3"/>
      <c r="F2361" s="3"/>
      <c r="G2361" s="3"/>
      <c r="H2361" s="3"/>
      <c r="I2361" s="3"/>
      <c r="J2361" s="26"/>
      <c r="K2361" s="26"/>
      <c r="L2361" s="3"/>
      <c r="M2361" s="3"/>
      <c r="N2361" s="3"/>
      <c r="O2361" s="3"/>
      <c r="P2361" s="3"/>
      <c r="Q2361" s="3"/>
      <c r="R2361" s="3"/>
      <c r="S2361" s="3"/>
      <c r="T2361" s="3"/>
      <c r="U2361" s="3"/>
      <c r="V2361" s="3"/>
      <c r="W2361" s="3"/>
      <c r="X2361" s="3"/>
      <c r="Y2361" s="3"/>
      <c r="Z2361" s="3"/>
    </row>
    <row r="2362" spans="1:26" x14ac:dyDescent="0.2">
      <c r="A2362" s="3"/>
      <c r="B2362" s="30"/>
      <c r="C2362" s="12"/>
      <c r="D2362" s="3"/>
      <c r="E2362" s="3"/>
      <c r="F2362" s="3"/>
      <c r="G2362" s="3"/>
      <c r="H2362" s="3"/>
      <c r="I2362" s="3"/>
      <c r="J2362" s="26"/>
      <c r="K2362" s="26"/>
      <c r="L2362" s="3"/>
      <c r="M2362" s="3"/>
      <c r="N2362" s="3"/>
      <c r="O2362" s="3"/>
      <c r="P2362" s="3"/>
      <c r="Q2362" s="3"/>
      <c r="R2362" s="3"/>
      <c r="S2362" s="3"/>
      <c r="T2362" s="3"/>
      <c r="U2362" s="3"/>
      <c r="V2362" s="3"/>
      <c r="W2362" s="3"/>
      <c r="X2362" s="3"/>
      <c r="Y2362" s="3"/>
      <c r="Z2362" s="3"/>
    </row>
    <row r="2363" spans="1:26" x14ac:dyDescent="0.2">
      <c r="A2363" s="3"/>
      <c r="B2363" s="30"/>
      <c r="C2363" s="12"/>
      <c r="D2363" s="3"/>
      <c r="E2363" s="3"/>
      <c r="F2363" s="3"/>
      <c r="G2363" s="3"/>
      <c r="H2363" s="3"/>
      <c r="I2363" s="3"/>
      <c r="J2363" s="26"/>
      <c r="K2363" s="26"/>
      <c r="L2363" s="3"/>
      <c r="M2363" s="3"/>
      <c r="N2363" s="3"/>
      <c r="O2363" s="3"/>
      <c r="P2363" s="3"/>
      <c r="Q2363" s="3"/>
      <c r="R2363" s="3"/>
      <c r="S2363" s="3"/>
      <c r="T2363" s="3"/>
      <c r="U2363" s="3"/>
      <c r="V2363" s="3"/>
      <c r="W2363" s="3"/>
      <c r="X2363" s="3"/>
      <c r="Y2363" s="3"/>
      <c r="Z2363" s="3"/>
    </row>
    <row r="2364" spans="1:26" x14ac:dyDescent="0.2">
      <c r="A2364" s="3"/>
      <c r="B2364" s="30"/>
      <c r="C2364" s="12"/>
      <c r="D2364" s="3"/>
      <c r="E2364" s="3"/>
      <c r="F2364" s="3"/>
      <c r="G2364" s="3"/>
      <c r="H2364" s="3"/>
      <c r="I2364" s="3"/>
      <c r="J2364" s="26"/>
      <c r="K2364" s="26"/>
      <c r="L2364" s="3"/>
      <c r="M2364" s="3"/>
      <c r="N2364" s="3"/>
      <c r="O2364" s="3"/>
      <c r="P2364" s="3"/>
      <c r="Q2364" s="3"/>
      <c r="R2364" s="3"/>
      <c r="S2364" s="3"/>
      <c r="T2364" s="3"/>
      <c r="U2364" s="3"/>
      <c r="V2364" s="3"/>
      <c r="W2364" s="3"/>
      <c r="X2364" s="3"/>
      <c r="Y2364" s="3"/>
      <c r="Z2364" s="3"/>
    </row>
    <row r="2365" spans="1:26" x14ac:dyDescent="0.2">
      <c r="A2365" s="3"/>
      <c r="B2365" s="30"/>
      <c r="C2365" s="12"/>
      <c r="D2365" s="3"/>
      <c r="E2365" s="3"/>
      <c r="F2365" s="3"/>
      <c r="G2365" s="3"/>
      <c r="H2365" s="3"/>
      <c r="I2365" s="3"/>
      <c r="J2365" s="26"/>
      <c r="K2365" s="26"/>
      <c r="L2365" s="3"/>
      <c r="M2365" s="3"/>
      <c r="N2365" s="3"/>
      <c r="O2365" s="3"/>
      <c r="P2365" s="3"/>
      <c r="Q2365" s="3"/>
      <c r="R2365" s="3"/>
      <c r="S2365" s="3"/>
      <c r="T2365" s="3"/>
      <c r="U2365" s="3"/>
      <c r="V2365" s="3"/>
      <c r="W2365" s="3"/>
      <c r="X2365" s="3"/>
      <c r="Y2365" s="3"/>
      <c r="Z2365" s="3"/>
    </row>
    <row r="2366" spans="1:26" x14ac:dyDescent="0.2">
      <c r="A2366" s="3"/>
      <c r="B2366" s="30"/>
      <c r="C2366" s="12"/>
      <c r="D2366" s="3"/>
      <c r="E2366" s="3"/>
      <c r="F2366" s="3"/>
      <c r="G2366" s="3"/>
      <c r="H2366" s="3"/>
      <c r="I2366" s="3"/>
      <c r="J2366" s="26"/>
      <c r="K2366" s="26"/>
      <c r="L2366" s="3"/>
      <c r="M2366" s="3"/>
      <c r="N2366" s="3"/>
      <c r="O2366" s="3"/>
      <c r="P2366" s="3"/>
      <c r="Q2366" s="3"/>
      <c r="R2366" s="3"/>
      <c r="S2366" s="3"/>
      <c r="T2366" s="3"/>
      <c r="U2366" s="3"/>
      <c r="V2366" s="3"/>
      <c r="W2366" s="3"/>
      <c r="X2366" s="3"/>
      <c r="Y2366" s="3"/>
      <c r="Z2366" s="3"/>
    </row>
    <row r="2367" spans="1:26" x14ac:dyDescent="0.2">
      <c r="A2367" s="3"/>
      <c r="B2367" s="30"/>
      <c r="C2367" s="12"/>
      <c r="D2367" s="3"/>
      <c r="E2367" s="3"/>
      <c r="F2367" s="3"/>
      <c r="G2367" s="3"/>
      <c r="H2367" s="3"/>
      <c r="I2367" s="3"/>
      <c r="J2367" s="26"/>
      <c r="K2367" s="26"/>
      <c r="L2367" s="3"/>
      <c r="M2367" s="3"/>
      <c r="N2367" s="3"/>
      <c r="O2367" s="3"/>
      <c r="P2367" s="3"/>
      <c r="Q2367" s="3"/>
      <c r="R2367" s="3"/>
      <c r="S2367" s="3"/>
      <c r="T2367" s="3"/>
      <c r="U2367" s="3"/>
      <c r="V2367" s="3"/>
      <c r="W2367" s="3"/>
      <c r="X2367" s="3"/>
      <c r="Y2367" s="3"/>
      <c r="Z2367" s="3"/>
    </row>
    <row r="2368" spans="1:26" x14ac:dyDescent="0.2">
      <c r="A2368" s="3"/>
      <c r="B2368" s="30"/>
      <c r="C2368" s="12"/>
      <c r="D2368" s="3"/>
      <c r="E2368" s="3"/>
      <c r="F2368" s="3"/>
      <c r="G2368" s="3"/>
      <c r="H2368" s="3"/>
      <c r="I2368" s="3"/>
      <c r="J2368" s="26"/>
      <c r="K2368" s="26"/>
      <c r="L2368" s="3"/>
      <c r="M2368" s="3"/>
      <c r="N2368" s="3"/>
      <c r="O2368" s="3"/>
      <c r="P2368" s="3"/>
      <c r="Q2368" s="3"/>
      <c r="R2368" s="3"/>
      <c r="S2368" s="3"/>
      <c r="T2368" s="3"/>
      <c r="U2368" s="3"/>
      <c r="V2368" s="3"/>
      <c r="W2368" s="3"/>
      <c r="X2368" s="3"/>
      <c r="Y2368" s="3"/>
      <c r="Z2368" s="3"/>
    </row>
    <row r="2369" spans="1:26" x14ac:dyDescent="0.2">
      <c r="A2369" s="3"/>
      <c r="B2369" s="30"/>
      <c r="C2369" s="12"/>
      <c r="D2369" s="3"/>
      <c r="E2369" s="3"/>
      <c r="F2369" s="3"/>
      <c r="G2369" s="3"/>
      <c r="H2369" s="3"/>
      <c r="I2369" s="3"/>
      <c r="J2369" s="26"/>
      <c r="K2369" s="26"/>
      <c r="L2369" s="3"/>
      <c r="M2369" s="3"/>
      <c r="N2369" s="3"/>
      <c r="O2369" s="3"/>
      <c r="P2369" s="3"/>
      <c r="Q2369" s="3"/>
      <c r="R2369" s="3"/>
      <c r="S2369" s="3"/>
      <c r="T2369" s="3"/>
      <c r="U2369" s="3"/>
      <c r="V2369" s="3"/>
      <c r="W2369" s="3"/>
      <c r="X2369" s="3"/>
      <c r="Y2369" s="3"/>
      <c r="Z2369" s="3"/>
    </row>
    <row r="2370" spans="1:26" x14ac:dyDescent="0.2">
      <c r="A2370" s="3"/>
      <c r="B2370" s="30"/>
      <c r="C2370" s="12"/>
      <c r="D2370" s="3"/>
      <c r="E2370" s="3"/>
      <c r="F2370" s="3"/>
      <c r="G2370" s="3"/>
      <c r="H2370" s="3"/>
      <c r="I2370" s="3"/>
      <c r="J2370" s="26"/>
      <c r="K2370" s="26"/>
      <c r="L2370" s="3"/>
      <c r="M2370" s="3"/>
      <c r="N2370" s="3"/>
      <c r="O2370" s="3"/>
      <c r="P2370" s="3"/>
      <c r="Q2370" s="3"/>
      <c r="R2370" s="3"/>
      <c r="S2370" s="3"/>
      <c r="T2370" s="3"/>
      <c r="U2370" s="3"/>
      <c r="V2370" s="3"/>
      <c r="W2370" s="3"/>
      <c r="X2370" s="3"/>
      <c r="Y2370" s="3"/>
      <c r="Z2370" s="3"/>
    </row>
    <row r="2371" spans="1:26" x14ac:dyDescent="0.2">
      <c r="A2371" s="3"/>
      <c r="B2371" s="30"/>
      <c r="C2371" s="12"/>
      <c r="D2371" s="3"/>
      <c r="E2371" s="3"/>
      <c r="F2371" s="3"/>
      <c r="G2371" s="3"/>
      <c r="H2371" s="3"/>
      <c r="I2371" s="3"/>
      <c r="J2371" s="26"/>
      <c r="K2371" s="26"/>
      <c r="L2371" s="3"/>
      <c r="M2371" s="3"/>
      <c r="N2371" s="3"/>
      <c r="O2371" s="3"/>
      <c r="P2371" s="3"/>
      <c r="Q2371" s="3"/>
      <c r="R2371" s="3"/>
      <c r="S2371" s="3"/>
      <c r="T2371" s="3"/>
      <c r="U2371" s="3"/>
      <c r="V2371" s="3"/>
      <c r="W2371" s="3"/>
      <c r="X2371" s="3"/>
      <c r="Y2371" s="3"/>
      <c r="Z2371" s="3"/>
    </row>
    <row r="2372" spans="1:26" x14ac:dyDescent="0.2">
      <c r="A2372" s="3"/>
      <c r="B2372" s="30"/>
      <c r="C2372" s="12"/>
      <c r="D2372" s="3"/>
      <c r="E2372" s="3"/>
      <c r="F2372" s="3"/>
      <c r="G2372" s="3"/>
      <c r="H2372" s="3"/>
      <c r="I2372" s="3"/>
      <c r="J2372" s="26"/>
      <c r="K2372" s="26"/>
      <c r="L2372" s="3"/>
      <c r="M2372" s="3"/>
      <c r="N2372" s="3"/>
      <c r="O2372" s="3"/>
      <c r="P2372" s="3"/>
      <c r="Q2372" s="3"/>
      <c r="R2372" s="3"/>
      <c r="S2372" s="3"/>
      <c r="T2372" s="3"/>
      <c r="U2372" s="3"/>
      <c r="V2372" s="3"/>
      <c r="W2372" s="3"/>
      <c r="X2372" s="3"/>
      <c r="Y2372" s="3"/>
      <c r="Z2372" s="3"/>
    </row>
    <row r="2373" spans="1:26" x14ac:dyDescent="0.2">
      <c r="A2373" s="3"/>
      <c r="B2373" s="30"/>
      <c r="C2373" s="12"/>
      <c r="D2373" s="3"/>
      <c r="E2373" s="3"/>
      <c r="F2373" s="3"/>
      <c r="G2373" s="3"/>
      <c r="H2373" s="3"/>
      <c r="I2373" s="3"/>
      <c r="J2373" s="26"/>
      <c r="K2373" s="26"/>
      <c r="L2373" s="3"/>
      <c r="M2373" s="3"/>
      <c r="N2373" s="3"/>
      <c r="O2373" s="3"/>
      <c r="P2373" s="3"/>
      <c r="Q2373" s="3"/>
      <c r="R2373" s="3"/>
      <c r="S2373" s="3"/>
      <c r="T2373" s="3"/>
      <c r="U2373" s="3"/>
      <c r="V2373" s="3"/>
      <c r="W2373" s="3"/>
      <c r="X2373" s="3"/>
      <c r="Y2373" s="3"/>
      <c r="Z2373" s="3"/>
    </row>
    <row r="2374" spans="1:26" x14ac:dyDescent="0.2">
      <c r="A2374" s="3"/>
      <c r="B2374" s="30"/>
      <c r="C2374" s="12"/>
      <c r="D2374" s="3"/>
      <c r="E2374" s="3"/>
      <c r="F2374" s="3"/>
      <c r="G2374" s="3"/>
      <c r="H2374" s="3"/>
      <c r="I2374" s="3"/>
      <c r="J2374" s="26"/>
      <c r="K2374" s="26"/>
      <c r="L2374" s="3"/>
      <c r="M2374" s="3"/>
      <c r="N2374" s="3"/>
      <c r="O2374" s="3"/>
      <c r="P2374" s="3"/>
      <c r="Q2374" s="3"/>
      <c r="R2374" s="3"/>
      <c r="S2374" s="3"/>
      <c r="T2374" s="3"/>
      <c r="U2374" s="3"/>
      <c r="V2374" s="3"/>
      <c r="W2374" s="3"/>
      <c r="X2374" s="3"/>
      <c r="Y2374" s="3"/>
      <c r="Z2374" s="3"/>
    </row>
    <row r="2375" spans="1:26" x14ac:dyDescent="0.2">
      <c r="A2375" s="3"/>
      <c r="B2375" s="30"/>
      <c r="C2375" s="12"/>
      <c r="D2375" s="3"/>
      <c r="E2375" s="3"/>
      <c r="F2375" s="3"/>
      <c r="G2375" s="3"/>
      <c r="H2375" s="3"/>
      <c r="I2375" s="3"/>
      <c r="J2375" s="26"/>
      <c r="K2375" s="26"/>
      <c r="L2375" s="3"/>
      <c r="M2375" s="3"/>
      <c r="N2375" s="3"/>
      <c r="O2375" s="3"/>
      <c r="P2375" s="3"/>
      <c r="Q2375" s="3"/>
      <c r="R2375" s="3"/>
      <c r="S2375" s="3"/>
      <c r="T2375" s="3"/>
      <c r="U2375" s="3"/>
      <c r="V2375" s="3"/>
      <c r="W2375" s="3"/>
      <c r="X2375" s="3"/>
      <c r="Y2375" s="3"/>
      <c r="Z2375" s="3"/>
    </row>
    <row r="2376" spans="1:26" x14ac:dyDescent="0.2">
      <c r="A2376" s="3"/>
      <c r="B2376" s="30"/>
      <c r="C2376" s="12"/>
      <c r="D2376" s="3"/>
      <c r="E2376" s="3"/>
      <c r="F2376" s="3"/>
      <c r="G2376" s="3"/>
      <c r="H2376" s="3"/>
      <c r="I2376" s="3"/>
      <c r="J2376" s="26"/>
      <c r="K2376" s="26"/>
      <c r="L2376" s="3"/>
      <c r="M2376" s="3"/>
      <c r="N2376" s="3"/>
      <c r="O2376" s="3"/>
      <c r="P2376" s="3"/>
      <c r="Q2376" s="3"/>
      <c r="R2376" s="3"/>
      <c r="S2376" s="3"/>
      <c r="T2376" s="3"/>
      <c r="U2376" s="3"/>
      <c r="V2376" s="3"/>
      <c r="W2376" s="3"/>
      <c r="X2376" s="3"/>
      <c r="Y2376" s="3"/>
      <c r="Z2376" s="3"/>
    </row>
    <row r="2377" spans="1:26" x14ac:dyDescent="0.2">
      <c r="A2377" s="3"/>
      <c r="B2377" s="30"/>
      <c r="C2377" s="12"/>
      <c r="D2377" s="3"/>
      <c r="E2377" s="3"/>
      <c r="F2377" s="3"/>
      <c r="G2377" s="3"/>
      <c r="H2377" s="3"/>
      <c r="I2377" s="3"/>
      <c r="J2377" s="26"/>
      <c r="K2377" s="26"/>
      <c r="L2377" s="3"/>
      <c r="M2377" s="3"/>
      <c r="N2377" s="3"/>
      <c r="O2377" s="3"/>
      <c r="P2377" s="3"/>
      <c r="Q2377" s="3"/>
      <c r="R2377" s="3"/>
      <c r="S2377" s="3"/>
      <c r="T2377" s="3"/>
      <c r="U2377" s="3"/>
      <c r="V2377" s="3"/>
      <c r="W2377" s="3"/>
      <c r="X2377" s="3"/>
      <c r="Y2377" s="3"/>
      <c r="Z2377" s="3"/>
    </row>
    <row r="2378" spans="1:26" x14ac:dyDescent="0.2">
      <c r="A2378" s="3"/>
      <c r="B2378" s="30"/>
      <c r="C2378" s="12"/>
      <c r="D2378" s="3"/>
      <c r="E2378" s="3"/>
      <c r="F2378" s="3"/>
      <c r="G2378" s="3"/>
      <c r="H2378" s="3"/>
      <c r="I2378" s="3"/>
      <c r="J2378" s="26"/>
      <c r="K2378" s="26"/>
      <c r="L2378" s="3"/>
      <c r="M2378" s="3"/>
      <c r="N2378" s="3"/>
      <c r="O2378" s="3"/>
      <c r="P2378" s="3"/>
      <c r="Q2378" s="3"/>
      <c r="R2378" s="3"/>
      <c r="S2378" s="3"/>
      <c r="T2378" s="3"/>
      <c r="U2378" s="3"/>
      <c r="V2378" s="3"/>
      <c r="W2378" s="3"/>
      <c r="X2378" s="3"/>
      <c r="Y2378" s="3"/>
      <c r="Z2378" s="3"/>
    </row>
    <row r="2379" spans="1:26" x14ac:dyDescent="0.2">
      <c r="A2379" s="3"/>
      <c r="B2379" s="30"/>
      <c r="C2379" s="12"/>
      <c r="D2379" s="3"/>
      <c r="E2379" s="3"/>
      <c r="F2379" s="3"/>
      <c r="G2379" s="3"/>
      <c r="H2379" s="3"/>
      <c r="I2379" s="3"/>
      <c r="J2379" s="26"/>
      <c r="K2379" s="26"/>
      <c r="L2379" s="3"/>
      <c r="M2379" s="3"/>
      <c r="N2379" s="3"/>
      <c r="O2379" s="3"/>
      <c r="P2379" s="3"/>
      <c r="Q2379" s="3"/>
      <c r="R2379" s="3"/>
      <c r="S2379" s="3"/>
      <c r="T2379" s="3"/>
      <c r="U2379" s="3"/>
      <c r="V2379" s="3"/>
      <c r="W2379" s="3"/>
      <c r="X2379" s="3"/>
      <c r="Y2379" s="3"/>
      <c r="Z2379" s="3"/>
    </row>
    <row r="2380" spans="1:26" x14ac:dyDescent="0.2">
      <c r="A2380" s="3"/>
      <c r="B2380" s="30"/>
      <c r="C2380" s="12"/>
      <c r="D2380" s="3"/>
      <c r="E2380" s="3"/>
      <c r="F2380" s="3"/>
      <c r="G2380" s="3"/>
      <c r="H2380" s="3"/>
      <c r="I2380" s="3"/>
      <c r="J2380" s="26"/>
      <c r="K2380" s="26"/>
      <c r="L2380" s="3"/>
      <c r="M2380" s="3"/>
      <c r="N2380" s="3"/>
      <c r="O2380" s="3"/>
      <c r="P2380" s="3"/>
      <c r="Q2380" s="3"/>
      <c r="R2380" s="3"/>
      <c r="S2380" s="3"/>
      <c r="T2380" s="3"/>
      <c r="U2380" s="3"/>
      <c r="V2380" s="3"/>
      <c r="W2380" s="3"/>
      <c r="X2380" s="3"/>
      <c r="Y2380" s="3"/>
      <c r="Z2380" s="3"/>
    </row>
    <row r="2381" spans="1:26" x14ac:dyDescent="0.2">
      <c r="A2381" s="3"/>
      <c r="B2381" s="30"/>
      <c r="C2381" s="12"/>
      <c r="D2381" s="3"/>
      <c r="E2381" s="3"/>
      <c r="F2381" s="3"/>
      <c r="G2381" s="3"/>
      <c r="H2381" s="3"/>
      <c r="I2381" s="3"/>
      <c r="J2381" s="26"/>
      <c r="K2381" s="26"/>
      <c r="L2381" s="3"/>
      <c r="M2381" s="3"/>
      <c r="N2381" s="3"/>
      <c r="O2381" s="3"/>
      <c r="P2381" s="3"/>
      <c r="Q2381" s="3"/>
      <c r="R2381" s="3"/>
      <c r="S2381" s="3"/>
      <c r="T2381" s="3"/>
      <c r="U2381" s="3"/>
      <c r="V2381" s="3"/>
      <c r="W2381" s="3"/>
      <c r="X2381" s="3"/>
      <c r="Y2381" s="3"/>
      <c r="Z2381" s="3"/>
    </row>
    <row r="2382" spans="1:26" x14ac:dyDescent="0.2">
      <c r="A2382" s="3"/>
      <c r="B2382" s="30"/>
      <c r="C2382" s="12"/>
      <c r="D2382" s="3"/>
      <c r="E2382" s="3"/>
      <c r="F2382" s="3"/>
      <c r="G2382" s="3"/>
      <c r="H2382" s="3"/>
      <c r="I2382" s="3"/>
      <c r="J2382" s="26"/>
      <c r="K2382" s="26"/>
      <c r="L2382" s="3"/>
      <c r="M2382" s="3"/>
      <c r="N2382" s="3"/>
      <c r="O2382" s="3"/>
      <c r="P2382" s="3"/>
      <c r="Q2382" s="3"/>
      <c r="R2382" s="3"/>
      <c r="S2382" s="3"/>
      <c r="T2382" s="3"/>
      <c r="U2382" s="3"/>
      <c r="V2382" s="3"/>
      <c r="W2382" s="3"/>
      <c r="X2382" s="3"/>
      <c r="Y2382" s="3"/>
      <c r="Z2382" s="3"/>
    </row>
    <row r="2383" spans="1:26" x14ac:dyDescent="0.2">
      <c r="A2383" s="3"/>
      <c r="B2383" s="30"/>
      <c r="C2383" s="12"/>
      <c r="D2383" s="3"/>
      <c r="E2383" s="3"/>
      <c r="F2383" s="3"/>
      <c r="G2383" s="3"/>
      <c r="H2383" s="3"/>
      <c r="I2383" s="3"/>
      <c r="J2383" s="26"/>
      <c r="K2383" s="26"/>
      <c r="L2383" s="3"/>
      <c r="M2383" s="3"/>
      <c r="N2383" s="3"/>
      <c r="O2383" s="3"/>
      <c r="P2383" s="3"/>
      <c r="Q2383" s="3"/>
      <c r="R2383" s="3"/>
      <c r="S2383" s="3"/>
      <c r="T2383" s="3"/>
      <c r="U2383" s="3"/>
      <c r="V2383" s="3"/>
      <c r="W2383" s="3"/>
      <c r="X2383" s="3"/>
      <c r="Y2383" s="3"/>
      <c r="Z2383" s="3"/>
    </row>
    <row r="2384" spans="1:26" x14ac:dyDescent="0.2">
      <c r="A2384" s="3"/>
      <c r="B2384" s="30"/>
      <c r="C2384" s="12"/>
      <c r="D2384" s="3"/>
      <c r="E2384" s="3"/>
      <c r="F2384" s="3"/>
      <c r="G2384" s="3"/>
      <c r="H2384" s="3"/>
      <c r="I2384" s="3"/>
      <c r="J2384" s="26"/>
      <c r="K2384" s="26"/>
      <c r="L2384" s="3"/>
      <c r="M2384" s="3"/>
      <c r="N2384" s="3"/>
      <c r="O2384" s="3"/>
      <c r="P2384" s="3"/>
      <c r="Q2384" s="3"/>
      <c r="R2384" s="3"/>
      <c r="S2384" s="3"/>
      <c r="T2384" s="3"/>
      <c r="U2384" s="3"/>
      <c r="V2384" s="3"/>
      <c r="W2384" s="3"/>
      <c r="X2384" s="3"/>
      <c r="Y2384" s="3"/>
      <c r="Z2384" s="3"/>
    </row>
    <row r="2385" spans="1:26" x14ac:dyDescent="0.2">
      <c r="A2385" s="3"/>
      <c r="B2385" s="30"/>
      <c r="C2385" s="12"/>
      <c r="D2385" s="3"/>
      <c r="E2385" s="3"/>
      <c r="F2385" s="3"/>
      <c r="G2385" s="3"/>
      <c r="H2385" s="3"/>
      <c r="I2385" s="3"/>
      <c r="J2385" s="26"/>
      <c r="K2385" s="26"/>
      <c r="L2385" s="3"/>
      <c r="M2385" s="3"/>
      <c r="N2385" s="3"/>
      <c r="O2385" s="3"/>
      <c r="P2385" s="3"/>
      <c r="Q2385" s="3"/>
      <c r="R2385" s="3"/>
      <c r="S2385" s="3"/>
      <c r="T2385" s="3"/>
      <c r="U2385" s="3"/>
      <c r="V2385" s="3"/>
      <c r="W2385" s="3"/>
      <c r="X2385" s="3"/>
      <c r="Y2385" s="3"/>
      <c r="Z2385" s="3"/>
    </row>
    <row r="2386" spans="1:26" x14ac:dyDescent="0.2">
      <c r="A2386" s="3"/>
      <c r="B2386" s="30"/>
      <c r="C2386" s="12"/>
      <c r="D2386" s="3"/>
      <c r="E2386" s="3"/>
      <c r="F2386" s="3"/>
      <c r="G2386" s="3"/>
      <c r="H2386" s="3"/>
      <c r="I2386" s="3"/>
      <c r="J2386" s="26"/>
      <c r="K2386" s="26"/>
      <c r="L2386" s="3"/>
      <c r="M2386" s="3"/>
      <c r="N2386" s="3"/>
      <c r="O2386" s="3"/>
      <c r="P2386" s="3"/>
      <c r="Q2386" s="3"/>
      <c r="R2386" s="3"/>
      <c r="S2386" s="3"/>
      <c r="T2386" s="3"/>
      <c r="U2386" s="3"/>
      <c r="V2386" s="3"/>
      <c r="W2386" s="3"/>
      <c r="X2386" s="3"/>
      <c r="Y2386" s="3"/>
      <c r="Z2386" s="3"/>
    </row>
    <row r="2387" spans="1:26" x14ac:dyDescent="0.2">
      <c r="A2387" s="3"/>
      <c r="B2387" s="30"/>
      <c r="C2387" s="12"/>
      <c r="D2387" s="3"/>
      <c r="E2387" s="3"/>
      <c r="F2387" s="3"/>
      <c r="G2387" s="3"/>
      <c r="H2387" s="3"/>
      <c r="I2387" s="3"/>
      <c r="J2387" s="26"/>
      <c r="K2387" s="26"/>
      <c r="L2387" s="3"/>
      <c r="M2387" s="3"/>
      <c r="N2387" s="3"/>
      <c r="O2387" s="3"/>
      <c r="P2387" s="3"/>
      <c r="Q2387" s="3"/>
      <c r="R2387" s="3"/>
      <c r="S2387" s="3"/>
      <c r="T2387" s="3"/>
      <c r="U2387" s="3"/>
      <c r="V2387" s="3"/>
      <c r="W2387" s="3"/>
      <c r="X2387" s="3"/>
      <c r="Y2387" s="3"/>
      <c r="Z2387" s="3"/>
    </row>
    <row r="2388" spans="1:26" x14ac:dyDescent="0.2">
      <c r="A2388" s="3"/>
      <c r="B2388" s="30"/>
      <c r="C2388" s="12"/>
      <c r="D2388" s="3"/>
      <c r="E2388" s="3"/>
      <c r="F2388" s="3"/>
      <c r="G2388" s="3"/>
      <c r="H2388" s="3"/>
      <c r="I2388" s="3"/>
      <c r="J2388" s="26"/>
      <c r="K2388" s="26"/>
      <c r="L2388" s="3"/>
      <c r="M2388" s="3"/>
      <c r="N2388" s="3"/>
      <c r="O2388" s="3"/>
      <c r="P2388" s="3"/>
      <c r="Q2388" s="3"/>
      <c r="R2388" s="3"/>
      <c r="S2388" s="3"/>
      <c r="T2388" s="3"/>
      <c r="U2388" s="3"/>
      <c r="V2388" s="3"/>
      <c r="W2388" s="3"/>
      <c r="X2388" s="3"/>
      <c r="Y2388" s="3"/>
      <c r="Z2388" s="3"/>
    </row>
    <row r="2389" spans="1:26" x14ac:dyDescent="0.2">
      <c r="A2389" s="3"/>
      <c r="B2389" s="30"/>
      <c r="C2389" s="12"/>
      <c r="D2389" s="3"/>
      <c r="E2389" s="3"/>
      <c r="F2389" s="3"/>
      <c r="G2389" s="3"/>
      <c r="H2389" s="3"/>
      <c r="I2389" s="3"/>
      <c r="J2389" s="26"/>
      <c r="K2389" s="26"/>
      <c r="L2389" s="3"/>
      <c r="M2389" s="3"/>
      <c r="N2389" s="3"/>
      <c r="O2389" s="3"/>
      <c r="P2389" s="3"/>
      <c r="Q2389" s="3"/>
      <c r="R2389" s="3"/>
      <c r="S2389" s="3"/>
      <c r="T2389" s="3"/>
      <c r="U2389" s="3"/>
      <c r="V2389" s="3"/>
      <c r="W2389" s="3"/>
      <c r="X2389" s="3"/>
      <c r="Y2389" s="3"/>
      <c r="Z2389" s="3"/>
    </row>
    <row r="2390" spans="1:26" x14ac:dyDescent="0.2">
      <c r="A2390" s="3"/>
      <c r="B2390" s="30"/>
      <c r="C2390" s="12"/>
      <c r="D2390" s="3"/>
      <c r="E2390" s="3"/>
      <c r="F2390" s="3"/>
      <c r="G2390" s="3"/>
      <c r="H2390" s="3"/>
      <c r="I2390" s="3"/>
      <c r="J2390" s="26"/>
      <c r="K2390" s="26"/>
      <c r="L2390" s="3"/>
      <c r="M2390" s="3"/>
      <c r="N2390" s="3"/>
      <c r="O2390" s="3"/>
      <c r="P2390" s="3"/>
      <c r="Q2390" s="3"/>
      <c r="R2390" s="3"/>
      <c r="S2390" s="3"/>
      <c r="T2390" s="3"/>
      <c r="U2390" s="3"/>
      <c r="V2390" s="3"/>
      <c r="W2390" s="3"/>
      <c r="X2390" s="3"/>
      <c r="Y2390" s="3"/>
      <c r="Z2390" s="3"/>
    </row>
    <row r="2391" spans="1:26" x14ac:dyDescent="0.2">
      <c r="A2391" s="3"/>
      <c r="B2391" s="30"/>
      <c r="C2391" s="12"/>
      <c r="D2391" s="3"/>
      <c r="E2391" s="3"/>
      <c r="F2391" s="3"/>
      <c r="G2391" s="3"/>
      <c r="H2391" s="3"/>
      <c r="I2391" s="3"/>
      <c r="J2391" s="26"/>
      <c r="K2391" s="26"/>
      <c r="L2391" s="3"/>
      <c r="M2391" s="3"/>
      <c r="N2391" s="3"/>
      <c r="O2391" s="3"/>
      <c r="P2391" s="3"/>
      <c r="Q2391" s="3"/>
      <c r="R2391" s="3"/>
      <c r="S2391" s="3"/>
      <c r="T2391" s="3"/>
      <c r="U2391" s="3"/>
      <c r="V2391" s="3"/>
      <c r="W2391" s="3"/>
      <c r="X2391" s="3"/>
      <c r="Y2391" s="3"/>
      <c r="Z2391" s="3"/>
    </row>
    <row r="2392" spans="1:26" x14ac:dyDescent="0.2">
      <c r="A2392" s="3"/>
      <c r="B2392" s="30"/>
      <c r="C2392" s="12"/>
      <c r="D2392" s="3"/>
      <c r="E2392" s="3"/>
      <c r="F2392" s="3"/>
      <c r="G2392" s="3"/>
      <c r="H2392" s="3"/>
      <c r="I2392" s="3"/>
      <c r="J2392" s="26"/>
      <c r="K2392" s="26"/>
      <c r="L2392" s="3"/>
      <c r="M2392" s="3"/>
      <c r="N2392" s="3"/>
      <c r="O2392" s="3"/>
      <c r="P2392" s="3"/>
      <c r="Q2392" s="3"/>
      <c r="R2392" s="3"/>
      <c r="S2392" s="3"/>
      <c r="T2392" s="3"/>
      <c r="U2392" s="3"/>
      <c r="V2392" s="3"/>
      <c r="W2392" s="3"/>
      <c r="X2392" s="3"/>
      <c r="Y2392" s="3"/>
      <c r="Z2392" s="3"/>
    </row>
    <row r="2393" spans="1:26" x14ac:dyDescent="0.2">
      <c r="A2393" s="3"/>
      <c r="B2393" s="30"/>
      <c r="C2393" s="12"/>
      <c r="D2393" s="3"/>
      <c r="E2393" s="3"/>
      <c r="F2393" s="3"/>
      <c r="G2393" s="3"/>
      <c r="H2393" s="3"/>
      <c r="I2393" s="3"/>
      <c r="J2393" s="26"/>
      <c r="K2393" s="26"/>
      <c r="L2393" s="3"/>
      <c r="M2393" s="3"/>
      <c r="N2393" s="3"/>
      <c r="O2393" s="3"/>
      <c r="P2393" s="3"/>
      <c r="Q2393" s="3"/>
      <c r="R2393" s="3"/>
      <c r="S2393" s="3"/>
      <c r="T2393" s="3"/>
      <c r="U2393" s="3"/>
      <c r="V2393" s="3"/>
      <c r="W2393" s="3"/>
      <c r="X2393" s="3"/>
      <c r="Y2393" s="3"/>
      <c r="Z2393" s="3"/>
    </row>
    <row r="2394" spans="1:26" x14ac:dyDescent="0.2">
      <c r="A2394" s="3"/>
      <c r="B2394" s="30"/>
      <c r="C2394" s="12"/>
      <c r="D2394" s="3"/>
      <c r="E2394" s="3"/>
      <c r="F2394" s="3"/>
      <c r="G2394" s="3"/>
      <c r="H2394" s="3"/>
      <c r="I2394" s="3"/>
      <c r="J2394" s="26"/>
      <c r="K2394" s="26"/>
      <c r="L2394" s="3"/>
      <c r="M2394" s="3"/>
      <c r="N2394" s="3"/>
      <c r="O2394" s="3"/>
      <c r="P2394" s="3"/>
      <c r="Q2394" s="3"/>
      <c r="R2394" s="3"/>
      <c r="S2394" s="3"/>
      <c r="T2394" s="3"/>
      <c r="U2394" s="3"/>
      <c r="V2394" s="3"/>
      <c r="W2394" s="3"/>
      <c r="X2394" s="3"/>
      <c r="Y2394" s="3"/>
      <c r="Z2394" s="3"/>
    </row>
    <row r="2395" spans="1:26" x14ac:dyDescent="0.2">
      <c r="A2395" s="3"/>
      <c r="B2395" s="30"/>
      <c r="C2395" s="12"/>
      <c r="D2395" s="3"/>
      <c r="E2395" s="3"/>
      <c r="F2395" s="3"/>
      <c r="G2395" s="3"/>
      <c r="H2395" s="3"/>
      <c r="I2395" s="3"/>
      <c r="J2395" s="26"/>
      <c r="K2395" s="26"/>
      <c r="L2395" s="3"/>
      <c r="M2395" s="3"/>
      <c r="N2395" s="3"/>
      <c r="O2395" s="3"/>
      <c r="P2395" s="3"/>
      <c r="Q2395" s="3"/>
      <c r="R2395" s="3"/>
      <c r="S2395" s="3"/>
      <c r="T2395" s="3"/>
      <c r="U2395" s="3"/>
      <c r="V2395" s="3"/>
      <c r="W2395" s="3"/>
      <c r="X2395" s="3"/>
      <c r="Y2395" s="3"/>
      <c r="Z2395" s="3"/>
    </row>
    <row r="2396" spans="1:26" x14ac:dyDescent="0.2">
      <c r="A2396" s="3"/>
      <c r="B2396" s="30"/>
      <c r="C2396" s="12"/>
      <c r="D2396" s="3"/>
      <c r="E2396" s="3"/>
      <c r="F2396" s="3"/>
      <c r="G2396" s="3"/>
      <c r="H2396" s="3"/>
      <c r="I2396" s="3"/>
      <c r="J2396" s="26"/>
      <c r="K2396" s="26"/>
      <c r="L2396" s="3"/>
      <c r="M2396" s="3"/>
      <c r="N2396" s="3"/>
      <c r="O2396" s="3"/>
      <c r="P2396" s="3"/>
      <c r="Q2396" s="3"/>
      <c r="R2396" s="3"/>
      <c r="S2396" s="3"/>
      <c r="T2396" s="3"/>
      <c r="U2396" s="3"/>
      <c r="V2396" s="3"/>
      <c r="W2396" s="3"/>
      <c r="X2396" s="3"/>
      <c r="Y2396" s="3"/>
      <c r="Z2396" s="3"/>
    </row>
    <row r="2397" spans="1:26" x14ac:dyDescent="0.2">
      <c r="A2397" s="3"/>
      <c r="B2397" s="30"/>
      <c r="C2397" s="12"/>
      <c r="D2397" s="3"/>
      <c r="E2397" s="3"/>
      <c r="F2397" s="3"/>
      <c r="G2397" s="3"/>
      <c r="H2397" s="3"/>
      <c r="I2397" s="3"/>
      <c r="J2397" s="26"/>
      <c r="K2397" s="26"/>
      <c r="L2397" s="3"/>
      <c r="M2397" s="3"/>
      <c r="N2397" s="3"/>
      <c r="O2397" s="3"/>
      <c r="P2397" s="3"/>
      <c r="Q2397" s="3"/>
      <c r="R2397" s="3"/>
      <c r="S2397" s="3"/>
      <c r="T2397" s="3"/>
      <c r="U2397" s="3"/>
      <c r="V2397" s="3"/>
      <c r="W2397" s="3"/>
      <c r="X2397" s="3"/>
      <c r="Y2397" s="3"/>
      <c r="Z2397" s="3"/>
    </row>
    <row r="2398" spans="1:26" x14ac:dyDescent="0.2">
      <c r="A2398" s="3"/>
      <c r="B2398" s="30"/>
      <c r="C2398" s="12"/>
      <c r="D2398" s="3"/>
      <c r="E2398" s="3"/>
      <c r="F2398" s="3"/>
      <c r="G2398" s="3"/>
      <c r="H2398" s="3"/>
      <c r="I2398" s="3"/>
      <c r="J2398" s="26"/>
      <c r="K2398" s="26"/>
      <c r="L2398" s="3"/>
      <c r="M2398" s="3"/>
      <c r="N2398" s="3"/>
      <c r="O2398" s="3"/>
      <c r="P2398" s="3"/>
      <c r="Q2398" s="3"/>
      <c r="R2398" s="3"/>
      <c r="S2398" s="3"/>
      <c r="T2398" s="3"/>
      <c r="U2398" s="3"/>
      <c r="V2398" s="3"/>
      <c r="W2398" s="3"/>
      <c r="X2398" s="3"/>
      <c r="Y2398" s="3"/>
      <c r="Z2398" s="3"/>
    </row>
    <row r="2399" spans="1:26" x14ac:dyDescent="0.2">
      <c r="A2399" s="3"/>
      <c r="B2399" s="30"/>
      <c r="C2399" s="12"/>
      <c r="D2399" s="3"/>
      <c r="E2399" s="3"/>
      <c r="F2399" s="3"/>
      <c r="G2399" s="3"/>
      <c r="H2399" s="3"/>
      <c r="I2399" s="3"/>
      <c r="J2399" s="26"/>
      <c r="K2399" s="26"/>
      <c r="L2399" s="3"/>
      <c r="M2399" s="3"/>
      <c r="N2399" s="3"/>
      <c r="O2399" s="3"/>
      <c r="P2399" s="3"/>
      <c r="Q2399" s="3"/>
      <c r="R2399" s="3"/>
      <c r="S2399" s="3"/>
      <c r="T2399" s="3"/>
      <c r="U2399" s="3"/>
      <c r="V2399" s="3"/>
      <c r="W2399" s="3"/>
      <c r="X2399" s="3"/>
      <c r="Y2399" s="3"/>
      <c r="Z2399" s="3"/>
    </row>
    <row r="2400" spans="1:26" x14ac:dyDescent="0.2">
      <c r="A2400" s="3"/>
      <c r="B2400" s="30"/>
      <c r="C2400" s="12"/>
      <c r="D2400" s="3"/>
      <c r="E2400" s="3"/>
      <c r="F2400" s="3"/>
      <c r="G2400" s="3"/>
      <c r="H2400" s="3"/>
      <c r="I2400" s="3"/>
      <c r="J2400" s="26"/>
      <c r="K2400" s="26"/>
      <c r="L2400" s="3"/>
      <c r="M2400" s="3"/>
      <c r="N2400" s="3"/>
      <c r="O2400" s="3"/>
      <c r="P2400" s="3"/>
      <c r="Q2400" s="3"/>
      <c r="R2400" s="3"/>
      <c r="S2400" s="3"/>
      <c r="T2400" s="3"/>
      <c r="U2400" s="3"/>
      <c r="V2400" s="3"/>
      <c r="W2400" s="3"/>
      <c r="X2400" s="3"/>
      <c r="Y2400" s="3"/>
      <c r="Z2400" s="3"/>
    </row>
    <row r="2401" spans="1:26" x14ac:dyDescent="0.2">
      <c r="A2401" s="3"/>
      <c r="B2401" s="30"/>
      <c r="C2401" s="12"/>
      <c r="D2401" s="3"/>
      <c r="E2401" s="3"/>
      <c r="F2401" s="3"/>
      <c r="G2401" s="3"/>
      <c r="H2401" s="3"/>
      <c r="I2401" s="3"/>
      <c r="J2401" s="26"/>
      <c r="K2401" s="26"/>
      <c r="L2401" s="3"/>
      <c r="M2401" s="3"/>
      <c r="N2401" s="3"/>
      <c r="O2401" s="3"/>
      <c r="P2401" s="3"/>
      <c r="Q2401" s="3"/>
      <c r="R2401" s="3"/>
      <c r="S2401" s="3"/>
      <c r="T2401" s="3"/>
      <c r="U2401" s="3"/>
      <c r="V2401" s="3"/>
      <c r="W2401" s="3"/>
      <c r="X2401" s="3"/>
      <c r="Y2401" s="3"/>
      <c r="Z2401" s="3"/>
    </row>
    <row r="2402" spans="1:26" x14ac:dyDescent="0.2">
      <c r="A2402" s="3"/>
      <c r="B2402" s="30"/>
      <c r="C2402" s="12"/>
      <c r="D2402" s="3"/>
      <c r="E2402" s="3"/>
      <c r="F2402" s="3"/>
      <c r="G2402" s="3"/>
      <c r="H2402" s="3"/>
      <c r="I2402" s="3"/>
      <c r="J2402" s="26"/>
      <c r="K2402" s="26"/>
      <c r="L2402" s="3"/>
      <c r="M2402" s="3"/>
      <c r="N2402" s="3"/>
      <c r="O2402" s="3"/>
      <c r="P2402" s="3"/>
      <c r="Q2402" s="3"/>
      <c r="R2402" s="3"/>
      <c r="S2402" s="3"/>
      <c r="T2402" s="3"/>
      <c r="U2402" s="3"/>
      <c r="V2402" s="3"/>
      <c r="W2402" s="3"/>
      <c r="X2402" s="3"/>
      <c r="Y2402" s="3"/>
      <c r="Z2402" s="3"/>
    </row>
    <row r="2403" spans="1:26" x14ac:dyDescent="0.2">
      <c r="A2403" s="3"/>
      <c r="B2403" s="30"/>
      <c r="C2403" s="12"/>
      <c r="D2403" s="3"/>
      <c r="E2403" s="3"/>
      <c r="F2403" s="3"/>
      <c r="G2403" s="3"/>
      <c r="H2403" s="3"/>
      <c r="I2403" s="3"/>
      <c r="J2403" s="26"/>
      <c r="K2403" s="26"/>
      <c r="L2403" s="3"/>
      <c r="M2403" s="3"/>
      <c r="N2403" s="3"/>
      <c r="O2403" s="3"/>
      <c r="P2403" s="3"/>
      <c r="Q2403" s="3"/>
      <c r="R2403" s="3"/>
      <c r="S2403" s="3"/>
      <c r="T2403" s="3"/>
      <c r="U2403" s="3"/>
      <c r="V2403" s="3"/>
      <c r="W2403" s="3"/>
      <c r="X2403" s="3"/>
      <c r="Y2403" s="3"/>
      <c r="Z2403" s="3"/>
    </row>
    <row r="2404" spans="1:26" x14ac:dyDescent="0.2">
      <c r="A2404" s="3"/>
      <c r="B2404" s="30"/>
      <c r="C2404" s="12"/>
      <c r="D2404" s="3"/>
      <c r="E2404" s="3"/>
      <c r="F2404" s="3"/>
      <c r="G2404" s="3"/>
      <c r="H2404" s="3"/>
      <c r="I2404" s="3"/>
      <c r="J2404" s="26"/>
      <c r="K2404" s="26"/>
      <c r="L2404" s="3"/>
      <c r="M2404" s="3"/>
      <c r="N2404" s="3"/>
      <c r="O2404" s="3"/>
      <c r="P2404" s="3"/>
      <c r="Q2404" s="3"/>
      <c r="R2404" s="3"/>
      <c r="S2404" s="3"/>
      <c r="T2404" s="3"/>
      <c r="U2404" s="3"/>
      <c r="V2404" s="3"/>
      <c r="W2404" s="3"/>
      <c r="X2404" s="3"/>
      <c r="Y2404" s="3"/>
      <c r="Z2404" s="3"/>
    </row>
    <row r="2405" spans="1:26" x14ac:dyDescent="0.2">
      <c r="A2405" s="3"/>
      <c r="B2405" s="30"/>
      <c r="C2405" s="12"/>
      <c r="D2405" s="3"/>
      <c r="E2405" s="3"/>
      <c r="F2405" s="3"/>
      <c r="G2405" s="3"/>
      <c r="H2405" s="3"/>
      <c r="I2405" s="3"/>
      <c r="J2405" s="26"/>
      <c r="K2405" s="26"/>
      <c r="L2405" s="3"/>
      <c r="M2405" s="3"/>
      <c r="N2405" s="3"/>
      <c r="O2405" s="3"/>
      <c r="P2405" s="3"/>
      <c r="Q2405" s="3"/>
      <c r="R2405" s="3"/>
      <c r="S2405" s="3"/>
      <c r="T2405" s="3"/>
      <c r="U2405" s="3"/>
      <c r="V2405" s="3"/>
      <c r="W2405" s="3"/>
      <c r="X2405" s="3"/>
      <c r="Y2405" s="3"/>
      <c r="Z2405" s="3"/>
    </row>
    <row r="2406" spans="1:26" x14ac:dyDescent="0.2">
      <c r="A2406" s="3"/>
      <c r="B2406" s="30"/>
      <c r="C2406" s="12"/>
      <c r="D2406" s="3"/>
      <c r="E2406" s="3"/>
      <c r="F2406" s="3"/>
      <c r="G2406" s="3"/>
      <c r="H2406" s="3"/>
      <c r="I2406" s="3"/>
      <c r="J2406" s="26"/>
      <c r="K2406" s="26"/>
      <c r="L2406" s="3"/>
      <c r="M2406" s="3"/>
      <c r="N2406" s="3"/>
      <c r="O2406" s="3"/>
      <c r="P2406" s="3"/>
      <c r="Q2406" s="3"/>
      <c r="R2406" s="3"/>
      <c r="S2406" s="3"/>
      <c r="T2406" s="3"/>
      <c r="U2406" s="3"/>
      <c r="V2406" s="3"/>
      <c r="W2406" s="3"/>
      <c r="X2406" s="3"/>
      <c r="Y2406" s="3"/>
      <c r="Z2406" s="3"/>
    </row>
    <row r="2407" spans="1:26" x14ac:dyDescent="0.2">
      <c r="A2407" s="3"/>
      <c r="B2407" s="30"/>
      <c r="C2407" s="12"/>
      <c r="D2407" s="3"/>
      <c r="E2407" s="3"/>
      <c r="F2407" s="3"/>
      <c r="G2407" s="3"/>
      <c r="H2407" s="3"/>
      <c r="I2407" s="3"/>
      <c r="J2407" s="26"/>
      <c r="K2407" s="26"/>
      <c r="L2407" s="3"/>
      <c r="M2407" s="3"/>
      <c r="N2407" s="3"/>
      <c r="O2407" s="3"/>
      <c r="P2407" s="3"/>
      <c r="Q2407" s="3"/>
      <c r="R2407" s="3"/>
      <c r="S2407" s="3"/>
      <c r="T2407" s="3"/>
      <c r="U2407" s="3"/>
      <c r="V2407" s="3"/>
      <c r="W2407" s="3"/>
      <c r="X2407" s="3"/>
      <c r="Y2407" s="3"/>
      <c r="Z2407" s="3"/>
    </row>
    <row r="2408" spans="1:26" x14ac:dyDescent="0.2">
      <c r="A2408" s="3"/>
      <c r="B2408" s="30"/>
      <c r="C2408" s="12"/>
      <c r="D2408" s="3"/>
      <c r="E2408" s="3"/>
      <c r="F2408" s="3"/>
      <c r="G2408" s="3"/>
      <c r="H2408" s="3"/>
      <c r="I2408" s="3"/>
      <c r="J2408" s="26"/>
      <c r="K2408" s="26"/>
      <c r="L2408" s="3"/>
      <c r="M2408" s="3"/>
      <c r="N2408" s="3"/>
      <c r="O2408" s="3"/>
      <c r="P2408" s="3"/>
      <c r="Q2408" s="3"/>
      <c r="R2408" s="3"/>
      <c r="S2408" s="3"/>
      <c r="T2408" s="3"/>
      <c r="U2408" s="3"/>
      <c r="V2408" s="3"/>
      <c r="W2408" s="3"/>
      <c r="X2408" s="3"/>
      <c r="Y2408" s="3"/>
      <c r="Z2408" s="3"/>
    </row>
    <row r="2409" spans="1:26" x14ac:dyDescent="0.2">
      <c r="A2409" s="3"/>
      <c r="B2409" s="30"/>
      <c r="C2409" s="12"/>
      <c r="D2409" s="3"/>
      <c r="E2409" s="3"/>
      <c r="F2409" s="3"/>
      <c r="G2409" s="3"/>
      <c r="H2409" s="3"/>
      <c r="I2409" s="3"/>
      <c r="J2409" s="26"/>
      <c r="K2409" s="26"/>
      <c r="L2409" s="3"/>
      <c r="M2409" s="3"/>
      <c r="N2409" s="3"/>
      <c r="O2409" s="3"/>
      <c r="P2409" s="3"/>
      <c r="Q2409" s="3"/>
      <c r="R2409" s="3"/>
      <c r="S2409" s="3"/>
      <c r="T2409" s="3"/>
      <c r="U2409" s="3"/>
      <c r="V2409" s="3"/>
      <c r="W2409" s="3"/>
      <c r="X2409" s="3"/>
      <c r="Y2409" s="3"/>
      <c r="Z2409" s="3"/>
    </row>
    <row r="2410" spans="1:26" x14ac:dyDescent="0.2">
      <c r="A2410" s="3"/>
      <c r="B2410" s="30"/>
      <c r="C2410" s="12"/>
      <c r="D2410" s="3"/>
      <c r="E2410" s="3"/>
      <c r="F2410" s="3"/>
      <c r="G2410" s="3"/>
      <c r="H2410" s="3"/>
      <c r="I2410" s="3"/>
      <c r="J2410" s="26"/>
      <c r="K2410" s="26"/>
      <c r="L2410" s="3"/>
      <c r="M2410" s="3"/>
      <c r="N2410" s="3"/>
      <c r="O2410" s="3"/>
      <c r="P2410" s="3"/>
      <c r="Q2410" s="3"/>
      <c r="R2410" s="3"/>
      <c r="S2410" s="3"/>
      <c r="T2410" s="3"/>
      <c r="U2410" s="3"/>
      <c r="V2410" s="3"/>
      <c r="W2410" s="3"/>
      <c r="X2410" s="3"/>
      <c r="Y2410" s="3"/>
      <c r="Z2410" s="3"/>
    </row>
    <row r="2411" spans="1:26" x14ac:dyDescent="0.2">
      <c r="A2411" s="3"/>
      <c r="B2411" s="30"/>
      <c r="C2411" s="12"/>
      <c r="D2411" s="3"/>
      <c r="E2411" s="3"/>
      <c r="F2411" s="3"/>
      <c r="G2411" s="3"/>
      <c r="H2411" s="3"/>
      <c r="I2411" s="3"/>
      <c r="J2411" s="26"/>
      <c r="K2411" s="26"/>
      <c r="L2411" s="3"/>
      <c r="M2411" s="3"/>
      <c r="N2411" s="3"/>
      <c r="O2411" s="3"/>
      <c r="P2411" s="3"/>
      <c r="Q2411" s="3"/>
      <c r="R2411" s="3"/>
      <c r="S2411" s="3"/>
      <c r="T2411" s="3"/>
      <c r="U2411" s="3"/>
      <c r="V2411" s="3"/>
      <c r="W2411" s="3"/>
      <c r="X2411" s="3"/>
      <c r="Y2411" s="3"/>
      <c r="Z2411" s="3"/>
    </row>
    <row r="2412" spans="1:26" x14ac:dyDescent="0.2">
      <c r="A2412" s="3"/>
      <c r="B2412" s="30"/>
      <c r="C2412" s="12"/>
      <c r="D2412" s="3"/>
      <c r="E2412" s="3"/>
      <c r="F2412" s="3"/>
      <c r="G2412" s="3"/>
      <c r="H2412" s="3"/>
      <c r="I2412" s="3"/>
      <c r="J2412" s="26"/>
      <c r="K2412" s="26"/>
      <c r="L2412" s="3"/>
      <c r="M2412" s="3"/>
      <c r="N2412" s="3"/>
      <c r="O2412" s="3"/>
      <c r="P2412" s="3"/>
      <c r="Q2412" s="3"/>
      <c r="R2412" s="3"/>
      <c r="S2412" s="3"/>
      <c r="T2412" s="3"/>
      <c r="U2412" s="3"/>
      <c r="V2412" s="3"/>
      <c r="W2412" s="3"/>
      <c r="X2412" s="3"/>
      <c r="Y2412" s="3"/>
      <c r="Z2412" s="3"/>
    </row>
    <row r="2413" spans="1:26" x14ac:dyDescent="0.2">
      <c r="A2413" s="3"/>
      <c r="B2413" s="30"/>
      <c r="C2413" s="12"/>
      <c r="D2413" s="3"/>
      <c r="E2413" s="3"/>
      <c r="F2413" s="3"/>
      <c r="G2413" s="3"/>
      <c r="H2413" s="3"/>
      <c r="I2413" s="3"/>
      <c r="J2413" s="26"/>
      <c r="K2413" s="26"/>
      <c r="L2413" s="3"/>
      <c r="M2413" s="3"/>
      <c r="N2413" s="3"/>
      <c r="O2413" s="3"/>
      <c r="P2413" s="3"/>
      <c r="Q2413" s="3"/>
      <c r="R2413" s="3"/>
      <c r="S2413" s="3"/>
      <c r="T2413" s="3"/>
      <c r="U2413" s="3"/>
      <c r="V2413" s="3"/>
      <c r="W2413" s="3"/>
      <c r="X2413" s="3"/>
      <c r="Y2413" s="3"/>
      <c r="Z2413" s="3"/>
    </row>
    <row r="2414" spans="1:26" x14ac:dyDescent="0.2">
      <c r="A2414" s="3"/>
      <c r="B2414" s="30"/>
      <c r="C2414" s="12"/>
      <c r="D2414" s="3"/>
      <c r="E2414" s="3"/>
      <c r="F2414" s="3"/>
      <c r="G2414" s="3"/>
      <c r="H2414" s="3"/>
      <c r="I2414" s="3"/>
      <c r="J2414" s="26"/>
      <c r="K2414" s="26"/>
      <c r="L2414" s="3"/>
      <c r="M2414" s="3"/>
      <c r="N2414" s="3"/>
      <c r="O2414" s="3"/>
      <c r="P2414" s="3"/>
      <c r="Q2414" s="3"/>
      <c r="R2414" s="3"/>
      <c r="S2414" s="3"/>
      <c r="T2414" s="3"/>
      <c r="U2414" s="3"/>
      <c r="V2414" s="3"/>
      <c r="W2414" s="3"/>
      <c r="X2414" s="3"/>
      <c r="Y2414" s="3"/>
      <c r="Z2414" s="3"/>
    </row>
    <row r="2415" spans="1:26" x14ac:dyDescent="0.2">
      <c r="A2415" s="3"/>
      <c r="B2415" s="30"/>
      <c r="C2415" s="12"/>
      <c r="D2415" s="3"/>
      <c r="E2415" s="3"/>
      <c r="F2415" s="3"/>
      <c r="G2415" s="3"/>
      <c r="H2415" s="3"/>
      <c r="I2415" s="3"/>
      <c r="J2415" s="26"/>
      <c r="K2415" s="26"/>
      <c r="L2415" s="3"/>
      <c r="M2415" s="3"/>
      <c r="N2415" s="3"/>
      <c r="O2415" s="3"/>
      <c r="P2415" s="3"/>
      <c r="Q2415" s="3"/>
      <c r="R2415" s="3"/>
      <c r="S2415" s="3"/>
      <c r="T2415" s="3"/>
      <c r="U2415" s="3"/>
      <c r="V2415" s="3"/>
      <c r="W2415" s="3"/>
      <c r="X2415" s="3"/>
      <c r="Y2415" s="3"/>
      <c r="Z2415" s="3"/>
    </row>
    <row r="2416" spans="1:26" x14ac:dyDescent="0.2">
      <c r="A2416" s="3"/>
      <c r="B2416" s="30"/>
      <c r="C2416" s="12"/>
      <c r="D2416" s="3"/>
      <c r="E2416" s="3"/>
      <c r="F2416" s="3"/>
      <c r="G2416" s="3"/>
      <c r="H2416" s="3"/>
      <c r="I2416" s="3"/>
      <c r="J2416" s="26"/>
      <c r="K2416" s="26"/>
      <c r="L2416" s="3"/>
      <c r="M2416" s="3"/>
      <c r="N2416" s="3"/>
      <c r="O2416" s="3"/>
      <c r="P2416" s="3"/>
      <c r="Q2416" s="3"/>
      <c r="R2416" s="3"/>
      <c r="S2416" s="3"/>
      <c r="T2416" s="3"/>
      <c r="U2416" s="3"/>
      <c r="V2416" s="3"/>
      <c r="W2416" s="3"/>
      <c r="X2416" s="3"/>
      <c r="Y2416" s="3"/>
      <c r="Z2416" s="3"/>
    </row>
    <row r="2417" spans="1:26" x14ac:dyDescent="0.2">
      <c r="A2417" s="3"/>
      <c r="B2417" s="30"/>
      <c r="C2417" s="12"/>
      <c r="D2417" s="3"/>
      <c r="E2417" s="3"/>
      <c r="F2417" s="3"/>
      <c r="G2417" s="3"/>
      <c r="H2417" s="3"/>
      <c r="I2417" s="3"/>
      <c r="J2417" s="26"/>
      <c r="K2417" s="26"/>
      <c r="L2417" s="3"/>
      <c r="M2417" s="3"/>
      <c r="N2417" s="3"/>
      <c r="O2417" s="3"/>
      <c r="P2417" s="3"/>
      <c r="Q2417" s="3"/>
      <c r="R2417" s="3"/>
      <c r="S2417" s="3"/>
      <c r="T2417" s="3"/>
      <c r="U2417" s="3"/>
      <c r="V2417" s="3"/>
      <c r="W2417" s="3"/>
      <c r="X2417" s="3"/>
      <c r="Y2417" s="3"/>
      <c r="Z2417" s="3"/>
    </row>
    <row r="2418" spans="1:26" x14ac:dyDescent="0.2">
      <c r="A2418" s="3"/>
      <c r="B2418" s="30"/>
      <c r="C2418" s="12"/>
      <c r="D2418" s="3"/>
      <c r="E2418" s="3"/>
      <c r="F2418" s="3"/>
      <c r="G2418" s="3"/>
      <c r="H2418" s="3"/>
      <c r="I2418" s="3"/>
      <c r="J2418" s="26"/>
      <c r="K2418" s="26"/>
      <c r="L2418" s="3"/>
      <c r="M2418" s="3"/>
      <c r="N2418" s="3"/>
      <c r="O2418" s="3"/>
      <c r="P2418" s="3"/>
      <c r="Q2418" s="3"/>
      <c r="R2418" s="3"/>
      <c r="S2418" s="3"/>
      <c r="T2418" s="3"/>
      <c r="U2418" s="3"/>
      <c r="V2418" s="3"/>
      <c r="W2418" s="3"/>
      <c r="X2418" s="3"/>
      <c r="Y2418" s="3"/>
      <c r="Z2418" s="3"/>
    </row>
    <row r="2419" spans="1:26" x14ac:dyDescent="0.2">
      <c r="A2419" s="3"/>
      <c r="B2419" s="30"/>
      <c r="C2419" s="12"/>
      <c r="D2419" s="3"/>
      <c r="E2419" s="3"/>
      <c r="F2419" s="3"/>
      <c r="G2419" s="3"/>
      <c r="H2419" s="3"/>
      <c r="I2419" s="3"/>
      <c r="J2419" s="26"/>
      <c r="K2419" s="26"/>
      <c r="L2419" s="3"/>
      <c r="M2419" s="3"/>
      <c r="N2419" s="3"/>
      <c r="O2419" s="3"/>
      <c r="P2419" s="3"/>
      <c r="Q2419" s="3"/>
      <c r="R2419" s="3"/>
      <c r="S2419" s="3"/>
      <c r="T2419" s="3"/>
      <c r="U2419" s="3"/>
      <c r="V2419" s="3"/>
      <c r="W2419" s="3"/>
      <c r="X2419" s="3"/>
      <c r="Y2419" s="3"/>
      <c r="Z2419" s="3"/>
    </row>
    <row r="2420" spans="1:26" x14ac:dyDescent="0.2">
      <c r="A2420" s="3"/>
      <c r="B2420" s="30"/>
      <c r="C2420" s="12"/>
      <c r="D2420" s="3"/>
      <c r="E2420" s="3"/>
      <c r="F2420" s="3"/>
      <c r="G2420" s="3"/>
      <c r="H2420" s="3"/>
      <c r="I2420" s="3"/>
      <c r="J2420" s="26"/>
      <c r="K2420" s="26"/>
      <c r="L2420" s="3"/>
      <c r="M2420" s="3"/>
      <c r="N2420" s="3"/>
      <c r="O2420" s="3"/>
      <c r="P2420" s="3"/>
      <c r="Q2420" s="3"/>
      <c r="R2420" s="3"/>
      <c r="S2420" s="3"/>
      <c r="T2420" s="3"/>
      <c r="U2420" s="3"/>
      <c r="V2420" s="3"/>
      <c r="W2420" s="3"/>
      <c r="X2420" s="3"/>
      <c r="Y2420" s="3"/>
      <c r="Z2420" s="3"/>
    </row>
    <row r="2421" spans="1:26" x14ac:dyDescent="0.2">
      <c r="A2421" s="3"/>
      <c r="B2421" s="30"/>
      <c r="C2421" s="12"/>
      <c r="D2421" s="3"/>
      <c r="E2421" s="3"/>
      <c r="F2421" s="3"/>
      <c r="G2421" s="3"/>
      <c r="H2421" s="3"/>
      <c r="I2421" s="3"/>
      <c r="J2421" s="26"/>
      <c r="K2421" s="26"/>
      <c r="L2421" s="3"/>
      <c r="M2421" s="3"/>
      <c r="N2421" s="3"/>
      <c r="O2421" s="3"/>
      <c r="P2421" s="3"/>
      <c r="Q2421" s="3"/>
      <c r="R2421" s="3"/>
      <c r="S2421" s="3"/>
      <c r="T2421" s="3"/>
      <c r="U2421" s="3"/>
      <c r="V2421" s="3"/>
      <c r="W2421" s="3"/>
      <c r="X2421" s="3"/>
      <c r="Y2421" s="3"/>
      <c r="Z2421" s="3"/>
    </row>
    <row r="2422" spans="1:26" x14ac:dyDescent="0.2">
      <c r="A2422" s="3"/>
      <c r="B2422" s="30"/>
      <c r="C2422" s="12"/>
      <c r="D2422" s="3"/>
      <c r="E2422" s="3"/>
      <c r="F2422" s="3"/>
      <c r="G2422" s="3"/>
      <c r="H2422" s="3"/>
      <c r="I2422" s="3"/>
      <c r="J2422" s="26"/>
      <c r="K2422" s="26"/>
      <c r="L2422" s="3"/>
      <c r="M2422" s="3"/>
      <c r="N2422" s="3"/>
      <c r="O2422" s="3"/>
      <c r="P2422" s="3"/>
      <c r="Q2422" s="3"/>
      <c r="R2422" s="3"/>
      <c r="S2422" s="3"/>
      <c r="T2422" s="3"/>
      <c r="U2422" s="3"/>
      <c r="V2422" s="3"/>
      <c r="W2422" s="3"/>
      <c r="X2422" s="3"/>
      <c r="Y2422" s="3"/>
      <c r="Z2422" s="3"/>
    </row>
    <row r="2423" spans="1:26" x14ac:dyDescent="0.2">
      <c r="A2423" s="3"/>
      <c r="B2423" s="30"/>
      <c r="C2423" s="12"/>
      <c r="D2423" s="3"/>
      <c r="E2423" s="3"/>
      <c r="F2423" s="3"/>
      <c r="G2423" s="3"/>
      <c r="H2423" s="3"/>
      <c r="I2423" s="3"/>
      <c r="J2423" s="26"/>
      <c r="K2423" s="26"/>
      <c r="L2423" s="3"/>
      <c r="M2423" s="3"/>
      <c r="N2423" s="3"/>
      <c r="O2423" s="3"/>
      <c r="P2423" s="3"/>
      <c r="Q2423" s="3"/>
      <c r="R2423" s="3"/>
      <c r="S2423" s="3"/>
      <c r="T2423" s="3"/>
      <c r="U2423" s="3"/>
      <c r="V2423" s="3"/>
      <c r="W2423" s="3"/>
      <c r="X2423" s="3"/>
      <c r="Y2423" s="3"/>
      <c r="Z2423" s="3"/>
    </row>
    <row r="2424" spans="1:26" x14ac:dyDescent="0.2">
      <c r="A2424" s="3"/>
      <c r="B2424" s="30"/>
      <c r="C2424" s="12"/>
      <c r="D2424" s="3"/>
      <c r="E2424" s="3"/>
      <c r="F2424" s="3"/>
      <c r="G2424" s="3"/>
      <c r="H2424" s="3"/>
      <c r="I2424" s="3"/>
      <c r="J2424" s="26"/>
      <c r="K2424" s="26"/>
      <c r="L2424" s="3"/>
      <c r="M2424" s="3"/>
      <c r="N2424" s="3"/>
      <c r="O2424" s="3"/>
      <c r="P2424" s="3"/>
      <c r="Q2424" s="3"/>
      <c r="R2424" s="3"/>
      <c r="S2424" s="3"/>
      <c r="T2424" s="3"/>
      <c r="U2424" s="3"/>
      <c r="V2424" s="3"/>
      <c r="W2424" s="3"/>
      <c r="X2424" s="3"/>
      <c r="Y2424" s="3"/>
      <c r="Z2424" s="3"/>
    </row>
    <row r="2425" spans="1:26" x14ac:dyDescent="0.2">
      <c r="A2425" s="3"/>
      <c r="B2425" s="30"/>
      <c r="C2425" s="12"/>
      <c r="D2425" s="3"/>
      <c r="E2425" s="3"/>
      <c r="F2425" s="3"/>
      <c r="G2425" s="3"/>
      <c r="H2425" s="3"/>
      <c r="I2425" s="3"/>
      <c r="J2425" s="26"/>
      <c r="K2425" s="26"/>
      <c r="L2425" s="3"/>
      <c r="M2425" s="3"/>
      <c r="N2425" s="3"/>
      <c r="O2425" s="3"/>
      <c r="P2425" s="3"/>
      <c r="Q2425" s="3"/>
      <c r="R2425" s="3"/>
      <c r="S2425" s="3"/>
      <c r="T2425" s="3"/>
      <c r="U2425" s="3"/>
      <c r="V2425" s="3"/>
      <c r="W2425" s="3"/>
      <c r="X2425" s="3"/>
      <c r="Y2425" s="3"/>
      <c r="Z2425" s="3"/>
    </row>
    <row r="2426" spans="1:26" x14ac:dyDescent="0.2">
      <c r="A2426" s="3"/>
      <c r="B2426" s="30"/>
      <c r="C2426" s="12"/>
      <c r="D2426" s="3"/>
      <c r="E2426" s="3"/>
      <c r="F2426" s="3"/>
      <c r="G2426" s="3"/>
      <c r="H2426" s="3"/>
      <c r="I2426" s="3"/>
      <c r="J2426" s="26"/>
      <c r="K2426" s="26"/>
      <c r="L2426" s="3"/>
      <c r="M2426" s="3"/>
      <c r="N2426" s="3"/>
      <c r="O2426" s="3"/>
      <c r="P2426" s="3"/>
      <c r="Q2426" s="3"/>
      <c r="R2426" s="3"/>
      <c r="S2426" s="3"/>
      <c r="T2426" s="3"/>
      <c r="U2426" s="3"/>
      <c r="V2426" s="3"/>
      <c r="W2426" s="3"/>
      <c r="X2426" s="3"/>
      <c r="Y2426" s="3"/>
      <c r="Z2426" s="3"/>
    </row>
    <row r="2427" spans="1:26" x14ac:dyDescent="0.2">
      <c r="A2427" s="3"/>
      <c r="B2427" s="30"/>
      <c r="C2427" s="12"/>
      <c r="D2427" s="3"/>
      <c r="E2427" s="3"/>
      <c r="F2427" s="3"/>
      <c r="G2427" s="3"/>
      <c r="H2427" s="3"/>
      <c r="I2427" s="3"/>
      <c r="J2427" s="26"/>
      <c r="K2427" s="26"/>
      <c r="L2427" s="3"/>
      <c r="M2427" s="3"/>
      <c r="N2427" s="3"/>
      <c r="O2427" s="3"/>
      <c r="P2427" s="3"/>
      <c r="Q2427" s="3"/>
      <c r="R2427" s="3"/>
      <c r="S2427" s="3"/>
      <c r="T2427" s="3"/>
      <c r="U2427" s="3"/>
      <c r="V2427" s="3"/>
      <c r="W2427" s="3"/>
      <c r="X2427" s="3"/>
      <c r="Y2427" s="3"/>
      <c r="Z2427" s="3"/>
    </row>
    <row r="2428" spans="1:26" x14ac:dyDescent="0.2">
      <c r="A2428" s="3"/>
      <c r="B2428" s="30"/>
      <c r="C2428" s="12"/>
      <c r="D2428" s="3"/>
      <c r="E2428" s="3"/>
      <c r="F2428" s="3"/>
      <c r="G2428" s="3"/>
      <c r="H2428" s="3"/>
      <c r="I2428" s="3"/>
      <c r="J2428" s="26"/>
      <c r="K2428" s="26"/>
      <c r="L2428" s="3"/>
      <c r="M2428" s="3"/>
      <c r="N2428" s="3"/>
      <c r="O2428" s="3"/>
      <c r="P2428" s="3"/>
      <c r="Q2428" s="3"/>
      <c r="R2428" s="3"/>
      <c r="S2428" s="3"/>
      <c r="T2428" s="3"/>
      <c r="U2428" s="3"/>
      <c r="V2428" s="3"/>
      <c r="W2428" s="3"/>
      <c r="X2428" s="3"/>
      <c r="Y2428" s="3"/>
      <c r="Z2428" s="3"/>
    </row>
    <row r="2429" spans="1:26" x14ac:dyDescent="0.2">
      <c r="A2429" s="3"/>
      <c r="B2429" s="30"/>
      <c r="C2429" s="12"/>
      <c r="D2429" s="3"/>
      <c r="E2429" s="3"/>
      <c r="F2429" s="3"/>
      <c r="G2429" s="3"/>
      <c r="H2429" s="3"/>
      <c r="I2429" s="3"/>
      <c r="J2429" s="26"/>
      <c r="K2429" s="26"/>
      <c r="L2429" s="3"/>
      <c r="M2429" s="3"/>
      <c r="N2429" s="3"/>
      <c r="O2429" s="3"/>
      <c r="P2429" s="3"/>
      <c r="Q2429" s="3"/>
      <c r="R2429" s="3"/>
      <c r="S2429" s="3"/>
      <c r="T2429" s="3"/>
      <c r="U2429" s="3"/>
      <c r="V2429" s="3"/>
      <c r="W2429" s="3"/>
      <c r="X2429" s="3"/>
      <c r="Y2429" s="3"/>
      <c r="Z2429" s="3"/>
    </row>
    <row r="2430" spans="1:26" x14ac:dyDescent="0.2">
      <c r="A2430" s="3"/>
      <c r="B2430" s="30"/>
      <c r="C2430" s="12"/>
      <c r="D2430" s="3"/>
      <c r="E2430" s="3"/>
      <c r="F2430" s="3"/>
      <c r="G2430" s="3"/>
      <c r="H2430" s="3"/>
      <c r="I2430" s="3"/>
      <c r="J2430" s="26"/>
      <c r="K2430" s="26"/>
      <c r="L2430" s="3"/>
      <c r="M2430" s="3"/>
      <c r="N2430" s="3"/>
      <c r="O2430" s="3"/>
      <c r="P2430" s="3"/>
      <c r="Q2430" s="3"/>
      <c r="R2430" s="3"/>
      <c r="S2430" s="3"/>
      <c r="T2430" s="3"/>
      <c r="U2430" s="3"/>
      <c r="V2430" s="3"/>
      <c r="W2430" s="3"/>
      <c r="X2430" s="3"/>
      <c r="Y2430" s="3"/>
      <c r="Z2430" s="3"/>
    </row>
    <row r="2431" spans="1:26" x14ac:dyDescent="0.2">
      <c r="A2431" s="3"/>
      <c r="B2431" s="30"/>
      <c r="C2431" s="12"/>
      <c r="D2431" s="3"/>
      <c r="E2431" s="3"/>
      <c r="F2431" s="3"/>
      <c r="G2431" s="3"/>
      <c r="H2431" s="3"/>
      <c r="I2431" s="3"/>
      <c r="J2431" s="26"/>
      <c r="K2431" s="26"/>
      <c r="L2431" s="3"/>
      <c r="M2431" s="3"/>
      <c r="N2431" s="3"/>
      <c r="O2431" s="3"/>
      <c r="P2431" s="3"/>
      <c r="Q2431" s="3"/>
      <c r="R2431" s="3"/>
      <c r="S2431" s="3"/>
      <c r="T2431" s="3"/>
      <c r="U2431" s="3"/>
      <c r="V2431" s="3"/>
      <c r="W2431" s="3"/>
      <c r="X2431" s="3"/>
      <c r="Y2431" s="3"/>
      <c r="Z2431" s="3"/>
    </row>
    <row r="2432" spans="1:26" x14ac:dyDescent="0.2">
      <c r="A2432" s="3"/>
      <c r="B2432" s="30"/>
      <c r="C2432" s="12"/>
      <c r="D2432" s="3"/>
      <c r="E2432" s="3"/>
      <c r="F2432" s="3"/>
      <c r="G2432" s="3"/>
      <c r="H2432" s="3"/>
      <c r="I2432" s="3"/>
      <c r="J2432" s="26"/>
      <c r="K2432" s="26"/>
      <c r="L2432" s="3"/>
      <c r="M2432" s="3"/>
      <c r="N2432" s="3"/>
      <c r="O2432" s="3"/>
      <c r="P2432" s="3"/>
      <c r="Q2432" s="3"/>
      <c r="R2432" s="3"/>
      <c r="S2432" s="3"/>
      <c r="T2432" s="3"/>
      <c r="U2432" s="3"/>
      <c r="V2432" s="3"/>
      <c r="W2432" s="3"/>
      <c r="X2432" s="3"/>
      <c r="Y2432" s="3"/>
      <c r="Z2432" s="3"/>
    </row>
    <row r="2433" spans="1:26" x14ac:dyDescent="0.2">
      <c r="A2433" s="3"/>
      <c r="B2433" s="30"/>
      <c r="C2433" s="12"/>
      <c r="D2433" s="3"/>
      <c r="E2433" s="3"/>
      <c r="F2433" s="3"/>
      <c r="G2433" s="3"/>
      <c r="H2433" s="3"/>
      <c r="I2433" s="3"/>
      <c r="J2433" s="26"/>
      <c r="K2433" s="26"/>
      <c r="L2433" s="3"/>
      <c r="M2433" s="3"/>
      <c r="N2433" s="3"/>
      <c r="O2433" s="3"/>
      <c r="P2433" s="3"/>
      <c r="Q2433" s="3"/>
      <c r="R2433" s="3"/>
      <c r="S2433" s="3"/>
      <c r="T2433" s="3"/>
      <c r="U2433" s="3"/>
      <c r="V2433" s="3"/>
      <c r="W2433" s="3"/>
      <c r="X2433" s="3"/>
      <c r="Y2433" s="3"/>
      <c r="Z2433" s="3"/>
    </row>
    <row r="2434" spans="1:26" x14ac:dyDescent="0.2">
      <c r="A2434" s="3"/>
      <c r="B2434" s="30"/>
      <c r="C2434" s="12"/>
      <c r="D2434" s="3"/>
      <c r="E2434" s="3"/>
      <c r="F2434" s="3"/>
      <c r="G2434" s="3"/>
      <c r="H2434" s="3"/>
      <c r="I2434" s="3"/>
      <c r="J2434" s="26"/>
      <c r="K2434" s="26"/>
      <c r="L2434" s="3"/>
      <c r="M2434" s="3"/>
      <c r="N2434" s="3"/>
      <c r="O2434" s="3"/>
      <c r="P2434" s="3"/>
      <c r="Q2434" s="3"/>
      <c r="R2434" s="3"/>
      <c r="S2434" s="3"/>
      <c r="T2434" s="3"/>
      <c r="U2434" s="3"/>
      <c r="V2434" s="3"/>
      <c r="W2434" s="3"/>
      <c r="X2434" s="3"/>
      <c r="Y2434" s="3"/>
      <c r="Z2434" s="3"/>
    </row>
    <row r="2435" spans="1:26" x14ac:dyDescent="0.2">
      <c r="A2435" s="3"/>
      <c r="B2435" s="30"/>
      <c r="C2435" s="12"/>
      <c r="D2435" s="3"/>
      <c r="E2435" s="3"/>
      <c r="F2435" s="3"/>
      <c r="G2435" s="3"/>
      <c r="H2435" s="3"/>
      <c r="I2435" s="3"/>
      <c r="J2435" s="26"/>
      <c r="K2435" s="26"/>
      <c r="L2435" s="3"/>
      <c r="M2435" s="3"/>
      <c r="N2435" s="3"/>
      <c r="O2435" s="3"/>
      <c r="P2435" s="3"/>
      <c r="Q2435" s="3"/>
      <c r="R2435" s="3"/>
      <c r="S2435" s="3"/>
      <c r="T2435" s="3"/>
      <c r="U2435" s="3"/>
      <c r="V2435" s="3"/>
      <c r="W2435" s="3"/>
      <c r="X2435" s="3"/>
      <c r="Y2435" s="3"/>
      <c r="Z2435" s="3"/>
    </row>
    <row r="2436" spans="1:26" x14ac:dyDescent="0.2">
      <c r="A2436" s="3"/>
      <c r="B2436" s="30"/>
      <c r="C2436" s="12"/>
      <c r="D2436" s="3"/>
      <c r="E2436" s="3"/>
      <c r="F2436" s="3"/>
      <c r="G2436" s="3"/>
      <c r="H2436" s="3"/>
      <c r="I2436" s="3"/>
      <c r="J2436" s="26"/>
      <c r="K2436" s="26"/>
      <c r="L2436" s="3"/>
      <c r="M2436" s="3"/>
      <c r="N2436" s="3"/>
      <c r="O2436" s="3"/>
      <c r="P2436" s="3"/>
      <c r="Q2436" s="3"/>
      <c r="R2436" s="3"/>
      <c r="S2436" s="3"/>
      <c r="T2436" s="3"/>
      <c r="U2436" s="3"/>
      <c r="V2436" s="3"/>
      <c r="W2436" s="3"/>
      <c r="X2436" s="3"/>
      <c r="Y2436" s="3"/>
      <c r="Z2436" s="3"/>
    </row>
    <row r="2437" spans="1:26" x14ac:dyDescent="0.2">
      <c r="A2437" s="3"/>
      <c r="B2437" s="30"/>
      <c r="C2437" s="12"/>
      <c r="D2437" s="3"/>
      <c r="E2437" s="3"/>
      <c r="F2437" s="3"/>
      <c r="G2437" s="3"/>
      <c r="H2437" s="3"/>
      <c r="I2437" s="3"/>
      <c r="J2437" s="26"/>
      <c r="K2437" s="26"/>
      <c r="L2437" s="3"/>
      <c r="M2437" s="3"/>
      <c r="N2437" s="3"/>
      <c r="O2437" s="3"/>
      <c r="P2437" s="3"/>
      <c r="Q2437" s="3"/>
      <c r="R2437" s="3"/>
      <c r="S2437" s="3"/>
      <c r="T2437" s="3"/>
      <c r="U2437" s="3"/>
      <c r="V2437" s="3"/>
      <c r="W2437" s="3"/>
      <c r="X2437" s="3"/>
      <c r="Y2437" s="3"/>
      <c r="Z2437" s="3"/>
    </row>
    <row r="2438" spans="1:26" x14ac:dyDescent="0.2">
      <c r="A2438" s="3"/>
      <c r="B2438" s="30"/>
      <c r="C2438" s="12"/>
      <c r="D2438" s="3"/>
      <c r="E2438" s="3"/>
      <c r="F2438" s="3"/>
      <c r="G2438" s="3"/>
      <c r="H2438" s="3"/>
      <c r="I2438" s="3"/>
      <c r="J2438" s="26"/>
      <c r="K2438" s="26"/>
      <c r="L2438" s="3"/>
      <c r="M2438" s="3"/>
      <c r="N2438" s="3"/>
      <c r="O2438" s="3"/>
      <c r="P2438" s="3"/>
      <c r="Q2438" s="3"/>
      <c r="R2438" s="3"/>
      <c r="S2438" s="3"/>
      <c r="T2438" s="3"/>
      <c r="U2438" s="3"/>
      <c r="V2438" s="3"/>
      <c r="W2438" s="3"/>
      <c r="X2438" s="3"/>
      <c r="Y2438" s="3"/>
      <c r="Z2438" s="3"/>
    </row>
    <row r="2439" spans="1:26" x14ac:dyDescent="0.2">
      <c r="A2439" s="3"/>
      <c r="B2439" s="30"/>
      <c r="C2439" s="12"/>
      <c r="D2439" s="3"/>
      <c r="E2439" s="3"/>
      <c r="F2439" s="3"/>
      <c r="G2439" s="3"/>
      <c r="H2439" s="3"/>
      <c r="I2439" s="3"/>
      <c r="J2439" s="26"/>
      <c r="K2439" s="26"/>
      <c r="L2439" s="3"/>
      <c r="M2439" s="3"/>
      <c r="N2439" s="3"/>
      <c r="O2439" s="3"/>
      <c r="P2439" s="3"/>
      <c r="Q2439" s="3"/>
      <c r="R2439" s="3"/>
      <c r="S2439" s="3"/>
      <c r="T2439" s="3"/>
      <c r="U2439" s="3"/>
      <c r="V2439" s="3"/>
      <c r="W2439" s="3"/>
      <c r="X2439" s="3"/>
      <c r="Y2439" s="3"/>
      <c r="Z2439" s="3"/>
    </row>
    <row r="2440" spans="1:26" x14ac:dyDescent="0.2">
      <c r="A2440" s="3"/>
      <c r="B2440" s="30"/>
      <c r="C2440" s="12"/>
      <c r="D2440" s="3"/>
      <c r="E2440" s="3"/>
      <c r="F2440" s="3"/>
      <c r="G2440" s="3"/>
      <c r="H2440" s="3"/>
      <c r="I2440" s="3"/>
      <c r="J2440" s="26"/>
      <c r="K2440" s="26"/>
      <c r="L2440" s="3"/>
      <c r="M2440" s="3"/>
      <c r="N2440" s="3"/>
      <c r="O2440" s="3"/>
      <c r="P2440" s="3"/>
      <c r="Q2440" s="3"/>
      <c r="R2440" s="3"/>
      <c r="S2440" s="3"/>
      <c r="T2440" s="3"/>
      <c r="U2440" s="3"/>
      <c r="V2440" s="3"/>
      <c r="W2440" s="3"/>
      <c r="X2440" s="3"/>
      <c r="Y2440" s="3"/>
      <c r="Z2440" s="3"/>
    </row>
    <row r="2441" spans="1:26" x14ac:dyDescent="0.2">
      <c r="A2441" s="3"/>
      <c r="B2441" s="30"/>
      <c r="C2441" s="12"/>
      <c r="D2441" s="3"/>
      <c r="E2441" s="3"/>
      <c r="F2441" s="3"/>
      <c r="G2441" s="3"/>
      <c r="H2441" s="3"/>
      <c r="I2441" s="3"/>
      <c r="J2441" s="26"/>
      <c r="K2441" s="26"/>
      <c r="L2441" s="3"/>
      <c r="M2441" s="3"/>
      <c r="N2441" s="3"/>
      <c r="O2441" s="3"/>
      <c r="P2441" s="3"/>
      <c r="Q2441" s="3"/>
      <c r="R2441" s="3"/>
      <c r="S2441" s="3"/>
      <c r="T2441" s="3"/>
      <c r="U2441" s="3"/>
      <c r="V2441" s="3"/>
      <c r="W2441" s="3"/>
      <c r="X2441" s="3"/>
      <c r="Y2441" s="3"/>
      <c r="Z2441" s="3"/>
    </row>
    <row r="2442" spans="1:26" x14ac:dyDescent="0.2">
      <c r="A2442" s="3"/>
      <c r="B2442" s="30"/>
      <c r="C2442" s="12"/>
      <c r="D2442" s="3"/>
      <c r="E2442" s="3"/>
      <c r="F2442" s="3"/>
      <c r="G2442" s="3"/>
      <c r="H2442" s="3"/>
      <c r="I2442" s="3"/>
      <c r="J2442" s="26"/>
      <c r="K2442" s="26"/>
      <c r="L2442" s="3"/>
      <c r="M2442" s="3"/>
      <c r="N2442" s="3"/>
      <c r="O2442" s="3"/>
      <c r="P2442" s="3"/>
      <c r="Q2442" s="3"/>
      <c r="R2442" s="3"/>
      <c r="S2442" s="3"/>
      <c r="T2442" s="3"/>
      <c r="U2442" s="3"/>
      <c r="V2442" s="3"/>
      <c r="W2442" s="3"/>
      <c r="X2442" s="3"/>
      <c r="Y2442" s="3"/>
      <c r="Z2442" s="3"/>
    </row>
    <row r="2443" spans="1:26" x14ac:dyDescent="0.2">
      <c r="A2443" s="3"/>
      <c r="B2443" s="30"/>
      <c r="C2443" s="12"/>
      <c r="D2443" s="3"/>
      <c r="E2443" s="3"/>
      <c r="F2443" s="3"/>
      <c r="G2443" s="3"/>
      <c r="H2443" s="3"/>
      <c r="I2443" s="3"/>
      <c r="J2443" s="26"/>
      <c r="K2443" s="26"/>
      <c r="L2443" s="3"/>
      <c r="M2443" s="3"/>
      <c r="N2443" s="3"/>
      <c r="O2443" s="3"/>
      <c r="P2443" s="3"/>
      <c r="Q2443" s="3"/>
      <c r="R2443" s="3"/>
      <c r="S2443" s="3"/>
      <c r="T2443" s="3"/>
      <c r="U2443" s="3"/>
      <c r="V2443" s="3"/>
      <c r="W2443" s="3"/>
      <c r="X2443" s="3"/>
      <c r="Y2443" s="3"/>
      <c r="Z2443" s="3"/>
    </row>
    <row r="2444" spans="1:26" x14ac:dyDescent="0.2">
      <c r="A2444" s="3"/>
      <c r="B2444" s="30"/>
      <c r="C2444" s="12"/>
      <c r="D2444" s="3"/>
      <c r="E2444" s="3"/>
      <c r="F2444" s="3"/>
      <c r="G2444" s="3"/>
      <c r="H2444" s="3"/>
      <c r="I2444" s="3"/>
      <c r="J2444" s="26"/>
      <c r="K2444" s="26"/>
      <c r="L2444" s="3"/>
      <c r="M2444" s="3"/>
      <c r="N2444" s="3"/>
      <c r="O2444" s="3"/>
      <c r="P2444" s="3"/>
      <c r="Q2444" s="3"/>
      <c r="R2444" s="3"/>
      <c r="S2444" s="3"/>
      <c r="T2444" s="3"/>
      <c r="U2444" s="3"/>
      <c r="V2444" s="3"/>
      <c r="W2444" s="3"/>
      <c r="X2444" s="3"/>
      <c r="Y2444" s="3"/>
      <c r="Z2444" s="3"/>
    </row>
    <row r="2445" spans="1:26" x14ac:dyDescent="0.2">
      <c r="A2445" s="3"/>
      <c r="B2445" s="30"/>
      <c r="C2445" s="12"/>
      <c r="D2445" s="3"/>
      <c r="E2445" s="3"/>
      <c r="F2445" s="3"/>
      <c r="G2445" s="3"/>
      <c r="H2445" s="3"/>
      <c r="I2445" s="3"/>
      <c r="J2445" s="26"/>
      <c r="K2445" s="26"/>
      <c r="L2445" s="3"/>
      <c r="M2445" s="3"/>
      <c r="N2445" s="3"/>
      <c r="O2445" s="3"/>
      <c r="P2445" s="3"/>
      <c r="Q2445" s="3"/>
      <c r="R2445" s="3"/>
      <c r="S2445" s="3"/>
      <c r="T2445" s="3"/>
      <c r="U2445" s="3"/>
      <c r="V2445" s="3"/>
      <c r="W2445" s="3"/>
      <c r="X2445" s="3"/>
      <c r="Y2445" s="3"/>
      <c r="Z2445" s="3"/>
    </row>
    <row r="2446" spans="1:26" x14ac:dyDescent="0.2">
      <c r="A2446" s="3"/>
      <c r="B2446" s="30"/>
      <c r="C2446" s="12"/>
      <c r="D2446" s="3"/>
      <c r="E2446" s="3"/>
      <c r="F2446" s="3"/>
      <c r="G2446" s="3"/>
      <c r="H2446" s="3"/>
      <c r="I2446" s="3"/>
      <c r="J2446" s="26"/>
      <c r="K2446" s="26"/>
      <c r="L2446" s="3"/>
      <c r="M2446" s="3"/>
      <c r="N2446" s="3"/>
      <c r="O2446" s="3"/>
      <c r="P2446" s="3"/>
      <c r="Q2446" s="3"/>
      <c r="R2446" s="3"/>
      <c r="S2446" s="3"/>
      <c r="T2446" s="3"/>
      <c r="U2446" s="3"/>
      <c r="V2446" s="3"/>
      <c r="W2446" s="3"/>
      <c r="X2446" s="3"/>
      <c r="Y2446" s="3"/>
      <c r="Z2446" s="3"/>
    </row>
    <row r="2447" spans="1:26" x14ac:dyDescent="0.2">
      <c r="A2447" s="3"/>
      <c r="B2447" s="30"/>
      <c r="C2447" s="12"/>
      <c r="D2447" s="3"/>
      <c r="E2447" s="3"/>
      <c r="F2447" s="3"/>
      <c r="G2447" s="3"/>
      <c r="H2447" s="3"/>
      <c r="I2447" s="3"/>
      <c r="J2447" s="26"/>
      <c r="K2447" s="26"/>
      <c r="L2447" s="3"/>
      <c r="M2447" s="3"/>
      <c r="N2447" s="3"/>
      <c r="O2447" s="3"/>
      <c r="P2447" s="3"/>
      <c r="Q2447" s="3"/>
      <c r="R2447" s="3"/>
      <c r="S2447" s="3"/>
      <c r="T2447" s="3"/>
      <c r="U2447" s="3"/>
      <c r="V2447" s="3"/>
      <c r="W2447" s="3"/>
      <c r="X2447" s="3"/>
      <c r="Y2447" s="3"/>
      <c r="Z2447" s="3"/>
    </row>
    <row r="2448" spans="1:26" x14ac:dyDescent="0.2">
      <c r="A2448" s="3"/>
      <c r="B2448" s="30"/>
      <c r="C2448" s="12"/>
      <c r="D2448" s="3"/>
      <c r="E2448" s="3"/>
      <c r="F2448" s="3"/>
      <c r="G2448" s="3"/>
      <c r="H2448" s="3"/>
      <c r="I2448" s="3"/>
      <c r="J2448" s="26"/>
      <c r="K2448" s="26"/>
      <c r="L2448" s="3"/>
      <c r="M2448" s="3"/>
      <c r="N2448" s="3"/>
      <c r="O2448" s="3"/>
      <c r="P2448" s="3"/>
      <c r="Q2448" s="3"/>
      <c r="R2448" s="3"/>
      <c r="S2448" s="3"/>
      <c r="T2448" s="3"/>
      <c r="U2448" s="3"/>
      <c r="V2448" s="3"/>
      <c r="W2448" s="3"/>
      <c r="X2448" s="3"/>
      <c r="Y2448" s="3"/>
      <c r="Z2448" s="3"/>
    </row>
    <row r="2449" spans="1:26" x14ac:dyDescent="0.2">
      <c r="A2449" s="3"/>
      <c r="B2449" s="30"/>
      <c r="C2449" s="12"/>
      <c r="D2449" s="3"/>
      <c r="E2449" s="3"/>
      <c r="F2449" s="3"/>
      <c r="G2449" s="3"/>
      <c r="H2449" s="3"/>
      <c r="I2449" s="3"/>
      <c r="J2449" s="26"/>
      <c r="K2449" s="26"/>
      <c r="L2449" s="3"/>
      <c r="M2449" s="3"/>
      <c r="N2449" s="3"/>
      <c r="O2449" s="3"/>
      <c r="P2449" s="3"/>
      <c r="Q2449" s="3"/>
      <c r="R2449" s="3"/>
      <c r="S2449" s="3"/>
      <c r="T2449" s="3"/>
      <c r="U2449" s="3"/>
      <c r="V2449" s="3"/>
      <c r="W2449" s="3"/>
      <c r="X2449" s="3"/>
      <c r="Y2449" s="3"/>
      <c r="Z2449" s="3"/>
    </row>
    <row r="2450" spans="1:26" x14ac:dyDescent="0.2">
      <c r="A2450" s="3"/>
      <c r="B2450" s="30"/>
      <c r="C2450" s="12"/>
      <c r="D2450" s="3"/>
      <c r="E2450" s="3"/>
      <c r="F2450" s="3"/>
      <c r="G2450" s="3"/>
      <c r="H2450" s="3"/>
      <c r="I2450" s="3"/>
      <c r="J2450" s="26"/>
      <c r="K2450" s="26"/>
      <c r="L2450" s="3"/>
      <c r="M2450" s="3"/>
      <c r="N2450" s="3"/>
      <c r="O2450" s="3"/>
      <c r="P2450" s="3"/>
      <c r="Q2450" s="3"/>
      <c r="R2450" s="3"/>
      <c r="S2450" s="3"/>
      <c r="T2450" s="3"/>
      <c r="U2450" s="3"/>
      <c r="V2450" s="3"/>
      <c r="W2450" s="3"/>
      <c r="X2450" s="3"/>
      <c r="Y2450" s="3"/>
      <c r="Z2450" s="3"/>
    </row>
    <row r="2451" spans="1:26" x14ac:dyDescent="0.2">
      <c r="A2451" s="3"/>
      <c r="B2451" s="30"/>
      <c r="C2451" s="12"/>
      <c r="D2451" s="3"/>
      <c r="E2451" s="3"/>
      <c r="F2451" s="3"/>
      <c r="G2451" s="3"/>
      <c r="H2451" s="3"/>
      <c r="I2451" s="3"/>
      <c r="J2451" s="26"/>
      <c r="K2451" s="26"/>
      <c r="L2451" s="3"/>
      <c r="M2451" s="3"/>
      <c r="N2451" s="3"/>
      <c r="O2451" s="3"/>
      <c r="P2451" s="3"/>
      <c r="Q2451" s="3"/>
      <c r="R2451" s="3"/>
      <c r="S2451" s="3"/>
      <c r="T2451" s="3"/>
      <c r="U2451" s="3"/>
      <c r="V2451" s="3"/>
      <c r="W2451" s="3"/>
      <c r="X2451" s="3"/>
      <c r="Y2451" s="3"/>
      <c r="Z2451" s="3"/>
    </row>
    <row r="2452" spans="1:26" x14ac:dyDescent="0.2">
      <c r="A2452" s="3"/>
      <c r="B2452" s="30"/>
      <c r="C2452" s="12"/>
      <c r="D2452" s="3"/>
      <c r="E2452" s="3"/>
      <c r="F2452" s="3"/>
      <c r="G2452" s="3"/>
      <c r="H2452" s="3"/>
      <c r="I2452" s="3"/>
      <c r="J2452" s="26"/>
      <c r="K2452" s="26"/>
      <c r="L2452" s="3"/>
      <c r="M2452" s="3"/>
      <c r="N2452" s="3"/>
      <c r="O2452" s="3"/>
      <c r="P2452" s="3"/>
      <c r="Q2452" s="3"/>
      <c r="R2452" s="3"/>
      <c r="S2452" s="3"/>
      <c r="T2452" s="3"/>
      <c r="U2452" s="3"/>
      <c r="V2452" s="3"/>
      <c r="W2452" s="3"/>
      <c r="X2452" s="3"/>
      <c r="Y2452" s="3"/>
      <c r="Z2452" s="3"/>
    </row>
    <row r="2453" spans="1:26" x14ac:dyDescent="0.2">
      <c r="A2453" s="3"/>
      <c r="B2453" s="30"/>
      <c r="C2453" s="12"/>
      <c r="D2453" s="3"/>
      <c r="E2453" s="3"/>
      <c r="F2453" s="3"/>
      <c r="G2453" s="3"/>
      <c r="H2453" s="3"/>
      <c r="I2453" s="3"/>
      <c r="J2453" s="26"/>
      <c r="K2453" s="26"/>
      <c r="L2453" s="3"/>
      <c r="M2453" s="3"/>
      <c r="N2453" s="3"/>
      <c r="O2453" s="3"/>
      <c r="P2453" s="3"/>
      <c r="Q2453" s="3"/>
      <c r="R2453" s="3"/>
      <c r="S2453" s="3"/>
      <c r="T2453" s="3"/>
      <c r="U2453" s="3"/>
      <c r="V2453" s="3"/>
      <c r="W2453" s="3"/>
      <c r="X2453" s="3"/>
      <c r="Y2453" s="3"/>
      <c r="Z2453" s="3"/>
    </row>
    <row r="2454" spans="1:26" x14ac:dyDescent="0.2">
      <c r="A2454" s="3"/>
      <c r="B2454" s="30"/>
      <c r="C2454" s="12"/>
      <c r="D2454" s="3"/>
      <c r="E2454" s="3"/>
      <c r="F2454" s="3"/>
      <c r="G2454" s="3"/>
      <c r="H2454" s="3"/>
      <c r="I2454" s="3"/>
      <c r="J2454" s="26"/>
      <c r="K2454" s="26"/>
      <c r="L2454" s="3"/>
      <c r="M2454" s="3"/>
      <c r="N2454" s="3"/>
      <c r="O2454" s="3"/>
      <c r="P2454" s="3"/>
      <c r="Q2454" s="3"/>
      <c r="R2454" s="3"/>
      <c r="S2454" s="3"/>
      <c r="T2454" s="3"/>
      <c r="U2454" s="3"/>
      <c r="V2454" s="3"/>
      <c r="W2454" s="3"/>
      <c r="X2454" s="3"/>
      <c r="Y2454" s="3"/>
      <c r="Z2454" s="3"/>
    </row>
    <row r="2455" spans="1:26" x14ac:dyDescent="0.2">
      <c r="A2455" s="3"/>
      <c r="B2455" s="30"/>
      <c r="C2455" s="12"/>
      <c r="D2455" s="3"/>
      <c r="E2455" s="3"/>
      <c r="F2455" s="3"/>
      <c r="G2455" s="3"/>
      <c r="H2455" s="3"/>
      <c r="I2455" s="3"/>
      <c r="J2455" s="26"/>
      <c r="K2455" s="26"/>
      <c r="L2455" s="3"/>
      <c r="M2455" s="3"/>
      <c r="N2455" s="3"/>
      <c r="O2455" s="3"/>
      <c r="P2455" s="3"/>
      <c r="Q2455" s="3"/>
      <c r="R2455" s="3"/>
      <c r="S2455" s="3"/>
      <c r="T2455" s="3"/>
      <c r="U2455" s="3"/>
      <c r="V2455" s="3"/>
      <c r="W2455" s="3"/>
      <c r="X2455" s="3"/>
      <c r="Y2455" s="3"/>
      <c r="Z2455" s="3"/>
    </row>
    <row r="2456" spans="1:26" x14ac:dyDescent="0.2">
      <c r="A2456" s="3"/>
      <c r="B2456" s="30"/>
      <c r="C2456" s="12"/>
      <c r="D2456" s="3"/>
      <c r="E2456" s="3"/>
      <c r="F2456" s="3"/>
      <c r="G2456" s="3"/>
      <c r="H2456" s="3"/>
      <c r="I2456" s="3"/>
      <c r="J2456" s="26"/>
      <c r="K2456" s="26"/>
      <c r="L2456" s="3"/>
      <c r="M2456" s="3"/>
      <c r="N2456" s="3"/>
      <c r="O2456" s="3"/>
      <c r="P2456" s="3"/>
      <c r="Q2456" s="3"/>
      <c r="R2456" s="3"/>
      <c r="S2456" s="3"/>
      <c r="T2456" s="3"/>
      <c r="U2456" s="3"/>
      <c r="V2456" s="3"/>
      <c r="W2456" s="3"/>
      <c r="X2456" s="3"/>
      <c r="Y2456" s="3"/>
      <c r="Z2456" s="3"/>
    </row>
    <row r="2457" spans="1:26" x14ac:dyDescent="0.2">
      <c r="A2457" s="3"/>
      <c r="B2457" s="30"/>
      <c r="C2457" s="12"/>
      <c r="D2457" s="3"/>
      <c r="E2457" s="3"/>
      <c r="F2457" s="3"/>
      <c r="G2457" s="3"/>
      <c r="H2457" s="3"/>
      <c r="I2457" s="3"/>
      <c r="J2457" s="26"/>
      <c r="K2457" s="26"/>
      <c r="L2457" s="3"/>
      <c r="M2457" s="3"/>
      <c r="N2457" s="3"/>
      <c r="O2457" s="3"/>
      <c r="P2457" s="3"/>
      <c r="Q2457" s="3"/>
      <c r="R2457" s="3"/>
      <c r="S2457" s="3"/>
      <c r="T2457" s="3"/>
      <c r="U2457" s="3"/>
      <c r="V2457" s="3"/>
      <c r="W2457" s="3"/>
      <c r="X2457" s="3"/>
      <c r="Y2457" s="3"/>
      <c r="Z2457" s="3"/>
    </row>
    <row r="2458" spans="1:26" x14ac:dyDescent="0.2">
      <c r="A2458" s="3"/>
      <c r="B2458" s="30"/>
      <c r="C2458" s="12"/>
      <c r="D2458" s="3"/>
      <c r="E2458" s="3"/>
      <c r="F2458" s="3"/>
      <c r="G2458" s="3"/>
      <c r="H2458" s="3"/>
      <c r="I2458" s="3"/>
      <c r="J2458" s="26"/>
      <c r="K2458" s="26"/>
      <c r="L2458" s="3"/>
      <c r="M2458" s="3"/>
      <c r="N2458" s="3"/>
      <c r="O2458" s="3"/>
      <c r="P2458" s="3"/>
      <c r="Q2458" s="3"/>
      <c r="R2458" s="3"/>
      <c r="S2458" s="3"/>
      <c r="T2458" s="3"/>
      <c r="U2458" s="3"/>
      <c r="V2458" s="3"/>
      <c r="W2458" s="3"/>
      <c r="X2458" s="3"/>
      <c r="Y2458" s="3"/>
      <c r="Z2458" s="3"/>
    </row>
    <row r="2459" spans="1:26" x14ac:dyDescent="0.2">
      <c r="A2459" s="3"/>
      <c r="B2459" s="30"/>
      <c r="C2459" s="12"/>
      <c r="D2459" s="3"/>
      <c r="E2459" s="3"/>
      <c r="F2459" s="3"/>
      <c r="G2459" s="3"/>
      <c r="H2459" s="3"/>
      <c r="I2459" s="3"/>
      <c r="J2459" s="26"/>
      <c r="K2459" s="26"/>
      <c r="L2459" s="3"/>
      <c r="M2459" s="3"/>
      <c r="N2459" s="3"/>
      <c r="O2459" s="3"/>
      <c r="P2459" s="3"/>
      <c r="Q2459" s="3"/>
      <c r="R2459" s="3"/>
      <c r="S2459" s="3"/>
      <c r="T2459" s="3"/>
      <c r="U2459" s="3"/>
      <c r="V2459" s="3"/>
      <c r="W2459" s="3"/>
      <c r="X2459" s="3"/>
      <c r="Y2459" s="3"/>
      <c r="Z2459" s="3"/>
    </row>
    <row r="2460" spans="1:26" x14ac:dyDescent="0.2">
      <c r="A2460" s="3"/>
      <c r="B2460" s="30"/>
      <c r="C2460" s="12"/>
      <c r="D2460" s="3"/>
      <c r="E2460" s="3"/>
      <c r="F2460" s="3"/>
      <c r="G2460" s="3"/>
      <c r="H2460" s="3"/>
      <c r="I2460" s="3"/>
      <c r="J2460" s="26"/>
      <c r="K2460" s="26"/>
      <c r="L2460" s="3"/>
      <c r="M2460" s="3"/>
      <c r="N2460" s="3"/>
      <c r="O2460" s="3"/>
      <c r="P2460" s="3"/>
      <c r="Q2460" s="3"/>
      <c r="R2460" s="3"/>
      <c r="S2460" s="3"/>
      <c r="T2460" s="3"/>
      <c r="U2460" s="3"/>
      <c r="V2460" s="3"/>
      <c r="W2460" s="3"/>
      <c r="X2460" s="3"/>
      <c r="Y2460" s="3"/>
      <c r="Z2460" s="3"/>
    </row>
    <row r="2461" spans="1:26" x14ac:dyDescent="0.2">
      <c r="A2461" s="3"/>
      <c r="B2461" s="30"/>
      <c r="C2461" s="12"/>
      <c r="D2461" s="3"/>
      <c r="E2461" s="3"/>
      <c r="F2461" s="3"/>
      <c r="G2461" s="3"/>
      <c r="H2461" s="3"/>
      <c r="I2461" s="3"/>
      <c r="J2461" s="26"/>
      <c r="K2461" s="26"/>
      <c r="L2461" s="3"/>
      <c r="M2461" s="3"/>
      <c r="N2461" s="3"/>
      <c r="O2461" s="3"/>
      <c r="P2461" s="3"/>
      <c r="Q2461" s="3"/>
      <c r="R2461" s="3"/>
      <c r="S2461" s="3"/>
      <c r="T2461" s="3"/>
      <c r="U2461" s="3"/>
      <c r="V2461" s="3"/>
      <c r="W2461" s="3"/>
      <c r="X2461" s="3"/>
      <c r="Y2461" s="3"/>
      <c r="Z2461" s="3"/>
    </row>
    <row r="2462" spans="1:26" x14ac:dyDescent="0.2">
      <c r="A2462" s="3"/>
      <c r="B2462" s="30"/>
      <c r="C2462" s="12"/>
      <c r="D2462" s="3"/>
      <c r="E2462" s="3"/>
      <c r="F2462" s="3"/>
      <c r="G2462" s="3"/>
      <c r="H2462" s="3"/>
      <c r="I2462" s="3"/>
      <c r="J2462" s="26"/>
      <c r="K2462" s="26"/>
      <c r="L2462" s="3"/>
      <c r="M2462" s="3"/>
      <c r="N2462" s="3"/>
      <c r="O2462" s="3"/>
      <c r="P2462" s="3"/>
      <c r="Q2462" s="3"/>
      <c r="R2462" s="3"/>
      <c r="S2462" s="3"/>
      <c r="T2462" s="3"/>
      <c r="U2462" s="3"/>
      <c r="V2462" s="3"/>
      <c r="W2462" s="3"/>
      <c r="X2462" s="3"/>
      <c r="Y2462" s="3"/>
      <c r="Z2462" s="3"/>
    </row>
    <row r="2463" spans="1:26" x14ac:dyDescent="0.2">
      <c r="A2463" s="3"/>
      <c r="B2463" s="30"/>
      <c r="C2463" s="12"/>
      <c r="D2463" s="3"/>
      <c r="E2463" s="3"/>
      <c r="F2463" s="3"/>
      <c r="G2463" s="3"/>
      <c r="H2463" s="3"/>
      <c r="I2463" s="3"/>
      <c r="J2463" s="26"/>
      <c r="K2463" s="26"/>
      <c r="L2463" s="3"/>
      <c r="M2463" s="3"/>
      <c r="N2463" s="3"/>
      <c r="O2463" s="3"/>
      <c r="P2463" s="3"/>
      <c r="Q2463" s="3"/>
      <c r="R2463" s="3"/>
      <c r="S2463" s="3"/>
      <c r="T2463" s="3"/>
      <c r="U2463" s="3"/>
      <c r="V2463" s="3"/>
      <c r="W2463" s="3"/>
      <c r="X2463" s="3"/>
      <c r="Y2463" s="3"/>
      <c r="Z2463" s="3"/>
    </row>
    <row r="2464" spans="1:26" x14ac:dyDescent="0.2">
      <c r="A2464" s="3"/>
      <c r="B2464" s="30"/>
      <c r="C2464" s="12"/>
      <c r="D2464" s="3"/>
      <c r="E2464" s="3"/>
      <c r="F2464" s="3"/>
      <c r="G2464" s="3"/>
      <c r="H2464" s="3"/>
      <c r="I2464" s="3"/>
      <c r="J2464" s="26"/>
      <c r="K2464" s="26"/>
      <c r="L2464" s="3"/>
      <c r="M2464" s="3"/>
      <c r="N2464" s="3"/>
      <c r="O2464" s="3"/>
      <c r="P2464" s="3"/>
      <c r="Q2464" s="3"/>
      <c r="R2464" s="3"/>
      <c r="S2464" s="3"/>
      <c r="T2464" s="3"/>
      <c r="U2464" s="3"/>
      <c r="V2464" s="3"/>
      <c r="W2464" s="3"/>
      <c r="X2464" s="3"/>
      <c r="Y2464" s="3"/>
      <c r="Z2464" s="3"/>
    </row>
    <row r="2465" spans="1:26" x14ac:dyDescent="0.2">
      <c r="A2465" s="3"/>
      <c r="B2465" s="30"/>
      <c r="C2465" s="12"/>
      <c r="D2465" s="3"/>
      <c r="E2465" s="3"/>
      <c r="F2465" s="3"/>
      <c r="G2465" s="3"/>
      <c r="H2465" s="3"/>
      <c r="I2465" s="3"/>
      <c r="J2465" s="26"/>
      <c r="K2465" s="26"/>
      <c r="L2465" s="3"/>
      <c r="M2465" s="3"/>
      <c r="N2465" s="3"/>
      <c r="O2465" s="3"/>
      <c r="P2465" s="3"/>
      <c r="Q2465" s="3"/>
      <c r="R2465" s="3"/>
      <c r="S2465" s="3"/>
      <c r="T2465" s="3"/>
      <c r="U2465" s="3"/>
      <c r="V2465" s="3"/>
      <c r="W2465" s="3"/>
      <c r="X2465" s="3"/>
      <c r="Y2465" s="3"/>
      <c r="Z2465" s="3"/>
    </row>
    <row r="2466" spans="1:26" x14ac:dyDescent="0.2">
      <c r="A2466" s="3"/>
      <c r="B2466" s="30"/>
      <c r="C2466" s="12"/>
      <c r="D2466" s="3"/>
      <c r="E2466" s="3"/>
      <c r="F2466" s="3"/>
      <c r="G2466" s="3"/>
      <c r="H2466" s="3"/>
      <c r="I2466" s="3"/>
      <c r="J2466" s="26"/>
      <c r="K2466" s="26"/>
      <c r="L2466" s="3"/>
      <c r="M2466" s="3"/>
      <c r="N2466" s="3"/>
      <c r="O2466" s="3"/>
      <c r="P2466" s="3"/>
      <c r="Q2466" s="3"/>
      <c r="R2466" s="3"/>
      <c r="S2466" s="3"/>
      <c r="T2466" s="3"/>
      <c r="U2466" s="3"/>
      <c r="V2466" s="3"/>
      <c r="W2466" s="3"/>
      <c r="X2466" s="3"/>
      <c r="Y2466" s="3"/>
      <c r="Z2466" s="3"/>
    </row>
    <row r="2467" spans="1:26" x14ac:dyDescent="0.2">
      <c r="A2467" s="3"/>
      <c r="B2467" s="30"/>
      <c r="C2467" s="12"/>
      <c r="D2467" s="3"/>
      <c r="E2467" s="3"/>
      <c r="F2467" s="3"/>
      <c r="G2467" s="3"/>
      <c r="H2467" s="3"/>
      <c r="I2467" s="3"/>
      <c r="J2467" s="26"/>
      <c r="K2467" s="26"/>
      <c r="L2467" s="3"/>
      <c r="M2467" s="3"/>
      <c r="N2467" s="3"/>
      <c r="O2467" s="3"/>
      <c r="P2467" s="3"/>
      <c r="Q2467" s="3"/>
      <c r="R2467" s="3"/>
      <c r="S2467" s="3"/>
      <c r="T2467" s="3"/>
      <c r="U2467" s="3"/>
      <c r="V2467" s="3"/>
      <c r="W2467" s="3"/>
      <c r="X2467" s="3"/>
      <c r="Y2467" s="3"/>
      <c r="Z2467" s="3"/>
    </row>
    <row r="2468" spans="1:26" x14ac:dyDescent="0.2">
      <c r="A2468" s="3"/>
      <c r="B2468" s="30"/>
      <c r="C2468" s="12"/>
      <c r="D2468" s="3"/>
      <c r="E2468" s="3"/>
      <c r="F2468" s="3"/>
      <c r="G2468" s="3"/>
      <c r="H2468" s="3"/>
      <c r="I2468" s="3"/>
      <c r="J2468" s="26"/>
      <c r="K2468" s="26"/>
      <c r="L2468" s="3"/>
      <c r="M2468" s="3"/>
      <c r="N2468" s="3"/>
      <c r="O2468" s="3"/>
      <c r="P2468" s="3"/>
      <c r="Q2468" s="3"/>
      <c r="R2468" s="3"/>
      <c r="S2468" s="3"/>
      <c r="T2468" s="3"/>
      <c r="U2468" s="3"/>
      <c r="V2468" s="3"/>
      <c r="W2468" s="3"/>
      <c r="X2468" s="3"/>
      <c r="Y2468" s="3"/>
      <c r="Z2468" s="3"/>
    </row>
    <row r="2469" spans="1:26" x14ac:dyDescent="0.2">
      <c r="A2469" s="3"/>
      <c r="B2469" s="30"/>
      <c r="C2469" s="12"/>
      <c r="D2469" s="3"/>
      <c r="E2469" s="3"/>
      <c r="F2469" s="3"/>
      <c r="G2469" s="3"/>
      <c r="H2469" s="3"/>
      <c r="I2469" s="3"/>
      <c r="J2469" s="26"/>
      <c r="K2469" s="26"/>
      <c r="L2469" s="3"/>
      <c r="M2469" s="3"/>
      <c r="N2469" s="3"/>
      <c r="O2469" s="3"/>
      <c r="P2469" s="3"/>
      <c r="Q2469" s="3"/>
      <c r="R2469" s="3"/>
      <c r="S2469" s="3"/>
      <c r="T2469" s="3"/>
      <c r="U2469" s="3"/>
      <c r="V2469" s="3"/>
      <c r="W2469" s="3"/>
      <c r="X2469" s="3"/>
      <c r="Y2469" s="3"/>
      <c r="Z2469" s="3"/>
    </row>
    <row r="2470" spans="1:26" x14ac:dyDescent="0.2">
      <c r="A2470" s="3"/>
      <c r="B2470" s="30"/>
      <c r="C2470" s="12"/>
      <c r="D2470" s="3"/>
      <c r="E2470" s="3"/>
      <c r="F2470" s="3"/>
      <c r="G2470" s="3"/>
      <c r="H2470" s="3"/>
      <c r="I2470" s="3"/>
      <c r="J2470" s="26"/>
      <c r="K2470" s="26"/>
      <c r="L2470" s="3"/>
      <c r="M2470" s="3"/>
      <c r="N2470" s="3"/>
      <c r="O2470" s="3"/>
      <c r="P2470" s="3"/>
      <c r="Q2470" s="3"/>
      <c r="R2470" s="3"/>
      <c r="S2470" s="3"/>
      <c r="T2470" s="3"/>
      <c r="U2470" s="3"/>
      <c r="V2470" s="3"/>
      <c r="W2470" s="3"/>
      <c r="X2470" s="3"/>
      <c r="Y2470" s="3"/>
      <c r="Z2470" s="3"/>
    </row>
    <row r="2471" spans="1:26" x14ac:dyDescent="0.2">
      <c r="A2471" s="3"/>
      <c r="B2471" s="30"/>
      <c r="C2471" s="12"/>
      <c r="D2471" s="3"/>
      <c r="E2471" s="3"/>
      <c r="F2471" s="3"/>
      <c r="G2471" s="3"/>
      <c r="H2471" s="3"/>
      <c r="I2471" s="3"/>
      <c r="J2471" s="26"/>
      <c r="K2471" s="26"/>
      <c r="L2471" s="3"/>
      <c r="M2471" s="3"/>
      <c r="N2471" s="3"/>
      <c r="O2471" s="3"/>
      <c r="P2471" s="3"/>
      <c r="Q2471" s="3"/>
      <c r="R2471" s="3"/>
      <c r="S2471" s="3"/>
      <c r="T2471" s="3"/>
      <c r="U2471" s="3"/>
      <c r="V2471" s="3"/>
      <c r="W2471" s="3"/>
      <c r="X2471" s="3"/>
      <c r="Y2471" s="3"/>
      <c r="Z2471" s="3"/>
    </row>
    <row r="2472" spans="1:26" x14ac:dyDescent="0.2">
      <c r="A2472" s="3"/>
      <c r="B2472" s="30"/>
      <c r="C2472" s="12"/>
      <c r="D2472" s="3"/>
      <c r="E2472" s="3"/>
      <c r="F2472" s="3"/>
      <c r="G2472" s="3"/>
      <c r="H2472" s="3"/>
      <c r="I2472" s="3"/>
      <c r="J2472" s="26"/>
      <c r="K2472" s="26"/>
      <c r="L2472" s="3"/>
      <c r="M2472" s="3"/>
      <c r="N2472" s="3"/>
      <c r="O2472" s="3"/>
      <c r="P2472" s="3"/>
      <c r="Q2472" s="3"/>
      <c r="R2472" s="3"/>
      <c r="S2472" s="3"/>
      <c r="T2472" s="3"/>
      <c r="U2472" s="3"/>
      <c r="V2472" s="3"/>
      <c r="W2472" s="3"/>
      <c r="X2472" s="3"/>
      <c r="Y2472" s="3"/>
      <c r="Z2472" s="3"/>
    </row>
    <row r="2473" spans="1:26" x14ac:dyDescent="0.2">
      <c r="A2473" s="3"/>
      <c r="B2473" s="30"/>
      <c r="C2473" s="12"/>
      <c r="D2473" s="3"/>
      <c r="E2473" s="3"/>
      <c r="F2473" s="3"/>
      <c r="G2473" s="3"/>
      <c r="H2473" s="3"/>
      <c r="I2473" s="3"/>
      <c r="J2473" s="26"/>
      <c r="K2473" s="26"/>
      <c r="L2473" s="3"/>
      <c r="M2473" s="3"/>
      <c r="N2473" s="3"/>
      <c r="O2473" s="3"/>
      <c r="P2473" s="3"/>
      <c r="Q2473" s="3"/>
      <c r="R2473" s="3"/>
      <c r="S2473" s="3"/>
      <c r="T2473" s="3"/>
      <c r="U2473" s="3"/>
      <c r="V2473" s="3"/>
      <c r="W2473" s="3"/>
      <c r="X2473" s="3"/>
      <c r="Y2473" s="3"/>
      <c r="Z2473" s="3"/>
    </row>
    <row r="2474" spans="1:26" x14ac:dyDescent="0.2">
      <c r="A2474" s="3"/>
      <c r="B2474" s="30"/>
      <c r="C2474" s="12"/>
      <c r="D2474" s="3"/>
      <c r="E2474" s="3"/>
      <c r="F2474" s="3"/>
      <c r="G2474" s="3"/>
      <c r="H2474" s="3"/>
      <c r="I2474" s="3"/>
      <c r="J2474" s="26"/>
      <c r="K2474" s="26"/>
      <c r="L2474" s="3"/>
      <c r="M2474" s="3"/>
      <c r="N2474" s="3"/>
      <c r="O2474" s="3"/>
      <c r="P2474" s="3"/>
      <c r="Q2474" s="3"/>
      <c r="R2474" s="3"/>
      <c r="S2474" s="3"/>
      <c r="T2474" s="3"/>
      <c r="U2474" s="3"/>
      <c r="V2474" s="3"/>
      <c r="W2474" s="3"/>
      <c r="X2474" s="3"/>
      <c r="Y2474" s="3"/>
      <c r="Z2474" s="3"/>
    </row>
    <row r="2475" spans="1:26" x14ac:dyDescent="0.2">
      <c r="A2475" s="3"/>
      <c r="B2475" s="30"/>
      <c r="C2475" s="12"/>
      <c r="D2475" s="3"/>
      <c r="E2475" s="3"/>
      <c r="F2475" s="3"/>
      <c r="G2475" s="3"/>
      <c r="H2475" s="3"/>
      <c r="I2475" s="3"/>
      <c r="J2475" s="26"/>
      <c r="K2475" s="26"/>
      <c r="L2475" s="3"/>
      <c r="M2475" s="3"/>
      <c r="N2475" s="3"/>
      <c r="O2475" s="3"/>
      <c r="P2475" s="3"/>
      <c r="Q2475" s="3"/>
      <c r="R2475" s="3"/>
      <c r="S2475" s="3"/>
      <c r="T2475" s="3"/>
      <c r="U2475" s="3"/>
      <c r="V2475" s="3"/>
      <c r="W2475" s="3"/>
      <c r="X2475" s="3"/>
      <c r="Y2475" s="3"/>
      <c r="Z2475" s="3"/>
    </row>
    <row r="2476" spans="1:26" x14ac:dyDescent="0.2">
      <c r="A2476" s="3"/>
      <c r="B2476" s="30"/>
      <c r="C2476" s="12"/>
      <c r="D2476" s="3"/>
      <c r="E2476" s="3"/>
      <c r="F2476" s="3"/>
      <c r="G2476" s="3"/>
      <c r="H2476" s="3"/>
      <c r="I2476" s="3"/>
      <c r="J2476" s="26"/>
      <c r="K2476" s="26"/>
      <c r="L2476" s="3"/>
      <c r="M2476" s="3"/>
      <c r="N2476" s="3"/>
      <c r="O2476" s="3"/>
      <c r="P2476" s="3"/>
      <c r="Q2476" s="3"/>
      <c r="R2476" s="3"/>
      <c r="S2476" s="3"/>
      <c r="T2476" s="3"/>
      <c r="U2476" s="3"/>
      <c r="V2476" s="3"/>
      <c r="W2476" s="3"/>
      <c r="X2476" s="3"/>
      <c r="Y2476" s="3"/>
      <c r="Z2476" s="3"/>
    </row>
    <row r="2477" spans="1:26" x14ac:dyDescent="0.2">
      <c r="A2477" s="3"/>
      <c r="B2477" s="30"/>
      <c r="C2477" s="12"/>
      <c r="D2477" s="3"/>
      <c r="E2477" s="3"/>
      <c r="F2477" s="3"/>
      <c r="G2477" s="3"/>
      <c r="H2477" s="3"/>
      <c r="I2477" s="3"/>
      <c r="J2477" s="26"/>
      <c r="K2477" s="26"/>
      <c r="L2477" s="3"/>
      <c r="M2477" s="3"/>
      <c r="N2477" s="3"/>
      <c r="O2477" s="3"/>
      <c r="P2477" s="3"/>
      <c r="Q2477" s="3"/>
      <c r="R2477" s="3"/>
      <c r="S2477" s="3"/>
      <c r="T2477" s="3"/>
      <c r="U2477" s="3"/>
      <c r="V2477" s="3"/>
      <c r="W2477" s="3"/>
      <c r="X2477" s="3"/>
      <c r="Y2477" s="3"/>
      <c r="Z2477" s="3"/>
    </row>
    <row r="2478" spans="1:26" x14ac:dyDescent="0.2">
      <c r="A2478" s="3"/>
      <c r="B2478" s="30"/>
      <c r="C2478" s="12"/>
      <c r="D2478" s="3"/>
      <c r="E2478" s="3"/>
      <c r="F2478" s="3"/>
      <c r="G2478" s="3"/>
      <c r="H2478" s="3"/>
      <c r="I2478" s="3"/>
      <c r="J2478" s="26"/>
      <c r="K2478" s="26"/>
      <c r="L2478" s="3"/>
      <c r="M2478" s="3"/>
      <c r="N2478" s="3"/>
      <c r="O2478" s="3"/>
      <c r="P2478" s="3"/>
      <c r="Q2478" s="3"/>
      <c r="R2478" s="3"/>
      <c r="S2478" s="3"/>
      <c r="T2478" s="3"/>
      <c r="U2478" s="3"/>
      <c r="V2478" s="3"/>
      <c r="W2478" s="3"/>
      <c r="X2478" s="3"/>
      <c r="Y2478" s="3"/>
      <c r="Z2478" s="3"/>
    </row>
    <row r="2479" spans="1:26" x14ac:dyDescent="0.2">
      <c r="A2479" s="3"/>
      <c r="B2479" s="30"/>
      <c r="C2479" s="12"/>
      <c r="D2479" s="3"/>
      <c r="E2479" s="3"/>
      <c r="F2479" s="3"/>
      <c r="G2479" s="3"/>
      <c r="H2479" s="3"/>
      <c r="I2479" s="3"/>
      <c r="J2479" s="26"/>
      <c r="K2479" s="26"/>
      <c r="L2479" s="3"/>
      <c r="M2479" s="3"/>
      <c r="N2479" s="3"/>
      <c r="O2479" s="3"/>
      <c r="P2479" s="3"/>
      <c r="Q2479" s="3"/>
      <c r="R2479" s="3"/>
      <c r="S2479" s="3"/>
      <c r="T2479" s="3"/>
      <c r="U2479" s="3"/>
      <c r="V2479" s="3"/>
      <c r="W2479" s="3"/>
      <c r="X2479" s="3"/>
      <c r="Y2479" s="3"/>
      <c r="Z2479" s="3"/>
    </row>
    <row r="2480" spans="1:26" x14ac:dyDescent="0.2">
      <c r="A2480" s="3"/>
      <c r="B2480" s="30"/>
      <c r="C2480" s="12"/>
      <c r="D2480" s="3"/>
      <c r="E2480" s="3"/>
      <c r="F2480" s="3"/>
      <c r="G2480" s="3"/>
      <c r="H2480" s="3"/>
      <c r="I2480" s="3"/>
      <c r="J2480" s="26"/>
      <c r="K2480" s="26"/>
      <c r="L2480" s="3"/>
      <c r="M2480" s="3"/>
      <c r="N2480" s="3"/>
      <c r="O2480" s="3"/>
      <c r="P2480" s="3"/>
      <c r="Q2480" s="3"/>
      <c r="R2480" s="3"/>
      <c r="S2480" s="3"/>
      <c r="T2480" s="3"/>
      <c r="U2480" s="3"/>
      <c r="V2480" s="3"/>
      <c r="W2480" s="3"/>
      <c r="X2480" s="3"/>
      <c r="Y2480" s="3"/>
      <c r="Z2480" s="3"/>
    </row>
    <row r="2481" spans="1:26" x14ac:dyDescent="0.2">
      <c r="A2481" s="3"/>
      <c r="B2481" s="30"/>
      <c r="C2481" s="12"/>
      <c r="D2481" s="3"/>
      <c r="E2481" s="3"/>
      <c r="F2481" s="3"/>
      <c r="G2481" s="3"/>
      <c r="H2481" s="3"/>
      <c r="I2481" s="3"/>
      <c r="J2481" s="26"/>
      <c r="K2481" s="26"/>
      <c r="L2481" s="3"/>
      <c r="M2481" s="3"/>
      <c r="N2481" s="3"/>
      <c r="O2481" s="3"/>
      <c r="P2481" s="3"/>
      <c r="Q2481" s="3"/>
      <c r="R2481" s="3"/>
      <c r="S2481" s="3"/>
      <c r="T2481" s="3"/>
      <c r="U2481" s="3"/>
      <c r="V2481" s="3"/>
      <c r="W2481" s="3"/>
      <c r="X2481" s="3"/>
      <c r="Y2481" s="3"/>
      <c r="Z2481" s="3"/>
    </row>
    <row r="2482" spans="1:26" x14ac:dyDescent="0.2">
      <c r="A2482" s="3"/>
      <c r="B2482" s="30"/>
      <c r="C2482" s="12"/>
      <c r="D2482" s="3"/>
      <c r="E2482" s="3"/>
      <c r="F2482" s="3"/>
      <c r="G2482" s="3"/>
      <c r="H2482" s="3"/>
      <c r="I2482" s="3"/>
      <c r="J2482" s="26"/>
      <c r="K2482" s="26"/>
      <c r="L2482" s="3"/>
      <c r="M2482" s="3"/>
      <c r="N2482" s="3"/>
      <c r="O2482" s="3"/>
      <c r="P2482" s="3"/>
      <c r="Q2482" s="3"/>
      <c r="R2482" s="3"/>
      <c r="S2482" s="3"/>
      <c r="T2482" s="3"/>
      <c r="U2482" s="3"/>
      <c r="V2482" s="3"/>
      <c r="W2482" s="3"/>
      <c r="X2482" s="3"/>
      <c r="Y2482" s="3"/>
      <c r="Z2482" s="3"/>
    </row>
    <row r="2483" spans="1:26" x14ac:dyDescent="0.2">
      <c r="A2483" s="3"/>
      <c r="B2483" s="30"/>
      <c r="C2483" s="12"/>
      <c r="D2483" s="3"/>
      <c r="E2483" s="3"/>
      <c r="F2483" s="3"/>
      <c r="G2483" s="3"/>
      <c r="H2483" s="3"/>
      <c r="I2483" s="3"/>
      <c r="J2483" s="26"/>
      <c r="K2483" s="26"/>
      <c r="L2483" s="3"/>
      <c r="M2483" s="3"/>
      <c r="N2483" s="3"/>
      <c r="O2483" s="3"/>
      <c r="P2483" s="3"/>
      <c r="Q2483" s="3"/>
      <c r="R2483" s="3"/>
      <c r="S2483" s="3"/>
      <c r="T2483" s="3"/>
      <c r="U2483" s="3"/>
      <c r="V2483" s="3"/>
      <c r="W2483" s="3"/>
      <c r="X2483" s="3"/>
      <c r="Y2483" s="3"/>
      <c r="Z2483" s="3"/>
    </row>
    <row r="2484" spans="1:26" x14ac:dyDescent="0.2">
      <c r="A2484" s="3"/>
      <c r="B2484" s="30"/>
      <c r="C2484" s="12"/>
      <c r="D2484" s="3"/>
      <c r="E2484" s="3"/>
      <c r="F2484" s="3"/>
      <c r="G2484" s="3"/>
      <c r="H2484" s="3"/>
      <c r="I2484" s="3"/>
      <c r="J2484" s="26"/>
      <c r="K2484" s="26"/>
      <c r="L2484" s="3"/>
      <c r="M2484" s="3"/>
      <c r="N2484" s="3"/>
      <c r="O2484" s="3"/>
      <c r="P2484" s="3"/>
      <c r="Q2484" s="3"/>
      <c r="R2484" s="3"/>
      <c r="S2484" s="3"/>
      <c r="T2484" s="3"/>
      <c r="U2484" s="3"/>
      <c r="V2484" s="3"/>
      <c r="W2484" s="3"/>
      <c r="X2484" s="3"/>
      <c r="Y2484" s="3"/>
      <c r="Z2484" s="3"/>
    </row>
    <row r="2485" spans="1:26" x14ac:dyDescent="0.2">
      <c r="A2485" s="3"/>
      <c r="B2485" s="30"/>
      <c r="C2485" s="12"/>
      <c r="D2485" s="3"/>
      <c r="E2485" s="3"/>
      <c r="F2485" s="3"/>
      <c r="G2485" s="3"/>
      <c r="H2485" s="3"/>
      <c r="I2485" s="3"/>
      <c r="J2485" s="26"/>
      <c r="K2485" s="26"/>
      <c r="L2485" s="3"/>
      <c r="M2485" s="3"/>
      <c r="N2485" s="3"/>
      <c r="O2485" s="3"/>
      <c r="P2485" s="3"/>
      <c r="Q2485" s="3"/>
      <c r="R2485" s="3"/>
      <c r="S2485" s="3"/>
      <c r="T2485" s="3"/>
      <c r="U2485" s="3"/>
      <c r="V2485" s="3"/>
      <c r="W2485" s="3"/>
      <c r="X2485" s="3"/>
      <c r="Y2485" s="3"/>
      <c r="Z2485" s="3"/>
    </row>
    <row r="2486" spans="1:26" x14ac:dyDescent="0.2">
      <c r="A2486" s="3"/>
      <c r="B2486" s="30"/>
      <c r="C2486" s="12"/>
      <c r="D2486" s="3"/>
      <c r="E2486" s="3"/>
      <c r="F2486" s="3"/>
      <c r="G2486" s="3"/>
      <c r="H2486" s="3"/>
      <c r="I2486" s="3"/>
      <c r="J2486" s="26"/>
      <c r="K2486" s="26"/>
      <c r="L2486" s="3"/>
      <c r="M2486" s="3"/>
      <c r="N2486" s="3"/>
      <c r="O2486" s="3"/>
      <c r="P2486" s="3"/>
      <c r="Q2486" s="3"/>
      <c r="R2486" s="3"/>
      <c r="S2486" s="3"/>
      <c r="T2486" s="3"/>
      <c r="U2486" s="3"/>
      <c r="V2486" s="3"/>
      <c r="W2486" s="3"/>
      <c r="X2486" s="3"/>
      <c r="Y2486" s="3"/>
      <c r="Z2486" s="3"/>
    </row>
    <row r="2487" spans="1:26" x14ac:dyDescent="0.2">
      <c r="A2487" s="3"/>
      <c r="B2487" s="30"/>
      <c r="C2487" s="12"/>
      <c r="D2487" s="3"/>
      <c r="E2487" s="3"/>
      <c r="F2487" s="3"/>
      <c r="G2487" s="3"/>
      <c r="H2487" s="3"/>
      <c r="I2487" s="3"/>
      <c r="J2487" s="26"/>
      <c r="K2487" s="26"/>
      <c r="L2487" s="3"/>
      <c r="M2487" s="3"/>
      <c r="N2487" s="3"/>
      <c r="O2487" s="3"/>
      <c r="P2487" s="3"/>
      <c r="Q2487" s="3"/>
      <c r="R2487" s="3"/>
      <c r="S2487" s="3"/>
      <c r="T2487" s="3"/>
      <c r="U2487" s="3"/>
      <c r="V2487" s="3"/>
      <c r="W2487" s="3"/>
      <c r="X2487" s="3"/>
      <c r="Y2487" s="3"/>
      <c r="Z2487" s="3"/>
    </row>
    <row r="2488" spans="1:26" x14ac:dyDescent="0.2">
      <c r="A2488" s="3"/>
      <c r="B2488" s="30"/>
      <c r="C2488" s="12"/>
      <c r="D2488" s="3"/>
      <c r="E2488" s="3"/>
      <c r="F2488" s="3"/>
      <c r="G2488" s="3"/>
      <c r="H2488" s="3"/>
      <c r="I2488" s="3"/>
      <c r="J2488" s="26"/>
      <c r="K2488" s="26"/>
      <c r="L2488" s="3"/>
      <c r="M2488" s="3"/>
      <c r="N2488" s="3"/>
      <c r="O2488" s="3"/>
      <c r="P2488" s="3"/>
      <c r="Q2488" s="3"/>
      <c r="R2488" s="3"/>
      <c r="S2488" s="3"/>
      <c r="T2488" s="3"/>
      <c r="U2488" s="3"/>
      <c r="V2488" s="3"/>
      <c r="W2488" s="3"/>
      <c r="X2488" s="3"/>
      <c r="Y2488" s="3"/>
      <c r="Z2488" s="3"/>
    </row>
    <row r="2489" spans="1:26" x14ac:dyDescent="0.2">
      <c r="A2489" s="3"/>
      <c r="B2489" s="30"/>
      <c r="C2489" s="12"/>
      <c r="D2489" s="3"/>
      <c r="E2489" s="3"/>
      <c r="F2489" s="3"/>
      <c r="G2489" s="3"/>
      <c r="H2489" s="3"/>
      <c r="I2489" s="3"/>
      <c r="J2489" s="26"/>
      <c r="K2489" s="26"/>
      <c r="L2489" s="3"/>
      <c r="M2489" s="3"/>
      <c r="N2489" s="3"/>
      <c r="O2489" s="3"/>
      <c r="P2489" s="3"/>
      <c r="Q2489" s="3"/>
      <c r="R2489" s="3"/>
      <c r="S2489" s="3"/>
      <c r="T2489" s="3"/>
      <c r="U2489" s="3"/>
      <c r="V2489" s="3"/>
      <c r="W2489" s="3"/>
      <c r="X2489" s="3"/>
      <c r="Y2489" s="3"/>
      <c r="Z2489" s="3"/>
    </row>
    <row r="2490" spans="1:26" x14ac:dyDescent="0.2">
      <c r="A2490" s="3"/>
      <c r="B2490" s="30"/>
      <c r="C2490" s="12"/>
      <c r="D2490" s="3"/>
      <c r="E2490" s="3"/>
      <c r="F2490" s="3"/>
      <c r="G2490" s="3"/>
      <c r="H2490" s="3"/>
      <c r="I2490" s="3"/>
      <c r="J2490" s="26"/>
      <c r="K2490" s="26"/>
      <c r="L2490" s="3"/>
      <c r="M2490" s="3"/>
      <c r="N2490" s="3"/>
      <c r="O2490" s="3"/>
      <c r="P2490" s="3"/>
      <c r="Q2490" s="3"/>
      <c r="R2490" s="3"/>
      <c r="S2490" s="3"/>
      <c r="T2490" s="3"/>
      <c r="U2490" s="3"/>
      <c r="V2490" s="3"/>
      <c r="W2490" s="3"/>
      <c r="X2490" s="3"/>
      <c r="Y2490" s="3"/>
      <c r="Z2490" s="3"/>
    </row>
    <row r="2491" spans="1:26" x14ac:dyDescent="0.2">
      <c r="A2491" s="3"/>
      <c r="B2491" s="30"/>
      <c r="C2491" s="12"/>
      <c r="D2491" s="3"/>
      <c r="E2491" s="3"/>
      <c r="F2491" s="3"/>
      <c r="G2491" s="3"/>
      <c r="H2491" s="3"/>
      <c r="I2491" s="3"/>
      <c r="J2491" s="26"/>
      <c r="K2491" s="26"/>
      <c r="L2491" s="3"/>
      <c r="M2491" s="3"/>
      <c r="N2491" s="3"/>
      <c r="O2491" s="3"/>
      <c r="P2491" s="3"/>
      <c r="Q2491" s="3"/>
      <c r="R2491" s="3"/>
      <c r="S2491" s="3"/>
      <c r="T2491" s="3"/>
      <c r="U2491" s="3"/>
      <c r="V2491" s="3"/>
      <c r="W2491" s="3"/>
      <c r="X2491" s="3"/>
      <c r="Y2491" s="3"/>
      <c r="Z2491" s="3"/>
    </row>
    <row r="2492" spans="1:26" x14ac:dyDescent="0.2">
      <c r="A2492" s="3"/>
      <c r="B2492" s="30"/>
      <c r="C2492" s="12"/>
      <c r="D2492" s="3"/>
      <c r="E2492" s="3"/>
      <c r="F2492" s="3"/>
      <c r="G2492" s="3"/>
      <c r="H2492" s="3"/>
      <c r="I2492" s="3"/>
      <c r="J2492" s="26"/>
      <c r="K2492" s="26"/>
      <c r="L2492" s="3"/>
      <c r="M2492" s="3"/>
      <c r="N2492" s="3"/>
      <c r="O2492" s="3"/>
      <c r="P2492" s="3"/>
      <c r="Q2492" s="3"/>
      <c r="R2492" s="3"/>
      <c r="S2492" s="3"/>
      <c r="T2492" s="3"/>
      <c r="U2492" s="3"/>
      <c r="V2492" s="3"/>
      <c r="W2492" s="3"/>
      <c r="X2492" s="3"/>
      <c r="Y2492" s="3"/>
      <c r="Z2492" s="3"/>
    </row>
    <row r="2493" spans="1:26" x14ac:dyDescent="0.2">
      <c r="A2493" s="3"/>
      <c r="B2493" s="30"/>
      <c r="C2493" s="12"/>
      <c r="D2493" s="3"/>
      <c r="E2493" s="3"/>
      <c r="F2493" s="3"/>
      <c r="G2493" s="3"/>
      <c r="H2493" s="3"/>
      <c r="I2493" s="3"/>
      <c r="J2493" s="26"/>
      <c r="K2493" s="26"/>
      <c r="L2493" s="3"/>
      <c r="M2493" s="3"/>
      <c r="N2493" s="3"/>
      <c r="O2493" s="3"/>
      <c r="P2493" s="3"/>
      <c r="Q2493" s="3"/>
      <c r="R2493" s="3"/>
      <c r="S2493" s="3"/>
      <c r="T2493" s="3"/>
      <c r="U2493" s="3"/>
      <c r="V2493" s="3"/>
      <c r="W2493" s="3"/>
      <c r="X2493" s="3"/>
      <c r="Y2493" s="3"/>
      <c r="Z2493" s="3"/>
    </row>
    <row r="2494" spans="1:26" x14ac:dyDescent="0.2">
      <c r="A2494" s="3"/>
      <c r="B2494" s="30"/>
      <c r="C2494" s="12"/>
      <c r="D2494" s="3"/>
      <c r="E2494" s="3"/>
      <c r="F2494" s="3"/>
      <c r="G2494" s="3"/>
      <c r="H2494" s="3"/>
      <c r="I2494" s="3"/>
      <c r="J2494" s="26"/>
      <c r="K2494" s="26"/>
      <c r="L2494" s="3"/>
      <c r="M2494" s="3"/>
      <c r="N2494" s="3"/>
      <c r="O2494" s="3"/>
      <c r="P2494" s="3"/>
      <c r="Q2494" s="3"/>
      <c r="R2494" s="3"/>
      <c r="S2494" s="3"/>
      <c r="T2494" s="3"/>
      <c r="U2494" s="3"/>
      <c r="V2494" s="3"/>
      <c r="W2494" s="3"/>
      <c r="X2494" s="3"/>
      <c r="Y2494" s="3"/>
      <c r="Z2494" s="3"/>
    </row>
    <row r="2495" spans="1:26" x14ac:dyDescent="0.2">
      <c r="A2495" s="3"/>
      <c r="B2495" s="30"/>
      <c r="C2495" s="12"/>
      <c r="D2495" s="3"/>
      <c r="E2495" s="3"/>
      <c r="F2495" s="3"/>
      <c r="G2495" s="3"/>
      <c r="H2495" s="3"/>
      <c r="I2495" s="3"/>
      <c r="J2495" s="26"/>
      <c r="K2495" s="26"/>
      <c r="L2495" s="3"/>
      <c r="M2495" s="3"/>
      <c r="N2495" s="3"/>
      <c r="O2495" s="3"/>
      <c r="P2495" s="3"/>
      <c r="Q2495" s="3"/>
      <c r="R2495" s="3"/>
      <c r="S2495" s="3"/>
      <c r="T2495" s="3"/>
      <c r="U2495" s="3"/>
      <c r="V2495" s="3"/>
      <c r="W2495" s="3"/>
      <c r="X2495" s="3"/>
      <c r="Y2495" s="3"/>
      <c r="Z2495" s="3"/>
    </row>
    <row r="2496" spans="1:26" x14ac:dyDescent="0.2">
      <c r="A2496" s="3"/>
      <c r="B2496" s="30"/>
      <c r="C2496" s="12"/>
      <c r="D2496" s="3"/>
      <c r="E2496" s="3"/>
      <c r="F2496" s="3"/>
      <c r="G2496" s="3"/>
      <c r="H2496" s="3"/>
      <c r="I2496" s="3"/>
      <c r="J2496" s="26"/>
      <c r="K2496" s="26"/>
      <c r="L2496" s="3"/>
      <c r="M2496" s="3"/>
      <c r="N2496" s="3"/>
      <c r="O2496" s="3"/>
      <c r="P2496" s="3"/>
      <c r="Q2496" s="3"/>
      <c r="R2496" s="3"/>
      <c r="S2496" s="3"/>
      <c r="T2496" s="3"/>
      <c r="U2496" s="3"/>
      <c r="V2496" s="3"/>
      <c r="W2496" s="3"/>
      <c r="X2496" s="3"/>
      <c r="Y2496" s="3"/>
      <c r="Z2496" s="3"/>
    </row>
    <row r="2497" spans="1:26" x14ac:dyDescent="0.2">
      <c r="A2497" s="3"/>
      <c r="B2497" s="30"/>
      <c r="C2497" s="12"/>
      <c r="D2497" s="3"/>
      <c r="E2497" s="3"/>
      <c r="F2497" s="3"/>
      <c r="G2497" s="3"/>
      <c r="H2497" s="3"/>
      <c r="I2497" s="3"/>
      <c r="J2497" s="26"/>
      <c r="K2497" s="26"/>
      <c r="L2497" s="3"/>
      <c r="M2497" s="3"/>
      <c r="N2497" s="3"/>
      <c r="O2497" s="3"/>
      <c r="P2497" s="3"/>
      <c r="Q2497" s="3"/>
      <c r="R2497" s="3"/>
      <c r="S2497" s="3"/>
      <c r="T2497" s="3"/>
      <c r="U2497" s="3"/>
      <c r="V2497" s="3"/>
      <c r="W2497" s="3"/>
      <c r="X2497" s="3"/>
      <c r="Y2497" s="3"/>
      <c r="Z2497" s="3"/>
    </row>
    <row r="2498" spans="1:26" x14ac:dyDescent="0.2">
      <c r="A2498" s="3"/>
      <c r="B2498" s="30"/>
      <c r="C2498" s="12"/>
      <c r="D2498" s="3"/>
      <c r="E2498" s="3"/>
      <c r="F2498" s="3"/>
      <c r="G2498" s="3"/>
      <c r="H2498" s="3"/>
      <c r="I2498" s="3"/>
      <c r="J2498" s="26"/>
      <c r="K2498" s="26"/>
      <c r="L2498" s="3"/>
      <c r="M2498" s="3"/>
      <c r="N2498" s="3"/>
      <c r="O2498" s="3"/>
      <c r="P2498" s="3"/>
      <c r="Q2498" s="3"/>
      <c r="R2498" s="3"/>
      <c r="S2498" s="3"/>
      <c r="T2498" s="3"/>
      <c r="U2498" s="3"/>
      <c r="V2498" s="3"/>
      <c r="W2498" s="3"/>
      <c r="X2498" s="3"/>
      <c r="Y2498" s="3"/>
      <c r="Z2498" s="3"/>
    </row>
    <row r="2499" spans="1:26" x14ac:dyDescent="0.2">
      <c r="A2499" s="3"/>
      <c r="B2499" s="30"/>
      <c r="C2499" s="12"/>
      <c r="D2499" s="3"/>
      <c r="E2499" s="3"/>
      <c r="F2499" s="3"/>
      <c r="G2499" s="3"/>
      <c r="H2499" s="3"/>
      <c r="I2499" s="3"/>
      <c r="J2499" s="26"/>
      <c r="K2499" s="26"/>
      <c r="L2499" s="3"/>
      <c r="M2499" s="3"/>
      <c r="N2499" s="3"/>
      <c r="O2499" s="3"/>
      <c r="P2499" s="3"/>
      <c r="Q2499" s="3"/>
      <c r="R2499" s="3"/>
      <c r="S2499" s="3"/>
      <c r="T2499" s="3"/>
      <c r="U2499" s="3"/>
      <c r="V2499" s="3"/>
      <c r="W2499" s="3"/>
      <c r="X2499" s="3"/>
      <c r="Y2499" s="3"/>
      <c r="Z2499" s="3"/>
    </row>
    <row r="2500" spans="1:26" x14ac:dyDescent="0.2">
      <c r="A2500" s="3"/>
      <c r="B2500" s="30"/>
      <c r="C2500" s="12"/>
      <c r="D2500" s="3"/>
      <c r="E2500" s="3"/>
      <c r="F2500" s="3"/>
      <c r="G2500" s="3"/>
      <c r="H2500" s="3"/>
      <c r="I2500" s="3"/>
      <c r="J2500" s="26"/>
      <c r="K2500" s="26"/>
      <c r="L2500" s="3"/>
      <c r="M2500" s="3"/>
      <c r="N2500" s="3"/>
      <c r="O2500" s="3"/>
      <c r="P2500" s="3"/>
      <c r="Q2500" s="3"/>
      <c r="R2500" s="3"/>
      <c r="S2500" s="3"/>
      <c r="T2500" s="3"/>
      <c r="U2500" s="3"/>
      <c r="V2500" s="3"/>
      <c r="W2500" s="3"/>
      <c r="X2500" s="3"/>
      <c r="Y2500" s="3"/>
      <c r="Z2500" s="3"/>
    </row>
    <row r="2501" spans="1:26" x14ac:dyDescent="0.2">
      <c r="A2501" s="3"/>
      <c r="B2501" s="30"/>
      <c r="C2501" s="12"/>
      <c r="D2501" s="3"/>
      <c r="E2501" s="3"/>
      <c r="F2501" s="3"/>
      <c r="G2501" s="3"/>
      <c r="H2501" s="3"/>
      <c r="I2501" s="3"/>
      <c r="J2501" s="26"/>
      <c r="K2501" s="26"/>
      <c r="L2501" s="3"/>
      <c r="M2501" s="3"/>
      <c r="N2501" s="3"/>
      <c r="O2501" s="3"/>
      <c r="P2501" s="3"/>
      <c r="Q2501" s="3"/>
      <c r="R2501" s="3"/>
      <c r="S2501" s="3"/>
      <c r="T2501" s="3"/>
      <c r="U2501" s="3"/>
      <c r="V2501" s="3"/>
      <c r="W2501" s="3"/>
      <c r="X2501" s="3"/>
      <c r="Y2501" s="3"/>
      <c r="Z2501" s="3"/>
    </row>
    <row r="2502" spans="1:26" x14ac:dyDescent="0.2">
      <c r="A2502" s="3"/>
      <c r="B2502" s="30"/>
      <c r="C2502" s="12"/>
      <c r="D2502" s="3"/>
      <c r="E2502" s="3"/>
      <c r="F2502" s="3"/>
      <c r="G2502" s="3"/>
      <c r="H2502" s="3"/>
      <c r="I2502" s="3"/>
      <c r="J2502" s="26"/>
      <c r="K2502" s="26"/>
      <c r="L2502" s="3"/>
      <c r="M2502" s="3"/>
      <c r="N2502" s="3"/>
      <c r="O2502" s="3"/>
      <c r="P2502" s="3"/>
      <c r="Q2502" s="3"/>
      <c r="R2502" s="3"/>
      <c r="S2502" s="3"/>
      <c r="T2502" s="3"/>
      <c r="U2502" s="3"/>
      <c r="V2502" s="3"/>
      <c r="W2502" s="3"/>
      <c r="X2502" s="3"/>
      <c r="Y2502" s="3"/>
      <c r="Z2502" s="3"/>
    </row>
    <row r="2503" spans="1:26" x14ac:dyDescent="0.2">
      <c r="A2503" s="3"/>
      <c r="B2503" s="30"/>
      <c r="C2503" s="12"/>
      <c r="D2503" s="3"/>
      <c r="E2503" s="3"/>
      <c r="F2503" s="3"/>
      <c r="G2503" s="3"/>
      <c r="H2503" s="3"/>
      <c r="I2503" s="3"/>
      <c r="J2503" s="26"/>
      <c r="K2503" s="26"/>
      <c r="L2503" s="3"/>
      <c r="M2503" s="3"/>
      <c r="N2503" s="3"/>
      <c r="O2503" s="3"/>
      <c r="P2503" s="3"/>
      <c r="Q2503" s="3"/>
      <c r="R2503" s="3"/>
      <c r="S2503" s="3"/>
      <c r="T2503" s="3"/>
      <c r="U2503" s="3"/>
      <c r="V2503" s="3"/>
      <c r="W2503" s="3"/>
      <c r="X2503" s="3"/>
      <c r="Y2503" s="3"/>
      <c r="Z2503" s="3"/>
    </row>
    <row r="2504" spans="1:26" x14ac:dyDescent="0.2">
      <c r="A2504" s="3"/>
      <c r="B2504" s="30"/>
      <c r="C2504" s="12"/>
      <c r="D2504" s="3"/>
      <c r="E2504" s="3"/>
      <c r="F2504" s="3"/>
      <c r="G2504" s="3"/>
      <c r="H2504" s="3"/>
      <c r="I2504" s="3"/>
      <c r="J2504" s="26"/>
      <c r="K2504" s="26"/>
      <c r="L2504" s="3"/>
      <c r="M2504" s="3"/>
      <c r="N2504" s="3"/>
      <c r="O2504" s="3"/>
      <c r="P2504" s="3"/>
      <c r="Q2504" s="3"/>
      <c r="R2504" s="3"/>
      <c r="S2504" s="3"/>
      <c r="T2504" s="3"/>
      <c r="U2504" s="3"/>
      <c r="V2504" s="3"/>
      <c r="W2504" s="3"/>
      <c r="X2504" s="3"/>
      <c r="Y2504" s="3"/>
      <c r="Z2504" s="3"/>
    </row>
    <row r="2505" spans="1:26" x14ac:dyDescent="0.2">
      <c r="A2505" s="3"/>
      <c r="B2505" s="30"/>
      <c r="C2505" s="12"/>
      <c r="D2505" s="3"/>
      <c r="E2505" s="3"/>
      <c r="F2505" s="3"/>
      <c r="G2505" s="3"/>
      <c r="H2505" s="3"/>
      <c r="I2505" s="3"/>
      <c r="J2505" s="26"/>
      <c r="K2505" s="26"/>
      <c r="L2505" s="3"/>
      <c r="M2505" s="3"/>
      <c r="N2505" s="3"/>
      <c r="O2505" s="3"/>
      <c r="P2505" s="3"/>
      <c r="Q2505" s="3"/>
      <c r="R2505" s="3"/>
      <c r="S2505" s="3"/>
      <c r="T2505" s="3"/>
      <c r="U2505" s="3"/>
      <c r="V2505" s="3"/>
      <c r="W2505" s="3"/>
      <c r="X2505" s="3"/>
      <c r="Y2505" s="3"/>
      <c r="Z2505" s="3"/>
    </row>
    <row r="2506" spans="1:26" x14ac:dyDescent="0.2">
      <c r="A2506" s="3"/>
      <c r="B2506" s="30"/>
      <c r="C2506" s="12"/>
      <c r="D2506" s="3"/>
      <c r="E2506" s="3"/>
      <c r="F2506" s="3"/>
      <c r="G2506" s="3"/>
      <c r="H2506" s="3"/>
      <c r="I2506" s="3"/>
      <c r="J2506" s="26"/>
      <c r="K2506" s="26"/>
      <c r="L2506" s="3"/>
      <c r="M2506" s="3"/>
      <c r="N2506" s="3"/>
      <c r="O2506" s="3"/>
      <c r="P2506" s="3"/>
      <c r="Q2506" s="3"/>
      <c r="R2506" s="3"/>
      <c r="S2506" s="3"/>
      <c r="T2506" s="3"/>
      <c r="U2506" s="3"/>
      <c r="V2506" s="3"/>
      <c r="W2506" s="3"/>
      <c r="X2506" s="3"/>
      <c r="Y2506" s="3"/>
      <c r="Z2506" s="3"/>
    </row>
    <row r="2507" spans="1:26" x14ac:dyDescent="0.2">
      <c r="A2507" s="3"/>
      <c r="B2507" s="30"/>
      <c r="C2507" s="12"/>
      <c r="D2507" s="3"/>
      <c r="E2507" s="3"/>
      <c r="F2507" s="3"/>
      <c r="G2507" s="3"/>
      <c r="H2507" s="3"/>
      <c r="I2507" s="3"/>
      <c r="J2507" s="26"/>
      <c r="K2507" s="26"/>
      <c r="L2507" s="3"/>
      <c r="M2507" s="3"/>
      <c r="N2507" s="3"/>
      <c r="O2507" s="3"/>
      <c r="P2507" s="3"/>
      <c r="Q2507" s="3"/>
      <c r="R2507" s="3"/>
      <c r="S2507" s="3"/>
      <c r="T2507" s="3"/>
      <c r="U2507" s="3"/>
      <c r="V2507" s="3"/>
      <c r="W2507" s="3"/>
      <c r="X2507" s="3"/>
      <c r="Y2507" s="3"/>
      <c r="Z2507" s="3"/>
    </row>
    <row r="2508" spans="1:26" x14ac:dyDescent="0.2">
      <c r="A2508" s="3"/>
      <c r="B2508" s="30"/>
      <c r="C2508" s="12"/>
      <c r="D2508" s="3"/>
      <c r="E2508" s="3"/>
      <c r="F2508" s="3"/>
      <c r="G2508" s="3"/>
      <c r="H2508" s="3"/>
      <c r="I2508" s="3"/>
      <c r="J2508" s="26"/>
      <c r="K2508" s="26"/>
      <c r="L2508" s="3"/>
      <c r="M2508" s="3"/>
      <c r="N2508" s="3"/>
      <c r="O2508" s="3"/>
      <c r="P2508" s="3"/>
      <c r="Q2508" s="3"/>
      <c r="R2508" s="3"/>
      <c r="S2508" s="3"/>
      <c r="T2508" s="3"/>
      <c r="U2508" s="3"/>
      <c r="V2508" s="3"/>
      <c r="W2508" s="3"/>
      <c r="X2508" s="3"/>
      <c r="Y2508" s="3"/>
      <c r="Z2508" s="3"/>
    </row>
    <row r="2509" spans="1:26" x14ac:dyDescent="0.2">
      <c r="A2509" s="3"/>
      <c r="B2509" s="30"/>
      <c r="C2509" s="12"/>
      <c r="D2509" s="3"/>
      <c r="E2509" s="3"/>
      <c r="F2509" s="3"/>
      <c r="G2509" s="3"/>
      <c r="H2509" s="3"/>
      <c r="I2509" s="3"/>
      <c r="J2509" s="26"/>
      <c r="K2509" s="26"/>
      <c r="L2509" s="3"/>
      <c r="M2509" s="3"/>
      <c r="N2509" s="3"/>
      <c r="O2509" s="3"/>
      <c r="P2509" s="3"/>
      <c r="Q2509" s="3"/>
      <c r="R2509" s="3"/>
      <c r="S2509" s="3"/>
      <c r="T2509" s="3"/>
      <c r="U2509" s="3"/>
      <c r="V2509" s="3"/>
      <c r="W2509" s="3"/>
      <c r="X2509" s="3"/>
      <c r="Y2509" s="3"/>
      <c r="Z2509" s="3"/>
    </row>
    <row r="2510" spans="1:26" x14ac:dyDescent="0.2">
      <c r="A2510" s="3"/>
      <c r="B2510" s="30"/>
      <c r="C2510" s="12"/>
      <c r="D2510" s="3"/>
      <c r="E2510" s="3"/>
      <c r="F2510" s="3"/>
      <c r="G2510" s="3"/>
      <c r="H2510" s="3"/>
      <c r="I2510" s="3"/>
      <c r="J2510" s="26"/>
      <c r="K2510" s="26"/>
      <c r="L2510" s="3"/>
      <c r="M2510" s="3"/>
      <c r="N2510" s="3"/>
      <c r="O2510" s="3"/>
      <c r="P2510" s="3"/>
      <c r="Q2510" s="3"/>
      <c r="R2510" s="3"/>
      <c r="S2510" s="3"/>
      <c r="T2510" s="3"/>
      <c r="U2510" s="3"/>
      <c r="V2510" s="3"/>
      <c r="W2510" s="3"/>
      <c r="X2510" s="3"/>
      <c r="Y2510" s="3"/>
      <c r="Z2510" s="3"/>
    </row>
    <row r="2511" spans="1:26" x14ac:dyDescent="0.2">
      <c r="A2511" s="3"/>
      <c r="B2511" s="30"/>
      <c r="C2511" s="12"/>
      <c r="D2511" s="3"/>
      <c r="E2511" s="3"/>
      <c r="F2511" s="3"/>
      <c r="G2511" s="3"/>
      <c r="H2511" s="3"/>
      <c r="I2511" s="3"/>
      <c r="J2511" s="26"/>
      <c r="K2511" s="26"/>
      <c r="L2511" s="3"/>
      <c r="M2511" s="3"/>
      <c r="N2511" s="3"/>
      <c r="O2511" s="3"/>
      <c r="P2511" s="3"/>
      <c r="Q2511" s="3"/>
      <c r="R2511" s="3"/>
      <c r="S2511" s="3"/>
      <c r="T2511" s="3"/>
      <c r="U2511" s="3"/>
      <c r="V2511" s="3"/>
      <c r="W2511" s="3"/>
      <c r="X2511" s="3"/>
      <c r="Y2511" s="3"/>
      <c r="Z2511" s="3"/>
    </row>
    <row r="2512" spans="1:26" x14ac:dyDescent="0.2">
      <c r="A2512" s="3"/>
      <c r="B2512" s="30"/>
      <c r="C2512" s="12"/>
      <c r="D2512" s="3"/>
      <c r="E2512" s="3"/>
      <c r="F2512" s="3"/>
      <c r="G2512" s="3"/>
      <c r="H2512" s="3"/>
      <c r="I2512" s="3"/>
      <c r="J2512" s="26"/>
      <c r="K2512" s="26"/>
      <c r="L2512" s="3"/>
      <c r="M2512" s="3"/>
      <c r="N2512" s="3"/>
      <c r="O2512" s="3"/>
      <c r="P2512" s="3"/>
      <c r="Q2512" s="3"/>
      <c r="R2512" s="3"/>
      <c r="S2512" s="3"/>
      <c r="T2512" s="3"/>
      <c r="U2512" s="3"/>
      <c r="V2512" s="3"/>
      <c r="W2512" s="3"/>
      <c r="X2512" s="3"/>
      <c r="Y2512" s="3"/>
      <c r="Z2512" s="3"/>
    </row>
    <row r="2513" spans="1:26" x14ac:dyDescent="0.2">
      <c r="A2513" s="3"/>
      <c r="B2513" s="30"/>
      <c r="C2513" s="12"/>
      <c r="D2513" s="3"/>
      <c r="E2513" s="3"/>
      <c r="F2513" s="3"/>
      <c r="G2513" s="3"/>
      <c r="H2513" s="3"/>
      <c r="I2513" s="3"/>
      <c r="J2513" s="26"/>
      <c r="K2513" s="26"/>
      <c r="L2513" s="3"/>
      <c r="M2513" s="3"/>
      <c r="N2513" s="3"/>
      <c r="O2513" s="3"/>
      <c r="P2513" s="3"/>
      <c r="Q2513" s="3"/>
      <c r="R2513" s="3"/>
      <c r="S2513" s="3"/>
      <c r="T2513" s="3"/>
      <c r="U2513" s="3"/>
      <c r="V2513" s="3"/>
      <c r="W2513" s="3"/>
      <c r="X2513" s="3"/>
      <c r="Y2513" s="3"/>
      <c r="Z2513" s="3"/>
    </row>
    <row r="2514" spans="1:26" x14ac:dyDescent="0.2">
      <c r="A2514" s="3"/>
      <c r="B2514" s="30"/>
      <c r="C2514" s="12"/>
      <c r="D2514" s="3"/>
      <c r="E2514" s="3"/>
      <c r="F2514" s="3"/>
      <c r="G2514" s="3"/>
      <c r="H2514" s="3"/>
      <c r="I2514" s="3"/>
      <c r="J2514" s="26"/>
      <c r="K2514" s="26"/>
      <c r="L2514" s="3"/>
      <c r="M2514" s="3"/>
      <c r="N2514" s="3"/>
      <c r="O2514" s="3"/>
      <c r="P2514" s="3"/>
      <c r="Q2514" s="3"/>
      <c r="R2514" s="3"/>
      <c r="S2514" s="3"/>
      <c r="T2514" s="3"/>
      <c r="U2514" s="3"/>
      <c r="V2514" s="3"/>
      <c r="W2514" s="3"/>
      <c r="X2514" s="3"/>
      <c r="Y2514" s="3"/>
      <c r="Z2514" s="3"/>
    </row>
    <row r="2515" spans="1:26" x14ac:dyDescent="0.2">
      <c r="A2515" s="3"/>
      <c r="B2515" s="30"/>
      <c r="C2515" s="12"/>
      <c r="D2515" s="3"/>
      <c r="E2515" s="3"/>
      <c r="F2515" s="3"/>
      <c r="G2515" s="3"/>
      <c r="H2515" s="3"/>
      <c r="I2515" s="3"/>
      <c r="J2515" s="26"/>
      <c r="K2515" s="26"/>
      <c r="L2515" s="3"/>
      <c r="M2515" s="3"/>
      <c r="N2515" s="3"/>
      <c r="O2515" s="3"/>
      <c r="P2515" s="3"/>
      <c r="Q2515" s="3"/>
      <c r="R2515" s="3"/>
      <c r="S2515" s="3"/>
      <c r="T2515" s="3"/>
      <c r="U2515" s="3"/>
      <c r="V2515" s="3"/>
      <c r="W2515" s="3"/>
      <c r="X2515" s="3"/>
      <c r="Y2515" s="3"/>
      <c r="Z2515" s="3"/>
    </row>
    <row r="2516" spans="1:26" x14ac:dyDescent="0.2">
      <c r="A2516" s="3"/>
      <c r="B2516" s="30"/>
      <c r="C2516" s="12"/>
      <c r="D2516" s="3"/>
      <c r="E2516" s="3"/>
      <c r="F2516" s="3"/>
      <c r="G2516" s="3"/>
      <c r="H2516" s="3"/>
      <c r="I2516" s="3"/>
      <c r="J2516" s="26"/>
      <c r="K2516" s="26"/>
      <c r="L2516" s="3"/>
      <c r="M2516" s="3"/>
      <c r="N2516" s="3"/>
      <c r="O2516" s="3"/>
      <c r="P2516" s="3"/>
      <c r="Q2516" s="3"/>
      <c r="R2516" s="3"/>
      <c r="S2516" s="3"/>
      <c r="T2516" s="3"/>
      <c r="U2516" s="3"/>
      <c r="V2516" s="3"/>
      <c r="W2516" s="3"/>
      <c r="X2516" s="3"/>
      <c r="Y2516" s="3"/>
      <c r="Z2516" s="3"/>
    </row>
    <row r="2517" spans="1:26" x14ac:dyDescent="0.2">
      <c r="A2517" s="3"/>
      <c r="B2517" s="30"/>
      <c r="C2517" s="12"/>
      <c r="D2517" s="3"/>
      <c r="E2517" s="3"/>
      <c r="F2517" s="3"/>
      <c r="G2517" s="3"/>
      <c r="H2517" s="3"/>
      <c r="I2517" s="3"/>
      <c r="J2517" s="26"/>
      <c r="K2517" s="26"/>
      <c r="L2517" s="3"/>
      <c r="M2517" s="3"/>
      <c r="N2517" s="3"/>
      <c r="O2517" s="3"/>
      <c r="P2517" s="3"/>
      <c r="Q2517" s="3"/>
      <c r="R2517" s="3"/>
      <c r="S2517" s="3"/>
      <c r="T2517" s="3"/>
      <c r="U2517" s="3"/>
      <c r="V2517" s="3"/>
      <c r="W2517" s="3"/>
      <c r="X2517" s="3"/>
      <c r="Y2517" s="3"/>
      <c r="Z2517" s="3"/>
    </row>
    <row r="2518" spans="1:26" x14ac:dyDescent="0.2">
      <c r="A2518" s="3"/>
      <c r="B2518" s="30"/>
      <c r="C2518" s="12"/>
      <c r="D2518" s="3"/>
      <c r="E2518" s="3"/>
      <c r="F2518" s="3"/>
      <c r="G2518" s="3"/>
      <c r="H2518" s="3"/>
      <c r="I2518" s="3"/>
      <c r="J2518" s="26"/>
      <c r="K2518" s="26"/>
      <c r="L2518" s="3"/>
      <c r="M2518" s="3"/>
      <c r="N2518" s="3"/>
      <c r="O2518" s="3"/>
      <c r="P2518" s="3"/>
      <c r="Q2518" s="3"/>
      <c r="R2518" s="3"/>
      <c r="S2518" s="3"/>
      <c r="T2518" s="3"/>
      <c r="U2518" s="3"/>
      <c r="V2518" s="3"/>
      <c r="W2518" s="3"/>
      <c r="X2518" s="3"/>
      <c r="Y2518" s="3"/>
      <c r="Z2518" s="3"/>
    </row>
    <row r="2519" spans="1:26" x14ac:dyDescent="0.2">
      <c r="A2519" s="3"/>
      <c r="B2519" s="30"/>
      <c r="C2519" s="12"/>
      <c r="D2519" s="3"/>
      <c r="E2519" s="3"/>
      <c r="F2519" s="3"/>
      <c r="G2519" s="3"/>
      <c r="H2519" s="3"/>
      <c r="I2519" s="3"/>
      <c r="J2519" s="26"/>
      <c r="K2519" s="26"/>
      <c r="L2519" s="3"/>
      <c r="M2519" s="3"/>
      <c r="N2519" s="3"/>
      <c r="O2519" s="3"/>
      <c r="P2519" s="3"/>
      <c r="Q2519" s="3"/>
      <c r="R2519" s="3"/>
      <c r="S2519" s="3"/>
      <c r="T2519" s="3"/>
      <c r="U2519" s="3"/>
      <c r="V2519" s="3"/>
      <c r="W2519" s="3"/>
      <c r="X2519" s="3"/>
      <c r="Y2519" s="3"/>
      <c r="Z2519" s="3"/>
    </row>
    <row r="2520" spans="1:26" x14ac:dyDescent="0.2">
      <c r="A2520" s="3"/>
      <c r="B2520" s="30"/>
      <c r="C2520" s="12"/>
      <c r="D2520" s="3"/>
      <c r="E2520" s="3"/>
      <c r="F2520" s="3"/>
      <c r="G2520" s="3"/>
      <c r="H2520" s="3"/>
      <c r="I2520" s="3"/>
      <c r="J2520" s="26"/>
      <c r="K2520" s="26"/>
      <c r="L2520" s="3"/>
      <c r="M2520" s="3"/>
      <c r="N2520" s="3"/>
      <c r="O2520" s="3"/>
      <c r="P2520" s="3"/>
      <c r="Q2520" s="3"/>
      <c r="R2520" s="3"/>
      <c r="S2520" s="3"/>
      <c r="T2520" s="3"/>
      <c r="U2520" s="3"/>
      <c r="V2520" s="3"/>
      <c r="W2520" s="3"/>
      <c r="X2520" s="3"/>
      <c r="Y2520" s="3"/>
      <c r="Z2520" s="3"/>
    </row>
    <row r="2521" spans="1:26" x14ac:dyDescent="0.2">
      <c r="A2521" s="3"/>
      <c r="B2521" s="30"/>
      <c r="C2521" s="12"/>
      <c r="D2521" s="3"/>
      <c r="E2521" s="3"/>
      <c r="F2521" s="3"/>
      <c r="G2521" s="3"/>
      <c r="H2521" s="3"/>
      <c r="I2521" s="3"/>
      <c r="J2521" s="26"/>
      <c r="K2521" s="26"/>
      <c r="L2521" s="3"/>
      <c r="M2521" s="3"/>
      <c r="N2521" s="3"/>
      <c r="O2521" s="3"/>
      <c r="P2521" s="3"/>
      <c r="Q2521" s="3"/>
      <c r="R2521" s="3"/>
      <c r="S2521" s="3"/>
      <c r="T2521" s="3"/>
      <c r="U2521" s="3"/>
      <c r="V2521" s="3"/>
      <c r="W2521" s="3"/>
      <c r="X2521" s="3"/>
      <c r="Y2521" s="3"/>
      <c r="Z2521" s="3"/>
    </row>
    <row r="2522" spans="1:26" x14ac:dyDescent="0.2">
      <c r="A2522" s="3"/>
      <c r="B2522" s="30"/>
      <c r="C2522" s="12"/>
      <c r="D2522" s="3"/>
      <c r="E2522" s="3"/>
      <c r="F2522" s="3"/>
      <c r="G2522" s="3"/>
      <c r="H2522" s="3"/>
      <c r="I2522" s="3"/>
      <c r="J2522" s="26"/>
      <c r="K2522" s="26"/>
      <c r="L2522" s="3"/>
      <c r="M2522" s="3"/>
      <c r="N2522" s="3"/>
      <c r="O2522" s="3"/>
      <c r="P2522" s="3"/>
      <c r="Q2522" s="3"/>
      <c r="R2522" s="3"/>
      <c r="S2522" s="3"/>
      <c r="T2522" s="3"/>
      <c r="U2522" s="3"/>
      <c r="V2522" s="3"/>
      <c r="W2522" s="3"/>
      <c r="X2522" s="3"/>
      <c r="Y2522" s="3"/>
      <c r="Z2522" s="3"/>
    </row>
    <row r="2523" spans="1:26" x14ac:dyDescent="0.2">
      <c r="A2523" s="3"/>
      <c r="B2523" s="30"/>
      <c r="C2523" s="12"/>
      <c r="D2523" s="3"/>
      <c r="E2523" s="3"/>
      <c r="F2523" s="3"/>
      <c r="G2523" s="3"/>
      <c r="H2523" s="3"/>
      <c r="I2523" s="3"/>
      <c r="J2523" s="26"/>
      <c r="K2523" s="26"/>
      <c r="L2523" s="3"/>
      <c r="M2523" s="3"/>
      <c r="N2523" s="3"/>
      <c r="O2523" s="3"/>
      <c r="P2523" s="3"/>
      <c r="Q2523" s="3"/>
      <c r="R2523" s="3"/>
      <c r="S2523" s="3"/>
      <c r="T2523" s="3"/>
      <c r="U2523" s="3"/>
      <c r="V2523" s="3"/>
      <c r="W2523" s="3"/>
      <c r="X2523" s="3"/>
      <c r="Y2523" s="3"/>
      <c r="Z2523" s="3"/>
    </row>
    <row r="2524" spans="1:26" x14ac:dyDescent="0.2">
      <c r="A2524" s="3"/>
      <c r="B2524" s="30"/>
      <c r="C2524" s="12"/>
      <c r="D2524" s="3"/>
      <c r="E2524" s="3"/>
      <c r="F2524" s="3"/>
      <c r="G2524" s="3"/>
      <c r="H2524" s="3"/>
      <c r="I2524" s="3"/>
      <c r="J2524" s="26"/>
      <c r="K2524" s="26"/>
      <c r="L2524" s="3"/>
      <c r="M2524" s="3"/>
      <c r="N2524" s="3"/>
      <c r="O2524" s="3"/>
      <c r="P2524" s="3"/>
      <c r="Q2524" s="3"/>
      <c r="R2524" s="3"/>
      <c r="S2524" s="3"/>
      <c r="T2524" s="3"/>
      <c r="U2524" s="3"/>
      <c r="V2524" s="3"/>
      <c r="W2524" s="3"/>
      <c r="X2524" s="3"/>
      <c r="Y2524" s="3"/>
      <c r="Z2524" s="3"/>
    </row>
    <row r="2525" spans="1:26" x14ac:dyDescent="0.2">
      <c r="A2525" s="3"/>
      <c r="B2525" s="30"/>
      <c r="C2525" s="12"/>
      <c r="D2525" s="3"/>
      <c r="E2525" s="3"/>
      <c r="F2525" s="3"/>
      <c r="G2525" s="3"/>
      <c r="H2525" s="3"/>
      <c r="I2525" s="3"/>
      <c r="J2525" s="26"/>
      <c r="K2525" s="26"/>
      <c r="L2525" s="3"/>
      <c r="M2525" s="3"/>
      <c r="N2525" s="3"/>
      <c r="O2525" s="3"/>
      <c r="P2525" s="3"/>
      <c r="Q2525" s="3"/>
      <c r="R2525" s="3"/>
      <c r="S2525" s="3"/>
      <c r="T2525" s="3"/>
      <c r="U2525" s="3"/>
      <c r="V2525" s="3"/>
      <c r="W2525" s="3"/>
      <c r="X2525" s="3"/>
      <c r="Y2525" s="3"/>
      <c r="Z2525" s="3"/>
    </row>
    <row r="2526" spans="1:26" x14ac:dyDescent="0.2">
      <c r="A2526" s="3"/>
      <c r="B2526" s="30"/>
      <c r="C2526" s="12"/>
      <c r="D2526" s="3"/>
      <c r="E2526" s="3"/>
      <c r="F2526" s="3"/>
      <c r="G2526" s="3"/>
      <c r="H2526" s="3"/>
      <c r="I2526" s="3"/>
      <c r="J2526" s="26"/>
      <c r="K2526" s="26"/>
      <c r="L2526" s="3"/>
      <c r="M2526" s="3"/>
      <c r="N2526" s="3"/>
      <c r="O2526" s="3"/>
      <c r="P2526" s="3"/>
      <c r="Q2526" s="3"/>
      <c r="R2526" s="3"/>
      <c r="S2526" s="3"/>
      <c r="T2526" s="3"/>
      <c r="U2526" s="3"/>
      <c r="V2526" s="3"/>
      <c r="W2526" s="3"/>
      <c r="X2526" s="3"/>
      <c r="Y2526" s="3"/>
      <c r="Z2526" s="3"/>
    </row>
    <row r="2527" spans="1:26" x14ac:dyDescent="0.2">
      <c r="A2527" s="3"/>
      <c r="B2527" s="30"/>
      <c r="C2527" s="12"/>
      <c r="D2527" s="3"/>
      <c r="E2527" s="3"/>
      <c r="F2527" s="3"/>
      <c r="G2527" s="3"/>
      <c r="H2527" s="3"/>
      <c r="I2527" s="3"/>
      <c r="J2527" s="26"/>
      <c r="K2527" s="26"/>
      <c r="L2527" s="3"/>
      <c r="M2527" s="3"/>
      <c r="N2527" s="3"/>
      <c r="O2527" s="3"/>
      <c r="P2527" s="3"/>
      <c r="Q2527" s="3"/>
      <c r="R2527" s="3"/>
      <c r="S2527" s="3"/>
      <c r="T2527" s="3"/>
      <c r="U2527" s="3"/>
      <c r="V2527" s="3"/>
      <c r="W2527" s="3"/>
      <c r="X2527" s="3"/>
      <c r="Y2527" s="3"/>
      <c r="Z2527" s="3"/>
    </row>
    <row r="2528" spans="1:26" x14ac:dyDescent="0.2">
      <c r="A2528" s="3"/>
      <c r="B2528" s="30"/>
      <c r="C2528" s="12"/>
      <c r="D2528" s="3"/>
      <c r="E2528" s="3"/>
      <c r="F2528" s="3"/>
      <c r="G2528" s="3"/>
      <c r="H2528" s="3"/>
      <c r="I2528" s="3"/>
      <c r="J2528" s="26"/>
      <c r="K2528" s="26"/>
      <c r="L2528" s="3"/>
      <c r="M2528" s="3"/>
      <c r="N2528" s="3"/>
      <c r="O2528" s="3"/>
      <c r="P2528" s="3"/>
      <c r="Q2528" s="3"/>
      <c r="R2528" s="3"/>
      <c r="S2528" s="3"/>
      <c r="T2528" s="3"/>
      <c r="U2528" s="3"/>
      <c r="V2528" s="3"/>
      <c r="W2528" s="3"/>
      <c r="X2528" s="3"/>
      <c r="Y2528" s="3"/>
      <c r="Z2528" s="3"/>
    </row>
    <row r="2529" spans="1:26" x14ac:dyDescent="0.2">
      <c r="A2529" s="3"/>
      <c r="B2529" s="30"/>
      <c r="C2529" s="12"/>
      <c r="D2529" s="3"/>
      <c r="E2529" s="3"/>
      <c r="F2529" s="3"/>
      <c r="G2529" s="3"/>
      <c r="H2529" s="3"/>
      <c r="I2529" s="3"/>
      <c r="J2529" s="26"/>
      <c r="K2529" s="26"/>
      <c r="L2529" s="3"/>
      <c r="M2529" s="3"/>
      <c r="N2529" s="3"/>
      <c r="O2529" s="3"/>
      <c r="P2529" s="3"/>
      <c r="Q2529" s="3"/>
      <c r="R2529" s="3"/>
      <c r="S2529" s="3"/>
      <c r="T2529" s="3"/>
      <c r="U2529" s="3"/>
      <c r="V2529" s="3"/>
      <c r="W2529" s="3"/>
      <c r="X2529" s="3"/>
      <c r="Y2529" s="3"/>
      <c r="Z2529" s="3"/>
    </row>
    <row r="2530" spans="1:26" x14ac:dyDescent="0.2">
      <c r="A2530" s="3"/>
      <c r="B2530" s="30"/>
      <c r="C2530" s="12"/>
      <c r="D2530" s="3"/>
      <c r="E2530" s="3"/>
      <c r="F2530" s="3"/>
      <c r="G2530" s="3"/>
      <c r="H2530" s="3"/>
      <c r="I2530" s="3"/>
      <c r="J2530" s="26"/>
      <c r="K2530" s="26"/>
      <c r="L2530" s="3"/>
      <c r="M2530" s="3"/>
      <c r="N2530" s="3"/>
      <c r="O2530" s="3"/>
      <c r="P2530" s="3"/>
      <c r="Q2530" s="3"/>
      <c r="R2530" s="3"/>
      <c r="S2530" s="3"/>
      <c r="T2530" s="3"/>
      <c r="U2530" s="3"/>
      <c r="V2530" s="3"/>
      <c r="W2530" s="3"/>
      <c r="X2530" s="3"/>
      <c r="Y2530" s="3"/>
      <c r="Z2530" s="3"/>
    </row>
    <row r="2531" spans="1:26" x14ac:dyDescent="0.2">
      <c r="A2531" s="3"/>
      <c r="B2531" s="30"/>
      <c r="C2531" s="12"/>
      <c r="D2531" s="3"/>
      <c r="E2531" s="3"/>
      <c r="F2531" s="3"/>
      <c r="G2531" s="3"/>
      <c r="H2531" s="3"/>
      <c r="I2531" s="3"/>
      <c r="J2531" s="26"/>
      <c r="K2531" s="26"/>
      <c r="L2531" s="3"/>
      <c r="M2531" s="3"/>
      <c r="N2531" s="3"/>
      <c r="O2531" s="3"/>
      <c r="P2531" s="3"/>
      <c r="Q2531" s="3"/>
      <c r="R2531" s="3"/>
      <c r="S2531" s="3"/>
      <c r="T2531" s="3"/>
      <c r="U2531" s="3"/>
      <c r="V2531" s="3"/>
      <c r="W2531" s="3"/>
      <c r="X2531" s="3"/>
      <c r="Y2531" s="3"/>
      <c r="Z2531" s="3"/>
    </row>
    <row r="2532" spans="1:26" x14ac:dyDescent="0.2">
      <c r="A2532" s="3"/>
      <c r="B2532" s="30"/>
      <c r="C2532" s="12"/>
      <c r="D2532" s="3"/>
      <c r="E2532" s="3"/>
      <c r="F2532" s="3"/>
      <c r="G2532" s="3"/>
      <c r="H2532" s="3"/>
      <c r="I2532" s="3"/>
      <c r="J2532" s="26"/>
      <c r="K2532" s="26"/>
      <c r="L2532" s="3"/>
      <c r="M2532" s="3"/>
      <c r="N2532" s="3"/>
      <c r="O2532" s="3"/>
      <c r="P2532" s="3"/>
      <c r="Q2532" s="3"/>
      <c r="R2532" s="3"/>
      <c r="S2532" s="3"/>
      <c r="T2532" s="3"/>
      <c r="U2532" s="3"/>
      <c r="V2532" s="3"/>
      <c r="W2532" s="3"/>
      <c r="X2532" s="3"/>
      <c r="Y2532" s="3"/>
      <c r="Z2532" s="3"/>
    </row>
    <row r="2533" spans="1:26" x14ac:dyDescent="0.2">
      <c r="A2533" s="3"/>
      <c r="B2533" s="30"/>
      <c r="C2533" s="12"/>
      <c r="D2533" s="3"/>
      <c r="E2533" s="3"/>
      <c r="F2533" s="3"/>
      <c r="G2533" s="3"/>
      <c r="H2533" s="3"/>
      <c r="I2533" s="3"/>
      <c r="J2533" s="26"/>
      <c r="K2533" s="26"/>
      <c r="L2533" s="3"/>
      <c r="M2533" s="3"/>
      <c r="N2533" s="3"/>
      <c r="O2533" s="3"/>
      <c r="P2533" s="3"/>
      <c r="Q2533" s="3"/>
      <c r="R2533" s="3"/>
      <c r="S2533" s="3"/>
      <c r="T2533" s="3"/>
      <c r="U2533" s="3"/>
      <c r="V2533" s="3"/>
      <c r="W2533" s="3"/>
      <c r="X2533" s="3"/>
      <c r="Y2533" s="3"/>
      <c r="Z2533" s="3"/>
    </row>
    <row r="2534" spans="1:26" x14ac:dyDescent="0.2">
      <c r="A2534" s="3"/>
      <c r="B2534" s="30"/>
      <c r="C2534" s="12"/>
      <c r="D2534" s="3"/>
      <c r="E2534" s="3"/>
      <c r="F2534" s="3"/>
      <c r="G2534" s="3"/>
      <c r="H2534" s="3"/>
      <c r="I2534" s="3"/>
      <c r="J2534" s="26"/>
      <c r="K2534" s="26"/>
      <c r="L2534" s="3"/>
      <c r="M2534" s="3"/>
      <c r="N2534" s="3"/>
      <c r="O2534" s="3"/>
      <c r="P2534" s="3"/>
      <c r="Q2534" s="3"/>
      <c r="R2534" s="3"/>
      <c r="S2534" s="3"/>
      <c r="T2534" s="3"/>
      <c r="U2534" s="3"/>
      <c r="V2534" s="3"/>
      <c r="W2534" s="3"/>
      <c r="X2534" s="3"/>
      <c r="Y2534" s="3"/>
      <c r="Z2534" s="3"/>
    </row>
    <row r="2535" spans="1:26" x14ac:dyDescent="0.2">
      <c r="A2535" s="3"/>
      <c r="B2535" s="30"/>
      <c r="C2535" s="12"/>
      <c r="D2535" s="3"/>
      <c r="E2535" s="3"/>
      <c r="F2535" s="3"/>
      <c r="G2535" s="3"/>
      <c r="H2535" s="3"/>
      <c r="I2535" s="3"/>
      <c r="J2535" s="26"/>
      <c r="K2535" s="26"/>
      <c r="L2535" s="3"/>
      <c r="M2535" s="3"/>
      <c r="N2535" s="3"/>
      <c r="O2535" s="3"/>
      <c r="P2535" s="3"/>
      <c r="Q2535" s="3"/>
      <c r="R2535" s="3"/>
      <c r="S2535" s="3"/>
      <c r="T2535" s="3"/>
      <c r="U2535" s="3"/>
      <c r="V2535" s="3"/>
      <c r="W2535" s="3"/>
      <c r="X2535" s="3"/>
      <c r="Y2535" s="3"/>
      <c r="Z2535" s="3"/>
    </row>
    <row r="2536" spans="1:26" x14ac:dyDescent="0.2">
      <c r="A2536" s="3"/>
      <c r="B2536" s="30"/>
      <c r="C2536" s="12"/>
      <c r="D2536" s="3"/>
      <c r="E2536" s="3"/>
      <c r="F2536" s="3"/>
      <c r="G2536" s="3"/>
      <c r="H2536" s="3"/>
      <c r="I2536" s="3"/>
      <c r="J2536" s="26"/>
      <c r="K2536" s="26"/>
      <c r="L2536" s="3"/>
      <c r="M2536" s="3"/>
      <c r="N2536" s="3"/>
      <c r="O2536" s="3"/>
      <c r="P2536" s="3"/>
      <c r="Q2536" s="3"/>
      <c r="R2536" s="3"/>
      <c r="S2536" s="3"/>
      <c r="T2536" s="3"/>
      <c r="U2536" s="3"/>
      <c r="V2536" s="3"/>
      <c r="W2536" s="3"/>
      <c r="X2536" s="3"/>
      <c r="Y2536" s="3"/>
      <c r="Z2536" s="3"/>
    </row>
    <row r="2537" spans="1:26" x14ac:dyDescent="0.2">
      <c r="A2537" s="3"/>
      <c r="B2537" s="30"/>
      <c r="C2537" s="12"/>
      <c r="D2537" s="3"/>
      <c r="E2537" s="3"/>
      <c r="F2537" s="3"/>
      <c r="G2537" s="3"/>
      <c r="H2537" s="3"/>
      <c r="I2537" s="3"/>
      <c r="J2537" s="26"/>
      <c r="K2537" s="26"/>
      <c r="L2537" s="3"/>
      <c r="M2537" s="3"/>
      <c r="N2537" s="3"/>
      <c r="O2537" s="3"/>
      <c r="P2537" s="3"/>
      <c r="Q2537" s="3"/>
      <c r="R2537" s="3"/>
      <c r="S2537" s="3"/>
      <c r="T2537" s="3"/>
      <c r="U2537" s="3"/>
      <c r="V2537" s="3"/>
      <c r="W2537" s="3"/>
      <c r="X2537" s="3"/>
      <c r="Y2537" s="3"/>
      <c r="Z2537" s="3"/>
    </row>
    <row r="2538" spans="1:26" x14ac:dyDescent="0.2">
      <c r="A2538" s="3"/>
      <c r="B2538" s="30"/>
      <c r="C2538" s="12"/>
      <c r="D2538" s="3"/>
      <c r="E2538" s="3"/>
      <c r="F2538" s="3"/>
      <c r="G2538" s="3"/>
      <c r="H2538" s="3"/>
      <c r="I2538" s="3"/>
      <c r="J2538" s="26"/>
      <c r="K2538" s="26"/>
      <c r="L2538" s="3"/>
      <c r="M2538" s="3"/>
      <c r="N2538" s="3"/>
      <c r="O2538" s="3"/>
      <c r="P2538" s="3"/>
      <c r="Q2538" s="3"/>
      <c r="R2538" s="3"/>
      <c r="S2538" s="3"/>
      <c r="T2538" s="3"/>
      <c r="U2538" s="3"/>
      <c r="V2538" s="3"/>
      <c r="W2538" s="3"/>
      <c r="X2538" s="3"/>
      <c r="Y2538" s="3"/>
      <c r="Z2538" s="3"/>
    </row>
    <row r="2539" spans="1:26" x14ac:dyDescent="0.2">
      <c r="A2539" s="3"/>
      <c r="B2539" s="30"/>
      <c r="C2539" s="12"/>
      <c r="D2539" s="3"/>
      <c r="E2539" s="3"/>
      <c r="F2539" s="3"/>
      <c r="G2539" s="3"/>
      <c r="H2539" s="3"/>
      <c r="I2539" s="3"/>
      <c r="J2539" s="26"/>
      <c r="K2539" s="26"/>
      <c r="L2539" s="3"/>
      <c r="M2539" s="3"/>
      <c r="N2539" s="3"/>
      <c r="O2539" s="3"/>
      <c r="P2539" s="3"/>
      <c r="Q2539" s="3"/>
      <c r="R2539" s="3"/>
      <c r="S2539" s="3"/>
      <c r="T2539" s="3"/>
      <c r="U2539" s="3"/>
      <c r="V2539" s="3"/>
      <c r="W2539" s="3"/>
      <c r="X2539" s="3"/>
      <c r="Y2539" s="3"/>
      <c r="Z2539" s="3"/>
    </row>
    <row r="2540" spans="1:26" x14ac:dyDescent="0.2">
      <c r="A2540" s="3"/>
      <c r="B2540" s="30"/>
      <c r="C2540" s="12"/>
      <c r="D2540" s="3"/>
      <c r="E2540" s="3"/>
      <c r="F2540" s="3"/>
      <c r="G2540" s="3"/>
      <c r="H2540" s="3"/>
      <c r="I2540" s="3"/>
      <c r="J2540" s="26"/>
      <c r="K2540" s="26"/>
      <c r="L2540" s="3"/>
      <c r="M2540" s="3"/>
      <c r="N2540" s="3"/>
      <c r="O2540" s="3"/>
      <c r="P2540" s="3"/>
      <c r="Q2540" s="3"/>
      <c r="R2540" s="3"/>
      <c r="S2540" s="3"/>
      <c r="T2540" s="3"/>
      <c r="U2540" s="3"/>
      <c r="V2540" s="3"/>
      <c r="W2540" s="3"/>
      <c r="X2540" s="3"/>
      <c r="Y2540" s="3"/>
      <c r="Z2540" s="3"/>
    </row>
    <row r="2541" spans="1:26" x14ac:dyDescent="0.2">
      <c r="A2541" s="3"/>
      <c r="B2541" s="30"/>
      <c r="C2541" s="12"/>
      <c r="D2541" s="3"/>
      <c r="E2541" s="3"/>
      <c r="F2541" s="3"/>
      <c r="G2541" s="3"/>
      <c r="H2541" s="3"/>
      <c r="I2541" s="3"/>
      <c r="J2541" s="26"/>
      <c r="K2541" s="26"/>
      <c r="L2541" s="3"/>
      <c r="M2541" s="3"/>
      <c r="N2541" s="3"/>
      <c r="O2541" s="3"/>
      <c r="P2541" s="3"/>
      <c r="Q2541" s="3"/>
      <c r="R2541" s="3"/>
      <c r="S2541" s="3"/>
      <c r="T2541" s="3"/>
      <c r="U2541" s="3"/>
      <c r="V2541" s="3"/>
      <c r="W2541" s="3"/>
      <c r="X2541" s="3"/>
      <c r="Y2541" s="3"/>
      <c r="Z2541" s="3"/>
    </row>
    <row r="2542" spans="1:26" x14ac:dyDescent="0.2">
      <c r="A2542" s="3"/>
      <c r="B2542" s="30"/>
      <c r="C2542" s="12"/>
      <c r="D2542" s="3"/>
      <c r="E2542" s="3"/>
      <c r="F2542" s="3"/>
      <c r="G2542" s="3"/>
      <c r="H2542" s="3"/>
      <c r="I2542" s="3"/>
      <c r="J2542" s="26"/>
      <c r="K2542" s="26"/>
      <c r="L2542" s="3"/>
      <c r="M2542" s="3"/>
      <c r="N2542" s="3"/>
      <c r="O2542" s="3"/>
      <c r="P2542" s="3"/>
      <c r="Q2542" s="3"/>
      <c r="R2542" s="3"/>
      <c r="S2542" s="3"/>
      <c r="T2542" s="3"/>
      <c r="U2542" s="3"/>
      <c r="V2542" s="3"/>
      <c r="W2542" s="3"/>
      <c r="X2542" s="3"/>
      <c r="Y2542" s="3"/>
      <c r="Z2542" s="3"/>
    </row>
    <row r="2543" spans="1:26" x14ac:dyDescent="0.2">
      <c r="A2543" s="3"/>
      <c r="B2543" s="30"/>
      <c r="C2543" s="12"/>
      <c r="D2543" s="3"/>
      <c r="E2543" s="3"/>
      <c r="F2543" s="3"/>
      <c r="G2543" s="3"/>
      <c r="H2543" s="3"/>
      <c r="I2543" s="3"/>
      <c r="J2543" s="26"/>
      <c r="K2543" s="26"/>
      <c r="L2543" s="3"/>
      <c r="M2543" s="3"/>
      <c r="N2543" s="3"/>
      <c r="O2543" s="3"/>
      <c r="P2543" s="3"/>
      <c r="Q2543" s="3"/>
      <c r="R2543" s="3"/>
      <c r="S2543" s="3"/>
      <c r="T2543" s="3"/>
      <c r="U2543" s="3"/>
      <c r="V2543" s="3"/>
      <c r="W2543" s="3"/>
      <c r="X2543" s="3"/>
      <c r="Y2543" s="3"/>
      <c r="Z2543" s="3"/>
    </row>
    <row r="2544" spans="1:26" x14ac:dyDescent="0.2">
      <c r="A2544" s="3"/>
      <c r="B2544" s="30"/>
      <c r="C2544" s="12"/>
      <c r="D2544" s="3"/>
      <c r="E2544" s="3"/>
      <c r="F2544" s="3"/>
      <c r="G2544" s="3"/>
      <c r="H2544" s="3"/>
      <c r="I2544" s="3"/>
      <c r="J2544" s="26"/>
      <c r="K2544" s="26"/>
      <c r="L2544" s="3"/>
      <c r="M2544" s="3"/>
      <c r="N2544" s="3"/>
      <c r="O2544" s="3"/>
      <c r="P2544" s="3"/>
      <c r="Q2544" s="3"/>
      <c r="R2544" s="3"/>
      <c r="S2544" s="3"/>
      <c r="T2544" s="3"/>
      <c r="U2544" s="3"/>
      <c r="V2544" s="3"/>
      <c r="W2544" s="3"/>
      <c r="X2544" s="3"/>
      <c r="Y2544" s="3"/>
      <c r="Z2544" s="3"/>
    </row>
    <row r="2545" spans="1:26" x14ac:dyDescent="0.2">
      <c r="A2545" s="3"/>
      <c r="B2545" s="30"/>
      <c r="C2545" s="12"/>
      <c r="D2545" s="3"/>
      <c r="E2545" s="3"/>
      <c r="F2545" s="3"/>
      <c r="G2545" s="3"/>
      <c r="H2545" s="3"/>
      <c r="I2545" s="3"/>
      <c r="J2545" s="26"/>
      <c r="K2545" s="26"/>
      <c r="L2545" s="3"/>
      <c r="M2545" s="3"/>
      <c r="N2545" s="3"/>
      <c r="O2545" s="3"/>
      <c r="P2545" s="3"/>
      <c r="Q2545" s="3"/>
      <c r="R2545" s="3"/>
      <c r="S2545" s="3"/>
      <c r="T2545" s="3"/>
      <c r="U2545" s="3"/>
      <c r="V2545" s="3"/>
      <c r="W2545" s="3"/>
      <c r="X2545" s="3"/>
      <c r="Y2545" s="3"/>
      <c r="Z2545" s="3"/>
    </row>
    <row r="2546" spans="1:26" x14ac:dyDescent="0.2">
      <c r="A2546" s="3"/>
      <c r="B2546" s="30"/>
      <c r="C2546" s="12"/>
      <c r="D2546" s="3"/>
      <c r="E2546" s="3"/>
      <c r="F2546" s="3"/>
      <c r="G2546" s="3"/>
      <c r="H2546" s="3"/>
      <c r="I2546" s="3"/>
      <c r="J2546" s="26"/>
      <c r="K2546" s="26"/>
      <c r="L2546" s="3"/>
      <c r="M2546" s="3"/>
      <c r="N2546" s="3"/>
      <c r="O2546" s="3"/>
      <c r="P2546" s="3"/>
      <c r="Q2546" s="3"/>
      <c r="R2546" s="3"/>
      <c r="S2546" s="3"/>
      <c r="T2546" s="3"/>
      <c r="U2546" s="3"/>
      <c r="V2546" s="3"/>
      <c r="W2546" s="3"/>
      <c r="X2546" s="3"/>
      <c r="Y2546" s="3"/>
      <c r="Z2546" s="3"/>
    </row>
    <row r="2547" spans="1:26" x14ac:dyDescent="0.2">
      <c r="A2547" s="3"/>
      <c r="B2547" s="30"/>
      <c r="C2547" s="12"/>
      <c r="D2547" s="3"/>
      <c r="E2547" s="3"/>
      <c r="F2547" s="3"/>
      <c r="G2547" s="3"/>
      <c r="H2547" s="3"/>
      <c r="I2547" s="3"/>
      <c r="J2547" s="26"/>
      <c r="K2547" s="26"/>
      <c r="L2547" s="3"/>
      <c r="M2547" s="3"/>
      <c r="N2547" s="3"/>
      <c r="O2547" s="3"/>
      <c r="P2547" s="3"/>
      <c r="Q2547" s="3"/>
      <c r="R2547" s="3"/>
      <c r="S2547" s="3"/>
      <c r="T2547" s="3"/>
      <c r="U2547" s="3"/>
      <c r="V2547" s="3"/>
      <c r="W2547" s="3"/>
      <c r="X2547" s="3"/>
      <c r="Y2547" s="3"/>
      <c r="Z2547" s="3"/>
    </row>
    <row r="2548" spans="1:26" x14ac:dyDescent="0.2">
      <c r="A2548" s="3"/>
      <c r="B2548" s="30"/>
      <c r="C2548" s="12"/>
      <c r="D2548" s="3"/>
      <c r="E2548" s="3"/>
      <c r="F2548" s="3"/>
      <c r="G2548" s="3"/>
      <c r="H2548" s="3"/>
      <c r="I2548" s="3"/>
      <c r="J2548" s="26"/>
      <c r="K2548" s="26"/>
      <c r="L2548" s="3"/>
      <c r="M2548" s="3"/>
      <c r="N2548" s="3"/>
      <c r="O2548" s="3"/>
      <c r="P2548" s="3"/>
      <c r="Q2548" s="3"/>
      <c r="R2548" s="3"/>
      <c r="S2548" s="3"/>
      <c r="T2548" s="3"/>
      <c r="U2548" s="3"/>
      <c r="V2548" s="3"/>
      <c r="W2548" s="3"/>
      <c r="X2548" s="3"/>
      <c r="Y2548" s="3"/>
      <c r="Z2548" s="3"/>
    </row>
    <row r="2549" spans="1:26" x14ac:dyDescent="0.2">
      <c r="A2549" s="3"/>
      <c r="B2549" s="30"/>
      <c r="C2549" s="12"/>
      <c r="D2549" s="3"/>
      <c r="E2549" s="3"/>
      <c r="F2549" s="3"/>
      <c r="G2549" s="3"/>
      <c r="H2549" s="3"/>
      <c r="I2549" s="3"/>
      <c r="J2549" s="26"/>
      <c r="K2549" s="26"/>
      <c r="L2549" s="3"/>
      <c r="M2549" s="3"/>
      <c r="N2549" s="3"/>
      <c r="O2549" s="3"/>
      <c r="P2549" s="3"/>
      <c r="Q2549" s="3"/>
      <c r="R2549" s="3"/>
      <c r="S2549" s="3"/>
      <c r="T2549" s="3"/>
      <c r="U2549" s="3"/>
      <c r="V2549" s="3"/>
      <c r="W2549" s="3"/>
      <c r="X2549" s="3"/>
      <c r="Y2549" s="3"/>
      <c r="Z2549" s="3"/>
    </row>
    <row r="2550" spans="1:26" x14ac:dyDescent="0.2">
      <c r="A2550" s="3"/>
      <c r="B2550" s="30"/>
      <c r="C2550" s="12"/>
      <c r="D2550" s="3"/>
      <c r="E2550" s="3"/>
      <c r="F2550" s="3"/>
      <c r="G2550" s="3"/>
      <c r="H2550" s="3"/>
      <c r="I2550" s="3"/>
      <c r="J2550" s="26"/>
      <c r="K2550" s="26"/>
      <c r="L2550" s="3"/>
      <c r="M2550" s="3"/>
      <c r="N2550" s="3"/>
      <c r="O2550" s="3"/>
      <c r="P2550" s="3"/>
      <c r="Q2550" s="3"/>
      <c r="R2550" s="3"/>
      <c r="S2550" s="3"/>
      <c r="T2550" s="3"/>
      <c r="U2550" s="3"/>
      <c r="V2550" s="3"/>
      <c r="W2550" s="3"/>
      <c r="X2550" s="3"/>
      <c r="Y2550" s="3"/>
      <c r="Z2550" s="3"/>
    </row>
    <row r="2551" spans="1:26" x14ac:dyDescent="0.2">
      <c r="A2551" s="3"/>
      <c r="B2551" s="30"/>
      <c r="C2551" s="12"/>
      <c r="D2551" s="3"/>
      <c r="E2551" s="3"/>
      <c r="F2551" s="3"/>
      <c r="G2551" s="3"/>
      <c r="H2551" s="3"/>
      <c r="I2551" s="3"/>
      <c r="J2551" s="26"/>
      <c r="K2551" s="26"/>
      <c r="L2551" s="3"/>
      <c r="M2551" s="3"/>
      <c r="N2551" s="3"/>
      <c r="O2551" s="3"/>
      <c r="P2551" s="3"/>
      <c r="Q2551" s="3"/>
      <c r="R2551" s="3"/>
      <c r="S2551" s="3"/>
      <c r="T2551" s="3"/>
      <c r="U2551" s="3"/>
      <c r="V2551" s="3"/>
      <c r="W2551" s="3"/>
      <c r="X2551" s="3"/>
      <c r="Y2551" s="3"/>
      <c r="Z2551" s="3"/>
    </row>
    <row r="2552" spans="1:26" x14ac:dyDescent="0.2">
      <c r="A2552" s="3"/>
      <c r="B2552" s="30"/>
      <c r="C2552" s="12"/>
      <c r="D2552" s="3"/>
      <c r="E2552" s="3"/>
      <c r="F2552" s="3"/>
      <c r="G2552" s="3"/>
      <c r="H2552" s="3"/>
      <c r="I2552" s="3"/>
      <c r="J2552" s="26"/>
      <c r="K2552" s="26"/>
      <c r="L2552" s="3"/>
      <c r="M2552" s="3"/>
      <c r="N2552" s="3"/>
      <c r="O2552" s="3"/>
      <c r="P2552" s="3"/>
      <c r="Q2552" s="3"/>
      <c r="R2552" s="3"/>
      <c r="S2552" s="3"/>
      <c r="T2552" s="3"/>
      <c r="U2552" s="3"/>
      <c r="V2552" s="3"/>
      <c r="W2552" s="3"/>
      <c r="X2552" s="3"/>
      <c r="Y2552" s="3"/>
      <c r="Z2552" s="3"/>
    </row>
    <row r="2553" spans="1:26" x14ac:dyDescent="0.2">
      <c r="A2553" s="3"/>
      <c r="B2553" s="30"/>
      <c r="C2553" s="12"/>
      <c r="D2553" s="3"/>
      <c r="E2553" s="3"/>
      <c r="F2553" s="3"/>
      <c r="G2553" s="3"/>
      <c r="H2553" s="3"/>
      <c r="I2553" s="3"/>
      <c r="J2553" s="26"/>
      <c r="K2553" s="26"/>
      <c r="L2553" s="3"/>
      <c r="M2553" s="3"/>
      <c r="N2553" s="3"/>
      <c r="O2553" s="3"/>
      <c r="P2553" s="3"/>
      <c r="Q2553" s="3"/>
      <c r="R2553" s="3"/>
      <c r="S2553" s="3"/>
      <c r="T2553" s="3"/>
      <c r="U2553" s="3"/>
      <c r="V2553" s="3"/>
      <c r="W2553" s="3"/>
      <c r="X2553" s="3"/>
      <c r="Y2553" s="3"/>
      <c r="Z2553" s="3"/>
    </row>
    <row r="2554" spans="1:26" x14ac:dyDescent="0.2">
      <c r="A2554" s="3"/>
      <c r="B2554" s="30"/>
      <c r="C2554" s="12"/>
      <c r="D2554" s="3"/>
      <c r="E2554" s="3"/>
      <c r="F2554" s="3"/>
      <c r="G2554" s="3"/>
      <c r="H2554" s="3"/>
      <c r="I2554" s="3"/>
      <c r="J2554" s="26"/>
      <c r="K2554" s="26"/>
      <c r="L2554" s="3"/>
      <c r="M2554" s="3"/>
      <c r="N2554" s="3"/>
      <c r="O2554" s="3"/>
      <c r="P2554" s="3"/>
      <c r="Q2554" s="3"/>
      <c r="R2554" s="3"/>
      <c r="S2554" s="3"/>
      <c r="T2554" s="3"/>
      <c r="U2554" s="3"/>
      <c r="V2554" s="3"/>
      <c r="W2554" s="3"/>
      <c r="X2554" s="3"/>
      <c r="Y2554" s="3"/>
      <c r="Z2554" s="3"/>
    </row>
    <row r="2555" spans="1:26" x14ac:dyDescent="0.2">
      <c r="A2555" s="3"/>
      <c r="B2555" s="30"/>
      <c r="C2555" s="12"/>
      <c r="D2555" s="3"/>
      <c r="E2555" s="3"/>
      <c r="F2555" s="3"/>
      <c r="G2555" s="3"/>
      <c r="H2555" s="3"/>
      <c r="I2555" s="3"/>
      <c r="J2555" s="26"/>
      <c r="K2555" s="26"/>
      <c r="L2555" s="3"/>
      <c r="M2555" s="3"/>
      <c r="N2555" s="3"/>
      <c r="O2555" s="3"/>
      <c r="P2555" s="3"/>
      <c r="Q2555" s="3"/>
      <c r="R2555" s="3"/>
      <c r="S2555" s="3"/>
      <c r="T2555" s="3"/>
      <c r="U2555" s="3"/>
      <c r="V2555" s="3"/>
      <c r="W2555" s="3"/>
      <c r="X2555" s="3"/>
      <c r="Y2555" s="3"/>
      <c r="Z2555" s="3"/>
    </row>
    <row r="2556" spans="1:26" x14ac:dyDescent="0.2">
      <c r="A2556" s="3"/>
      <c r="B2556" s="30"/>
      <c r="C2556" s="12"/>
      <c r="D2556" s="3"/>
      <c r="E2556" s="3"/>
      <c r="F2556" s="3"/>
      <c r="G2556" s="3"/>
      <c r="H2556" s="3"/>
      <c r="I2556" s="3"/>
      <c r="J2556" s="26"/>
      <c r="K2556" s="26"/>
      <c r="L2556" s="3"/>
      <c r="M2556" s="3"/>
      <c r="N2556" s="3"/>
      <c r="O2556" s="3"/>
      <c r="P2556" s="3"/>
      <c r="Q2556" s="3"/>
      <c r="R2556" s="3"/>
      <c r="S2556" s="3"/>
      <c r="T2556" s="3"/>
      <c r="U2556" s="3"/>
      <c r="V2556" s="3"/>
      <c r="W2556" s="3"/>
      <c r="X2556" s="3"/>
      <c r="Y2556" s="3"/>
      <c r="Z2556" s="3"/>
    </row>
    <row r="2557" spans="1:26" x14ac:dyDescent="0.2">
      <c r="A2557" s="3"/>
      <c r="B2557" s="30"/>
      <c r="C2557" s="12"/>
      <c r="D2557" s="3"/>
      <c r="E2557" s="3"/>
      <c r="F2557" s="3"/>
      <c r="G2557" s="3"/>
      <c r="H2557" s="3"/>
      <c r="I2557" s="3"/>
      <c r="J2557" s="26"/>
      <c r="K2557" s="26"/>
      <c r="L2557" s="3"/>
      <c r="M2557" s="3"/>
      <c r="N2557" s="3"/>
      <c r="O2557" s="3"/>
      <c r="P2557" s="3"/>
      <c r="Q2557" s="3"/>
      <c r="R2557" s="3"/>
      <c r="S2557" s="3"/>
      <c r="T2557" s="3"/>
      <c r="U2557" s="3"/>
      <c r="V2557" s="3"/>
      <c r="W2557" s="3"/>
      <c r="X2557" s="3"/>
      <c r="Y2557" s="3"/>
      <c r="Z2557" s="3"/>
    </row>
    <row r="2558" spans="1:26" x14ac:dyDescent="0.2">
      <c r="A2558" s="3"/>
      <c r="B2558" s="30"/>
      <c r="C2558" s="12"/>
      <c r="D2558" s="3"/>
      <c r="E2558" s="3"/>
      <c r="F2558" s="3"/>
      <c r="G2558" s="3"/>
      <c r="H2558" s="3"/>
      <c r="I2558" s="3"/>
      <c r="J2558" s="26"/>
      <c r="K2558" s="26"/>
      <c r="L2558" s="3"/>
      <c r="M2558" s="3"/>
      <c r="N2558" s="3"/>
      <c r="O2558" s="3"/>
      <c r="P2558" s="3"/>
      <c r="Q2558" s="3"/>
      <c r="R2558" s="3"/>
      <c r="S2558" s="3"/>
      <c r="T2558" s="3"/>
      <c r="U2558" s="3"/>
      <c r="V2558" s="3"/>
      <c r="W2558" s="3"/>
      <c r="X2558" s="3"/>
      <c r="Y2558" s="3"/>
      <c r="Z2558" s="3"/>
    </row>
    <row r="2559" spans="1:26" x14ac:dyDescent="0.2">
      <c r="A2559" s="3"/>
      <c r="B2559" s="30"/>
      <c r="C2559" s="12"/>
      <c r="D2559" s="3"/>
      <c r="E2559" s="3"/>
      <c r="F2559" s="3"/>
      <c r="G2559" s="3"/>
      <c r="H2559" s="3"/>
      <c r="I2559" s="3"/>
      <c r="J2559" s="26"/>
      <c r="K2559" s="26"/>
      <c r="L2559" s="3"/>
      <c r="M2559" s="3"/>
      <c r="N2559" s="3"/>
      <c r="O2559" s="3"/>
      <c r="P2559" s="3"/>
      <c r="Q2559" s="3"/>
      <c r="R2559" s="3"/>
      <c r="S2559" s="3"/>
      <c r="T2559" s="3"/>
      <c r="U2559" s="3"/>
      <c r="V2559" s="3"/>
      <c r="W2559" s="3"/>
      <c r="X2559" s="3"/>
      <c r="Y2559" s="3"/>
      <c r="Z2559" s="3"/>
    </row>
    <row r="2560" spans="1:26" x14ac:dyDescent="0.2">
      <c r="A2560" s="3"/>
      <c r="B2560" s="30"/>
      <c r="C2560" s="12"/>
      <c r="D2560" s="3"/>
      <c r="E2560" s="3"/>
      <c r="F2560" s="3"/>
      <c r="G2560" s="3"/>
      <c r="H2560" s="3"/>
      <c r="I2560" s="3"/>
      <c r="J2560" s="26"/>
      <c r="K2560" s="26"/>
      <c r="L2560" s="3"/>
      <c r="M2560" s="3"/>
      <c r="N2560" s="3"/>
      <c r="O2560" s="3"/>
      <c r="P2560" s="3"/>
      <c r="Q2560" s="3"/>
      <c r="R2560" s="3"/>
      <c r="S2560" s="3"/>
      <c r="T2560" s="3"/>
      <c r="U2560" s="3"/>
      <c r="V2560" s="3"/>
      <c r="W2560" s="3"/>
      <c r="X2560" s="3"/>
      <c r="Y2560" s="3"/>
      <c r="Z2560" s="3"/>
    </row>
    <row r="2561" spans="1:26" x14ac:dyDescent="0.2">
      <c r="A2561" s="3"/>
      <c r="B2561" s="30"/>
      <c r="C2561" s="12"/>
      <c r="D2561" s="3"/>
      <c r="E2561" s="3"/>
      <c r="F2561" s="3"/>
      <c r="G2561" s="3"/>
      <c r="H2561" s="3"/>
      <c r="I2561" s="3"/>
      <c r="J2561" s="26"/>
      <c r="K2561" s="26"/>
      <c r="L2561" s="3"/>
      <c r="M2561" s="3"/>
      <c r="N2561" s="3"/>
      <c r="O2561" s="3"/>
      <c r="P2561" s="3"/>
      <c r="Q2561" s="3"/>
      <c r="R2561" s="3"/>
      <c r="S2561" s="3"/>
      <c r="T2561" s="3"/>
      <c r="U2561" s="3"/>
      <c r="V2561" s="3"/>
      <c r="W2561" s="3"/>
      <c r="X2561" s="3"/>
      <c r="Y2561" s="3"/>
      <c r="Z2561" s="3"/>
    </row>
    <row r="2562" spans="1:26" x14ac:dyDescent="0.2">
      <c r="A2562" s="3"/>
      <c r="B2562" s="30"/>
      <c r="C2562" s="12"/>
      <c r="D2562" s="3"/>
      <c r="E2562" s="3"/>
      <c r="F2562" s="3"/>
      <c r="G2562" s="3"/>
      <c r="H2562" s="3"/>
      <c r="I2562" s="3"/>
      <c r="J2562" s="26"/>
      <c r="K2562" s="26"/>
      <c r="L2562" s="3"/>
      <c r="M2562" s="3"/>
      <c r="N2562" s="3"/>
      <c r="O2562" s="3"/>
      <c r="P2562" s="3"/>
      <c r="Q2562" s="3"/>
      <c r="R2562" s="3"/>
      <c r="S2562" s="3"/>
      <c r="T2562" s="3"/>
      <c r="U2562" s="3"/>
      <c r="V2562" s="3"/>
      <c r="W2562" s="3"/>
      <c r="X2562" s="3"/>
      <c r="Y2562" s="3"/>
      <c r="Z2562" s="3"/>
    </row>
    <row r="2563" spans="1:26" x14ac:dyDescent="0.2">
      <c r="A2563" s="3"/>
      <c r="B2563" s="30"/>
      <c r="C2563" s="12"/>
      <c r="D2563" s="3"/>
      <c r="E2563" s="3"/>
      <c r="F2563" s="3"/>
      <c r="G2563" s="3"/>
      <c r="H2563" s="3"/>
      <c r="I2563" s="3"/>
      <c r="J2563" s="26"/>
      <c r="K2563" s="26"/>
      <c r="L2563" s="3"/>
      <c r="M2563" s="3"/>
      <c r="N2563" s="3"/>
      <c r="O2563" s="3"/>
      <c r="P2563" s="3"/>
      <c r="Q2563" s="3"/>
      <c r="R2563" s="3"/>
      <c r="S2563" s="3"/>
      <c r="T2563" s="3"/>
      <c r="U2563" s="3"/>
      <c r="V2563" s="3"/>
      <c r="W2563" s="3"/>
      <c r="X2563" s="3"/>
      <c r="Y2563" s="3"/>
      <c r="Z2563" s="3"/>
    </row>
    <row r="2564" spans="1:26" x14ac:dyDescent="0.2">
      <c r="A2564" s="3"/>
      <c r="B2564" s="30"/>
      <c r="C2564" s="12"/>
      <c r="D2564" s="3"/>
      <c r="E2564" s="3"/>
      <c r="F2564" s="3"/>
      <c r="G2564" s="3"/>
      <c r="H2564" s="3"/>
      <c r="I2564" s="3"/>
      <c r="J2564" s="26"/>
      <c r="K2564" s="26"/>
      <c r="L2564" s="3"/>
      <c r="M2564" s="3"/>
      <c r="N2564" s="3"/>
      <c r="O2564" s="3"/>
      <c r="P2564" s="3"/>
      <c r="Q2564" s="3"/>
      <c r="R2564" s="3"/>
      <c r="S2564" s="3"/>
      <c r="T2564" s="3"/>
      <c r="U2564" s="3"/>
      <c r="V2564" s="3"/>
      <c r="W2564" s="3"/>
      <c r="X2564" s="3"/>
      <c r="Y2564" s="3"/>
      <c r="Z2564" s="3"/>
    </row>
    <row r="2565" spans="1:26" x14ac:dyDescent="0.2">
      <c r="A2565" s="3"/>
      <c r="B2565" s="30"/>
      <c r="C2565" s="12"/>
      <c r="D2565" s="3"/>
      <c r="E2565" s="3"/>
      <c r="F2565" s="3"/>
      <c r="G2565" s="3"/>
      <c r="H2565" s="3"/>
      <c r="I2565" s="3"/>
      <c r="J2565" s="26"/>
      <c r="K2565" s="26"/>
      <c r="L2565" s="3"/>
      <c r="M2565" s="3"/>
      <c r="N2565" s="3"/>
      <c r="O2565" s="3"/>
      <c r="P2565" s="3"/>
      <c r="Q2565" s="3"/>
      <c r="R2565" s="3"/>
      <c r="S2565" s="3"/>
      <c r="T2565" s="3"/>
      <c r="U2565" s="3"/>
      <c r="V2565" s="3"/>
      <c r="W2565" s="3"/>
      <c r="X2565" s="3"/>
      <c r="Y2565" s="3"/>
      <c r="Z2565" s="3"/>
    </row>
    <row r="2566" spans="1:26" x14ac:dyDescent="0.2">
      <c r="A2566" s="3"/>
      <c r="B2566" s="30"/>
      <c r="C2566" s="12"/>
      <c r="D2566" s="3"/>
      <c r="E2566" s="3"/>
      <c r="F2566" s="3"/>
      <c r="G2566" s="3"/>
      <c r="H2566" s="3"/>
      <c r="I2566" s="3"/>
      <c r="J2566" s="26"/>
      <c r="K2566" s="26"/>
      <c r="L2566" s="3"/>
      <c r="M2566" s="3"/>
      <c r="N2566" s="3"/>
      <c r="O2566" s="3"/>
      <c r="P2566" s="3"/>
      <c r="Q2566" s="3"/>
      <c r="R2566" s="3"/>
      <c r="S2566" s="3"/>
      <c r="T2566" s="3"/>
      <c r="U2566" s="3"/>
      <c r="V2566" s="3"/>
      <c r="W2566" s="3"/>
      <c r="X2566" s="3"/>
      <c r="Y2566" s="3"/>
      <c r="Z2566" s="3"/>
    </row>
    <row r="2567" spans="1:26" x14ac:dyDescent="0.2">
      <c r="A2567" s="3"/>
      <c r="B2567" s="30"/>
      <c r="C2567" s="12"/>
      <c r="D2567" s="3"/>
      <c r="E2567" s="3"/>
      <c r="F2567" s="3"/>
      <c r="G2567" s="3"/>
      <c r="H2567" s="3"/>
      <c r="I2567" s="3"/>
      <c r="J2567" s="26"/>
      <c r="K2567" s="26"/>
      <c r="L2567" s="3"/>
      <c r="M2567" s="3"/>
      <c r="N2567" s="3"/>
      <c r="O2567" s="3"/>
      <c r="P2567" s="3"/>
      <c r="Q2567" s="3"/>
      <c r="R2567" s="3"/>
      <c r="S2567" s="3"/>
      <c r="T2567" s="3"/>
      <c r="U2567" s="3"/>
      <c r="V2567" s="3"/>
      <c r="W2567" s="3"/>
      <c r="X2567" s="3"/>
      <c r="Y2567" s="3"/>
      <c r="Z2567" s="3"/>
    </row>
    <row r="2568" spans="1:26" x14ac:dyDescent="0.2">
      <c r="A2568" s="3"/>
      <c r="B2568" s="30"/>
      <c r="C2568" s="12"/>
      <c r="D2568" s="3"/>
      <c r="E2568" s="3"/>
      <c r="F2568" s="3"/>
      <c r="G2568" s="3"/>
      <c r="H2568" s="3"/>
      <c r="I2568" s="3"/>
      <c r="J2568" s="26"/>
      <c r="K2568" s="26"/>
      <c r="L2568" s="3"/>
      <c r="M2568" s="3"/>
      <c r="N2568" s="3"/>
      <c r="O2568" s="3"/>
      <c r="P2568" s="3"/>
      <c r="Q2568" s="3"/>
      <c r="R2568" s="3"/>
      <c r="S2568" s="3"/>
      <c r="T2568" s="3"/>
      <c r="U2568" s="3"/>
      <c r="V2568" s="3"/>
      <c r="W2568" s="3"/>
      <c r="X2568" s="3"/>
      <c r="Y2568" s="3"/>
      <c r="Z2568" s="3"/>
    </row>
    <row r="2569" spans="1:26" x14ac:dyDescent="0.2">
      <c r="A2569" s="3"/>
      <c r="B2569" s="30"/>
      <c r="C2569" s="12"/>
      <c r="D2569" s="3"/>
      <c r="E2569" s="3"/>
      <c r="F2569" s="3"/>
      <c r="G2569" s="3"/>
      <c r="H2569" s="3"/>
      <c r="I2569" s="3"/>
      <c r="J2569" s="26"/>
      <c r="K2569" s="26"/>
      <c r="L2569" s="3"/>
      <c r="M2569" s="3"/>
      <c r="N2569" s="3"/>
      <c r="O2569" s="3"/>
      <c r="P2569" s="3"/>
      <c r="Q2569" s="3"/>
      <c r="R2569" s="3"/>
      <c r="S2569" s="3"/>
      <c r="T2569" s="3"/>
      <c r="U2569" s="3"/>
      <c r="V2569" s="3"/>
      <c r="W2569" s="3"/>
      <c r="X2569" s="3"/>
      <c r="Y2569" s="3"/>
      <c r="Z2569" s="3"/>
    </row>
    <row r="2570" spans="1:26" x14ac:dyDescent="0.2">
      <c r="A2570" s="3"/>
      <c r="B2570" s="30"/>
      <c r="C2570" s="12"/>
      <c r="D2570" s="3"/>
      <c r="E2570" s="3"/>
      <c r="F2570" s="3"/>
      <c r="G2570" s="3"/>
      <c r="H2570" s="3"/>
      <c r="I2570" s="3"/>
      <c r="J2570" s="26"/>
      <c r="K2570" s="26"/>
      <c r="L2570" s="3"/>
      <c r="M2570" s="3"/>
      <c r="N2570" s="3"/>
      <c r="O2570" s="3"/>
      <c r="P2570" s="3"/>
      <c r="Q2570" s="3"/>
      <c r="R2570" s="3"/>
      <c r="S2570" s="3"/>
      <c r="T2570" s="3"/>
      <c r="U2570" s="3"/>
      <c r="V2570" s="3"/>
      <c r="W2570" s="3"/>
      <c r="X2570" s="3"/>
      <c r="Y2570" s="3"/>
      <c r="Z2570" s="3"/>
    </row>
    <row r="2571" spans="1:26" x14ac:dyDescent="0.2">
      <c r="A2571" s="3"/>
      <c r="B2571" s="30"/>
      <c r="C2571" s="12"/>
      <c r="D2571" s="3"/>
      <c r="E2571" s="3"/>
      <c r="F2571" s="3"/>
      <c r="G2571" s="3"/>
      <c r="H2571" s="3"/>
      <c r="I2571" s="3"/>
      <c r="J2571" s="26"/>
      <c r="K2571" s="26"/>
      <c r="L2571" s="3"/>
      <c r="M2571" s="3"/>
      <c r="N2571" s="3"/>
      <c r="O2571" s="3"/>
      <c r="P2571" s="3"/>
      <c r="Q2571" s="3"/>
      <c r="R2571" s="3"/>
      <c r="S2571" s="3"/>
      <c r="T2571" s="3"/>
      <c r="U2571" s="3"/>
      <c r="V2571" s="3"/>
      <c r="W2571" s="3"/>
      <c r="X2571" s="3"/>
      <c r="Y2571" s="3"/>
      <c r="Z2571" s="3"/>
    </row>
    <row r="2572" spans="1:26" x14ac:dyDescent="0.2">
      <c r="A2572" s="3"/>
      <c r="B2572" s="30"/>
      <c r="C2572" s="12"/>
      <c r="D2572" s="3"/>
      <c r="E2572" s="3"/>
      <c r="F2572" s="3"/>
      <c r="G2572" s="3"/>
      <c r="H2572" s="3"/>
      <c r="I2572" s="3"/>
      <c r="J2572" s="26"/>
      <c r="K2572" s="26"/>
      <c r="L2572" s="3"/>
      <c r="M2572" s="3"/>
      <c r="N2572" s="3"/>
      <c r="O2572" s="3"/>
      <c r="P2572" s="3"/>
      <c r="Q2572" s="3"/>
      <c r="R2572" s="3"/>
      <c r="S2572" s="3"/>
      <c r="T2572" s="3"/>
      <c r="U2572" s="3"/>
      <c r="V2572" s="3"/>
      <c r="W2572" s="3"/>
      <c r="X2572" s="3"/>
      <c r="Y2572" s="3"/>
      <c r="Z2572" s="3"/>
    </row>
    <row r="2573" spans="1:26" x14ac:dyDescent="0.2">
      <c r="A2573" s="3"/>
      <c r="B2573" s="30"/>
      <c r="C2573" s="12"/>
      <c r="D2573" s="3"/>
      <c r="E2573" s="3"/>
      <c r="F2573" s="3"/>
      <c r="G2573" s="3"/>
      <c r="H2573" s="3"/>
      <c r="I2573" s="3"/>
      <c r="J2573" s="26"/>
      <c r="K2573" s="26"/>
      <c r="L2573" s="3"/>
      <c r="M2573" s="3"/>
      <c r="N2573" s="3"/>
      <c r="O2573" s="3"/>
      <c r="P2573" s="3"/>
      <c r="Q2573" s="3"/>
      <c r="R2573" s="3"/>
      <c r="S2573" s="3"/>
      <c r="T2573" s="3"/>
      <c r="U2573" s="3"/>
      <c r="V2573" s="3"/>
      <c r="W2573" s="3"/>
      <c r="X2573" s="3"/>
      <c r="Y2573" s="3"/>
      <c r="Z2573" s="3"/>
    </row>
    <row r="2574" spans="1:26" x14ac:dyDescent="0.2">
      <c r="A2574" s="3"/>
      <c r="B2574" s="30"/>
      <c r="C2574" s="12"/>
      <c r="D2574" s="3"/>
      <c r="E2574" s="3"/>
      <c r="F2574" s="3"/>
      <c r="G2574" s="3"/>
      <c r="H2574" s="3"/>
      <c r="I2574" s="3"/>
      <c r="J2574" s="26"/>
      <c r="K2574" s="26"/>
      <c r="L2574" s="3"/>
      <c r="M2574" s="3"/>
      <c r="N2574" s="3"/>
      <c r="O2574" s="3"/>
      <c r="P2574" s="3"/>
      <c r="Q2574" s="3"/>
      <c r="R2574" s="3"/>
      <c r="S2574" s="3"/>
      <c r="T2574" s="3"/>
      <c r="U2574" s="3"/>
      <c r="V2574" s="3"/>
      <c r="W2574" s="3"/>
      <c r="X2574" s="3"/>
      <c r="Y2574" s="3"/>
      <c r="Z2574" s="3"/>
    </row>
    <row r="2575" spans="1:26" x14ac:dyDescent="0.2">
      <c r="A2575" s="3"/>
      <c r="B2575" s="30"/>
      <c r="C2575" s="12"/>
      <c r="D2575" s="3"/>
      <c r="E2575" s="3"/>
      <c r="F2575" s="3"/>
      <c r="G2575" s="3"/>
      <c r="H2575" s="3"/>
      <c r="I2575" s="3"/>
      <c r="J2575" s="26"/>
      <c r="K2575" s="26"/>
      <c r="L2575" s="3"/>
      <c r="M2575" s="3"/>
      <c r="N2575" s="3"/>
      <c r="O2575" s="3"/>
      <c r="P2575" s="3"/>
      <c r="Q2575" s="3"/>
      <c r="R2575" s="3"/>
      <c r="S2575" s="3"/>
      <c r="T2575" s="3"/>
      <c r="U2575" s="3"/>
      <c r="V2575" s="3"/>
      <c r="W2575" s="3"/>
      <c r="X2575" s="3"/>
      <c r="Y2575" s="3"/>
      <c r="Z2575" s="3"/>
    </row>
    <row r="2576" spans="1:26" x14ac:dyDescent="0.2">
      <c r="A2576" s="3"/>
      <c r="B2576" s="30"/>
      <c r="C2576" s="12"/>
      <c r="D2576" s="3"/>
      <c r="E2576" s="3"/>
      <c r="F2576" s="3"/>
      <c r="G2576" s="3"/>
      <c r="H2576" s="3"/>
      <c r="I2576" s="3"/>
      <c r="J2576" s="26"/>
      <c r="K2576" s="26"/>
      <c r="L2576" s="3"/>
      <c r="M2576" s="3"/>
      <c r="N2576" s="3"/>
      <c r="O2576" s="3"/>
      <c r="P2576" s="3"/>
      <c r="Q2576" s="3"/>
      <c r="R2576" s="3"/>
      <c r="S2576" s="3"/>
      <c r="T2576" s="3"/>
      <c r="U2576" s="3"/>
      <c r="V2576" s="3"/>
      <c r="W2576" s="3"/>
      <c r="X2576" s="3"/>
      <c r="Y2576" s="3"/>
      <c r="Z2576" s="3"/>
    </row>
    <row r="2577" spans="1:26" x14ac:dyDescent="0.2">
      <c r="A2577" s="3"/>
      <c r="B2577" s="30"/>
      <c r="C2577" s="12"/>
      <c r="D2577" s="3"/>
      <c r="E2577" s="3"/>
      <c r="F2577" s="3"/>
      <c r="G2577" s="3"/>
      <c r="H2577" s="3"/>
      <c r="I2577" s="3"/>
      <c r="J2577" s="26"/>
      <c r="K2577" s="26"/>
      <c r="L2577" s="3"/>
      <c r="M2577" s="3"/>
      <c r="N2577" s="3"/>
      <c r="O2577" s="3"/>
      <c r="P2577" s="3"/>
      <c r="Q2577" s="3"/>
      <c r="R2577" s="3"/>
      <c r="S2577" s="3"/>
      <c r="T2577" s="3"/>
      <c r="U2577" s="3"/>
      <c r="V2577" s="3"/>
      <c r="W2577" s="3"/>
      <c r="X2577" s="3"/>
      <c r="Y2577" s="3"/>
      <c r="Z2577" s="3"/>
    </row>
    <row r="2578" spans="1:26" x14ac:dyDescent="0.2">
      <c r="A2578" s="3"/>
      <c r="B2578" s="30"/>
      <c r="C2578" s="12"/>
      <c r="D2578" s="3"/>
      <c r="E2578" s="3"/>
      <c r="F2578" s="3"/>
      <c r="G2578" s="3"/>
      <c r="H2578" s="3"/>
      <c r="I2578" s="3"/>
      <c r="J2578" s="26"/>
      <c r="K2578" s="26"/>
      <c r="L2578" s="3"/>
      <c r="M2578" s="3"/>
      <c r="N2578" s="3"/>
      <c r="O2578" s="3"/>
      <c r="P2578" s="3"/>
      <c r="Q2578" s="3"/>
      <c r="R2578" s="3"/>
      <c r="S2578" s="3"/>
      <c r="T2578" s="3"/>
      <c r="U2578" s="3"/>
      <c r="V2578" s="3"/>
      <c r="W2578" s="3"/>
      <c r="X2578" s="3"/>
      <c r="Y2578" s="3"/>
      <c r="Z2578" s="3"/>
    </row>
    <row r="2579" spans="1:26" x14ac:dyDescent="0.2">
      <c r="A2579" s="3"/>
      <c r="B2579" s="30"/>
      <c r="C2579" s="12"/>
      <c r="D2579" s="3"/>
      <c r="E2579" s="3"/>
      <c r="F2579" s="3"/>
      <c r="G2579" s="3"/>
      <c r="H2579" s="3"/>
      <c r="I2579" s="3"/>
      <c r="J2579" s="26"/>
      <c r="K2579" s="26"/>
      <c r="L2579" s="3"/>
      <c r="M2579" s="3"/>
      <c r="N2579" s="3"/>
      <c r="O2579" s="3"/>
      <c r="P2579" s="3"/>
      <c r="Q2579" s="3"/>
      <c r="R2579" s="3"/>
      <c r="S2579" s="3"/>
      <c r="T2579" s="3"/>
      <c r="U2579" s="3"/>
      <c r="V2579" s="3"/>
      <c r="W2579" s="3"/>
      <c r="X2579" s="3"/>
      <c r="Y2579" s="3"/>
      <c r="Z2579" s="3"/>
    </row>
    <row r="2580" spans="1:26" x14ac:dyDescent="0.2">
      <c r="A2580" s="3"/>
      <c r="B2580" s="30"/>
      <c r="C2580" s="12"/>
      <c r="D2580" s="3"/>
      <c r="E2580" s="3"/>
      <c r="F2580" s="3"/>
      <c r="G2580" s="3"/>
      <c r="H2580" s="3"/>
      <c r="I2580" s="3"/>
      <c r="J2580" s="26"/>
      <c r="K2580" s="26"/>
      <c r="L2580" s="3"/>
      <c r="M2580" s="3"/>
      <c r="N2580" s="3"/>
      <c r="O2580" s="3"/>
      <c r="P2580" s="3"/>
      <c r="Q2580" s="3"/>
      <c r="R2580" s="3"/>
      <c r="S2580" s="3"/>
      <c r="T2580" s="3"/>
      <c r="U2580" s="3"/>
      <c r="V2580" s="3"/>
      <c r="W2580" s="3"/>
      <c r="X2580" s="3"/>
      <c r="Y2580" s="3"/>
      <c r="Z2580" s="3"/>
    </row>
    <row r="2581" spans="1:26" x14ac:dyDescent="0.2">
      <c r="A2581" s="3"/>
      <c r="B2581" s="30"/>
      <c r="C2581" s="12"/>
      <c r="D2581" s="3"/>
      <c r="E2581" s="3"/>
      <c r="F2581" s="3"/>
      <c r="G2581" s="3"/>
      <c r="H2581" s="3"/>
      <c r="I2581" s="3"/>
      <c r="J2581" s="26"/>
      <c r="K2581" s="26"/>
      <c r="L2581" s="3"/>
      <c r="M2581" s="3"/>
      <c r="N2581" s="3"/>
      <c r="O2581" s="3"/>
      <c r="P2581" s="3"/>
      <c r="Q2581" s="3"/>
      <c r="R2581" s="3"/>
      <c r="S2581" s="3"/>
      <c r="T2581" s="3"/>
      <c r="U2581" s="3"/>
      <c r="V2581" s="3"/>
      <c r="W2581" s="3"/>
      <c r="X2581" s="3"/>
      <c r="Y2581" s="3"/>
      <c r="Z2581" s="3"/>
    </row>
    <row r="2582" spans="1:26" x14ac:dyDescent="0.2">
      <c r="A2582" s="3"/>
      <c r="B2582" s="30"/>
      <c r="C2582" s="12"/>
      <c r="D2582" s="3"/>
      <c r="E2582" s="3"/>
      <c r="F2582" s="3"/>
      <c r="G2582" s="3"/>
      <c r="H2582" s="3"/>
      <c r="I2582" s="3"/>
      <c r="J2582" s="26"/>
      <c r="K2582" s="26"/>
      <c r="L2582" s="3"/>
      <c r="M2582" s="3"/>
      <c r="N2582" s="3"/>
      <c r="O2582" s="3"/>
      <c r="P2582" s="3"/>
      <c r="Q2582" s="3"/>
      <c r="R2582" s="3"/>
      <c r="S2582" s="3"/>
      <c r="T2582" s="3"/>
      <c r="U2582" s="3"/>
      <c r="V2582" s="3"/>
      <c r="W2582" s="3"/>
      <c r="X2582" s="3"/>
      <c r="Y2582" s="3"/>
      <c r="Z2582" s="3"/>
    </row>
    <row r="2583" spans="1:26" x14ac:dyDescent="0.2">
      <c r="A2583" s="3"/>
      <c r="B2583" s="30"/>
      <c r="C2583" s="12"/>
      <c r="D2583" s="3"/>
      <c r="E2583" s="3"/>
      <c r="F2583" s="3"/>
      <c r="G2583" s="3"/>
      <c r="H2583" s="3"/>
      <c r="I2583" s="3"/>
      <c r="J2583" s="26"/>
      <c r="K2583" s="26"/>
      <c r="L2583" s="3"/>
      <c r="M2583" s="3"/>
      <c r="N2583" s="3"/>
      <c r="O2583" s="3"/>
      <c r="P2583" s="3"/>
      <c r="Q2583" s="3"/>
      <c r="R2583" s="3"/>
      <c r="S2583" s="3"/>
      <c r="T2583" s="3"/>
      <c r="U2583" s="3"/>
      <c r="V2583" s="3"/>
      <c r="W2583" s="3"/>
      <c r="X2583" s="3"/>
      <c r="Y2583" s="3"/>
      <c r="Z2583" s="3"/>
    </row>
    <row r="2584" spans="1:26" x14ac:dyDescent="0.2">
      <c r="A2584" s="3"/>
      <c r="B2584" s="30"/>
      <c r="C2584" s="12"/>
      <c r="D2584" s="3"/>
      <c r="E2584" s="3"/>
      <c r="F2584" s="3"/>
      <c r="G2584" s="3"/>
      <c r="H2584" s="3"/>
      <c r="I2584" s="3"/>
      <c r="J2584" s="26"/>
      <c r="K2584" s="26"/>
      <c r="L2584" s="3"/>
      <c r="M2584" s="3"/>
      <c r="N2584" s="3"/>
      <c r="O2584" s="3"/>
      <c r="P2584" s="3"/>
      <c r="Q2584" s="3"/>
      <c r="R2584" s="3"/>
      <c r="S2584" s="3"/>
      <c r="T2584" s="3"/>
      <c r="U2584" s="3"/>
      <c r="V2584" s="3"/>
      <c r="W2584" s="3"/>
      <c r="X2584" s="3"/>
      <c r="Y2584" s="3"/>
      <c r="Z2584" s="3"/>
    </row>
    <row r="2585" spans="1:26" x14ac:dyDescent="0.2">
      <c r="A2585" s="3"/>
      <c r="B2585" s="30"/>
      <c r="C2585" s="12"/>
      <c r="D2585" s="3"/>
      <c r="E2585" s="3"/>
      <c r="F2585" s="3"/>
      <c r="G2585" s="3"/>
      <c r="H2585" s="3"/>
      <c r="I2585" s="3"/>
      <c r="J2585" s="26"/>
      <c r="K2585" s="26"/>
      <c r="L2585" s="3"/>
      <c r="M2585" s="3"/>
      <c r="N2585" s="3"/>
      <c r="O2585" s="3"/>
      <c r="P2585" s="3"/>
      <c r="Q2585" s="3"/>
      <c r="R2585" s="3"/>
      <c r="S2585" s="3"/>
      <c r="T2585" s="3"/>
      <c r="U2585" s="3"/>
      <c r="V2585" s="3"/>
      <c r="W2585" s="3"/>
      <c r="X2585" s="3"/>
      <c r="Y2585" s="3"/>
      <c r="Z2585" s="3"/>
    </row>
    <row r="2586" spans="1:26" x14ac:dyDescent="0.2">
      <c r="A2586" s="3"/>
      <c r="B2586" s="30"/>
      <c r="C2586" s="12"/>
      <c r="D2586" s="3"/>
      <c r="E2586" s="3"/>
      <c r="F2586" s="3"/>
      <c r="G2586" s="3"/>
      <c r="H2586" s="3"/>
      <c r="I2586" s="3"/>
      <c r="J2586" s="26"/>
      <c r="K2586" s="26"/>
      <c r="L2586" s="3"/>
      <c r="M2586" s="3"/>
      <c r="N2586" s="3"/>
      <c r="O2586" s="3"/>
      <c r="P2586" s="3"/>
      <c r="Q2586" s="3"/>
      <c r="R2586" s="3"/>
      <c r="S2586" s="3"/>
      <c r="T2586" s="3"/>
      <c r="U2586" s="3"/>
      <c r="V2586" s="3"/>
      <c r="W2586" s="3"/>
      <c r="X2586" s="3"/>
      <c r="Y2586" s="3"/>
      <c r="Z2586" s="3"/>
    </row>
    <row r="2587" spans="1:26" x14ac:dyDescent="0.2">
      <c r="A2587" s="3"/>
      <c r="B2587" s="30"/>
      <c r="C2587" s="12"/>
      <c r="D2587" s="3"/>
      <c r="E2587" s="3"/>
      <c r="F2587" s="3"/>
      <c r="G2587" s="3"/>
      <c r="H2587" s="3"/>
      <c r="I2587" s="3"/>
      <c r="J2587" s="26"/>
      <c r="K2587" s="26"/>
      <c r="L2587" s="3"/>
      <c r="M2587" s="3"/>
      <c r="N2587" s="3"/>
      <c r="O2587" s="3"/>
      <c r="P2587" s="3"/>
      <c r="Q2587" s="3"/>
      <c r="R2587" s="3"/>
      <c r="S2587" s="3"/>
      <c r="T2587" s="3"/>
      <c r="U2587" s="3"/>
      <c r="V2587" s="3"/>
      <c r="W2587" s="3"/>
      <c r="X2587" s="3"/>
      <c r="Y2587" s="3"/>
      <c r="Z2587" s="3"/>
    </row>
    <row r="2588" spans="1:26" x14ac:dyDescent="0.2">
      <c r="A2588" s="3"/>
      <c r="B2588" s="30"/>
      <c r="C2588" s="12"/>
      <c r="D2588" s="3"/>
      <c r="E2588" s="3"/>
      <c r="F2588" s="3"/>
      <c r="G2588" s="3"/>
      <c r="H2588" s="3"/>
      <c r="I2588" s="3"/>
      <c r="J2588" s="26"/>
      <c r="K2588" s="26"/>
      <c r="L2588" s="3"/>
      <c r="M2588" s="3"/>
      <c r="N2588" s="3"/>
      <c r="O2588" s="3"/>
      <c r="P2588" s="3"/>
      <c r="Q2588" s="3"/>
      <c r="R2588" s="3"/>
      <c r="S2588" s="3"/>
      <c r="T2588" s="3"/>
      <c r="U2588" s="3"/>
      <c r="V2588" s="3"/>
      <c r="W2588" s="3"/>
      <c r="X2588" s="3"/>
      <c r="Y2588" s="3"/>
      <c r="Z2588" s="3"/>
    </row>
    <row r="2589" spans="1:26" x14ac:dyDescent="0.2">
      <c r="A2589" s="3"/>
      <c r="B2589" s="30"/>
      <c r="C2589" s="12"/>
      <c r="D2589" s="3"/>
      <c r="E2589" s="3"/>
      <c r="F2589" s="3"/>
      <c r="G2589" s="3"/>
      <c r="H2589" s="3"/>
      <c r="I2589" s="3"/>
      <c r="J2589" s="26"/>
      <c r="K2589" s="26"/>
      <c r="L2589" s="3"/>
      <c r="M2589" s="3"/>
      <c r="N2589" s="3"/>
      <c r="O2589" s="3"/>
      <c r="P2589" s="3"/>
      <c r="Q2589" s="3"/>
      <c r="R2589" s="3"/>
      <c r="S2589" s="3"/>
      <c r="T2589" s="3"/>
      <c r="U2589" s="3"/>
      <c r="V2589" s="3"/>
      <c r="W2589" s="3"/>
      <c r="X2589" s="3"/>
      <c r="Y2589" s="3"/>
      <c r="Z2589" s="3"/>
    </row>
    <row r="2590" spans="1:26" x14ac:dyDescent="0.2">
      <c r="A2590" s="3"/>
      <c r="B2590" s="30"/>
      <c r="C2590" s="12"/>
      <c r="D2590" s="3"/>
      <c r="E2590" s="3"/>
      <c r="F2590" s="3"/>
      <c r="G2590" s="3"/>
      <c r="H2590" s="3"/>
      <c r="I2590" s="3"/>
      <c r="J2590" s="26"/>
      <c r="K2590" s="26"/>
      <c r="L2590" s="3"/>
      <c r="M2590" s="3"/>
      <c r="N2590" s="3"/>
      <c r="O2590" s="3"/>
      <c r="P2590" s="3"/>
      <c r="Q2590" s="3"/>
      <c r="R2590" s="3"/>
      <c r="S2590" s="3"/>
      <c r="T2590" s="3"/>
      <c r="U2590" s="3"/>
      <c r="V2590" s="3"/>
      <c r="W2590" s="3"/>
      <c r="X2590" s="3"/>
      <c r="Y2590" s="3"/>
      <c r="Z2590" s="3"/>
    </row>
    <row r="2591" spans="1:26" x14ac:dyDescent="0.2">
      <c r="A2591" s="3"/>
      <c r="B2591" s="30"/>
      <c r="C2591" s="12"/>
      <c r="D2591" s="3"/>
      <c r="E2591" s="3"/>
      <c r="F2591" s="3"/>
      <c r="G2591" s="3"/>
      <c r="H2591" s="3"/>
      <c r="I2591" s="3"/>
      <c r="J2591" s="26"/>
      <c r="K2591" s="26"/>
      <c r="L2591" s="3"/>
      <c r="M2591" s="3"/>
      <c r="N2591" s="3"/>
      <c r="O2591" s="3"/>
      <c r="P2591" s="3"/>
      <c r="Q2591" s="3"/>
      <c r="R2591" s="3"/>
      <c r="S2591" s="3"/>
      <c r="T2591" s="3"/>
      <c r="U2591" s="3"/>
      <c r="V2591" s="3"/>
      <c r="W2591" s="3"/>
      <c r="X2591" s="3"/>
      <c r="Y2591" s="3"/>
      <c r="Z2591" s="3"/>
    </row>
    <row r="2592" spans="1:26" x14ac:dyDescent="0.2">
      <c r="A2592" s="3"/>
      <c r="B2592" s="30"/>
      <c r="C2592" s="12"/>
      <c r="D2592" s="3"/>
      <c r="E2592" s="3"/>
      <c r="F2592" s="3"/>
      <c r="G2592" s="3"/>
      <c r="H2592" s="3"/>
      <c r="I2592" s="3"/>
      <c r="J2592" s="26"/>
      <c r="K2592" s="26"/>
      <c r="L2592" s="3"/>
      <c r="M2592" s="3"/>
      <c r="N2592" s="3"/>
      <c r="O2592" s="3"/>
      <c r="P2592" s="3"/>
      <c r="Q2592" s="3"/>
      <c r="R2592" s="3"/>
      <c r="S2592" s="3"/>
      <c r="T2592" s="3"/>
      <c r="U2592" s="3"/>
      <c r="V2592" s="3"/>
      <c r="W2592" s="3"/>
      <c r="X2592" s="3"/>
      <c r="Y2592" s="3"/>
      <c r="Z2592" s="3"/>
    </row>
    <row r="2593" spans="1:26" x14ac:dyDescent="0.2">
      <c r="A2593" s="3"/>
      <c r="B2593" s="30"/>
      <c r="C2593" s="12"/>
      <c r="D2593" s="3"/>
      <c r="E2593" s="3"/>
      <c r="F2593" s="3"/>
      <c r="G2593" s="3"/>
      <c r="H2593" s="3"/>
      <c r="I2593" s="3"/>
      <c r="J2593" s="26"/>
      <c r="K2593" s="26"/>
      <c r="L2593" s="3"/>
      <c r="M2593" s="3"/>
      <c r="N2593" s="3"/>
      <c r="O2593" s="3"/>
      <c r="P2593" s="3"/>
      <c r="Q2593" s="3"/>
      <c r="R2593" s="3"/>
      <c r="S2593" s="3"/>
      <c r="T2593" s="3"/>
      <c r="U2593" s="3"/>
      <c r="V2593" s="3"/>
      <c r="W2593" s="3"/>
      <c r="X2593" s="3"/>
      <c r="Y2593" s="3"/>
      <c r="Z2593" s="3"/>
    </row>
    <row r="2594" spans="1:26" x14ac:dyDescent="0.2">
      <c r="A2594" s="3"/>
      <c r="B2594" s="30"/>
      <c r="C2594" s="12"/>
      <c r="D2594" s="3"/>
      <c r="E2594" s="3"/>
      <c r="F2594" s="3"/>
      <c r="G2594" s="3"/>
      <c r="H2594" s="3"/>
      <c r="I2594" s="3"/>
      <c r="J2594" s="26"/>
      <c r="K2594" s="26"/>
      <c r="L2594" s="3"/>
      <c r="M2594" s="3"/>
      <c r="N2594" s="3"/>
      <c r="O2594" s="3"/>
      <c r="P2594" s="3"/>
      <c r="Q2594" s="3"/>
      <c r="R2594" s="3"/>
      <c r="S2594" s="3"/>
      <c r="T2594" s="3"/>
      <c r="U2594" s="3"/>
      <c r="V2594" s="3"/>
      <c r="W2594" s="3"/>
      <c r="X2594" s="3"/>
      <c r="Y2594" s="3"/>
      <c r="Z2594" s="3"/>
    </row>
    <row r="2595" spans="1:26" x14ac:dyDescent="0.2">
      <c r="A2595" s="3"/>
      <c r="B2595" s="30"/>
      <c r="C2595" s="12"/>
      <c r="D2595" s="3"/>
      <c r="E2595" s="3"/>
      <c r="F2595" s="3"/>
      <c r="G2595" s="3"/>
      <c r="H2595" s="3"/>
      <c r="I2595" s="3"/>
      <c r="J2595" s="26"/>
      <c r="K2595" s="26"/>
      <c r="L2595" s="3"/>
      <c r="M2595" s="3"/>
      <c r="N2595" s="3"/>
      <c r="O2595" s="3"/>
      <c r="P2595" s="3"/>
      <c r="Q2595" s="3"/>
      <c r="R2595" s="3"/>
      <c r="S2595" s="3"/>
      <c r="T2595" s="3"/>
      <c r="U2595" s="3"/>
      <c r="V2595" s="3"/>
      <c r="W2595" s="3"/>
      <c r="X2595" s="3"/>
      <c r="Y2595" s="3"/>
      <c r="Z2595" s="3"/>
    </row>
    <row r="2596" spans="1:26" x14ac:dyDescent="0.2">
      <c r="A2596" s="3"/>
      <c r="B2596" s="30"/>
      <c r="C2596" s="12"/>
      <c r="D2596" s="3"/>
      <c r="E2596" s="3"/>
      <c r="F2596" s="3"/>
      <c r="G2596" s="3"/>
      <c r="H2596" s="3"/>
      <c r="I2596" s="3"/>
      <c r="J2596" s="26"/>
      <c r="K2596" s="26"/>
      <c r="L2596" s="3"/>
      <c r="M2596" s="3"/>
      <c r="N2596" s="3"/>
      <c r="O2596" s="3"/>
      <c r="P2596" s="3"/>
      <c r="Q2596" s="3"/>
      <c r="R2596" s="3"/>
      <c r="S2596" s="3"/>
      <c r="T2596" s="3"/>
      <c r="U2596" s="3"/>
      <c r="V2596" s="3"/>
      <c r="W2596" s="3"/>
      <c r="X2596" s="3"/>
      <c r="Y2596" s="3"/>
      <c r="Z2596" s="3"/>
    </row>
    <row r="2597" spans="1:26" x14ac:dyDescent="0.2">
      <c r="A2597" s="3"/>
      <c r="B2597" s="30"/>
      <c r="C2597" s="12"/>
      <c r="D2597" s="3"/>
      <c r="E2597" s="3"/>
      <c r="F2597" s="3"/>
      <c r="G2597" s="3"/>
      <c r="H2597" s="3"/>
      <c r="I2597" s="3"/>
      <c r="J2597" s="26"/>
      <c r="K2597" s="26"/>
      <c r="L2597" s="3"/>
      <c r="M2597" s="3"/>
      <c r="N2597" s="3"/>
      <c r="O2597" s="3"/>
      <c r="P2597" s="3"/>
      <c r="Q2597" s="3"/>
      <c r="R2597" s="3"/>
      <c r="S2597" s="3"/>
      <c r="T2597" s="3"/>
      <c r="U2597" s="3"/>
      <c r="V2597" s="3"/>
      <c r="W2597" s="3"/>
      <c r="X2597" s="3"/>
      <c r="Y2597" s="3"/>
      <c r="Z2597" s="3"/>
    </row>
    <row r="2598" spans="1:26" x14ac:dyDescent="0.2">
      <c r="A2598" s="3"/>
      <c r="B2598" s="30"/>
      <c r="C2598" s="12"/>
      <c r="D2598" s="3"/>
      <c r="E2598" s="3"/>
      <c r="F2598" s="3"/>
      <c r="G2598" s="3"/>
      <c r="H2598" s="3"/>
      <c r="I2598" s="3"/>
      <c r="J2598" s="26"/>
      <c r="K2598" s="26"/>
      <c r="L2598" s="3"/>
      <c r="M2598" s="3"/>
      <c r="N2598" s="3"/>
      <c r="O2598" s="3"/>
      <c r="P2598" s="3"/>
      <c r="Q2598" s="3"/>
      <c r="R2598" s="3"/>
      <c r="S2598" s="3"/>
      <c r="T2598" s="3"/>
      <c r="U2598" s="3"/>
      <c r="V2598" s="3"/>
      <c r="W2598" s="3"/>
      <c r="X2598" s="3"/>
      <c r="Y2598" s="3"/>
      <c r="Z2598" s="3"/>
    </row>
    <row r="2599" spans="1:26" x14ac:dyDescent="0.2">
      <c r="A2599" s="3"/>
      <c r="B2599" s="30"/>
      <c r="C2599" s="12"/>
      <c r="D2599" s="3"/>
      <c r="E2599" s="3"/>
      <c r="F2599" s="3"/>
      <c r="G2599" s="3"/>
      <c r="H2599" s="3"/>
      <c r="I2599" s="3"/>
      <c r="J2599" s="26"/>
      <c r="K2599" s="26"/>
      <c r="L2599" s="3"/>
      <c r="M2599" s="3"/>
      <c r="N2599" s="3"/>
      <c r="O2599" s="3"/>
      <c r="P2599" s="3"/>
      <c r="Q2599" s="3"/>
      <c r="R2599" s="3"/>
      <c r="S2599" s="3"/>
      <c r="T2599" s="3"/>
      <c r="U2599" s="3"/>
      <c r="V2599" s="3"/>
      <c r="W2599" s="3"/>
      <c r="X2599" s="3"/>
      <c r="Y2599" s="3"/>
      <c r="Z2599" s="3"/>
    </row>
    <row r="2600" spans="1:26" x14ac:dyDescent="0.2">
      <c r="A2600" s="3"/>
      <c r="B2600" s="30"/>
      <c r="C2600" s="12"/>
      <c r="D2600" s="3"/>
      <c r="E2600" s="3"/>
      <c r="F2600" s="3"/>
      <c r="G2600" s="3"/>
      <c r="H2600" s="3"/>
      <c r="I2600" s="3"/>
      <c r="J2600" s="26"/>
      <c r="K2600" s="26"/>
      <c r="L2600" s="3"/>
      <c r="M2600" s="3"/>
      <c r="N2600" s="3"/>
      <c r="O2600" s="3"/>
      <c r="P2600" s="3"/>
      <c r="Q2600" s="3"/>
      <c r="R2600" s="3"/>
      <c r="S2600" s="3"/>
      <c r="T2600" s="3"/>
      <c r="U2600" s="3"/>
      <c r="V2600" s="3"/>
      <c r="W2600" s="3"/>
      <c r="X2600" s="3"/>
      <c r="Y2600" s="3"/>
      <c r="Z2600" s="3"/>
    </row>
    <row r="2601" spans="1:26" x14ac:dyDescent="0.2">
      <c r="A2601" s="3"/>
      <c r="B2601" s="30"/>
      <c r="C2601" s="12"/>
      <c r="D2601" s="3"/>
      <c r="E2601" s="3"/>
      <c r="F2601" s="3"/>
      <c r="G2601" s="3"/>
      <c r="H2601" s="3"/>
      <c r="I2601" s="3"/>
      <c r="J2601" s="26"/>
      <c r="K2601" s="26"/>
      <c r="L2601" s="3"/>
      <c r="M2601" s="3"/>
      <c r="N2601" s="3"/>
      <c r="O2601" s="3"/>
      <c r="P2601" s="3"/>
      <c r="Q2601" s="3"/>
      <c r="R2601" s="3"/>
      <c r="S2601" s="3"/>
      <c r="T2601" s="3"/>
      <c r="U2601" s="3"/>
      <c r="V2601" s="3"/>
      <c r="W2601" s="3"/>
      <c r="X2601" s="3"/>
      <c r="Y2601" s="3"/>
      <c r="Z2601" s="3"/>
    </row>
    <row r="2602" spans="1:26" x14ac:dyDescent="0.2">
      <c r="A2602" s="3"/>
      <c r="B2602" s="30"/>
      <c r="C2602" s="12"/>
      <c r="D2602" s="3"/>
      <c r="E2602" s="3"/>
      <c r="F2602" s="3"/>
      <c r="G2602" s="3"/>
      <c r="H2602" s="3"/>
      <c r="I2602" s="3"/>
      <c r="J2602" s="26"/>
      <c r="K2602" s="26"/>
      <c r="L2602" s="3"/>
      <c r="M2602" s="3"/>
      <c r="N2602" s="3"/>
      <c r="O2602" s="3"/>
      <c r="P2602" s="3"/>
      <c r="Q2602" s="3"/>
      <c r="R2602" s="3"/>
      <c r="S2602" s="3"/>
      <c r="T2602" s="3"/>
      <c r="U2602" s="3"/>
      <c r="V2602" s="3"/>
      <c r="W2602" s="3"/>
      <c r="X2602" s="3"/>
      <c r="Y2602" s="3"/>
      <c r="Z2602" s="3"/>
    </row>
    <row r="2603" spans="1:26" x14ac:dyDescent="0.2">
      <c r="A2603" s="3"/>
      <c r="B2603" s="30"/>
      <c r="C2603" s="12"/>
      <c r="D2603" s="3"/>
      <c r="E2603" s="3"/>
      <c r="F2603" s="3"/>
      <c r="G2603" s="3"/>
      <c r="H2603" s="3"/>
      <c r="I2603" s="3"/>
      <c r="J2603" s="26"/>
      <c r="K2603" s="26"/>
      <c r="L2603" s="3"/>
      <c r="M2603" s="3"/>
      <c r="N2603" s="3"/>
      <c r="O2603" s="3"/>
      <c r="P2603" s="3"/>
      <c r="Q2603" s="3"/>
      <c r="R2603" s="3"/>
      <c r="S2603" s="3"/>
      <c r="T2603" s="3"/>
      <c r="U2603" s="3"/>
      <c r="V2603" s="3"/>
      <c r="W2603" s="3"/>
      <c r="X2603" s="3"/>
      <c r="Y2603" s="3"/>
      <c r="Z2603" s="3"/>
    </row>
    <row r="2604" spans="1:26" x14ac:dyDescent="0.2">
      <c r="A2604" s="3"/>
      <c r="B2604" s="30"/>
      <c r="C2604" s="12"/>
      <c r="D2604" s="3"/>
      <c r="E2604" s="3"/>
      <c r="F2604" s="3"/>
      <c r="G2604" s="3"/>
      <c r="H2604" s="3"/>
      <c r="I2604" s="3"/>
      <c r="J2604" s="26"/>
      <c r="K2604" s="26"/>
      <c r="L2604" s="3"/>
      <c r="M2604" s="3"/>
      <c r="N2604" s="3"/>
      <c r="O2604" s="3"/>
      <c r="P2604" s="3"/>
      <c r="Q2604" s="3"/>
      <c r="R2604" s="3"/>
      <c r="S2604" s="3"/>
      <c r="T2604" s="3"/>
      <c r="U2604" s="3"/>
      <c r="V2604" s="3"/>
      <c r="W2604" s="3"/>
      <c r="X2604" s="3"/>
      <c r="Y2604" s="3"/>
      <c r="Z2604" s="3"/>
    </row>
    <row r="2605" spans="1:26" x14ac:dyDescent="0.2">
      <c r="A2605" s="3"/>
      <c r="B2605" s="30"/>
      <c r="C2605" s="12"/>
      <c r="D2605" s="3"/>
      <c r="E2605" s="3"/>
      <c r="F2605" s="3"/>
      <c r="G2605" s="3"/>
      <c r="H2605" s="3"/>
      <c r="I2605" s="3"/>
      <c r="J2605" s="26"/>
      <c r="K2605" s="26"/>
      <c r="L2605" s="3"/>
      <c r="M2605" s="3"/>
      <c r="N2605" s="3"/>
      <c r="O2605" s="3"/>
      <c r="P2605" s="3"/>
      <c r="Q2605" s="3"/>
      <c r="R2605" s="3"/>
      <c r="S2605" s="3"/>
      <c r="T2605" s="3"/>
      <c r="U2605" s="3"/>
      <c r="V2605" s="3"/>
      <c r="W2605" s="3"/>
      <c r="X2605" s="3"/>
      <c r="Y2605" s="3"/>
      <c r="Z2605" s="3"/>
    </row>
    <row r="2606" spans="1:26" x14ac:dyDescent="0.2">
      <c r="A2606" s="3"/>
      <c r="B2606" s="30"/>
      <c r="C2606" s="12"/>
      <c r="D2606" s="3"/>
      <c r="E2606" s="3"/>
      <c r="F2606" s="3"/>
      <c r="G2606" s="3"/>
      <c r="H2606" s="3"/>
      <c r="I2606" s="3"/>
      <c r="J2606" s="26"/>
      <c r="K2606" s="26"/>
      <c r="L2606" s="3"/>
      <c r="M2606" s="3"/>
      <c r="N2606" s="3"/>
      <c r="O2606" s="3"/>
      <c r="P2606" s="3"/>
      <c r="Q2606" s="3"/>
      <c r="R2606" s="3"/>
      <c r="S2606" s="3"/>
      <c r="T2606" s="3"/>
      <c r="U2606" s="3"/>
      <c r="V2606" s="3"/>
      <c r="W2606" s="3"/>
      <c r="X2606" s="3"/>
      <c r="Y2606" s="3"/>
      <c r="Z2606" s="3"/>
    </row>
    <row r="2607" spans="1:26" x14ac:dyDescent="0.2">
      <c r="A2607" s="3"/>
      <c r="B2607" s="30"/>
      <c r="C2607" s="12"/>
      <c r="D2607" s="3"/>
      <c r="E2607" s="3"/>
      <c r="F2607" s="3"/>
      <c r="G2607" s="3"/>
      <c r="H2607" s="3"/>
      <c r="I2607" s="3"/>
      <c r="J2607" s="26"/>
      <c r="K2607" s="26"/>
      <c r="L2607" s="3"/>
      <c r="M2607" s="3"/>
      <c r="N2607" s="3"/>
      <c r="O2607" s="3"/>
      <c r="P2607" s="3"/>
      <c r="Q2607" s="3"/>
      <c r="R2607" s="3"/>
      <c r="S2607" s="3"/>
      <c r="T2607" s="3"/>
      <c r="U2607" s="3"/>
      <c r="V2607" s="3"/>
      <c r="W2607" s="3"/>
      <c r="X2607" s="3"/>
      <c r="Y2607" s="3"/>
      <c r="Z2607" s="3"/>
    </row>
    <row r="2608" spans="1:26" x14ac:dyDescent="0.2">
      <c r="A2608" s="3"/>
      <c r="B2608" s="30"/>
      <c r="C2608" s="12"/>
      <c r="D2608" s="3"/>
      <c r="E2608" s="3"/>
      <c r="F2608" s="3"/>
      <c r="G2608" s="3"/>
      <c r="H2608" s="3"/>
      <c r="I2608" s="3"/>
      <c r="J2608" s="26"/>
      <c r="K2608" s="26"/>
      <c r="L2608" s="3"/>
      <c r="M2608" s="3"/>
      <c r="N2608" s="3"/>
      <c r="O2608" s="3"/>
      <c r="P2608" s="3"/>
      <c r="Q2608" s="3"/>
      <c r="R2608" s="3"/>
      <c r="S2608" s="3"/>
      <c r="T2608" s="3"/>
      <c r="U2608" s="3"/>
      <c r="V2608" s="3"/>
      <c r="W2608" s="3"/>
      <c r="X2608" s="3"/>
      <c r="Y2608" s="3"/>
      <c r="Z2608" s="3"/>
    </row>
    <row r="2609" spans="1:26" x14ac:dyDescent="0.2">
      <c r="A2609" s="3"/>
      <c r="B2609" s="30"/>
      <c r="C2609" s="12"/>
      <c r="D2609" s="3"/>
      <c r="E2609" s="3"/>
      <c r="F2609" s="3"/>
      <c r="G2609" s="3"/>
      <c r="H2609" s="3"/>
      <c r="I2609" s="3"/>
      <c r="J2609" s="26"/>
      <c r="K2609" s="26"/>
      <c r="L2609" s="3"/>
      <c r="M2609" s="3"/>
      <c r="N2609" s="3"/>
      <c r="O2609" s="3"/>
      <c r="P2609" s="3"/>
      <c r="Q2609" s="3"/>
      <c r="R2609" s="3"/>
      <c r="S2609" s="3"/>
      <c r="T2609" s="3"/>
      <c r="U2609" s="3"/>
      <c r="V2609" s="3"/>
      <c r="W2609" s="3"/>
      <c r="X2609" s="3"/>
      <c r="Y2609" s="3"/>
      <c r="Z2609" s="3"/>
    </row>
    <row r="2610" spans="1:26" x14ac:dyDescent="0.2">
      <c r="A2610" s="3"/>
      <c r="B2610" s="30"/>
      <c r="C2610" s="12"/>
      <c r="D2610" s="3"/>
      <c r="E2610" s="3"/>
      <c r="F2610" s="3"/>
      <c r="G2610" s="3"/>
      <c r="H2610" s="3"/>
      <c r="I2610" s="3"/>
      <c r="J2610" s="26"/>
      <c r="K2610" s="26"/>
      <c r="L2610" s="3"/>
      <c r="M2610" s="3"/>
      <c r="N2610" s="3"/>
      <c r="O2610" s="3"/>
      <c r="P2610" s="3"/>
      <c r="Q2610" s="3"/>
      <c r="R2610" s="3"/>
      <c r="S2610" s="3"/>
      <c r="T2610" s="3"/>
      <c r="U2610" s="3"/>
      <c r="V2610" s="3"/>
      <c r="W2610" s="3"/>
      <c r="X2610" s="3"/>
      <c r="Y2610" s="3"/>
      <c r="Z2610" s="3"/>
    </row>
    <row r="2611" spans="1:26" x14ac:dyDescent="0.2">
      <c r="A2611" s="3"/>
      <c r="B2611" s="30"/>
      <c r="C2611" s="12"/>
      <c r="D2611" s="3"/>
      <c r="E2611" s="3"/>
      <c r="F2611" s="3"/>
      <c r="G2611" s="3"/>
      <c r="H2611" s="3"/>
      <c r="I2611" s="3"/>
      <c r="J2611" s="26"/>
      <c r="K2611" s="26"/>
      <c r="L2611" s="3"/>
      <c r="M2611" s="3"/>
      <c r="N2611" s="3"/>
      <c r="O2611" s="3"/>
      <c r="P2611" s="3"/>
      <c r="Q2611" s="3"/>
      <c r="R2611" s="3"/>
      <c r="S2611" s="3"/>
      <c r="T2611" s="3"/>
      <c r="U2611" s="3"/>
      <c r="V2611" s="3"/>
      <c r="W2611" s="3"/>
      <c r="X2611" s="3"/>
      <c r="Y2611" s="3"/>
      <c r="Z2611" s="3"/>
    </row>
    <row r="2612" spans="1:26" x14ac:dyDescent="0.2">
      <c r="A2612" s="3"/>
      <c r="B2612" s="30"/>
      <c r="C2612" s="12"/>
      <c r="D2612" s="3"/>
      <c r="E2612" s="3"/>
      <c r="F2612" s="3"/>
      <c r="G2612" s="3"/>
      <c r="H2612" s="3"/>
      <c r="I2612" s="3"/>
      <c r="J2612" s="26"/>
      <c r="K2612" s="26"/>
      <c r="L2612" s="3"/>
      <c r="M2612" s="3"/>
      <c r="N2612" s="3"/>
      <c r="O2612" s="3"/>
      <c r="P2612" s="3"/>
      <c r="Q2612" s="3"/>
      <c r="R2612" s="3"/>
      <c r="S2612" s="3"/>
      <c r="T2612" s="3"/>
      <c r="U2612" s="3"/>
      <c r="V2612" s="3"/>
      <c r="W2612" s="3"/>
      <c r="X2612" s="3"/>
      <c r="Y2612" s="3"/>
      <c r="Z2612" s="3"/>
    </row>
    <row r="2613" spans="1:26" x14ac:dyDescent="0.2">
      <c r="A2613" s="3"/>
      <c r="B2613" s="30"/>
      <c r="C2613" s="12"/>
      <c r="D2613" s="3"/>
      <c r="E2613" s="3"/>
      <c r="F2613" s="3"/>
      <c r="G2613" s="3"/>
      <c r="H2613" s="3"/>
      <c r="I2613" s="3"/>
      <c r="J2613" s="26"/>
      <c r="K2613" s="26"/>
      <c r="L2613" s="3"/>
      <c r="M2613" s="3"/>
      <c r="N2613" s="3"/>
      <c r="O2613" s="3"/>
      <c r="P2613" s="3"/>
      <c r="Q2613" s="3"/>
      <c r="R2613" s="3"/>
      <c r="S2613" s="3"/>
      <c r="T2613" s="3"/>
      <c r="U2613" s="3"/>
      <c r="V2613" s="3"/>
      <c r="W2613" s="3"/>
      <c r="X2613" s="3"/>
      <c r="Y2613" s="3"/>
      <c r="Z2613" s="3"/>
    </row>
    <row r="2614" spans="1:26" x14ac:dyDescent="0.2">
      <c r="A2614" s="3"/>
      <c r="B2614" s="30"/>
      <c r="C2614" s="12"/>
      <c r="D2614" s="3"/>
      <c r="E2614" s="3"/>
      <c r="F2614" s="3"/>
      <c r="G2614" s="3"/>
      <c r="H2614" s="3"/>
      <c r="I2614" s="3"/>
      <c r="J2614" s="26"/>
      <c r="K2614" s="26"/>
      <c r="L2614" s="3"/>
      <c r="M2614" s="3"/>
      <c r="N2614" s="3"/>
      <c r="O2614" s="3"/>
      <c r="P2614" s="3"/>
      <c r="Q2614" s="3"/>
      <c r="R2614" s="3"/>
      <c r="S2614" s="3"/>
      <c r="T2614" s="3"/>
      <c r="U2614" s="3"/>
      <c r="V2614" s="3"/>
      <c r="W2614" s="3"/>
      <c r="X2614" s="3"/>
      <c r="Y2614" s="3"/>
      <c r="Z2614" s="3"/>
    </row>
    <row r="2615" spans="1:26" x14ac:dyDescent="0.2">
      <c r="A2615" s="3"/>
      <c r="B2615" s="30"/>
      <c r="C2615" s="12"/>
      <c r="D2615" s="3"/>
      <c r="E2615" s="3"/>
      <c r="F2615" s="3"/>
      <c r="G2615" s="3"/>
      <c r="H2615" s="3"/>
      <c r="I2615" s="3"/>
      <c r="J2615" s="26"/>
      <c r="K2615" s="26"/>
      <c r="L2615" s="3"/>
      <c r="M2615" s="3"/>
      <c r="N2615" s="3"/>
      <c r="O2615" s="3"/>
      <c r="P2615" s="3"/>
      <c r="Q2615" s="3"/>
      <c r="R2615" s="3"/>
      <c r="S2615" s="3"/>
      <c r="T2615" s="3"/>
      <c r="U2615" s="3"/>
      <c r="V2615" s="3"/>
      <c r="W2615" s="3"/>
      <c r="X2615" s="3"/>
      <c r="Y2615" s="3"/>
      <c r="Z2615" s="3"/>
    </row>
    <row r="2616" spans="1:26" x14ac:dyDescent="0.2">
      <c r="A2616" s="3"/>
      <c r="B2616" s="30"/>
      <c r="C2616" s="12"/>
      <c r="D2616" s="3"/>
      <c r="E2616" s="3"/>
      <c r="F2616" s="3"/>
      <c r="G2616" s="3"/>
      <c r="H2616" s="3"/>
      <c r="I2616" s="3"/>
      <c r="J2616" s="26"/>
      <c r="K2616" s="26"/>
      <c r="L2616" s="3"/>
      <c r="M2616" s="3"/>
      <c r="N2616" s="3"/>
      <c r="O2616" s="3"/>
      <c r="P2616" s="3"/>
      <c r="Q2616" s="3"/>
      <c r="R2616" s="3"/>
      <c r="S2616" s="3"/>
      <c r="T2616" s="3"/>
      <c r="U2616" s="3"/>
      <c r="V2616" s="3"/>
      <c r="W2616" s="3"/>
      <c r="X2616" s="3"/>
      <c r="Y2616" s="3"/>
      <c r="Z2616" s="3"/>
    </row>
    <row r="2617" spans="1:26" x14ac:dyDescent="0.2">
      <c r="A2617" s="3"/>
      <c r="B2617" s="30"/>
      <c r="C2617" s="12"/>
      <c r="D2617" s="3"/>
      <c r="E2617" s="3"/>
      <c r="F2617" s="3"/>
      <c r="G2617" s="3"/>
      <c r="H2617" s="3"/>
      <c r="I2617" s="3"/>
      <c r="J2617" s="26"/>
      <c r="K2617" s="26"/>
      <c r="L2617" s="3"/>
      <c r="M2617" s="3"/>
      <c r="N2617" s="3"/>
      <c r="O2617" s="3"/>
      <c r="P2617" s="3"/>
      <c r="Q2617" s="3"/>
      <c r="R2617" s="3"/>
      <c r="S2617" s="3"/>
      <c r="T2617" s="3"/>
      <c r="U2617" s="3"/>
      <c r="V2617" s="3"/>
      <c r="W2617" s="3"/>
      <c r="X2617" s="3"/>
      <c r="Y2617" s="3"/>
      <c r="Z2617" s="3"/>
    </row>
    <row r="2618" spans="1:26" x14ac:dyDescent="0.2">
      <c r="A2618" s="3"/>
      <c r="B2618" s="30"/>
      <c r="C2618" s="12"/>
      <c r="D2618" s="3"/>
      <c r="E2618" s="3"/>
      <c r="F2618" s="3"/>
      <c r="G2618" s="3"/>
      <c r="H2618" s="3"/>
      <c r="I2618" s="3"/>
      <c r="J2618" s="26"/>
      <c r="K2618" s="26"/>
      <c r="L2618" s="3"/>
      <c r="M2618" s="3"/>
      <c r="N2618" s="3"/>
      <c r="O2618" s="3"/>
      <c r="P2618" s="3"/>
      <c r="Q2618" s="3"/>
      <c r="R2618" s="3"/>
      <c r="S2618" s="3"/>
      <c r="T2618" s="3"/>
      <c r="U2618" s="3"/>
      <c r="V2618" s="3"/>
      <c r="W2618" s="3"/>
      <c r="X2618" s="3"/>
      <c r="Y2618" s="3"/>
      <c r="Z2618" s="3"/>
    </row>
    <row r="2619" spans="1:26" x14ac:dyDescent="0.2">
      <c r="A2619" s="3"/>
      <c r="B2619" s="30"/>
      <c r="C2619" s="12"/>
      <c r="D2619" s="3"/>
      <c r="E2619" s="3"/>
      <c r="F2619" s="3"/>
      <c r="G2619" s="3"/>
      <c r="H2619" s="3"/>
      <c r="I2619" s="3"/>
      <c r="J2619" s="26"/>
      <c r="K2619" s="26"/>
      <c r="L2619" s="3"/>
      <c r="M2619" s="3"/>
      <c r="N2619" s="3"/>
      <c r="O2619" s="3"/>
      <c r="P2619" s="3"/>
      <c r="Q2619" s="3"/>
      <c r="R2619" s="3"/>
      <c r="S2619" s="3"/>
      <c r="T2619" s="3"/>
      <c r="U2619" s="3"/>
      <c r="V2619" s="3"/>
      <c r="W2619" s="3"/>
      <c r="X2619" s="3"/>
      <c r="Y2619" s="3"/>
      <c r="Z2619" s="3"/>
    </row>
    <row r="2620" spans="1:26" x14ac:dyDescent="0.2">
      <c r="A2620" s="3"/>
      <c r="B2620" s="30"/>
      <c r="C2620" s="12"/>
      <c r="D2620" s="3"/>
      <c r="E2620" s="3"/>
      <c r="F2620" s="3"/>
      <c r="G2620" s="3"/>
      <c r="H2620" s="3"/>
      <c r="I2620" s="3"/>
      <c r="J2620" s="26"/>
      <c r="K2620" s="26"/>
      <c r="L2620" s="3"/>
      <c r="M2620" s="3"/>
      <c r="N2620" s="3"/>
      <c r="O2620" s="3"/>
      <c r="P2620" s="3"/>
      <c r="Q2620" s="3"/>
      <c r="R2620" s="3"/>
      <c r="S2620" s="3"/>
      <c r="T2620" s="3"/>
      <c r="U2620" s="3"/>
      <c r="V2620" s="3"/>
      <c r="W2620" s="3"/>
      <c r="X2620" s="3"/>
      <c r="Y2620" s="3"/>
      <c r="Z2620" s="3"/>
    </row>
    <row r="2621" spans="1:26" x14ac:dyDescent="0.2">
      <c r="A2621" s="3"/>
      <c r="B2621" s="30"/>
      <c r="C2621" s="12"/>
      <c r="D2621" s="3"/>
      <c r="E2621" s="3"/>
      <c r="F2621" s="3"/>
      <c r="G2621" s="3"/>
      <c r="H2621" s="3"/>
      <c r="I2621" s="3"/>
      <c r="J2621" s="26"/>
      <c r="K2621" s="26"/>
      <c r="L2621" s="3"/>
      <c r="M2621" s="3"/>
      <c r="N2621" s="3"/>
      <c r="O2621" s="3"/>
      <c r="P2621" s="3"/>
      <c r="Q2621" s="3"/>
      <c r="R2621" s="3"/>
      <c r="S2621" s="3"/>
      <c r="T2621" s="3"/>
      <c r="U2621" s="3"/>
      <c r="V2621" s="3"/>
      <c r="W2621" s="3"/>
      <c r="X2621" s="3"/>
      <c r="Y2621" s="3"/>
      <c r="Z2621" s="3"/>
    </row>
    <row r="2622" spans="1:26" x14ac:dyDescent="0.2">
      <c r="A2622" s="3"/>
      <c r="B2622" s="30"/>
      <c r="C2622" s="12"/>
      <c r="D2622" s="3"/>
      <c r="E2622" s="3"/>
      <c r="F2622" s="3"/>
      <c r="G2622" s="3"/>
      <c r="H2622" s="3"/>
      <c r="I2622" s="3"/>
      <c r="J2622" s="26"/>
      <c r="K2622" s="26"/>
      <c r="L2622" s="3"/>
      <c r="M2622" s="3"/>
      <c r="N2622" s="3"/>
      <c r="O2622" s="3"/>
      <c r="P2622" s="3"/>
      <c r="Q2622" s="3"/>
      <c r="R2622" s="3"/>
      <c r="S2622" s="3"/>
      <c r="T2622" s="3"/>
      <c r="U2622" s="3"/>
      <c r="V2622" s="3"/>
      <c r="W2622" s="3"/>
      <c r="X2622" s="3"/>
      <c r="Y2622" s="3"/>
      <c r="Z2622" s="3"/>
    </row>
    <row r="2623" spans="1:26" x14ac:dyDescent="0.2">
      <c r="A2623" s="3"/>
      <c r="B2623" s="30"/>
      <c r="C2623" s="12"/>
      <c r="D2623" s="3"/>
      <c r="E2623" s="3"/>
      <c r="F2623" s="3"/>
      <c r="G2623" s="3"/>
      <c r="H2623" s="3"/>
      <c r="I2623" s="3"/>
      <c r="J2623" s="26"/>
      <c r="K2623" s="26"/>
      <c r="L2623" s="3"/>
      <c r="M2623" s="3"/>
      <c r="N2623" s="3"/>
      <c r="O2623" s="3"/>
      <c r="P2623" s="3"/>
      <c r="Q2623" s="3"/>
      <c r="R2623" s="3"/>
      <c r="S2623" s="3"/>
      <c r="T2623" s="3"/>
      <c r="U2623" s="3"/>
      <c r="V2623" s="3"/>
      <c r="W2623" s="3"/>
      <c r="X2623" s="3"/>
      <c r="Y2623" s="3"/>
      <c r="Z2623" s="3"/>
    </row>
    <row r="2624" spans="1:26" x14ac:dyDescent="0.2">
      <c r="A2624" s="3"/>
      <c r="B2624" s="30"/>
      <c r="C2624" s="12"/>
      <c r="D2624" s="3"/>
      <c r="E2624" s="3"/>
      <c r="F2624" s="3"/>
      <c r="G2624" s="3"/>
      <c r="H2624" s="3"/>
      <c r="I2624" s="3"/>
      <c r="J2624" s="26"/>
      <c r="K2624" s="26"/>
      <c r="L2624" s="3"/>
      <c r="M2624" s="3"/>
      <c r="N2624" s="3"/>
      <c r="O2624" s="3"/>
      <c r="P2624" s="3"/>
      <c r="Q2624" s="3"/>
      <c r="R2624" s="3"/>
      <c r="S2624" s="3"/>
      <c r="T2624" s="3"/>
      <c r="U2624" s="3"/>
      <c r="V2624" s="3"/>
      <c r="W2624" s="3"/>
      <c r="X2624" s="3"/>
      <c r="Y2624" s="3"/>
      <c r="Z2624" s="3"/>
    </row>
    <row r="2625" spans="1:26" x14ac:dyDescent="0.2">
      <c r="A2625" s="3"/>
      <c r="B2625" s="30"/>
      <c r="C2625" s="12"/>
      <c r="D2625" s="3"/>
      <c r="E2625" s="3"/>
      <c r="F2625" s="3"/>
      <c r="G2625" s="3"/>
      <c r="H2625" s="3"/>
      <c r="I2625" s="3"/>
      <c r="J2625" s="26"/>
      <c r="K2625" s="26"/>
      <c r="L2625" s="3"/>
      <c r="M2625" s="3"/>
      <c r="N2625" s="3"/>
      <c r="O2625" s="3"/>
      <c r="P2625" s="3"/>
      <c r="Q2625" s="3"/>
      <c r="R2625" s="3"/>
      <c r="S2625" s="3"/>
      <c r="T2625" s="3"/>
      <c r="U2625" s="3"/>
      <c r="V2625" s="3"/>
      <c r="W2625" s="3"/>
      <c r="X2625" s="3"/>
      <c r="Y2625" s="3"/>
      <c r="Z2625" s="3"/>
    </row>
    <row r="2626" spans="1:26" x14ac:dyDescent="0.2">
      <c r="A2626" s="3"/>
      <c r="B2626" s="30"/>
      <c r="C2626" s="12"/>
      <c r="D2626" s="3"/>
      <c r="E2626" s="3"/>
      <c r="F2626" s="3"/>
      <c r="G2626" s="3"/>
      <c r="H2626" s="3"/>
      <c r="I2626" s="3"/>
      <c r="J2626" s="26"/>
      <c r="K2626" s="26"/>
      <c r="L2626" s="3"/>
      <c r="M2626" s="3"/>
      <c r="N2626" s="3"/>
      <c r="O2626" s="3"/>
      <c r="P2626" s="3"/>
      <c r="Q2626" s="3"/>
      <c r="R2626" s="3"/>
      <c r="S2626" s="3"/>
      <c r="T2626" s="3"/>
      <c r="U2626" s="3"/>
      <c r="V2626" s="3"/>
      <c r="W2626" s="3"/>
      <c r="X2626" s="3"/>
      <c r="Y2626" s="3"/>
      <c r="Z2626" s="3"/>
    </row>
    <row r="2627" spans="1:26" x14ac:dyDescent="0.2">
      <c r="A2627" s="3"/>
      <c r="B2627" s="30"/>
      <c r="C2627" s="12"/>
      <c r="D2627" s="3"/>
      <c r="E2627" s="3"/>
      <c r="F2627" s="3"/>
      <c r="G2627" s="3"/>
      <c r="H2627" s="3"/>
      <c r="I2627" s="3"/>
      <c r="J2627" s="26"/>
      <c r="K2627" s="26"/>
      <c r="L2627" s="3"/>
      <c r="M2627" s="3"/>
      <c r="N2627" s="3"/>
      <c r="O2627" s="3"/>
      <c r="P2627" s="3"/>
      <c r="Q2627" s="3"/>
      <c r="R2627" s="3"/>
      <c r="S2627" s="3"/>
      <c r="T2627" s="3"/>
      <c r="U2627" s="3"/>
      <c r="V2627" s="3"/>
      <c r="W2627" s="3"/>
      <c r="X2627" s="3"/>
      <c r="Y2627" s="3"/>
      <c r="Z2627" s="3"/>
    </row>
    <row r="2628" spans="1:26" x14ac:dyDescent="0.2">
      <c r="A2628" s="3"/>
      <c r="B2628" s="30"/>
      <c r="C2628" s="12"/>
      <c r="D2628" s="3"/>
      <c r="E2628" s="3"/>
      <c r="F2628" s="3"/>
      <c r="G2628" s="3"/>
      <c r="H2628" s="3"/>
      <c r="I2628" s="3"/>
      <c r="J2628" s="26"/>
      <c r="K2628" s="26"/>
      <c r="L2628" s="3"/>
      <c r="M2628" s="3"/>
      <c r="N2628" s="3"/>
      <c r="O2628" s="3"/>
      <c r="P2628" s="3"/>
      <c r="Q2628" s="3"/>
      <c r="R2628" s="3"/>
      <c r="S2628" s="3"/>
      <c r="T2628" s="3"/>
      <c r="U2628" s="3"/>
      <c r="V2628" s="3"/>
      <c r="W2628" s="3"/>
      <c r="X2628" s="3"/>
      <c r="Y2628" s="3"/>
      <c r="Z2628" s="3"/>
    </row>
    <row r="2629" spans="1:26" x14ac:dyDescent="0.2">
      <c r="A2629" s="3"/>
      <c r="B2629" s="30"/>
      <c r="C2629" s="12"/>
      <c r="D2629" s="3"/>
      <c r="E2629" s="3"/>
      <c r="F2629" s="3"/>
      <c r="G2629" s="3"/>
      <c r="H2629" s="3"/>
      <c r="I2629" s="3"/>
      <c r="J2629" s="26"/>
      <c r="K2629" s="26"/>
      <c r="L2629" s="3"/>
      <c r="M2629" s="3"/>
      <c r="N2629" s="3"/>
      <c r="O2629" s="3"/>
      <c r="P2629" s="3"/>
      <c r="Q2629" s="3"/>
      <c r="R2629" s="3"/>
      <c r="S2629" s="3"/>
      <c r="T2629" s="3"/>
      <c r="U2629" s="3"/>
      <c r="V2629" s="3"/>
      <c r="W2629" s="3"/>
      <c r="X2629" s="3"/>
      <c r="Y2629" s="3"/>
      <c r="Z2629" s="3"/>
    </row>
    <row r="2630" spans="1:26" x14ac:dyDescent="0.2">
      <c r="A2630" s="3"/>
      <c r="B2630" s="30"/>
      <c r="C2630" s="12"/>
      <c r="D2630" s="3"/>
      <c r="E2630" s="3"/>
      <c r="F2630" s="3"/>
      <c r="G2630" s="3"/>
      <c r="H2630" s="3"/>
      <c r="I2630" s="3"/>
      <c r="J2630" s="26"/>
      <c r="K2630" s="26"/>
      <c r="L2630" s="3"/>
      <c r="M2630" s="3"/>
      <c r="N2630" s="3"/>
      <c r="O2630" s="3"/>
      <c r="P2630" s="3"/>
      <c r="Q2630" s="3"/>
      <c r="R2630" s="3"/>
      <c r="S2630" s="3"/>
      <c r="T2630" s="3"/>
      <c r="U2630" s="3"/>
      <c r="V2630" s="3"/>
      <c r="W2630" s="3"/>
      <c r="X2630" s="3"/>
      <c r="Y2630" s="3"/>
      <c r="Z2630" s="3"/>
    </row>
    <row r="2631" spans="1:26" x14ac:dyDescent="0.2">
      <c r="A2631" s="3"/>
      <c r="B2631" s="30"/>
      <c r="C2631" s="12"/>
      <c r="D2631" s="3"/>
      <c r="E2631" s="3"/>
      <c r="F2631" s="3"/>
      <c r="G2631" s="3"/>
      <c r="H2631" s="3"/>
      <c r="I2631" s="3"/>
      <c r="J2631" s="26"/>
      <c r="K2631" s="26"/>
      <c r="L2631" s="3"/>
      <c r="M2631" s="3"/>
      <c r="N2631" s="3"/>
      <c r="O2631" s="3"/>
      <c r="P2631" s="3"/>
      <c r="Q2631" s="3"/>
      <c r="R2631" s="3"/>
      <c r="S2631" s="3"/>
      <c r="T2631" s="3"/>
      <c r="U2631" s="3"/>
      <c r="V2631" s="3"/>
      <c r="W2631" s="3"/>
      <c r="X2631" s="3"/>
      <c r="Y2631" s="3"/>
      <c r="Z2631" s="3"/>
    </row>
    <row r="2632" spans="1:26" x14ac:dyDescent="0.2">
      <c r="A2632" s="3"/>
      <c r="B2632" s="30"/>
      <c r="C2632" s="12"/>
      <c r="D2632" s="3"/>
      <c r="E2632" s="3"/>
      <c r="F2632" s="3"/>
      <c r="G2632" s="3"/>
      <c r="H2632" s="3"/>
      <c r="I2632" s="3"/>
      <c r="J2632" s="26"/>
      <c r="K2632" s="26"/>
      <c r="L2632" s="3"/>
      <c r="M2632" s="3"/>
      <c r="N2632" s="3"/>
      <c r="O2632" s="3"/>
      <c r="P2632" s="3"/>
      <c r="Q2632" s="3"/>
      <c r="R2632" s="3"/>
      <c r="S2632" s="3"/>
      <c r="T2632" s="3"/>
      <c r="U2632" s="3"/>
      <c r="V2632" s="3"/>
      <c r="W2632" s="3"/>
      <c r="X2632" s="3"/>
      <c r="Y2632" s="3"/>
      <c r="Z2632" s="3"/>
    </row>
    <row r="2633" spans="1:26" x14ac:dyDescent="0.2">
      <c r="A2633" s="3"/>
      <c r="B2633" s="30"/>
      <c r="C2633" s="12"/>
      <c r="D2633" s="3"/>
      <c r="E2633" s="3"/>
      <c r="F2633" s="3"/>
      <c r="G2633" s="3"/>
      <c r="H2633" s="3"/>
      <c r="I2633" s="3"/>
      <c r="J2633" s="26"/>
      <c r="K2633" s="26"/>
      <c r="L2633" s="3"/>
      <c r="M2633" s="3"/>
      <c r="N2633" s="3"/>
      <c r="O2633" s="3"/>
      <c r="P2633" s="3"/>
      <c r="Q2633" s="3"/>
      <c r="R2633" s="3"/>
      <c r="S2633" s="3"/>
      <c r="T2633" s="3"/>
      <c r="U2633" s="3"/>
      <c r="V2633" s="3"/>
      <c r="W2633" s="3"/>
      <c r="X2633" s="3"/>
      <c r="Y2633" s="3"/>
      <c r="Z2633" s="3"/>
    </row>
    <row r="2634" spans="1:26" x14ac:dyDescent="0.2">
      <c r="A2634" s="3"/>
      <c r="B2634" s="30"/>
      <c r="C2634" s="12"/>
      <c r="D2634" s="3"/>
      <c r="E2634" s="3"/>
      <c r="F2634" s="3"/>
      <c r="G2634" s="3"/>
      <c r="H2634" s="3"/>
      <c r="I2634" s="3"/>
      <c r="J2634" s="26"/>
      <c r="K2634" s="26"/>
      <c r="L2634" s="3"/>
      <c r="M2634" s="3"/>
      <c r="N2634" s="3"/>
      <c r="O2634" s="3"/>
      <c r="P2634" s="3"/>
      <c r="Q2634" s="3"/>
      <c r="R2634" s="3"/>
      <c r="S2634" s="3"/>
      <c r="T2634" s="3"/>
      <c r="U2634" s="3"/>
      <c r="V2634" s="3"/>
      <c r="W2634" s="3"/>
      <c r="X2634" s="3"/>
      <c r="Y2634" s="3"/>
      <c r="Z2634" s="3"/>
    </row>
    <row r="2635" spans="1:26" x14ac:dyDescent="0.2">
      <c r="A2635" s="3"/>
      <c r="B2635" s="30"/>
      <c r="C2635" s="12"/>
      <c r="D2635" s="3"/>
      <c r="E2635" s="3"/>
      <c r="F2635" s="3"/>
      <c r="G2635" s="3"/>
      <c r="H2635" s="3"/>
      <c r="I2635" s="3"/>
      <c r="J2635" s="26"/>
      <c r="K2635" s="26"/>
      <c r="L2635" s="3"/>
      <c r="M2635" s="3"/>
      <c r="N2635" s="3"/>
      <c r="O2635" s="3"/>
      <c r="P2635" s="3"/>
      <c r="Q2635" s="3"/>
      <c r="R2635" s="3"/>
      <c r="S2635" s="3"/>
      <c r="T2635" s="3"/>
      <c r="U2635" s="3"/>
      <c r="V2635" s="3"/>
      <c r="W2635" s="3"/>
      <c r="X2635" s="3"/>
      <c r="Y2635" s="3"/>
      <c r="Z2635" s="3"/>
    </row>
    <row r="2636" spans="1:26" x14ac:dyDescent="0.2">
      <c r="A2636" s="3"/>
      <c r="B2636" s="30"/>
      <c r="C2636" s="12"/>
      <c r="D2636" s="3"/>
      <c r="E2636" s="3"/>
      <c r="F2636" s="3"/>
      <c r="G2636" s="3"/>
      <c r="H2636" s="3"/>
      <c r="I2636" s="3"/>
      <c r="J2636" s="26"/>
      <c r="K2636" s="26"/>
      <c r="L2636" s="3"/>
      <c r="M2636" s="3"/>
      <c r="N2636" s="3"/>
      <c r="O2636" s="3"/>
      <c r="P2636" s="3"/>
      <c r="Q2636" s="3"/>
      <c r="R2636" s="3"/>
      <c r="S2636" s="3"/>
      <c r="T2636" s="3"/>
      <c r="U2636" s="3"/>
      <c r="V2636" s="3"/>
      <c r="W2636" s="3"/>
      <c r="X2636" s="3"/>
      <c r="Y2636" s="3"/>
      <c r="Z2636" s="3"/>
    </row>
    <row r="2637" spans="1:26" x14ac:dyDescent="0.2">
      <c r="A2637" s="3"/>
      <c r="B2637" s="30"/>
      <c r="C2637" s="12"/>
      <c r="D2637" s="3"/>
      <c r="E2637" s="3"/>
      <c r="F2637" s="3"/>
      <c r="G2637" s="3"/>
      <c r="H2637" s="3"/>
      <c r="I2637" s="3"/>
      <c r="J2637" s="26"/>
      <c r="K2637" s="26"/>
      <c r="L2637" s="3"/>
      <c r="M2637" s="3"/>
      <c r="N2637" s="3"/>
      <c r="O2637" s="3"/>
      <c r="P2637" s="3"/>
      <c r="Q2637" s="3"/>
      <c r="R2637" s="3"/>
      <c r="S2637" s="3"/>
      <c r="T2637" s="3"/>
      <c r="U2637" s="3"/>
      <c r="V2637" s="3"/>
      <c r="W2637" s="3"/>
      <c r="X2637" s="3"/>
      <c r="Y2637" s="3"/>
      <c r="Z2637" s="3"/>
    </row>
    <row r="2638" spans="1:26" x14ac:dyDescent="0.2">
      <c r="A2638" s="3"/>
      <c r="B2638" s="30"/>
      <c r="C2638" s="12"/>
      <c r="D2638" s="3"/>
      <c r="E2638" s="3"/>
      <c r="F2638" s="3"/>
      <c r="G2638" s="3"/>
      <c r="H2638" s="3"/>
      <c r="I2638" s="3"/>
      <c r="J2638" s="26"/>
      <c r="K2638" s="26"/>
      <c r="L2638" s="3"/>
      <c r="M2638" s="3"/>
      <c r="N2638" s="3"/>
      <c r="O2638" s="3"/>
      <c r="P2638" s="3"/>
      <c r="Q2638" s="3"/>
      <c r="R2638" s="3"/>
      <c r="S2638" s="3"/>
      <c r="T2638" s="3"/>
      <c r="U2638" s="3"/>
      <c r="V2638" s="3"/>
      <c r="W2638" s="3"/>
      <c r="X2638" s="3"/>
      <c r="Y2638" s="3"/>
      <c r="Z2638" s="3"/>
    </row>
    <row r="2639" spans="1:26" x14ac:dyDescent="0.2">
      <c r="A2639" s="3"/>
      <c r="B2639" s="30"/>
      <c r="C2639" s="12"/>
      <c r="D2639" s="3"/>
      <c r="E2639" s="3"/>
      <c r="F2639" s="3"/>
      <c r="G2639" s="3"/>
      <c r="H2639" s="3"/>
      <c r="I2639" s="3"/>
      <c r="J2639" s="26"/>
      <c r="K2639" s="26"/>
      <c r="L2639" s="3"/>
      <c r="M2639" s="3"/>
      <c r="N2639" s="3"/>
      <c r="O2639" s="3"/>
      <c r="P2639" s="3"/>
      <c r="Q2639" s="3"/>
      <c r="R2639" s="3"/>
      <c r="S2639" s="3"/>
      <c r="T2639" s="3"/>
      <c r="U2639" s="3"/>
      <c r="V2639" s="3"/>
      <c r="W2639" s="3"/>
      <c r="X2639" s="3"/>
      <c r="Y2639" s="3"/>
      <c r="Z2639" s="3"/>
    </row>
    <row r="2640" spans="1:26" x14ac:dyDescent="0.2">
      <c r="A2640" s="3"/>
      <c r="B2640" s="30"/>
      <c r="C2640" s="12"/>
      <c r="D2640" s="3"/>
      <c r="E2640" s="3"/>
      <c r="F2640" s="3"/>
      <c r="G2640" s="3"/>
      <c r="H2640" s="3"/>
      <c r="I2640" s="3"/>
      <c r="J2640" s="26"/>
      <c r="K2640" s="26"/>
      <c r="L2640" s="3"/>
      <c r="M2640" s="3"/>
      <c r="N2640" s="3"/>
      <c r="O2640" s="3"/>
      <c r="P2640" s="3"/>
      <c r="Q2640" s="3"/>
      <c r="R2640" s="3"/>
      <c r="S2640" s="3"/>
      <c r="T2640" s="3"/>
      <c r="U2640" s="3"/>
      <c r="V2640" s="3"/>
      <c r="W2640" s="3"/>
      <c r="X2640" s="3"/>
      <c r="Y2640" s="3"/>
      <c r="Z2640" s="3"/>
    </row>
    <row r="2641" spans="1:26" x14ac:dyDescent="0.2">
      <c r="A2641" s="3"/>
      <c r="B2641" s="30"/>
      <c r="C2641" s="12"/>
      <c r="D2641" s="3"/>
      <c r="E2641" s="3"/>
      <c r="F2641" s="3"/>
      <c r="G2641" s="3"/>
      <c r="H2641" s="3"/>
      <c r="I2641" s="3"/>
      <c r="J2641" s="26"/>
      <c r="K2641" s="26"/>
      <c r="L2641" s="3"/>
      <c r="M2641" s="3"/>
      <c r="N2641" s="3"/>
      <c r="O2641" s="3"/>
      <c r="P2641" s="3"/>
      <c r="Q2641" s="3"/>
      <c r="R2641" s="3"/>
      <c r="S2641" s="3"/>
      <c r="T2641" s="3"/>
      <c r="U2641" s="3"/>
      <c r="V2641" s="3"/>
      <c r="W2641" s="3"/>
      <c r="X2641" s="3"/>
      <c r="Y2641" s="3"/>
      <c r="Z2641" s="3"/>
    </row>
    <row r="2642" spans="1:26" x14ac:dyDescent="0.2">
      <c r="A2642" s="3"/>
      <c r="B2642" s="30"/>
      <c r="C2642" s="12"/>
      <c r="D2642" s="3"/>
      <c r="E2642" s="3"/>
      <c r="F2642" s="3"/>
      <c r="G2642" s="3"/>
      <c r="H2642" s="3"/>
      <c r="I2642" s="3"/>
      <c r="J2642" s="26"/>
      <c r="K2642" s="26"/>
      <c r="L2642" s="3"/>
      <c r="M2642" s="3"/>
      <c r="N2642" s="3"/>
      <c r="O2642" s="3"/>
      <c r="P2642" s="3"/>
      <c r="Q2642" s="3"/>
      <c r="R2642" s="3"/>
      <c r="S2642" s="3"/>
      <c r="T2642" s="3"/>
      <c r="U2642" s="3"/>
      <c r="V2642" s="3"/>
      <c r="W2642" s="3"/>
      <c r="X2642" s="3"/>
      <c r="Y2642" s="3"/>
      <c r="Z2642" s="3"/>
    </row>
    <row r="2643" spans="1:26" x14ac:dyDescent="0.2">
      <c r="A2643" s="3"/>
      <c r="B2643" s="30"/>
      <c r="C2643" s="12"/>
      <c r="D2643" s="3"/>
      <c r="E2643" s="3"/>
      <c r="F2643" s="3"/>
      <c r="G2643" s="3"/>
      <c r="H2643" s="3"/>
      <c r="I2643" s="3"/>
      <c r="J2643" s="26"/>
      <c r="K2643" s="26"/>
      <c r="L2643" s="3"/>
      <c r="M2643" s="3"/>
      <c r="N2643" s="3"/>
      <c r="O2643" s="3"/>
      <c r="P2643" s="3"/>
      <c r="Q2643" s="3"/>
      <c r="R2643" s="3"/>
      <c r="S2643" s="3"/>
      <c r="T2643" s="3"/>
      <c r="U2643" s="3"/>
      <c r="V2643" s="3"/>
      <c r="W2643" s="3"/>
      <c r="X2643" s="3"/>
      <c r="Y2643" s="3"/>
      <c r="Z2643" s="3"/>
    </row>
    <row r="2644" spans="1:26" x14ac:dyDescent="0.2">
      <c r="A2644" s="3"/>
      <c r="B2644" s="30"/>
      <c r="C2644" s="12"/>
      <c r="D2644" s="3"/>
      <c r="E2644" s="3"/>
      <c r="F2644" s="3"/>
      <c r="G2644" s="3"/>
      <c r="H2644" s="3"/>
      <c r="I2644" s="3"/>
      <c r="J2644" s="26"/>
      <c r="K2644" s="26"/>
      <c r="L2644" s="3"/>
      <c r="M2644" s="3"/>
      <c r="N2644" s="3"/>
      <c r="O2644" s="3"/>
      <c r="P2644" s="3"/>
      <c r="Q2644" s="3"/>
      <c r="R2644" s="3"/>
      <c r="S2644" s="3"/>
      <c r="T2644" s="3"/>
      <c r="U2644" s="3"/>
      <c r="V2644" s="3"/>
      <c r="W2644" s="3"/>
      <c r="X2644" s="3"/>
      <c r="Y2644" s="3"/>
      <c r="Z2644" s="3"/>
    </row>
    <row r="2645" spans="1:26" x14ac:dyDescent="0.2">
      <c r="A2645" s="3"/>
      <c r="B2645" s="30"/>
      <c r="C2645" s="12"/>
      <c r="D2645" s="3"/>
      <c r="E2645" s="3"/>
      <c r="F2645" s="3"/>
      <c r="G2645" s="3"/>
      <c r="H2645" s="3"/>
      <c r="I2645" s="3"/>
      <c r="J2645" s="26"/>
      <c r="K2645" s="26"/>
      <c r="L2645" s="3"/>
      <c r="M2645" s="3"/>
      <c r="N2645" s="3"/>
      <c r="O2645" s="3"/>
      <c r="P2645" s="3"/>
      <c r="Q2645" s="3"/>
      <c r="R2645" s="3"/>
      <c r="S2645" s="3"/>
      <c r="T2645" s="3"/>
      <c r="U2645" s="3"/>
      <c r="V2645" s="3"/>
      <c r="W2645" s="3"/>
      <c r="X2645" s="3"/>
      <c r="Y2645" s="3"/>
      <c r="Z2645" s="3"/>
    </row>
    <row r="2646" spans="1:26" x14ac:dyDescent="0.2">
      <c r="A2646" s="3"/>
      <c r="B2646" s="30"/>
      <c r="C2646" s="12"/>
      <c r="D2646" s="3"/>
      <c r="E2646" s="3"/>
      <c r="F2646" s="3"/>
      <c r="G2646" s="3"/>
      <c r="H2646" s="3"/>
      <c r="I2646" s="3"/>
      <c r="J2646" s="26"/>
      <c r="K2646" s="26"/>
      <c r="L2646" s="3"/>
      <c r="M2646" s="3"/>
      <c r="N2646" s="3"/>
      <c r="O2646" s="3"/>
      <c r="P2646" s="3"/>
      <c r="Q2646" s="3"/>
      <c r="R2646" s="3"/>
      <c r="S2646" s="3"/>
      <c r="T2646" s="3"/>
      <c r="U2646" s="3"/>
      <c r="V2646" s="3"/>
      <c r="W2646" s="3"/>
      <c r="X2646" s="3"/>
      <c r="Y2646" s="3"/>
      <c r="Z2646" s="3"/>
    </row>
    <row r="2647" spans="1:26" x14ac:dyDescent="0.2">
      <c r="A2647" s="3"/>
      <c r="B2647" s="30"/>
      <c r="C2647" s="12"/>
      <c r="D2647" s="3"/>
      <c r="E2647" s="3"/>
      <c r="F2647" s="3"/>
      <c r="G2647" s="3"/>
      <c r="H2647" s="3"/>
      <c r="I2647" s="3"/>
      <c r="J2647" s="26"/>
      <c r="K2647" s="26"/>
      <c r="L2647" s="3"/>
      <c r="M2647" s="3"/>
      <c r="N2647" s="3"/>
      <c r="O2647" s="3"/>
      <c r="P2647" s="3"/>
      <c r="Q2647" s="3"/>
      <c r="R2647" s="3"/>
      <c r="S2647" s="3"/>
      <c r="T2647" s="3"/>
      <c r="U2647" s="3"/>
      <c r="V2647" s="3"/>
      <c r="W2647" s="3"/>
      <c r="X2647" s="3"/>
      <c r="Y2647" s="3"/>
      <c r="Z2647" s="3"/>
    </row>
    <row r="2648" spans="1:26" x14ac:dyDescent="0.2">
      <c r="A2648" s="3"/>
      <c r="B2648" s="30"/>
      <c r="C2648" s="12"/>
      <c r="D2648" s="3"/>
      <c r="E2648" s="3"/>
      <c r="F2648" s="3"/>
      <c r="G2648" s="3"/>
      <c r="H2648" s="3"/>
      <c r="I2648" s="3"/>
      <c r="J2648" s="26"/>
      <c r="K2648" s="26"/>
      <c r="L2648" s="3"/>
      <c r="M2648" s="3"/>
      <c r="N2648" s="3"/>
      <c r="O2648" s="3"/>
      <c r="P2648" s="3"/>
      <c r="Q2648" s="3"/>
      <c r="R2648" s="3"/>
      <c r="S2648" s="3"/>
      <c r="T2648" s="3"/>
      <c r="U2648" s="3"/>
      <c r="V2648" s="3"/>
      <c r="W2648" s="3"/>
      <c r="X2648" s="3"/>
      <c r="Y2648" s="3"/>
      <c r="Z2648" s="3"/>
    </row>
    <row r="2649" spans="1:26" x14ac:dyDescent="0.2">
      <c r="A2649" s="3"/>
      <c r="B2649" s="30"/>
      <c r="C2649" s="12"/>
      <c r="D2649" s="3"/>
      <c r="E2649" s="3"/>
      <c r="F2649" s="3"/>
      <c r="G2649" s="3"/>
      <c r="H2649" s="3"/>
      <c r="I2649" s="3"/>
      <c r="J2649" s="26"/>
      <c r="K2649" s="26"/>
      <c r="L2649" s="3"/>
      <c r="M2649" s="3"/>
      <c r="N2649" s="3"/>
      <c r="O2649" s="3"/>
      <c r="P2649" s="3"/>
      <c r="Q2649" s="3"/>
      <c r="R2649" s="3"/>
      <c r="S2649" s="3"/>
      <c r="T2649" s="3"/>
      <c r="U2649" s="3"/>
      <c r="V2649" s="3"/>
      <c r="W2649" s="3"/>
      <c r="X2649" s="3"/>
      <c r="Y2649" s="3"/>
      <c r="Z2649" s="3"/>
    </row>
    <row r="2650" spans="1:26" x14ac:dyDescent="0.2">
      <c r="A2650" s="3"/>
      <c r="B2650" s="30"/>
      <c r="C2650" s="12"/>
      <c r="D2650" s="3"/>
      <c r="E2650" s="3"/>
      <c r="F2650" s="3"/>
      <c r="G2650" s="3"/>
      <c r="H2650" s="3"/>
      <c r="I2650" s="3"/>
      <c r="J2650" s="26"/>
      <c r="K2650" s="26"/>
      <c r="L2650" s="3"/>
      <c r="M2650" s="3"/>
      <c r="N2650" s="3"/>
      <c r="O2650" s="3"/>
      <c r="P2650" s="3"/>
      <c r="Q2650" s="3"/>
      <c r="R2650" s="3"/>
      <c r="S2650" s="3"/>
      <c r="T2650" s="3"/>
      <c r="U2650" s="3"/>
      <c r="V2650" s="3"/>
      <c r="W2650" s="3"/>
      <c r="X2650" s="3"/>
      <c r="Y2650" s="3"/>
      <c r="Z2650" s="3"/>
    </row>
    <row r="2651" spans="1:26" x14ac:dyDescent="0.2">
      <c r="A2651" s="3"/>
      <c r="B2651" s="30"/>
      <c r="C2651" s="12"/>
      <c r="D2651" s="3"/>
      <c r="E2651" s="3"/>
      <c r="F2651" s="3"/>
      <c r="G2651" s="3"/>
      <c r="H2651" s="3"/>
      <c r="I2651" s="3"/>
      <c r="J2651" s="26"/>
      <c r="K2651" s="26"/>
      <c r="L2651" s="3"/>
      <c r="M2651" s="3"/>
      <c r="N2651" s="3"/>
      <c r="O2651" s="3"/>
      <c r="P2651" s="3"/>
      <c r="Q2651" s="3"/>
      <c r="R2651" s="3"/>
      <c r="S2651" s="3"/>
      <c r="T2651" s="3"/>
      <c r="U2651" s="3"/>
      <c r="V2651" s="3"/>
      <c r="W2651" s="3"/>
      <c r="X2651" s="3"/>
      <c r="Y2651" s="3"/>
      <c r="Z2651" s="3"/>
    </row>
    <row r="2652" spans="1:26" x14ac:dyDescent="0.2">
      <c r="A2652" s="3"/>
      <c r="B2652" s="30"/>
      <c r="C2652" s="12"/>
      <c r="D2652" s="3"/>
      <c r="E2652" s="3"/>
      <c r="F2652" s="3"/>
      <c r="G2652" s="3"/>
      <c r="H2652" s="3"/>
      <c r="I2652" s="3"/>
      <c r="J2652" s="26"/>
      <c r="K2652" s="26"/>
      <c r="L2652" s="3"/>
      <c r="M2652" s="3"/>
      <c r="N2652" s="3"/>
      <c r="O2652" s="3"/>
      <c r="P2652" s="3"/>
      <c r="Q2652" s="3"/>
      <c r="R2652" s="3"/>
      <c r="S2652" s="3"/>
      <c r="T2652" s="3"/>
      <c r="U2652" s="3"/>
      <c r="V2652" s="3"/>
      <c r="W2652" s="3"/>
      <c r="X2652" s="3"/>
      <c r="Y2652" s="3"/>
      <c r="Z2652" s="3"/>
    </row>
    <row r="2653" spans="1:26" x14ac:dyDescent="0.2">
      <c r="A2653" s="3"/>
      <c r="B2653" s="30"/>
      <c r="C2653" s="12"/>
      <c r="D2653" s="3"/>
      <c r="E2653" s="3"/>
      <c r="F2653" s="3"/>
      <c r="G2653" s="3"/>
      <c r="H2653" s="3"/>
      <c r="I2653" s="3"/>
      <c r="J2653" s="26"/>
      <c r="K2653" s="26"/>
      <c r="L2653" s="3"/>
      <c r="M2653" s="3"/>
      <c r="N2653" s="3"/>
      <c r="O2653" s="3"/>
      <c r="P2653" s="3"/>
      <c r="Q2653" s="3"/>
      <c r="R2653" s="3"/>
      <c r="S2653" s="3"/>
      <c r="T2653" s="3"/>
      <c r="U2653" s="3"/>
      <c r="V2653" s="3"/>
      <c r="W2653" s="3"/>
      <c r="X2653" s="3"/>
      <c r="Y2653" s="3"/>
      <c r="Z2653" s="3"/>
    </row>
    <row r="2654" spans="1:26" x14ac:dyDescent="0.2">
      <c r="A2654" s="3"/>
      <c r="B2654" s="30"/>
      <c r="C2654" s="12"/>
      <c r="D2654" s="3"/>
      <c r="E2654" s="3"/>
      <c r="F2654" s="3"/>
      <c r="G2654" s="3"/>
      <c r="H2654" s="3"/>
      <c r="I2654" s="3"/>
      <c r="J2654" s="26"/>
      <c r="K2654" s="26"/>
      <c r="L2654" s="3"/>
      <c r="M2654" s="3"/>
      <c r="N2654" s="3"/>
      <c r="O2654" s="3"/>
      <c r="P2654" s="3"/>
      <c r="Q2654" s="3"/>
      <c r="R2654" s="3"/>
      <c r="S2654" s="3"/>
      <c r="T2654" s="3"/>
      <c r="U2654" s="3"/>
      <c r="V2654" s="3"/>
      <c r="W2654" s="3"/>
      <c r="X2654" s="3"/>
      <c r="Y2654" s="3"/>
      <c r="Z2654" s="3"/>
    </row>
    <row r="2655" spans="1:26" x14ac:dyDescent="0.2">
      <c r="A2655" s="3"/>
      <c r="B2655" s="30"/>
      <c r="C2655" s="12"/>
      <c r="D2655" s="3"/>
      <c r="E2655" s="3"/>
      <c r="F2655" s="3"/>
      <c r="G2655" s="3"/>
      <c r="H2655" s="3"/>
      <c r="I2655" s="3"/>
      <c r="J2655" s="26"/>
      <c r="K2655" s="26"/>
      <c r="L2655" s="3"/>
      <c r="M2655" s="3"/>
      <c r="N2655" s="3"/>
      <c r="O2655" s="3"/>
      <c r="P2655" s="3"/>
      <c r="Q2655" s="3"/>
      <c r="R2655" s="3"/>
      <c r="S2655" s="3"/>
      <c r="T2655" s="3"/>
      <c r="U2655" s="3"/>
      <c r="V2655" s="3"/>
      <c r="W2655" s="3"/>
      <c r="X2655" s="3"/>
      <c r="Y2655" s="3"/>
      <c r="Z2655" s="3"/>
    </row>
    <row r="2656" spans="1:26" x14ac:dyDescent="0.2">
      <c r="A2656" s="3"/>
      <c r="B2656" s="30"/>
      <c r="C2656" s="12"/>
      <c r="D2656" s="3"/>
      <c r="E2656" s="3"/>
      <c r="F2656" s="3"/>
      <c r="G2656" s="3"/>
      <c r="H2656" s="3"/>
      <c r="I2656" s="3"/>
      <c r="J2656" s="26"/>
      <c r="K2656" s="26"/>
      <c r="L2656" s="3"/>
      <c r="M2656" s="3"/>
      <c r="N2656" s="3"/>
      <c r="O2656" s="3"/>
      <c r="P2656" s="3"/>
      <c r="Q2656" s="3"/>
      <c r="R2656" s="3"/>
      <c r="S2656" s="3"/>
      <c r="T2656" s="3"/>
      <c r="U2656" s="3"/>
      <c r="V2656" s="3"/>
      <c r="W2656" s="3"/>
      <c r="X2656" s="3"/>
      <c r="Y2656" s="3"/>
      <c r="Z2656" s="3"/>
    </row>
    <row r="2657" spans="1:26" x14ac:dyDescent="0.2">
      <c r="A2657" s="3"/>
      <c r="B2657" s="30"/>
      <c r="C2657" s="12"/>
      <c r="D2657" s="3"/>
      <c r="E2657" s="3"/>
      <c r="F2657" s="3"/>
      <c r="G2657" s="3"/>
      <c r="H2657" s="3"/>
      <c r="I2657" s="3"/>
      <c r="J2657" s="26"/>
      <c r="K2657" s="26"/>
      <c r="L2657" s="3"/>
      <c r="M2657" s="3"/>
      <c r="N2657" s="3"/>
      <c r="O2657" s="3"/>
      <c r="P2657" s="3"/>
      <c r="Q2657" s="3"/>
      <c r="R2657" s="3"/>
      <c r="S2657" s="3"/>
      <c r="T2657" s="3"/>
      <c r="U2657" s="3"/>
      <c r="V2657" s="3"/>
      <c r="W2657" s="3"/>
      <c r="X2657" s="3"/>
      <c r="Y2657" s="3"/>
      <c r="Z2657" s="3"/>
    </row>
    <row r="2658" spans="1:26" x14ac:dyDescent="0.2">
      <c r="A2658" s="3"/>
      <c r="B2658" s="30"/>
      <c r="C2658" s="12"/>
      <c r="D2658" s="3"/>
      <c r="E2658" s="3"/>
      <c r="F2658" s="3"/>
      <c r="G2658" s="3"/>
      <c r="H2658" s="3"/>
      <c r="I2658" s="3"/>
      <c r="J2658" s="26"/>
      <c r="K2658" s="26"/>
      <c r="L2658" s="3"/>
      <c r="M2658" s="3"/>
      <c r="N2658" s="3"/>
      <c r="O2658" s="3"/>
      <c r="P2658" s="3"/>
      <c r="Q2658" s="3"/>
      <c r="R2658" s="3"/>
      <c r="S2658" s="3"/>
      <c r="T2658" s="3"/>
      <c r="U2658" s="3"/>
      <c r="V2658" s="3"/>
      <c r="W2658" s="3"/>
      <c r="X2658" s="3"/>
      <c r="Y2658" s="3"/>
      <c r="Z2658" s="3"/>
    </row>
    <row r="2659" spans="1:26" x14ac:dyDescent="0.2">
      <c r="A2659" s="3"/>
      <c r="B2659" s="30"/>
      <c r="C2659" s="12"/>
      <c r="D2659" s="3"/>
      <c r="E2659" s="3"/>
      <c r="F2659" s="3"/>
      <c r="G2659" s="3"/>
      <c r="H2659" s="3"/>
      <c r="I2659" s="3"/>
      <c r="J2659" s="26"/>
      <c r="K2659" s="26"/>
      <c r="L2659" s="3"/>
      <c r="M2659" s="3"/>
      <c r="N2659" s="3"/>
      <c r="O2659" s="3"/>
      <c r="P2659" s="3"/>
      <c r="Q2659" s="3"/>
      <c r="R2659" s="3"/>
      <c r="S2659" s="3"/>
      <c r="T2659" s="3"/>
      <c r="U2659" s="3"/>
      <c r="V2659" s="3"/>
      <c r="W2659" s="3"/>
      <c r="X2659" s="3"/>
      <c r="Y2659" s="3"/>
      <c r="Z2659" s="3"/>
    </row>
    <row r="2660" spans="1:26" x14ac:dyDescent="0.2">
      <c r="A2660" s="3"/>
      <c r="B2660" s="30"/>
      <c r="C2660" s="12"/>
      <c r="D2660" s="3"/>
      <c r="E2660" s="3"/>
      <c r="F2660" s="3"/>
      <c r="G2660" s="3"/>
      <c r="H2660" s="3"/>
      <c r="I2660" s="3"/>
      <c r="J2660" s="26"/>
      <c r="K2660" s="26"/>
      <c r="L2660" s="3"/>
      <c r="M2660" s="3"/>
      <c r="N2660" s="3"/>
      <c r="O2660" s="3"/>
      <c r="P2660" s="3"/>
      <c r="Q2660" s="3"/>
      <c r="R2660" s="3"/>
      <c r="S2660" s="3"/>
      <c r="T2660" s="3"/>
      <c r="U2660" s="3"/>
      <c r="V2660" s="3"/>
      <c r="W2660" s="3"/>
      <c r="X2660" s="3"/>
      <c r="Y2660" s="3"/>
      <c r="Z2660" s="3"/>
    </row>
    <row r="2661" spans="1:26" x14ac:dyDescent="0.2">
      <c r="A2661" s="3"/>
      <c r="B2661" s="30"/>
      <c r="C2661" s="12"/>
      <c r="D2661" s="3"/>
      <c r="E2661" s="3"/>
      <c r="F2661" s="3"/>
      <c r="G2661" s="3"/>
      <c r="H2661" s="3"/>
      <c r="I2661" s="3"/>
      <c r="J2661" s="26"/>
      <c r="K2661" s="26"/>
      <c r="L2661" s="3"/>
      <c r="M2661" s="3"/>
      <c r="N2661" s="3"/>
      <c r="O2661" s="3"/>
      <c r="P2661" s="3"/>
      <c r="Q2661" s="3"/>
      <c r="R2661" s="3"/>
      <c r="S2661" s="3"/>
      <c r="T2661" s="3"/>
      <c r="U2661" s="3"/>
      <c r="V2661" s="3"/>
      <c r="W2661" s="3"/>
      <c r="X2661" s="3"/>
      <c r="Y2661" s="3"/>
      <c r="Z2661" s="3"/>
    </row>
    <row r="2662" spans="1:26" x14ac:dyDescent="0.2">
      <c r="A2662" s="3"/>
      <c r="B2662" s="30"/>
      <c r="C2662" s="12"/>
      <c r="D2662" s="3"/>
      <c r="E2662" s="3"/>
      <c r="F2662" s="3"/>
      <c r="G2662" s="3"/>
      <c r="H2662" s="3"/>
      <c r="I2662" s="3"/>
      <c r="J2662" s="26"/>
      <c r="K2662" s="26"/>
      <c r="L2662" s="3"/>
      <c r="M2662" s="3"/>
      <c r="N2662" s="3"/>
      <c r="O2662" s="3"/>
      <c r="P2662" s="3"/>
      <c r="Q2662" s="3"/>
      <c r="R2662" s="3"/>
      <c r="S2662" s="3"/>
      <c r="T2662" s="3"/>
      <c r="U2662" s="3"/>
      <c r="V2662" s="3"/>
      <c r="W2662" s="3"/>
      <c r="X2662" s="3"/>
      <c r="Y2662" s="3"/>
      <c r="Z2662" s="3"/>
    </row>
    <row r="2663" spans="1:26" x14ac:dyDescent="0.2">
      <c r="A2663" s="3"/>
      <c r="B2663" s="30"/>
      <c r="C2663" s="12"/>
      <c r="D2663" s="3"/>
      <c r="E2663" s="3"/>
      <c r="F2663" s="3"/>
      <c r="G2663" s="3"/>
      <c r="H2663" s="3"/>
      <c r="I2663" s="3"/>
      <c r="J2663" s="26"/>
      <c r="K2663" s="26"/>
      <c r="L2663" s="3"/>
      <c r="M2663" s="3"/>
      <c r="N2663" s="3"/>
      <c r="O2663" s="3"/>
      <c r="P2663" s="3"/>
      <c r="Q2663" s="3"/>
      <c r="R2663" s="3"/>
      <c r="S2663" s="3"/>
      <c r="T2663" s="3"/>
      <c r="U2663" s="3"/>
      <c r="V2663" s="3"/>
      <c r="W2663" s="3"/>
      <c r="X2663" s="3"/>
      <c r="Y2663" s="3"/>
      <c r="Z2663" s="3"/>
    </row>
    <row r="2664" spans="1:26" x14ac:dyDescent="0.2">
      <c r="A2664" s="3"/>
      <c r="B2664" s="30"/>
      <c r="C2664" s="12"/>
      <c r="D2664" s="3"/>
      <c r="E2664" s="3"/>
      <c r="F2664" s="3"/>
      <c r="G2664" s="3"/>
      <c r="H2664" s="3"/>
      <c r="I2664" s="3"/>
      <c r="J2664" s="26"/>
      <c r="K2664" s="26"/>
      <c r="L2664" s="3"/>
      <c r="M2664" s="3"/>
      <c r="N2664" s="3"/>
      <c r="O2664" s="3"/>
      <c r="P2664" s="3"/>
      <c r="Q2664" s="3"/>
      <c r="R2664" s="3"/>
      <c r="S2664" s="3"/>
      <c r="T2664" s="3"/>
      <c r="U2664" s="3"/>
      <c r="V2664" s="3"/>
      <c r="W2664" s="3"/>
      <c r="X2664" s="3"/>
      <c r="Y2664" s="3"/>
      <c r="Z2664" s="3"/>
    </row>
    <row r="2665" spans="1:26" x14ac:dyDescent="0.2">
      <c r="A2665" s="3"/>
      <c r="B2665" s="30"/>
      <c r="C2665" s="12"/>
      <c r="D2665" s="3"/>
      <c r="E2665" s="3"/>
      <c r="F2665" s="3"/>
      <c r="G2665" s="3"/>
      <c r="H2665" s="3"/>
      <c r="I2665" s="3"/>
      <c r="J2665" s="26"/>
      <c r="K2665" s="26"/>
      <c r="L2665" s="3"/>
      <c r="M2665" s="3"/>
      <c r="N2665" s="3"/>
      <c r="O2665" s="3"/>
      <c r="P2665" s="3"/>
      <c r="Q2665" s="3"/>
      <c r="R2665" s="3"/>
      <c r="S2665" s="3"/>
      <c r="T2665" s="3"/>
      <c r="U2665" s="3"/>
      <c r="V2665" s="3"/>
      <c r="W2665" s="3"/>
      <c r="X2665" s="3"/>
      <c r="Y2665" s="3"/>
      <c r="Z2665" s="3"/>
    </row>
    <row r="2666" spans="1:26" x14ac:dyDescent="0.2">
      <c r="A2666" s="3"/>
      <c r="B2666" s="30"/>
      <c r="C2666" s="12"/>
      <c r="D2666" s="3"/>
      <c r="E2666" s="3"/>
      <c r="F2666" s="3"/>
      <c r="G2666" s="3"/>
      <c r="H2666" s="3"/>
      <c r="I2666" s="3"/>
      <c r="J2666" s="26"/>
      <c r="K2666" s="26"/>
      <c r="L2666" s="3"/>
      <c r="M2666" s="3"/>
      <c r="N2666" s="3"/>
      <c r="O2666" s="3"/>
      <c r="P2666" s="3"/>
      <c r="Q2666" s="3"/>
      <c r="R2666" s="3"/>
      <c r="S2666" s="3"/>
      <c r="T2666" s="3"/>
      <c r="U2666" s="3"/>
      <c r="V2666" s="3"/>
      <c r="W2666" s="3"/>
      <c r="X2666" s="3"/>
      <c r="Y2666" s="3"/>
      <c r="Z2666" s="3"/>
    </row>
    <row r="2667" spans="1:26" x14ac:dyDescent="0.2">
      <c r="A2667" s="3"/>
      <c r="B2667" s="30"/>
      <c r="C2667" s="12"/>
      <c r="D2667" s="3"/>
      <c r="E2667" s="3"/>
      <c r="F2667" s="3"/>
      <c r="G2667" s="3"/>
      <c r="H2667" s="3"/>
      <c r="I2667" s="3"/>
      <c r="J2667" s="26"/>
      <c r="K2667" s="26"/>
      <c r="L2667" s="3"/>
      <c r="M2667" s="3"/>
      <c r="N2667" s="3"/>
      <c r="O2667" s="3"/>
      <c r="P2667" s="3"/>
      <c r="Q2667" s="3"/>
      <c r="R2667" s="3"/>
      <c r="S2667" s="3"/>
      <c r="T2667" s="3"/>
      <c r="U2667" s="3"/>
      <c r="V2667" s="3"/>
      <c r="W2667" s="3"/>
      <c r="X2667" s="3"/>
      <c r="Y2667" s="3"/>
      <c r="Z2667" s="3"/>
    </row>
    <row r="2668" spans="1:26" x14ac:dyDescent="0.2">
      <c r="A2668" s="3"/>
      <c r="B2668" s="30"/>
      <c r="C2668" s="12"/>
      <c r="D2668" s="3"/>
      <c r="E2668" s="3"/>
      <c r="F2668" s="3"/>
      <c r="G2668" s="3"/>
      <c r="H2668" s="3"/>
      <c r="I2668" s="3"/>
      <c r="J2668" s="26"/>
      <c r="K2668" s="26"/>
      <c r="L2668" s="3"/>
      <c r="M2668" s="3"/>
      <c r="N2668" s="3"/>
      <c r="O2668" s="3"/>
      <c r="P2668" s="3"/>
      <c r="Q2668" s="3"/>
      <c r="R2668" s="3"/>
      <c r="S2668" s="3"/>
      <c r="T2668" s="3"/>
      <c r="U2668" s="3"/>
      <c r="V2668" s="3"/>
      <c r="W2668" s="3"/>
      <c r="X2668" s="3"/>
      <c r="Y2668" s="3"/>
      <c r="Z2668" s="3"/>
    </row>
    <row r="2669" spans="1:26" x14ac:dyDescent="0.2">
      <c r="A2669" s="3"/>
      <c r="B2669" s="30"/>
      <c r="C2669" s="12"/>
      <c r="D2669" s="3"/>
      <c r="E2669" s="3"/>
      <c r="F2669" s="3"/>
      <c r="G2669" s="3"/>
      <c r="H2669" s="3"/>
      <c r="I2669" s="3"/>
      <c r="J2669" s="26"/>
      <c r="K2669" s="26"/>
      <c r="L2669" s="3"/>
      <c r="M2669" s="3"/>
      <c r="N2669" s="3"/>
      <c r="O2669" s="3"/>
      <c r="P2669" s="3"/>
      <c r="Q2669" s="3"/>
      <c r="R2669" s="3"/>
      <c r="S2669" s="3"/>
      <c r="T2669" s="3"/>
      <c r="U2669" s="3"/>
      <c r="V2669" s="3"/>
      <c r="W2669" s="3"/>
      <c r="X2669" s="3"/>
      <c r="Y2669" s="3"/>
      <c r="Z2669" s="3"/>
    </row>
    <row r="2670" spans="1:26" x14ac:dyDescent="0.2">
      <c r="A2670" s="3"/>
      <c r="B2670" s="30"/>
      <c r="C2670" s="12"/>
      <c r="D2670" s="3"/>
      <c r="E2670" s="3"/>
      <c r="F2670" s="3"/>
      <c r="G2670" s="3"/>
      <c r="H2670" s="3"/>
      <c r="I2670" s="3"/>
      <c r="J2670" s="26"/>
      <c r="K2670" s="26"/>
      <c r="L2670" s="3"/>
      <c r="M2670" s="3"/>
      <c r="N2670" s="3"/>
      <c r="O2670" s="3"/>
      <c r="P2670" s="3"/>
      <c r="Q2670" s="3"/>
      <c r="R2670" s="3"/>
      <c r="S2670" s="3"/>
      <c r="T2670" s="3"/>
      <c r="U2670" s="3"/>
      <c r="V2670" s="3"/>
      <c r="W2670" s="3"/>
      <c r="X2670" s="3"/>
      <c r="Y2670" s="3"/>
      <c r="Z2670" s="3"/>
    </row>
    <row r="2671" spans="1:26" x14ac:dyDescent="0.2">
      <c r="A2671" s="3"/>
      <c r="B2671" s="30"/>
      <c r="C2671" s="12"/>
      <c r="D2671" s="3"/>
      <c r="E2671" s="3"/>
      <c r="F2671" s="3"/>
      <c r="G2671" s="3"/>
      <c r="H2671" s="3"/>
      <c r="I2671" s="3"/>
      <c r="J2671" s="26"/>
      <c r="K2671" s="26"/>
      <c r="L2671" s="3"/>
      <c r="M2671" s="3"/>
      <c r="N2671" s="3"/>
      <c r="O2671" s="3"/>
      <c r="P2671" s="3"/>
      <c r="Q2671" s="3"/>
      <c r="R2671" s="3"/>
      <c r="S2671" s="3"/>
      <c r="T2671" s="3"/>
      <c r="U2671" s="3"/>
      <c r="V2671" s="3"/>
      <c r="W2671" s="3"/>
      <c r="X2671" s="3"/>
      <c r="Y2671" s="3"/>
      <c r="Z2671" s="3"/>
    </row>
    <row r="2672" spans="1:26" x14ac:dyDescent="0.2">
      <c r="A2672" s="3"/>
      <c r="B2672" s="30"/>
      <c r="C2672" s="12"/>
      <c r="D2672" s="3"/>
      <c r="E2672" s="3"/>
      <c r="F2672" s="3"/>
      <c r="G2672" s="3"/>
      <c r="H2672" s="3"/>
      <c r="I2672" s="3"/>
      <c r="J2672" s="26"/>
      <c r="K2672" s="26"/>
      <c r="L2672" s="3"/>
      <c r="M2672" s="3"/>
      <c r="N2672" s="3"/>
      <c r="O2672" s="3"/>
      <c r="P2672" s="3"/>
      <c r="Q2672" s="3"/>
      <c r="R2672" s="3"/>
      <c r="S2672" s="3"/>
      <c r="T2672" s="3"/>
      <c r="U2672" s="3"/>
      <c r="V2672" s="3"/>
      <c r="W2672" s="3"/>
      <c r="X2672" s="3"/>
      <c r="Y2672" s="3"/>
      <c r="Z2672" s="3"/>
    </row>
    <row r="2673" spans="1:26" x14ac:dyDescent="0.2">
      <c r="A2673" s="3"/>
      <c r="B2673" s="30"/>
      <c r="C2673" s="12"/>
      <c r="D2673" s="3"/>
      <c r="E2673" s="3"/>
      <c r="F2673" s="3"/>
      <c r="G2673" s="3"/>
      <c r="H2673" s="3"/>
      <c r="I2673" s="3"/>
      <c r="J2673" s="26"/>
      <c r="K2673" s="26"/>
      <c r="L2673" s="3"/>
      <c r="M2673" s="3"/>
      <c r="N2673" s="3"/>
      <c r="O2673" s="3"/>
      <c r="P2673" s="3"/>
      <c r="Q2673" s="3"/>
      <c r="R2673" s="3"/>
      <c r="S2673" s="3"/>
      <c r="T2673" s="3"/>
      <c r="U2673" s="3"/>
      <c r="V2673" s="3"/>
      <c r="W2673" s="3"/>
      <c r="X2673" s="3"/>
      <c r="Y2673" s="3"/>
      <c r="Z2673" s="3"/>
    </row>
    <row r="2674" spans="1:26" x14ac:dyDescent="0.2">
      <c r="A2674" s="3"/>
      <c r="B2674" s="30"/>
      <c r="C2674" s="12"/>
      <c r="D2674" s="3"/>
      <c r="E2674" s="3"/>
      <c r="F2674" s="3"/>
      <c r="G2674" s="3"/>
      <c r="H2674" s="3"/>
      <c r="I2674" s="3"/>
      <c r="J2674" s="26"/>
      <c r="K2674" s="26"/>
      <c r="L2674" s="3"/>
      <c r="M2674" s="3"/>
      <c r="N2674" s="3"/>
      <c r="O2674" s="3"/>
      <c r="P2674" s="3"/>
      <c r="Q2674" s="3"/>
      <c r="R2674" s="3"/>
      <c r="S2674" s="3"/>
      <c r="T2674" s="3"/>
      <c r="U2674" s="3"/>
      <c r="V2674" s="3"/>
      <c r="W2674" s="3"/>
      <c r="X2674" s="3"/>
      <c r="Y2674" s="3"/>
      <c r="Z2674" s="3"/>
    </row>
    <row r="2675" spans="1:26" x14ac:dyDescent="0.2">
      <c r="A2675" s="3"/>
      <c r="B2675" s="30"/>
      <c r="C2675" s="12"/>
      <c r="D2675" s="3"/>
      <c r="E2675" s="3"/>
      <c r="F2675" s="3"/>
      <c r="G2675" s="3"/>
      <c r="H2675" s="3"/>
      <c r="I2675" s="3"/>
      <c r="J2675" s="26"/>
      <c r="K2675" s="26"/>
      <c r="L2675" s="3"/>
      <c r="M2675" s="3"/>
      <c r="N2675" s="3"/>
      <c r="O2675" s="3"/>
      <c r="P2675" s="3"/>
      <c r="Q2675" s="3"/>
      <c r="R2675" s="3"/>
      <c r="S2675" s="3"/>
      <c r="T2675" s="3"/>
      <c r="U2675" s="3"/>
      <c r="V2675" s="3"/>
      <c r="W2675" s="3"/>
      <c r="X2675" s="3"/>
      <c r="Y2675" s="3"/>
      <c r="Z2675" s="3"/>
    </row>
    <row r="2676" spans="1:26" x14ac:dyDescent="0.2">
      <c r="A2676" s="3"/>
      <c r="B2676" s="30"/>
      <c r="C2676" s="12"/>
      <c r="D2676" s="3"/>
      <c r="E2676" s="3"/>
      <c r="F2676" s="3"/>
      <c r="G2676" s="3"/>
      <c r="H2676" s="3"/>
      <c r="I2676" s="3"/>
      <c r="J2676" s="26"/>
      <c r="K2676" s="26"/>
      <c r="L2676" s="3"/>
      <c r="M2676" s="3"/>
      <c r="N2676" s="3"/>
      <c r="O2676" s="3"/>
      <c r="P2676" s="3"/>
      <c r="Q2676" s="3"/>
      <c r="R2676" s="3"/>
      <c r="S2676" s="3"/>
      <c r="T2676" s="3"/>
      <c r="U2676" s="3"/>
      <c r="V2676" s="3"/>
      <c r="W2676" s="3"/>
      <c r="X2676" s="3"/>
      <c r="Y2676" s="3"/>
      <c r="Z2676" s="3"/>
    </row>
    <row r="2677" spans="1:26" x14ac:dyDescent="0.2">
      <c r="A2677" s="3"/>
      <c r="B2677" s="30"/>
      <c r="C2677" s="12"/>
      <c r="D2677" s="3"/>
      <c r="E2677" s="3"/>
      <c r="F2677" s="3"/>
      <c r="G2677" s="3"/>
      <c r="H2677" s="3"/>
      <c r="I2677" s="3"/>
      <c r="J2677" s="26"/>
      <c r="K2677" s="26"/>
      <c r="L2677" s="3"/>
      <c r="M2677" s="3"/>
      <c r="N2677" s="3"/>
      <c r="O2677" s="3"/>
      <c r="P2677" s="3"/>
      <c r="Q2677" s="3"/>
      <c r="R2677" s="3"/>
      <c r="S2677" s="3"/>
      <c r="T2677" s="3"/>
      <c r="U2677" s="3"/>
      <c r="V2677" s="3"/>
      <c r="W2677" s="3"/>
      <c r="X2677" s="3"/>
      <c r="Y2677" s="3"/>
      <c r="Z2677" s="3"/>
    </row>
    <row r="2678" spans="1:26" x14ac:dyDescent="0.2">
      <c r="A2678" s="3"/>
      <c r="B2678" s="30"/>
      <c r="C2678" s="12"/>
      <c r="D2678" s="3"/>
      <c r="E2678" s="3"/>
      <c r="F2678" s="3"/>
      <c r="G2678" s="3"/>
      <c r="H2678" s="3"/>
      <c r="I2678" s="3"/>
      <c r="J2678" s="26"/>
      <c r="K2678" s="26"/>
      <c r="L2678" s="3"/>
      <c r="M2678" s="3"/>
      <c r="N2678" s="3"/>
      <c r="O2678" s="3"/>
      <c r="P2678" s="3"/>
      <c r="Q2678" s="3"/>
      <c r="R2678" s="3"/>
      <c r="S2678" s="3"/>
      <c r="T2678" s="3"/>
      <c r="U2678" s="3"/>
      <c r="V2678" s="3"/>
      <c r="W2678" s="3"/>
      <c r="X2678" s="3"/>
      <c r="Y2678" s="3"/>
      <c r="Z2678" s="3"/>
    </row>
    <row r="2679" spans="1:26" x14ac:dyDescent="0.2">
      <c r="A2679" s="3"/>
      <c r="B2679" s="30"/>
      <c r="C2679" s="12"/>
      <c r="D2679" s="3"/>
      <c r="E2679" s="3"/>
      <c r="F2679" s="3"/>
      <c r="G2679" s="3"/>
      <c r="H2679" s="3"/>
      <c r="I2679" s="3"/>
      <c r="J2679" s="26"/>
      <c r="K2679" s="26"/>
      <c r="L2679" s="3"/>
      <c r="M2679" s="3"/>
      <c r="N2679" s="3"/>
      <c r="O2679" s="3"/>
      <c r="P2679" s="3"/>
      <c r="Q2679" s="3"/>
      <c r="R2679" s="3"/>
      <c r="S2679" s="3"/>
      <c r="T2679" s="3"/>
      <c r="U2679" s="3"/>
      <c r="V2679" s="3"/>
      <c r="W2679" s="3"/>
      <c r="X2679" s="3"/>
      <c r="Y2679" s="3"/>
      <c r="Z2679" s="3"/>
    </row>
    <row r="2680" spans="1:26" x14ac:dyDescent="0.2">
      <c r="A2680" s="3"/>
      <c r="B2680" s="30"/>
      <c r="C2680" s="12"/>
      <c r="D2680" s="3"/>
      <c r="E2680" s="3"/>
      <c r="F2680" s="3"/>
      <c r="G2680" s="3"/>
      <c r="H2680" s="3"/>
      <c r="I2680" s="3"/>
      <c r="J2680" s="26"/>
      <c r="K2680" s="26"/>
      <c r="L2680" s="3"/>
      <c r="M2680" s="3"/>
      <c r="N2680" s="3"/>
      <c r="O2680" s="3"/>
      <c r="P2680" s="3"/>
      <c r="Q2680" s="3"/>
      <c r="R2680" s="3"/>
      <c r="S2680" s="3"/>
      <c r="T2680" s="3"/>
      <c r="U2680" s="3"/>
      <c r="V2680" s="3"/>
      <c r="W2680" s="3"/>
      <c r="X2680" s="3"/>
      <c r="Y2680" s="3"/>
      <c r="Z2680" s="3"/>
    </row>
    <row r="2681" spans="1:26" x14ac:dyDescent="0.2">
      <c r="A2681" s="3"/>
      <c r="B2681" s="30"/>
      <c r="C2681" s="12"/>
      <c r="D2681" s="3"/>
      <c r="E2681" s="3"/>
      <c r="F2681" s="3"/>
      <c r="G2681" s="3"/>
      <c r="H2681" s="3"/>
      <c r="I2681" s="3"/>
      <c r="J2681" s="26"/>
      <c r="K2681" s="26"/>
      <c r="L2681" s="3"/>
      <c r="M2681" s="3"/>
      <c r="N2681" s="3"/>
      <c r="O2681" s="3"/>
      <c r="P2681" s="3"/>
      <c r="Q2681" s="3"/>
      <c r="R2681" s="3"/>
      <c r="S2681" s="3"/>
      <c r="T2681" s="3"/>
      <c r="U2681" s="3"/>
      <c r="V2681" s="3"/>
      <c r="W2681" s="3"/>
      <c r="X2681" s="3"/>
      <c r="Y2681" s="3"/>
      <c r="Z2681" s="3"/>
    </row>
    <row r="2682" spans="1:26" x14ac:dyDescent="0.2">
      <c r="A2682" s="3"/>
      <c r="B2682" s="30"/>
      <c r="C2682" s="12"/>
      <c r="D2682" s="3"/>
      <c r="E2682" s="3"/>
      <c r="F2682" s="3"/>
      <c r="G2682" s="3"/>
      <c r="H2682" s="3"/>
      <c r="I2682" s="3"/>
      <c r="J2682" s="26"/>
      <c r="K2682" s="26"/>
      <c r="L2682" s="3"/>
      <c r="M2682" s="3"/>
      <c r="N2682" s="3"/>
      <c r="O2682" s="3"/>
      <c r="P2682" s="3"/>
      <c r="Q2682" s="3"/>
      <c r="R2682" s="3"/>
      <c r="S2682" s="3"/>
      <c r="T2682" s="3"/>
      <c r="U2682" s="3"/>
      <c r="V2682" s="3"/>
      <c r="W2682" s="3"/>
      <c r="X2682" s="3"/>
      <c r="Y2682" s="3"/>
      <c r="Z2682" s="3"/>
    </row>
    <row r="2683" spans="1:26" x14ac:dyDescent="0.2">
      <c r="A2683" s="3"/>
      <c r="B2683" s="30"/>
      <c r="C2683" s="12"/>
      <c r="D2683" s="3"/>
      <c r="E2683" s="3"/>
      <c r="F2683" s="3"/>
      <c r="G2683" s="3"/>
      <c r="H2683" s="3"/>
      <c r="I2683" s="3"/>
      <c r="J2683" s="26"/>
      <c r="K2683" s="26"/>
      <c r="L2683" s="3"/>
      <c r="M2683" s="3"/>
      <c r="N2683" s="3"/>
      <c r="O2683" s="3"/>
      <c r="P2683" s="3"/>
      <c r="Q2683" s="3"/>
      <c r="R2683" s="3"/>
      <c r="S2683" s="3"/>
      <c r="T2683" s="3"/>
      <c r="U2683" s="3"/>
      <c r="V2683" s="3"/>
      <c r="W2683" s="3"/>
      <c r="X2683" s="3"/>
      <c r="Y2683" s="3"/>
      <c r="Z2683" s="3"/>
    </row>
    <row r="2684" spans="1:26" x14ac:dyDescent="0.2">
      <c r="A2684" s="3"/>
      <c r="B2684" s="30"/>
      <c r="C2684" s="12"/>
      <c r="D2684" s="3"/>
      <c r="E2684" s="3"/>
      <c r="F2684" s="3"/>
      <c r="G2684" s="3"/>
      <c r="H2684" s="3"/>
      <c r="I2684" s="3"/>
      <c r="J2684" s="26"/>
      <c r="K2684" s="26"/>
      <c r="L2684" s="3"/>
      <c r="M2684" s="3"/>
      <c r="N2684" s="3"/>
      <c r="O2684" s="3"/>
      <c r="P2684" s="3"/>
      <c r="Q2684" s="3"/>
      <c r="R2684" s="3"/>
      <c r="S2684" s="3"/>
      <c r="T2684" s="3"/>
      <c r="U2684" s="3"/>
      <c r="V2684" s="3"/>
      <c r="W2684" s="3"/>
      <c r="X2684" s="3"/>
      <c r="Y2684" s="3"/>
      <c r="Z2684" s="3"/>
    </row>
    <row r="2685" spans="1:26" x14ac:dyDescent="0.2">
      <c r="A2685" s="3"/>
      <c r="B2685" s="30"/>
      <c r="C2685" s="12"/>
      <c r="D2685" s="3"/>
      <c r="E2685" s="3"/>
      <c r="F2685" s="3"/>
      <c r="G2685" s="3"/>
      <c r="H2685" s="3"/>
      <c r="I2685" s="3"/>
      <c r="J2685" s="26"/>
      <c r="K2685" s="26"/>
      <c r="L2685" s="3"/>
      <c r="M2685" s="3"/>
      <c r="N2685" s="3"/>
      <c r="O2685" s="3"/>
      <c r="P2685" s="3"/>
      <c r="Q2685" s="3"/>
      <c r="R2685" s="3"/>
      <c r="S2685" s="3"/>
      <c r="T2685" s="3"/>
      <c r="U2685" s="3"/>
      <c r="V2685" s="3"/>
      <c r="W2685" s="3"/>
      <c r="X2685" s="3"/>
      <c r="Y2685" s="3"/>
      <c r="Z2685" s="3"/>
    </row>
    <row r="2686" spans="1:26" x14ac:dyDescent="0.2">
      <c r="A2686" s="3"/>
      <c r="B2686" s="30"/>
      <c r="C2686" s="12"/>
      <c r="D2686" s="3"/>
      <c r="E2686" s="3"/>
      <c r="F2686" s="3"/>
      <c r="G2686" s="3"/>
      <c r="H2686" s="3"/>
      <c r="I2686" s="3"/>
      <c r="J2686" s="26"/>
      <c r="K2686" s="26"/>
      <c r="L2686" s="3"/>
      <c r="M2686" s="3"/>
      <c r="N2686" s="3"/>
      <c r="O2686" s="3"/>
      <c r="P2686" s="3"/>
      <c r="Q2686" s="3"/>
      <c r="R2686" s="3"/>
      <c r="S2686" s="3"/>
      <c r="T2686" s="3"/>
      <c r="U2686" s="3"/>
      <c r="V2686" s="3"/>
      <c r="W2686" s="3"/>
      <c r="X2686" s="3"/>
      <c r="Y2686" s="3"/>
      <c r="Z2686" s="3"/>
    </row>
    <row r="2687" spans="1:26" x14ac:dyDescent="0.2">
      <c r="A2687" s="3"/>
      <c r="B2687" s="30"/>
      <c r="C2687" s="12"/>
      <c r="D2687" s="3"/>
      <c r="E2687" s="3"/>
      <c r="F2687" s="3"/>
      <c r="G2687" s="3"/>
      <c r="H2687" s="3"/>
      <c r="I2687" s="3"/>
      <c r="J2687" s="26"/>
      <c r="K2687" s="26"/>
      <c r="L2687" s="3"/>
      <c r="M2687" s="3"/>
      <c r="N2687" s="3"/>
      <c r="O2687" s="3"/>
      <c r="P2687" s="3"/>
      <c r="Q2687" s="3"/>
      <c r="R2687" s="3"/>
      <c r="S2687" s="3"/>
      <c r="T2687" s="3"/>
      <c r="U2687" s="3"/>
      <c r="V2687" s="3"/>
      <c r="W2687" s="3"/>
      <c r="X2687" s="3"/>
      <c r="Y2687" s="3"/>
      <c r="Z2687" s="3"/>
    </row>
    <row r="2688" spans="1:26" x14ac:dyDescent="0.2">
      <c r="A2688" s="3"/>
      <c r="B2688" s="30"/>
      <c r="C2688" s="12"/>
      <c r="D2688" s="3"/>
      <c r="E2688" s="3"/>
      <c r="F2688" s="3"/>
      <c r="G2688" s="3"/>
      <c r="H2688" s="3"/>
      <c r="I2688" s="3"/>
      <c r="J2688" s="26"/>
      <c r="K2688" s="26"/>
      <c r="L2688" s="3"/>
      <c r="M2688" s="3"/>
      <c r="N2688" s="3"/>
      <c r="O2688" s="3"/>
      <c r="P2688" s="3"/>
      <c r="Q2688" s="3"/>
      <c r="R2688" s="3"/>
      <c r="S2688" s="3"/>
      <c r="T2688" s="3"/>
      <c r="U2688" s="3"/>
      <c r="V2688" s="3"/>
      <c r="W2688" s="3"/>
      <c r="X2688" s="3"/>
      <c r="Y2688" s="3"/>
      <c r="Z2688" s="3"/>
    </row>
    <row r="2689" spans="1:26" x14ac:dyDescent="0.2">
      <c r="A2689" s="3"/>
      <c r="B2689" s="30"/>
      <c r="C2689" s="12"/>
      <c r="D2689" s="3"/>
      <c r="E2689" s="3"/>
      <c r="F2689" s="3"/>
      <c r="G2689" s="3"/>
      <c r="H2689" s="3"/>
      <c r="I2689" s="3"/>
      <c r="J2689" s="26"/>
      <c r="K2689" s="26"/>
      <c r="L2689" s="3"/>
      <c r="M2689" s="3"/>
      <c r="N2689" s="3"/>
      <c r="O2689" s="3"/>
      <c r="P2689" s="3"/>
      <c r="Q2689" s="3"/>
      <c r="R2689" s="3"/>
      <c r="S2689" s="3"/>
      <c r="T2689" s="3"/>
      <c r="U2689" s="3"/>
      <c r="V2689" s="3"/>
      <c r="W2689" s="3"/>
      <c r="X2689" s="3"/>
      <c r="Y2689" s="3"/>
      <c r="Z2689" s="3"/>
    </row>
    <row r="2690" spans="1:26" x14ac:dyDescent="0.2">
      <c r="A2690" s="3"/>
      <c r="B2690" s="30"/>
      <c r="C2690" s="12"/>
      <c r="D2690" s="3"/>
      <c r="E2690" s="3"/>
      <c r="F2690" s="3"/>
      <c r="G2690" s="3"/>
      <c r="H2690" s="3"/>
      <c r="I2690" s="3"/>
      <c r="J2690" s="26"/>
      <c r="K2690" s="26"/>
      <c r="L2690" s="3"/>
      <c r="M2690" s="3"/>
      <c r="N2690" s="3"/>
      <c r="O2690" s="3"/>
      <c r="P2690" s="3"/>
      <c r="Q2690" s="3"/>
      <c r="R2690" s="3"/>
      <c r="S2690" s="3"/>
      <c r="T2690" s="3"/>
      <c r="U2690" s="3"/>
      <c r="V2690" s="3"/>
      <c r="W2690" s="3"/>
      <c r="X2690" s="3"/>
      <c r="Y2690" s="3"/>
      <c r="Z2690" s="3"/>
    </row>
    <row r="2691" spans="1:26" x14ac:dyDescent="0.2">
      <c r="A2691" s="3"/>
      <c r="B2691" s="30"/>
      <c r="C2691" s="12"/>
      <c r="D2691" s="3"/>
      <c r="E2691" s="3"/>
      <c r="F2691" s="3"/>
      <c r="G2691" s="3"/>
      <c r="H2691" s="3"/>
      <c r="I2691" s="3"/>
      <c r="J2691" s="26"/>
      <c r="K2691" s="26"/>
      <c r="L2691" s="3"/>
      <c r="M2691" s="3"/>
      <c r="N2691" s="3"/>
      <c r="O2691" s="3"/>
      <c r="P2691" s="3"/>
      <c r="Q2691" s="3"/>
      <c r="R2691" s="3"/>
      <c r="S2691" s="3"/>
      <c r="T2691" s="3"/>
      <c r="U2691" s="3"/>
      <c r="V2691" s="3"/>
      <c r="W2691" s="3"/>
      <c r="X2691" s="3"/>
      <c r="Y2691" s="3"/>
      <c r="Z2691" s="3"/>
    </row>
    <row r="2692" spans="1:26" x14ac:dyDescent="0.2">
      <c r="A2692" s="3"/>
      <c r="B2692" s="30"/>
      <c r="C2692" s="12"/>
      <c r="D2692" s="3"/>
      <c r="E2692" s="3"/>
      <c r="F2692" s="3"/>
      <c r="G2692" s="3"/>
      <c r="H2692" s="3"/>
      <c r="I2692" s="3"/>
      <c r="J2692" s="26"/>
      <c r="K2692" s="26"/>
      <c r="L2692" s="3"/>
      <c r="M2692" s="3"/>
      <c r="N2692" s="3"/>
      <c r="O2692" s="3"/>
      <c r="P2692" s="3"/>
      <c r="Q2692" s="3"/>
      <c r="R2692" s="3"/>
      <c r="S2692" s="3"/>
      <c r="T2692" s="3"/>
      <c r="U2692" s="3"/>
      <c r="V2692" s="3"/>
      <c r="W2692" s="3"/>
      <c r="X2692" s="3"/>
      <c r="Y2692" s="3"/>
      <c r="Z2692" s="3"/>
    </row>
    <row r="2693" spans="1:26" x14ac:dyDescent="0.2">
      <c r="A2693" s="3"/>
      <c r="B2693" s="30"/>
      <c r="C2693" s="12"/>
      <c r="D2693" s="3"/>
      <c r="E2693" s="3"/>
      <c r="F2693" s="3"/>
      <c r="G2693" s="3"/>
      <c r="H2693" s="3"/>
      <c r="I2693" s="3"/>
      <c r="J2693" s="26"/>
      <c r="K2693" s="26"/>
      <c r="L2693" s="3"/>
      <c r="M2693" s="3"/>
      <c r="N2693" s="3"/>
      <c r="O2693" s="3"/>
      <c r="P2693" s="3"/>
      <c r="Q2693" s="3"/>
      <c r="R2693" s="3"/>
      <c r="S2693" s="3"/>
      <c r="T2693" s="3"/>
      <c r="U2693" s="3"/>
      <c r="V2693" s="3"/>
      <c r="W2693" s="3"/>
      <c r="X2693" s="3"/>
      <c r="Y2693" s="3"/>
      <c r="Z2693" s="3"/>
    </row>
    <row r="2694" spans="1:26" x14ac:dyDescent="0.2">
      <c r="A2694" s="3"/>
      <c r="B2694" s="30"/>
      <c r="C2694" s="12"/>
      <c r="D2694" s="3"/>
      <c r="E2694" s="3"/>
      <c r="F2694" s="3"/>
      <c r="G2694" s="3"/>
      <c r="H2694" s="3"/>
      <c r="I2694" s="3"/>
      <c r="J2694" s="26"/>
      <c r="K2694" s="26"/>
      <c r="L2694" s="3"/>
      <c r="M2694" s="3"/>
      <c r="N2694" s="3"/>
      <c r="O2694" s="3"/>
      <c r="P2694" s="3"/>
      <c r="Q2694" s="3"/>
      <c r="R2694" s="3"/>
      <c r="S2694" s="3"/>
      <c r="T2694" s="3"/>
      <c r="U2694" s="3"/>
      <c r="V2694" s="3"/>
      <c r="W2694" s="3"/>
      <c r="X2694" s="3"/>
      <c r="Y2694" s="3"/>
      <c r="Z2694" s="3"/>
    </row>
    <row r="2695" spans="1:26" x14ac:dyDescent="0.2">
      <c r="A2695" s="3"/>
      <c r="B2695" s="30"/>
      <c r="C2695" s="12"/>
      <c r="D2695" s="3"/>
      <c r="E2695" s="3"/>
      <c r="F2695" s="3"/>
      <c r="G2695" s="3"/>
      <c r="H2695" s="3"/>
      <c r="I2695" s="3"/>
      <c r="J2695" s="26"/>
      <c r="K2695" s="26"/>
      <c r="L2695" s="3"/>
      <c r="M2695" s="3"/>
      <c r="N2695" s="3"/>
      <c r="O2695" s="3"/>
      <c r="P2695" s="3"/>
      <c r="Q2695" s="3"/>
      <c r="R2695" s="3"/>
      <c r="S2695" s="3"/>
      <c r="T2695" s="3"/>
      <c r="U2695" s="3"/>
      <c r="V2695" s="3"/>
      <c r="W2695" s="3"/>
      <c r="X2695" s="3"/>
      <c r="Y2695" s="3"/>
      <c r="Z2695" s="3"/>
    </row>
    <row r="2696" spans="1:26" x14ac:dyDescent="0.2">
      <c r="A2696" s="3"/>
      <c r="B2696" s="30"/>
      <c r="C2696" s="12"/>
      <c r="D2696" s="3"/>
      <c r="E2696" s="3"/>
      <c r="F2696" s="3"/>
      <c r="G2696" s="3"/>
      <c r="H2696" s="3"/>
      <c r="I2696" s="3"/>
      <c r="J2696" s="26"/>
      <c r="K2696" s="26"/>
      <c r="L2696" s="3"/>
      <c r="M2696" s="3"/>
      <c r="N2696" s="3"/>
      <c r="O2696" s="3"/>
      <c r="P2696" s="3"/>
      <c r="Q2696" s="3"/>
      <c r="R2696" s="3"/>
      <c r="S2696" s="3"/>
      <c r="T2696" s="3"/>
      <c r="U2696" s="3"/>
      <c r="V2696" s="3"/>
      <c r="W2696" s="3"/>
      <c r="X2696" s="3"/>
      <c r="Y2696" s="3"/>
      <c r="Z2696" s="3"/>
    </row>
    <row r="2697" spans="1:26" x14ac:dyDescent="0.2">
      <c r="A2697" s="3"/>
      <c r="B2697" s="30"/>
      <c r="C2697" s="12"/>
      <c r="D2697" s="3"/>
      <c r="E2697" s="3"/>
      <c r="F2697" s="3"/>
      <c r="G2697" s="3"/>
      <c r="H2697" s="3"/>
      <c r="I2697" s="3"/>
      <c r="J2697" s="26"/>
      <c r="K2697" s="26"/>
      <c r="L2697" s="3"/>
      <c r="M2697" s="3"/>
      <c r="N2697" s="3"/>
      <c r="O2697" s="3"/>
      <c r="P2697" s="3"/>
      <c r="Q2697" s="3"/>
      <c r="R2697" s="3"/>
      <c r="S2697" s="3"/>
      <c r="T2697" s="3"/>
      <c r="U2697" s="3"/>
      <c r="V2697" s="3"/>
      <c r="W2697" s="3"/>
      <c r="X2697" s="3"/>
      <c r="Y2697" s="3"/>
      <c r="Z2697" s="3"/>
    </row>
    <row r="2698" spans="1:26" x14ac:dyDescent="0.2">
      <c r="A2698" s="3"/>
      <c r="B2698" s="30"/>
      <c r="C2698" s="12"/>
      <c r="D2698" s="3"/>
      <c r="E2698" s="3"/>
      <c r="F2698" s="3"/>
      <c r="G2698" s="3"/>
      <c r="H2698" s="3"/>
      <c r="I2698" s="3"/>
      <c r="J2698" s="26"/>
      <c r="K2698" s="26"/>
      <c r="L2698" s="3"/>
      <c r="M2698" s="3"/>
      <c r="N2698" s="3"/>
      <c r="O2698" s="3"/>
      <c r="P2698" s="3"/>
      <c r="Q2698" s="3"/>
      <c r="R2698" s="3"/>
      <c r="S2698" s="3"/>
      <c r="T2698" s="3"/>
      <c r="U2698" s="3"/>
      <c r="V2698" s="3"/>
      <c r="W2698" s="3"/>
      <c r="X2698" s="3"/>
      <c r="Y2698" s="3"/>
      <c r="Z2698" s="3"/>
    </row>
    <row r="2699" spans="1:26" x14ac:dyDescent="0.2">
      <c r="A2699" s="3"/>
      <c r="B2699" s="30"/>
      <c r="C2699" s="12"/>
      <c r="D2699" s="3"/>
      <c r="E2699" s="3"/>
      <c r="F2699" s="3"/>
      <c r="G2699" s="3"/>
      <c r="H2699" s="3"/>
      <c r="I2699" s="3"/>
      <c r="J2699" s="26"/>
      <c r="K2699" s="26"/>
      <c r="L2699" s="3"/>
      <c r="M2699" s="3"/>
      <c r="N2699" s="3"/>
      <c r="O2699" s="3"/>
      <c r="P2699" s="3"/>
      <c r="Q2699" s="3"/>
      <c r="R2699" s="3"/>
      <c r="S2699" s="3"/>
      <c r="T2699" s="3"/>
      <c r="U2699" s="3"/>
      <c r="V2699" s="3"/>
      <c r="W2699" s="3"/>
      <c r="X2699" s="3"/>
      <c r="Y2699" s="3"/>
      <c r="Z2699" s="3"/>
    </row>
    <row r="2700" spans="1:26" x14ac:dyDescent="0.2">
      <c r="A2700" s="3"/>
      <c r="B2700" s="30"/>
      <c r="C2700" s="12"/>
      <c r="D2700" s="3"/>
      <c r="E2700" s="3"/>
      <c r="F2700" s="3"/>
      <c r="G2700" s="3"/>
      <c r="H2700" s="3"/>
      <c r="I2700" s="3"/>
      <c r="J2700" s="26"/>
      <c r="K2700" s="26"/>
      <c r="L2700" s="3"/>
      <c r="M2700" s="3"/>
      <c r="N2700" s="3"/>
      <c r="O2700" s="3"/>
      <c r="P2700" s="3"/>
      <c r="Q2700" s="3"/>
      <c r="R2700" s="3"/>
      <c r="S2700" s="3"/>
      <c r="T2700" s="3"/>
      <c r="U2700" s="3"/>
      <c r="V2700" s="3"/>
      <c r="W2700" s="3"/>
      <c r="X2700" s="3"/>
      <c r="Y2700" s="3"/>
      <c r="Z2700" s="3"/>
    </row>
    <row r="2701" spans="1:26" x14ac:dyDescent="0.2">
      <c r="A2701" s="3"/>
      <c r="B2701" s="30"/>
      <c r="C2701" s="12"/>
      <c r="D2701" s="3"/>
      <c r="E2701" s="3"/>
      <c r="F2701" s="3"/>
      <c r="G2701" s="3"/>
      <c r="H2701" s="3"/>
      <c r="I2701" s="3"/>
      <c r="J2701" s="26"/>
      <c r="K2701" s="26"/>
      <c r="L2701" s="3"/>
      <c r="M2701" s="3"/>
      <c r="N2701" s="3"/>
      <c r="O2701" s="3"/>
      <c r="P2701" s="3"/>
      <c r="Q2701" s="3"/>
      <c r="R2701" s="3"/>
      <c r="S2701" s="3"/>
      <c r="T2701" s="3"/>
      <c r="U2701" s="3"/>
      <c r="V2701" s="3"/>
      <c r="W2701" s="3"/>
      <c r="X2701" s="3"/>
      <c r="Y2701" s="3"/>
      <c r="Z2701" s="3"/>
    </row>
    <row r="2702" spans="1:26" x14ac:dyDescent="0.2">
      <c r="A2702" s="3"/>
      <c r="B2702" s="30"/>
      <c r="C2702" s="12"/>
      <c r="D2702" s="3"/>
      <c r="E2702" s="3"/>
      <c r="F2702" s="3"/>
      <c r="G2702" s="3"/>
      <c r="H2702" s="3"/>
      <c r="I2702" s="3"/>
      <c r="J2702" s="26"/>
      <c r="K2702" s="26"/>
      <c r="L2702" s="3"/>
      <c r="M2702" s="3"/>
      <c r="N2702" s="3"/>
      <c r="O2702" s="3"/>
      <c r="P2702" s="3"/>
      <c r="Q2702" s="3"/>
      <c r="R2702" s="3"/>
      <c r="S2702" s="3"/>
      <c r="T2702" s="3"/>
      <c r="U2702" s="3"/>
      <c r="V2702" s="3"/>
      <c r="W2702" s="3"/>
      <c r="X2702" s="3"/>
      <c r="Y2702" s="3"/>
      <c r="Z2702" s="3"/>
    </row>
    <row r="2703" spans="1:26" x14ac:dyDescent="0.2">
      <c r="A2703" s="3"/>
      <c r="B2703" s="30"/>
      <c r="C2703" s="12"/>
      <c r="D2703" s="3"/>
      <c r="E2703" s="3"/>
      <c r="F2703" s="3"/>
      <c r="G2703" s="3"/>
      <c r="H2703" s="3"/>
      <c r="I2703" s="3"/>
      <c r="J2703" s="26"/>
      <c r="K2703" s="26"/>
      <c r="L2703" s="3"/>
      <c r="M2703" s="3"/>
      <c r="N2703" s="3"/>
      <c r="O2703" s="3"/>
      <c r="P2703" s="3"/>
      <c r="Q2703" s="3"/>
      <c r="R2703" s="3"/>
      <c r="S2703" s="3"/>
      <c r="T2703" s="3"/>
      <c r="U2703" s="3"/>
      <c r="V2703" s="3"/>
      <c r="W2703" s="3"/>
      <c r="X2703" s="3"/>
      <c r="Y2703" s="3"/>
      <c r="Z2703" s="3"/>
    </row>
    <row r="2704" spans="1:26" x14ac:dyDescent="0.2">
      <c r="A2704" s="3"/>
      <c r="B2704" s="30"/>
      <c r="C2704" s="12"/>
      <c r="D2704" s="3"/>
      <c r="E2704" s="3"/>
      <c r="F2704" s="3"/>
      <c r="G2704" s="3"/>
      <c r="H2704" s="3"/>
      <c r="I2704" s="3"/>
      <c r="J2704" s="26"/>
      <c r="K2704" s="26"/>
      <c r="L2704" s="3"/>
      <c r="M2704" s="3"/>
      <c r="N2704" s="3"/>
      <c r="O2704" s="3"/>
      <c r="P2704" s="3"/>
      <c r="Q2704" s="3"/>
      <c r="R2704" s="3"/>
      <c r="S2704" s="3"/>
      <c r="T2704" s="3"/>
      <c r="U2704" s="3"/>
      <c r="V2704" s="3"/>
      <c r="W2704" s="3"/>
      <c r="X2704" s="3"/>
      <c r="Y2704" s="3"/>
      <c r="Z2704" s="3"/>
    </row>
    <row r="2705" spans="1:26" x14ac:dyDescent="0.2">
      <c r="A2705" s="3"/>
      <c r="B2705" s="30"/>
      <c r="C2705" s="12"/>
      <c r="D2705" s="3"/>
      <c r="E2705" s="3"/>
      <c r="F2705" s="3"/>
      <c r="G2705" s="3"/>
      <c r="H2705" s="3"/>
      <c r="I2705" s="3"/>
      <c r="J2705" s="26"/>
      <c r="K2705" s="26"/>
      <c r="L2705" s="3"/>
      <c r="M2705" s="3"/>
      <c r="N2705" s="3"/>
      <c r="O2705" s="3"/>
      <c r="P2705" s="3"/>
      <c r="Q2705" s="3"/>
      <c r="R2705" s="3"/>
      <c r="S2705" s="3"/>
      <c r="T2705" s="3"/>
      <c r="U2705" s="3"/>
      <c r="V2705" s="3"/>
      <c r="W2705" s="3"/>
      <c r="X2705" s="3"/>
      <c r="Y2705" s="3"/>
      <c r="Z2705" s="3"/>
    </row>
    <row r="2706" spans="1:26" x14ac:dyDescent="0.2">
      <c r="A2706" s="3"/>
      <c r="B2706" s="30"/>
      <c r="C2706" s="12"/>
      <c r="D2706" s="3"/>
      <c r="E2706" s="3"/>
      <c r="F2706" s="3"/>
      <c r="G2706" s="3"/>
      <c r="H2706" s="3"/>
      <c r="I2706" s="3"/>
      <c r="J2706" s="26"/>
      <c r="K2706" s="26"/>
      <c r="L2706" s="3"/>
      <c r="M2706" s="3"/>
      <c r="N2706" s="3"/>
      <c r="O2706" s="3"/>
      <c r="P2706" s="3"/>
      <c r="Q2706" s="3"/>
      <c r="R2706" s="3"/>
      <c r="S2706" s="3"/>
      <c r="T2706" s="3"/>
      <c r="U2706" s="3"/>
      <c r="V2706" s="3"/>
      <c r="W2706" s="3"/>
      <c r="X2706" s="3"/>
      <c r="Y2706" s="3"/>
      <c r="Z2706" s="3"/>
    </row>
    <row r="2707" spans="1:26" x14ac:dyDescent="0.2">
      <c r="A2707" s="3"/>
      <c r="B2707" s="30"/>
      <c r="C2707" s="12"/>
      <c r="D2707" s="3"/>
      <c r="E2707" s="3"/>
      <c r="F2707" s="3"/>
      <c r="G2707" s="3"/>
      <c r="H2707" s="3"/>
      <c r="I2707" s="3"/>
      <c r="J2707" s="26"/>
      <c r="K2707" s="26"/>
      <c r="L2707" s="3"/>
      <c r="M2707" s="3"/>
      <c r="N2707" s="3"/>
      <c r="O2707" s="3"/>
      <c r="P2707" s="3"/>
      <c r="Q2707" s="3"/>
      <c r="R2707" s="3"/>
      <c r="S2707" s="3"/>
      <c r="T2707" s="3"/>
      <c r="U2707" s="3"/>
      <c r="V2707" s="3"/>
      <c r="W2707" s="3"/>
      <c r="X2707" s="3"/>
      <c r="Y2707" s="3"/>
      <c r="Z2707" s="3"/>
    </row>
    <row r="2708" spans="1:26" x14ac:dyDescent="0.2">
      <c r="A2708" s="3"/>
      <c r="B2708" s="30"/>
      <c r="C2708" s="12"/>
      <c r="D2708" s="3"/>
      <c r="E2708" s="3"/>
      <c r="F2708" s="3"/>
      <c r="G2708" s="3"/>
      <c r="H2708" s="3"/>
      <c r="I2708" s="3"/>
      <c r="J2708" s="26"/>
      <c r="K2708" s="26"/>
      <c r="L2708" s="3"/>
      <c r="M2708" s="3"/>
      <c r="N2708" s="3"/>
      <c r="O2708" s="3"/>
      <c r="P2708" s="3"/>
      <c r="Q2708" s="3"/>
      <c r="R2708" s="3"/>
      <c r="S2708" s="3"/>
      <c r="T2708" s="3"/>
      <c r="U2708" s="3"/>
      <c r="V2708" s="3"/>
      <c r="W2708" s="3"/>
      <c r="X2708" s="3"/>
      <c r="Y2708" s="3"/>
      <c r="Z2708" s="3"/>
    </row>
    <row r="2709" spans="1:26" x14ac:dyDescent="0.2">
      <c r="A2709" s="3"/>
      <c r="B2709" s="30"/>
      <c r="C2709" s="12"/>
      <c r="D2709" s="3"/>
      <c r="E2709" s="3"/>
      <c r="F2709" s="3"/>
      <c r="G2709" s="3"/>
      <c r="H2709" s="3"/>
      <c r="I2709" s="3"/>
      <c r="J2709" s="26"/>
      <c r="K2709" s="26"/>
      <c r="L2709" s="3"/>
      <c r="M2709" s="3"/>
      <c r="N2709" s="3"/>
      <c r="O2709" s="3"/>
      <c r="P2709" s="3"/>
      <c r="Q2709" s="3"/>
      <c r="R2709" s="3"/>
      <c r="S2709" s="3"/>
      <c r="T2709" s="3"/>
      <c r="U2709" s="3"/>
      <c r="V2709" s="3"/>
      <c r="W2709" s="3"/>
      <c r="X2709" s="3"/>
      <c r="Y2709" s="3"/>
      <c r="Z2709" s="3"/>
    </row>
    <row r="2710" spans="1:26" x14ac:dyDescent="0.2">
      <c r="A2710" s="3"/>
      <c r="B2710" s="30"/>
      <c r="C2710" s="12"/>
      <c r="D2710" s="3"/>
      <c r="E2710" s="3"/>
      <c r="F2710" s="3"/>
      <c r="G2710" s="3"/>
      <c r="H2710" s="3"/>
      <c r="I2710" s="3"/>
      <c r="J2710" s="26"/>
      <c r="K2710" s="26"/>
      <c r="L2710" s="3"/>
      <c r="M2710" s="3"/>
      <c r="N2710" s="3"/>
      <c r="O2710" s="3"/>
      <c r="P2710" s="3"/>
      <c r="Q2710" s="3"/>
      <c r="R2710" s="3"/>
      <c r="S2710" s="3"/>
      <c r="T2710" s="3"/>
      <c r="U2710" s="3"/>
      <c r="V2710" s="3"/>
      <c r="W2710" s="3"/>
      <c r="X2710" s="3"/>
      <c r="Y2710" s="3"/>
      <c r="Z2710" s="3"/>
    </row>
    <row r="2711" spans="1:26" x14ac:dyDescent="0.2">
      <c r="A2711" s="3"/>
      <c r="B2711" s="30"/>
      <c r="C2711" s="12"/>
      <c r="D2711" s="3"/>
      <c r="E2711" s="3"/>
      <c r="F2711" s="3"/>
      <c r="G2711" s="3"/>
      <c r="H2711" s="3"/>
      <c r="I2711" s="3"/>
      <c r="J2711" s="26"/>
      <c r="K2711" s="26"/>
      <c r="L2711" s="3"/>
      <c r="M2711" s="3"/>
      <c r="N2711" s="3"/>
      <c r="O2711" s="3"/>
      <c r="P2711" s="3"/>
      <c r="Q2711" s="3"/>
      <c r="R2711" s="3"/>
      <c r="S2711" s="3"/>
      <c r="T2711" s="3"/>
      <c r="U2711" s="3"/>
      <c r="V2711" s="3"/>
      <c r="W2711" s="3"/>
      <c r="X2711" s="3"/>
      <c r="Y2711" s="3"/>
      <c r="Z2711" s="3"/>
    </row>
    <row r="2712" spans="1:26" x14ac:dyDescent="0.2">
      <c r="A2712" s="3"/>
      <c r="B2712" s="30"/>
      <c r="C2712" s="12"/>
      <c r="D2712" s="3"/>
      <c r="E2712" s="3"/>
      <c r="F2712" s="3"/>
      <c r="G2712" s="3"/>
      <c r="H2712" s="3"/>
      <c r="I2712" s="3"/>
      <c r="J2712" s="26"/>
      <c r="K2712" s="26"/>
      <c r="L2712" s="3"/>
      <c r="M2712" s="3"/>
      <c r="N2712" s="3"/>
      <c r="O2712" s="3"/>
      <c r="P2712" s="3"/>
      <c r="Q2712" s="3"/>
      <c r="R2712" s="3"/>
      <c r="S2712" s="3"/>
      <c r="T2712" s="3"/>
      <c r="U2712" s="3"/>
      <c r="V2712" s="3"/>
      <c r="W2712" s="3"/>
      <c r="X2712" s="3"/>
      <c r="Y2712" s="3"/>
      <c r="Z2712" s="3"/>
    </row>
    <row r="2713" spans="1:26" x14ac:dyDescent="0.2">
      <c r="A2713" s="3"/>
      <c r="B2713" s="30"/>
      <c r="C2713" s="12"/>
      <c r="D2713" s="3"/>
      <c r="E2713" s="3"/>
      <c r="F2713" s="3"/>
      <c r="G2713" s="3"/>
      <c r="H2713" s="3"/>
      <c r="I2713" s="3"/>
      <c r="J2713" s="26"/>
      <c r="K2713" s="26"/>
      <c r="L2713" s="3"/>
      <c r="M2713" s="3"/>
      <c r="N2713" s="3"/>
      <c r="O2713" s="3"/>
      <c r="P2713" s="3"/>
      <c r="Q2713" s="3"/>
      <c r="R2713" s="3"/>
      <c r="S2713" s="3"/>
      <c r="T2713" s="3"/>
      <c r="U2713" s="3"/>
      <c r="V2713" s="3"/>
      <c r="W2713" s="3"/>
      <c r="X2713" s="3"/>
      <c r="Y2713" s="3"/>
      <c r="Z2713" s="3"/>
    </row>
    <row r="2714" spans="1:26" x14ac:dyDescent="0.2">
      <c r="A2714" s="3"/>
      <c r="B2714" s="30"/>
      <c r="C2714" s="12"/>
      <c r="D2714" s="3"/>
      <c r="E2714" s="3"/>
      <c r="F2714" s="3"/>
      <c r="G2714" s="3"/>
      <c r="H2714" s="3"/>
      <c r="I2714" s="3"/>
      <c r="J2714" s="26"/>
      <c r="K2714" s="26"/>
      <c r="L2714" s="3"/>
      <c r="M2714" s="3"/>
      <c r="N2714" s="3"/>
      <c r="O2714" s="3"/>
      <c r="P2714" s="3"/>
      <c r="Q2714" s="3"/>
      <c r="R2714" s="3"/>
      <c r="S2714" s="3"/>
      <c r="T2714" s="3"/>
      <c r="U2714" s="3"/>
      <c r="V2714" s="3"/>
      <c r="W2714" s="3"/>
      <c r="X2714" s="3"/>
      <c r="Y2714" s="3"/>
      <c r="Z2714" s="3"/>
    </row>
    <row r="2715" spans="1:26" x14ac:dyDescent="0.2">
      <c r="A2715" s="3"/>
      <c r="B2715" s="30"/>
      <c r="C2715" s="12"/>
      <c r="D2715" s="3"/>
      <c r="E2715" s="3"/>
      <c r="F2715" s="3"/>
      <c r="G2715" s="3"/>
      <c r="H2715" s="3"/>
      <c r="I2715" s="3"/>
      <c r="J2715" s="26"/>
      <c r="K2715" s="26"/>
      <c r="L2715" s="3"/>
      <c r="M2715" s="3"/>
      <c r="N2715" s="3"/>
      <c r="O2715" s="3"/>
      <c r="P2715" s="3"/>
      <c r="Q2715" s="3"/>
      <c r="R2715" s="3"/>
      <c r="S2715" s="3"/>
      <c r="T2715" s="3"/>
      <c r="U2715" s="3"/>
      <c r="V2715" s="3"/>
      <c r="W2715" s="3"/>
      <c r="X2715" s="3"/>
      <c r="Y2715" s="3"/>
      <c r="Z2715" s="3"/>
    </row>
    <row r="2716" spans="1:26" x14ac:dyDescent="0.2">
      <c r="A2716" s="3"/>
      <c r="B2716" s="30"/>
      <c r="C2716" s="12"/>
      <c r="D2716" s="3"/>
      <c r="E2716" s="3"/>
      <c r="F2716" s="3"/>
      <c r="G2716" s="3"/>
      <c r="H2716" s="3"/>
      <c r="I2716" s="3"/>
      <c r="J2716" s="26"/>
      <c r="K2716" s="26"/>
      <c r="L2716" s="3"/>
      <c r="M2716" s="3"/>
      <c r="N2716" s="3"/>
      <c r="O2716" s="3"/>
      <c r="P2716" s="3"/>
      <c r="Q2716" s="3"/>
      <c r="R2716" s="3"/>
      <c r="S2716" s="3"/>
      <c r="T2716" s="3"/>
      <c r="U2716" s="3"/>
      <c r="V2716" s="3"/>
      <c r="W2716" s="3"/>
      <c r="X2716" s="3"/>
      <c r="Y2716" s="3"/>
      <c r="Z2716" s="3"/>
    </row>
    <row r="2717" spans="1:26" x14ac:dyDescent="0.2">
      <c r="A2717" s="3"/>
      <c r="B2717" s="30"/>
      <c r="C2717" s="12"/>
      <c r="D2717" s="3"/>
      <c r="E2717" s="3"/>
      <c r="F2717" s="3"/>
      <c r="G2717" s="3"/>
      <c r="H2717" s="3"/>
      <c r="I2717" s="3"/>
      <c r="J2717" s="26"/>
      <c r="K2717" s="26"/>
      <c r="L2717" s="3"/>
      <c r="M2717" s="3"/>
      <c r="N2717" s="3"/>
      <c r="O2717" s="3"/>
      <c r="P2717" s="3"/>
      <c r="Q2717" s="3"/>
      <c r="R2717" s="3"/>
      <c r="S2717" s="3"/>
      <c r="T2717" s="3"/>
      <c r="U2717" s="3"/>
      <c r="V2717" s="3"/>
      <c r="W2717" s="3"/>
      <c r="X2717" s="3"/>
      <c r="Y2717" s="3"/>
      <c r="Z2717" s="3"/>
    </row>
    <row r="2718" spans="1:26" x14ac:dyDescent="0.2">
      <c r="A2718" s="3"/>
      <c r="B2718" s="30"/>
      <c r="C2718" s="12"/>
      <c r="D2718" s="3"/>
      <c r="E2718" s="3"/>
      <c r="F2718" s="3"/>
      <c r="G2718" s="3"/>
      <c r="H2718" s="3"/>
      <c r="I2718" s="3"/>
      <c r="J2718" s="26"/>
      <c r="K2718" s="26"/>
      <c r="L2718" s="3"/>
      <c r="M2718" s="3"/>
      <c r="N2718" s="3"/>
      <c r="O2718" s="3"/>
      <c r="P2718" s="3"/>
      <c r="Q2718" s="3"/>
      <c r="R2718" s="3"/>
      <c r="S2718" s="3"/>
      <c r="T2718" s="3"/>
      <c r="U2718" s="3"/>
      <c r="V2718" s="3"/>
      <c r="W2718" s="3"/>
      <c r="X2718" s="3"/>
      <c r="Y2718" s="3"/>
      <c r="Z2718" s="3"/>
    </row>
    <row r="2719" spans="1:26" x14ac:dyDescent="0.2">
      <c r="A2719" s="3"/>
      <c r="B2719" s="30"/>
      <c r="C2719" s="12"/>
      <c r="D2719" s="3"/>
      <c r="E2719" s="3"/>
      <c r="F2719" s="3"/>
      <c r="G2719" s="3"/>
      <c r="H2719" s="3"/>
      <c r="I2719" s="3"/>
      <c r="J2719" s="26"/>
      <c r="K2719" s="26"/>
      <c r="L2719" s="3"/>
      <c r="M2719" s="3"/>
      <c r="N2719" s="3"/>
      <c r="O2719" s="3"/>
      <c r="P2719" s="3"/>
      <c r="Q2719" s="3"/>
      <c r="R2719" s="3"/>
      <c r="S2719" s="3"/>
      <c r="T2719" s="3"/>
      <c r="U2719" s="3"/>
      <c r="V2719" s="3"/>
      <c r="W2719" s="3"/>
      <c r="X2719" s="3"/>
      <c r="Y2719" s="3"/>
      <c r="Z2719" s="3"/>
    </row>
    <row r="2720" spans="1:26" x14ac:dyDescent="0.2">
      <c r="A2720" s="3"/>
      <c r="B2720" s="30"/>
      <c r="C2720" s="12"/>
      <c r="D2720" s="3"/>
      <c r="E2720" s="3"/>
      <c r="F2720" s="3"/>
      <c r="G2720" s="3"/>
      <c r="H2720" s="3"/>
      <c r="I2720" s="3"/>
      <c r="J2720" s="26"/>
      <c r="K2720" s="26"/>
      <c r="L2720" s="3"/>
      <c r="M2720" s="3"/>
      <c r="N2720" s="3"/>
      <c r="O2720" s="3"/>
      <c r="P2720" s="3"/>
      <c r="Q2720" s="3"/>
      <c r="R2720" s="3"/>
      <c r="S2720" s="3"/>
      <c r="T2720" s="3"/>
      <c r="U2720" s="3"/>
      <c r="V2720" s="3"/>
      <c r="W2720" s="3"/>
      <c r="X2720" s="3"/>
      <c r="Y2720" s="3"/>
      <c r="Z2720" s="3"/>
    </row>
    <row r="2721" spans="1:26" x14ac:dyDescent="0.2">
      <c r="A2721" s="3"/>
      <c r="B2721" s="30"/>
      <c r="C2721" s="12"/>
      <c r="D2721" s="3"/>
      <c r="E2721" s="3"/>
      <c r="F2721" s="3"/>
      <c r="G2721" s="3"/>
      <c r="H2721" s="3"/>
      <c r="I2721" s="3"/>
      <c r="J2721" s="26"/>
      <c r="K2721" s="26"/>
      <c r="L2721" s="3"/>
      <c r="M2721" s="3"/>
      <c r="N2721" s="3"/>
      <c r="O2721" s="3"/>
      <c r="P2721" s="3"/>
      <c r="Q2721" s="3"/>
      <c r="R2721" s="3"/>
      <c r="S2721" s="3"/>
      <c r="T2721" s="3"/>
      <c r="U2721" s="3"/>
      <c r="V2721" s="3"/>
      <c r="W2721" s="3"/>
      <c r="X2721" s="3"/>
      <c r="Y2721" s="3"/>
      <c r="Z2721" s="3"/>
    </row>
    <row r="2722" spans="1:26" x14ac:dyDescent="0.2">
      <c r="A2722" s="3"/>
      <c r="B2722" s="30"/>
      <c r="C2722" s="12"/>
      <c r="D2722" s="3"/>
      <c r="E2722" s="3"/>
      <c r="F2722" s="3"/>
      <c r="G2722" s="3"/>
      <c r="H2722" s="3"/>
      <c r="I2722" s="3"/>
      <c r="J2722" s="26"/>
      <c r="K2722" s="26"/>
      <c r="L2722" s="3"/>
      <c r="M2722" s="3"/>
      <c r="N2722" s="3"/>
      <c r="O2722" s="3"/>
      <c r="P2722" s="3"/>
      <c r="Q2722" s="3"/>
      <c r="R2722" s="3"/>
      <c r="S2722" s="3"/>
      <c r="T2722" s="3"/>
      <c r="U2722" s="3"/>
      <c r="V2722" s="3"/>
      <c r="W2722" s="3"/>
      <c r="X2722" s="3"/>
      <c r="Y2722" s="3"/>
      <c r="Z2722" s="3"/>
    </row>
    <row r="2723" spans="1:26" x14ac:dyDescent="0.2">
      <c r="A2723" s="3"/>
      <c r="B2723" s="30"/>
      <c r="C2723" s="12"/>
      <c r="D2723" s="3"/>
      <c r="E2723" s="3"/>
      <c r="F2723" s="3"/>
      <c r="G2723" s="3"/>
      <c r="H2723" s="3"/>
      <c r="I2723" s="3"/>
      <c r="J2723" s="26"/>
      <c r="K2723" s="26"/>
      <c r="L2723" s="3"/>
      <c r="M2723" s="3"/>
      <c r="N2723" s="3"/>
      <c r="O2723" s="3"/>
      <c r="P2723" s="3"/>
      <c r="Q2723" s="3"/>
      <c r="R2723" s="3"/>
      <c r="S2723" s="3"/>
      <c r="T2723" s="3"/>
      <c r="U2723" s="3"/>
      <c r="V2723" s="3"/>
      <c r="W2723" s="3"/>
      <c r="X2723" s="3"/>
      <c r="Y2723" s="3"/>
      <c r="Z2723" s="3"/>
    </row>
    <row r="2724" spans="1:26" x14ac:dyDescent="0.2">
      <c r="A2724" s="3"/>
      <c r="B2724" s="30"/>
      <c r="C2724" s="12"/>
      <c r="D2724" s="3"/>
      <c r="E2724" s="3"/>
      <c r="F2724" s="3"/>
      <c r="G2724" s="3"/>
      <c r="H2724" s="3"/>
      <c r="I2724" s="3"/>
      <c r="J2724" s="26"/>
      <c r="K2724" s="26"/>
      <c r="L2724" s="3"/>
      <c r="M2724" s="3"/>
      <c r="N2724" s="3"/>
      <c r="O2724" s="3"/>
      <c r="P2724" s="3"/>
      <c r="Q2724" s="3"/>
      <c r="R2724" s="3"/>
      <c r="S2724" s="3"/>
      <c r="T2724" s="3"/>
      <c r="U2724" s="3"/>
      <c r="V2724" s="3"/>
      <c r="W2724" s="3"/>
      <c r="X2724" s="3"/>
      <c r="Y2724" s="3"/>
      <c r="Z2724" s="3"/>
    </row>
    <row r="2725" spans="1:26" x14ac:dyDescent="0.2">
      <c r="A2725" s="3"/>
      <c r="B2725" s="30"/>
      <c r="C2725" s="12"/>
      <c r="D2725" s="3"/>
      <c r="E2725" s="3"/>
      <c r="F2725" s="3"/>
      <c r="G2725" s="3"/>
      <c r="H2725" s="3"/>
      <c r="I2725" s="3"/>
      <c r="J2725" s="26"/>
      <c r="K2725" s="26"/>
      <c r="L2725" s="3"/>
      <c r="M2725" s="3"/>
      <c r="N2725" s="3"/>
      <c r="O2725" s="3"/>
      <c r="P2725" s="3"/>
      <c r="Q2725" s="3"/>
      <c r="R2725" s="3"/>
      <c r="S2725" s="3"/>
      <c r="T2725" s="3"/>
      <c r="U2725" s="3"/>
      <c r="V2725" s="3"/>
      <c r="W2725" s="3"/>
      <c r="X2725" s="3"/>
      <c r="Y2725" s="3"/>
      <c r="Z2725" s="3"/>
    </row>
    <row r="2726" spans="1:26" x14ac:dyDescent="0.2">
      <c r="A2726" s="3"/>
      <c r="B2726" s="30"/>
      <c r="C2726" s="12"/>
      <c r="D2726" s="3"/>
      <c r="E2726" s="3"/>
      <c r="F2726" s="3"/>
      <c r="G2726" s="3"/>
      <c r="H2726" s="3"/>
      <c r="I2726" s="3"/>
      <c r="J2726" s="26"/>
      <c r="K2726" s="26"/>
      <c r="L2726" s="3"/>
      <c r="M2726" s="3"/>
      <c r="N2726" s="3"/>
      <c r="O2726" s="3"/>
      <c r="P2726" s="3"/>
      <c r="Q2726" s="3"/>
      <c r="R2726" s="3"/>
      <c r="S2726" s="3"/>
      <c r="T2726" s="3"/>
      <c r="U2726" s="3"/>
      <c r="V2726" s="3"/>
      <c r="W2726" s="3"/>
      <c r="X2726" s="3"/>
      <c r="Y2726" s="3"/>
      <c r="Z2726" s="3"/>
    </row>
    <row r="2727" spans="1:26" x14ac:dyDescent="0.2">
      <c r="A2727" s="3"/>
      <c r="B2727" s="30"/>
      <c r="C2727" s="12"/>
      <c r="D2727" s="3"/>
      <c r="E2727" s="3"/>
      <c r="F2727" s="3"/>
      <c r="G2727" s="3"/>
      <c r="H2727" s="3"/>
      <c r="I2727" s="3"/>
      <c r="J2727" s="26"/>
      <c r="K2727" s="26"/>
      <c r="L2727" s="3"/>
      <c r="M2727" s="3"/>
      <c r="N2727" s="3"/>
      <c r="O2727" s="3"/>
      <c r="P2727" s="3"/>
      <c r="Q2727" s="3"/>
      <c r="R2727" s="3"/>
      <c r="S2727" s="3"/>
      <c r="T2727" s="3"/>
      <c r="U2727" s="3"/>
      <c r="V2727" s="3"/>
      <c r="W2727" s="3"/>
      <c r="X2727" s="3"/>
      <c r="Y2727" s="3"/>
      <c r="Z2727" s="3"/>
    </row>
    <row r="2728" spans="1:26" x14ac:dyDescent="0.2">
      <c r="A2728" s="3"/>
      <c r="B2728" s="30"/>
      <c r="C2728" s="12"/>
      <c r="D2728" s="3"/>
      <c r="E2728" s="3"/>
      <c r="F2728" s="3"/>
      <c r="G2728" s="3"/>
      <c r="H2728" s="3"/>
      <c r="I2728" s="3"/>
      <c r="J2728" s="26"/>
      <c r="K2728" s="26"/>
      <c r="L2728" s="3"/>
      <c r="M2728" s="3"/>
      <c r="N2728" s="3"/>
      <c r="O2728" s="3"/>
      <c r="P2728" s="3"/>
      <c r="Q2728" s="3"/>
      <c r="R2728" s="3"/>
      <c r="S2728" s="3"/>
      <c r="T2728" s="3"/>
      <c r="U2728" s="3"/>
      <c r="V2728" s="3"/>
      <c r="W2728" s="3"/>
      <c r="X2728" s="3"/>
      <c r="Y2728" s="3"/>
      <c r="Z2728" s="3"/>
    </row>
    <row r="2729" spans="1:26" x14ac:dyDescent="0.2">
      <c r="A2729" s="3"/>
      <c r="B2729" s="30"/>
      <c r="C2729" s="12"/>
      <c r="D2729" s="3"/>
      <c r="E2729" s="3"/>
      <c r="F2729" s="3"/>
      <c r="G2729" s="3"/>
      <c r="H2729" s="3"/>
      <c r="I2729" s="3"/>
      <c r="J2729" s="26"/>
      <c r="K2729" s="26"/>
      <c r="L2729" s="3"/>
      <c r="M2729" s="3"/>
      <c r="N2729" s="3"/>
      <c r="O2729" s="3"/>
      <c r="P2729" s="3"/>
      <c r="Q2729" s="3"/>
      <c r="R2729" s="3"/>
      <c r="S2729" s="3"/>
      <c r="T2729" s="3"/>
      <c r="U2729" s="3"/>
      <c r="V2729" s="3"/>
      <c r="W2729" s="3"/>
      <c r="X2729" s="3"/>
      <c r="Y2729" s="3"/>
      <c r="Z2729" s="3"/>
    </row>
    <row r="2730" spans="1:26" x14ac:dyDescent="0.2">
      <c r="A2730" s="3"/>
      <c r="B2730" s="30"/>
      <c r="C2730" s="12"/>
      <c r="D2730" s="3"/>
      <c r="E2730" s="3"/>
      <c r="F2730" s="3"/>
      <c r="G2730" s="3"/>
      <c r="H2730" s="3"/>
      <c r="I2730" s="3"/>
      <c r="J2730" s="26"/>
      <c r="K2730" s="26"/>
      <c r="L2730" s="3"/>
      <c r="M2730" s="3"/>
      <c r="N2730" s="3"/>
      <c r="O2730" s="3"/>
      <c r="P2730" s="3"/>
      <c r="Q2730" s="3"/>
      <c r="R2730" s="3"/>
      <c r="S2730" s="3"/>
      <c r="T2730" s="3"/>
      <c r="U2730" s="3"/>
      <c r="V2730" s="3"/>
      <c r="W2730" s="3"/>
      <c r="X2730" s="3"/>
      <c r="Y2730" s="3"/>
      <c r="Z2730" s="3"/>
    </row>
    <row r="2731" spans="1:26" x14ac:dyDescent="0.2">
      <c r="A2731" s="3"/>
      <c r="B2731" s="30"/>
      <c r="C2731" s="12"/>
      <c r="D2731" s="3"/>
      <c r="E2731" s="3"/>
      <c r="F2731" s="3"/>
      <c r="G2731" s="3"/>
      <c r="H2731" s="3"/>
      <c r="I2731" s="3"/>
      <c r="J2731" s="26"/>
      <c r="K2731" s="26"/>
      <c r="L2731" s="3"/>
      <c r="M2731" s="3"/>
      <c r="N2731" s="3"/>
      <c r="O2731" s="3"/>
      <c r="P2731" s="3"/>
      <c r="Q2731" s="3"/>
      <c r="R2731" s="3"/>
      <c r="S2731" s="3"/>
      <c r="T2731" s="3"/>
      <c r="U2731" s="3"/>
      <c r="V2731" s="3"/>
      <c r="W2731" s="3"/>
      <c r="X2731" s="3"/>
      <c r="Y2731" s="3"/>
      <c r="Z2731" s="3"/>
    </row>
    <row r="2732" spans="1:26" x14ac:dyDescent="0.2">
      <c r="A2732" s="3"/>
      <c r="B2732" s="30"/>
      <c r="C2732" s="12"/>
      <c r="D2732" s="3"/>
      <c r="E2732" s="3"/>
      <c r="F2732" s="3"/>
      <c r="G2732" s="3"/>
      <c r="H2732" s="3"/>
      <c r="I2732" s="3"/>
      <c r="J2732" s="26"/>
      <c r="K2732" s="26"/>
      <c r="L2732" s="3"/>
      <c r="M2732" s="3"/>
      <c r="N2732" s="3"/>
      <c r="O2732" s="3"/>
      <c r="P2732" s="3"/>
      <c r="Q2732" s="3"/>
      <c r="R2732" s="3"/>
      <c r="S2732" s="3"/>
      <c r="T2732" s="3"/>
      <c r="U2732" s="3"/>
      <c r="V2732" s="3"/>
      <c r="W2732" s="3"/>
      <c r="X2732" s="3"/>
      <c r="Y2732" s="3"/>
      <c r="Z2732" s="3"/>
    </row>
    <row r="2733" spans="1:26" x14ac:dyDescent="0.2">
      <c r="A2733" s="3"/>
      <c r="B2733" s="30"/>
      <c r="C2733" s="12"/>
      <c r="D2733" s="3"/>
      <c r="E2733" s="3"/>
      <c r="F2733" s="3"/>
      <c r="G2733" s="3"/>
      <c r="H2733" s="3"/>
      <c r="I2733" s="3"/>
      <c r="J2733" s="26"/>
      <c r="K2733" s="26"/>
      <c r="L2733" s="3"/>
      <c r="M2733" s="3"/>
      <c r="N2733" s="3"/>
      <c r="O2733" s="3"/>
      <c r="P2733" s="3"/>
      <c r="Q2733" s="3"/>
      <c r="R2733" s="3"/>
      <c r="S2733" s="3"/>
      <c r="T2733" s="3"/>
      <c r="U2733" s="3"/>
      <c r="V2733" s="3"/>
      <c r="W2733" s="3"/>
      <c r="X2733" s="3"/>
      <c r="Y2733" s="3"/>
      <c r="Z2733" s="3"/>
    </row>
    <row r="2734" spans="1:26" x14ac:dyDescent="0.2">
      <c r="A2734" s="3"/>
      <c r="B2734" s="30"/>
      <c r="C2734" s="12"/>
      <c r="D2734" s="3"/>
      <c r="E2734" s="3"/>
      <c r="F2734" s="3"/>
      <c r="G2734" s="3"/>
      <c r="H2734" s="3"/>
      <c r="I2734" s="3"/>
      <c r="J2734" s="26"/>
      <c r="K2734" s="26"/>
      <c r="L2734" s="3"/>
      <c r="M2734" s="3"/>
      <c r="N2734" s="3"/>
      <c r="O2734" s="3"/>
      <c r="P2734" s="3"/>
      <c r="Q2734" s="3"/>
      <c r="R2734" s="3"/>
      <c r="S2734" s="3"/>
      <c r="T2734" s="3"/>
      <c r="U2734" s="3"/>
      <c r="V2734" s="3"/>
      <c r="W2734" s="3"/>
      <c r="X2734" s="3"/>
      <c r="Y2734" s="3"/>
      <c r="Z2734" s="3"/>
    </row>
    <row r="2735" spans="1:26" x14ac:dyDescent="0.2">
      <c r="A2735" s="3"/>
      <c r="B2735" s="30"/>
      <c r="C2735" s="12"/>
      <c r="D2735" s="3"/>
      <c r="E2735" s="3"/>
      <c r="F2735" s="3"/>
      <c r="G2735" s="3"/>
      <c r="H2735" s="3"/>
      <c r="I2735" s="3"/>
      <c r="J2735" s="26"/>
      <c r="K2735" s="26"/>
      <c r="L2735" s="3"/>
      <c r="M2735" s="3"/>
      <c r="N2735" s="3"/>
      <c r="O2735" s="3"/>
      <c r="P2735" s="3"/>
      <c r="Q2735" s="3"/>
      <c r="R2735" s="3"/>
      <c r="S2735" s="3"/>
      <c r="T2735" s="3"/>
      <c r="U2735" s="3"/>
      <c r="V2735" s="3"/>
      <c r="W2735" s="3"/>
      <c r="X2735" s="3"/>
      <c r="Y2735" s="3"/>
      <c r="Z2735" s="3"/>
    </row>
    <row r="2736" spans="1:26" x14ac:dyDescent="0.2">
      <c r="A2736" s="3"/>
      <c r="B2736" s="30"/>
      <c r="C2736" s="12"/>
      <c r="D2736" s="3"/>
      <c r="E2736" s="3"/>
      <c r="F2736" s="3"/>
      <c r="G2736" s="3"/>
      <c r="H2736" s="3"/>
      <c r="I2736" s="3"/>
      <c r="J2736" s="26"/>
      <c r="K2736" s="26"/>
      <c r="L2736" s="3"/>
      <c r="M2736" s="3"/>
      <c r="N2736" s="3"/>
      <c r="O2736" s="3"/>
      <c r="P2736" s="3"/>
      <c r="Q2736" s="3"/>
      <c r="R2736" s="3"/>
      <c r="S2736" s="3"/>
      <c r="T2736" s="3"/>
      <c r="U2736" s="3"/>
      <c r="V2736" s="3"/>
      <c r="W2736" s="3"/>
      <c r="X2736" s="3"/>
      <c r="Y2736" s="3"/>
      <c r="Z2736" s="3"/>
    </row>
    <row r="2737" spans="1:26" x14ac:dyDescent="0.2">
      <c r="A2737" s="3"/>
      <c r="B2737" s="30"/>
      <c r="C2737" s="12"/>
      <c r="D2737" s="3"/>
      <c r="E2737" s="3"/>
      <c r="F2737" s="3"/>
      <c r="G2737" s="3"/>
      <c r="H2737" s="3"/>
      <c r="I2737" s="3"/>
      <c r="J2737" s="26"/>
      <c r="K2737" s="26"/>
      <c r="L2737" s="3"/>
      <c r="M2737" s="3"/>
      <c r="N2737" s="3"/>
      <c r="O2737" s="3"/>
      <c r="P2737" s="3"/>
      <c r="Q2737" s="3"/>
      <c r="R2737" s="3"/>
      <c r="S2737" s="3"/>
      <c r="T2737" s="3"/>
      <c r="U2737" s="3"/>
      <c r="V2737" s="3"/>
      <c r="W2737" s="3"/>
      <c r="X2737" s="3"/>
      <c r="Y2737" s="3"/>
      <c r="Z2737" s="3"/>
    </row>
    <row r="2738" spans="1:26" x14ac:dyDescent="0.2">
      <c r="A2738" s="3"/>
      <c r="B2738" s="30"/>
      <c r="C2738" s="12"/>
      <c r="D2738" s="3"/>
      <c r="E2738" s="3"/>
      <c r="F2738" s="3"/>
      <c r="G2738" s="3"/>
      <c r="H2738" s="3"/>
      <c r="I2738" s="3"/>
      <c r="J2738" s="26"/>
      <c r="K2738" s="26"/>
      <c r="L2738" s="3"/>
      <c r="M2738" s="3"/>
      <c r="N2738" s="3"/>
      <c r="O2738" s="3"/>
      <c r="P2738" s="3"/>
      <c r="Q2738" s="3"/>
      <c r="R2738" s="3"/>
      <c r="S2738" s="3"/>
      <c r="T2738" s="3"/>
      <c r="U2738" s="3"/>
      <c r="V2738" s="3"/>
      <c r="W2738" s="3"/>
      <c r="X2738" s="3"/>
      <c r="Y2738" s="3"/>
      <c r="Z2738" s="3"/>
    </row>
    <row r="2739" spans="1:26" x14ac:dyDescent="0.2">
      <c r="A2739" s="3"/>
      <c r="B2739" s="30"/>
      <c r="C2739" s="12"/>
      <c r="D2739" s="3"/>
      <c r="E2739" s="3"/>
      <c r="F2739" s="3"/>
      <c r="G2739" s="3"/>
      <c r="H2739" s="3"/>
      <c r="I2739" s="3"/>
      <c r="J2739" s="26"/>
      <c r="K2739" s="26"/>
      <c r="L2739" s="3"/>
      <c r="M2739" s="3"/>
      <c r="N2739" s="3"/>
      <c r="O2739" s="3"/>
      <c r="P2739" s="3"/>
      <c r="Q2739" s="3"/>
      <c r="R2739" s="3"/>
      <c r="S2739" s="3"/>
      <c r="T2739" s="3"/>
      <c r="U2739" s="3"/>
      <c r="V2739" s="3"/>
      <c r="W2739" s="3"/>
      <c r="X2739" s="3"/>
      <c r="Y2739" s="3"/>
      <c r="Z2739" s="3"/>
    </row>
    <row r="2740" spans="1:26" x14ac:dyDescent="0.2">
      <c r="A2740" s="3"/>
      <c r="B2740" s="30"/>
      <c r="C2740" s="12"/>
      <c r="D2740" s="3"/>
      <c r="E2740" s="3"/>
      <c r="F2740" s="3"/>
      <c r="G2740" s="3"/>
      <c r="H2740" s="3"/>
      <c r="I2740" s="3"/>
      <c r="J2740" s="26"/>
      <c r="K2740" s="26"/>
      <c r="L2740" s="3"/>
      <c r="M2740" s="3"/>
      <c r="N2740" s="3"/>
      <c r="O2740" s="3"/>
      <c r="P2740" s="3"/>
      <c r="Q2740" s="3"/>
      <c r="R2740" s="3"/>
      <c r="S2740" s="3"/>
      <c r="T2740" s="3"/>
      <c r="U2740" s="3"/>
      <c r="V2740" s="3"/>
      <c r="W2740" s="3"/>
      <c r="X2740" s="3"/>
      <c r="Y2740" s="3"/>
      <c r="Z2740" s="3"/>
    </row>
    <row r="2741" spans="1:26" x14ac:dyDescent="0.2">
      <c r="A2741" s="3"/>
      <c r="B2741" s="30"/>
      <c r="C2741" s="12"/>
      <c r="D2741" s="3"/>
      <c r="E2741" s="3"/>
      <c r="F2741" s="3"/>
      <c r="G2741" s="3"/>
      <c r="H2741" s="3"/>
      <c r="I2741" s="3"/>
      <c r="J2741" s="26"/>
      <c r="K2741" s="26"/>
      <c r="L2741" s="3"/>
      <c r="M2741" s="3"/>
      <c r="N2741" s="3"/>
      <c r="O2741" s="3"/>
      <c r="P2741" s="3"/>
      <c r="Q2741" s="3"/>
      <c r="R2741" s="3"/>
      <c r="S2741" s="3"/>
      <c r="T2741" s="3"/>
      <c r="U2741" s="3"/>
      <c r="V2741" s="3"/>
      <c r="W2741" s="3"/>
      <c r="X2741" s="3"/>
      <c r="Y2741" s="3"/>
      <c r="Z2741" s="3"/>
    </row>
    <row r="2742" spans="1:26" x14ac:dyDescent="0.2">
      <c r="A2742" s="3"/>
      <c r="B2742" s="30"/>
      <c r="C2742" s="12"/>
      <c r="D2742" s="3"/>
      <c r="E2742" s="3"/>
      <c r="F2742" s="3"/>
      <c r="G2742" s="3"/>
      <c r="H2742" s="3"/>
      <c r="I2742" s="3"/>
      <c r="J2742" s="26"/>
      <c r="K2742" s="26"/>
      <c r="L2742" s="3"/>
      <c r="M2742" s="3"/>
      <c r="N2742" s="3"/>
      <c r="O2742" s="3"/>
      <c r="P2742" s="3"/>
      <c r="Q2742" s="3"/>
      <c r="R2742" s="3"/>
      <c r="S2742" s="3"/>
      <c r="T2742" s="3"/>
      <c r="U2742" s="3"/>
      <c r="V2742" s="3"/>
      <c r="W2742" s="3"/>
      <c r="X2742" s="3"/>
      <c r="Y2742" s="3"/>
      <c r="Z2742" s="3"/>
    </row>
    <row r="2743" spans="1:26" x14ac:dyDescent="0.2">
      <c r="A2743" s="3"/>
      <c r="B2743" s="30"/>
      <c r="C2743" s="12"/>
      <c r="D2743" s="3"/>
      <c r="E2743" s="3"/>
      <c r="F2743" s="3"/>
      <c r="G2743" s="3"/>
      <c r="H2743" s="3"/>
      <c r="I2743" s="3"/>
      <c r="J2743" s="26"/>
      <c r="K2743" s="26"/>
      <c r="L2743" s="3"/>
      <c r="M2743" s="3"/>
      <c r="N2743" s="3"/>
      <c r="O2743" s="3"/>
      <c r="P2743" s="3"/>
      <c r="Q2743" s="3"/>
      <c r="R2743" s="3"/>
      <c r="S2743" s="3"/>
      <c r="T2743" s="3"/>
      <c r="U2743" s="3"/>
      <c r="V2743" s="3"/>
      <c r="W2743" s="3"/>
      <c r="X2743" s="3"/>
      <c r="Y2743" s="3"/>
      <c r="Z2743" s="3"/>
    </row>
    <row r="2744" spans="1:26" x14ac:dyDescent="0.2">
      <c r="A2744" s="3"/>
      <c r="B2744" s="30"/>
      <c r="C2744" s="12"/>
      <c r="D2744" s="3"/>
      <c r="E2744" s="3"/>
      <c r="F2744" s="3"/>
      <c r="G2744" s="3"/>
      <c r="H2744" s="3"/>
      <c r="I2744" s="3"/>
      <c r="J2744" s="26"/>
      <c r="K2744" s="26"/>
      <c r="L2744" s="3"/>
      <c r="M2744" s="3"/>
      <c r="N2744" s="3"/>
      <c r="O2744" s="3"/>
      <c r="P2744" s="3"/>
      <c r="Q2744" s="3"/>
      <c r="R2744" s="3"/>
      <c r="S2744" s="3"/>
      <c r="T2744" s="3"/>
      <c r="U2744" s="3"/>
      <c r="V2744" s="3"/>
      <c r="W2744" s="3"/>
      <c r="X2744" s="3"/>
      <c r="Y2744" s="3"/>
      <c r="Z2744" s="3"/>
    </row>
    <row r="2745" spans="1:26" x14ac:dyDescent="0.2">
      <c r="A2745" s="3"/>
      <c r="B2745" s="30"/>
      <c r="C2745" s="12"/>
      <c r="D2745" s="3"/>
      <c r="E2745" s="3"/>
      <c r="F2745" s="3"/>
      <c r="G2745" s="3"/>
      <c r="H2745" s="3"/>
      <c r="I2745" s="3"/>
      <c r="J2745" s="26"/>
      <c r="K2745" s="26"/>
      <c r="L2745" s="3"/>
      <c r="M2745" s="3"/>
      <c r="N2745" s="3"/>
      <c r="O2745" s="3"/>
      <c r="P2745" s="3"/>
      <c r="Q2745" s="3"/>
      <c r="R2745" s="3"/>
      <c r="S2745" s="3"/>
      <c r="T2745" s="3"/>
      <c r="U2745" s="3"/>
      <c r="V2745" s="3"/>
      <c r="W2745" s="3"/>
      <c r="X2745" s="3"/>
      <c r="Y2745" s="3"/>
      <c r="Z2745" s="3"/>
    </row>
    <row r="2746" spans="1:26" x14ac:dyDescent="0.2">
      <c r="A2746" s="3"/>
      <c r="B2746" s="30"/>
      <c r="C2746" s="12"/>
      <c r="D2746" s="3"/>
      <c r="E2746" s="3"/>
      <c r="F2746" s="3"/>
      <c r="G2746" s="3"/>
      <c r="H2746" s="3"/>
      <c r="I2746" s="3"/>
      <c r="J2746" s="26"/>
      <c r="K2746" s="26"/>
      <c r="L2746" s="3"/>
      <c r="M2746" s="3"/>
      <c r="N2746" s="3"/>
      <c r="O2746" s="3"/>
      <c r="P2746" s="3"/>
      <c r="Q2746" s="3"/>
      <c r="R2746" s="3"/>
      <c r="S2746" s="3"/>
      <c r="T2746" s="3"/>
      <c r="U2746" s="3"/>
      <c r="V2746" s="3"/>
      <c r="W2746" s="3"/>
      <c r="X2746" s="3"/>
      <c r="Y2746" s="3"/>
      <c r="Z2746" s="3"/>
    </row>
    <row r="2747" spans="1:26" x14ac:dyDescent="0.2">
      <c r="A2747" s="3"/>
      <c r="B2747" s="30"/>
      <c r="C2747" s="12"/>
      <c r="D2747" s="3"/>
      <c r="E2747" s="3"/>
      <c r="F2747" s="3"/>
      <c r="G2747" s="3"/>
      <c r="H2747" s="3"/>
      <c r="I2747" s="3"/>
      <c r="J2747" s="26"/>
      <c r="K2747" s="26"/>
      <c r="L2747" s="3"/>
      <c r="M2747" s="3"/>
      <c r="N2747" s="3"/>
      <c r="O2747" s="3"/>
      <c r="P2747" s="3"/>
      <c r="Q2747" s="3"/>
      <c r="R2747" s="3"/>
      <c r="S2747" s="3"/>
      <c r="T2747" s="3"/>
      <c r="U2747" s="3"/>
      <c r="V2747" s="3"/>
      <c r="W2747" s="3"/>
      <c r="X2747" s="3"/>
      <c r="Y2747" s="3"/>
      <c r="Z2747" s="3"/>
    </row>
    <row r="2748" spans="1:26" x14ac:dyDescent="0.2">
      <c r="A2748" s="3"/>
      <c r="B2748" s="30"/>
      <c r="C2748" s="12"/>
      <c r="D2748" s="3"/>
      <c r="E2748" s="3"/>
      <c r="F2748" s="3"/>
      <c r="G2748" s="3"/>
      <c r="H2748" s="3"/>
      <c r="I2748" s="3"/>
      <c r="J2748" s="26"/>
      <c r="K2748" s="26"/>
      <c r="L2748" s="3"/>
      <c r="M2748" s="3"/>
      <c r="N2748" s="3"/>
      <c r="O2748" s="3"/>
      <c r="P2748" s="3"/>
      <c r="Q2748" s="3"/>
      <c r="R2748" s="3"/>
      <c r="S2748" s="3"/>
      <c r="T2748" s="3"/>
      <c r="U2748" s="3"/>
      <c r="V2748" s="3"/>
      <c r="W2748" s="3"/>
      <c r="X2748" s="3"/>
      <c r="Y2748" s="3"/>
      <c r="Z2748" s="3"/>
    </row>
    <row r="2749" spans="1:26" x14ac:dyDescent="0.2">
      <c r="A2749" s="3"/>
      <c r="B2749" s="30"/>
      <c r="C2749" s="12"/>
      <c r="D2749" s="3"/>
      <c r="E2749" s="3"/>
      <c r="F2749" s="3"/>
      <c r="G2749" s="3"/>
      <c r="H2749" s="3"/>
      <c r="I2749" s="3"/>
      <c r="J2749" s="26"/>
      <c r="K2749" s="26"/>
      <c r="L2749" s="3"/>
      <c r="M2749" s="3"/>
      <c r="N2749" s="3"/>
      <c r="O2749" s="3"/>
      <c r="P2749" s="3"/>
      <c r="Q2749" s="3"/>
      <c r="R2749" s="3"/>
      <c r="S2749" s="3"/>
      <c r="T2749" s="3"/>
      <c r="U2749" s="3"/>
      <c r="V2749" s="3"/>
      <c r="W2749" s="3"/>
      <c r="X2749" s="3"/>
      <c r="Y2749" s="3"/>
      <c r="Z2749" s="3"/>
    </row>
    <row r="2750" spans="1:26" x14ac:dyDescent="0.2">
      <c r="A2750" s="3"/>
      <c r="B2750" s="30"/>
      <c r="C2750" s="12"/>
      <c r="D2750" s="3"/>
      <c r="E2750" s="3"/>
      <c r="F2750" s="3"/>
      <c r="G2750" s="3"/>
      <c r="H2750" s="3"/>
      <c r="I2750" s="3"/>
      <c r="J2750" s="26"/>
      <c r="K2750" s="26"/>
      <c r="L2750" s="3"/>
      <c r="M2750" s="3"/>
      <c r="N2750" s="3"/>
      <c r="O2750" s="3"/>
      <c r="P2750" s="3"/>
      <c r="Q2750" s="3"/>
      <c r="R2750" s="3"/>
      <c r="S2750" s="3"/>
      <c r="T2750" s="3"/>
      <c r="U2750" s="3"/>
      <c r="V2750" s="3"/>
      <c r="W2750" s="3"/>
      <c r="X2750" s="3"/>
      <c r="Y2750" s="3"/>
      <c r="Z2750" s="3"/>
    </row>
    <row r="2751" spans="1:26" x14ac:dyDescent="0.2">
      <c r="A2751" s="3"/>
      <c r="B2751" s="30"/>
      <c r="C2751" s="12"/>
      <c r="D2751" s="3"/>
      <c r="E2751" s="3"/>
      <c r="F2751" s="3"/>
      <c r="G2751" s="3"/>
      <c r="H2751" s="3"/>
      <c r="I2751" s="3"/>
      <c r="J2751" s="26"/>
      <c r="K2751" s="26"/>
      <c r="L2751" s="3"/>
      <c r="M2751" s="3"/>
      <c r="N2751" s="3"/>
      <c r="O2751" s="3"/>
      <c r="P2751" s="3"/>
      <c r="Q2751" s="3"/>
      <c r="R2751" s="3"/>
      <c r="S2751" s="3"/>
      <c r="T2751" s="3"/>
      <c r="U2751" s="3"/>
      <c r="V2751" s="3"/>
      <c r="W2751" s="3"/>
      <c r="X2751" s="3"/>
      <c r="Y2751" s="3"/>
      <c r="Z2751" s="3"/>
    </row>
    <row r="2752" spans="1:26" x14ac:dyDescent="0.2">
      <c r="A2752" s="3"/>
      <c r="B2752" s="30"/>
      <c r="C2752" s="12"/>
      <c r="D2752" s="3"/>
      <c r="E2752" s="3"/>
      <c r="F2752" s="3"/>
      <c r="G2752" s="3"/>
      <c r="H2752" s="3"/>
      <c r="I2752" s="3"/>
      <c r="J2752" s="26"/>
      <c r="K2752" s="26"/>
      <c r="L2752" s="3"/>
      <c r="M2752" s="3"/>
      <c r="N2752" s="3"/>
      <c r="O2752" s="3"/>
      <c r="P2752" s="3"/>
      <c r="Q2752" s="3"/>
      <c r="R2752" s="3"/>
      <c r="S2752" s="3"/>
      <c r="T2752" s="3"/>
      <c r="U2752" s="3"/>
      <c r="V2752" s="3"/>
      <c r="W2752" s="3"/>
      <c r="X2752" s="3"/>
      <c r="Y2752" s="3"/>
      <c r="Z2752" s="3"/>
    </row>
    <row r="2753" spans="1:26" x14ac:dyDescent="0.2">
      <c r="A2753" s="3"/>
      <c r="B2753" s="30"/>
      <c r="C2753" s="12"/>
      <c r="D2753" s="3"/>
      <c r="E2753" s="3"/>
      <c r="F2753" s="3"/>
      <c r="G2753" s="3"/>
      <c r="H2753" s="3"/>
      <c r="I2753" s="3"/>
      <c r="J2753" s="26"/>
      <c r="K2753" s="26"/>
      <c r="L2753" s="3"/>
      <c r="M2753" s="3"/>
      <c r="N2753" s="3"/>
      <c r="O2753" s="3"/>
      <c r="P2753" s="3"/>
      <c r="Q2753" s="3"/>
      <c r="R2753" s="3"/>
      <c r="S2753" s="3"/>
      <c r="T2753" s="3"/>
      <c r="U2753" s="3"/>
      <c r="V2753" s="3"/>
      <c r="W2753" s="3"/>
      <c r="X2753" s="3"/>
      <c r="Y2753" s="3"/>
      <c r="Z2753" s="3"/>
    </row>
    <row r="2754" spans="1:26" x14ac:dyDescent="0.2">
      <c r="A2754" s="3"/>
      <c r="B2754" s="30"/>
      <c r="C2754" s="12"/>
      <c r="D2754" s="3"/>
      <c r="E2754" s="3"/>
      <c r="F2754" s="3"/>
      <c r="G2754" s="3"/>
      <c r="H2754" s="3"/>
      <c r="I2754" s="3"/>
      <c r="J2754" s="26"/>
      <c r="K2754" s="26"/>
      <c r="L2754" s="3"/>
      <c r="M2754" s="3"/>
      <c r="N2754" s="3"/>
      <c r="O2754" s="3"/>
      <c r="P2754" s="3"/>
      <c r="Q2754" s="3"/>
      <c r="R2754" s="3"/>
      <c r="S2754" s="3"/>
      <c r="T2754" s="3"/>
      <c r="U2754" s="3"/>
      <c r="V2754" s="3"/>
      <c r="W2754" s="3"/>
      <c r="X2754" s="3"/>
      <c r="Y2754" s="3"/>
      <c r="Z2754" s="3"/>
    </row>
    <row r="2755" spans="1:26" x14ac:dyDescent="0.2">
      <c r="A2755" s="3"/>
      <c r="B2755" s="30"/>
      <c r="C2755" s="12"/>
      <c r="D2755" s="3"/>
      <c r="E2755" s="3"/>
      <c r="F2755" s="3"/>
      <c r="G2755" s="3"/>
      <c r="H2755" s="3"/>
      <c r="I2755" s="3"/>
      <c r="J2755" s="26"/>
      <c r="K2755" s="26"/>
      <c r="L2755" s="3"/>
      <c r="M2755" s="3"/>
      <c r="N2755" s="3"/>
      <c r="O2755" s="3"/>
      <c r="P2755" s="3"/>
      <c r="Q2755" s="3"/>
      <c r="R2755" s="3"/>
      <c r="S2755" s="3"/>
      <c r="T2755" s="3"/>
      <c r="U2755" s="3"/>
      <c r="V2755" s="3"/>
      <c r="W2755" s="3"/>
      <c r="X2755" s="3"/>
      <c r="Y2755" s="3"/>
      <c r="Z2755" s="3"/>
    </row>
    <row r="2756" spans="1:26" x14ac:dyDescent="0.2">
      <c r="A2756" s="3"/>
      <c r="B2756" s="30"/>
      <c r="C2756" s="12"/>
      <c r="D2756" s="3"/>
      <c r="E2756" s="3"/>
      <c r="F2756" s="3"/>
      <c r="G2756" s="3"/>
      <c r="H2756" s="3"/>
      <c r="I2756" s="3"/>
      <c r="J2756" s="26"/>
      <c r="K2756" s="26"/>
      <c r="L2756" s="3"/>
      <c r="M2756" s="3"/>
      <c r="N2756" s="3"/>
      <c r="O2756" s="3"/>
      <c r="P2756" s="3"/>
      <c r="Q2756" s="3"/>
      <c r="R2756" s="3"/>
      <c r="S2756" s="3"/>
      <c r="T2756" s="3"/>
      <c r="U2756" s="3"/>
      <c r="V2756" s="3"/>
      <c r="W2756" s="3"/>
      <c r="X2756" s="3"/>
      <c r="Y2756" s="3"/>
      <c r="Z2756" s="3"/>
    </row>
    <row r="2757" spans="1:26" x14ac:dyDescent="0.2">
      <c r="A2757" s="3"/>
      <c r="B2757" s="30"/>
      <c r="C2757" s="12"/>
      <c r="D2757" s="3"/>
      <c r="E2757" s="3"/>
      <c r="F2757" s="3"/>
      <c r="G2757" s="3"/>
      <c r="H2757" s="3"/>
      <c r="I2757" s="3"/>
      <c r="J2757" s="26"/>
      <c r="K2757" s="26"/>
      <c r="L2757" s="3"/>
      <c r="M2757" s="3"/>
      <c r="N2757" s="3"/>
      <c r="O2757" s="3"/>
      <c r="P2757" s="3"/>
      <c r="Q2757" s="3"/>
      <c r="R2757" s="3"/>
      <c r="S2757" s="3"/>
      <c r="T2757" s="3"/>
      <c r="U2757" s="3"/>
      <c r="V2757" s="3"/>
      <c r="W2757" s="3"/>
      <c r="X2757" s="3"/>
      <c r="Y2757" s="3"/>
      <c r="Z2757" s="3"/>
    </row>
    <row r="2758" spans="1:26" x14ac:dyDescent="0.2">
      <c r="A2758" s="3"/>
      <c r="B2758" s="30"/>
      <c r="C2758" s="12"/>
      <c r="D2758" s="3"/>
      <c r="E2758" s="3"/>
      <c r="F2758" s="3"/>
      <c r="G2758" s="3"/>
      <c r="H2758" s="3"/>
      <c r="I2758" s="3"/>
      <c r="J2758" s="26"/>
      <c r="K2758" s="26"/>
      <c r="L2758" s="3"/>
      <c r="M2758" s="3"/>
      <c r="N2758" s="3"/>
      <c r="O2758" s="3"/>
      <c r="P2758" s="3"/>
      <c r="Q2758" s="3"/>
      <c r="R2758" s="3"/>
      <c r="S2758" s="3"/>
      <c r="T2758" s="3"/>
      <c r="U2758" s="3"/>
      <c r="V2758" s="3"/>
      <c r="W2758" s="3"/>
      <c r="X2758" s="3"/>
      <c r="Y2758" s="3"/>
      <c r="Z2758" s="3"/>
    </row>
    <row r="2759" spans="1:26" x14ac:dyDescent="0.2">
      <c r="A2759" s="3"/>
      <c r="B2759" s="30"/>
      <c r="C2759" s="12"/>
      <c r="D2759" s="3"/>
      <c r="E2759" s="3"/>
      <c r="F2759" s="3"/>
      <c r="G2759" s="3"/>
      <c r="H2759" s="3"/>
      <c r="I2759" s="3"/>
      <c r="J2759" s="26"/>
      <c r="K2759" s="26"/>
      <c r="L2759" s="3"/>
      <c r="M2759" s="3"/>
      <c r="N2759" s="3"/>
      <c r="O2759" s="3"/>
      <c r="P2759" s="3"/>
      <c r="Q2759" s="3"/>
      <c r="R2759" s="3"/>
      <c r="S2759" s="3"/>
      <c r="T2759" s="3"/>
      <c r="U2759" s="3"/>
      <c r="V2759" s="3"/>
      <c r="W2759" s="3"/>
      <c r="X2759" s="3"/>
      <c r="Y2759" s="3"/>
      <c r="Z2759" s="3"/>
    </row>
    <row r="2760" spans="1:26" x14ac:dyDescent="0.2">
      <c r="A2760" s="3"/>
      <c r="B2760" s="30"/>
      <c r="C2760" s="12"/>
      <c r="D2760" s="3"/>
      <c r="E2760" s="3"/>
      <c r="F2760" s="3"/>
      <c r="G2760" s="3"/>
      <c r="H2760" s="3"/>
      <c r="I2760" s="3"/>
      <c r="J2760" s="26"/>
      <c r="K2760" s="26"/>
      <c r="L2760" s="3"/>
      <c r="M2760" s="3"/>
      <c r="N2760" s="3"/>
      <c r="O2760" s="3"/>
      <c r="P2760" s="3"/>
      <c r="Q2760" s="3"/>
      <c r="R2760" s="3"/>
      <c r="S2760" s="3"/>
      <c r="T2760" s="3"/>
      <c r="U2760" s="3"/>
      <c r="V2760" s="3"/>
      <c r="W2760" s="3"/>
      <c r="X2760" s="3"/>
      <c r="Y2760" s="3"/>
      <c r="Z2760" s="3"/>
    </row>
    <row r="2761" spans="1:26" x14ac:dyDescent="0.2">
      <c r="A2761" s="3"/>
      <c r="B2761" s="30"/>
      <c r="C2761" s="12"/>
      <c r="D2761" s="3"/>
      <c r="E2761" s="3"/>
      <c r="F2761" s="3"/>
      <c r="G2761" s="3"/>
      <c r="H2761" s="3"/>
      <c r="I2761" s="3"/>
      <c r="J2761" s="26"/>
      <c r="K2761" s="26"/>
      <c r="L2761" s="3"/>
      <c r="M2761" s="3"/>
      <c r="N2761" s="3"/>
      <c r="O2761" s="3"/>
      <c r="P2761" s="3"/>
      <c r="Q2761" s="3"/>
      <c r="R2761" s="3"/>
      <c r="S2761" s="3"/>
      <c r="T2761" s="3"/>
      <c r="U2761" s="3"/>
      <c r="V2761" s="3"/>
      <c r="W2761" s="3"/>
      <c r="X2761" s="3"/>
      <c r="Y2761" s="3"/>
      <c r="Z2761" s="3"/>
    </row>
    <row r="2762" spans="1:26" x14ac:dyDescent="0.2">
      <c r="A2762" s="3"/>
      <c r="B2762" s="30"/>
      <c r="C2762" s="12"/>
      <c r="D2762" s="3"/>
      <c r="E2762" s="3"/>
      <c r="F2762" s="3"/>
      <c r="G2762" s="3"/>
      <c r="H2762" s="3"/>
      <c r="I2762" s="3"/>
      <c r="J2762" s="26"/>
      <c r="K2762" s="26"/>
      <c r="L2762" s="3"/>
      <c r="M2762" s="3"/>
      <c r="N2762" s="3"/>
      <c r="O2762" s="3"/>
      <c r="P2762" s="3"/>
      <c r="Q2762" s="3"/>
      <c r="R2762" s="3"/>
      <c r="S2762" s="3"/>
      <c r="T2762" s="3"/>
      <c r="U2762" s="3"/>
      <c r="V2762" s="3"/>
      <c r="W2762" s="3"/>
      <c r="X2762" s="3"/>
      <c r="Y2762" s="3"/>
      <c r="Z2762" s="3"/>
    </row>
    <row r="2763" spans="1:26" x14ac:dyDescent="0.2">
      <c r="A2763" s="3"/>
      <c r="B2763" s="30"/>
      <c r="C2763" s="12"/>
      <c r="D2763" s="3"/>
      <c r="E2763" s="3"/>
      <c r="F2763" s="3"/>
      <c r="G2763" s="3"/>
      <c r="H2763" s="3"/>
      <c r="I2763" s="3"/>
      <c r="J2763" s="26"/>
      <c r="K2763" s="26"/>
      <c r="L2763" s="3"/>
      <c r="M2763" s="3"/>
      <c r="N2763" s="3"/>
      <c r="O2763" s="3"/>
      <c r="P2763" s="3"/>
      <c r="Q2763" s="3"/>
      <c r="R2763" s="3"/>
      <c r="S2763" s="3"/>
      <c r="T2763" s="3"/>
      <c r="U2763" s="3"/>
      <c r="V2763" s="3"/>
      <c r="W2763" s="3"/>
      <c r="X2763" s="3"/>
      <c r="Y2763" s="3"/>
      <c r="Z2763" s="3"/>
    </row>
    <row r="2764" spans="1:26" x14ac:dyDescent="0.2">
      <c r="A2764" s="3"/>
      <c r="B2764" s="30"/>
      <c r="C2764" s="12"/>
      <c r="D2764" s="3"/>
      <c r="E2764" s="3"/>
      <c r="F2764" s="3"/>
      <c r="G2764" s="3"/>
      <c r="H2764" s="3"/>
      <c r="I2764" s="3"/>
      <c r="J2764" s="26"/>
      <c r="K2764" s="26"/>
      <c r="L2764" s="3"/>
      <c r="M2764" s="3"/>
      <c r="N2764" s="3"/>
      <c r="O2764" s="3"/>
      <c r="P2764" s="3"/>
      <c r="Q2764" s="3"/>
      <c r="R2764" s="3"/>
      <c r="S2764" s="3"/>
      <c r="T2764" s="3"/>
      <c r="U2764" s="3"/>
      <c r="V2764" s="3"/>
      <c r="W2764" s="3"/>
      <c r="X2764" s="3"/>
      <c r="Y2764" s="3"/>
      <c r="Z2764" s="3"/>
    </row>
    <row r="2765" spans="1:26" x14ac:dyDescent="0.2">
      <c r="A2765" s="3"/>
      <c r="B2765" s="30"/>
      <c r="C2765" s="12"/>
      <c r="D2765" s="3"/>
      <c r="E2765" s="3"/>
      <c r="F2765" s="3"/>
      <c r="G2765" s="3"/>
      <c r="H2765" s="3"/>
      <c r="I2765" s="3"/>
      <c r="J2765" s="26"/>
      <c r="K2765" s="26"/>
      <c r="L2765" s="3"/>
      <c r="M2765" s="3"/>
      <c r="N2765" s="3"/>
      <c r="O2765" s="3"/>
      <c r="P2765" s="3"/>
      <c r="Q2765" s="3"/>
      <c r="R2765" s="3"/>
      <c r="S2765" s="3"/>
      <c r="T2765" s="3"/>
      <c r="U2765" s="3"/>
      <c r="V2765" s="3"/>
      <c r="W2765" s="3"/>
      <c r="X2765" s="3"/>
      <c r="Y2765" s="3"/>
      <c r="Z2765" s="3"/>
    </row>
    <row r="2766" spans="1:26" x14ac:dyDescent="0.2">
      <c r="A2766" s="3"/>
      <c r="B2766" s="30"/>
      <c r="C2766" s="12"/>
      <c r="D2766" s="3"/>
      <c r="E2766" s="3"/>
      <c r="F2766" s="3"/>
      <c r="G2766" s="3"/>
      <c r="H2766" s="3"/>
      <c r="I2766" s="3"/>
      <c r="J2766" s="26"/>
      <c r="K2766" s="26"/>
      <c r="L2766" s="3"/>
      <c r="M2766" s="3"/>
      <c r="N2766" s="3"/>
      <c r="O2766" s="3"/>
      <c r="P2766" s="3"/>
      <c r="Q2766" s="3"/>
      <c r="R2766" s="3"/>
      <c r="S2766" s="3"/>
      <c r="T2766" s="3"/>
      <c r="U2766" s="3"/>
      <c r="V2766" s="3"/>
      <c r="W2766" s="3"/>
      <c r="X2766" s="3"/>
      <c r="Y2766" s="3"/>
      <c r="Z2766" s="3"/>
    </row>
    <row r="2767" spans="1:26" x14ac:dyDescent="0.2">
      <c r="A2767" s="3"/>
      <c r="B2767" s="30"/>
      <c r="C2767" s="12"/>
      <c r="D2767" s="3"/>
      <c r="E2767" s="3"/>
      <c r="F2767" s="3"/>
      <c r="G2767" s="3"/>
      <c r="H2767" s="3"/>
      <c r="I2767" s="3"/>
      <c r="J2767" s="26"/>
      <c r="K2767" s="26"/>
      <c r="L2767" s="3"/>
      <c r="M2767" s="3"/>
      <c r="N2767" s="3"/>
      <c r="O2767" s="3"/>
      <c r="P2767" s="3"/>
      <c r="Q2767" s="3"/>
      <c r="R2767" s="3"/>
      <c r="S2767" s="3"/>
      <c r="T2767" s="3"/>
      <c r="U2767" s="3"/>
      <c r="V2767" s="3"/>
      <c r="W2767" s="3"/>
      <c r="X2767" s="3"/>
      <c r="Y2767" s="3"/>
      <c r="Z2767" s="3"/>
    </row>
    <row r="2768" spans="1:26" x14ac:dyDescent="0.2">
      <c r="A2768" s="3"/>
      <c r="B2768" s="30"/>
      <c r="C2768" s="12"/>
      <c r="D2768" s="3"/>
      <c r="E2768" s="3"/>
      <c r="F2768" s="3"/>
      <c r="G2768" s="3"/>
      <c r="H2768" s="3"/>
      <c r="I2768" s="3"/>
      <c r="J2768" s="26"/>
      <c r="K2768" s="26"/>
      <c r="L2768" s="3"/>
      <c r="M2768" s="3"/>
      <c r="N2768" s="3"/>
      <c r="O2768" s="3"/>
      <c r="P2768" s="3"/>
      <c r="Q2768" s="3"/>
      <c r="R2768" s="3"/>
      <c r="S2768" s="3"/>
      <c r="T2768" s="3"/>
      <c r="U2768" s="3"/>
      <c r="V2768" s="3"/>
      <c r="W2768" s="3"/>
      <c r="X2768" s="3"/>
      <c r="Y2768" s="3"/>
      <c r="Z2768" s="3"/>
    </row>
    <row r="2769" spans="1:26" x14ac:dyDescent="0.2">
      <c r="A2769" s="3"/>
      <c r="B2769" s="30"/>
      <c r="C2769" s="12"/>
      <c r="D2769" s="3"/>
      <c r="E2769" s="3"/>
      <c r="F2769" s="3"/>
      <c r="G2769" s="3"/>
      <c r="H2769" s="3"/>
      <c r="I2769" s="3"/>
      <c r="J2769" s="26"/>
      <c r="K2769" s="26"/>
      <c r="L2769" s="3"/>
      <c r="M2769" s="3"/>
      <c r="N2769" s="3"/>
      <c r="O2769" s="3"/>
      <c r="P2769" s="3"/>
      <c r="Q2769" s="3"/>
      <c r="R2769" s="3"/>
      <c r="S2769" s="3"/>
      <c r="T2769" s="3"/>
      <c r="U2769" s="3"/>
      <c r="V2769" s="3"/>
      <c r="W2769" s="3"/>
      <c r="X2769" s="3"/>
      <c r="Y2769" s="3"/>
      <c r="Z2769" s="3"/>
    </row>
    <row r="2770" spans="1:26" x14ac:dyDescent="0.2">
      <c r="A2770" s="3"/>
      <c r="B2770" s="30"/>
      <c r="C2770" s="12"/>
      <c r="D2770" s="3"/>
      <c r="E2770" s="3"/>
      <c r="F2770" s="3"/>
      <c r="G2770" s="3"/>
      <c r="H2770" s="3"/>
      <c r="I2770" s="3"/>
      <c r="J2770" s="26"/>
      <c r="K2770" s="26"/>
      <c r="L2770" s="3"/>
      <c r="M2770" s="3"/>
      <c r="N2770" s="3"/>
      <c r="O2770" s="3"/>
      <c r="P2770" s="3"/>
      <c r="Q2770" s="3"/>
      <c r="R2770" s="3"/>
      <c r="S2770" s="3"/>
      <c r="T2770" s="3"/>
      <c r="U2770" s="3"/>
      <c r="V2770" s="3"/>
      <c r="W2770" s="3"/>
      <c r="X2770" s="3"/>
      <c r="Y2770" s="3"/>
      <c r="Z2770" s="3"/>
    </row>
    <row r="2771" spans="1:26" x14ac:dyDescent="0.2">
      <c r="A2771" s="3"/>
      <c r="B2771" s="30"/>
      <c r="C2771" s="12"/>
      <c r="D2771" s="3"/>
      <c r="E2771" s="3"/>
      <c r="F2771" s="3"/>
      <c r="G2771" s="3"/>
      <c r="H2771" s="3"/>
      <c r="I2771" s="3"/>
      <c r="J2771" s="26"/>
      <c r="K2771" s="26"/>
      <c r="L2771" s="3"/>
      <c r="M2771" s="3"/>
      <c r="N2771" s="3"/>
      <c r="O2771" s="3"/>
      <c r="P2771" s="3"/>
      <c r="Q2771" s="3"/>
      <c r="R2771" s="3"/>
      <c r="S2771" s="3"/>
      <c r="T2771" s="3"/>
      <c r="U2771" s="3"/>
      <c r="V2771" s="3"/>
      <c r="W2771" s="3"/>
      <c r="X2771" s="3"/>
      <c r="Y2771" s="3"/>
      <c r="Z2771" s="3"/>
    </row>
    <row r="2772" spans="1:26" x14ac:dyDescent="0.2">
      <c r="A2772" s="3"/>
      <c r="B2772" s="30"/>
      <c r="C2772" s="12"/>
      <c r="D2772" s="3"/>
      <c r="E2772" s="3"/>
      <c r="F2772" s="3"/>
      <c r="G2772" s="3"/>
      <c r="H2772" s="3"/>
      <c r="I2772" s="3"/>
      <c r="J2772" s="26"/>
      <c r="K2772" s="26"/>
      <c r="L2772" s="3"/>
      <c r="M2772" s="3"/>
      <c r="N2772" s="3"/>
      <c r="O2772" s="3"/>
      <c r="P2772" s="3"/>
      <c r="Q2772" s="3"/>
      <c r="R2772" s="3"/>
      <c r="S2772" s="3"/>
      <c r="T2772" s="3"/>
      <c r="U2772" s="3"/>
      <c r="V2772" s="3"/>
      <c r="W2772" s="3"/>
      <c r="X2772" s="3"/>
      <c r="Y2772" s="3"/>
      <c r="Z2772" s="3"/>
    </row>
    <row r="2773" spans="1:26" x14ac:dyDescent="0.2">
      <c r="A2773" s="3"/>
      <c r="B2773" s="30"/>
      <c r="C2773" s="12"/>
      <c r="D2773" s="3"/>
      <c r="E2773" s="3"/>
      <c r="F2773" s="3"/>
      <c r="G2773" s="3"/>
      <c r="H2773" s="3"/>
      <c r="I2773" s="3"/>
      <c r="J2773" s="26"/>
      <c r="K2773" s="26"/>
      <c r="L2773" s="3"/>
      <c r="M2773" s="3"/>
      <c r="N2773" s="3"/>
      <c r="O2773" s="3"/>
      <c r="P2773" s="3"/>
      <c r="Q2773" s="3"/>
      <c r="R2773" s="3"/>
      <c r="S2773" s="3"/>
      <c r="T2773" s="3"/>
      <c r="U2773" s="3"/>
      <c r="V2773" s="3"/>
      <c r="W2773" s="3"/>
      <c r="X2773" s="3"/>
      <c r="Y2773" s="3"/>
      <c r="Z2773" s="3"/>
    </row>
    <row r="2774" spans="1:26" x14ac:dyDescent="0.2">
      <c r="A2774" s="3"/>
      <c r="B2774" s="30"/>
      <c r="C2774" s="12"/>
      <c r="D2774" s="3"/>
      <c r="E2774" s="3"/>
      <c r="F2774" s="3"/>
      <c r="G2774" s="3"/>
      <c r="H2774" s="3"/>
      <c r="I2774" s="3"/>
      <c r="J2774" s="26"/>
      <c r="K2774" s="26"/>
      <c r="L2774" s="3"/>
      <c r="M2774" s="3"/>
      <c r="N2774" s="3"/>
      <c r="O2774" s="3"/>
      <c r="P2774" s="3"/>
      <c r="Q2774" s="3"/>
      <c r="R2774" s="3"/>
      <c r="S2774" s="3"/>
      <c r="T2774" s="3"/>
      <c r="U2774" s="3"/>
      <c r="V2774" s="3"/>
      <c r="W2774" s="3"/>
      <c r="X2774" s="3"/>
      <c r="Y2774" s="3"/>
      <c r="Z2774" s="3"/>
    </row>
    <row r="2775" spans="1:26" x14ac:dyDescent="0.2">
      <c r="A2775" s="3"/>
      <c r="B2775" s="30"/>
      <c r="C2775" s="12"/>
      <c r="D2775" s="3"/>
      <c r="E2775" s="3"/>
      <c r="F2775" s="3"/>
      <c r="G2775" s="3"/>
      <c r="H2775" s="3"/>
      <c r="I2775" s="3"/>
      <c r="J2775" s="26"/>
      <c r="K2775" s="26"/>
      <c r="L2775" s="3"/>
      <c r="M2775" s="3"/>
      <c r="N2775" s="3"/>
      <c r="O2775" s="3"/>
      <c r="P2775" s="3"/>
      <c r="Q2775" s="3"/>
      <c r="R2775" s="3"/>
      <c r="S2775" s="3"/>
      <c r="T2775" s="3"/>
      <c r="U2775" s="3"/>
      <c r="V2775" s="3"/>
      <c r="W2775" s="3"/>
      <c r="X2775" s="3"/>
      <c r="Y2775" s="3"/>
      <c r="Z2775" s="3"/>
    </row>
    <row r="2776" spans="1:26" x14ac:dyDescent="0.2">
      <c r="A2776" s="3"/>
      <c r="B2776" s="30"/>
      <c r="C2776" s="12"/>
      <c r="D2776" s="3"/>
      <c r="E2776" s="3"/>
      <c r="F2776" s="3"/>
      <c r="G2776" s="3"/>
      <c r="H2776" s="3"/>
      <c r="I2776" s="3"/>
      <c r="J2776" s="26"/>
      <c r="K2776" s="26"/>
      <c r="L2776" s="3"/>
      <c r="M2776" s="3"/>
      <c r="N2776" s="3"/>
      <c r="O2776" s="3"/>
      <c r="P2776" s="3"/>
      <c r="Q2776" s="3"/>
      <c r="R2776" s="3"/>
      <c r="S2776" s="3"/>
      <c r="T2776" s="3"/>
      <c r="U2776" s="3"/>
      <c r="V2776" s="3"/>
      <c r="W2776" s="3"/>
      <c r="X2776" s="3"/>
      <c r="Y2776" s="3"/>
      <c r="Z2776" s="3"/>
    </row>
    <row r="2777" spans="1:26" x14ac:dyDescent="0.2">
      <c r="A2777" s="3"/>
      <c r="B2777" s="30"/>
      <c r="C2777" s="12"/>
      <c r="D2777" s="3"/>
      <c r="E2777" s="3"/>
      <c r="F2777" s="3"/>
      <c r="G2777" s="3"/>
      <c r="H2777" s="3"/>
      <c r="I2777" s="3"/>
      <c r="J2777" s="26"/>
      <c r="K2777" s="26"/>
      <c r="L2777" s="3"/>
      <c r="M2777" s="3"/>
      <c r="N2777" s="3"/>
      <c r="O2777" s="3"/>
      <c r="P2777" s="3"/>
      <c r="Q2777" s="3"/>
      <c r="R2777" s="3"/>
      <c r="S2777" s="3"/>
      <c r="T2777" s="3"/>
      <c r="U2777" s="3"/>
      <c r="V2777" s="3"/>
      <c r="W2777" s="3"/>
      <c r="X2777" s="3"/>
      <c r="Y2777" s="3"/>
      <c r="Z2777" s="3"/>
    </row>
    <row r="2778" spans="1:26" x14ac:dyDescent="0.2">
      <c r="A2778" s="3"/>
      <c r="B2778" s="30"/>
      <c r="C2778" s="12"/>
      <c r="D2778" s="3"/>
      <c r="E2778" s="3"/>
      <c r="F2778" s="3"/>
      <c r="G2778" s="3"/>
      <c r="H2778" s="3"/>
      <c r="I2778" s="3"/>
      <c r="J2778" s="26"/>
      <c r="K2778" s="26"/>
      <c r="L2778" s="3"/>
      <c r="M2778" s="3"/>
      <c r="N2778" s="3"/>
      <c r="O2778" s="3"/>
      <c r="P2778" s="3"/>
      <c r="Q2778" s="3"/>
      <c r="R2778" s="3"/>
      <c r="S2778" s="3"/>
      <c r="T2778" s="3"/>
      <c r="U2778" s="3"/>
      <c r="V2778" s="3"/>
      <c r="W2778" s="3"/>
      <c r="X2778" s="3"/>
      <c r="Y2778" s="3"/>
      <c r="Z2778" s="3"/>
    </row>
    <row r="2779" spans="1:26" x14ac:dyDescent="0.2">
      <c r="A2779" s="3"/>
      <c r="B2779" s="30"/>
      <c r="C2779" s="12"/>
      <c r="D2779" s="3"/>
      <c r="E2779" s="3"/>
      <c r="F2779" s="3"/>
      <c r="G2779" s="3"/>
      <c r="H2779" s="3"/>
      <c r="I2779" s="3"/>
      <c r="J2779" s="26"/>
      <c r="K2779" s="26"/>
      <c r="L2779" s="3"/>
      <c r="M2779" s="3"/>
      <c r="N2779" s="3"/>
      <c r="O2779" s="3"/>
      <c r="P2779" s="3"/>
      <c r="Q2779" s="3"/>
      <c r="R2779" s="3"/>
      <c r="S2779" s="3"/>
      <c r="T2779" s="3"/>
      <c r="U2779" s="3"/>
      <c r="V2779" s="3"/>
      <c r="W2779" s="3"/>
      <c r="X2779" s="3"/>
      <c r="Y2779" s="3"/>
      <c r="Z2779" s="3"/>
    </row>
    <row r="2780" spans="1:26" x14ac:dyDescent="0.2">
      <c r="A2780" s="3"/>
      <c r="B2780" s="30"/>
      <c r="C2780" s="12"/>
      <c r="D2780" s="3"/>
      <c r="E2780" s="3"/>
      <c r="F2780" s="3"/>
      <c r="G2780" s="3"/>
      <c r="H2780" s="3"/>
      <c r="I2780" s="3"/>
      <c r="J2780" s="26"/>
      <c r="K2780" s="26"/>
      <c r="L2780" s="3"/>
      <c r="M2780" s="3"/>
      <c r="N2780" s="3"/>
      <c r="O2780" s="3"/>
      <c r="P2780" s="3"/>
      <c r="Q2780" s="3"/>
      <c r="R2780" s="3"/>
      <c r="S2780" s="3"/>
      <c r="T2780" s="3"/>
      <c r="U2780" s="3"/>
      <c r="V2780" s="3"/>
      <c r="W2780" s="3"/>
      <c r="X2780" s="3"/>
      <c r="Y2780" s="3"/>
      <c r="Z2780" s="3"/>
    </row>
    <row r="2781" spans="1:26" x14ac:dyDescent="0.2">
      <c r="A2781" s="3"/>
      <c r="B2781" s="30"/>
      <c r="C2781" s="12"/>
      <c r="D2781" s="3"/>
      <c r="E2781" s="3"/>
      <c r="F2781" s="3"/>
      <c r="G2781" s="3"/>
      <c r="H2781" s="3"/>
      <c r="I2781" s="3"/>
      <c r="J2781" s="26"/>
      <c r="K2781" s="26"/>
      <c r="L2781" s="3"/>
      <c r="M2781" s="3"/>
      <c r="N2781" s="3"/>
      <c r="O2781" s="3"/>
      <c r="P2781" s="3"/>
      <c r="Q2781" s="3"/>
      <c r="R2781" s="3"/>
      <c r="S2781" s="3"/>
      <c r="T2781" s="3"/>
      <c r="U2781" s="3"/>
      <c r="V2781" s="3"/>
      <c r="W2781" s="3"/>
      <c r="X2781" s="3"/>
      <c r="Y2781" s="3"/>
      <c r="Z2781" s="3"/>
    </row>
    <row r="2782" spans="1:26" x14ac:dyDescent="0.2">
      <c r="A2782" s="3"/>
      <c r="B2782" s="30"/>
      <c r="C2782" s="12"/>
      <c r="D2782" s="3"/>
      <c r="E2782" s="3"/>
      <c r="F2782" s="3"/>
      <c r="G2782" s="3"/>
      <c r="H2782" s="3"/>
      <c r="I2782" s="3"/>
      <c r="J2782" s="26"/>
      <c r="K2782" s="26"/>
      <c r="L2782" s="3"/>
      <c r="M2782" s="3"/>
      <c r="N2782" s="3"/>
      <c r="O2782" s="3"/>
      <c r="P2782" s="3"/>
      <c r="Q2782" s="3"/>
      <c r="R2782" s="3"/>
      <c r="S2782" s="3"/>
      <c r="T2782" s="3"/>
      <c r="U2782" s="3"/>
      <c r="V2782" s="3"/>
      <c r="W2782" s="3"/>
      <c r="X2782" s="3"/>
      <c r="Y2782" s="3"/>
      <c r="Z2782" s="3"/>
    </row>
    <row r="2783" spans="1:26" x14ac:dyDescent="0.2">
      <c r="A2783" s="3"/>
      <c r="B2783" s="30"/>
      <c r="C2783" s="12"/>
      <c r="D2783" s="3"/>
      <c r="E2783" s="3"/>
      <c r="F2783" s="3"/>
      <c r="G2783" s="3"/>
      <c r="H2783" s="3"/>
      <c r="I2783" s="3"/>
      <c r="J2783" s="26"/>
      <c r="K2783" s="26"/>
      <c r="L2783" s="3"/>
      <c r="M2783" s="3"/>
      <c r="N2783" s="3"/>
      <c r="O2783" s="3"/>
      <c r="P2783" s="3"/>
      <c r="Q2783" s="3"/>
      <c r="R2783" s="3"/>
      <c r="S2783" s="3"/>
      <c r="T2783" s="3"/>
      <c r="U2783" s="3"/>
      <c r="V2783" s="3"/>
      <c r="W2783" s="3"/>
      <c r="X2783" s="3"/>
      <c r="Y2783" s="3"/>
      <c r="Z2783" s="3"/>
    </row>
    <row r="2784" spans="1:26" x14ac:dyDescent="0.2">
      <c r="A2784" s="3"/>
      <c r="B2784" s="30"/>
      <c r="C2784" s="12"/>
      <c r="D2784" s="3"/>
      <c r="E2784" s="3"/>
      <c r="F2784" s="3"/>
      <c r="G2784" s="3"/>
      <c r="H2784" s="3"/>
      <c r="I2784" s="3"/>
      <c r="J2784" s="26"/>
      <c r="K2784" s="26"/>
      <c r="L2784" s="3"/>
      <c r="M2784" s="3"/>
      <c r="N2784" s="3"/>
      <c r="O2784" s="3"/>
      <c r="P2784" s="3"/>
      <c r="Q2784" s="3"/>
      <c r="R2784" s="3"/>
      <c r="S2784" s="3"/>
      <c r="T2784" s="3"/>
      <c r="U2784" s="3"/>
      <c r="V2784" s="3"/>
      <c r="W2784" s="3"/>
      <c r="X2784" s="3"/>
      <c r="Y2784" s="3"/>
      <c r="Z2784" s="3"/>
    </row>
    <row r="2785" spans="1:26" x14ac:dyDescent="0.2">
      <c r="A2785" s="3"/>
      <c r="B2785" s="30"/>
      <c r="C2785" s="12"/>
      <c r="D2785" s="3"/>
      <c r="E2785" s="3"/>
      <c r="F2785" s="3"/>
      <c r="G2785" s="3"/>
      <c r="H2785" s="3"/>
      <c r="I2785" s="3"/>
      <c r="J2785" s="26"/>
      <c r="K2785" s="26"/>
      <c r="L2785" s="3"/>
      <c r="M2785" s="3"/>
      <c r="N2785" s="3"/>
      <c r="O2785" s="3"/>
      <c r="P2785" s="3"/>
      <c r="Q2785" s="3"/>
      <c r="R2785" s="3"/>
      <c r="S2785" s="3"/>
      <c r="T2785" s="3"/>
      <c r="U2785" s="3"/>
      <c r="V2785" s="3"/>
      <c r="W2785" s="3"/>
      <c r="X2785" s="3"/>
      <c r="Y2785" s="3"/>
      <c r="Z2785" s="3"/>
    </row>
    <row r="2786" spans="1:26" x14ac:dyDescent="0.2">
      <c r="A2786" s="3"/>
      <c r="B2786" s="30"/>
      <c r="C2786" s="12"/>
      <c r="D2786" s="3"/>
      <c r="E2786" s="3"/>
      <c r="F2786" s="3"/>
      <c r="G2786" s="3"/>
      <c r="H2786" s="3"/>
      <c r="I2786" s="3"/>
      <c r="J2786" s="26"/>
      <c r="K2786" s="26"/>
      <c r="L2786" s="3"/>
      <c r="M2786" s="3"/>
      <c r="N2786" s="3"/>
      <c r="O2786" s="3"/>
      <c r="P2786" s="3"/>
      <c r="Q2786" s="3"/>
      <c r="R2786" s="3"/>
      <c r="S2786" s="3"/>
      <c r="T2786" s="3"/>
      <c r="U2786" s="3"/>
      <c r="V2786" s="3"/>
      <c r="W2786" s="3"/>
      <c r="X2786" s="3"/>
      <c r="Y2786" s="3"/>
      <c r="Z2786" s="3"/>
    </row>
    <row r="2787" spans="1:26" x14ac:dyDescent="0.2">
      <c r="A2787" s="3"/>
      <c r="B2787" s="30"/>
      <c r="C2787" s="12"/>
      <c r="D2787" s="3"/>
      <c r="E2787" s="3"/>
      <c r="F2787" s="3"/>
      <c r="G2787" s="3"/>
      <c r="H2787" s="3"/>
      <c r="I2787" s="3"/>
      <c r="J2787" s="26"/>
      <c r="K2787" s="26"/>
      <c r="L2787" s="3"/>
      <c r="M2787" s="3"/>
      <c r="N2787" s="3"/>
      <c r="O2787" s="3"/>
      <c r="P2787" s="3"/>
      <c r="Q2787" s="3"/>
      <c r="R2787" s="3"/>
      <c r="S2787" s="3"/>
      <c r="T2787" s="3"/>
      <c r="U2787" s="3"/>
      <c r="V2787" s="3"/>
      <c r="W2787" s="3"/>
      <c r="X2787" s="3"/>
      <c r="Y2787" s="3"/>
      <c r="Z2787" s="3"/>
    </row>
    <row r="2788" spans="1:26" x14ac:dyDescent="0.2">
      <c r="A2788" s="3"/>
      <c r="B2788" s="30"/>
      <c r="C2788" s="12"/>
      <c r="D2788" s="3"/>
      <c r="E2788" s="3"/>
      <c r="F2788" s="3"/>
      <c r="G2788" s="3"/>
      <c r="H2788" s="3"/>
      <c r="I2788" s="3"/>
      <c r="J2788" s="26"/>
      <c r="K2788" s="26"/>
      <c r="L2788" s="3"/>
      <c r="M2788" s="3"/>
      <c r="N2788" s="3"/>
      <c r="O2788" s="3"/>
      <c r="P2788" s="3"/>
      <c r="Q2788" s="3"/>
      <c r="R2788" s="3"/>
      <c r="S2788" s="3"/>
      <c r="T2788" s="3"/>
      <c r="U2788" s="3"/>
      <c r="V2788" s="3"/>
      <c r="W2788" s="3"/>
      <c r="X2788" s="3"/>
      <c r="Y2788" s="3"/>
      <c r="Z2788" s="3"/>
    </row>
    <row r="2789" spans="1:26" x14ac:dyDescent="0.2">
      <c r="A2789" s="3"/>
      <c r="B2789" s="30"/>
      <c r="C2789" s="12"/>
      <c r="D2789" s="3"/>
      <c r="E2789" s="3"/>
      <c r="F2789" s="3"/>
      <c r="G2789" s="3"/>
      <c r="H2789" s="3"/>
      <c r="I2789" s="3"/>
      <c r="J2789" s="26"/>
      <c r="K2789" s="26"/>
      <c r="L2789" s="3"/>
      <c r="M2789" s="3"/>
      <c r="N2789" s="3"/>
      <c r="O2789" s="3"/>
      <c r="P2789" s="3"/>
      <c r="Q2789" s="3"/>
      <c r="R2789" s="3"/>
      <c r="S2789" s="3"/>
      <c r="T2789" s="3"/>
      <c r="U2789" s="3"/>
      <c r="V2789" s="3"/>
      <c r="W2789" s="3"/>
      <c r="X2789" s="3"/>
      <c r="Y2789" s="3"/>
      <c r="Z2789" s="3"/>
    </row>
    <row r="2790" spans="1:26" x14ac:dyDescent="0.2">
      <c r="A2790" s="3"/>
      <c r="B2790" s="30"/>
      <c r="C2790" s="12"/>
      <c r="D2790" s="3"/>
      <c r="E2790" s="3"/>
      <c r="F2790" s="3"/>
      <c r="G2790" s="3"/>
      <c r="H2790" s="3"/>
      <c r="I2790" s="3"/>
      <c r="J2790" s="26"/>
      <c r="K2790" s="26"/>
      <c r="L2790" s="3"/>
      <c r="M2790" s="3"/>
      <c r="N2790" s="3"/>
      <c r="O2790" s="3"/>
      <c r="P2790" s="3"/>
      <c r="Q2790" s="3"/>
      <c r="R2790" s="3"/>
      <c r="S2790" s="3"/>
      <c r="T2790" s="3"/>
      <c r="U2790" s="3"/>
      <c r="V2790" s="3"/>
      <c r="W2790" s="3"/>
      <c r="X2790" s="3"/>
      <c r="Y2790" s="3"/>
      <c r="Z2790" s="3"/>
    </row>
    <row r="2791" spans="1:26" x14ac:dyDescent="0.2">
      <c r="A2791" s="3"/>
      <c r="B2791" s="30"/>
      <c r="C2791" s="12"/>
      <c r="D2791" s="3"/>
      <c r="E2791" s="3"/>
      <c r="F2791" s="3"/>
      <c r="G2791" s="3"/>
      <c r="H2791" s="3"/>
      <c r="I2791" s="3"/>
      <c r="J2791" s="26"/>
      <c r="K2791" s="26"/>
      <c r="L2791" s="3"/>
      <c r="M2791" s="3"/>
      <c r="N2791" s="3"/>
      <c r="O2791" s="3"/>
      <c r="P2791" s="3"/>
      <c r="Q2791" s="3"/>
      <c r="R2791" s="3"/>
      <c r="S2791" s="3"/>
      <c r="T2791" s="3"/>
      <c r="U2791" s="3"/>
      <c r="V2791" s="3"/>
      <c r="W2791" s="3"/>
      <c r="X2791" s="3"/>
      <c r="Y2791" s="3"/>
      <c r="Z2791" s="3"/>
    </row>
    <row r="2792" spans="1:26" x14ac:dyDescent="0.2">
      <c r="A2792" s="3"/>
      <c r="B2792" s="30"/>
      <c r="C2792" s="12"/>
      <c r="D2792" s="3"/>
      <c r="E2792" s="3"/>
      <c r="F2792" s="3"/>
      <c r="G2792" s="3"/>
      <c r="H2792" s="3"/>
      <c r="I2792" s="3"/>
      <c r="J2792" s="26"/>
      <c r="K2792" s="26"/>
      <c r="L2792" s="3"/>
      <c r="M2792" s="3"/>
      <c r="N2792" s="3"/>
      <c r="O2792" s="3"/>
      <c r="P2792" s="3"/>
      <c r="Q2792" s="3"/>
      <c r="R2792" s="3"/>
      <c r="S2792" s="3"/>
      <c r="T2792" s="3"/>
      <c r="U2792" s="3"/>
      <c r="V2792" s="3"/>
      <c r="W2792" s="3"/>
      <c r="X2792" s="3"/>
      <c r="Y2792" s="3"/>
      <c r="Z2792" s="3"/>
    </row>
    <row r="2793" spans="1:26" x14ac:dyDescent="0.2">
      <c r="A2793" s="3"/>
      <c r="B2793" s="30"/>
      <c r="C2793" s="12"/>
      <c r="D2793" s="3"/>
      <c r="E2793" s="3"/>
      <c r="F2793" s="3"/>
      <c r="G2793" s="3"/>
      <c r="H2793" s="3"/>
      <c r="I2793" s="3"/>
      <c r="J2793" s="26"/>
      <c r="K2793" s="26"/>
      <c r="L2793" s="3"/>
      <c r="M2793" s="3"/>
      <c r="N2793" s="3"/>
      <c r="O2793" s="3"/>
      <c r="P2793" s="3"/>
      <c r="Q2793" s="3"/>
      <c r="R2793" s="3"/>
      <c r="S2793" s="3"/>
      <c r="T2793" s="3"/>
      <c r="U2793" s="3"/>
      <c r="V2793" s="3"/>
      <c r="W2793" s="3"/>
      <c r="X2793" s="3"/>
      <c r="Y2793" s="3"/>
      <c r="Z2793" s="3"/>
    </row>
    <row r="2794" spans="1:26" x14ac:dyDescent="0.2">
      <c r="A2794" s="3"/>
      <c r="B2794" s="30"/>
      <c r="C2794" s="12"/>
      <c r="D2794" s="3"/>
      <c r="E2794" s="3"/>
      <c r="F2794" s="3"/>
      <c r="G2794" s="3"/>
      <c r="H2794" s="3"/>
      <c r="I2794" s="3"/>
      <c r="J2794" s="26"/>
      <c r="K2794" s="26"/>
      <c r="L2794" s="3"/>
      <c r="M2794" s="3"/>
      <c r="N2794" s="3"/>
      <c r="O2794" s="3"/>
      <c r="P2794" s="3"/>
      <c r="Q2794" s="3"/>
      <c r="R2794" s="3"/>
      <c r="S2794" s="3"/>
      <c r="T2794" s="3"/>
      <c r="U2794" s="3"/>
      <c r="V2794" s="3"/>
      <c r="W2794" s="3"/>
      <c r="X2794" s="3"/>
      <c r="Y2794" s="3"/>
      <c r="Z2794" s="3"/>
    </row>
    <row r="2795" spans="1:26" x14ac:dyDescent="0.2">
      <c r="A2795" s="3"/>
      <c r="B2795" s="30"/>
      <c r="C2795" s="12"/>
      <c r="D2795" s="3"/>
      <c r="E2795" s="3"/>
      <c r="F2795" s="3"/>
      <c r="G2795" s="3"/>
      <c r="H2795" s="3"/>
      <c r="I2795" s="3"/>
      <c r="J2795" s="26"/>
      <c r="K2795" s="26"/>
      <c r="L2795" s="3"/>
      <c r="M2795" s="3"/>
      <c r="N2795" s="3"/>
      <c r="O2795" s="3"/>
      <c r="P2795" s="3"/>
      <c r="Q2795" s="3"/>
      <c r="R2795" s="3"/>
      <c r="S2795" s="3"/>
      <c r="T2795" s="3"/>
      <c r="U2795" s="3"/>
      <c r="V2795" s="3"/>
      <c r="W2795" s="3"/>
      <c r="X2795" s="3"/>
      <c r="Y2795" s="3"/>
      <c r="Z2795" s="3"/>
    </row>
    <row r="2796" spans="1:26" x14ac:dyDescent="0.2">
      <c r="A2796" s="3"/>
      <c r="B2796" s="30"/>
      <c r="C2796" s="12"/>
      <c r="D2796" s="3"/>
      <c r="E2796" s="3"/>
      <c r="F2796" s="3"/>
      <c r="G2796" s="3"/>
      <c r="H2796" s="3"/>
      <c r="I2796" s="3"/>
      <c r="J2796" s="26"/>
      <c r="K2796" s="26"/>
      <c r="L2796" s="3"/>
      <c r="M2796" s="3"/>
      <c r="N2796" s="3"/>
      <c r="O2796" s="3"/>
      <c r="P2796" s="3"/>
      <c r="Q2796" s="3"/>
      <c r="R2796" s="3"/>
      <c r="S2796" s="3"/>
      <c r="T2796" s="3"/>
      <c r="U2796" s="3"/>
      <c r="V2796" s="3"/>
      <c r="W2796" s="3"/>
      <c r="X2796" s="3"/>
      <c r="Y2796" s="3"/>
      <c r="Z2796" s="3"/>
    </row>
    <row r="2797" spans="1:26" x14ac:dyDescent="0.2">
      <c r="A2797" s="3"/>
      <c r="B2797" s="30"/>
      <c r="C2797" s="12"/>
      <c r="D2797" s="3"/>
      <c r="E2797" s="3"/>
      <c r="F2797" s="3"/>
      <c r="G2797" s="3"/>
      <c r="H2797" s="3"/>
      <c r="I2797" s="3"/>
      <c r="J2797" s="26"/>
      <c r="K2797" s="26"/>
      <c r="L2797" s="3"/>
      <c r="M2797" s="3"/>
      <c r="N2797" s="3"/>
      <c r="O2797" s="3"/>
      <c r="P2797" s="3"/>
      <c r="Q2797" s="3"/>
      <c r="R2797" s="3"/>
      <c r="S2797" s="3"/>
      <c r="T2797" s="3"/>
      <c r="U2797" s="3"/>
      <c r="V2797" s="3"/>
      <c r="W2797" s="3"/>
      <c r="X2797" s="3"/>
      <c r="Y2797" s="3"/>
      <c r="Z2797" s="3"/>
    </row>
    <row r="2798" spans="1:26" x14ac:dyDescent="0.2">
      <c r="A2798" s="3"/>
      <c r="B2798" s="30"/>
      <c r="C2798" s="12"/>
      <c r="D2798" s="3"/>
      <c r="E2798" s="3"/>
      <c r="F2798" s="3"/>
      <c r="G2798" s="3"/>
      <c r="H2798" s="3"/>
      <c r="I2798" s="3"/>
      <c r="J2798" s="26"/>
      <c r="K2798" s="26"/>
      <c r="L2798" s="3"/>
      <c r="M2798" s="3"/>
      <c r="N2798" s="3"/>
      <c r="O2798" s="3"/>
      <c r="P2798" s="3"/>
      <c r="Q2798" s="3"/>
      <c r="R2798" s="3"/>
      <c r="S2798" s="3"/>
      <c r="T2798" s="3"/>
      <c r="U2798" s="3"/>
      <c r="V2798" s="3"/>
      <c r="W2798" s="3"/>
      <c r="X2798" s="3"/>
      <c r="Y2798" s="3"/>
      <c r="Z2798" s="3"/>
    </row>
    <row r="2799" spans="1:26" x14ac:dyDescent="0.2">
      <c r="A2799" s="3"/>
      <c r="B2799" s="30"/>
      <c r="C2799" s="12"/>
      <c r="D2799" s="3"/>
      <c r="E2799" s="3"/>
      <c r="F2799" s="3"/>
      <c r="G2799" s="3"/>
      <c r="H2799" s="3"/>
      <c r="I2799" s="3"/>
      <c r="J2799" s="26"/>
      <c r="K2799" s="26"/>
      <c r="L2799" s="3"/>
      <c r="M2799" s="3"/>
      <c r="N2799" s="3"/>
      <c r="O2799" s="3"/>
      <c r="P2799" s="3"/>
      <c r="Q2799" s="3"/>
      <c r="R2799" s="3"/>
      <c r="S2799" s="3"/>
      <c r="T2799" s="3"/>
      <c r="U2799" s="3"/>
      <c r="V2799" s="3"/>
      <c r="W2799" s="3"/>
      <c r="X2799" s="3"/>
      <c r="Y2799" s="3"/>
      <c r="Z2799" s="3"/>
    </row>
    <row r="2800" spans="1:26" x14ac:dyDescent="0.2">
      <c r="A2800" s="3"/>
      <c r="B2800" s="30"/>
      <c r="C2800" s="12"/>
      <c r="D2800" s="3"/>
      <c r="E2800" s="3"/>
      <c r="F2800" s="3"/>
      <c r="G2800" s="3"/>
      <c r="H2800" s="3"/>
      <c r="I2800" s="3"/>
      <c r="J2800" s="26"/>
      <c r="K2800" s="26"/>
      <c r="L2800" s="3"/>
      <c r="M2800" s="3"/>
      <c r="N2800" s="3"/>
      <c r="O2800" s="3"/>
      <c r="P2800" s="3"/>
      <c r="Q2800" s="3"/>
      <c r="R2800" s="3"/>
      <c r="S2800" s="3"/>
      <c r="T2800" s="3"/>
      <c r="U2800" s="3"/>
      <c r="V2800" s="3"/>
      <c r="W2800" s="3"/>
      <c r="X2800" s="3"/>
      <c r="Y2800" s="3"/>
      <c r="Z2800" s="3"/>
    </row>
    <row r="2801" spans="1:26" x14ac:dyDescent="0.2">
      <c r="A2801" s="3"/>
      <c r="B2801" s="30"/>
      <c r="C2801" s="12"/>
      <c r="D2801" s="3"/>
      <c r="E2801" s="3"/>
      <c r="F2801" s="3"/>
      <c r="G2801" s="3"/>
      <c r="H2801" s="3"/>
      <c r="I2801" s="3"/>
      <c r="J2801" s="26"/>
      <c r="K2801" s="26"/>
      <c r="L2801" s="3"/>
      <c r="M2801" s="3"/>
      <c r="N2801" s="3"/>
      <c r="O2801" s="3"/>
      <c r="P2801" s="3"/>
      <c r="Q2801" s="3"/>
      <c r="R2801" s="3"/>
      <c r="S2801" s="3"/>
      <c r="T2801" s="3"/>
      <c r="U2801" s="3"/>
      <c r="V2801" s="3"/>
      <c r="W2801" s="3"/>
      <c r="X2801" s="3"/>
      <c r="Y2801" s="3"/>
      <c r="Z2801" s="3"/>
    </row>
    <row r="2802" spans="1:26" x14ac:dyDescent="0.2">
      <c r="A2802" s="3"/>
      <c r="B2802" s="30"/>
      <c r="C2802" s="12"/>
      <c r="D2802" s="3"/>
      <c r="E2802" s="3"/>
      <c r="F2802" s="3"/>
      <c r="G2802" s="3"/>
      <c r="H2802" s="3"/>
      <c r="I2802" s="3"/>
      <c r="J2802" s="26"/>
      <c r="K2802" s="26"/>
      <c r="L2802" s="3"/>
      <c r="M2802" s="3"/>
      <c r="N2802" s="3"/>
      <c r="O2802" s="3"/>
      <c r="P2802" s="3"/>
      <c r="Q2802" s="3"/>
      <c r="R2802" s="3"/>
      <c r="S2802" s="3"/>
      <c r="T2802" s="3"/>
      <c r="U2802" s="3"/>
      <c r="V2802" s="3"/>
      <c r="W2802" s="3"/>
      <c r="X2802" s="3"/>
      <c r="Y2802" s="3"/>
      <c r="Z2802" s="3"/>
    </row>
    <row r="2803" spans="1:26" x14ac:dyDescent="0.2">
      <c r="A2803" s="3"/>
      <c r="B2803" s="30"/>
      <c r="C2803" s="12"/>
      <c r="D2803" s="3"/>
      <c r="E2803" s="3"/>
      <c r="F2803" s="3"/>
      <c r="G2803" s="3"/>
      <c r="H2803" s="3"/>
      <c r="I2803" s="3"/>
      <c r="J2803" s="26"/>
      <c r="K2803" s="26"/>
      <c r="L2803" s="3"/>
      <c r="M2803" s="3"/>
      <c r="N2803" s="3"/>
      <c r="O2803" s="3"/>
      <c r="P2803" s="3"/>
      <c r="Q2803" s="3"/>
      <c r="R2803" s="3"/>
      <c r="S2803" s="3"/>
      <c r="T2803" s="3"/>
      <c r="U2803" s="3"/>
      <c r="V2803" s="3"/>
      <c r="W2803" s="3"/>
      <c r="X2803" s="3"/>
      <c r="Y2803" s="3"/>
      <c r="Z2803" s="3"/>
    </row>
    <row r="2804" spans="1:26" x14ac:dyDescent="0.2">
      <c r="A2804" s="3"/>
      <c r="B2804" s="30"/>
      <c r="C2804" s="12"/>
      <c r="D2804" s="3"/>
      <c r="E2804" s="3"/>
      <c r="F2804" s="3"/>
      <c r="G2804" s="3"/>
      <c r="H2804" s="3"/>
      <c r="I2804" s="3"/>
      <c r="J2804" s="26"/>
      <c r="K2804" s="26"/>
      <c r="L2804" s="3"/>
      <c r="M2804" s="3"/>
      <c r="N2804" s="3"/>
      <c r="O2804" s="3"/>
      <c r="P2804" s="3"/>
      <c r="Q2804" s="3"/>
      <c r="R2804" s="3"/>
      <c r="S2804" s="3"/>
      <c r="T2804" s="3"/>
      <c r="U2804" s="3"/>
      <c r="V2804" s="3"/>
      <c r="W2804" s="3"/>
      <c r="X2804" s="3"/>
      <c r="Y2804" s="3"/>
      <c r="Z2804" s="3"/>
    </row>
    <row r="2805" spans="1:26" x14ac:dyDescent="0.2">
      <c r="A2805" s="3"/>
      <c r="B2805" s="30"/>
      <c r="C2805" s="12"/>
      <c r="D2805" s="3"/>
      <c r="E2805" s="3"/>
      <c r="F2805" s="3"/>
      <c r="G2805" s="3"/>
      <c r="H2805" s="3"/>
      <c r="I2805" s="3"/>
      <c r="J2805" s="26"/>
      <c r="K2805" s="26"/>
      <c r="L2805" s="3"/>
      <c r="M2805" s="3"/>
      <c r="N2805" s="3"/>
      <c r="O2805" s="3"/>
      <c r="P2805" s="3"/>
      <c r="Q2805" s="3"/>
      <c r="R2805" s="3"/>
      <c r="S2805" s="3"/>
      <c r="T2805" s="3"/>
      <c r="U2805" s="3"/>
      <c r="V2805" s="3"/>
      <c r="W2805" s="3"/>
      <c r="X2805" s="3"/>
      <c r="Y2805" s="3"/>
      <c r="Z2805" s="3"/>
    </row>
    <row r="2806" spans="1:26" x14ac:dyDescent="0.2">
      <c r="A2806" s="3"/>
      <c r="B2806" s="30"/>
      <c r="C2806" s="12"/>
      <c r="D2806" s="3"/>
      <c r="E2806" s="3"/>
      <c r="F2806" s="3"/>
      <c r="G2806" s="3"/>
      <c r="H2806" s="3"/>
      <c r="I2806" s="3"/>
      <c r="J2806" s="26"/>
      <c r="K2806" s="26"/>
      <c r="L2806" s="3"/>
      <c r="M2806" s="3"/>
      <c r="N2806" s="3"/>
      <c r="O2806" s="3"/>
      <c r="P2806" s="3"/>
      <c r="Q2806" s="3"/>
      <c r="R2806" s="3"/>
      <c r="S2806" s="3"/>
      <c r="T2806" s="3"/>
      <c r="U2806" s="3"/>
      <c r="V2806" s="3"/>
      <c r="W2806" s="3"/>
      <c r="X2806" s="3"/>
      <c r="Y2806" s="3"/>
      <c r="Z2806" s="3"/>
    </row>
    <row r="2807" spans="1:26" x14ac:dyDescent="0.2">
      <c r="A2807" s="3"/>
      <c r="B2807" s="30"/>
      <c r="C2807" s="12"/>
      <c r="D2807" s="3"/>
      <c r="E2807" s="3"/>
      <c r="F2807" s="3"/>
      <c r="G2807" s="3"/>
      <c r="H2807" s="3"/>
      <c r="I2807" s="3"/>
      <c r="J2807" s="26"/>
      <c r="K2807" s="26"/>
      <c r="L2807" s="3"/>
      <c r="M2807" s="3"/>
      <c r="N2807" s="3"/>
      <c r="O2807" s="3"/>
      <c r="P2807" s="3"/>
      <c r="Q2807" s="3"/>
      <c r="R2807" s="3"/>
      <c r="S2807" s="3"/>
      <c r="T2807" s="3"/>
      <c r="U2807" s="3"/>
      <c r="V2807" s="3"/>
      <c r="W2807" s="3"/>
      <c r="X2807" s="3"/>
      <c r="Y2807" s="3"/>
      <c r="Z2807" s="3"/>
    </row>
    <row r="2808" spans="1:26" x14ac:dyDescent="0.2">
      <c r="A2808" s="3"/>
      <c r="B2808" s="30"/>
      <c r="C2808" s="12"/>
      <c r="D2808" s="3"/>
      <c r="E2808" s="3"/>
      <c r="F2808" s="3"/>
      <c r="G2808" s="3"/>
      <c r="H2808" s="3"/>
      <c r="I2808" s="3"/>
      <c r="J2808" s="26"/>
      <c r="K2808" s="26"/>
      <c r="L2808" s="3"/>
      <c r="M2808" s="3"/>
      <c r="N2808" s="3"/>
      <c r="O2808" s="3"/>
      <c r="P2808" s="3"/>
      <c r="Q2808" s="3"/>
      <c r="R2808" s="3"/>
      <c r="S2808" s="3"/>
      <c r="T2808" s="3"/>
      <c r="U2808" s="3"/>
      <c r="V2808" s="3"/>
      <c r="W2808" s="3"/>
      <c r="X2808" s="3"/>
      <c r="Y2808" s="3"/>
      <c r="Z2808" s="3"/>
    </row>
    <row r="2809" spans="1:26" x14ac:dyDescent="0.2">
      <c r="A2809" s="3"/>
      <c r="B2809" s="30"/>
      <c r="C2809" s="12"/>
      <c r="D2809" s="3"/>
      <c r="E2809" s="3"/>
      <c r="F2809" s="3"/>
      <c r="G2809" s="3"/>
      <c r="H2809" s="3"/>
      <c r="I2809" s="3"/>
      <c r="J2809" s="26"/>
      <c r="K2809" s="26"/>
      <c r="L2809" s="3"/>
      <c r="M2809" s="3"/>
      <c r="N2809" s="3"/>
      <c r="O2809" s="3"/>
      <c r="P2809" s="3"/>
      <c r="Q2809" s="3"/>
      <c r="R2809" s="3"/>
      <c r="S2809" s="3"/>
      <c r="T2809" s="3"/>
      <c r="U2809" s="3"/>
      <c r="V2809" s="3"/>
      <c r="W2809" s="3"/>
      <c r="X2809" s="3"/>
      <c r="Y2809" s="3"/>
      <c r="Z2809" s="3"/>
    </row>
    <row r="2810" spans="1:26" x14ac:dyDescent="0.2">
      <c r="A2810" s="3"/>
      <c r="B2810" s="30"/>
      <c r="C2810" s="12"/>
      <c r="D2810" s="3"/>
      <c r="E2810" s="3"/>
      <c r="F2810" s="3"/>
      <c r="G2810" s="3"/>
      <c r="H2810" s="3"/>
      <c r="I2810" s="3"/>
      <c r="J2810" s="26"/>
      <c r="K2810" s="26"/>
      <c r="L2810" s="3"/>
      <c r="M2810" s="3"/>
      <c r="N2810" s="3"/>
      <c r="O2810" s="3"/>
      <c r="P2810" s="3"/>
      <c r="Q2810" s="3"/>
      <c r="R2810" s="3"/>
      <c r="S2810" s="3"/>
      <c r="T2810" s="3"/>
      <c r="U2810" s="3"/>
      <c r="V2810" s="3"/>
      <c r="W2810" s="3"/>
      <c r="X2810" s="3"/>
      <c r="Y2810" s="3"/>
      <c r="Z2810" s="3"/>
    </row>
    <row r="2811" spans="1:26" x14ac:dyDescent="0.2">
      <c r="A2811" s="3"/>
      <c r="B2811" s="30"/>
      <c r="C2811" s="12"/>
      <c r="D2811" s="3"/>
      <c r="E2811" s="3"/>
      <c r="F2811" s="3"/>
      <c r="G2811" s="3"/>
      <c r="H2811" s="3"/>
      <c r="I2811" s="3"/>
      <c r="J2811" s="26"/>
      <c r="K2811" s="26"/>
      <c r="L2811" s="3"/>
      <c r="M2811" s="3"/>
      <c r="N2811" s="3"/>
      <c r="O2811" s="3"/>
      <c r="P2811" s="3"/>
      <c r="Q2811" s="3"/>
      <c r="R2811" s="3"/>
      <c r="S2811" s="3"/>
      <c r="T2811" s="3"/>
      <c r="U2811" s="3"/>
      <c r="V2811" s="3"/>
      <c r="W2811" s="3"/>
      <c r="X2811" s="3"/>
      <c r="Y2811" s="3"/>
      <c r="Z2811" s="3"/>
    </row>
    <row r="2812" spans="1:26" x14ac:dyDescent="0.2">
      <c r="A2812" s="3"/>
      <c r="B2812" s="30"/>
      <c r="C2812" s="12"/>
      <c r="D2812" s="3"/>
      <c r="E2812" s="3"/>
      <c r="F2812" s="3"/>
      <c r="G2812" s="3"/>
      <c r="H2812" s="3"/>
      <c r="I2812" s="3"/>
      <c r="J2812" s="26"/>
      <c r="K2812" s="26"/>
      <c r="L2812" s="3"/>
      <c r="M2812" s="3"/>
      <c r="N2812" s="3"/>
      <c r="O2812" s="3"/>
      <c r="P2812" s="3"/>
      <c r="Q2812" s="3"/>
      <c r="R2812" s="3"/>
      <c r="S2812" s="3"/>
      <c r="T2812" s="3"/>
      <c r="U2812" s="3"/>
      <c r="V2812" s="3"/>
      <c r="W2812" s="3"/>
      <c r="X2812" s="3"/>
      <c r="Y2812" s="3"/>
      <c r="Z2812" s="3"/>
    </row>
    <row r="2813" spans="1:26" x14ac:dyDescent="0.2">
      <c r="A2813" s="3"/>
      <c r="B2813" s="30"/>
      <c r="C2813" s="12"/>
      <c r="D2813" s="3"/>
      <c r="E2813" s="3"/>
      <c r="F2813" s="3"/>
      <c r="G2813" s="3"/>
      <c r="H2813" s="3"/>
      <c r="I2813" s="3"/>
      <c r="J2813" s="26"/>
      <c r="K2813" s="26"/>
      <c r="L2813" s="3"/>
      <c r="M2813" s="3"/>
      <c r="N2813" s="3"/>
      <c r="O2813" s="3"/>
      <c r="P2813" s="3"/>
      <c r="Q2813" s="3"/>
      <c r="R2813" s="3"/>
      <c r="S2813" s="3"/>
      <c r="T2813" s="3"/>
      <c r="U2813" s="3"/>
      <c r="V2813" s="3"/>
      <c r="W2813" s="3"/>
      <c r="X2813" s="3"/>
      <c r="Y2813" s="3"/>
      <c r="Z2813" s="3"/>
    </row>
    <row r="2814" spans="1:26" x14ac:dyDescent="0.2">
      <c r="A2814" s="3"/>
      <c r="B2814" s="30"/>
      <c r="C2814" s="12"/>
      <c r="D2814" s="3"/>
      <c r="E2814" s="3"/>
      <c r="F2814" s="3"/>
      <c r="G2814" s="3"/>
      <c r="H2814" s="3"/>
      <c r="I2814" s="3"/>
      <c r="J2814" s="26"/>
      <c r="K2814" s="26"/>
      <c r="L2814" s="3"/>
      <c r="M2814" s="3"/>
      <c r="N2814" s="3"/>
      <c r="O2814" s="3"/>
      <c r="P2814" s="3"/>
      <c r="Q2814" s="3"/>
      <c r="R2814" s="3"/>
      <c r="S2814" s="3"/>
      <c r="T2814" s="3"/>
      <c r="U2814" s="3"/>
      <c r="V2814" s="3"/>
      <c r="W2814" s="3"/>
      <c r="X2814" s="3"/>
      <c r="Y2814" s="3"/>
      <c r="Z2814" s="3"/>
    </row>
    <row r="2815" spans="1:26" x14ac:dyDescent="0.2">
      <c r="A2815" s="3"/>
      <c r="B2815" s="30"/>
      <c r="C2815" s="12"/>
      <c r="D2815" s="3"/>
      <c r="E2815" s="3"/>
      <c r="F2815" s="3"/>
      <c r="G2815" s="3"/>
      <c r="H2815" s="3"/>
      <c r="I2815" s="3"/>
      <c r="J2815" s="26"/>
      <c r="K2815" s="26"/>
      <c r="L2815" s="3"/>
      <c r="M2815" s="3"/>
      <c r="N2815" s="3"/>
      <c r="O2815" s="3"/>
      <c r="P2815" s="3"/>
      <c r="Q2815" s="3"/>
      <c r="R2815" s="3"/>
      <c r="S2815" s="3"/>
      <c r="T2815" s="3"/>
      <c r="U2815" s="3"/>
      <c r="V2815" s="3"/>
      <c r="W2815" s="3"/>
      <c r="X2815" s="3"/>
      <c r="Y2815" s="3"/>
      <c r="Z2815" s="3"/>
    </row>
    <row r="2816" spans="1:26" x14ac:dyDescent="0.2">
      <c r="A2816" s="3"/>
      <c r="B2816" s="30"/>
      <c r="C2816" s="12"/>
      <c r="D2816" s="3"/>
      <c r="E2816" s="3"/>
      <c r="F2816" s="3"/>
      <c r="G2816" s="3"/>
      <c r="H2816" s="3"/>
      <c r="I2816" s="3"/>
      <c r="J2816" s="26"/>
      <c r="K2816" s="26"/>
      <c r="L2816" s="3"/>
      <c r="M2816" s="3"/>
      <c r="N2816" s="3"/>
      <c r="O2816" s="3"/>
      <c r="P2816" s="3"/>
      <c r="Q2816" s="3"/>
      <c r="R2816" s="3"/>
      <c r="S2816" s="3"/>
      <c r="T2816" s="3"/>
      <c r="U2816" s="3"/>
      <c r="V2816" s="3"/>
      <c r="W2816" s="3"/>
      <c r="X2816" s="3"/>
      <c r="Y2816" s="3"/>
      <c r="Z2816" s="3"/>
    </row>
    <row r="2817" spans="1:26" x14ac:dyDescent="0.2">
      <c r="A2817" s="3"/>
      <c r="B2817" s="30"/>
      <c r="C2817" s="12"/>
      <c r="D2817" s="3"/>
      <c r="E2817" s="3"/>
      <c r="F2817" s="3"/>
      <c r="G2817" s="3"/>
      <c r="H2817" s="3"/>
      <c r="I2817" s="3"/>
      <c r="J2817" s="26"/>
      <c r="K2817" s="26"/>
      <c r="L2817" s="3"/>
      <c r="M2817" s="3"/>
      <c r="N2817" s="3"/>
      <c r="O2817" s="3"/>
      <c r="P2817" s="3"/>
      <c r="Q2817" s="3"/>
      <c r="R2817" s="3"/>
      <c r="S2817" s="3"/>
      <c r="T2817" s="3"/>
      <c r="U2817" s="3"/>
      <c r="V2817" s="3"/>
      <c r="W2817" s="3"/>
      <c r="X2817" s="3"/>
      <c r="Y2817" s="3"/>
      <c r="Z2817" s="3"/>
    </row>
    <row r="2818" spans="1:26" x14ac:dyDescent="0.2">
      <c r="A2818" s="3"/>
      <c r="B2818" s="30"/>
      <c r="C2818" s="12"/>
      <c r="D2818" s="3"/>
      <c r="E2818" s="3"/>
      <c r="F2818" s="3"/>
      <c r="G2818" s="3"/>
      <c r="H2818" s="3"/>
      <c r="I2818" s="3"/>
      <c r="J2818" s="26"/>
      <c r="K2818" s="26"/>
      <c r="L2818" s="3"/>
      <c r="M2818" s="3"/>
      <c r="N2818" s="3"/>
      <c r="O2818" s="3"/>
      <c r="P2818" s="3"/>
      <c r="Q2818" s="3"/>
      <c r="R2818" s="3"/>
      <c r="S2818" s="3"/>
      <c r="T2818" s="3"/>
      <c r="U2818" s="3"/>
      <c r="V2818" s="3"/>
      <c r="W2818" s="3"/>
      <c r="X2818" s="3"/>
      <c r="Y2818" s="3"/>
      <c r="Z2818" s="3"/>
    </row>
    <row r="2819" spans="1:26" x14ac:dyDescent="0.2">
      <c r="A2819" s="3"/>
      <c r="B2819" s="30"/>
      <c r="C2819" s="12"/>
      <c r="D2819" s="3"/>
      <c r="E2819" s="3"/>
      <c r="F2819" s="3"/>
      <c r="G2819" s="3"/>
      <c r="H2819" s="3"/>
      <c r="I2819" s="3"/>
      <c r="J2819" s="26"/>
      <c r="K2819" s="26"/>
      <c r="L2819" s="3"/>
      <c r="M2819" s="3"/>
      <c r="N2819" s="3"/>
      <c r="O2819" s="3"/>
      <c r="P2819" s="3"/>
      <c r="Q2819" s="3"/>
      <c r="R2819" s="3"/>
      <c r="S2819" s="3"/>
      <c r="T2819" s="3"/>
      <c r="U2819" s="3"/>
      <c r="V2819" s="3"/>
      <c r="W2819" s="3"/>
      <c r="X2819" s="3"/>
      <c r="Y2819" s="3"/>
      <c r="Z2819" s="3"/>
    </row>
    <row r="2820" spans="1:26" x14ac:dyDescent="0.2">
      <c r="A2820" s="3"/>
      <c r="B2820" s="30"/>
      <c r="C2820" s="12"/>
      <c r="D2820" s="3"/>
      <c r="E2820" s="3"/>
      <c r="F2820" s="3"/>
      <c r="G2820" s="3"/>
      <c r="H2820" s="3"/>
      <c r="I2820" s="3"/>
      <c r="J2820" s="26"/>
      <c r="K2820" s="26"/>
      <c r="L2820" s="3"/>
      <c r="M2820" s="3"/>
      <c r="N2820" s="3"/>
      <c r="O2820" s="3"/>
      <c r="P2820" s="3"/>
      <c r="Q2820" s="3"/>
      <c r="R2820" s="3"/>
      <c r="S2820" s="3"/>
      <c r="T2820" s="3"/>
      <c r="U2820" s="3"/>
      <c r="V2820" s="3"/>
      <c r="W2820" s="3"/>
      <c r="X2820" s="3"/>
      <c r="Y2820" s="3"/>
      <c r="Z2820" s="3"/>
    </row>
    <row r="2821" spans="1:26" x14ac:dyDescent="0.2">
      <c r="A2821" s="3"/>
      <c r="B2821" s="30"/>
      <c r="C2821" s="12"/>
      <c r="D2821" s="3"/>
      <c r="E2821" s="3"/>
      <c r="F2821" s="3"/>
      <c r="G2821" s="3"/>
      <c r="H2821" s="3"/>
      <c r="I2821" s="3"/>
      <c r="J2821" s="26"/>
      <c r="K2821" s="26"/>
      <c r="L2821" s="3"/>
      <c r="M2821" s="3"/>
      <c r="N2821" s="3"/>
      <c r="O2821" s="3"/>
      <c r="P2821" s="3"/>
      <c r="Q2821" s="3"/>
      <c r="R2821" s="3"/>
      <c r="S2821" s="3"/>
      <c r="T2821" s="3"/>
      <c r="U2821" s="3"/>
      <c r="V2821" s="3"/>
      <c r="W2821" s="3"/>
      <c r="X2821" s="3"/>
      <c r="Y2821" s="3"/>
      <c r="Z2821" s="3"/>
    </row>
    <row r="2822" spans="1:26" x14ac:dyDescent="0.2">
      <c r="A2822" s="3"/>
      <c r="B2822" s="30"/>
      <c r="C2822" s="12"/>
      <c r="D2822" s="3"/>
      <c r="E2822" s="3"/>
      <c r="F2822" s="3"/>
      <c r="G2822" s="3"/>
      <c r="H2822" s="3"/>
      <c r="I2822" s="3"/>
      <c r="J2822" s="26"/>
      <c r="K2822" s="26"/>
      <c r="L2822" s="3"/>
      <c r="M2822" s="3"/>
      <c r="N2822" s="3"/>
      <c r="O2822" s="3"/>
      <c r="P2822" s="3"/>
      <c r="Q2822" s="3"/>
      <c r="R2822" s="3"/>
      <c r="S2822" s="3"/>
      <c r="T2822" s="3"/>
      <c r="U2822" s="3"/>
      <c r="V2822" s="3"/>
      <c r="W2822" s="3"/>
      <c r="X2822" s="3"/>
      <c r="Y2822" s="3"/>
      <c r="Z2822" s="3"/>
    </row>
    <row r="2823" spans="1:26" x14ac:dyDescent="0.2">
      <c r="A2823" s="3"/>
      <c r="B2823" s="30"/>
      <c r="C2823" s="12"/>
      <c r="D2823" s="3"/>
      <c r="E2823" s="3"/>
      <c r="F2823" s="3"/>
      <c r="G2823" s="3"/>
      <c r="H2823" s="3"/>
      <c r="I2823" s="3"/>
      <c r="J2823" s="26"/>
      <c r="K2823" s="26"/>
      <c r="L2823" s="3"/>
      <c r="M2823" s="3"/>
      <c r="N2823" s="3"/>
      <c r="O2823" s="3"/>
      <c r="P2823" s="3"/>
      <c r="Q2823" s="3"/>
      <c r="R2823" s="3"/>
      <c r="S2823" s="3"/>
      <c r="T2823" s="3"/>
      <c r="U2823" s="3"/>
      <c r="V2823" s="3"/>
      <c r="W2823" s="3"/>
      <c r="X2823" s="3"/>
      <c r="Y2823" s="3"/>
      <c r="Z2823" s="3"/>
    </row>
    <row r="2824" spans="1:26" x14ac:dyDescent="0.2">
      <c r="A2824" s="3"/>
      <c r="B2824" s="30"/>
      <c r="C2824" s="12"/>
      <c r="D2824" s="3"/>
      <c r="E2824" s="3"/>
      <c r="F2824" s="3"/>
      <c r="G2824" s="3"/>
      <c r="H2824" s="3"/>
      <c r="I2824" s="3"/>
      <c r="J2824" s="26"/>
      <c r="K2824" s="26"/>
      <c r="L2824" s="3"/>
      <c r="M2824" s="3"/>
      <c r="N2824" s="3"/>
      <c r="O2824" s="3"/>
      <c r="P2824" s="3"/>
      <c r="Q2824" s="3"/>
      <c r="R2824" s="3"/>
      <c r="S2824" s="3"/>
      <c r="T2824" s="3"/>
      <c r="U2824" s="3"/>
      <c r="V2824" s="3"/>
      <c r="W2824" s="3"/>
      <c r="X2824" s="3"/>
      <c r="Y2824" s="3"/>
      <c r="Z2824" s="3"/>
    </row>
    <row r="2825" spans="1:26" x14ac:dyDescent="0.2">
      <c r="A2825" s="3"/>
      <c r="B2825" s="30"/>
      <c r="C2825" s="12"/>
      <c r="D2825" s="3"/>
      <c r="E2825" s="3"/>
      <c r="F2825" s="3"/>
      <c r="G2825" s="3"/>
      <c r="H2825" s="3"/>
      <c r="I2825" s="3"/>
      <c r="J2825" s="26"/>
      <c r="K2825" s="26"/>
      <c r="L2825" s="3"/>
      <c r="M2825" s="3"/>
      <c r="N2825" s="3"/>
      <c r="O2825" s="3"/>
      <c r="P2825" s="3"/>
      <c r="Q2825" s="3"/>
      <c r="R2825" s="3"/>
      <c r="S2825" s="3"/>
      <c r="T2825" s="3"/>
      <c r="U2825" s="3"/>
      <c r="V2825" s="3"/>
      <c r="W2825" s="3"/>
      <c r="X2825" s="3"/>
      <c r="Y2825" s="3"/>
      <c r="Z2825" s="3"/>
    </row>
    <row r="2826" spans="1:26" x14ac:dyDescent="0.2">
      <c r="A2826" s="3"/>
      <c r="B2826" s="30"/>
      <c r="C2826" s="12"/>
      <c r="D2826" s="3"/>
      <c r="E2826" s="3"/>
      <c r="F2826" s="3"/>
      <c r="G2826" s="3"/>
      <c r="H2826" s="3"/>
      <c r="I2826" s="3"/>
      <c r="J2826" s="26"/>
      <c r="K2826" s="26"/>
      <c r="L2826" s="3"/>
      <c r="M2826" s="3"/>
      <c r="N2826" s="3"/>
      <c r="O2826" s="3"/>
      <c r="P2826" s="3"/>
      <c r="Q2826" s="3"/>
      <c r="R2826" s="3"/>
      <c r="S2826" s="3"/>
      <c r="T2826" s="3"/>
      <c r="U2826" s="3"/>
      <c r="V2826" s="3"/>
      <c r="W2826" s="3"/>
      <c r="X2826" s="3"/>
      <c r="Y2826" s="3"/>
      <c r="Z2826" s="3"/>
    </row>
    <row r="2827" spans="1:26" x14ac:dyDescent="0.2">
      <c r="A2827" s="3"/>
      <c r="B2827" s="30"/>
      <c r="C2827" s="12"/>
      <c r="D2827" s="3"/>
      <c r="E2827" s="3"/>
      <c r="F2827" s="3"/>
      <c r="G2827" s="3"/>
      <c r="H2827" s="3"/>
      <c r="I2827" s="3"/>
      <c r="J2827" s="26"/>
      <c r="K2827" s="26"/>
      <c r="L2827" s="3"/>
      <c r="M2827" s="3"/>
      <c r="N2827" s="3"/>
      <c r="O2827" s="3"/>
      <c r="P2827" s="3"/>
      <c r="Q2827" s="3"/>
      <c r="R2827" s="3"/>
      <c r="S2827" s="3"/>
      <c r="T2827" s="3"/>
      <c r="U2827" s="3"/>
      <c r="V2827" s="3"/>
      <c r="W2827" s="3"/>
      <c r="X2827" s="3"/>
      <c r="Y2827" s="3"/>
      <c r="Z2827" s="3"/>
    </row>
    <row r="2828" spans="1:26" x14ac:dyDescent="0.2">
      <c r="A2828" s="3"/>
      <c r="B2828" s="30"/>
      <c r="C2828" s="12"/>
      <c r="D2828" s="3"/>
      <c r="E2828" s="3"/>
      <c r="F2828" s="3"/>
      <c r="G2828" s="3"/>
      <c r="H2828" s="3"/>
      <c r="I2828" s="3"/>
      <c r="J2828" s="26"/>
      <c r="K2828" s="26"/>
      <c r="L2828" s="3"/>
      <c r="M2828" s="3"/>
      <c r="N2828" s="3"/>
      <c r="O2828" s="3"/>
      <c r="P2828" s="3"/>
      <c r="Q2828" s="3"/>
      <c r="R2828" s="3"/>
      <c r="S2828" s="3"/>
      <c r="T2828" s="3"/>
      <c r="U2828" s="3"/>
      <c r="V2828" s="3"/>
      <c r="W2828" s="3"/>
      <c r="X2828" s="3"/>
      <c r="Y2828" s="3"/>
      <c r="Z2828" s="3"/>
    </row>
    <row r="2829" spans="1:26" x14ac:dyDescent="0.2">
      <c r="A2829" s="3"/>
      <c r="B2829" s="30"/>
      <c r="C2829" s="12"/>
      <c r="D2829" s="3"/>
      <c r="E2829" s="3"/>
      <c r="F2829" s="3"/>
      <c r="G2829" s="3"/>
      <c r="H2829" s="3"/>
      <c r="I2829" s="3"/>
      <c r="J2829" s="26"/>
      <c r="K2829" s="26"/>
      <c r="L2829" s="3"/>
      <c r="M2829" s="3"/>
      <c r="N2829" s="3"/>
      <c r="O2829" s="3"/>
      <c r="P2829" s="3"/>
      <c r="Q2829" s="3"/>
      <c r="R2829" s="3"/>
      <c r="S2829" s="3"/>
      <c r="T2829" s="3"/>
      <c r="U2829" s="3"/>
      <c r="V2829" s="3"/>
      <c r="W2829" s="3"/>
      <c r="X2829" s="3"/>
      <c r="Y2829" s="3"/>
      <c r="Z2829" s="3"/>
    </row>
    <row r="2830" spans="1:26" x14ac:dyDescent="0.2">
      <c r="A2830" s="3"/>
      <c r="B2830" s="30"/>
      <c r="C2830" s="12"/>
      <c r="D2830" s="3"/>
      <c r="E2830" s="3"/>
      <c r="F2830" s="3"/>
      <c r="G2830" s="3"/>
      <c r="H2830" s="3"/>
      <c r="I2830" s="3"/>
      <c r="J2830" s="26"/>
      <c r="K2830" s="26"/>
      <c r="L2830" s="3"/>
      <c r="M2830" s="3"/>
      <c r="N2830" s="3"/>
      <c r="O2830" s="3"/>
      <c r="P2830" s="3"/>
      <c r="Q2830" s="3"/>
      <c r="R2830" s="3"/>
      <c r="S2830" s="3"/>
      <c r="T2830" s="3"/>
      <c r="U2830" s="3"/>
      <c r="V2830" s="3"/>
      <c r="W2830" s="3"/>
      <c r="X2830" s="3"/>
      <c r="Y2830" s="3"/>
      <c r="Z2830" s="3"/>
    </row>
    <row r="2831" spans="1:26" x14ac:dyDescent="0.2">
      <c r="A2831" s="3"/>
      <c r="B2831" s="30"/>
      <c r="C2831" s="12"/>
      <c r="D2831" s="3"/>
      <c r="E2831" s="3"/>
      <c r="F2831" s="3"/>
      <c r="G2831" s="3"/>
      <c r="H2831" s="3"/>
      <c r="I2831" s="3"/>
      <c r="J2831" s="26"/>
      <c r="K2831" s="26"/>
      <c r="L2831" s="3"/>
      <c r="M2831" s="3"/>
      <c r="N2831" s="3"/>
      <c r="O2831" s="3"/>
      <c r="P2831" s="3"/>
      <c r="Q2831" s="3"/>
      <c r="R2831" s="3"/>
      <c r="S2831" s="3"/>
      <c r="T2831" s="3"/>
      <c r="U2831" s="3"/>
      <c r="V2831" s="3"/>
      <c r="W2831" s="3"/>
      <c r="X2831" s="3"/>
      <c r="Y2831" s="3"/>
      <c r="Z2831" s="3"/>
    </row>
    <row r="2832" spans="1:26" x14ac:dyDescent="0.2">
      <c r="A2832" s="3"/>
      <c r="B2832" s="30"/>
      <c r="C2832" s="12"/>
      <c r="D2832" s="3"/>
      <c r="E2832" s="3"/>
      <c r="F2832" s="3"/>
      <c r="G2832" s="3"/>
      <c r="H2832" s="3"/>
      <c r="I2832" s="3"/>
      <c r="J2832" s="26"/>
      <c r="K2832" s="26"/>
      <c r="L2832" s="3"/>
      <c r="M2832" s="3"/>
      <c r="N2832" s="3"/>
      <c r="O2832" s="3"/>
      <c r="P2832" s="3"/>
      <c r="Q2832" s="3"/>
      <c r="R2832" s="3"/>
      <c r="S2832" s="3"/>
      <c r="T2832" s="3"/>
      <c r="U2832" s="3"/>
      <c r="V2832" s="3"/>
      <c r="W2832" s="3"/>
      <c r="X2832" s="3"/>
      <c r="Y2832" s="3"/>
      <c r="Z2832" s="3"/>
    </row>
    <row r="2833" spans="1:26" x14ac:dyDescent="0.2">
      <c r="A2833" s="3"/>
      <c r="B2833" s="30"/>
      <c r="C2833" s="12"/>
      <c r="D2833" s="3"/>
      <c r="E2833" s="3"/>
      <c r="F2833" s="3"/>
      <c r="G2833" s="3"/>
      <c r="H2833" s="3"/>
      <c r="I2833" s="3"/>
      <c r="J2833" s="26"/>
      <c r="K2833" s="26"/>
      <c r="L2833" s="3"/>
      <c r="M2833" s="3"/>
      <c r="N2833" s="3"/>
      <c r="O2833" s="3"/>
      <c r="P2833" s="3"/>
      <c r="Q2833" s="3"/>
      <c r="R2833" s="3"/>
      <c r="S2833" s="3"/>
      <c r="T2833" s="3"/>
      <c r="U2833" s="3"/>
      <c r="V2833" s="3"/>
      <c r="W2833" s="3"/>
      <c r="X2833" s="3"/>
      <c r="Y2833" s="3"/>
      <c r="Z2833" s="3"/>
    </row>
    <row r="2834" spans="1:26" x14ac:dyDescent="0.2">
      <c r="A2834" s="3"/>
      <c r="B2834" s="30"/>
      <c r="C2834" s="12"/>
      <c r="D2834" s="3"/>
      <c r="E2834" s="3"/>
      <c r="F2834" s="3"/>
      <c r="G2834" s="3"/>
      <c r="H2834" s="3"/>
      <c r="I2834" s="3"/>
      <c r="J2834" s="26"/>
      <c r="K2834" s="26"/>
      <c r="L2834" s="3"/>
      <c r="M2834" s="3"/>
      <c r="N2834" s="3"/>
      <c r="O2834" s="3"/>
      <c r="P2834" s="3"/>
      <c r="Q2834" s="3"/>
      <c r="R2834" s="3"/>
      <c r="S2834" s="3"/>
      <c r="T2834" s="3"/>
      <c r="U2834" s="3"/>
      <c r="V2834" s="3"/>
      <c r="W2834" s="3"/>
      <c r="X2834" s="3"/>
      <c r="Y2834" s="3"/>
      <c r="Z2834" s="3"/>
    </row>
    <row r="2835" spans="1:26" x14ac:dyDescent="0.2">
      <c r="A2835" s="3"/>
      <c r="B2835" s="30"/>
      <c r="C2835" s="12"/>
      <c r="D2835" s="3"/>
      <c r="E2835" s="3"/>
      <c r="F2835" s="3"/>
      <c r="G2835" s="3"/>
      <c r="H2835" s="3"/>
      <c r="I2835" s="3"/>
      <c r="J2835" s="26"/>
      <c r="K2835" s="26"/>
      <c r="L2835" s="3"/>
      <c r="M2835" s="3"/>
      <c r="N2835" s="3"/>
      <c r="O2835" s="3"/>
      <c r="P2835" s="3"/>
      <c r="Q2835" s="3"/>
      <c r="R2835" s="3"/>
      <c r="S2835" s="3"/>
      <c r="T2835" s="3"/>
      <c r="U2835" s="3"/>
      <c r="V2835" s="3"/>
      <c r="W2835" s="3"/>
      <c r="X2835" s="3"/>
      <c r="Y2835" s="3"/>
      <c r="Z2835" s="3"/>
    </row>
    <row r="2836" spans="1:26" x14ac:dyDescent="0.2">
      <c r="A2836" s="3"/>
      <c r="B2836" s="30"/>
      <c r="C2836" s="12"/>
      <c r="D2836" s="3"/>
      <c r="E2836" s="3"/>
      <c r="F2836" s="3"/>
      <c r="G2836" s="3"/>
      <c r="H2836" s="3"/>
      <c r="I2836" s="3"/>
      <c r="J2836" s="26"/>
      <c r="K2836" s="26"/>
      <c r="L2836" s="3"/>
      <c r="M2836" s="3"/>
      <c r="N2836" s="3"/>
      <c r="O2836" s="3"/>
      <c r="P2836" s="3"/>
      <c r="Q2836" s="3"/>
      <c r="R2836" s="3"/>
      <c r="S2836" s="3"/>
      <c r="T2836" s="3"/>
      <c r="U2836" s="3"/>
      <c r="V2836" s="3"/>
      <c r="W2836" s="3"/>
      <c r="X2836" s="3"/>
      <c r="Y2836" s="3"/>
      <c r="Z2836" s="3"/>
    </row>
    <row r="2837" spans="1:26" x14ac:dyDescent="0.2">
      <c r="A2837" s="3"/>
      <c r="B2837" s="30"/>
      <c r="C2837" s="12"/>
      <c r="D2837" s="3"/>
      <c r="E2837" s="3"/>
      <c r="F2837" s="3"/>
      <c r="G2837" s="3"/>
      <c r="H2837" s="3"/>
      <c r="I2837" s="3"/>
      <c r="J2837" s="26"/>
      <c r="K2837" s="26"/>
      <c r="L2837" s="3"/>
      <c r="M2837" s="3"/>
      <c r="N2837" s="3"/>
      <c r="O2837" s="3"/>
      <c r="P2837" s="3"/>
      <c r="Q2837" s="3"/>
      <c r="R2837" s="3"/>
      <c r="S2837" s="3"/>
      <c r="T2837" s="3"/>
      <c r="U2837" s="3"/>
      <c r="V2837" s="3"/>
      <c r="W2837" s="3"/>
      <c r="X2837" s="3"/>
      <c r="Y2837" s="3"/>
      <c r="Z2837" s="3"/>
    </row>
    <row r="2838" spans="1:26" x14ac:dyDescent="0.2">
      <c r="A2838" s="3"/>
      <c r="B2838" s="30"/>
      <c r="C2838" s="12"/>
      <c r="D2838" s="3"/>
      <c r="E2838" s="3"/>
      <c r="F2838" s="3"/>
      <c r="G2838" s="3"/>
      <c r="H2838" s="3"/>
      <c r="I2838" s="3"/>
      <c r="J2838" s="26"/>
      <c r="K2838" s="26"/>
      <c r="L2838" s="3"/>
      <c r="M2838" s="3"/>
      <c r="N2838" s="3"/>
      <c r="O2838" s="3"/>
      <c r="P2838" s="3"/>
      <c r="Q2838" s="3"/>
      <c r="R2838" s="3"/>
      <c r="S2838" s="3"/>
      <c r="T2838" s="3"/>
      <c r="U2838" s="3"/>
      <c r="V2838" s="3"/>
      <c r="W2838" s="3"/>
      <c r="X2838" s="3"/>
      <c r="Y2838" s="3"/>
      <c r="Z2838" s="3"/>
    </row>
    <row r="2839" spans="1:26" x14ac:dyDescent="0.2">
      <c r="A2839" s="3"/>
      <c r="B2839" s="30"/>
      <c r="C2839" s="12"/>
      <c r="D2839" s="3"/>
      <c r="E2839" s="3"/>
      <c r="F2839" s="3"/>
      <c r="G2839" s="3"/>
      <c r="H2839" s="3"/>
      <c r="I2839" s="3"/>
      <c r="J2839" s="26"/>
      <c r="K2839" s="26"/>
      <c r="L2839" s="3"/>
      <c r="M2839" s="3"/>
      <c r="N2839" s="3"/>
      <c r="O2839" s="3"/>
      <c r="P2839" s="3"/>
      <c r="Q2839" s="3"/>
      <c r="R2839" s="3"/>
      <c r="S2839" s="3"/>
      <c r="T2839" s="3"/>
      <c r="U2839" s="3"/>
      <c r="V2839" s="3"/>
      <c r="W2839" s="3"/>
      <c r="X2839" s="3"/>
      <c r="Y2839" s="3"/>
      <c r="Z2839" s="3"/>
    </row>
    <row r="2840" spans="1:26" x14ac:dyDescent="0.2">
      <c r="A2840" s="3"/>
      <c r="B2840" s="30"/>
      <c r="C2840" s="12"/>
      <c r="D2840" s="3"/>
      <c r="E2840" s="3"/>
      <c r="F2840" s="3"/>
      <c r="G2840" s="3"/>
      <c r="H2840" s="3"/>
      <c r="I2840" s="3"/>
      <c r="J2840" s="26"/>
      <c r="K2840" s="26"/>
      <c r="L2840" s="3"/>
      <c r="M2840" s="3"/>
      <c r="N2840" s="3"/>
      <c r="O2840" s="3"/>
      <c r="P2840" s="3"/>
      <c r="Q2840" s="3"/>
      <c r="R2840" s="3"/>
      <c r="S2840" s="3"/>
      <c r="T2840" s="3"/>
      <c r="U2840" s="3"/>
      <c r="V2840" s="3"/>
      <c r="W2840" s="3"/>
      <c r="X2840" s="3"/>
      <c r="Y2840" s="3"/>
      <c r="Z2840" s="3"/>
    </row>
    <row r="2841" spans="1:26" x14ac:dyDescent="0.2">
      <c r="A2841" s="3"/>
      <c r="B2841" s="30"/>
      <c r="C2841" s="12"/>
      <c r="D2841" s="3"/>
      <c r="E2841" s="3"/>
      <c r="F2841" s="3"/>
      <c r="G2841" s="3"/>
      <c r="H2841" s="3"/>
      <c r="I2841" s="3"/>
      <c r="J2841" s="26"/>
      <c r="K2841" s="26"/>
      <c r="L2841" s="3"/>
      <c r="M2841" s="3"/>
      <c r="N2841" s="3"/>
      <c r="O2841" s="3"/>
      <c r="P2841" s="3"/>
      <c r="Q2841" s="3"/>
      <c r="R2841" s="3"/>
      <c r="S2841" s="3"/>
      <c r="T2841" s="3"/>
      <c r="U2841" s="3"/>
      <c r="V2841" s="3"/>
      <c r="W2841" s="3"/>
      <c r="X2841" s="3"/>
      <c r="Y2841" s="3"/>
      <c r="Z2841" s="3"/>
    </row>
    <row r="2842" spans="1:26" x14ac:dyDescent="0.2">
      <c r="A2842" s="3"/>
      <c r="B2842" s="30"/>
      <c r="C2842" s="12"/>
      <c r="D2842" s="3"/>
      <c r="E2842" s="3"/>
      <c r="F2842" s="3"/>
      <c r="G2842" s="3"/>
      <c r="H2842" s="3"/>
      <c r="I2842" s="3"/>
      <c r="J2842" s="26"/>
      <c r="K2842" s="26"/>
      <c r="L2842" s="3"/>
      <c r="M2842" s="3"/>
      <c r="N2842" s="3"/>
      <c r="O2842" s="3"/>
      <c r="P2842" s="3"/>
      <c r="Q2842" s="3"/>
      <c r="R2842" s="3"/>
      <c r="S2842" s="3"/>
      <c r="T2842" s="3"/>
      <c r="U2842" s="3"/>
      <c r="V2842" s="3"/>
      <c r="W2842" s="3"/>
      <c r="X2842" s="3"/>
      <c r="Y2842" s="3"/>
      <c r="Z2842" s="3"/>
    </row>
    <row r="2843" spans="1:26" x14ac:dyDescent="0.2">
      <c r="A2843" s="3"/>
      <c r="B2843" s="30"/>
      <c r="C2843" s="12"/>
      <c r="D2843" s="3"/>
      <c r="E2843" s="3"/>
      <c r="F2843" s="3"/>
      <c r="G2843" s="3"/>
      <c r="H2843" s="3"/>
      <c r="I2843" s="3"/>
      <c r="J2843" s="26"/>
      <c r="K2843" s="26"/>
      <c r="L2843" s="3"/>
      <c r="M2843" s="3"/>
      <c r="N2843" s="3"/>
      <c r="O2843" s="3"/>
      <c r="P2843" s="3"/>
      <c r="Q2843" s="3"/>
      <c r="R2843" s="3"/>
      <c r="S2843" s="3"/>
      <c r="T2843" s="3"/>
      <c r="U2843" s="3"/>
      <c r="V2843" s="3"/>
      <c r="W2843" s="3"/>
      <c r="X2843" s="3"/>
      <c r="Y2843" s="3"/>
      <c r="Z2843" s="3"/>
    </row>
    <row r="2844" spans="1:26" x14ac:dyDescent="0.2">
      <c r="A2844" s="3"/>
      <c r="B2844" s="30"/>
      <c r="C2844" s="12"/>
      <c r="D2844" s="3"/>
      <c r="E2844" s="3"/>
      <c r="F2844" s="3"/>
      <c r="G2844" s="3"/>
      <c r="H2844" s="3"/>
      <c r="I2844" s="3"/>
      <c r="J2844" s="26"/>
      <c r="K2844" s="26"/>
      <c r="L2844" s="3"/>
      <c r="M2844" s="3"/>
      <c r="N2844" s="3"/>
      <c r="O2844" s="3"/>
      <c r="P2844" s="3"/>
      <c r="Q2844" s="3"/>
      <c r="R2844" s="3"/>
      <c r="S2844" s="3"/>
      <c r="T2844" s="3"/>
      <c r="U2844" s="3"/>
      <c r="V2844" s="3"/>
      <c r="W2844" s="3"/>
      <c r="X2844" s="3"/>
      <c r="Y2844" s="3"/>
      <c r="Z2844" s="3"/>
    </row>
    <row r="2845" spans="1:26" x14ac:dyDescent="0.2">
      <c r="A2845" s="3"/>
      <c r="B2845" s="30"/>
      <c r="C2845" s="12"/>
      <c r="D2845" s="3"/>
      <c r="E2845" s="3"/>
      <c r="F2845" s="3"/>
      <c r="G2845" s="3"/>
      <c r="H2845" s="3"/>
      <c r="I2845" s="3"/>
      <c r="J2845" s="26"/>
      <c r="K2845" s="26"/>
      <c r="L2845" s="3"/>
      <c r="M2845" s="3"/>
      <c r="N2845" s="3"/>
      <c r="O2845" s="3"/>
      <c r="P2845" s="3"/>
      <c r="Q2845" s="3"/>
      <c r="R2845" s="3"/>
      <c r="S2845" s="3"/>
      <c r="T2845" s="3"/>
      <c r="U2845" s="3"/>
      <c r="V2845" s="3"/>
      <c r="W2845" s="3"/>
      <c r="X2845" s="3"/>
      <c r="Y2845" s="3"/>
      <c r="Z2845" s="3"/>
    </row>
    <row r="2846" spans="1:26" x14ac:dyDescent="0.2">
      <c r="A2846" s="3"/>
      <c r="B2846" s="30"/>
      <c r="C2846" s="12"/>
      <c r="D2846" s="3"/>
      <c r="E2846" s="3"/>
      <c r="F2846" s="3"/>
      <c r="G2846" s="3"/>
      <c r="H2846" s="3"/>
      <c r="I2846" s="3"/>
      <c r="J2846" s="26"/>
      <c r="K2846" s="26"/>
      <c r="L2846" s="3"/>
      <c r="M2846" s="3"/>
      <c r="N2846" s="3"/>
      <c r="O2846" s="3"/>
      <c r="P2846" s="3"/>
      <c r="Q2846" s="3"/>
      <c r="R2846" s="3"/>
      <c r="S2846" s="3"/>
      <c r="T2846" s="3"/>
      <c r="U2846" s="3"/>
      <c r="V2846" s="3"/>
      <c r="W2846" s="3"/>
      <c r="X2846" s="3"/>
      <c r="Y2846" s="3"/>
      <c r="Z2846" s="3"/>
    </row>
    <row r="2847" spans="1:26" x14ac:dyDescent="0.2">
      <c r="A2847" s="3"/>
      <c r="B2847" s="30"/>
      <c r="C2847" s="12"/>
      <c r="D2847" s="3"/>
      <c r="E2847" s="3"/>
      <c r="F2847" s="3"/>
      <c r="G2847" s="3"/>
      <c r="H2847" s="3"/>
      <c r="I2847" s="3"/>
      <c r="J2847" s="26"/>
      <c r="K2847" s="26"/>
      <c r="L2847" s="3"/>
      <c r="M2847" s="3"/>
      <c r="N2847" s="3"/>
      <c r="O2847" s="3"/>
      <c r="P2847" s="3"/>
      <c r="Q2847" s="3"/>
      <c r="R2847" s="3"/>
      <c r="S2847" s="3"/>
      <c r="T2847" s="3"/>
      <c r="U2847" s="3"/>
      <c r="V2847" s="3"/>
      <c r="W2847" s="3"/>
      <c r="X2847" s="3"/>
      <c r="Y2847" s="3"/>
      <c r="Z2847" s="3"/>
    </row>
    <row r="2848" spans="1:26" x14ac:dyDescent="0.2">
      <c r="A2848" s="3"/>
      <c r="B2848" s="30"/>
      <c r="C2848" s="12"/>
      <c r="D2848" s="3"/>
      <c r="E2848" s="3"/>
      <c r="F2848" s="3"/>
      <c r="G2848" s="3"/>
      <c r="H2848" s="3"/>
      <c r="I2848" s="3"/>
      <c r="J2848" s="26"/>
      <c r="K2848" s="26"/>
      <c r="L2848" s="3"/>
      <c r="M2848" s="3"/>
      <c r="N2848" s="3"/>
      <c r="O2848" s="3"/>
      <c r="P2848" s="3"/>
      <c r="Q2848" s="3"/>
      <c r="R2848" s="3"/>
      <c r="S2848" s="3"/>
      <c r="T2848" s="3"/>
      <c r="U2848" s="3"/>
      <c r="V2848" s="3"/>
      <c r="W2848" s="3"/>
      <c r="X2848" s="3"/>
      <c r="Y2848" s="3"/>
      <c r="Z2848" s="3"/>
    </row>
    <row r="2849" spans="1:26" x14ac:dyDescent="0.2">
      <c r="A2849" s="3"/>
      <c r="B2849" s="30"/>
      <c r="C2849" s="12"/>
      <c r="D2849" s="3"/>
      <c r="E2849" s="3"/>
      <c r="F2849" s="3"/>
      <c r="G2849" s="3"/>
      <c r="H2849" s="3"/>
      <c r="I2849" s="3"/>
      <c r="J2849" s="26"/>
      <c r="K2849" s="26"/>
      <c r="L2849" s="3"/>
      <c r="M2849" s="3"/>
      <c r="N2849" s="3"/>
      <c r="O2849" s="3"/>
      <c r="P2849" s="3"/>
      <c r="Q2849" s="3"/>
      <c r="R2849" s="3"/>
      <c r="S2849" s="3"/>
      <c r="T2849" s="3"/>
      <c r="U2849" s="3"/>
      <c r="V2849" s="3"/>
      <c r="W2849" s="3"/>
      <c r="X2849" s="3"/>
      <c r="Y2849" s="3"/>
      <c r="Z2849" s="3"/>
    </row>
    <row r="2850" spans="1:26" x14ac:dyDescent="0.2">
      <c r="A2850" s="3"/>
      <c r="B2850" s="30"/>
      <c r="C2850" s="12"/>
      <c r="D2850" s="3"/>
      <c r="E2850" s="3"/>
      <c r="F2850" s="3"/>
      <c r="G2850" s="3"/>
      <c r="H2850" s="3"/>
      <c r="I2850" s="3"/>
      <c r="J2850" s="26"/>
      <c r="K2850" s="26"/>
      <c r="L2850" s="3"/>
      <c r="M2850" s="3"/>
      <c r="N2850" s="3"/>
      <c r="O2850" s="3"/>
      <c r="P2850" s="3"/>
      <c r="Q2850" s="3"/>
      <c r="R2850" s="3"/>
      <c r="S2850" s="3"/>
      <c r="T2850" s="3"/>
      <c r="U2850" s="3"/>
      <c r="V2850" s="3"/>
      <c r="W2850" s="3"/>
      <c r="X2850" s="3"/>
      <c r="Y2850" s="3"/>
      <c r="Z2850" s="3"/>
    </row>
    <row r="2851" spans="1:26" x14ac:dyDescent="0.2">
      <c r="A2851" s="3"/>
      <c r="B2851" s="30"/>
      <c r="C2851" s="12"/>
      <c r="D2851" s="3"/>
      <c r="E2851" s="3"/>
      <c r="F2851" s="3"/>
      <c r="G2851" s="3"/>
      <c r="H2851" s="3"/>
      <c r="I2851" s="3"/>
      <c r="J2851" s="26"/>
      <c r="K2851" s="26"/>
      <c r="L2851" s="3"/>
      <c r="M2851" s="3"/>
      <c r="N2851" s="3"/>
      <c r="O2851" s="3"/>
      <c r="P2851" s="3"/>
      <c r="Q2851" s="3"/>
      <c r="R2851" s="3"/>
      <c r="S2851" s="3"/>
      <c r="T2851" s="3"/>
      <c r="U2851" s="3"/>
      <c r="V2851" s="3"/>
      <c r="W2851" s="3"/>
      <c r="X2851" s="3"/>
      <c r="Y2851" s="3"/>
      <c r="Z2851" s="3"/>
    </row>
    <row r="2852" spans="1:26" x14ac:dyDescent="0.2">
      <c r="A2852" s="3"/>
      <c r="B2852" s="30"/>
      <c r="C2852" s="12"/>
      <c r="D2852" s="3"/>
      <c r="E2852" s="3"/>
      <c r="F2852" s="3"/>
      <c r="G2852" s="3"/>
      <c r="H2852" s="3"/>
      <c r="I2852" s="3"/>
      <c r="J2852" s="26"/>
      <c r="K2852" s="26"/>
      <c r="L2852" s="3"/>
      <c r="M2852" s="3"/>
      <c r="N2852" s="3"/>
      <c r="O2852" s="3"/>
      <c r="P2852" s="3"/>
      <c r="Q2852" s="3"/>
      <c r="R2852" s="3"/>
      <c r="S2852" s="3"/>
      <c r="T2852" s="3"/>
      <c r="U2852" s="3"/>
      <c r="V2852" s="3"/>
      <c r="W2852" s="3"/>
      <c r="X2852" s="3"/>
      <c r="Y2852" s="3"/>
      <c r="Z2852" s="3"/>
    </row>
    <row r="2853" spans="1:26" x14ac:dyDescent="0.2">
      <c r="A2853" s="3"/>
      <c r="B2853" s="30"/>
      <c r="C2853" s="12"/>
      <c r="D2853" s="3"/>
      <c r="E2853" s="3"/>
      <c r="F2853" s="3"/>
      <c r="G2853" s="3"/>
      <c r="H2853" s="3"/>
      <c r="I2853" s="3"/>
      <c r="J2853" s="26"/>
      <c r="K2853" s="26"/>
      <c r="L2853" s="3"/>
      <c r="M2853" s="3"/>
      <c r="N2853" s="3"/>
      <c r="O2853" s="3"/>
      <c r="P2853" s="3"/>
      <c r="Q2853" s="3"/>
      <c r="R2853" s="3"/>
      <c r="S2853" s="3"/>
      <c r="T2853" s="3"/>
      <c r="U2853" s="3"/>
      <c r="V2853" s="3"/>
      <c r="W2853" s="3"/>
      <c r="X2853" s="3"/>
      <c r="Y2853" s="3"/>
      <c r="Z2853" s="3"/>
    </row>
    <row r="2854" spans="1:26" x14ac:dyDescent="0.2">
      <c r="A2854" s="3"/>
      <c r="B2854" s="30"/>
      <c r="C2854" s="12"/>
      <c r="D2854" s="3"/>
      <c r="E2854" s="3"/>
      <c r="F2854" s="3"/>
      <c r="G2854" s="3"/>
      <c r="H2854" s="3"/>
      <c r="I2854" s="3"/>
      <c r="J2854" s="26"/>
      <c r="K2854" s="26"/>
      <c r="L2854" s="3"/>
      <c r="M2854" s="3"/>
      <c r="N2854" s="3"/>
      <c r="O2854" s="3"/>
      <c r="P2854" s="3"/>
      <c r="Q2854" s="3"/>
      <c r="R2854" s="3"/>
      <c r="S2854" s="3"/>
      <c r="T2854" s="3"/>
      <c r="U2854" s="3"/>
      <c r="V2854" s="3"/>
      <c r="W2854" s="3"/>
      <c r="X2854" s="3"/>
      <c r="Y2854" s="3"/>
      <c r="Z2854" s="3"/>
    </row>
    <row r="2855" spans="1:26" x14ac:dyDescent="0.2">
      <c r="A2855" s="3"/>
      <c r="B2855" s="30"/>
      <c r="C2855" s="12"/>
      <c r="D2855" s="3"/>
      <c r="E2855" s="3"/>
      <c r="F2855" s="3"/>
      <c r="G2855" s="3"/>
      <c r="H2855" s="3"/>
      <c r="I2855" s="3"/>
      <c r="J2855" s="26"/>
      <c r="K2855" s="26"/>
      <c r="L2855" s="3"/>
      <c r="M2855" s="3"/>
      <c r="N2855" s="3"/>
      <c r="O2855" s="3"/>
      <c r="P2855" s="3"/>
      <c r="Q2855" s="3"/>
      <c r="R2855" s="3"/>
      <c r="S2855" s="3"/>
      <c r="T2855" s="3"/>
      <c r="U2855" s="3"/>
      <c r="V2855" s="3"/>
      <c r="W2855" s="3"/>
      <c r="X2855" s="3"/>
      <c r="Y2855" s="3"/>
      <c r="Z2855" s="3"/>
    </row>
    <row r="2856" spans="1:26" x14ac:dyDescent="0.2">
      <c r="A2856" s="3"/>
      <c r="B2856" s="30"/>
      <c r="C2856" s="12"/>
      <c r="D2856" s="3"/>
      <c r="E2856" s="3"/>
      <c r="F2856" s="3"/>
      <c r="G2856" s="3"/>
      <c r="H2856" s="3"/>
      <c r="I2856" s="3"/>
      <c r="J2856" s="26"/>
      <c r="K2856" s="26"/>
      <c r="L2856" s="3"/>
      <c r="M2856" s="3"/>
      <c r="N2856" s="3"/>
      <c r="O2856" s="3"/>
      <c r="P2856" s="3"/>
      <c r="Q2856" s="3"/>
      <c r="R2856" s="3"/>
      <c r="S2856" s="3"/>
      <c r="T2856" s="3"/>
      <c r="U2856" s="3"/>
      <c r="V2856" s="3"/>
      <c r="W2856" s="3"/>
      <c r="X2856" s="3"/>
      <c r="Y2856" s="3"/>
      <c r="Z2856" s="3"/>
    </row>
    <row r="2857" spans="1:26" x14ac:dyDescent="0.2">
      <c r="A2857" s="3"/>
      <c r="B2857" s="30"/>
      <c r="C2857" s="12"/>
      <c r="D2857" s="3"/>
      <c r="E2857" s="3"/>
      <c r="F2857" s="3"/>
      <c r="G2857" s="3"/>
      <c r="H2857" s="3"/>
      <c r="I2857" s="3"/>
      <c r="J2857" s="26"/>
      <c r="K2857" s="26"/>
      <c r="L2857" s="3"/>
      <c r="M2857" s="3"/>
      <c r="N2857" s="3"/>
      <c r="O2857" s="3"/>
      <c r="P2857" s="3"/>
      <c r="Q2857" s="3"/>
      <c r="R2857" s="3"/>
      <c r="S2857" s="3"/>
      <c r="T2857" s="3"/>
      <c r="U2857" s="3"/>
      <c r="V2857" s="3"/>
      <c r="W2857" s="3"/>
      <c r="X2857" s="3"/>
      <c r="Y2857" s="3"/>
      <c r="Z2857" s="3"/>
    </row>
    <row r="2858" spans="1:26" x14ac:dyDescent="0.2">
      <c r="A2858" s="3"/>
      <c r="B2858" s="30"/>
      <c r="C2858" s="12"/>
      <c r="D2858" s="3"/>
      <c r="E2858" s="3"/>
      <c r="F2858" s="3"/>
      <c r="G2858" s="3"/>
      <c r="H2858" s="3"/>
      <c r="I2858" s="3"/>
      <c r="J2858" s="26"/>
      <c r="K2858" s="26"/>
      <c r="L2858" s="3"/>
      <c r="M2858" s="3"/>
      <c r="N2858" s="3"/>
      <c r="O2858" s="3"/>
      <c r="P2858" s="3"/>
      <c r="Q2858" s="3"/>
      <c r="R2858" s="3"/>
      <c r="S2858" s="3"/>
      <c r="T2858" s="3"/>
      <c r="U2858" s="3"/>
      <c r="V2858" s="3"/>
      <c r="W2858" s="3"/>
      <c r="X2858" s="3"/>
      <c r="Y2858" s="3"/>
      <c r="Z2858" s="3"/>
    </row>
    <row r="2859" spans="1:26" x14ac:dyDescent="0.2">
      <c r="A2859" s="3"/>
      <c r="B2859" s="30"/>
      <c r="C2859" s="12"/>
      <c r="D2859" s="3"/>
      <c r="E2859" s="3"/>
      <c r="F2859" s="3"/>
      <c r="G2859" s="3"/>
      <c r="H2859" s="3"/>
      <c r="I2859" s="3"/>
      <c r="J2859" s="26"/>
      <c r="K2859" s="26"/>
      <c r="L2859" s="3"/>
      <c r="M2859" s="3"/>
      <c r="N2859" s="3"/>
      <c r="O2859" s="3"/>
      <c r="P2859" s="3"/>
      <c r="Q2859" s="3"/>
      <c r="R2859" s="3"/>
      <c r="S2859" s="3"/>
      <c r="T2859" s="3"/>
      <c r="U2859" s="3"/>
      <c r="V2859" s="3"/>
      <c r="W2859" s="3"/>
      <c r="X2859" s="3"/>
      <c r="Y2859" s="3"/>
      <c r="Z2859" s="3"/>
    </row>
    <row r="2860" spans="1:26" x14ac:dyDescent="0.2">
      <c r="A2860" s="3"/>
      <c r="B2860" s="30"/>
      <c r="C2860" s="12"/>
      <c r="D2860" s="3"/>
      <c r="E2860" s="3"/>
      <c r="F2860" s="3"/>
      <c r="G2860" s="3"/>
      <c r="H2860" s="3"/>
      <c r="I2860" s="3"/>
      <c r="J2860" s="26"/>
      <c r="K2860" s="26"/>
      <c r="L2860" s="3"/>
      <c r="M2860" s="3"/>
      <c r="N2860" s="3"/>
      <c r="O2860" s="3"/>
      <c r="P2860" s="3"/>
      <c r="Q2860" s="3"/>
      <c r="R2860" s="3"/>
      <c r="S2860" s="3"/>
      <c r="T2860" s="3"/>
      <c r="U2860" s="3"/>
      <c r="V2860" s="3"/>
      <c r="W2860" s="3"/>
      <c r="X2860" s="3"/>
      <c r="Y2860" s="3"/>
      <c r="Z2860" s="3"/>
    </row>
    <row r="2861" spans="1:26" x14ac:dyDescent="0.2">
      <c r="A2861" s="3"/>
      <c r="B2861" s="30"/>
      <c r="C2861" s="12"/>
      <c r="D2861" s="3"/>
      <c r="E2861" s="3"/>
      <c r="F2861" s="3"/>
      <c r="G2861" s="3"/>
      <c r="H2861" s="3"/>
      <c r="I2861" s="3"/>
      <c r="J2861" s="26"/>
      <c r="K2861" s="26"/>
      <c r="L2861" s="3"/>
      <c r="M2861" s="3"/>
      <c r="N2861" s="3"/>
      <c r="O2861" s="3"/>
      <c r="P2861" s="3"/>
      <c r="Q2861" s="3"/>
      <c r="R2861" s="3"/>
      <c r="S2861" s="3"/>
      <c r="T2861" s="3"/>
      <c r="U2861" s="3"/>
      <c r="V2861" s="3"/>
      <c r="W2861" s="3"/>
      <c r="X2861" s="3"/>
      <c r="Y2861" s="3"/>
      <c r="Z2861" s="3"/>
    </row>
    <row r="2862" spans="1:26" x14ac:dyDescent="0.2">
      <c r="A2862" s="3"/>
      <c r="B2862" s="30"/>
      <c r="C2862" s="12"/>
      <c r="D2862" s="3"/>
      <c r="E2862" s="3"/>
      <c r="F2862" s="3"/>
      <c r="G2862" s="3"/>
      <c r="H2862" s="3"/>
      <c r="I2862" s="3"/>
      <c r="J2862" s="26"/>
      <c r="K2862" s="26"/>
      <c r="L2862" s="3"/>
      <c r="M2862" s="3"/>
      <c r="N2862" s="3"/>
      <c r="O2862" s="3"/>
      <c r="P2862" s="3"/>
      <c r="Q2862" s="3"/>
      <c r="R2862" s="3"/>
      <c r="S2862" s="3"/>
      <c r="T2862" s="3"/>
      <c r="U2862" s="3"/>
      <c r="V2862" s="3"/>
      <c r="W2862" s="3"/>
      <c r="X2862" s="3"/>
      <c r="Y2862" s="3"/>
      <c r="Z2862" s="3"/>
    </row>
    <row r="2863" spans="1:26" x14ac:dyDescent="0.2">
      <c r="A2863" s="3"/>
      <c r="B2863" s="30"/>
      <c r="C2863" s="12"/>
      <c r="D2863" s="3"/>
      <c r="E2863" s="3"/>
      <c r="F2863" s="3"/>
      <c r="G2863" s="3"/>
      <c r="H2863" s="3"/>
      <c r="I2863" s="3"/>
      <c r="J2863" s="26"/>
      <c r="K2863" s="26"/>
      <c r="L2863" s="3"/>
      <c r="M2863" s="3"/>
      <c r="N2863" s="3"/>
      <c r="O2863" s="3"/>
      <c r="P2863" s="3"/>
      <c r="Q2863" s="3"/>
      <c r="R2863" s="3"/>
      <c r="S2863" s="3"/>
      <c r="T2863" s="3"/>
      <c r="U2863" s="3"/>
      <c r="V2863" s="3"/>
      <c r="W2863" s="3"/>
      <c r="X2863" s="3"/>
      <c r="Y2863" s="3"/>
      <c r="Z2863" s="3"/>
    </row>
    <row r="2864" spans="1:26" x14ac:dyDescent="0.2">
      <c r="A2864" s="3"/>
      <c r="B2864" s="30"/>
      <c r="C2864" s="12"/>
      <c r="D2864" s="3"/>
      <c r="E2864" s="3"/>
      <c r="F2864" s="3"/>
      <c r="G2864" s="3"/>
      <c r="H2864" s="3"/>
      <c r="I2864" s="3"/>
      <c r="J2864" s="26"/>
      <c r="K2864" s="26"/>
      <c r="L2864" s="3"/>
      <c r="M2864" s="3"/>
      <c r="N2864" s="3"/>
      <c r="O2864" s="3"/>
      <c r="P2864" s="3"/>
      <c r="Q2864" s="3"/>
      <c r="R2864" s="3"/>
      <c r="S2864" s="3"/>
      <c r="T2864" s="3"/>
      <c r="U2864" s="3"/>
      <c r="V2864" s="3"/>
      <c r="W2864" s="3"/>
      <c r="X2864" s="3"/>
      <c r="Y2864" s="3"/>
      <c r="Z2864" s="3"/>
    </row>
    <row r="2865" spans="1:26" x14ac:dyDescent="0.2">
      <c r="A2865" s="3"/>
      <c r="B2865" s="30"/>
      <c r="C2865" s="12"/>
      <c r="D2865" s="3"/>
      <c r="E2865" s="3"/>
      <c r="F2865" s="3"/>
      <c r="G2865" s="3"/>
      <c r="H2865" s="3"/>
      <c r="I2865" s="3"/>
      <c r="J2865" s="26"/>
      <c r="K2865" s="26"/>
      <c r="L2865" s="3"/>
      <c r="M2865" s="3"/>
      <c r="N2865" s="3"/>
      <c r="O2865" s="3"/>
      <c r="P2865" s="3"/>
      <c r="Q2865" s="3"/>
      <c r="R2865" s="3"/>
      <c r="S2865" s="3"/>
      <c r="T2865" s="3"/>
      <c r="U2865" s="3"/>
      <c r="V2865" s="3"/>
      <c r="W2865" s="3"/>
      <c r="X2865" s="3"/>
      <c r="Y2865" s="3"/>
      <c r="Z2865" s="3"/>
    </row>
    <row r="2866" spans="1:26" x14ac:dyDescent="0.2">
      <c r="A2866" s="3"/>
      <c r="B2866" s="30"/>
      <c r="C2866" s="12"/>
      <c r="D2866" s="3"/>
      <c r="E2866" s="3"/>
      <c r="F2866" s="3"/>
      <c r="G2866" s="3"/>
      <c r="H2866" s="3"/>
      <c r="I2866" s="3"/>
      <c r="J2866" s="26"/>
      <c r="K2866" s="26"/>
      <c r="L2866" s="3"/>
      <c r="M2866" s="3"/>
      <c r="N2866" s="3"/>
      <c r="O2866" s="3"/>
      <c r="P2866" s="3"/>
      <c r="Q2866" s="3"/>
      <c r="R2866" s="3"/>
      <c r="S2866" s="3"/>
      <c r="T2866" s="3"/>
      <c r="U2866" s="3"/>
      <c r="V2866" s="3"/>
      <c r="W2866" s="3"/>
      <c r="X2866" s="3"/>
      <c r="Y2866" s="3"/>
      <c r="Z2866" s="3"/>
    </row>
    <row r="2867" spans="1:26" x14ac:dyDescent="0.2">
      <c r="A2867" s="3"/>
      <c r="B2867" s="30"/>
      <c r="C2867" s="12"/>
      <c r="D2867" s="3"/>
      <c r="E2867" s="3"/>
      <c r="F2867" s="3"/>
      <c r="G2867" s="3"/>
      <c r="H2867" s="3"/>
      <c r="I2867" s="3"/>
      <c r="J2867" s="26"/>
      <c r="K2867" s="26"/>
      <c r="L2867" s="3"/>
      <c r="M2867" s="3"/>
      <c r="N2867" s="3"/>
      <c r="O2867" s="3"/>
      <c r="P2867" s="3"/>
      <c r="Q2867" s="3"/>
      <c r="R2867" s="3"/>
      <c r="S2867" s="3"/>
      <c r="T2867" s="3"/>
      <c r="U2867" s="3"/>
      <c r="V2867" s="3"/>
      <c r="W2867" s="3"/>
      <c r="X2867" s="3"/>
      <c r="Y2867" s="3"/>
      <c r="Z2867" s="3"/>
    </row>
    <row r="2868" spans="1:26" x14ac:dyDescent="0.2">
      <c r="A2868" s="3"/>
      <c r="B2868" s="30"/>
      <c r="C2868" s="12"/>
      <c r="D2868" s="3"/>
      <c r="E2868" s="3"/>
      <c r="F2868" s="3"/>
      <c r="G2868" s="3"/>
      <c r="H2868" s="3"/>
      <c r="I2868" s="3"/>
      <c r="J2868" s="26"/>
      <c r="K2868" s="26"/>
      <c r="L2868" s="3"/>
      <c r="M2868" s="3"/>
      <c r="N2868" s="3"/>
      <c r="O2868" s="3"/>
      <c r="P2868" s="3"/>
      <c r="Q2868" s="3"/>
      <c r="R2868" s="3"/>
      <c r="S2868" s="3"/>
      <c r="T2868" s="3"/>
      <c r="U2868" s="3"/>
      <c r="V2868" s="3"/>
      <c r="W2868" s="3"/>
      <c r="X2868" s="3"/>
      <c r="Y2868" s="3"/>
      <c r="Z2868" s="3"/>
    </row>
    <row r="2869" spans="1:26" x14ac:dyDescent="0.2">
      <c r="A2869" s="3"/>
      <c r="B2869" s="30"/>
      <c r="C2869" s="12"/>
      <c r="D2869" s="3"/>
      <c r="E2869" s="3"/>
      <c r="F2869" s="3"/>
      <c r="G2869" s="3"/>
      <c r="H2869" s="3"/>
      <c r="I2869" s="3"/>
      <c r="J2869" s="26"/>
      <c r="K2869" s="26"/>
      <c r="L2869" s="3"/>
      <c r="M2869" s="3"/>
      <c r="N2869" s="3"/>
      <c r="O2869" s="3"/>
      <c r="P2869" s="3"/>
      <c r="Q2869" s="3"/>
      <c r="R2869" s="3"/>
      <c r="S2869" s="3"/>
      <c r="T2869" s="3"/>
      <c r="U2869" s="3"/>
      <c r="V2869" s="3"/>
      <c r="W2869" s="3"/>
      <c r="X2869" s="3"/>
      <c r="Y2869" s="3"/>
      <c r="Z2869" s="3"/>
    </row>
    <row r="2870" spans="1:26" x14ac:dyDescent="0.2">
      <c r="A2870" s="3"/>
      <c r="B2870" s="30"/>
      <c r="C2870" s="12"/>
      <c r="D2870" s="3"/>
      <c r="E2870" s="3"/>
      <c r="F2870" s="3"/>
      <c r="G2870" s="3"/>
      <c r="H2870" s="3"/>
      <c r="I2870" s="3"/>
      <c r="J2870" s="26"/>
      <c r="K2870" s="26"/>
      <c r="L2870" s="3"/>
      <c r="M2870" s="3"/>
      <c r="N2870" s="3"/>
      <c r="O2870" s="3"/>
      <c r="P2870" s="3"/>
      <c r="Q2870" s="3"/>
      <c r="R2870" s="3"/>
      <c r="S2870" s="3"/>
      <c r="T2870" s="3"/>
      <c r="U2870" s="3"/>
      <c r="V2870" s="3"/>
      <c r="W2870" s="3"/>
      <c r="X2870" s="3"/>
      <c r="Y2870" s="3"/>
      <c r="Z2870" s="3"/>
    </row>
    <row r="2871" spans="1:26" x14ac:dyDescent="0.2">
      <c r="A2871" s="3"/>
      <c r="B2871" s="30"/>
      <c r="C2871" s="12"/>
      <c r="D2871" s="3"/>
      <c r="E2871" s="3"/>
      <c r="F2871" s="3"/>
      <c r="G2871" s="3"/>
      <c r="H2871" s="3"/>
      <c r="I2871" s="3"/>
      <c r="J2871" s="26"/>
      <c r="K2871" s="26"/>
      <c r="L2871" s="3"/>
      <c r="M2871" s="3"/>
      <c r="N2871" s="3"/>
      <c r="O2871" s="3"/>
      <c r="P2871" s="3"/>
      <c r="Q2871" s="3"/>
      <c r="R2871" s="3"/>
      <c r="S2871" s="3"/>
      <c r="T2871" s="3"/>
      <c r="U2871" s="3"/>
      <c r="V2871" s="3"/>
      <c r="W2871" s="3"/>
      <c r="X2871" s="3"/>
      <c r="Y2871" s="3"/>
      <c r="Z2871" s="3"/>
    </row>
    <row r="2872" spans="1:26" x14ac:dyDescent="0.2">
      <c r="A2872" s="3"/>
      <c r="B2872" s="30"/>
      <c r="C2872" s="12"/>
      <c r="D2872" s="3"/>
      <c r="E2872" s="3"/>
      <c r="F2872" s="3"/>
      <c r="G2872" s="3"/>
      <c r="H2872" s="3"/>
      <c r="I2872" s="3"/>
      <c r="J2872" s="26"/>
      <c r="K2872" s="26"/>
      <c r="L2872" s="3"/>
      <c r="M2872" s="3"/>
      <c r="N2872" s="3"/>
      <c r="O2872" s="3"/>
      <c r="P2872" s="3"/>
      <c r="Q2872" s="3"/>
      <c r="R2872" s="3"/>
      <c r="S2872" s="3"/>
      <c r="T2872" s="3"/>
      <c r="U2872" s="3"/>
      <c r="V2872" s="3"/>
      <c r="W2872" s="3"/>
      <c r="X2872" s="3"/>
      <c r="Y2872" s="3"/>
      <c r="Z2872" s="3"/>
    </row>
    <row r="2873" spans="1:26" x14ac:dyDescent="0.2">
      <c r="A2873" s="3"/>
      <c r="B2873" s="30"/>
      <c r="C2873" s="12"/>
      <c r="D2873" s="3"/>
      <c r="E2873" s="3"/>
      <c r="F2873" s="3"/>
      <c r="G2873" s="3"/>
      <c r="H2873" s="3"/>
      <c r="I2873" s="3"/>
      <c r="J2873" s="26"/>
      <c r="K2873" s="26"/>
      <c r="L2873" s="3"/>
      <c r="M2873" s="3"/>
      <c r="N2873" s="3"/>
      <c r="O2873" s="3"/>
      <c r="P2873" s="3"/>
      <c r="Q2873" s="3"/>
      <c r="R2873" s="3"/>
      <c r="S2873" s="3"/>
      <c r="T2873" s="3"/>
      <c r="U2873" s="3"/>
      <c r="V2873" s="3"/>
      <c r="W2873" s="3"/>
      <c r="X2873" s="3"/>
      <c r="Y2873" s="3"/>
      <c r="Z2873" s="3"/>
    </row>
    <row r="2874" spans="1:26" x14ac:dyDescent="0.2">
      <c r="A2874" s="3"/>
      <c r="B2874" s="30"/>
      <c r="C2874" s="12"/>
      <c r="D2874" s="3"/>
      <c r="E2874" s="3"/>
      <c r="F2874" s="3"/>
      <c r="G2874" s="3"/>
      <c r="H2874" s="3"/>
      <c r="I2874" s="3"/>
      <c r="J2874" s="26"/>
      <c r="K2874" s="26"/>
      <c r="L2874" s="3"/>
      <c r="M2874" s="3"/>
      <c r="N2874" s="3"/>
      <c r="O2874" s="3"/>
      <c r="P2874" s="3"/>
      <c r="Q2874" s="3"/>
      <c r="R2874" s="3"/>
      <c r="S2874" s="3"/>
      <c r="T2874" s="3"/>
      <c r="U2874" s="3"/>
      <c r="V2874" s="3"/>
      <c r="W2874" s="3"/>
      <c r="X2874" s="3"/>
      <c r="Y2874" s="3"/>
      <c r="Z2874" s="3"/>
    </row>
    <row r="2875" spans="1:26" x14ac:dyDescent="0.2">
      <c r="A2875" s="3"/>
      <c r="B2875" s="30"/>
      <c r="C2875" s="12"/>
      <c r="D2875" s="3"/>
      <c r="E2875" s="3"/>
      <c r="F2875" s="3"/>
      <c r="G2875" s="3"/>
      <c r="H2875" s="3"/>
      <c r="I2875" s="3"/>
      <c r="J2875" s="26"/>
      <c r="K2875" s="26"/>
      <c r="L2875" s="3"/>
      <c r="M2875" s="3"/>
      <c r="N2875" s="3"/>
      <c r="O2875" s="3"/>
      <c r="P2875" s="3"/>
      <c r="Q2875" s="3"/>
      <c r="R2875" s="3"/>
      <c r="S2875" s="3"/>
      <c r="T2875" s="3"/>
      <c r="U2875" s="3"/>
      <c r="V2875" s="3"/>
      <c r="W2875" s="3"/>
      <c r="X2875" s="3"/>
      <c r="Y2875" s="3"/>
      <c r="Z2875" s="3"/>
    </row>
    <row r="2876" spans="1:26" x14ac:dyDescent="0.2">
      <c r="A2876" s="3"/>
      <c r="B2876" s="30"/>
      <c r="C2876" s="12"/>
      <c r="D2876" s="3"/>
      <c r="E2876" s="3"/>
      <c r="F2876" s="3"/>
      <c r="G2876" s="3"/>
      <c r="H2876" s="3"/>
      <c r="I2876" s="3"/>
      <c r="J2876" s="26"/>
      <c r="K2876" s="26"/>
      <c r="L2876" s="3"/>
      <c r="M2876" s="3"/>
      <c r="N2876" s="3"/>
      <c r="O2876" s="3"/>
      <c r="P2876" s="3"/>
      <c r="Q2876" s="3"/>
      <c r="R2876" s="3"/>
      <c r="S2876" s="3"/>
      <c r="T2876" s="3"/>
      <c r="U2876" s="3"/>
      <c r="V2876" s="3"/>
      <c r="W2876" s="3"/>
      <c r="X2876" s="3"/>
      <c r="Y2876" s="3"/>
      <c r="Z2876" s="3"/>
    </row>
    <row r="2877" spans="1:26" x14ac:dyDescent="0.2">
      <c r="A2877" s="3"/>
      <c r="B2877" s="30"/>
      <c r="C2877" s="12"/>
      <c r="D2877" s="3"/>
      <c r="E2877" s="3"/>
      <c r="F2877" s="3"/>
      <c r="G2877" s="3"/>
      <c r="H2877" s="3"/>
      <c r="I2877" s="3"/>
      <c r="J2877" s="26"/>
      <c r="K2877" s="26"/>
      <c r="L2877" s="3"/>
      <c r="M2877" s="3"/>
      <c r="N2877" s="3"/>
      <c r="O2877" s="3"/>
      <c r="P2877" s="3"/>
      <c r="Q2877" s="3"/>
      <c r="R2877" s="3"/>
      <c r="S2877" s="3"/>
      <c r="T2877" s="3"/>
      <c r="U2877" s="3"/>
      <c r="V2877" s="3"/>
      <c r="W2877" s="3"/>
      <c r="X2877" s="3"/>
      <c r="Y2877" s="3"/>
      <c r="Z2877" s="3"/>
    </row>
    <row r="2878" spans="1:26" x14ac:dyDescent="0.2">
      <c r="A2878" s="3"/>
      <c r="B2878" s="30"/>
      <c r="C2878" s="12"/>
      <c r="D2878" s="3"/>
      <c r="E2878" s="3"/>
      <c r="F2878" s="3"/>
      <c r="G2878" s="3"/>
      <c r="H2878" s="3"/>
      <c r="I2878" s="3"/>
      <c r="J2878" s="26"/>
      <c r="K2878" s="26"/>
      <c r="L2878" s="3"/>
      <c r="M2878" s="3"/>
      <c r="N2878" s="3"/>
      <c r="O2878" s="3"/>
      <c r="P2878" s="3"/>
      <c r="Q2878" s="3"/>
      <c r="R2878" s="3"/>
      <c r="S2878" s="3"/>
      <c r="T2878" s="3"/>
      <c r="U2878" s="3"/>
      <c r="V2878" s="3"/>
      <c r="W2878" s="3"/>
      <c r="X2878" s="3"/>
      <c r="Y2878" s="3"/>
      <c r="Z2878" s="3"/>
    </row>
    <row r="2879" spans="1:26" x14ac:dyDescent="0.2">
      <c r="A2879" s="3"/>
      <c r="B2879" s="30"/>
      <c r="C2879" s="12"/>
      <c r="D2879" s="3"/>
      <c r="E2879" s="3"/>
      <c r="F2879" s="3"/>
      <c r="G2879" s="3"/>
      <c r="H2879" s="3"/>
      <c r="I2879" s="3"/>
      <c r="J2879" s="26"/>
      <c r="K2879" s="26"/>
      <c r="L2879" s="3"/>
      <c r="M2879" s="3"/>
      <c r="N2879" s="3"/>
      <c r="O2879" s="3"/>
      <c r="P2879" s="3"/>
      <c r="Q2879" s="3"/>
      <c r="R2879" s="3"/>
      <c r="S2879" s="3"/>
      <c r="T2879" s="3"/>
      <c r="U2879" s="3"/>
      <c r="V2879" s="3"/>
      <c r="W2879" s="3"/>
      <c r="X2879" s="3"/>
      <c r="Y2879" s="3"/>
      <c r="Z2879" s="3"/>
    </row>
    <row r="2880" spans="1:26" x14ac:dyDescent="0.2">
      <c r="A2880" s="3"/>
      <c r="B2880" s="30"/>
      <c r="C2880" s="12"/>
      <c r="D2880" s="3"/>
      <c r="E2880" s="3"/>
      <c r="F2880" s="3"/>
      <c r="G2880" s="3"/>
      <c r="H2880" s="3"/>
      <c r="I2880" s="3"/>
      <c r="J2880" s="26"/>
      <c r="K2880" s="26"/>
      <c r="L2880" s="3"/>
      <c r="M2880" s="3"/>
      <c r="N2880" s="3"/>
      <c r="O2880" s="3"/>
      <c r="P2880" s="3"/>
      <c r="Q2880" s="3"/>
      <c r="R2880" s="3"/>
      <c r="S2880" s="3"/>
      <c r="T2880" s="3"/>
      <c r="U2880" s="3"/>
      <c r="V2880" s="3"/>
      <c r="W2880" s="3"/>
      <c r="X2880" s="3"/>
      <c r="Y2880" s="3"/>
      <c r="Z2880" s="3"/>
    </row>
    <row r="2881" spans="1:26" x14ac:dyDescent="0.2">
      <c r="A2881" s="3"/>
      <c r="B2881" s="30"/>
      <c r="C2881" s="12"/>
      <c r="D2881" s="3"/>
      <c r="E2881" s="3"/>
      <c r="F2881" s="3"/>
      <c r="G2881" s="3"/>
      <c r="H2881" s="3"/>
      <c r="I2881" s="3"/>
      <c r="J2881" s="26"/>
      <c r="K2881" s="26"/>
      <c r="L2881" s="3"/>
      <c r="M2881" s="3"/>
      <c r="N2881" s="3"/>
      <c r="O2881" s="3"/>
      <c r="P2881" s="3"/>
      <c r="Q2881" s="3"/>
      <c r="R2881" s="3"/>
      <c r="S2881" s="3"/>
      <c r="T2881" s="3"/>
      <c r="U2881" s="3"/>
      <c r="V2881" s="3"/>
      <c r="W2881" s="3"/>
      <c r="X2881" s="3"/>
      <c r="Y2881" s="3"/>
      <c r="Z2881" s="3"/>
    </row>
    <row r="2882" spans="1:26" x14ac:dyDescent="0.2">
      <c r="A2882" s="3"/>
      <c r="B2882" s="30"/>
      <c r="C2882" s="12"/>
      <c r="D2882" s="3"/>
      <c r="E2882" s="3"/>
      <c r="F2882" s="3"/>
      <c r="G2882" s="3"/>
      <c r="H2882" s="3"/>
      <c r="I2882" s="3"/>
      <c r="J2882" s="26"/>
      <c r="K2882" s="26"/>
      <c r="L2882" s="3"/>
      <c r="M2882" s="3"/>
      <c r="N2882" s="3"/>
      <c r="O2882" s="3"/>
      <c r="P2882" s="3"/>
      <c r="Q2882" s="3"/>
      <c r="R2882" s="3"/>
      <c r="S2882" s="3"/>
      <c r="T2882" s="3"/>
      <c r="U2882" s="3"/>
      <c r="V2882" s="3"/>
      <c r="W2882" s="3"/>
      <c r="X2882" s="3"/>
      <c r="Y2882" s="3"/>
      <c r="Z2882" s="3"/>
    </row>
    <row r="2883" spans="1:26" x14ac:dyDescent="0.2">
      <c r="A2883" s="3"/>
      <c r="B2883" s="30"/>
      <c r="C2883" s="12"/>
      <c r="D2883" s="3"/>
      <c r="E2883" s="3"/>
      <c r="F2883" s="3"/>
      <c r="G2883" s="3"/>
      <c r="H2883" s="3"/>
      <c r="I2883" s="3"/>
      <c r="J2883" s="26"/>
      <c r="K2883" s="26"/>
      <c r="L2883" s="3"/>
      <c r="M2883" s="3"/>
      <c r="N2883" s="3"/>
      <c r="O2883" s="3"/>
      <c r="P2883" s="3"/>
      <c r="Q2883" s="3"/>
      <c r="R2883" s="3"/>
      <c r="S2883" s="3"/>
      <c r="T2883" s="3"/>
      <c r="U2883" s="3"/>
      <c r="V2883" s="3"/>
      <c r="W2883" s="3"/>
      <c r="X2883" s="3"/>
      <c r="Y2883" s="3"/>
      <c r="Z2883" s="3"/>
    </row>
    <row r="2884" spans="1:26" x14ac:dyDescent="0.2">
      <c r="A2884" s="3"/>
      <c r="B2884" s="30"/>
      <c r="C2884" s="12"/>
      <c r="D2884" s="3"/>
      <c r="E2884" s="3"/>
      <c r="F2884" s="3"/>
      <c r="G2884" s="3"/>
      <c r="H2884" s="3"/>
      <c r="I2884" s="3"/>
      <c r="J2884" s="26"/>
      <c r="K2884" s="26"/>
      <c r="L2884" s="3"/>
      <c r="M2884" s="3"/>
      <c r="N2884" s="3"/>
      <c r="O2884" s="3"/>
      <c r="P2884" s="3"/>
      <c r="Q2884" s="3"/>
      <c r="R2884" s="3"/>
      <c r="S2884" s="3"/>
      <c r="T2884" s="3"/>
      <c r="U2884" s="3"/>
      <c r="V2884" s="3"/>
      <c r="W2884" s="3"/>
      <c r="X2884" s="3"/>
      <c r="Y2884" s="3"/>
      <c r="Z2884" s="3"/>
    </row>
    <row r="2885" spans="1:26" x14ac:dyDescent="0.2">
      <c r="A2885" s="3"/>
      <c r="B2885" s="30"/>
      <c r="C2885" s="12"/>
      <c r="D2885" s="3"/>
      <c r="E2885" s="3"/>
      <c r="F2885" s="3"/>
      <c r="G2885" s="3"/>
      <c r="H2885" s="3"/>
      <c r="I2885" s="3"/>
      <c r="J2885" s="26"/>
      <c r="K2885" s="26"/>
      <c r="L2885" s="3"/>
      <c r="M2885" s="3"/>
      <c r="N2885" s="3"/>
      <c r="O2885" s="3"/>
      <c r="P2885" s="3"/>
      <c r="Q2885" s="3"/>
      <c r="R2885" s="3"/>
      <c r="S2885" s="3"/>
      <c r="T2885" s="3"/>
      <c r="U2885" s="3"/>
      <c r="V2885" s="3"/>
      <c r="W2885" s="3"/>
      <c r="X2885" s="3"/>
      <c r="Y2885" s="3"/>
      <c r="Z2885" s="3"/>
    </row>
    <row r="2886" spans="1:26" x14ac:dyDescent="0.2">
      <c r="A2886" s="3"/>
      <c r="B2886" s="30"/>
      <c r="C2886" s="12"/>
      <c r="D2886" s="3"/>
      <c r="E2886" s="3"/>
      <c r="F2886" s="3"/>
      <c r="G2886" s="3"/>
      <c r="H2886" s="3"/>
      <c r="I2886" s="3"/>
      <c r="J2886" s="26"/>
      <c r="K2886" s="26"/>
      <c r="L2886" s="3"/>
      <c r="M2886" s="3"/>
      <c r="N2886" s="3"/>
      <c r="O2886" s="3"/>
      <c r="P2886" s="3"/>
      <c r="Q2886" s="3"/>
      <c r="R2886" s="3"/>
      <c r="S2886" s="3"/>
      <c r="T2886" s="3"/>
      <c r="U2886" s="3"/>
      <c r="V2886" s="3"/>
      <c r="W2886" s="3"/>
      <c r="X2886" s="3"/>
      <c r="Y2886" s="3"/>
      <c r="Z2886" s="3"/>
    </row>
    <row r="2887" spans="1:26" x14ac:dyDescent="0.2">
      <c r="A2887" s="3"/>
      <c r="B2887" s="30"/>
      <c r="C2887" s="12"/>
      <c r="D2887" s="3"/>
      <c r="E2887" s="3"/>
      <c r="F2887" s="3"/>
      <c r="G2887" s="3"/>
      <c r="H2887" s="3"/>
      <c r="I2887" s="3"/>
      <c r="J2887" s="26"/>
      <c r="K2887" s="26"/>
      <c r="L2887" s="3"/>
      <c r="M2887" s="3"/>
      <c r="N2887" s="3"/>
      <c r="O2887" s="3"/>
      <c r="P2887" s="3"/>
      <c r="Q2887" s="3"/>
      <c r="R2887" s="3"/>
      <c r="S2887" s="3"/>
      <c r="T2887" s="3"/>
      <c r="U2887" s="3"/>
      <c r="V2887" s="3"/>
      <c r="W2887" s="3"/>
      <c r="X2887" s="3"/>
      <c r="Y2887" s="3"/>
      <c r="Z2887" s="3"/>
    </row>
    <row r="2888" spans="1:26" x14ac:dyDescent="0.2">
      <c r="A2888" s="3"/>
      <c r="B2888" s="30"/>
      <c r="C2888" s="12"/>
      <c r="D2888" s="3"/>
      <c r="E2888" s="3"/>
      <c r="F2888" s="3"/>
      <c r="G2888" s="3"/>
      <c r="H2888" s="3"/>
      <c r="I2888" s="3"/>
      <c r="J2888" s="26"/>
      <c r="K2888" s="26"/>
      <c r="L2888" s="3"/>
      <c r="M2888" s="3"/>
      <c r="N2888" s="3"/>
      <c r="O2888" s="3"/>
      <c r="P2888" s="3"/>
      <c r="Q2888" s="3"/>
      <c r="R2888" s="3"/>
      <c r="S2888" s="3"/>
      <c r="T2888" s="3"/>
      <c r="U2888" s="3"/>
      <c r="V2888" s="3"/>
      <c r="W2888" s="3"/>
      <c r="X2888" s="3"/>
      <c r="Y2888" s="3"/>
      <c r="Z2888" s="3"/>
    </row>
    <row r="2889" spans="1:26" x14ac:dyDescent="0.2">
      <c r="A2889" s="3"/>
      <c r="B2889" s="30"/>
      <c r="C2889" s="12"/>
      <c r="D2889" s="3"/>
      <c r="E2889" s="3"/>
      <c r="F2889" s="3"/>
      <c r="G2889" s="3"/>
      <c r="H2889" s="3"/>
      <c r="I2889" s="3"/>
      <c r="J2889" s="26"/>
      <c r="K2889" s="26"/>
      <c r="L2889" s="3"/>
      <c r="M2889" s="3"/>
      <c r="N2889" s="3"/>
      <c r="O2889" s="3"/>
      <c r="P2889" s="3"/>
      <c r="Q2889" s="3"/>
      <c r="R2889" s="3"/>
      <c r="S2889" s="3"/>
      <c r="T2889" s="3"/>
      <c r="U2889" s="3"/>
      <c r="V2889" s="3"/>
      <c r="W2889" s="3"/>
      <c r="X2889" s="3"/>
      <c r="Y2889" s="3"/>
      <c r="Z2889" s="3"/>
    </row>
    <row r="2890" spans="1:26" x14ac:dyDescent="0.2">
      <c r="A2890" s="3"/>
      <c r="B2890" s="30"/>
      <c r="C2890" s="12"/>
      <c r="D2890" s="3"/>
      <c r="E2890" s="3"/>
      <c r="F2890" s="3"/>
      <c r="G2890" s="3"/>
      <c r="H2890" s="3"/>
      <c r="I2890" s="3"/>
      <c r="J2890" s="26"/>
      <c r="K2890" s="26"/>
      <c r="L2890" s="3"/>
      <c r="M2890" s="3"/>
      <c r="N2890" s="3"/>
      <c r="O2890" s="3"/>
      <c r="P2890" s="3"/>
      <c r="Q2890" s="3"/>
      <c r="R2890" s="3"/>
      <c r="S2890" s="3"/>
      <c r="T2890" s="3"/>
      <c r="U2890" s="3"/>
      <c r="V2890" s="3"/>
      <c r="W2890" s="3"/>
      <c r="X2890" s="3"/>
      <c r="Y2890" s="3"/>
      <c r="Z2890" s="3"/>
    </row>
    <row r="2891" spans="1:26" x14ac:dyDescent="0.2">
      <c r="A2891" s="3"/>
      <c r="B2891" s="30"/>
      <c r="C2891" s="12"/>
      <c r="D2891" s="3"/>
      <c r="E2891" s="3"/>
      <c r="F2891" s="3"/>
      <c r="G2891" s="3"/>
      <c r="H2891" s="3"/>
      <c r="I2891" s="3"/>
      <c r="J2891" s="26"/>
      <c r="K2891" s="26"/>
      <c r="L2891" s="3"/>
      <c r="M2891" s="3"/>
      <c r="N2891" s="3"/>
      <c r="O2891" s="3"/>
      <c r="P2891" s="3"/>
      <c r="Q2891" s="3"/>
      <c r="R2891" s="3"/>
      <c r="S2891" s="3"/>
      <c r="T2891" s="3"/>
      <c r="U2891" s="3"/>
      <c r="V2891" s="3"/>
      <c r="W2891" s="3"/>
      <c r="X2891" s="3"/>
      <c r="Y2891" s="3"/>
      <c r="Z2891" s="3"/>
    </row>
    <row r="2892" spans="1:26" x14ac:dyDescent="0.2">
      <c r="A2892" s="3"/>
      <c r="B2892" s="30"/>
      <c r="C2892" s="12"/>
      <c r="D2892" s="3"/>
      <c r="E2892" s="3"/>
      <c r="F2892" s="3"/>
      <c r="G2892" s="3"/>
      <c r="H2892" s="3"/>
      <c r="I2892" s="3"/>
      <c r="J2892" s="26"/>
      <c r="K2892" s="26"/>
      <c r="L2892" s="3"/>
      <c r="M2892" s="3"/>
      <c r="N2892" s="3"/>
      <c r="O2892" s="3"/>
      <c r="P2892" s="3"/>
      <c r="Q2892" s="3"/>
      <c r="R2892" s="3"/>
      <c r="S2892" s="3"/>
      <c r="T2892" s="3"/>
      <c r="U2892" s="3"/>
      <c r="V2892" s="3"/>
      <c r="W2892" s="3"/>
      <c r="X2892" s="3"/>
      <c r="Y2892" s="3"/>
      <c r="Z2892" s="3"/>
    </row>
    <row r="2893" spans="1:26" x14ac:dyDescent="0.2">
      <c r="A2893" s="3"/>
      <c r="B2893" s="30"/>
      <c r="C2893" s="12"/>
      <c r="D2893" s="3"/>
      <c r="E2893" s="3"/>
      <c r="F2893" s="3"/>
      <c r="G2893" s="3"/>
      <c r="H2893" s="3"/>
      <c r="I2893" s="3"/>
      <c r="J2893" s="26"/>
      <c r="K2893" s="26"/>
      <c r="L2893" s="3"/>
      <c r="M2893" s="3"/>
      <c r="N2893" s="3"/>
      <c r="O2893" s="3"/>
      <c r="P2893" s="3"/>
      <c r="Q2893" s="3"/>
      <c r="R2893" s="3"/>
      <c r="S2893" s="3"/>
      <c r="T2893" s="3"/>
      <c r="U2893" s="3"/>
      <c r="V2893" s="3"/>
      <c r="W2893" s="3"/>
      <c r="X2893" s="3"/>
      <c r="Y2893" s="3"/>
      <c r="Z2893" s="3"/>
    </row>
    <row r="2894" spans="1:26" x14ac:dyDescent="0.2">
      <c r="A2894" s="3"/>
      <c r="B2894" s="30"/>
      <c r="C2894" s="12"/>
      <c r="D2894" s="3"/>
      <c r="E2894" s="3"/>
      <c r="F2894" s="3"/>
      <c r="G2894" s="3"/>
      <c r="H2894" s="3"/>
      <c r="I2894" s="3"/>
      <c r="J2894" s="26"/>
      <c r="K2894" s="26"/>
      <c r="L2894" s="3"/>
      <c r="M2894" s="3"/>
      <c r="N2894" s="3"/>
      <c r="O2894" s="3"/>
      <c r="P2894" s="3"/>
      <c r="Q2894" s="3"/>
      <c r="R2894" s="3"/>
      <c r="S2894" s="3"/>
      <c r="T2894" s="3"/>
      <c r="U2894" s="3"/>
      <c r="V2894" s="3"/>
      <c r="W2894" s="3"/>
      <c r="X2894" s="3"/>
      <c r="Y2894" s="3"/>
      <c r="Z2894" s="3"/>
    </row>
    <row r="2895" spans="1:26" x14ac:dyDescent="0.2">
      <c r="A2895" s="3"/>
      <c r="B2895" s="30"/>
      <c r="C2895" s="12"/>
      <c r="D2895" s="3"/>
      <c r="E2895" s="3"/>
      <c r="F2895" s="3"/>
      <c r="G2895" s="3"/>
      <c r="H2895" s="3"/>
      <c r="I2895" s="3"/>
      <c r="J2895" s="26"/>
      <c r="K2895" s="26"/>
      <c r="L2895" s="3"/>
      <c r="M2895" s="3"/>
      <c r="N2895" s="3"/>
      <c r="O2895" s="3"/>
      <c r="P2895" s="3"/>
      <c r="Q2895" s="3"/>
      <c r="R2895" s="3"/>
      <c r="S2895" s="3"/>
      <c r="T2895" s="3"/>
      <c r="U2895" s="3"/>
      <c r="V2895" s="3"/>
      <c r="W2895" s="3"/>
      <c r="X2895" s="3"/>
      <c r="Y2895" s="3"/>
      <c r="Z2895" s="3"/>
    </row>
    <row r="2896" spans="1:26" x14ac:dyDescent="0.2">
      <c r="A2896" s="3"/>
      <c r="B2896" s="30"/>
      <c r="C2896" s="12"/>
      <c r="D2896" s="3"/>
      <c r="E2896" s="3"/>
      <c r="F2896" s="3"/>
      <c r="G2896" s="3"/>
      <c r="H2896" s="3"/>
      <c r="I2896" s="3"/>
      <c r="J2896" s="26"/>
      <c r="K2896" s="26"/>
      <c r="L2896" s="3"/>
      <c r="M2896" s="3"/>
      <c r="N2896" s="3"/>
      <c r="O2896" s="3"/>
      <c r="P2896" s="3"/>
      <c r="Q2896" s="3"/>
      <c r="R2896" s="3"/>
      <c r="S2896" s="3"/>
      <c r="T2896" s="3"/>
      <c r="U2896" s="3"/>
      <c r="V2896" s="3"/>
      <c r="W2896" s="3"/>
      <c r="X2896" s="3"/>
      <c r="Y2896" s="3"/>
      <c r="Z2896" s="3"/>
    </row>
    <row r="2897" spans="1:26" x14ac:dyDescent="0.2">
      <c r="A2897" s="3"/>
      <c r="B2897" s="30"/>
      <c r="C2897" s="12"/>
      <c r="D2897" s="3"/>
      <c r="E2897" s="3"/>
      <c r="F2897" s="3"/>
      <c r="G2897" s="3"/>
      <c r="H2897" s="3"/>
      <c r="I2897" s="3"/>
      <c r="J2897" s="26"/>
      <c r="K2897" s="26"/>
      <c r="L2897" s="3"/>
      <c r="M2897" s="3"/>
      <c r="N2897" s="3"/>
      <c r="O2897" s="3"/>
      <c r="P2897" s="3"/>
      <c r="Q2897" s="3"/>
      <c r="R2897" s="3"/>
      <c r="S2897" s="3"/>
      <c r="T2897" s="3"/>
      <c r="U2897" s="3"/>
      <c r="V2897" s="3"/>
      <c r="W2897" s="3"/>
      <c r="X2897" s="3"/>
      <c r="Y2897" s="3"/>
      <c r="Z2897" s="3"/>
    </row>
    <row r="2898" spans="1:26" x14ac:dyDescent="0.2">
      <c r="A2898" s="3"/>
      <c r="B2898" s="30"/>
      <c r="C2898" s="12"/>
      <c r="D2898" s="3"/>
      <c r="E2898" s="3"/>
      <c r="F2898" s="3"/>
      <c r="G2898" s="3"/>
      <c r="H2898" s="3"/>
      <c r="I2898" s="3"/>
      <c r="J2898" s="26"/>
      <c r="K2898" s="26"/>
      <c r="L2898" s="3"/>
      <c r="M2898" s="3"/>
      <c r="N2898" s="3"/>
      <c r="O2898" s="3"/>
      <c r="P2898" s="3"/>
      <c r="Q2898" s="3"/>
      <c r="R2898" s="3"/>
      <c r="S2898" s="3"/>
      <c r="T2898" s="3"/>
      <c r="U2898" s="3"/>
      <c r="V2898" s="3"/>
      <c r="W2898" s="3"/>
      <c r="X2898" s="3"/>
      <c r="Y2898" s="3"/>
      <c r="Z2898" s="3"/>
    </row>
    <row r="2899" spans="1:26" x14ac:dyDescent="0.2">
      <c r="A2899" s="3"/>
      <c r="B2899" s="30"/>
      <c r="C2899" s="12"/>
      <c r="D2899" s="3"/>
      <c r="E2899" s="3"/>
      <c r="F2899" s="3"/>
      <c r="G2899" s="3"/>
      <c r="H2899" s="3"/>
      <c r="I2899" s="3"/>
      <c r="J2899" s="26"/>
      <c r="K2899" s="26"/>
      <c r="L2899" s="3"/>
      <c r="M2899" s="3"/>
      <c r="N2899" s="3"/>
      <c r="O2899" s="3"/>
      <c r="P2899" s="3"/>
      <c r="Q2899" s="3"/>
      <c r="R2899" s="3"/>
      <c r="S2899" s="3"/>
      <c r="T2899" s="3"/>
      <c r="U2899" s="3"/>
      <c r="V2899" s="3"/>
      <c r="W2899" s="3"/>
      <c r="X2899" s="3"/>
      <c r="Y2899" s="3"/>
      <c r="Z2899" s="3"/>
    </row>
    <row r="2900" spans="1:26" x14ac:dyDescent="0.2">
      <c r="A2900" s="3"/>
      <c r="B2900" s="30"/>
      <c r="C2900" s="12"/>
      <c r="D2900" s="3"/>
      <c r="E2900" s="3"/>
      <c r="F2900" s="3"/>
      <c r="G2900" s="3"/>
      <c r="H2900" s="3"/>
      <c r="I2900" s="3"/>
      <c r="J2900" s="26"/>
      <c r="K2900" s="26"/>
      <c r="L2900" s="3"/>
      <c r="M2900" s="3"/>
      <c r="N2900" s="3"/>
      <c r="O2900" s="3"/>
      <c r="P2900" s="3"/>
      <c r="Q2900" s="3"/>
      <c r="R2900" s="3"/>
      <c r="S2900" s="3"/>
      <c r="T2900" s="3"/>
      <c r="U2900" s="3"/>
      <c r="V2900" s="3"/>
      <c r="W2900" s="3"/>
      <c r="X2900" s="3"/>
      <c r="Y2900" s="3"/>
      <c r="Z2900" s="3"/>
    </row>
    <row r="2901" spans="1:26" x14ac:dyDescent="0.2">
      <c r="A2901" s="3"/>
      <c r="B2901" s="30"/>
      <c r="C2901" s="12"/>
      <c r="D2901" s="3"/>
      <c r="E2901" s="3"/>
      <c r="F2901" s="3"/>
      <c r="G2901" s="3"/>
      <c r="H2901" s="3"/>
      <c r="I2901" s="3"/>
      <c r="J2901" s="26"/>
      <c r="K2901" s="26"/>
      <c r="L2901" s="3"/>
      <c r="M2901" s="3"/>
      <c r="N2901" s="3"/>
      <c r="O2901" s="3"/>
      <c r="P2901" s="3"/>
      <c r="Q2901" s="3"/>
      <c r="R2901" s="3"/>
      <c r="S2901" s="3"/>
      <c r="T2901" s="3"/>
      <c r="U2901" s="3"/>
      <c r="V2901" s="3"/>
      <c r="W2901" s="3"/>
      <c r="X2901" s="3"/>
      <c r="Y2901" s="3"/>
      <c r="Z2901" s="3"/>
    </row>
    <row r="2902" spans="1:26" x14ac:dyDescent="0.2">
      <c r="A2902" s="3"/>
      <c r="B2902" s="30"/>
      <c r="C2902" s="12"/>
      <c r="D2902" s="3"/>
      <c r="E2902" s="3"/>
      <c r="F2902" s="3"/>
      <c r="G2902" s="3"/>
      <c r="H2902" s="3"/>
      <c r="I2902" s="3"/>
      <c r="J2902" s="26"/>
      <c r="K2902" s="26"/>
      <c r="L2902" s="3"/>
      <c r="M2902" s="3"/>
      <c r="N2902" s="3"/>
      <c r="O2902" s="3"/>
      <c r="P2902" s="3"/>
      <c r="Q2902" s="3"/>
      <c r="R2902" s="3"/>
      <c r="S2902" s="3"/>
      <c r="T2902" s="3"/>
      <c r="U2902" s="3"/>
      <c r="V2902" s="3"/>
      <c r="W2902" s="3"/>
      <c r="X2902" s="3"/>
      <c r="Y2902" s="3"/>
      <c r="Z2902" s="3"/>
    </row>
    <row r="2903" spans="1:26" x14ac:dyDescent="0.2">
      <c r="A2903" s="3"/>
      <c r="B2903" s="30"/>
      <c r="C2903" s="12"/>
      <c r="D2903" s="3"/>
      <c r="E2903" s="3"/>
      <c r="F2903" s="3"/>
      <c r="G2903" s="3"/>
      <c r="H2903" s="3"/>
      <c r="I2903" s="3"/>
      <c r="J2903" s="26"/>
      <c r="K2903" s="26"/>
      <c r="L2903" s="3"/>
      <c r="M2903" s="3"/>
      <c r="N2903" s="3"/>
      <c r="O2903" s="3"/>
      <c r="P2903" s="3"/>
      <c r="Q2903" s="3"/>
      <c r="R2903" s="3"/>
      <c r="S2903" s="3"/>
      <c r="T2903" s="3"/>
      <c r="U2903" s="3"/>
      <c r="V2903" s="3"/>
      <c r="W2903" s="3"/>
      <c r="X2903" s="3"/>
      <c r="Y2903" s="3"/>
      <c r="Z2903" s="3"/>
    </row>
    <row r="2904" spans="1:26" x14ac:dyDescent="0.2">
      <c r="A2904" s="3"/>
      <c r="B2904" s="30"/>
      <c r="C2904" s="12"/>
      <c r="D2904" s="3"/>
      <c r="E2904" s="3"/>
      <c r="F2904" s="3"/>
      <c r="G2904" s="3"/>
      <c r="H2904" s="3"/>
      <c r="I2904" s="3"/>
      <c r="J2904" s="26"/>
      <c r="K2904" s="26"/>
      <c r="L2904" s="3"/>
      <c r="M2904" s="3"/>
      <c r="N2904" s="3"/>
      <c r="O2904" s="3"/>
      <c r="P2904" s="3"/>
      <c r="Q2904" s="3"/>
      <c r="R2904" s="3"/>
      <c r="S2904" s="3"/>
      <c r="T2904" s="3"/>
      <c r="U2904" s="3"/>
      <c r="V2904" s="3"/>
      <c r="W2904" s="3"/>
      <c r="X2904" s="3"/>
      <c r="Y2904" s="3"/>
      <c r="Z2904" s="3"/>
    </row>
    <row r="2905" spans="1:26" x14ac:dyDescent="0.2">
      <c r="A2905" s="3"/>
      <c r="B2905" s="30"/>
      <c r="C2905" s="12"/>
      <c r="D2905" s="3"/>
      <c r="E2905" s="3"/>
      <c r="F2905" s="3"/>
      <c r="G2905" s="3"/>
      <c r="H2905" s="3"/>
      <c r="I2905" s="3"/>
      <c r="J2905" s="26"/>
      <c r="K2905" s="26"/>
      <c r="L2905" s="3"/>
      <c r="M2905" s="3"/>
      <c r="N2905" s="3"/>
      <c r="O2905" s="3"/>
      <c r="P2905" s="3"/>
      <c r="Q2905" s="3"/>
      <c r="R2905" s="3"/>
      <c r="S2905" s="3"/>
      <c r="T2905" s="3"/>
      <c r="U2905" s="3"/>
      <c r="V2905" s="3"/>
      <c r="W2905" s="3"/>
      <c r="X2905" s="3"/>
      <c r="Y2905" s="3"/>
      <c r="Z2905" s="3"/>
    </row>
    <row r="2906" spans="1:26" x14ac:dyDescent="0.2">
      <c r="A2906" s="3"/>
      <c r="B2906" s="30"/>
      <c r="C2906" s="12"/>
      <c r="D2906" s="3"/>
      <c r="E2906" s="3"/>
      <c r="F2906" s="3"/>
      <c r="G2906" s="3"/>
      <c r="H2906" s="3"/>
      <c r="I2906" s="3"/>
      <c r="J2906" s="26"/>
      <c r="K2906" s="26"/>
      <c r="L2906" s="3"/>
      <c r="M2906" s="3"/>
      <c r="N2906" s="3"/>
      <c r="O2906" s="3"/>
      <c r="P2906" s="3"/>
      <c r="Q2906" s="3"/>
      <c r="R2906" s="3"/>
      <c r="S2906" s="3"/>
      <c r="T2906" s="3"/>
      <c r="U2906" s="3"/>
      <c r="V2906" s="3"/>
      <c r="W2906" s="3"/>
      <c r="X2906" s="3"/>
      <c r="Y2906" s="3"/>
      <c r="Z2906" s="3"/>
    </row>
    <row r="2907" spans="1:26" x14ac:dyDescent="0.2">
      <c r="A2907" s="3"/>
      <c r="B2907" s="30"/>
      <c r="C2907" s="12"/>
      <c r="D2907" s="3"/>
      <c r="E2907" s="3"/>
      <c r="F2907" s="3"/>
      <c r="G2907" s="3"/>
      <c r="H2907" s="3"/>
      <c r="I2907" s="3"/>
      <c r="J2907" s="26"/>
      <c r="K2907" s="26"/>
      <c r="L2907" s="3"/>
      <c r="M2907" s="3"/>
      <c r="N2907" s="3"/>
      <c r="O2907" s="3"/>
      <c r="P2907" s="3"/>
      <c r="Q2907" s="3"/>
      <c r="R2907" s="3"/>
      <c r="S2907" s="3"/>
      <c r="T2907" s="3"/>
      <c r="U2907" s="3"/>
      <c r="V2907" s="3"/>
      <c r="W2907" s="3"/>
      <c r="X2907" s="3"/>
      <c r="Y2907" s="3"/>
      <c r="Z2907" s="3"/>
    </row>
    <row r="2908" spans="1:26" x14ac:dyDescent="0.2">
      <c r="A2908" s="3"/>
      <c r="B2908" s="30"/>
      <c r="C2908" s="12"/>
      <c r="D2908" s="3"/>
      <c r="E2908" s="3"/>
      <c r="F2908" s="3"/>
      <c r="G2908" s="3"/>
      <c r="H2908" s="3"/>
      <c r="I2908" s="3"/>
      <c r="J2908" s="26"/>
      <c r="K2908" s="26"/>
      <c r="L2908" s="3"/>
      <c r="M2908" s="3"/>
      <c r="N2908" s="3"/>
      <c r="O2908" s="3"/>
      <c r="P2908" s="3"/>
      <c r="Q2908" s="3"/>
      <c r="R2908" s="3"/>
      <c r="S2908" s="3"/>
      <c r="T2908" s="3"/>
      <c r="U2908" s="3"/>
      <c r="V2908" s="3"/>
      <c r="W2908" s="3"/>
      <c r="X2908" s="3"/>
      <c r="Y2908" s="3"/>
      <c r="Z2908" s="3"/>
    </row>
    <row r="2909" spans="1:26" x14ac:dyDescent="0.2">
      <c r="A2909" s="3"/>
      <c r="B2909" s="30"/>
      <c r="C2909" s="12"/>
      <c r="D2909" s="3"/>
      <c r="E2909" s="3"/>
      <c r="F2909" s="3"/>
      <c r="G2909" s="3"/>
      <c r="H2909" s="3"/>
      <c r="I2909" s="3"/>
      <c r="J2909" s="26"/>
      <c r="K2909" s="26"/>
      <c r="L2909" s="3"/>
      <c r="M2909" s="3"/>
      <c r="N2909" s="3"/>
      <c r="O2909" s="3"/>
      <c r="P2909" s="3"/>
      <c r="Q2909" s="3"/>
      <c r="R2909" s="3"/>
      <c r="S2909" s="3"/>
      <c r="T2909" s="3"/>
      <c r="U2909" s="3"/>
      <c r="V2909" s="3"/>
      <c r="W2909" s="3"/>
      <c r="X2909" s="3"/>
      <c r="Y2909" s="3"/>
      <c r="Z2909" s="3"/>
    </row>
    <row r="2910" spans="1:26" x14ac:dyDescent="0.2">
      <c r="A2910" s="3"/>
      <c r="B2910" s="30"/>
      <c r="C2910" s="12"/>
      <c r="D2910" s="3"/>
      <c r="E2910" s="3"/>
      <c r="F2910" s="3"/>
      <c r="G2910" s="3"/>
      <c r="H2910" s="3"/>
      <c r="I2910" s="3"/>
      <c r="J2910" s="26"/>
      <c r="K2910" s="26"/>
      <c r="L2910" s="3"/>
      <c r="M2910" s="3"/>
      <c r="N2910" s="3"/>
      <c r="O2910" s="3"/>
      <c r="P2910" s="3"/>
      <c r="Q2910" s="3"/>
      <c r="R2910" s="3"/>
      <c r="S2910" s="3"/>
      <c r="T2910" s="3"/>
      <c r="U2910" s="3"/>
      <c r="V2910" s="3"/>
      <c r="W2910" s="3"/>
      <c r="X2910" s="3"/>
      <c r="Y2910" s="3"/>
      <c r="Z2910" s="3"/>
    </row>
    <row r="2911" spans="1:26" x14ac:dyDescent="0.2">
      <c r="A2911" s="3"/>
      <c r="B2911" s="30"/>
      <c r="C2911" s="12"/>
      <c r="D2911" s="3"/>
      <c r="E2911" s="3"/>
      <c r="F2911" s="3"/>
      <c r="G2911" s="3"/>
      <c r="H2911" s="3"/>
      <c r="I2911" s="3"/>
      <c r="J2911" s="26"/>
      <c r="K2911" s="26"/>
      <c r="L2911" s="3"/>
      <c r="M2911" s="3"/>
      <c r="N2911" s="3"/>
      <c r="O2911" s="3"/>
      <c r="P2911" s="3"/>
      <c r="Q2911" s="3"/>
      <c r="R2911" s="3"/>
      <c r="S2911" s="3"/>
      <c r="T2911" s="3"/>
      <c r="U2911" s="3"/>
      <c r="V2911" s="3"/>
      <c r="W2911" s="3"/>
      <c r="X2911" s="3"/>
      <c r="Y2911" s="3"/>
      <c r="Z2911" s="3"/>
    </row>
    <row r="2912" spans="1:26" x14ac:dyDescent="0.2">
      <c r="A2912" s="3"/>
      <c r="B2912" s="30"/>
      <c r="C2912" s="12"/>
      <c r="D2912" s="3"/>
      <c r="E2912" s="3"/>
      <c r="F2912" s="3"/>
      <c r="G2912" s="3"/>
      <c r="H2912" s="3"/>
      <c r="I2912" s="3"/>
      <c r="J2912" s="26"/>
      <c r="K2912" s="26"/>
      <c r="L2912" s="3"/>
      <c r="M2912" s="3"/>
      <c r="N2912" s="3"/>
      <c r="O2912" s="3"/>
      <c r="P2912" s="3"/>
      <c r="Q2912" s="3"/>
      <c r="R2912" s="3"/>
      <c r="S2912" s="3"/>
      <c r="T2912" s="3"/>
      <c r="U2912" s="3"/>
      <c r="V2912" s="3"/>
      <c r="W2912" s="3"/>
      <c r="X2912" s="3"/>
      <c r="Y2912" s="3"/>
      <c r="Z2912" s="3"/>
    </row>
    <row r="2913" spans="1:26" x14ac:dyDescent="0.2">
      <c r="A2913" s="3"/>
      <c r="B2913" s="30"/>
      <c r="C2913" s="12"/>
      <c r="D2913" s="3"/>
      <c r="E2913" s="3"/>
      <c r="F2913" s="3"/>
      <c r="G2913" s="3"/>
      <c r="H2913" s="3"/>
      <c r="I2913" s="3"/>
      <c r="J2913" s="26"/>
      <c r="K2913" s="26"/>
      <c r="L2913" s="3"/>
      <c r="M2913" s="3"/>
      <c r="N2913" s="3"/>
      <c r="O2913" s="3"/>
      <c r="P2913" s="3"/>
      <c r="Q2913" s="3"/>
      <c r="R2913" s="3"/>
      <c r="S2913" s="3"/>
      <c r="T2913" s="3"/>
      <c r="U2913" s="3"/>
      <c r="V2913" s="3"/>
      <c r="W2913" s="3"/>
      <c r="X2913" s="3"/>
      <c r="Y2913" s="3"/>
      <c r="Z2913" s="3"/>
    </row>
    <row r="2914" spans="1:26" x14ac:dyDescent="0.2">
      <c r="A2914" s="3"/>
      <c r="B2914" s="30"/>
      <c r="C2914" s="12"/>
      <c r="D2914" s="3"/>
      <c r="E2914" s="3"/>
      <c r="F2914" s="3"/>
      <c r="G2914" s="3"/>
      <c r="H2914" s="3"/>
      <c r="I2914" s="3"/>
      <c r="J2914" s="26"/>
      <c r="K2914" s="26"/>
      <c r="L2914" s="3"/>
      <c r="M2914" s="3"/>
      <c r="N2914" s="3"/>
      <c r="O2914" s="3"/>
      <c r="P2914" s="3"/>
      <c r="Q2914" s="3"/>
      <c r="R2914" s="3"/>
      <c r="S2914" s="3"/>
      <c r="T2914" s="3"/>
      <c r="U2914" s="3"/>
      <c r="V2914" s="3"/>
      <c r="W2914" s="3"/>
      <c r="X2914" s="3"/>
      <c r="Y2914" s="3"/>
      <c r="Z2914" s="3"/>
    </row>
    <row r="2915" spans="1:26" x14ac:dyDescent="0.2">
      <c r="A2915" s="3"/>
      <c r="B2915" s="30"/>
      <c r="C2915" s="12"/>
      <c r="D2915" s="3"/>
      <c r="E2915" s="3"/>
      <c r="F2915" s="3"/>
      <c r="G2915" s="3"/>
      <c r="H2915" s="3"/>
      <c r="I2915" s="3"/>
      <c r="J2915" s="26"/>
      <c r="K2915" s="26"/>
      <c r="L2915" s="3"/>
      <c r="M2915" s="3"/>
      <c r="N2915" s="3"/>
      <c r="O2915" s="3"/>
      <c r="P2915" s="3"/>
      <c r="Q2915" s="3"/>
      <c r="R2915" s="3"/>
      <c r="S2915" s="3"/>
      <c r="T2915" s="3"/>
      <c r="U2915" s="3"/>
      <c r="V2915" s="3"/>
      <c r="W2915" s="3"/>
      <c r="X2915" s="3"/>
      <c r="Y2915" s="3"/>
      <c r="Z2915" s="3"/>
    </row>
    <row r="2916" spans="1:26" x14ac:dyDescent="0.2">
      <c r="A2916" s="3"/>
      <c r="B2916" s="30"/>
      <c r="C2916" s="12"/>
      <c r="D2916" s="3"/>
      <c r="E2916" s="3"/>
      <c r="F2916" s="3"/>
      <c r="G2916" s="3"/>
      <c r="H2916" s="3"/>
      <c r="I2916" s="3"/>
      <c r="J2916" s="26"/>
      <c r="K2916" s="26"/>
      <c r="L2916" s="3"/>
      <c r="M2916" s="3"/>
      <c r="N2916" s="3"/>
      <c r="O2916" s="3"/>
      <c r="P2916" s="3"/>
      <c r="Q2916" s="3"/>
      <c r="R2916" s="3"/>
      <c r="S2916" s="3"/>
      <c r="T2916" s="3"/>
      <c r="U2916" s="3"/>
      <c r="V2916" s="3"/>
      <c r="W2916" s="3"/>
      <c r="X2916" s="3"/>
      <c r="Y2916" s="3"/>
      <c r="Z2916" s="3"/>
    </row>
    <row r="2917" spans="1:26" x14ac:dyDescent="0.2">
      <c r="A2917" s="3"/>
      <c r="B2917" s="30"/>
      <c r="C2917" s="12"/>
      <c r="D2917" s="3"/>
      <c r="E2917" s="3"/>
      <c r="F2917" s="3"/>
      <c r="G2917" s="3"/>
      <c r="H2917" s="3"/>
      <c r="I2917" s="3"/>
      <c r="J2917" s="26"/>
      <c r="K2917" s="26"/>
      <c r="L2917" s="3"/>
      <c r="M2917" s="3"/>
      <c r="N2917" s="3"/>
      <c r="O2917" s="3"/>
      <c r="P2917" s="3"/>
      <c r="Q2917" s="3"/>
      <c r="R2917" s="3"/>
      <c r="S2917" s="3"/>
      <c r="T2917" s="3"/>
      <c r="U2917" s="3"/>
      <c r="V2917" s="3"/>
      <c r="W2917" s="3"/>
      <c r="X2917" s="3"/>
      <c r="Y2917" s="3"/>
      <c r="Z2917" s="3"/>
    </row>
    <row r="2918" spans="1:26" x14ac:dyDescent="0.2">
      <c r="A2918" s="3"/>
      <c r="B2918" s="30"/>
      <c r="C2918" s="12"/>
      <c r="D2918" s="3"/>
      <c r="E2918" s="3"/>
      <c r="F2918" s="3"/>
      <c r="G2918" s="3"/>
      <c r="H2918" s="3"/>
      <c r="I2918" s="3"/>
      <c r="J2918" s="26"/>
      <c r="K2918" s="26"/>
      <c r="L2918" s="3"/>
      <c r="M2918" s="3"/>
      <c r="N2918" s="3"/>
      <c r="O2918" s="3"/>
      <c r="P2918" s="3"/>
      <c r="Q2918" s="3"/>
      <c r="R2918" s="3"/>
      <c r="S2918" s="3"/>
      <c r="T2918" s="3"/>
      <c r="U2918" s="3"/>
      <c r="V2918" s="3"/>
      <c r="W2918" s="3"/>
      <c r="X2918" s="3"/>
      <c r="Y2918" s="3"/>
      <c r="Z2918" s="3"/>
    </row>
    <row r="2919" spans="1:26" x14ac:dyDescent="0.2">
      <c r="A2919" s="3"/>
      <c r="B2919" s="30"/>
      <c r="C2919" s="12"/>
      <c r="D2919" s="3"/>
      <c r="E2919" s="3"/>
      <c r="F2919" s="3"/>
      <c r="G2919" s="3"/>
      <c r="H2919" s="3"/>
      <c r="I2919" s="3"/>
      <c r="J2919" s="26"/>
      <c r="K2919" s="26"/>
      <c r="L2919" s="3"/>
      <c r="M2919" s="3"/>
      <c r="N2919" s="3"/>
      <c r="O2919" s="3"/>
      <c r="P2919" s="3"/>
      <c r="Q2919" s="3"/>
      <c r="R2919" s="3"/>
      <c r="S2919" s="3"/>
      <c r="T2919" s="3"/>
      <c r="U2919" s="3"/>
      <c r="V2919" s="3"/>
      <c r="W2919" s="3"/>
      <c r="X2919" s="3"/>
      <c r="Y2919" s="3"/>
      <c r="Z2919" s="3"/>
    </row>
    <row r="2920" spans="1:26" x14ac:dyDescent="0.2">
      <c r="A2920" s="3"/>
      <c r="B2920" s="30"/>
      <c r="C2920" s="12"/>
      <c r="D2920" s="3"/>
      <c r="E2920" s="3"/>
      <c r="F2920" s="3"/>
      <c r="G2920" s="3"/>
      <c r="H2920" s="3"/>
      <c r="I2920" s="3"/>
      <c r="J2920" s="26"/>
      <c r="K2920" s="26"/>
      <c r="L2920" s="3"/>
      <c r="M2920" s="3"/>
      <c r="N2920" s="3"/>
      <c r="O2920" s="3"/>
      <c r="P2920" s="3"/>
      <c r="Q2920" s="3"/>
      <c r="R2920" s="3"/>
      <c r="S2920" s="3"/>
      <c r="T2920" s="3"/>
      <c r="U2920" s="3"/>
      <c r="V2920" s="3"/>
      <c r="W2920" s="3"/>
      <c r="X2920" s="3"/>
      <c r="Y2920" s="3"/>
      <c r="Z2920" s="3"/>
    </row>
    <row r="2921" spans="1:26" x14ac:dyDescent="0.2">
      <c r="A2921" s="3"/>
      <c r="B2921" s="30"/>
      <c r="C2921" s="12"/>
      <c r="D2921" s="3"/>
      <c r="E2921" s="3"/>
      <c r="F2921" s="3"/>
      <c r="G2921" s="3"/>
      <c r="H2921" s="3"/>
      <c r="I2921" s="3"/>
      <c r="J2921" s="26"/>
      <c r="K2921" s="26"/>
      <c r="L2921" s="3"/>
      <c r="M2921" s="3"/>
      <c r="N2921" s="3"/>
      <c r="O2921" s="3"/>
      <c r="P2921" s="3"/>
      <c r="Q2921" s="3"/>
      <c r="R2921" s="3"/>
      <c r="S2921" s="3"/>
      <c r="T2921" s="3"/>
      <c r="U2921" s="3"/>
      <c r="V2921" s="3"/>
      <c r="W2921" s="3"/>
      <c r="X2921" s="3"/>
      <c r="Y2921" s="3"/>
      <c r="Z2921" s="3"/>
    </row>
    <row r="2922" spans="1:26" x14ac:dyDescent="0.2">
      <c r="A2922" s="3"/>
      <c r="B2922" s="30"/>
      <c r="C2922" s="12"/>
      <c r="D2922" s="3"/>
      <c r="E2922" s="3"/>
      <c r="F2922" s="3"/>
      <c r="G2922" s="3"/>
      <c r="H2922" s="3"/>
      <c r="I2922" s="3"/>
      <c r="J2922" s="26"/>
      <c r="K2922" s="26"/>
      <c r="L2922" s="3"/>
      <c r="M2922" s="3"/>
      <c r="N2922" s="3"/>
      <c r="O2922" s="3"/>
      <c r="P2922" s="3"/>
      <c r="Q2922" s="3"/>
      <c r="R2922" s="3"/>
      <c r="S2922" s="3"/>
      <c r="T2922" s="3"/>
      <c r="U2922" s="3"/>
      <c r="V2922" s="3"/>
      <c r="W2922" s="3"/>
      <c r="X2922" s="3"/>
      <c r="Y2922" s="3"/>
      <c r="Z2922" s="3"/>
    </row>
    <row r="2923" spans="1:26" x14ac:dyDescent="0.2">
      <c r="A2923" s="3"/>
      <c r="B2923" s="30"/>
      <c r="C2923" s="12"/>
      <c r="D2923" s="3"/>
      <c r="E2923" s="3"/>
      <c r="F2923" s="3"/>
      <c r="G2923" s="3"/>
      <c r="H2923" s="3"/>
      <c r="I2923" s="3"/>
      <c r="J2923" s="26"/>
      <c r="K2923" s="26"/>
      <c r="L2923" s="3"/>
      <c r="M2923" s="3"/>
      <c r="N2923" s="3"/>
      <c r="O2923" s="3"/>
      <c r="P2923" s="3"/>
      <c r="Q2923" s="3"/>
      <c r="R2923" s="3"/>
      <c r="S2923" s="3"/>
      <c r="T2923" s="3"/>
      <c r="U2923" s="3"/>
      <c r="V2923" s="3"/>
      <c r="W2923" s="3"/>
      <c r="X2923" s="3"/>
      <c r="Y2923" s="3"/>
      <c r="Z2923" s="3"/>
    </row>
    <row r="2924" spans="1:26" x14ac:dyDescent="0.2">
      <c r="A2924" s="3"/>
      <c r="B2924" s="30"/>
      <c r="C2924" s="12"/>
      <c r="D2924" s="3"/>
      <c r="E2924" s="3"/>
      <c r="F2924" s="3"/>
      <c r="G2924" s="3"/>
      <c r="H2924" s="3"/>
      <c r="I2924" s="3"/>
      <c r="J2924" s="26"/>
      <c r="K2924" s="26"/>
      <c r="L2924" s="3"/>
      <c r="M2924" s="3"/>
      <c r="N2924" s="3"/>
      <c r="O2924" s="3"/>
      <c r="P2924" s="3"/>
      <c r="Q2924" s="3"/>
      <c r="R2924" s="3"/>
      <c r="S2924" s="3"/>
      <c r="T2924" s="3"/>
      <c r="U2924" s="3"/>
      <c r="V2924" s="3"/>
      <c r="W2924" s="3"/>
      <c r="X2924" s="3"/>
      <c r="Y2924" s="3"/>
      <c r="Z2924" s="3"/>
    </row>
    <row r="2925" spans="1:26" x14ac:dyDescent="0.2">
      <c r="A2925" s="3"/>
      <c r="B2925" s="30"/>
      <c r="C2925" s="12"/>
      <c r="D2925" s="3"/>
      <c r="E2925" s="3"/>
      <c r="F2925" s="3"/>
      <c r="G2925" s="3"/>
      <c r="H2925" s="3"/>
      <c r="I2925" s="3"/>
      <c r="J2925" s="26"/>
      <c r="K2925" s="26"/>
      <c r="L2925" s="3"/>
      <c r="M2925" s="3"/>
      <c r="N2925" s="3"/>
      <c r="O2925" s="3"/>
      <c r="P2925" s="3"/>
      <c r="Q2925" s="3"/>
      <c r="R2925" s="3"/>
      <c r="S2925" s="3"/>
      <c r="T2925" s="3"/>
      <c r="U2925" s="3"/>
      <c r="V2925" s="3"/>
      <c r="W2925" s="3"/>
      <c r="X2925" s="3"/>
      <c r="Y2925" s="3"/>
      <c r="Z2925" s="3"/>
    </row>
    <row r="2926" spans="1:26" x14ac:dyDescent="0.2">
      <c r="A2926" s="3"/>
      <c r="B2926" s="30"/>
      <c r="C2926" s="12"/>
      <c r="D2926" s="3"/>
      <c r="E2926" s="3"/>
      <c r="F2926" s="3"/>
      <c r="G2926" s="3"/>
      <c r="H2926" s="3"/>
      <c r="I2926" s="3"/>
      <c r="J2926" s="26"/>
      <c r="K2926" s="26"/>
      <c r="L2926" s="3"/>
      <c r="M2926" s="3"/>
      <c r="N2926" s="3"/>
      <c r="O2926" s="3"/>
      <c r="P2926" s="3"/>
      <c r="Q2926" s="3"/>
      <c r="R2926" s="3"/>
      <c r="S2926" s="3"/>
      <c r="T2926" s="3"/>
      <c r="U2926" s="3"/>
      <c r="V2926" s="3"/>
      <c r="W2926" s="3"/>
      <c r="X2926" s="3"/>
      <c r="Y2926" s="3"/>
      <c r="Z2926" s="3"/>
    </row>
    <row r="2927" spans="1:26" x14ac:dyDescent="0.2">
      <c r="A2927" s="3"/>
      <c r="B2927" s="30"/>
      <c r="C2927" s="12"/>
      <c r="D2927" s="3"/>
      <c r="E2927" s="3"/>
      <c r="F2927" s="3"/>
      <c r="G2927" s="3"/>
      <c r="H2927" s="3"/>
      <c r="I2927" s="3"/>
      <c r="J2927" s="26"/>
      <c r="K2927" s="26"/>
      <c r="L2927" s="3"/>
      <c r="M2927" s="3"/>
      <c r="N2927" s="3"/>
      <c r="O2927" s="3"/>
      <c r="P2927" s="3"/>
      <c r="Q2927" s="3"/>
      <c r="R2927" s="3"/>
      <c r="S2927" s="3"/>
      <c r="T2927" s="3"/>
      <c r="U2927" s="3"/>
      <c r="V2927" s="3"/>
      <c r="W2927" s="3"/>
      <c r="X2927" s="3"/>
      <c r="Y2927" s="3"/>
      <c r="Z2927" s="3"/>
    </row>
    <row r="2928" spans="1:26" x14ac:dyDescent="0.2">
      <c r="A2928" s="3"/>
      <c r="B2928" s="30"/>
      <c r="C2928" s="12"/>
      <c r="D2928" s="3"/>
      <c r="E2928" s="3"/>
      <c r="F2928" s="3"/>
      <c r="G2928" s="3"/>
      <c r="H2928" s="3"/>
      <c r="I2928" s="3"/>
      <c r="J2928" s="26"/>
      <c r="K2928" s="26"/>
      <c r="L2928" s="3"/>
      <c r="M2928" s="3"/>
      <c r="N2928" s="3"/>
      <c r="O2928" s="3"/>
      <c r="P2928" s="3"/>
      <c r="Q2928" s="3"/>
      <c r="R2928" s="3"/>
      <c r="S2928" s="3"/>
      <c r="T2928" s="3"/>
      <c r="U2928" s="3"/>
      <c r="V2928" s="3"/>
      <c r="W2928" s="3"/>
      <c r="X2928" s="3"/>
      <c r="Y2928" s="3"/>
      <c r="Z2928" s="3"/>
    </row>
    <row r="2929" spans="1:26" x14ac:dyDescent="0.2">
      <c r="A2929" s="3"/>
      <c r="B2929" s="30"/>
      <c r="C2929" s="12"/>
      <c r="D2929" s="3"/>
      <c r="E2929" s="3"/>
      <c r="F2929" s="3"/>
      <c r="G2929" s="3"/>
      <c r="H2929" s="3"/>
      <c r="I2929" s="3"/>
      <c r="J2929" s="26"/>
      <c r="K2929" s="26"/>
      <c r="L2929" s="3"/>
      <c r="M2929" s="3"/>
      <c r="N2929" s="3"/>
      <c r="O2929" s="3"/>
      <c r="P2929" s="3"/>
      <c r="Q2929" s="3"/>
      <c r="R2929" s="3"/>
      <c r="S2929" s="3"/>
      <c r="T2929" s="3"/>
      <c r="U2929" s="3"/>
      <c r="V2929" s="3"/>
      <c r="W2929" s="3"/>
      <c r="X2929" s="3"/>
      <c r="Y2929" s="3"/>
      <c r="Z2929" s="3"/>
    </row>
    <row r="2930" spans="1:26" x14ac:dyDescent="0.2">
      <c r="A2930" s="3"/>
      <c r="B2930" s="30"/>
      <c r="C2930" s="12"/>
      <c r="D2930" s="3"/>
      <c r="E2930" s="3"/>
      <c r="F2930" s="3"/>
      <c r="G2930" s="3"/>
      <c r="H2930" s="3"/>
      <c r="I2930" s="3"/>
      <c r="J2930" s="26"/>
      <c r="K2930" s="26"/>
      <c r="L2930" s="3"/>
      <c r="M2930" s="3"/>
      <c r="N2930" s="3"/>
      <c r="O2930" s="3"/>
      <c r="P2930" s="3"/>
      <c r="Q2930" s="3"/>
      <c r="R2930" s="3"/>
      <c r="S2930" s="3"/>
      <c r="T2930" s="3"/>
      <c r="U2930" s="3"/>
      <c r="V2930" s="3"/>
      <c r="W2930" s="3"/>
      <c r="X2930" s="3"/>
      <c r="Y2930" s="3"/>
      <c r="Z2930" s="3"/>
    </row>
    <row r="2931" spans="1:26" x14ac:dyDescent="0.2">
      <c r="A2931" s="3"/>
      <c r="B2931" s="30"/>
      <c r="C2931" s="12"/>
      <c r="D2931" s="3"/>
      <c r="E2931" s="3"/>
      <c r="F2931" s="3"/>
      <c r="G2931" s="3"/>
      <c r="H2931" s="3"/>
      <c r="I2931" s="3"/>
      <c r="J2931" s="26"/>
      <c r="K2931" s="26"/>
      <c r="L2931" s="3"/>
      <c r="M2931" s="3"/>
      <c r="N2931" s="3"/>
      <c r="O2931" s="3"/>
      <c r="P2931" s="3"/>
      <c r="Q2931" s="3"/>
      <c r="R2931" s="3"/>
      <c r="S2931" s="3"/>
      <c r="T2931" s="3"/>
      <c r="U2931" s="3"/>
      <c r="V2931" s="3"/>
      <c r="W2931" s="3"/>
      <c r="X2931" s="3"/>
      <c r="Y2931" s="3"/>
      <c r="Z2931" s="3"/>
    </row>
    <row r="2932" spans="1:26" x14ac:dyDescent="0.2">
      <c r="A2932" s="3"/>
      <c r="B2932" s="30"/>
      <c r="C2932" s="12"/>
      <c r="D2932" s="3"/>
      <c r="E2932" s="3"/>
      <c r="F2932" s="3"/>
      <c r="G2932" s="3"/>
      <c r="H2932" s="3"/>
      <c r="I2932" s="3"/>
      <c r="J2932" s="26"/>
      <c r="K2932" s="26"/>
      <c r="L2932" s="3"/>
      <c r="M2932" s="3"/>
      <c r="N2932" s="3"/>
      <c r="O2932" s="3"/>
      <c r="P2932" s="3"/>
      <c r="Q2932" s="3"/>
      <c r="R2932" s="3"/>
      <c r="S2932" s="3"/>
      <c r="T2932" s="3"/>
      <c r="U2932" s="3"/>
      <c r="V2932" s="3"/>
      <c r="W2932" s="3"/>
      <c r="X2932" s="3"/>
      <c r="Y2932" s="3"/>
      <c r="Z2932" s="3"/>
    </row>
    <row r="2933" spans="1:26" x14ac:dyDescent="0.2">
      <c r="A2933" s="3"/>
      <c r="B2933" s="30"/>
      <c r="C2933" s="12"/>
      <c r="D2933" s="3"/>
      <c r="E2933" s="3"/>
      <c r="F2933" s="3"/>
      <c r="G2933" s="3"/>
      <c r="H2933" s="3"/>
      <c r="I2933" s="3"/>
      <c r="J2933" s="26"/>
      <c r="K2933" s="26"/>
      <c r="L2933" s="3"/>
      <c r="M2933" s="3"/>
      <c r="N2933" s="3"/>
      <c r="O2933" s="3"/>
      <c r="P2933" s="3"/>
      <c r="Q2933" s="3"/>
      <c r="R2933" s="3"/>
      <c r="S2933" s="3"/>
      <c r="T2933" s="3"/>
      <c r="U2933" s="3"/>
      <c r="V2933" s="3"/>
      <c r="W2933" s="3"/>
      <c r="X2933" s="3"/>
      <c r="Y2933" s="3"/>
      <c r="Z2933" s="3"/>
    </row>
    <row r="2934" spans="1:26" x14ac:dyDescent="0.2">
      <c r="A2934" s="3"/>
      <c r="B2934" s="30"/>
      <c r="C2934" s="12"/>
      <c r="D2934" s="3"/>
      <c r="E2934" s="3"/>
      <c r="F2934" s="3"/>
      <c r="G2934" s="3"/>
      <c r="H2934" s="3"/>
      <c r="I2934" s="3"/>
      <c r="J2934" s="26"/>
      <c r="K2934" s="26"/>
      <c r="L2934" s="3"/>
      <c r="M2934" s="3"/>
      <c r="N2934" s="3"/>
      <c r="O2934" s="3"/>
      <c r="P2934" s="3"/>
      <c r="Q2934" s="3"/>
      <c r="R2934" s="3"/>
      <c r="S2934" s="3"/>
      <c r="T2934" s="3"/>
      <c r="U2934" s="3"/>
      <c r="V2934" s="3"/>
      <c r="W2934" s="3"/>
      <c r="X2934" s="3"/>
      <c r="Y2934" s="3"/>
      <c r="Z2934" s="3"/>
    </row>
    <row r="2935" spans="1:26" x14ac:dyDescent="0.2">
      <c r="A2935" s="3"/>
      <c r="B2935" s="30"/>
      <c r="C2935" s="12"/>
      <c r="D2935" s="3"/>
      <c r="E2935" s="3"/>
      <c r="F2935" s="3"/>
      <c r="G2935" s="3"/>
      <c r="H2935" s="3"/>
      <c r="I2935" s="3"/>
      <c r="J2935" s="26"/>
      <c r="K2935" s="26"/>
      <c r="L2935" s="3"/>
      <c r="M2935" s="3"/>
      <c r="N2935" s="3"/>
      <c r="O2935" s="3"/>
      <c r="P2935" s="3"/>
      <c r="Q2935" s="3"/>
      <c r="R2935" s="3"/>
      <c r="S2935" s="3"/>
      <c r="T2935" s="3"/>
      <c r="U2935" s="3"/>
      <c r="V2935" s="3"/>
      <c r="W2935" s="3"/>
      <c r="X2935" s="3"/>
      <c r="Y2935" s="3"/>
      <c r="Z2935" s="3"/>
    </row>
    <row r="2936" spans="1:26" x14ac:dyDescent="0.2">
      <c r="A2936" s="3"/>
      <c r="B2936" s="30"/>
      <c r="C2936" s="12"/>
      <c r="D2936" s="3"/>
      <c r="E2936" s="3"/>
      <c r="F2936" s="3"/>
      <c r="G2936" s="3"/>
      <c r="H2936" s="3"/>
      <c r="I2936" s="3"/>
      <c r="J2936" s="26"/>
      <c r="K2936" s="26"/>
      <c r="L2936" s="3"/>
      <c r="M2936" s="3"/>
      <c r="N2936" s="3"/>
      <c r="O2936" s="3"/>
      <c r="P2936" s="3"/>
      <c r="Q2936" s="3"/>
      <c r="R2936" s="3"/>
      <c r="S2936" s="3"/>
      <c r="T2936" s="3"/>
      <c r="U2936" s="3"/>
      <c r="V2936" s="3"/>
      <c r="W2936" s="3"/>
      <c r="X2936" s="3"/>
      <c r="Y2936" s="3"/>
      <c r="Z2936" s="3"/>
    </row>
    <row r="2937" spans="1:26" x14ac:dyDescent="0.2">
      <c r="A2937" s="3"/>
      <c r="B2937" s="30"/>
      <c r="C2937" s="12"/>
      <c r="D2937" s="3"/>
      <c r="E2937" s="3"/>
      <c r="F2937" s="3"/>
      <c r="G2937" s="3"/>
      <c r="H2937" s="3"/>
      <c r="I2937" s="3"/>
      <c r="J2937" s="26"/>
      <c r="K2937" s="26"/>
      <c r="L2937" s="3"/>
      <c r="M2937" s="3"/>
      <c r="N2937" s="3"/>
      <c r="O2937" s="3"/>
      <c r="P2937" s="3"/>
      <c r="Q2937" s="3"/>
      <c r="R2937" s="3"/>
      <c r="S2937" s="3"/>
      <c r="T2937" s="3"/>
      <c r="U2937" s="3"/>
      <c r="V2937" s="3"/>
      <c r="W2937" s="3"/>
      <c r="X2937" s="3"/>
      <c r="Y2937" s="3"/>
      <c r="Z2937" s="3"/>
    </row>
    <row r="2938" spans="1:26" x14ac:dyDescent="0.2">
      <c r="A2938" s="3"/>
      <c r="B2938" s="30"/>
      <c r="C2938" s="12"/>
      <c r="D2938" s="3"/>
      <c r="E2938" s="3"/>
      <c r="F2938" s="3"/>
      <c r="G2938" s="3"/>
      <c r="H2938" s="3"/>
      <c r="I2938" s="3"/>
      <c r="J2938" s="26"/>
      <c r="K2938" s="26"/>
      <c r="L2938" s="3"/>
      <c r="M2938" s="3"/>
      <c r="N2938" s="3"/>
      <c r="O2938" s="3"/>
      <c r="P2938" s="3"/>
      <c r="Q2938" s="3"/>
      <c r="R2938" s="3"/>
      <c r="S2938" s="3"/>
      <c r="T2938" s="3"/>
      <c r="U2938" s="3"/>
      <c r="V2938" s="3"/>
      <c r="W2938" s="3"/>
      <c r="X2938" s="3"/>
      <c r="Y2938" s="3"/>
      <c r="Z2938" s="3"/>
    </row>
    <row r="2939" spans="1:26" x14ac:dyDescent="0.2">
      <c r="A2939" s="3"/>
      <c r="B2939" s="30"/>
      <c r="C2939" s="12"/>
      <c r="D2939" s="3"/>
      <c r="E2939" s="3"/>
      <c r="F2939" s="3"/>
      <c r="G2939" s="3"/>
      <c r="H2939" s="3"/>
      <c r="I2939" s="3"/>
      <c r="J2939" s="26"/>
      <c r="K2939" s="26"/>
      <c r="L2939" s="3"/>
      <c r="M2939" s="3"/>
      <c r="N2939" s="3"/>
      <c r="O2939" s="3"/>
      <c r="P2939" s="3"/>
      <c r="Q2939" s="3"/>
      <c r="R2939" s="3"/>
      <c r="S2939" s="3"/>
      <c r="T2939" s="3"/>
      <c r="U2939" s="3"/>
      <c r="V2939" s="3"/>
      <c r="W2939" s="3"/>
      <c r="X2939" s="3"/>
      <c r="Y2939" s="3"/>
      <c r="Z2939" s="3"/>
    </row>
    <row r="2940" spans="1:26" x14ac:dyDescent="0.2">
      <c r="A2940" s="3"/>
      <c r="B2940" s="30"/>
      <c r="C2940" s="12"/>
      <c r="D2940" s="3"/>
      <c r="E2940" s="3"/>
      <c r="F2940" s="3"/>
      <c r="G2940" s="3"/>
      <c r="H2940" s="3"/>
      <c r="I2940" s="3"/>
      <c r="J2940" s="26"/>
      <c r="K2940" s="26"/>
      <c r="L2940" s="3"/>
      <c r="M2940" s="3"/>
      <c r="N2940" s="3"/>
      <c r="O2940" s="3"/>
      <c r="P2940" s="3"/>
      <c r="Q2940" s="3"/>
      <c r="R2940" s="3"/>
      <c r="S2940" s="3"/>
      <c r="T2940" s="3"/>
      <c r="U2940" s="3"/>
      <c r="V2940" s="3"/>
      <c r="W2940" s="3"/>
      <c r="X2940" s="3"/>
      <c r="Y2940" s="3"/>
      <c r="Z2940" s="3"/>
    </row>
    <row r="2941" spans="1:26" x14ac:dyDescent="0.2">
      <c r="A2941" s="3"/>
      <c r="B2941" s="30"/>
      <c r="C2941" s="12"/>
      <c r="D2941" s="3"/>
      <c r="E2941" s="3"/>
      <c r="F2941" s="3"/>
      <c r="G2941" s="3"/>
      <c r="H2941" s="3"/>
      <c r="I2941" s="3"/>
      <c r="J2941" s="26"/>
      <c r="K2941" s="26"/>
      <c r="L2941" s="3"/>
      <c r="M2941" s="3"/>
      <c r="N2941" s="3"/>
      <c r="O2941" s="3"/>
      <c r="P2941" s="3"/>
      <c r="Q2941" s="3"/>
      <c r="R2941" s="3"/>
      <c r="S2941" s="3"/>
      <c r="T2941" s="3"/>
      <c r="U2941" s="3"/>
      <c r="V2941" s="3"/>
      <c r="W2941" s="3"/>
      <c r="X2941" s="3"/>
      <c r="Y2941" s="3"/>
      <c r="Z2941" s="3"/>
    </row>
    <row r="2942" spans="1:26" x14ac:dyDescent="0.2">
      <c r="A2942" s="3"/>
      <c r="B2942" s="30"/>
      <c r="C2942" s="12"/>
      <c r="D2942" s="3"/>
      <c r="E2942" s="3"/>
      <c r="F2942" s="3"/>
      <c r="G2942" s="3"/>
      <c r="H2942" s="3"/>
      <c r="I2942" s="3"/>
      <c r="J2942" s="26"/>
      <c r="K2942" s="26"/>
      <c r="L2942" s="3"/>
      <c r="M2942" s="3"/>
      <c r="N2942" s="3"/>
      <c r="O2942" s="3"/>
      <c r="P2942" s="3"/>
      <c r="Q2942" s="3"/>
      <c r="R2942" s="3"/>
      <c r="S2942" s="3"/>
      <c r="T2942" s="3"/>
      <c r="U2942" s="3"/>
      <c r="V2942" s="3"/>
      <c r="W2942" s="3"/>
      <c r="X2942" s="3"/>
      <c r="Y2942" s="3"/>
      <c r="Z2942" s="3"/>
    </row>
    <row r="2943" spans="1:26" x14ac:dyDescent="0.2">
      <c r="A2943" s="3"/>
      <c r="B2943" s="30"/>
      <c r="C2943" s="12"/>
      <c r="D2943" s="3"/>
      <c r="E2943" s="3"/>
      <c r="F2943" s="3"/>
      <c r="G2943" s="3"/>
      <c r="H2943" s="3"/>
      <c r="I2943" s="3"/>
      <c r="J2943" s="26"/>
      <c r="K2943" s="26"/>
      <c r="L2943" s="3"/>
      <c r="M2943" s="3"/>
      <c r="N2943" s="3"/>
      <c r="O2943" s="3"/>
      <c r="P2943" s="3"/>
      <c r="Q2943" s="3"/>
      <c r="R2943" s="3"/>
      <c r="S2943" s="3"/>
      <c r="T2943" s="3"/>
      <c r="U2943" s="3"/>
      <c r="V2943" s="3"/>
      <c r="W2943" s="3"/>
      <c r="X2943" s="3"/>
      <c r="Y2943" s="3"/>
      <c r="Z2943" s="3"/>
    </row>
    <row r="2944" spans="1:26" x14ac:dyDescent="0.2">
      <c r="A2944" s="3"/>
      <c r="B2944" s="30"/>
      <c r="C2944" s="12"/>
      <c r="D2944" s="3"/>
      <c r="E2944" s="3"/>
      <c r="F2944" s="3"/>
      <c r="G2944" s="3"/>
      <c r="H2944" s="3"/>
      <c r="I2944" s="3"/>
      <c r="J2944" s="26"/>
      <c r="K2944" s="26"/>
      <c r="L2944" s="3"/>
      <c r="M2944" s="3"/>
      <c r="N2944" s="3"/>
      <c r="O2944" s="3"/>
      <c r="P2944" s="3"/>
      <c r="Q2944" s="3"/>
      <c r="R2944" s="3"/>
      <c r="S2944" s="3"/>
      <c r="T2944" s="3"/>
      <c r="U2944" s="3"/>
      <c r="V2944" s="3"/>
      <c r="W2944" s="3"/>
      <c r="X2944" s="3"/>
      <c r="Y2944" s="3"/>
      <c r="Z2944" s="3"/>
    </row>
    <row r="2945" spans="1:26" x14ac:dyDescent="0.2">
      <c r="A2945" s="3"/>
      <c r="B2945" s="30"/>
      <c r="C2945" s="12"/>
      <c r="D2945" s="3"/>
      <c r="E2945" s="3"/>
      <c r="F2945" s="3"/>
      <c r="G2945" s="3"/>
      <c r="H2945" s="3"/>
      <c r="I2945" s="3"/>
      <c r="J2945" s="26"/>
      <c r="K2945" s="26"/>
      <c r="L2945" s="3"/>
      <c r="M2945" s="3"/>
      <c r="N2945" s="3"/>
      <c r="O2945" s="3"/>
      <c r="P2945" s="3"/>
      <c r="Q2945" s="3"/>
      <c r="R2945" s="3"/>
      <c r="S2945" s="3"/>
      <c r="T2945" s="3"/>
      <c r="U2945" s="3"/>
      <c r="V2945" s="3"/>
      <c r="W2945" s="3"/>
      <c r="X2945" s="3"/>
      <c r="Y2945" s="3"/>
      <c r="Z2945" s="3"/>
    </row>
    <row r="2946" spans="1:26" x14ac:dyDescent="0.2">
      <c r="A2946" s="3"/>
      <c r="B2946" s="30"/>
      <c r="C2946" s="12"/>
      <c r="D2946" s="3"/>
      <c r="E2946" s="3"/>
      <c r="F2946" s="3"/>
      <c r="G2946" s="3"/>
      <c r="H2946" s="3"/>
      <c r="I2946" s="3"/>
      <c r="J2946" s="26"/>
      <c r="K2946" s="26"/>
      <c r="L2946" s="3"/>
      <c r="M2946" s="3"/>
      <c r="N2946" s="3"/>
      <c r="O2946" s="3"/>
      <c r="P2946" s="3"/>
      <c r="Q2946" s="3"/>
      <c r="R2946" s="3"/>
      <c r="S2946" s="3"/>
      <c r="T2946" s="3"/>
      <c r="U2946" s="3"/>
      <c r="V2946" s="3"/>
      <c r="W2946" s="3"/>
      <c r="X2946" s="3"/>
      <c r="Y2946" s="3"/>
      <c r="Z2946" s="3"/>
    </row>
    <row r="2947" spans="1:26" x14ac:dyDescent="0.2">
      <c r="A2947" s="3"/>
      <c r="B2947" s="30"/>
      <c r="C2947" s="12"/>
      <c r="D2947" s="3"/>
      <c r="E2947" s="3"/>
      <c r="F2947" s="3"/>
      <c r="G2947" s="3"/>
      <c r="H2947" s="3"/>
      <c r="I2947" s="3"/>
      <c r="J2947" s="26"/>
      <c r="K2947" s="26"/>
      <c r="L2947" s="3"/>
      <c r="M2947" s="3"/>
      <c r="N2947" s="3"/>
      <c r="O2947" s="3"/>
      <c r="P2947" s="3"/>
      <c r="Q2947" s="3"/>
      <c r="R2947" s="3"/>
      <c r="S2947" s="3"/>
      <c r="T2947" s="3"/>
      <c r="U2947" s="3"/>
      <c r="V2947" s="3"/>
      <c r="W2947" s="3"/>
      <c r="X2947" s="3"/>
      <c r="Y2947" s="3"/>
      <c r="Z2947" s="3"/>
    </row>
    <row r="2948" spans="1:26" x14ac:dyDescent="0.2">
      <c r="A2948" s="3"/>
      <c r="B2948" s="30"/>
      <c r="C2948" s="12"/>
      <c r="D2948" s="3"/>
      <c r="E2948" s="3"/>
      <c r="F2948" s="3"/>
      <c r="G2948" s="3"/>
      <c r="H2948" s="3"/>
      <c r="I2948" s="3"/>
      <c r="J2948" s="26"/>
      <c r="K2948" s="26"/>
      <c r="L2948" s="3"/>
      <c r="M2948" s="3"/>
      <c r="N2948" s="3"/>
      <c r="O2948" s="3"/>
      <c r="P2948" s="3"/>
      <c r="Q2948" s="3"/>
      <c r="R2948" s="3"/>
      <c r="S2948" s="3"/>
      <c r="T2948" s="3"/>
      <c r="U2948" s="3"/>
      <c r="V2948" s="3"/>
      <c r="W2948" s="3"/>
      <c r="X2948" s="3"/>
      <c r="Y2948" s="3"/>
      <c r="Z2948" s="3"/>
    </row>
    <row r="2949" spans="1:26" x14ac:dyDescent="0.2">
      <c r="A2949" s="3"/>
      <c r="B2949" s="30"/>
      <c r="C2949" s="12"/>
      <c r="D2949" s="3"/>
      <c r="E2949" s="3"/>
      <c r="F2949" s="3"/>
      <c r="G2949" s="3"/>
      <c r="H2949" s="3"/>
      <c r="I2949" s="3"/>
      <c r="J2949" s="26"/>
      <c r="K2949" s="26"/>
      <c r="L2949" s="3"/>
      <c r="M2949" s="3"/>
      <c r="N2949" s="3"/>
      <c r="O2949" s="3"/>
      <c r="P2949" s="3"/>
      <c r="Q2949" s="3"/>
      <c r="R2949" s="3"/>
      <c r="S2949" s="3"/>
      <c r="T2949" s="3"/>
      <c r="U2949" s="3"/>
      <c r="V2949" s="3"/>
      <c r="W2949" s="3"/>
      <c r="X2949" s="3"/>
      <c r="Y2949" s="3"/>
      <c r="Z2949" s="3"/>
    </row>
    <row r="2950" spans="1:26" x14ac:dyDescent="0.2">
      <c r="A2950" s="3"/>
      <c r="B2950" s="30"/>
      <c r="C2950" s="12"/>
      <c r="D2950" s="3"/>
      <c r="E2950" s="3"/>
      <c r="F2950" s="3"/>
      <c r="G2950" s="3"/>
      <c r="H2950" s="3"/>
      <c r="I2950" s="3"/>
      <c r="J2950" s="26"/>
      <c r="K2950" s="26"/>
      <c r="L2950" s="3"/>
      <c r="M2950" s="3"/>
      <c r="N2950" s="3"/>
      <c r="O2950" s="3"/>
      <c r="P2950" s="3"/>
      <c r="Q2950" s="3"/>
      <c r="R2950" s="3"/>
      <c r="S2950" s="3"/>
      <c r="T2950" s="3"/>
      <c r="U2950" s="3"/>
      <c r="V2950" s="3"/>
      <c r="W2950" s="3"/>
      <c r="X2950" s="3"/>
      <c r="Y2950" s="3"/>
      <c r="Z2950" s="3"/>
    </row>
    <row r="2951" spans="1:26" x14ac:dyDescent="0.2">
      <c r="A2951" s="3"/>
      <c r="B2951" s="30"/>
      <c r="C2951" s="12"/>
      <c r="D2951" s="3"/>
      <c r="E2951" s="3"/>
      <c r="F2951" s="3"/>
      <c r="G2951" s="3"/>
      <c r="H2951" s="3"/>
      <c r="I2951" s="3"/>
      <c r="J2951" s="26"/>
      <c r="K2951" s="26"/>
      <c r="L2951" s="3"/>
      <c r="M2951" s="3"/>
      <c r="N2951" s="3"/>
      <c r="O2951" s="3"/>
      <c r="P2951" s="3"/>
      <c r="Q2951" s="3"/>
      <c r="R2951" s="3"/>
      <c r="S2951" s="3"/>
      <c r="T2951" s="3"/>
      <c r="U2951" s="3"/>
      <c r="V2951" s="3"/>
      <c r="W2951" s="3"/>
      <c r="X2951" s="3"/>
      <c r="Y2951" s="3"/>
      <c r="Z2951" s="3"/>
    </row>
    <row r="2952" spans="1:26" x14ac:dyDescent="0.2">
      <c r="A2952" s="3"/>
      <c r="B2952" s="30"/>
      <c r="C2952" s="12"/>
      <c r="D2952" s="3"/>
      <c r="E2952" s="3"/>
      <c r="F2952" s="3"/>
      <c r="G2952" s="3"/>
      <c r="H2952" s="3"/>
      <c r="I2952" s="3"/>
      <c r="J2952" s="26"/>
      <c r="K2952" s="26"/>
      <c r="L2952" s="3"/>
      <c r="M2952" s="3"/>
      <c r="N2952" s="3"/>
      <c r="O2952" s="3"/>
      <c r="P2952" s="3"/>
      <c r="Q2952" s="3"/>
      <c r="R2952" s="3"/>
      <c r="S2952" s="3"/>
      <c r="T2952" s="3"/>
      <c r="U2952" s="3"/>
      <c r="V2952" s="3"/>
      <c r="W2952" s="3"/>
      <c r="X2952" s="3"/>
      <c r="Y2952" s="3"/>
      <c r="Z2952" s="3"/>
    </row>
    <row r="2953" spans="1:26" x14ac:dyDescent="0.2">
      <c r="A2953" s="3"/>
      <c r="B2953" s="30"/>
      <c r="C2953" s="12"/>
      <c r="D2953" s="3"/>
      <c r="E2953" s="3"/>
      <c r="F2953" s="3"/>
      <c r="G2953" s="3"/>
      <c r="H2953" s="3"/>
      <c r="I2953" s="3"/>
      <c r="J2953" s="26"/>
      <c r="K2953" s="26"/>
      <c r="L2953" s="3"/>
      <c r="M2953" s="3"/>
      <c r="N2953" s="3"/>
      <c r="O2953" s="3"/>
      <c r="P2953" s="3"/>
      <c r="Q2953" s="3"/>
      <c r="R2953" s="3"/>
      <c r="S2953" s="3"/>
      <c r="T2953" s="3"/>
      <c r="U2953" s="3"/>
      <c r="V2953" s="3"/>
      <c r="W2953" s="3"/>
      <c r="X2953" s="3"/>
      <c r="Y2953" s="3"/>
      <c r="Z2953" s="3"/>
    </row>
    <row r="2954" spans="1:26" x14ac:dyDescent="0.2">
      <c r="A2954" s="3"/>
      <c r="B2954" s="30"/>
      <c r="C2954" s="12"/>
      <c r="D2954" s="3"/>
      <c r="E2954" s="3"/>
      <c r="F2954" s="3"/>
      <c r="G2954" s="3"/>
      <c r="H2954" s="3"/>
      <c r="I2954" s="3"/>
      <c r="J2954" s="26"/>
      <c r="K2954" s="26"/>
      <c r="L2954" s="3"/>
      <c r="M2954" s="3"/>
      <c r="N2954" s="3"/>
      <c r="O2954" s="3"/>
      <c r="P2954" s="3"/>
      <c r="Q2954" s="3"/>
      <c r="R2954" s="3"/>
      <c r="S2954" s="3"/>
      <c r="T2954" s="3"/>
      <c r="U2954" s="3"/>
      <c r="V2954" s="3"/>
      <c r="W2954" s="3"/>
      <c r="X2954" s="3"/>
      <c r="Y2954" s="3"/>
      <c r="Z2954" s="3"/>
    </row>
    <row r="2955" spans="1:26" x14ac:dyDescent="0.2">
      <c r="A2955" s="3"/>
      <c r="B2955" s="30"/>
      <c r="C2955" s="12"/>
      <c r="D2955" s="3"/>
      <c r="E2955" s="3"/>
      <c r="F2955" s="3"/>
      <c r="G2955" s="3"/>
      <c r="H2955" s="3"/>
      <c r="I2955" s="3"/>
      <c r="J2955" s="26"/>
      <c r="K2955" s="26"/>
      <c r="L2955" s="3"/>
      <c r="M2955" s="3"/>
      <c r="N2955" s="3"/>
      <c r="O2955" s="3"/>
      <c r="P2955" s="3"/>
      <c r="Q2955" s="3"/>
      <c r="R2955" s="3"/>
      <c r="S2955" s="3"/>
      <c r="T2955" s="3"/>
      <c r="U2955" s="3"/>
      <c r="V2955" s="3"/>
      <c r="W2955" s="3"/>
      <c r="X2955" s="3"/>
      <c r="Y2955" s="3"/>
      <c r="Z2955" s="3"/>
    </row>
    <row r="2956" spans="1:26" x14ac:dyDescent="0.2">
      <c r="A2956" s="3"/>
      <c r="B2956" s="30"/>
      <c r="C2956" s="12"/>
      <c r="D2956" s="3"/>
      <c r="E2956" s="3"/>
      <c r="F2956" s="3"/>
      <c r="G2956" s="3"/>
      <c r="H2956" s="3"/>
      <c r="I2956" s="3"/>
      <c r="J2956" s="26"/>
      <c r="K2956" s="26"/>
      <c r="L2956" s="3"/>
      <c r="M2956" s="3"/>
      <c r="N2956" s="3"/>
      <c r="O2956" s="3"/>
      <c r="P2956" s="3"/>
      <c r="Q2956" s="3"/>
      <c r="R2956" s="3"/>
      <c r="S2956" s="3"/>
      <c r="T2956" s="3"/>
      <c r="U2956" s="3"/>
      <c r="V2956" s="3"/>
      <c r="W2956" s="3"/>
      <c r="X2956" s="3"/>
      <c r="Y2956" s="3"/>
      <c r="Z2956" s="3"/>
    </row>
    <row r="2957" spans="1:26" x14ac:dyDescent="0.2">
      <c r="A2957" s="3"/>
      <c r="B2957" s="30"/>
      <c r="C2957" s="12"/>
      <c r="D2957" s="3"/>
      <c r="E2957" s="3"/>
      <c r="F2957" s="3"/>
      <c r="G2957" s="3"/>
      <c r="H2957" s="3"/>
      <c r="I2957" s="3"/>
      <c r="J2957" s="26"/>
      <c r="K2957" s="26"/>
      <c r="L2957" s="3"/>
      <c r="M2957" s="3"/>
      <c r="N2957" s="3"/>
      <c r="O2957" s="3"/>
      <c r="P2957" s="3"/>
      <c r="Q2957" s="3"/>
      <c r="R2957" s="3"/>
      <c r="S2957" s="3"/>
      <c r="T2957" s="3"/>
      <c r="U2957" s="3"/>
      <c r="V2957" s="3"/>
      <c r="W2957" s="3"/>
      <c r="X2957" s="3"/>
      <c r="Y2957" s="3"/>
      <c r="Z2957" s="3"/>
    </row>
    <row r="2958" spans="1:26" x14ac:dyDescent="0.2">
      <c r="A2958" s="3"/>
      <c r="B2958" s="30"/>
      <c r="C2958" s="12"/>
      <c r="D2958" s="3"/>
      <c r="E2958" s="3"/>
      <c r="F2958" s="3"/>
      <c r="G2958" s="3"/>
      <c r="H2958" s="3"/>
      <c r="I2958" s="3"/>
      <c r="J2958" s="26"/>
      <c r="K2958" s="26"/>
      <c r="L2958" s="3"/>
      <c r="M2958" s="3"/>
      <c r="N2958" s="3"/>
      <c r="O2958" s="3"/>
      <c r="P2958" s="3"/>
      <c r="Q2958" s="3"/>
      <c r="R2958" s="3"/>
      <c r="S2958" s="3"/>
      <c r="T2958" s="3"/>
      <c r="U2958" s="3"/>
      <c r="V2958" s="3"/>
      <c r="W2958" s="3"/>
      <c r="X2958" s="3"/>
      <c r="Y2958" s="3"/>
      <c r="Z2958" s="3"/>
    </row>
    <row r="2959" spans="1:26" x14ac:dyDescent="0.2">
      <c r="A2959" s="3"/>
      <c r="B2959" s="30"/>
      <c r="C2959" s="12"/>
      <c r="D2959" s="3"/>
      <c r="E2959" s="3"/>
      <c r="F2959" s="3"/>
      <c r="G2959" s="3"/>
      <c r="H2959" s="3"/>
      <c r="I2959" s="3"/>
      <c r="J2959" s="26"/>
      <c r="K2959" s="26"/>
      <c r="L2959" s="3"/>
      <c r="M2959" s="3"/>
      <c r="N2959" s="3"/>
      <c r="O2959" s="3"/>
      <c r="P2959" s="3"/>
      <c r="Q2959" s="3"/>
      <c r="R2959" s="3"/>
      <c r="S2959" s="3"/>
      <c r="T2959" s="3"/>
      <c r="U2959" s="3"/>
      <c r="V2959" s="3"/>
      <c r="W2959" s="3"/>
      <c r="X2959" s="3"/>
      <c r="Y2959" s="3"/>
      <c r="Z2959" s="3"/>
    </row>
    <row r="2960" spans="1:26" x14ac:dyDescent="0.2">
      <c r="A2960" s="3"/>
      <c r="B2960" s="30"/>
      <c r="C2960" s="12"/>
      <c r="D2960" s="3"/>
      <c r="E2960" s="3"/>
      <c r="F2960" s="3"/>
      <c r="G2960" s="3"/>
      <c r="H2960" s="3"/>
      <c r="I2960" s="3"/>
      <c r="J2960" s="26"/>
      <c r="K2960" s="26"/>
      <c r="L2960" s="3"/>
      <c r="M2960" s="3"/>
      <c r="N2960" s="3"/>
      <c r="O2960" s="3"/>
      <c r="P2960" s="3"/>
      <c r="Q2960" s="3"/>
      <c r="R2960" s="3"/>
      <c r="S2960" s="3"/>
      <c r="T2960" s="3"/>
      <c r="U2960" s="3"/>
      <c r="V2960" s="3"/>
      <c r="W2960" s="3"/>
      <c r="X2960" s="3"/>
      <c r="Y2960" s="3"/>
      <c r="Z2960" s="3"/>
    </row>
    <row r="2961" spans="1:26" x14ac:dyDescent="0.2">
      <c r="A2961" s="3"/>
      <c r="B2961" s="30"/>
      <c r="C2961" s="12"/>
      <c r="D2961" s="3"/>
      <c r="E2961" s="3"/>
      <c r="F2961" s="3"/>
      <c r="G2961" s="3"/>
      <c r="H2961" s="3"/>
      <c r="I2961" s="3"/>
      <c r="J2961" s="26"/>
      <c r="K2961" s="26"/>
      <c r="L2961" s="3"/>
      <c r="M2961" s="3"/>
      <c r="N2961" s="3"/>
      <c r="O2961" s="3"/>
      <c r="P2961" s="3"/>
      <c r="Q2961" s="3"/>
      <c r="R2961" s="3"/>
      <c r="S2961" s="3"/>
      <c r="T2961" s="3"/>
      <c r="U2961" s="3"/>
      <c r="V2961" s="3"/>
      <c r="W2961" s="3"/>
      <c r="X2961" s="3"/>
      <c r="Y2961" s="3"/>
      <c r="Z2961" s="3"/>
    </row>
    <row r="2962" spans="1:26" x14ac:dyDescent="0.2">
      <c r="A2962" s="3"/>
      <c r="B2962" s="30"/>
      <c r="C2962" s="12"/>
      <c r="D2962" s="3"/>
      <c r="E2962" s="3"/>
      <c r="F2962" s="3"/>
      <c r="G2962" s="3"/>
      <c r="H2962" s="3"/>
      <c r="I2962" s="3"/>
      <c r="J2962" s="26"/>
      <c r="K2962" s="26"/>
      <c r="L2962" s="3"/>
      <c r="M2962" s="3"/>
      <c r="N2962" s="3"/>
      <c r="O2962" s="3"/>
      <c r="P2962" s="3"/>
      <c r="Q2962" s="3"/>
      <c r="R2962" s="3"/>
      <c r="S2962" s="3"/>
      <c r="T2962" s="3"/>
      <c r="U2962" s="3"/>
      <c r="V2962" s="3"/>
      <c r="W2962" s="3"/>
      <c r="X2962" s="3"/>
      <c r="Y2962" s="3"/>
      <c r="Z2962" s="3"/>
    </row>
    <row r="2963" spans="1:26" x14ac:dyDescent="0.2">
      <c r="A2963" s="3"/>
      <c r="B2963" s="30"/>
      <c r="C2963" s="12"/>
      <c r="D2963" s="3"/>
      <c r="E2963" s="3"/>
      <c r="F2963" s="3"/>
      <c r="G2963" s="3"/>
      <c r="H2963" s="3"/>
      <c r="I2963" s="3"/>
      <c r="J2963" s="26"/>
      <c r="K2963" s="26"/>
      <c r="L2963" s="3"/>
      <c r="M2963" s="3"/>
      <c r="N2963" s="3"/>
      <c r="O2963" s="3"/>
      <c r="P2963" s="3"/>
      <c r="Q2963" s="3"/>
      <c r="R2963" s="3"/>
      <c r="S2963" s="3"/>
      <c r="T2963" s="3"/>
      <c r="U2963" s="3"/>
      <c r="V2963" s="3"/>
      <c r="W2963" s="3"/>
      <c r="X2963" s="3"/>
      <c r="Y2963" s="3"/>
      <c r="Z2963" s="3"/>
    </row>
    <row r="2964" spans="1:26" x14ac:dyDescent="0.2">
      <c r="A2964" s="3"/>
      <c r="B2964" s="30"/>
      <c r="C2964" s="12"/>
      <c r="D2964" s="3"/>
      <c r="E2964" s="3"/>
      <c r="F2964" s="3"/>
      <c r="G2964" s="3"/>
      <c r="H2964" s="3"/>
      <c r="I2964" s="3"/>
      <c r="J2964" s="26"/>
      <c r="K2964" s="26"/>
      <c r="L2964" s="3"/>
      <c r="M2964" s="3"/>
      <c r="N2964" s="3"/>
      <c r="O2964" s="3"/>
      <c r="P2964" s="3"/>
      <c r="Q2964" s="3"/>
      <c r="R2964" s="3"/>
      <c r="S2964" s="3"/>
      <c r="T2964" s="3"/>
      <c r="U2964" s="3"/>
      <c r="V2964" s="3"/>
      <c r="W2964" s="3"/>
      <c r="X2964" s="3"/>
      <c r="Y2964" s="3"/>
      <c r="Z2964" s="3"/>
    </row>
    <row r="2965" spans="1:26" x14ac:dyDescent="0.2">
      <c r="A2965" s="3"/>
      <c r="B2965" s="30"/>
      <c r="C2965" s="12"/>
      <c r="D2965" s="3"/>
      <c r="E2965" s="3"/>
      <c r="F2965" s="3"/>
      <c r="G2965" s="3"/>
      <c r="H2965" s="3"/>
      <c r="I2965" s="3"/>
      <c r="J2965" s="26"/>
      <c r="K2965" s="26"/>
      <c r="L2965" s="3"/>
      <c r="M2965" s="3"/>
      <c r="N2965" s="3"/>
      <c r="O2965" s="3"/>
      <c r="P2965" s="3"/>
      <c r="Q2965" s="3"/>
      <c r="R2965" s="3"/>
      <c r="S2965" s="3"/>
      <c r="T2965" s="3"/>
      <c r="U2965" s="3"/>
      <c r="V2965" s="3"/>
      <c r="W2965" s="3"/>
      <c r="X2965" s="3"/>
      <c r="Y2965" s="3"/>
      <c r="Z2965" s="3"/>
    </row>
    <row r="2966" spans="1:26" x14ac:dyDescent="0.2">
      <c r="A2966" s="3"/>
      <c r="B2966" s="30"/>
      <c r="C2966" s="12"/>
      <c r="D2966" s="3"/>
      <c r="E2966" s="3"/>
      <c r="F2966" s="3"/>
      <c r="G2966" s="3"/>
      <c r="H2966" s="3"/>
      <c r="I2966" s="3"/>
      <c r="J2966" s="26"/>
      <c r="K2966" s="26"/>
      <c r="L2966" s="3"/>
      <c r="M2966" s="3"/>
      <c r="N2966" s="3"/>
      <c r="O2966" s="3"/>
      <c r="P2966" s="3"/>
      <c r="Q2966" s="3"/>
      <c r="R2966" s="3"/>
      <c r="S2966" s="3"/>
      <c r="T2966" s="3"/>
      <c r="U2966" s="3"/>
      <c r="V2966" s="3"/>
      <c r="W2966" s="3"/>
      <c r="X2966" s="3"/>
      <c r="Y2966" s="3"/>
      <c r="Z2966" s="3"/>
    </row>
    <row r="2967" spans="1:26" x14ac:dyDescent="0.2">
      <c r="A2967" s="3"/>
      <c r="B2967" s="30"/>
      <c r="C2967" s="12"/>
      <c r="D2967" s="3"/>
      <c r="E2967" s="3"/>
      <c r="F2967" s="3"/>
      <c r="G2967" s="3"/>
      <c r="H2967" s="3"/>
      <c r="I2967" s="3"/>
      <c r="J2967" s="26"/>
      <c r="K2967" s="26"/>
      <c r="L2967" s="3"/>
      <c r="M2967" s="3"/>
      <c r="N2967" s="3"/>
      <c r="O2967" s="3"/>
      <c r="P2967" s="3"/>
      <c r="Q2967" s="3"/>
      <c r="R2967" s="3"/>
      <c r="S2967" s="3"/>
      <c r="T2967" s="3"/>
      <c r="U2967" s="3"/>
      <c r="V2967" s="3"/>
      <c r="W2967" s="3"/>
      <c r="X2967" s="3"/>
      <c r="Y2967" s="3"/>
      <c r="Z2967" s="3"/>
    </row>
    <row r="2968" spans="1:26" x14ac:dyDescent="0.2">
      <c r="A2968" s="3"/>
      <c r="B2968" s="30"/>
      <c r="C2968" s="12"/>
      <c r="D2968" s="3"/>
      <c r="E2968" s="3"/>
      <c r="F2968" s="3"/>
      <c r="G2968" s="3"/>
      <c r="H2968" s="3"/>
      <c r="I2968" s="3"/>
      <c r="J2968" s="26"/>
      <c r="K2968" s="26"/>
      <c r="L2968" s="3"/>
      <c r="M2968" s="3"/>
      <c r="N2968" s="3"/>
      <c r="O2968" s="3"/>
      <c r="P2968" s="3"/>
      <c r="Q2968" s="3"/>
      <c r="R2968" s="3"/>
      <c r="S2968" s="3"/>
      <c r="T2968" s="3"/>
      <c r="U2968" s="3"/>
      <c r="V2968" s="3"/>
      <c r="W2968" s="3"/>
      <c r="X2968" s="3"/>
      <c r="Y2968" s="3"/>
      <c r="Z2968" s="3"/>
    </row>
    <row r="2969" spans="1:26" x14ac:dyDescent="0.2">
      <c r="A2969" s="3"/>
      <c r="B2969" s="30"/>
      <c r="C2969" s="12"/>
      <c r="D2969" s="3"/>
      <c r="E2969" s="3"/>
      <c r="F2969" s="3"/>
      <c r="G2969" s="3"/>
      <c r="H2969" s="3"/>
      <c r="I2969" s="3"/>
      <c r="J2969" s="26"/>
      <c r="K2969" s="26"/>
      <c r="L2969" s="3"/>
      <c r="M2969" s="3"/>
      <c r="N2969" s="3"/>
      <c r="O2969" s="3"/>
      <c r="P2969" s="3"/>
      <c r="Q2969" s="3"/>
      <c r="R2969" s="3"/>
      <c r="S2969" s="3"/>
      <c r="T2969" s="3"/>
      <c r="U2969" s="3"/>
      <c r="V2969" s="3"/>
      <c r="W2969" s="3"/>
      <c r="X2969" s="3"/>
      <c r="Y2969" s="3"/>
      <c r="Z2969" s="3"/>
    </row>
    <row r="2970" spans="1:26" x14ac:dyDescent="0.2">
      <c r="A2970" s="3"/>
      <c r="B2970" s="30"/>
      <c r="C2970" s="12"/>
      <c r="D2970" s="3"/>
      <c r="E2970" s="3"/>
      <c r="F2970" s="3"/>
      <c r="G2970" s="3"/>
      <c r="H2970" s="3"/>
      <c r="I2970" s="3"/>
      <c r="J2970" s="26"/>
      <c r="K2970" s="26"/>
      <c r="L2970" s="3"/>
      <c r="M2970" s="3"/>
      <c r="N2970" s="3"/>
      <c r="O2970" s="3"/>
      <c r="P2970" s="3"/>
      <c r="Q2970" s="3"/>
      <c r="R2970" s="3"/>
      <c r="S2970" s="3"/>
      <c r="T2970" s="3"/>
      <c r="U2970" s="3"/>
      <c r="V2970" s="3"/>
      <c r="W2970" s="3"/>
      <c r="X2970" s="3"/>
      <c r="Y2970" s="3"/>
      <c r="Z2970" s="3"/>
    </row>
    <row r="2971" spans="1:26" x14ac:dyDescent="0.2">
      <c r="A2971" s="3"/>
      <c r="B2971" s="30"/>
      <c r="C2971" s="12"/>
      <c r="D2971" s="3"/>
      <c r="E2971" s="3"/>
      <c r="F2971" s="3"/>
      <c r="G2971" s="3"/>
      <c r="H2971" s="3"/>
      <c r="I2971" s="3"/>
      <c r="J2971" s="26"/>
      <c r="K2971" s="26"/>
      <c r="L2971" s="3"/>
      <c r="M2971" s="3"/>
      <c r="N2971" s="3"/>
      <c r="O2971" s="3"/>
      <c r="P2971" s="3"/>
      <c r="Q2971" s="3"/>
      <c r="R2971" s="3"/>
      <c r="S2971" s="3"/>
      <c r="T2971" s="3"/>
      <c r="U2971" s="3"/>
      <c r="V2971" s="3"/>
      <c r="W2971" s="3"/>
      <c r="X2971" s="3"/>
      <c r="Y2971" s="3"/>
      <c r="Z2971" s="3"/>
    </row>
    <row r="2972" spans="1:26" x14ac:dyDescent="0.2">
      <c r="A2972" s="3"/>
      <c r="B2972" s="30"/>
      <c r="C2972" s="12"/>
      <c r="D2972" s="3"/>
      <c r="E2972" s="3"/>
      <c r="F2972" s="3"/>
      <c r="G2972" s="3"/>
      <c r="H2972" s="3"/>
      <c r="I2972" s="3"/>
      <c r="J2972" s="26"/>
      <c r="K2972" s="26"/>
      <c r="L2972" s="3"/>
      <c r="M2972" s="3"/>
      <c r="N2972" s="3"/>
      <c r="O2972" s="3"/>
      <c r="P2972" s="3"/>
      <c r="Q2972" s="3"/>
      <c r="R2972" s="3"/>
      <c r="S2972" s="3"/>
      <c r="T2972" s="3"/>
      <c r="U2972" s="3"/>
      <c r="V2972" s="3"/>
      <c r="W2972" s="3"/>
      <c r="X2972" s="3"/>
      <c r="Y2972" s="3"/>
      <c r="Z2972" s="3"/>
    </row>
    <row r="2973" spans="1:26" x14ac:dyDescent="0.2">
      <c r="A2973" s="3"/>
      <c r="B2973" s="30"/>
      <c r="C2973" s="12"/>
      <c r="D2973" s="3"/>
      <c r="E2973" s="3"/>
      <c r="F2973" s="3"/>
      <c r="G2973" s="3"/>
      <c r="H2973" s="3"/>
      <c r="I2973" s="3"/>
      <c r="J2973" s="26"/>
      <c r="K2973" s="26"/>
      <c r="L2973" s="3"/>
      <c r="M2973" s="3"/>
      <c r="N2973" s="3"/>
      <c r="O2973" s="3"/>
      <c r="P2973" s="3"/>
      <c r="Q2973" s="3"/>
      <c r="R2973" s="3"/>
      <c r="S2973" s="3"/>
      <c r="T2973" s="3"/>
      <c r="U2973" s="3"/>
      <c r="V2973" s="3"/>
      <c r="W2973" s="3"/>
      <c r="X2973" s="3"/>
      <c r="Y2973" s="3"/>
      <c r="Z2973" s="3"/>
    </row>
    <row r="2974" spans="1:26" x14ac:dyDescent="0.2">
      <c r="A2974" s="3"/>
      <c r="B2974" s="30"/>
      <c r="C2974" s="12"/>
      <c r="D2974" s="3"/>
      <c r="E2974" s="3"/>
      <c r="F2974" s="3"/>
      <c r="G2974" s="3"/>
      <c r="H2974" s="3"/>
      <c r="I2974" s="3"/>
      <c r="J2974" s="26"/>
      <c r="K2974" s="26"/>
      <c r="L2974" s="3"/>
      <c r="M2974" s="3"/>
      <c r="N2974" s="3"/>
      <c r="O2974" s="3"/>
      <c r="P2974" s="3"/>
      <c r="Q2974" s="3"/>
      <c r="R2974" s="3"/>
      <c r="S2974" s="3"/>
      <c r="T2974" s="3"/>
      <c r="U2974" s="3"/>
      <c r="V2974" s="3"/>
      <c r="W2974" s="3"/>
      <c r="X2974" s="3"/>
      <c r="Y2974" s="3"/>
      <c r="Z2974" s="3"/>
    </row>
    <row r="2975" spans="1:26" x14ac:dyDescent="0.2">
      <c r="A2975" s="3"/>
      <c r="B2975" s="30"/>
      <c r="C2975" s="12"/>
      <c r="D2975" s="3"/>
      <c r="E2975" s="3"/>
      <c r="F2975" s="3"/>
      <c r="G2975" s="3"/>
      <c r="H2975" s="3"/>
      <c r="I2975" s="3"/>
      <c r="J2975" s="26"/>
      <c r="K2975" s="26"/>
      <c r="L2975" s="3"/>
      <c r="M2975" s="3"/>
      <c r="N2975" s="3"/>
      <c r="O2975" s="3"/>
      <c r="P2975" s="3"/>
      <c r="Q2975" s="3"/>
      <c r="R2975" s="3"/>
      <c r="S2975" s="3"/>
      <c r="T2975" s="3"/>
      <c r="U2975" s="3"/>
      <c r="V2975" s="3"/>
      <c r="W2975" s="3"/>
      <c r="X2975" s="3"/>
      <c r="Y2975" s="3"/>
      <c r="Z2975" s="3"/>
    </row>
    <row r="2976" spans="1:26" x14ac:dyDescent="0.2">
      <c r="A2976" s="3"/>
      <c r="B2976" s="30"/>
      <c r="C2976" s="12"/>
      <c r="D2976" s="3"/>
      <c r="E2976" s="3"/>
      <c r="F2976" s="3"/>
      <c r="G2976" s="3"/>
      <c r="H2976" s="3"/>
      <c r="I2976" s="3"/>
      <c r="J2976" s="26"/>
      <c r="K2976" s="26"/>
      <c r="L2976" s="3"/>
      <c r="M2976" s="3"/>
      <c r="N2976" s="3"/>
      <c r="O2976" s="3"/>
      <c r="P2976" s="3"/>
      <c r="Q2976" s="3"/>
      <c r="R2976" s="3"/>
      <c r="S2976" s="3"/>
      <c r="T2976" s="3"/>
      <c r="U2976" s="3"/>
      <c r="V2976" s="3"/>
      <c r="W2976" s="3"/>
      <c r="X2976" s="3"/>
      <c r="Y2976" s="3"/>
      <c r="Z2976" s="3"/>
    </row>
    <row r="2977" spans="1:26" x14ac:dyDescent="0.2">
      <c r="A2977" s="3"/>
      <c r="B2977" s="30"/>
      <c r="C2977" s="12"/>
      <c r="D2977" s="3"/>
      <c r="E2977" s="3"/>
      <c r="F2977" s="3"/>
      <c r="G2977" s="3"/>
      <c r="H2977" s="3"/>
      <c r="I2977" s="3"/>
      <c r="J2977" s="26"/>
      <c r="K2977" s="26"/>
      <c r="L2977" s="3"/>
      <c r="M2977" s="3"/>
      <c r="N2977" s="3"/>
      <c r="O2977" s="3"/>
      <c r="P2977" s="3"/>
      <c r="Q2977" s="3"/>
      <c r="R2977" s="3"/>
      <c r="S2977" s="3"/>
      <c r="T2977" s="3"/>
      <c r="U2977" s="3"/>
      <c r="V2977" s="3"/>
      <c r="W2977" s="3"/>
      <c r="X2977" s="3"/>
      <c r="Y2977" s="3"/>
      <c r="Z2977" s="3"/>
    </row>
    <row r="2978" spans="1:26" x14ac:dyDescent="0.2">
      <c r="A2978" s="3"/>
      <c r="B2978" s="30"/>
      <c r="C2978" s="12"/>
      <c r="D2978" s="3"/>
      <c r="E2978" s="3"/>
      <c r="F2978" s="3"/>
      <c r="G2978" s="3"/>
      <c r="H2978" s="3"/>
      <c r="I2978" s="3"/>
      <c r="J2978" s="26"/>
      <c r="K2978" s="26"/>
      <c r="L2978" s="3"/>
      <c r="M2978" s="3"/>
      <c r="N2978" s="3"/>
      <c r="O2978" s="3"/>
      <c r="P2978" s="3"/>
      <c r="Q2978" s="3"/>
      <c r="R2978" s="3"/>
      <c r="S2978" s="3"/>
      <c r="T2978" s="3"/>
      <c r="U2978" s="3"/>
      <c r="V2978" s="3"/>
      <c r="W2978" s="3"/>
      <c r="X2978" s="3"/>
      <c r="Y2978" s="3"/>
      <c r="Z2978" s="3"/>
    </row>
    <row r="2979" spans="1:26" x14ac:dyDescent="0.2">
      <c r="A2979" s="3"/>
      <c r="B2979" s="30"/>
      <c r="C2979" s="12"/>
      <c r="D2979" s="3"/>
      <c r="E2979" s="3"/>
      <c r="F2979" s="3"/>
      <c r="G2979" s="3"/>
      <c r="H2979" s="3"/>
      <c r="I2979" s="3"/>
      <c r="J2979" s="26"/>
      <c r="K2979" s="26"/>
      <c r="L2979" s="3"/>
      <c r="M2979" s="3"/>
      <c r="N2979" s="3"/>
      <c r="O2979" s="3"/>
      <c r="P2979" s="3"/>
      <c r="Q2979" s="3"/>
      <c r="R2979" s="3"/>
      <c r="S2979" s="3"/>
      <c r="T2979" s="3"/>
      <c r="U2979" s="3"/>
      <c r="V2979" s="3"/>
      <c r="W2979" s="3"/>
      <c r="X2979" s="3"/>
      <c r="Y2979" s="3"/>
      <c r="Z2979" s="3"/>
    </row>
    <row r="2980" spans="1:26" x14ac:dyDescent="0.2">
      <c r="A2980" s="3"/>
      <c r="B2980" s="30"/>
      <c r="C2980" s="12"/>
      <c r="D2980" s="3"/>
      <c r="E2980" s="3"/>
      <c r="F2980" s="3"/>
      <c r="G2980" s="3"/>
      <c r="H2980" s="3"/>
      <c r="I2980" s="3"/>
      <c r="J2980" s="26"/>
      <c r="K2980" s="26"/>
      <c r="L2980" s="3"/>
      <c r="M2980" s="3"/>
      <c r="N2980" s="3"/>
      <c r="O2980" s="3"/>
      <c r="P2980" s="3"/>
      <c r="Q2980" s="3"/>
      <c r="R2980" s="3"/>
      <c r="S2980" s="3"/>
      <c r="T2980" s="3"/>
      <c r="U2980" s="3"/>
      <c r="V2980" s="3"/>
      <c r="W2980" s="3"/>
      <c r="X2980" s="3"/>
      <c r="Y2980" s="3"/>
      <c r="Z2980" s="3"/>
    </row>
    <row r="2981" spans="1:26" x14ac:dyDescent="0.2">
      <c r="A2981" s="3"/>
      <c r="B2981" s="30"/>
      <c r="C2981" s="12"/>
      <c r="D2981" s="3"/>
      <c r="E2981" s="3"/>
      <c r="F2981" s="3"/>
      <c r="G2981" s="3"/>
      <c r="H2981" s="3"/>
      <c r="I2981" s="3"/>
      <c r="J2981" s="26"/>
      <c r="K2981" s="26"/>
      <c r="L2981" s="3"/>
      <c r="M2981" s="3"/>
      <c r="N2981" s="3"/>
      <c r="O2981" s="3"/>
      <c r="P2981" s="3"/>
      <c r="Q2981" s="3"/>
      <c r="R2981" s="3"/>
      <c r="S2981" s="3"/>
      <c r="T2981" s="3"/>
      <c r="U2981" s="3"/>
      <c r="V2981" s="3"/>
      <c r="W2981" s="3"/>
      <c r="X2981" s="3"/>
      <c r="Y2981" s="3"/>
      <c r="Z2981" s="3"/>
    </row>
    <row r="2982" spans="1:26" x14ac:dyDescent="0.2">
      <c r="A2982" s="3"/>
      <c r="B2982" s="30"/>
      <c r="C2982" s="12"/>
      <c r="D2982" s="3"/>
      <c r="E2982" s="3"/>
      <c r="F2982" s="3"/>
      <c r="G2982" s="3"/>
      <c r="H2982" s="3"/>
      <c r="I2982" s="3"/>
      <c r="J2982" s="26"/>
      <c r="K2982" s="26"/>
      <c r="L2982" s="3"/>
      <c r="M2982" s="3"/>
      <c r="N2982" s="3"/>
      <c r="O2982" s="3"/>
      <c r="P2982" s="3"/>
      <c r="Q2982" s="3"/>
      <c r="R2982" s="3"/>
      <c r="S2982" s="3"/>
      <c r="T2982" s="3"/>
      <c r="U2982" s="3"/>
      <c r="V2982" s="3"/>
      <c r="W2982" s="3"/>
      <c r="X2982" s="3"/>
      <c r="Y2982" s="3"/>
      <c r="Z2982" s="3"/>
    </row>
    <row r="2983" spans="1:26" x14ac:dyDescent="0.2">
      <c r="A2983" s="3"/>
      <c r="B2983" s="30"/>
      <c r="C2983" s="12"/>
      <c r="D2983" s="3"/>
      <c r="E2983" s="3"/>
      <c r="F2983" s="3"/>
      <c r="G2983" s="3"/>
      <c r="H2983" s="3"/>
      <c r="I2983" s="3"/>
      <c r="J2983" s="26"/>
      <c r="K2983" s="26"/>
      <c r="L2983" s="3"/>
      <c r="M2983" s="3"/>
      <c r="N2983" s="3"/>
      <c r="O2983" s="3"/>
      <c r="P2983" s="3"/>
      <c r="Q2983" s="3"/>
      <c r="R2983" s="3"/>
      <c r="S2983" s="3"/>
      <c r="T2983" s="3"/>
      <c r="U2983" s="3"/>
      <c r="V2983" s="3"/>
      <c r="W2983" s="3"/>
      <c r="X2983" s="3"/>
      <c r="Y2983" s="3"/>
      <c r="Z2983" s="3"/>
    </row>
    <row r="2984" spans="1:26" x14ac:dyDescent="0.2">
      <c r="A2984" s="3"/>
      <c r="B2984" s="30"/>
      <c r="C2984" s="12"/>
      <c r="D2984" s="3"/>
      <c r="E2984" s="3"/>
      <c r="F2984" s="3"/>
      <c r="G2984" s="3"/>
      <c r="H2984" s="3"/>
      <c r="I2984" s="3"/>
      <c r="J2984" s="26"/>
      <c r="K2984" s="26"/>
      <c r="L2984" s="3"/>
      <c r="M2984" s="3"/>
      <c r="N2984" s="3"/>
      <c r="O2984" s="3"/>
      <c r="P2984" s="3"/>
      <c r="Q2984" s="3"/>
      <c r="R2984" s="3"/>
      <c r="S2984" s="3"/>
      <c r="T2984" s="3"/>
      <c r="U2984" s="3"/>
      <c r="V2984" s="3"/>
      <c r="W2984" s="3"/>
      <c r="X2984" s="3"/>
      <c r="Y2984" s="3"/>
      <c r="Z2984" s="3"/>
    </row>
    <row r="2985" spans="1:26" x14ac:dyDescent="0.2">
      <c r="A2985" s="3"/>
      <c r="B2985" s="30"/>
      <c r="C2985" s="12"/>
      <c r="D2985" s="3"/>
      <c r="E2985" s="3"/>
      <c r="F2985" s="3"/>
      <c r="G2985" s="3"/>
      <c r="H2985" s="3"/>
      <c r="I2985" s="3"/>
      <c r="J2985" s="26"/>
      <c r="K2985" s="26"/>
      <c r="L2985" s="3"/>
      <c r="M2985" s="3"/>
      <c r="N2985" s="3"/>
      <c r="O2985" s="3"/>
      <c r="P2985" s="3"/>
      <c r="Q2985" s="3"/>
      <c r="R2985" s="3"/>
      <c r="S2985" s="3"/>
      <c r="T2985" s="3"/>
      <c r="U2985" s="3"/>
      <c r="V2985" s="3"/>
      <c r="W2985" s="3"/>
      <c r="X2985" s="3"/>
      <c r="Y2985" s="3"/>
      <c r="Z2985" s="3"/>
    </row>
    <row r="2986" spans="1:26" x14ac:dyDescent="0.2">
      <c r="A2986" s="3"/>
      <c r="B2986" s="30"/>
      <c r="C2986" s="12"/>
      <c r="D2986" s="3"/>
      <c r="E2986" s="3"/>
      <c r="F2986" s="3"/>
      <c r="G2986" s="3"/>
      <c r="H2986" s="3"/>
      <c r="I2986" s="3"/>
      <c r="J2986" s="26"/>
      <c r="K2986" s="26"/>
      <c r="L2986" s="3"/>
      <c r="M2986" s="3"/>
      <c r="N2986" s="3"/>
      <c r="O2986" s="3"/>
      <c r="P2986" s="3"/>
      <c r="Q2986" s="3"/>
      <c r="R2986" s="3"/>
      <c r="S2986" s="3"/>
      <c r="T2986" s="3"/>
      <c r="U2986" s="3"/>
      <c r="V2986" s="3"/>
      <c r="W2986" s="3"/>
      <c r="X2986" s="3"/>
      <c r="Y2986" s="3"/>
      <c r="Z2986" s="3"/>
    </row>
    <row r="2987" spans="1:26" x14ac:dyDescent="0.2">
      <c r="A2987" s="3"/>
      <c r="B2987" s="30"/>
      <c r="C2987" s="12"/>
      <c r="D2987" s="3"/>
      <c r="E2987" s="3"/>
      <c r="F2987" s="3"/>
      <c r="G2987" s="3"/>
      <c r="H2987" s="3"/>
      <c r="I2987" s="3"/>
      <c r="J2987" s="26"/>
      <c r="K2987" s="26"/>
      <c r="L2987" s="3"/>
      <c r="M2987" s="3"/>
      <c r="N2987" s="3"/>
      <c r="O2987" s="3"/>
      <c r="P2987" s="3"/>
      <c r="Q2987" s="3"/>
      <c r="R2987" s="3"/>
      <c r="S2987" s="3"/>
      <c r="T2987" s="3"/>
      <c r="U2987" s="3"/>
      <c r="V2987" s="3"/>
      <c r="W2987" s="3"/>
      <c r="X2987" s="3"/>
      <c r="Y2987" s="3"/>
      <c r="Z2987" s="3"/>
    </row>
    <row r="2988" spans="1:26" x14ac:dyDescent="0.2">
      <c r="A2988" s="3"/>
      <c r="B2988" s="30"/>
      <c r="C2988" s="12"/>
      <c r="D2988" s="3"/>
      <c r="E2988" s="3"/>
      <c r="F2988" s="3"/>
      <c r="G2988" s="3"/>
      <c r="H2988" s="3"/>
      <c r="I2988" s="3"/>
      <c r="J2988" s="26"/>
      <c r="K2988" s="26"/>
      <c r="L2988" s="3"/>
      <c r="M2988" s="3"/>
      <c r="N2988" s="3"/>
      <c r="O2988" s="3"/>
      <c r="P2988" s="3"/>
      <c r="Q2988" s="3"/>
      <c r="R2988" s="3"/>
      <c r="S2988" s="3"/>
      <c r="T2988" s="3"/>
      <c r="U2988" s="3"/>
      <c r="V2988" s="3"/>
      <c r="W2988" s="3"/>
      <c r="X2988" s="3"/>
      <c r="Y2988" s="3"/>
      <c r="Z2988" s="3"/>
    </row>
    <row r="2989" spans="1:26" x14ac:dyDescent="0.2">
      <c r="A2989" s="3"/>
      <c r="B2989" s="30"/>
      <c r="C2989" s="12"/>
      <c r="D2989" s="3"/>
      <c r="E2989" s="3"/>
      <c r="F2989" s="3"/>
      <c r="G2989" s="3"/>
      <c r="H2989" s="3"/>
      <c r="I2989" s="3"/>
      <c r="J2989" s="26"/>
      <c r="K2989" s="26"/>
      <c r="L2989" s="3"/>
      <c r="M2989" s="3"/>
      <c r="N2989" s="3"/>
      <c r="O2989" s="3"/>
      <c r="P2989" s="3"/>
      <c r="Q2989" s="3"/>
      <c r="R2989" s="3"/>
      <c r="S2989" s="3"/>
      <c r="T2989" s="3"/>
      <c r="U2989" s="3"/>
      <c r="V2989" s="3"/>
      <c r="W2989" s="3"/>
      <c r="X2989" s="3"/>
      <c r="Y2989" s="3"/>
      <c r="Z2989" s="3"/>
    </row>
    <row r="2990" spans="1:26" x14ac:dyDescent="0.2">
      <c r="A2990" s="3"/>
      <c r="B2990" s="30"/>
      <c r="C2990" s="12"/>
      <c r="D2990" s="3"/>
      <c r="E2990" s="3"/>
      <c r="F2990" s="3"/>
      <c r="G2990" s="3"/>
      <c r="H2990" s="3"/>
      <c r="I2990" s="3"/>
      <c r="J2990" s="26"/>
      <c r="K2990" s="26"/>
      <c r="L2990" s="3"/>
      <c r="M2990" s="3"/>
      <c r="N2990" s="3"/>
      <c r="O2990" s="3"/>
      <c r="P2990" s="3"/>
      <c r="Q2990" s="3"/>
      <c r="R2990" s="3"/>
      <c r="S2990" s="3"/>
      <c r="T2990" s="3"/>
      <c r="U2990" s="3"/>
      <c r="V2990" s="3"/>
      <c r="W2990" s="3"/>
      <c r="X2990" s="3"/>
      <c r="Y2990" s="3"/>
      <c r="Z2990" s="3"/>
    </row>
    <row r="2991" spans="1:26" x14ac:dyDescent="0.2">
      <c r="A2991" s="3"/>
      <c r="B2991" s="30"/>
      <c r="C2991" s="12"/>
      <c r="D2991" s="3"/>
      <c r="E2991" s="3"/>
      <c r="F2991" s="3"/>
      <c r="G2991" s="3"/>
      <c r="H2991" s="3"/>
      <c r="I2991" s="3"/>
      <c r="J2991" s="26"/>
      <c r="K2991" s="26"/>
      <c r="L2991" s="3"/>
      <c r="M2991" s="3"/>
      <c r="N2991" s="3"/>
      <c r="O2991" s="3"/>
      <c r="P2991" s="3"/>
      <c r="Q2991" s="3"/>
      <c r="R2991" s="3"/>
      <c r="S2991" s="3"/>
      <c r="T2991" s="3"/>
      <c r="U2991" s="3"/>
      <c r="V2991" s="3"/>
      <c r="W2991" s="3"/>
      <c r="X2991" s="3"/>
      <c r="Y2991" s="3"/>
      <c r="Z2991" s="3"/>
    </row>
    <row r="2992" spans="1:26" x14ac:dyDescent="0.2">
      <c r="A2992" s="3"/>
      <c r="B2992" s="30"/>
      <c r="C2992" s="12"/>
      <c r="D2992" s="3"/>
      <c r="E2992" s="3"/>
      <c r="F2992" s="3"/>
      <c r="G2992" s="3"/>
      <c r="H2992" s="3"/>
      <c r="I2992" s="3"/>
      <c r="J2992" s="26"/>
      <c r="K2992" s="26"/>
      <c r="L2992" s="3"/>
      <c r="M2992" s="3"/>
      <c r="N2992" s="3"/>
      <c r="O2992" s="3"/>
      <c r="P2992" s="3"/>
      <c r="Q2992" s="3"/>
      <c r="R2992" s="3"/>
      <c r="S2992" s="3"/>
      <c r="T2992" s="3"/>
      <c r="U2992" s="3"/>
      <c r="V2992" s="3"/>
      <c r="W2992" s="3"/>
      <c r="X2992" s="3"/>
      <c r="Y2992" s="3"/>
      <c r="Z2992" s="3"/>
    </row>
    <row r="2993" spans="1:26" x14ac:dyDescent="0.2">
      <c r="A2993" s="3"/>
      <c r="B2993" s="30"/>
      <c r="C2993" s="12"/>
      <c r="D2993" s="3"/>
      <c r="E2993" s="3"/>
      <c r="F2993" s="3"/>
      <c r="G2993" s="3"/>
      <c r="H2993" s="3"/>
      <c r="I2993" s="3"/>
      <c r="J2993" s="26"/>
      <c r="K2993" s="26"/>
      <c r="L2993" s="3"/>
      <c r="M2993" s="3"/>
      <c r="N2993" s="3"/>
      <c r="O2993" s="3"/>
      <c r="P2993" s="3"/>
      <c r="Q2993" s="3"/>
      <c r="R2993" s="3"/>
      <c r="S2993" s="3"/>
      <c r="T2993" s="3"/>
      <c r="U2993" s="3"/>
      <c r="V2993" s="3"/>
      <c r="W2993" s="3"/>
      <c r="X2993" s="3"/>
      <c r="Y2993" s="3"/>
      <c r="Z2993" s="3"/>
    </row>
    <row r="2994" spans="1:26" x14ac:dyDescent="0.2">
      <c r="A2994" s="3"/>
      <c r="B2994" s="30"/>
      <c r="C2994" s="12"/>
      <c r="D2994" s="3"/>
      <c r="E2994" s="3"/>
      <c r="F2994" s="3"/>
      <c r="G2994" s="3"/>
      <c r="H2994" s="3"/>
      <c r="I2994" s="3"/>
      <c r="J2994" s="26"/>
      <c r="K2994" s="26"/>
      <c r="L2994" s="3"/>
      <c r="M2994" s="3"/>
      <c r="N2994" s="3"/>
      <c r="O2994" s="3"/>
      <c r="P2994" s="3"/>
      <c r="Q2994" s="3"/>
      <c r="R2994" s="3"/>
      <c r="S2994" s="3"/>
      <c r="T2994" s="3"/>
      <c r="U2994" s="3"/>
      <c r="V2994" s="3"/>
      <c r="W2994" s="3"/>
      <c r="X2994" s="3"/>
      <c r="Y2994" s="3"/>
      <c r="Z2994" s="3"/>
    </row>
    <row r="2995" spans="1:26" x14ac:dyDescent="0.2">
      <c r="A2995" s="3"/>
      <c r="B2995" s="30"/>
      <c r="C2995" s="12"/>
      <c r="D2995" s="3"/>
      <c r="E2995" s="3"/>
      <c r="F2995" s="3"/>
      <c r="G2995" s="3"/>
      <c r="H2995" s="3"/>
      <c r="I2995" s="3"/>
      <c r="J2995" s="26"/>
      <c r="K2995" s="26"/>
      <c r="L2995" s="3"/>
      <c r="M2995" s="3"/>
      <c r="N2995" s="3"/>
      <c r="O2995" s="3"/>
      <c r="P2995" s="3"/>
      <c r="Q2995" s="3"/>
      <c r="R2995" s="3"/>
      <c r="S2995" s="3"/>
      <c r="T2995" s="3"/>
      <c r="U2995" s="3"/>
      <c r="V2995" s="3"/>
      <c r="W2995" s="3"/>
      <c r="X2995" s="3"/>
      <c r="Y2995" s="3"/>
      <c r="Z2995" s="3"/>
    </row>
    <row r="2996" spans="1:26" x14ac:dyDescent="0.2">
      <c r="A2996" s="3"/>
      <c r="B2996" s="30"/>
      <c r="C2996" s="12"/>
      <c r="D2996" s="3"/>
      <c r="E2996" s="3"/>
      <c r="F2996" s="3"/>
      <c r="G2996" s="3"/>
      <c r="H2996" s="3"/>
      <c r="I2996" s="3"/>
      <c r="J2996" s="26"/>
      <c r="K2996" s="26"/>
      <c r="L2996" s="3"/>
      <c r="M2996" s="3"/>
      <c r="N2996" s="3"/>
      <c r="O2996" s="3"/>
      <c r="P2996" s="3"/>
      <c r="Q2996" s="3"/>
      <c r="R2996" s="3"/>
      <c r="S2996" s="3"/>
      <c r="T2996" s="3"/>
      <c r="U2996" s="3"/>
      <c r="V2996" s="3"/>
      <c r="W2996" s="3"/>
      <c r="X2996" s="3"/>
      <c r="Y2996" s="3"/>
      <c r="Z2996" s="3"/>
    </row>
    <row r="2997" spans="1:26" x14ac:dyDescent="0.2">
      <c r="A2997" s="3"/>
      <c r="B2997" s="30"/>
      <c r="C2997" s="12"/>
      <c r="D2997" s="3"/>
      <c r="E2997" s="3"/>
      <c r="F2997" s="3"/>
      <c r="G2997" s="3"/>
      <c r="H2997" s="3"/>
      <c r="I2997" s="3"/>
      <c r="J2997" s="26"/>
      <c r="K2997" s="26"/>
      <c r="L2997" s="3"/>
      <c r="M2997" s="3"/>
      <c r="N2997" s="3"/>
      <c r="O2997" s="3"/>
      <c r="P2997" s="3"/>
      <c r="Q2997" s="3"/>
      <c r="R2997" s="3"/>
      <c r="S2997" s="3"/>
      <c r="T2997" s="3"/>
      <c r="U2997" s="3"/>
      <c r="V2997" s="3"/>
      <c r="W2997" s="3"/>
      <c r="X2997" s="3"/>
      <c r="Y2997" s="3"/>
      <c r="Z2997" s="3"/>
    </row>
    <row r="2998" spans="1:26" x14ac:dyDescent="0.2">
      <c r="A2998" s="3"/>
      <c r="B2998" s="30"/>
      <c r="C2998" s="12"/>
      <c r="D2998" s="3"/>
      <c r="E2998" s="3"/>
      <c r="F2998" s="3"/>
      <c r="G2998" s="3"/>
      <c r="H2998" s="3"/>
      <c r="I2998" s="3"/>
      <c r="J2998" s="26"/>
      <c r="K2998" s="26"/>
      <c r="L2998" s="3"/>
      <c r="M2998" s="3"/>
      <c r="N2998" s="3"/>
      <c r="O2998" s="3"/>
      <c r="P2998" s="3"/>
      <c r="Q2998" s="3"/>
      <c r="R2998" s="3"/>
      <c r="S2998" s="3"/>
      <c r="T2998" s="3"/>
      <c r="U2998" s="3"/>
      <c r="V2998" s="3"/>
      <c r="W2998" s="3"/>
      <c r="X2998" s="3"/>
      <c r="Y2998" s="3"/>
      <c r="Z2998" s="3"/>
    </row>
    <row r="2999" spans="1:26" x14ac:dyDescent="0.2">
      <c r="A2999" s="3"/>
      <c r="B2999" s="30"/>
      <c r="C2999" s="12"/>
      <c r="D2999" s="3"/>
      <c r="E2999" s="3"/>
      <c r="F2999" s="3"/>
      <c r="G2999" s="3"/>
      <c r="H2999" s="3"/>
      <c r="I2999" s="3"/>
      <c r="J2999" s="26"/>
      <c r="K2999" s="26"/>
      <c r="L2999" s="3"/>
      <c r="M2999" s="3"/>
      <c r="N2999" s="3"/>
      <c r="O2999" s="3"/>
      <c r="P2999" s="3"/>
      <c r="Q2999" s="3"/>
      <c r="R2999" s="3"/>
      <c r="S2999" s="3"/>
      <c r="T2999" s="3"/>
      <c r="U2999" s="3"/>
      <c r="V2999" s="3"/>
      <c r="W2999" s="3"/>
      <c r="X2999" s="3"/>
      <c r="Y2999" s="3"/>
      <c r="Z2999" s="3"/>
    </row>
    <row r="3000" spans="1:26" x14ac:dyDescent="0.2">
      <c r="A3000" s="3"/>
      <c r="B3000" s="30"/>
      <c r="C3000" s="12"/>
      <c r="D3000" s="3"/>
      <c r="E3000" s="3"/>
      <c r="F3000" s="3"/>
      <c r="G3000" s="3"/>
      <c r="H3000" s="3"/>
      <c r="I3000" s="3"/>
      <c r="J3000" s="26"/>
      <c r="K3000" s="26"/>
      <c r="L3000" s="3"/>
      <c r="M3000" s="3"/>
      <c r="N3000" s="3"/>
      <c r="O3000" s="3"/>
      <c r="P3000" s="3"/>
      <c r="Q3000" s="3"/>
      <c r="R3000" s="3"/>
      <c r="S3000" s="3"/>
      <c r="T3000" s="3"/>
      <c r="U3000" s="3"/>
      <c r="V3000" s="3"/>
      <c r="W3000" s="3"/>
      <c r="X3000" s="3"/>
      <c r="Y3000" s="3"/>
      <c r="Z3000" s="3"/>
    </row>
    <row r="3001" spans="1:26" x14ac:dyDescent="0.2">
      <c r="A3001" s="3"/>
      <c r="B3001" s="30"/>
      <c r="C3001" s="12"/>
      <c r="D3001" s="3"/>
      <c r="E3001" s="3"/>
      <c r="F3001" s="3"/>
      <c r="G3001" s="3"/>
      <c r="H3001" s="3"/>
      <c r="I3001" s="3"/>
      <c r="J3001" s="26"/>
      <c r="K3001" s="26"/>
      <c r="L3001" s="3"/>
      <c r="M3001" s="3"/>
      <c r="N3001" s="3"/>
      <c r="O3001" s="3"/>
      <c r="P3001" s="3"/>
      <c r="Q3001" s="3"/>
      <c r="R3001" s="3"/>
      <c r="S3001" s="3"/>
      <c r="T3001" s="3"/>
      <c r="U3001" s="3"/>
      <c r="V3001" s="3"/>
      <c r="W3001" s="3"/>
      <c r="X3001" s="3"/>
      <c r="Y3001" s="3"/>
      <c r="Z3001" s="3"/>
    </row>
    <row r="3002" spans="1:26" x14ac:dyDescent="0.2">
      <c r="A3002" s="3"/>
      <c r="B3002" s="30"/>
      <c r="C3002" s="12"/>
      <c r="D3002" s="3"/>
      <c r="E3002" s="3"/>
      <c r="F3002" s="3"/>
      <c r="G3002" s="3"/>
      <c r="H3002" s="3"/>
      <c r="I3002" s="3"/>
      <c r="J3002" s="26"/>
      <c r="K3002" s="26"/>
      <c r="L3002" s="3"/>
      <c r="M3002" s="3"/>
      <c r="N3002" s="3"/>
      <c r="O3002" s="3"/>
      <c r="P3002" s="3"/>
      <c r="Q3002" s="3"/>
      <c r="R3002" s="3"/>
      <c r="S3002" s="3"/>
      <c r="T3002" s="3"/>
      <c r="U3002" s="3"/>
      <c r="V3002" s="3"/>
      <c r="W3002" s="3"/>
      <c r="X3002" s="3"/>
      <c r="Y3002" s="3"/>
      <c r="Z3002" s="3"/>
    </row>
    <row r="3003" spans="1:26" x14ac:dyDescent="0.2">
      <c r="A3003" s="3"/>
      <c r="B3003" s="30"/>
      <c r="C3003" s="12"/>
      <c r="D3003" s="3"/>
      <c r="E3003" s="3"/>
      <c r="F3003" s="3"/>
      <c r="G3003" s="3"/>
      <c r="H3003" s="3"/>
      <c r="I3003" s="3"/>
      <c r="J3003" s="26"/>
      <c r="K3003" s="26"/>
      <c r="L3003" s="3"/>
      <c r="M3003" s="3"/>
      <c r="N3003" s="3"/>
      <c r="O3003" s="3"/>
      <c r="P3003" s="3"/>
      <c r="Q3003" s="3"/>
      <c r="R3003" s="3"/>
      <c r="S3003" s="3"/>
      <c r="T3003" s="3"/>
      <c r="U3003" s="3"/>
      <c r="V3003" s="3"/>
      <c r="W3003" s="3"/>
      <c r="X3003" s="3"/>
      <c r="Y3003" s="3"/>
      <c r="Z3003" s="3"/>
    </row>
    <row r="3004" spans="1:26" x14ac:dyDescent="0.2">
      <c r="A3004" s="3"/>
      <c r="B3004" s="30"/>
      <c r="C3004" s="12"/>
      <c r="D3004" s="3"/>
      <c r="E3004" s="3"/>
      <c r="F3004" s="3"/>
      <c r="G3004" s="3"/>
      <c r="H3004" s="3"/>
      <c r="I3004" s="3"/>
      <c r="J3004" s="26"/>
      <c r="K3004" s="26"/>
      <c r="L3004" s="3"/>
      <c r="M3004" s="3"/>
      <c r="N3004" s="3"/>
      <c r="O3004" s="3"/>
      <c r="P3004" s="3"/>
      <c r="Q3004" s="3"/>
      <c r="R3004" s="3"/>
      <c r="S3004" s="3"/>
      <c r="T3004" s="3"/>
      <c r="U3004" s="3"/>
      <c r="V3004" s="3"/>
      <c r="W3004" s="3"/>
      <c r="X3004" s="3"/>
      <c r="Y3004" s="3"/>
      <c r="Z3004" s="3"/>
    </row>
    <row r="3005" spans="1:26" x14ac:dyDescent="0.2">
      <c r="A3005" s="3"/>
      <c r="B3005" s="30"/>
      <c r="C3005" s="12"/>
      <c r="D3005" s="3"/>
      <c r="E3005" s="3"/>
      <c r="F3005" s="3"/>
      <c r="G3005" s="3"/>
      <c r="H3005" s="3"/>
      <c r="I3005" s="3"/>
      <c r="J3005" s="26"/>
      <c r="K3005" s="26"/>
      <c r="L3005" s="3"/>
      <c r="M3005" s="3"/>
      <c r="N3005" s="3"/>
      <c r="O3005" s="3"/>
      <c r="P3005" s="3"/>
      <c r="Q3005" s="3"/>
      <c r="R3005" s="3"/>
      <c r="S3005" s="3"/>
      <c r="T3005" s="3"/>
      <c r="U3005" s="3"/>
      <c r="V3005" s="3"/>
      <c r="W3005" s="3"/>
      <c r="X3005" s="3"/>
      <c r="Y3005" s="3"/>
      <c r="Z3005" s="3"/>
    </row>
    <row r="3006" spans="1:26" x14ac:dyDescent="0.2">
      <c r="A3006" s="3"/>
      <c r="B3006" s="30"/>
      <c r="C3006" s="12"/>
      <c r="D3006" s="3"/>
      <c r="E3006" s="3"/>
      <c r="F3006" s="3"/>
      <c r="G3006" s="3"/>
      <c r="H3006" s="3"/>
      <c r="I3006" s="3"/>
      <c r="J3006" s="26"/>
      <c r="K3006" s="26"/>
      <c r="L3006" s="3"/>
      <c r="M3006" s="3"/>
      <c r="N3006" s="3"/>
      <c r="O3006" s="3"/>
      <c r="P3006" s="3"/>
      <c r="Q3006" s="3"/>
      <c r="R3006" s="3"/>
      <c r="S3006" s="3"/>
      <c r="T3006" s="3"/>
      <c r="U3006" s="3"/>
      <c r="V3006" s="3"/>
      <c r="W3006" s="3"/>
      <c r="X3006" s="3"/>
      <c r="Y3006" s="3"/>
      <c r="Z3006" s="3"/>
    </row>
    <row r="3007" spans="1:26" x14ac:dyDescent="0.2">
      <c r="A3007" s="3"/>
      <c r="B3007" s="30"/>
      <c r="C3007" s="12"/>
      <c r="D3007" s="3"/>
      <c r="E3007" s="3"/>
      <c r="F3007" s="3"/>
      <c r="G3007" s="3"/>
      <c r="H3007" s="3"/>
      <c r="I3007" s="3"/>
      <c r="J3007" s="26"/>
      <c r="K3007" s="26"/>
      <c r="L3007" s="3"/>
      <c r="M3007" s="3"/>
      <c r="N3007" s="3"/>
      <c r="O3007" s="3"/>
      <c r="P3007" s="3"/>
      <c r="Q3007" s="3"/>
      <c r="R3007" s="3"/>
      <c r="S3007" s="3"/>
      <c r="T3007" s="3"/>
      <c r="U3007" s="3"/>
      <c r="V3007" s="3"/>
      <c r="W3007" s="3"/>
      <c r="X3007" s="3"/>
      <c r="Y3007" s="3"/>
      <c r="Z3007" s="3"/>
    </row>
    <row r="3008" spans="1:26" x14ac:dyDescent="0.2">
      <c r="A3008" s="3"/>
      <c r="B3008" s="30"/>
      <c r="C3008" s="12"/>
      <c r="D3008" s="3"/>
      <c r="E3008" s="3"/>
      <c r="F3008" s="3"/>
      <c r="G3008" s="3"/>
      <c r="H3008" s="3"/>
      <c r="I3008" s="3"/>
      <c r="J3008" s="26"/>
      <c r="K3008" s="26"/>
      <c r="L3008" s="3"/>
      <c r="M3008" s="3"/>
      <c r="N3008" s="3"/>
      <c r="O3008" s="3"/>
      <c r="P3008" s="3"/>
      <c r="Q3008" s="3"/>
      <c r="R3008" s="3"/>
      <c r="S3008" s="3"/>
      <c r="T3008" s="3"/>
      <c r="U3008" s="3"/>
      <c r="V3008" s="3"/>
      <c r="W3008" s="3"/>
      <c r="X3008" s="3"/>
      <c r="Y3008" s="3"/>
      <c r="Z3008" s="3"/>
    </row>
    <row r="3009" spans="1:26" x14ac:dyDescent="0.2">
      <c r="A3009" s="3"/>
      <c r="B3009" s="30"/>
      <c r="C3009" s="12"/>
      <c r="D3009" s="3"/>
      <c r="E3009" s="3"/>
      <c r="F3009" s="3"/>
      <c r="G3009" s="3"/>
      <c r="H3009" s="3"/>
      <c r="I3009" s="3"/>
      <c r="J3009" s="26"/>
      <c r="K3009" s="26"/>
      <c r="L3009" s="3"/>
      <c r="M3009" s="3"/>
      <c r="N3009" s="3"/>
      <c r="O3009" s="3"/>
      <c r="P3009" s="3"/>
      <c r="Q3009" s="3"/>
      <c r="R3009" s="3"/>
      <c r="S3009" s="3"/>
      <c r="T3009" s="3"/>
      <c r="U3009" s="3"/>
      <c r="V3009" s="3"/>
      <c r="W3009" s="3"/>
      <c r="X3009" s="3"/>
      <c r="Y3009" s="3"/>
      <c r="Z3009" s="3"/>
    </row>
    <row r="3010" spans="1:26" x14ac:dyDescent="0.2">
      <c r="A3010" s="3"/>
      <c r="B3010" s="30"/>
      <c r="C3010" s="12"/>
      <c r="D3010" s="3"/>
      <c r="E3010" s="3"/>
      <c r="F3010" s="3"/>
      <c r="G3010" s="3"/>
      <c r="H3010" s="3"/>
      <c r="I3010" s="3"/>
      <c r="J3010" s="26"/>
      <c r="K3010" s="26"/>
      <c r="L3010" s="3"/>
      <c r="M3010" s="3"/>
      <c r="N3010" s="3"/>
      <c r="O3010" s="3"/>
      <c r="P3010" s="3"/>
      <c r="Q3010" s="3"/>
      <c r="R3010" s="3"/>
      <c r="S3010" s="3"/>
      <c r="T3010" s="3"/>
      <c r="U3010" s="3"/>
      <c r="V3010" s="3"/>
      <c r="W3010" s="3"/>
      <c r="X3010" s="3"/>
      <c r="Y3010" s="3"/>
      <c r="Z3010" s="3"/>
    </row>
    <row r="3011" spans="1:26" x14ac:dyDescent="0.2">
      <c r="A3011" s="3"/>
      <c r="B3011" s="30"/>
      <c r="C3011" s="12"/>
      <c r="D3011" s="3"/>
      <c r="E3011" s="3"/>
      <c r="F3011" s="3"/>
      <c r="G3011" s="3"/>
      <c r="H3011" s="3"/>
      <c r="I3011" s="3"/>
      <c r="J3011" s="26"/>
      <c r="K3011" s="26"/>
      <c r="L3011" s="3"/>
      <c r="M3011" s="3"/>
      <c r="N3011" s="3"/>
      <c r="O3011" s="3"/>
      <c r="P3011" s="3"/>
      <c r="Q3011" s="3"/>
      <c r="R3011" s="3"/>
      <c r="S3011" s="3"/>
      <c r="T3011" s="3"/>
      <c r="U3011" s="3"/>
      <c r="V3011" s="3"/>
      <c r="W3011" s="3"/>
      <c r="X3011" s="3"/>
      <c r="Y3011" s="3"/>
      <c r="Z3011" s="3"/>
    </row>
    <row r="3012" spans="1:26" x14ac:dyDescent="0.2">
      <c r="A3012" s="3"/>
      <c r="B3012" s="30"/>
      <c r="C3012" s="12"/>
      <c r="D3012" s="3"/>
      <c r="E3012" s="3"/>
      <c r="F3012" s="3"/>
      <c r="G3012" s="3"/>
      <c r="H3012" s="3"/>
      <c r="I3012" s="3"/>
      <c r="J3012" s="26"/>
      <c r="K3012" s="26"/>
      <c r="L3012" s="3"/>
      <c r="M3012" s="3"/>
      <c r="N3012" s="3"/>
      <c r="O3012" s="3"/>
      <c r="P3012" s="3"/>
      <c r="Q3012" s="3"/>
      <c r="R3012" s="3"/>
      <c r="S3012" s="3"/>
      <c r="T3012" s="3"/>
      <c r="U3012" s="3"/>
      <c r="V3012" s="3"/>
      <c r="W3012" s="3"/>
      <c r="X3012" s="3"/>
      <c r="Y3012" s="3"/>
      <c r="Z3012" s="3"/>
    </row>
    <row r="3013" spans="1:26" x14ac:dyDescent="0.2">
      <c r="A3013" s="3"/>
      <c r="B3013" s="30"/>
      <c r="C3013" s="12"/>
      <c r="D3013" s="3"/>
      <c r="E3013" s="3"/>
      <c r="F3013" s="3"/>
      <c r="G3013" s="3"/>
      <c r="H3013" s="3"/>
      <c r="I3013" s="3"/>
      <c r="J3013" s="26"/>
      <c r="K3013" s="26"/>
      <c r="L3013" s="3"/>
      <c r="M3013" s="3"/>
      <c r="N3013" s="3"/>
      <c r="O3013" s="3"/>
      <c r="P3013" s="3"/>
      <c r="Q3013" s="3"/>
      <c r="R3013" s="3"/>
      <c r="S3013" s="3"/>
      <c r="T3013" s="3"/>
      <c r="U3013" s="3"/>
      <c r="V3013" s="3"/>
      <c r="W3013" s="3"/>
      <c r="X3013" s="3"/>
      <c r="Y3013" s="3"/>
      <c r="Z3013" s="3"/>
    </row>
    <row r="3014" spans="1:26" x14ac:dyDescent="0.2">
      <c r="A3014" s="3"/>
      <c r="B3014" s="30"/>
      <c r="C3014" s="12"/>
      <c r="D3014" s="3"/>
      <c r="E3014" s="3"/>
      <c r="F3014" s="3"/>
      <c r="G3014" s="3"/>
      <c r="H3014" s="3"/>
      <c r="I3014" s="3"/>
      <c r="J3014" s="26"/>
      <c r="K3014" s="26"/>
      <c r="L3014" s="3"/>
      <c r="M3014" s="3"/>
      <c r="N3014" s="3"/>
      <c r="O3014" s="3"/>
      <c r="P3014" s="3"/>
      <c r="Q3014" s="3"/>
      <c r="R3014" s="3"/>
      <c r="S3014" s="3"/>
      <c r="T3014" s="3"/>
      <c r="U3014" s="3"/>
      <c r="V3014" s="3"/>
      <c r="W3014" s="3"/>
      <c r="X3014" s="3"/>
      <c r="Y3014" s="3"/>
      <c r="Z3014" s="3"/>
    </row>
    <row r="3015" spans="1:26" x14ac:dyDescent="0.2">
      <c r="A3015" s="3"/>
      <c r="B3015" s="30"/>
      <c r="C3015" s="12"/>
      <c r="D3015" s="3"/>
      <c r="E3015" s="3"/>
      <c r="F3015" s="3"/>
      <c r="G3015" s="3"/>
      <c r="H3015" s="3"/>
      <c r="I3015" s="3"/>
      <c r="J3015" s="26"/>
      <c r="K3015" s="26"/>
      <c r="L3015" s="3"/>
      <c r="M3015" s="3"/>
      <c r="N3015" s="3"/>
      <c r="O3015" s="3"/>
      <c r="P3015" s="3"/>
      <c r="Q3015" s="3"/>
      <c r="R3015" s="3"/>
      <c r="S3015" s="3"/>
      <c r="T3015" s="3"/>
      <c r="U3015" s="3"/>
      <c r="V3015" s="3"/>
      <c r="W3015" s="3"/>
      <c r="X3015" s="3"/>
      <c r="Y3015" s="3"/>
      <c r="Z3015" s="3"/>
    </row>
    <row r="3016" spans="1:26" x14ac:dyDescent="0.2">
      <c r="A3016" s="3"/>
      <c r="B3016" s="30"/>
      <c r="C3016" s="12"/>
      <c r="D3016" s="3"/>
      <c r="E3016" s="3"/>
      <c r="F3016" s="3"/>
      <c r="G3016" s="3"/>
      <c r="H3016" s="3"/>
      <c r="I3016" s="3"/>
      <c r="J3016" s="26"/>
      <c r="K3016" s="26"/>
      <c r="L3016" s="3"/>
      <c r="M3016" s="3"/>
      <c r="N3016" s="3"/>
      <c r="O3016" s="3"/>
      <c r="P3016" s="3"/>
      <c r="Q3016" s="3"/>
      <c r="R3016" s="3"/>
      <c r="S3016" s="3"/>
      <c r="T3016" s="3"/>
      <c r="U3016" s="3"/>
      <c r="V3016" s="3"/>
      <c r="W3016" s="3"/>
      <c r="X3016" s="3"/>
      <c r="Y3016" s="3"/>
      <c r="Z3016" s="3"/>
    </row>
    <row r="3017" spans="1:26" x14ac:dyDescent="0.2">
      <c r="A3017" s="3"/>
      <c r="B3017" s="30"/>
      <c r="C3017" s="12"/>
      <c r="D3017" s="3"/>
      <c r="E3017" s="3"/>
      <c r="F3017" s="3"/>
      <c r="G3017" s="3"/>
      <c r="H3017" s="3"/>
      <c r="I3017" s="3"/>
      <c r="J3017" s="26"/>
      <c r="K3017" s="26"/>
      <c r="L3017" s="3"/>
      <c r="M3017" s="3"/>
      <c r="N3017" s="3"/>
      <c r="O3017" s="3"/>
      <c r="P3017" s="3"/>
      <c r="Q3017" s="3"/>
      <c r="R3017" s="3"/>
      <c r="S3017" s="3"/>
      <c r="T3017" s="3"/>
      <c r="U3017" s="3"/>
      <c r="V3017" s="3"/>
      <c r="W3017" s="3"/>
      <c r="X3017" s="3"/>
      <c r="Y3017" s="3"/>
      <c r="Z3017" s="3"/>
    </row>
    <row r="3018" spans="1:26" x14ac:dyDescent="0.2">
      <c r="A3018" s="3"/>
      <c r="B3018" s="30"/>
      <c r="C3018" s="12"/>
      <c r="D3018" s="3"/>
      <c r="E3018" s="3"/>
      <c r="F3018" s="3"/>
      <c r="G3018" s="3"/>
      <c r="H3018" s="3"/>
      <c r="I3018" s="3"/>
      <c r="J3018" s="26"/>
      <c r="K3018" s="26"/>
      <c r="L3018" s="3"/>
      <c r="M3018" s="3"/>
      <c r="N3018" s="3"/>
      <c r="O3018" s="3"/>
      <c r="P3018" s="3"/>
      <c r="Q3018" s="3"/>
      <c r="R3018" s="3"/>
      <c r="S3018" s="3"/>
      <c r="T3018" s="3"/>
      <c r="U3018" s="3"/>
      <c r="V3018" s="3"/>
      <c r="W3018" s="3"/>
      <c r="X3018" s="3"/>
      <c r="Y3018" s="3"/>
      <c r="Z3018" s="3"/>
    </row>
    <row r="3019" spans="1:26" x14ac:dyDescent="0.2">
      <c r="A3019" s="3"/>
      <c r="B3019" s="30"/>
      <c r="C3019" s="12"/>
      <c r="D3019" s="3"/>
      <c r="E3019" s="3"/>
      <c r="F3019" s="3"/>
      <c r="G3019" s="3"/>
      <c r="H3019" s="3"/>
      <c r="I3019" s="3"/>
      <c r="J3019" s="26"/>
      <c r="K3019" s="26"/>
      <c r="L3019" s="3"/>
      <c r="M3019" s="3"/>
      <c r="N3019" s="3"/>
      <c r="O3019" s="3"/>
      <c r="P3019" s="3"/>
      <c r="Q3019" s="3"/>
      <c r="R3019" s="3"/>
      <c r="S3019" s="3"/>
      <c r="T3019" s="3"/>
      <c r="U3019" s="3"/>
      <c r="V3019" s="3"/>
      <c r="W3019" s="3"/>
      <c r="X3019" s="3"/>
      <c r="Y3019" s="3"/>
      <c r="Z3019" s="3"/>
    </row>
    <row r="3020" spans="1:26" x14ac:dyDescent="0.2">
      <c r="A3020" s="3"/>
      <c r="B3020" s="30"/>
      <c r="C3020" s="12"/>
      <c r="D3020" s="3"/>
      <c r="E3020" s="3"/>
      <c r="F3020" s="3"/>
      <c r="G3020" s="3"/>
      <c r="H3020" s="3"/>
      <c r="I3020" s="3"/>
      <c r="J3020" s="26"/>
      <c r="K3020" s="26"/>
      <c r="L3020" s="3"/>
      <c r="M3020" s="3"/>
      <c r="N3020" s="3"/>
      <c r="O3020" s="3"/>
      <c r="P3020" s="3"/>
      <c r="Q3020" s="3"/>
      <c r="R3020" s="3"/>
      <c r="S3020" s="3"/>
      <c r="T3020" s="3"/>
      <c r="U3020" s="3"/>
      <c r="V3020" s="3"/>
      <c r="W3020" s="3"/>
      <c r="X3020" s="3"/>
      <c r="Y3020" s="3"/>
      <c r="Z3020" s="3"/>
    </row>
    <row r="3021" spans="1:26" x14ac:dyDescent="0.2">
      <c r="A3021" s="3"/>
      <c r="B3021" s="30"/>
      <c r="C3021" s="12"/>
      <c r="D3021" s="3"/>
      <c r="E3021" s="3"/>
      <c r="F3021" s="3"/>
      <c r="G3021" s="3"/>
      <c r="H3021" s="3"/>
      <c r="I3021" s="3"/>
      <c r="J3021" s="26"/>
      <c r="K3021" s="26"/>
      <c r="L3021" s="3"/>
      <c r="M3021" s="3"/>
      <c r="N3021" s="3"/>
      <c r="O3021" s="3"/>
      <c r="P3021" s="3"/>
      <c r="Q3021" s="3"/>
      <c r="R3021" s="3"/>
      <c r="S3021" s="3"/>
      <c r="T3021" s="3"/>
      <c r="U3021" s="3"/>
      <c r="V3021" s="3"/>
      <c r="W3021" s="3"/>
      <c r="X3021" s="3"/>
      <c r="Y3021" s="3"/>
      <c r="Z3021" s="3"/>
    </row>
    <row r="3022" spans="1:26" x14ac:dyDescent="0.2">
      <c r="A3022" s="3"/>
      <c r="B3022" s="30"/>
      <c r="C3022" s="12"/>
      <c r="D3022" s="3"/>
      <c r="E3022" s="3"/>
      <c r="F3022" s="3"/>
      <c r="G3022" s="3"/>
      <c r="H3022" s="3"/>
      <c r="I3022" s="3"/>
      <c r="J3022" s="26"/>
      <c r="K3022" s="26"/>
      <c r="L3022" s="3"/>
      <c r="M3022" s="3"/>
      <c r="N3022" s="3"/>
      <c r="O3022" s="3"/>
      <c r="P3022" s="3"/>
      <c r="Q3022" s="3"/>
      <c r="R3022" s="3"/>
      <c r="S3022" s="3"/>
      <c r="T3022" s="3"/>
      <c r="U3022" s="3"/>
      <c r="V3022" s="3"/>
      <c r="W3022" s="3"/>
      <c r="X3022" s="3"/>
      <c r="Y3022" s="3"/>
      <c r="Z3022" s="3"/>
    </row>
    <row r="3023" spans="1:26" x14ac:dyDescent="0.2">
      <c r="A3023" s="3"/>
      <c r="B3023" s="30"/>
      <c r="C3023" s="12"/>
      <c r="D3023" s="3"/>
      <c r="E3023" s="3"/>
      <c r="F3023" s="3"/>
      <c r="G3023" s="3"/>
      <c r="H3023" s="3"/>
      <c r="I3023" s="3"/>
      <c r="J3023" s="26"/>
      <c r="K3023" s="26"/>
      <c r="L3023" s="3"/>
      <c r="M3023" s="3"/>
      <c r="N3023" s="3"/>
      <c r="O3023" s="3"/>
      <c r="P3023" s="3"/>
      <c r="Q3023" s="3"/>
      <c r="R3023" s="3"/>
      <c r="S3023" s="3"/>
      <c r="T3023" s="3"/>
      <c r="U3023" s="3"/>
      <c r="V3023" s="3"/>
      <c r="W3023" s="3"/>
      <c r="X3023" s="3"/>
      <c r="Y3023" s="3"/>
      <c r="Z3023" s="3"/>
    </row>
    <row r="3024" spans="1:26" x14ac:dyDescent="0.2">
      <c r="A3024" s="3"/>
      <c r="B3024" s="30"/>
      <c r="C3024" s="12"/>
      <c r="D3024" s="3"/>
      <c r="E3024" s="3"/>
      <c r="F3024" s="3"/>
      <c r="G3024" s="3"/>
      <c r="H3024" s="3"/>
      <c r="I3024" s="3"/>
      <c r="J3024" s="26"/>
      <c r="K3024" s="26"/>
      <c r="L3024" s="3"/>
      <c r="M3024" s="3"/>
      <c r="N3024" s="3"/>
      <c r="O3024" s="3"/>
      <c r="P3024" s="3"/>
      <c r="Q3024" s="3"/>
      <c r="R3024" s="3"/>
      <c r="S3024" s="3"/>
      <c r="T3024" s="3"/>
      <c r="U3024" s="3"/>
      <c r="V3024" s="3"/>
      <c r="W3024" s="3"/>
      <c r="X3024" s="3"/>
      <c r="Y3024" s="3"/>
      <c r="Z3024" s="3"/>
    </row>
    <row r="3025" spans="1:26" x14ac:dyDescent="0.2">
      <c r="A3025" s="3"/>
      <c r="B3025" s="30"/>
      <c r="C3025" s="12"/>
      <c r="D3025" s="3"/>
      <c r="E3025" s="3"/>
      <c r="F3025" s="3"/>
      <c r="G3025" s="3"/>
      <c r="H3025" s="3"/>
      <c r="I3025" s="3"/>
      <c r="J3025" s="26"/>
      <c r="K3025" s="26"/>
      <c r="L3025" s="3"/>
      <c r="M3025" s="3"/>
      <c r="N3025" s="3"/>
      <c r="O3025" s="3"/>
      <c r="P3025" s="3"/>
      <c r="Q3025" s="3"/>
      <c r="R3025" s="3"/>
      <c r="S3025" s="3"/>
      <c r="T3025" s="3"/>
      <c r="U3025" s="3"/>
      <c r="V3025" s="3"/>
      <c r="W3025" s="3"/>
      <c r="X3025" s="3"/>
      <c r="Y3025" s="3"/>
      <c r="Z3025" s="3"/>
    </row>
    <row r="3026" spans="1:26" x14ac:dyDescent="0.2">
      <c r="A3026" s="3"/>
      <c r="B3026" s="30"/>
      <c r="C3026" s="12"/>
      <c r="D3026" s="3"/>
      <c r="E3026" s="3"/>
      <c r="F3026" s="3"/>
      <c r="G3026" s="3"/>
      <c r="H3026" s="3"/>
      <c r="I3026" s="3"/>
      <c r="J3026" s="26"/>
      <c r="K3026" s="26"/>
      <c r="L3026" s="3"/>
      <c r="M3026" s="3"/>
      <c r="N3026" s="3"/>
      <c r="O3026" s="3"/>
      <c r="P3026" s="3"/>
      <c r="Q3026" s="3"/>
      <c r="R3026" s="3"/>
      <c r="S3026" s="3"/>
      <c r="T3026" s="3"/>
      <c r="U3026" s="3"/>
      <c r="V3026" s="3"/>
      <c r="W3026" s="3"/>
      <c r="X3026" s="3"/>
      <c r="Y3026" s="3"/>
      <c r="Z3026" s="3"/>
    </row>
    <row r="3027" spans="1:26" x14ac:dyDescent="0.2">
      <c r="A3027" s="3"/>
      <c r="B3027" s="30"/>
      <c r="C3027" s="12"/>
      <c r="D3027" s="3"/>
      <c r="E3027" s="3"/>
      <c r="F3027" s="3"/>
      <c r="G3027" s="3"/>
      <c r="H3027" s="3"/>
      <c r="I3027" s="3"/>
      <c r="J3027" s="26"/>
      <c r="K3027" s="26"/>
      <c r="L3027" s="3"/>
      <c r="M3027" s="3"/>
      <c r="N3027" s="3"/>
      <c r="O3027" s="3"/>
      <c r="P3027" s="3"/>
      <c r="Q3027" s="3"/>
      <c r="R3027" s="3"/>
      <c r="S3027" s="3"/>
      <c r="T3027" s="3"/>
      <c r="U3027" s="3"/>
      <c r="V3027" s="3"/>
      <c r="W3027" s="3"/>
      <c r="X3027" s="3"/>
      <c r="Y3027" s="3"/>
      <c r="Z3027" s="3"/>
    </row>
    <row r="3028" spans="1:26" x14ac:dyDescent="0.2">
      <c r="A3028" s="3"/>
      <c r="B3028" s="30"/>
      <c r="C3028" s="12"/>
      <c r="D3028" s="3"/>
      <c r="E3028" s="3"/>
      <c r="F3028" s="3"/>
      <c r="G3028" s="3"/>
      <c r="H3028" s="3"/>
      <c r="I3028" s="3"/>
      <c r="J3028" s="26"/>
      <c r="K3028" s="26"/>
      <c r="L3028" s="3"/>
      <c r="M3028" s="3"/>
      <c r="N3028" s="3"/>
      <c r="O3028" s="3"/>
      <c r="P3028" s="3"/>
      <c r="Q3028" s="3"/>
      <c r="R3028" s="3"/>
      <c r="S3028" s="3"/>
      <c r="T3028" s="3"/>
      <c r="U3028" s="3"/>
      <c r="V3028" s="3"/>
      <c r="W3028" s="3"/>
      <c r="X3028" s="3"/>
      <c r="Y3028" s="3"/>
      <c r="Z3028" s="3"/>
    </row>
    <row r="3029" spans="1:26" x14ac:dyDescent="0.2">
      <c r="A3029" s="3"/>
      <c r="B3029" s="30"/>
      <c r="C3029" s="12"/>
      <c r="D3029" s="3"/>
      <c r="E3029" s="3"/>
      <c r="F3029" s="3"/>
      <c r="G3029" s="3"/>
      <c r="H3029" s="3"/>
      <c r="I3029" s="3"/>
      <c r="J3029" s="26"/>
      <c r="K3029" s="26"/>
      <c r="L3029" s="3"/>
      <c r="M3029" s="3"/>
      <c r="N3029" s="3"/>
      <c r="O3029" s="3"/>
      <c r="P3029" s="3"/>
      <c r="Q3029" s="3"/>
      <c r="R3029" s="3"/>
      <c r="S3029" s="3"/>
      <c r="T3029" s="3"/>
      <c r="U3029" s="3"/>
      <c r="V3029" s="3"/>
      <c r="W3029" s="3"/>
      <c r="X3029" s="3"/>
      <c r="Y3029" s="3"/>
      <c r="Z3029" s="3"/>
    </row>
    <row r="3030" spans="1:26" x14ac:dyDescent="0.2">
      <c r="A3030" s="3"/>
      <c r="B3030" s="30"/>
      <c r="C3030" s="12"/>
      <c r="D3030" s="3"/>
      <c r="E3030" s="3"/>
      <c r="F3030" s="3"/>
      <c r="G3030" s="3"/>
      <c r="H3030" s="3"/>
      <c r="I3030" s="3"/>
      <c r="J3030" s="26"/>
      <c r="K3030" s="26"/>
      <c r="L3030" s="3"/>
      <c r="M3030" s="3"/>
      <c r="N3030" s="3"/>
      <c r="O3030" s="3"/>
      <c r="P3030" s="3"/>
      <c r="Q3030" s="3"/>
      <c r="R3030" s="3"/>
      <c r="S3030" s="3"/>
      <c r="T3030" s="3"/>
      <c r="U3030" s="3"/>
      <c r="V3030" s="3"/>
      <c r="W3030" s="3"/>
      <c r="X3030" s="3"/>
      <c r="Y3030" s="3"/>
      <c r="Z3030" s="3"/>
    </row>
    <row r="3031" spans="1:26" x14ac:dyDescent="0.2">
      <c r="A3031" s="3"/>
      <c r="B3031" s="30"/>
      <c r="C3031" s="12"/>
      <c r="D3031" s="3"/>
      <c r="E3031" s="3"/>
      <c r="F3031" s="3"/>
      <c r="G3031" s="3"/>
      <c r="H3031" s="3"/>
      <c r="I3031" s="3"/>
      <c r="J3031" s="26"/>
      <c r="K3031" s="26"/>
      <c r="L3031" s="3"/>
      <c r="M3031" s="3"/>
      <c r="N3031" s="3"/>
      <c r="O3031" s="3"/>
      <c r="P3031" s="3"/>
      <c r="Q3031" s="3"/>
      <c r="R3031" s="3"/>
      <c r="S3031" s="3"/>
      <c r="T3031" s="3"/>
      <c r="U3031" s="3"/>
      <c r="V3031" s="3"/>
      <c r="W3031" s="3"/>
      <c r="X3031" s="3"/>
      <c r="Y3031" s="3"/>
      <c r="Z3031" s="3"/>
    </row>
    <row r="3032" spans="1:26" x14ac:dyDescent="0.2">
      <c r="A3032" s="3"/>
      <c r="B3032" s="30"/>
      <c r="C3032" s="12"/>
      <c r="D3032" s="3"/>
      <c r="E3032" s="3"/>
      <c r="F3032" s="3"/>
      <c r="G3032" s="3"/>
      <c r="H3032" s="3"/>
      <c r="I3032" s="3"/>
      <c r="J3032" s="26"/>
      <c r="K3032" s="26"/>
      <c r="L3032" s="3"/>
      <c r="M3032" s="3"/>
      <c r="N3032" s="3"/>
      <c r="O3032" s="3"/>
      <c r="P3032" s="3"/>
      <c r="Q3032" s="3"/>
      <c r="R3032" s="3"/>
      <c r="S3032" s="3"/>
      <c r="T3032" s="3"/>
      <c r="U3032" s="3"/>
      <c r="V3032" s="3"/>
      <c r="W3032" s="3"/>
      <c r="X3032" s="3"/>
      <c r="Y3032" s="3"/>
      <c r="Z3032" s="3"/>
    </row>
    <row r="3033" spans="1:26" x14ac:dyDescent="0.2">
      <c r="A3033" s="3"/>
      <c r="B3033" s="30"/>
      <c r="C3033" s="12"/>
      <c r="D3033" s="3"/>
      <c r="E3033" s="3"/>
      <c r="F3033" s="3"/>
      <c r="G3033" s="3"/>
      <c r="H3033" s="3"/>
      <c r="I3033" s="3"/>
      <c r="J3033" s="26"/>
      <c r="K3033" s="26"/>
      <c r="L3033" s="3"/>
      <c r="M3033" s="3"/>
      <c r="N3033" s="3"/>
      <c r="O3033" s="3"/>
      <c r="P3033" s="3"/>
      <c r="Q3033" s="3"/>
      <c r="R3033" s="3"/>
      <c r="S3033" s="3"/>
      <c r="T3033" s="3"/>
      <c r="U3033" s="3"/>
      <c r="V3033" s="3"/>
      <c r="W3033" s="3"/>
      <c r="X3033" s="3"/>
      <c r="Y3033" s="3"/>
      <c r="Z3033" s="3"/>
    </row>
    <row r="3034" spans="1:26" x14ac:dyDescent="0.2">
      <c r="A3034" s="3"/>
      <c r="B3034" s="30"/>
      <c r="C3034" s="12"/>
      <c r="D3034" s="3"/>
      <c r="E3034" s="3"/>
      <c r="F3034" s="3"/>
      <c r="G3034" s="3"/>
      <c r="H3034" s="3"/>
      <c r="I3034" s="3"/>
      <c r="J3034" s="26"/>
      <c r="K3034" s="26"/>
      <c r="L3034" s="3"/>
      <c r="M3034" s="3"/>
      <c r="N3034" s="3"/>
      <c r="O3034" s="3"/>
      <c r="P3034" s="3"/>
      <c r="Q3034" s="3"/>
      <c r="R3034" s="3"/>
      <c r="S3034" s="3"/>
      <c r="T3034" s="3"/>
      <c r="U3034" s="3"/>
      <c r="V3034" s="3"/>
      <c r="W3034" s="3"/>
      <c r="X3034" s="3"/>
      <c r="Y3034" s="3"/>
      <c r="Z3034" s="3"/>
    </row>
    <row r="3035" spans="1:26" x14ac:dyDescent="0.2">
      <c r="A3035" s="3"/>
      <c r="B3035" s="30"/>
      <c r="C3035" s="12"/>
      <c r="D3035" s="3"/>
      <c r="E3035" s="3"/>
      <c r="F3035" s="3"/>
      <c r="G3035" s="3"/>
      <c r="H3035" s="3"/>
      <c r="I3035" s="3"/>
      <c r="J3035" s="26"/>
      <c r="K3035" s="26"/>
      <c r="L3035" s="3"/>
      <c r="M3035" s="3"/>
      <c r="N3035" s="3"/>
      <c r="O3035" s="3"/>
      <c r="P3035" s="3"/>
      <c r="Q3035" s="3"/>
      <c r="R3035" s="3"/>
      <c r="S3035" s="3"/>
      <c r="T3035" s="3"/>
      <c r="U3035" s="3"/>
      <c r="V3035" s="3"/>
      <c r="W3035" s="3"/>
      <c r="X3035" s="3"/>
      <c r="Y3035" s="3"/>
      <c r="Z3035" s="3"/>
    </row>
    <row r="3036" spans="1:26" x14ac:dyDescent="0.2">
      <c r="A3036" s="3"/>
      <c r="B3036" s="30"/>
      <c r="C3036" s="12"/>
      <c r="D3036" s="3"/>
      <c r="E3036" s="3"/>
      <c r="F3036" s="3"/>
      <c r="G3036" s="3"/>
      <c r="H3036" s="3"/>
      <c r="I3036" s="3"/>
      <c r="J3036" s="26"/>
      <c r="K3036" s="26"/>
      <c r="L3036" s="3"/>
      <c r="M3036" s="3"/>
      <c r="N3036" s="3"/>
      <c r="O3036" s="3"/>
      <c r="P3036" s="3"/>
      <c r="Q3036" s="3"/>
      <c r="R3036" s="3"/>
      <c r="S3036" s="3"/>
      <c r="T3036" s="3"/>
      <c r="U3036" s="3"/>
      <c r="V3036" s="3"/>
      <c r="W3036" s="3"/>
      <c r="X3036" s="3"/>
      <c r="Y3036" s="3"/>
      <c r="Z3036" s="3"/>
    </row>
    <row r="3037" spans="1:26" x14ac:dyDescent="0.2">
      <c r="A3037" s="3"/>
      <c r="B3037" s="30"/>
      <c r="C3037" s="12"/>
      <c r="D3037" s="3"/>
      <c r="E3037" s="3"/>
      <c r="F3037" s="3"/>
      <c r="G3037" s="3"/>
      <c r="H3037" s="3"/>
      <c r="I3037" s="3"/>
      <c r="J3037" s="26"/>
      <c r="K3037" s="26"/>
      <c r="L3037" s="3"/>
      <c r="M3037" s="3"/>
      <c r="N3037" s="3"/>
      <c r="O3037" s="3"/>
      <c r="P3037" s="3"/>
      <c r="Q3037" s="3"/>
      <c r="R3037" s="3"/>
      <c r="S3037" s="3"/>
      <c r="T3037" s="3"/>
      <c r="U3037" s="3"/>
      <c r="V3037" s="3"/>
      <c r="W3037" s="3"/>
      <c r="X3037" s="3"/>
      <c r="Y3037" s="3"/>
      <c r="Z3037" s="3"/>
    </row>
    <row r="3038" spans="1:26" x14ac:dyDescent="0.2">
      <c r="A3038" s="3"/>
      <c r="B3038" s="30"/>
      <c r="C3038" s="12"/>
      <c r="D3038" s="3"/>
      <c r="E3038" s="3"/>
      <c r="F3038" s="3"/>
      <c r="G3038" s="3"/>
      <c r="H3038" s="3"/>
      <c r="I3038" s="3"/>
      <c r="J3038" s="26"/>
      <c r="K3038" s="26"/>
      <c r="L3038" s="3"/>
      <c r="M3038" s="3"/>
      <c r="N3038" s="3"/>
      <c r="O3038" s="3"/>
      <c r="P3038" s="3"/>
      <c r="Q3038" s="3"/>
      <c r="R3038" s="3"/>
      <c r="S3038" s="3"/>
      <c r="T3038" s="3"/>
      <c r="U3038" s="3"/>
      <c r="V3038" s="3"/>
      <c r="W3038" s="3"/>
      <c r="X3038" s="3"/>
      <c r="Y3038" s="3"/>
      <c r="Z3038" s="3"/>
    </row>
    <row r="3039" spans="1:26" x14ac:dyDescent="0.2">
      <c r="A3039" s="3"/>
      <c r="B3039" s="30"/>
      <c r="C3039" s="12"/>
      <c r="D3039" s="3"/>
      <c r="E3039" s="3"/>
      <c r="F3039" s="3"/>
      <c r="G3039" s="3"/>
      <c r="H3039" s="3"/>
      <c r="I3039" s="3"/>
      <c r="J3039" s="26"/>
      <c r="K3039" s="26"/>
      <c r="L3039" s="3"/>
      <c r="M3039" s="3"/>
      <c r="N3039" s="3"/>
      <c r="O3039" s="3"/>
      <c r="P3039" s="3"/>
      <c r="Q3039" s="3"/>
      <c r="R3039" s="3"/>
      <c r="S3039" s="3"/>
      <c r="T3039" s="3"/>
      <c r="U3039" s="3"/>
      <c r="V3039" s="3"/>
      <c r="W3039" s="3"/>
      <c r="X3039" s="3"/>
      <c r="Y3039" s="3"/>
      <c r="Z3039" s="3"/>
    </row>
    <row r="3040" spans="1:26" x14ac:dyDescent="0.2">
      <c r="A3040" s="3"/>
      <c r="B3040" s="30"/>
      <c r="C3040" s="12"/>
      <c r="D3040" s="3"/>
      <c r="E3040" s="3"/>
      <c r="F3040" s="3"/>
      <c r="G3040" s="3"/>
      <c r="H3040" s="3"/>
      <c r="I3040" s="3"/>
      <c r="J3040" s="26"/>
      <c r="K3040" s="26"/>
      <c r="L3040" s="3"/>
      <c r="M3040" s="3"/>
      <c r="N3040" s="3"/>
      <c r="O3040" s="3"/>
      <c r="P3040" s="3"/>
      <c r="Q3040" s="3"/>
      <c r="R3040" s="3"/>
      <c r="S3040" s="3"/>
      <c r="T3040" s="3"/>
      <c r="U3040" s="3"/>
      <c r="V3040" s="3"/>
      <c r="W3040" s="3"/>
      <c r="X3040" s="3"/>
      <c r="Y3040" s="3"/>
      <c r="Z3040" s="3"/>
    </row>
    <row r="3041" spans="1:26" x14ac:dyDescent="0.2">
      <c r="A3041" s="3"/>
      <c r="B3041" s="30"/>
      <c r="C3041" s="12"/>
      <c r="D3041" s="3"/>
      <c r="E3041" s="3"/>
      <c r="F3041" s="3"/>
      <c r="G3041" s="3"/>
      <c r="H3041" s="3"/>
      <c r="I3041" s="3"/>
      <c r="J3041" s="26"/>
      <c r="K3041" s="26"/>
      <c r="L3041" s="3"/>
      <c r="M3041" s="3"/>
      <c r="N3041" s="3"/>
      <c r="O3041" s="3"/>
      <c r="P3041" s="3"/>
      <c r="Q3041" s="3"/>
      <c r="R3041" s="3"/>
      <c r="S3041" s="3"/>
      <c r="T3041" s="3"/>
      <c r="U3041" s="3"/>
      <c r="V3041" s="3"/>
      <c r="W3041" s="3"/>
      <c r="X3041" s="3"/>
      <c r="Y3041" s="3"/>
      <c r="Z3041" s="3"/>
    </row>
    <row r="3042" spans="1:26" x14ac:dyDescent="0.2">
      <c r="A3042" s="3"/>
      <c r="B3042" s="30"/>
      <c r="C3042" s="12"/>
      <c r="D3042" s="3"/>
      <c r="E3042" s="3"/>
      <c r="F3042" s="3"/>
      <c r="G3042" s="3"/>
      <c r="H3042" s="3"/>
      <c r="I3042" s="3"/>
      <c r="J3042" s="26"/>
      <c r="K3042" s="26"/>
      <c r="L3042" s="3"/>
      <c r="M3042" s="3"/>
      <c r="N3042" s="3"/>
      <c r="O3042" s="3"/>
      <c r="P3042" s="3"/>
      <c r="Q3042" s="3"/>
      <c r="R3042" s="3"/>
      <c r="S3042" s="3"/>
      <c r="T3042" s="3"/>
      <c r="U3042" s="3"/>
      <c r="V3042" s="3"/>
      <c r="W3042" s="3"/>
      <c r="X3042" s="3"/>
      <c r="Y3042" s="3"/>
      <c r="Z3042" s="3"/>
    </row>
    <row r="3043" spans="1:26" x14ac:dyDescent="0.2">
      <c r="A3043" s="3"/>
      <c r="B3043" s="30"/>
      <c r="C3043" s="12"/>
      <c r="D3043" s="3"/>
      <c r="E3043" s="3"/>
      <c r="F3043" s="3"/>
      <c r="G3043" s="3"/>
      <c r="H3043" s="3"/>
      <c r="I3043" s="3"/>
      <c r="J3043" s="26"/>
      <c r="K3043" s="26"/>
      <c r="L3043" s="3"/>
      <c r="M3043" s="3"/>
      <c r="N3043" s="3"/>
      <c r="O3043" s="3"/>
      <c r="P3043" s="3"/>
      <c r="Q3043" s="3"/>
      <c r="R3043" s="3"/>
      <c r="S3043" s="3"/>
      <c r="T3043" s="3"/>
      <c r="U3043" s="3"/>
      <c r="V3043" s="3"/>
      <c r="W3043" s="3"/>
      <c r="X3043" s="3"/>
      <c r="Y3043" s="3"/>
      <c r="Z3043" s="3"/>
    </row>
    <row r="3044" spans="1:26" x14ac:dyDescent="0.2">
      <c r="A3044" s="3"/>
      <c r="B3044" s="30"/>
      <c r="C3044" s="12"/>
      <c r="D3044" s="3"/>
      <c r="E3044" s="3"/>
      <c r="F3044" s="3"/>
      <c r="G3044" s="3"/>
      <c r="H3044" s="3"/>
      <c r="I3044" s="3"/>
      <c r="J3044" s="26"/>
      <c r="K3044" s="26"/>
      <c r="L3044" s="3"/>
      <c r="M3044" s="3"/>
      <c r="N3044" s="3"/>
      <c r="O3044" s="3"/>
      <c r="P3044" s="3"/>
      <c r="Q3044" s="3"/>
      <c r="R3044" s="3"/>
      <c r="S3044" s="3"/>
      <c r="T3044" s="3"/>
      <c r="U3044" s="3"/>
      <c r="V3044" s="3"/>
      <c r="W3044" s="3"/>
      <c r="X3044" s="3"/>
      <c r="Y3044" s="3"/>
      <c r="Z3044" s="3"/>
    </row>
    <row r="3045" spans="1:26" x14ac:dyDescent="0.2">
      <c r="A3045" s="3"/>
      <c r="B3045" s="30"/>
      <c r="C3045" s="12"/>
      <c r="D3045" s="3"/>
      <c r="E3045" s="3"/>
      <c r="F3045" s="3"/>
      <c r="G3045" s="3"/>
      <c r="H3045" s="3"/>
      <c r="I3045" s="3"/>
      <c r="J3045" s="26"/>
      <c r="K3045" s="26"/>
      <c r="L3045" s="3"/>
      <c r="M3045" s="3"/>
      <c r="N3045" s="3"/>
      <c r="O3045" s="3"/>
      <c r="P3045" s="3"/>
      <c r="Q3045" s="3"/>
      <c r="R3045" s="3"/>
      <c r="S3045" s="3"/>
      <c r="T3045" s="3"/>
      <c r="U3045" s="3"/>
      <c r="V3045" s="3"/>
      <c r="W3045" s="3"/>
      <c r="X3045" s="3"/>
      <c r="Y3045" s="3"/>
      <c r="Z3045" s="3"/>
    </row>
    <row r="3046" spans="1:26" x14ac:dyDescent="0.2">
      <c r="A3046" s="3"/>
      <c r="B3046" s="30"/>
      <c r="C3046" s="12"/>
      <c r="D3046" s="3"/>
      <c r="E3046" s="3"/>
      <c r="F3046" s="3"/>
      <c r="G3046" s="3"/>
      <c r="H3046" s="3"/>
      <c r="I3046" s="3"/>
      <c r="J3046" s="26"/>
      <c r="K3046" s="26"/>
      <c r="L3046" s="3"/>
      <c r="M3046" s="3"/>
      <c r="N3046" s="3"/>
      <c r="O3046" s="3"/>
      <c r="P3046" s="3"/>
      <c r="Q3046" s="3"/>
      <c r="R3046" s="3"/>
      <c r="S3046" s="3"/>
      <c r="T3046" s="3"/>
      <c r="U3046" s="3"/>
      <c r="V3046" s="3"/>
      <c r="W3046" s="3"/>
      <c r="X3046" s="3"/>
      <c r="Y3046" s="3"/>
      <c r="Z3046" s="3"/>
    </row>
    <row r="3047" spans="1:26" x14ac:dyDescent="0.2">
      <c r="A3047" s="3"/>
      <c r="B3047" s="30"/>
      <c r="C3047" s="12"/>
      <c r="D3047" s="3"/>
      <c r="E3047" s="3"/>
      <c r="F3047" s="3"/>
      <c r="G3047" s="3"/>
      <c r="H3047" s="3"/>
      <c r="I3047" s="3"/>
      <c r="J3047" s="26"/>
      <c r="K3047" s="26"/>
      <c r="L3047" s="3"/>
      <c r="M3047" s="3"/>
      <c r="N3047" s="3"/>
      <c r="O3047" s="3"/>
      <c r="P3047" s="3"/>
      <c r="Q3047" s="3"/>
      <c r="R3047" s="3"/>
      <c r="S3047" s="3"/>
      <c r="T3047" s="3"/>
      <c r="U3047" s="3"/>
      <c r="V3047" s="3"/>
      <c r="W3047" s="3"/>
      <c r="X3047" s="3"/>
      <c r="Y3047" s="3"/>
      <c r="Z3047" s="3"/>
    </row>
    <row r="3048" spans="1:26" x14ac:dyDescent="0.2">
      <c r="A3048" s="3"/>
      <c r="B3048" s="30"/>
      <c r="C3048" s="12"/>
      <c r="D3048" s="3"/>
      <c r="E3048" s="3"/>
      <c r="F3048" s="3"/>
      <c r="G3048" s="3"/>
      <c r="H3048" s="3"/>
      <c r="I3048" s="3"/>
      <c r="J3048" s="26"/>
      <c r="K3048" s="26"/>
      <c r="L3048" s="3"/>
      <c r="M3048" s="3"/>
      <c r="N3048" s="3"/>
      <c r="O3048" s="3"/>
      <c r="P3048" s="3"/>
      <c r="Q3048" s="3"/>
      <c r="R3048" s="3"/>
      <c r="S3048" s="3"/>
      <c r="T3048" s="3"/>
      <c r="U3048" s="3"/>
      <c r="V3048" s="3"/>
      <c r="W3048" s="3"/>
      <c r="X3048" s="3"/>
      <c r="Y3048" s="3"/>
      <c r="Z3048" s="3"/>
    </row>
    <row r="3049" spans="1:26" x14ac:dyDescent="0.2">
      <c r="A3049" s="3"/>
      <c r="B3049" s="30"/>
      <c r="C3049" s="12"/>
      <c r="D3049" s="3"/>
      <c r="E3049" s="3"/>
      <c r="F3049" s="3"/>
      <c r="G3049" s="3"/>
      <c r="H3049" s="3"/>
      <c r="I3049" s="3"/>
      <c r="J3049" s="26"/>
      <c r="K3049" s="26"/>
      <c r="L3049" s="3"/>
      <c r="M3049" s="3"/>
      <c r="N3049" s="3"/>
      <c r="O3049" s="3"/>
      <c r="P3049" s="3"/>
      <c r="Q3049" s="3"/>
      <c r="R3049" s="3"/>
      <c r="S3049" s="3"/>
      <c r="T3049" s="3"/>
      <c r="U3049" s="3"/>
      <c r="V3049" s="3"/>
      <c r="W3049" s="3"/>
      <c r="X3049" s="3"/>
      <c r="Y3049" s="3"/>
      <c r="Z3049" s="3"/>
    </row>
    <row r="3050" spans="1:26" x14ac:dyDescent="0.2">
      <c r="A3050" s="3"/>
      <c r="B3050" s="30"/>
      <c r="C3050" s="12"/>
      <c r="D3050" s="3"/>
      <c r="E3050" s="3"/>
      <c r="F3050" s="3"/>
      <c r="G3050" s="3"/>
      <c r="H3050" s="3"/>
      <c r="I3050" s="3"/>
      <c r="J3050" s="26"/>
      <c r="K3050" s="26"/>
      <c r="L3050" s="3"/>
      <c r="M3050" s="3"/>
      <c r="N3050" s="3"/>
      <c r="O3050" s="3"/>
      <c r="P3050" s="3"/>
      <c r="Q3050" s="3"/>
      <c r="R3050" s="3"/>
      <c r="S3050" s="3"/>
      <c r="T3050" s="3"/>
      <c r="U3050" s="3"/>
      <c r="V3050" s="3"/>
      <c r="W3050" s="3"/>
      <c r="X3050" s="3"/>
      <c r="Y3050" s="3"/>
      <c r="Z3050" s="3"/>
    </row>
    <row r="3051" spans="1:26" x14ac:dyDescent="0.2">
      <c r="A3051" s="3"/>
      <c r="B3051" s="30"/>
      <c r="C3051" s="12"/>
      <c r="D3051" s="3"/>
      <c r="E3051" s="3"/>
      <c r="F3051" s="3"/>
      <c r="G3051" s="3"/>
      <c r="H3051" s="3"/>
      <c r="I3051" s="3"/>
      <c r="J3051" s="26"/>
      <c r="K3051" s="26"/>
      <c r="L3051" s="3"/>
      <c r="M3051" s="3"/>
      <c r="N3051" s="3"/>
      <c r="O3051" s="3"/>
      <c r="P3051" s="3"/>
      <c r="Q3051" s="3"/>
      <c r="R3051" s="3"/>
      <c r="S3051" s="3"/>
      <c r="T3051" s="3"/>
      <c r="U3051" s="3"/>
      <c r="V3051" s="3"/>
      <c r="W3051" s="3"/>
      <c r="X3051" s="3"/>
      <c r="Y3051" s="3"/>
      <c r="Z3051" s="3"/>
    </row>
    <row r="3052" spans="1:26" x14ac:dyDescent="0.2">
      <c r="A3052" s="3"/>
      <c r="B3052" s="30"/>
      <c r="C3052" s="12"/>
      <c r="D3052" s="3"/>
      <c r="E3052" s="3"/>
      <c r="F3052" s="3"/>
      <c r="G3052" s="3"/>
      <c r="H3052" s="3"/>
      <c r="I3052" s="3"/>
      <c r="J3052" s="26"/>
      <c r="K3052" s="26"/>
      <c r="L3052" s="3"/>
      <c r="M3052" s="3"/>
      <c r="N3052" s="3"/>
      <c r="O3052" s="3"/>
      <c r="P3052" s="3"/>
      <c r="Q3052" s="3"/>
      <c r="R3052" s="3"/>
      <c r="S3052" s="3"/>
      <c r="T3052" s="3"/>
      <c r="U3052" s="3"/>
      <c r="V3052" s="3"/>
      <c r="W3052" s="3"/>
      <c r="X3052" s="3"/>
      <c r="Y3052" s="3"/>
      <c r="Z3052" s="3"/>
    </row>
    <row r="3053" spans="1:26" x14ac:dyDescent="0.2">
      <c r="A3053" s="3"/>
      <c r="B3053" s="30"/>
      <c r="C3053" s="12"/>
      <c r="D3053" s="3"/>
      <c r="E3053" s="3"/>
      <c r="F3053" s="3"/>
      <c r="G3053" s="3"/>
      <c r="H3053" s="3"/>
      <c r="I3053" s="3"/>
      <c r="J3053" s="26"/>
      <c r="K3053" s="26"/>
      <c r="L3053" s="3"/>
      <c r="M3053" s="3"/>
      <c r="N3053" s="3"/>
      <c r="O3053" s="3"/>
      <c r="P3053" s="3"/>
      <c r="Q3053" s="3"/>
      <c r="R3053" s="3"/>
      <c r="S3053" s="3"/>
      <c r="T3053" s="3"/>
      <c r="U3053" s="3"/>
      <c r="V3053" s="3"/>
      <c r="W3053" s="3"/>
      <c r="X3053" s="3"/>
      <c r="Y3053" s="3"/>
      <c r="Z3053" s="3"/>
    </row>
    <row r="3054" spans="1:26" x14ac:dyDescent="0.2">
      <c r="A3054" s="3"/>
      <c r="B3054" s="30"/>
      <c r="C3054" s="12"/>
      <c r="D3054" s="3"/>
      <c r="E3054" s="3"/>
      <c r="F3054" s="3"/>
      <c r="G3054" s="3"/>
      <c r="H3054" s="3"/>
      <c r="I3054" s="3"/>
      <c r="J3054" s="26"/>
      <c r="K3054" s="26"/>
      <c r="L3054" s="3"/>
      <c r="M3054" s="3"/>
      <c r="N3054" s="3"/>
      <c r="O3054" s="3"/>
      <c r="P3054" s="3"/>
      <c r="Q3054" s="3"/>
      <c r="R3054" s="3"/>
      <c r="S3054" s="3"/>
      <c r="T3054" s="3"/>
      <c r="U3054" s="3"/>
      <c r="V3054" s="3"/>
      <c r="W3054" s="3"/>
      <c r="X3054" s="3"/>
      <c r="Y3054" s="3"/>
      <c r="Z3054" s="3"/>
    </row>
    <row r="3055" spans="1:26" x14ac:dyDescent="0.2">
      <c r="A3055" s="3"/>
      <c r="B3055" s="30"/>
      <c r="C3055" s="12"/>
      <c r="D3055" s="3"/>
      <c r="E3055" s="3"/>
      <c r="F3055" s="3"/>
      <c r="G3055" s="3"/>
      <c r="H3055" s="3"/>
      <c r="I3055" s="3"/>
      <c r="J3055" s="26"/>
      <c r="K3055" s="26"/>
      <c r="L3055" s="3"/>
      <c r="M3055" s="3"/>
      <c r="N3055" s="3"/>
      <c r="O3055" s="3"/>
      <c r="P3055" s="3"/>
      <c r="Q3055" s="3"/>
      <c r="R3055" s="3"/>
      <c r="S3055" s="3"/>
      <c r="T3055" s="3"/>
      <c r="U3055" s="3"/>
      <c r="V3055" s="3"/>
      <c r="W3055" s="3"/>
      <c r="X3055" s="3"/>
      <c r="Y3055" s="3"/>
      <c r="Z3055" s="3"/>
    </row>
    <row r="3056" spans="1:26" x14ac:dyDescent="0.2">
      <c r="A3056" s="3"/>
      <c r="B3056" s="30"/>
      <c r="C3056" s="12"/>
      <c r="D3056" s="3"/>
      <c r="E3056" s="3"/>
      <c r="F3056" s="3"/>
      <c r="G3056" s="3"/>
      <c r="H3056" s="3"/>
      <c r="I3056" s="3"/>
      <c r="J3056" s="26"/>
      <c r="K3056" s="26"/>
      <c r="L3056" s="3"/>
      <c r="M3056" s="3"/>
      <c r="N3056" s="3"/>
      <c r="O3056" s="3"/>
      <c r="P3056" s="3"/>
      <c r="Q3056" s="3"/>
      <c r="R3056" s="3"/>
      <c r="S3056" s="3"/>
      <c r="T3056" s="3"/>
      <c r="U3056" s="3"/>
      <c r="V3056" s="3"/>
      <c r="W3056" s="3"/>
      <c r="X3056" s="3"/>
      <c r="Y3056" s="3"/>
      <c r="Z3056" s="3"/>
    </row>
    <row r="3057" spans="1:26" x14ac:dyDescent="0.2">
      <c r="A3057" s="3"/>
      <c r="B3057" s="30"/>
      <c r="C3057" s="12"/>
      <c r="D3057" s="3"/>
      <c r="E3057" s="3"/>
      <c r="F3057" s="3"/>
      <c r="G3057" s="3"/>
      <c r="H3057" s="3"/>
      <c r="I3057" s="3"/>
      <c r="J3057" s="26"/>
      <c r="K3057" s="26"/>
      <c r="L3057" s="3"/>
      <c r="M3057" s="3"/>
      <c r="N3057" s="3"/>
      <c r="O3057" s="3"/>
      <c r="P3057" s="3"/>
      <c r="Q3057" s="3"/>
      <c r="R3057" s="3"/>
      <c r="S3057" s="3"/>
      <c r="T3057" s="3"/>
      <c r="U3057" s="3"/>
      <c r="V3057" s="3"/>
      <c r="W3057" s="3"/>
      <c r="X3057" s="3"/>
      <c r="Y3057" s="3"/>
      <c r="Z3057" s="3"/>
    </row>
    <row r="3058" spans="1:26" x14ac:dyDescent="0.2">
      <c r="A3058" s="3"/>
      <c r="B3058" s="30"/>
      <c r="C3058" s="12"/>
      <c r="D3058" s="3"/>
      <c r="E3058" s="3"/>
      <c r="F3058" s="3"/>
      <c r="G3058" s="3"/>
      <c r="H3058" s="3"/>
      <c r="I3058" s="3"/>
      <c r="J3058" s="26"/>
      <c r="K3058" s="26"/>
      <c r="L3058" s="3"/>
      <c r="M3058" s="3"/>
      <c r="N3058" s="3"/>
      <c r="O3058" s="3"/>
      <c r="P3058" s="3"/>
      <c r="Q3058" s="3"/>
      <c r="R3058" s="3"/>
      <c r="S3058" s="3"/>
      <c r="T3058" s="3"/>
      <c r="U3058" s="3"/>
      <c r="V3058" s="3"/>
      <c r="W3058" s="3"/>
      <c r="X3058" s="3"/>
      <c r="Y3058" s="3"/>
      <c r="Z3058" s="3"/>
    </row>
    <row r="3059" spans="1:26" x14ac:dyDescent="0.2">
      <c r="A3059" s="3"/>
      <c r="B3059" s="30"/>
      <c r="C3059" s="12"/>
      <c r="D3059" s="3"/>
      <c r="E3059" s="3"/>
      <c r="F3059" s="3"/>
      <c r="G3059" s="3"/>
      <c r="H3059" s="3"/>
      <c r="I3059" s="3"/>
      <c r="J3059" s="26"/>
      <c r="K3059" s="26"/>
      <c r="L3059" s="3"/>
      <c r="M3059" s="3"/>
      <c r="N3059" s="3"/>
      <c r="O3059" s="3"/>
      <c r="P3059" s="3"/>
      <c r="Q3059" s="3"/>
      <c r="R3059" s="3"/>
      <c r="S3059" s="3"/>
      <c r="T3059" s="3"/>
      <c r="U3059" s="3"/>
      <c r="V3059" s="3"/>
      <c r="W3059" s="3"/>
      <c r="X3059" s="3"/>
      <c r="Y3059" s="3"/>
      <c r="Z3059" s="3"/>
    </row>
    <row r="3060" spans="1:26" x14ac:dyDescent="0.2">
      <c r="A3060" s="3"/>
      <c r="B3060" s="30"/>
      <c r="C3060" s="12"/>
      <c r="D3060" s="3"/>
      <c r="E3060" s="3"/>
      <c r="F3060" s="3"/>
      <c r="G3060" s="3"/>
      <c r="H3060" s="3"/>
      <c r="I3060" s="3"/>
      <c r="J3060" s="26"/>
      <c r="K3060" s="26"/>
      <c r="L3060" s="3"/>
      <c r="M3060" s="3"/>
      <c r="N3060" s="3"/>
      <c r="O3060" s="3"/>
      <c r="P3060" s="3"/>
      <c r="Q3060" s="3"/>
      <c r="R3060" s="3"/>
      <c r="S3060" s="3"/>
      <c r="T3060" s="3"/>
      <c r="U3060" s="3"/>
      <c r="V3060" s="3"/>
      <c r="W3060" s="3"/>
      <c r="X3060" s="3"/>
      <c r="Y3060" s="3"/>
      <c r="Z3060" s="3"/>
    </row>
    <row r="3061" spans="1:26" x14ac:dyDescent="0.2">
      <c r="A3061" s="3"/>
      <c r="B3061" s="30"/>
      <c r="C3061" s="12"/>
      <c r="D3061" s="3"/>
      <c r="E3061" s="3"/>
      <c r="F3061" s="3"/>
      <c r="G3061" s="3"/>
      <c r="H3061" s="3"/>
      <c r="I3061" s="3"/>
      <c r="J3061" s="26"/>
      <c r="K3061" s="26"/>
      <c r="L3061" s="3"/>
      <c r="M3061" s="3"/>
      <c r="N3061" s="3"/>
      <c r="O3061" s="3"/>
      <c r="P3061" s="3"/>
      <c r="Q3061" s="3"/>
      <c r="R3061" s="3"/>
      <c r="S3061" s="3"/>
      <c r="T3061" s="3"/>
      <c r="U3061" s="3"/>
      <c r="V3061" s="3"/>
      <c r="W3061" s="3"/>
      <c r="X3061" s="3"/>
      <c r="Y3061" s="3"/>
      <c r="Z3061" s="3"/>
    </row>
    <row r="3062" spans="1:26" x14ac:dyDescent="0.2">
      <c r="A3062" s="3"/>
      <c r="B3062" s="30"/>
      <c r="C3062" s="12"/>
      <c r="D3062" s="3"/>
      <c r="E3062" s="3"/>
      <c r="F3062" s="3"/>
      <c r="G3062" s="3"/>
      <c r="H3062" s="3"/>
      <c r="I3062" s="3"/>
      <c r="J3062" s="26"/>
      <c r="K3062" s="26"/>
      <c r="L3062" s="3"/>
      <c r="M3062" s="3"/>
      <c r="N3062" s="3"/>
      <c r="O3062" s="3"/>
      <c r="P3062" s="3"/>
      <c r="Q3062" s="3"/>
      <c r="R3062" s="3"/>
      <c r="S3062" s="3"/>
      <c r="T3062" s="3"/>
      <c r="U3062" s="3"/>
      <c r="V3062" s="3"/>
      <c r="W3062" s="3"/>
      <c r="X3062" s="3"/>
      <c r="Y3062" s="3"/>
      <c r="Z3062" s="3"/>
    </row>
    <row r="3063" spans="1:26" x14ac:dyDescent="0.2">
      <c r="A3063" s="3"/>
      <c r="B3063" s="30"/>
      <c r="C3063" s="12"/>
      <c r="D3063" s="3"/>
      <c r="E3063" s="3"/>
      <c r="F3063" s="3"/>
      <c r="G3063" s="3"/>
      <c r="H3063" s="3"/>
      <c r="I3063" s="3"/>
      <c r="J3063" s="26"/>
      <c r="K3063" s="26"/>
      <c r="L3063" s="3"/>
      <c r="M3063" s="3"/>
      <c r="N3063" s="3"/>
      <c r="O3063" s="3"/>
      <c r="P3063" s="3"/>
      <c r="Q3063" s="3"/>
      <c r="R3063" s="3"/>
      <c r="S3063" s="3"/>
      <c r="T3063" s="3"/>
      <c r="U3063" s="3"/>
      <c r="V3063" s="3"/>
      <c r="W3063" s="3"/>
      <c r="X3063" s="3"/>
      <c r="Y3063" s="3"/>
      <c r="Z3063" s="3"/>
    </row>
    <row r="3064" spans="1:26" x14ac:dyDescent="0.2">
      <c r="A3064" s="3"/>
      <c r="B3064" s="30"/>
      <c r="C3064" s="12"/>
      <c r="D3064" s="3"/>
      <c r="E3064" s="3"/>
      <c r="F3064" s="3"/>
      <c r="G3064" s="3"/>
      <c r="H3064" s="3"/>
      <c r="I3064" s="3"/>
      <c r="J3064" s="26"/>
      <c r="K3064" s="26"/>
      <c r="L3064" s="3"/>
      <c r="M3064" s="3"/>
      <c r="N3064" s="3"/>
      <c r="O3064" s="3"/>
      <c r="P3064" s="3"/>
      <c r="Q3064" s="3"/>
      <c r="R3064" s="3"/>
      <c r="S3064" s="3"/>
      <c r="T3064" s="3"/>
      <c r="U3064" s="3"/>
      <c r="V3064" s="3"/>
      <c r="W3064" s="3"/>
      <c r="X3064" s="3"/>
      <c r="Y3064" s="3"/>
      <c r="Z3064" s="3"/>
    </row>
    <row r="3065" spans="1:26" x14ac:dyDescent="0.2">
      <c r="A3065" s="3"/>
      <c r="B3065" s="30"/>
      <c r="C3065" s="12"/>
      <c r="D3065" s="3"/>
      <c r="E3065" s="3"/>
      <c r="F3065" s="3"/>
      <c r="G3065" s="3"/>
      <c r="H3065" s="3"/>
      <c r="I3065" s="3"/>
      <c r="J3065" s="26"/>
      <c r="K3065" s="26"/>
      <c r="L3065" s="3"/>
      <c r="M3065" s="3"/>
      <c r="N3065" s="3"/>
      <c r="O3065" s="3"/>
      <c r="P3065" s="3"/>
      <c r="Q3065" s="3"/>
      <c r="R3065" s="3"/>
      <c r="S3065" s="3"/>
      <c r="T3065" s="3"/>
      <c r="U3065" s="3"/>
      <c r="V3065" s="3"/>
      <c r="W3065" s="3"/>
      <c r="X3065" s="3"/>
      <c r="Y3065" s="3"/>
      <c r="Z3065" s="3"/>
    </row>
    <row r="3066" spans="1:26" x14ac:dyDescent="0.2">
      <c r="A3066" s="3"/>
      <c r="B3066" s="30"/>
      <c r="C3066" s="12"/>
      <c r="D3066" s="3"/>
      <c r="E3066" s="3"/>
      <c r="F3066" s="3"/>
      <c r="G3066" s="3"/>
      <c r="H3066" s="3"/>
      <c r="I3066" s="3"/>
      <c r="J3066" s="26"/>
      <c r="K3066" s="26"/>
      <c r="L3066" s="3"/>
      <c r="M3066" s="3"/>
      <c r="N3066" s="3"/>
      <c r="O3066" s="3"/>
      <c r="P3066" s="3"/>
      <c r="Q3066" s="3"/>
      <c r="R3066" s="3"/>
      <c r="S3066" s="3"/>
      <c r="T3066" s="3"/>
      <c r="U3066" s="3"/>
      <c r="V3066" s="3"/>
      <c r="W3066" s="3"/>
      <c r="X3066" s="3"/>
      <c r="Y3066" s="3"/>
      <c r="Z3066" s="3"/>
    </row>
    <row r="3067" spans="1:26" x14ac:dyDescent="0.2">
      <c r="A3067" s="3"/>
      <c r="B3067" s="30"/>
      <c r="C3067" s="12"/>
      <c r="D3067" s="3"/>
      <c r="E3067" s="3"/>
      <c r="F3067" s="3"/>
      <c r="G3067" s="3"/>
      <c r="H3067" s="3"/>
      <c r="I3067" s="3"/>
      <c r="J3067" s="26"/>
      <c r="K3067" s="26"/>
      <c r="L3067" s="3"/>
      <c r="M3067" s="3"/>
      <c r="N3067" s="3"/>
      <c r="O3067" s="3"/>
      <c r="P3067" s="3"/>
      <c r="Q3067" s="3"/>
      <c r="R3067" s="3"/>
      <c r="S3067" s="3"/>
      <c r="T3067" s="3"/>
      <c r="U3067" s="3"/>
      <c r="V3067" s="3"/>
      <c r="W3067" s="3"/>
      <c r="X3067" s="3"/>
      <c r="Y3067" s="3"/>
      <c r="Z3067" s="3"/>
    </row>
    <row r="3068" spans="1:26" x14ac:dyDescent="0.2">
      <c r="A3068" s="3"/>
      <c r="B3068" s="30"/>
      <c r="C3068" s="12"/>
      <c r="D3068" s="3"/>
      <c r="E3068" s="3"/>
      <c r="F3068" s="3"/>
      <c r="G3068" s="3"/>
      <c r="H3068" s="3"/>
      <c r="I3068" s="3"/>
      <c r="J3068" s="26"/>
      <c r="K3068" s="26"/>
      <c r="L3068" s="3"/>
      <c r="M3068" s="3"/>
      <c r="N3068" s="3"/>
      <c r="O3068" s="3"/>
      <c r="P3068" s="3"/>
      <c r="Q3068" s="3"/>
      <c r="R3068" s="3"/>
      <c r="S3068" s="3"/>
      <c r="T3068" s="3"/>
      <c r="U3068" s="3"/>
      <c r="V3068" s="3"/>
      <c r="W3068" s="3"/>
      <c r="X3068" s="3"/>
      <c r="Y3068" s="3"/>
      <c r="Z3068" s="3"/>
    </row>
    <row r="3069" spans="1:26" x14ac:dyDescent="0.2">
      <c r="A3069" s="3"/>
      <c r="B3069" s="30"/>
      <c r="C3069" s="12"/>
      <c r="D3069" s="3"/>
      <c r="E3069" s="3"/>
      <c r="F3069" s="3"/>
      <c r="G3069" s="3"/>
      <c r="H3069" s="3"/>
      <c r="I3069" s="3"/>
      <c r="J3069" s="26"/>
      <c r="K3069" s="26"/>
      <c r="L3069" s="3"/>
      <c r="M3069" s="3"/>
      <c r="N3069" s="3"/>
      <c r="O3069" s="3"/>
      <c r="P3069" s="3"/>
      <c r="Q3069" s="3"/>
      <c r="R3069" s="3"/>
      <c r="S3069" s="3"/>
      <c r="T3069" s="3"/>
      <c r="U3069" s="3"/>
      <c r="V3069" s="3"/>
      <c r="W3069" s="3"/>
      <c r="X3069" s="3"/>
      <c r="Y3069" s="3"/>
      <c r="Z3069" s="3"/>
    </row>
    <row r="3070" spans="1:26" x14ac:dyDescent="0.2">
      <c r="A3070" s="3"/>
      <c r="B3070" s="30"/>
      <c r="C3070" s="12"/>
      <c r="D3070" s="3"/>
      <c r="E3070" s="3"/>
      <c r="F3070" s="3"/>
      <c r="G3070" s="3"/>
      <c r="H3070" s="3"/>
      <c r="I3070" s="3"/>
      <c r="J3070" s="26"/>
      <c r="K3070" s="26"/>
      <c r="L3070" s="3"/>
      <c r="M3070" s="3"/>
      <c r="N3070" s="3"/>
      <c r="O3070" s="3"/>
      <c r="P3070" s="3"/>
      <c r="Q3070" s="3"/>
      <c r="R3070" s="3"/>
      <c r="S3070" s="3"/>
      <c r="T3070" s="3"/>
      <c r="U3070" s="3"/>
      <c r="V3070" s="3"/>
      <c r="W3070" s="3"/>
      <c r="X3070" s="3"/>
      <c r="Y3070" s="3"/>
      <c r="Z3070" s="3"/>
    </row>
    <row r="3071" spans="1:26" x14ac:dyDescent="0.2">
      <c r="A3071" s="3"/>
      <c r="B3071" s="30"/>
      <c r="C3071" s="12"/>
      <c r="D3071" s="3"/>
      <c r="E3071" s="3"/>
      <c r="F3071" s="3"/>
      <c r="G3071" s="3"/>
      <c r="H3071" s="3"/>
      <c r="I3071" s="3"/>
      <c r="J3071" s="26"/>
      <c r="K3071" s="26"/>
      <c r="L3071" s="3"/>
      <c r="M3071" s="3"/>
      <c r="N3071" s="3"/>
      <c r="O3071" s="3"/>
      <c r="P3071" s="3"/>
      <c r="Q3071" s="3"/>
      <c r="R3071" s="3"/>
      <c r="S3071" s="3"/>
      <c r="T3071" s="3"/>
      <c r="U3071" s="3"/>
      <c r="V3071" s="3"/>
      <c r="W3071" s="3"/>
      <c r="X3071" s="3"/>
      <c r="Y3071" s="3"/>
      <c r="Z3071" s="3"/>
    </row>
    <row r="3072" spans="1:26" x14ac:dyDescent="0.2">
      <c r="A3072" s="3"/>
      <c r="B3072" s="30"/>
      <c r="C3072" s="12"/>
      <c r="D3072" s="3"/>
      <c r="E3072" s="3"/>
      <c r="F3072" s="3"/>
      <c r="G3072" s="3"/>
      <c r="H3072" s="3"/>
      <c r="I3072" s="3"/>
      <c r="J3072" s="26"/>
      <c r="K3072" s="26"/>
      <c r="L3072" s="3"/>
      <c r="M3072" s="3"/>
      <c r="N3072" s="3"/>
      <c r="O3072" s="3"/>
      <c r="P3072" s="3"/>
      <c r="Q3072" s="3"/>
      <c r="R3072" s="3"/>
      <c r="S3072" s="3"/>
      <c r="T3072" s="3"/>
      <c r="U3072" s="3"/>
      <c r="V3072" s="3"/>
      <c r="W3072" s="3"/>
      <c r="X3072" s="3"/>
      <c r="Y3072" s="3"/>
      <c r="Z3072" s="3"/>
    </row>
    <row r="3073" spans="1:26" x14ac:dyDescent="0.2">
      <c r="A3073" s="3"/>
      <c r="B3073" s="30"/>
      <c r="C3073" s="12"/>
      <c r="D3073" s="3"/>
      <c r="E3073" s="3"/>
      <c r="F3073" s="3"/>
      <c r="G3073" s="3"/>
      <c r="H3073" s="3"/>
      <c r="I3073" s="3"/>
      <c r="J3073" s="26"/>
      <c r="K3073" s="26"/>
      <c r="L3073" s="3"/>
      <c r="M3073" s="3"/>
      <c r="N3073" s="3"/>
      <c r="O3073" s="3"/>
      <c r="P3073" s="3"/>
      <c r="Q3073" s="3"/>
      <c r="R3073" s="3"/>
      <c r="S3073" s="3"/>
      <c r="T3073" s="3"/>
      <c r="U3073" s="3"/>
      <c r="V3073" s="3"/>
      <c r="W3073" s="3"/>
      <c r="X3073" s="3"/>
      <c r="Y3073" s="3"/>
      <c r="Z3073" s="3"/>
    </row>
    <row r="3074" spans="1:26" x14ac:dyDescent="0.2">
      <c r="A3074" s="3"/>
      <c r="B3074" s="30"/>
      <c r="C3074" s="12"/>
      <c r="D3074" s="3"/>
      <c r="E3074" s="3"/>
      <c r="F3074" s="3"/>
      <c r="G3074" s="3"/>
      <c r="H3074" s="3"/>
      <c r="I3074" s="3"/>
      <c r="J3074" s="26"/>
      <c r="K3074" s="26"/>
      <c r="L3074" s="3"/>
      <c r="M3074" s="3"/>
      <c r="N3074" s="3"/>
      <c r="O3074" s="3"/>
      <c r="P3074" s="3"/>
      <c r="Q3074" s="3"/>
      <c r="R3074" s="3"/>
      <c r="S3074" s="3"/>
      <c r="T3074" s="3"/>
      <c r="U3074" s="3"/>
      <c r="V3074" s="3"/>
      <c r="W3074" s="3"/>
      <c r="X3074" s="3"/>
      <c r="Y3074" s="3"/>
      <c r="Z3074" s="3"/>
    </row>
    <row r="3075" spans="1:26" x14ac:dyDescent="0.2">
      <c r="A3075" s="3"/>
      <c r="B3075" s="30"/>
      <c r="C3075" s="12"/>
      <c r="D3075" s="3"/>
      <c r="E3075" s="3"/>
      <c r="F3075" s="3"/>
      <c r="G3075" s="3"/>
      <c r="H3075" s="3"/>
      <c r="I3075" s="3"/>
      <c r="J3075" s="26"/>
      <c r="K3075" s="26"/>
      <c r="L3075" s="3"/>
      <c r="M3075" s="3"/>
      <c r="N3075" s="3"/>
      <c r="O3075" s="3"/>
      <c r="P3075" s="3"/>
      <c r="Q3075" s="3"/>
      <c r="R3075" s="3"/>
      <c r="S3075" s="3"/>
      <c r="T3075" s="3"/>
      <c r="U3075" s="3"/>
      <c r="V3075" s="3"/>
      <c r="W3075" s="3"/>
      <c r="X3075" s="3"/>
      <c r="Y3075" s="3"/>
      <c r="Z3075" s="3"/>
    </row>
    <row r="3076" spans="1:26" x14ac:dyDescent="0.2">
      <c r="A3076" s="3"/>
      <c r="B3076" s="30"/>
      <c r="C3076" s="12"/>
      <c r="D3076" s="3"/>
      <c r="E3076" s="3"/>
      <c r="F3076" s="3"/>
      <c r="G3076" s="3"/>
      <c r="H3076" s="3"/>
      <c r="I3076" s="3"/>
      <c r="J3076" s="26"/>
      <c r="K3076" s="26"/>
      <c r="L3076" s="3"/>
      <c r="M3076" s="3"/>
      <c r="N3076" s="3"/>
      <c r="O3076" s="3"/>
      <c r="P3076" s="3"/>
      <c r="Q3076" s="3"/>
      <c r="R3076" s="3"/>
      <c r="S3076" s="3"/>
      <c r="T3076" s="3"/>
      <c r="U3076" s="3"/>
      <c r="V3076" s="3"/>
      <c r="W3076" s="3"/>
      <c r="X3076" s="3"/>
      <c r="Y3076" s="3"/>
      <c r="Z3076" s="3"/>
    </row>
    <row r="3077" spans="1:26" x14ac:dyDescent="0.2">
      <c r="A3077" s="3"/>
      <c r="B3077" s="30"/>
      <c r="C3077" s="12"/>
      <c r="D3077" s="3"/>
      <c r="E3077" s="3"/>
      <c r="F3077" s="3"/>
      <c r="G3077" s="3"/>
      <c r="H3077" s="3"/>
      <c r="I3077" s="3"/>
      <c r="J3077" s="26"/>
      <c r="K3077" s="26"/>
      <c r="L3077" s="3"/>
      <c r="M3077" s="3"/>
      <c r="N3077" s="3"/>
      <c r="O3077" s="3"/>
      <c r="P3077" s="3"/>
      <c r="Q3077" s="3"/>
      <c r="R3077" s="3"/>
      <c r="S3077" s="3"/>
      <c r="T3077" s="3"/>
      <c r="U3077" s="3"/>
      <c r="V3077" s="3"/>
      <c r="W3077" s="3"/>
      <c r="X3077" s="3"/>
      <c r="Y3077" s="3"/>
      <c r="Z3077" s="3"/>
    </row>
    <row r="3078" spans="1:26" x14ac:dyDescent="0.2">
      <c r="A3078" s="3"/>
      <c r="B3078" s="30"/>
      <c r="C3078" s="12"/>
      <c r="D3078" s="3"/>
      <c r="E3078" s="3"/>
      <c r="F3078" s="3"/>
      <c r="G3078" s="3"/>
      <c r="H3078" s="3"/>
      <c r="I3078" s="3"/>
      <c r="J3078" s="26"/>
      <c r="K3078" s="26"/>
      <c r="L3078" s="3"/>
      <c r="M3078" s="3"/>
      <c r="N3078" s="3"/>
      <c r="O3078" s="3"/>
      <c r="P3078" s="3"/>
      <c r="Q3078" s="3"/>
      <c r="R3078" s="3"/>
      <c r="S3078" s="3"/>
      <c r="T3078" s="3"/>
      <c r="U3078" s="3"/>
      <c r="V3078" s="3"/>
      <c r="W3078" s="3"/>
      <c r="X3078" s="3"/>
      <c r="Y3078" s="3"/>
      <c r="Z3078" s="3"/>
    </row>
    <row r="3079" spans="1:26" x14ac:dyDescent="0.2">
      <c r="A3079" s="3"/>
      <c r="B3079" s="30"/>
      <c r="C3079" s="12"/>
      <c r="D3079" s="3"/>
      <c r="E3079" s="3"/>
      <c r="F3079" s="3"/>
      <c r="G3079" s="3"/>
      <c r="H3079" s="3"/>
      <c r="I3079" s="3"/>
      <c r="J3079" s="26"/>
      <c r="K3079" s="26"/>
      <c r="L3079" s="3"/>
      <c r="M3079" s="3"/>
      <c r="N3079" s="3"/>
      <c r="O3079" s="3"/>
      <c r="P3079" s="3"/>
      <c r="Q3079" s="3"/>
      <c r="R3079" s="3"/>
      <c r="S3079" s="3"/>
      <c r="T3079" s="3"/>
      <c r="U3079" s="3"/>
      <c r="V3079" s="3"/>
      <c r="W3079" s="3"/>
      <c r="X3079" s="3"/>
      <c r="Y3079" s="3"/>
      <c r="Z3079" s="3"/>
    </row>
    <row r="3080" spans="1:26" x14ac:dyDescent="0.2">
      <c r="A3080" s="3"/>
      <c r="B3080" s="30"/>
      <c r="C3080" s="12"/>
      <c r="D3080" s="3"/>
      <c r="E3080" s="3"/>
      <c r="F3080" s="3"/>
      <c r="G3080" s="3"/>
      <c r="H3080" s="3"/>
      <c r="I3080" s="3"/>
      <c r="J3080" s="26"/>
      <c r="K3080" s="26"/>
      <c r="L3080" s="3"/>
      <c r="M3080" s="3"/>
      <c r="N3080" s="3"/>
      <c r="O3080" s="3"/>
      <c r="P3080" s="3"/>
      <c r="Q3080" s="3"/>
      <c r="R3080" s="3"/>
      <c r="S3080" s="3"/>
      <c r="T3080" s="3"/>
      <c r="U3080" s="3"/>
      <c r="V3080" s="3"/>
      <c r="W3080" s="3"/>
      <c r="X3080" s="3"/>
      <c r="Y3080" s="3"/>
      <c r="Z3080" s="3"/>
    </row>
    <row r="3081" spans="1:26" x14ac:dyDescent="0.2">
      <c r="A3081" s="3"/>
      <c r="B3081" s="30"/>
      <c r="C3081" s="12"/>
      <c r="D3081" s="3"/>
      <c r="E3081" s="3"/>
      <c r="F3081" s="3"/>
      <c r="G3081" s="3"/>
      <c r="H3081" s="3"/>
      <c r="I3081" s="3"/>
      <c r="J3081" s="26"/>
      <c r="K3081" s="26"/>
      <c r="L3081" s="3"/>
      <c r="M3081" s="3"/>
      <c r="N3081" s="3"/>
      <c r="O3081" s="3"/>
      <c r="P3081" s="3"/>
      <c r="Q3081" s="3"/>
      <c r="R3081" s="3"/>
      <c r="S3081" s="3"/>
      <c r="T3081" s="3"/>
      <c r="U3081" s="3"/>
      <c r="V3081" s="3"/>
      <c r="W3081" s="3"/>
      <c r="X3081" s="3"/>
      <c r="Y3081" s="3"/>
      <c r="Z3081" s="3"/>
    </row>
    <row r="3082" spans="1:26" x14ac:dyDescent="0.2">
      <c r="A3082" s="3"/>
      <c r="B3082" s="30"/>
      <c r="C3082" s="12"/>
      <c r="D3082" s="3"/>
      <c r="E3082" s="3"/>
      <c r="F3082" s="3"/>
      <c r="G3082" s="3"/>
      <c r="H3082" s="3"/>
      <c r="I3082" s="3"/>
      <c r="J3082" s="26"/>
      <c r="K3082" s="26"/>
      <c r="L3082" s="3"/>
      <c r="M3082" s="3"/>
      <c r="N3082" s="3"/>
      <c r="O3082" s="3"/>
      <c r="P3082" s="3"/>
      <c r="Q3082" s="3"/>
      <c r="R3082" s="3"/>
      <c r="S3082" s="3"/>
      <c r="T3082" s="3"/>
      <c r="U3082" s="3"/>
      <c r="V3082" s="3"/>
      <c r="W3082" s="3"/>
      <c r="X3082" s="3"/>
      <c r="Y3082" s="3"/>
      <c r="Z3082" s="3"/>
    </row>
    <row r="3083" spans="1:26" x14ac:dyDescent="0.2">
      <c r="A3083" s="3"/>
      <c r="B3083" s="30"/>
      <c r="C3083" s="12"/>
      <c r="D3083" s="3"/>
      <c r="E3083" s="3"/>
      <c r="F3083" s="3"/>
      <c r="G3083" s="3"/>
      <c r="H3083" s="3"/>
      <c r="I3083" s="3"/>
      <c r="J3083" s="26"/>
      <c r="K3083" s="26"/>
      <c r="L3083" s="3"/>
      <c r="M3083" s="3"/>
      <c r="N3083" s="3"/>
      <c r="O3083" s="3"/>
      <c r="P3083" s="3"/>
      <c r="Q3083" s="3"/>
      <c r="R3083" s="3"/>
      <c r="S3083" s="3"/>
      <c r="T3083" s="3"/>
      <c r="U3083" s="3"/>
      <c r="V3083" s="3"/>
      <c r="W3083" s="3"/>
      <c r="X3083" s="3"/>
      <c r="Y3083" s="3"/>
      <c r="Z3083" s="3"/>
    </row>
    <row r="3084" spans="1:26" x14ac:dyDescent="0.2">
      <c r="A3084" s="3"/>
      <c r="B3084" s="30"/>
      <c r="C3084" s="12"/>
      <c r="D3084" s="3"/>
      <c r="E3084" s="3"/>
      <c r="F3084" s="3"/>
      <c r="G3084" s="3"/>
      <c r="H3084" s="3"/>
      <c r="I3084" s="3"/>
      <c r="J3084" s="26"/>
      <c r="K3084" s="26"/>
      <c r="L3084" s="3"/>
      <c r="M3084" s="3"/>
      <c r="N3084" s="3"/>
      <c r="O3084" s="3"/>
      <c r="P3084" s="3"/>
      <c r="Q3084" s="3"/>
      <c r="R3084" s="3"/>
      <c r="S3084" s="3"/>
      <c r="T3084" s="3"/>
      <c r="U3084" s="3"/>
      <c r="V3084" s="3"/>
      <c r="W3084" s="3"/>
      <c r="X3084" s="3"/>
      <c r="Y3084" s="3"/>
      <c r="Z3084" s="3"/>
    </row>
    <row r="3085" spans="1:26" x14ac:dyDescent="0.2">
      <c r="A3085" s="3"/>
      <c r="B3085" s="30"/>
      <c r="C3085" s="12"/>
      <c r="D3085" s="3"/>
      <c r="E3085" s="3"/>
      <c r="F3085" s="3"/>
      <c r="G3085" s="3"/>
      <c r="H3085" s="3"/>
      <c r="I3085" s="3"/>
      <c r="J3085" s="26"/>
      <c r="K3085" s="26"/>
      <c r="L3085" s="3"/>
      <c r="M3085" s="3"/>
      <c r="N3085" s="3"/>
      <c r="O3085" s="3"/>
      <c r="P3085" s="3"/>
      <c r="Q3085" s="3"/>
      <c r="R3085" s="3"/>
      <c r="S3085" s="3"/>
      <c r="T3085" s="3"/>
      <c r="U3085" s="3"/>
      <c r="V3085" s="3"/>
      <c r="W3085" s="3"/>
      <c r="X3085" s="3"/>
      <c r="Y3085" s="3"/>
      <c r="Z3085" s="3"/>
    </row>
    <row r="3086" spans="1:26" x14ac:dyDescent="0.2">
      <c r="A3086" s="3"/>
      <c r="B3086" s="30"/>
      <c r="C3086" s="12"/>
      <c r="D3086" s="3"/>
      <c r="E3086" s="3"/>
      <c r="F3086" s="3"/>
      <c r="G3086" s="3"/>
      <c r="H3086" s="3"/>
      <c r="I3086" s="3"/>
      <c r="J3086" s="26"/>
      <c r="K3086" s="26"/>
      <c r="L3086" s="3"/>
      <c r="M3086" s="3"/>
      <c r="N3086" s="3"/>
      <c r="O3086" s="3"/>
      <c r="P3086" s="3"/>
      <c r="Q3086" s="3"/>
      <c r="R3086" s="3"/>
      <c r="S3086" s="3"/>
      <c r="T3086" s="3"/>
      <c r="U3086" s="3"/>
      <c r="V3086" s="3"/>
      <c r="W3086" s="3"/>
      <c r="X3086" s="3"/>
      <c r="Y3086" s="3"/>
      <c r="Z3086" s="3"/>
    </row>
    <row r="3087" spans="1:26" x14ac:dyDescent="0.2">
      <c r="A3087" s="3"/>
      <c r="B3087" s="30"/>
      <c r="C3087" s="12"/>
      <c r="D3087" s="3"/>
      <c r="E3087" s="3"/>
      <c r="F3087" s="3"/>
      <c r="G3087" s="3"/>
      <c r="H3087" s="3"/>
      <c r="I3087" s="3"/>
      <c r="J3087" s="26"/>
      <c r="K3087" s="26"/>
      <c r="L3087" s="3"/>
      <c r="M3087" s="3"/>
      <c r="N3087" s="3"/>
      <c r="O3087" s="3"/>
      <c r="P3087" s="3"/>
      <c r="Q3087" s="3"/>
      <c r="R3087" s="3"/>
      <c r="S3087" s="3"/>
      <c r="T3087" s="3"/>
      <c r="U3087" s="3"/>
      <c r="V3087" s="3"/>
      <c r="W3087" s="3"/>
      <c r="X3087" s="3"/>
      <c r="Y3087" s="3"/>
      <c r="Z3087" s="3"/>
    </row>
    <row r="3088" spans="1:26" x14ac:dyDescent="0.2">
      <c r="A3088" s="3"/>
      <c r="B3088" s="30"/>
      <c r="C3088" s="12"/>
      <c r="D3088" s="3"/>
      <c r="E3088" s="3"/>
      <c r="F3088" s="3"/>
      <c r="G3088" s="3"/>
      <c r="H3088" s="3"/>
      <c r="I3088" s="3"/>
      <c r="J3088" s="26"/>
      <c r="K3088" s="26"/>
      <c r="L3088" s="3"/>
      <c r="M3088" s="3"/>
      <c r="N3088" s="3"/>
      <c r="O3088" s="3"/>
      <c r="P3088" s="3"/>
      <c r="Q3088" s="3"/>
      <c r="R3088" s="3"/>
      <c r="S3088" s="3"/>
      <c r="T3088" s="3"/>
      <c r="U3088" s="3"/>
      <c r="V3088" s="3"/>
      <c r="W3088" s="3"/>
      <c r="X3088" s="3"/>
      <c r="Y3088" s="3"/>
      <c r="Z3088" s="3"/>
    </row>
    <row r="3089" spans="1:26" x14ac:dyDescent="0.2">
      <c r="A3089" s="3"/>
      <c r="B3089" s="30"/>
      <c r="C3089" s="12"/>
      <c r="D3089" s="3"/>
      <c r="E3089" s="3"/>
      <c r="F3089" s="3"/>
      <c r="G3089" s="3"/>
      <c r="H3089" s="3"/>
      <c r="I3089" s="3"/>
      <c r="J3089" s="26"/>
      <c r="K3089" s="26"/>
      <c r="L3089" s="3"/>
      <c r="M3089" s="3"/>
      <c r="N3089" s="3"/>
      <c r="O3089" s="3"/>
      <c r="P3089" s="3"/>
      <c r="Q3089" s="3"/>
      <c r="R3089" s="3"/>
      <c r="S3089" s="3"/>
      <c r="T3089" s="3"/>
      <c r="U3089" s="3"/>
      <c r="V3089" s="3"/>
      <c r="W3089" s="3"/>
      <c r="X3089" s="3"/>
      <c r="Y3089" s="3"/>
      <c r="Z3089" s="3"/>
    </row>
    <row r="3090" spans="1:26" x14ac:dyDescent="0.2">
      <c r="A3090" s="3"/>
      <c r="B3090" s="30"/>
      <c r="C3090" s="12"/>
      <c r="D3090" s="3"/>
      <c r="E3090" s="3"/>
      <c r="F3090" s="3"/>
      <c r="G3090" s="3"/>
      <c r="H3090" s="3"/>
      <c r="I3090" s="3"/>
      <c r="J3090" s="26"/>
      <c r="K3090" s="26"/>
      <c r="L3090" s="3"/>
      <c r="M3090" s="3"/>
      <c r="N3090" s="3"/>
      <c r="O3090" s="3"/>
      <c r="P3090" s="3"/>
      <c r="Q3090" s="3"/>
      <c r="R3090" s="3"/>
      <c r="S3090" s="3"/>
      <c r="T3090" s="3"/>
      <c r="U3090" s="3"/>
      <c r="V3090" s="3"/>
      <c r="W3090" s="3"/>
      <c r="X3090" s="3"/>
      <c r="Y3090" s="3"/>
      <c r="Z3090" s="3"/>
    </row>
    <row r="3091" spans="1:26" x14ac:dyDescent="0.2">
      <c r="A3091" s="3"/>
      <c r="B3091" s="30"/>
      <c r="C3091" s="12"/>
      <c r="D3091" s="3"/>
      <c r="E3091" s="3"/>
      <c r="F3091" s="3"/>
      <c r="G3091" s="3"/>
      <c r="H3091" s="3"/>
      <c r="I3091" s="3"/>
      <c r="J3091" s="26"/>
      <c r="K3091" s="26"/>
      <c r="L3091" s="3"/>
      <c r="M3091" s="3"/>
      <c r="N3091" s="3"/>
      <c r="O3091" s="3"/>
      <c r="P3091" s="3"/>
      <c r="Q3091" s="3"/>
      <c r="R3091" s="3"/>
      <c r="S3091" s="3"/>
      <c r="T3091" s="3"/>
      <c r="U3091" s="3"/>
      <c r="V3091" s="3"/>
      <c r="W3091" s="3"/>
      <c r="X3091" s="3"/>
      <c r="Y3091" s="3"/>
      <c r="Z3091" s="3"/>
    </row>
    <row r="3092" spans="1:26" x14ac:dyDescent="0.2">
      <c r="A3092" s="3"/>
      <c r="B3092" s="30"/>
      <c r="C3092" s="12"/>
      <c r="D3092" s="3"/>
      <c r="E3092" s="3"/>
      <c r="F3092" s="3"/>
      <c r="G3092" s="3"/>
      <c r="H3092" s="3"/>
      <c r="I3092" s="3"/>
      <c r="J3092" s="26"/>
      <c r="K3092" s="26"/>
      <c r="L3092" s="3"/>
      <c r="M3092" s="3"/>
      <c r="N3092" s="3"/>
      <c r="O3092" s="3"/>
      <c r="P3092" s="3"/>
      <c r="Q3092" s="3"/>
      <c r="R3092" s="3"/>
      <c r="S3092" s="3"/>
      <c r="T3092" s="3"/>
      <c r="U3092" s="3"/>
      <c r="V3092" s="3"/>
      <c r="W3092" s="3"/>
      <c r="X3092" s="3"/>
      <c r="Y3092" s="3"/>
      <c r="Z3092" s="3"/>
    </row>
    <row r="3093" spans="1:26" x14ac:dyDescent="0.2">
      <c r="A3093" s="3"/>
      <c r="B3093" s="30"/>
      <c r="C3093" s="12"/>
      <c r="D3093" s="3"/>
      <c r="E3093" s="3"/>
      <c r="F3093" s="3"/>
      <c r="G3093" s="3"/>
      <c r="H3093" s="3"/>
      <c r="I3093" s="3"/>
      <c r="J3093" s="26"/>
      <c r="K3093" s="26"/>
      <c r="M3093" s="3"/>
      <c r="N3093" s="3"/>
      <c r="O3093" s="3"/>
      <c r="P3093" s="3"/>
      <c r="Q3093" s="3"/>
      <c r="R3093" s="3"/>
      <c r="S3093" s="3"/>
      <c r="T3093" s="3"/>
      <c r="U3093" s="3"/>
      <c r="V3093" s="3"/>
      <c r="W3093" s="3"/>
      <c r="X3093" s="3"/>
      <c r="Y3093" s="3"/>
      <c r="Z3093" s="3"/>
    </row>
    <row r="3094" spans="1:26" x14ac:dyDescent="0.2">
      <c r="A3094" s="3"/>
      <c r="B3094" s="30"/>
      <c r="C3094" s="12"/>
      <c r="D3094" s="3"/>
      <c r="E3094" s="3"/>
      <c r="F3094" s="3"/>
      <c r="G3094" s="3"/>
      <c r="H3094" s="3"/>
      <c r="I3094" s="3"/>
      <c r="J3094" s="26"/>
      <c r="K3094" s="26"/>
      <c r="M3094" s="3"/>
      <c r="N3094" s="3"/>
      <c r="O3094" s="3"/>
      <c r="P3094" s="3"/>
      <c r="Q3094" s="3"/>
      <c r="R3094" s="3"/>
      <c r="S3094" s="3"/>
      <c r="T3094" s="3"/>
      <c r="U3094" s="3"/>
      <c r="V3094" s="3"/>
      <c r="W3094" s="3"/>
      <c r="X3094" s="3"/>
      <c r="Y3094" s="3"/>
      <c r="Z3094" s="3"/>
    </row>
    <row r="3095" spans="1:26" x14ac:dyDescent="0.2">
      <c r="A3095" s="3"/>
      <c r="B3095" s="30"/>
      <c r="C3095" s="12"/>
      <c r="D3095" s="3"/>
      <c r="E3095" s="3"/>
      <c r="F3095" s="3"/>
      <c r="G3095" s="3"/>
      <c r="H3095" s="3"/>
      <c r="I3095" s="3"/>
      <c r="J3095" s="26"/>
      <c r="K3095" s="26"/>
      <c r="M3095" s="3"/>
      <c r="N3095" s="3"/>
      <c r="O3095" s="3"/>
      <c r="P3095" s="3"/>
      <c r="Q3095" s="3"/>
      <c r="R3095" s="3"/>
      <c r="S3095" s="3"/>
      <c r="T3095" s="3"/>
      <c r="U3095" s="3"/>
      <c r="V3095" s="3"/>
      <c r="W3095" s="3"/>
      <c r="X3095" s="3"/>
      <c r="Y3095" s="3"/>
      <c r="Z3095" s="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400-000000000000}">
          <x14:formula1>
            <xm:f>Sheet14!$A$1:$A$94</xm:f>
          </x14:formula1>
          <xm:sqref>D1:D3095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2302"/>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7" max="7" width="20" customWidth="1"/>
  </cols>
  <sheetData>
    <row r="1" spans="1:26" ht="15" x14ac:dyDescent="0.2">
      <c r="A1" s="3" t="s">
        <v>21</v>
      </c>
      <c r="B1" s="3" t="s">
        <v>27</v>
      </c>
      <c r="C1" s="3" t="s">
        <v>33</v>
      </c>
      <c r="D1" s="3" t="s">
        <v>44</v>
      </c>
      <c r="E1" s="3" t="s">
        <v>49</v>
      </c>
      <c r="F1" s="3" t="s">
        <v>39</v>
      </c>
      <c r="G1" s="3" t="s">
        <v>15</v>
      </c>
      <c r="H1" s="3" t="s">
        <v>72</v>
      </c>
      <c r="I1" s="3" t="s">
        <v>77</v>
      </c>
      <c r="J1" s="3" t="s">
        <v>83</v>
      </c>
      <c r="K1" s="3" t="s">
        <v>155</v>
      </c>
      <c r="L1" s="3" t="s">
        <v>376</v>
      </c>
      <c r="M1" s="3" t="s">
        <v>81</v>
      </c>
      <c r="N1" s="3" t="s">
        <v>159</v>
      </c>
      <c r="O1" s="3" t="s">
        <v>377</v>
      </c>
      <c r="P1" s="3" t="s">
        <v>553</v>
      </c>
      <c r="Q1" s="3"/>
      <c r="R1" s="3"/>
      <c r="S1" s="3"/>
      <c r="T1" s="3"/>
      <c r="U1" s="3"/>
      <c r="V1" s="3"/>
      <c r="W1" s="3"/>
      <c r="X1" s="3"/>
      <c r="Y1" s="3"/>
      <c r="Z1" s="3"/>
    </row>
    <row r="2" spans="1:26" ht="15" x14ac:dyDescent="0.2">
      <c r="A2" s="3" t="s">
        <v>200</v>
      </c>
      <c r="B2" s="30">
        <v>43979</v>
      </c>
      <c r="C2" s="12">
        <v>0.3034722222222222</v>
      </c>
      <c r="D2" s="3" t="s">
        <v>202</v>
      </c>
      <c r="E2" s="3" t="s">
        <v>203</v>
      </c>
      <c r="F2" s="3" t="e">
        <f t="shared" ref="F2:F37" ca="1" si="0">JOIN("-",D2,E2)</f>
        <v>#NAME?</v>
      </c>
      <c r="G2" s="3" t="s">
        <v>199</v>
      </c>
      <c r="H2" s="3">
        <v>7.49</v>
      </c>
      <c r="I2" s="3">
        <v>26.9</v>
      </c>
      <c r="J2" s="3">
        <v>17.14</v>
      </c>
      <c r="K2" s="3">
        <v>2</v>
      </c>
      <c r="L2" s="3">
        <v>8.08</v>
      </c>
      <c r="M2" s="3">
        <v>-65.400000000000006</v>
      </c>
      <c r="N2" s="3" t="s">
        <v>46</v>
      </c>
      <c r="O2" s="3">
        <v>17.02</v>
      </c>
      <c r="P2" s="3"/>
      <c r="Q2" s="3"/>
      <c r="R2" s="3"/>
      <c r="S2" s="3"/>
      <c r="T2" s="3"/>
      <c r="U2" s="3"/>
      <c r="V2" s="3"/>
      <c r="W2" s="3"/>
      <c r="X2" s="3"/>
      <c r="Y2" s="3"/>
      <c r="Z2" s="3"/>
    </row>
    <row r="3" spans="1:26" ht="15" x14ac:dyDescent="0.2">
      <c r="A3" s="3" t="s">
        <v>200</v>
      </c>
      <c r="B3" s="30">
        <v>43979</v>
      </c>
      <c r="C3" s="12">
        <v>0.3034722222222222</v>
      </c>
      <c r="D3" s="3" t="s">
        <v>202</v>
      </c>
      <c r="E3" s="3" t="s">
        <v>221</v>
      </c>
      <c r="F3" s="3" t="e">
        <f t="shared" ca="1" si="0"/>
        <v>#NAME?</v>
      </c>
      <c r="G3" s="3" t="s">
        <v>554</v>
      </c>
      <c r="H3" s="3">
        <v>6.35</v>
      </c>
      <c r="I3" s="3">
        <v>26.7</v>
      </c>
      <c r="J3" s="3">
        <v>25.49</v>
      </c>
      <c r="K3" s="3">
        <v>96</v>
      </c>
      <c r="L3" s="3">
        <v>8.11</v>
      </c>
      <c r="M3" s="3">
        <v>-67.2</v>
      </c>
      <c r="N3" s="3" t="s">
        <v>46</v>
      </c>
      <c r="O3" s="3">
        <v>21.96</v>
      </c>
      <c r="P3" s="3"/>
      <c r="Q3" s="3"/>
      <c r="R3" s="3"/>
      <c r="S3" s="3"/>
      <c r="T3" s="3"/>
      <c r="U3" s="3"/>
      <c r="V3" s="3"/>
      <c r="W3" s="3"/>
      <c r="X3" s="3"/>
      <c r="Y3" s="3"/>
      <c r="Z3" s="3"/>
    </row>
    <row r="4" spans="1:26" ht="15" x14ac:dyDescent="0.2">
      <c r="A4" s="3" t="s">
        <v>200</v>
      </c>
      <c r="B4" s="30">
        <v>43979</v>
      </c>
      <c r="C4" s="12">
        <v>0.3430555555555555</v>
      </c>
      <c r="D4" s="3" t="s">
        <v>206</v>
      </c>
      <c r="E4" s="3" t="s">
        <v>203</v>
      </c>
      <c r="F4" s="3" t="e">
        <f t="shared" ca="1" si="0"/>
        <v>#NAME?</v>
      </c>
      <c r="G4" s="3" t="s">
        <v>204</v>
      </c>
      <c r="H4" s="3">
        <v>6.29</v>
      </c>
      <c r="I4" s="3">
        <v>26.6</v>
      </c>
      <c r="J4" s="3">
        <v>16.66</v>
      </c>
      <c r="K4" s="3">
        <v>13</v>
      </c>
      <c r="L4" s="3">
        <v>7.83</v>
      </c>
      <c r="M4" s="3">
        <v>-51</v>
      </c>
      <c r="N4" s="3" t="s">
        <v>46</v>
      </c>
      <c r="O4" s="3">
        <v>16.690000000000001</v>
      </c>
      <c r="P4" s="3"/>
      <c r="Q4" s="3"/>
      <c r="R4" s="3"/>
      <c r="S4" s="3"/>
      <c r="T4" s="3"/>
      <c r="U4" s="3"/>
      <c r="V4" s="3"/>
      <c r="W4" s="3"/>
      <c r="X4" s="3"/>
      <c r="Y4" s="3"/>
      <c r="Z4" s="3"/>
    </row>
    <row r="5" spans="1:26" ht="15" x14ac:dyDescent="0.2">
      <c r="A5" s="3" t="s">
        <v>200</v>
      </c>
      <c r="B5" s="30">
        <v>43979</v>
      </c>
      <c r="C5" s="12">
        <v>0.3430555555555555</v>
      </c>
      <c r="D5" s="3" t="s">
        <v>206</v>
      </c>
      <c r="E5" s="3" t="s">
        <v>221</v>
      </c>
      <c r="F5" s="3" t="e">
        <f t="shared" ca="1" si="0"/>
        <v>#NAME?</v>
      </c>
      <c r="G5" s="3" t="s">
        <v>555</v>
      </c>
      <c r="H5" s="3">
        <v>6.35</v>
      </c>
      <c r="I5" s="3">
        <v>26.5</v>
      </c>
      <c r="J5" s="3">
        <v>16.72</v>
      </c>
      <c r="K5" s="3">
        <v>4</v>
      </c>
      <c r="L5" s="3">
        <v>7.76</v>
      </c>
      <c r="M5" s="3">
        <v>-46.6</v>
      </c>
      <c r="N5" s="3" t="s">
        <v>46</v>
      </c>
      <c r="O5" s="3">
        <v>15.88</v>
      </c>
      <c r="P5" s="3"/>
      <c r="Q5" s="3"/>
      <c r="R5" s="3"/>
      <c r="S5" s="3"/>
      <c r="T5" s="3"/>
      <c r="U5" s="3"/>
      <c r="V5" s="3"/>
      <c r="W5" s="3"/>
      <c r="X5" s="3"/>
      <c r="Y5" s="3"/>
      <c r="Z5" s="3"/>
    </row>
    <row r="6" spans="1:26" ht="15" x14ac:dyDescent="0.2">
      <c r="A6" s="3" t="s">
        <v>200</v>
      </c>
      <c r="B6" s="30">
        <v>43979</v>
      </c>
      <c r="C6" s="12">
        <v>0.36180555555555555</v>
      </c>
      <c r="D6" s="3" t="s">
        <v>209</v>
      </c>
      <c r="E6" s="3" t="s">
        <v>203</v>
      </c>
      <c r="F6" s="3" t="e">
        <f t="shared" ca="1" si="0"/>
        <v>#NAME?</v>
      </c>
      <c r="G6" s="3" t="s">
        <v>207</v>
      </c>
      <c r="H6" s="3">
        <v>6.78</v>
      </c>
      <c r="I6" s="3">
        <v>27.2</v>
      </c>
      <c r="J6" s="3">
        <v>14.34</v>
      </c>
      <c r="K6" s="3">
        <v>25</v>
      </c>
      <c r="L6" s="3">
        <v>7.76</v>
      </c>
      <c r="M6" s="3">
        <v>-46.9</v>
      </c>
      <c r="N6" s="3" t="s">
        <v>46</v>
      </c>
      <c r="O6" s="3">
        <v>15.28</v>
      </c>
      <c r="P6" s="3"/>
      <c r="Q6" s="3"/>
      <c r="R6" s="3"/>
      <c r="S6" s="3"/>
      <c r="T6" s="3"/>
      <c r="U6" s="3"/>
      <c r="V6" s="3"/>
      <c r="W6" s="3"/>
      <c r="X6" s="3"/>
      <c r="Y6" s="3"/>
      <c r="Z6" s="3"/>
    </row>
    <row r="7" spans="1:26" ht="15" x14ac:dyDescent="0.2">
      <c r="A7" s="3" t="s">
        <v>200</v>
      </c>
      <c r="B7" s="30">
        <v>43979</v>
      </c>
      <c r="C7" s="12">
        <v>0.36180555555555555</v>
      </c>
      <c r="D7" s="3" t="s">
        <v>209</v>
      </c>
      <c r="E7" s="3" t="s">
        <v>221</v>
      </c>
      <c r="F7" s="3" t="e">
        <f t="shared" ca="1" si="0"/>
        <v>#NAME?</v>
      </c>
      <c r="G7" s="3" t="s">
        <v>556</v>
      </c>
      <c r="H7" s="3">
        <v>6.95</v>
      </c>
      <c r="I7" s="3">
        <v>27.2</v>
      </c>
      <c r="J7" s="3">
        <v>15.45</v>
      </c>
      <c r="K7" s="3" t="s">
        <v>557</v>
      </c>
      <c r="L7" s="3">
        <v>7.66</v>
      </c>
      <c r="M7" s="3">
        <v>-40.9</v>
      </c>
      <c r="N7" s="3" t="s">
        <v>46</v>
      </c>
      <c r="O7" s="3">
        <v>15.23</v>
      </c>
      <c r="P7" s="3"/>
      <c r="Q7" s="3"/>
      <c r="R7" s="3"/>
      <c r="S7" s="3"/>
      <c r="T7" s="3"/>
      <c r="U7" s="3"/>
      <c r="V7" s="3"/>
      <c r="W7" s="3"/>
      <c r="X7" s="3"/>
      <c r="Y7" s="3"/>
      <c r="Z7" s="3"/>
    </row>
    <row r="8" spans="1:26" ht="15" x14ac:dyDescent="0.2">
      <c r="A8" s="3" t="s">
        <v>200</v>
      </c>
      <c r="B8" s="30">
        <v>43979</v>
      </c>
      <c r="C8" s="12">
        <v>0.39583333333333331</v>
      </c>
      <c r="D8" s="3" t="s">
        <v>212</v>
      </c>
      <c r="E8" s="3" t="s">
        <v>203</v>
      </c>
      <c r="F8" s="3" t="e">
        <f t="shared" ca="1" si="0"/>
        <v>#NAME?</v>
      </c>
      <c r="G8" s="3" t="s">
        <v>210</v>
      </c>
      <c r="H8" s="3">
        <v>7.27</v>
      </c>
      <c r="I8" s="3">
        <v>27.2</v>
      </c>
      <c r="J8" s="3">
        <v>12.55</v>
      </c>
      <c r="K8" s="3">
        <v>28</v>
      </c>
      <c r="L8" s="3">
        <v>7.78</v>
      </c>
      <c r="M8" s="3">
        <v>-47.7</v>
      </c>
      <c r="N8" s="3" t="s">
        <v>46</v>
      </c>
      <c r="O8" s="3">
        <v>13.86</v>
      </c>
      <c r="P8" s="3"/>
      <c r="Q8" s="3"/>
      <c r="R8" s="3"/>
      <c r="S8" s="3"/>
      <c r="T8" s="3"/>
      <c r="U8" s="3"/>
      <c r="V8" s="3"/>
      <c r="W8" s="3"/>
      <c r="X8" s="3"/>
      <c r="Y8" s="3"/>
      <c r="Z8" s="3"/>
    </row>
    <row r="9" spans="1:26" ht="15" x14ac:dyDescent="0.2">
      <c r="A9" s="3" t="s">
        <v>200</v>
      </c>
      <c r="B9" s="30">
        <v>43979</v>
      </c>
      <c r="C9" s="12">
        <v>0.39583333333333331</v>
      </c>
      <c r="D9" s="3" t="s">
        <v>212</v>
      </c>
      <c r="E9" s="3" t="s">
        <v>221</v>
      </c>
      <c r="F9" s="3" t="e">
        <f t="shared" ca="1" si="0"/>
        <v>#NAME?</v>
      </c>
      <c r="G9" s="3" t="s">
        <v>558</v>
      </c>
      <c r="H9" s="3">
        <v>7.37</v>
      </c>
      <c r="I9" s="3">
        <v>27.1</v>
      </c>
      <c r="J9" s="3">
        <v>12.52</v>
      </c>
      <c r="K9" s="3">
        <v>19</v>
      </c>
      <c r="L9" s="3">
        <v>7.86</v>
      </c>
      <c r="M9" s="3">
        <v>-52.6</v>
      </c>
      <c r="N9" s="3" t="s">
        <v>46</v>
      </c>
      <c r="O9" s="3">
        <v>10.53</v>
      </c>
      <c r="P9" s="3"/>
      <c r="Q9" s="3"/>
      <c r="R9" s="3"/>
      <c r="S9" s="3"/>
      <c r="T9" s="3"/>
      <c r="U9" s="3"/>
      <c r="V9" s="3"/>
      <c r="W9" s="3"/>
      <c r="X9" s="3"/>
      <c r="Y9" s="3"/>
      <c r="Z9" s="3"/>
    </row>
    <row r="10" spans="1:26" ht="15" x14ac:dyDescent="0.2">
      <c r="A10" s="3" t="s">
        <v>200</v>
      </c>
      <c r="B10" s="30">
        <v>43979</v>
      </c>
      <c r="C10" s="12">
        <v>0.42152777777777778</v>
      </c>
      <c r="D10" s="3" t="s">
        <v>215</v>
      </c>
      <c r="E10" s="3" t="s">
        <v>203</v>
      </c>
      <c r="F10" s="3" t="e">
        <f t="shared" ca="1" si="0"/>
        <v>#NAME?</v>
      </c>
      <c r="G10" s="3" t="s">
        <v>213</v>
      </c>
      <c r="H10" s="3">
        <v>8.0500000000000007</v>
      </c>
      <c r="I10" s="3">
        <v>26.9</v>
      </c>
      <c r="J10" s="3">
        <v>8.33</v>
      </c>
      <c r="K10" s="3">
        <v>24</v>
      </c>
      <c r="L10" s="3">
        <v>7.98</v>
      </c>
      <c r="M10" s="3">
        <v>-59.6</v>
      </c>
      <c r="N10" s="3" t="s">
        <v>46</v>
      </c>
      <c r="O10" s="3">
        <v>16.190000000000001</v>
      </c>
      <c r="P10" s="3"/>
      <c r="Q10" s="3"/>
      <c r="R10" s="3"/>
      <c r="S10" s="3"/>
      <c r="T10" s="3"/>
      <c r="U10" s="3"/>
      <c r="V10" s="3"/>
      <c r="W10" s="3"/>
      <c r="X10" s="3"/>
      <c r="Y10" s="3"/>
      <c r="Z10" s="3"/>
    </row>
    <row r="11" spans="1:26" ht="15" x14ac:dyDescent="0.2">
      <c r="A11" s="3" t="s">
        <v>200</v>
      </c>
      <c r="B11" s="30">
        <v>43979</v>
      </c>
      <c r="C11" s="12">
        <v>0.42152777777777778</v>
      </c>
      <c r="D11" s="3" t="s">
        <v>215</v>
      </c>
      <c r="E11" s="3" t="s">
        <v>221</v>
      </c>
      <c r="F11" s="3" t="e">
        <f t="shared" ca="1" si="0"/>
        <v>#NAME?</v>
      </c>
      <c r="G11" s="3" t="s">
        <v>559</v>
      </c>
      <c r="H11" s="3">
        <v>7.91</v>
      </c>
      <c r="I11" s="3">
        <v>26.8</v>
      </c>
      <c r="J11" s="3">
        <v>8.56</v>
      </c>
      <c r="K11" s="3">
        <v>32</v>
      </c>
      <c r="L11" s="3">
        <v>8.01</v>
      </c>
      <c r="M11" s="3">
        <v>-61.2</v>
      </c>
      <c r="N11" s="3" t="s">
        <v>46</v>
      </c>
      <c r="O11" s="3">
        <v>16.66</v>
      </c>
      <c r="P11" s="3"/>
      <c r="Q11" s="3"/>
      <c r="R11" s="3"/>
      <c r="S11" s="3"/>
      <c r="T11" s="3"/>
      <c r="U11" s="3"/>
      <c r="V11" s="3"/>
      <c r="W11" s="3"/>
      <c r="X11" s="3"/>
      <c r="Y11" s="3"/>
      <c r="Z11" s="3"/>
    </row>
    <row r="12" spans="1:26" ht="15" x14ac:dyDescent="0.2">
      <c r="A12" s="3" t="s">
        <v>200</v>
      </c>
      <c r="B12" s="30">
        <v>43979</v>
      </c>
      <c r="C12" s="12">
        <v>0.45</v>
      </c>
      <c r="D12" s="3" t="s">
        <v>218</v>
      </c>
      <c r="E12" s="3" t="s">
        <v>203</v>
      </c>
      <c r="F12" s="3" t="e">
        <f t="shared" ca="1" si="0"/>
        <v>#NAME?</v>
      </c>
      <c r="G12" s="3" t="s">
        <v>216</v>
      </c>
      <c r="H12" s="3">
        <v>8.64</v>
      </c>
      <c r="I12" s="3">
        <v>27</v>
      </c>
      <c r="J12" s="3">
        <v>10.33</v>
      </c>
      <c r="K12" s="3">
        <v>7</v>
      </c>
      <c r="L12" s="3">
        <v>8.11</v>
      </c>
      <c r="M12" s="3">
        <v>-67.3</v>
      </c>
      <c r="N12" s="3" t="s">
        <v>46</v>
      </c>
      <c r="O12" s="10" t="s">
        <v>46</v>
      </c>
      <c r="P12" s="3"/>
      <c r="Q12" s="3"/>
      <c r="R12" s="3"/>
      <c r="S12" s="3"/>
      <c r="T12" s="3"/>
      <c r="U12" s="3"/>
      <c r="V12" s="3"/>
      <c r="W12" s="3"/>
      <c r="X12" s="3"/>
      <c r="Y12" s="3"/>
      <c r="Z12" s="3"/>
    </row>
    <row r="13" spans="1:26" ht="15" x14ac:dyDescent="0.2">
      <c r="A13" s="3" t="s">
        <v>200</v>
      </c>
      <c r="B13" s="30">
        <v>43979</v>
      </c>
      <c r="C13" s="12">
        <v>0.45</v>
      </c>
      <c r="D13" s="3" t="s">
        <v>218</v>
      </c>
      <c r="E13" s="3" t="s">
        <v>221</v>
      </c>
      <c r="F13" s="3" t="e">
        <f t="shared" ca="1" si="0"/>
        <v>#NAME?</v>
      </c>
      <c r="G13" s="3" t="s">
        <v>219</v>
      </c>
      <c r="H13" s="3">
        <v>5.96</v>
      </c>
      <c r="I13" s="3">
        <v>27</v>
      </c>
      <c r="J13" s="3">
        <v>18.5</v>
      </c>
      <c r="K13" s="3">
        <v>95</v>
      </c>
      <c r="L13" s="3">
        <v>8.0399999999999991</v>
      </c>
      <c r="M13" s="3">
        <v>-62.9</v>
      </c>
      <c r="N13" s="3" t="s">
        <v>46</v>
      </c>
      <c r="O13" s="10" t="s">
        <v>46</v>
      </c>
      <c r="P13" s="3"/>
      <c r="Q13" s="3"/>
      <c r="R13" s="3"/>
      <c r="S13" s="3"/>
      <c r="T13" s="3"/>
      <c r="U13" s="3"/>
      <c r="V13" s="3"/>
      <c r="W13" s="3"/>
      <c r="X13" s="3"/>
      <c r="Y13" s="3"/>
      <c r="Z13" s="3"/>
    </row>
    <row r="14" spans="1:26" ht="15" x14ac:dyDescent="0.2">
      <c r="A14" s="3" t="s">
        <v>200</v>
      </c>
      <c r="B14" s="30">
        <v>43979</v>
      </c>
      <c r="C14" s="12">
        <v>0.46736111111111112</v>
      </c>
      <c r="D14" s="3" t="s">
        <v>224</v>
      </c>
      <c r="E14" s="3" t="s">
        <v>203</v>
      </c>
      <c r="F14" s="3" t="e">
        <f t="shared" ca="1" si="0"/>
        <v>#NAME?</v>
      </c>
      <c r="G14" s="3" t="s">
        <v>222</v>
      </c>
      <c r="H14" s="3">
        <v>8.19</v>
      </c>
      <c r="I14" s="3">
        <v>27.3</v>
      </c>
      <c r="J14" s="3">
        <v>8.52</v>
      </c>
      <c r="K14" s="3">
        <v>1</v>
      </c>
      <c r="L14" s="3">
        <v>8.0299999999999994</v>
      </c>
      <c r="M14" s="3">
        <v>-62.4</v>
      </c>
      <c r="N14" s="3" t="s">
        <v>46</v>
      </c>
      <c r="O14" s="3">
        <v>12</v>
      </c>
      <c r="P14" s="3"/>
      <c r="Q14" s="3"/>
      <c r="R14" s="3"/>
      <c r="S14" s="3"/>
      <c r="T14" s="3"/>
      <c r="U14" s="3"/>
      <c r="V14" s="3"/>
      <c r="W14" s="3"/>
      <c r="X14" s="3"/>
      <c r="Y14" s="3"/>
      <c r="Z14" s="3"/>
    </row>
    <row r="15" spans="1:26" ht="15" x14ac:dyDescent="0.2">
      <c r="A15" s="3" t="s">
        <v>200</v>
      </c>
      <c r="B15" s="30">
        <v>43979</v>
      </c>
      <c r="C15" s="12">
        <v>0.46736111111111112</v>
      </c>
      <c r="D15" s="3" t="s">
        <v>224</v>
      </c>
      <c r="E15" s="3" t="s">
        <v>221</v>
      </c>
      <c r="F15" s="3" t="e">
        <f t="shared" ca="1" si="0"/>
        <v>#NAME?</v>
      </c>
      <c r="G15" s="3" t="s">
        <v>560</v>
      </c>
      <c r="H15" s="3">
        <v>8.15</v>
      </c>
      <c r="I15" s="3">
        <v>27.2</v>
      </c>
      <c r="J15" s="3">
        <v>8.57</v>
      </c>
      <c r="K15" s="3">
        <v>26</v>
      </c>
      <c r="L15" s="3">
        <v>7.99</v>
      </c>
      <c r="M15" s="3">
        <v>-59.9</v>
      </c>
      <c r="N15" s="3" t="s">
        <v>46</v>
      </c>
      <c r="O15" s="3">
        <v>12.05</v>
      </c>
      <c r="P15" s="3"/>
      <c r="Q15" s="3"/>
      <c r="R15" s="3"/>
      <c r="S15" s="3"/>
      <c r="T15" s="3"/>
      <c r="U15" s="3"/>
      <c r="V15" s="3"/>
      <c r="W15" s="3"/>
      <c r="X15" s="3"/>
      <c r="Y15" s="3"/>
      <c r="Z15" s="3"/>
    </row>
    <row r="16" spans="1:26" ht="15" x14ac:dyDescent="0.2">
      <c r="A16" s="3" t="s">
        <v>200</v>
      </c>
      <c r="B16" s="30">
        <v>43979</v>
      </c>
      <c r="C16" s="12">
        <v>0.52430555555555558</v>
      </c>
      <c r="D16" s="3" t="s">
        <v>227</v>
      </c>
      <c r="E16" s="3" t="s">
        <v>203</v>
      </c>
      <c r="F16" s="3" t="e">
        <f t="shared" ca="1" si="0"/>
        <v>#NAME?</v>
      </c>
      <c r="G16" s="3" t="s">
        <v>225</v>
      </c>
      <c r="H16" s="3">
        <v>7.96</v>
      </c>
      <c r="I16" s="3">
        <v>27.9</v>
      </c>
      <c r="J16" s="3">
        <v>15.23</v>
      </c>
      <c r="K16" s="3">
        <v>15</v>
      </c>
      <c r="L16" s="3">
        <v>8.14</v>
      </c>
      <c r="M16" s="3">
        <v>-68.7</v>
      </c>
      <c r="N16" s="3" t="s">
        <v>46</v>
      </c>
      <c r="O16" s="3">
        <v>12.77</v>
      </c>
      <c r="P16" s="3"/>
      <c r="Q16" s="3"/>
      <c r="R16" s="3"/>
      <c r="S16" s="3"/>
      <c r="T16" s="3"/>
      <c r="U16" s="3"/>
      <c r="V16" s="3"/>
      <c r="W16" s="3"/>
      <c r="X16" s="3"/>
      <c r="Y16" s="3"/>
      <c r="Z16" s="3"/>
    </row>
    <row r="17" spans="1:26" ht="15" x14ac:dyDescent="0.2">
      <c r="A17" s="3" t="s">
        <v>200</v>
      </c>
      <c r="B17" s="30">
        <v>43979</v>
      </c>
      <c r="C17" s="12">
        <v>0.52430555555555558</v>
      </c>
      <c r="D17" s="3" t="s">
        <v>227</v>
      </c>
      <c r="E17" s="3" t="s">
        <v>221</v>
      </c>
      <c r="F17" s="3" t="e">
        <f t="shared" ca="1" si="0"/>
        <v>#NAME?</v>
      </c>
      <c r="G17" s="3" t="s">
        <v>561</v>
      </c>
      <c r="H17" s="3">
        <v>7.67</v>
      </c>
      <c r="I17" s="3">
        <v>27.6</v>
      </c>
      <c r="J17" s="3">
        <v>16.36</v>
      </c>
      <c r="K17" s="3">
        <v>66</v>
      </c>
      <c r="L17" s="3">
        <v>8</v>
      </c>
      <c r="M17" s="3">
        <v>-60.6</v>
      </c>
      <c r="N17" s="3" t="s">
        <v>46</v>
      </c>
      <c r="O17" s="3">
        <v>18.23</v>
      </c>
      <c r="P17" s="3"/>
      <c r="Q17" s="3"/>
      <c r="R17" s="3"/>
      <c r="S17" s="3"/>
      <c r="T17" s="3"/>
      <c r="U17" s="3"/>
      <c r="V17" s="3"/>
      <c r="W17" s="3"/>
      <c r="X17" s="3"/>
      <c r="Y17" s="3"/>
      <c r="Z17" s="3"/>
    </row>
    <row r="18" spans="1:26" ht="15" x14ac:dyDescent="0.2">
      <c r="A18" s="3" t="s">
        <v>200</v>
      </c>
      <c r="B18" s="30">
        <v>43979</v>
      </c>
      <c r="C18" s="12">
        <v>0.54305555555555551</v>
      </c>
      <c r="D18" s="3" t="s">
        <v>230</v>
      </c>
      <c r="E18" s="3" t="s">
        <v>203</v>
      </c>
      <c r="F18" s="3" t="e">
        <f t="shared" ca="1" si="0"/>
        <v>#NAME?</v>
      </c>
      <c r="G18" s="3" t="s">
        <v>228</v>
      </c>
      <c r="H18" s="3">
        <v>8.17</v>
      </c>
      <c r="I18" s="3">
        <v>28.3</v>
      </c>
      <c r="J18" s="3">
        <v>14.43</v>
      </c>
      <c r="K18" s="3" t="s">
        <v>562</v>
      </c>
      <c r="L18" s="3">
        <v>8.16</v>
      </c>
      <c r="M18" s="3">
        <v>-70.099999999999994</v>
      </c>
      <c r="N18" s="3" t="s">
        <v>46</v>
      </c>
      <c r="O18" s="3">
        <v>14.92</v>
      </c>
      <c r="P18" s="3"/>
      <c r="Q18" s="3"/>
      <c r="R18" s="3"/>
      <c r="S18" s="3"/>
      <c r="T18" s="3"/>
      <c r="U18" s="3"/>
      <c r="V18" s="3"/>
      <c r="W18" s="3"/>
      <c r="X18" s="3"/>
      <c r="Y18" s="3"/>
      <c r="Z18" s="3"/>
    </row>
    <row r="19" spans="1:26" ht="15" x14ac:dyDescent="0.2">
      <c r="A19" s="3" t="s">
        <v>200</v>
      </c>
      <c r="B19" s="30">
        <v>43979</v>
      </c>
      <c r="C19" s="12">
        <v>0.54305555555555551</v>
      </c>
      <c r="D19" s="3" t="s">
        <v>230</v>
      </c>
      <c r="E19" s="3" t="s">
        <v>221</v>
      </c>
      <c r="F19" s="3" t="e">
        <f t="shared" ca="1" si="0"/>
        <v>#NAME?</v>
      </c>
      <c r="G19" s="3" t="s">
        <v>231</v>
      </c>
      <c r="H19" s="3">
        <v>6.99</v>
      </c>
      <c r="I19" s="3">
        <v>27.4</v>
      </c>
      <c r="J19" s="3">
        <v>22.35</v>
      </c>
      <c r="K19" s="3">
        <v>9</v>
      </c>
      <c r="L19" s="3">
        <v>8.16</v>
      </c>
      <c r="M19" s="3">
        <v>-69.900000000000006</v>
      </c>
      <c r="N19" s="3" t="s">
        <v>46</v>
      </c>
      <c r="O19" s="3">
        <v>19.73</v>
      </c>
      <c r="P19" s="3"/>
      <c r="Q19" s="3"/>
      <c r="R19" s="3"/>
      <c r="S19" s="3"/>
      <c r="T19" s="3"/>
      <c r="U19" s="3"/>
      <c r="V19" s="3"/>
      <c r="W19" s="3"/>
      <c r="X19" s="3"/>
      <c r="Y19" s="3"/>
      <c r="Z19" s="3"/>
    </row>
    <row r="20" spans="1:26" ht="15" x14ac:dyDescent="0.2">
      <c r="A20" s="3" t="s">
        <v>200</v>
      </c>
      <c r="B20" s="30">
        <v>43979</v>
      </c>
      <c r="C20" s="12">
        <v>0.56458333333333333</v>
      </c>
      <c r="D20" s="3" t="s">
        <v>235</v>
      </c>
      <c r="E20" s="3" t="s">
        <v>203</v>
      </c>
      <c r="F20" s="3" t="e">
        <f t="shared" ca="1" si="0"/>
        <v>#NAME?</v>
      </c>
      <c r="G20" s="3" t="s">
        <v>233</v>
      </c>
      <c r="H20" s="3">
        <v>7.26</v>
      </c>
      <c r="I20" s="3">
        <v>27.6</v>
      </c>
      <c r="J20" s="3">
        <v>17.149999999999999</v>
      </c>
      <c r="K20" s="3">
        <v>11</v>
      </c>
      <c r="L20" s="3">
        <v>8.01</v>
      </c>
      <c r="M20" s="3">
        <v>-60.9</v>
      </c>
      <c r="N20" s="3" t="s">
        <v>46</v>
      </c>
      <c r="O20" s="3">
        <v>16.64</v>
      </c>
      <c r="P20" s="3"/>
      <c r="Q20" s="3"/>
      <c r="R20" s="3"/>
      <c r="S20" s="3"/>
      <c r="T20" s="3"/>
      <c r="U20" s="3"/>
      <c r="V20" s="3"/>
      <c r="W20" s="3"/>
      <c r="X20" s="3"/>
      <c r="Y20" s="3"/>
      <c r="Z20" s="3"/>
    </row>
    <row r="21" spans="1:26" ht="15" x14ac:dyDescent="0.2">
      <c r="A21" s="3" t="s">
        <v>200</v>
      </c>
      <c r="B21" s="30">
        <v>43979</v>
      </c>
      <c r="C21" s="12">
        <v>0.56458333333333333</v>
      </c>
      <c r="D21" s="3" t="s">
        <v>235</v>
      </c>
      <c r="E21" s="3" t="s">
        <v>221</v>
      </c>
      <c r="F21" s="3" t="e">
        <f t="shared" ca="1" si="0"/>
        <v>#NAME?</v>
      </c>
      <c r="G21" s="3" t="s">
        <v>236</v>
      </c>
      <c r="H21" s="3">
        <v>7.24</v>
      </c>
      <c r="I21" s="3">
        <v>27.6</v>
      </c>
      <c r="J21" s="3">
        <v>17.239999999999998</v>
      </c>
      <c r="K21" s="3">
        <v>89</v>
      </c>
      <c r="L21" s="3">
        <v>8</v>
      </c>
      <c r="M21" s="3">
        <v>-60.6</v>
      </c>
      <c r="N21" s="3" t="s">
        <v>46</v>
      </c>
      <c r="O21" s="3">
        <v>16.64</v>
      </c>
      <c r="P21" s="3"/>
      <c r="Q21" s="3"/>
      <c r="R21" s="3"/>
      <c r="S21" s="3"/>
      <c r="T21" s="3"/>
      <c r="U21" s="3"/>
      <c r="V21" s="3"/>
      <c r="W21" s="3"/>
      <c r="X21" s="3"/>
      <c r="Y21" s="3"/>
      <c r="Z21" s="3"/>
    </row>
    <row r="22" spans="1:26" ht="15" x14ac:dyDescent="0.2">
      <c r="A22" s="3" t="s">
        <v>200</v>
      </c>
      <c r="B22" s="30">
        <v>43979</v>
      </c>
      <c r="C22" s="12">
        <v>0.57708333333333328</v>
      </c>
      <c r="D22" s="3" t="s">
        <v>240</v>
      </c>
      <c r="E22" s="3" t="s">
        <v>203</v>
      </c>
      <c r="F22" s="3" t="e">
        <f t="shared" ca="1" si="0"/>
        <v>#NAME?</v>
      </c>
      <c r="G22" s="3" t="s">
        <v>238</v>
      </c>
      <c r="H22" s="3">
        <v>8.33</v>
      </c>
      <c r="I22" s="3">
        <v>28.3</v>
      </c>
      <c r="J22" s="3">
        <v>17.350000000000001</v>
      </c>
      <c r="K22" s="3">
        <v>17</v>
      </c>
      <c r="L22" s="3">
        <v>8.01</v>
      </c>
      <c r="M22" s="3">
        <v>-61.6</v>
      </c>
      <c r="N22" s="3" t="s">
        <v>46</v>
      </c>
      <c r="O22" s="3">
        <v>16.52</v>
      </c>
      <c r="P22" s="3"/>
      <c r="Q22" s="3"/>
      <c r="R22" s="3"/>
      <c r="S22" s="3"/>
      <c r="T22" s="3"/>
      <c r="U22" s="3"/>
      <c r="V22" s="3"/>
      <c r="W22" s="3"/>
      <c r="X22" s="3"/>
      <c r="Y22" s="3"/>
      <c r="Z22" s="3"/>
    </row>
    <row r="23" spans="1:26" ht="15" x14ac:dyDescent="0.2">
      <c r="A23" s="3" t="s">
        <v>200</v>
      </c>
      <c r="B23" s="30">
        <v>43979</v>
      </c>
      <c r="C23" s="12">
        <v>0.57708333333333328</v>
      </c>
      <c r="D23" s="3" t="s">
        <v>240</v>
      </c>
      <c r="E23" s="3" t="s">
        <v>221</v>
      </c>
      <c r="F23" s="3" t="e">
        <f t="shared" ca="1" si="0"/>
        <v>#NAME?</v>
      </c>
      <c r="G23" s="3" t="s">
        <v>563</v>
      </c>
      <c r="H23" s="3">
        <v>8.17</v>
      </c>
      <c r="I23" s="3">
        <v>28</v>
      </c>
      <c r="J23" s="3">
        <v>17.559999999999999</v>
      </c>
      <c r="K23" s="3">
        <v>48</v>
      </c>
      <c r="L23" s="3">
        <v>8.1</v>
      </c>
      <c r="M23" s="3">
        <v>-66.3</v>
      </c>
      <c r="N23" s="3" t="s">
        <v>46</v>
      </c>
      <c r="O23" s="3">
        <v>14.94</v>
      </c>
      <c r="P23" s="3"/>
      <c r="Q23" s="3"/>
      <c r="R23" s="3"/>
      <c r="S23" s="3"/>
      <c r="T23" s="3"/>
      <c r="U23" s="3"/>
      <c r="V23" s="3"/>
      <c r="W23" s="3"/>
      <c r="X23" s="3"/>
      <c r="Y23" s="3"/>
      <c r="Z23" s="3"/>
    </row>
    <row r="24" spans="1:26" ht="15" x14ac:dyDescent="0.2">
      <c r="A24" s="3" t="s">
        <v>200</v>
      </c>
      <c r="B24" s="30">
        <v>43979</v>
      </c>
      <c r="C24" s="12">
        <v>0.58819444444444446</v>
      </c>
      <c r="D24" s="3" t="s">
        <v>243</v>
      </c>
      <c r="E24" s="3" t="s">
        <v>203</v>
      </c>
      <c r="F24" s="3" t="e">
        <f t="shared" ca="1" si="0"/>
        <v>#NAME?</v>
      </c>
      <c r="G24" s="3" t="s">
        <v>241</v>
      </c>
      <c r="H24" s="3">
        <v>7.6</v>
      </c>
      <c r="I24" s="3">
        <v>27.9</v>
      </c>
      <c r="J24" s="3">
        <v>14.55</v>
      </c>
      <c r="K24" s="3">
        <v>1</v>
      </c>
      <c r="L24" s="3">
        <v>7.7</v>
      </c>
      <c r="M24" s="3">
        <v>-43.3</v>
      </c>
      <c r="N24" s="3" t="s">
        <v>46</v>
      </c>
      <c r="O24" s="3">
        <v>15.56</v>
      </c>
      <c r="P24" s="3"/>
      <c r="Q24" s="3"/>
      <c r="R24" s="3"/>
      <c r="S24" s="3"/>
      <c r="T24" s="3"/>
      <c r="U24" s="3"/>
      <c r="V24" s="3"/>
      <c r="W24" s="3"/>
      <c r="X24" s="3"/>
      <c r="Y24" s="3"/>
      <c r="Z24" s="3"/>
    </row>
    <row r="25" spans="1:26" ht="15" x14ac:dyDescent="0.2">
      <c r="A25" s="3" t="s">
        <v>200</v>
      </c>
      <c r="B25" s="30">
        <v>43979</v>
      </c>
      <c r="C25" s="12">
        <v>0.58819444444444446</v>
      </c>
      <c r="D25" s="3" t="s">
        <v>243</v>
      </c>
      <c r="E25" s="3" t="s">
        <v>221</v>
      </c>
      <c r="F25" s="3" t="e">
        <f t="shared" ca="1" si="0"/>
        <v>#NAME?</v>
      </c>
      <c r="G25" s="3" t="s">
        <v>564</v>
      </c>
      <c r="H25" s="3">
        <v>7.6</v>
      </c>
      <c r="I25" s="3">
        <v>28</v>
      </c>
      <c r="J25" s="3">
        <v>14.6</v>
      </c>
      <c r="K25" s="3">
        <v>39</v>
      </c>
      <c r="L25" s="3">
        <v>7.72</v>
      </c>
      <c r="M25" s="3">
        <v>-44.3</v>
      </c>
      <c r="N25" s="3" t="s">
        <v>46</v>
      </c>
      <c r="O25" s="3">
        <v>15.45</v>
      </c>
      <c r="P25" s="3"/>
      <c r="Q25" s="3"/>
      <c r="R25" s="3"/>
      <c r="S25" s="3"/>
      <c r="T25" s="3"/>
      <c r="U25" s="3"/>
      <c r="V25" s="3"/>
      <c r="W25" s="3"/>
      <c r="X25" s="3"/>
      <c r="Y25" s="3"/>
      <c r="Z25" s="3"/>
    </row>
    <row r="26" spans="1:26" ht="15" x14ac:dyDescent="0.2">
      <c r="A26" s="3" t="s">
        <v>200</v>
      </c>
      <c r="B26" s="30">
        <v>43979</v>
      </c>
      <c r="C26" s="12">
        <v>0.60347222222222219</v>
      </c>
      <c r="D26" s="3" t="s">
        <v>246</v>
      </c>
      <c r="E26" s="3" t="s">
        <v>203</v>
      </c>
      <c r="F26" s="3" t="e">
        <f t="shared" ca="1" si="0"/>
        <v>#NAME?</v>
      </c>
      <c r="G26" s="3" t="s">
        <v>244</v>
      </c>
      <c r="H26" s="3">
        <v>7.69</v>
      </c>
      <c r="I26" s="3">
        <v>28.1</v>
      </c>
      <c r="J26" s="3">
        <v>14.59</v>
      </c>
      <c r="K26" s="3">
        <v>0</v>
      </c>
      <c r="L26" s="3">
        <v>7.97</v>
      </c>
      <c r="M26" s="3">
        <v>-59</v>
      </c>
      <c r="N26" s="3" t="s">
        <v>46</v>
      </c>
      <c r="O26" s="3">
        <v>12.8</v>
      </c>
      <c r="P26" s="3"/>
      <c r="Q26" s="3"/>
      <c r="R26" s="3"/>
      <c r="S26" s="3"/>
      <c r="T26" s="3"/>
      <c r="U26" s="3"/>
      <c r="V26" s="3"/>
      <c r="W26" s="3"/>
      <c r="X26" s="3"/>
      <c r="Y26" s="3"/>
      <c r="Z26" s="3"/>
    </row>
    <row r="27" spans="1:26" ht="15" x14ac:dyDescent="0.2">
      <c r="A27" s="3" t="s">
        <v>200</v>
      </c>
      <c r="B27" s="30">
        <v>43979</v>
      </c>
      <c r="C27" s="12">
        <v>0.60347222222222219</v>
      </c>
      <c r="D27" s="3" t="s">
        <v>246</v>
      </c>
      <c r="E27" s="3" t="s">
        <v>221</v>
      </c>
      <c r="F27" s="3" t="e">
        <f t="shared" ca="1" si="0"/>
        <v>#NAME?</v>
      </c>
      <c r="G27" s="3" t="s">
        <v>565</v>
      </c>
      <c r="H27" s="3">
        <v>7.4</v>
      </c>
      <c r="I27" s="3">
        <v>27.9</v>
      </c>
      <c r="J27" s="3">
        <v>14.65</v>
      </c>
      <c r="K27" s="3">
        <v>59</v>
      </c>
      <c r="L27" s="3">
        <v>7.93</v>
      </c>
      <c r="M27" s="3">
        <v>-56.8</v>
      </c>
      <c r="N27" s="3" t="s">
        <v>46</v>
      </c>
      <c r="O27" s="3">
        <v>16.46</v>
      </c>
      <c r="P27" s="3"/>
      <c r="Q27" s="3"/>
      <c r="R27" s="3"/>
      <c r="S27" s="3"/>
      <c r="T27" s="3"/>
      <c r="U27" s="3"/>
      <c r="V27" s="3"/>
      <c r="W27" s="3"/>
      <c r="X27" s="3"/>
      <c r="Y27" s="3"/>
      <c r="Z27" s="3"/>
    </row>
    <row r="28" spans="1:26" ht="15" x14ac:dyDescent="0.2">
      <c r="A28" s="3" t="s">
        <v>200</v>
      </c>
      <c r="B28" s="30">
        <v>43979</v>
      </c>
      <c r="C28" s="12">
        <v>0.62152777777777779</v>
      </c>
      <c r="D28" s="3" t="s">
        <v>249</v>
      </c>
      <c r="E28" s="3" t="s">
        <v>203</v>
      </c>
      <c r="F28" s="3" t="e">
        <f t="shared" ca="1" si="0"/>
        <v>#NAME?</v>
      </c>
      <c r="G28" s="3" t="s">
        <v>247</v>
      </c>
      <c r="H28" s="3">
        <v>7.94</v>
      </c>
      <c r="I28" s="3">
        <v>28.5</v>
      </c>
      <c r="J28" s="3">
        <v>17.37</v>
      </c>
      <c r="K28" s="3">
        <v>2</v>
      </c>
      <c r="L28" s="3">
        <v>7.92</v>
      </c>
      <c r="M28" s="3">
        <v>-56.1</v>
      </c>
      <c r="N28" s="3" t="s">
        <v>46</v>
      </c>
      <c r="O28" s="3">
        <v>14.63</v>
      </c>
      <c r="P28" s="3"/>
      <c r="Q28" s="3"/>
      <c r="R28" s="3"/>
      <c r="S28" s="3"/>
      <c r="T28" s="3"/>
      <c r="U28" s="3"/>
      <c r="V28" s="3"/>
      <c r="W28" s="3"/>
      <c r="X28" s="3"/>
      <c r="Y28" s="3"/>
      <c r="Z28" s="3"/>
    </row>
    <row r="29" spans="1:26" ht="15" x14ac:dyDescent="0.2">
      <c r="A29" s="3" t="s">
        <v>200</v>
      </c>
      <c r="B29" s="30">
        <v>43979</v>
      </c>
      <c r="C29" s="12">
        <v>0.62152777777777779</v>
      </c>
      <c r="D29" s="3" t="s">
        <v>249</v>
      </c>
      <c r="E29" s="3" t="s">
        <v>221</v>
      </c>
      <c r="F29" s="3" t="e">
        <f t="shared" ca="1" si="0"/>
        <v>#NAME?</v>
      </c>
      <c r="G29" s="3" t="s">
        <v>566</v>
      </c>
      <c r="H29" s="3">
        <v>7.87</v>
      </c>
      <c r="I29" s="3">
        <v>28.4</v>
      </c>
      <c r="J29" s="3">
        <v>17.350000000000001</v>
      </c>
      <c r="K29" s="3">
        <v>52</v>
      </c>
      <c r="L29" s="3">
        <v>7.96</v>
      </c>
      <c r="M29" s="3">
        <v>-58.5</v>
      </c>
      <c r="N29" s="3" t="s">
        <v>46</v>
      </c>
      <c r="O29" s="3">
        <v>15.44</v>
      </c>
      <c r="P29" s="3"/>
      <c r="Q29" s="3"/>
      <c r="R29" s="3"/>
      <c r="S29" s="3"/>
      <c r="T29" s="3"/>
      <c r="U29" s="3"/>
      <c r="V29" s="3"/>
      <c r="W29" s="3"/>
      <c r="X29" s="3"/>
      <c r="Y29" s="3"/>
      <c r="Z29" s="3"/>
    </row>
    <row r="30" spans="1:26" ht="15" x14ac:dyDescent="0.2">
      <c r="A30" s="3" t="s">
        <v>200</v>
      </c>
      <c r="B30" s="30">
        <v>43979</v>
      </c>
      <c r="C30" s="12">
        <v>0.63124999999999998</v>
      </c>
      <c r="D30" s="3" t="s">
        <v>252</v>
      </c>
      <c r="E30" s="3" t="s">
        <v>203</v>
      </c>
      <c r="F30" s="3" t="e">
        <f t="shared" ca="1" si="0"/>
        <v>#NAME?</v>
      </c>
      <c r="G30" s="3" t="s">
        <v>250</v>
      </c>
      <c r="H30" s="3">
        <v>8.48</v>
      </c>
      <c r="I30" s="3">
        <v>27.9</v>
      </c>
      <c r="J30" s="3">
        <v>17.18</v>
      </c>
      <c r="K30" s="3">
        <v>3</v>
      </c>
      <c r="L30" s="3">
        <v>8.17</v>
      </c>
      <c r="M30" s="3">
        <v>-70.400000000000006</v>
      </c>
      <c r="N30" s="3" t="s">
        <v>46</v>
      </c>
      <c r="O30" s="3">
        <v>15.96</v>
      </c>
      <c r="P30" s="3"/>
      <c r="Q30" s="3"/>
      <c r="R30" s="3"/>
      <c r="S30" s="3"/>
      <c r="T30" s="3"/>
      <c r="U30" s="3"/>
      <c r="V30" s="3"/>
      <c r="W30" s="3"/>
      <c r="X30" s="3"/>
      <c r="Y30" s="3"/>
      <c r="Z30" s="3"/>
    </row>
    <row r="31" spans="1:26" ht="15" x14ac:dyDescent="0.2">
      <c r="A31" s="3" t="s">
        <v>200</v>
      </c>
      <c r="B31" s="30">
        <v>43979</v>
      </c>
      <c r="C31" s="12">
        <v>0.63124999999999998</v>
      </c>
      <c r="D31" s="3" t="s">
        <v>252</v>
      </c>
      <c r="E31" s="3" t="s">
        <v>221</v>
      </c>
      <c r="F31" s="3" t="e">
        <f t="shared" ca="1" si="0"/>
        <v>#NAME?</v>
      </c>
      <c r="G31" s="3" t="s">
        <v>567</v>
      </c>
      <c r="H31" s="3">
        <v>7.95</v>
      </c>
      <c r="I31" s="3">
        <v>27.1</v>
      </c>
      <c r="J31" s="3">
        <v>17.37</v>
      </c>
      <c r="K31" s="3">
        <v>29</v>
      </c>
      <c r="L31" s="3">
        <v>8.1300000000000008</v>
      </c>
      <c r="M31" s="3">
        <v>-68.099999999999994</v>
      </c>
      <c r="N31" s="3" t="s">
        <v>46</v>
      </c>
      <c r="O31" s="3">
        <v>16.28</v>
      </c>
      <c r="P31" s="3"/>
      <c r="Q31" s="3"/>
      <c r="R31" s="3"/>
      <c r="S31" s="3"/>
      <c r="T31" s="3"/>
      <c r="U31" s="3"/>
      <c r="V31" s="3"/>
      <c r="W31" s="3"/>
      <c r="X31" s="3"/>
      <c r="Y31" s="3"/>
      <c r="Z31" s="3"/>
    </row>
    <row r="32" spans="1:26" ht="15" x14ac:dyDescent="0.2">
      <c r="A32" s="3" t="s">
        <v>200</v>
      </c>
      <c r="B32" s="30">
        <v>43979</v>
      </c>
      <c r="C32" s="12">
        <v>0.64097222222222217</v>
      </c>
      <c r="D32" s="3" t="s">
        <v>255</v>
      </c>
      <c r="E32" s="3" t="s">
        <v>203</v>
      </c>
      <c r="F32" s="3" t="e">
        <f t="shared" ca="1" si="0"/>
        <v>#NAME?</v>
      </c>
      <c r="G32" s="3" t="s">
        <v>253</v>
      </c>
      <c r="H32" s="3">
        <v>8.1</v>
      </c>
      <c r="I32" s="3">
        <v>28.1</v>
      </c>
      <c r="J32" s="3">
        <v>18.399999999999999</v>
      </c>
      <c r="K32" s="3">
        <v>18</v>
      </c>
      <c r="L32" s="3">
        <v>8.16</v>
      </c>
      <c r="M32" s="3">
        <v>-69.7</v>
      </c>
      <c r="N32" s="3" t="s">
        <v>46</v>
      </c>
      <c r="O32" s="3">
        <v>12.12</v>
      </c>
      <c r="P32" s="3"/>
      <c r="Q32" s="3"/>
      <c r="R32" s="3"/>
      <c r="S32" s="3"/>
      <c r="T32" s="3"/>
      <c r="U32" s="3"/>
      <c r="V32" s="3"/>
      <c r="W32" s="3"/>
      <c r="X32" s="3"/>
      <c r="Y32" s="3"/>
      <c r="Z32" s="3"/>
    </row>
    <row r="33" spans="1:26" ht="15" x14ac:dyDescent="0.2">
      <c r="A33" s="3" t="s">
        <v>200</v>
      </c>
      <c r="B33" s="30">
        <v>43979</v>
      </c>
      <c r="C33" s="12">
        <v>0.64097222222222217</v>
      </c>
      <c r="D33" s="3" t="s">
        <v>255</v>
      </c>
      <c r="E33" s="3" t="s">
        <v>221</v>
      </c>
      <c r="F33" s="3" t="e">
        <f t="shared" ca="1" si="0"/>
        <v>#NAME?</v>
      </c>
      <c r="G33" s="3" t="s">
        <v>256</v>
      </c>
      <c r="H33" s="3">
        <v>7.61</v>
      </c>
      <c r="I33" s="3">
        <v>27.1</v>
      </c>
      <c r="J33" s="3">
        <v>20.91</v>
      </c>
      <c r="K33" s="3">
        <v>52</v>
      </c>
      <c r="L33" s="3">
        <v>8.18</v>
      </c>
      <c r="M33" s="3">
        <v>-71.2</v>
      </c>
      <c r="N33" s="3" t="s">
        <v>46</v>
      </c>
      <c r="O33" s="3">
        <v>12.3</v>
      </c>
      <c r="P33" s="3"/>
      <c r="Q33" s="3"/>
      <c r="R33" s="3"/>
      <c r="S33" s="3"/>
      <c r="T33" s="3"/>
      <c r="U33" s="3"/>
      <c r="V33" s="3"/>
      <c r="W33" s="3"/>
      <c r="X33" s="3"/>
      <c r="Y33" s="3"/>
      <c r="Z33" s="3"/>
    </row>
    <row r="34" spans="1:26" ht="15" x14ac:dyDescent="0.2">
      <c r="A34" s="3" t="s">
        <v>200</v>
      </c>
      <c r="B34" s="30">
        <v>43979</v>
      </c>
      <c r="C34" s="12">
        <v>0.65208333333333335</v>
      </c>
      <c r="D34" s="3" t="s">
        <v>260</v>
      </c>
      <c r="E34" s="3" t="s">
        <v>203</v>
      </c>
      <c r="F34" s="3" t="e">
        <f t="shared" ca="1" si="0"/>
        <v>#NAME?</v>
      </c>
      <c r="G34" s="3" t="s">
        <v>258</v>
      </c>
      <c r="H34" s="3">
        <v>7.8</v>
      </c>
      <c r="I34" s="3">
        <v>28.5</v>
      </c>
      <c r="J34" s="3">
        <v>20.02</v>
      </c>
      <c r="K34" s="3">
        <v>20</v>
      </c>
      <c r="L34" s="3">
        <v>8.18</v>
      </c>
      <c r="M34" s="3">
        <v>-71.099999999999994</v>
      </c>
      <c r="N34" s="3" t="s">
        <v>46</v>
      </c>
      <c r="O34" s="3">
        <v>18.05</v>
      </c>
      <c r="P34" s="3"/>
      <c r="Q34" s="3"/>
      <c r="R34" s="3"/>
      <c r="S34" s="3"/>
      <c r="T34" s="3"/>
      <c r="U34" s="3"/>
      <c r="V34" s="3"/>
      <c r="W34" s="3"/>
      <c r="X34" s="3"/>
      <c r="Y34" s="3"/>
      <c r="Z34" s="3"/>
    </row>
    <row r="35" spans="1:26" ht="15" x14ac:dyDescent="0.2">
      <c r="A35" s="3" t="s">
        <v>200</v>
      </c>
      <c r="B35" s="30">
        <v>43979</v>
      </c>
      <c r="C35" s="12">
        <v>0.65208333333333335</v>
      </c>
      <c r="D35" s="3" t="s">
        <v>260</v>
      </c>
      <c r="E35" s="3" t="s">
        <v>221</v>
      </c>
      <c r="F35" s="3" t="e">
        <f t="shared" ca="1" si="0"/>
        <v>#NAME?</v>
      </c>
      <c r="G35" s="3" t="s">
        <v>568</v>
      </c>
      <c r="H35" s="3">
        <v>7.76</v>
      </c>
      <c r="I35" s="3">
        <v>28.1</v>
      </c>
      <c r="J35" s="3">
        <v>21.94</v>
      </c>
      <c r="K35" s="3">
        <v>56</v>
      </c>
      <c r="L35" s="3">
        <v>8.18</v>
      </c>
      <c r="M35" s="3">
        <v>-71.2</v>
      </c>
      <c r="N35" s="3" t="s">
        <v>46</v>
      </c>
      <c r="O35" s="3">
        <v>19.559999999999999</v>
      </c>
      <c r="P35" s="3"/>
      <c r="Q35" s="3"/>
      <c r="R35" s="3"/>
      <c r="S35" s="3"/>
      <c r="T35" s="3"/>
      <c r="U35" s="3"/>
      <c r="V35" s="3"/>
      <c r="W35" s="3"/>
      <c r="X35" s="3"/>
      <c r="Y35" s="3"/>
      <c r="Z35" s="3"/>
    </row>
    <row r="36" spans="1:26" ht="15" x14ac:dyDescent="0.2">
      <c r="A36" s="3" t="s">
        <v>200</v>
      </c>
      <c r="B36" s="30">
        <v>43979</v>
      </c>
      <c r="C36" s="12">
        <v>0.68819444444444444</v>
      </c>
      <c r="D36" s="3" t="s">
        <v>263</v>
      </c>
      <c r="E36" s="3" t="s">
        <v>203</v>
      </c>
      <c r="F36" s="3" t="e">
        <f t="shared" ca="1" si="0"/>
        <v>#NAME?</v>
      </c>
      <c r="G36" s="3" t="s">
        <v>261</v>
      </c>
      <c r="H36" s="3">
        <v>8.51</v>
      </c>
      <c r="I36" s="3">
        <v>28.1</v>
      </c>
      <c r="J36" s="3">
        <v>20.46</v>
      </c>
      <c r="K36" s="3">
        <v>40</v>
      </c>
      <c r="L36" s="3">
        <v>8.18</v>
      </c>
      <c r="M36" s="3">
        <v>-70.900000000000006</v>
      </c>
      <c r="N36" s="3" t="s">
        <v>46</v>
      </c>
      <c r="O36" s="3">
        <v>18.16</v>
      </c>
      <c r="P36" s="3"/>
      <c r="Q36" s="3"/>
      <c r="R36" s="3"/>
      <c r="S36" s="3"/>
      <c r="T36" s="3"/>
      <c r="U36" s="3"/>
      <c r="V36" s="3"/>
      <c r="W36" s="3"/>
      <c r="X36" s="3"/>
      <c r="Y36" s="3"/>
      <c r="Z36" s="3"/>
    </row>
    <row r="37" spans="1:26" ht="15" x14ac:dyDescent="0.2">
      <c r="A37" s="3" t="s">
        <v>200</v>
      </c>
      <c r="B37" s="30">
        <v>43979</v>
      </c>
      <c r="C37" s="12">
        <v>0.68819444444444444</v>
      </c>
      <c r="D37" s="3" t="s">
        <v>263</v>
      </c>
      <c r="E37" s="3" t="s">
        <v>221</v>
      </c>
      <c r="F37" s="3" t="e">
        <f t="shared" ca="1" si="0"/>
        <v>#NAME?</v>
      </c>
      <c r="G37" s="3" t="s">
        <v>569</v>
      </c>
      <c r="H37" s="3">
        <v>8.43</v>
      </c>
      <c r="I37" s="3">
        <v>28</v>
      </c>
      <c r="J37" s="3">
        <v>20.52</v>
      </c>
      <c r="K37" s="3">
        <v>62</v>
      </c>
      <c r="L37" s="3">
        <v>8.1999999999999993</v>
      </c>
      <c r="M37" s="3">
        <v>-72</v>
      </c>
      <c r="N37" s="3" t="s">
        <v>46</v>
      </c>
      <c r="O37" s="3">
        <v>18.23</v>
      </c>
      <c r="P37" s="3"/>
      <c r="Q37" s="3"/>
      <c r="R37" s="3"/>
      <c r="S37" s="3"/>
      <c r="T37" s="3"/>
      <c r="U37" s="3"/>
      <c r="V37" s="3"/>
      <c r="W37" s="3"/>
      <c r="X37" s="3"/>
      <c r="Y37" s="3"/>
      <c r="Z37" s="3"/>
    </row>
    <row r="38" spans="1:26" ht="15" x14ac:dyDescent="0.2">
      <c r="A38" s="3" t="s">
        <v>200</v>
      </c>
      <c r="B38" s="30">
        <v>43986</v>
      </c>
      <c r="C38" s="12">
        <v>0.34722222222222227</v>
      </c>
      <c r="D38" s="3" t="s">
        <v>265</v>
      </c>
      <c r="E38" s="3" t="s">
        <v>203</v>
      </c>
      <c r="F38" s="3">
        <v>1005</v>
      </c>
      <c r="G38" s="3" t="s">
        <v>264</v>
      </c>
      <c r="H38" s="3">
        <v>8.73</v>
      </c>
      <c r="I38" s="3">
        <v>27.3</v>
      </c>
      <c r="J38" s="3">
        <v>5.57</v>
      </c>
      <c r="K38" s="3">
        <v>6</v>
      </c>
      <c r="L38" s="3">
        <v>8.3800000000000008</v>
      </c>
      <c r="M38" s="3">
        <v>-81.900000000000006</v>
      </c>
      <c r="N38" s="3">
        <v>1</v>
      </c>
      <c r="O38" s="3">
        <v>11.11</v>
      </c>
      <c r="P38" s="3"/>
      <c r="Q38" s="3"/>
      <c r="R38" s="3"/>
      <c r="S38" s="3"/>
      <c r="T38" s="3"/>
      <c r="U38" s="3"/>
      <c r="V38" s="3"/>
      <c r="W38" s="3"/>
      <c r="X38" s="3"/>
      <c r="Y38" s="3"/>
      <c r="Z38" s="3"/>
    </row>
    <row r="39" spans="1:26" ht="15" x14ac:dyDescent="0.2">
      <c r="A39" s="3" t="s">
        <v>200</v>
      </c>
      <c r="B39" s="30">
        <v>43986</v>
      </c>
      <c r="C39" s="12">
        <v>0.34722222222222227</v>
      </c>
      <c r="D39" s="3" t="s">
        <v>265</v>
      </c>
      <c r="E39" s="3" t="s">
        <v>221</v>
      </c>
      <c r="F39" s="3" t="s">
        <v>46</v>
      </c>
      <c r="G39" s="3" t="s">
        <v>570</v>
      </c>
      <c r="H39" s="3">
        <v>8.08</v>
      </c>
      <c r="I39" s="3">
        <v>27.3</v>
      </c>
      <c r="J39" s="3">
        <v>6.09</v>
      </c>
      <c r="K39" s="3">
        <v>11</v>
      </c>
      <c r="L39" s="3">
        <v>8.09</v>
      </c>
      <c r="M39" s="3">
        <v>-65.099999999999994</v>
      </c>
      <c r="N39" s="3">
        <v>2</v>
      </c>
      <c r="O39" s="3">
        <v>11.58</v>
      </c>
      <c r="P39" s="3"/>
      <c r="Q39" s="3"/>
      <c r="R39" s="3"/>
      <c r="S39" s="3"/>
      <c r="T39" s="3"/>
      <c r="U39" s="3"/>
      <c r="V39" s="3"/>
      <c r="W39" s="3"/>
      <c r="X39" s="3"/>
      <c r="Y39" s="3"/>
      <c r="Z39" s="3"/>
    </row>
    <row r="40" spans="1:26" ht="15" x14ac:dyDescent="0.2">
      <c r="A40" s="3" t="s">
        <v>200</v>
      </c>
      <c r="B40" s="30">
        <v>43986</v>
      </c>
      <c r="C40" s="12">
        <v>0.37152777777777773</v>
      </c>
      <c r="D40" s="3" t="s">
        <v>267</v>
      </c>
      <c r="E40" s="3" t="s">
        <v>203</v>
      </c>
      <c r="F40" s="3">
        <v>1012</v>
      </c>
      <c r="G40" s="3" t="s">
        <v>266</v>
      </c>
      <c r="H40" s="3">
        <v>8.8699999999999992</v>
      </c>
      <c r="I40" s="3">
        <v>27</v>
      </c>
      <c r="J40" s="3">
        <v>1.37</v>
      </c>
      <c r="K40" s="3">
        <v>3</v>
      </c>
      <c r="L40" s="3">
        <v>8.3699999999999992</v>
      </c>
      <c r="M40" s="3">
        <v>-81.3</v>
      </c>
      <c r="N40" s="3">
        <v>3</v>
      </c>
      <c r="O40" s="3">
        <v>8.8710000000000004</v>
      </c>
      <c r="P40" s="3"/>
      <c r="Q40" s="3"/>
      <c r="R40" s="3"/>
      <c r="S40" s="3"/>
      <c r="T40" s="3"/>
      <c r="U40" s="3"/>
      <c r="V40" s="3"/>
      <c r="W40" s="3"/>
      <c r="X40" s="3"/>
      <c r="Y40" s="3"/>
      <c r="Z40" s="3"/>
    </row>
    <row r="41" spans="1:26" ht="15" x14ac:dyDescent="0.2">
      <c r="A41" s="3" t="s">
        <v>200</v>
      </c>
      <c r="B41" s="30">
        <v>43986</v>
      </c>
      <c r="C41" s="12">
        <v>0.37152777777777773</v>
      </c>
      <c r="D41" s="3" t="s">
        <v>267</v>
      </c>
      <c r="E41" s="3" t="s">
        <v>221</v>
      </c>
      <c r="F41" s="3">
        <v>1018</v>
      </c>
      <c r="G41" s="3" t="s">
        <v>268</v>
      </c>
      <c r="H41" s="3">
        <v>5.27</v>
      </c>
      <c r="I41" s="3">
        <v>27.3</v>
      </c>
      <c r="J41" s="3">
        <v>4.96</v>
      </c>
      <c r="K41" s="3">
        <v>33</v>
      </c>
      <c r="L41" s="3">
        <v>7.28</v>
      </c>
      <c r="M41" s="3">
        <v>-18.399999999999999</v>
      </c>
      <c r="N41" s="3">
        <v>4</v>
      </c>
      <c r="O41" s="3">
        <v>12.93</v>
      </c>
      <c r="P41" s="3"/>
      <c r="Q41" s="3"/>
      <c r="R41" s="3"/>
      <c r="S41" s="3"/>
      <c r="T41" s="3"/>
      <c r="U41" s="3"/>
      <c r="V41" s="3"/>
      <c r="W41" s="3"/>
      <c r="X41" s="3"/>
      <c r="Y41" s="3"/>
      <c r="Z41" s="3"/>
    </row>
    <row r="42" spans="1:26" ht="15" x14ac:dyDescent="0.2">
      <c r="A42" s="3" t="s">
        <v>200</v>
      </c>
      <c r="B42" s="30">
        <v>43986</v>
      </c>
      <c r="C42" s="12">
        <v>0.39027777777777778</v>
      </c>
      <c r="D42" s="3" t="s">
        <v>270</v>
      </c>
      <c r="E42" s="3" t="s">
        <v>203</v>
      </c>
      <c r="F42" s="3">
        <v>1013</v>
      </c>
      <c r="G42" s="3" t="s">
        <v>269</v>
      </c>
      <c r="H42" s="3">
        <v>7.87</v>
      </c>
      <c r="I42" s="3">
        <v>26.7</v>
      </c>
      <c r="J42" s="3">
        <v>7.0000000000000007E-2</v>
      </c>
      <c r="K42" s="3">
        <v>71</v>
      </c>
      <c r="L42" s="3">
        <v>7.88</v>
      </c>
      <c r="M42" s="3">
        <v>-53.2</v>
      </c>
      <c r="N42" s="3">
        <v>5</v>
      </c>
      <c r="O42" s="3">
        <v>8.6519999999999992</v>
      </c>
      <c r="P42" s="3"/>
      <c r="Q42" s="3"/>
      <c r="R42" s="3"/>
      <c r="S42" s="3"/>
      <c r="T42" s="3"/>
      <c r="U42" s="3"/>
      <c r="V42" s="3"/>
      <c r="W42" s="3"/>
      <c r="X42" s="3"/>
      <c r="Y42" s="3"/>
      <c r="Z42" s="3"/>
    </row>
    <row r="43" spans="1:26" ht="15" x14ac:dyDescent="0.2">
      <c r="A43" s="3" t="s">
        <v>200</v>
      </c>
      <c r="B43" s="30">
        <v>43986</v>
      </c>
      <c r="C43" s="12">
        <v>0.39027777777777778</v>
      </c>
      <c r="D43" s="3" t="s">
        <v>270</v>
      </c>
      <c r="E43" s="3" t="s">
        <v>221</v>
      </c>
      <c r="F43" s="3" t="s">
        <v>46</v>
      </c>
      <c r="G43" s="3" t="s">
        <v>571</v>
      </c>
      <c r="H43" s="3">
        <v>7.72</v>
      </c>
      <c r="I43" s="3">
        <v>26.7</v>
      </c>
      <c r="J43" s="3">
        <v>7.0000000000000007E-2</v>
      </c>
      <c r="K43" s="3">
        <v>72</v>
      </c>
      <c r="L43" s="3">
        <v>7.86</v>
      </c>
      <c r="M43" s="3">
        <v>-52</v>
      </c>
      <c r="N43" s="3">
        <v>6</v>
      </c>
      <c r="O43" s="3">
        <v>8.7230000000000008</v>
      </c>
      <c r="P43" s="3"/>
      <c r="Q43" s="3"/>
      <c r="R43" s="3"/>
      <c r="S43" s="3"/>
      <c r="T43" s="3"/>
      <c r="U43" s="3"/>
      <c r="V43" s="3"/>
      <c r="W43" s="3"/>
      <c r="X43" s="3"/>
      <c r="Y43" s="3"/>
      <c r="Z43" s="3"/>
    </row>
    <row r="44" spans="1:26" ht="15" x14ac:dyDescent="0.2">
      <c r="A44" s="3" t="s">
        <v>200</v>
      </c>
      <c r="B44" s="30">
        <v>43986</v>
      </c>
      <c r="C44" s="12">
        <v>0.40208333333333335</v>
      </c>
      <c r="D44" s="3" t="s">
        <v>272</v>
      </c>
      <c r="E44" s="3" t="s">
        <v>203</v>
      </c>
      <c r="F44" s="3">
        <v>1016</v>
      </c>
      <c r="G44" s="3" t="s">
        <v>271</v>
      </c>
      <c r="H44" s="3">
        <v>8.9</v>
      </c>
      <c r="I44" s="3">
        <v>27.1</v>
      </c>
      <c r="J44" s="3">
        <v>0.06</v>
      </c>
      <c r="K44" s="3">
        <v>27</v>
      </c>
      <c r="L44" s="3">
        <v>8.1</v>
      </c>
      <c r="M44" s="3">
        <v>-65.900000000000006</v>
      </c>
      <c r="N44" s="3">
        <v>7</v>
      </c>
      <c r="O44" s="3">
        <v>8.6639999999999997</v>
      </c>
      <c r="P44" s="3"/>
      <c r="Q44" s="3"/>
      <c r="R44" s="3"/>
      <c r="S44" s="3"/>
      <c r="T44" s="3"/>
      <c r="U44" s="3"/>
      <c r="V44" s="3"/>
      <c r="W44" s="3"/>
      <c r="X44" s="3"/>
      <c r="Y44" s="3"/>
      <c r="Z44" s="3"/>
    </row>
    <row r="45" spans="1:26" ht="15" x14ac:dyDescent="0.2">
      <c r="A45" s="3" t="s">
        <v>200</v>
      </c>
      <c r="B45" s="30">
        <v>43986</v>
      </c>
      <c r="C45" s="12">
        <v>0.40208333333333335</v>
      </c>
      <c r="D45" s="3" t="s">
        <v>272</v>
      </c>
      <c r="E45" s="3" t="s">
        <v>221</v>
      </c>
      <c r="F45" s="3" t="s">
        <v>46</v>
      </c>
      <c r="G45" s="3" t="s">
        <v>572</v>
      </c>
      <c r="H45" s="3">
        <v>7.9</v>
      </c>
      <c r="I45" s="3">
        <v>26.7</v>
      </c>
      <c r="J45" s="3">
        <v>0.06</v>
      </c>
      <c r="K45" s="3">
        <v>61</v>
      </c>
      <c r="L45" s="3">
        <v>8.68</v>
      </c>
      <c r="M45" s="3">
        <v>-99.1</v>
      </c>
      <c r="N45" s="3">
        <v>8</v>
      </c>
      <c r="O45" s="3">
        <v>8.9160000000000004</v>
      </c>
      <c r="P45" s="3"/>
      <c r="Q45" s="3"/>
      <c r="R45" s="3"/>
      <c r="S45" s="3"/>
      <c r="T45" s="3"/>
      <c r="U45" s="3"/>
      <c r="V45" s="3"/>
      <c r="W45" s="3"/>
      <c r="X45" s="3"/>
      <c r="Y45" s="3"/>
      <c r="Z45" s="3"/>
    </row>
    <row r="46" spans="1:26" ht="15" x14ac:dyDescent="0.2">
      <c r="A46" s="3" t="s">
        <v>200</v>
      </c>
      <c r="B46" s="30">
        <v>43986</v>
      </c>
      <c r="C46" s="12">
        <v>0.44513888888888892</v>
      </c>
      <c r="D46" s="3" t="s">
        <v>274</v>
      </c>
      <c r="E46" s="3" t="s">
        <v>203</v>
      </c>
      <c r="F46" s="3">
        <v>1011</v>
      </c>
      <c r="G46" s="3" t="s">
        <v>273</v>
      </c>
      <c r="H46" s="3">
        <v>8.86</v>
      </c>
      <c r="I46" s="3">
        <v>27.7</v>
      </c>
      <c r="J46" s="3">
        <v>3.9</v>
      </c>
      <c r="K46" s="3">
        <v>58</v>
      </c>
      <c r="L46" s="3">
        <v>8.39</v>
      </c>
      <c r="M46" s="3">
        <v>-82.5</v>
      </c>
      <c r="N46" s="3">
        <v>9</v>
      </c>
      <c r="O46" s="3">
        <v>10.25</v>
      </c>
      <c r="P46" s="3"/>
      <c r="Q46" s="3"/>
      <c r="R46" s="3"/>
      <c r="S46" s="3"/>
      <c r="T46" s="3"/>
      <c r="U46" s="3"/>
      <c r="V46" s="3"/>
      <c r="W46" s="3"/>
      <c r="X46" s="3"/>
      <c r="Y46" s="3"/>
      <c r="Z46" s="3"/>
    </row>
    <row r="47" spans="1:26" ht="15" x14ac:dyDescent="0.2">
      <c r="A47" s="3" t="s">
        <v>200</v>
      </c>
      <c r="B47" s="30">
        <v>43986</v>
      </c>
      <c r="C47" s="12">
        <v>0.44513888888888892</v>
      </c>
      <c r="D47" s="3" t="s">
        <v>274</v>
      </c>
      <c r="E47" s="3" t="s">
        <v>221</v>
      </c>
      <c r="F47" s="3">
        <v>1019</v>
      </c>
      <c r="G47" s="3" t="s">
        <v>275</v>
      </c>
      <c r="H47" s="3">
        <v>5.56</v>
      </c>
      <c r="I47" s="3">
        <v>27.3</v>
      </c>
      <c r="J47" s="3">
        <v>18.79</v>
      </c>
      <c r="K47" s="3">
        <v>100</v>
      </c>
      <c r="L47" s="3">
        <v>8.0299999999999994</v>
      </c>
      <c r="M47" s="3">
        <v>-61.3</v>
      </c>
      <c r="N47" s="3">
        <v>10</v>
      </c>
      <c r="O47" s="3">
        <v>18.739999999999998</v>
      </c>
      <c r="P47" s="3"/>
      <c r="Q47" s="3"/>
      <c r="R47" s="3"/>
      <c r="S47" s="3"/>
      <c r="T47" s="3"/>
      <c r="U47" s="3"/>
      <c r="V47" s="3"/>
      <c r="W47" s="3"/>
      <c r="X47" s="3"/>
      <c r="Y47" s="3"/>
      <c r="Z47" s="3"/>
    </row>
    <row r="48" spans="1:26" ht="15" x14ac:dyDescent="0.2">
      <c r="A48" s="3" t="s">
        <v>200</v>
      </c>
      <c r="B48" s="30">
        <v>43986</v>
      </c>
      <c r="C48" s="12">
        <v>0.47569444444444442</v>
      </c>
      <c r="D48" s="3" t="s">
        <v>277</v>
      </c>
      <c r="E48" s="3" t="s">
        <v>203</v>
      </c>
      <c r="F48" s="3">
        <v>1015</v>
      </c>
      <c r="G48" s="3" t="s">
        <v>276</v>
      </c>
      <c r="H48" s="12">
        <v>7.74</v>
      </c>
      <c r="I48" s="3">
        <v>28.1</v>
      </c>
      <c r="J48" s="3">
        <v>3.92</v>
      </c>
      <c r="K48" s="3">
        <v>16</v>
      </c>
      <c r="L48" s="3">
        <v>8.14</v>
      </c>
      <c r="M48" s="3">
        <v>-68</v>
      </c>
      <c r="N48" s="3">
        <v>11</v>
      </c>
      <c r="O48" s="3">
        <v>10.68</v>
      </c>
      <c r="P48" s="3"/>
      <c r="Q48" s="3"/>
      <c r="R48" s="3"/>
      <c r="S48" s="3"/>
      <c r="T48" s="3"/>
      <c r="U48" s="3"/>
      <c r="V48" s="3"/>
      <c r="W48" s="3"/>
      <c r="X48" s="3"/>
      <c r="Y48" s="3"/>
      <c r="Z48" s="3"/>
    </row>
    <row r="49" spans="1:26" ht="15" x14ac:dyDescent="0.2">
      <c r="A49" s="3" t="s">
        <v>200</v>
      </c>
      <c r="B49" s="30">
        <v>43986</v>
      </c>
      <c r="C49" s="12">
        <v>0.47569444444444442</v>
      </c>
      <c r="D49" s="3" t="s">
        <v>277</v>
      </c>
      <c r="E49" s="3" t="s">
        <v>221</v>
      </c>
      <c r="F49" s="3" t="s">
        <v>46</v>
      </c>
      <c r="G49" s="3" t="s">
        <v>573</v>
      </c>
      <c r="H49" s="12">
        <v>7.83</v>
      </c>
      <c r="I49" s="3">
        <v>28.2</v>
      </c>
      <c r="J49" s="3">
        <v>3.94</v>
      </c>
      <c r="K49" s="3">
        <v>69</v>
      </c>
      <c r="L49" s="3">
        <v>8.1999999999999993</v>
      </c>
      <c r="M49" s="3">
        <v>-71.7</v>
      </c>
      <c r="N49" s="3">
        <v>12</v>
      </c>
      <c r="O49" s="3">
        <v>10.66</v>
      </c>
      <c r="P49" s="3"/>
      <c r="Q49" s="3"/>
      <c r="R49" s="3"/>
      <c r="S49" s="3"/>
      <c r="T49" s="3"/>
      <c r="U49" s="3"/>
      <c r="V49" s="3"/>
      <c r="W49" s="3"/>
      <c r="X49" s="3"/>
      <c r="Y49" s="3"/>
      <c r="Z49" s="3"/>
    </row>
    <row r="50" spans="1:26" ht="15" x14ac:dyDescent="0.2">
      <c r="A50" s="3" t="s">
        <v>200</v>
      </c>
      <c r="B50" s="30">
        <v>43986</v>
      </c>
      <c r="C50" s="12">
        <v>0.48749999999999999</v>
      </c>
      <c r="D50" s="3" t="s">
        <v>279</v>
      </c>
      <c r="E50" s="3" t="s">
        <v>203</v>
      </c>
      <c r="F50" s="3">
        <v>1010</v>
      </c>
      <c r="G50" s="3" t="s">
        <v>278</v>
      </c>
      <c r="H50" s="3">
        <v>9.23</v>
      </c>
      <c r="I50" s="3">
        <v>28.6</v>
      </c>
      <c r="J50" s="3">
        <v>4.7300000000000004</v>
      </c>
      <c r="K50" s="3">
        <v>21</v>
      </c>
      <c r="L50" s="3">
        <v>8.4600000000000009</v>
      </c>
      <c r="M50" s="3">
        <v>-86.6</v>
      </c>
      <c r="N50" s="3">
        <v>13</v>
      </c>
      <c r="O50" s="3">
        <v>10.65</v>
      </c>
      <c r="P50" s="3"/>
      <c r="Q50" s="3"/>
      <c r="R50" s="3"/>
      <c r="S50" s="3"/>
      <c r="T50" s="3"/>
      <c r="U50" s="3"/>
      <c r="V50" s="3"/>
      <c r="W50" s="3"/>
      <c r="X50" s="3"/>
      <c r="Y50" s="3"/>
      <c r="Z50" s="3"/>
    </row>
    <row r="51" spans="1:26" ht="15" x14ac:dyDescent="0.2">
      <c r="A51" s="3" t="s">
        <v>200</v>
      </c>
      <c r="B51" s="30">
        <v>43986</v>
      </c>
      <c r="C51" s="12">
        <v>0.48749999999999999</v>
      </c>
      <c r="D51" s="3" t="s">
        <v>279</v>
      </c>
      <c r="E51" s="3" t="s">
        <v>221</v>
      </c>
      <c r="F51" s="3">
        <v>1021</v>
      </c>
      <c r="G51" s="3" t="s">
        <v>574</v>
      </c>
      <c r="H51" s="3">
        <v>9.25</v>
      </c>
      <c r="I51" s="3">
        <v>28.6</v>
      </c>
      <c r="J51" s="3">
        <v>4.7300000000000004</v>
      </c>
      <c r="K51" s="3">
        <v>47</v>
      </c>
      <c r="L51" s="3">
        <v>8.49</v>
      </c>
      <c r="M51" s="3">
        <v>-88.2</v>
      </c>
      <c r="N51" s="3">
        <v>14</v>
      </c>
      <c r="O51" s="3">
        <v>10.66</v>
      </c>
      <c r="P51" s="3"/>
      <c r="Q51" s="3"/>
      <c r="R51" s="3"/>
      <c r="S51" s="3"/>
      <c r="T51" s="3"/>
      <c r="U51" s="3"/>
      <c r="V51" s="3"/>
      <c r="W51" s="3"/>
      <c r="X51" s="3"/>
      <c r="Y51" s="3"/>
      <c r="Z51" s="3"/>
    </row>
    <row r="52" spans="1:26" ht="15" x14ac:dyDescent="0.2">
      <c r="A52" s="3" t="s">
        <v>200</v>
      </c>
      <c r="B52" s="30">
        <v>43986</v>
      </c>
      <c r="C52" s="12">
        <v>0.50208333333333333</v>
      </c>
      <c r="D52" s="3" t="s">
        <v>281</v>
      </c>
      <c r="E52" s="3" t="s">
        <v>203</v>
      </c>
      <c r="F52" s="3">
        <v>1007</v>
      </c>
      <c r="G52" s="3" t="s">
        <v>280</v>
      </c>
      <c r="H52" s="3">
        <v>9.36</v>
      </c>
      <c r="I52" s="3">
        <v>28.8</v>
      </c>
      <c r="J52" s="3">
        <v>4.9400000000000004</v>
      </c>
      <c r="K52" s="3">
        <v>29</v>
      </c>
      <c r="L52" s="3">
        <v>8.39</v>
      </c>
      <c r="M52" s="3">
        <v>-82.2</v>
      </c>
      <c r="N52" s="3">
        <v>15</v>
      </c>
      <c r="O52" s="3">
        <v>10.66</v>
      </c>
      <c r="P52" s="3"/>
      <c r="Q52" s="3"/>
      <c r="R52" s="3"/>
      <c r="S52" s="3"/>
      <c r="T52" s="3"/>
      <c r="U52" s="3"/>
      <c r="V52" s="3"/>
      <c r="W52" s="3"/>
      <c r="X52" s="3"/>
      <c r="Y52" s="3"/>
      <c r="Z52" s="3"/>
    </row>
    <row r="53" spans="1:26" ht="15" x14ac:dyDescent="0.2">
      <c r="A53" s="3" t="s">
        <v>200</v>
      </c>
      <c r="B53" s="30">
        <v>43986</v>
      </c>
      <c r="C53" s="12">
        <v>0.50208333333333333</v>
      </c>
      <c r="D53" s="3" t="s">
        <v>281</v>
      </c>
      <c r="E53" s="3" t="s">
        <v>221</v>
      </c>
      <c r="F53" s="3">
        <v>1003</v>
      </c>
      <c r="G53" s="3" t="s">
        <v>282</v>
      </c>
      <c r="H53" s="3">
        <v>5.83</v>
      </c>
      <c r="I53" s="3">
        <v>27.9</v>
      </c>
      <c r="J53" s="3">
        <v>20.67</v>
      </c>
      <c r="K53" s="3">
        <v>12</v>
      </c>
      <c r="L53" s="3">
        <v>8.06</v>
      </c>
      <c r="M53" s="3">
        <v>-63.3</v>
      </c>
      <c r="N53" s="3">
        <v>16</v>
      </c>
      <c r="O53" s="3">
        <v>19.5</v>
      </c>
      <c r="P53" s="3"/>
      <c r="Q53" s="3"/>
      <c r="R53" s="3"/>
      <c r="S53" s="3"/>
      <c r="T53" s="3"/>
      <c r="U53" s="3"/>
      <c r="V53" s="3"/>
      <c r="W53" s="3"/>
      <c r="X53" s="3"/>
      <c r="Y53" s="3"/>
      <c r="Z53" s="3"/>
    </row>
    <row r="54" spans="1:26" ht="15" x14ac:dyDescent="0.2">
      <c r="A54" s="3" t="s">
        <v>200</v>
      </c>
      <c r="B54" s="30">
        <v>43986</v>
      </c>
      <c r="C54" s="12">
        <v>0.52222222222222225</v>
      </c>
      <c r="D54" s="3" t="s">
        <v>284</v>
      </c>
      <c r="E54" s="3" t="s">
        <v>203</v>
      </c>
      <c r="F54" s="3">
        <v>1001</v>
      </c>
      <c r="G54" s="3" t="s">
        <v>283</v>
      </c>
      <c r="H54" s="3">
        <v>7.58</v>
      </c>
      <c r="I54" s="3">
        <v>28.4</v>
      </c>
      <c r="J54" s="3">
        <v>4.72</v>
      </c>
      <c r="K54" s="3">
        <v>5</v>
      </c>
      <c r="L54" s="3">
        <v>8.01</v>
      </c>
      <c r="M54" s="3">
        <v>-60.7</v>
      </c>
      <c r="N54" s="3">
        <v>17</v>
      </c>
      <c r="O54" s="3">
        <v>11.37</v>
      </c>
      <c r="P54" s="3"/>
      <c r="Q54" s="3"/>
      <c r="R54" s="3"/>
      <c r="S54" s="3"/>
      <c r="T54" s="3"/>
      <c r="U54" s="3"/>
      <c r="V54" s="3"/>
      <c r="W54" s="3"/>
      <c r="X54" s="3"/>
      <c r="Y54" s="3"/>
      <c r="Z54" s="3"/>
    </row>
    <row r="55" spans="1:26" ht="15" x14ac:dyDescent="0.2">
      <c r="A55" s="3" t="s">
        <v>200</v>
      </c>
      <c r="B55" s="30">
        <v>43986</v>
      </c>
      <c r="C55" s="12">
        <v>0.52222222222222225</v>
      </c>
      <c r="D55" s="3" t="s">
        <v>284</v>
      </c>
      <c r="E55" s="3" t="s">
        <v>221</v>
      </c>
      <c r="F55" s="3" t="s">
        <v>46</v>
      </c>
      <c r="G55" s="3" t="s">
        <v>575</v>
      </c>
      <c r="H55" s="3">
        <v>7.42</v>
      </c>
      <c r="I55" s="3">
        <v>28.5</v>
      </c>
      <c r="J55" s="3">
        <v>4.7699999999999996</v>
      </c>
      <c r="K55" s="3">
        <v>25</v>
      </c>
      <c r="L55" s="3">
        <v>8.02</v>
      </c>
      <c r="M55" s="3">
        <v>-61.1</v>
      </c>
      <c r="N55" s="3">
        <v>18</v>
      </c>
      <c r="O55" s="3">
        <v>11.4</v>
      </c>
      <c r="P55" s="3"/>
      <c r="Q55" s="3"/>
      <c r="R55" s="3"/>
      <c r="S55" s="3"/>
      <c r="T55" s="3"/>
      <c r="U55" s="3"/>
      <c r="V55" s="3"/>
      <c r="W55" s="3"/>
      <c r="X55" s="3"/>
      <c r="Y55" s="3"/>
      <c r="Z55" s="3"/>
    </row>
    <row r="56" spans="1:26" ht="15" x14ac:dyDescent="0.2">
      <c r="A56" s="3" t="s">
        <v>286</v>
      </c>
      <c r="B56" s="30">
        <v>43999</v>
      </c>
      <c r="C56" s="12">
        <v>0.30833333333333335</v>
      </c>
      <c r="D56" s="3" t="s">
        <v>224</v>
      </c>
      <c r="E56" s="3" t="s">
        <v>203</v>
      </c>
      <c r="F56" s="3">
        <v>1001</v>
      </c>
      <c r="G56" s="3" t="s">
        <v>285</v>
      </c>
      <c r="H56" s="3">
        <v>7.38</v>
      </c>
      <c r="I56" s="3">
        <v>27.5</v>
      </c>
      <c r="J56" s="3">
        <v>3.82</v>
      </c>
      <c r="K56" s="3">
        <v>2</v>
      </c>
      <c r="L56" s="3">
        <v>8.23</v>
      </c>
      <c r="M56" s="3">
        <v>-73.2</v>
      </c>
      <c r="N56" s="3">
        <v>1</v>
      </c>
      <c r="O56" s="3">
        <v>10.210000000000001</v>
      </c>
      <c r="P56" s="3"/>
      <c r="Q56" s="3"/>
      <c r="R56" s="3"/>
      <c r="S56" s="3"/>
      <c r="T56" s="3"/>
      <c r="U56" s="3"/>
      <c r="V56" s="3"/>
      <c r="W56" s="3"/>
      <c r="X56" s="3"/>
      <c r="Y56" s="3"/>
      <c r="Z56" s="3"/>
    </row>
    <row r="57" spans="1:26" ht="15" x14ac:dyDescent="0.2">
      <c r="A57" s="3" t="s">
        <v>286</v>
      </c>
      <c r="B57" s="30">
        <v>43999</v>
      </c>
      <c r="C57" s="12">
        <v>0.30833333333333335</v>
      </c>
      <c r="D57" s="3" t="s">
        <v>224</v>
      </c>
      <c r="E57" s="3" t="s">
        <v>221</v>
      </c>
      <c r="F57" s="3" t="s">
        <v>46</v>
      </c>
      <c r="G57" s="3" t="s">
        <v>576</v>
      </c>
      <c r="H57" s="3">
        <v>7.76</v>
      </c>
      <c r="I57" s="3">
        <v>26.5</v>
      </c>
      <c r="J57" s="3">
        <v>4.0199999999999996</v>
      </c>
      <c r="K57" s="3">
        <v>65</v>
      </c>
      <c r="L57" s="3">
        <v>8.23</v>
      </c>
      <c r="M57" s="3">
        <v>-72.7</v>
      </c>
      <c r="N57" s="3">
        <v>2</v>
      </c>
      <c r="O57" s="3">
        <v>10.29</v>
      </c>
      <c r="P57" s="3"/>
      <c r="Q57" s="3"/>
      <c r="R57" s="3"/>
      <c r="S57" s="3"/>
      <c r="T57" s="3"/>
      <c r="U57" s="3"/>
      <c r="V57" s="3"/>
      <c r="W57" s="3"/>
      <c r="X57" s="3"/>
      <c r="Y57" s="3"/>
      <c r="Z57" s="3"/>
    </row>
    <row r="58" spans="1:26" ht="15" x14ac:dyDescent="0.2">
      <c r="A58" s="3" t="s">
        <v>286</v>
      </c>
      <c r="B58" s="30">
        <v>43999</v>
      </c>
      <c r="C58" s="12">
        <v>0.35694444444444445</v>
      </c>
      <c r="D58" s="3" t="s">
        <v>218</v>
      </c>
      <c r="E58" s="3" t="s">
        <v>203</v>
      </c>
      <c r="F58" s="3">
        <v>1002</v>
      </c>
      <c r="G58" s="3" t="s">
        <v>287</v>
      </c>
      <c r="H58" s="3">
        <v>8.1999999999999993</v>
      </c>
      <c r="I58" s="3">
        <v>28</v>
      </c>
      <c r="J58" s="3">
        <v>8.49</v>
      </c>
      <c r="K58" s="3">
        <v>46</v>
      </c>
      <c r="L58" s="3">
        <v>8.4</v>
      </c>
      <c r="M58" s="3">
        <v>-82.9</v>
      </c>
      <c r="N58" s="3">
        <v>3</v>
      </c>
      <c r="O58" s="3">
        <v>11.64</v>
      </c>
      <c r="P58" s="3"/>
      <c r="Q58" s="3"/>
      <c r="R58" s="3"/>
      <c r="S58" s="3"/>
      <c r="T58" s="3"/>
      <c r="U58" s="3"/>
      <c r="V58" s="3"/>
      <c r="W58" s="3"/>
      <c r="X58" s="3"/>
      <c r="Y58" s="3"/>
      <c r="Z58" s="3"/>
    </row>
    <row r="59" spans="1:26" ht="15" x14ac:dyDescent="0.2">
      <c r="A59" s="3" t="s">
        <v>286</v>
      </c>
      <c r="B59" s="30">
        <v>43999</v>
      </c>
      <c r="C59" s="12">
        <v>0.35694444444444445</v>
      </c>
      <c r="D59" s="3" t="s">
        <v>218</v>
      </c>
      <c r="E59" s="3" t="s">
        <v>221</v>
      </c>
      <c r="F59" s="3">
        <v>1004</v>
      </c>
      <c r="G59" s="3" t="s">
        <v>288</v>
      </c>
      <c r="H59" s="3">
        <v>6.64</v>
      </c>
      <c r="I59" s="3">
        <v>26.8</v>
      </c>
      <c r="J59" s="3">
        <v>25.23</v>
      </c>
      <c r="K59" s="3">
        <v>64</v>
      </c>
      <c r="L59" s="3">
        <v>8.14</v>
      </c>
      <c r="M59" s="3">
        <v>-67.599999999999994</v>
      </c>
      <c r="N59" s="3">
        <v>4</v>
      </c>
      <c r="O59" s="3">
        <v>20.54</v>
      </c>
      <c r="P59" s="3"/>
      <c r="Q59" s="3"/>
      <c r="R59" s="3"/>
      <c r="S59" s="3"/>
      <c r="T59" s="3"/>
      <c r="U59" s="3"/>
      <c r="V59" s="3"/>
      <c r="W59" s="3"/>
      <c r="X59" s="3"/>
      <c r="Y59" s="3"/>
      <c r="Z59" s="3"/>
    </row>
    <row r="60" spans="1:26" ht="15" x14ac:dyDescent="0.2">
      <c r="A60" s="3" t="s">
        <v>286</v>
      </c>
      <c r="B60" s="30">
        <v>43999</v>
      </c>
      <c r="C60" s="12">
        <v>0.3840277777777778</v>
      </c>
      <c r="D60" s="3" t="s">
        <v>215</v>
      </c>
      <c r="E60" s="3" t="s">
        <v>203</v>
      </c>
      <c r="F60" s="3">
        <v>1003</v>
      </c>
      <c r="G60" s="3" t="s">
        <v>289</v>
      </c>
      <c r="H60" s="3">
        <v>8.44</v>
      </c>
      <c r="I60" s="3">
        <v>27.4</v>
      </c>
      <c r="J60" s="3">
        <v>5.53</v>
      </c>
      <c r="K60" s="3">
        <v>51</v>
      </c>
      <c r="L60" s="3">
        <v>8.4499999999999993</v>
      </c>
      <c r="M60" s="3">
        <v>-85.7</v>
      </c>
      <c r="N60" s="3">
        <v>5</v>
      </c>
      <c r="O60" s="3">
        <v>10.19</v>
      </c>
      <c r="P60" s="3"/>
      <c r="Q60" s="3"/>
      <c r="R60" s="3"/>
      <c r="S60" s="3"/>
      <c r="T60" s="3"/>
      <c r="U60" s="3"/>
      <c r="V60" s="3"/>
      <c r="W60" s="3"/>
      <c r="X60" s="3"/>
      <c r="Y60" s="3"/>
      <c r="Z60" s="3"/>
    </row>
    <row r="61" spans="1:26" ht="15" x14ac:dyDescent="0.2">
      <c r="A61" s="3" t="s">
        <v>286</v>
      </c>
      <c r="B61" s="30">
        <v>43999</v>
      </c>
      <c r="C61" s="12">
        <v>0.3840277777777778</v>
      </c>
      <c r="D61" s="3" t="s">
        <v>215</v>
      </c>
      <c r="E61" s="3" t="s">
        <v>221</v>
      </c>
      <c r="F61" s="3" t="s">
        <v>46</v>
      </c>
      <c r="G61" s="3" t="s">
        <v>577</v>
      </c>
      <c r="H61" s="3">
        <v>8.4</v>
      </c>
      <c r="I61" s="3">
        <v>27.4</v>
      </c>
      <c r="J61" s="3">
        <v>5.55</v>
      </c>
      <c r="K61" s="3">
        <v>76</v>
      </c>
      <c r="L61" s="3">
        <v>8.42</v>
      </c>
      <c r="M61" s="3">
        <v>-84.1</v>
      </c>
      <c r="N61" s="3">
        <v>6</v>
      </c>
      <c r="O61" s="3">
        <v>10.18</v>
      </c>
      <c r="P61" s="3"/>
      <c r="Q61" s="3"/>
      <c r="R61" s="3"/>
      <c r="S61" s="3"/>
      <c r="T61" s="3"/>
      <c r="U61" s="3"/>
      <c r="V61" s="3"/>
      <c r="W61" s="3"/>
      <c r="X61" s="3"/>
      <c r="Y61" s="3"/>
      <c r="Z61" s="3"/>
    </row>
    <row r="62" spans="1:26" ht="15" x14ac:dyDescent="0.2">
      <c r="A62" s="3" t="s">
        <v>286</v>
      </c>
      <c r="B62" s="30">
        <v>43999</v>
      </c>
      <c r="C62" s="12">
        <v>0.43055555555555558</v>
      </c>
      <c r="D62" s="3" t="s">
        <v>265</v>
      </c>
      <c r="E62" s="3" t="s">
        <v>203</v>
      </c>
      <c r="F62" s="3">
        <v>1005</v>
      </c>
      <c r="G62" s="3" t="s">
        <v>290</v>
      </c>
      <c r="H62" s="3">
        <v>8.57</v>
      </c>
      <c r="I62" s="3">
        <v>27.6</v>
      </c>
      <c r="J62" s="3">
        <v>4.75</v>
      </c>
      <c r="K62" s="3">
        <v>7</v>
      </c>
      <c r="L62" s="3">
        <v>8.2899999999999991</v>
      </c>
      <c r="M62" s="3">
        <v>-76.599999999999994</v>
      </c>
      <c r="N62" s="3">
        <v>7</v>
      </c>
      <c r="O62" s="3">
        <v>9.83</v>
      </c>
      <c r="P62" s="3"/>
      <c r="Q62" s="3"/>
      <c r="R62" s="3"/>
      <c r="S62" s="3"/>
      <c r="T62" s="3"/>
      <c r="U62" s="3"/>
      <c r="V62" s="3"/>
      <c r="W62" s="3"/>
      <c r="X62" s="3"/>
      <c r="Y62" s="3"/>
      <c r="Z62" s="3"/>
    </row>
    <row r="63" spans="1:26" ht="15" x14ac:dyDescent="0.2">
      <c r="A63" s="3" t="s">
        <v>286</v>
      </c>
      <c r="B63" s="30">
        <v>43999</v>
      </c>
      <c r="C63" s="12">
        <v>0.43055555555555558</v>
      </c>
      <c r="D63" s="3" t="s">
        <v>265</v>
      </c>
      <c r="E63" s="3" t="s">
        <v>221</v>
      </c>
      <c r="F63" s="3">
        <v>1009</v>
      </c>
      <c r="G63" s="3" t="s">
        <v>291</v>
      </c>
      <c r="H63" s="3">
        <v>7.44</v>
      </c>
      <c r="I63" s="3">
        <v>27.4</v>
      </c>
      <c r="J63" s="3">
        <v>7.21</v>
      </c>
      <c r="K63" s="3">
        <v>82</v>
      </c>
      <c r="L63" s="3">
        <v>8</v>
      </c>
      <c r="M63" s="3">
        <v>-59.5</v>
      </c>
      <c r="N63" s="3">
        <v>8</v>
      </c>
      <c r="O63" s="3">
        <v>11.65</v>
      </c>
      <c r="P63" s="3"/>
      <c r="Q63" s="3"/>
      <c r="R63" s="3"/>
      <c r="S63" s="3"/>
      <c r="T63" s="3"/>
      <c r="U63" s="3"/>
      <c r="V63" s="3"/>
      <c r="W63" s="3"/>
      <c r="X63" s="3"/>
      <c r="Y63" s="3"/>
      <c r="Z63" s="3"/>
    </row>
    <row r="64" spans="1:26" ht="15" x14ac:dyDescent="0.2">
      <c r="A64" s="3" t="s">
        <v>286</v>
      </c>
      <c r="B64" s="30">
        <v>43999</v>
      </c>
      <c r="C64" s="12">
        <v>0.44444444444444442</v>
      </c>
      <c r="D64" s="3" t="s">
        <v>293</v>
      </c>
      <c r="E64" s="3" t="s">
        <v>203</v>
      </c>
      <c r="F64" s="3">
        <v>1024</v>
      </c>
      <c r="G64" s="3" t="s">
        <v>292</v>
      </c>
      <c r="H64" s="3">
        <v>3.83</v>
      </c>
      <c r="I64" s="3">
        <v>27.6</v>
      </c>
      <c r="J64" s="3">
        <v>10.7</v>
      </c>
      <c r="K64" s="3">
        <v>54</v>
      </c>
      <c r="L64" s="3">
        <v>7.63</v>
      </c>
      <c r="M64" s="3">
        <v>-22.5</v>
      </c>
      <c r="N64" s="3">
        <v>9</v>
      </c>
      <c r="O64" s="3">
        <v>14.66</v>
      </c>
      <c r="P64" s="3"/>
      <c r="Q64" s="3"/>
      <c r="R64" s="3"/>
      <c r="S64" s="3"/>
      <c r="T64" s="3"/>
      <c r="U64" s="3"/>
      <c r="V64" s="3"/>
      <c r="W64" s="3"/>
      <c r="X64" s="3"/>
      <c r="Y64" s="3"/>
      <c r="Z64" s="3"/>
    </row>
    <row r="65" spans="1:26" ht="15" x14ac:dyDescent="0.2">
      <c r="A65" s="3" t="s">
        <v>286</v>
      </c>
      <c r="B65" s="30">
        <v>43999</v>
      </c>
      <c r="C65" s="12">
        <v>0.44444444444444442</v>
      </c>
      <c r="D65" s="3" t="s">
        <v>293</v>
      </c>
      <c r="E65" s="3" t="s">
        <v>221</v>
      </c>
      <c r="F65" s="3">
        <v>1014</v>
      </c>
      <c r="G65" s="3" t="s">
        <v>294</v>
      </c>
      <c r="H65" s="3">
        <v>4.2300000000000004</v>
      </c>
      <c r="I65" s="3">
        <v>27.3</v>
      </c>
      <c r="J65" s="3">
        <v>12.04</v>
      </c>
      <c r="K65" s="3">
        <v>9</v>
      </c>
      <c r="L65" s="3">
        <v>7.36</v>
      </c>
      <c r="M65" s="3">
        <v>-22.2</v>
      </c>
      <c r="N65" s="3">
        <v>10</v>
      </c>
      <c r="O65" s="3">
        <v>15.27</v>
      </c>
      <c r="P65" s="3"/>
      <c r="Q65" s="3"/>
      <c r="R65" s="3"/>
      <c r="S65" s="3"/>
      <c r="T65" s="3"/>
      <c r="U65" s="3"/>
      <c r="V65" s="3"/>
      <c r="W65" s="3"/>
      <c r="X65" s="3"/>
      <c r="Y65" s="3"/>
      <c r="Z65" s="3"/>
    </row>
    <row r="66" spans="1:26" ht="15" x14ac:dyDescent="0.2">
      <c r="A66" s="3" t="s">
        <v>286</v>
      </c>
      <c r="B66" s="30">
        <v>43999</v>
      </c>
      <c r="C66" s="12">
        <v>0.4770833333333333</v>
      </c>
      <c r="D66" s="3" t="s">
        <v>267</v>
      </c>
      <c r="E66" s="3" t="s">
        <v>203</v>
      </c>
      <c r="F66" s="3">
        <v>1007</v>
      </c>
      <c r="G66" s="3" t="s">
        <v>295</v>
      </c>
      <c r="H66" s="3">
        <v>6.56</v>
      </c>
      <c r="I66" s="3">
        <v>28</v>
      </c>
      <c r="J66" s="3">
        <v>8.25</v>
      </c>
      <c r="K66" s="3">
        <v>57</v>
      </c>
      <c r="L66" s="3">
        <v>7.55</v>
      </c>
      <c r="M66" s="3">
        <v>-33.5</v>
      </c>
      <c r="N66" s="3">
        <v>11</v>
      </c>
      <c r="O66" s="3">
        <v>12.77</v>
      </c>
      <c r="P66" s="3"/>
      <c r="Q66" s="3"/>
      <c r="R66" s="3"/>
      <c r="S66" s="3"/>
      <c r="T66" s="3"/>
      <c r="U66" s="3"/>
      <c r="V66" s="3"/>
      <c r="W66" s="3"/>
      <c r="X66" s="3"/>
      <c r="Y66" s="3"/>
      <c r="Z66" s="3"/>
    </row>
    <row r="67" spans="1:26" ht="15" x14ac:dyDescent="0.2">
      <c r="A67" s="3" t="s">
        <v>286</v>
      </c>
      <c r="B67" s="30">
        <v>43999</v>
      </c>
      <c r="C67" s="12">
        <v>0.4770833333333333</v>
      </c>
      <c r="D67" s="3" t="s">
        <v>267</v>
      </c>
      <c r="E67" s="3" t="s">
        <v>221</v>
      </c>
      <c r="F67" s="3" t="s">
        <v>46</v>
      </c>
      <c r="G67" s="3" t="s">
        <v>578</v>
      </c>
      <c r="H67" s="3">
        <v>5.91</v>
      </c>
      <c r="I67" s="3">
        <v>27.4</v>
      </c>
      <c r="J67" s="3">
        <v>9.43</v>
      </c>
      <c r="K67" s="3">
        <v>44</v>
      </c>
      <c r="L67" s="3">
        <v>7.45</v>
      </c>
      <c r="M67" s="3">
        <v>-27.6</v>
      </c>
      <c r="N67" s="3">
        <v>12</v>
      </c>
      <c r="O67" s="3">
        <v>13.62</v>
      </c>
      <c r="P67" s="3"/>
      <c r="Q67" s="3"/>
      <c r="R67" s="3"/>
      <c r="S67" s="3"/>
      <c r="T67" s="3"/>
      <c r="U67" s="3"/>
      <c r="V67" s="3"/>
      <c r="W67" s="3"/>
      <c r="X67" s="3"/>
      <c r="Y67" s="3"/>
      <c r="Z67" s="3"/>
    </row>
    <row r="68" spans="1:26" ht="15" x14ac:dyDescent="0.2">
      <c r="A68" s="3" t="s">
        <v>286</v>
      </c>
      <c r="B68" s="30">
        <v>43999</v>
      </c>
      <c r="C68" s="12">
        <v>0.48541666666666666</v>
      </c>
      <c r="D68" s="3" t="s">
        <v>297</v>
      </c>
      <c r="E68" s="3" t="s">
        <v>203</v>
      </c>
      <c r="F68" s="3">
        <v>1008</v>
      </c>
      <c r="G68" s="3" t="s">
        <v>296</v>
      </c>
      <c r="H68" s="3">
        <v>4.3099999999999996</v>
      </c>
      <c r="I68" s="3">
        <v>27</v>
      </c>
      <c r="J68" s="3">
        <v>10.47</v>
      </c>
      <c r="K68" s="3">
        <v>42</v>
      </c>
      <c r="L68" s="3">
        <v>7.58</v>
      </c>
      <c r="M68" s="3">
        <v>-35.1</v>
      </c>
      <c r="N68" s="3">
        <v>13</v>
      </c>
      <c r="O68" s="3">
        <v>14.08</v>
      </c>
      <c r="P68" s="3"/>
      <c r="Q68" s="3"/>
      <c r="R68" s="3"/>
      <c r="S68" s="3"/>
      <c r="T68" s="3"/>
      <c r="U68" s="3"/>
      <c r="V68" s="3"/>
      <c r="W68" s="3"/>
      <c r="X68" s="3"/>
      <c r="Y68" s="3"/>
      <c r="Z68" s="3"/>
    </row>
    <row r="69" spans="1:26" ht="15" x14ac:dyDescent="0.2">
      <c r="A69" s="3" t="s">
        <v>286</v>
      </c>
      <c r="B69" s="30">
        <v>43999</v>
      </c>
      <c r="C69" s="12">
        <v>0.48541666666666666</v>
      </c>
      <c r="D69" s="3" t="s">
        <v>297</v>
      </c>
      <c r="E69" s="3" t="s">
        <v>221</v>
      </c>
      <c r="F69" s="3" t="s">
        <v>46</v>
      </c>
      <c r="G69" s="3" t="s">
        <v>579</v>
      </c>
      <c r="H69" s="3">
        <v>5.81</v>
      </c>
      <c r="I69" s="3">
        <v>26.5</v>
      </c>
      <c r="J69" s="3">
        <v>10.73</v>
      </c>
      <c r="K69" s="3">
        <v>80</v>
      </c>
      <c r="L69" s="3">
        <v>7.45</v>
      </c>
      <c r="M69" s="3">
        <v>-27.7</v>
      </c>
      <c r="N69" s="3">
        <v>14</v>
      </c>
      <c r="O69" s="3">
        <v>14.65</v>
      </c>
      <c r="P69" s="3"/>
      <c r="Q69" s="3"/>
      <c r="R69" s="3"/>
      <c r="S69" s="3"/>
      <c r="T69" s="3"/>
      <c r="U69" s="3"/>
      <c r="V69" s="3"/>
      <c r="W69" s="3"/>
      <c r="X69" s="3"/>
      <c r="Y69" s="3"/>
      <c r="Z69" s="3"/>
    </row>
    <row r="70" spans="1:26" ht="15" x14ac:dyDescent="0.2">
      <c r="A70" s="3" t="s">
        <v>286</v>
      </c>
      <c r="B70" s="30">
        <v>43999</v>
      </c>
      <c r="C70" s="12">
        <v>0.49861111111111112</v>
      </c>
      <c r="D70" s="3" t="s">
        <v>270</v>
      </c>
      <c r="E70" s="3" t="s">
        <v>203</v>
      </c>
      <c r="F70" s="3">
        <v>1015</v>
      </c>
      <c r="G70" s="3" t="s">
        <v>298</v>
      </c>
      <c r="H70" s="3">
        <v>7.54</v>
      </c>
      <c r="I70" s="3">
        <v>28.4</v>
      </c>
      <c r="J70" s="3">
        <v>0.08</v>
      </c>
      <c r="K70" s="3">
        <v>8</v>
      </c>
      <c r="L70" s="3">
        <v>7.45</v>
      </c>
      <c r="M70" s="3">
        <v>-27.5</v>
      </c>
      <c r="N70" s="3">
        <v>15</v>
      </c>
      <c r="O70" s="3">
        <v>7.51</v>
      </c>
      <c r="P70" s="3"/>
      <c r="Q70" s="3"/>
      <c r="R70" s="3"/>
      <c r="S70" s="3"/>
      <c r="T70" s="3"/>
      <c r="U70" s="3"/>
      <c r="V70" s="3"/>
      <c r="W70" s="3"/>
      <c r="X70" s="3"/>
      <c r="Y70" s="3"/>
      <c r="Z70" s="3"/>
    </row>
    <row r="71" spans="1:26" ht="15" x14ac:dyDescent="0.2">
      <c r="A71" s="3" t="s">
        <v>286</v>
      </c>
      <c r="B71" s="30">
        <v>43999</v>
      </c>
      <c r="C71" s="12">
        <v>0.49861111111111112</v>
      </c>
      <c r="D71" s="3" t="s">
        <v>270</v>
      </c>
      <c r="E71" s="3" t="s">
        <v>221</v>
      </c>
      <c r="F71" s="3" t="s">
        <v>46</v>
      </c>
      <c r="G71" s="3" t="s">
        <v>580</v>
      </c>
      <c r="H71" s="3">
        <v>7.39</v>
      </c>
      <c r="I71" s="3">
        <v>27.4</v>
      </c>
      <c r="J71" s="3">
        <v>0.16</v>
      </c>
      <c r="K71" s="3">
        <v>15</v>
      </c>
      <c r="L71" s="3">
        <v>7.24</v>
      </c>
      <c r="M71" s="3">
        <v>-15.1</v>
      </c>
      <c r="N71" s="3">
        <v>16</v>
      </c>
      <c r="O71" s="3">
        <v>8.02</v>
      </c>
      <c r="P71" s="3"/>
      <c r="Q71" s="3"/>
      <c r="R71" s="3"/>
      <c r="S71" s="3"/>
      <c r="T71" s="3"/>
      <c r="U71" s="3"/>
      <c r="V71" s="3"/>
      <c r="W71" s="3"/>
      <c r="X71" s="3"/>
      <c r="Y71" s="3"/>
      <c r="Z71" s="3"/>
    </row>
    <row r="72" spans="1:26" ht="15" x14ac:dyDescent="0.2">
      <c r="A72" s="3" t="s">
        <v>286</v>
      </c>
      <c r="B72" s="30">
        <v>43999</v>
      </c>
      <c r="C72" s="12">
        <v>0.51041666666666663</v>
      </c>
      <c r="D72" s="3" t="s">
        <v>300</v>
      </c>
      <c r="E72" s="3" t="s">
        <v>203</v>
      </c>
      <c r="F72" s="3">
        <v>1019</v>
      </c>
      <c r="G72" s="3" t="s">
        <v>299</v>
      </c>
      <c r="H72" s="3">
        <v>8.15</v>
      </c>
      <c r="I72" s="3">
        <v>28.2</v>
      </c>
      <c r="J72" s="3">
        <v>0.39</v>
      </c>
      <c r="K72" s="3">
        <v>30</v>
      </c>
      <c r="L72" s="3">
        <v>7.48</v>
      </c>
      <c r="M72" s="3">
        <v>-29.5</v>
      </c>
      <c r="N72" s="3">
        <v>17</v>
      </c>
      <c r="O72" s="3">
        <v>7.8</v>
      </c>
      <c r="P72" s="3"/>
      <c r="Q72" s="3"/>
      <c r="R72" s="3"/>
      <c r="S72" s="3"/>
      <c r="T72" s="3"/>
      <c r="U72" s="3"/>
      <c r="V72" s="3"/>
      <c r="W72" s="3"/>
      <c r="X72" s="3"/>
      <c r="Y72" s="3"/>
      <c r="Z72" s="3"/>
    </row>
    <row r="73" spans="1:26" ht="15" x14ac:dyDescent="0.2">
      <c r="A73" s="3" t="s">
        <v>286</v>
      </c>
      <c r="B73" s="30">
        <v>43999</v>
      </c>
      <c r="C73" s="12">
        <v>0.51041666666666663</v>
      </c>
      <c r="D73" s="3" t="s">
        <v>300</v>
      </c>
      <c r="E73" s="3" t="s">
        <v>221</v>
      </c>
      <c r="F73" s="3" t="s">
        <v>46</v>
      </c>
      <c r="G73" s="3" t="s">
        <v>301</v>
      </c>
      <c r="H73" s="3">
        <v>6.99</v>
      </c>
      <c r="I73" s="3">
        <v>27.9</v>
      </c>
      <c r="J73" s="3">
        <v>1.37</v>
      </c>
      <c r="K73" s="3">
        <v>66</v>
      </c>
      <c r="L73" s="3">
        <v>7.26</v>
      </c>
      <c r="M73" s="3">
        <v>-16.8</v>
      </c>
      <c r="N73" s="3">
        <v>18</v>
      </c>
      <c r="O73" s="3">
        <v>9.0299999999999994</v>
      </c>
      <c r="P73" s="3"/>
      <c r="Q73" s="3"/>
      <c r="R73" s="3"/>
      <c r="S73" s="3"/>
      <c r="T73" s="3"/>
      <c r="U73" s="3"/>
      <c r="V73" s="3"/>
      <c r="W73" s="3"/>
      <c r="X73" s="3"/>
      <c r="Y73" s="3"/>
      <c r="Z73" s="3"/>
    </row>
    <row r="74" spans="1:26" ht="15" x14ac:dyDescent="0.2">
      <c r="A74" s="3" t="s">
        <v>286</v>
      </c>
      <c r="B74" s="30">
        <v>43999</v>
      </c>
      <c r="C74" s="12">
        <v>0.52222222222222225</v>
      </c>
      <c r="D74" s="3" t="s">
        <v>272</v>
      </c>
      <c r="E74" s="3" t="s">
        <v>203</v>
      </c>
      <c r="F74" s="3">
        <v>1023</v>
      </c>
      <c r="G74" s="3" t="s">
        <v>302</v>
      </c>
      <c r="H74" s="3">
        <v>8.93</v>
      </c>
      <c r="I74" s="3">
        <v>28.4</v>
      </c>
      <c r="J74" s="3">
        <v>0.11</v>
      </c>
      <c r="K74" s="3">
        <v>12</v>
      </c>
      <c r="L74" s="3">
        <v>8.08</v>
      </c>
      <c r="M74" s="3">
        <v>-64.599999999999994</v>
      </c>
      <c r="N74" s="3">
        <v>19</v>
      </c>
      <c r="O74" s="3">
        <v>7.77</v>
      </c>
      <c r="P74" s="3"/>
      <c r="Q74" s="3"/>
      <c r="R74" s="3"/>
      <c r="S74" s="3"/>
      <c r="T74" s="3"/>
      <c r="U74" s="3"/>
      <c r="V74" s="3"/>
      <c r="W74" s="3"/>
      <c r="X74" s="3"/>
      <c r="Y74" s="3"/>
      <c r="Z74" s="3"/>
    </row>
    <row r="75" spans="1:26" ht="15" x14ac:dyDescent="0.2">
      <c r="A75" s="3" t="s">
        <v>286</v>
      </c>
      <c r="B75" s="30">
        <v>43999</v>
      </c>
      <c r="C75" s="12">
        <v>0.52222222222222225</v>
      </c>
      <c r="D75" s="3" t="s">
        <v>272</v>
      </c>
      <c r="E75" s="3" t="s">
        <v>221</v>
      </c>
      <c r="F75" s="3" t="s">
        <v>46</v>
      </c>
      <c r="G75" s="3" t="s">
        <v>581</v>
      </c>
      <c r="H75" s="3">
        <v>7.6</v>
      </c>
      <c r="I75" s="3">
        <v>28.2</v>
      </c>
      <c r="J75" s="3">
        <v>0.12</v>
      </c>
      <c r="K75" s="3">
        <v>26</v>
      </c>
      <c r="L75" s="3">
        <v>7.39</v>
      </c>
      <c r="M75" s="3">
        <v>-24.2</v>
      </c>
      <c r="N75" s="3">
        <v>20</v>
      </c>
      <c r="O75" s="3">
        <v>8.1300000000000008</v>
      </c>
      <c r="P75" s="3"/>
      <c r="Q75" s="3"/>
      <c r="R75" s="3"/>
      <c r="S75" s="3"/>
      <c r="T75" s="3"/>
      <c r="U75" s="3"/>
      <c r="V75" s="3"/>
      <c r="W75" s="3"/>
      <c r="X75" s="3"/>
      <c r="Y75" s="3"/>
      <c r="Z75" s="3"/>
    </row>
    <row r="76" spans="1:26" ht="15" x14ac:dyDescent="0.2">
      <c r="A76" s="3" t="s">
        <v>286</v>
      </c>
      <c r="B76" s="30">
        <v>43999</v>
      </c>
      <c r="C76" s="12">
        <v>0.53680555555555554</v>
      </c>
      <c r="D76" s="3" t="s">
        <v>304</v>
      </c>
      <c r="E76" s="3" t="s">
        <v>203</v>
      </c>
      <c r="F76" s="3">
        <v>1018</v>
      </c>
      <c r="G76" s="3" t="s">
        <v>303</v>
      </c>
      <c r="H76" s="3">
        <v>9.5299999999999994</v>
      </c>
      <c r="I76" s="3">
        <v>31.4</v>
      </c>
      <c r="J76" s="3">
        <v>0.4</v>
      </c>
      <c r="K76" s="3">
        <v>63</v>
      </c>
      <c r="L76" s="3">
        <v>8.18</v>
      </c>
      <c r="M76" s="3">
        <v>-70.2</v>
      </c>
      <c r="N76" s="3">
        <v>21</v>
      </c>
      <c r="O76" s="3">
        <v>7.72</v>
      </c>
      <c r="P76" s="3"/>
      <c r="Q76" s="3"/>
      <c r="R76" s="3"/>
      <c r="S76" s="3"/>
      <c r="T76" s="3"/>
      <c r="U76" s="3"/>
      <c r="V76" s="3"/>
      <c r="W76" s="3"/>
      <c r="X76" s="3"/>
      <c r="Y76" s="3"/>
      <c r="Z76" s="3"/>
    </row>
    <row r="77" spans="1:26" ht="15" x14ac:dyDescent="0.2">
      <c r="A77" s="3" t="s">
        <v>286</v>
      </c>
      <c r="B77" s="30">
        <v>43999</v>
      </c>
      <c r="C77" s="12">
        <v>0.53680555555555554</v>
      </c>
      <c r="D77" s="3" t="s">
        <v>304</v>
      </c>
      <c r="E77" s="3" t="s">
        <v>221</v>
      </c>
      <c r="F77" s="3">
        <v>1012</v>
      </c>
      <c r="G77" s="3" t="s">
        <v>305</v>
      </c>
      <c r="H77" s="3">
        <v>7.69</v>
      </c>
      <c r="I77" s="3">
        <v>29.4</v>
      </c>
      <c r="J77" s="3">
        <v>3.83</v>
      </c>
      <c r="K77" s="3">
        <v>130</v>
      </c>
      <c r="L77" s="3">
        <v>7.63</v>
      </c>
      <c r="M77" s="3">
        <v>-38</v>
      </c>
      <c r="N77" s="3">
        <v>22</v>
      </c>
      <c r="O77" s="3">
        <v>9.89</v>
      </c>
      <c r="P77" s="3"/>
      <c r="Q77" s="3"/>
      <c r="R77" s="3"/>
      <c r="S77" s="3"/>
      <c r="T77" s="3"/>
      <c r="U77" s="3"/>
      <c r="V77" s="3"/>
      <c r="W77" s="3"/>
      <c r="X77" s="3"/>
      <c r="Y77" s="3"/>
      <c r="Z77" s="3"/>
    </row>
    <row r="78" spans="1:26" ht="15" x14ac:dyDescent="0.2">
      <c r="A78" s="3" t="s">
        <v>286</v>
      </c>
      <c r="B78" s="30">
        <v>43999</v>
      </c>
      <c r="C78" s="12">
        <v>0.54999999999999993</v>
      </c>
      <c r="D78" s="3" t="s">
        <v>307</v>
      </c>
      <c r="E78" s="3" t="s">
        <v>203</v>
      </c>
      <c r="F78" s="3">
        <v>1017</v>
      </c>
      <c r="G78" s="3" t="s">
        <v>306</v>
      </c>
      <c r="H78" s="3">
        <v>7.44</v>
      </c>
      <c r="I78" s="3">
        <v>28.8</v>
      </c>
      <c r="J78" s="3">
        <v>3.93</v>
      </c>
      <c r="K78" s="3">
        <v>4</v>
      </c>
      <c r="L78" s="3">
        <v>7.49</v>
      </c>
      <c r="M78" s="3">
        <v>-29.7</v>
      </c>
      <c r="N78" s="3">
        <v>23</v>
      </c>
      <c r="O78" s="3">
        <v>9.69</v>
      </c>
      <c r="P78" s="3"/>
      <c r="Q78" s="3"/>
      <c r="R78" s="3"/>
      <c r="S78" s="3"/>
      <c r="T78" s="3"/>
      <c r="U78" s="3"/>
      <c r="V78" s="3"/>
      <c r="W78" s="3"/>
      <c r="X78" s="3"/>
      <c r="Y78" s="3"/>
      <c r="Z78" s="3"/>
    </row>
    <row r="79" spans="1:26" ht="15" x14ac:dyDescent="0.2">
      <c r="A79" s="3" t="s">
        <v>286</v>
      </c>
      <c r="B79" s="30">
        <v>43999</v>
      </c>
      <c r="C79" s="12">
        <v>0.54999999999999993</v>
      </c>
      <c r="D79" s="3" t="s">
        <v>307</v>
      </c>
      <c r="E79" s="3" t="s">
        <v>221</v>
      </c>
      <c r="F79" s="3">
        <v>1006</v>
      </c>
      <c r="G79" s="3" t="s">
        <v>582</v>
      </c>
      <c r="H79" s="3">
        <v>4.88</v>
      </c>
      <c r="I79" s="3">
        <v>27.8</v>
      </c>
      <c r="J79" s="3">
        <v>23.4</v>
      </c>
      <c r="K79" s="3">
        <v>28</v>
      </c>
      <c r="L79" s="3">
        <v>7.96</v>
      </c>
      <c r="M79" s="3">
        <v>-57.2</v>
      </c>
      <c r="N79" s="3">
        <v>24</v>
      </c>
      <c r="O79" s="3">
        <v>20.260000000000002</v>
      </c>
      <c r="P79" s="3"/>
      <c r="Q79" s="3"/>
      <c r="R79" s="3"/>
      <c r="S79" s="3"/>
      <c r="T79" s="3"/>
      <c r="U79" s="3"/>
      <c r="V79" s="3"/>
      <c r="W79" s="3"/>
      <c r="X79" s="3"/>
      <c r="Y79" s="3"/>
      <c r="Z79" s="3"/>
    </row>
    <row r="80" spans="1:26" ht="15" x14ac:dyDescent="0.2">
      <c r="A80" s="3" t="s">
        <v>286</v>
      </c>
      <c r="B80" s="30">
        <v>43999</v>
      </c>
      <c r="C80" s="12">
        <v>0.55902777777777779</v>
      </c>
      <c r="D80" s="3" t="s">
        <v>309</v>
      </c>
      <c r="E80" s="3" t="s">
        <v>203</v>
      </c>
      <c r="F80" s="3">
        <v>1011</v>
      </c>
      <c r="G80" s="3" t="s">
        <v>308</v>
      </c>
      <c r="H80" s="3">
        <v>7.87</v>
      </c>
      <c r="I80" s="3">
        <v>29.3</v>
      </c>
      <c r="J80" s="3">
        <v>5.55</v>
      </c>
      <c r="K80" s="3">
        <v>19</v>
      </c>
      <c r="L80" s="3">
        <v>7.58</v>
      </c>
      <c r="M80" s="3">
        <v>-35.299999999999997</v>
      </c>
      <c r="N80" s="3">
        <v>25</v>
      </c>
      <c r="O80" s="3">
        <v>10.84</v>
      </c>
      <c r="P80" s="3"/>
      <c r="Q80" s="3"/>
      <c r="R80" s="3"/>
      <c r="S80" s="3"/>
      <c r="T80" s="3"/>
      <c r="U80" s="3"/>
      <c r="V80" s="3"/>
      <c r="W80" s="3"/>
      <c r="X80" s="3"/>
      <c r="Y80" s="3"/>
      <c r="Z80" s="3"/>
    </row>
    <row r="81" spans="1:26" ht="15" x14ac:dyDescent="0.2">
      <c r="A81" s="3" t="s">
        <v>286</v>
      </c>
      <c r="B81" s="30">
        <v>43999</v>
      </c>
      <c r="C81" s="12">
        <v>0.55902777777777779</v>
      </c>
      <c r="D81" s="3" t="s">
        <v>309</v>
      </c>
      <c r="E81" s="3" t="s">
        <v>221</v>
      </c>
      <c r="F81" s="3">
        <v>1041</v>
      </c>
      <c r="G81" s="3" t="s">
        <v>310</v>
      </c>
      <c r="H81" s="3">
        <v>5.28</v>
      </c>
      <c r="I81" s="3">
        <v>28.6</v>
      </c>
      <c r="J81" s="3">
        <v>22.95</v>
      </c>
      <c r="K81" s="3">
        <v>53</v>
      </c>
      <c r="L81" s="3">
        <v>7.96</v>
      </c>
      <c r="M81" s="3">
        <v>-57.4</v>
      </c>
      <c r="N81" s="3">
        <v>26</v>
      </c>
      <c r="O81" s="3">
        <v>20.100000000000001</v>
      </c>
      <c r="P81" s="3"/>
      <c r="Q81" s="3"/>
      <c r="R81" s="3"/>
      <c r="S81" s="3"/>
      <c r="T81" s="3"/>
      <c r="U81" s="3"/>
      <c r="V81" s="3"/>
      <c r="W81" s="3"/>
      <c r="X81" s="3"/>
      <c r="Y81" s="3"/>
      <c r="Z81" s="3"/>
    </row>
    <row r="82" spans="1:26" ht="15" x14ac:dyDescent="0.2">
      <c r="A82" s="3" t="s">
        <v>286</v>
      </c>
      <c r="B82" s="30">
        <v>43999</v>
      </c>
      <c r="C82" s="12">
        <v>0.58402777777777781</v>
      </c>
      <c r="D82" s="3" t="s">
        <v>274</v>
      </c>
      <c r="E82" s="3" t="s">
        <v>203</v>
      </c>
      <c r="F82" s="3">
        <v>1020</v>
      </c>
      <c r="G82" s="3" t="s">
        <v>311</v>
      </c>
      <c r="H82" s="3">
        <v>9.5500000000000007</v>
      </c>
      <c r="I82" s="3">
        <v>30.5</v>
      </c>
      <c r="J82" s="3">
        <v>4.47</v>
      </c>
      <c r="K82" s="3">
        <v>29</v>
      </c>
      <c r="L82" s="3">
        <v>8.2899999999999991</v>
      </c>
      <c r="M82" s="3">
        <v>-76.7</v>
      </c>
      <c r="N82" s="3">
        <v>27</v>
      </c>
      <c r="O82" s="3">
        <v>9.7100000000000009</v>
      </c>
      <c r="P82" s="3"/>
      <c r="Q82" s="3"/>
      <c r="R82" s="3"/>
      <c r="S82" s="3"/>
      <c r="T82" s="3"/>
      <c r="U82" s="3"/>
      <c r="V82" s="3"/>
      <c r="W82" s="3"/>
      <c r="X82" s="3"/>
      <c r="Y82" s="3"/>
      <c r="Z82" s="3"/>
    </row>
    <row r="83" spans="1:26" ht="15" x14ac:dyDescent="0.2">
      <c r="A83" s="3" t="s">
        <v>286</v>
      </c>
      <c r="B83" s="30">
        <v>43999</v>
      </c>
      <c r="C83" s="12">
        <v>0.58402777777777781</v>
      </c>
      <c r="D83" s="3" t="s">
        <v>274</v>
      </c>
      <c r="E83" s="3" t="s">
        <v>221</v>
      </c>
      <c r="F83" s="3">
        <v>1010</v>
      </c>
      <c r="G83" s="3" t="s">
        <v>312</v>
      </c>
      <c r="H83" s="3">
        <v>5.7</v>
      </c>
      <c r="I83" s="3">
        <v>28.5</v>
      </c>
      <c r="J83" s="3">
        <v>26.22</v>
      </c>
      <c r="K83" s="3">
        <v>70</v>
      </c>
      <c r="L83" s="3">
        <v>8.0399999999999991</v>
      </c>
      <c r="M83" s="3">
        <v>-61.7</v>
      </c>
      <c r="N83" s="3">
        <v>28</v>
      </c>
      <c r="O83" s="3">
        <v>21.59</v>
      </c>
      <c r="P83" s="3"/>
      <c r="Q83" s="3"/>
      <c r="R83" s="3"/>
      <c r="S83" s="3"/>
      <c r="T83" s="3"/>
      <c r="U83" s="3"/>
      <c r="V83" s="3"/>
      <c r="W83" s="3"/>
      <c r="X83" s="3"/>
      <c r="Y83" s="3"/>
      <c r="Z83" s="3"/>
    </row>
    <row r="84" spans="1:26" ht="15" x14ac:dyDescent="0.2">
      <c r="A84" s="3" t="s">
        <v>286</v>
      </c>
      <c r="B84" s="30">
        <v>43999</v>
      </c>
      <c r="C84" s="12">
        <v>0.59722222222222221</v>
      </c>
      <c r="D84" s="3" t="s">
        <v>277</v>
      </c>
      <c r="E84" s="3" t="s">
        <v>203</v>
      </c>
      <c r="F84" s="3">
        <v>1027</v>
      </c>
      <c r="G84" s="3" t="s">
        <v>313</v>
      </c>
      <c r="H84" s="3">
        <v>7.65</v>
      </c>
      <c r="I84" s="3">
        <v>28.9</v>
      </c>
      <c r="J84" s="3">
        <v>3.2</v>
      </c>
      <c r="K84" s="3" t="s">
        <v>583</v>
      </c>
      <c r="L84" s="3">
        <v>8.0500000000000007</v>
      </c>
      <c r="M84" s="3">
        <v>-62.4</v>
      </c>
      <c r="N84" s="3">
        <v>29</v>
      </c>
      <c r="O84" s="3">
        <v>9.3800000000000008</v>
      </c>
      <c r="P84" s="3"/>
      <c r="Q84" s="3"/>
      <c r="R84" s="3"/>
      <c r="S84" s="3"/>
      <c r="T84" s="3"/>
      <c r="U84" s="3"/>
      <c r="V84" s="3"/>
      <c r="W84" s="3"/>
      <c r="X84" s="3"/>
      <c r="Y84" s="3"/>
      <c r="Z84" s="3"/>
    </row>
    <row r="85" spans="1:26" ht="15" x14ac:dyDescent="0.2">
      <c r="A85" s="3" t="s">
        <v>286</v>
      </c>
      <c r="B85" s="30">
        <v>43999</v>
      </c>
      <c r="C85" s="12">
        <v>0.59722222222222221</v>
      </c>
      <c r="D85" s="3" t="s">
        <v>277</v>
      </c>
      <c r="E85" s="3" t="s">
        <v>221</v>
      </c>
      <c r="F85" s="3" t="s">
        <v>46</v>
      </c>
      <c r="G85" s="3" t="s">
        <v>584</v>
      </c>
      <c r="H85" s="3">
        <v>7.67</v>
      </c>
      <c r="I85" s="3">
        <v>28.6</v>
      </c>
      <c r="J85" s="3">
        <v>3.26</v>
      </c>
      <c r="K85" s="3">
        <v>22</v>
      </c>
      <c r="L85" s="3">
        <v>7.99</v>
      </c>
      <c r="M85" s="3">
        <v>-59</v>
      </c>
      <c r="N85" s="3">
        <v>30</v>
      </c>
      <c r="O85" s="3">
        <v>9.52</v>
      </c>
      <c r="P85" s="3"/>
      <c r="Q85" s="3"/>
      <c r="R85" s="3"/>
      <c r="S85" s="3"/>
      <c r="T85" s="3"/>
      <c r="U85" s="3"/>
      <c r="V85" s="3"/>
      <c r="W85" s="3"/>
      <c r="X85" s="3"/>
      <c r="Y85" s="3"/>
      <c r="Z85" s="3"/>
    </row>
    <row r="86" spans="1:26" ht="15" x14ac:dyDescent="0.2">
      <c r="A86" s="3" t="s">
        <v>286</v>
      </c>
      <c r="B86" s="30">
        <v>43999</v>
      </c>
      <c r="C86" s="12">
        <v>0.61319444444444449</v>
      </c>
      <c r="D86" s="3" t="s">
        <v>281</v>
      </c>
      <c r="E86" s="3" t="s">
        <v>203</v>
      </c>
      <c r="F86" s="3">
        <v>1013</v>
      </c>
      <c r="G86" s="3" t="s">
        <v>314</v>
      </c>
      <c r="H86" s="3">
        <v>9.35</v>
      </c>
      <c r="I86" s="3">
        <v>29.5</v>
      </c>
      <c r="J86" s="3">
        <v>3.36</v>
      </c>
      <c r="K86" s="3">
        <v>32</v>
      </c>
      <c r="L86" s="3">
        <v>8.3800000000000008</v>
      </c>
      <c r="M86" s="3">
        <v>-81.599999999999994</v>
      </c>
      <c r="N86" s="3">
        <v>31</v>
      </c>
      <c r="O86" s="3">
        <v>9.0399999999999991</v>
      </c>
      <c r="P86" s="3"/>
      <c r="Q86" s="3"/>
      <c r="R86" s="3"/>
      <c r="S86" s="3"/>
      <c r="T86" s="3"/>
      <c r="U86" s="3"/>
      <c r="V86" s="3"/>
      <c r="W86" s="3"/>
      <c r="X86" s="3"/>
      <c r="Y86" s="3"/>
      <c r="Z86" s="3"/>
    </row>
    <row r="87" spans="1:26" ht="15" x14ac:dyDescent="0.2">
      <c r="A87" s="3" t="s">
        <v>286</v>
      </c>
      <c r="B87" s="30">
        <v>43999</v>
      </c>
      <c r="C87" s="12">
        <v>0.61319444444444449</v>
      </c>
      <c r="D87" s="3" t="s">
        <v>281</v>
      </c>
      <c r="E87" s="3" t="s">
        <v>221</v>
      </c>
      <c r="F87" s="3">
        <v>1022</v>
      </c>
      <c r="G87" s="3" t="s">
        <v>315</v>
      </c>
      <c r="H87" s="3">
        <v>6.57</v>
      </c>
      <c r="I87" s="3">
        <v>29.2</v>
      </c>
      <c r="J87" s="3">
        <v>21.59</v>
      </c>
      <c r="K87" s="3">
        <v>89</v>
      </c>
      <c r="L87" s="3">
        <v>8.1199999999999992</v>
      </c>
      <c r="M87" s="3">
        <v>-66.3</v>
      </c>
      <c r="N87" s="3">
        <v>32</v>
      </c>
      <c r="O87" s="3">
        <v>19.059999999999999</v>
      </c>
      <c r="P87" s="3"/>
      <c r="Q87" s="3"/>
      <c r="R87" s="3"/>
      <c r="S87" s="3"/>
      <c r="T87" s="3"/>
      <c r="U87" s="3"/>
      <c r="V87" s="3"/>
      <c r="W87" s="3"/>
      <c r="X87" s="3"/>
      <c r="Y87" s="3"/>
      <c r="Z87" s="3"/>
    </row>
    <row r="88" spans="1:26" ht="15" x14ac:dyDescent="0.2">
      <c r="A88" s="3" t="s">
        <v>286</v>
      </c>
      <c r="B88" s="30">
        <v>43999</v>
      </c>
      <c r="C88" s="12">
        <v>0.6381944444444444</v>
      </c>
      <c r="D88" s="3" t="s">
        <v>284</v>
      </c>
      <c r="E88" s="3" t="s">
        <v>203</v>
      </c>
      <c r="F88" s="3">
        <v>1021</v>
      </c>
      <c r="G88" s="3" t="s">
        <v>316</v>
      </c>
      <c r="H88" s="3">
        <v>7.89</v>
      </c>
      <c r="I88" s="3">
        <v>29.9</v>
      </c>
      <c r="J88" s="3">
        <v>3.95</v>
      </c>
      <c r="K88" s="3">
        <v>14</v>
      </c>
      <c r="L88" s="3">
        <v>7.89</v>
      </c>
      <c r="M88" s="3">
        <v>-53.4</v>
      </c>
      <c r="N88" s="3">
        <v>33</v>
      </c>
      <c r="O88" s="3">
        <v>6.66</v>
      </c>
      <c r="P88" s="3"/>
      <c r="Q88" s="3"/>
      <c r="R88" s="3"/>
      <c r="S88" s="3"/>
      <c r="T88" s="3"/>
      <c r="U88" s="3"/>
      <c r="V88" s="3"/>
      <c r="W88" s="3"/>
      <c r="X88" s="3"/>
      <c r="Y88" s="3"/>
      <c r="Z88" s="3"/>
    </row>
    <row r="89" spans="1:26" ht="15" x14ac:dyDescent="0.2">
      <c r="A89" s="3" t="s">
        <v>286</v>
      </c>
      <c r="B89" s="30">
        <v>43999</v>
      </c>
      <c r="C89" s="12">
        <v>0.6381944444444444</v>
      </c>
      <c r="D89" s="3" t="s">
        <v>284</v>
      </c>
      <c r="E89" s="3" t="s">
        <v>221</v>
      </c>
      <c r="F89" s="3" t="s">
        <v>46</v>
      </c>
      <c r="G89" s="3" t="s">
        <v>585</v>
      </c>
      <c r="H89" s="3">
        <v>8.02</v>
      </c>
      <c r="I89" s="3">
        <v>29.4</v>
      </c>
      <c r="J89" s="3">
        <v>3.98</v>
      </c>
      <c r="K89" s="3">
        <v>81</v>
      </c>
      <c r="L89" s="3">
        <v>8.07</v>
      </c>
      <c r="M89" s="3">
        <v>-63.5</v>
      </c>
      <c r="N89" s="3">
        <v>34</v>
      </c>
      <c r="O89" s="3">
        <v>6.99</v>
      </c>
      <c r="P89" s="3"/>
      <c r="Q89" s="3"/>
      <c r="R89" s="3"/>
      <c r="S89" s="3"/>
      <c r="T89" s="3"/>
      <c r="U89" s="3"/>
      <c r="V89" s="3"/>
      <c r="W89" s="3"/>
      <c r="X89" s="3"/>
      <c r="Y89" s="3"/>
      <c r="Z89" s="3"/>
    </row>
    <row r="90" spans="1:26" ht="15" x14ac:dyDescent="0.2">
      <c r="A90" s="3" t="s">
        <v>286</v>
      </c>
      <c r="B90" s="30">
        <v>44000</v>
      </c>
      <c r="C90" s="12">
        <v>0.28472222222222221</v>
      </c>
      <c r="D90" s="3" t="s">
        <v>235</v>
      </c>
      <c r="E90" s="3" t="s">
        <v>203</v>
      </c>
      <c r="F90" s="3">
        <v>1001</v>
      </c>
      <c r="G90" s="3" t="s">
        <v>317</v>
      </c>
      <c r="H90" s="3">
        <v>7.53</v>
      </c>
      <c r="I90" s="3">
        <v>27.8</v>
      </c>
      <c r="J90" s="3">
        <v>8.81</v>
      </c>
      <c r="K90" s="3">
        <v>18</v>
      </c>
      <c r="L90" s="3">
        <v>8.25</v>
      </c>
      <c r="M90" s="3">
        <v>-74.400000000000006</v>
      </c>
      <c r="N90" s="3">
        <v>35</v>
      </c>
      <c r="O90" s="3">
        <v>9.5299999999999994</v>
      </c>
      <c r="P90" s="3"/>
      <c r="Q90" s="3"/>
      <c r="R90" s="3"/>
      <c r="S90" s="3"/>
      <c r="T90" s="3"/>
      <c r="U90" s="3"/>
      <c r="V90" s="3"/>
      <c r="W90" s="3"/>
      <c r="X90" s="3"/>
      <c r="Y90" s="3"/>
      <c r="Z90" s="3"/>
    </row>
    <row r="91" spans="1:26" ht="15" x14ac:dyDescent="0.2">
      <c r="A91" s="3" t="s">
        <v>286</v>
      </c>
      <c r="B91" s="30">
        <v>44000</v>
      </c>
      <c r="C91" s="12">
        <v>0.28472222222222221</v>
      </c>
      <c r="D91" s="3" t="s">
        <v>235</v>
      </c>
      <c r="E91" s="3" t="s">
        <v>221</v>
      </c>
      <c r="F91" s="3">
        <v>1005</v>
      </c>
      <c r="G91" s="3" t="s">
        <v>318</v>
      </c>
      <c r="H91" s="3">
        <v>6.92</v>
      </c>
      <c r="I91" s="3">
        <v>27.3</v>
      </c>
      <c r="J91" s="3">
        <v>13.56</v>
      </c>
      <c r="K91" s="3">
        <v>37</v>
      </c>
      <c r="L91" s="3">
        <v>8.14</v>
      </c>
      <c r="M91" s="3">
        <v>-67.7</v>
      </c>
      <c r="N91" s="3">
        <v>36</v>
      </c>
      <c r="O91" s="3">
        <v>11.96</v>
      </c>
      <c r="P91" s="3"/>
      <c r="Q91" s="3"/>
      <c r="R91" s="3"/>
      <c r="S91" s="3"/>
      <c r="T91" s="3"/>
      <c r="U91" s="3"/>
      <c r="V91" s="3"/>
      <c r="W91" s="3"/>
      <c r="X91" s="3"/>
      <c r="Y91" s="3"/>
      <c r="Z91" s="3"/>
    </row>
    <row r="92" spans="1:26" ht="15" x14ac:dyDescent="0.2">
      <c r="A92" s="3" t="s">
        <v>286</v>
      </c>
      <c r="B92" s="30">
        <v>44000</v>
      </c>
      <c r="C92" s="12">
        <v>0.2986111111111111</v>
      </c>
      <c r="D92" s="3" t="s">
        <v>263</v>
      </c>
      <c r="E92" s="3" t="s">
        <v>203</v>
      </c>
      <c r="F92" s="3">
        <v>1002</v>
      </c>
      <c r="G92" s="3" t="s">
        <v>319</v>
      </c>
      <c r="H92" s="3">
        <v>7.63</v>
      </c>
      <c r="I92" s="3">
        <v>27.5</v>
      </c>
      <c r="J92" s="3">
        <v>14.73</v>
      </c>
      <c r="K92" s="3">
        <v>11</v>
      </c>
      <c r="L92" s="3">
        <v>8.1999999999999993</v>
      </c>
      <c r="M92" s="3">
        <v>-71.099999999999994</v>
      </c>
      <c r="N92" s="3">
        <v>37</v>
      </c>
      <c r="O92" s="3">
        <v>12.2</v>
      </c>
      <c r="P92" s="3"/>
      <c r="Q92" s="3"/>
      <c r="R92" s="3"/>
      <c r="S92" s="3"/>
      <c r="T92" s="3"/>
      <c r="U92" s="3"/>
      <c r="V92" s="3"/>
      <c r="W92" s="3"/>
      <c r="X92" s="3"/>
      <c r="Y92" s="3"/>
      <c r="Z92" s="3"/>
    </row>
    <row r="93" spans="1:26" ht="15" x14ac:dyDescent="0.2">
      <c r="A93" s="3" t="s">
        <v>286</v>
      </c>
      <c r="B93" s="30">
        <v>44000</v>
      </c>
      <c r="C93" s="12">
        <v>0.2986111111111111</v>
      </c>
      <c r="D93" s="3" t="s">
        <v>263</v>
      </c>
      <c r="E93" s="3" t="s">
        <v>221</v>
      </c>
      <c r="F93" s="3" t="s">
        <v>46</v>
      </c>
      <c r="G93" s="3" t="s">
        <v>586</v>
      </c>
      <c r="H93" s="3">
        <v>7.28</v>
      </c>
      <c r="I93" s="3">
        <v>27.4</v>
      </c>
      <c r="J93" s="3">
        <v>15.81</v>
      </c>
      <c r="K93" s="3">
        <v>95</v>
      </c>
      <c r="L93" s="3">
        <v>8.15</v>
      </c>
      <c r="M93" s="3">
        <v>-68.400000000000006</v>
      </c>
      <c r="N93" s="3">
        <v>38</v>
      </c>
      <c r="O93" s="3">
        <v>14.16</v>
      </c>
      <c r="P93" s="3"/>
      <c r="Q93" s="3"/>
      <c r="R93" s="3"/>
      <c r="S93" s="3"/>
      <c r="T93" s="3"/>
      <c r="U93" s="3"/>
      <c r="V93" s="3"/>
      <c r="W93" s="3"/>
      <c r="X93" s="3"/>
      <c r="Y93" s="3"/>
      <c r="Z93" s="3"/>
    </row>
    <row r="94" spans="1:26" ht="15" x14ac:dyDescent="0.2">
      <c r="A94" s="3" t="s">
        <v>286</v>
      </c>
      <c r="B94" s="30">
        <v>44000</v>
      </c>
      <c r="C94" s="12">
        <v>0.31875000000000003</v>
      </c>
      <c r="D94" s="3" t="s">
        <v>260</v>
      </c>
      <c r="E94" s="3" t="s">
        <v>203</v>
      </c>
      <c r="F94" s="3">
        <v>1003</v>
      </c>
      <c r="G94" s="3" t="s">
        <v>320</v>
      </c>
      <c r="H94" s="3">
        <v>7.89</v>
      </c>
      <c r="I94" s="3">
        <v>27.8</v>
      </c>
      <c r="J94" s="3">
        <v>7.57</v>
      </c>
      <c r="K94" s="3" t="s">
        <v>562</v>
      </c>
      <c r="L94" s="3">
        <v>8.2100000000000009</v>
      </c>
      <c r="M94" s="3">
        <v>-71.7</v>
      </c>
      <c r="N94" s="3">
        <v>39</v>
      </c>
      <c r="O94" s="3">
        <v>13.64</v>
      </c>
      <c r="P94" s="3"/>
      <c r="Q94" s="3"/>
      <c r="R94" s="3"/>
      <c r="S94" s="3"/>
      <c r="T94" s="3"/>
      <c r="U94" s="3"/>
      <c r="V94" s="3"/>
      <c r="W94" s="3"/>
      <c r="X94" s="3"/>
      <c r="Y94" s="3"/>
      <c r="Z94" s="3"/>
    </row>
    <row r="95" spans="1:26" ht="15" x14ac:dyDescent="0.2">
      <c r="A95" s="3" t="s">
        <v>286</v>
      </c>
      <c r="B95" s="30">
        <v>44000</v>
      </c>
      <c r="C95" s="12">
        <v>0.31875000000000003</v>
      </c>
      <c r="D95" s="3" t="s">
        <v>260</v>
      </c>
      <c r="E95" s="3" t="s">
        <v>221</v>
      </c>
      <c r="F95" s="3" t="s">
        <v>46</v>
      </c>
      <c r="G95" s="3" t="s">
        <v>587</v>
      </c>
      <c r="H95" s="3">
        <v>7.18</v>
      </c>
      <c r="I95" s="3">
        <v>28.2</v>
      </c>
      <c r="J95" s="3">
        <v>21.68</v>
      </c>
      <c r="K95" s="3">
        <v>29</v>
      </c>
      <c r="L95" s="3">
        <v>8.26</v>
      </c>
      <c r="M95" s="3">
        <v>-75</v>
      </c>
      <c r="N95" s="3">
        <v>40</v>
      </c>
      <c r="O95" s="3">
        <v>15.28</v>
      </c>
      <c r="P95" s="3"/>
      <c r="Q95" s="3"/>
      <c r="R95" s="3"/>
      <c r="S95" s="3"/>
      <c r="T95" s="3"/>
      <c r="U95" s="3"/>
      <c r="V95" s="3"/>
      <c r="W95" s="3"/>
      <c r="X95" s="3"/>
      <c r="Y95" s="3"/>
      <c r="Z95" s="3"/>
    </row>
    <row r="96" spans="1:26" ht="15" x14ac:dyDescent="0.2">
      <c r="A96" s="3" t="s">
        <v>286</v>
      </c>
      <c r="B96" s="30">
        <v>44000</v>
      </c>
      <c r="C96" s="12">
        <v>0.3298611111111111</v>
      </c>
      <c r="D96" s="3" t="s">
        <v>255</v>
      </c>
      <c r="E96" s="3" t="s">
        <v>203</v>
      </c>
      <c r="F96" s="3">
        <v>1006</v>
      </c>
      <c r="G96" s="3" t="s">
        <v>321</v>
      </c>
      <c r="H96" s="3">
        <v>7.44</v>
      </c>
      <c r="I96" s="3">
        <v>28.5</v>
      </c>
      <c r="J96" s="3">
        <v>17.96</v>
      </c>
      <c r="K96" s="3">
        <v>47</v>
      </c>
      <c r="L96" s="3">
        <v>8.17</v>
      </c>
      <c r="M96" s="3">
        <v>-69.8</v>
      </c>
      <c r="N96" s="3">
        <v>41</v>
      </c>
      <c r="O96" s="3">
        <v>13.28</v>
      </c>
      <c r="P96" s="3"/>
      <c r="Q96" s="3"/>
      <c r="R96" s="3"/>
      <c r="S96" s="3"/>
      <c r="T96" s="3"/>
      <c r="U96" s="3"/>
      <c r="V96" s="3"/>
      <c r="W96" s="3"/>
      <c r="X96" s="3"/>
      <c r="Y96" s="3"/>
      <c r="Z96" s="3"/>
    </row>
    <row r="97" spans="1:26" ht="15" x14ac:dyDescent="0.2">
      <c r="A97" s="3" t="s">
        <v>286</v>
      </c>
      <c r="B97" s="30">
        <v>44000</v>
      </c>
      <c r="C97" s="12">
        <v>0.3298611111111111</v>
      </c>
      <c r="D97" s="3" t="s">
        <v>255</v>
      </c>
      <c r="E97" s="3" t="s">
        <v>221</v>
      </c>
      <c r="F97" s="3">
        <v>1008</v>
      </c>
      <c r="G97" s="3" t="s">
        <v>322</v>
      </c>
      <c r="H97" s="3">
        <v>7.32</v>
      </c>
      <c r="I97" s="3">
        <v>28.4</v>
      </c>
      <c r="J97" s="3">
        <v>19.93</v>
      </c>
      <c r="K97" s="3">
        <v>61</v>
      </c>
      <c r="L97" s="3">
        <v>8.25</v>
      </c>
      <c r="M97" s="3">
        <v>-74.2</v>
      </c>
      <c r="N97" s="3">
        <v>42</v>
      </c>
      <c r="O97" s="3">
        <v>14.43</v>
      </c>
      <c r="P97" s="3"/>
      <c r="Q97" s="3"/>
      <c r="R97" s="3"/>
      <c r="S97" s="3"/>
      <c r="T97" s="3"/>
      <c r="U97" s="3"/>
      <c r="V97" s="3"/>
      <c r="W97" s="3"/>
      <c r="X97" s="3"/>
      <c r="Y97" s="3"/>
      <c r="Z97" s="3"/>
    </row>
    <row r="98" spans="1:26" ht="15" x14ac:dyDescent="0.2">
      <c r="A98" s="3" t="s">
        <v>286</v>
      </c>
      <c r="B98" s="30">
        <v>44000</v>
      </c>
      <c r="C98" s="12">
        <v>0.34027777777777773</v>
      </c>
      <c r="D98" s="3" t="s">
        <v>252</v>
      </c>
      <c r="E98" s="3" t="s">
        <v>203</v>
      </c>
      <c r="F98" s="3">
        <v>1025</v>
      </c>
      <c r="G98" s="3" t="s">
        <v>323</v>
      </c>
      <c r="H98" s="3">
        <v>7.4</v>
      </c>
      <c r="I98" s="3">
        <v>28.5</v>
      </c>
      <c r="J98" s="3">
        <v>18.149999999999999</v>
      </c>
      <c r="K98" s="3">
        <v>58</v>
      </c>
      <c r="L98" s="3">
        <v>8.18</v>
      </c>
      <c r="M98" s="3">
        <v>-70</v>
      </c>
      <c r="N98" s="3">
        <v>43</v>
      </c>
      <c r="O98" s="3">
        <v>13.36</v>
      </c>
      <c r="P98" s="3"/>
      <c r="Q98" s="3"/>
      <c r="R98" s="3"/>
      <c r="S98" s="3"/>
      <c r="T98" s="3"/>
      <c r="U98" s="3"/>
      <c r="V98" s="3"/>
      <c r="W98" s="3"/>
      <c r="X98" s="3"/>
      <c r="Y98" s="3"/>
      <c r="Z98" s="3"/>
    </row>
    <row r="99" spans="1:26" ht="15" x14ac:dyDescent="0.2">
      <c r="A99" s="3" t="s">
        <v>286</v>
      </c>
      <c r="B99" s="30">
        <v>44000</v>
      </c>
      <c r="C99" s="12">
        <v>0.34027777777777773</v>
      </c>
      <c r="D99" s="3" t="s">
        <v>252</v>
      </c>
      <c r="E99" s="3" t="s">
        <v>221</v>
      </c>
      <c r="F99" s="3" t="s">
        <v>46</v>
      </c>
      <c r="G99" s="3" t="s">
        <v>588</v>
      </c>
      <c r="H99" s="3">
        <v>7.36</v>
      </c>
      <c r="I99" s="3">
        <v>28.5</v>
      </c>
      <c r="J99" s="3">
        <v>18.34</v>
      </c>
      <c r="K99" s="3">
        <v>59</v>
      </c>
      <c r="L99" s="3">
        <v>8.15</v>
      </c>
      <c r="M99" s="3">
        <v>-68.3</v>
      </c>
      <c r="N99" s="3">
        <v>44</v>
      </c>
      <c r="O99" s="3">
        <v>13.47</v>
      </c>
      <c r="P99" s="3"/>
      <c r="Q99" s="3"/>
      <c r="R99" s="3"/>
      <c r="S99" s="3"/>
      <c r="T99" s="3"/>
      <c r="U99" s="3"/>
      <c r="V99" s="3"/>
      <c r="W99" s="3"/>
      <c r="X99" s="3"/>
      <c r="Y99" s="3"/>
      <c r="Z99" s="3"/>
    </row>
    <row r="100" spans="1:26" ht="15" x14ac:dyDescent="0.2">
      <c r="A100" s="3" t="s">
        <v>286</v>
      </c>
      <c r="B100" s="30">
        <v>44000</v>
      </c>
      <c r="C100" s="12">
        <v>0.35000000000000003</v>
      </c>
      <c r="D100" s="3" t="s">
        <v>249</v>
      </c>
      <c r="E100" s="3" t="s">
        <v>203</v>
      </c>
      <c r="F100" s="3">
        <v>1015</v>
      </c>
      <c r="G100" s="3" t="s">
        <v>324</v>
      </c>
      <c r="H100" s="3">
        <v>7.11</v>
      </c>
      <c r="I100" s="3">
        <v>28.1</v>
      </c>
      <c r="J100" s="3">
        <v>18.02</v>
      </c>
      <c r="K100" s="3">
        <v>3</v>
      </c>
      <c r="L100" s="3">
        <v>8.1300000000000008</v>
      </c>
      <c r="M100" s="3">
        <v>-67.2</v>
      </c>
      <c r="N100" s="3">
        <v>45</v>
      </c>
      <c r="O100" s="3">
        <v>13.53</v>
      </c>
      <c r="P100" s="3"/>
      <c r="Q100" s="3"/>
      <c r="R100" s="3"/>
      <c r="S100" s="3"/>
      <c r="T100" s="3"/>
      <c r="U100" s="3"/>
      <c r="V100" s="3"/>
      <c r="W100" s="3"/>
      <c r="X100" s="3"/>
      <c r="Y100" s="3"/>
      <c r="Z100" s="3"/>
    </row>
    <row r="101" spans="1:26" ht="15" x14ac:dyDescent="0.2">
      <c r="A101" s="3" t="s">
        <v>286</v>
      </c>
      <c r="B101" s="30">
        <v>44000</v>
      </c>
      <c r="C101" s="12">
        <v>0.35000000000000003</v>
      </c>
      <c r="D101" s="3" t="s">
        <v>249</v>
      </c>
      <c r="E101" s="3" t="s">
        <v>221</v>
      </c>
      <c r="F101" s="3" t="s">
        <v>46</v>
      </c>
      <c r="G101" s="3" t="s">
        <v>589</v>
      </c>
      <c r="H101" s="3">
        <v>6.93</v>
      </c>
      <c r="I101" s="3">
        <v>28.2</v>
      </c>
      <c r="J101" s="3">
        <v>18.96</v>
      </c>
      <c r="K101" s="3">
        <v>27</v>
      </c>
      <c r="L101" s="3">
        <v>8.0500000000000007</v>
      </c>
      <c r="M101" s="3">
        <v>-62.5</v>
      </c>
      <c r="N101" s="3">
        <v>46</v>
      </c>
      <c r="O101" s="3">
        <v>14.15</v>
      </c>
      <c r="P101" s="3"/>
      <c r="Q101" s="3"/>
      <c r="R101" s="3"/>
      <c r="S101" s="3"/>
      <c r="T101" s="3"/>
      <c r="U101" s="3"/>
      <c r="V101" s="3"/>
      <c r="W101" s="3"/>
      <c r="X101" s="3"/>
      <c r="Y101" s="3"/>
      <c r="Z101" s="3"/>
    </row>
    <row r="102" spans="1:26" ht="15" x14ac:dyDescent="0.2">
      <c r="A102" s="3" t="s">
        <v>286</v>
      </c>
      <c r="B102" s="30">
        <v>44000</v>
      </c>
      <c r="C102" s="12">
        <v>0.35902777777777778</v>
      </c>
      <c r="D102" s="3" t="s">
        <v>246</v>
      </c>
      <c r="E102" s="3" t="s">
        <v>203</v>
      </c>
      <c r="F102" s="3">
        <v>1040</v>
      </c>
      <c r="G102" s="3" t="s">
        <v>325</v>
      </c>
      <c r="H102" s="3">
        <v>7.62</v>
      </c>
      <c r="I102" s="3">
        <v>28.1</v>
      </c>
      <c r="J102" s="3">
        <v>12.26</v>
      </c>
      <c r="K102" s="3">
        <v>5</v>
      </c>
      <c r="L102" s="3">
        <v>8.2100000000000009</v>
      </c>
      <c r="M102" s="3">
        <v>-72.099999999999994</v>
      </c>
      <c r="N102" s="3">
        <v>47</v>
      </c>
      <c r="O102" s="3">
        <v>11.02</v>
      </c>
      <c r="P102" s="3"/>
      <c r="Q102" s="3"/>
      <c r="R102" s="3"/>
      <c r="S102" s="3"/>
      <c r="T102" s="3"/>
      <c r="U102" s="3"/>
      <c r="V102" s="3"/>
      <c r="W102" s="3"/>
      <c r="X102" s="3"/>
      <c r="Y102" s="3"/>
      <c r="Z102" s="3"/>
    </row>
    <row r="103" spans="1:26" ht="15" x14ac:dyDescent="0.2">
      <c r="A103" s="3" t="s">
        <v>286</v>
      </c>
      <c r="B103" s="30">
        <v>44000</v>
      </c>
      <c r="C103" s="12">
        <v>0.35902777777777778</v>
      </c>
      <c r="D103" s="3" t="s">
        <v>246</v>
      </c>
      <c r="E103" s="3" t="s">
        <v>221</v>
      </c>
      <c r="F103" s="3" t="s">
        <v>46</v>
      </c>
      <c r="G103" s="3" t="s">
        <v>590</v>
      </c>
      <c r="H103" s="3">
        <v>7.6</v>
      </c>
      <c r="I103" s="3">
        <v>28.2</v>
      </c>
      <c r="J103" s="3">
        <v>12.5</v>
      </c>
      <c r="K103" s="3">
        <v>13</v>
      </c>
      <c r="L103" s="3">
        <v>8.18</v>
      </c>
      <c r="M103" s="3">
        <v>-70.099999999999994</v>
      </c>
      <c r="N103" s="3">
        <v>48</v>
      </c>
      <c r="O103" s="3">
        <v>11.16</v>
      </c>
      <c r="P103" s="3"/>
      <c r="Q103" s="3"/>
      <c r="R103" s="3"/>
      <c r="S103" s="3"/>
      <c r="T103" s="3"/>
      <c r="U103" s="3"/>
      <c r="V103" s="3"/>
      <c r="W103" s="3"/>
      <c r="X103" s="3"/>
      <c r="Y103" s="3"/>
      <c r="Z103" s="3"/>
    </row>
    <row r="104" spans="1:26" ht="15" x14ac:dyDescent="0.2">
      <c r="A104" s="3" t="s">
        <v>286</v>
      </c>
      <c r="B104" s="30">
        <v>44000</v>
      </c>
      <c r="C104" s="12">
        <v>0.3888888888888889</v>
      </c>
      <c r="D104" s="3" t="s">
        <v>243</v>
      </c>
      <c r="E104" s="3" t="s">
        <v>203</v>
      </c>
      <c r="F104" s="3">
        <v>1030</v>
      </c>
      <c r="G104" s="3" t="s">
        <v>326</v>
      </c>
      <c r="H104" s="3">
        <v>7.49</v>
      </c>
      <c r="I104" s="3">
        <v>28.7</v>
      </c>
      <c r="J104" s="3">
        <v>13.34</v>
      </c>
      <c r="K104" s="3">
        <v>0</v>
      </c>
      <c r="L104" s="3">
        <v>8.16</v>
      </c>
      <c r="M104" s="3">
        <v>-68.7</v>
      </c>
      <c r="N104" s="3">
        <v>49</v>
      </c>
      <c r="O104" s="3">
        <v>11.62</v>
      </c>
      <c r="P104" s="3"/>
      <c r="Q104" s="3"/>
      <c r="R104" s="3"/>
      <c r="S104" s="3"/>
      <c r="T104" s="3"/>
      <c r="U104" s="3"/>
      <c r="V104" s="3"/>
      <c r="W104" s="3"/>
      <c r="X104" s="3"/>
      <c r="Y104" s="3"/>
      <c r="Z104" s="3"/>
    </row>
    <row r="105" spans="1:26" ht="15" x14ac:dyDescent="0.2">
      <c r="A105" s="3" t="s">
        <v>286</v>
      </c>
      <c r="B105" s="30">
        <v>44000</v>
      </c>
      <c r="C105" s="12">
        <v>0.3888888888888889</v>
      </c>
      <c r="D105" s="3" t="s">
        <v>243</v>
      </c>
      <c r="E105" s="3" t="s">
        <v>221</v>
      </c>
      <c r="F105" s="3" t="s">
        <v>46</v>
      </c>
      <c r="G105" s="3" t="s">
        <v>591</v>
      </c>
      <c r="H105" s="3">
        <v>7.44</v>
      </c>
      <c r="I105" s="3">
        <v>28.7</v>
      </c>
      <c r="J105" s="3">
        <v>13.55</v>
      </c>
      <c r="K105" s="3">
        <v>8</v>
      </c>
      <c r="L105" s="3">
        <v>8.01</v>
      </c>
      <c r="M105" s="3">
        <v>-60.3</v>
      </c>
      <c r="N105" s="3">
        <v>50</v>
      </c>
      <c r="O105" s="3">
        <v>11.76</v>
      </c>
      <c r="P105" s="3"/>
      <c r="Q105" s="3"/>
      <c r="R105" s="3"/>
      <c r="S105" s="3"/>
      <c r="T105" s="3"/>
      <c r="U105" s="3"/>
      <c r="V105" s="3"/>
      <c r="W105" s="3"/>
      <c r="X105" s="3"/>
      <c r="Y105" s="3"/>
      <c r="Z105" s="3"/>
    </row>
    <row r="106" spans="1:26" ht="15" x14ac:dyDescent="0.2">
      <c r="A106" s="3" t="s">
        <v>286</v>
      </c>
      <c r="B106" s="30">
        <v>44000</v>
      </c>
      <c r="C106" s="12">
        <v>0.3972222222222222</v>
      </c>
      <c r="D106" s="3" t="s">
        <v>240</v>
      </c>
      <c r="E106" s="3" t="s">
        <v>203</v>
      </c>
      <c r="F106" s="3">
        <v>1012</v>
      </c>
      <c r="G106" s="3" t="s">
        <v>327</v>
      </c>
      <c r="H106" s="3">
        <v>7.59</v>
      </c>
      <c r="I106" s="3">
        <v>28.3</v>
      </c>
      <c r="J106" s="3">
        <v>10.67</v>
      </c>
      <c r="K106" s="3">
        <v>16</v>
      </c>
      <c r="L106" s="3">
        <v>8.2100000000000009</v>
      </c>
      <c r="M106" s="3">
        <v>-71.7</v>
      </c>
      <c r="N106" s="3">
        <v>51</v>
      </c>
      <c r="O106" s="3">
        <v>10.47</v>
      </c>
      <c r="P106" s="3"/>
      <c r="Q106" s="3"/>
      <c r="R106" s="3"/>
      <c r="S106" s="3"/>
      <c r="T106" s="3"/>
      <c r="U106" s="3"/>
      <c r="V106" s="3"/>
      <c r="W106" s="3"/>
      <c r="X106" s="3"/>
      <c r="Y106" s="3"/>
      <c r="Z106" s="3"/>
    </row>
    <row r="107" spans="1:26" ht="15" x14ac:dyDescent="0.2">
      <c r="A107" s="3" t="s">
        <v>286</v>
      </c>
      <c r="B107" s="30">
        <v>44000</v>
      </c>
      <c r="C107" s="12">
        <v>0.3972222222222222</v>
      </c>
      <c r="D107" s="3" t="s">
        <v>240</v>
      </c>
      <c r="E107" s="3" t="s">
        <v>221</v>
      </c>
      <c r="F107" s="3">
        <v>1017</v>
      </c>
      <c r="G107" s="3" t="s">
        <v>328</v>
      </c>
      <c r="H107" s="3">
        <v>7.23</v>
      </c>
      <c r="I107" s="3">
        <v>28.3</v>
      </c>
      <c r="J107" s="3">
        <v>15.84</v>
      </c>
      <c r="K107" s="3">
        <v>56</v>
      </c>
      <c r="L107" s="3">
        <v>8.09</v>
      </c>
      <c r="M107" s="3">
        <v>-64.900000000000006</v>
      </c>
      <c r="N107" s="3">
        <v>52</v>
      </c>
      <c r="O107" s="3">
        <v>13.38</v>
      </c>
      <c r="P107" s="3"/>
      <c r="Q107" s="3"/>
      <c r="R107" s="3"/>
      <c r="S107" s="3"/>
      <c r="T107" s="3"/>
      <c r="U107" s="3"/>
      <c r="V107" s="3"/>
      <c r="W107" s="3"/>
      <c r="X107" s="3"/>
      <c r="Y107" s="3"/>
      <c r="Z107" s="3"/>
    </row>
    <row r="108" spans="1:26" ht="15" x14ac:dyDescent="0.2">
      <c r="A108" s="3" t="s">
        <v>286</v>
      </c>
      <c r="B108" s="30">
        <v>44000</v>
      </c>
      <c r="C108" s="12">
        <v>0.4548611111111111</v>
      </c>
      <c r="D108" s="3" t="s">
        <v>212</v>
      </c>
      <c r="E108" s="3" t="s">
        <v>203</v>
      </c>
      <c r="F108" s="3">
        <v>1029</v>
      </c>
      <c r="G108" s="3" t="s">
        <v>329</v>
      </c>
      <c r="H108" s="3">
        <v>7.67</v>
      </c>
      <c r="I108" s="3">
        <v>28.5</v>
      </c>
      <c r="J108" s="3">
        <v>9.59</v>
      </c>
      <c r="K108" s="3">
        <v>69</v>
      </c>
      <c r="L108" s="3">
        <v>8.2799999999999994</v>
      </c>
      <c r="M108" s="3">
        <v>-76.099999999999994</v>
      </c>
      <c r="N108" s="3">
        <v>53</v>
      </c>
      <c r="O108" s="3">
        <v>7.21</v>
      </c>
      <c r="P108" s="3"/>
      <c r="Q108" s="3"/>
      <c r="R108" s="3"/>
      <c r="S108" s="3"/>
      <c r="T108" s="3"/>
      <c r="U108" s="3"/>
      <c r="V108" s="3"/>
      <c r="W108" s="3"/>
      <c r="X108" s="3"/>
      <c r="Y108" s="3"/>
      <c r="Z108" s="3"/>
    </row>
    <row r="109" spans="1:26" ht="15" x14ac:dyDescent="0.2">
      <c r="A109" s="3" t="s">
        <v>286</v>
      </c>
      <c r="B109" s="30">
        <v>44000</v>
      </c>
      <c r="C109" s="12">
        <v>0.4548611111111111</v>
      </c>
      <c r="D109" s="3" t="s">
        <v>212</v>
      </c>
      <c r="E109" s="3" t="s">
        <v>221</v>
      </c>
      <c r="F109" s="3" t="s">
        <v>46</v>
      </c>
      <c r="G109" s="3" t="s">
        <v>592</v>
      </c>
      <c r="H109" s="3">
        <v>8.31</v>
      </c>
      <c r="I109" s="3">
        <v>28.5</v>
      </c>
      <c r="J109" s="3">
        <v>9.4</v>
      </c>
      <c r="K109" s="3">
        <v>96</v>
      </c>
      <c r="L109" s="3">
        <v>8.18</v>
      </c>
      <c r="M109" s="3">
        <v>-69.900000000000006</v>
      </c>
      <c r="N109" s="3">
        <v>54</v>
      </c>
      <c r="O109" s="3">
        <v>9.3699999999999992</v>
      </c>
      <c r="P109" s="3"/>
      <c r="Q109" s="3"/>
      <c r="R109" s="3"/>
      <c r="S109" s="3"/>
      <c r="T109" s="3"/>
      <c r="U109" s="3"/>
      <c r="V109" s="3"/>
      <c r="W109" s="3"/>
      <c r="X109" s="3"/>
      <c r="Y109" s="3"/>
      <c r="Z109" s="3"/>
    </row>
    <row r="110" spans="1:26" ht="15" x14ac:dyDescent="0.2">
      <c r="A110" s="3" t="s">
        <v>286</v>
      </c>
      <c r="B110" s="30">
        <v>44000</v>
      </c>
      <c r="C110" s="12">
        <v>0.47152777777777777</v>
      </c>
      <c r="D110" s="3" t="s">
        <v>209</v>
      </c>
      <c r="E110" s="3" t="s">
        <v>203</v>
      </c>
      <c r="F110" s="3">
        <v>1009</v>
      </c>
      <c r="G110" s="3" t="s">
        <v>330</v>
      </c>
      <c r="H110" s="3">
        <v>7.01</v>
      </c>
      <c r="I110" s="3">
        <v>29.1</v>
      </c>
      <c r="J110" s="3">
        <v>13.33</v>
      </c>
      <c r="K110" s="3">
        <v>48</v>
      </c>
      <c r="L110" s="3">
        <v>8.01</v>
      </c>
      <c r="M110" s="3">
        <v>-60.2</v>
      </c>
      <c r="N110" s="3">
        <v>55</v>
      </c>
      <c r="O110" s="3">
        <v>11.14</v>
      </c>
      <c r="P110" s="3"/>
      <c r="Q110" s="3"/>
      <c r="R110" s="3"/>
      <c r="S110" s="3"/>
      <c r="T110" s="3"/>
      <c r="U110" s="3"/>
      <c r="V110" s="3"/>
      <c r="W110" s="3"/>
      <c r="X110" s="3"/>
      <c r="Y110" s="3"/>
      <c r="Z110" s="3"/>
    </row>
    <row r="111" spans="1:26" ht="15" x14ac:dyDescent="0.2">
      <c r="A111" s="3" t="s">
        <v>286</v>
      </c>
      <c r="B111" s="30">
        <v>44000</v>
      </c>
      <c r="C111" s="12">
        <v>0.47152777777777777</v>
      </c>
      <c r="D111" s="3" t="s">
        <v>209</v>
      </c>
      <c r="E111" s="3" t="s">
        <v>221</v>
      </c>
      <c r="F111" s="3" t="s">
        <v>46</v>
      </c>
      <c r="G111" s="3" t="s">
        <v>593</v>
      </c>
      <c r="H111" s="3">
        <v>6.88</v>
      </c>
      <c r="I111" s="3">
        <v>29</v>
      </c>
      <c r="J111" s="3">
        <v>13.34</v>
      </c>
      <c r="K111" s="3">
        <v>72</v>
      </c>
      <c r="L111" s="3">
        <v>7.96</v>
      </c>
      <c r="M111" s="3">
        <v>-57.5</v>
      </c>
      <c r="N111" s="3">
        <v>56</v>
      </c>
      <c r="O111" s="3">
        <v>11.28</v>
      </c>
      <c r="P111" s="3"/>
      <c r="Q111" s="3"/>
      <c r="R111" s="3"/>
      <c r="S111" s="3"/>
      <c r="T111" s="3"/>
      <c r="U111" s="3"/>
      <c r="V111" s="3"/>
      <c r="W111" s="3"/>
      <c r="X111" s="3"/>
      <c r="Y111" s="3"/>
      <c r="Z111" s="3"/>
    </row>
    <row r="112" spans="1:26" ht="15" x14ac:dyDescent="0.2">
      <c r="A112" s="3" t="s">
        <v>286</v>
      </c>
      <c r="B112" s="30">
        <v>44000</v>
      </c>
      <c r="C112" s="12">
        <v>0.48333333333333334</v>
      </c>
      <c r="D112" s="3" t="s">
        <v>206</v>
      </c>
      <c r="E112" s="3" t="s">
        <v>203</v>
      </c>
      <c r="F112" s="3">
        <v>1007</v>
      </c>
      <c r="G112" s="3" t="s">
        <v>331</v>
      </c>
      <c r="H112" s="3">
        <v>7.74</v>
      </c>
      <c r="I112" s="3">
        <v>28.4</v>
      </c>
      <c r="J112" s="3">
        <v>13.32</v>
      </c>
      <c r="K112" s="3">
        <v>21</v>
      </c>
      <c r="L112" s="3">
        <v>8.1199999999999992</v>
      </c>
      <c r="M112" s="3">
        <v>-66.7</v>
      </c>
      <c r="N112" s="3">
        <v>57</v>
      </c>
      <c r="O112" s="3">
        <v>11.18</v>
      </c>
      <c r="P112" s="3"/>
      <c r="Q112" s="3"/>
      <c r="R112" s="3"/>
      <c r="S112" s="3"/>
      <c r="T112" s="3"/>
      <c r="U112" s="3"/>
      <c r="V112" s="3"/>
      <c r="W112" s="3"/>
      <c r="X112" s="3"/>
      <c r="Y112" s="3"/>
      <c r="Z112" s="3"/>
    </row>
    <row r="113" spans="1:26" ht="15" x14ac:dyDescent="0.2">
      <c r="A113" s="3" t="s">
        <v>286</v>
      </c>
      <c r="B113" s="30">
        <v>44000</v>
      </c>
      <c r="C113" s="12">
        <v>0.48333333333333334</v>
      </c>
      <c r="D113" s="3" t="s">
        <v>206</v>
      </c>
      <c r="E113" s="3" t="s">
        <v>221</v>
      </c>
      <c r="F113" s="3" t="s">
        <v>46</v>
      </c>
      <c r="G113" s="3" t="s">
        <v>594</v>
      </c>
      <c r="H113" s="3">
        <v>7.59</v>
      </c>
      <c r="I113" s="3">
        <v>28.8</v>
      </c>
      <c r="J113" s="3">
        <v>13.79</v>
      </c>
      <c r="K113" s="3">
        <v>40</v>
      </c>
      <c r="L113" s="3">
        <v>8.06</v>
      </c>
      <c r="M113" s="3">
        <v>-63.2</v>
      </c>
      <c r="N113" s="3">
        <v>58</v>
      </c>
      <c r="O113" s="3">
        <v>11.57</v>
      </c>
      <c r="P113" s="3"/>
      <c r="Q113" s="3"/>
      <c r="R113" s="3"/>
      <c r="S113" s="3"/>
      <c r="T113" s="3"/>
      <c r="U113" s="3"/>
      <c r="V113" s="3"/>
      <c r="W113" s="3"/>
      <c r="X113" s="3"/>
      <c r="Y113" s="3"/>
      <c r="Z113" s="3"/>
    </row>
    <row r="114" spans="1:26" ht="15" x14ac:dyDescent="0.2">
      <c r="A114" s="3" t="s">
        <v>286</v>
      </c>
      <c r="B114" s="30">
        <v>44000</v>
      </c>
      <c r="C114" s="12">
        <v>0.51527777777777783</v>
      </c>
      <c r="D114" s="3" t="s">
        <v>227</v>
      </c>
      <c r="E114" s="3" t="s">
        <v>203</v>
      </c>
      <c r="F114" s="3">
        <v>1016</v>
      </c>
      <c r="G114" s="3" t="s">
        <v>332</v>
      </c>
      <c r="H114" s="3">
        <v>8.81</v>
      </c>
      <c r="I114" s="3">
        <v>29.1</v>
      </c>
      <c r="J114" s="3">
        <v>6.31</v>
      </c>
      <c r="K114" s="3">
        <v>9</v>
      </c>
      <c r="L114" s="3">
        <v>8.39</v>
      </c>
      <c r="M114" s="3">
        <v>-82.6</v>
      </c>
      <c r="N114" s="3">
        <v>59</v>
      </c>
      <c r="O114" s="3">
        <v>8.0299999999999994</v>
      </c>
      <c r="P114" s="3"/>
      <c r="Q114" s="3"/>
      <c r="R114" s="3"/>
      <c r="S114" s="3"/>
      <c r="T114" s="3"/>
      <c r="U114" s="3"/>
      <c r="V114" s="3"/>
      <c r="W114" s="3"/>
      <c r="X114" s="3"/>
      <c r="Y114" s="3"/>
      <c r="Z114" s="3"/>
    </row>
    <row r="115" spans="1:26" ht="15" x14ac:dyDescent="0.2">
      <c r="A115" s="3" t="s">
        <v>286</v>
      </c>
      <c r="B115" s="30">
        <v>44000</v>
      </c>
      <c r="C115" s="12">
        <v>0.51527777777777783</v>
      </c>
      <c r="D115" s="3" t="s">
        <v>227</v>
      </c>
      <c r="E115" s="3" t="s">
        <v>221</v>
      </c>
      <c r="F115" s="3">
        <v>1037</v>
      </c>
      <c r="G115" s="3" t="s">
        <v>333</v>
      </c>
      <c r="H115" s="3">
        <v>7.95</v>
      </c>
      <c r="I115" s="3">
        <v>28.9</v>
      </c>
      <c r="J115" s="3">
        <v>13.04</v>
      </c>
      <c r="K115" s="3">
        <v>43</v>
      </c>
      <c r="L115" s="3">
        <v>8.25</v>
      </c>
      <c r="M115" s="3">
        <v>-74.400000000000006</v>
      </c>
      <c r="N115" s="3">
        <v>60</v>
      </c>
      <c r="O115" s="3">
        <v>11.33</v>
      </c>
      <c r="P115" s="3"/>
      <c r="Q115" s="3"/>
      <c r="R115" s="3"/>
      <c r="S115" s="3"/>
      <c r="T115" s="3"/>
      <c r="U115" s="3"/>
      <c r="V115" s="3"/>
      <c r="W115" s="3"/>
      <c r="X115" s="3"/>
      <c r="Y115" s="3"/>
      <c r="Z115" s="3"/>
    </row>
    <row r="116" spans="1:26" ht="15" x14ac:dyDescent="0.2">
      <c r="A116" s="3" t="s">
        <v>286</v>
      </c>
      <c r="B116" s="30">
        <v>44000</v>
      </c>
      <c r="C116" s="12">
        <v>0.53333333333333333</v>
      </c>
      <c r="D116" s="3" t="s">
        <v>202</v>
      </c>
      <c r="E116" s="3" t="s">
        <v>203</v>
      </c>
      <c r="F116" s="3">
        <v>1033</v>
      </c>
      <c r="G116" s="3" t="s">
        <v>334</v>
      </c>
      <c r="H116" s="3">
        <v>8.15</v>
      </c>
      <c r="I116" s="3">
        <v>29.1</v>
      </c>
      <c r="J116" s="3">
        <v>13.95</v>
      </c>
      <c r="K116" s="3">
        <v>71</v>
      </c>
      <c r="L116" s="3">
        <v>8.26</v>
      </c>
      <c r="M116" s="3">
        <v>-74.8</v>
      </c>
      <c r="N116" s="3">
        <v>61</v>
      </c>
      <c r="O116" s="3">
        <v>11.55</v>
      </c>
      <c r="P116" s="3"/>
      <c r="Q116" s="3"/>
      <c r="R116" s="3"/>
      <c r="S116" s="3"/>
      <c r="T116" s="3"/>
      <c r="U116" s="3"/>
      <c r="V116" s="3"/>
      <c r="W116" s="3"/>
      <c r="X116" s="3"/>
      <c r="Y116" s="3"/>
      <c r="Z116" s="3"/>
    </row>
    <row r="117" spans="1:26" ht="15" x14ac:dyDescent="0.2">
      <c r="A117" s="3" t="s">
        <v>286</v>
      </c>
      <c r="B117" s="30">
        <v>44000</v>
      </c>
      <c r="C117" s="12">
        <v>0.53333333333333333</v>
      </c>
      <c r="D117" s="3" t="s">
        <v>202</v>
      </c>
      <c r="E117" s="3" t="s">
        <v>221</v>
      </c>
      <c r="F117" s="3">
        <v>1045</v>
      </c>
      <c r="G117" s="3" t="s">
        <v>335</v>
      </c>
      <c r="H117" s="3">
        <v>7.21</v>
      </c>
      <c r="I117" s="3">
        <v>28.7</v>
      </c>
      <c r="J117" s="3">
        <v>26.02</v>
      </c>
      <c r="K117" s="3">
        <v>106</v>
      </c>
      <c r="L117" s="3">
        <v>8.2100000000000009</v>
      </c>
      <c r="M117" s="3">
        <v>-71.900000000000006</v>
      </c>
      <c r="N117" s="3">
        <v>62</v>
      </c>
      <c r="O117" s="3">
        <v>17.11</v>
      </c>
      <c r="P117" s="3"/>
      <c r="Q117" s="3"/>
      <c r="R117" s="3"/>
      <c r="S117" s="3"/>
      <c r="T117" s="3"/>
      <c r="U117" s="3"/>
      <c r="V117" s="3"/>
      <c r="W117" s="3"/>
      <c r="X117" s="3"/>
      <c r="Y117" s="3"/>
      <c r="Z117" s="3"/>
    </row>
    <row r="118" spans="1:26" ht="15" x14ac:dyDescent="0.2">
      <c r="A118" s="3" t="s">
        <v>286</v>
      </c>
      <c r="B118" s="30">
        <v>44000</v>
      </c>
      <c r="C118" s="12">
        <v>0.54305555555555551</v>
      </c>
      <c r="D118" s="3" t="s">
        <v>230</v>
      </c>
      <c r="E118" s="3" t="s">
        <v>203</v>
      </c>
      <c r="F118" s="3">
        <v>1013</v>
      </c>
      <c r="G118" s="3" t="s">
        <v>336</v>
      </c>
      <c r="H118" s="3">
        <v>8.61</v>
      </c>
      <c r="I118" s="3">
        <v>29.1</v>
      </c>
      <c r="J118" s="3">
        <v>7.49</v>
      </c>
      <c r="K118" s="3">
        <v>6</v>
      </c>
      <c r="L118" s="3">
        <v>8.4600000000000009</v>
      </c>
      <c r="M118" s="3">
        <v>-86.4</v>
      </c>
      <c r="N118" s="3">
        <v>63</v>
      </c>
      <c r="O118" s="3">
        <v>8.51</v>
      </c>
      <c r="P118" s="3"/>
      <c r="Q118" s="3"/>
      <c r="R118" s="3"/>
      <c r="S118" s="3"/>
      <c r="T118" s="3"/>
      <c r="U118" s="3"/>
      <c r="V118" s="3"/>
      <c r="W118" s="3"/>
      <c r="X118" s="3"/>
      <c r="Y118" s="3"/>
      <c r="Z118" s="3"/>
    </row>
    <row r="119" spans="1:26" ht="15" x14ac:dyDescent="0.2">
      <c r="A119" s="3" t="s">
        <v>286</v>
      </c>
      <c r="B119" s="30">
        <v>44000</v>
      </c>
      <c r="C119" s="12">
        <v>0.54305555555555551</v>
      </c>
      <c r="D119" s="3" t="s">
        <v>230</v>
      </c>
      <c r="E119" s="3" t="s">
        <v>221</v>
      </c>
      <c r="F119" s="3">
        <v>1039</v>
      </c>
      <c r="G119" s="3" t="s">
        <v>337</v>
      </c>
      <c r="H119" s="3">
        <v>7.03</v>
      </c>
      <c r="I119" s="3">
        <v>28.9</v>
      </c>
      <c r="J119" s="3">
        <v>28.41</v>
      </c>
      <c r="K119" s="3">
        <v>24</v>
      </c>
      <c r="L119" s="3">
        <v>8.14</v>
      </c>
      <c r="M119" s="3">
        <v>-67.900000000000006</v>
      </c>
      <c r="N119" s="3">
        <v>64</v>
      </c>
      <c r="O119" s="3">
        <v>18.010000000000002</v>
      </c>
      <c r="P119" s="3"/>
      <c r="Q119" s="3"/>
      <c r="R119" s="3"/>
      <c r="S119" s="3"/>
      <c r="T119" s="3"/>
      <c r="U119" s="3"/>
      <c r="V119" s="3"/>
      <c r="W119" s="3"/>
      <c r="X119" s="3"/>
      <c r="Y119" s="3"/>
      <c r="Z119" s="3"/>
    </row>
    <row r="120" spans="1:26" ht="15" x14ac:dyDescent="0.2">
      <c r="A120" s="3" t="s">
        <v>338</v>
      </c>
      <c r="B120" s="30">
        <v>44041</v>
      </c>
      <c r="C120" s="12">
        <v>0.34027777777777773</v>
      </c>
      <c r="D120" s="3" t="s">
        <v>279</v>
      </c>
      <c r="E120" s="3" t="s">
        <v>203</v>
      </c>
      <c r="F120" s="3">
        <v>1012</v>
      </c>
      <c r="G120" s="3">
        <v>10026</v>
      </c>
      <c r="H120" s="3">
        <v>6.14</v>
      </c>
      <c r="I120" s="3">
        <v>27.6</v>
      </c>
      <c r="J120" s="3">
        <v>8.65</v>
      </c>
      <c r="K120" s="3">
        <v>32</v>
      </c>
      <c r="L120" s="3">
        <v>7.96</v>
      </c>
      <c r="M120" s="3">
        <v>-59.7</v>
      </c>
      <c r="N120" s="3">
        <v>93</v>
      </c>
      <c r="O120" s="3">
        <v>13.66</v>
      </c>
      <c r="P120" s="3"/>
      <c r="Q120" s="3"/>
      <c r="R120" s="3"/>
      <c r="S120" s="3"/>
      <c r="T120" s="3"/>
      <c r="U120" s="3"/>
      <c r="V120" s="3"/>
      <c r="W120" s="3"/>
      <c r="X120" s="3"/>
      <c r="Y120" s="3"/>
      <c r="Z120" s="3"/>
    </row>
    <row r="121" spans="1:26" ht="15" x14ac:dyDescent="0.2">
      <c r="A121" s="3" t="s">
        <v>338</v>
      </c>
      <c r="B121" s="30">
        <v>44041</v>
      </c>
      <c r="C121" s="12">
        <v>0.34027777777777773</v>
      </c>
      <c r="D121" s="3" t="s">
        <v>279</v>
      </c>
      <c r="E121" s="3" t="s">
        <v>221</v>
      </c>
      <c r="F121" s="3">
        <v>1019</v>
      </c>
      <c r="G121" s="3">
        <v>10029</v>
      </c>
      <c r="H121" s="3">
        <v>4.8</v>
      </c>
      <c r="I121" s="3">
        <v>27.8</v>
      </c>
      <c r="J121" s="3">
        <v>10.1</v>
      </c>
      <c r="K121" s="3">
        <v>81</v>
      </c>
      <c r="L121" s="3">
        <v>7.49</v>
      </c>
      <c r="M121" s="3">
        <v>-32.9</v>
      </c>
      <c r="N121" s="3">
        <v>94</v>
      </c>
      <c r="O121" s="3">
        <v>15.15</v>
      </c>
      <c r="P121" s="3"/>
      <c r="Q121" s="3"/>
      <c r="R121" s="3"/>
      <c r="S121" s="3"/>
      <c r="T121" s="3"/>
      <c r="U121" s="3"/>
      <c r="V121" s="3"/>
      <c r="W121" s="3"/>
      <c r="X121" s="3"/>
      <c r="Y121" s="3"/>
      <c r="Z121" s="3"/>
    </row>
    <row r="122" spans="1:26" ht="15" x14ac:dyDescent="0.2">
      <c r="A122" s="3" t="s">
        <v>338</v>
      </c>
      <c r="B122" s="30">
        <v>44041</v>
      </c>
      <c r="C122" s="12">
        <v>0.3576388888888889</v>
      </c>
      <c r="D122" s="3" t="s">
        <v>277</v>
      </c>
      <c r="E122" s="3" t="s">
        <v>203</v>
      </c>
      <c r="F122" s="3">
        <v>1033</v>
      </c>
      <c r="G122" s="3">
        <v>10034</v>
      </c>
      <c r="H122" s="3">
        <v>7.61</v>
      </c>
      <c r="I122" s="3">
        <v>27.6</v>
      </c>
      <c r="J122" s="3">
        <v>4.8499999999999996</v>
      </c>
      <c r="K122" s="3">
        <v>1</v>
      </c>
      <c r="L122" s="3">
        <v>7.96</v>
      </c>
      <c r="M122" s="3">
        <v>-59.8</v>
      </c>
      <c r="N122" s="3">
        <v>95</v>
      </c>
      <c r="O122" s="3">
        <v>11.49</v>
      </c>
      <c r="P122" s="3"/>
      <c r="Q122" s="3"/>
      <c r="R122" s="3"/>
      <c r="S122" s="3"/>
      <c r="T122" s="3"/>
      <c r="U122" s="3"/>
      <c r="V122" s="3"/>
      <c r="W122" s="3"/>
      <c r="X122" s="3"/>
      <c r="Y122" s="3"/>
      <c r="Z122" s="3"/>
    </row>
    <row r="123" spans="1:26" ht="15" x14ac:dyDescent="0.2">
      <c r="A123" s="3" t="s">
        <v>338</v>
      </c>
      <c r="B123" s="30">
        <v>44041</v>
      </c>
      <c r="C123" s="12">
        <v>0.3576388888888889</v>
      </c>
      <c r="D123" s="3" t="s">
        <v>277</v>
      </c>
      <c r="E123" s="3" t="s">
        <v>221</v>
      </c>
      <c r="F123" s="3" t="s">
        <v>46</v>
      </c>
      <c r="G123" s="3" t="s">
        <v>46</v>
      </c>
      <c r="H123" s="3">
        <v>7.55</v>
      </c>
      <c r="I123" s="3">
        <v>27.7</v>
      </c>
      <c r="J123" s="3">
        <v>5.0599999999999996</v>
      </c>
      <c r="K123" s="3">
        <v>76</v>
      </c>
      <c r="L123" s="3">
        <v>7.94</v>
      </c>
      <c r="M123" s="3">
        <v>-58.9</v>
      </c>
      <c r="N123" s="3">
        <v>96</v>
      </c>
      <c r="O123" s="3">
        <v>11.77</v>
      </c>
      <c r="P123" s="3"/>
      <c r="Q123" s="3"/>
      <c r="R123" s="3"/>
      <c r="S123" s="3"/>
      <c r="T123" s="3"/>
      <c r="U123" s="3"/>
      <c r="V123" s="3"/>
      <c r="W123" s="3"/>
      <c r="X123" s="3"/>
      <c r="Y123" s="3"/>
      <c r="Z123" s="3"/>
    </row>
    <row r="124" spans="1:26" ht="15" x14ac:dyDescent="0.2">
      <c r="A124" s="3" t="s">
        <v>338</v>
      </c>
      <c r="B124" s="30">
        <v>44041</v>
      </c>
      <c r="C124" s="12">
        <v>0.37916666666666665</v>
      </c>
      <c r="D124" s="3" t="s">
        <v>309</v>
      </c>
      <c r="E124" s="3" t="s">
        <v>203</v>
      </c>
      <c r="F124" s="3">
        <v>1007</v>
      </c>
      <c r="G124" s="3">
        <v>10035</v>
      </c>
      <c r="H124" s="3">
        <v>7.65</v>
      </c>
      <c r="I124" s="3">
        <v>27.9</v>
      </c>
      <c r="J124" s="3">
        <v>5.64</v>
      </c>
      <c r="K124" s="3">
        <v>13</v>
      </c>
      <c r="L124" s="3">
        <v>7.77</v>
      </c>
      <c r="M124" s="3">
        <v>-48.8</v>
      </c>
      <c r="N124" s="3">
        <v>97</v>
      </c>
      <c r="O124" s="3">
        <v>11.88</v>
      </c>
      <c r="P124" s="3"/>
      <c r="Q124" s="3"/>
      <c r="R124" s="3"/>
      <c r="S124" s="3"/>
      <c r="T124" s="3"/>
      <c r="U124" s="3"/>
      <c r="V124" s="3"/>
      <c r="W124" s="3"/>
      <c r="X124" s="3"/>
      <c r="Y124" s="3"/>
      <c r="Z124" s="3"/>
    </row>
    <row r="125" spans="1:26" ht="15" x14ac:dyDescent="0.2">
      <c r="A125" s="3" t="s">
        <v>338</v>
      </c>
      <c r="B125" s="30">
        <v>44041</v>
      </c>
      <c r="C125" s="12">
        <v>0.37916666666666665</v>
      </c>
      <c r="D125" s="3" t="s">
        <v>309</v>
      </c>
      <c r="E125" s="3" t="s">
        <v>221</v>
      </c>
      <c r="F125" s="3">
        <v>1013</v>
      </c>
      <c r="G125" s="3">
        <v>10028</v>
      </c>
      <c r="H125" s="3">
        <v>5.15</v>
      </c>
      <c r="I125" s="3">
        <v>27.8</v>
      </c>
      <c r="J125" s="3">
        <v>17.46</v>
      </c>
      <c r="K125" s="3">
        <v>57</v>
      </c>
      <c r="L125" s="3">
        <v>7.79</v>
      </c>
      <c r="M125" s="3">
        <v>-49.9</v>
      </c>
      <c r="N125" s="3">
        <v>98</v>
      </c>
      <c r="O125" s="3" t="s">
        <v>595</v>
      </c>
      <c r="P125" s="3"/>
      <c r="Q125" s="3"/>
      <c r="R125" s="3"/>
      <c r="S125" s="3"/>
      <c r="T125" s="3"/>
      <c r="U125" s="3"/>
      <c r="V125" s="3"/>
      <c r="W125" s="3"/>
      <c r="X125" s="3"/>
      <c r="Y125" s="3"/>
      <c r="Z125" s="3"/>
    </row>
    <row r="126" spans="1:26" ht="15" x14ac:dyDescent="0.2">
      <c r="A126" s="3" t="s">
        <v>338</v>
      </c>
      <c r="B126" s="30">
        <v>44041</v>
      </c>
      <c r="C126" s="12">
        <v>0.39027777777777778</v>
      </c>
      <c r="D126" s="3" t="s">
        <v>307</v>
      </c>
      <c r="E126" s="3" t="s">
        <v>203</v>
      </c>
      <c r="F126" s="3">
        <v>1025</v>
      </c>
      <c r="G126" s="3">
        <v>10031</v>
      </c>
      <c r="H126" s="3">
        <v>5.97</v>
      </c>
      <c r="I126" s="3">
        <v>28.9</v>
      </c>
      <c r="J126" s="3">
        <v>4.05</v>
      </c>
      <c r="K126" s="3">
        <v>17</v>
      </c>
      <c r="L126" s="3">
        <v>7.3</v>
      </c>
      <c r="M126" s="3">
        <v>-21.7</v>
      </c>
      <c r="N126" s="3">
        <v>99</v>
      </c>
      <c r="O126" s="3">
        <v>12.13</v>
      </c>
      <c r="P126" s="3"/>
      <c r="Q126" s="3"/>
      <c r="R126" s="3"/>
      <c r="S126" s="3"/>
      <c r="T126" s="3"/>
      <c r="U126" s="3"/>
      <c r="V126" s="3"/>
      <c r="W126" s="3"/>
      <c r="X126" s="3"/>
      <c r="Y126" s="3"/>
      <c r="Z126" s="3"/>
    </row>
    <row r="127" spans="1:26" ht="15" x14ac:dyDescent="0.2">
      <c r="A127" s="3" t="s">
        <v>338</v>
      </c>
      <c r="B127" s="30">
        <v>44041</v>
      </c>
      <c r="C127" s="12">
        <v>0.39027777777777778</v>
      </c>
      <c r="D127" s="3" t="s">
        <v>307</v>
      </c>
      <c r="E127" s="3" t="s">
        <v>221</v>
      </c>
      <c r="F127" s="3">
        <v>1043</v>
      </c>
      <c r="G127" s="3">
        <v>10025</v>
      </c>
      <c r="H127" s="3">
        <v>3.55</v>
      </c>
      <c r="I127" s="3">
        <v>28.6</v>
      </c>
      <c r="J127" s="3">
        <v>20.12</v>
      </c>
      <c r="K127" s="3">
        <v>43</v>
      </c>
      <c r="L127" s="3">
        <v>7.7</v>
      </c>
      <c r="M127" s="3">
        <v>-44.8</v>
      </c>
      <c r="N127" s="3">
        <v>100</v>
      </c>
      <c r="O127" s="3">
        <v>21.04</v>
      </c>
      <c r="P127" s="3"/>
      <c r="Q127" s="3"/>
      <c r="R127" s="3"/>
      <c r="S127" s="3"/>
      <c r="T127" s="3"/>
      <c r="U127" s="3"/>
      <c r="V127" s="3"/>
      <c r="W127" s="3"/>
      <c r="X127" s="3"/>
      <c r="Y127" s="3"/>
      <c r="Z127" s="3"/>
    </row>
    <row r="128" spans="1:26" ht="15" x14ac:dyDescent="0.2">
      <c r="A128" s="3" t="s">
        <v>338</v>
      </c>
      <c r="B128" s="30">
        <v>44041</v>
      </c>
      <c r="C128" s="12">
        <v>0.40486111111111112</v>
      </c>
      <c r="D128" s="3" t="s">
        <v>304</v>
      </c>
      <c r="E128" s="3" t="s">
        <v>203</v>
      </c>
      <c r="F128" s="3">
        <v>1011</v>
      </c>
      <c r="G128" s="3">
        <v>10037</v>
      </c>
      <c r="H128" s="3">
        <v>7.74</v>
      </c>
      <c r="I128" s="3">
        <v>28.8</v>
      </c>
      <c r="J128" s="3">
        <v>1.0900000000000001</v>
      </c>
      <c r="K128" s="3">
        <v>65</v>
      </c>
      <c r="L128" s="3">
        <v>7.78</v>
      </c>
      <c r="M128" s="3">
        <v>-49.4</v>
      </c>
      <c r="N128" s="3">
        <v>101</v>
      </c>
      <c r="O128" s="3">
        <v>10.14</v>
      </c>
      <c r="P128" s="3"/>
      <c r="Q128" s="3"/>
      <c r="R128" s="3"/>
      <c r="S128" s="3"/>
      <c r="T128" s="3"/>
      <c r="U128" s="3"/>
      <c r="V128" s="3"/>
      <c r="W128" s="3"/>
      <c r="X128" s="3"/>
      <c r="Y128" s="3"/>
      <c r="Z128" s="3"/>
    </row>
    <row r="129" spans="1:26" ht="15" x14ac:dyDescent="0.2">
      <c r="A129" s="3" t="s">
        <v>338</v>
      </c>
      <c r="B129" s="30">
        <v>44041</v>
      </c>
      <c r="C129" s="12">
        <v>0.40486111111111112</v>
      </c>
      <c r="D129" s="3" t="s">
        <v>304</v>
      </c>
      <c r="E129" s="3" t="s">
        <v>221</v>
      </c>
      <c r="F129" s="3">
        <v>1014</v>
      </c>
      <c r="G129" s="3">
        <v>10038</v>
      </c>
      <c r="H129" s="3">
        <v>7.36</v>
      </c>
      <c r="I129" s="3">
        <v>28.2</v>
      </c>
      <c r="J129" s="3">
        <v>2.4300000000000002</v>
      </c>
      <c r="K129" s="3">
        <v>130</v>
      </c>
      <c r="L129" s="3">
        <v>7.71</v>
      </c>
      <c r="M129" s="3">
        <v>-45.4</v>
      </c>
      <c r="N129" s="3">
        <v>102</v>
      </c>
      <c r="O129" s="3">
        <v>10.85</v>
      </c>
      <c r="P129" s="3"/>
      <c r="Q129" s="3"/>
      <c r="R129" s="3"/>
      <c r="S129" s="3"/>
      <c r="T129" s="3"/>
      <c r="U129" s="3"/>
      <c r="V129" s="3"/>
      <c r="W129" s="3"/>
      <c r="X129" s="3"/>
      <c r="Y129" s="3"/>
      <c r="Z129" s="3"/>
    </row>
    <row r="130" spans="1:26" ht="15" x14ac:dyDescent="0.2">
      <c r="A130" s="3" t="s">
        <v>338</v>
      </c>
      <c r="B130" s="30">
        <v>44041</v>
      </c>
      <c r="C130" s="12">
        <v>0.42152777777777778</v>
      </c>
      <c r="D130" s="3" t="s">
        <v>272</v>
      </c>
      <c r="E130" s="3" t="s">
        <v>203</v>
      </c>
      <c r="F130" s="3">
        <v>1004</v>
      </c>
      <c r="G130" s="3">
        <v>10027</v>
      </c>
      <c r="H130" s="3">
        <v>5.82</v>
      </c>
      <c r="I130" s="3">
        <v>29.2</v>
      </c>
      <c r="J130" s="3">
        <v>0.55000000000000004</v>
      </c>
      <c r="K130" s="3">
        <v>37</v>
      </c>
      <c r="L130" s="3">
        <v>7.27</v>
      </c>
      <c r="M130" s="3">
        <v>-20.100000000000001</v>
      </c>
      <c r="N130" s="3">
        <v>103</v>
      </c>
      <c r="O130" s="3">
        <v>10.33</v>
      </c>
      <c r="P130" s="3"/>
      <c r="Q130" s="3"/>
      <c r="R130" s="3"/>
      <c r="S130" s="3"/>
      <c r="T130" s="3"/>
      <c r="U130" s="3"/>
      <c r="V130" s="3"/>
      <c r="W130" s="3"/>
      <c r="X130" s="3"/>
      <c r="Y130" s="3"/>
      <c r="Z130" s="3"/>
    </row>
    <row r="131" spans="1:26" ht="15" x14ac:dyDescent="0.2">
      <c r="A131" s="3" t="s">
        <v>338</v>
      </c>
      <c r="B131" s="30">
        <v>44041</v>
      </c>
      <c r="C131" s="12">
        <v>0.42152777777777778</v>
      </c>
      <c r="D131" s="3" t="s">
        <v>272</v>
      </c>
      <c r="E131" s="3" t="s">
        <v>221</v>
      </c>
      <c r="F131" s="3" t="s">
        <v>46</v>
      </c>
      <c r="G131" s="3" t="s">
        <v>46</v>
      </c>
      <c r="H131" s="3">
        <v>6.02</v>
      </c>
      <c r="I131" s="3">
        <v>28.6</v>
      </c>
      <c r="J131" s="3">
        <v>0.54</v>
      </c>
      <c r="K131" s="3">
        <v>51</v>
      </c>
      <c r="L131" s="3">
        <v>7.24</v>
      </c>
      <c r="M131" s="3">
        <v>-18.100000000000001</v>
      </c>
      <c r="N131" s="3">
        <v>104</v>
      </c>
      <c r="O131" s="3">
        <v>10.47</v>
      </c>
      <c r="P131" s="3"/>
      <c r="Q131" s="3"/>
      <c r="R131" s="3"/>
      <c r="S131" s="3"/>
      <c r="T131" s="3"/>
      <c r="U131" s="3"/>
      <c r="V131" s="3"/>
      <c r="W131" s="3"/>
      <c r="X131" s="3"/>
      <c r="Y131" s="3"/>
      <c r="Z131" s="3"/>
    </row>
    <row r="132" spans="1:26" ht="15" x14ac:dyDescent="0.2">
      <c r="A132" s="3" t="s">
        <v>338</v>
      </c>
      <c r="B132" s="30">
        <v>44041</v>
      </c>
      <c r="C132" s="12">
        <v>0.43472222222222223</v>
      </c>
      <c r="D132" s="3" t="s">
        <v>300</v>
      </c>
      <c r="E132" s="3" t="s">
        <v>203</v>
      </c>
      <c r="F132" s="3">
        <v>1010</v>
      </c>
      <c r="G132" s="3">
        <v>10030</v>
      </c>
      <c r="H132" s="3">
        <v>7.31</v>
      </c>
      <c r="I132" s="3">
        <v>27.9</v>
      </c>
      <c r="J132" s="3">
        <v>0.84</v>
      </c>
      <c r="K132" s="3">
        <v>12</v>
      </c>
      <c r="L132" s="3">
        <v>7.76</v>
      </c>
      <c r="M132" s="3">
        <v>-48.1</v>
      </c>
      <c r="N132" s="3">
        <v>105</v>
      </c>
      <c r="O132" s="3">
        <v>9.7940000000000005</v>
      </c>
      <c r="P132" s="3"/>
      <c r="Q132" s="3"/>
      <c r="R132" s="3"/>
      <c r="S132" s="3"/>
      <c r="T132" s="3"/>
      <c r="U132" s="3"/>
      <c r="V132" s="3"/>
      <c r="W132" s="3"/>
      <c r="X132" s="3"/>
      <c r="Y132" s="3"/>
      <c r="Z132" s="3"/>
    </row>
    <row r="133" spans="1:26" ht="15" x14ac:dyDescent="0.2">
      <c r="A133" s="3" t="s">
        <v>338</v>
      </c>
      <c r="B133" s="30">
        <v>44041</v>
      </c>
      <c r="C133" s="12">
        <v>0.43472222222222223</v>
      </c>
      <c r="D133" s="3" t="s">
        <v>300</v>
      </c>
      <c r="E133" s="3" t="s">
        <v>221</v>
      </c>
      <c r="F133" s="3" t="s">
        <v>46</v>
      </c>
      <c r="G133" s="3" t="s">
        <v>46</v>
      </c>
      <c r="H133" s="3">
        <v>7.33</v>
      </c>
      <c r="I133" s="3">
        <v>27.7</v>
      </c>
      <c r="J133" s="3">
        <v>0.85</v>
      </c>
      <c r="K133" s="3">
        <v>96</v>
      </c>
      <c r="L133" s="3">
        <v>7.73</v>
      </c>
      <c r="M133" s="3">
        <v>-46.5</v>
      </c>
      <c r="N133" s="3">
        <v>106</v>
      </c>
      <c r="O133" s="3">
        <v>9.8070000000000004</v>
      </c>
      <c r="P133" s="3"/>
      <c r="Q133" s="3"/>
      <c r="R133" s="3"/>
      <c r="S133" s="3"/>
      <c r="T133" s="3"/>
      <c r="U133" s="3"/>
      <c r="V133" s="3"/>
      <c r="W133" s="3"/>
      <c r="X133" s="3"/>
      <c r="Y133" s="3"/>
      <c r="Z133" s="3"/>
    </row>
    <row r="134" spans="1:26" ht="15" x14ac:dyDescent="0.2">
      <c r="A134" s="3" t="s">
        <v>338</v>
      </c>
      <c r="B134" s="30">
        <v>44041</v>
      </c>
      <c r="C134" s="12">
        <v>0.44444444444444442</v>
      </c>
      <c r="D134" s="3" t="s">
        <v>270</v>
      </c>
      <c r="E134" s="3" t="s">
        <v>203</v>
      </c>
      <c r="F134" s="3">
        <v>1008</v>
      </c>
      <c r="G134" s="3">
        <v>10032</v>
      </c>
      <c r="H134" s="3">
        <v>7.25</v>
      </c>
      <c r="I134" s="3">
        <v>28.8</v>
      </c>
      <c r="J134" s="3">
        <v>0.57999999999999996</v>
      </c>
      <c r="K134" s="3" t="s">
        <v>583</v>
      </c>
      <c r="L134" s="3">
        <v>7.59</v>
      </c>
      <c r="M134" s="3">
        <v>-38.4</v>
      </c>
      <c r="N134" s="3">
        <v>107</v>
      </c>
      <c r="O134" s="3">
        <v>9.7460000000000004</v>
      </c>
      <c r="P134" s="3"/>
      <c r="Q134" s="3"/>
      <c r="R134" s="3"/>
      <c r="S134" s="3"/>
      <c r="T134" s="3"/>
      <c r="U134" s="3"/>
      <c r="V134" s="3"/>
      <c r="W134" s="3"/>
      <c r="X134" s="3"/>
      <c r="Y134" s="3"/>
      <c r="Z134" s="3"/>
    </row>
    <row r="135" spans="1:26" ht="15" x14ac:dyDescent="0.2">
      <c r="A135" s="3" t="s">
        <v>338</v>
      </c>
      <c r="B135" s="30">
        <v>44041</v>
      </c>
      <c r="C135" s="12">
        <v>0.44444444444444442</v>
      </c>
      <c r="D135" s="3" t="s">
        <v>270</v>
      </c>
      <c r="E135" s="3" t="s">
        <v>221</v>
      </c>
      <c r="F135" s="3" t="s">
        <v>46</v>
      </c>
      <c r="G135" s="3" t="s">
        <v>46</v>
      </c>
      <c r="H135" s="3">
        <v>7.07</v>
      </c>
      <c r="I135" s="3">
        <v>28.4</v>
      </c>
      <c r="J135" s="3">
        <v>0.66</v>
      </c>
      <c r="K135" s="3">
        <v>54</v>
      </c>
      <c r="L135" s="3">
        <v>7.55</v>
      </c>
      <c r="M135" s="3">
        <v>-36.299999999999997</v>
      </c>
      <c r="N135" s="3">
        <v>108</v>
      </c>
      <c r="O135" s="3">
        <v>9.7530000000000001</v>
      </c>
      <c r="P135" s="3"/>
      <c r="Q135" s="3"/>
      <c r="R135" s="3"/>
      <c r="S135" s="3"/>
      <c r="T135" s="3"/>
      <c r="U135" s="3"/>
      <c r="V135" s="3"/>
      <c r="W135" s="3"/>
      <c r="X135" s="3"/>
      <c r="Y135" s="3"/>
      <c r="Z135" s="3"/>
    </row>
    <row r="136" spans="1:26" ht="15" x14ac:dyDescent="0.2">
      <c r="A136" s="3" t="s">
        <v>338</v>
      </c>
      <c r="B136" s="30">
        <v>44041</v>
      </c>
      <c r="C136" s="12">
        <v>0.46111111111111108</v>
      </c>
      <c r="D136" s="3" t="s">
        <v>267</v>
      </c>
      <c r="E136" s="3" t="s">
        <v>203</v>
      </c>
      <c r="F136" s="3">
        <v>1001</v>
      </c>
      <c r="G136" s="3">
        <v>10040</v>
      </c>
      <c r="H136" s="3">
        <v>8.2899999999999991</v>
      </c>
      <c r="I136" s="3">
        <v>28.3</v>
      </c>
      <c r="J136" s="3">
        <v>0.44</v>
      </c>
      <c r="K136" s="3">
        <v>64</v>
      </c>
      <c r="L136" s="3">
        <v>8.17</v>
      </c>
      <c r="M136" s="3">
        <v>-72</v>
      </c>
      <c r="N136" s="3">
        <v>109</v>
      </c>
      <c r="O136" s="3">
        <v>11.99</v>
      </c>
      <c r="P136" s="3"/>
      <c r="Q136" s="3"/>
      <c r="R136" s="3"/>
      <c r="S136" s="3"/>
      <c r="T136" s="3"/>
      <c r="U136" s="3"/>
      <c r="V136" s="3"/>
      <c r="W136" s="3"/>
      <c r="X136" s="3"/>
      <c r="Y136" s="3"/>
      <c r="Z136" s="3"/>
    </row>
    <row r="137" spans="1:26" ht="15" x14ac:dyDescent="0.2">
      <c r="A137" s="3" t="s">
        <v>338</v>
      </c>
      <c r="B137" s="30">
        <v>44041</v>
      </c>
      <c r="C137" s="12">
        <v>0.46111111111111108</v>
      </c>
      <c r="D137" s="3" t="s">
        <v>267</v>
      </c>
      <c r="E137" s="3" t="s">
        <v>221</v>
      </c>
      <c r="F137" s="3">
        <v>1022</v>
      </c>
      <c r="G137" s="3">
        <v>10036</v>
      </c>
      <c r="H137" s="3">
        <v>7.8</v>
      </c>
      <c r="I137" s="3">
        <v>28.1</v>
      </c>
      <c r="J137" s="3">
        <v>6.67</v>
      </c>
      <c r="K137" s="3">
        <v>106</v>
      </c>
      <c r="L137" s="3">
        <v>8.1199999999999992</v>
      </c>
      <c r="M137" s="3">
        <v>-69.3</v>
      </c>
      <c r="N137" s="3">
        <v>110</v>
      </c>
      <c r="O137" s="3">
        <v>12.37</v>
      </c>
      <c r="P137" s="3"/>
      <c r="Q137" s="3"/>
      <c r="R137" s="3"/>
      <c r="S137" s="3"/>
      <c r="T137" s="3"/>
      <c r="U137" s="3"/>
      <c r="V137" s="3"/>
      <c r="W137" s="3"/>
      <c r="X137" s="3"/>
      <c r="Y137" s="3"/>
      <c r="Z137" s="3"/>
    </row>
    <row r="138" spans="1:26" ht="15" x14ac:dyDescent="0.2">
      <c r="A138" s="3" t="s">
        <v>338</v>
      </c>
      <c r="B138" s="30">
        <v>44041</v>
      </c>
      <c r="C138" s="12">
        <v>0.49583333333333335</v>
      </c>
      <c r="D138" s="3" t="s">
        <v>281</v>
      </c>
      <c r="E138" s="3" t="s">
        <v>203</v>
      </c>
      <c r="F138" s="3">
        <v>1005</v>
      </c>
      <c r="G138" s="3">
        <v>10041</v>
      </c>
      <c r="H138" s="3">
        <v>8.68</v>
      </c>
      <c r="I138" s="3">
        <v>28.2</v>
      </c>
      <c r="J138" s="3">
        <v>9.9</v>
      </c>
      <c r="K138" s="3">
        <v>5</v>
      </c>
      <c r="L138" s="3">
        <v>8.32</v>
      </c>
      <c r="M138" s="3">
        <v>-80.7</v>
      </c>
      <c r="N138" s="3">
        <v>111</v>
      </c>
      <c r="O138" s="3">
        <v>13.56</v>
      </c>
      <c r="P138" s="3"/>
      <c r="Q138" s="3"/>
      <c r="R138" s="3"/>
      <c r="S138" s="3"/>
      <c r="T138" s="3"/>
      <c r="U138" s="3"/>
      <c r="V138" s="3"/>
      <c r="W138" s="3"/>
      <c r="X138" s="3"/>
      <c r="Y138" s="3"/>
      <c r="Z138" s="3"/>
    </row>
    <row r="139" spans="1:26" ht="15" x14ac:dyDescent="0.2">
      <c r="A139" s="3" t="s">
        <v>338</v>
      </c>
      <c r="B139" s="30">
        <v>44041</v>
      </c>
      <c r="C139" s="12">
        <v>0.49583333333333335</v>
      </c>
      <c r="D139" s="3" t="s">
        <v>281</v>
      </c>
      <c r="E139" s="3" t="s">
        <v>221</v>
      </c>
      <c r="F139" s="3">
        <v>1006</v>
      </c>
      <c r="G139" s="3">
        <v>10039</v>
      </c>
      <c r="H139" s="3">
        <v>4.03</v>
      </c>
      <c r="I139" s="3">
        <v>28.2</v>
      </c>
      <c r="J139" s="3">
        <v>18.010000000000002</v>
      </c>
      <c r="K139" s="3">
        <v>48</v>
      </c>
      <c r="L139" s="3">
        <v>7.77</v>
      </c>
      <c r="M139" s="3">
        <v>-48.7</v>
      </c>
      <c r="N139" s="3">
        <v>112</v>
      </c>
      <c r="O139" s="3">
        <v>19.239999999999998</v>
      </c>
      <c r="P139" s="3"/>
      <c r="Q139" s="3"/>
      <c r="R139" s="3"/>
      <c r="S139" s="3"/>
      <c r="T139" s="3"/>
      <c r="U139" s="3"/>
      <c r="V139" s="3"/>
      <c r="W139" s="3"/>
      <c r="X139" s="3"/>
      <c r="Y139" s="3"/>
      <c r="Z139" s="3"/>
    </row>
    <row r="140" spans="1:26" ht="15" x14ac:dyDescent="0.2">
      <c r="A140" s="3" t="s">
        <v>338</v>
      </c>
      <c r="B140" s="30">
        <v>44041</v>
      </c>
      <c r="C140" s="12">
        <v>0.5131944444444444</v>
      </c>
      <c r="D140" s="3" t="s">
        <v>265</v>
      </c>
      <c r="E140" s="3" t="s">
        <v>203</v>
      </c>
      <c r="F140" s="3">
        <v>1017</v>
      </c>
      <c r="G140" s="3">
        <v>10033</v>
      </c>
      <c r="H140" s="3">
        <v>8.09</v>
      </c>
      <c r="I140" s="3">
        <v>28</v>
      </c>
      <c r="J140" s="3">
        <v>10.75</v>
      </c>
      <c r="K140" s="3">
        <v>10</v>
      </c>
      <c r="L140" s="3">
        <v>8.32</v>
      </c>
      <c r="M140" s="3">
        <v>-80.900000000000006</v>
      </c>
      <c r="N140" s="3">
        <v>113</v>
      </c>
      <c r="O140" s="3">
        <v>14.16</v>
      </c>
      <c r="P140" s="3"/>
      <c r="Q140" s="3"/>
      <c r="R140" s="3"/>
      <c r="S140" s="3"/>
      <c r="T140" s="3"/>
      <c r="U140" s="3"/>
      <c r="V140" s="3"/>
      <c r="W140" s="3"/>
      <c r="X140" s="3"/>
      <c r="Y140" s="3"/>
      <c r="Z140" s="3"/>
    </row>
    <row r="141" spans="1:26" ht="15" x14ac:dyDescent="0.2">
      <c r="A141" s="3" t="s">
        <v>338</v>
      </c>
      <c r="B141" s="30">
        <v>44041</v>
      </c>
      <c r="C141" s="12">
        <v>0.5131944444444444</v>
      </c>
      <c r="D141" s="3" t="s">
        <v>265</v>
      </c>
      <c r="E141" s="3" t="s">
        <v>221</v>
      </c>
      <c r="F141" s="3" t="s">
        <v>46</v>
      </c>
      <c r="G141" s="3" t="s">
        <v>46</v>
      </c>
      <c r="H141" s="3">
        <v>7.9</v>
      </c>
      <c r="I141" s="3">
        <v>27.9</v>
      </c>
      <c r="J141" s="3">
        <v>11.01</v>
      </c>
      <c r="K141" s="3">
        <v>26</v>
      </c>
      <c r="L141" s="3">
        <v>8.34</v>
      </c>
      <c r="M141" s="3">
        <v>-82.1</v>
      </c>
      <c r="N141" s="3">
        <v>114</v>
      </c>
      <c r="O141" s="3">
        <v>14</v>
      </c>
      <c r="P141" s="3"/>
      <c r="Q141" s="3"/>
      <c r="R141" s="3"/>
      <c r="S141" s="3"/>
      <c r="T141" s="3"/>
      <c r="U141" s="3"/>
      <c r="V141" s="3"/>
      <c r="W141" s="3"/>
      <c r="X141" s="3"/>
      <c r="Y141" s="3"/>
      <c r="Z141" s="3"/>
    </row>
    <row r="142" spans="1:26" ht="15" x14ac:dyDescent="0.2">
      <c r="A142" s="3" t="s">
        <v>338</v>
      </c>
      <c r="B142" s="30">
        <v>44041</v>
      </c>
      <c r="C142" s="12">
        <v>0.5625</v>
      </c>
      <c r="D142" s="3" t="s">
        <v>284</v>
      </c>
      <c r="E142" s="3" t="s">
        <v>203</v>
      </c>
      <c r="F142" s="3">
        <v>1030</v>
      </c>
      <c r="G142" s="3">
        <v>10024</v>
      </c>
      <c r="H142" s="3">
        <v>6.08</v>
      </c>
      <c r="I142" s="3">
        <v>28.6</v>
      </c>
      <c r="J142" s="3">
        <v>5.01</v>
      </c>
      <c r="K142" s="3">
        <v>47</v>
      </c>
      <c r="L142" s="3">
        <v>7.17</v>
      </c>
      <c r="M142" s="3">
        <v>-14.4</v>
      </c>
      <c r="N142" s="3">
        <v>115</v>
      </c>
      <c r="O142" s="3">
        <v>9.24</v>
      </c>
      <c r="P142" s="3"/>
      <c r="Q142" s="3"/>
      <c r="R142" s="3"/>
      <c r="S142" s="3"/>
      <c r="T142" s="3"/>
      <c r="U142" s="3"/>
      <c r="V142" s="3"/>
      <c r="W142" s="3"/>
      <c r="X142" s="3"/>
      <c r="Y142" s="3"/>
      <c r="Z142" s="3"/>
    </row>
    <row r="143" spans="1:26" ht="15" x14ac:dyDescent="0.2">
      <c r="A143" s="3" t="s">
        <v>338</v>
      </c>
      <c r="B143" s="30">
        <v>44041</v>
      </c>
      <c r="C143" s="12">
        <v>0.5625</v>
      </c>
      <c r="D143" s="3" t="s">
        <v>284</v>
      </c>
      <c r="E143" s="3" t="s">
        <v>221</v>
      </c>
      <c r="F143" s="3" t="s">
        <v>46</v>
      </c>
      <c r="G143" s="3" t="s">
        <v>46</v>
      </c>
      <c r="H143" s="3">
        <v>6.03</v>
      </c>
      <c r="I143" s="3">
        <v>28.4</v>
      </c>
      <c r="J143" s="3">
        <v>5.73</v>
      </c>
      <c r="K143" s="3">
        <v>6</v>
      </c>
      <c r="L143" s="3">
        <v>7.21</v>
      </c>
      <c r="M143" s="3">
        <v>-16.5</v>
      </c>
      <c r="N143" s="3">
        <v>116</v>
      </c>
      <c r="O143" s="3">
        <v>9.984</v>
      </c>
      <c r="P143" s="3"/>
      <c r="Q143" s="3"/>
      <c r="R143" s="3"/>
      <c r="S143" s="3"/>
      <c r="T143" s="3"/>
      <c r="U143" s="3"/>
      <c r="V143" s="3"/>
      <c r="W143" s="3"/>
      <c r="X143" s="3"/>
      <c r="Y143" s="3"/>
      <c r="Z143" s="3"/>
    </row>
    <row r="144" spans="1:26" ht="15" x14ac:dyDescent="0.2">
      <c r="A144" s="3" t="s">
        <v>338</v>
      </c>
      <c r="B144" s="30">
        <v>44042</v>
      </c>
      <c r="C144" s="12">
        <v>0.29652777777777778</v>
      </c>
      <c r="D144" s="3" t="s">
        <v>235</v>
      </c>
      <c r="E144" s="3" t="s">
        <v>203</v>
      </c>
      <c r="F144" s="3">
        <v>1004</v>
      </c>
      <c r="G144" s="3">
        <v>10054</v>
      </c>
      <c r="H144" s="3">
        <v>7.24</v>
      </c>
      <c r="I144" s="3">
        <v>27.9</v>
      </c>
      <c r="J144" s="3">
        <v>21.6</v>
      </c>
      <c r="K144" s="3">
        <v>117</v>
      </c>
      <c r="L144" s="3">
        <v>8.23</v>
      </c>
      <c r="M144" s="3">
        <v>-75.5</v>
      </c>
      <c r="N144" s="3">
        <v>117</v>
      </c>
      <c r="O144" s="3">
        <v>19.05</v>
      </c>
      <c r="P144" s="3"/>
      <c r="Q144" s="3"/>
      <c r="R144" s="3"/>
      <c r="S144" s="3"/>
      <c r="T144" s="3"/>
      <c r="U144" s="3"/>
      <c r="V144" s="3"/>
      <c r="W144" s="3"/>
      <c r="X144" s="3"/>
      <c r="Y144" s="3"/>
      <c r="Z144" s="3"/>
    </row>
    <row r="145" spans="1:26" ht="15" x14ac:dyDescent="0.2">
      <c r="A145" s="3" t="s">
        <v>338</v>
      </c>
      <c r="B145" s="30">
        <v>44042</v>
      </c>
      <c r="C145" s="12">
        <v>0.29652777777777778</v>
      </c>
      <c r="D145" s="3" t="s">
        <v>235</v>
      </c>
      <c r="E145" s="3" t="s">
        <v>221</v>
      </c>
      <c r="F145" s="3" t="s">
        <v>46</v>
      </c>
      <c r="G145" s="3" t="s">
        <v>46</v>
      </c>
      <c r="H145" s="3">
        <v>7.25</v>
      </c>
      <c r="I145" s="3">
        <v>27.7</v>
      </c>
      <c r="J145" s="3">
        <v>21.6</v>
      </c>
      <c r="K145" s="3" t="s">
        <v>596</v>
      </c>
      <c r="L145" s="3">
        <v>8.26</v>
      </c>
      <c r="M145" s="3">
        <v>-77.099999999999994</v>
      </c>
      <c r="N145" s="3">
        <v>118</v>
      </c>
      <c r="O145" s="3">
        <v>19.100000000000001</v>
      </c>
      <c r="P145" s="3"/>
      <c r="Q145" s="3"/>
      <c r="R145" s="3"/>
      <c r="S145" s="3"/>
      <c r="T145" s="3"/>
      <c r="U145" s="3"/>
      <c r="V145" s="3"/>
      <c r="W145" s="3"/>
      <c r="X145" s="3"/>
      <c r="Y145" s="3"/>
      <c r="Z145" s="3"/>
    </row>
    <row r="146" spans="1:26" ht="15" x14ac:dyDescent="0.2">
      <c r="A146" s="3" t="s">
        <v>338</v>
      </c>
      <c r="B146" s="30">
        <v>44042</v>
      </c>
      <c r="C146" s="12">
        <v>0.31666666666666665</v>
      </c>
      <c r="D146" s="3" t="s">
        <v>263</v>
      </c>
      <c r="E146" s="3" t="s">
        <v>203</v>
      </c>
      <c r="F146" s="3">
        <v>1013</v>
      </c>
      <c r="G146" s="3">
        <v>10061</v>
      </c>
      <c r="H146" s="3">
        <v>6.3</v>
      </c>
      <c r="I146" s="3">
        <v>28</v>
      </c>
      <c r="J146" s="3">
        <v>22.9</v>
      </c>
      <c r="K146" s="3">
        <v>3</v>
      </c>
      <c r="L146" s="3" t="s">
        <v>597</v>
      </c>
      <c r="M146" s="3" t="s">
        <v>597</v>
      </c>
      <c r="N146" s="3">
        <v>119</v>
      </c>
      <c r="O146" s="3">
        <v>19.93</v>
      </c>
      <c r="P146" s="3"/>
      <c r="Q146" s="3"/>
      <c r="R146" s="3"/>
      <c r="S146" s="3"/>
      <c r="T146" s="3"/>
      <c r="U146" s="3"/>
      <c r="V146" s="3"/>
      <c r="W146" s="3"/>
      <c r="X146" s="3"/>
      <c r="Y146" s="3"/>
      <c r="Z146" s="3"/>
    </row>
    <row r="147" spans="1:26" ht="15" x14ac:dyDescent="0.2">
      <c r="A147" s="3" t="s">
        <v>338</v>
      </c>
      <c r="B147" s="30">
        <v>44042</v>
      </c>
      <c r="C147" s="12">
        <v>0.31666666666666665</v>
      </c>
      <c r="D147" s="3" t="s">
        <v>263</v>
      </c>
      <c r="E147" s="3" t="s">
        <v>221</v>
      </c>
      <c r="F147" s="3" t="s">
        <v>46</v>
      </c>
      <c r="G147" s="3" t="s">
        <v>46</v>
      </c>
      <c r="H147" s="3">
        <v>6.5</v>
      </c>
      <c r="I147" s="3">
        <v>27.9</v>
      </c>
      <c r="J147" s="3">
        <v>22.9</v>
      </c>
      <c r="K147" s="3" t="s">
        <v>598</v>
      </c>
      <c r="L147" s="3">
        <v>8.23</v>
      </c>
      <c r="M147" s="3">
        <v>-75.5</v>
      </c>
      <c r="N147" s="3">
        <v>120</v>
      </c>
      <c r="O147" s="3">
        <v>19.88</v>
      </c>
      <c r="P147" s="3"/>
      <c r="Q147" s="3"/>
      <c r="R147" s="3"/>
      <c r="S147" s="3"/>
      <c r="T147" s="3"/>
      <c r="U147" s="3"/>
      <c r="V147" s="3"/>
      <c r="W147" s="3"/>
      <c r="X147" s="3"/>
      <c r="Y147" s="3"/>
      <c r="Z147" s="3"/>
    </row>
    <row r="148" spans="1:26" ht="15" x14ac:dyDescent="0.2">
      <c r="A148" s="3" t="s">
        <v>338</v>
      </c>
      <c r="B148" s="30">
        <v>44042</v>
      </c>
      <c r="C148" s="12">
        <v>0.35833333333333334</v>
      </c>
      <c r="D148" s="3" t="s">
        <v>260</v>
      </c>
      <c r="E148" s="3" t="s">
        <v>203</v>
      </c>
      <c r="F148" s="3">
        <v>1003</v>
      </c>
      <c r="G148" s="3">
        <v>10055</v>
      </c>
      <c r="H148" s="3">
        <v>7.3</v>
      </c>
      <c r="I148" s="3">
        <v>27.8</v>
      </c>
      <c r="J148" s="3">
        <v>21.57</v>
      </c>
      <c r="K148" s="3">
        <v>44</v>
      </c>
      <c r="L148" s="3">
        <v>8.2100000000000009</v>
      </c>
      <c r="M148" s="3">
        <v>-74.3</v>
      </c>
      <c r="N148" s="3">
        <v>121</v>
      </c>
      <c r="O148" s="3">
        <v>18.89</v>
      </c>
      <c r="P148" s="3"/>
      <c r="Q148" s="3"/>
      <c r="R148" s="3"/>
      <c r="S148" s="3"/>
      <c r="T148" s="3"/>
      <c r="U148" s="3"/>
      <c r="V148" s="3"/>
      <c r="W148" s="3"/>
      <c r="X148" s="3"/>
      <c r="Y148" s="3"/>
      <c r="Z148" s="3"/>
    </row>
    <row r="149" spans="1:26" ht="15" x14ac:dyDescent="0.2">
      <c r="A149" s="3" t="s">
        <v>338</v>
      </c>
      <c r="B149" s="30">
        <v>44042</v>
      </c>
      <c r="C149" s="12">
        <v>0.35833333333333334</v>
      </c>
      <c r="D149" s="3" t="s">
        <v>260</v>
      </c>
      <c r="E149" s="3" t="s">
        <v>221</v>
      </c>
      <c r="F149" s="3" t="s">
        <v>46</v>
      </c>
      <c r="G149" s="3" t="s">
        <v>46</v>
      </c>
      <c r="H149" s="3">
        <v>7.26</v>
      </c>
      <c r="I149" s="3">
        <v>27.6</v>
      </c>
      <c r="J149" s="3">
        <v>21.82</v>
      </c>
      <c r="K149" s="3">
        <v>99</v>
      </c>
      <c r="L149" s="3">
        <v>8.19</v>
      </c>
      <c r="M149" s="3">
        <v>-73.2</v>
      </c>
      <c r="N149" s="3">
        <v>122</v>
      </c>
      <c r="O149" s="3">
        <v>19.07</v>
      </c>
      <c r="P149" s="3"/>
      <c r="Q149" s="3"/>
      <c r="R149" s="3"/>
      <c r="S149" s="3"/>
      <c r="T149" s="3"/>
      <c r="U149" s="3"/>
      <c r="V149" s="3"/>
      <c r="W149" s="3"/>
      <c r="X149" s="3"/>
      <c r="Y149" s="3"/>
      <c r="Z149" s="3"/>
    </row>
    <row r="150" spans="1:26" ht="15" x14ac:dyDescent="0.2">
      <c r="A150" s="3" t="s">
        <v>338</v>
      </c>
      <c r="B150" s="30">
        <v>44042</v>
      </c>
      <c r="C150" s="12">
        <v>0.36874999999999997</v>
      </c>
      <c r="D150" s="3" t="s">
        <v>255</v>
      </c>
      <c r="E150" s="3" t="s">
        <v>203</v>
      </c>
      <c r="F150" s="3">
        <v>1011</v>
      </c>
      <c r="G150" s="3">
        <v>10057</v>
      </c>
      <c r="H150" s="3">
        <v>7.24</v>
      </c>
      <c r="I150" s="3">
        <v>27.9</v>
      </c>
      <c r="J150" s="3">
        <v>18.670000000000002</v>
      </c>
      <c r="K150" s="3">
        <v>24</v>
      </c>
      <c r="L150" s="3">
        <v>8.23</v>
      </c>
      <c r="M150" s="3">
        <v>-75.400000000000006</v>
      </c>
      <c r="N150" s="3">
        <v>123</v>
      </c>
      <c r="O150" s="3">
        <v>17.02</v>
      </c>
      <c r="P150" s="3"/>
      <c r="Q150" s="3"/>
      <c r="R150" s="3"/>
      <c r="S150" s="3"/>
      <c r="T150" s="3"/>
      <c r="U150" s="3"/>
      <c r="V150" s="3"/>
      <c r="W150" s="3"/>
      <c r="X150" s="3"/>
      <c r="Y150" s="3"/>
      <c r="Z150" s="3"/>
    </row>
    <row r="151" spans="1:26" ht="15" x14ac:dyDescent="0.2">
      <c r="A151" s="3" t="s">
        <v>338</v>
      </c>
      <c r="B151" s="30">
        <v>44042</v>
      </c>
      <c r="C151" s="12">
        <v>0.36874999999999997</v>
      </c>
      <c r="D151" s="3" t="s">
        <v>255</v>
      </c>
      <c r="E151" s="3" t="s">
        <v>221</v>
      </c>
      <c r="F151" s="3">
        <v>1008</v>
      </c>
      <c r="G151" s="3">
        <v>10049</v>
      </c>
      <c r="H151" s="3">
        <v>6.72</v>
      </c>
      <c r="I151" s="3">
        <v>27.7</v>
      </c>
      <c r="J151" s="3">
        <v>21.07</v>
      </c>
      <c r="K151" s="3">
        <v>100</v>
      </c>
      <c r="L151" s="3">
        <v>8.2200000000000006</v>
      </c>
      <c r="M151" s="3">
        <v>-75.2</v>
      </c>
      <c r="N151" s="3">
        <v>124</v>
      </c>
      <c r="O151" s="3">
        <v>18.86</v>
      </c>
      <c r="P151" s="3"/>
      <c r="Q151" s="3"/>
      <c r="R151" s="3"/>
      <c r="S151" s="3"/>
      <c r="T151" s="3"/>
      <c r="U151" s="3"/>
      <c r="V151" s="3"/>
      <c r="W151" s="3"/>
      <c r="X151" s="3"/>
      <c r="Y151" s="3"/>
      <c r="Z151" s="3"/>
    </row>
    <row r="152" spans="1:26" ht="15" x14ac:dyDescent="0.2">
      <c r="A152" s="3" t="s">
        <v>338</v>
      </c>
      <c r="B152" s="30">
        <v>44042</v>
      </c>
      <c r="C152" s="12">
        <v>0.37916666666666665</v>
      </c>
      <c r="D152" s="3" t="s">
        <v>252</v>
      </c>
      <c r="E152" s="3" t="s">
        <v>203</v>
      </c>
      <c r="F152" s="3">
        <v>1016</v>
      </c>
      <c r="G152" s="3">
        <v>10048</v>
      </c>
      <c r="H152" s="3">
        <v>7.24</v>
      </c>
      <c r="I152" s="3">
        <v>28.2</v>
      </c>
      <c r="J152" s="3">
        <v>20.92</v>
      </c>
      <c r="K152" s="3" t="s">
        <v>599</v>
      </c>
      <c r="L152" s="3" t="s">
        <v>597</v>
      </c>
      <c r="M152" s="3" t="s">
        <v>597</v>
      </c>
      <c r="N152" s="3">
        <v>125</v>
      </c>
      <c r="O152" s="3">
        <v>18.5</v>
      </c>
      <c r="P152" s="3"/>
      <c r="Q152" s="3"/>
      <c r="R152" s="3"/>
      <c r="S152" s="3"/>
      <c r="T152" s="3"/>
      <c r="U152" s="3"/>
      <c r="V152" s="3"/>
      <c r="W152" s="3"/>
      <c r="X152" s="3"/>
      <c r="Y152" s="3"/>
      <c r="Z152" s="3"/>
    </row>
    <row r="153" spans="1:26" ht="15" x14ac:dyDescent="0.2">
      <c r="A153" s="3" t="s">
        <v>338</v>
      </c>
      <c r="B153" s="30">
        <v>44042</v>
      </c>
      <c r="C153" s="12">
        <v>0.37916666666666665</v>
      </c>
      <c r="D153" s="3" t="s">
        <v>252</v>
      </c>
      <c r="E153" s="3" t="s">
        <v>221</v>
      </c>
      <c r="F153" s="3" t="s">
        <v>46</v>
      </c>
      <c r="G153" s="3" t="s">
        <v>46</v>
      </c>
      <c r="H153" s="3">
        <v>7.2</v>
      </c>
      <c r="I153" s="3">
        <v>28</v>
      </c>
      <c r="J153" s="3">
        <v>20.97</v>
      </c>
      <c r="K153" s="3" t="s">
        <v>557</v>
      </c>
      <c r="L153" s="3">
        <v>8.18</v>
      </c>
      <c r="M153" s="3">
        <v>-72.8</v>
      </c>
      <c r="N153" s="3">
        <v>126</v>
      </c>
      <c r="O153" s="3">
        <v>18.53</v>
      </c>
      <c r="P153" s="3"/>
      <c r="Q153" s="3"/>
      <c r="R153" s="3"/>
      <c r="S153" s="3"/>
      <c r="T153" s="3"/>
      <c r="U153" s="3"/>
      <c r="V153" s="3"/>
      <c r="W153" s="3"/>
      <c r="X153" s="3"/>
      <c r="Y153" s="3"/>
      <c r="Z153" s="3"/>
    </row>
    <row r="154" spans="1:26" ht="15" x14ac:dyDescent="0.2">
      <c r="A154" s="3" t="s">
        <v>338</v>
      </c>
      <c r="B154" s="30">
        <v>44042</v>
      </c>
      <c r="C154" s="12">
        <v>0.39027777777777778</v>
      </c>
      <c r="D154" s="3" t="s">
        <v>249</v>
      </c>
      <c r="E154" s="3" t="s">
        <v>203</v>
      </c>
      <c r="F154" s="3">
        <v>1031</v>
      </c>
      <c r="G154" s="3">
        <v>10053</v>
      </c>
      <c r="H154" s="3">
        <v>6.71</v>
      </c>
      <c r="I154" s="3">
        <v>28.1</v>
      </c>
      <c r="J154" s="3">
        <v>15.55</v>
      </c>
      <c r="K154" s="3" t="s">
        <v>600</v>
      </c>
      <c r="L154" s="3">
        <v>8.02</v>
      </c>
      <c r="M154" s="3">
        <v>-63.6</v>
      </c>
      <c r="N154" s="3">
        <v>127</v>
      </c>
      <c r="O154" s="3">
        <v>16.39</v>
      </c>
      <c r="P154" s="3"/>
      <c r="Q154" s="3"/>
      <c r="R154" s="3"/>
      <c r="S154" s="3"/>
      <c r="T154" s="3"/>
      <c r="U154" s="3"/>
      <c r="V154" s="3"/>
      <c r="W154" s="3"/>
      <c r="X154" s="3"/>
      <c r="Y154" s="3"/>
      <c r="Z154" s="3"/>
    </row>
    <row r="155" spans="1:26" ht="15" x14ac:dyDescent="0.2">
      <c r="A155" s="3" t="s">
        <v>338</v>
      </c>
      <c r="B155" s="30">
        <v>44042</v>
      </c>
      <c r="C155" s="12">
        <v>0.39027777777777778</v>
      </c>
      <c r="D155" s="3" t="s">
        <v>249</v>
      </c>
      <c r="E155" s="3" t="s">
        <v>221</v>
      </c>
      <c r="F155" s="3" t="s">
        <v>46</v>
      </c>
      <c r="G155" s="3" t="s">
        <v>46</v>
      </c>
      <c r="H155" s="3">
        <v>6.76</v>
      </c>
      <c r="I155" s="3">
        <v>28</v>
      </c>
      <c r="J155" s="3">
        <v>15.61</v>
      </c>
      <c r="K155" s="3">
        <v>38</v>
      </c>
      <c r="L155" s="3">
        <v>7.95</v>
      </c>
      <c r="M155" s="3">
        <v>-59.2</v>
      </c>
      <c r="N155" s="3">
        <v>128</v>
      </c>
      <c r="O155" s="3">
        <v>16.39</v>
      </c>
      <c r="P155" s="3"/>
      <c r="Q155" s="3"/>
      <c r="R155" s="3"/>
      <c r="S155" s="3"/>
      <c r="T155" s="3"/>
      <c r="U155" s="3"/>
      <c r="V155" s="3"/>
      <c r="W155" s="3"/>
      <c r="X155" s="3"/>
      <c r="Y155" s="3"/>
      <c r="Z155" s="3"/>
    </row>
    <row r="156" spans="1:26" ht="15" x14ac:dyDescent="0.2">
      <c r="A156" s="3" t="s">
        <v>338</v>
      </c>
      <c r="B156" s="30">
        <v>44042</v>
      </c>
      <c r="C156" s="12">
        <v>0.41041666666666665</v>
      </c>
      <c r="D156" s="3" t="s">
        <v>246</v>
      </c>
      <c r="E156" s="3" t="s">
        <v>203</v>
      </c>
      <c r="F156" s="3">
        <v>1020</v>
      </c>
      <c r="G156" s="3">
        <v>10052</v>
      </c>
      <c r="H156" s="3">
        <v>6.68</v>
      </c>
      <c r="I156" s="3">
        <v>28.3</v>
      </c>
      <c r="J156" s="3">
        <v>17.71</v>
      </c>
      <c r="K156" s="3" t="s">
        <v>56</v>
      </c>
      <c r="L156" s="3">
        <v>8.07</v>
      </c>
      <c r="M156" s="3">
        <v>-66.599999999999994</v>
      </c>
      <c r="N156" s="3">
        <v>129</v>
      </c>
      <c r="O156" s="3">
        <v>17.86</v>
      </c>
      <c r="P156" s="3"/>
      <c r="Q156" s="3"/>
      <c r="R156" s="3"/>
      <c r="S156" s="3"/>
      <c r="T156" s="3"/>
      <c r="U156" s="3"/>
      <c r="V156" s="3"/>
      <c r="W156" s="3"/>
      <c r="X156" s="3"/>
      <c r="Y156" s="3"/>
      <c r="Z156" s="3"/>
    </row>
    <row r="157" spans="1:26" ht="15" x14ac:dyDescent="0.2">
      <c r="A157" s="3" t="s">
        <v>338</v>
      </c>
      <c r="B157" s="30">
        <v>44042</v>
      </c>
      <c r="C157" s="12">
        <v>0.41041666666666665</v>
      </c>
      <c r="D157" s="3" t="s">
        <v>246</v>
      </c>
      <c r="E157" s="3" t="s">
        <v>221</v>
      </c>
      <c r="F157" s="3" t="s">
        <v>46</v>
      </c>
      <c r="G157" s="3" t="s">
        <v>46</v>
      </c>
      <c r="H157" s="3">
        <v>6.57</v>
      </c>
      <c r="I157" s="3">
        <v>28.2</v>
      </c>
      <c r="J157" s="3">
        <v>17.71</v>
      </c>
      <c r="K157" s="3">
        <v>115</v>
      </c>
      <c r="L157" s="3">
        <v>8.26</v>
      </c>
      <c r="M157" s="3">
        <v>-77.099999999999994</v>
      </c>
      <c r="N157" s="3">
        <v>130</v>
      </c>
      <c r="O157" s="3">
        <v>17.739999999999998</v>
      </c>
      <c r="P157" s="3"/>
      <c r="Q157" s="3"/>
      <c r="R157" s="3"/>
      <c r="S157" s="3"/>
      <c r="T157" s="3"/>
      <c r="U157" s="3"/>
      <c r="V157" s="3"/>
      <c r="W157" s="3"/>
      <c r="X157" s="3"/>
      <c r="Y157" s="3"/>
      <c r="Z157" s="3"/>
    </row>
    <row r="158" spans="1:26" ht="15" x14ac:dyDescent="0.2">
      <c r="A158" s="3" t="s">
        <v>338</v>
      </c>
      <c r="B158" s="30">
        <v>44042</v>
      </c>
      <c r="C158" s="12">
        <v>0.42430555555555555</v>
      </c>
      <c r="D158" s="3" t="s">
        <v>243</v>
      </c>
      <c r="E158" s="3" t="s">
        <v>203</v>
      </c>
      <c r="F158" s="3">
        <v>1029</v>
      </c>
      <c r="G158" s="3">
        <v>10046</v>
      </c>
      <c r="H158" s="3">
        <v>6.76</v>
      </c>
      <c r="I158" s="3">
        <v>28.4</v>
      </c>
      <c r="J158" s="3">
        <v>12.41</v>
      </c>
      <c r="K158" s="3">
        <v>18</v>
      </c>
      <c r="L158" s="3">
        <v>7.9</v>
      </c>
      <c r="M158" s="3">
        <v>-56.6</v>
      </c>
      <c r="N158" s="3">
        <v>131</v>
      </c>
      <c r="O158" s="3">
        <v>14.98</v>
      </c>
      <c r="P158" s="3"/>
      <c r="Q158" s="3"/>
      <c r="R158" s="3"/>
      <c r="S158" s="3"/>
      <c r="T158" s="3"/>
      <c r="U158" s="3"/>
      <c r="V158" s="3"/>
      <c r="W158" s="3"/>
      <c r="X158" s="3"/>
      <c r="Y158" s="3"/>
      <c r="Z158" s="3"/>
    </row>
    <row r="159" spans="1:26" ht="15" x14ac:dyDescent="0.2">
      <c r="A159" s="3" t="s">
        <v>338</v>
      </c>
      <c r="B159" s="30">
        <v>44042</v>
      </c>
      <c r="C159" s="12">
        <v>0.42430555555555555</v>
      </c>
      <c r="D159" s="3" t="s">
        <v>243</v>
      </c>
      <c r="E159" s="3" t="s">
        <v>221</v>
      </c>
      <c r="F159" s="3" t="s">
        <v>46</v>
      </c>
      <c r="G159" s="3" t="s">
        <v>46</v>
      </c>
      <c r="H159" s="3">
        <v>6.8</v>
      </c>
      <c r="I159" s="3">
        <v>28.2</v>
      </c>
      <c r="J159" s="3">
        <v>12.44</v>
      </c>
      <c r="K159" s="3">
        <v>69</v>
      </c>
      <c r="L159" s="3">
        <v>7.88</v>
      </c>
      <c r="M159" s="3">
        <v>-55.1</v>
      </c>
      <c r="N159" s="3">
        <v>132</v>
      </c>
      <c r="O159" s="3">
        <v>15.1</v>
      </c>
      <c r="P159" s="3"/>
      <c r="Q159" s="3"/>
      <c r="R159" s="3"/>
      <c r="S159" s="3"/>
      <c r="T159" s="3"/>
      <c r="U159" s="3"/>
      <c r="V159" s="3"/>
      <c r="W159" s="3"/>
      <c r="X159" s="3"/>
      <c r="Y159" s="3"/>
      <c r="Z159" s="3"/>
    </row>
    <row r="160" spans="1:26" ht="15" x14ac:dyDescent="0.2">
      <c r="A160" s="3" t="s">
        <v>338</v>
      </c>
      <c r="B160" s="30">
        <v>44042</v>
      </c>
      <c r="C160" s="12">
        <v>0.43541666666666662</v>
      </c>
      <c r="D160" s="3" t="s">
        <v>240</v>
      </c>
      <c r="E160" s="3" t="s">
        <v>203</v>
      </c>
      <c r="F160" s="3">
        <v>1027</v>
      </c>
      <c r="G160" s="3">
        <v>10059</v>
      </c>
      <c r="H160" s="3">
        <v>7.38</v>
      </c>
      <c r="I160" s="3">
        <v>28.3</v>
      </c>
      <c r="J160" s="3">
        <v>20.350000000000001</v>
      </c>
      <c r="K160" s="3" t="s">
        <v>601</v>
      </c>
      <c r="L160" s="3">
        <v>8.2200000000000006</v>
      </c>
      <c r="M160" s="3">
        <v>-75.3</v>
      </c>
      <c r="N160" s="3">
        <v>133</v>
      </c>
      <c r="O160" s="3">
        <v>18.489999999999998</v>
      </c>
      <c r="P160" s="3"/>
      <c r="Q160" s="3"/>
      <c r="R160" s="3"/>
      <c r="S160" s="3"/>
      <c r="T160" s="3"/>
      <c r="U160" s="3"/>
      <c r="V160" s="3"/>
      <c r="W160" s="3"/>
      <c r="X160" s="3"/>
      <c r="Y160" s="3"/>
      <c r="Z160" s="3"/>
    </row>
    <row r="161" spans="1:26" ht="15" x14ac:dyDescent="0.2">
      <c r="A161" s="3" t="s">
        <v>338</v>
      </c>
      <c r="B161" s="30">
        <v>44042</v>
      </c>
      <c r="C161" s="12">
        <v>0.43541666666666662</v>
      </c>
      <c r="D161" s="3" t="s">
        <v>240</v>
      </c>
      <c r="E161" s="3" t="s">
        <v>221</v>
      </c>
      <c r="F161" s="3" t="s">
        <v>46</v>
      </c>
      <c r="G161" s="3" t="s">
        <v>46</v>
      </c>
      <c r="H161" s="3">
        <v>7.38</v>
      </c>
      <c r="I161" s="3">
        <v>28.2</v>
      </c>
      <c r="J161" s="3">
        <v>21.08</v>
      </c>
      <c r="K161" s="3">
        <v>114</v>
      </c>
      <c r="L161" s="3">
        <v>8.24</v>
      </c>
      <c r="M161" s="3">
        <v>-75.900000000000006</v>
      </c>
      <c r="N161" s="3">
        <v>134</v>
      </c>
      <c r="O161" s="3">
        <v>19</v>
      </c>
      <c r="P161" s="3"/>
      <c r="Q161" s="3"/>
      <c r="R161" s="3"/>
      <c r="S161" s="3"/>
      <c r="T161" s="3"/>
      <c r="U161" s="3"/>
      <c r="V161" s="3"/>
      <c r="W161" s="3"/>
      <c r="X161" s="3"/>
      <c r="Y161" s="3"/>
      <c r="Z161" s="3"/>
    </row>
    <row r="162" spans="1:26" ht="15" x14ac:dyDescent="0.2">
      <c r="A162" s="3" t="s">
        <v>338</v>
      </c>
      <c r="B162" s="30">
        <v>44042</v>
      </c>
      <c r="C162" s="12">
        <v>0.46388888888888885</v>
      </c>
      <c r="D162" s="3" t="s">
        <v>224</v>
      </c>
      <c r="E162" s="3" t="s">
        <v>203</v>
      </c>
      <c r="F162" s="3">
        <v>1002</v>
      </c>
      <c r="G162" s="3">
        <v>10050</v>
      </c>
      <c r="H162" s="3">
        <v>6.54</v>
      </c>
      <c r="I162" s="3">
        <v>28.6</v>
      </c>
      <c r="J162" s="3">
        <v>14.68</v>
      </c>
      <c r="K162" s="3">
        <v>80</v>
      </c>
      <c r="L162" s="3" t="s">
        <v>597</v>
      </c>
      <c r="M162" s="3" t="s">
        <v>597</v>
      </c>
      <c r="N162" s="3">
        <v>135</v>
      </c>
      <c r="O162" s="3">
        <v>17.190000000000001</v>
      </c>
      <c r="P162" s="3"/>
      <c r="Q162" s="3"/>
      <c r="R162" s="3"/>
      <c r="S162" s="3"/>
      <c r="T162" s="3"/>
      <c r="U162" s="3"/>
      <c r="V162" s="3"/>
      <c r="W162" s="3"/>
      <c r="X162" s="3"/>
      <c r="Y162" s="3"/>
      <c r="Z162" s="3"/>
    </row>
    <row r="163" spans="1:26" ht="15" x14ac:dyDescent="0.2">
      <c r="A163" s="3" t="s">
        <v>338</v>
      </c>
      <c r="B163" s="30">
        <v>44042</v>
      </c>
      <c r="C163" s="12">
        <v>0.46388888888888885</v>
      </c>
      <c r="D163" s="3" t="s">
        <v>224</v>
      </c>
      <c r="E163" s="3" t="s">
        <v>221</v>
      </c>
      <c r="F163" s="3" t="s">
        <v>46</v>
      </c>
      <c r="G163" s="3" t="s">
        <v>46</v>
      </c>
      <c r="H163" s="3">
        <v>6.7</v>
      </c>
      <c r="I163" s="3">
        <v>28.4</v>
      </c>
      <c r="J163" s="3">
        <v>14.71</v>
      </c>
      <c r="K163" s="3">
        <v>95</v>
      </c>
      <c r="L163" s="3">
        <v>8.06</v>
      </c>
      <c r="M163" s="3">
        <v>-65.599999999999994</v>
      </c>
      <c r="N163" s="3">
        <v>136</v>
      </c>
      <c r="O163" s="3">
        <v>17.18</v>
      </c>
      <c r="P163" s="3"/>
      <c r="Q163" s="3"/>
      <c r="R163" s="3"/>
      <c r="S163" s="3"/>
      <c r="T163" s="3"/>
      <c r="U163" s="3"/>
      <c r="V163" s="3"/>
      <c r="W163" s="3"/>
      <c r="X163" s="3"/>
      <c r="Y163" s="3"/>
      <c r="Z163" s="3"/>
    </row>
    <row r="164" spans="1:26" ht="15" x14ac:dyDescent="0.2">
      <c r="A164" s="3" t="s">
        <v>338</v>
      </c>
      <c r="B164" s="30">
        <v>44042</v>
      </c>
      <c r="C164" s="12">
        <v>0.47916666666666669</v>
      </c>
      <c r="D164" s="3" t="s">
        <v>218</v>
      </c>
      <c r="E164" s="3" t="s">
        <v>203</v>
      </c>
      <c r="F164" s="3">
        <v>1036</v>
      </c>
      <c r="G164" s="3">
        <v>10043</v>
      </c>
      <c r="H164" s="3">
        <v>7.79</v>
      </c>
      <c r="I164" s="3">
        <v>28.6</v>
      </c>
      <c r="J164" s="3">
        <v>14.22</v>
      </c>
      <c r="K164" s="3">
        <v>19</v>
      </c>
      <c r="L164" s="3">
        <v>8.18</v>
      </c>
      <c r="M164" s="3">
        <v>-72.8</v>
      </c>
      <c r="N164" s="3">
        <v>137</v>
      </c>
      <c r="O164" s="3">
        <v>15.78</v>
      </c>
      <c r="P164" s="3"/>
      <c r="Q164" s="3"/>
      <c r="R164" s="3"/>
      <c r="S164" s="3"/>
      <c r="T164" s="3"/>
      <c r="U164" s="3"/>
      <c r="V164" s="3"/>
      <c r="W164" s="3"/>
      <c r="X164" s="3"/>
      <c r="Y164" s="3"/>
      <c r="Z164" s="3"/>
    </row>
    <row r="165" spans="1:26" ht="15" x14ac:dyDescent="0.2">
      <c r="A165" s="3" t="s">
        <v>338</v>
      </c>
      <c r="B165" s="30">
        <v>44042</v>
      </c>
      <c r="C165" s="12">
        <v>0.47916666666666669</v>
      </c>
      <c r="D165" s="3" t="s">
        <v>218</v>
      </c>
      <c r="E165" s="3" t="s">
        <v>221</v>
      </c>
      <c r="F165" s="3">
        <v>1025</v>
      </c>
      <c r="G165" s="3">
        <v>10042</v>
      </c>
      <c r="H165" s="3">
        <v>5.28</v>
      </c>
      <c r="I165" s="3">
        <v>28.3</v>
      </c>
      <c r="J165" s="3">
        <v>24.21</v>
      </c>
      <c r="K165" s="3">
        <v>70</v>
      </c>
      <c r="L165" s="3">
        <v>8.09</v>
      </c>
      <c r="M165" s="3">
        <v>-67.5</v>
      </c>
      <c r="N165" s="3">
        <v>138</v>
      </c>
      <c r="O165" s="3">
        <v>21.35</v>
      </c>
      <c r="P165" s="3"/>
      <c r="Q165" s="3"/>
      <c r="R165" s="3"/>
      <c r="S165" s="3"/>
      <c r="T165" s="3"/>
      <c r="U165" s="3"/>
      <c r="V165" s="3"/>
      <c r="W165" s="3"/>
      <c r="X165" s="3"/>
      <c r="Y165" s="3"/>
      <c r="Z165" s="3"/>
    </row>
    <row r="166" spans="1:26" ht="15" x14ac:dyDescent="0.2">
      <c r="A166" s="3" t="s">
        <v>338</v>
      </c>
      <c r="B166" s="30">
        <v>44042</v>
      </c>
      <c r="C166" s="12">
        <v>0.49305555555555558</v>
      </c>
      <c r="D166" s="3" t="s">
        <v>215</v>
      </c>
      <c r="E166" s="3" t="s">
        <v>203</v>
      </c>
      <c r="F166" s="3">
        <v>1041</v>
      </c>
      <c r="G166" s="3">
        <v>10056</v>
      </c>
      <c r="H166" s="3">
        <v>7.34</v>
      </c>
      <c r="I166" s="3">
        <v>28.6</v>
      </c>
      <c r="J166" s="3">
        <v>14.79</v>
      </c>
      <c r="K166" s="3">
        <v>8</v>
      </c>
      <c r="L166" s="3" t="s">
        <v>597</v>
      </c>
      <c r="M166" s="3" t="s">
        <v>597</v>
      </c>
      <c r="N166" s="3">
        <v>139</v>
      </c>
      <c r="O166" s="3">
        <v>16.239999999999998</v>
      </c>
      <c r="P166" s="3"/>
      <c r="Q166" s="3"/>
      <c r="R166" s="3"/>
      <c r="S166" s="3"/>
      <c r="T166" s="3"/>
      <c r="U166" s="3"/>
      <c r="V166" s="3"/>
      <c r="W166" s="3"/>
      <c r="X166" s="3"/>
      <c r="Y166" s="3"/>
      <c r="Z166" s="3"/>
    </row>
    <row r="167" spans="1:26" ht="15" x14ac:dyDescent="0.2">
      <c r="A167" s="3" t="s">
        <v>338</v>
      </c>
      <c r="B167" s="30">
        <v>44042</v>
      </c>
      <c r="C167" s="12">
        <v>0.49305555555555558</v>
      </c>
      <c r="D167" s="3" t="s">
        <v>215</v>
      </c>
      <c r="E167" s="3" t="s">
        <v>221</v>
      </c>
      <c r="F167" s="3" t="s">
        <v>46</v>
      </c>
      <c r="G167" s="3" t="s">
        <v>46</v>
      </c>
      <c r="H167" s="3">
        <v>7.24</v>
      </c>
      <c r="I167" s="3">
        <v>28</v>
      </c>
      <c r="J167" s="3">
        <v>15.05</v>
      </c>
      <c r="K167" s="3">
        <v>82</v>
      </c>
      <c r="L167" s="3" t="s">
        <v>597</v>
      </c>
      <c r="M167" s="3" t="s">
        <v>597</v>
      </c>
      <c r="N167" s="3">
        <v>140</v>
      </c>
      <c r="O167" s="3" t="s">
        <v>597</v>
      </c>
      <c r="P167" s="3"/>
      <c r="Q167" s="3"/>
      <c r="R167" s="3"/>
      <c r="S167" s="3"/>
      <c r="T167" s="3"/>
      <c r="U167" s="3"/>
      <c r="V167" s="3"/>
      <c r="W167" s="3"/>
      <c r="X167" s="3"/>
      <c r="Y167" s="3"/>
      <c r="Z167" s="3"/>
    </row>
    <row r="168" spans="1:26" ht="15" x14ac:dyDescent="0.2">
      <c r="A168" s="3" t="s">
        <v>338</v>
      </c>
      <c r="B168" s="30">
        <v>44042</v>
      </c>
      <c r="C168" s="12">
        <v>0.5131944444444444</v>
      </c>
      <c r="D168" s="3" t="s">
        <v>212</v>
      </c>
      <c r="E168" s="3" t="s">
        <v>203</v>
      </c>
      <c r="F168" s="3">
        <v>1007</v>
      </c>
      <c r="G168" s="3">
        <v>10060</v>
      </c>
      <c r="H168" s="3">
        <v>7.48</v>
      </c>
      <c r="I168" s="3">
        <v>29.1</v>
      </c>
      <c r="J168" s="3">
        <v>11.39</v>
      </c>
      <c r="K168" s="3">
        <v>7</v>
      </c>
      <c r="L168" s="3" t="s">
        <v>597</v>
      </c>
      <c r="M168" s="3" t="s">
        <v>597</v>
      </c>
      <c r="N168" s="3">
        <v>141</v>
      </c>
      <c r="O168" s="3">
        <v>13.26</v>
      </c>
      <c r="P168" s="3"/>
      <c r="Q168" s="3"/>
      <c r="R168" s="3"/>
      <c r="S168" s="3"/>
      <c r="T168" s="3"/>
      <c r="U168" s="3"/>
      <c r="V168" s="3"/>
      <c r="W168" s="3"/>
      <c r="X168" s="3"/>
      <c r="Y168" s="3"/>
      <c r="Z168" s="3"/>
    </row>
    <row r="169" spans="1:26" ht="15" x14ac:dyDescent="0.2">
      <c r="A169" s="3" t="s">
        <v>338</v>
      </c>
      <c r="B169" s="30">
        <v>44042</v>
      </c>
      <c r="C169" s="12">
        <v>0.5131944444444444</v>
      </c>
      <c r="D169" s="3" t="s">
        <v>212</v>
      </c>
      <c r="E169" s="3" t="s">
        <v>221</v>
      </c>
      <c r="F169" s="3" t="s">
        <v>46</v>
      </c>
      <c r="G169" s="3" t="s">
        <v>46</v>
      </c>
      <c r="H169" s="3">
        <v>7.29</v>
      </c>
      <c r="I169" s="3">
        <v>28.9</v>
      </c>
      <c r="J169" s="3">
        <v>11.71</v>
      </c>
      <c r="K169" s="3">
        <v>63</v>
      </c>
      <c r="L169" s="3">
        <v>8.42</v>
      </c>
      <c r="M169" s="3">
        <v>-86.6</v>
      </c>
      <c r="N169" s="3">
        <v>142</v>
      </c>
      <c r="O169" s="3">
        <v>13.54</v>
      </c>
      <c r="P169" s="3"/>
      <c r="Q169" s="3"/>
      <c r="R169" s="3"/>
      <c r="S169" s="3"/>
      <c r="T169" s="3"/>
      <c r="U169" s="3"/>
      <c r="V169" s="3"/>
      <c r="W169" s="3"/>
      <c r="X169" s="3"/>
      <c r="Y169" s="3"/>
      <c r="Z169" s="3"/>
    </row>
    <row r="170" spans="1:26" ht="15" x14ac:dyDescent="0.2">
      <c r="A170" s="3" t="s">
        <v>338</v>
      </c>
      <c r="B170" s="30">
        <v>44042</v>
      </c>
      <c r="C170" s="12">
        <v>0.5805555555555556</v>
      </c>
      <c r="D170" s="3" t="s">
        <v>230</v>
      </c>
      <c r="E170" s="3" t="s">
        <v>203</v>
      </c>
      <c r="F170" s="3">
        <v>1018</v>
      </c>
      <c r="G170" s="3">
        <v>10045</v>
      </c>
      <c r="H170" s="3">
        <v>7.34</v>
      </c>
      <c r="I170" s="3">
        <v>29.1</v>
      </c>
      <c r="J170" s="3">
        <v>18.09</v>
      </c>
      <c r="K170" s="3">
        <v>9</v>
      </c>
      <c r="L170" s="3" t="s">
        <v>597</v>
      </c>
      <c r="M170" s="3" t="s">
        <v>597</v>
      </c>
      <c r="N170" s="3">
        <v>143</v>
      </c>
      <c r="O170" s="3">
        <v>18.18</v>
      </c>
      <c r="P170" s="3"/>
      <c r="Q170" s="3"/>
      <c r="R170" s="3"/>
      <c r="S170" s="3"/>
      <c r="T170" s="3"/>
      <c r="U170" s="3"/>
      <c r="V170" s="3"/>
      <c r="W170" s="3"/>
      <c r="X170" s="3"/>
      <c r="Y170" s="3"/>
      <c r="Z170" s="3"/>
    </row>
    <row r="171" spans="1:26" ht="15" x14ac:dyDescent="0.2">
      <c r="A171" s="3" t="s">
        <v>338</v>
      </c>
      <c r="B171" s="30">
        <v>44042</v>
      </c>
      <c r="C171" s="12">
        <v>0.5805555555555556</v>
      </c>
      <c r="D171" s="3" t="s">
        <v>230</v>
      </c>
      <c r="E171" s="3" t="s">
        <v>221</v>
      </c>
      <c r="F171" s="3">
        <v>1042</v>
      </c>
      <c r="G171" s="3">
        <v>10047</v>
      </c>
      <c r="H171" s="3">
        <v>5.8</v>
      </c>
      <c r="I171" s="3">
        <v>28.8</v>
      </c>
      <c r="J171" s="3">
        <v>25.71</v>
      </c>
      <c r="K171" s="3">
        <v>30</v>
      </c>
      <c r="L171" s="3">
        <v>8.08</v>
      </c>
      <c r="M171" s="3">
        <v>-67.099999999999994</v>
      </c>
      <c r="N171" s="3">
        <v>144</v>
      </c>
      <c r="O171" s="3">
        <v>21.96</v>
      </c>
      <c r="P171" s="3"/>
      <c r="Q171" s="3"/>
      <c r="R171" s="3"/>
      <c r="S171" s="3"/>
      <c r="T171" s="3"/>
      <c r="U171" s="3"/>
      <c r="V171" s="3"/>
      <c r="W171" s="3"/>
      <c r="X171" s="3"/>
      <c r="Y171" s="3"/>
      <c r="Z171" s="3"/>
    </row>
    <row r="172" spans="1:26" ht="15" x14ac:dyDescent="0.2">
      <c r="A172" s="3" t="s">
        <v>338</v>
      </c>
      <c r="B172" s="30">
        <v>44042</v>
      </c>
      <c r="C172" s="12">
        <v>0.59722222222222221</v>
      </c>
      <c r="D172" s="3" t="s">
        <v>227</v>
      </c>
      <c r="E172" s="3" t="s">
        <v>203</v>
      </c>
      <c r="F172" s="3">
        <v>1035</v>
      </c>
      <c r="G172" s="3">
        <v>10058</v>
      </c>
      <c r="H172" s="3">
        <v>8.08</v>
      </c>
      <c r="I172" s="3">
        <v>29.2</v>
      </c>
      <c r="J172" s="3">
        <v>16.079999999999998</v>
      </c>
      <c r="K172" s="3">
        <v>2</v>
      </c>
      <c r="L172" s="3" t="s">
        <v>597</v>
      </c>
      <c r="M172" s="3" t="s">
        <v>597</v>
      </c>
      <c r="N172" s="3">
        <v>145</v>
      </c>
      <c r="O172" s="3">
        <v>16.739999999999998</v>
      </c>
      <c r="P172" s="3"/>
      <c r="Q172" s="3"/>
      <c r="R172" s="3"/>
      <c r="S172" s="3"/>
      <c r="T172" s="3"/>
      <c r="U172" s="3"/>
      <c r="V172" s="3"/>
      <c r="W172" s="3"/>
      <c r="X172" s="3"/>
      <c r="Y172" s="3"/>
      <c r="Z172" s="3"/>
    </row>
    <row r="173" spans="1:26" ht="15" x14ac:dyDescent="0.2">
      <c r="A173" s="3" t="s">
        <v>338</v>
      </c>
      <c r="B173" s="30">
        <v>44042</v>
      </c>
      <c r="C173" s="12">
        <v>0.59722222222222221</v>
      </c>
      <c r="D173" s="3" t="s">
        <v>227</v>
      </c>
      <c r="E173" s="3" t="s">
        <v>221</v>
      </c>
      <c r="F173" s="3" t="s">
        <v>46</v>
      </c>
      <c r="G173" s="3" t="s">
        <v>46</v>
      </c>
      <c r="H173" s="3">
        <v>7.84</v>
      </c>
      <c r="I173" s="3">
        <v>28.9</v>
      </c>
      <c r="J173" s="3">
        <v>16.2</v>
      </c>
      <c r="K173" s="3">
        <v>29</v>
      </c>
      <c r="L173" s="3">
        <v>8.3000000000000007</v>
      </c>
      <c r="M173" s="3">
        <v>-79.900000000000006</v>
      </c>
      <c r="N173" s="3">
        <v>146</v>
      </c>
      <c r="O173" s="3">
        <v>16.649999999999999</v>
      </c>
      <c r="P173" s="3"/>
      <c r="Q173" s="3"/>
      <c r="R173" s="3"/>
      <c r="S173" s="3"/>
      <c r="T173" s="3"/>
      <c r="U173" s="3"/>
      <c r="V173" s="3"/>
      <c r="W173" s="3"/>
      <c r="X173" s="3"/>
      <c r="Y173" s="3"/>
      <c r="Z173" s="3"/>
    </row>
    <row r="174" spans="1:26" ht="15" x14ac:dyDescent="0.2">
      <c r="A174" s="3" t="s">
        <v>338</v>
      </c>
      <c r="B174" s="30">
        <v>44042</v>
      </c>
      <c r="C174" s="12">
        <v>0.62986111111111109</v>
      </c>
      <c r="D174" s="3" t="s">
        <v>209</v>
      </c>
      <c r="E174" s="3" t="s">
        <v>203</v>
      </c>
      <c r="F174" s="3">
        <v>1038</v>
      </c>
      <c r="G174" s="3">
        <v>10051</v>
      </c>
      <c r="H174" s="3">
        <v>7.77</v>
      </c>
      <c r="I174" s="3">
        <v>30.1</v>
      </c>
      <c r="J174" s="3">
        <v>14.63</v>
      </c>
      <c r="K174" s="3">
        <v>28</v>
      </c>
      <c r="L174" s="3" t="s">
        <v>597</v>
      </c>
      <c r="M174" s="3" t="s">
        <v>597</v>
      </c>
      <c r="N174" s="3">
        <v>147</v>
      </c>
      <c r="O174" s="3">
        <v>15.49</v>
      </c>
      <c r="P174" s="3"/>
      <c r="Q174" s="3"/>
      <c r="R174" s="3"/>
      <c r="S174" s="3"/>
      <c r="T174" s="3"/>
      <c r="U174" s="3"/>
      <c r="V174" s="3"/>
      <c r="W174" s="3"/>
      <c r="X174" s="3"/>
      <c r="Y174" s="3"/>
      <c r="Z174" s="3"/>
    </row>
    <row r="175" spans="1:26" ht="15" x14ac:dyDescent="0.2">
      <c r="A175" s="3" t="s">
        <v>338</v>
      </c>
      <c r="B175" s="30">
        <v>44042</v>
      </c>
      <c r="C175" s="12">
        <v>0.62986111111111109</v>
      </c>
      <c r="D175" s="3" t="s">
        <v>209</v>
      </c>
      <c r="E175" s="3" t="s">
        <v>221</v>
      </c>
      <c r="F175" s="3" t="s">
        <v>46</v>
      </c>
      <c r="G175" s="3" t="s">
        <v>46</v>
      </c>
      <c r="H175" s="3">
        <v>7.63</v>
      </c>
      <c r="I175" s="3">
        <v>29.8</v>
      </c>
      <c r="J175" s="3">
        <v>14.7</v>
      </c>
      <c r="K175" s="3" t="s">
        <v>602</v>
      </c>
      <c r="L175" s="3">
        <v>7.98</v>
      </c>
      <c r="M175" s="3">
        <v>-60.9</v>
      </c>
      <c r="N175" s="3">
        <v>148</v>
      </c>
      <c r="O175" s="3">
        <v>15.46</v>
      </c>
      <c r="P175" s="3"/>
      <c r="Q175" s="3"/>
      <c r="R175" s="3"/>
      <c r="S175" s="3"/>
      <c r="T175" s="3"/>
      <c r="U175" s="3"/>
      <c r="V175" s="3"/>
      <c r="W175" s="3"/>
      <c r="X175" s="3"/>
      <c r="Y175" s="3"/>
      <c r="Z175" s="3"/>
    </row>
    <row r="176" spans="1:26" ht="15" x14ac:dyDescent="0.2">
      <c r="A176" s="3" t="s">
        <v>338</v>
      </c>
      <c r="B176" s="30">
        <v>44042</v>
      </c>
      <c r="C176" s="12">
        <v>0.64930555555555558</v>
      </c>
      <c r="D176" s="3" t="s">
        <v>206</v>
      </c>
      <c r="E176" s="3" t="s">
        <v>203</v>
      </c>
      <c r="F176" s="3">
        <v>1021</v>
      </c>
      <c r="G176" s="3">
        <v>10044</v>
      </c>
      <c r="H176" s="3">
        <v>8.64</v>
      </c>
      <c r="I176" s="3">
        <v>29.8</v>
      </c>
      <c r="J176" s="3">
        <v>19.55</v>
      </c>
      <c r="K176" s="3">
        <v>1</v>
      </c>
      <c r="L176" s="3" t="s">
        <v>597</v>
      </c>
      <c r="M176" s="3" t="s">
        <v>597</v>
      </c>
      <c r="N176" s="3">
        <v>149</v>
      </c>
      <c r="O176" s="3">
        <v>18.8</v>
      </c>
      <c r="P176" s="3"/>
      <c r="Q176" s="3"/>
      <c r="R176" s="3"/>
      <c r="S176" s="3"/>
      <c r="T176" s="3"/>
      <c r="U176" s="3"/>
      <c r="V176" s="3"/>
      <c r="W176" s="3"/>
      <c r="X176" s="3"/>
      <c r="Y176" s="3"/>
      <c r="Z176" s="3"/>
    </row>
    <row r="177" spans="1:26" ht="15" x14ac:dyDescent="0.2">
      <c r="A177" s="3" t="s">
        <v>338</v>
      </c>
      <c r="B177" s="30">
        <v>44042</v>
      </c>
      <c r="C177" s="12">
        <v>0.64930555555555558</v>
      </c>
      <c r="D177" s="3" t="s">
        <v>206</v>
      </c>
      <c r="E177" s="3" t="s">
        <v>221</v>
      </c>
      <c r="F177" s="3" t="s">
        <v>46</v>
      </c>
      <c r="G177" s="3" t="s">
        <v>46</v>
      </c>
      <c r="H177" s="3">
        <v>8.5</v>
      </c>
      <c r="I177" s="3">
        <v>29.4</v>
      </c>
      <c r="J177" s="3">
        <v>19.73</v>
      </c>
      <c r="K177" s="3">
        <v>42</v>
      </c>
      <c r="L177" s="3" t="s">
        <v>597</v>
      </c>
      <c r="M177" s="3" t="s">
        <v>597</v>
      </c>
      <c r="N177" s="3">
        <v>150</v>
      </c>
      <c r="O177" s="3">
        <v>18.809999999999999</v>
      </c>
      <c r="P177" s="3"/>
      <c r="Q177" s="3"/>
      <c r="R177" s="3"/>
      <c r="S177" s="3"/>
      <c r="T177" s="3"/>
      <c r="U177" s="3"/>
      <c r="V177" s="3"/>
      <c r="W177" s="3"/>
      <c r="X177" s="3"/>
      <c r="Y177" s="3"/>
      <c r="Z177" s="3"/>
    </row>
    <row r="178" spans="1:26" ht="15" x14ac:dyDescent="0.2">
      <c r="A178" s="3" t="s">
        <v>340</v>
      </c>
      <c r="B178" s="30">
        <v>44054</v>
      </c>
      <c r="C178" s="12">
        <v>0.35694444444444445</v>
      </c>
      <c r="D178" s="3" t="s">
        <v>209</v>
      </c>
      <c r="E178" s="3" t="s">
        <v>203</v>
      </c>
      <c r="F178" s="3">
        <v>1003</v>
      </c>
      <c r="G178" s="3">
        <v>10113</v>
      </c>
      <c r="H178" s="3">
        <v>5.58</v>
      </c>
      <c r="I178" s="3">
        <v>31.1</v>
      </c>
      <c r="J178" s="3">
        <v>15.53</v>
      </c>
      <c r="K178" s="3">
        <v>11</v>
      </c>
      <c r="L178" s="3">
        <v>8.17</v>
      </c>
      <c r="M178" s="3">
        <v>-70.8</v>
      </c>
      <c r="N178" s="3" t="s">
        <v>603</v>
      </c>
      <c r="O178" s="3">
        <v>15.15</v>
      </c>
      <c r="P178" s="3"/>
      <c r="Q178" s="3"/>
      <c r="R178" s="3"/>
      <c r="S178" s="3"/>
      <c r="T178" s="3"/>
      <c r="U178" s="3"/>
      <c r="V178" s="3"/>
      <c r="W178" s="3"/>
      <c r="X178" s="3"/>
      <c r="Y178" s="3"/>
      <c r="Z178" s="3"/>
    </row>
    <row r="179" spans="1:26" ht="15" x14ac:dyDescent="0.2">
      <c r="A179" s="3" t="s">
        <v>340</v>
      </c>
      <c r="B179" s="30">
        <v>44054</v>
      </c>
      <c r="C179" s="12">
        <v>0.35694444444444445</v>
      </c>
      <c r="D179" s="3" t="s">
        <v>209</v>
      </c>
      <c r="E179" s="3" t="s">
        <v>221</v>
      </c>
      <c r="F179" s="3">
        <v>1007</v>
      </c>
      <c r="G179" s="3">
        <v>10109</v>
      </c>
      <c r="H179" s="3">
        <v>5.43</v>
      </c>
      <c r="I179" s="3">
        <v>31.1</v>
      </c>
      <c r="J179" s="3">
        <v>15.54</v>
      </c>
      <c r="K179" s="3">
        <v>21</v>
      </c>
      <c r="L179" s="3">
        <v>8.17</v>
      </c>
      <c r="M179" s="3">
        <v>-70.400000000000006</v>
      </c>
      <c r="N179" s="3" t="s">
        <v>604</v>
      </c>
      <c r="O179" s="3">
        <v>15.08</v>
      </c>
      <c r="P179" s="3"/>
      <c r="Q179" s="3"/>
      <c r="R179" s="3"/>
      <c r="S179" s="3"/>
      <c r="T179" s="3"/>
      <c r="U179" s="3"/>
      <c r="V179" s="3"/>
      <c r="W179" s="3"/>
      <c r="X179" s="3"/>
      <c r="Y179" s="3"/>
      <c r="Z179" s="3"/>
    </row>
    <row r="180" spans="1:26" ht="15" x14ac:dyDescent="0.2">
      <c r="A180" s="3" t="s">
        <v>340</v>
      </c>
      <c r="B180" s="30">
        <v>44054</v>
      </c>
      <c r="C180" s="12">
        <v>0.42499999999999999</v>
      </c>
      <c r="D180" s="3" t="s">
        <v>240</v>
      </c>
      <c r="E180" s="3" t="s">
        <v>203</v>
      </c>
      <c r="F180" s="3">
        <v>1018</v>
      </c>
      <c r="G180" s="3">
        <v>10108</v>
      </c>
      <c r="H180" s="3">
        <v>5.42</v>
      </c>
      <c r="I180" s="3">
        <v>30.7</v>
      </c>
      <c r="J180" s="3">
        <v>22.16</v>
      </c>
      <c r="K180" s="3">
        <v>27</v>
      </c>
      <c r="L180" s="3">
        <v>8.15</v>
      </c>
      <c r="M180" s="3">
        <v>-69.400000000000006</v>
      </c>
      <c r="N180" s="3" t="s">
        <v>605</v>
      </c>
      <c r="O180" s="3">
        <v>18.8</v>
      </c>
      <c r="P180" s="3"/>
      <c r="Q180" s="3"/>
      <c r="R180" s="3"/>
      <c r="S180" s="3"/>
      <c r="T180" s="3"/>
      <c r="U180" s="3"/>
      <c r="V180" s="3"/>
      <c r="W180" s="3"/>
      <c r="X180" s="3"/>
      <c r="Y180" s="3"/>
      <c r="Z180" s="3"/>
    </row>
    <row r="181" spans="1:26" ht="15" x14ac:dyDescent="0.2">
      <c r="A181" s="3" t="s">
        <v>340</v>
      </c>
      <c r="B181" s="30">
        <v>44054</v>
      </c>
      <c r="C181" s="12">
        <v>0.42499999999999999</v>
      </c>
      <c r="D181" s="3" t="s">
        <v>240</v>
      </c>
      <c r="E181" s="3" t="s">
        <v>221</v>
      </c>
      <c r="F181" s="3" t="s">
        <v>46</v>
      </c>
      <c r="G181" s="3" t="s">
        <v>46</v>
      </c>
      <c r="H181" s="3">
        <v>5.49</v>
      </c>
      <c r="I181" s="3">
        <v>30.7</v>
      </c>
      <c r="J181" s="3">
        <v>22.17</v>
      </c>
      <c r="K181" s="3">
        <v>51</v>
      </c>
      <c r="L181" s="3">
        <v>8.17</v>
      </c>
      <c r="M181" s="3">
        <v>-70.8</v>
      </c>
      <c r="N181" s="3" t="s">
        <v>606</v>
      </c>
      <c r="O181" s="3">
        <v>18.739999999999998</v>
      </c>
      <c r="P181" s="3"/>
      <c r="Q181" s="3"/>
      <c r="R181" s="3"/>
      <c r="S181" s="3"/>
      <c r="T181" s="3"/>
      <c r="U181" s="3"/>
      <c r="V181" s="3"/>
      <c r="W181" s="3"/>
      <c r="X181" s="3"/>
      <c r="Y181" s="3"/>
      <c r="Z181" s="3"/>
    </row>
    <row r="182" spans="1:26" ht="15" x14ac:dyDescent="0.2">
      <c r="A182" s="3" t="s">
        <v>340</v>
      </c>
      <c r="B182" s="30">
        <v>44054</v>
      </c>
      <c r="C182" s="12">
        <v>0.44097222222222227</v>
      </c>
      <c r="D182" s="3" t="s">
        <v>243</v>
      </c>
      <c r="E182" s="3" t="s">
        <v>203</v>
      </c>
      <c r="F182" s="3">
        <v>1004</v>
      </c>
      <c r="G182" s="3">
        <v>10101</v>
      </c>
      <c r="H182" s="3">
        <v>5.86</v>
      </c>
      <c r="I182" s="3">
        <v>30.3</v>
      </c>
      <c r="J182" s="3">
        <v>17.78</v>
      </c>
      <c r="K182" s="3">
        <v>3</v>
      </c>
      <c r="L182" s="3">
        <v>8.06</v>
      </c>
      <c r="M182" s="3">
        <v>-64.2</v>
      </c>
      <c r="N182" s="3" t="s">
        <v>607</v>
      </c>
      <c r="O182" s="3">
        <v>16.559999999999999</v>
      </c>
      <c r="P182" s="3"/>
      <c r="Q182" s="3"/>
      <c r="R182" s="3"/>
      <c r="S182" s="3"/>
      <c r="T182" s="3"/>
      <c r="U182" s="3"/>
      <c r="V182" s="3"/>
      <c r="W182" s="3"/>
      <c r="X182" s="3"/>
      <c r="Y182" s="3"/>
      <c r="Z182" s="3"/>
    </row>
    <row r="183" spans="1:26" ht="15" x14ac:dyDescent="0.2">
      <c r="A183" s="3" t="s">
        <v>340</v>
      </c>
      <c r="B183" s="30">
        <v>44054</v>
      </c>
      <c r="C183" s="12">
        <v>0.44097222222222227</v>
      </c>
      <c r="D183" s="3" t="s">
        <v>243</v>
      </c>
      <c r="E183" s="3" t="s">
        <v>221</v>
      </c>
      <c r="F183" s="3" t="s">
        <v>46</v>
      </c>
      <c r="G183" s="3" t="s">
        <v>46</v>
      </c>
      <c r="H183" s="3">
        <v>5.91</v>
      </c>
      <c r="I183" s="3">
        <v>30.3</v>
      </c>
      <c r="J183" s="3">
        <v>17.690000000000001</v>
      </c>
      <c r="K183" s="3">
        <v>16</v>
      </c>
      <c r="L183" s="3">
        <v>8.01</v>
      </c>
      <c r="M183" s="3">
        <v>-61.2</v>
      </c>
      <c r="N183" s="3" t="s">
        <v>608</v>
      </c>
      <c r="O183" s="3">
        <v>16.760000000000002</v>
      </c>
      <c r="P183" s="3"/>
      <c r="Q183" s="3"/>
      <c r="R183" s="3"/>
      <c r="S183" s="3"/>
      <c r="T183" s="3"/>
      <c r="U183" s="3"/>
      <c r="V183" s="3"/>
      <c r="W183" s="3"/>
      <c r="X183" s="3"/>
      <c r="Y183" s="3"/>
      <c r="Z183" s="3"/>
    </row>
    <row r="184" spans="1:26" ht="15" x14ac:dyDescent="0.2">
      <c r="A184" s="3" t="s">
        <v>340</v>
      </c>
      <c r="B184" s="30">
        <v>44054</v>
      </c>
      <c r="C184" s="12">
        <v>0.45694444444444443</v>
      </c>
      <c r="D184" s="3" t="s">
        <v>246</v>
      </c>
      <c r="E184" s="3" t="s">
        <v>203</v>
      </c>
      <c r="F184" s="3">
        <v>1015</v>
      </c>
      <c r="G184" s="3">
        <v>10115</v>
      </c>
      <c r="H184" s="3">
        <v>6.32</v>
      </c>
      <c r="I184" s="3">
        <v>31.2</v>
      </c>
      <c r="J184" s="3">
        <v>20.18</v>
      </c>
      <c r="K184" s="3">
        <v>10</v>
      </c>
      <c r="L184" s="3">
        <v>8.4</v>
      </c>
      <c r="M184" s="3">
        <v>-84.1</v>
      </c>
      <c r="N184" s="3" t="s">
        <v>609</v>
      </c>
      <c r="O184" s="3">
        <v>16.57</v>
      </c>
      <c r="P184" s="3"/>
      <c r="Q184" s="3"/>
      <c r="R184" s="3"/>
      <c r="S184" s="3"/>
      <c r="T184" s="3"/>
      <c r="U184" s="3"/>
      <c r="V184" s="3"/>
      <c r="W184" s="3"/>
      <c r="X184" s="3"/>
      <c r="Y184" s="3"/>
      <c r="Z184" s="3"/>
    </row>
    <row r="185" spans="1:26" ht="15" x14ac:dyDescent="0.2">
      <c r="A185" s="3" t="s">
        <v>340</v>
      </c>
      <c r="B185" s="30">
        <v>44054</v>
      </c>
      <c r="C185" s="12">
        <v>0.45694444444444443</v>
      </c>
      <c r="D185" s="3" t="s">
        <v>246</v>
      </c>
      <c r="E185" s="3" t="s">
        <v>221</v>
      </c>
      <c r="F185" s="3" t="s">
        <v>46</v>
      </c>
      <c r="G185" s="3" t="s">
        <v>46</v>
      </c>
      <c r="H185" s="3">
        <v>6.51</v>
      </c>
      <c r="I185" s="3">
        <v>31.1</v>
      </c>
      <c r="J185" s="3">
        <v>19.920000000000002</v>
      </c>
      <c r="K185" s="3">
        <v>29</v>
      </c>
      <c r="L185" s="3">
        <v>8.44</v>
      </c>
      <c r="M185" s="3">
        <v>-86</v>
      </c>
      <c r="N185" s="3" t="s">
        <v>610</v>
      </c>
      <c r="O185" s="3">
        <v>16.14</v>
      </c>
      <c r="P185" s="3"/>
      <c r="Q185" s="3"/>
      <c r="R185" s="3"/>
      <c r="S185" s="3"/>
      <c r="T185" s="3"/>
      <c r="U185" s="3"/>
      <c r="V185" s="3"/>
      <c r="W185" s="3"/>
      <c r="X185" s="3"/>
      <c r="Y185" s="3"/>
      <c r="Z185" s="3"/>
    </row>
    <row r="186" spans="1:26" ht="15" x14ac:dyDescent="0.2">
      <c r="A186" s="3" t="s">
        <v>340</v>
      </c>
      <c r="B186" s="30">
        <v>44054</v>
      </c>
      <c r="C186" s="12">
        <v>0.48125000000000001</v>
      </c>
      <c r="D186" s="3" t="s">
        <v>249</v>
      </c>
      <c r="E186" s="3" t="s">
        <v>203</v>
      </c>
      <c r="F186" s="3">
        <v>1012</v>
      </c>
      <c r="G186" s="3">
        <v>10102</v>
      </c>
      <c r="H186" s="3">
        <v>6.52</v>
      </c>
      <c r="I186" s="3">
        <v>31.1</v>
      </c>
      <c r="J186" s="3">
        <v>19.53</v>
      </c>
      <c r="K186" s="3">
        <v>65</v>
      </c>
      <c r="L186" s="3">
        <v>8.32</v>
      </c>
      <c r="M186" s="3">
        <v>-79.599999999999994</v>
      </c>
      <c r="N186" s="3" t="s">
        <v>611</v>
      </c>
      <c r="O186" s="3">
        <v>16.850000000000001</v>
      </c>
      <c r="P186" s="3"/>
      <c r="Q186" s="3"/>
      <c r="R186" s="3"/>
      <c r="S186" s="3"/>
      <c r="T186" s="3"/>
      <c r="U186" s="3"/>
      <c r="V186" s="3"/>
      <c r="W186" s="3"/>
      <c r="X186" s="3"/>
      <c r="Y186" s="3"/>
      <c r="Z186" s="3"/>
    </row>
    <row r="187" spans="1:26" ht="15" x14ac:dyDescent="0.2">
      <c r="A187" s="3" t="s">
        <v>340</v>
      </c>
      <c r="B187" s="30">
        <v>44054</v>
      </c>
      <c r="C187" s="12">
        <v>0.48125000000000001</v>
      </c>
      <c r="D187" s="3" t="s">
        <v>249</v>
      </c>
      <c r="E187" s="3" t="s">
        <v>221</v>
      </c>
      <c r="F187" s="3" t="s">
        <v>46</v>
      </c>
      <c r="G187" s="3" t="s">
        <v>46</v>
      </c>
      <c r="H187" s="3">
        <v>6.53</v>
      </c>
      <c r="I187" s="3">
        <v>31.1</v>
      </c>
      <c r="J187" s="3">
        <v>19.47</v>
      </c>
      <c r="K187" s="3">
        <v>106</v>
      </c>
      <c r="L187" s="3">
        <v>8.3000000000000007</v>
      </c>
      <c r="M187" s="3">
        <v>-77.8</v>
      </c>
      <c r="N187" s="3" t="s">
        <v>612</v>
      </c>
      <c r="O187" s="3">
        <v>16.87</v>
      </c>
      <c r="P187" s="3"/>
      <c r="Q187" s="3"/>
      <c r="R187" s="3"/>
      <c r="S187" s="3"/>
      <c r="T187" s="3"/>
      <c r="U187" s="3"/>
      <c r="V187" s="3"/>
      <c r="W187" s="3"/>
      <c r="X187" s="3"/>
      <c r="Y187" s="3"/>
      <c r="Z187" s="3"/>
    </row>
    <row r="188" spans="1:26" ht="15" x14ac:dyDescent="0.2">
      <c r="A188" s="3" t="s">
        <v>340</v>
      </c>
      <c r="B188" s="30">
        <v>44054</v>
      </c>
      <c r="C188" s="12">
        <v>0.49236111111111108</v>
      </c>
      <c r="D188" s="3" t="s">
        <v>252</v>
      </c>
      <c r="E188" s="3" t="s">
        <v>203</v>
      </c>
      <c r="F188" s="3">
        <v>1016</v>
      </c>
      <c r="G188" s="3">
        <v>10107</v>
      </c>
      <c r="H188" s="3">
        <v>5.47</v>
      </c>
      <c r="I188" s="3">
        <v>31.1</v>
      </c>
      <c r="J188" s="3">
        <v>23.42</v>
      </c>
      <c r="K188" s="3">
        <v>30</v>
      </c>
      <c r="L188" s="3">
        <v>8.27</v>
      </c>
      <c r="M188" s="3">
        <v>-76.400000000000006</v>
      </c>
      <c r="N188" s="3" t="s">
        <v>613</v>
      </c>
      <c r="O188" s="3">
        <v>19.309999999999999</v>
      </c>
      <c r="P188" s="3"/>
      <c r="Q188" s="3"/>
      <c r="R188" s="3"/>
      <c r="S188" s="3"/>
      <c r="T188" s="3"/>
      <c r="U188" s="3"/>
      <c r="V188" s="3"/>
      <c r="W188" s="3"/>
      <c r="X188" s="3"/>
      <c r="Y188" s="3"/>
      <c r="Z188" s="3"/>
    </row>
    <row r="189" spans="1:26" ht="15" x14ac:dyDescent="0.2">
      <c r="A189" s="3" t="s">
        <v>340</v>
      </c>
      <c r="B189" s="30">
        <v>44054</v>
      </c>
      <c r="C189" s="12">
        <v>0.49236111111111108</v>
      </c>
      <c r="D189" s="3" t="s">
        <v>252</v>
      </c>
      <c r="E189" s="3" t="s">
        <v>221</v>
      </c>
      <c r="F189" s="3" t="s">
        <v>46</v>
      </c>
      <c r="G189" s="3" t="s">
        <v>46</v>
      </c>
      <c r="H189" s="3">
        <v>5.56</v>
      </c>
      <c r="I189" s="3">
        <v>31</v>
      </c>
      <c r="J189" s="3">
        <v>23.41</v>
      </c>
      <c r="K189" s="3">
        <v>71</v>
      </c>
      <c r="L189" s="3">
        <v>8.23</v>
      </c>
      <c r="M189" s="3">
        <v>-74.2</v>
      </c>
      <c r="N189" s="3" t="s">
        <v>614</v>
      </c>
      <c r="O189" s="3">
        <v>19.68</v>
      </c>
      <c r="P189" s="3"/>
      <c r="Q189" s="3"/>
      <c r="R189" s="3"/>
      <c r="S189" s="3"/>
      <c r="T189" s="3"/>
      <c r="U189" s="3"/>
      <c r="V189" s="3"/>
      <c r="W189" s="3"/>
      <c r="X189" s="3"/>
      <c r="Y189" s="3"/>
      <c r="Z189" s="3"/>
    </row>
    <row r="190" spans="1:26" ht="15" x14ac:dyDescent="0.2">
      <c r="A190" s="3" t="s">
        <v>340</v>
      </c>
      <c r="B190" s="30">
        <v>44054</v>
      </c>
      <c r="C190" s="12">
        <v>0.50347222222222221</v>
      </c>
      <c r="D190" s="3" t="s">
        <v>255</v>
      </c>
      <c r="E190" s="3" t="s">
        <v>203</v>
      </c>
      <c r="F190" s="3">
        <v>1009</v>
      </c>
      <c r="G190" s="3">
        <v>10116</v>
      </c>
      <c r="H190" s="3">
        <v>6.24</v>
      </c>
      <c r="I190" s="3">
        <v>31.2</v>
      </c>
      <c r="J190" s="3">
        <v>23.04</v>
      </c>
      <c r="K190" s="3" t="s">
        <v>601</v>
      </c>
      <c r="L190" s="3">
        <v>8.26</v>
      </c>
      <c r="M190" s="3">
        <v>-75.900000000000006</v>
      </c>
      <c r="N190" s="3" t="s">
        <v>615</v>
      </c>
      <c r="O190" s="3">
        <v>19.04</v>
      </c>
      <c r="P190" s="3"/>
      <c r="Q190" s="3"/>
      <c r="R190" s="3"/>
      <c r="S190" s="3"/>
      <c r="T190" s="3"/>
      <c r="U190" s="3"/>
      <c r="V190" s="3"/>
      <c r="W190" s="3"/>
      <c r="X190" s="3"/>
      <c r="Y190" s="3"/>
      <c r="Z190" s="3"/>
    </row>
    <row r="191" spans="1:26" ht="15" x14ac:dyDescent="0.2">
      <c r="A191" s="3" t="s">
        <v>340</v>
      </c>
      <c r="B191" s="30">
        <v>44054</v>
      </c>
      <c r="C191" s="12">
        <v>0.50347222222222221</v>
      </c>
      <c r="D191" s="3" t="s">
        <v>255</v>
      </c>
      <c r="E191" s="3" t="s">
        <v>221</v>
      </c>
      <c r="F191" s="3" t="s">
        <v>46</v>
      </c>
      <c r="G191" s="3" t="s">
        <v>46</v>
      </c>
      <c r="H191" s="3">
        <v>6.13</v>
      </c>
      <c r="I191" s="3">
        <v>31</v>
      </c>
      <c r="J191" s="3">
        <v>23.1</v>
      </c>
      <c r="K191" s="3">
        <v>48</v>
      </c>
      <c r="L191" s="3">
        <v>8.24</v>
      </c>
      <c r="M191" s="3">
        <v>-74.900000000000006</v>
      </c>
      <c r="N191" s="3" t="s">
        <v>616</v>
      </c>
      <c r="O191" s="3">
        <v>19.3</v>
      </c>
      <c r="P191" s="3"/>
      <c r="Q191" s="3"/>
      <c r="R191" s="3"/>
      <c r="S191" s="3"/>
      <c r="T191" s="3"/>
      <c r="U191" s="3"/>
      <c r="V191" s="3"/>
      <c r="W191" s="3"/>
      <c r="X191" s="3"/>
      <c r="Y191" s="3"/>
      <c r="Z191" s="3"/>
    </row>
    <row r="192" spans="1:26" ht="15" x14ac:dyDescent="0.2">
      <c r="A192" s="3" t="s">
        <v>340</v>
      </c>
      <c r="B192" s="30">
        <v>44054</v>
      </c>
      <c r="C192" s="12">
        <v>0.51458333333333328</v>
      </c>
      <c r="D192" s="3" t="s">
        <v>260</v>
      </c>
      <c r="E192" s="3" t="s">
        <v>203</v>
      </c>
      <c r="F192" s="3">
        <v>1008</v>
      </c>
      <c r="G192" s="3">
        <v>10103</v>
      </c>
      <c r="H192" s="3">
        <v>6.52</v>
      </c>
      <c r="I192" s="3">
        <v>31</v>
      </c>
      <c r="J192" s="3">
        <v>23.58</v>
      </c>
      <c r="K192" s="3">
        <v>13</v>
      </c>
      <c r="L192" s="3">
        <v>8.31</v>
      </c>
      <c r="M192" s="3">
        <v>-78.5</v>
      </c>
      <c r="N192" s="3" t="s">
        <v>617</v>
      </c>
      <c r="O192" s="3">
        <v>19.32</v>
      </c>
      <c r="P192" s="3"/>
      <c r="Q192" s="3"/>
      <c r="R192" s="3"/>
      <c r="S192" s="3"/>
      <c r="T192" s="3"/>
      <c r="U192" s="3"/>
      <c r="V192" s="3"/>
      <c r="W192" s="3"/>
      <c r="X192" s="3"/>
      <c r="Y192" s="3"/>
      <c r="Z192" s="3"/>
    </row>
    <row r="193" spans="1:26" ht="15" x14ac:dyDescent="0.2">
      <c r="A193" s="3" t="s">
        <v>340</v>
      </c>
      <c r="B193" s="30">
        <v>44054</v>
      </c>
      <c r="C193" s="12">
        <v>0.51458333333333328</v>
      </c>
      <c r="D193" s="3" t="s">
        <v>260</v>
      </c>
      <c r="E193" s="3" t="s">
        <v>221</v>
      </c>
      <c r="F193" s="3" t="s">
        <v>46</v>
      </c>
      <c r="G193" s="3" t="s">
        <v>46</v>
      </c>
      <c r="H193" s="3">
        <v>6.36</v>
      </c>
      <c r="I193" s="3">
        <v>30.9</v>
      </c>
      <c r="J193" s="3">
        <v>23.64</v>
      </c>
      <c r="K193" s="3" t="s">
        <v>598</v>
      </c>
      <c r="L193" s="3">
        <v>8.34</v>
      </c>
      <c r="M193" s="3">
        <v>-80.3</v>
      </c>
      <c r="N193" s="3" t="s">
        <v>618</v>
      </c>
      <c r="O193" s="3">
        <v>19.559999999999999</v>
      </c>
      <c r="P193" s="3"/>
      <c r="Q193" s="3"/>
      <c r="R193" s="3"/>
      <c r="S193" s="3"/>
      <c r="T193" s="3"/>
      <c r="U193" s="3"/>
      <c r="V193" s="3"/>
      <c r="W193" s="3"/>
      <c r="X193" s="3"/>
      <c r="Y193" s="3"/>
      <c r="Z193" s="3"/>
    </row>
    <row r="194" spans="1:26" ht="15" x14ac:dyDescent="0.2">
      <c r="A194" s="3" t="s">
        <v>340</v>
      </c>
      <c r="B194" s="30">
        <v>44054</v>
      </c>
      <c r="C194" s="12">
        <v>0.54097222222222219</v>
      </c>
      <c r="D194" s="3" t="s">
        <v>263</v>
      </c>
      <c r="E194" s="3" t="s">
        <v>203</v>
      </c>
      <c r="F194" s="3">
        <v>1033</v>
      </c>
      <c r="G194" s="3">
        <v>10114</v>
      </c>
      <c r="H194" s="3">
        <v>6.15</v>
      </c>
      <c r="I194" s="3">
        <v>30.3</v>
      </c>
      <c r="J194" s="3">
        <v>22.69</v>
      </c>
      <c r="K194" s="3">
        <v>12</v>
      </c>
      <c r="L194" s="3">
        <v>8.2100000000000009</v>
      </c>
      <c r="M194" s="3">
        <v>-72.900000000000006</v>
      </c>
      <c r="N194" s="3" t="s">
        <v>619</v>
      </c>
      <c r="O194" s="3">
        <v>19.149999999999999</v>
      </c>
      <c r="P194" s="3"/>
      <c r="Q194" s="3"/>
      <c r="R194" s="3"/>
      <c r="S194" s="3"/>
      <c r="T194" s="3"/>
      <c r="U194" s="3"/>
      <c r="V194" s="3"/>
      <c r="W194" s="3"/>
      <c r="X194" s="3"/>
      <c r="Y194" s="3"/>
      <c r="Z194" s="3"/>
    </row>
    <row r="195" spans="1:26" ht="15" x14ac:dyDescent="0.2">
      <c r="A195" s="3" t="s">
        <v>340</v>
      </c>
      <c r="B195" s="30">
        <v>44054</v>
      </c>
      <c r="C195" s="12">
        <v>0.54097222222222219</v>
      </c>
      <c r="D195" s="3" t="s">
        <v>263</v>
      </c>
      <c r="E195" s="3" t="s">
        <v>221</v>
      </c>
      <c r="F195" s="3" t="s">
        <v>46</v>
      </c>
      <c r="G195" s="3" t="s">
        <v>46</v>
      </c>
      <c r="H195" s="3">
        <v>6.16</v>
      </c>
      <c r="I195" s="3">
        <v>30.2</v>
      </c>
      <c r="J195" s="3">
        <v>22.72</v>
      </c>
      <c r="K195" s="3">
        <v>52</v>
      </c>
      <c r="L195" s="3">
        <v>8.2100000000000009</v>
      </c>
      <c r="M195" s="3">
        <v>-73</v>
      </c>
      <c r="N195" s="3" t="s">
        <v>620</v>
      </c>
      <c r="O195" s="3">
        <v>19.45</v>
      </c>
      <c r="P195" s="3"/>
      <c r="Q195" s="3"/>
      <c r="R195" s="3"/>
      <c r="S195" s="3"/>
      <c r="T195" s="3"/>
      <c r="U195" s="3"/>
      <c r="V195" s="3"/>
      <c r="W195" s="3"/>
      <c r="X195" s="3"/>
      <c r="Y195" s="3"/>
      <c r="Z195" s="3"/>
    </row>
    <row r="196" spans="1:26" ht="15" x14ac:dyDescent="0.2">
      <c r="A196" s="3" t="s">
        <v>340</v>
      </c>
      <c r="B196" s="30">
        <v>44054</v>
      </c>
      <c r="C196" s="12">
        <v>0.5541666666666667</v>
      </c>
      <c r="D196" s="3" t="s">
        <v>235</v>
      </c>
      <c r="E196" s="3" t="s">
        <v>203</v>
      </c>
      <c r="F196" s="3">
        <v>1005</v>
      </c>
      <c r="G196" s="3">
        <v>10105</v>
      </c>
      <c r="H196" s="3">
        <v>6.54</v>
      </c>
      <c r="I196" s="3">
        <v>30.2</v>
      </c>
      <c r="J196" s="3">
        <v>13.27</v>
      </c>
      <c r="K196" s="3">
        <v>19</v>
      </c>
      <c r="L196" s="3">
        <v>8.11</v>
      </c>
      <c r="M196" s="3">
        <v>-67.2</v>
      </c>
      <c r="N196" s="3" t="s">
        <v>621</v>
      </c>
      <c r="O196" s="3">
        <v>15.79</v>
      </c>
      <c r="P196" s="3"/>
      <c r="Q196" s="3"/>
      <c r="R196" s="3"/>
      <c r="S196" s="3"/>
      <c r="T196" s="3"/>
      <c r="U196" s="3"/>
      <c r="V196" s="3"/>
      <c r="W196" s="3"/>
      <c r="X196" s="3"/>
      <c r="Y196" s="3"/>
      <c r="Z196" s="3"/>
    </row>
    <row r="197" spans="1:26" ht="15" x14ac:dyDescent="0.2">
      <c r="A197" s="3" t="s">
        <v>340</v>
      </c>
      <c r="B197" s="30">
        <v>44054</v>
      </c>
      <c r="C197" s="12">
        <v>0.5541666666666667</v>
      </c>
      <c r="D197" s="3" t="s">
        <v>235</v>
      </c>
      <c r="E197" s="3" t="s">
        <v>221</v>
      </c>
      <c r="F197" s="3">
        <v>1011</v>
      </c>
      <c r="G197" s="3">
        <v>10104</v>
      </c>
      <c r="H197" s="3">
        <v>5.61</v>
      </c>
      <c r="I197" s="3">
        <v>30.1</v>
      </c>
      <c r="J197" s="3">
        <v>18</v>
      </c>
      <c r="K197" s="3">
        <v>99</v>
      </c>
      <c r="L197" s="3">
        <v>7.86</v>
      </c>
      <c r="M197" s="3">
        <v>-52.7</v>
      </c>
      <c r="N197" s="3" t="s">
        <v>622</v>
      </c>
      <c r="O197" s="3">
        <v>18.190000000000001</v>
      </c>
      <c r="P197" s="3"/>
      <c r="Q197" s="3"/>
      <c r="R197" s="3"/>
      <c r="S197" s="3"/>
      <c r="T197" s="3"/>
      <c r="U197" s="3"/>
      <c r="V197" s="3"/>
      <c r="W197" s="3"/>
      <c r="X197" s="3"/>
      <c r="Y197" s="3"/>
      <c r="Z197" s="3"/>
    </row>
    <row r="198" spans="1:26" ht="15" x14ac:dyDescent="0.2">
      <c r="A198" s="3" t="s">
        <v>340</v>
      </c>
      <c r="B198" s="30">
        <v>44054</v>
      </c>
      <c r="C198" s="12">
        <v>0.57500000000000007</v>
      </c>
      <c r="D198" s="3" t="s">
        <v>230</v>
      </c>
      <c r="E198" s="3" t="s">
        <v>203</v>
      </c>
      <c r="F198" s="3">
        <v>1027</v>
      </c>
      <c r="G198" s="3">
        <v>10110</v>
      </c>
      <c r="H198" s="3">
        <v>7.18</v>
      </c>
      <c r="I198" s="3">
        <v>31</v>
      </c>
      <c r="J198" s="3">
        <v>16.329999999999998</v>
      </c>
      <c r="K198" s="3">
        <v>20</v>
      </c>
      <c r="L198" s="3">
        <v>8.32</v>
      </c>
      <c r="M198" s="3">
        <v>-79.5</v>
      </c>
      <c r="N198" s="3" t="s">
        <v>623</v>
      </c>
      <c r="O198" s="3">
        <v>16.27</v>
      </c>
      <c r="P198" s="3"/>
      <c r="Q198" s="3"/>
      <c r="R198" s="3"/>
      <c r="S198" s="3"/>
      <c r="T198" s="3"/>
      <c r="U198" s="3"/>
      <c r="V198" s="3"/>
      <c r="W198" s="3"/>
      <c r="X198" s="3"/>
      <c r="Y198" s="3"/>
      <c r="Z198" s="3"/>
    </row>
    <row r="199" spans="1:26" ht="15" x14ac:dyDescent="0.2">
      <c r="A199" s="3" t="s">
        <v>340</v>
      </c>
      <c r="B199" s="30">
        <v>44054</v>
      </c>
      <c r="C199" s="12">
        <v>0.57500000000000007</v>
      </c>
      <c r="D199" s="3" t="s">
        <v>230</v>
      </c>
      <c r="E199" s="3" t="s">
        <v>221</v>
      </c>
      <c r="F199" s="3">
        <v>1043</v>
      </c>
      <c r="G199" s="3">
        <v>10106</v>
      </c>
      <c r="H199" s="3">
        <v>5.36</v>
      </c>
      <c r="I199" s="3">
        <v>29.8</v>
      </c>
      <c r="J199" s="3">
        <v>27.44</v>
      </c>
      <c r="K199" s="3">
        <v>54</v>
      </c>
      <c r="L199" s="3">
        <v>8.09</v>
      </c>
      <c r="M199" s="3">
        <v>-66</v>
      </c>
      <c r="N199" s="3" t="s">
        <v>624</v>
      </c>
      <c r="O199" s="3">
        <v>21.48</v>
      </c>
      <c r="P199" s="3"/>
      <c r="Q199" s="3"/>
      <c r="R199" s="3"/>
      <c r="S199" s="3"/>
      <c r="T199" s="3"/>
      <c r="U199" s="3"/>
      <c r="V199" s="3"/>
      <c r="W199" s="3"/>
      <c r="X199" s="3"/>
      <c r="Y199" s="3"/>
      <c r="Z199" s="3"/>
    </row>
    <row r="200" spans="1:26" ht="15" x14ac:dyDescent="0.2">
      <c r="A200" s="3" t="s">
        <v>340</v>
      </c>
      <c r="B200" s="30">
        <v>44054</v>
      </c>
      <c r="C200" s="12">
        <v>0.58958333333333335</v>
      </c>
      <c r="D200" s="3" t="s">
        <v>202</v>
      </c>
      <c r="E200" s="3" t="s">
        <v>203</v>
      </c>
      <c r="F200" s="3">
        <v>1002</v>
      </c>
      <c r="G200" s="3">
        <v>10112</v>
      </c>
      <c r="H200" s="3">
        <v>6.8</v>
      </c>
      <c r="I200" s="3">
        <v>31.1</v>
      </c>
      <c r="J200" s="3">
        <v>17.600000000000001</v>
      </c>
      <c r="K200" s="3">
        <v>96</v>
      </c>
      <c r="L200" s="3">
        <v>8.3699999999999992</v>
      </c>
      <c r="M200" s="3">
        <v>-82.2</v>
      </c>
      <c r="N200" s="3" t="s">
        <v>625</v>
      </c>
      <c r="O200" s="3">
        <v>16.329999999999998</v>
      </c>
      <c r="P200" s="3"/>
      <c r="Q200" s="3"/>
      <c r="R200" s="3"/>
      <c r="S200" s="3"/>
      <c r="T200" s="3"/>
      <c r="U200" s="3"/>
      <c r="V200" s="3"/>
      <c r="W200" s="3"/>
      <c r="X200" s="3"/>
      <c r="Y200" s="3"/>
      <c r="Z200" s="3"/>
    </row>
    <row r="201" spans="1:26" ht="15" x14ac:dyDescent="0.2">
      <c r="A201" s="3" t="s">
        <v>340</v>
      </c>
      <c r="B201" s="30">
        <v>44054</v>
      </c>
      <c r="C201" s="12">
        <v>0.58958333333333335</v>
      </c>
      <c r="D201" s="3" t="s">
        <v>202</v>
      </c>
      <c r="E201" s="3" t="s">
        <v>221</v>
      </c>
      <c r="F201" s="3">
        <v>1030</v>
      </c>
      <c r="G201" s="3">
        <v>10111</v>
      </c>
      <c r="H201" s="3">
        <v>4.9400000000000004</v>
      </c>
      <c r="I201" s="3">
        <v>29.7</v>
      </c>
      <c r="J201" s="3">
        <v>26.26</v>
      </c>
      <c r="K201" s="3">
        <v>130</v>
      </c>
      <c r="L201" s="3">
        <v>8.14</v>
      </c>
      <c r="M201" s="3">
        <v>-68.7</v>
      </c>
      <c r="N201" s="3" t="s">
        <v>626</v>
      </c>
      <c r="O201" s="3">
        <v>20.88</v>
      </c>
      <c r="P201" s="3"/>
      <c r="Q201" s="3"/>
      <c r="R201" s="3"/>
      <c r="S201" s="3"/>
      <c r="T201" s="3"/>
      <c r="U201" s="3"/>
      <c r="V201" s="3"/>
      <c r="W201" s="3"/>
      <c r="X201" s="3"/>
      <c r="Y201" s="3"/>
      <c r="Z201" s="3"/>
    </row>
    <row r="202" spans="1:26" ht="15" x14ac:dyDescent="0.2">
      <c r="A202" s="3" t="s">
        <v>340</v>
      </c>
      <c r="B202" s="30">
        <v>44055</v>
      </c>
      <c r="C202" s="12">
        <v>0.30972222222222223</v>
      </c>
      <c r="D202" s="3" t="s">
        <v>279</v>
      </c>
      <c r="E202" s="3" t="s">
        <v>203</v>
      </c>
      <c r="F202" s="3">
        <v>1028</v>
      </c>
      <c r="G202" s="3">
        <v>10117</v>
      </c>
      <c r="H202" s="3">
        <v>3.78</v>
      </c>
      <c r="I202" s="3">
        <v>30</v>
      </c>
      <c r="J202" s="3">
        <v>13.03</v>
      </c>
      <c r="K202" s="3">
        <v>57</v>
      </c>
      <c r="L202" s="3">
        <v>7.98</v>
      </c>
      <c r="M202" s="3">
        <v>-59.3</v>
      </c>
      <c r="N202" s="3" t="s">
        <v>627</v>
      </c>
      <c r="O202" s="3">
        <v>16.64</v>
      </c>
      <c r="P202" s="3"/>
      <c r="Q202" s="3"/>
      <c r="R202" s="3"/>
      <c r="S202" s="3"/>
      <c r="T202" s="3"/>
      <c r="U202" s="3"/>
      <c r="V202" s="3"/>
      <c r="W202" s="3"/>
      <c r="X202" s="3"/>
      <c r="Y202" s="3"/>
      <c r="Z202" s="3"/>
    </row>
    <row r="203" spans="1:26" ht="15" x14ac:dyDescent="0.2">
      <c r="A203" s="3" t="s">
        <v>340</v>
      </c>
      <c r="B203" s="30">
        <v>44055</v>
      </c>
      <c r="C203" s="12">
        <v>0.30972222222222223</v>
      </c>
      <c r="D203" s="3" t="s">
        <v>279</v>
      </c>
      <c r="E203" s="3" t="s">
        <v>221</v>
      </c>
      <c r="F203" s="3" t="s">
        <v>46</v>
      </c>
      <c r="G203" s="3" t="s">
        <v>46</v>
      </c>
      <c r="H203" s="3">
        <v>3.99</v>
      </c>
      <c r="I203" s="3">
        <v>29.3</v>
      </c>
      <c r="J203" s="3">
        <v>13.12</v>
      </c>
      <c r="K203" s="3">
        <v>5</v>
      </c>
      <c r="L203" s="3">
        <v>7.88</v>
      </c>
      <c r="M203" s="3">
        <v>-53.8</v>
      </c>
      <c r="N203" s="3" t="s">
        <v>628</v>
      </c>
      <c r="O203" s="3">
        <v>16.63</v>
      </c>
      <c r="P203" s="3"/>
      <c r="Q203" s="3"/>
      <c r="R203" s="3"/>
      <c r="S203" s="3"/>
      <c r="T203" s="3"/>
      <c r="U203" s="3"/>
      <c r="V203" s="3"/>
      <c r="W203" s="3"/>
      <c r="X203" s="3"/>
      <c r="Y203" s="3"/>
      <c r="Z203" s="3"/>
    </row>
    <row r="204" spans="1:26" ht="17.25" customHeight="1" x14ac:dyDescent="0.2">
      <c r="A204" s="3" t="s">
        <v>340</v>
      </c>
      <c r="B204" s="30">
        <v>44055</v>
      </c>
      <c r="C204" s="12">
        <v>0.33749999999999997</v>
      </c>
      <c r="D204" s="3" t="s">
        <v>277</v>
      </c>
      <c r="E204" s="3" t="s">
        <v>203</v>
      </c>
      <c r="F204" s="3">
        <v>1040</v>
      </c>
      <c r="G204" s="3">
        <v>10118</v>
      </c>
      <c r="H204" s="3">
        <v>6.04</v>
      </c>
      <c r="I204" s="3">
        <v>30.6</v>
      </c>
      <c r="J204" s="3">
        <v>5.81</v>
      </c>
      <c r="K204" s="3">
        <v>37</v>
      </c>
      <c r="L204" s="3">
        <v>8.18</v>
      </c>
      <c r="M204" s="3">
        <v>-71.5</v>
      </c>
      <c r="N204" s="3" t="s">
        <v>629</v>
      </c>
      <c r="O204" s="3">
        <v>14.71</v>
      </c>
      <c r="P204" s="3"/>
      <c r="Q204" s="3"/>
      <c r="R204" s="3"/>
      <c r="S204" s="3"/>
      <c r="T204" s="3"/>
      <c r="U204" s="3"/>
      <c r="V204" s="3"/>
      <c r="W204" s="3"/>
      <c r="X204" s="3"/>
      <c r="Y204" s="3"/>
      <c r="Z204" s="3"/>
    </row>
    <row r="205" spans="1:26" ht="15" x14ac:dyDescent="0.2">
      <c r="A205" s="3" t="s">
        <v>340</v>
      </c>
      <c r="B205" s="30">
        <v>44055</v>
      </c>
      <c r="C205" s="12">
        <v>0.33749999999999997</v>
      </c>
      <c r="D205" s="3" t="s">
        <v>277</v>
      </c>
      <c r="E205" s="3" t="s">
        <v>221</v>
      </c>
      <c r="F205" s="3">
        <v>1025</v>
      </c>
      <c r="G205" s="3">
        <v>10127</v>
      </c>
      <c r="H205" s="3">
        <v>5.58</v>
      </c>
      <c r="I205" s="3">
        <v>30.4</v>
      </c>
      <c r="J205" s="3">
        <v>9.27</v>
      </c>
      <c r="K205" s="3">
        <v>44</v>
      </c>
      <c r="L205" s="3">
        <v>8.1</v>
      </c>
      <c r="M205" s="3">
        <v>-66.5</v>
      </c>
      <c r="N205" s="3" t="s">
        <v>630</v>
      </c>
      <c r="O205" s="3">
        <v>14.89</v>
      </c>
      <c r="P205" s="3"/>
      <c r="Q205" s="3"/>
      <c r="R205" s="3"/>
      <c r="S205" s="3"/>
      <c r="T205" s="3"/>
      <c r="U205" s="3"/>
      <c r="V205" s="3"/>
      <c r="W205" s="3"/>
      <c r="X205" s="3"/>
      <c r="Y205" s="3"/>
      <c r="Z205" s="3"/>
    </row>
    <row r="206" spans="1:26" ht="15" x14ac:dyDescent="0.2">
      <c r="A206" s="3" t="s">
        <v>340</v>
      </c>
      <c r="B206" s="30">
        <v>44055</v>
      </c>
      <c r="C206" s="12">
        <v>0.3756944444444445</v>
      </c>
      <c r="D206" s="3" t="s">
        <v>307</v>
      </c>
      <c r="E206" s="3" t="s">
        <v>203</v>
      </c>
      <c r="F206" s="3">
        <v>1006</v>
      </c>
      <c r="G206" s="3">
        <v>10119</v>
      </c>
      <c r="H206" s="3">
        <v>5.79</v>
      </c>
      <c r="I206" s="3">
        <v>30.8</v>
      </c>
      <c r="J206" s="3">
        <v>7.24</v>
      </c>
      <c r="K206" s="3">
        <v>76</v>
      </c>
      <c r="L206" s="3">
        <v>7.95</v>
      </c>
      <c r="M206" s="3">
        <v>-58.1</v>
      </c>
      <c r="N206" s="3" t="s">
        <v>631</v>
      </c>
      <c r="O206" s="3">
        <v>13.93</v>
      </c>
      <c r="P206" s="3"/>
      <c r="Q206" s="3"/>
      <c r="R206" s="3"/>
      <c r="S206" s="3"/>
      <c r="T206" s="3"/>
      <c r="U206" s="3"/>
      <c r="V206" s="3"/>
      <c r="W206" s="3"/>
      <c r="X206" s="3"/>
      <c r="Y206" s="3"/>
      <c r="Z206" s="3"/>
    </row>
    <row r="207" spans="1:26" ht="15" x14ac:dyDescent="0.2">
      <c r="A207" s="3" t="s">
        <v>340</v>
      </c>
      <c r="B207" s="30">
        <v>44055</v>
      </c>
      <c r="C207" s="12">
        <v>0.3756944444444445</v>
      </c>
      <c r="D207" s="3" t="s">
        <v>307</v>
      </c>
      <c r="E207" s="3" t="s">
        <v>221</v>
      </c>
      <c r="F207" s="3">
        <v>1013</v>
      </c>
      <c r="G207" s="3">
        <v>10120</v>
      </c>
      <c r="H207" s="3">
        <v>2.16</v>
      </c>
      <c r="I207" s="3">
        <v>29.2</v>
      </c>
      <c r="J207" s="3">
        <v>30.08</v>
      </c>
      <c r="K207" s="3">
        <v>22</v>
      </c>
      <c r="L207" s="3">
        <v>7.79</v>
      </c>
      <c r="M207" s="3">
        <v>-49</v>
      </c>
      <c r="N207" s="3" t="s">
        <v>632</v>
      </c>
      <c r="O207" s="3">
        <v>23.75</v>
      </c>
      <c r="P207" s="3"/>
      <c r="Q207" s="3"/>
      <c r="R207" s="3"/>
      <c r="S207" s="3"/>
      <c r="T207" s="3"/>
      <c r="U207" s="3"/>
      <c r="V207" s="3"/>
      <c r="W207" s="3"/>
      <c r="X207" s="3"/>
      <c r="Y207" s="3"/>
      <c r="Z207" s="3"/>
    </row>
    <row r="208" spans="1:26" ht="15" x14ac:dyDescent="0.2">
      <c r="A208" s="3" t="s">
        <v>340</v>
      </c>
      <c r="B208" s="30">
        <v>44055</v>
      </c>
      <c r="C208" s="12">
        <v>0.3888888888888889</v>
      </c>
      <c r="D208" s="3" t="s">
        <v>304</v>
      </c>
      <c r="E208" s="3" t="s">
        <v>203</v>
      </c>
      <c r="F208" s="3">
        <v>1017</v>
      </c>
      <c r="G208" s="3">
        <v>10121</v>
      </c>
      <c r="H208" s="3">
        <v>6.84</v>
      </c>
      <c r="I208" s="3">
        <v>30</v>
      </c>
      <c r="J208" s="3">
        <v>2.34</v>
      </c>
      <c r="K208" s="3">
        <v>32</v>
      </c>
      <c r="L208" s="3">
        <v>8.0299999999999994</v>
      </c>
      <c r="M208" s="3">
        <v>-62.4</v>
      </c>
      <c r="N208" s="3" t="s">
        <v>633</v>
      </c>
      <c r="O208" s="3">
        <v>11.81</v>
      </c>
      <c r="P208" s="3"/>
      <c r="Q208" s="3"/>
      <c r="R208" s="3"/>
      <c r="S208" s="3"/>
      <c r="T208" s="3"/>
      <c r="U208" s="3"/>
      <c r="V208" s="3"/>
      <c r="W208" s="3"/>
      <c r="X208" s="3"/>
      <c r="Y208" s="3"/>
      <c r="Z208" s="3"/>
    </row>
    <row r="209" spans="1:26" ht="15" x14ac:dyDescent="0.2">
      <c r="A209" s="3" t="s">
        <v>340</v>
      </c>
      <c r="B209" s="30">
        <v>44055</v>
      </c>
      <c r="C209" s="12">
        <v>0.3888888888888889</v>
      </c>
      <c r="D209" s="3" t="s">
        <v>304</v>
      </c>
      <c r="E209" s="3" t="s">
        <v>221</v>
      </c>
      <c r="F209" s="3" t="s">
        <v>46</v>
      </c>
      <c r="G209" s="3" t="s">
        <v>46</v>
      </c>
      <c r="H209" s="3">
        <v>6.77</v>
      </c>
      <c r="I209" s="3">
        <v>29.5</v>
      </c>
      <c r="J209" s="3">
        <v>2.5099999999999998</v>
      </c>
      <c r="K209" s="3">
        <v>1</v>
      </c>
      <c r="L209" s="3">
        <v>7.91</v>
      </c>
      <c r="M209" s="3">
        <v>-55.6</v>
      </c>
      <c r="N209" s="3" t="s">
        <v>634</v>
      </c>
      <c r="O209" s="3">
        <v>11.94</v>
      </c>
      <c r="P209" s="3"/>
      <c r="Q209" s="3"/>
      <c r="R209" s="3"/>
      <c r="S209" s="3"/>
      <c r="T209" s="3"/>
      <c r="U209" s="3"/>
      <c r="V209" s="3"/>
      <c r="W209" s="3"/>
      <c r="X209" s="3"/>
      <c r="Y209" s="3"/>
      <c r="Z209" s="3"/>
    </row>
    <row r="210" spans="1:26" ht="15" x14ac:dyDescent="0.2">
      <c r="A210" s="3" t="s">
        <v>340</v>
      </c>
      <c r="B210" s="30">
        <v>44055</v>
      </c>
      <c r="C210" s="12">
        <v>0.40347222222222223</v>
      </c>
      <c r="D210" s="3" t="s">
        <v>272</v>
      </c>
      <c r="E210" s="3" t="s">
        <v>203</v>
      </c>
      <c r="F210" s="3">
        <v>1042</v>
      </c>
      <c r="G210" s="3">
        <v>10122</v>
      </c>
      <c r="H210" s="3">
        <v>6.11</v>
      </c>
      <c r="I210" s="3">
        <v>31</v>
      </c>
      <c r="J210" s="3">
        <v>0.74</v>
      </c>
      <c r="K210" s="3">
        <v>47</v>
      </c>
      <c r="L210" s="3">
        <v>7.65</v>
      </c>
      <c r="M210" s="3">
        <v>-40.5</v>
      </c>
      <c r="N210" s="3" t="s">
        <v>635</v>
      </c>
      <c r="O210" s="3">
        <v>12.01</v>
      </c>
      <c r="P210" s="3"/>
      <c r="Q210" s="3"/>
      <c r="R210" s="3"/>
      <c r="S210" s="3"/>
      <c r="T210" s="3"/>
      <c r="U210" s="3"/>
      <c r="V210" s="3"/>
      <c r="W210" s="3"/>
      <c r="X210" s="3"/>
      <c r="Y210" s="3"/>
      <c r="Z210" s="3"/>
    </row>
    <row r="211" spans="1:26" ht="15" x14ac:dyDescent="0.2">
      <c r="A211" s="3" t="s">
        <v>340</v>
      </c>
      <c r="B211" s="30">
        <v>44055</v>
      </c>
      <c r="C211" s="12">
        <v>0.40347222222222223</v>
      </c>
      <c r="D211" s="3" t="s">
        <v>272</v>
      </c>
      <c r="E211" s="3" t="s">
        <v>221</v>
      </c>
      <c r="F211" s="3">
        <v>1041</v>
      </c>
      <c r="G211" s="3">
        <v>10123</v>
      </c>
      <c r="H211" s="3">
        <v>4.76</v>
      </c>
      <c r="I211" s="3">
        <v>31</v>
      </c>
      <c r="J211" s="3">
        <v>2.8</v>
      </c>
      <c r="K211" s="3" t="s">
        <v>583</v>
      </c>
      <c r="L211" s="3">
        <v>7.25</v>
      </c>
      <c r="M211" s="3">
        <v>-17.399999999999999</v>
      </c>
      <c r="N211" s="3" t="s">
        <v>636</v>
      </c>
      <c r="O211" s="3">
        <v>13.16</v>
      </c>
      <c r="P211" s="3"/>
      <c r="Q211" s="3"/>
      <c r="R211" s="3"/>
      <c r="S211" s="3"/>
      <c r="T211" s="3"/>
      <c r="U211" s="3"/>
      <c r="V211" s="3"/>
      <c r="W211" s="3"/>
      <c r="X211" s="3"/>
      <c r="Y211" s="3"/>
      <c r="Z211" s="3"/>
    </row>
    <row r="212" spans="1:26" ht="15" x14ac:dyDescent="0.2">
      <c r="A212" s="3" t="s">
        <v>340</v>
      </c>
      <c r="B212" s="30">
        <v>44055</v>
      </c>
      <c r="C212" s="12">
        <v>0.41666666666666669</v>
      </c>
      <c r="D212" s="3" t="s">
        <v>300</v>
      </c>
      <c r="E212" s="3" t="s">
        <v>203</v>
      </c>
      <c r="F212" s="3">
        <v>1031</v>
      </c>
      <c r="G212" s="3">
        <v>10124</v>
      </c>
      <c r="H212" s="3">
        <v>5.6</v>
      </c>
      <c r="I212" s="3">
        <v>30.9</v>
      </c>
      <c r="J212" s="3">
        <v>0.72</v>
      </c>
      <c r="K212" s="3">
        <v>14</v>
      </c>
      <c r="L212" s="3">
        <v>7.58</v>
      </c>
      <c r="M212" s="3">
        <v>-36.299999999999997</v>
      </c>
      <c r="N212" s="3" t="s">
        <v>637</v>
      </c>
      <c r="O212" s="3">
        <v>11.75</v>
      </c>
      <c r="P212" s="3"/>
      <c r="Q212" s="3"/>
      <c r="R212" s="3"/>
      <c r="S212" s="3"/>
      <c r="T212" s="3"/>
      <c r="U212" s="3"/>
      <c r="V212" s="3"/>
      <c r="W212" s="3"/>
      <c r="X212" s="3"/>
      <c r="Y212" s="3"/>
      <c r="Z212" s="3"/>
    </row>
    <row r="213" spans="1:26" ht="15" x14ac:dyDescent="0.2">
      <c r="A213" s="3" t="s">
        <v>340</v>
      </c>
      <c r="B213" s="30">
        <v>44055</v>
      </c>
      <c r="C213" s="12">
        <v>0.41666666666666669</v>
      </c>
      <c r="D213" s="3" t="s">
        <v>300</v>
      </c>
      <c r="E213" s="3" t="s">
        <v>221</v>
      </c>
      <c r="F213" s="3" t="s">
        <v>46</v>
      </c>
      <c r="G213" s="3" t="s">
        <v>46</v>
      </c>
      <c r="H213" s="3">
        <v>5.84</v>
      </c>
      <c r="I213" s="3">
        <v>30.9</v>
      </c>
      <c r="J213" s="3">
        <v>0.72</v>
      </c>
      <c r="K213" s="3" t="s">
        <v>557</v>
      </c>
      <c r="L213" s="3">
        <v>7.63</v>
      </c>
      <c r="M213" s="3">
        <v>-39.200000000000003</v>
      </c>
      <c r="N213" s="3" t="s">
        <v>638</v>
      </c>
      <c r="O213" s="3">
        <v>11.59</v>
      </c>
      <c r="P213" s="3"/>
      <c r="Q213" s="3"/>
      <c r="R213" s="3"/>
      <c r="S213" s="3"/>
      <c r="T213" s="3"/>
      <c r="U213" s="3"/>
      <c r="V213" s="3"/>
      <c r="W213" s="3"/>
      <c r="X213" s="3"/>
      <c r="Y213" s="3"/>
      <c r="Z213" s="3"/>
    </row>
    <row r="214" spans="1:26" ht="15" x14ac:dyDescent="0.2">
      <c r="A214" s="3" t="s">
        <v>340</v>
      </c>
      <c r="B214" s="30">
        <v>44055</v>
      </c>
      <c r="C214" s="12">
        <v>0.42638888888888887</v>
      </c>
      <c r="D214" s="3" t="s">
        <v>270</v>
      </c>
      <c r="E214" s="3" t="s">
        <v>203</v>
      </c>
      <c r="F214" s="3">
        <v>1029</v>
      </c>
      <c r="G214" s="3">
        <v>10125</v>
      </c>
      <c r="H214" s="3">
        <v>5.79</v>
      </c>
      <c r="I214" s="3">
        <v>31.2</v>
      </c>
      <c r="J214" s="3">
        <v>0.67</v>
      </c>
      <c r="K214" s="3" t="s">
        <v>600</v>
      </c>
      <c r="L214" s="3">
        <v>7.5</v>
      </c>
      <c r="M214" s="3">
        <v>-31.6</v>
      </c>
      <c r="N214" s="3" t="s">
        <v>639</v>
      </c>
      <c r="O214" s="3">
        <v>11.58</v>
      </c>
      <c r="P214" s="3"/>
      <c r="Q214" s="3"/>
      <c r="R214" s="3"/>
      <c r="S214" s="3"/>
      <c r="T214" s="3"/>
      <c r="U214" s="3"/>
      <c r="V214" s="3"/>
      <c r="W214" s="3"/>
      <c r="X214" s="3"/>
      <c r="Y214" s="3"/>
      <c r="Z214" s="3"/>
    </row>
    <row r="215" spans="1:26" ht="15" x14ac:dyDescent="0.2">
      <c r="A215" s="3" t="s">
        <v>340</v>
      </c>
      <c r="B215" s="30">
        <v>44055</v>
      </c>
      <c r="C215" s="12">
        <v>0.42638888888888887</v>
      </c>
      <c r="D215" s="3" t="s">
        <v>270</v>
      </c>
      <c r="E215" s="3" t="s">
        <v>221</v>
      </c>
      <c r="F215" s="3" t="s">
        <v>46</v>
      </c>
      <c r="G215" s="3" t="s">
        <v>46</v>
      </c>
      <c r="H215" s="3">
        <v>5.72</v>
      </c>
      <c r="I215" s="3">
        <v>31.1</v>
      </c>
      <c r="J215" s="3">
        <v>0.7</v>
      </c>
      <c r="K215" s="3">
        <v>63</v>
      </c>
      <c r="L215" s="3">
        <v>7.46</v>
      </c>
      <c r="M215" s="3">
        <v>-29.8</v>
      </c>
      <c r="N215" s="3" t="s">
        <v>640</v>
      </c>
      <c r="O215" s="3">
        <v>11.59</v>
      </c>
      <c r="P215" s="3"/>
      <c r="Q215" s="3"/>
      <c r="R215" s="3"/>
      <c r="S215" s="3"/>
      <c r="T215" s="3"/>
      <c r="U215" s="3"/>
      <c r="V215" s="3"/>
      <c r="W215" s="3"/>
      <c r="X215" s="3"/>
      <c r="Y215" s="3"/>
      <c r="Z215" s="3"/>
    </row>
    <row r="216" spans="1:26" ht="15" x14ac:dyDescent="0.2">
      <c r="A216" s="3" t="s">
        <v>340</v>
      </c>
      <c r="B216" s="30">
        <v>44055</v>
      </c>
      <c r="C216" s="12">
        <v>0.46249999999999997</v>
      </c>
      <c r="D216" s="3" t="s">
        <v>267</v>
      </c>
      <c r="E216" s="3" t="s">
        <v>203</v>
      </c>
      <c r="F216" s="3">
        <v>1037</v>
      </c>
      <c r="G216" s="3">
        <v>10126</v>
      </c>
      <c r="H216" s="3">
        <v>6.91</v>
      </c>
      <c r="I216" s="3">
        <v>30.5</v>
      </c>
      <c r="J216" s="3">
        <v>3.53</v>
      </c>
      <c r="K216" s="3">
        <v>44</v>
      </c>
      <c r="L216" s="3">
        <v>8.01</v>
      </c>
      <c r="M216" s="3">
        <v>-61.2</v>
      </c>
      <c r="N216" s="3" t="s">
        <v>641</v>
      </c>
      <c r="O216" s="3">
        <v>12.47</v>
      </c>
      <c r="P216" s="3"/>
      <c r="Q216" s="3"/>
      <c r="R216" s="3"/>
      <c r="S216" s="3"/>
      <c r="T216" s="3"/>
      <c r="U216" s="3"/>
      <c r="V216" s="3"/>
      <c r="W216" s="3"/>
      <c r="X216" s="3"/>
      <c r="Y216" s="3"/>
      <c r="Z216" s="3"/>
    </row>
    <row r="217" spans="1:26" ht="15" x14ac:dyDescent="0.2">
      <c r="A217" s="3" t="s">
        <v>340</v>
      </c>
      <c r="B217" s="30">
        <v>44055</v>
      </c>
      <c r="C217" s="12">
        <v>0.46249999999999997</v>
      </c>
      <c r="D217" s="3" t="s">
        <v>267</v>
      </c>
      <c r="E217" s="3" t="s">
        <v>221</v>
      </c>
      <c r="F217" s="3">
        <v>1036</v>
      </c>
      <c r="G217" s="3">
        <v>10138</v>
      </c>
      <c r="H217" s="3">
        <v>6.65</v>
      </c>
      <c r="I217" s="3">
        <v>30.1</v>
      </c>
      <c r="J217" s="3">
        <v>5.48</v>
      </c>
      <c r="K217" s="3">
        <v>56</v>
      </c>
      <c r="L217" s="3">
        <v>8.02</v>
      </c>
      <c r="M217" s="3">
        <v>-62</v>
      </c>
      <c r="N217" s="3" t="s">
        <v>642</v>
      </c>
      <c r="O217" s="3">
        <v>13.09</v>
      </c>
      <c r="P217" s="3"/>
      <c r="Q217" s="3"/>
      <c r="R217" s="3"/>
      <c r="S217" s="3"/>
      <c r="T217" s="3"/>
      <c r="U217" s="3"/>
      <c r="V217" s="3"/>
      <c r="W217" s="3"/>
      <c r="X217" s="3"/>
      <c r="Y217" s="3"/>
      <c r="Z217" s="3"/>
    </row>
    <row r="218" spans="1:26" ht="15" x14ac:dyDescent="0.2">
      <c r="A218" s="3" t="s">
        <v>340</v>
      </c>
      <c r="B218" s="30">
        <v>44055</v>
      </c>
      <c r="C218" s="12">
        <v>0.49583333333333335</v>
      </c>
      <c r="D218" s="3" t="s">
        <v>281</v>
      </c>
      <c r="E218" s="3" t="s">
        <v>203</v>
      </c>
      <c r="F218" s="3">
        <v>1022</v>
      </c>
      <c r="G218" s="3">
        <v>10128</v>
      </c>
      <c r="H218" s="3">
        <v>7.33</v>
      </c>
      <c r="I218" s="3">
        <v>31.1</v>
      </c>
      <c r="J218" s="3">
        <v>9.18</v>
      </c>
      <c r="K218" s="3">
        <v>10</v>
      </c>
      <c r="L218" s="3">
        <v>8.0500000000000007</v>
      </c>
      <c r="M218" s="3">
        <v>-63.8</v>
      </c>
      <c r="N218" s="3" t="s">
        <v>643</v>
      </c>
      <c r="O218" s="3">
        <v>13.9</v>
      </c>
      <c r="P218" s="3"/>
      <c r="Q218" s="3"/>
      <c r="R218" s="3"/>
      <c r="S218" s="3"/>
      <c r="T218" s="3"/>
      <c r="U218" s="3"/>
      <c r="V218" s="3"/>
      <c r="W218" s="3"/>
      <c r="X218" s="3"/>
      <c r="Y218" s="3"/>
      <c r="Z218" s="3"/>
    </row>
    <row r="219" spans="1:26" ht="15" x14ac:dyDescent="0.2">
      <c r="A219" s="3" t="s">
        <v>340</v>
      </c>
      <c r="B219" s="30">
        <v>44055</v>
      </c>
      <c r="C219" s="12">
        <v>0.49583333333333335</v>
      </c>
      <c r="D219" s="3" t="s">
        <v>281</v>
      </c>
      <c r="E219" s="3" t="s">
        <v>221</v>
      </c>
      <c r="F219" s="3">
        <v>1045</v>
      </c>
      <c r="G219" s="3">
        <v>10129</v>
      </c>
      <c r="H219" s="3">
        <v>3.59</v>
      </c>
      <c r="I219" s="3">
        <v>29.4</v>
      </c>
      <c r="J219" s="3">
        <v>31.02</v>
      </c>
      <c r="K219" s="3">
        <v>64</v>
      </c>
      <c r="L219" s="3">
        <v>7.96</v>
      </c>
      <c r="M219" s="3">
        <v>-58.2</v>
      </c>
      <c r="N219" s="3" t="s">
        <v>644</v>
      </c>
      <c r="O219" s="3">
        <v>23.7</v>
      </c>
      <c r="P219" s="3"/>
      <c r="Q219" s="3"/>
      <c r="R219" s="3"/>
      <c r="S219" s="3"/>
      <c r="T219" s="3"/>
      <c r="U219" s="3"/>
      <c r="V219" s="3"/>
      <c r="W219" s="3"/>
      <c r="X219" s="3"/>
      <c r="Y219" s="3"/>
      <c r="Z219" s="3"/>
    </row>
    <row r="220" spans="1:26" ht="15" x14ac:dyDescent="0.2">
      <c r="A220" s="3" t="s">
        <v>340</v>
      </c>
      <c r="B220" s="30">
        <v>44055</v>
      </c>
      <c r="C220" s="12">
        <v>0.51041666666666663</v>
      </c>
      <c r="D220" s="3" t="s">
        <v>265</v>
      </c>
      <c r="E220" s="3" t="s">
        <v>203</v>
      </c>
      <c r="F220" s="3">
        <v>1021</v>
      </c>
      <c r="G220" s="3">
        <v>10130</v>
      </c>
      <c r="H220" s="3">
        <v>7.09</v>
      </c>
      <c r="I220" s="3">
        <v>31.6</v>
      </c>
      <c r="J220" s="3">
        <v>11.41</v>
      </c>
      <c r="K220" s="3">
        <v>38</v>
      </c>
      <c r="L220" s="3">
        <v>8.16</v>
      </c>
      <c r="M220" s="3">
        <v>-69.8</v>
      </c>
      <c r="N220" s="3" t="s">
        <v>645</v>
      </c>
      <c r="O220" s="3">
        <v>14.53</v>
      </c>
      <c r="P220" s="3"/>
      <c r="Q220" s="3"/>
      <c r="R220" s="3"/>
      <c r="S220" s="3"/>
      <c r="T220" s="3"/>
      <c r="U220" s="3"/>
      <c r="V220" s="3"/>
      <c r="W220" s="3"/>
      <c r="X220" s="3"/>
      <c r="Y220" s="3"/>
      <c r="Z220" s="3"/>
    </row>
    <row r="221" spans="1:26" ht="15" x14ac:dyDescent="0.2">
      <c r="A221" s="3" t="s">
        <v>340</v>
      </c>
      <c r="B221" s="30">
        <v>44055</v>
      </c>
      <c r="C221" s="12">
        <v>0.51041666666666663</v>
      </c>
      <c r="D221" s="3" t="s">
        <v>265</v>
      </c>
      <c r="E221" s="3" t="s">
        <v>221</v>
      </c>
      <c r="F221" s="3">
        <v>1020</v>
      </c>
      <c r="G221" s="3">
        <v>10131</v>
      </c>
      <c r="H221" s="3">
        <v>5.04</v>
      </c>
      <c r="I221" s="3">
        <v>30.8</v>
      </c>
      <c r="J221" s="3">
        <v>14.05</v>
      </c>
      <c r="K221" s="3" t="s">
        <v>646</v>
      </c>
      <c r="L221" s="3">
        <v>8.0299999999999994</v>
      </c>
      <c r="M221" s="3">
        <v>-62.4</v>
      </c>
      <c r="N221" s="3" t="s">
        <v>647</v>
      </c>
      <c r="O221" s="3">
        <v>16.53</v>
      </c>
      <c r="P221" s="3"/>
      <c r="Q221" s="3"/>
      <c r="R221" s="3"/>
      <c r="S221" s="3"/>
      <c r="T221" s="3"/>
      <c r="U221" s="3"/>
      <c r="V221" s="3"/>
      <c r="W221" s="3"/>
      <c r="X221" s="3"/>
      <c r="Y221" s="3"/>
      <c r="Z221" s="3"/>
    </row>
    <row r="222" spans="1:26" ht="15" x14ac:dyDescent="0.2">
      <c r="A222" s="3" t="s">
        <v>340</v>
      </c>
      <c r="B222" s="30">
        <v>44055</v>
      </c>
      <c r="C222" s="12">
        <v>0.53749999999999998</v>
      </c>
      <c r="D222" s="3" t="s">
        <v>215</v>
      </c>
      <c r="E222" s="3" t="s">
        <v>203</v>
      </c>
      <c r="F222" s="3">
        <v>1026</v>
      </c>
      <c r="G222" s="3">
        <v>10132</v>
      </c>
      <c r="H222" s="3">
        <v>10.35</v>
      </c>
      <c r="I222" s="3">
        <v>31.6</v>
      </c>
      <c r="J222" s="3">
        <v>14.44</v>
      </c>
      <c r="K222" s="3">
        <v>53</v>
      </c>
      <c r="L222" s="3">
        <v>8.2799999999999994</v>
      </c>
      <c r="M222" s="3">
        <v>-76.8</v>
      </c>
      <c r="N222" s="3" t="s">
        <v>648</v>
      </c>
      <c r="O222" s="3">
        <v>16.29</v>
      </c>
      <c r="P222" s="3"/>
      <c r="Q222" s="3"/>
      <c r="R222" s="3"/>
      <c r="S222" s="3"/>
      <c r="T222" s="3"/>
      <c r="U222" s="3"/>
      <c r="V222" s="3"/>
      <c r="W222" s="3"/>
      <c r="X222" s="3"/>
      <c r="Y222" s="3"/>
      <c r="Z222" s="3"/>
    </row>
    <row r="223" spans="1:26" ht="15" x14ac:dyDescent="0.2">
      <c r="A223" s="3" t="s">
        <v>340</v>
      </c>
      <c r="B223" s="30">
        <v>44055</v>
      </c>
      <c r="C223" s="12">
        <v>0.53749999999999998</v>
      </c>
      <c r="D223" s="3" t="s">
        <v>215</v>
      </c>
      <c r="E223" s="3" t="s">
        <v>221</v>
      </c>
      <c r="F223" s="3" t="s">
        <v>46</v>
      </c>
      <c r="G223" s="3" t="s">
        <v>46</v>
      </c>
      <c r="H223" s="3">
        <v>6.59</v>
      </c>
      <c r="I223" s="3">
        <v>31.6</v>
      </c>
      <c r="J223" s="3">
        <v>15.21</v>
      </c>
      <c r="K223" s="3" t="s">
        <v>596</v>
      </c>
      <c r="L223" s="3">
        <v>8.2100000000000009</v>
      </c>
      <c r="M223" s="3">
        <v>-73.2</v>
      </c>
      <c r="N223" s="3" t="s">
        <v>649</v>
      </c>
      <c r="O223" s="3">
        <v>15.93</v>
      </c>
      <c r="P223" s="3"/>
      <c r="Q223" s="3"/>
      <c r="R223" s="3"/>
      <c r="S223" s="3"/>
      <c r="T223" s="3"/>
      <c r="U223" s="3"/>
      <c r="V223" s="3"/>
      <c r="W223" s="3"/>
      <c r="X223" s="3"/>
      <c r="Y223" s="3"/>
      <c r="Z223" s="3"/>
    </row>
    <row r="224" spans="1:26" ht="15" x14ac:dyDescent="0.2">
      <c r="A224" s="3" t="s">
        <v>340</v>
      </c>
      <c r="B224" s="30">
        <v>44055</v>
      </c>
      <c r="C224" s="12">
        <v>0.56041666666666667</v>
      </c>
      <c r="D224" s="3" t="s">
        <v>218</v>
      </c>
      <c r="E224" s="3" t="s">
        <v>203</v>
      </c>
      <c r="F224" s="3">
        <v>1001</v>
      </c>
      <c r="G224" s="3">
        <v>10133</v>
      </c>
      <c r="H224" s="3">
        <v>6.73</v>
      </c>
      <c r="I224" s="3">
        <v>32.299999999999997</v>
      </c>
      <c r="J224" s="3">
        <v>15.71</v>
      </c>
      <c r="K224" s="3">
        <v>18</v>
      </c>
      <c r="L224" s="3">
        <v>8.24</v>
      </c>
      <c r="M224" s="3">
        <v>-74.8</v>
      </c>
      <c r="N224" s="3" t="s">
        <v>650</v>
      </c>
      <c r="O224" s="3">
        <v>16.04</v>
      </c>
      <c r="P224" s="3"/>
      <c r="Q224" s="3"/>
      <c r="R224" s="3"/>
      <c r="S224" s="3"/>
      <c r="T224" s="3"/>
      <c r="U224" s="3"/>
      <c r="V224" s="3"/>
      <c r="W224" s="3"/>
      <c r="X224" s="3"/>
      <c r="Y224" s="3"/>
      <c r="Z224" s="3"/>
    </row>
    <row r="225" spans="1:26" ht="15" x14ac:dyDescent="0.2">
      <c r="A225" s="3" t="s">
        <v>340</v>
      </c>
      <c r="B225" s="30">
        <v>44055</v>
      </c>
      <c r="C225" s="12">
        <v>0.56041666666666667</v>
      </c>
      <c r="D225" s="3" t="s">
        <v>218</v>
      </c>
      <c r="E225" s="3" t="s">
        <v>221</v>
      </c>
      <c r="F225" s="3">
        <v>1039</v>
      </c>
      <c r="G225" s="3">
        <v>10134</v>
      </c>
      <c r="H225" s="3">
        <v>3.66</v>
      </c>
      <c r="I225" s="3">
        <v>29.6</v>
      </c>
      <c r="J225" s="3">
        <v>30.8</v>
      </c>
      <c r="K225" s="3">
        <v>117</v>
      </c>
      <c r="L225" s="3">
        <v>7.97</v>
      </c>
      <c r="M225" s="3">
        <v>-58.7</v>
      </c>
      <c r="N225" s="3" t="s">
        <v>651</v>
      </c>
      <c r="O225" s="3">
        <v>23.55</v>
      </c>
      <c r="P225" s="3"/>
      <c r="Q225" s="3"/>
      <c r="R225" s="3"/>
      <c r="S225" s="3"/>
      <c r="T225" s="3"/>
      <c r="U225" s="3"/>
      <c r="V225" s="3"/>
      <c r="W225" s="3"/>
      <c r="X225" s="3"/>
      <c r="Y225" s="3"/>
      <c r="Z225" s="3"/>
    </row>
    <row r="226" spans="1:26" ht="15" x14ac:dyDescent="0.2">
      <c r="A226" s="3" t="s">
        <v>340</v>
      </c>
      <c r="B226" s="30">
        <v>44055</v>
      </c>
      <c r="C226" s="12">
        <v>0.57291666666666663</v>
      </c>
      <c r="D226" s="3" t="s">
        <v>224</v>
      </c>
      <c r="E226" s="3" t="s">
        <v>203</v>
      </c>
      <c r="F226" s="3">
        <v>1023</v>
      </c>
      <c r="G226" s="3">
        <v>10135</v>
      </c>
      <c r="H226" s="3">
        <v>7.33</v>
      </c>
      <c r="I226" s="3">
        <v>31.4</v>
      </c>
      <c r="J226" s="3">
        <v>13.93</v>
      </c>
      <c r="K226" s="3">
        <v>115</v>
      </c>
      <c r="L226" s="3">
        <v>8.0399999999999991</v>
      </c>
      <c r="M226" s="3">
        <v>-63</v>
      </c>
      <c r="N226" s="3" t="s">
        <v>652</v>
      </c>
      <c r="O226" s="3">
        <v>15.45</v>
      </c>
      <c r="P226" s="3"/>
      <c r="Q226" s="3"/>
      <c r="R226" s="3"/>
      <c r="S226" s="3"/>
      <c r="T226" s="3"/>
      <c r="U226" s="3"/>
      <c r="V226" s="3"/>
      <c r="W226" s="3"/>
      <c r="X226" s="3"/>
      <c r="Y226" s="3"/>
      <c r="Z226" s="3"/>
    </row>
    <row r="227" spans="1:26" ht="15" x14ac:dyDescent="0.2">
      <c r="A227" s="3" t="s">
        <v>340</v>
      </c>
      <c r="B227" s="30">
        <v>44055</v>
      </c>
      <c r="C227" s="12">
        <v>0.57291666666666663</v>
      </c>
      <c r="D227" s="3" t="s">
        <v>224</v>
      </c>
      <c r="E227" s="3" t="s">
        <v>221</v>
      </c>
      <c r="F227" s="3" t="s">
        <v>46</v>
      </c>
      <c r="G227" s="3" t="s">
        <v>46</v>
      </c>
      <c r="H227" s="3">
        <v>7.3</v>
      </c>
      <c r="I227" s="3">
        <v>31.5</v>
      </c>
      <c r="J227" s="3">
        <v>13.92</v>
      </c>
      <c r="K227" s="3">
        <v>39</v>
      </c>
      <c r="L227" s="3">
        <v>8.02</v>
      </c>
      <c r="M227" s="3">
        <v>-62.2</v>
      </c>
      <c r="N227" s="3" t="s">
        <v>653</v>
      </c>
      <c r="O227" s="3">
        <v>16.489999999999998</v>
      </c>
      <c r="P227" s="3"/>
      <c r="Q227" s="3"/>
      <c r="R227" s="3"/>
      <c r="S227" s="3"/>
      <c r="T227" s="3"/>
      <c r="U227" s="3"/>
      <c r="V227" s="3"/>
      <c r="W227" s="3"/>
      <c r="X227" s="3"/>
      <c r="Y227" s="3"/>
      <c r="Z227" s="3"/>
    </row>
    <row r="228" spans="1:26" ht="15" x14ac:dyDescent="0.2">
      <c r="A228" s="3" t="s">
        <v>340</v>
      </c>
      <c r="B228" s="30">
        <v>44055</v>
      </c>
      <c r="C228" s="12">
        <v>0.58888888888888891</v>
      </c>
      <c r="D228" s="3" t="s">
        <v>284</v>
      </c>
      <c r="E228" s="3" t="s">
        <v>203</v>
      </c>
      <c r="F228" s="3">
        <v>1034</v>
      </c>
      <c r="G228" s="3">
        <v>10136</v>
      </c>
      <c r="H228" s="3">
        <v>7.4</v>
      </c>
      <c r="I228" s="3">
        <v>33.1</v>
      </c>
      <c r="J228" s="3">
        <v>8.59</v>
      </c>
      <c r="K228" s="3">
        <v>43</v>
      </c>
      <c r="L228" s="3">
        <v>8.1</v>
      </c>
      <c r="M228" s="3">
        <v>-65.900000000000006</v>
      </c>
      <c r="N228" s="3" t="s">
        <v>654</v>
      </c>
      <c r="O228" s="3">
        <v>11.62</v>
      </c>
      <c r="P228" s="3"/>
      <c r="Q228" s="3"/>
      <c r="R228" s="3"/>
      <c r="S228" s="3"/>
      <c r="T228" s="3"/>
      <c r="U228" s="3"/>
      <c r="V228" s="3"/>
      <c r="W228" s="3"/>
      <c r="X228" s="3"/>
      <c r="Y228" s="3"/>
      <c r="Z228" s="3"/>
    </row>
    <row r="229" spans="1:26" ht="15" x14ac:dyDescent="0.2">
      <c r="A229" s="3" t="s">
        <v>340</v>
      </c>
      <c r="B229" s="30">
        <v>44055</v>
      </c>
      <c r="C229" s="12">
        <v>0.58888888888888891</v>
      </c>
      <c r="D229" s="3" t="s">
        <v>284</v>
      </c>
      <c r="E229" s="3" t="s">
        <v>221</v>
      </c>
      <c r="F229" s="3">
        <v>1019</v>
      </c>
      <c r="G229" s="3">
        <v>10137</v>
      </c>
      <c r="H229" s="3">
        <v>6.55</v>
      </c>
      <c r="I229" s="3">
        <v>32.299999999999997</v>
      </c>
      <c r="J229" s="3">
        <v>9.77</v>
      </c>
      <c r="K229" s="3">
        <v>80</v>
      </c>
      <c r="L229" s="3">
        <v>7.87</v>
      </c>
      <c r="M229" s="3">
        <v>-53.4</v>
      </c>
      <c r="N229" s="3" t="s">
        <v>655</v>
      </c>
      <c r="O229" s="3">
        <v>13.35</v>
      </c>
      <c r="P229" s="3"/>
      <c r="Q229" s="3"/>
      <c r="R229" s="3"/>
      <c r="S229" s="3"/>
      <c r="T229" s="3"/>
      <c r="U229" s="3"/>
      <c r="V229" s="3"/>
      <c r="W229" s="3"/>
      <c r="X229" s="3"/>
      <c r="Y229" s="3"/>
      <c r="Z229" s="3"/>
    </row>
    <row r="230" spans="1:26" ht="15" x14ac:dyDescent="0.2">
      <c r="A230" s="3" t="s">
        <v>341</v>
      </c>
      <c r="B230" s="30">
        <v>44083</v>
      </c>
      <c r="C230" s="12">
        <v>0.3215277777777778</v>
      </c>
      <c r="D230" s="3" t="s">
        <v>279</v>
      </c>
      <c r="E230" s="3" t="s">
        <v>203</v>
      </c>
      <c r="F230" s="3">
        <v>1024</v>
      </c>
      <c r="G230" s="3">
        <v>10220</v>
      </c>
      <c r="H230" s="3">
        <v>6.81</v>
      </c>
      <c r="I230" s="3">
        <v>27.9</v>
      </c>
      <c r="J230" s="3">
        <v>5.52</v>
      </c>
      <c r="K230" s="3">
        <v>115</v>
      </c>
      <c r="L230" s="3">
        <v>8.15</v>
      </c>
      <c r="M230" s="3">
        <v>-70.2</v>
      </c>
      <c r="N230" s="3">
        <v>171</v>
      </c>
      <c r="O230" s="3">
        <v>12.99</v>
      </c>
      <c r="P230" s="3"/>
      <c r="Q230" s="3"/>
      <c r="R230" s="3"/>
      <c r="S230" s="3"/>
      <c r="T230" s="3"/>
      <c r="U230" s="3"/>
      <c r="V230" s="3"/>
      <c r="W230" s="3"/>
      <c r="X230" s="3"/>
      <c r="Y230" s="3"/>
      <c r="Z230" s="3"/>
    </row>
    <row r="231" spans="1:26" ht="15" x14ac:dyDescent="0.2">
      <c r="A231" s="3" t="s">
        <v>341</v>
      </c>
      <c r="B231" s="30">
        <v>44083</v>
      </c>
      <c r="C231" s="12">
        <v>0.3215277777777778</v>
      </c>
      <c r="D231" s="3" t="s">
        <v>279</v>
      </c>
      <c r="E231" s="3" t="s">
        <v>221</v>
      </c>
      <c r="F231" s="3" t="s">
        <v>46</v>
      </c>
      <c r="G231" s="3" t="s">
        <v>46</v>
      </c>
      <c r="H231" s="3">
        <v>7.11</v>
      </c>
      <c r="I231" s="3">
        <v>27.3</v>
      </c>
      <c r="J231" s="3">
        <v>5.49</v>
      </c>
      <c r="K231" s="3">
        <v>80</v>
      </c>
      <c r="L231" s="3">
        <v>8.32</v>
      </c>
      <c r="M231" s="3">
        <v>-74.900000000000006</v>
      </c>
      <c r="N231" s="3">
        <v>172</v>
      </c>
      <c r="O231" s="3">
        <v>12.93</v>
      </c>
      <c r="P231" s="3"/>
      <c r="Q231" s="3"/>
      <c r="R231" s="3"/>
      <c r="S231" s="3"/>
      <c r="T231" s="3"/>
      <c r="U231" s="3"/>
      <c r="V231" s="3"/>
      <c r="W231" s="3"/>
      <c r="X231" s="3"/>
      <c r="Y231" s="3"/>
      <c r="Z231" s="3"/>
    </row>
    <row r="232" spans="1:26" ht="15" x14ac:dyDescent="0.2">
      <c r="A232" s="3" t="s">
        <v>341</v>
      </c>
      <c r="B232" s="30">
        <v>44083</v>
      </c>
      <c r="C232" s="12">
        <v>0.34861111111111115</v>
      </c>
      <c r="D232" s="3" t="s">
        <v>277</v>
      </c>
      <c r="E232" s="3" t="s">
        <v>203</v>
      </c>
      <c r="F232" s="3">
        <v>1015</v>
      </c>
      <c r="G232" s="3">
        <v>10212</v>
      </c>
      <c r="H232" s="3">
        <v>7.14</v>
      </c>
      <c r="I232" s="3">
        <v>28.1</v>
      </c>
      <c r="J232" s="3">
        <v>5.56</v>
      </c>
      <c r="K232" s="3">
        <v>22</v>
      </c>
      <c r="L232" s="3">
        <v>8.25</v>
      </c>
      <c r="M232" s="3">
        <v>-75.900000000000006</v>
      </c>
      <c r="N232" s="3">
        <v>161</v>
      </c>
      <c r="O232" s="3">
        <v>13.18</v>
      </c>
      <c r="P232" s="3"/>
      <c r="Q232" s="3"/>
      <c r="R232" s="3"/>
      <c r="S232" s="3"/>
      <c r="T232" s="3"/>
      <c r="U232" s="3"/>
      <c r="V232" s="3"/>
      <c r="W232" s="3"/>
      <c r="X232" s="3"/>
      <c r="Y232" s="3"/>
      <c r="Z232" s="3"/>
    </row>
    <row r="233" spans="1:26" ht="15" x14ac:dyDescent="0.2">
      <c r="A233" s="3" t="s">
        <v>341</v>
      </c>
      <c r="B233" s="30">
        <v>44083</v>
      </c>
      <c r="C233" s="12">
        <v>0.34861111111111115</v>
      </c>
      <c r="D233" s="3" t="s">
        <v>277</v>
      </c>
      <c r="E233" s="3" t="s">
        <v>221</v>
      </c>
      <c r="F233" s="3" t="s">
        <v>46</v>
      </c>
      <c r="G233" s="3" t="s">
        <v>46</v>
      </c>
      <c r="H233" s="3">
        <v>7.13</v>
      </c>
      <c r="I233" s="3">
        <v>27.8</v>
      </c>
      <c r="J233" s="3">
        <v>5.55</v>
      </c>
      <c r="K233" s="3">
        <v>4</v>
      </c>
      <c r="L233" s="3">
        <v>8.19</v>
      </c>
      <c r="M233" s="3">
        <v>72.900000000000006</v>
      </c>
      <c r="N233" s="3">
        <v>162</v>
      </c>
      <c r="O233" s="3">
        <v>13.27</v>
      </c>
      <c r="P233" s="3"/>
      <c r="Q233" s="3"/>
      <c r="R233" s="3"/>
      <c r="S233" s="3"/>
      <c r="T233" s="3"/>
      <c r="U233" s="3"/>
      <c r="V233" s="3"/>
      <c r="W233" s="3"/>
      <c r="X233" s="3"/>
      <c r="Y233" s="3"/>
      <c r="Z233" s="3"/>
    </row>
    <row r="234" spans="1:26" ht="15" x14ac:dyDescent="0.2">
      <c r="A234" s="3" t="s">
        <v>341</v>
      </c>
      <c r="B234" s="30">
        <v>44083</v>
      </c>
      <c r="C234" s="12">
        <v>0.38263888888888892</v>
      </c>
      <c r="D234" s="3" t="s">
        <v>307</v>
      </c>
      <c r="E234" s="3" t="s">
        <v>203</v>
      </c>
      <c r="F234" s="3">
        <v>1020</v>
      </c>
      <c r="G234" s="3">
        <v>10201</v>
      </c>
      <c r="H234" s="3">
        <v>6.55</v>
      </c>
      <c r="I234" s="3">
        <v>29.5</v>
      </c>
      <c r="J234" s="3">
        <v>5.6</v>
      </c>
      <c r="K234" s="3">
        <v>18</v>
      </c>
      <c r="L234" s="3">
        <v>7.89</v>
      </c>
      <c r="M234" s="3">
        <v>-55.3</v>
      </c>
      <c r="N234" s="3">
        <v>163</v>
      </c>
      <c r="O234" s="3">
        <v>13.14</v>
      </c>
      <c r="P234" s="3"/>
      <c r="Q234" s="3"/>
      <c r="R234" s="3"/>
      <c r="S234" s="3"/>
      <c r="T234" s="3"/>
      <c r="U234" s="3"/>
      <c r="V234" s="3"/>
      <c r="W234" s="3"/>
      <c r="X234" s="3"/>
      <c r="Y234" s="3"/>
      <c r="Z234" s="3"/>
    </row>
    <row r="235" spans="1:26" ht="15" x14ac:dyDescent="0.2">
      <c r="A235" s="3" t="s">
        <v>341</v>
      </c>
      <c r="B235" s="30">
        <v>44083</v>
      </c>
      <c r="C235" s="12">
        <v>0.38263888888888892</v>
      </c>
      <c r="D235" s="3" t="s">
        <v>307</v>
      </c>
      <c r="E235" s="3" t="s">
        <v>221</v>
      </c>
      <c r="F235" s="3">
        <v>1007</v>
      </c>
      <c r="G235" s="3">
        <v>10202</v>
      </c>
      <c r="H235" s="3">
        <v>1.63</v>
      </c>
      <c r="I235" s="3">
        <v>28.9</v>
      </c>
      <c r="J235" s="3">
        <v>26.71</v>
      </c>
      <c r="K235" s="3">
        <v>62</v>
      </c>
      <c r="L235" s="3">
        <v>7.74</v>
      </c>
      <c r="M235" s="3">
        <v>-46.3</v>
      </c>
      <c r="N235" s="3">
        <v>164</v>
      </c>
      <c r="O235" s="3">
        <v>23.2</v>
      </c>
      <c r="P235" s="3"/>
      <c r="Q235" s="3"/>
      <c r="R235" s="3"/>
      <c r="S235" s="3"/>
      <c r="T235" s="3"/>
      <c r="U235" s="3"/>
      <c r="V235" s="3"/>
      <c r="W235" s="3"/>
      <c r="X235" s="3"/>
      <c r="Y235" s="3"/>
      <c r="Z235" s="3"/>
    </row>
    <row r="236" spans="1:26" ht="15" x14ac:dyDescent="0.2">
      <c r="A236" s="3" t="s">
        <v>341</v>
      </c>
      <c r="B236" s="30">
        <v>44083</v>
      </c>
      <c r="C236" s="12">
        <v>0.39513888888888887</v>
      </c>
      <c r="D236" s="3" t="s">
        <v>304</v>
      </c>
      <c r="E236" s="3" t="s">
        <v>203</v>
      </c>
      <c r="F236" s="3">
        <v>1028</v>
      </c>
      <c r="G236" s="3">
        <v>10209</v>
      </c>
      <c r="H236" s="3">
        <v>8.11</v>
      </c>
      <c r="I236" s="3">
        <v>28.9</v>
      </c>
      <c r="J236" s="3">
        <v>2.82</v>
      </c>
      <c r="K236" s="3" t="s">
        <v>596</v>
      </c>
      <c r="L236" s="3">
        <v>8.1199999999999992</v>
      </c>
      <c r="M236" s="3">
        <v>-68.2</v>
      </c>
      <c r="N236" s="3">
        <v>165</v>
      </c>
      <c r="O236" s="3">
        <v>11.88</v>
      </c>
      <c r="P236" s="3"/>
      <c r="Q236" s="3"/>
      <c r="R236" s="3"/>
      <c r="S236" s="3"/>
      <c r="T236" s="3"/>
      <c r="U236" s="3"/>
      <c r="V236" s="3"/>
      <c r="W236" s="3"/>
      <c r="X236" s="3"/>
      <c r="Y236" s="3"/>
      <c r="Z236" s="3"/>
    </row>
    <row r="237" spans="1:26" ht="15" x14ac:dyDescent="0.2">
      <c r="A237" s="3" t="s">
        <v>341</v>
      </c>
      <c r="B237" s="30">
        <v>44083</v>
      </c>
      <c r="C237" s="12">
        <v>0.39513888888888887</v>
      </c>
      <c r="D237" s="3" t="s">
        <v>304</v>
      </c>
      <c r="E237" s="3" t="s">
        <v>221</v>
      </c>
      <c r="F237" s="3" t="s">
        <v>46</v>
      </c>
      <c r="G237" s="3" t="s">
        <v>46</v>
      </c>
      <c r="H237" s="3">
        <v>8.1300000000000008</v>
      </c>
      <c r="I237" s="3">
        <v>28.7</v>
      </c>
      <c r="J237" s="3">
        <v>2.83</v>
      </c>
      <c r="K237" s="3" t="s">
        <v>646</v>
      </c>
      <c r="L237" s="3">
        <v>8.1</v>
      </c>
      <c r="M237" s="3">
        <v>-67.3</v>
      </c>
      <c r="N237" s="3">
        <v>166</v>
      </c>
      <c r="O237" s="3">
        <v>11.76</v>
      </c>
      <c r="P237" s="3"/>
      <c r="Q237" s="3"/>
      <c r="R237" s="3"/>
      <c r="S237" s="3"/>
      <c r="T237" s="3"/>
      <c r="U237" s="3"/>
      <c r="V237" s="3"/>
      <c r="W237" s="3"/>
      <c r="X237" s="3"/>
      <c r="Y237" s="3"/>
      <c r="Z237" s="3"/>
    </row>
    <row r="238" spans="1:26" ht="15" x14ac:dyDescent="0.2">
      <c r="A238" s="3" t="s">
        <v>341</v>
      </c>
      <c r="B238" s="30">
        <v>44083</v>
      </c>
      <c r="C238" s="12">
        <v>0.40833333333333338</v>
      </c>
      <c r="D238" s="3" t="s">
        <v>272</v>
      </c>
      <c r="E238" s="3" t="s">
        <v>203</v>
      </c>
      <c r="F238" s="3">
        <v>1037</v>
      </c>
      <c r="G238" s="3">
        <v>10213</v>
      </c>
      <c r="H238" s="3">
        <v>7.31</v>
      </c>
      <c r="I238" s="3">
        <v>29.7</v>
      </c>
      <c r="J238" s="3">
        <v>0.25</v>
      </c>
      <c r="K238" s="3">
        <v>25</v>
      </c>
      <c r="L238" s="3">
        <v>7.87</v>
      </c>
      <c r="M238" s="3">
        <v>-54.1</v>
      </c>
      <c r="N238" s="3">
        <v>167</v>
      </c>
      <c r="O238" s="3">
        <v>10.94</v>
      </c>
      <c r="P238" s="3"/>
      <c r="Q238" s="3"/>
      <c r="R238" s="3"/>
      <c r="S238" s="3"/>
      <c r="T238" s="3"/>
      <c r="U238" s="3"/>
      <c r="V238" s="3"/>
      <c r="W238" s="3"/>
      <c r="X238" s="3"/>
      <c r="Y238" s="3"/>
      <c r="Z238" s="3"/>
    </row>
    <row r="239" spans="1:26" ht="15" x14ac:dyDescent="0.2">
      <c r="A239" s="3" t="s">
        <v>341</v>
      </c>
      <c r="B239" s="30">
        <v>44083</v>
      </c>
      <c r="C239" s="12">
        <v>0.40833333333333338</v>
      </c>
      <c r="D239" s="3" t="s">
        <v>272</v>
      </c>
      <c r="E239" s="3" t="s">
        <v>221</v>
      </c>
      <c r="F239" s="3">
        <v>1043</v>
      </c>
      <c r="G239" s="3">
        <v>10207</v>
      </c>
      <c r="H239" s="3">
        <v>5.5</v>
      </c>
      <c r="I239" s="3">
        <v>29.9</v>
      </c>
      <c r="J239" s="3">
        <v>3</v>
      </c>
      <c r="K239" s="3">
        <v>32</v>
      </c>
      <c r="L239" s="3">
        <v>7.23</v>
      </c>
      <c r="M239" s="3">
        <v>-16.7</v>
      </c>
      <c r="N239" s="3">
        <v>168</v>
      </c>
      <c r="O239" s="3">
        <v>11.92</v>
      </c>
      <c r="P239" s="3"/>
      <c r="Q239" s="3"/>
      <c r="R239" s="3"/>
      <c r="S239" s="3"/>
      <c r="T239" s="3"/>
      <c r="U239" s="3"/>
      <c r="V239" s="3"/>
      <c r="W239" s="3"/>
      <c r="X239" s="3"/>
      <c r="Y239" s="3"/>
      <c r="Z239" s="3"/>
    </row>
    <row r="240" spans="1:26" ht="15" x14ac:dyDescent="0.2">
      <c r="A240" s="3" t="s">
        <v>341</v>
      </c>
      <c r="B240" s="30">
        <v>44083</v>
      </c>
      <c r="C240" s="12">
        <v>0.41944444444444445</v>
      </c>
      <c r="D240" s="3" t="s">
        <v>300</v>
      </c>
      <c r="E240" s="3" t="s">
        <v>203</v>
      </c>
      <c r="F240" s="3">
        <v>1006</v>
      </c>
      <c r="G240" s="3">
        <v>10216</v>
      </c>
      <c r="H240" s="3">
        <v>6.44</v>
      </c>
      <c r="I240" s="3">
        <v>29.8</v>
      </c>
      <c r="J240" s="3">
        <v>1.6</v>
      </c>
      <c r="K240" s="3">
        <v>40</v>
      </c>
      <c r="L240" s="3">
        <v>7.52</v>
      </c>
      <c r="M240" s="3">
        <v>-33.4</v>
      </c>
      <c r="N240" s="3">
        <v>169</v>
      </c>
      <c r="O240" s="3">
        <v>10.69</v>
      </c>
      <c r="P240" s="3"/>
      <c r="Q240" s="3"/>
      <c r="R240" s="3"/>
      <c r="S240" s="3"/>
      <c r="T240" s="3"/>
      <c r="U240" s="3"/>
      <c r="V240" s="3"/>
      <c r="W240" s="3"/>
      <c r="X240" s="3"/>
      <c r="Y240" s="3"/>
      <c r="Z240" s="3"/>
    </row>
    <row r="241" spans="1:26" ht="15" x14ac:dyDescent="0.2">
      <c r="A241" s="3" t="s">
        <v>341</v>
      </c>
      <c r="B241" s="30">
        <v>44083</v>
      </c>
      <c r="C241" s="12">
        <v>0.41944444444444445</v>
      </c>
      <c r="D241" s="3" t="s">
        <v>300</v>
      </c>
      <c r="E241" s="3" t="s">
        <v>221</v>
      </c>
      <c r="F241" s="3" t="s">
        <v>46</v>
      </c>
      <c r="G241" s="3" t="s">
        <v>46</v>
      </c>
      <c r="H241" s="3" t="s">
        <v>46</v>
      </c>
      <c r="I241" s="3">
        <v>29.8</v>
      </c>
      <c r="J241" s="3">
        <v>1.7</v>
      </c>
      <c r="K241" s="3">
        <v>47</v>
      </c>
      <c r="L241" s="3">
        <v>7.41</v>
      </c>
      <c r="M241" s="3">
        <v>-27.4</v>
      </c>
      <c r="N241" s="3">
        <v>170</v>
      </c>
      <c r="O241" s="3">
        <v>10.93</v>
      </c>
      <c r="P241" s="3"/>
      <c r="Q241" s="3"/>
      <c r="R241" s="3"/>
      <c r="S241" s="3"/>
      <c r="T241" s="3"/>
      <c r="U241" s="3"/>
      <c r="V241" s="3"/>
      <c r="W241" s="3"/>
      <c r="X241" s="3"/>
      <c r="Y241" s="3"/>
      <c r="Z241" s="3"/>
    </row>
    <row r="242" spans="1:26" ht="15" x14ac:dyDescent="0.2">
      <c r="A242" s="3" t="s">
        <v>341</v>
      </c>
      <c r="B242" s="30">
        <v>44083</v>
      </c>
      <c r="C242" s="12">
        <v>0.4291666666666667</v>
      </c>
      <c r="D242" s="3" t="s">
        <v>270</v>
      </c>
      <c r="E242" s="3" t="s">
        <v>203</v>
      </c>
      <c r="F242" s="3">
        <v>1031</v>
      </c>
      <c r="G242" s="3">
        <v>10219</v>
      </c>
      <c r="H242" s="3">
        <v>6.78</v>
      </c>
      <c r="I242" s="3">
        <v>29.8</v>
      </c>
      <c r="J242" s="3">
        <v>1</v>
      </c>
      <c r="K242" s="3" t="s">
        <v>583</v>
      </c>
      <c r="L242" s="3">
        <v>7.65</v>
      </c>
      <c r="M242" s="3">
        <v>-41.2</v>
      </c>
      <c r="N242" s="3">
        <v>159</v>
      </c>
      <c r="O242" s="3">
        <v>11.22</v>
      </c>
      <c r="P242" s="3"/>
      <c r="Q242" s="3"/>
      <c r="R242" s="3"/>
      <c r="S242" s="3"/>
      <c r="T242" s="3"/>
      <c r="U242" s="3"/>
      <c r="V242" s="3"/>
      <c r="W242" s="3"/>
      <c r="X242" s="3"/>
      <c r="Y242" s="3"/>
      <c r="Z242" s="3"/>
    </row>
    <row r="243" spans="1:26" ht="15" x14ac:dyDescent="0.2">
      <c r="A243" s="3" t="s">
        <v>341</v>
      </c>
      <c r="B243" s="30">
        <v>44083</v>
      </c>
      <c r="C243" s="12">
        <v>0.4291666666666667</v>
      </c>
      <c r="D243" s="3" t="s">
        <v>270</v>
      </c>
      <c r="E243" s="3" t="s">
        <v>221</v>
      </c>
      <c r="F243" s="3" t="s">
        <v>46</v>
      </c>
      <c r="G243" s="3" t="s">
        <v>46</v>
      </c>
      <c r="H243" s="3">
        <v>7.32</v>
      </c>
      <c r="I243" s="3">
        <v>28.5</v>
      </c>
      <c r="J243" s="3">
        <v>0.88</v>
      </c>
      <c r="K243" s="3">
        <v>29</v>
      </c>
      <c r="L243" s="3">
        <v>7.76</v>
      </c>
      <c r="M243" s="3">
        <v>-47.3</v>
      </c>
      <c r="N243" s="3">
        <v>160</v>
      </c>
      <c r="O243" s="3">
        <v>11.23</v>
      </c>
      <c r="P243" s="3"/>
      <c r="Q243" s="3"/>
      <c r="R243" s="3"/>
      <c r="S243" s="3"/>
      <c r="T243" s="3"/>
      <c r="U243" s="3"/>
      <c r="V243" s="3"/>
      <c r="W243" s="3"/>
      <c r="X243" s="3"/>
      <c r="Y243" s="3"/>
      <c r="Z243" s="3"/>
    </row>
    <row r="244" spans="1:26" ht="15" x14ac:dyDescent="0.2">
      <c r="A244" s="3" t="s">
        <v>341</v>
      </c>
      <c r="B244" s="30">
        <v>44083</v>
      </c>
      <c r="C244" s="12">
        <v>0.45347222222222222</v>
      </c>
      <c r="D244" s="3" t="s">
        <v>274</v>
      </c>
      <c r="E244" s="3" t="s">
        <v>203</v>
      </c>
      <c r="F244" s="3">
        <v>1045</v>
      </c>
      <c r="G244" s="3">
        <v>10215</v>
      </c>
      <c r="H244" s="3">
        <v>8.2200000000000006</v>
      </c>
      <c r="I244" s="3">
        <v>28.8</v>
      </c>
      <c r="J244" s="3">
        <v>6.42</v>
      </c>
      <c r="K244" s="3">
        <v>14</v>
      </c>
      <c r="L244" s="3">
        <v>8.2100000000000009</v>
      </c>
      <c r="M244" s="3">
        <v>-73.400000000000006</v>
      </c>
      <c r="N244" s="3">
        <v>158</v>
      </c>
      <c r="O244" s="3">
        <v>13.58</v>
      </c>
      <c r="P244" s="3"/>
      <c r="Q244" s="3"/>
      <c r="R244" s="3"/>
      <c r="S244" s="3"/>
      <c r="T244" s="3"/>
      <c r="U244" s="3"/>
      <c r="V244" s="3"/>
      <c r="W244" s="3"/>
      <c r="X244" s="3"/>
      <c r="Y244" s="3"/>
      <c r="Z244" s="3"/>
    </row>
    <row r="245" spans="1:26" ht="15" x14ac:dyDescent="0.2">
      <c r="A245" s="3" t="s">
        <v>341</v>
      </c>
      <c r="B245" s="30">
        <v>44083</v>
      </c>
      <c r="C245" s="12">
        <v>0.45347222222222222</v>
      </c>
      <c r="D245" s="3" t="s">
        <v>274</v>
      </c>
      <c r="E245" s="3" t="s">
        <v>221</v>
      </c>
      <c r="F245" s="3">
        <v>1026</v>
      </c>
      <c r="G245" s="3">
        <v>10211</v>
      </c>
      <c r="H245" s="3">
        <v>4.04</v>
      </c>
      <c r="I245" s="3">
        <v>29</v>
      </c>
      <c r="J245" s="3">
        <v>22.7</v>
      </c>
      <c r="K245" s="3">
        <v>44</v>
      </c>
      <c r="L245" s="3">
        <v>7.91</v>
      </c>
      <c r="M245" s="3">
        <v>-56.3</v>
      </c>
      <c r="N245" s="3">
        <v>157</v>
      </c>
      <c r="O245" s="3">
        <v>21</v>
      </c>
      <c r="P245" s="3"/>
      <c r="Q245" s="3"/>
      <c r="R245" s="3"/>
      <c r="S245" s="3"/>
      <c r="T245" s="3"/>
      <c r="U245" s="3"/>
      <c r="V245" s="3"/>
      <c r="W245" s="3"/>
      <c r="X245" s="3"/>
      <c r="Y245" s="3"/>
      <c r="Z245" s="3"/>
    </row>
    <row r="246" spans="1:26" ht="15" x14ac:dyDescent="0.2">
      <c r="A246" s="3" t="s">
        <v>341</v>
      </c>
      <c r="B246" s="30">
        <v>44083</v>
      </c>
      <c r="C246" s="12">
        <v>0.47152777777777777</v>
      </c>
      <c r="D246" s="3" t="s">
        <v>267</v>
      </c>
      <c r="E246" s="3" t="s">
        <v>203</v>
      </c>
      <c r="F246" s="3">
        <v>1019</v>
      </c>
      <c r="G246" s="3">
        <v>10210</v>
      </c>
      <c r="H246" s="3">
        <v>6.02</v>
      </c>
      <c r="I246" s="3">
        <v>29.3</v>
      </c>
      <c r="J246" s="3">
        <v>7.81</v>
      </c>
      <c r="K246" s="3">
        <v>5</v>
      </c>
      <c r="L246" s="3">
        <v>7.53</v>
      </c>
      <c r="M246" s="3">
        <v>-34.4</v>
      </c>
      <c r="N246" s="3">
        <v>155</v>
      </c>
      <c r="O246" s="3">
        <v>15.32</v>
      </c>
      <c r="P246" s="3"/>
      <c r="Q246" s="3"/>
      <c r="R246" s="3"/>
      <c r="S246" s="3"/>
      <c r="T246" s="3"/>
      <c r="U246" s="3"/>
      <c r="V246" s="3"/>
      <c r="W246" s="3"/>
      <c r="X246" s="3"/>
      <c r="Y246" s="3"/>
      <c r="Z246" s="3"/>
    </row>
    <row r="247" spans="1:26" ht="15" x14ac:dyDescent="0.2">
      <c r="A247" s="3" t="s">
        <v>341</v>
      </c>
      <c r="B247" s="30">
        <v>44083</v>
      </c>
      <c r="C247" s="12">
        <v>0.47152777777777777</v>
      </c>
      <c r="D247" s="3" t="s">
        <v>267</v>
      </c>
      <c r="E247" s="3" t="s">
        <v>221</v>
      </c>
      <c r="F247" s="3" t="s">
        <v>46</v>
      </c>
      <c r="G247" s="3" t="s">
        <v>46</v>
      </c>
      <c r="H247" s="3">
        <v>5.86</v>
      </c>
      <c r="I247" s="3">
        <v>29.1</v>
      </c>
      <c r="J247" s="3">
        <v>8.5399999999999991</v>
      </c>
      <c r="K247" s="3">
        <v>95</v>
      </c>
      <c r="L247" s="3">
        <v>7.51</v>
      </c>
      <c r="M247" s="3">
        <v>-32.799999999999997</v>
      </c>
      <c r="N247" s="3">
        <v>156</v>
      </c>
      <c r="O247" s="3">
        <v>15.53</v>
      </c>
      <c r="P247" s="3"/>
      <c r="Q247" s="3"/>
      <c r="R247" s="3"/>
      <c r="S247" s="3"/>
      <c r="T247" s="3"/>
      <c r="U247" s="3"/>
      <c r="V247" s="3"/>
      <c r="W247" s="3"/>
      <c r="X247" s="3"/>
      <c r="Y247" s="3"/>
      <c r="Z247" s="3"/>
    </row>
    <row r="248" spans="1:26" ht="15" x14ac:dyDescent="0.2">
      <c r="A248" s="3" t="s">
        <v>341</v>
      </c>
      <c r="B248" s="30">
        <v>44083</v>
      </c>
      <c r="C248" s="12">
        <v>0.51250000000000007</v>
      </c>
      <c r="D248" s="3" t="s">
        <v>265</v>
      </c>
      <c r="E248" s="3" t="s">
        <v>203</v>
      </c>
      <c r="F248" s="3">
        <v>1041</v>
      </c>
      <c r="G248" s="3">
        <v>10218</v>
      </c>
      <c r="H248" s="3">
        <v>7.66</v>
      </c>
      <c r="I248" s="3">
        <v>29.3</v>
      </c>
      <c r="J248" s="3">
        <v>12.01</v>
      </c>
      <c r="K248" s="3">
        <v>43</v>
      </c>
      <c r="L248" s="3">
        <v>8.1</v>
      </c>
      <c r="M248" s="3">
        <v>-67.3</v>
      </c>
      <c r="N248" s="3">
        <v>153</v>
      </c>
      <c r="O248" s="3">
        <v>15.76</v>
      </c>
      <c r="P248" s="3"/>
      <c r="Q248" s="3"/>
      <c r="R248" s="3"/>
      <c r="S248" s="3"/>
      <c r="T248" s="3"/>
      <c r="U248" s="3"/>
      <c r="V248" s="3"/>
      <c r="W248" s="3"/>
      <c r="X248" s="3"/>
      <c r="Y248" s="3"/>
      <c r="Z248" s="3"/>
    </row>
    <row r="249" spans="1:26" ht="15" x14ac:dyDescent="0.2">
      <c r="A249" s="3" t="s">
        <v>341</v>
      </c>
      <c r="B249" s="30">
        <v>44083</v>
      </c>
      <c r="C249" s="12">
        <v>0.51250000000000007</v>
      </c>
      <c r="D249" s="3" t="s">
        <v>265</v>
      </c>
      <c r="E249" s="3" t="s">
        <v>221</v>
      </c>
      <c r="F249" s="3">
        <v>1029</v>
      </c>
      <c r="G249" s="3">
        <v>10217</v>
      </c>
      <c r="H249" s="3">
        <v>5.05</v>
      </c>
      <c r="I249" s="3">
        <v>29.1</v>
      </c>
      <c r="J249" s="3">
        <v>15.78</v>
      </c>
      <c r="K249" s="3">
        <v>117</v>
      </c>
      <c r="L249" s="3">
        <v>7.73</v>
      </c>
      <c r="M249" s="3">
        <v>-46</v>
      </c>
      <c r="N249" s="3">
        <v>154</v>
      </c>
      <c r="O249" s="3">
        <v>18.100000000000001</v>
      </c>
      <c r="P249" s="3"/>
      <c r="Q249" s="3"/>
      <c r="R249" s="3"/>
      <c r="S249" s="3"/>
      <c r="T249" s="3"/>
      <c r="U249" s="3"/>
      <c r="V249" s="3"/>
      <c r="W249" s="3"/>
      <c r="X249" s="3"/>
      <c r="Y249" s="3"/>
      <c r="Z249" s="3"/>
    </row>
    <row r="250" spans="1:26" ht="15" x14ac:dyDescent="0.2">
      <c r="A250" s="3" t="s">
        <v>341</v>
      </c>
      <c r="B250" s="30">
        <v>44083</v>
      </c>
      <c r="C250" s="12">
        <v>0.53819444444444442</v>
      </c>
      <c r="D250" s="3" t="s">
        <v>215</v>
      </c>
      <c r="E250" s="3" t="s">
        <v>203</v>
      </c>
      <c r="F250" s="3">
        <v>1010</v>
      </c>
      <c r="G250" s="3">
        <v>10208</v>
      </c>
      <c r="H250" s="3">
        <v>8.42</v>
      </c>
      <c r="I250" s="3">
        <v>29.1</v>
      </c>
      <c r="J250" s="3">
        <v>9.91</v>
      </c>
      <c r="K250" s="3">
        <v>10</v>
      </c>
      <c r="L250" s="3">
        <v>8.2200000000000006</v>
      </c>
      <c r="M250" s="3">
        <v>-74</v>
      </c>
      <c r="N250" s="3">
        <v>151</v>
      </c>
      <c r="O250" s="3">
        <v>14.41</v>
      </c>
      <c r="P250" s="3"/>
      <c r="Q250" s="3"/>
      <c r="R250" s="3"/>
      <c r="S250" s="3"/>
      <c r="T250" s="3"/>
      <c r="U250" s="3"/>
      <c r="V250" s="3"/>
      <c r="W250" s="3"/>
      <c r="X250" s="3"/>
      <c r="Y250" s="3"/>
      <c r="Z250" s="3"/>
    </row>
    <row r="251" spans="1:26" ht="15" x14ac:dyDescent="0.2">
      <c r="A251" s="3" t="s">
        <v>341</v>
      </c>
      <c r="B251" s="30">
        <v>44083</v>
      </c>
      <c r="C251" s="12">
        <v>0.53819444444444442</v>
      </c>
      <c r="D251" s="3" t="s">
        <v>215</v>
      </c>
      <c r="E251" s="3" t="s">
        <v>221</v>
      </c>
      <c r="F251" s="3">
        <v>1002</v>
      </c>
      <c r="G251" s="3">
        <v>10214</v>
      </c>
      <c r="H251" s="3">
        <v>5.4</v>
      </c>
      <c r="I251" s="3">
        <v>29.4</v>
      </c>
      <c r="J251" s="3">
        <v>18.8</v>
      </c>
      <c r="K251" s="3">
        <v>39</v>
      </c>
      <c r="L251" s="3">
        <v>8</v>
      </c>
      <c r="M251" s="3">
        <v>-61.4</v>
      </c>
      <c r="N251" s="3">
        <v>152</v>
      </c>
      <c r="O251" s="3">
        <v>18.96</v>
      </c>
      <c r="P251" s="3"/>
      <c r="Q251" s="3"/>
      <c r="R251" s="3"/>
      <c r="S251" s="3"/>
      <c r="T251" s="3"/>
      <c r="U251" s="3"/>
      <c r="V251" s="3"/>
      <c r="W251" s="3"/>
      <c r="X251" s="3"/>
      <c r="Y251" s="3"/>
      <c r="Z251" s="3"/>
    </row>
    <row r="252" spans="1:26" ht="15" x14ac:dyDescent="0.2">
      <c r="A252" s="3" t="s">
        <v>341</v>
      </c>
      <c r="B252" s="30">
        <v>44083</v>
      </c>
      <c r="C252" s="12">
        <v>0.56597222222222221</v>
      </c>
      <c r="D252" s="3" t="s">
        <v>218</v>
      </c>
      <c r="E252" s="3" t="s">
        <v>203</v>
      </c>
      <c r="F252" s="3">
        <v>1021</v>
      </c>
      <c r="G252" s="3">
        <v>10205</v>
      </c>
      <c r="H252" s="3">
        <v>8.15</v>
      </c>
      <c r="I252" s="3">
        <v>29.4</v>
      </c>
      <c r="J252" s="3">
        <v>10.18</v>
      </c>
      <c r="K252" s="3">
        <v>56</v>
      </c>
      <c r="L252" s="3">
        <v>8.2100000000000009</v>
      </c>
      <c r="M252" s="3">
        <v>-73.5</v>
      </c>
      <c r="N252" s="3">
        <v>141</v>
      </c>
      <c r="O252" s="3">
        <v>14.52</v>
      </c>
      <c r="P252" s="3"/>
      <c r="Q252" s="3"/>
      <c r="R252" s="3"/>
      <c r="S252" s="3"/>
      <c r="T252" s="3"/>
      <c r="U252" s="3"/>
      <c r="V252" s="3"/>
      <c r="W252" s="3"/>
      <c r="X252" s="3"/>
      <c r="Y252" s="3"/>
      <c r="Z252" s="3"/>
    </row>
    <row r="253" spans="1:26" ht="15" x14ac:dyDescent="0.2">
      <c r="A253" s="3" t="s">
        <v>341</v>
      </c>
      <c r="B253" s="30">
        <v>44083</v>
      </c>
      <c r="C253" s="12">
        <v>0.56597222222222221</v>
      </c>
      <c r="D253" s="3" t="s">
        <v>218</v>
      </c>
      <c r="E253" s="3" t="s">
        <v>221</v>
      </c>
      <c r="F253" s="3">
        <v>1040</v>
      </c>
      <c r="G253" s="3">
        <v>10203</v>
      </c>
      <c r="H253" s="3">
        <v>6.12</v>
      </c>
      <c r="I253" s="3">
        <v>29.5</v>
      </c>
      <c r="J253" s="3">
        <v>27.02</v>
      </c>
      <c r="K253" s="3">
        <v>76</v>
      </c>
      <c r="L253" s="3">
        <v>8.18</v>
      </c>
      <c r="M253" s="3">
        <v>-72.2</v>
      </c>
      <c r="N253" s="3">
        <v>142</v>
      </c>
      <c r="O253" s="3">
        <v>22.43</v>
      </c>
      <c r="P253" s="3"/>
      <c r="Q253" s="3"/>
      <c r="R253" s="3"/>
      <c r="S253" s="3"/>
      <c r="T253" s="3"/>
      <c r="U253" s="3"/>
      <c r="V253" s="3"/>
      <c r="W253" s="3"/>
      <c r="X253" s="3"/>
      <c r="Y253" s="3"/>
      <c r="Z253" s="3"/>
    </row>
    <row r="254" spans="1:26" ht="15" x14ac:dyDescent="0.2">
      <c r="A254" s="3" t="s">
        <v>341</v>
      </c>
      <c r="B254" s="30">
        <v>44083</v>
      </c>
      <c r="C254" s="12">
        <v>0.57916666666666672</v>
      </c>
      <c r="D254" s="3" t="s">
        <v>224</v>
      </c>
      <c r="E254" s="3" t="s">
        <v>203</v>
      </c>
      <c r="F254" s="3">
        <v>1014</v>
      </c>
      <c r="G254" s="3">
        <v>10206</v>
      </c>
      <c r="H254" s="3">
        <v>8.34</v>
      </c>
      <c r="I254" s="3">
        <v>29.6</v>
      </c>
      <c r="J254" s="3">
        <v>5.67</v>
      </c>
      <c r="K254" s="3">
        <v>12</v>
      </c>
      <c r="L254" s="3">
        <v>8.1999999999999993</v>
      </c>
      <c r="M254" s="3">
        <v>-73.2</v>
      </c>
      <c r="N254" s="3">
        <v>143</v>
      </c>
      <c r="O254" s="3">
        <v>13.21</v>
      </c>
      <c r="P254" s="3"/>
      <c r="Q254" s="3"/>
      <c r="R254" s="3"/>
      <c r="S254" s="3"/>
      <c r="T254" s="3"/>
      <c r="U254" s="3"/>
      <c r="V254" s="3"/>
      <c r="W254" s="3"/>
      <c r="X254" s="3"/>
      <c r="Y254" s="3"/>
      <c r="Z254" s="3"/>
    </row>
    <row r="255" spans="1:26" ht="15" x14ac:dyDescent="0.2">
      <c r="A255" s="3" t="s">
        <v>341</v>
      </c>
      <c r="B255" s="30">
        <v>44083</v>
      </c>
      <c r="C255" s="12">
        <v>0.57916666666666672</v>
      </c>
      <c r="D255" s="3" t="s">
        <v>224</v>
      </c>
      <c r="E255" s="3" t="s">
        <v>221</v>
      </c>
      <c r="F255" s="3" t="s">
        <v>46</v>
      </c>
      <c r="G255" s="3" t="s">
        <v>46</v>
      </c>
      <c r="H255" s="3">
        <v>8.1999999999999993</v>
      </c>
      <c r="I255" s="3">
        <v>29</v>
      </c>
      <c r="J255" s="3">
        <v>5.76</v>
      </c>
      <c r="K255" s="3">
        <v>58</v>
      </c>
      <c r="L255" s="3">
        <v>8.2200000000000006</v>
      </c>
      <c r="M255" s="3">
        <v>-74.400000000000006</v>
      </c>
      <c r="N255" s="3">
        <v>144</v>
      </c>
      <c r="O255" s="3">
        <v>13.2</v>
      </c>
      <c r="P255" s="3"/>
      <c r="Q255" s="3"/>
      <c r="R255" s="3"/>
      <c r="S255" s="3"/>
      <c r="T255" s="3"/>
      <c r="U255" s="3"/>
      <c r="V255" s="3"/>
      <c r="W255" s="3"/>
      <c r="X255" s="3"/>
      <c r="Y255" s="3"/>
      <c r="Z255" s="3"/>
    </row>
    <row r="256" spans="1:26" ht="15" x14ac:dyDescent="0.2">
      <c r="A256" s="3" t="s">
        <v>341</v>
      </c>
      <c r="B256" s="30">
        <v>44083</v>
      </c>
      <c r="C256" s="12">
        <v>0.59652777777777777</v>
      </c>
      <c r="D256" s="3" t="s">
        <v>284</v>
      </c>
      <c r="E256" s="3" t="s">
        <v>203</v>
      </c>
      <c r="F256" s="3">
        <v>1036</v>
      </c>
      <c r="G256" s="3">
        <v>10204</v>
      </c>
      <c r="H256" s="3">
        <v>7.82</v>
      </c>
      <c r="I256" s="3">
        <v>30.5</v>
      </c>
      <c r="J256" s="3">
        <v>5.08</v>
      </c>
      <c r="K256" s="3">
        <v>1</v>
      </c>
      <c r="L256" s="3">
        <v>8.01</v>
      </c>
      <c r="M256" s="3">
        <v>-62</v>
      </c>
      <c r="N256" s="3">
        <v>145</v>
      </c>
      <c r="O256" s="3">
        <v>12.66</v>
      </c>
      <c r="P256" s="3"/>
      <c r="Q256" s="3"/>
      <c r="R256" s="3"/>
      <c r="S256" s="3"/>
      <c r="T256" s="3"/>
      <c r="U256" s="3"/>
      <c r="V256" s="3"/>
      <c r="W256" s="3"/>
      <c r="X256" s="3"/>
      <c r="Y256" s="3"/>
      <c r="Z256" s="3"/>
    </row>
    <row r="257" spans="1:26" ht="15" x14ac:dyDescent="0.2">
      <c r="A257" s="3" t="s">
        <v>341</v>
      </c>
      <c r="B257" s="30">
        <v>44083</v>
      </c>
      <c r="C257" s="12">
        <v>0.59652777777777777</v>
      </c>
      <c r="D257" s="3" t="s">
        <v>284</v>
      </c>
      <c r="E257" s="3" t="s">
        <v>221</v>
      </c>
      <c r="F257" s="3" t="s">
        <v>46</v>
      </c>
      <c r="G257" s="3" t="s">
        <v>46</v>
      </c>
      <c r="H257" s="3">
        <v>7.57</v>
      </c>
      <c r="I257" s="3">
        <v>30.4</v>
      </c>
      <c r="J257" s="3">
        <v>5.09</v>
      </c>
      <c r="K257" s="3">
        <v>71</v>
      </c>
      <c r="L257" s="3">
        <v>7.99</v>
      </c>
      <c r="M257" s="3">
        <v>-60.7</v>
      </c>
      <c r="N257" s="3">
        <v>146</v>
      </c>
      <c r="O257" s="3">
        <v>12.8</v>
      </c>
      <c r="P257" s="3"/>
      <c r="Q257" s="3"/>
      <c r="R257" s="3"/>
      <c r="S257" s="3"/>
      <c r="T257" s="3"/>
      <c r="U257" s="3"/>
      <c r="V257" s="3"/>
      <c r="W257" s="3"/>
      <c r="X257" s="3"/>
      <c r="Y257" s="3"/>
      <c r="Z257" s="3"/>
    </row>
    <row r="258" spans="1:26" ht="15" x14ac:dyDescent="0.2">
      <c r="A258" s="3" t="s">
        <v>342</v>
      </c>
      <c r="B258" s="30">
        <v>44139</v>
      </c>
      <c r="C258" s="12">
        <v>0.33263888888888887</v>
      </c>
      <c r="D258" s="3" t="s">
        <v>263</v>
      </c>
      <c r="E258" s="3" t="s">
        <v>203</v>
      </c>
      <c r="F258" s="3">
        <v>1001</v>
      </c>
      <c r="G258" s="3">
        <v>10410</v>
      </c>
      <c r="H258" s="3">
        <v>9.23</v>
      </c>
      <c r="I258" s="3">
        <v>16.399999999999999</v>
      </c>
      <c r="J258" s="3">
        <v>16.16</v>
      </c>
      <c r="K258" s="3">
        <v>61</v>
      </c>
      <c r="L258" s="3">
        <v>7.98</v>
      </c>
      <c r="M258" s="3">
        <v>-59.5</v>
      </c>
      <c r="N258" s="3">
        <v>101</v>
      </c>
      <c r="O258" s="3">
        <v>17.59</v>
      </c>
      <c r="P258" s="3"/>
      <c r="Q258" s="3"/>
      <c r="R258" s="3"/>
      <c r="S258" s="3"/>
      <c r="T258" s="3"/>
      <c r="U258" s="3"/>
      <c r="V258" s="3"/>
      <c r="W258" s="3"/>
      <c r="X258" s="3"/>
      <c r="Y258" s="3"/>
      <c r="Z258" s="3"/>
    </row>
    <row r="259" spans="1:26" ht="15" x14ac:dyDescent="0.2">
      <c r="A259" s="3" t="s">
        <v>342</v>
      </c>
      <c r="B259" s="30">
        <v>44139</v>
      </c>
      <c r="C259" s="12">
        <v>0.33263888888888887</v>
      </c>
      <c r="D259" s="3" t="s">
        <v>263</v>
      </c>
      <c r="E259" s="3" t="s">
        <v>221</v>
      </c>
      <c r="F259" s="3" t="s">
        <v>46</v>
      </c>
      <c r="G259" s="3" t="s">
        <v>46</v>
      </c>
      <c r="H259" s="3">
        <v>9.26</v>
      </c>
      <c r="I259" s="3">
        <v>16</v>
      </c>
      <c r="J259" s="3">
        <v>16.600000000000001</v>
      </c>
      <c r="K259" s="3">
        <v>65</v>
      </c>
      <c r="L259" s="3">
        <v>7.99</v>
      </c>
      <c r="M259" s="3">
        <v>-60.5</v>
      </c>
      <c r="N259" s="3">
        <v>102</v>
      </c>
      <c r="O259" s="3">
        <v>17.95</v>
      </c>
      <c r="P259" s="3"/>
      <c r="Q259" s="3"/>
      <c r="R259" s="3"/>
      <c r="S259" s="3"/>
      <c r="T259" s="3"/>
      <c r="U259" s="3"/>
      <c r="V259" s="3"/>
      <c r="W259" s="3"/>
      <c r="X259" s="3"/>
      <c r="Y259" s="3"/>
      <c r="Z259" s="3"/>
    </row>
    <row r="260" spans="1:26" ht="15" x14ac:dyDescent="0.2">
      <c r="A260" s="3" t="s">
        <v>342</v>
      </c>
      <c r="B260" s="30">
        <v>44139</v>
      </c>
      <c r="C260" s="12">
        <v>0.36388888888888887</v>
      </c>
      <c r="D260" s="3" t="s">
        <v>260</v>
      </c>
      <c r="E260" s="3" t="s">
        <v>203</v>
      </c>
      <c r="F260" s="3">
        <v>1020</v>
      </c>
      <c r="G260" s="3">
        <v>10414</v>
      </c>
      <c r="H260" s="3">
        <v>8.42</v>
      </c>
      <c r="I260" s="3">
        <v>18</v>
      </c>
      <c r="J260" s="3">
        <v>24.03</v>
      </c>
      <c r="K260" s="3">
        <v>66</v>
      </c>
      <c r="L260" s="3">
        <v>8.0399999999999991</v>
      </c>
      <c r="M260" s="3">
        <v>-63.3</v>
      </c>
      <c r="N260" s="3">
        <v>103</v>
      </c>
      <c r="O260" s="3">
        <v>20.78</v>
      </c>
      <c r="P260" s="3"/>
      <c r="Q260" s="3"/>
      <c r="R260" s="3"/>
      <c r="S260" s="3"/>
      <c r="T260" s="3"/>
      <c r="U260" s="3"/>
      <c r="V260" s="3"/>
      <c r="W260" s="3"/>
      <c r="X260" s="3"/>
      <c r="Y260" s="3"/>
      <c r="Z260" s="3"/>
    </row>
    <row r="261" spans="1:26" ht="15" x14ac:dyDescent="0.2">
      <c r="A261" s="3" t="s">
        <v>342</v>
      </c>
      <c r="B261" s="30">
        <v>44139</v>
      </c>
      <c r="C261" s="12">
        <v>0.36388888888888887</v>
      </c>
      <c r="D261" s="3" t="s">
        <v>260</v>
      </c>
      <c r="E261" s="3" t="s">
        <v>221</v>
      </c>
      <c r="F261" s="3" t="s">
        <v>46</v>
      </c>
      <c r="G261" s="3" t="s">
        <v>46</v>
      </c>
      <c r="H261" s="3">
        <v>8.4</v>
      </c>
      <c r="I261" s="3">
        <v>18.100000000000001</v>
      </c>
      <c r="J261" s="3">
        <v>25.4</v>
      </c>
      <c r="K261" s="3">
        <v>72</v>
      </c>
      <c r="L261" s="3">
        <v>8.0399999999999991</v>
      </c>
      <c r="M261" s="3">
        <v>-63.2</v>
      </c>
      <c r="N261" s="3">
        <v>104</v>
      </c>
      <c r="O261" s="3">
        <v>21.25</v>
      </c>
      <c r="P261" s="3"/>
      <c r="Q261" s="3"/>
      <c r="R261" s="3"/>
      <c r="S261" s="3"/>
      <c r="T261" s="3"/>
      <c r="U261" s="3"/>
      <c r="V261" s="3"/>
      <c r="W261" s="3"/>
      <c r="X261" s="3"/>
      <c r="Y261" s="3"/>
      <c r="Z261" s="3"/>
    </row>
    <row r="262" spans="1:26" ht="15" x14ac:dyDescent="0.2">
      <c r="A262" s="3" t="s">
        <v>342</v>
      </c>
      <c r="B262" s="30">
        <v>44139</v>
      </c>
      <c r="C262" s="12">
        <v>0.3756944444444445</v>
      </c>
      <c r="D262" s="3" t="s">
        <v>255</v>
      </c>
      <c r="E262" s="3" t="s">
        <v>203</v>
      </c>
      <c r="F262" s="3">
        <v>1015</v>
      </c>
      <c r="G262" s="3">
        <v>10413</v>
      </c>
      <c r="H262" s="3">
        <v>8.98</v>
      </c>
      <c r="I262" s="3">
        <v>17</v>
      </c>
      <c r="J262" s="3">
        <v>19.54</v>
      </c>
      <c r="K262" s="3">
        <v>44</v>
      </c>
      <c r="L262" s="3">
        <v>8</v>
      </c>
      <c r="M262" s="3">
        <v>-61.1</v>
      </c>
      <c r="N262" s="3">
        <v>105</v>
      </c>
      <c r="O262" s="3">
        <v>18.91</v>
      </c>
      <c r="P262" s="3"/>
      <c r="Q262" s="3"/>
      <c r="R262" s="3"/>
      <c r="S262" s="3"/>
      <c r="T262" s="3"/>
      <c r="U262" s="3"/>
      <c r="V262" s="3"/>
      <c r="W262" s="3"/>
      <c r="X262" s="3"/>
      <c r="Y262" s="3"/>
      <c r="Z262" s="3"/>
    </row>
    <row r="263" spans="1:26" ht="15" x14ac:dyDescent="0.2">
      <c r="A263" s="3" t="s">
        <v>342</v>
      </c>
      <c r="B263" s="30">
        <v>44139</v>
      </c>
      <c r="C263" s="12">
        <v>0.3756944444444445</v>
      </c>
      <c r="D263" s="3" t="s">
        <v>255</v>
      </c>
      <c r="E263" s="3" t="s">
        <v>221</v>
      </c>
      <c r="F263" s="3">
        <v>1045</v>
      </c>
      <c r="G263" s="3">
        <v>10407</v>
      </c>
      <c r="H263" s="3">
        <v>8.89</v>
      </c>
      <c r="I263" s="3">
        <v>17.2</v>
      </c>
      <c r="J263" s="3">
        <v>22.21</v>
      </c>
      <c r="K263" s="3">
        <v>51</v>
      </c>
      <c r="L263" s="3">
        <v>8.06</v>
      </c>
      <c r="M263" s="3">
        <v>-64.2</v>
      </c>
      <c r="N263" s="3">
        <v>106</v>
      </c>
      <c r="O263" s="3">
        <v>19.87</v>
      </c>
      <c r="P263" s="3"/>
      <c r="Q263" s="3"/>
      <c r="R263" s="3"/>
      <c r="S263" s="3"/>
      <c r="T263" s="3"/>
      <c r="U263" s="3"/>
      <c r="V263" s="3"/>
      <c r="W263" s="3"/>
      <c r="X263" s="3"/>
      <c r="Y263" s="3"/>
      <c r="Z263" s="3"/>
    </row>
    <row r="264" spans="1:26" ht="15" x14ac:dyDescent="0.2">
      <c r="A264" s="3" t="s">
        <v>342</v>
      </c>
      <c r="B264" s="30">
        <v>44139</v>
      </c>
      <c r="C264" s="12">
        <v>0.38680555555555557</v>
      </c>
      <c r="D264" s="3" t="s">
        <v>252</v>
      </c>
      <c r="E264" s="3" t="s">
        <v>203</v>
      </c>
      <c r="F264" s="3">
        <v>1012</v>
      </c>
      <c r="G264" s="3">
        <v>10416</v>
      </c>
      <c r="H264" s="3">
        <v>8.5</v>
      </c>
      <c r="I264" s="3">
        <v>17.7</v>
      </c>
      <c r="J264" s="3">
        <v>25.25</v>
      </c>
      <c r="K264" s="3">
        <v>54</v>
      </c>
      <c r="L264" s="3">
        <v>8</v>
      </c>
      <c r="M264" s="3">
        <v>-61.1</v>
      </c>
      <c r="N264" s="3">
        <v>107</v>
      </c>
      <c r="O264" s="3">
        <v>21.58</v>
      </c>
      <c r="P264" s="3"/>
      <c r="Q264" s="3"/>
      <c r="R264" s="3"/>
      <c r="S264" s="3"/>
      <c r="T264" s="3"/>
      <c r="U264" s="3"/>
      <c r="V264" s="3"/>
      <c r="W264" s="3"/>
      <c r="X264" s="3"/>
      <c r="Y264" s="3"/>
      <c r="Z264" s="3"/>
    </row>
    <row r="265" spans="1:26" ht="15" x14ac:dyDescent="0.2">
      <c r="A265" s="3" t="s">
        <v>342</v>
      </c>
      <c r="B265" s="30">
        <v>44139</v>
      </c>
      <c r="C265" s="12">
        <v>0.38680555555555557</v>
      </c>
      <c r="D265" s="3" t="s">
        <v>252</v>
      </c>
      <c r="E265" s="3" t="s">
        <v>221</v>
      </c>
      <c r="F265" s="3" t="s">
        <v>46</v>
      </c>
      <c r="G265" s="3" t="s">
        <v>46</v>
      </c>
      <c r="H265" s="3">
        <v>8.52</v>
      </c>
      <c r="I265" s="3">
        <v>17.5</v>
      </c>
      <c r="J265" s="3">
        <v>25.95</v>
      </c>
      <c r="K265" s="3">
        <v>59</v>
      </c>
      <c r="L265" s="3">
        <v>8.06</v>
      </c>
      <c r="M265" s="3">
        <v>-64</v>
      </c>
      <c r="N265" s="3">
        <v>108</v>
      </c>
      <c r="O265" s="3">
        <v>21.32</v>
      </c>
      <c r="P265" s="3"/>
      <c r="Q265" s="3"/>
      <c r="R265" s="3"/>
      <c r="S265" s="3"/>
      <c r="T265" s="3"/>
      <c r="U265" s="3"/>
      <c r="V265" s="3"/>
      <c r="W265" s="3"/>
      <c r="X265" s="3"/>
      <c r="Y265" s="3"/>
      <c r="Z265" s="3"/>
    </row>
    <row r="266" spans="1:26" ht="15" x14ac:dyDescent="0.2">
      <c r="A266" s="3" t="s">
        <v>342</v>
      </c>
      <c r="B266" s="30">
        <v>44139</v>
      </c>
      <c r="C266" s="12">
        <v>0.39652777777777781</v>
      </c>
      <c r="D266" s="3" t="s">
        <v>249</v>
      </c>
      <c r="E266" s="3" t="s">
        <v>203</v>
      </c>
      <c r="F266" s="3">
        <v>1029</v>
      </c>
      <c r="G266" s="3">
        <v>10406</v>
      </c>
      <c r="H266" s="3">
        <v>8.9499999999999993</v>
      </c>
      <c r="I266" s="3">
        <v>17.2</v>
      </c>
      <c r="J266" s="3">
        <v>24.4</v>
      </c>
      <c r="K266" s="3">
        <v>38</v>
      </c>
      <c r="L266" s="3">
        <v>8.01</v>
      </c>
      <c r="M266" s="3">
        <v>-61.7</v>
      </c>
      <c r="N266" s="3">
        <v>109</v>
      </c>
      <c r="O266" s="3">
        <v>20.41</v>
      </c>
      <c r="P266" s="3"/>
      <c r="Q266" s="3"/>
      <c r="R266" s="3"/>
      <c r="S266" s="3"/>
      <c r="T266" s="3"/>
      <c r="U266" s="3"/>
      <c r="V266" s="3"/>
      <c r="W266" s="3"/>
      <c r="X266" s="3"/>
      <c r="Y266" s="3"/>
      <c r="Z266" s="3"/>
    </row>
    <row r="267" spans="1:26" ht="15" x14ac:dyDescent="0.2">
      <c r="A267" s="3" t="s">
        <v>342</v>
      </c>
      <c r="B267" s="30">
        <v>44139</v>
      </c>
      <c r="C267" s="12">
        <v>0.39652777777777781</v>
      </c>
      <c r="D267" s="3" t="s">
        <v>249</v>
      </c>
      <c r="E267" s="3" t="s">
        <v>221</v>
      </c>
      <c r="F267" s="3" t="s">
        <v>46</v>
      </c>
      <c r="G267" s="3" t="s">
        <v>46</v>
      </c>
      <c r="H267" s="3">
        <v>8.8800000000000008</v>
      </c>
      <c r="I267" s="3">
        <v>17.2</v>
      </c>
      <c r="J267" s="3">
        <v>24.39</v>
      </c>
      <c r="K267" s="3">
        <v>48</v>
      </c>
      <c r="L267" s="3">
        <v>8.0299999999999994</v>
      </c>
      <c r="M267" s="3">
        <v>-62.7</v>
      </c>
      <c r="N267" s="3">
        <v>110</v>
      </c>
      <c r="O267" s="3">
        <v>20.54</v>
      </c>
      <c r="P267" s="3"/>
      <c r="Q267" s="3"/>
      <c r="R267" s="3"/>
      <c r="S267" s="3"/>
      <c r="T267" s="3"/>
      <c r="U267" s="3"/>
      <c r="V267" s="3"/>
      <c r="W267" s="3"/>
      <c r="X267" s="3"/>
      <c r="Y267" s="3"/>
      <c r="Z267" s="3"/>
    </row>
    <row r="268" spans="1:26" ht="15" x14ac:dyDescent="0.2">
      <c r="A268" s="3" t="s">
        <v>342</v>
      </c>
      <c r="B268" s="30">
        <v>44139</v>
      </c>
      <c r="C268" s="12">
        <v>0.42638888888888887</v>
      </c>
      <c r="D268" s="3" t="s">
        <v>246</v>
      </c>
      <c r="E268" s="3" t="s">
        <v>203</v>
      </c>
      <c r="F268" s="3">
        <v>1035</v>
      </c>
      <c r="G268" s="3">
        <v>10401</v>
      </c>
      <c r="H268" s="3">
        <v>8.93</v>
      </c>
      <c r="I268" s="3">
        <v>17.7</v>
      </c>
      <c r="J268" s="3">
        <v>24.18</v>
      </c>
      <c r="K268" s="3">
        <v>53</v>
      </c>
      <c r="L268" s="3">
        <v>8.0299999999999994</v>
      </c>
      <c r="M268" s="3">
        <v>-62.6</v>
      </c>
      <c r="N268" s="3">
        <v>111</v>
      </c>
      <c r="O268" s="3">
        <v>20.85</v>
      </c>
      <c r="P268" s="3"/>
      <c r="Q268" s="3"/>
      <c r="R268" s="3"/>
      <c r="S268" s="3"/>
      <c r="T268" s="3"/>
      <c r="U268" s="3"/>
      <c r="V268" s="3"/>
      <c r="W268" s="3"/>
      <c r="X268" s="3"/>
      <c r="Y268" s="3"/>
      <c r="Z268" s="3"/>
    </row>
    <row r="269" spans="1:26" ht="15" x14ac:dyDescent="0.2">
      <c r="A269" s="3" t="s">
        <v>342</v>
      </c>
      <c r="B269" s="30">
        <v>44139</v>
      </c>
      <c r="C269" s="12">
        <v>0.42638888888888887</v>
      </c>
      <c r="D269" s="3" t="s">
        <v>246</v>
      </c>
      <c r="E269" s="3" t="s">
        <v>221</v>
      </c>
      <c r="F269" s="3" t="s">
        <v>46</v>
      </c>
      <c r="G269" s="3" t="s">
        <v>46</v>
      </c>
      <c r="H269" s="3">
        <v>8.66</v>
      </c>
      <c r="I269" s="3">
        <v>17.7</v>
      </c>
      <c r="J269" s="3">
        <v>24.59</v>
      </c>
      <c r="K269" s="3">
        <v>57</v>
      </c>
      <c r="L269" s="3">
        <v>8</v>
      </c>
      <c r="M269" s="3">
        <v>-61.1</v>
      </c>
      <c r="N269" s="3">
        <v>112</v>
      </c>
      <c r="O269" s="3">
        <v>20.82</v>
      </c>
      <c r="P269" s="3"/>
      <c r="Q269" s="3"/>
      <c r="R269" s="3"/>
      <c r="S269" s="3"/>
      <c r="T269" s="3"/>
      <c r="U269" s="3"/>
      <c r="V269" s="3"/>
      <c r="W269" s="3"/>
      <c r="X269" s="3"/>
      <c r="Y269" s="3"/>
      <c r="Z269" s="3"/>
    </row>
    <row r="270" spans="1:26" ht="15" x14ac:dyDescent="0.2">
      <c r="A270" s="3" t="s">
        <v>342</v>
      </c>
      <c r="B270" s="30">
        <v>44139</v>
      </c>
      <c r="C270" s="12">
        <v>0.44722222222222224</v>
      </c>
      <c r="D270" s="3" t="s">
        <v>243</v>
      </c>
      <c r="E270" s="3" t="s">
        <v>203</v>
      </c>
      <c r="F270" s="3">
        <v>1007</v>
      </c>
      <c r="G270" s="3">
        <v>10411</v>
      </c>
      <c r="H270" s="3">
        <v>8.4</v>
      </c>
      <c r="I270" s="3">
        <v>17.2</v>
      </c>
      <c r="J270" s="3">
        <v>22.33</v>
      </c>
      <c r="K270" s="3">
        <v>20</v>
      </c>
      <c r="L270" s="3">
        <v>7.9</v>
      </c>
      <c r="M270" s="3">
        <v>-55.1</v>
      </c>
      <c r="N270" s="3">
        <v>113</v>
      </c>
      <c r="O270" s="3">
        <v>19.95</v>
      </c>
      <c r="P270" s="3"/>
      <c r="Q270" s="3"/>
      <c r="R270" s="3"/>
      <c r="S270" s="3"/>
      <c r="T270" s="3"/>
      <c r="U270" s="3"/>
      <c r="V270" s="3"/>
      <c r="W270" s="3"/>
      <c r="X270" s="3"/>
      <c r="Y270" s="3"/>
      <c r="Z270" s="3"/>
    </row>
    <row r="271" spans="1:26" ht="15" x14ac:dyDescent="0.2">
      <c r="A271" s="3" t="s">
        <v>342</v>
      </c>
      <c r="B271" s="30">
        <v>44139</v>
      </c>
      <c r="C271" s="12">
        <v>0.44722222222222224</v>
      </c>
      <c r="D271" s="3" t="s">
        <v>243</v>
      </c>
      <c r="E271" s="3" t="s">
        <v>221</v>
      </c>
      <c r="F271" s="3" t="s">
        <v>46</v>
      </c>
      <c r="G271" s="3" t="s">
        <v>46</v>
      </c>
      <c r="H271" s="3">
        <v>8.6999999999999993</v>
      </c>
      <c r="I271" s="3">
        <v>17.2</v>
      </c>
      <c r="J271" s="3">
        <v>23.29</v>
      </c>
      <c r="K271" s="3">
        <v>29</v>
      </c>
      <c r="L271" s="3">
        <v>7.95</v>
      </c>
      <c r="M271" s="3">
        <v>-57.9</v>
      </c>
      <c r="N271" s="3">
        <v>114</v>
      </c>
      <c r="O271" s="3">
        <v>20.170000000000002</v>
      </c>
      <c r="P271" s="3"/>
      <c r="Q271" s="3"/>
      <c r="R271" s="3"/>
      <c r="S271" s="3"/>
      <c r="T271" s="3"/>
      <c r="U271" s="3"/>
      <c r="V271" s="3"/>
      <c r="W271" s="3"/>
      <c r="X271" s="3"/>
      <c r="Y271" s="3"/>
      <c r="Z271" s="3"/>
    </row>
    <row r="272" spans="1:26" ht="15" x14ac:dyDescent="0.2">
      <c r="A272" s="3" t="s">
        <v>342</v>
      </c>
      <c r="B272" s="30">
        <v>44139</v>
      </c>
      <c r="C272" s="12">
        <v>0.45555555555555555</v>
      </c>
      <c r="D272" s="3" t="s">
        <v>240</v>
      </c>
      <c r="E272" s="3" t="s">
        <v>203</v>
      </c>
      <c r="F272" s="3">
        <v>1017</v>
      </c>
      <c r="G272" s="3">
        <v>10408</v>
      </c>
      <c r="H272" s="3">
        <v>9.6</v>
      </c>
      <c r="I272" s="3">
        <v>17.399999999999999</v>
      </c>
      <c r="J272" s="3">
        <v>10.66</v>
      </c>
      <c r="K272" s="3">
        <v>3</v>
      </c>
      <c r="L272" s="3">
        <v>7.96</v>
      </c>
      <c r="M272" s="3">
        <v>-58.8</v>
      </c>
      <c r="N272" s="3">
        <v>115</v>
      </c>
      <c r="O272" s="3">
        <v>15.79</v>
      </c>
      <c r="P272" s="3"/>
      <c r="Q272" s="3"/>
      <c r="R272" s="3"/>
      <c r="S272" s="3"/>
      <c r="T272" s="3"/>
      <c r="U272" s="3"/>
      <c r="V272" s="3"/>
      <c r="W272" s="3"/>
      <c r="X272" s="3"/>
      <c r="Y272" s="3"/>
      <c r="Z272" s="3"/>
    </row>
    <row r="273" spans="1:26" ht="15" x14ac:dyDescent="0.2">
      <c r="A273" s="3" t="s">
        <v>342</v>
      </c>
      <c r="B273" s="30">
        <v>44139</v>
      </c>
      <c r="C273" s="12">
        <v>0.45555555555555555</v>
      </c>
      <c r="D273" s="3" t="s">
        <v>240</v>
      </c>
      <c r="E273" s="3" t="s">
        <v>221</v>
      </c>
      <c r="F273" s="3">
        <v>1037</v>
      </c>
      <c r="G273" s="3">
        <v>10419</v>
      </c>
      <c r="H273" s="3">
        <v>9.1199999999999992</v>
      </c>
      <c r="I273" s="3">
        <v>17.2</v>
      </c>
      <c r="J273" s="3">
        <v>14.26</v>
      </c>
      <c r="K273" s="3">
        <v>16</v>
      </c>
      <c r="L273" s="3">
        <v>8</v>
      </c>
      <c r="M273" s="3">
        <v>-60.6</v>
      </c>
      <c r="N273" s="3">
        <v>116</v>
      </c>
      <c r="O273" s="3">
        <v>17.350000000000001</v>
      </c>
      <c r="P273" s="3"/>
      <c r="Q273" s="3"/>
      <c r="R273" s="3"/>
      <c r="S273" s="3"/>
      <c r="T273" s="3"/>
      <c r="U273" s="3"/>
      <c r="V273" s="3"/>
      <c r="W273" s="3"/>
      <c r="X273" s="3"/>
      <c r="Y273" s="3"/>
      <c r="Z273" s="3"/>
    </row>
    <row r="274" spans="1:26" ht="15" x14ac:dyDescent="0.2">
      <c r="A274" s="3" t="s">
        <v>342</v>
      </c>
      <c r="B274" s="30">
        <v>44139</v>
      </c>
      <c r="C274" s="12">
        <v>0.46736111111111112</v>
      </c>
      <c r="D274" s="3" t="s">
        <v>235</v>
      </c>
      <c r="E274" s="3" t="s">
        <v>203</v>
      </c>
      <c r="F274" s="3">
        <v>1009</v>
      </c>
      <c r="G274" s="3">
        <v>10405</v>
      </c>
      <c r="H274" s="3">
        <v>9.49</v>
      </c>
      <c r="I274" s="3">
        <v>17.600000000000001</v>
      </c>
      <c r="J274" s="3">
        <v>9.73</v>
      </c>
      <c r="K274" s="3">
        <v>1</v>
      </c>
      <c r="L274" s="3">
        <v>8.0299999999999994</v>
      </c>
      <c r="M274" s="3">
        <v>-62.8</v>
      </c>
      <c r="N274" s="3">
        <v>117</v>
      </c>
      <c r="O274" s="3">
        <v>15.5</v>
      </c>
      <c r="P274" s="3"/>
      <c r="Q274" s="3"/>
      <c r="R274" s="3"/>
      <c r="S274" s="3"/>
      <c r="T274" s="3"/>
      <c r="U274" s="3"/>
      <c r="V274" s="3"/>
      <c r="W274" s="3"/>
      <c r="X274" s="3"/>
      <c r="Y274" s="3"/>
      <c r="Z274" s="3"/>
    </row>
    <row r="275" spans="1:26" ht="15" x14ac:dyDescent="0.2">
      <c r="A275" s="3" t="s">
        <v>342</v>
      </c>
      <c r="B275" s="30">
        <v>44139</v>
      </c>
      <c r="C275" s="12">
        <v>0.46736111111111112</v>
      </c>
      <c r="D275" s="3" t="s">
        <v>235</v>
      </c>
      <c r="E275" s="3" t="s">
        <v>221</v>
      </c>
      <c r="F275" s="3" t="s">
        <v>46</v>
      </c>
      <c r="G275" s="3" t="s">
        <v>46</v>
      </c>
      <c r="H275" s="3">
        <v>9.31</v>
      </c>
      <c r="I275" s="3">
        <v>17.600000000000001</v>
      </c>
      <c r="J275" s="3">
        <v>10.28</v>
      </c>
      <c r="K275" s="3">
        <v>13</v>
      </c>
      <c r="L275" s="3">
        <v>7.97</v>
      </c>
      <c r="M275" s="3">
        <v>-59.2</v>
      </c>
      <c r="N275" s="3">
        <v>118</v>
      </c>
      <c r="O275" s="3">
        <v>16.010000000000002</v>
      </c>
      <c r="P275" s="3"/>
      <c r="Q275" s="3"/>
      <c r="R275" s="3"/>
      <c r="S275" s="3"/>
      <c r="T275" s="3"/>
      <c r="U275" s="3"/>
      <c r="V275" s="3"/>
      <c r="W275" s="3"/>
      <c r="X275" s="3"/>
      <c r="Y275" s="3"/>
      <c r="Z275" s="3"/>
    </row>
    <row r="276" spans="1:26" ht="15" x14ac:dyDescent="0.2">
      <c r="A276" s="3" t="s">
        <v>342</v>
      </c>
      <c r="B276" s="30">
        <v>44139</v>
      </c>
      <c r="C276" s="12">
        <v>0.49652777777777779</v>
      </c>
      <c r="D276" s="3" t="s">
        <v>230</v>
      </c>
      <c r="E276" s="3" t="s">
        <v>203</v>
      </c>
      <c r="F276" s="3">
        <v>1033</v>
      </c>
      <c r="G276" s="3">
        <v>10415</v>
      </c>
      <c r="H276" s="3">
        <v>9.99</v>
      </c>
      <c r="I276" s="3">
        <v>18</v>
      </c>
      <c r="J276" s="3">
        <v>18.21</v>
      </c>
      <c r="K276" s="3">
        <v>19</v>
      </c>
      <c r="L276" s="3">
        <v>8.0500000000000007</v>
      </c>
      <c r="M276" s="3">
        <v>-63.7</v>
      </c>
      <c r="N276" s="3">
        <v>119</v>
      </c>
      <c r="O276" s="3">
        <v>16.420000000000002</v>
      </c>
      <c r="P276" s="3"/>
      <c r="Q276" s="3"/>
      <c r="R276" s="3"/>
      <c r="S276" s="3"/>
      <c r="T276" s="3"/>
      <c r="U276" s="3"/>
      <c r="V276" s="3"/>
      <c r="W276" s="3"/>
      <c r="X276" s="3"/>
      <c r="Y276" s="3"/>
      <c r="Z276" s="3"/>
    </row>
    <row r="277" spans="1:26" ht="15" x14ac:dyDescent="0.2">
      <c r="A277" s="3" t="s">
        <v>342</v>
      </c>
      <c r="B277" s="30">
        <v>44139</v>
      </c>
      <c r="C277" s="12">
        <v>0.49652777777777779</v>
      </c>
      <c r="D277" s="3" t="s">
        <v>230</v>
      </c>
      <c r="E277" s="3" t="s">
        <v>221</v>
      </c>
      <c r="F277" s="3">
        <v>1039</v>
      </c>
      <c r="G277" s="3">
        <v>10404</v>
      </c>
      <c r="H277" s="3">
        <v>7.64</v>
      </c>
      <c r="I277" s="3">
        <v>19.7</v>
      </c>
      <c r="J277" s="3">
        <v>27.45</v>
      </c>
      <c r="K277" s="3">
        <v>21</v>
      </c>
      <c r="L277" s="3">
        <v>8.0500000000000007</v>
      </c>
      <c r="M277" s="3">
        <v>-63.7</v>
      </c>
      <c r="N277" s="3">
        <v>120</v>
      </c>
      <c r="O277" s="3">
        <v>22.17</v>
      </c>
      <c r="P277" s="3"/>
      <c r="Q277" s="3"/>
      <c r="R277" s="3"/>
      <c r="S277" s="3"/>
      <c r="T277" s="3"/>
      <c r="U277" s="3"/>
      <c r="V277" s="3"/>
      <c r="W277" s="3"/>
      <c r="X277" s="3"/>
      <c r="Y277" s="3"/>
      <c r="Z277" s="3"/>
    </row>
    <row r="278" spans="1:26" ht="15" x14ac:dyDescent="0.2">
      <c r="A278" s="3" t="s">
        <v>342</v>
      </c>
      <c r="B278" s="30">
        <v>44139</v>
      </c>
      <c r="C278" s="12">
        <v>0.52638888888888891</v>
      </c>
      <c r="D278" s="3" t="s">
        <v>227</v>
      </c>
      <c r="E278" s="3" t="s">
        <v>203</v>
      </c>
      <c r="F278" s="3">
        <v>1022</v>
      </c>
      <c r="G278" s="3">
        <v>10402</v>
      </c>
      <c r="H278" s="3">
        <v>9.81</v>
      </c>
      <c r="I278" s="3">
        <v>18.5</v>
      </c>
      <c r="J278" s="3">
        <v>17.25</v>
      </c>
      <c r="K278" s="3">
        <v>100</v>
      </c>
      <c r="L278" s="3">
        <v>8.07</v>
      </c>
      <c r="M278" s="3">
        <v>-65.099999999999994</v>
      </c>
      <c r="N278" s="3">
        <v>121</v>
      </c>
      <c r="O278" s="3">
        <v>18.100000000000001</v>
      </c>
      <c r="P278" s="3"/>
      <c r="Q278" s="3"/>
      <c r="R278" s="3"/>
      <c r="S278" s="3"/>
      <c r="T278" s="3"/>
      <c r="U278" s="3"/>
      <c r="V278" s="3"/>
      <c r="W278" s="3"/>
      <c r="X278" s="3"/>
      <c r="Y278" s="3"/>
      <c r="Z278" s="3"/>
    </row>
    <row r="279" spans="1:26" ht="15" x14ac:dyDescent="0.2">
      <c r="A279" s="3" t="s">
        <v>342</v>
      </c>
      <c r="B279" s="30">
        <v>44139</v>
      </c>
      <c r="C279" s="12">
        <v>0.52638888888888891</v>
      </c>
      <c r="D279" s="3" t="s">
        <v>227</v>
      </c>
      <c r="E279" s="3" t="s">
        <v>221</v>
      </c>
      <c r="F279" s="3">
        <v>1034</v>
      </c>
      <c r="G279" s="3">
        <v>10403</v>
      </c>
      <c r="H279" s="3">
        <v>8.08</v>
      </c>
      <c r="I279" s="3">
        <v>18.8</v>
      </c>
      <c r="J279" s="3">
        <v>21.27</v>
      </c>
      <c r="K279" s="3">
        <v>130</v>
      </c>
      <c r="L279" s="3">
        <v>8.0299999999999994</v>
      </c>
      <c r="M279" s="3">
        <v>-62.8</v>
      </c>
      <c r="N279" s="3">
        <v>122</v>
      </c>
      <c r="O279" s="3">
        <v>19.739999999999998</v>
      </c>
      <c r="P279" s="3"/>
      <c r="Q279" s="3"/>
      <c r="R279" s="3"/>
      <c r="S279" s="3"/>
      <c r="T279" s="3"/>
      <c r="U279" s="3"/>
      <c r="V279" s="3"/>
      <c r="W279" s="3"/>
      <c r="X279" s="3"/>
      <c r="Y279" s="3"/>
      <c r="Z279" s="3"/>
    </row>
    <row r="280" spans="1:26" ht="15" x14ac:dyDescent="0.2">
      <c r="A280" s="3" t="s">
        <v>342</v>
      </c>
      <c r="B280" s="30">
        <v>44139</v>
      </c>
      <c r="C280" s="12">
        <v>0.56180555555555556</v>
      </c>
      <c r="D280" s="3" t="s">
        <v>212</v>
      </c>
      <c r="E280" s="3" t="s">
        <v>203</v>
      </c>
      <c r="F280" s="3">
        <v>1038</v>
      </c>
      <c r="G280" s="3">
        <v>10421</v>
      </c>
      <c r="H280" s="3">
        <v>10.36</v>
      </c>
      <c r="I280" s="3">
        <v>18.8</v>
      </c>
      <c r="J280" s="3">
        <v>18.62</v>
      </c>
      <c r="K280" s="3">
        <v>69</v>
      </c>
      <c r="L280" s="3">
        <v>8.1</v>
      </c>
      <c r="M280" s="3">
        <v>-66.400000000000006</v>
      </c>
      <c r="N280" s="3">
        <v>123</v>
      </c>
      <c r="O280" s="3">
        <v>16.579999999999998</v>
      </c>
      <c r="P280" s="3"/>
      <c r="Q280" s="3"/>
      <c r="R280" s="3"/>
      <c r="S280" s="3"/>
      <c r="T280" s="3"/>
      <c r="U280" s="3"/>
      <c r="V280" s="3"/>
      <c r="W280" s="3"/>
      <c r="X280" s="3"/>
      <c r="Y280" s="3"/>
      <c r="Z280" s="3"/>
    </row>
    <row r="281" spans="1:26" ht="15" x14ac:dyDescent="0.2">
      <c r="A281" s="3" t="s">
        <v>342</v>
      </c>
      <c r="B281" s="30">
        <v>44139</v>
      </c>
      <c r="C281" s="12">
        <v>0.56180555555555556</v>
      </c>
      <c r="D281" s="3" t="s">
        <v>212</v>
      </c>
      <c r="E281" s="3" t="s">
        <v>221</v>
      </c>
      <c r="F281" s="3">
        <v>1030</v>
      </c>
      <c r="G281" s="3">
        <v>10418</v>
      </c>
      <c r="H281" s="3">
        <v>9.41</v>
      </c>
      <c r="I281" s="3">
        <v>18.8</v>
      </c>
      <c r="J281" s="3">
        <v>20.8</v>
      </c>
      <c r="K281" s="3">
        <v>89</v>
      </c>
      <c r="L281" s="3">
        <v>7.97</v>
      </c>
      <c r="M281" s="3">
        <v>-58.9</v>
      </c>
      <c r="N281" s="3">
        <v>124</v>
      </c>
      <c r="O281" s="3">
        <v>18.39</v>
      </c>
      <c r="P281" s="3"/>
      <c r="Q281" s="3"/>
      <c r="R281" s="3"/>
      <c r="S281" s="3"/>
      <c r="T281" s="3"/>
      <c r="U281" s="3"/>
      <c r="V281" s="3"/>
      <c r="W281" s="3"/>
      <c r="X281" s="3"/>
      <c r="Y281" s="3"/>
      <c r="Z281" s="3"/>
    </row>
    <row r="282" spans="1:26" ht="15" x14ac:dyDescent="0.2">
      <c r="A282" s="3" t="s">
        <v>342</v>
      </c>
      <c r="B282" s="30">
        <v>44139</v>
      </c>
      <c r="C282" s="12">
        <v>0.57847222222222228</v>
      </c>
      <c r="D282" s="3" t="s">
        <v>209</v>
      </c>
      <c r="E282" s="3" t="s">
        <v>203</v>
      </c>
      <c r="F282" s="3">
        <v>1014</v>
      </c>
      <c r="G282" s="3">
        <v>10412</v>
      </c>
      <c r="H282" s="3">
        <v>9.4700000000000006</v>
      </c>
      <c r="I282" s="3">
        <v>18.7</v>
      </c>
      <c r="J282" s="3">
        <v>18.39</v>
      </c>
      <c r="K282" s="3">
        <v>96</v>
      </c>
      <c r="L282" s="3">
        <v>7.98</v>
      </c>
      <c r="M282" s="3">
        <v>-59.5</v>
      </c>
      <c r="N282" s="3">
        <v>125</v>
      </c>
      <c r="O282" s="3">
        <v>16.47</v>
      </c>
      <c r="P282" s="3"/>
      <c r="Q282" s="3"/>
      <c r="R282" s="3"/>
      <c r="S282" s="3"/>
      <c r="T282" s="3"/>
      <c r="U282" s="3"/>
      <c r="V282" s="3"/>
      <c r="W282" s="3"/>
      <c r="X282" s="3"/>
      <c r="Y282" s="3"/>
      <c r="Z282" s="3"/>
    </row>
    <row r="283" spans="1:26" ht="15" x14ac:dyDescent="0.2">
      <c r="A283" s="3" t="s">
        <v>342</v>
      </c>
      <c r="B283" s="30">
        <v>44139</v>
      </c>
      <c r="C283" s="12">
        <v>0.57847222222222228</v>
      </c>
      <c r="D283" s="3" t="s">
        <v>209</v>
      </c>
      <c r="E283" s="3" t="s">
        <v>221</v>
      </c>
      <c r="F283" s="3" t="s">
        <v>46</v>
      </c>
      <c r="G283" s="3" t="s">
        <v>46</v>
      </c>
      <c r="H283" s="3">
        <v>9.2899999999999991</v>
      </c>
      <c r="I283" s="3">
        <v>18.2</v>
      </c>
      <c r="J283" s="3">
        <v>18.93</v>
      </c>
      <c r="K283" s="3">
        <v>106</v>
      </c>
      <c r="L283" s="3">
        <v>7.97</v>
      </c>
      <c r="M283" s="3">
        <v>-59.2</v>
      </c>
      <c r="N283" s="3">
        <v>126</v>
      </c>
      <c r="O283" s="3">
        <v>16.72</v>
      </c>
      <c r="P283" s="3"/>
      <c r="Q283" s="3"/>
      <c r="R283" s="3"/>
      <c r="S283" s="3"/>
      <c r="T283" s="3"/>
      <c r="U283" s="3"/>
      <c r="V283" s="3"/>
      <c r="W283" s="3"/>
      <c r="X283" s="3"/>
      <c r="Y283" s="3"/>
      <c r="Z283" s="3"/>
    </row>
    <row r="284" spans="1:26" ht="15" x14ac:dyDescent="0.2">
      <c r="A284" s="3" t="s">
        <v>342</v>
      </c>
      <c r="B284" s="30">
        <v>44139</v>
      </c>
      <c r="C284" s="12">
        <v>0.59166666666666667</v>
      </c>
      <c r="D284" s="3" t="s">
        <v>206</v>
      </c>
      <c r="E284" s="3" t="s">
        <v>203</v>
      </c>
      <c r="F284" s="3">
        <v>1004</v>
      </c>
      <c r="G284" s="3">
        <v>10409</v>
      </c>
      <c r="H284" s="3">
        <v>9.9</v>
      </c>
      <c r="I284" s="3">
        <v>17.5</v>
      </c>
      <c r="J284" s="3">
        <v>19.8</v>
      </c>
      <c r="K284" s="3" t="s">
        <v>598</v>
      </c>
      <c r="L284" s="3">
        <v>8.0500000000000007</v>
      </c>
      <c r="M284" s="3">
        <v>-63.6</v>
      </c>
      <c r="N284" s="3">
        <v>127</v>
      </c>
      <c r="O284" s="3">
        <v>18.53</v>
      </c>
      <c r="P284" s="3"/>
      <c r="Q284" s="3"/>
      <c r="R284" s="3"/>
      <c r="S284" s="3"/>
      <c r="T284" s="3"/>
      <c r="U284" s="3"/>
      <c r="V284" s="3"/>
      <c r="W284" s="3"/>
      <c r="X284" s="3"/>
      <c r="Y284" s="3"/>
      <c r="Z284" s="3"/>
    </row>
    <row r="285" spans="1:26" ht="15" x14ac:dyDescent="0.2">
      <c r="A285" s="3" t="s">
        <v>342</v>
      </c>
      <c r="B285" s="30">
        <v>44139</v>
      </c>
      <c r="C285" s="12">
        <v>0.59166666666666667</v>
      </c>
      <c r="D285" s="3" t="s">
        <v>206</v>
      </c>
      <c r="E285" s="3" t="s">
        <v>221</v>
      </c>
      <c r="F285" s="3" t="s">
        <v>46</v>
      </c>
      <c r="G285" s="3" t="s">
        <v>46</v>
      </c>
      <c r="H285" s="3">
        <v>9.4600000000000009</v>
      </c>
      <c r="I285" s="3">
        <v>17.399999999999999</v>
      </c>
      <c r="J285" s="3">
        <v>19.899999999999999</v>
      </c>
      <c r="K285" s="3" t="s">
        <v>601</v>
      </c>
      <c r="L285" s="3">
        <v>8.06</v>
      </c>
      <c r="M285" s="3">
        <v>-64.400000000000006</v>
      </c>
      <c r="N285" s="3">
        <v>128</v>
      </c>
      <c r="O285" s="3">
        <v>18.510000000000002</v>
      </c>
      <c r="P285" s="3"/>
      <c r="Q285" s="3"/>
      <c r="R285" s="3"/>
      <c r="S285" s="3"/>
      <c r="T285" s="3"/>
      <c r="U285" s="3"/>
      <c r="V285" s="3"/>
      <c r="W285" s="3"/>
      <c r="X285" s="3"/>
      <c r="Y285" s="3"/>
      <c r="Z285" s="3"/>
    </row>
    <row r="286" spans="1:26" ht="15" x14ac:dyDescent="0.2">
      <c r="A286" s="3" t="s">
        <v>342</v>
      </c>
      <c r="B286" s="30">
        <v>44139</v>
      </c>
      <c r="C286" s="12">
        <v>0.61527777777777781</v>
      </c>
      <c r="D286" s="3" t="s">
        <v>202</v>
      </c>
      <c r="E286" s="3" t="s">
        <v>203</v>
      </c>
      <c r="F286" s="3">
        <v>1005</v>
      </c>
      <c r="G286" s="3">
        <v>10420</v>
      </c>
      <c r="H286" s="3">
        <v>10.119999999999999</v>
      </c>
      <c r="I286" s="3">
        <v>18.2</v>
      </c>
      <c r="J286" s="3">
        <v>14.03</v>
      </c>
      <c r="K286" s="3">
        <v>81</v>
      </c>
      <c r="L286" s="3">
        <v>8.1</v>
      </c>
      <c r="M286" s="3">
        <v>-66.3</v>
      </c>
      <c r="N286" s="3">
        <v>129</v>
      </c>
      <c r="O286" s="3">
        <v>16.8</v>
      </c>
      <c r="P286" s="3"/>
      <c r="Q286" s="3"/>
      <c r="R286" s="3"/>
      <c r="S286" s="3"/>
      <c r="T286" s="3"/>
      <c r="U286" s="3"/>
      <c r="V286" s="3"/>
      <c r="W286" s="3"/>
      <c r="X286" s="3"/>
      <c r="Y286" s="3"/>
      <c r="Z286" s="3"/>
    </row>
    <row r="287" spans="1:26" ht="15" x14ac:dyDescent="0.2">
      <c r="A287" s="3" t="s">
        <v>342</v>
      </c>
      <c r="B287" s="30">
        <v>44139</v>
      </c>
      <c r="C287" s="12">
        <v>0.61527777777777781</v>
      </c>
      <c r="D287" s="3" t="s">
        <v>202</v>
      </c>
      <c r="E287" s="3" t="s">
        <v>221</v>
      </c>
      <c r="F287" s="3">
        <v>1013</v>
      </c>
      <c r="G287" s="3">
        <v>10417</v>
      </c>
      <c r="H287" s="3">
        <v>8.18</v>
      </c>
      <c r="I287" s="3">
        <v>19.899999999999999</v>
      </c>
      <c r="J287" s="3">
        <v>26.85</v>
      </c>
      <c r="K287" s="3">
        <v>99</v>
      </c>
      <c r="L287" s="3">
        <v>8.09</v>
      </c>
      <c r="M287" s="3">
        <v>-66</v>
      </c>
      <c r="N287" s="3">
        <v>130</v>
      </c>
      <c r="O287" s="3">
        <v>21.76</v>
      </c>
      <c r="P287" s="3"/>
      <c r="Q287" s="3"/>
      <c r="R287" s="3"/>
      <c r="S287" s="3"/>
      <c r="T287" s="3"/>
      <c r="U287" s="3"/>
      <c r="V287" s="3"/>
      <c r="W287" s="3"/>
      <c r="X287" s="3"/>
      <c r="Y287" s="3"/>
      <c r="Z287" s="3"/>
    </row>
    <row r="288" spans="1:26" ht="15" x14ac:dyDescent="0.2">
      <c r="A288" s="3" t="s">
        <v>342</v>
      </c>
      <c r="B288" s="11">
        <v>44140</v>
      </c>
      <c r="C288" s="12">
        <v>0.30625000000000002</v>
      </c>
      <c r="D288" s="3" t="s">
        <v>279</v>
      </c>
      <c r="E288" s="3" t="s">
        <v>203</v>
      </c>
      <c r="F288" s="3">
        <v>1025</v>
      </c>
      <c r="G288" s="3">
        <v>10430</v>
      </c>
      <c r="H288" s="3">
        <v>8.32</v>
      </c>
      <c r="I288" s="3">
        <v>18.100000000000001</v>
      </c>
      <c r="J288" s="3">
        <v>3.65</v>
      </c>
      <c r="K288" s="3">
        <v>32</v>
      </c>
      <c r="L288" s="3">
        <v>7.55</v>
      </c>
      <c r="M288" s="3">
        <v>-35.200000000000003</v>
      </c>
      <c r="N288" s="3">
        <v>133</v>
      </c>
      <c r="O288" s="3">
        <v>12.6</v>
      </c>
      <c r="P288" s="3"/>
      <c r="Q288" s="3"/>
      <c r="R288" s="3"/>
      <c r="S288" s="3"/>
      <c r="T288" s="3"/>
      <c r="U288" s="3"/>
      <c r="V288" s="3"/>
      <c r="W288" s="3"/>
      <c r="X288" s="3"/>
      <c r="Y288" s="3"/>
      <c r="Z288" s="3"/>
    </row>
    <row r="289" spans="1:26" ht="15" x14ac:dyDescent="0.2">
      <c r="A289" s="3" t="s">
        <v>342</v>
      </c>
      <c r="B289" s="11">
        <v>44140</v>
      </c>
      <c r="C289" s="12">
        <v>0.30625000000000002</v>
      </c>
      <c r="D289" s="3" t="s">
        <v>279</v>
      </c>
      <c r="E289" s="3" t="s">
        <v>221</v>
      </c>
      <c r="F289" s="3" t="s">
        <v>46</v>
      </c>
      <c r="G289" s="3" t="s">
        <v>46</v>
      </c>
      <c r="H289" s="3">
        <v>8.4700000000000006</v>
      </c>
      <c r="I289" s="3">
        <v>17.899999999999999</v>
      </c>
      <c r="J289" s="3">
        <v>3.66</v>
      </c>
      <c r="K289" s="3">
        <v>76</v>
      </c>
      <c r="L289" s="3">
        <v>7.57</v>
      </c>
      <c r="M289" s="3">
        <v>-36.1</v>
      </c>
      <c r="N289" s="3">
        <v>134</v>
      </c>
      <c r="O289" s="3">
        <v>12.53</v>
      </c>
      <c r="P289" s="3"/>
      <c r="Q289" s="3"/>
      <c r="R289" s="3"/>
      <c r="S289" s="3"/>
      <c r="T289" s="3"/>
      <c r="U289" s="3"/>
      <c r="V289" s="3"/>
      <c r="W289" s="3"/>
      <c r="X289" s="3"/>
      <c r="Y289" s="3"/>
      <c r="Z289" s="3"/>
    </row>
    <row r="290" spans="1:26" ht="15" x14ac:dyDescent="0.2">
      <c r="A290" s="3" t="s">
        <v>342</v>
      </c>
      <c r="B290" s="11">
        <v>44140</v>
      </c>
      <c r="C290" s="12">
        <v>0.32916666666666666</v>
      </c>
      <c r="D290" s="3" t="s">
        <v>277</v>
      </c>
      <c r="E290" s="3" t="s">
        <v>203</v>
      </c>
      <c r="F290" s="3">
        <v>1012</v>
      </c>
      <c r="G290" s="3">
        <v>10434</v>
      </c>
      <c r="H290" s="3">
        <v>8.39</v>
      </c>
      <c r="I290" s="3">
        <v>18.2</v>
      </c>
      <c r="J290" s="3">
        <v>4.26</v>
      </c>
      <c r="K290" s="3">
        <v>56</v>
      </c>
      <c r="L290" s="3">
        <v>7.56</v>
      </c>
      <c r="M290" s="3">
        <v>-35.9</v>
      </c>
      <c r="N290" s="3">
        <v>131</v>
      </c>
      <c r="O290" s="3">
        <v>12.72</v>
      </c>
      <c r="P290" s="3"/>
      <c r="Q290" s="3"/>
      <c r="R290" s="3"/>
      <c r="S290" s="3"/>
      <c r="T290" s="3"/>
      <c r="U290" s="3"/>
      <c r="V290" s="3"/>
      <c r="W290" s="3"/>
      <c r="X290" s="3"/>
      <c r="Y290" s="3"/>
      <c r="Z290" s="3"/>
    </row>
    <row r="291" spans="1:26" ht="15" x14ac:dyDescent="0.2">
      <c r="A291" s="3" t="s">
        <v>342</v>
      </c>
      <c r="B291" s="11">
        <v>44140</v>
      </c>
      <c r="C291" s="12">
        <v>0.32916666666666666</v>
      </c>
      <c r="D291" s="3" t="s">
        <v>277</v>
      </c>
      <c r="E291" s="3" t="s">
        <v>221</v>
      </c>
      <c r="F291" s="3" t="s">
        <v>46</v>
      </c>
      <c r="G291" s="3" t="s">
        <v>46</v>
      </c>
      <c r="H291" s="3">
        <v>8.4</v>
      </c>
      <c r="I291" s="3">
        <v>18.2</v>
      </c>
      <c r="J291" s="3">
        <v>4.2699999999999996</v>
      </c>
      <c r="K291" s="3">
        <v>80</v>
      </c>
      <c r="L291" s="3">
        <v>7.61</v>
      </c>
      <c r="M291" s="3">
        <v>-38.6</v>
      </c>
      <c r="N291" s="3">
        <v>132</v>
      </c>
      <c r="O291" s="3">
        <v>12.64</v>
      </c>
      <c r="P291" s="3"/>
      <c r="Q291" s="3"/>
      <c r="R291" s="3"/>
      <c r="S291" s="3"/>
      <c r="T291" s="3"/>
      <c r="U291" s="3"/>
      <c r="V291" s="3"/>
      <c r="W291" s="3"/>
      <c r="X291" s="3"/>
      <c r="Y291" s="3"/>
      <c r="Z291" s="3"/>
    </row>
    <row r="292" spans="1:26" ht="15" x14ac:dyDescent="0.2">
      <c r="A292" s="3" t="s">
        <v>342</v>
      </c>
      <c r="B292" s="11">
        <v>44140</v>
      </c>
      <c r="C292" s="12">
        <v>0.35902777777777778</v>
      </c>
      <c r="D292" s="3" t="s">
        <v>307</v>
      </c>
      <c r="E292" s="3" t="s">
        <v>203</v>
      </c>
      <c r="F292" s="3">
        <v>1009</v>
      </c>
      <c r="G292" s="3">
        <v>10441</v>
      </c>
      <c r="H292" s="3">
        <v>6.82</v>
      </c>
      <c r="I292" s="3">
        <v>19.399999999999999</v>
      </c>
      <c r="J292" s="3">
        <v>1.37</v>
      </c>
      <c r="K292" s="3">
        <v>26</v>
      </c>
      <c r="L292" s="3">
        <v>7.11</v>
      </c>
      <c r="M292" s="3">
        <v>-9.8000000000000007</v>
      </c>
      <c r="N292" s="3">
        <v>135</v>
      </c>
      <c r="O292" s="3">
        <v>11.11</v>
      </c>
      <c r="P292" s="3" t="s">
        <v>656</v>
      </c>
      <c r="Q292" s="3"/>
      <c r="R292" s="3"/>
      <c r="S292" s="3"/>
      <c r="T292" s="3"/>
      <c r="U292" s="3"/>
      <c r="V292" s="3"/>
      <c r="W292" s="3"/>
      <c r="X292" s="3"/>
      <c r="Y292" s="3"/>
      <c r="Z292" s="3"/>
    </row>
    <row r="293" spans="1:26" ht="15" x14ac:dyDescent="0.2">
      <c r="A293" s="3" t="s">
        <v>342</v>
      </c>
      <c r="B293" s="11">
        <v>44140</v>
      </c>
      <c r="C293" s="12">
        <v>0.35902777777777778</v>
      </c>
      <c r="D293" s="3" t="s">
        <v>307</v>
      </c>
      <c r="E293" s="3" t="s">
        <v>221</v>
      </c>
      <c r="F293" s="3">
        <v>1027</v>
      </c>
      <c r="G293" s="3">
        <v>10426</v>
      </c>
      <c r="H293" s="3">
        <v>6.32</v>
      </c>
      <c r="I293" s="3">
        <v>20.2</v>
      </c>
      <c r="J293" s="3">
        <v>13.24</v>
      </c>
      <c r="K293" s="3">
        <v>95</v>
      </c>
      <c r="L293" s="3">
        <v>7.54</v>
      </c>
      <c r="M293" s="3">
        <v>-34.799999999999997</v>
      </c>
      <c r="N293" s="3">
        <v>136</v>
      </c>
      <c r="O293" s="3">
        <v>16.78</v>
      </c>
      <c r="P293" s="3"/>
      <c r="Q293" s="3"/>
      <c r="R293" s="3"/>
      <c r="S293" s="3"/>
      <c r="T293" s="3"/>
      <c r="U293" s="3"/>
      <c r="V293" s="3"/>
      <c r="W293" s="3"/>
      <c r="X293" s="3"/>
      <c r="Y293" s="3"/>
      <c r="Z293" s="3"/>
    </row>
    <row r="294" spans="1:26" ht="15" x14ac:dyDescent="0.2">
      <c r="A294" s="3" t="s">
        <v>342</v>
      </c>
      <c r="B294" s="11">
        <v>44140</v>
      </c>
      <c r="C294" s="12">
        <v>0.37291666666666667</v>
      </c>
      <c r="D294" s="3" t="s">
        <v>304</v>
      </c>
      <c r="E294" s="3" t="s">
        <v>203</v>
      </c>
      <c r="F294" s="3">
        <v>1011</v>
      </c>
      <c r="G294" s="3">
        <v>10431</v>
      </c>
      <c r="H294" s="3">
        <v>6.76</v>
      </c>
      <c r="I294" s="3">
        <v>19.3</v>
      </c>
      <c r="J294" s="3">
        <v>0.1</v>
      </c>
      <c r="K294" s="3" t="s">
        <v>562</v>
      </c>
      <c r="L294" s="3">
        <v>7.17</v>
      </c>
      <c r="M294" s="3">
        <v>-13.1</v>
      </c>
      <c r="N294" s="3">
        <v>137</v>
      </c>
      <c r="O294" s="3">
        <v>10.52</v>
      </c>
      <c r="P294" s="3"/>
      <c r="Q294" s="3"/>
      <c r="R294" s="3"/>
      <c r="S294" s="3"/>
      <c r="T294" s="3"/>
      <c r="U294" s="3"/>
      <c r="V294" s="3"/>
      <c r="W294" s="3"/>
      <c r="X294" s="3"/>
      <c r="Y294" s="3"/>
      <c r="Z294" s="3"/>
    </row>
    <row r="295" spans="1:26" ht="15" x14ac:dyDescent="0.2">
      <c r="A295" s="3" t="s">
        <v>342</v>
      </c>
      <c r="B295" s="11">
        <v>44140</v>
      </c>
      <c r="C295" s="12">
        <v>0.37291666666666667</v>
      </c>
      <c r="D295" s="3" t="s">
        <v>304</v>
      </c>
      <c r="E295" s="3" t="s">
        <v>221</v>
      </c>
      <c r="F295" s="3" t="s">
        <v>46</v>
      </c>
      <c r="G295" s="3" t="s">
        <v>46</v>
      </c>
      <c r="H295" s="3">
        <v>6.94</v>
      </c>
      <c r="I295" s="3">
        <v>19</v>
      </c>
      <c r="J295" s="3">
        <v>0.12</v>
      </c>
      <c r="K295" s="3">
        <v>16</v>
      </c>
      <c r="L295" s="3">
        <v>7.11</v>
      </c>
      <c r="M295" s="3">
        <v>-10</v>
      </c>
      <c r="N295" s="3">
        <v>138</v>
      </c>
      <c r="O295" s="3">
        <v>10.57</v>
      </c>
      <c r="P295" s="3"/>
      <c r="Q295" s="3"/>
      <c r="R295" s="3"/>
      <c r="S295" s="3"/>
      <c r="T295" s="3"/>
      <c r="U295" s="3"/>
      <c r="V295" s="3"/>
      <c r="W295" s="3"/>
      <c r="X295" s="3"/>
      <c r="Y295" s="3"/>
      <c r="Z295" s="3"/>
    </row>
    <row r="296" spans="1:26" ht="15" x14ac:dyDescent="0.2">
      <c r="A296" s="3" t="s">
        <v>342</v>
      </c>
      <c r="B296" s="11">
        <v>44140</v>
      </c>
      <c r="C296" s="12">
        <v>0.38750000000000001</v>
      </c>
      <c r="D296" s="3" t="s">
        <v>272</v>
      </c>
      <c r="E296" s="3" t="s">
        <v>203</v>
      </c>
      <c r="F296" s="3">
        <v>1001</v>
      </c>
      <c r="G296" s="3">
        <v>10425</v>
      </c>
      <c r="H296" s="3">
        <v>6.83</v>
      </c>
      <c r="I296" s="3">
        <v>19.2</v>
      </c>
      <c r="J296" s="3">
        <v>7.0000000000000007E-2</v>
      </c>
      <c r="K296" s="3">
        <v>5</v>
      </c>
      <c r="L296" s="3">
        <v>7.16</v>
      </c>
      <c r="M296" s="3">
        <v>-12.8</v>
      </c>
      <c r="N296" s="3">
        <v>139</v>
      </c>
      <c r="O296" s="3">
        <v>10.7</v>
      </c>
      <c r="P296" s="3"/>
      <c r="Q296" s="3"/>
      <c r="R296" s="3"/>
      <c r="S296" s="3"/>
      <c r="T296" s="3"/>
      <c r="U296" s="3"/>
      <c r="V296" s="3"/>
      <c r="W296" s="3"/>
      <c r="X296" s="3"/>
      <c r="Y296" s="3"/>
      <c r="Z296" s="3"/>
    </row>
    <row r="297" spans="1:26" ht="15" x14ac:dyDescent="0.2">
      <c r="A297" s="3" t="s">
        <v>342</v>
      </c>
      <c r="B297" s="11">
        <v>44140</v>
      </c>
      <c r="C297" s="12">
        <v>0.38750000000000001</v>
      </c>
      <c r="D297" s="3" t="s">
        <v>272</v>
      </c>
      <c r="E297" s="3" t="s">
        <v>221</v>
      </c>
      <c r="F297" s="3" t="s">
        <v>46</v>
      </c>
      <c r="G297" s="3" t="s">
        <v>46</v>
      </c>
      <c r="H297" s="3">
        <v>6.98</v>
      </c>
      <c r="I297" s="3">
        <v>19.100000000000001</v>
      </c>
      <c r="J297" s="3">
        <v>7.0000000000000007E-2</v>
      </c>
      <c r="K297" s="3">
        <v>51</v>
      </c>
      <c r="L297" s="3">
        <v>7.13</v>
      </c>
      <c r="M297" s="3">
        <v>-11.3</v>
      </c>
      <c r="N297" s="3">
        <v>140</v>
      </c>
      <c r="O297" s="3">
        <v>10.72</v>
      </c>
      <c r="P297" s="3"/>
      <c r="Q297" s="3"/>
      <c r="R297" s="3"/>
      <c r="S297" s="3"/>
      <c r="T297" s="3"/>
      <c r="U297" s="3"/>
      <c r="V297" s="3"/>
      <c r="W297" s="3"/>
      <c r="X297" s="3"/>
      <c r="Y297" s="3"/>
      <c r="Z297" s="3"/>
    </row>
    <row r="298" spans="1:26" ht="15" x14ac:dyDescent="0.2">
      <c r="A298" s="3" t="s">
        <v>342</v>
      </c>
      <c r="B298" s="11">
        <v>44140</v>
      </c>
      <c r="C298" s="12">
        <v>0.39861111111111114</v>
      </c>
      <c r="D298" s="3" t="s">
        <v>300</v>
      </c>
      <c r="E298" s="3" t="s">
        <v>203</v>
      </c>
      <c r="F298" s="3">
        <v>1039</v>
      </c>
      <c r="G298" s="3">
        <v>10428</v>
      </c>
      <c r="H298" s="3">
        <v>6.92</v>
      </c>
      <c r="I298" s="3">
        <v>19.399999999999999</v>
      </c>
      <c r="J298" s="3">
        <v>0.08</v>
      </c>
      <c r="K298" s="3">
        <v>39</v>
      </c>
      <c r="L298" s="3">
        <v>7.12</v>
      </c>
      <c r="M298" s="3">
        <v>-10.7</v>
      </c>
      <c r="N298" s="3">
        <v>144</v>
      </c>
      <c r="O298" s="3">
        <v>9.7490000000000006</v>
      </c>
      <c r="P298" s="3"/>
      <c r="Q298" s="3"/>
      <c r="R298" s="3"/>
      <c r="S298" s="3"/>
      <c r="T298" s="3"/>
      <c r="U298" s="3"/>
      <c r="V298" s="3"/>
      <c r="W298" s="3"/>
      <c r="X298" s="3"/>
      <c r="Y298" s="3"/>
      <c r="Z298" s="3"/>
    </row>
    <row r="299" spans="1:26" ht="15" x14ac:dyDescent="0.2">
      <c r="A299" s="3" t="s">
        <v>342</v>
      </c>
      <c r="B299" s="11">
        <v>44140</v>
      </c>
      <c r="C299" s="12">
        <v>0.39861111111111114</v>
      </c>
      <c r="D299" s="3" t="s">
        <v>300</v>
      </c>
      <c r="E299" s="3" t="s">
        <v>221</v>
      </c>
      <c r="F299" s="3" t="s">
        <v>46</v>
      </c>
      <c r="G299" s="3" t="s">
        <v>46</v>
      </c>
      <c r="H299" s="3">
        <v>6.9</v>
      </c>
      <c r="I299" s="3">
        <v>19.399999999999999</v>
      </c>
      <c r="J299" s="3">
        <v>0.08</v>
      </c>
      <c r="K299" s="3">
        <v>114</v>
      </c>
      <c r="L299" s="3">
        <v>7.11</v>
      </c>
      <c r="M299" s="3">
        <v>-9.9</v>
      </c>
      <c r="N299" s="3">
        <v>145</v>
      </c>
      <c r="O299" s="3">
        <v>9.8979999999999997</v>
      </c>
      <c r="P299" s="3"/>
      <c r="Q299" s="3"/>
      <c r="R299" s="3"/>
      <c r="S299" s="3"/>
      <c r="T299" s="3"/>
      <c r="U299" s="3"/>
      <c r="V299" s="3"/>
      <c r="W299" s="3"/>
      <c r="X299" s="3"/>
      <c r="Y299" s="3"/>
      <c r="Z299" s="3"/>
    </row>
    <row r="300" spans="1:26" ht="15" x14ac:dyDescent="0.2">
      <c r="A300" s="3" t="s">
        <v>342</v>
      </c>
      <c r="B300" s="11">
        <v>44140</v>
      </c>
      <c r="C300" s="12">
        <v>0.41111111111111109</v>
      </c>
      <c r="D300" s="3" t="s">
        <v>270</v>
      </c>
      <c r="E300" s="3" t="s">
        <v>203</v>
      </c>
      <c r="F300" s="3">
        <v>1003</v>
      </c>
      <c r="G300" s="3">
        <v>10424</v>
      </c>
      <c r="H300" s="3">
        <v>6.74</v>
      </c>
      <c r="I300" s="3">
        <v>19.5</v>
      </c>
      <c r="J300" s="3">
        <v>0.08</v>
      </c>
      <c r="K300" s="3" t="s">
        <v>657</v>
      </c>
      <c r="L300" s="3">
        <v>7.2</v>
      </c>
      <c r="M300" s="3">
        <v>-15.3</v>
      </c>
      <c r="N300" s="3">
        <v>146</v>
      </c>
      <c r="O300" s="3">
        <v>10.01</v>
      </c>
      <c r="P300" s="3"/>
      <c r="Q300" s="3"/>
      <c r="R300" s="3"/>
      <c r="S300" s="3"/>
      <c r="T300" s="3"/>
      <c r="U300" s="3"/>
      <c r="V300" s="3"/>
      <c r="W300" s="3"/>
      <c r="X300" s="3"/>
      <c r="Y300" s="3"/>
      <c r="Z300" s="3"/>
    </row>
    <row r="301" spans="1:26" ht="15" x14ac:dyDescent="0.2">
      <c r="A301" s="3" t="s">
        <v>342</v>
      </c>
      <c r="B301" s="11">
        <v>44140</v>
      </c>
      <c r="C301" s="12">
        <v>0.41111111111111109</v>
      </c>
      <c r="D301" s="3" t="s">
        <v>270</v>
      </c>
      <c r="E301" s="3" t="s">
        <v>221</v>
      </c>
      <c r="F301" s="3" t="s">
        <v>46</v>
      </c>
      <c r="G301" s="3" t="s">
        <v>46</v>
      </c>
      <c r="H301" s="3">
        <v>6.92</v>
      </c>
      <c r="I301" s="3">
        <v>19.5</v>
      </c>
      <c r="J301" s="3">
        <v>0.08</v>
      </c>
      <c r="K301" s="3">
        <v>40</v>
      </c>
      <c r="L301" s="3">
        <v>7.16</v>
      </c>
      <c r="M301" s="3">
        <v>-12.6</v>
      </c>
      <c r="N301" s="3">
        <v>147</v>
      </c>
      <c r="O301" s="3">
        <v>10.18</v>
      </c>
      <c r="P301" s="3"/>
      <c r="Q301" s="3"/>
      <c r="R301" s="3"/>
      <c r="S301" s="3"/>
      <c r="T301" s="3"/>
      <c r="U301" s="3"/>
      <c r="V301" s="3"/>
      <c r="W301" s="3"/>
      <c r="X301" s="3"/>
      <c r="Y301" s="3"/>
      <c r="Z301" s="3"/>
    </row>
    <row r="302" spans="1:26" ht="15" x14ac:dyDescent="0.2">
      <c r="A302" s="3" t="s">
        <v>342</v>
      </c>
      <c r="B302" s="11">
        <v>44140</v>
      </c>
      <c r="C302" s="12">
        <v>0.43055555555555558</v>
      </c>
      <c r="D302" s="3" t="s">
        <v>267</v>
      </c>
      <c r="E302" s="3" t="s">
        <v>203</v>
      </c>
      <c r="F302" s="3">
        <v>1021</v>
      </c>
      <c r="G302" s="3">
        <v>10423</v>
      </c>
      <c r="H302" s="3">
        <v>7.56</v>
      </c>
      <c r="I302" s="3">
        <v>19.7</v>
      </c>
      <c r="J302" s="3">
        <v>2.8</v>
      </c>
      <c r="K302" s="3">
        <v>1</v>
      </c>
      <c r="L302" s="3">
        <v>7.05</v>
      </c>
      <c r="M302" s="3">
        <v>-6.7</v>
      </c>
      <c r="N302" s="3">
        <v>148</v>
      </c>
      <c r="O302" s="3">
        <v>12.03</v>
      </c>
      <c r="P302" s="3"/>
      <c r="Q302" s="3"/>
      <c r="R302" s="3"/>
      <c r="S302" s="3"/>
      <c r="T302" s="3"/>
      <c r="U302" s="3"/>
      <c r="V302" s="3"/>
      <c r="W302" s="3"/>
      <c r="X302" s="3"/>
      <c r="Y302" s="3"/>
      <c r="Z302" s="3"/>
    </row>
    <row r="303" spans="1:26" ht="15" x14ac:dyDescent="0.2">
      <c r="A303" s="3" t="s">
        <v>342</v>
      </c>
      <c r="B303" s="11">
        <v>44140</v>
      </c>
      <c r="C303" s="12">
        <v>0.43055555555555558</v>
      </c>
      <c r="D303" s="3" t="s">
        <v>267</v>
      </c>
      <c r="E303" s="3" t="s">
        <v>221</v>
      </c>
      <c r="F303" s="3" t="s">
        <v>46</v>
      </c>
      <c r="G303" s="3" t="s">
        <v>46</v>
      </c>
      <c r="H303" s="3">
        <v>7.57</v>
      </c>
      <c r="I303" s="3">
        <v>19.600000000000001</v>
      </c>
      <c r="J303" s="3">
        <v>3.18</v>
      </c>
      <c r="K303" s="3">
        <v>62</v>
      </c>
      <c r="L303" s="3">
        <v>7.28</v>
      </c>
      <c r="M303" s="3">
        <v>-19.8</v>
      </c>
      <c r="N303" s="3">
        <v>149</v>
      </c>
      <c r="O303" s="3">
        <v>12.2</v>
      </c>
      <c r="P303" s="3"/>
      <c r="Q303" s="3"/>
      <c r="R303" s="3"/>
      <c r="S303" s="3"/>
      <c r="T303" s="3"/>
      <c r="U303" s="3"/>
      <c r="V303" s="3"/>
      <c r="W303" s="3"/>
      <c r="X303" s="3"/>
      <c r="Y303" s="3"/>
      <c r="Z303" s="3"/>
    </row>
    <row r="304" spans="1:26" ht="15" x14ac:dyDescent="0.2">
      <c r="A304" s="3" t="s">
        <v>342</v>
      </c>
      <c r="B304" s="11">
        <v>44140</v>
      </c>
      <c r="C304" s="12">
        <v>0.44236111111111109</v>
      </c>
      <c r="D304" s="3" t="s">
        <v>274</v>
      </c>
      <c r="E304" s="3" t="s">
        <v>203</v>
      </c>
      <c r="F304" s="3">
        <v>1017</v>
      </c>
      <c r="G304" s="3">
        <v>10438</v>
      </c>
      <c r="H304" s="3">
        <v>6.9</v>
      </c>
      <c r="I304" s="3">
        <v>20.2</v>
      </c>
      <c r="J304" s="3">
        <v>4.0999999999999996</v>
      </c>
      <c r="K304" s="3">
        <v>12</v>
      </c>
      <c r="L304" s="3">
        <v>7.27</v>
      </c>
      <c r="M304" s="3">
        <v>-19.2</v>
      </c>
      <c r="N304" s="3">
        <v>150</v>
      </c>
      <c r="O304" s="3">
        <v>12.18</v>
      </c>
      <c r="P304" s="3"/>
      <c r="Q304" s="3"/>
      <c r="R304" s="3"/>
      <c r="S304" s="3"/>
      <c r="T304" s="3"/>
      <c r="U304" s="3"/>
      <c r="V304" s="3"/>
      <c r="W304" s="3"/>
      <c r="X304" s="3"/>
      <c r="Y304" s="3"/>
      <c r="Z304" s="3"/>
    </row>
    <row r="305" spans="1:26" ht="15" x14ac:dyDescent="0.2">
      <c r="A305" s="3" t="s">
        <v>342</v>
      </c>
      <c r="B305" s="11">
        <v>44140</v>
      </c>
      <c r="C305" s="12">
        <v>0.44236111111111109</v>
      </c>
      <c r="D305" s="3" t="s">
        <v>274</v>
      </c>
      <c r="E305" s="3" t="s">
        <v>221</v>
      </c>
      <c r="F305" s="3">
        <v>1019</v>
      </c>
      <c r="G305" s="3">
        <v>10437</v>
      </c>
      <c r="H305" s="3">
        <v>6.54</v>
      </c>
      <c r="I305" s="3">
        <v>20.8</v>
      </c>
      <c r="J305" s="3">
        <v>21.63</v>
      </c>
      <c r="K305" s="3">
        <v>29</v>
      </c>
      <c r="L305" s="3">
        <v>7.95</v>
      </c>
      <c r="M305" s="3">
        <v>-58</v>
      </c>
      <c r="N305" s="3">
        <v>151</v>
      </c>
      <c r="O305" s="3">
        <v>19.559999999999999</v>
      </c>
      <c r="P305" s="3"/>
      <c r="Q305" s="3"/>
      <c r="R305" s="3"/>
      <c r="S305" s="3"/>
      <c r="T305" s="3"/>
      <c r="U305" s="3"/>
      <c r="V305" s="3"/>
      <c r="W305" s="3"/>
      <c r="X305" s="3"/>
      <c r="Y305" s="3"/>
      <c r="Z305" s="3"/>
    </row>
    <row r="306" spans="1:26" ht="15" x14ac:dyDescent="0.2">
      <c r="A306" s="3" t="s">
        <v>342</v>
      </c>
      <c r="B306" s="11">
        <v>44140</v>
      </c>
      <c r="C306" s="12">
        <v>0.47638888888888886</v>
      </c>
      <c r="D306" s="3" t="s">
        <v>265</v>
      </c>
      <c r="E306" s="3" t="s">
        <v>203</v>
      </c>
      <c r="F306" s="3">
        <v>1022</v>
      </c>
      <c r="G306" s="3">
        <v>10440</v>
      </c>
      <c r="H306" s="3">
        <v>8.43</v>
      </c>
      <c r="I306" s="3">
        <v>19.600000000000001</v>
      </c>
      <c r="J306" s="3">
        <v>13.89</v>
      </c>
      <c r="K306" s="3">
        <v>10</v>
      </c>
      <c r="L306" s="3">
        <v>7.84</v>
      </c>
      <c r="M306" s="3">
        <v>-51.7</v>
      </c>
      <c r="N306" s="3">
        <v>152</v>
      </c>
      <c r="O306" s="3">
        <v>16.600000000000001</v>
      </c>
      <c r="P306" s="3"/>
      <c r="Q306" s="3"/>
      <c r="R306" s="3"/>
      <c r="S306" s="3"/>
      <c r="T306" s="3"/>
      <c r="U306" s="3"/>
      <c r="V306" s="3"/>
      <c r="W306" s="3"/>
      <c r="X306" s="3"/>
      <c r="Y306" s="3"/>
      <c r="Z306" s="3"/>
    </row>
    <row r="307" spans="1:26" ht="15" x14ac:dyDescent="0.2">
      <c r="A307" s="3" t="s">
        <v>342</v>
      </c>
      <c r="B307" s="11">
        <v>44140</v>
      </c>
      <c r="C307" s="12">
        <v>0.47638888888888886</v>
      </c>
      <c r="D307" s="3" t="s">
        <v>265</v>
      </c>
      <c r="E307" s="3" t="s">
        <v>221</v>
      </c>
      <c r="F307" s="3" t="s">
        <v>46</v>
      </c>
      <c r="G307" s="3" t="s">
        <v>46</v>
      </c>
      <c r="H307" s="3">
        <v>8.4</v>
      </c>
      <c r="I307" s="3">
        <v>19.5</v>
      </c>
      <c r="J307" s="3">
        <v>14.21</v>
      </c>
      <c r="K307" s="3" t="s">
        <v>596</v>
      </c>
      <c r="L307" s="3">
        <v>7.85</v>
      </c>
      <c r="M307" s="3">
        <v>-52.2</v>
      </c>
      <c r="N307" s="3">
        <v>153</v>
      </c>
      <c r="O307" s="3">
        <v>16.7</v>
      </c>
      <c r="P307" s="3"/>
      <c r="Q307" s="3"/>
      <c r="R307" s="3"/>
      <c r="S307" s="3"/>
      <c r="T307" s="3"/>
      <c r="U307" s="3"/>
      <c r="V307" s="3"/>
      <c r="W307" s="3"/>
      <c r="X307" s="3"/>
      <c r="Y307" s="3"/>
      <c r="Z307" s="3"/>
    </row>
    <row r="308" spans="1:26" ht="15" x14ac:dyDescent="0.2">
      <c r="A308" s="3" t="s">
        <v>342</v>
      </c>
      <c r="B308" s="11">
        <v>44140</v>
      </c>
      <c r="C308" s="12">
        <v>0.48958333333333331</v>
      </c>
      <c r="D308" s="3" t="s">
        <v>281</v>
      </c>
      <c r="E308" s="3" t="s">
        <v>203</v>
      </c>
      <c r="F308" s="3">
        <v>1004</v>
      </c>
      <c r="G308" s="3">
        <v>10435</v>
      </c>
      <c r="H308" s="3">
        <v>8.1999999999999993</v>
      </c>
      <c r="I308" s="3">
        <v>20</v>
      </c>
      <c r="J308" s="3">
        <v>3.43</v>
      </c>
      <c r="K308" s="3">
        <v>37</v>
      </c>
      <c r="L308" s="3">
        <v>7.58</v>
      </c>
      <c r="M308" s="3">
        <v>-36.6</v>
      </c>
      <c r="N308" s="3">
        <v>154</v>
      </c>
      <c r="O308" s="3">
        <v>11.81</v>
      </c>
      <c r="P308" s="3"/>
      <c r="Q308" s="3"/>
      <c r="R308" s="3"/>
      <c r="S308" s="3"/>
      <c r="T308" s="3"/>
      <c r="U308" s="3"/>
      <c r="V308" s="3"/>
      <c r="W308" s="3"/>
      <c r="X308" s="3"/>
      <c r="Y308" s="3"/>
      <c r="Z308" s="3"/>
    </row>
    <row r="309" spans="1:26" ht="15" x14ac:dyDescent="0.2">
      <c r="A309" s="3" t="s">
        <v>342</v>
      </c>
      <c r="B309" s="11">
        <v>44140</v>
      </c>
      <c r="C309" s="12">
        <v>0.48958333333333331</v>
      </c>
      <c r="D309" s="3" t="s">
        <v>281</v>
      </c>
      <c r="E309" s="3" t="s">
        <v>221</v>
      </c>
      <c r="F309" s="3">
        <v>1038</v>
      </c>
      <c r="G309" s="3">
        <v>10433</v>
      </c>
      <c r="H309" s="3">
        <v>6.7</v>
      </c>
      <c r="I309" s="3">
        <v>20.7</v>
      </c>
      <c r="J309" s="3">
        <v>24</v>
      </c>
      <c r="K309" s="3">
        <v>115</v>
      </c>
      <c r="L309" s="3">
        <v>8.0299999999999994</v>
      </c>
      <c r="M309" s="3">
        <v>-62.6</v>
      </c>
      <c r="N309" s="3">
        <v>155</v>
      </c>
      <c r="O309" s="3">
        <v>21.09</v>
      </c>
      <c r="P309" s="3"/>
      <c r="Q309" s="3"/>
      <c r="R309" s="3"/>
      <c r="S309" s="3"/>
      <c r="T309" s="3"/>
      <c r="U309" s="3"/>
      <c r="V309" s="3"/>
      <c r="W309" s="3"/>
      <c r="X309" s="3"/>
      <c r="Y309" s="3"/>
      <c r="Z309" s="3"/>
    </row>
    <row r="310" spans="1:26" ht="15" x14ac:dyDescent="0.2">
      <c r="A310" s="3" t="s">
        <v>342</v>
      </c>
      <c r="B310" s="11">
        <v>44140</v>
      </c>
      <c r="C310" s="12">
        <v>0.53263888888888888</v>
      </c>
      <c r="D310" s="3" t="s">
        <v>215</v>
      </c>
      <c r="E310" s="3" t="s">
        <v>203</v>
      </c>
      <c r="F310" s="3">
        <v>1029</v>
      </c>
      <c r="G310" s="3">
        <v>10439</v>
      </c>
      <c r="H310" s="3">
        <v>8.8800000000000008</v>
      </c>
      <c r="I310" s="3">
        <v>19.8</v>
      </c>
      <c r="J310" s="3">
        <v>11.4</v>
      </c>
      <c r="K310" s="3">
        <v>14</v>
      </c>
      <c r="L310" s="3">
        <v>7.91</v>
      </c>
      <c r="M310" s="3">
        <v>-56</v>
      </c>
      <c r="N310" s="3">
        <v>156</v>
      </c>
      <c r="O310" s="3">
        <v>15.91</v>
      </c>
      <c r="P310" s="3"/>
      <c r="Q310" s="3"/>
      <c r="R310" s="3"/>
      <c r="S310" s="3"/>
      <c r="T310" s="3"/>
      <c r="U310" s="3"/>
      <c r="V310" s="3"/>
      <c r="W310" s="3"/>
      <c r="X310" s="3"/>
      <c r="Y310" s="3"/>
      <c r="Z310" s="3"/>
    </row>
    <row r="311" spans="1:26" ht="15" x14ac:dyDescent="0.2">
      <c r="A311" s="3" t="s">
        <v>342</v>
      </c>
      <c r="B311" s="11">
        <v>44140</v>
      </c>
      <c r="C311" s="12">
        <v>0.53263888888888888</v>
      </c>
      <c r="D311" s="3" t="s">
        <v>215</v>
      </c>
      <c r="E311" s="3" t="s">
        <v>221</v>
      </c>
      <c r="F311" s="3">
        <v>1040</v>
      </c>
      <c r="G311" s="3">
        <v>10432</v>
      </c>
      <c r="H311" s="3">
        <v>8.58</v>
      </c>
      <c r="I311" s="3">
        <v>19.5</v>
      </c>
      <c r="J311" s="3">
        <v>13.52</v>
      </c>
      <c r="K311" s="3">
        <v>47</v>
      </c>
      <c r="L311" s="3">
        <v>7.95</v>
      </c>
      <c r="M311" s="3">
        <v>-57.9</v>
      </c>
      <c r="N311" s="3">
        <v>157</v>
      </c>
      <c r="O311" s="3">
        <v>16.55</v>
      </c>
      <c r="P311" s="3"/>
      <c r="Q311" s="3"/>
      <c r="R311" s="3"/>
      <c r="S311" s="3"/>
      <c r="T311" s="3"/>
      <c r="U311" s="3"/>
      <c r="V311" s="3"/>
      <c r="W311" s="3"/>
      <c r="X311" s="3"/>
      <c r="Y311" s="3"/>
      <c r="Z311" s="3"/>
    </row>
    <row r="312" spans="1:26" ht="15" x14ac:dyDescent="0.2">
      <c r="A312" s="3" t="s">
        <v>342</v>
      </c>
      <c r="B312" s="11">
        <v>44140</v>
      </c>
      <c r="C312" s="12">
        <v>0.54791666666666672</v>
      </c>
      <c r="D312" s="3" t="s">
        <v>218</v>
      </c>
      <c r="E312" s="3" t="s">
        <v>203</v>
      </c>
      <c r="F312" s="3">
        <v>1036</v>
      </c>
      <c r="G312" s="3">
        <v>10427</v>
      </c>
      <c r="H312" s="3">
        <v>8.85</v>
      </c>
      <c r="I312" s="3">
        <v>19.100000000000001</v>
      </c>
      <c r="J312" s="3">
        <v>5.36</v>
      </c>
      <c r="K312" s="3">
        <v>4</v>
      </c>
      <c r="L312" s="3">
        <v>7.76</v>
      </c>
      <c r="M312" s="3">
        <v>-47.1</v>
      </c>
      <c r="N312" s="3">
        <v>158</v>
      </c>
      <c r="O312" s="3">
        <v>12.85</v>
      </c>
      <c r="P312" s="3"/>
      <c r="Q312" s="3"/>
      <c r="R312" s="3"/>
      <c r="S312" s="3"/>
      <c r="T312" s="3"/>
      <c r="U312" s="3"/>
      <c r="V312" s="3"/>
      <c r="W312" s="3"/>
      <c r="X312" s="3"/>
      <c r="Y312" s="3"/>
      <c r="Z312" s="3"/>
    </row>
    <row r="313" spans="1:26" ht="15" x14ac:dyDescent="0.2">
      <c r="A313" s="3" t="s">
        <v>342</v>
      </c>
      <c r="B313" s="11">
        <v>44140</v>
      </c>
      <c r="C313" s="12">
        <v>0.54791666666666672</v>
      </c>
      <c r="D313" s="3" t="s">
        <v>218</v>
      </c>
      <c r="E313" s="3" t="s">
        <v>221</v>
      </c>
      <c r="F313" s="3">
        <v>1042</v>
      </c>
      <c r="G313" s="3">
        <v>10436</v>
      </c>
      <c r="H313" s="3">
        <v>7.15</v>
      </c>
      <c r="I313" s="3">
        <v>20.7</v>
      </c>
      <c r="J313" s="3">
        <v>27.18</v>
      </c>
      <c r="K313" s="3">
        <v>64</v>
      </c>
      <c r="L313" s="3">
        <v>8.08</v>
      </c>
      <c r="M313" s="3">
        <v>-65.400000000000006</v>
      </c>
      <c r="N313" s="3">
        <v>159</v>
      </c>
      <c r="O313" s="3">
        <v>22</v>
      </c>
      <c r="P313" s="3"/>
      <c r="Q313" s="3"/>
      <c r="R313" s="3"/>
      <c r="S313" s="3"/>
      <c r="T313" s="3"/>
      <c r="U313" s="3"/>
      <c r="V313" s="3"/>
      <c r="W313" s="3"/>
      <c r="X313" s="3"/>
      <c r="Y313" s="3"/>
      <c r="Z313" s="3"/>
    </row>
    <row r="314" spans="1:26" ht="15" x14ac:dyDescent="0.2">
      <c r="A314" s="3" t="s">
        <v>342</v>
      </c>
      <c r="B314" s="11">
        <v>44140</v>
      </c>
      <c r="C314" s="12">
        <v>0.5625</v>
      </c>
      <c r="D314" s="3" t="s">
        <v>224</v>
      </c>
      <c r="E314" s="3" t="s">
        <v>203</v>
      </c>
      <c r="F314" s="3">
        <v>1006</v>
      </c>
      <c r="G314" s="3">
        <v>10429</v>
      </c>
      <c r="H314" s="3">
        <v>10.86</v>
      </c>
      <c r="I314" s="3">
        <v>19.399999999999999</v>
      </c>
      <c r="J314" s="3">
        <v>5.98</v>
      </c>
      <c r="K314" s="3">
        <v>3</v>
      </c>
      <c r="L314" s="3">
        <v>8.18</v>
      </c>
      <c r="M314" s="3">
        <v>-71.3</v>
      </c>
      <c r="N314" s="3">
        <v>160</v>
      </c>
      <c r="O314" s="3">
        <v>12.81</v>
      </c>
      <c r="P314" s="3"/>
      <c r="Q314" s="3"/>
      <c r="R314" s="3"/>
      <c r="S314" s="3"/>
      <c r="T314" s="3"/>
      <c r="U314" s="3"/>
      <c r="V314" s="3"/>
      <c r="W314" s="3"/>
      <c r="X314" s="3"/>
      <c r="Y314" s="3"/>
      <c r="Z314" s="3"/>
    </row>
    <row r="315" spans="1:26" ht="15" x14ac:dyDescent="0.2">
      <c r="A315" s="3" t="s">
        <v>342</v>
      </c>
      <c r="B315" s="11">
        <v>44140</v>
      </c>
      <c r="C315" s="12">
        <v>0.5625</v>
      </c>
      <c r="D315" s="3" t="s">
        <v>224</v>
      </c>
      <c r="E315" s="3" t="s">
        <v>221</v>
      </c>
      <c r="F315" s="3" t="s">
        <v>46</v>
      </c>
      <c r="G315" s="3" t="s">
        <v>46</v>
      </c>
      <c r="H315" s="3">
        <v>10.8</v>
      </c>
      <c r="I315" s="3">
        <v>19.399999999999999</v>
      </c>
      <c r="J315" s="3">
        <v>6.07</v>
      </c>
      <c r="K315" s="3">
        <v>11</v>
      </c>
      <c r="L315" s="3">
        <v>8.1199999999999992</v>
      </c>
      <c r="M315" s="3">
        <v>-67.900000000000006</v>
      </c>
      <c r="N315" s="3">
        <v>161</v>
      </c>
      <c r="O315" s="3">
        <v>12.81</v>
      </c>
      <c r="P315" s="3"/>
      <c r="Q315" s="3"/>
      <c r="R315" s="3"/>
      <c r="S315" s="3"/>
      <c r="T315" s="3"/>
      <c r="U315" s="3"/>
      <c r="V315" s="3"/>
      <c r="W315" s="3"/>
      <c r="X315" s="3"/>
      <c r="Y315" s="3"/>
      <c r="Z315" s="3"/>
    </row>
    <row r="316" spans="1:26" ht="15" x14ac:dyDescent="0.2">
      <c r="A316" s="3" t="s">
        <v>342</v>
      </c>
      <c r="B316" s="11">
        <v>44140</v>
      </c>
      <c r="C316" s="12">
        <v>0.57291666666666663</v>
      </c>
      <c r="D316" s="3" t="s">
        <v>284</v>
      </c>
      <c r="E316" s="3" t="s">
        <v>203</v>
      </c>
      <c r="F316" s="3">
        <v>1008</v>
      </c>
      <c r="G316" s="3">
        <v>10422</v>
      </c>
      <c r="H316" s="3">
        <v>11.25</v>
      </c>
      <c r="I316" s="3">
        <v>20.2</v>
      </c>
      <c r="J316" s="3">
        <v>5.29</v>
      </c>
      <c r="K316" s="3">
        <v>141</v>
      </c>
      <c r="L316" s="3">
        <v>7.89</v>
      </c>
      <c r="M316" s="3">
        <v>-54.8</v>
      </c>
      <c r="N316" s="3">
        <v>162</v>
      </c>
      <c r="O316" s="3">
        <v>10.68</v>
      </c>
      <c r="P316" s="3" t="s">
        <v>658</v>
      </c>
      <c r="Q316" s="3"/>
      <c r="R316" s="3"/>
      <c r="S316" s="3"/>
      <c r="T316" s="3"/>
      <c r="U316" s="3"/>
      <c r="V316" s="3"/>
      <c r="W316" s="3"/>
      <c r="X316" s="3"/>
      <c r="Y316" s="3"/>
      <c r="Z316" s="3"/>
    </row>
    <row r="317" spans="1:26" ht="15" x14ac:dyDescent="0.2">
      <c r="A317" s="3" t="s">
        <v>342</v>
      </c>
      <c r="B317" s="11">
        <v>44140</v>
      </c>
      <c r="C317" s="12">
        <v>0.57291666666666663</v>
      </c>
      <c r="D317" s="3" t="s">
        <v>284</v>
      </c>
      <c r="E317" s="3" t="s">
        <v>221</v>
      </c>
      <c r="F317" s="3" t="s">
        <v>46</v>
      </c>
      <c r="G317" s="3" t="s">
        <v>46</v>
      </c>
      <c r="H317" s="3">
        <v>10.3</v>
      </c>
      <c r="I317" s="3">
        <v>20.2</v>
      </c>
      <c r="J317" s="3">
        <v>5.27</v>
      </c>
      <c r="K317" s="3">
        <v>52</v>
      </c>
      <c r="L317" s="3">
        <v>8.07</v>
      </c>
      <c r="M317" s="3">
        <v>-64.900000000000006</v>
      </c>
      <c r="N317" s="3">
        <v>163</v>
      </c>
      <c r="O317" s="3">
        <v>10.72</v>
      </c>
      <c r="P317" s="3"/>
      <c r="Q317" s="3"/>
      <c r="R317" s="3"/>
      <c r="S317" s="3"/>
      <c r="T317" s="3"/>
      <c r="U317" s="3"/>
      <c r="V317" s="3"/>
      <c r="W317" s="3"/>
      <c r="X317" s="3"/>
      <c r="Y317" s="3"/>
      <c r="Z317" s="3"/>
    </row>
    <row r="318" spans="1:26" ht="15" x14ac:dyDescent="0.2">
      <c r="A318" s="3" t="s">
        <v>343</v>
      </c>
      <c r="B318" s="30">
        <v>44215</v>
      </c>
      <c r="C318" s="12">
        <v>0.30694444444444441</v>
      </c>
      <c r="D318" s="3" t="s">
        <v>202</v>
      </c>
      <c r="E318" s="3" t="s">
        <v>203</v>
      </c>
      <c r="F318" s="3">
        <v>1020</v>
      </c>
      <c r="G318" s="3">
        <v>10617</v>
      </c>
      <c r="H318" s="3">
        <v>11.67</v>
      </c>
      <c r="I318" s="3">
        <v>10.7</v>
      </c>
      <c r="J318" s="3">
        <v>17.04</v>
      </c>
      <c r="K318" s="3">
        <v>21</v>
      </c>
      <c r="L318" s="3">
        <v>8.2200000000000006</v>
      </c>
      <c r="M318" s="3">
        <v>-94.7</v>
      </c>
      <c r="N318" s="3" t="s">
        <v>659</v>
      </c>
      <c r="O318" s="3">
        <v>16.87</v>
      </c>
      <c r="P318" s="3"/>
      <c r="Q318" s="3"/>
      <c r="R318" s="3"/>
      <c r="S318" s="3"/>
      <c r="T318" s="3"/>
      <c r="U318" s="3"/>
      <c r="V318" s="3"/>
      <c r="W318" s="3"/>
      <c r="X318" s="3"/>
      <c r="Y318" s="3"/>
      <c r="Z318" s="3"/>
    </row>
    <row r="319" spans="1:26" ht="15" x14ac:dyDescent="0.2">
      <c r="A319" s="3" t="s">
        <v>343</v>
      </c>
      <c r="B319" s="30">
        <v>44215</v>
      </c>
      <c r="C319" s="12">
        <v>0.30694444444444441</v>
      </c>
      <c r="D319" s="3" t="s">
        <v>202</v>
      </c>
      <c r="E319" s="3" t="s">
        <v>221</v>
      </c>
      <c r="F319" s="3">
        <v>1031</v>
      </c>
      <c r="G319" s="3">
        <v>10601</v>
      </c>
      <c r="H319" s="3">
        <v>9.24</v>
      </c>
      <c r="I319" s="3">
        <v>13.3</v>
      </c>
      <c r="J319" s="3">
        <v>31.04</v>
      </c>
      <c r="K319" s="3">
        <v>57</v>
      </c>
      <c r="L319" s="3">
        <v>8.1199999999999992</v>
      </c>
      <c r="M319" s="3">
        <v>-89</v>
      </c>
      <c r="N319" s="3" t="s">
        <v>660</v>
      </c>
      <c r="O319" s="3">
        <v>23.35</v>
      </c>
      <c r="P319" s="3"/>
      <c r="Q319" s="3"/>
      <c r="R319" s="3"/>
      <c r="S319" s="3"/>
      <c r="T319" s="3"/>
      <c r="U319" s="3"/>
      <c r="V319" s="3"/>
      <c r="W319" s="3"/>
      <c r="X319" s="3"/>
      <c r="Y319" s="3"/>
      <c r="Z319" s="3"/>
    </row>
    <row r="320" spans="1:26" ht="15" x14ac:dyDescent="0.2">
      <c r="A320" s="3" t="s">
        <v>343</v>
      </c>
      <c r="B320" s="30">
        <v>44215</v>
      </c>
      <c r="C320" s="12">
        <v>0.33263888888888887</v>
      </c>
      <c r="D320" s="3" t="s">
        <v>206</v>
      </c>
      <c r="E320" s="3" t="s">
        <v>203</v>
      </c>
      <c r="F320" s="3">
        <v>1027</v>
      </c>
      <c r="G320" s="3">
        <v>10616</v>
      </c>
      <c r="H320" s="3">
        <v>11.23</v>
      </c>
      <c r="I320" s="3">
        <v>11.3</v>
      </c>
      <c r="J320" s="3">
        <v>18.21</v>
      </c>
      <c r="K320" s="3">
        <v>72</v>
      </c>
      <c r="L320" s="3">
        <v>8.2100000000000009</v>
      </c>
      <c r="M320" s="3">
        <v>-94.3</v>
      </c>
      <c r="N320" s="3" t="s">
        <v>661</v>
      </c>
      <c r="O320" s="3">
        <v>17.309999999999999</v>
      </c>
      <c r="P320" s="3"/>
      <c r="Q320" s="3"/>
      <c r="R320" s="3"/>
      <c r="S320" s="3"/>
      <c r="T320" s="3"/>
      <c r="U320" s="3"/>
      <c r="V320" s="3"/>
      <c r="W320" s="3"/>
      <c r="X320" s="3"/>
      <c r="Y320" s="3"/>
      <c r="Z320" s="3"/>
    </row>
    <row r="321" spans="1:26" ht="15" x14ac:dyDescent="0.2">
      <c r="A321" s="3" t="s">
        <v>343</v>
      </c>
      <c r="B321" s="30">
        <v>44215</v>
      </c>
      <c r="C321" s="12">
        <v>0.33263888888888887</v>
      </c>
      <c r="D321" s="3" t="s">
        <v>206</v>
      </c>
      <c r="E321" s="3" t="s">
        <v>221</v>
      </c>
      <c r="F321" s="3" t="s">
        <v>46</v>
      </c>
      <c r="G321" s="3" t="s">
        <v>46</v>
      </c>
      <c r="H321" s="3">
        <v>11.07</v>
      </c>
      <c r="I321" s="3">
        <v>11.1</v>
      </c>
      <c r="J321" s="3">
        <v>18.47</v>
      </c>
      <c r="K321" s="3">
        <v>115</v>
      </c>
      <c r="L321" s="3">
        <v>8.24</v>
      </c>
      <c r="M321" s="3">
        <v>-95.8</v>
      </c>
      <c r="N321" s="3" t="s">
        <v>662</v>
      </c>
      <c r="O321" s="3">
        <v>17.420000000000002</v>
      </c>
      <c r="P321" s="3"/>
      <c r="Q321" s="3"/>
      <c r="R321" s="3"/>
      <c r="S321" s="3"/>
      <c r="T321" s="3"/>
      <c r="U321" s="3"/>
      <c r="V321" s="3"/>
      <c r="W321" s="3"/>
      <c r="X321" s="3"/>
      <c r="Y321" s="3"/>
      <c r="Z321" s="3"/>
    </row>
    <row r="322" spans="1:26" ht="15" x14ac:dyDescent="0.2">
      <c r="A322" s="3" t="s">
        <v>343</v>
      </c>
      <c r="B322" s="30">
        <v>44215</v>
      </c>
      <c r="C322" s="12">
        <v>0.34513888888888888</v>
      </c>
      <c r="D322" s="3" t="s">
        <v>209</v>
      </c>
      <c r="E322" s="3" t="s">
        <v>203</v>
      </c>
      <c r="F322" s="3">
        <v>1037</v>
      </c>
      <c r="G322" s="3">
        <v>10615</v>
      </c>
      <c r="H322" s="3">
        <v>12.05</v>
      </c>
      <c r="I322" s="3">
        <v>10.7</v>
      </c>
      <c r="J322" s="3">
        <v>13.83</v>
      </c>
      <c r="K322" s="3">
        <v>29</v>
      </c>
      <c r="L322" s="3">
        <v>8.35</v>
      </c>
      <c r="M322" s="3">
        <v>-102.1</v>
      </c>
      <c r="N322" s="3" t="s">
        <v>663</v>
      </c>
      <c r="O322" s="3">
        <v>13.95</v>
      </c>
      <c r="P322" s="3"/>
      <c r="Q322" s="3"/>
      <c r="R322" s="3"/>
      <c r="S322" s="3"/>
      <c r="T322" s="3"/>
      <c r="U322" s="3"/>
      <c r="V322" s="3"/>
      <c r="W322" s="3"/>
      <c r="X322" s="3"/>
      <c r="Y322" s="3"/>
      <c r="Z322" s="3"/>
    </row>
    <row r="323" spans="1:26" ht="15" x14ac:dyDescent="0.2">
      <c r="A323" s="3" t="s">
        <v>343</v>
      </c>
      <c r="B323" s="30">
        <v>44215</v>
      </c>
      <c r="C323" s="12">
        <v>0.34513888888888888</v>
      </c>
      <c r="D323" s="3" t="s">
        <v>209</v>
      </c>
      <c r="E323" s="3" t="s">
        <v>221</v>
      </c>
      <c r="F323" s="3" t="s">
        <v>46</v>
      </c>
      <c r="G323" s="3" t="s">
        <v>46</v>
      </c>
      <c r="H323" s="3">
        <v>11.93</v>
      </c>
      <c r="I323" s="3">
        <v>10.6</v>
      </c>
      <c r="J323" s="3">
        <v>13.92</v>
      </c>
      <c r="K323" s="3">
        <v>59</v>
      </c>
      <c r="L323" s="3">
        <v>8.31</v>
      </c>
      <c r="M323" s="3">
        <v>-100.1</v>
      </c>
      <c r="N323" s="3" t="s">
        <v>664</v>
      </c>
      <c r="O323" s="3">
        <v>13.99</v>
      </c>
      <c r="P323" s="3"/>
      <c r="Q323" s="3"/>
      <c r="R323" s="3"/>
      <c r="S323" s="3"/>
      <c r="T323" s="3"/>
      <c r="U323" s="3"/>
      <c r="V323" s="3"/>
      <c r="W323" s="3"/>
      <c r="X323" s="3"/>
      <c r="Y323" s="3"/>
      <c r="Z323" s="3"/>
    </row>
    <row r="324" spans="1:26" ht="15" x14ac:dyDescent="0.2">
      <c r="A324" s="3" t="s">
        <v>343</v>
      </c>
      <c r="B324" s="30">
        <v>44215</v>
      </c>
      <c r="C324" s="12">
        <v>0.36458333333333331</v>
      </c>
      <c r="D324" s="3" t="s">
        <v>212</v>
      </c>
      <c r="E324" s="3" t="s">
        <v>203</v>
      </c>
      <c r="F324" s="3">
        <v>1012</v>
      </c>
      <c r="G324" s="3">
        <v>10611</v>
      </c>
      <c r="H324" s="3">
        <v>11.26</v>
      </c>
      <c r="I324" s="3">
        <v>10.7</v>
      </c>
      <c r="J324" s="3">
        <v>13.14</v>
      </c>
      <c r="K324" s="3">
        <v>11</v>
      </c>
      <c r="L324" s="3">
        <v>8.3699999999999992</v>
      </c>
      <c r="M324" s="3">
        <v>-103.2</v>
      </c>
      <c r="N324" s="3" t="s">
        <v>665</v>
      </c>
      <c r="O324" s="3">
        <v>13.44</v>
      </c>
      <c r="P324" s="3"/>
      <c r="Q324" s="3"/>
      <c r="R324" s="3"/>
      <c r="S324" s="3"/>
      <c r="T324" s="3"/>
      <c r="U324" s="3"/>
      <c r="V324" s="3"/>
      <c r="W324" s="3"/>
      <c r="X324" s="3"/>
      <c r="Y324" s="3"/>
      <c r="Z324" s="3"/>
    </row>
    <row r="325" spans="1:26" ht="15" x14ac:dyDescent="0.2">
      <c r="A325" s="3" t="s">
        <v>343</v>
      </c>
      <c r="B325" s="30">
        <v>44215</v>
      </c>
      <c r="C325" s="12">
        <v>0.36458333333333331</v>
      </c>
      <c r="D325" s="3" t="s">
        <v>212</v>
      </c>
      <c r="E325" s="3" t="s">
        <v>221</v>
      </c>
      <c r="F325" s="3" t="s">
        <v>46</v>
      </c>
      <c r="G325" s="3" t="s">
        <v>46</v>
      </c>
      <c r="H325" s="3">
        <v>10.97</v>
      </c>
      <c r="I325" s="3">
        <v>10.7</v>
      </c>
      <c r="J325" s="3">
        <v>13.76</v>
      </c>
      <c r="K325" s="3">
        <v>20</v>
      </c>
      <c r="L325" s="3">
        <v>8.25</v>
      </c>
      <c r="M325" s="3">
        <v>-96.5</v>
      </c>
      <c r="N325" s="3">
        <v>25</v>
      </c>
      <c r="O325" s="3">
        <v>14.62</v>
      </c>
      <c r="P325" s="3"/>
      <c r="Q325" s="3"/>
      <c r="R325" s="3"/>
      <c r="S325" s="3"/>
      <c r="T325" s="3"/>
      <c r="U325" s="3"/>
      <c r="V325" s="3"/>
      <c r="W325" s="3"/>
      <c r="X325" s="3"/>
      <c r="Y325" s="3"/>
      <c r="Z325" s="3"/>
    </row>
    <row r="326" spans="1:26" ht="15" x14ac:dyDescent="0.2">
      <c r="A326" s="3" t="s">
        <v>343</v>
      </c>
      <c r="B326" s="30">
        <v>44215</v>
      </c>
      <c r="C326" s="12">
        <v>0.38194444444444442</v>
      </c>
      <c r="D326" s="3" t="s">
        <v>227</v>
      </c>
      <c r="E326" s="3" t="s">
        <v>203</v>
      </c>
      <c r="F326" s="3">
        <v>1044</v>
      </c>
      <c r="G326" s="3">
        <v>10610</v>
      </c>
      <c r="H326" s="3">
        <v>11.9</v>
      </c>
      <c r="I326" s="3">
        <v>10.8</v>
      </c>
      <c r="J326" s="3">
        <v>16.100000000000001</v>
      </c>
      <c r="K326" s="3" t="s">
        <v>583</v>
      </c>
      <c r="L326" s="3">
        <v>8.31</v>
      </c>
      <c r="M326" s="3">
        <v>-99.9</v>
      </c>
      <c r="N326" s="3" t="s">
        <v>666</v>
      </c>
      <c r="O326" s="3">
        <v>16.07</v>
      </c>
      <c r="P326" s="3"/>
      <c r="Q326" s="3"/>
      <c r="R326" s="3"/>
      <c r="S326" s="3"/>
      <c r="T326" s="3"/>
      <c r="U326" s="3"/>
      <c r="V326" s="3"/>
      <c r="W326" s="3"/>
      <c r="X326" s="3"/>
      <c r="Y326" s="3"/>
      <c r="Z326" s="3"/>
    </row>
    <row r="327" spans="1:26" ht="15" x14ac:dyDescent="0.2">
      <c r="A327" s="3" t="s">
        <v>343</v>
      </c>
      <c r="B327" s="30">
        <v>44215</v>
      </c>
      <c r="C327" s="12">
        <v>0.38194444444444442</v>
      </c>
      <c r="D327" s="3" t="s">
        <v>227</v>
      </c>
      <c r="E327" s="3" t="s">
        <v>221</v>
      </c>
      <c r="F327" s="3" t="s">
        <v>46</v>
      </c>
      <c r="G327" s="3" t="s">
        <v>46</v>
      </c>
      <c r="H327" s="3">
        <v>11.48</v>
      </c>
      <c r="I327" s="3">
        <v>10.8</v>
      </c>
      <c r="J327" s="3">
        <v>16.79</v>
      </c>
      <c r="K327" s="3">
        <v>106</v>
      </c>
      <c r="L327" s="3">
        <v>8.3000000000000007</v>
      </c>
      <c r="M327" s="3">
        <v>-99.3</v>
      </c>
      <c r="N327" s="3">
        <v>29</v>
      </c>
      <c r="O327" s="3">
        <v>16.53</v>
      </c>
      <c r="P327" s="3"/>
      <c r="Q327" s="3"/>
      <c r="R327" s="3"/>
      <c r="S327" s="3"/>
      <c r="T327" s="3"/>
      <c r="U327" s="3"/>
      <c r="V327" s="3"/>
      <c r="W327" s="3"/>
      <c r="X327" s="3"/>
      <c r="Y327" s="3"/>
      <c r="Z327" s="3"/>
    </row>
    <row r="328" spans="1:26" ht="15" x14ac:dyDescent="0.2">
      <c r="A328" s="3" t="s">
        <v>343</v>
      </c>
      <c r="B328" s="30">
        <v>44215</v>
      </c>
      <c r="C328" s="12">
        <v>0.4055555555555555</v>
      </c>
      <c r="D328" s="3" t="s">
        <v>230</v>
      </c>
      <c r="E328" s="3" t="s">
        <v>203</v>
      </c>
      <c r="F328" s="3">
        <v>1035</v>
      </c>
      <c r="G328" s="3">
        <v>10603</v>
      </c>
      <c r="H328" s="3">
        <v>12.73</v>
      </c>
      <c r="I328" s="3">
        <v>11</v>
      </c>
      <c r="J328" s="3">
        <v>15.22</v>
      </c>
      <c r="K328" s="3">
        <v>3</v>
      </c>
      <c r="L328" s="3">
        <v>8.34</v>
      </c>
      <c r="M328" s="3">
        <v>-101.3</v>
      </c>
      <c r="N328" s="3" t="s">
        <v>583</v>
      </c>
      <c r="O328" s="3">
        <v>15.66</v>
      </c>
      <c r="P328" s="3"/>
      <c r="Q328" s="3"/>
      <c r="R328" s="3"/>
      <c r="S328" s="3"/>
      <c r="T328" s="3"/>
      <c r="U328" s="3"/>
      <c r="V328" s="3"/>
      <c r="W328" s="3"/>
      <c r="X328" s="3"/>
      <c r="Y328" s="3"/>
      <c r="Z328" s="3"/>
    </row>
    <row r="329" spans="1:26" ht="15" x14ac:dyDescent="0.2">
      <c r="A329" s="3" t="s">
        <v>343</v>
      </c>
      <c r="B329" s="30">
        <v>44215</v>
      </c>
      <c r="C329" s="12">
        <v>0.4055555555555555</v>
      </c>
      <c r="D329" s="3" t="s">
        <v>230</v>
      </c>
      <c r="E329" s="3" t="s">
        <v>221</v>
      </c>
      <c r="F329" s="3">
        <v>1036</v>
      </c>
      <c r="G329" s="3">
        <v>10607</v>
      </c>
      <c r="H329" s="3">
        <v>9.49</v>
      </c>
      <c r="I329" s="3">
        <v>13.1</v>
      </c>
      <c r="J329" s="3">
        <v>27.59</v>
      </c>
      <c r="K329" s="3">
        <v>117</v>
      </c>
      <c r="L329" s="3">
        <v>8.15</v>
      </c>
      <c r="M329" s="3">
        <v>-90.7</v>
      </c>
      <c r="N329" s="3" t="s">
        <v>667</v>
      </c>
      <c r="O329" s="3">
        <v>21.85</v>
      </c>
      <c r="P329" s="3"/>
      <c r="Q329" s="3"/>
      <c r="R329" s="3"/>
      <c r="S329" s="3"/>
      <c r="T329" s="3"/>
      <c r="U329" s="3"/>
      <c r="V329" s="3"/>
      <c r="W329" s="3"/>
      <c r="X329" s="3"/>
      <c r="Y329" s="3"/>
      <c r="Z329" s="3"/>
    </row>
    <row r="330" spans="1:26" ht="15" x14ac:dyDescent="0.2">
      <c r="A330" s="3" t="s">
        <v>343</v>
      </c>
      <c r="B330" s="30">
        <v>44215</v>
      </c>
      <c r="C330" s="12">
        <v>0.44166666666666665</v>
      </c>
      <c r="D330" s="3" t="s">
        <v>235</v>
      </c>
      <c r="E330" s="3" t="s">
        <v>203</v>
      </c>
      <c r="F330" s="3">
        <v>1023</v>
      </c>
      <c r="G330" s="3">
        <v>10612</v>
      </c>
      <c r="H330" s="3">
        <v>12.56</v>
      </c>
      <c r="I330" s="3">
        <v>11.1</v>
      </c>
      <c r="J330" s="3">
        <v>12.98</v>
      </c>
      <c r="K330" s="3" t="s">
        <v>668</v>
      </c>
      <c r="L330" s="3">
        <v>8.36</v>
      </c>
      <c r="M330" s="3">
        <v>-102.4</v>
      </c>
      <c r="N330" s="3">
        <v>14</v>
      </c>
      <c r="O330" s="3">
        <v>14.65</v>
      </c>
      <c r="P330" s="3"/>
      <c r="Q330" s="3"/>
      <c r="R330" s="3"/>
      <c r="S330" s="3"/>
      <c r="T330" s="3"/>
      <c r="U330" s="3"/>
      <c r="V330" s="3"/>
      <c r="W330" s="3"/>
      <c r="X330" s="3"/>
      <c r="Y330" s="3"/>
      <c r="Z330" s="3"/>
    </row>
    <row r="331" spans="1:26" ht="15" x14ac:dyDescent="0.2">
      <c r="A331" s="3" t="s">
        <v>343</v>
      </c>
      <c r="B331" s="30">
        <v>44215</v>
      </c>
      <c r="C331" s="12">
        <v>0.44166666666666665</v>
      </c>
      <c r="D331" s="3" t="s">
        <v>235</v>
      </c>
      <c r="E331" s="3" t="s">
        <v>221</v>
      </c>
      <c r="F331" s="3" t="s">
        <v>46</v>
      </c>
      <c r="G331" s="3" t="s">
        <v>46</v>
      </c>
      <c r="H331" s="3">
        <v>12.3</v>
      </c>
      <c r="I331" s="3">
        <v>11.1</v>
      </c>
      <c r="J331" s="3">
        <v>13.21</v>
      </c>
      <c r="K331" s="3">
        <v>44</v>
      </c>
      <c r="L331" s="3">
        <v>8.3699999999999992</v>
      </c>
      <c r="M331" s="3">
        <v>-103.3</v>
      </c>
      <c r="N331" s="3">
        <v>15</v>
      </c>
      <c r="O331" s="3">
        <v>14.77</v>
      </c>
      <c r="P331" s="3"/>
      <c r="Q331" s="3"/>
      <c r="R331" s="3"/>
      <c r="S331" s="3"/>
      <c r="T331" s="3"/>
      <c r="U331" s="3"/>
      <c r="V331" s="3"/>
      <c r="W331" s="3"/>
      <c r="X331" s="3"/>
      <c r="Y331" s="3"/>
      <c r="Z331" s="3"/>
    </row>
    <row r="332" spans="1:26" ht="15" x14ac:dyDescent="0.2">
      <c r="A332" s="3" t="s">
        <v>343</v>
      </c>
      <c r="B332" s="30">
        <v>44215</v>
      </c>
      <c r="C332" s="12">
        <v>0.45277777777777778</v>
      </c>
      <c r="D332" s="3" t="s">
        <v>263</v>
      </c>
      <c r="E332" s="3" t="s">
        <v>203</v>
      </c>
      <c r="F332" s="3">
        <v>1013</v>
      </c>
      <c r="G332" s="3">
        <v>10602</v>
      </c>
      <c r="H332" s="3">
        <v>9.7100000000000009</v>
      </c>
      <c r="I332" s="3">
        <v>11.9</v>
      </c>
      <c r="J332" s="3">
        <v>29.42</v>
      </c>
      <c r="K332" s="3">
        <v>16</v>
      </c>
      <c r="L332" s="3">
        <v>8.2100000000000009</v>
      </c>
      <c r="M332" s="3">
        <v>-94.3</v>
      </c>
      <c r="N332" s="3">
        <v>18</v>
      </c>
      <c r="O332" s="3">
        <v>22.97</v>
      </c>
      <c r="P332" s="3"/>
      <c r="Q332" s="3"/>
      <c r="R332" s="3"/>
      <c r="S332" s="3"/>
      <c r="T332" s="3"/>
      <c r="U332" s="3"/>
      <c r="V332" s="3"/>
      <c r="W332" s="3"/>
      <c r="X332" s="3"/>
      <c r="Y332" s="3"/>
      <c r="Z332" s="3"/>
    </row>
    <row r="333" spans="1:26" ht="15" x14ac:dyDescent="0.2">
      <c r="A333" s="3" t="s">
        <v>343</v>
      </c>
      <c r="B333" s="30">
        <v>44215</v>
      </c>
      <c r="C333" s="12">
        <v>0.45277777777777778</v>
      </c>
      <c r="D333" s="3" t="s">
        <v>263</v>
      </c>
      <c r="E333" s="3" t="s">
        <v>221</v>
      </c>
      <c r="F333" s="3" t="s">
        <v>46</v>
      </c>
      <c r="G333" s="3" t="s">
        <v>46</v>
      </c>
      <c r="H333" s="3">
        <v>9.67</v>
      </c>
      <c r="I333" s="3">
        <v>12</v>
      </c>
      <c r="J333" s="3">
        <v>29.46</v>
      </c>
      <c r="K333" s="3">
        <v>99</v>
      </c>
      <c r="L333" s="3">
        <v>8.09</v>
      </c>
      <c r="M333" s="3">
        <v>-87</v>
      </c>
      <c r="N333" s="3">
        <v>28</v>
      </c>
      <c r="O333" s="3">
        <v>22.97</v>
      </c>
      <c r="P333" s="3"/>
      <c r="Q333" s="3"/>
      <c r="R333" s="3"/>
      <c r="S333" s="3"/>
      <c r="T333" s="3"/>
      <c r="U333" s="3"/>
      <c r="V333" s="3"/>
      <c r="W333" s="3"/>
      <c r="X333" s="3"/>
      <c r="Y333" s="3"/>
      <c r="Z333" s="3"/>
    </row>
    <row r="334" spans="1:26" ht="15" x14ac:dyDescent="0.2">
      <c r="A334" s="3" t="s">
        <v>343</v>
      </c>
      <c r="B334" s="30">
        <v>44215</v>
      </c>
      <c r="C334" s="12">
        <v>0.47083333333333338</v>
      </c>
      <c r="D334" s="3" t="s">
        <v>260</v>
      </c>
      <c r="E334" s="3" t="s">
        <v>203</v>
      </c>
      <c r="F334" s="3">
        <v>1011</v>
      </c>
      <c r="G334" s="3">
        <v>10614</v>
      </c>
      <c r="H334" s="3">
        <v>9.23</v>
      </c>
      <c r="I334" s="3">
        <v>13.1</v>
      </c>
      <c r="J334" s="3">
        <v>29.52</v>
      </c>
      <c r="K334" s="3" t="s">
        <v>600</v>
      </c>
      <c r="L334" s="3">
        <v>8.11</v>
      </c>
      <c r="M334" s="3">
        <v>-88.1</v>
      </c>
      <c r="N334" s="3">
        <v>43</v>
      </c>
      <c r="O334" s="3">
        <v>22.39</v>
      </c>
      <c r="P334" s="3"/>
      <c r="Q334" s="3"/>
      <c r="R334" s="3"/>
      <c r="S334" s="3"/>
      <c r="T334" s="3"/>
      <c r="U334" s="3"/>
      <c r="V334" s="3"/>
      <c r="W334" s="3"/>
      <c r="X334" s="3"/>
      <c r="Y334" s="3"/>
      <c r="Z334" s="3"/>
    </row>
    <row r="335" spans="1:26" ht="15" x14ac:dyDescent="0.2">
      <c r="A335" s="3" t="s">
        <v>343</v>
      </c>
      <c r="B335" s="30">
        <v>44215</v>
      </c>
      <c r="C335" s="12">
        <v>0.47083333333333338</v>
      </c>
      <c r="D335" s="3" t="s">
        <v>260</v>
      </c>
      <c r="E335" s="3" t="s">
        <v>221</v>
      </c>
      <c r="F335" s="3" t="s">
        <v>46</v>
      </c>
      <c r="G335" s="3" t="s">
        <v>46</v>
      </c>
      <c r="H335" s="3">
        <v>9.17</v>
      </c>
      <c r="I335" s="3">
        <v>13.4</v>
      </c>
      <c r="J335" s="3">
        <v>29.38</v>
      </c>
      <c r="K335" s="3" t="s">
        <v>669</v>
      </c>
      <c r="L335" s="3">
        <v>8.09</v>
      </c>
      <c r="M335" s="3">
        <v>-87.4</v>
      </c>
      <c r="N335" s="3">
        <v>45</v>
      </c>
      <c r="O335" s="3">
        <v>22.34</v>
      </c>
      <c r="P335" s="3"/>
      <c r="Q335" s="3"/>
      <c r="R335" s="3"/>
      <c r="S335" s="3"/>
      <c r="T335" s="3"/>
      <c r="U335" s="3"/>
      <c r="V335" s="3"/>
      <c r="W335" s="3"/>
      <c r="X335" s="3"/>
      <c r="Y335" s="3"/>
      <c r="Z335" s="3"/>
    </row>
    <row r="336" spans="1:26" ht="15" x14ac:dyDescent="0.2">
      <c r="A336" s="3" t="s">
        <v>343</v>
      </c>
      <c r="B336" s="30">
        <v>44215</v>
      </c>
      <c r="C336" s="12">
        <v>0.48055555555555557</v>
      </c>
      <c r="D336" s="3" t="s">
        <v>255</v>
      </c>
      <c r="E336" s="3" t="s">
        <v>203</v>
      </c>
      <c r="F336" s="3">
        <v>1015</v>
      </c>
      <c r="G336" s="3">
        <v>10606</v>
      </c>
      <c r="H336" s="3">
        <v>9.85</v>
      </c>
      <c r="I336" s="3">
        <v>11.6</v>
      </c>
      <c r="J336" s="3">
        <v>27.97</v>
      </c>
      <c r="K336" s="3">
        <v>14</v>
      </c>
      <c r="L336" s="3">
        <v>8.08</v>
      </c>
      <c r="M336" s="3">
        <v>-86.7</v>
      </c>
      <c r="N336" s="3">
        <v>46</v>
      </c>
      <c r="O336" s="3">
        <v>22.35</v>
      </c>
      <c r="P336" s="3"/>
      <c r="Q336" s="3"/>
      <c r="R336" s="3"/>
      <c r="S336" s="3"/>
      <c r="T336" s="3"/>
      <c r="U336" s="3"/>
      <c r="V336" s="3"/>
      <c r="W336" s="3"/>
      <c r="X336" s="3"/>
      <c r="Y336" s="3"/>
      <c r="Z336" s="3"/>
    </row>
    <row r="337" spans="1:26" ht="15" x14ac:dyDescent="0.2">
      <c r="A337" s="3" t="s">
        <v>343</v>
      </c>
      <c r="B337" s="30">
        <v>44215</v>
      </c>
      <c r="C337" s="12">
        <v>0.48055555555555557</v>
      </c>
      <c r="D337" s="3" t="s">
        <v>255</v>
      </c>
      <c r="E337" s="3" t="s">
        <v>221</v>
      </c>
      <c r="F337" s="3" t="s">
        <v>46</v>
      </c>
      <c r="G337" s="3" t="s">
        <v>46</v>
      </c>
      <c r="H337" s="3">
        <v>9.6999999999999993</v>
      </c>
      <c r="I337" s="3">
        <v>11.7</v>
      </c>
      <c r="J337" s="3">
        <v>28.21</v>
      </c>
      <c r="K337" s="3">
        <v>43</v>
      </c>
      <c r="L337" s="3">
        <v>8.06</v>
      </c>
      <c r="M337" s="3">
        <v>-85.6</v>
      </c>
      <c r="N337" s="3">
        <v>68</v>
      </c>
      <c r="O337" s="3">
        <v>22.28</v>
      </c>
      <c r="P337" s="3"/>
      <c r="Q337" s="3"/>
      <c r="R337" s="3"/>
      <c r="S337" s="3"/>
      <c r="T337" s="3"/>
      <c r="U337" s="3"/>
      <c r="V337" s="3"/>
      <c r="W337" s="3"/>
      <c r="X337" s="3"/>
      <c r="Y337" s="3"/>
      <c r="Z337" s="3"/>
    </row>
    <row r="338" spans="1:26" ht="15" x14ac:dyDescent="0.2">
      <c r="A338" s="3" t="s">
        <v>343</v>
      </c>
      <c r="B338" s="30">
        <v>44215</v>
      </c>
      <c r="C338" s="12">
        <v>0.4909722222222222</v>
      </c>
      <c r="D338" s="3" t="s">
        <v>252</v>
      </c>
      <c r="E338" s="3" t="s">
        <v>203</v>
      </c>
      <c r="F338" s="3">
        <v>1014</v>
      </c>
      <c r="G338" s="3">
        <v>10605</v>
      </c>
      <c r="H338" s="3">
        <v>10.28</v>
      </c>
      <c r="I338" s="3">
        <v>11.8</v>
      </c>
      <c r="J338" s="3">
        <v>26.4</v>
      </c>
      <c r="K338" s="3" t="s">
        <v>557</v>
      </c>
      <c r="L338" s="3">
        <v>8.11</v>
      </c>
      <c r="M338" s="3">
        <v>-88.5</v>
      </c>
      <c r="N338" s="3">
        <v>69</v>
      </c>
      <c r="O338" s="3">
        <v>20.75</v>
      </c>
      <c r="P338" s="3"/>
      <c r="Q338" s="3"/>
      <c r="R338" s="3"/>
      <c r="S338" s="3"/>
      <c r="T338" s="3"/>
      <c r="U338" s="3"/>
      <c r="V338" s="3"/>
      <c r="W338" s="3"/>
      <c r="X338" s="3"/>
      <c r="Y338" s="3"/>
      <c r="Z338" s="3"/>
    </row>
    <row r="339" spans="1:26" ht="15" x14ac:dyDescent="0.2">
      <c r="A339" s="3" t="s">
        <v>343</v>
      </c>
      <c r="B339" s="30">
        <v>44215</v>
      </c>
      <c r="C339" s="12">
        <v>0.4909722222222222</v>
      </c>
      <c r="D339" s="3" t="s">
        <v>252</v>
      </c>
      <c r="E339" s="3" t="s">
        <v>221</v>
      </c>
      <c r="F339" s="3" t="s">
        <v>46</v>
      </c>
      <c r="G339" s="3" t="s">
        <v>46</v>
      </c>
      <c r="H339" s="3">
        <v>10.28</v>
      </c>
      <c r="I339" s="3">
        <v>11.7</v>
      </c>
      <c r="J339" s="3">
        <v>26.42</v>
      </c>
      <c r="K339" s="3">
        <v>10</v>
      </c>
      <c r="L339" s="3">
        <v>8.15</v>
      </c>
      <c r="M339" s="3">
        <v>-90.8</v>
      </c>
      <c r="N339" s="3">
        <v>70</v>
      </c>
      <c r="O339" s="3">
        <v>20.64</v>
      </c>
      <c r="P339" s="3"/>
      <c r="Q339" s="3"/>
      <c r="R339" s="3"/>
      <c r="S339" s="3"/>
      <c r="T339" s="3"/>
      <c r="U339" s="3"/>
      <c r="V339" s="3"/>
      <c r="W339" s="3"/>
      <c r="X339" s="3"/>
      <c r="Y339" s="3"/>
      <c r="Z339" s="3"/>
    </row>
    <row r="340" spans="1:26" ht="15" x14ac:dyDescent="0.2">
      <c r="A340" s="3" t="s">
        <v>343</v>
      </c>
      <c r="B340" s="30">
        <v>44215</v>
      </c>
      <c r="C340" s="12">
        <v>0.49861111111111112</v>
      </c>
      <c r="D340" s="3" t="s">
        <v>249</v>
      </c>
      <c r="E340" s="3" t="s">
        <v>203</v>
      </c>
      <c r="F340" s="3">
        <v>1039</v>
      </c>
      <c r="G340" s="3">
        <v>10609</v>
      </c>
      <c r="H340" s="3">
        <v>10.050000000000001</v>
      </c>
      <c r="I340" s="3">
        <v>11.7</v>
      </c>
      <c r="J340" s="3">
        <v>25.14</v>
      </c>
      <c r="K340" s="3">
        <v>18</v>
      </c>
      <c r="L340" s="3">
        <v>8.06</v>
      </c>
      <c r="M340" s="3">
        <v>-85.4</v>
      </c>
      <c r="N340" s="3">
        <v>71</v>
      </c>
      <c r="O340" s="3">
        <v>21.13</v>
      </c>
      <c r="P340" s="3"/>
      <c r="Q340" s="3"/>
      <c r="R340" s="3"/>
      <c r="S340" s="3"/>
      <c r="T340" s="3"/>
      <c r="U340" s="3"/>
      <c r="V340" s="3"/>
      <c r="W340" s="3"/>
      <c r="X340" s="3"/>
      <c r="Y340" s="3"/>
      <c r="Z340" s="3"/>
    </row>
    <row r="341" spans="1:26" ht="15" x14ac:dyDescent="0.2">
      <c r="A341" s="3" t="s">
        <v>343</v>
      </c>
      <c r="B341" s="30">
        <v>44215</v>
      </c>
      <c r="C341" s="12">
        <v>0.49861111111111112</v>
      </c>
      <c r="D341" s="3" t="s">
        <v>249</v>
      </c>
      <c r="E341" s="3" t="s">
        <v>221</v>
      </c>
      <c r="F341" s="3" t="s">
        <v>46</v>
      </c>
      <c r="G341" s="3" t="s">
        <v>46</v>
      </c>
      <c r="H341" s="3">
        <v>10</v>
      </c>
      <c r="I341" s="3">
        <v>11.8</v>
      </c>
      <c r="J341" s="3">
        <v>25.19</v>
      </c>
      <c r="K341" s="3" t="s">
        <v>646</v>
      </c>
      <c r="L341" s="3">
        <v>8.07</v>
      </c>
      <c r="M341" s="3">
        <v>-86.1</v>
      </c>
      <c r="N341" s="3">
        <v>72</v>
      </c>
      <c r="O341" s="3">
        <v>21.23</v>
      </c>
      <c r="P341" s="3"/>
      <c r="Q341" s="3"/>
      <c r="R341" s="3"/>
      <c r="S341" s="3"/>
      <c r="T341" s="3"/>
      <c r="U341" s="3"/>
      <c r="V341" s="3"/>
      <c r="W341" s="3"/>
      <c r="X341" s="3"/>
      <c r="Y341" s="3"/>
      <c r="Z341" s="3"/>
    </row>
    <row r="342" spans="1:26" ht="15" x14ac:dyDescent="0.2">
      <c r="A342" s="3" t="s">
        <v>343</v>
      </c>
      <c r="B342" s="30">
        <v>44215</v>
      </c>
      <c r="C342" s="12">
        <v>0.52638888888888891</v>
      </c>
      <c r="D342" s="3" t="s">
        <v>246</v>
      </c>
      <c r="E342" s="3" t="s">
        <v>203</v>
      </c>
      <c r="F342" s="3">
        <v>1006</v>
      </c>
      <c r="G342" s="3">
        <v>10613</v>
      </c>
      <c r="H342" s="3">
        <v>10.26</v>
      </c>
      <c r="I342" s="3">
        <v>11.9</v>
      </c>
      <c r="J342" s="3">
        <v>24.86</v>
      </c>
      <c r="K342" s="3">
        <v>25</v>
      </c>
      <c r="L342" s="3">
        <v>8.08</v>
      </c>
      <c r="M342" s="3">
        <v>-86.9</v>
      </c>
      <c r="N342" s="3">
        <v>73</v>
      </c>
      <c r="O342" s="3">
        <v>20.73</v>
      </c>
      <c r="P342" s="3"/>
      <c r="Q342" s="3"/>
      <c r="R342" s="3"/>
      <c r="S342" s="3"/>
      <c r="T342" s="3"/>
      <c r="U342" s="3"/>
      <c r="V342" s="3"/>
      <c r="W342" s="3"/>
      <c r="X342" s="3"/>
      <c r="Y342" s="3"/>
      <c r="Z342" s="3"/>
    </row>
    <row r="343" spans="1:26" ht="15" x14ac:dyDescent="0.2">
      <c r="A343" s="3" t="s">
        <v>343</v>
      </c>
      <c r="B343" s="30">
        <v>44215</v>
      </c>
      <c r="C343" s="12">
        <v>0.52638888888888891</v>
      </c>
      <c r="D343" s="3" t="s">
        <v>246</v>
      </c>
      <c r="E343" s="3" t="s">
        <v>221</v>
      </c>
      <c r="F343" s="3" t="s">
        <v>46</v>
      </c>
      <c r="G343" s="3" t="s">
        <v>46</v>
      </c>
      <c r="H343" s="3">
        <v>10.15</v>
      </c>
      <c r="I343" s="3">
        <v>11.8</v>
      </c>
      <c r="J343" s="3">
        <v>24.84</v>
      </c>
      <c r="K343" s="3">
        <v>66</v>
      </c>
      <c r="L343" s="3">
        <v>8.08</v>
      </c>
      <c r="M343" s="3">
        <v>-86.4</v>
      </c>
      <c r="N343" s="3">
        <v>75</v>
      </c>
      <c r="O343" s="3">
        <v>20.7</v>
      </c>
      <c r="P343" s="3"/>
      <c r="Q343" s="3"/>
      <c r="R343" s="3"/>
      <c r="S343" s="3"/>
      <c r="T343" s="3"/>
      <c r="U343" s="3"/>
      <c r="V343" s="3"/>
      <c r="W343" s="3"/>
      <c r="X343" s="3"/>
      <c r="Y343" s="3"/>
      <c r="Z343" s="3"/>
    </row>
    <row r="344" spans="1:26" ht="15" x14ac:dyDescent="0.2">
      <c r="A344" s="3" t="s">
        <v>343</v>
      </c>
      <c r="B344" s="30">
        <v>44215</v>
      </c>
      <c r="C344" s="12">
        <v>0.53819444444444442</v>
      </c>
      <c r="D344" s="3" t="s">
        <v>243</v>
      </c>
      <c r="E344" s="3" t="s">
        <v>203</v>
      </c>
      <c r="F344" s="3">
        <v>1028</v>
      </c>
      <c r="G344" s="3">
        <v>10608</v>
      </c>
      <c r="H344" s="3">
        <v>10.23</v>
      </c>
      <c r="I344" s="3">
        <v>12.3</v>
      </c>
      <c r="J344" s="3">
        <v>22.84</v>
      </c>
      <c r="K344" s="3" t="s">
        <v>562</v>
      </c>
      <c r="L344" s="3">
        <v>8.08</v>
      </c>
      <c r="M344" s="3">
        <v>-86.7</v>
      </c>
      <c r="N344" s="3">
        <v>76</v>
      </c>
      <c r="O344" s="3">
        <v>20.29</v>
      </c>
      <c r="P344" s="3"/>
      <c r="Q344" s="3"/>
      <c r="R344" s="3"/>
      <c r="S344" s="3"/>
      <c r="T344" s="3"/>
      <c r="U344" s="3"/>
      <c r="V344" s="3"/>
      <c r="W344" s="3"/>
      <c r="X344" s="3"/>
      <c r="Y344" s="3"/>
      <c r="Z344" s="3"/>
    </row>
    <row r="345" spans="1:26" ht="15" x14ac:dyDescent="0.2">
      <c r="A345" s="3" t="s">
        <v>343</v>
      </c>
      <c r="B345" s="30">
        <v>44215</v>
      </c>
      <c r="C345" s="12">
        <v>0.53819444444444442</v>
      </c>
      <c r="D345" s="3" t="s">
        <v>243</v>
      </c>
      <c r="E345" s="3" t="s">
        <v>221</v>
      </c>
      <c r="F345" s="3" t="s">
        <v>46</v>
      </c>
      <c r="G345" s="3" t="s">
        <v>46</v>
      </c>
      <c r="H345" s="3">
        <v>10.119999999999999</v>
      </c>
      <c r="I345" s="3">
        <v>12.5</v>
      </c>
      <c r="J345" s="3">
        <v>22.96</v>
      </c>
      <c r="K345" s="3">
        <v>89</v>
      </c>
      <c r="L345" s="3">
        <v>8.07</v>
      </c>
      <c r="M345" s="3">
        <v>-86</v>
      </c>
      <c r="N345" s="3">
        <v>78</v>
      </c>
      <c r="O345" s="3">
        <v>20.28</v>
      </c>
      <c r="P345" s="3"/>
      <c r="Q345" s="3"/>
      <c r="R345" s="3"/>
      <c r="S345" s="3"/>
      <c r="T345" s="3"/>
      <c r="U345" s="3"/>
      <c r="V345" s="3"/>
      <c r="W345" s="3"/>
      <c r="X345" s="3"/>
      <c r="Y345" s="3"/>
      <c r="Z345" s="3"/>
    </row>
    <row r="346" spans="1:26" ht="15" x14ac:dyDescent="0.2">
      <c r="A346" s="3" t="s">
        <v>343</v>
      </c>
      <c r="B346" s="30">
        <v>44215</v>
      </c>
      <c r="C346" s="12">
        <v>0.54791666666666672</v>
      </c>
      <c r="D346" s="3" t="s">
        <v>240</v>
      </c>
      <c r="E346" s="3" t="s">
        <v>203</v>
      </c>
      <c r="F346" s="3">
        <v>1040</v>
      </c>
      <c r="G346" s="3">
        <v>10604</v>
      </c>
      <c r="H346" s="3">
        <v>12.32</v>
      </c>
      <c r="I346" s="3">
        <v>11.8</v>
      </c>
      <c r="J346" s="3">
        <v>14.89</v>
      </c>
      <c r="K346" s="3">
        <v>51</v>
      </c>
      <c r="L346" s="3">
        <v>8.3000000000000007</v>
      </c>
      <c r="M346" s="3">
        <v>-99.2</v>
      </c>
      <c r="N346" s="3">
        <v>85</v>
      </c>
      <c r="O346" s="3">
        <v>15.38</v>
      </c>
      <c r="P346" s="3"/>
      <c r="Q346" s="3"/>
      <c r="R346" s="3"/>
      <c r="S346" s="3"/>
      <c r="T346" s="3"/>
      <c r="U346" s="3"/>
      <c r="V346" s="3"/>
      <c r="W346" s="3"/>
      <c r="X346" s="3"/>
      <c r="Y346" s="3"/>
      <c r="Z346" s="3"/>
    </row>
    <row r="347" spans="1:26" ht="15" x14ac:dyDescent="0.2">
      <c r="A347" s="3" t="s">
        <v>343</v>
      </c>
      <c r="B347" s="30">
        <v>44215</v>
      </c>
      <c r="C347" s="12">
        <v>0.54791666666666672</v>
      </c>
      <c r="D347" s="3" t="s">
        <v>240</v>
      </c>
      <c r="E347" s="3" t="s">
        <v>221</v>
      </c>
      <c r="F347" s="3" t="s">
        <v>46</v>
      </c>
      <c r="G347" s="3" t="s">
        <v>46</v>
      </c>
      <c r="H347" s="3">
        <v>12.03</v>
      </c>
      <c r="I347" s="3">
        <v>12.2</v>
      </c>
      <c r="J347" s="3">
        <v>15.83</v>
      </c>
      <c r="K347" s="3">
        <v>58</v>
      </c>
      <c r="L347" s="3">
        <v>8.32</v>
      </c>
      <c r="M347" s="3">
        <v>-100.4</v>
      </c>
      <c r="N347" s="3">
        <v>86</v>
      </c>
      <c r="O347" s="3">
        <v>15.87</v>
      </c>
      <c r="P347" s="3"/>
      <c r="Q347" s="3"/>
      <c r="R347" s="3"/>
      <c r="S347" s="3"/>
      <c r="T347" s="3"/>
      <c r="U347" s="3"/>
      <c r="V347" s="3"/>
      <c r="W347" s="3"/>
      <c r="X347" s="3"/>
      <c r="Y347" s="3"/>
      <c r="Z347" s="3"/>
    </row>
    <row r="348" spans="1:26" ht="15" x14ac:dyDescent="0.2">
      <c r="A348" s="3" t="s">
        <v>343</v>
      </c>
      <c r="B348" s="30">
        <v>44216</v>
      </c>
      <c r="C348" s="12">
        <v>0.30277777777777776</v>
      </c>
      <c r="D348" s="3" t="s">
        <v>284</v>
      </c>
      <c r="E348" s="3" t="s">
        <v>203</v>
      </c>
      <c r="F348" s="3">
        <v>1010</v>
      </c>
      <c r="G348" s="3">
        <v>10630</v>
      </c>
      <c r="H348" s="3">
        <v>12</v>
      </c>
      <c r="I348" s="3">
        <v>12.6</v>
      </c>
      <c r="J348" s="3">
        <v>8.69</v>
      </c>
      <c r="K348" s="3">
        <v>32</v>
      </c>
      <c r="L348" s="3">
        <v>8.01</v>
      </c>
      <c r="M348" s="3">
        <v>-80.599999999999994</v>
      </c>
      <c r="N348" s="3">
        <v>87</v>
      </c>
      <c r="O348" s="3">
        <v>8.2750000000000004</v>
      </c>
      <c r="P348" s="3"/>
      <c r="Q348" s="3"/>
      <c r="R348" s="3"/>
      <c r="S348" s="3"/>
      <c r="T348" s="3"/>
      <c r="U348" s="3"/>
      <c r="V348" s="3"/>
      <c r="W348" s="3"/>
      <c r="X348" s="3"/>
      <c r="Y348" s="3"/>
      <c r="Z348" s="3"/>
    </row>
    <row r="349" spans="1:26" ht="15" x14ac:dyDescent="0.2">
      <c r="A349" s="3" t="s">
        <v>343</v>
      </c>
      <c r="B349" s="30">
        <v>44216</v>
      </c>
      <c r="C349" s="12">
        <v>0.30277777777777776</v>
      </c>
      <c r="D349" s="3" t="s">
        <v>284</v>
      </c>
      <c r="E349" s="3" t="s">
        <v>221</v>
      </c>
      <c r="F349" s="3" t="s">
        <v>46</v>
      </c>
      <c r="G349" s="3" t="s">
        <v>46</v>
      </c>
      <c r="H349" s="3">
        <v>11.22</v>
      </c>
      <c r="I349" s="3">
        <v>12.3</v>
      </c>
      <c r="J349" s="3">
        <v>8.14</v>
      </c>
      <c r="K349" s="3">
        <v>95</v>
      </c>
      <c r="L349" s="3">
        <v>7.86</v>
      </c>
      <c r="M349" s="3">
        <v>-72.3</v>
      </c>
      <c r="N349" s="3">
        <v>88</v>
      </c>
      <c r="O349" s="3">
        <v>10.73</v>
      </c>
      <c r="P349" s="3"/>
      <c r="Q349" s="3"/>
      <c r="R349" s="3"/>
      <c r="S349" s="3"/>
      <c r="T349" s="3"/>
      <c r="U349" s="3"/>
      <c r="V349" s="3"/>
      <c r="W349" s="3"/>
      <c r="X349" s="3"/>
      <c r="Y349" s="3"/>
      <c r="Z349" s="3"/>
    </row>
    <row r="350" spans="1:26" ht="15" x14ac:dyDescent="0.2">
      <c r="A350" s="3" t="s">
        <v>343</v>
      </c>
      <c r="B350" s="30">
        <v>44216</v>
      </c>
      <c r="C350" s="12">
        <v>0.31666666666666665</v>
      </c>
      <c r="D350" s="3" t="s">
        <v>224</v>
      </c>
      <c r="E350" s="3" t="s">
        <v>203</v>
      </c>
      <c r="F350" s="3">
        <v>1033</v>
      </c>
      <c r="G350" s="3">
        <v>10639</v>
      </c>
      <c r="H350" s="3">
        <v>14.54</v>
      </c>
      <c r="I350" s="3">
        <v>11.7</v>
      </c>
      <c r="J350" s="3">
        <v>7.82</v>
      </c>
      <c r="K350" s="3">
        <v>1</v>
      </c>
      <c r="L350" s="3">
        <v>8.61</v>
      </c>
      <c r="M350" s="3">
        <v>-115.2</v>
      </c>
      <c r="N350" s="3">
        <v>89</v>
      </c>
      <c r="O350" s="3">
        <v>11.2</v>
      </c>
      <c r="P350" s="3"/>
      <c r="Q350" s="3"/>
      <c r="R350" s="3"/>
      <c r="S350" s="3"/>
      <c r="T350" s="3"/>
      <c r="U350" s="3"/>
      <c r="V350" s="3"/>
      <c r="W350" s="3"/>
      <c r="X350" s="3"/>
      <c r="Y350" s="3"/>
      <c r="Z350" s="3"/>
    </row>
    <row r="351" spans="1:26" ht="15" x14ac:dyDescent="0.2">
      <c r="A351" s="3" t="s">
        <v>343</v>
      </c>
      <c r="B351" s="30">
        <v>44216</v>
      </c>
      <c r="C351" s="12">
        <v>0.31666666666666665</v>
      </c>
      <c r="D351" s="3" t="s">
        <v>224</v>
      </c>
      <c r="E351" s="3" t="s">
        <v>221</v>
      </c>
      <c r="F351" s="3" t="s">
        <v>46</v>
      </c>
      <c r="G351" s="3" t="s">
        <v>46</v>
      </c>
      <c r="H351" s="3">
        <v>13.59</v>
      </c>
      <c r="I351" s="3">
        <v>11.8</v>
      </c>
      <c r="J351" s="3">
        <v>7.9</v>
      </c>
      <c r="K351" s="3">
        <v>26</v>
      </c>
      <c r="L351" s="3">
        <v>8.6300000000000008</v>
      </c>
      <c r="M351" s="3">
        <v>-116</v>
      </c>
      <c r="N351" s="3">
        <v>90</v>
      </c>
      <c r="O351" s="3">
        <v>11.23</v>
      </c>
      <c r="P351" s="3"/>
      <c r="Q351" s="3"/>
      <c r="R351" s="3"/>
      <c r="S351" s="3"/>
      <c r="T351" s="3"/>
      <c r="U351" s="3"/>
      <c r="V351" s="3"/>
      <c r="W351" s="3"/>
      <c r="X351" s="3"/>
      <c r="Y351" s="3"/>
      <c r="Z351" s="3"/>
    </row>
    <row r="352" spans="1:26" ht="15" x14ac:dyDescent="0.2">
      <c r="A352" s="3" t="s">
        <v>343</v>
      </c>
      <c r="B352" s="30">
        <v>44216</v>
      </c>
      <c r="C352" s="12">
        <v>0.33611111111111108</v>
      </c>
      <c r="D352" s="3" t="s">
        <v>218</v>
      </c>
      <c r="E352" s="3" t="s">
        <v>203</v>
      </c>
      <c r="F352" s="3">
        <v>1034</v>
      </c>
      <c r="G352" s="3">
        <v>10631</v>
      </c>
      <c r="H352" s="3">
        <v>13.07</v>
      </c>
      <c r="I352" s="3">
        <v>11</v>
      </c>
      <c r="J352" s="3">
        <v>7.32</v>
      </c>
      <c r="K352" s="3">
        <v>2</v>
      </c>
      <c r="L352" s="3">
        <v>8.27</v>
      </c>
      <c r="M352" s="3">
        <v>-95.3</v>
      </c>
      <c r="N352" s="3">
        <v>91</v>
      </c>
      <c r="O352" s="3">
        <v>11.67</v>
      </c>
      <c r="P352" s="3"/>
      <c r="Q352" s="3"/>
      <c r="R352" s="3"/>
      <c r="S352" s="3"/>
      <c r="T352" s="3"/>
      <c r="U352" s="3"/>
      <c r="V352" s="3"/>
      <c r="W352" s="3"/>
      <c r="X352" s="3"/>
      <c r="Y352" s="3"/>
      <c r="Z352" s="3"/>
    </row>
    <row r="353" spans="1:26" ht="15" x14ac:dyDescent="0.2">
      <c r="A353" s="3" t="s">
        <v>343</v>
      </c>
      <c r="B353" s="30">
        <v>44216</v>
      </c>
      <c r="C353" s="12">
        <v>0.33611111111111108</v>
      </c>
      <c r="D353" s="3" t="s">
        <v>218</v>
      </c>
      <c r="E353" s="3" t="s">
        <v>221</v>
      </c>
      <c r="F353" s="3">
        <v>1038</v>
      </c>
      <c r="G353" s="3">
        <v>10629</v>
      </c>
      <c r="H353" s="3">
        <v>9.1</v>
      </c>
      <c r="I353" s="3">
        <v>13</v>
      </c>
      <c r="J353" s="3">
        <v>27.41</v>
      </c>
      <c r="K353" s="3">
        <v>114</v>
      </c>
      <c r="L353" s="3">
        <v>8.1</v>
      </c>
      <c r="M353" s="3">
        <v>-85.8</v>
      </c>
      <c r="N353" s="3">
        <v>92</v>
      </c>
      <c r="O353" s="3">
        <v>21.35</v>
      </c>
      <c r="P353" s="3"/>
      <c r="Q353" s="3"/>
      <c r="R353" s="3"/>
      <c r="S353" s="3"/>
      <c r="T353" s="3"/>
      <c r="U353" s="3"/>
      <c r="V353" s="3"/>
      <c r="W353" s="3"/>
      <c r="X353" s="3"/>
      <c r="Y353" s="3"/>
      <c r="Z353" s="3"/>
    </row>
    <row r="354" spans="1:26" ht="15" x14ac:dyDescent="0.2">
      <c r="A354" s="3" t="s">
        <v>343</v>
      </c>
      <c r="B354" s="30">
        <v>44216</v>
      </c>
      <c r="C354" s="12">
        <v>0.36319444444444443</v>
      </c>
      <c r="D354" s="3" t="s">
        <v>215</v>
      </c>
      <c r="E354" s="3" t="s">
        <v>203</v>
      </c>
      <c r="F354" s="3">
        <v>1005</v>
      </c>
      <c r="G354" s="3">
        <v>10619</v>
      </c>
      <c r="H354" s="3">
        <v>12.14</v>
      </c>
      <c r="I354" s="3">
        <v>11.5</v>
      </c>
      <c r="J354" s="3">
        <v>11</v>
      </c>
      <c r="K354" s="3">
        <v>38</v>
      </c>
      <c r="L354" s="3">
        <v>8.3000000000000007</v>
      </c>
      <c r="M354" s="3">
        <v>-97.1</v>
      </c>
      <c r="N354" s="3">
        <v>93</v>
      </c>
      <c r="O354" s="3">
        <v>13.27</v>
      </c>
      <c r="P354" s="3"/>
      <c r="Q354" s="3"/>
      <c r="R354" s="3"/>
      <c r="S354" s="3"/>
      <c r="T354" s="3"/>
      <c r="U354" s="3"/>
      <c r="V354" s="3"/>
      <c r="W354" s="3"/>
      <c r="X354" s="3"/>
      <c r="Y354" s="3"/>
      <c r="Z354" s="3"/>
    </row>
    <row r="355" spans="1:26" ht="15" x14ac:dyDescent="0.2">
      <c r="A355" s="3" t="s">
        <v>343</v>
      </c>
      <c r="B355" s="30">
        <v>44216</v>
      </c>
      <c r="C355" s="12">
        <v>0.36319444444444443</v>
      </c>
      <c r="D355" s="3" t="s">
        <v>215</v>
      </c>
      <c r="E355" s="3" t="s">
        <v>221</v>
      </c>
      <c r="F355" s="3">
        <v>1032</v>
      </c>
      <c r="G355" s="3">
        <v>10622</v>
      </c>
      <c r="H355" s="3">
        <v>11.17</v>
      </c>
      <c r="I355" s="3">
        <v>11.6</v>
      </c>
      <c r="J355" s="3">
        <v>13.13</v>
      </c>
      <c r="K355" s="3">
        <v>48</v>
      </c>
      <c r="L355" s="3">
        <v>8.27</v>
      </c>
      <c r="M355" s="3">
        <v>-95.6</v>
      </c>
      <c r="N355" s="3">
        <v>94</v>
      </c>
      <c r="O355" s="3">
        <v>14.71</v>
      </c>
      <c r="P355" s="3"/>
      <c r="Q355" s="3"/>
      <c r="R355" s="3"/>
      <c r="S355" s="3"/>
      <c r="T355" s="3"/>
      <c r="U355" s="3"/>
      <c r="V355" s="3"/>
      <c r="W355" s="3"/>
      <c r="X355" s="3"/>
      <c r="Y355" s="3"/>
      <c r="Z355" s="3"/>
    </row>
    <row r="356" spans="1:26" ht="15" x14ac:dyDescent="0.2">
      <c r="A356" s="3" t="s">
        <v>343</v>
      </c>
      <c r="B356" s="30">
        <v>44216</v>
      </c>
      <c r="C356" s="12">
        <v>0.40069444444444446</v>
      </c>
      <c r="D356" s="3" t="s">
        <v>265</v>
      </c>
      <c r="E356" s="3" t="s">
        <v>203</v>
      </c>
      <c r="F356" s="3">
        <v>1016</v>
      </c>
      <c r="G356" s="3">
        <v>10638</v>
      </c>
      <c r="H356" s="3">
        <v>11.89</v>
      </c>
      <c r="I356" s="3">
        <v>12</v>
      </c>
      <c r="J356" s="3">
        <v>10.19</v>
      </c>
      <c r="K356" s="3">
        <v>54</v>
      </c>
      <c r="L356" s="3">
        <v>8.35</v>
      </c>
      <c r="M356" s="3">
        <v>-100</v>
      </c>
      <c r="N356" s="3">
        <v>95</v>
      </c>
      <c r="O356" s="3">
        <v>13.1</v>
      </c>
      <c r="P356" s="3"/>
      <c r="Q356" s="3"/>
      <c r="R356" s="3"/>
      <c r="S356" s="3"/>
      <c r="T356" s="3"/>
      <c r="U356" s="3"/>
      <c r="V356" s="3"/>
      <c r="W356" s="3"/>
      <c r="X356" s="3"/>
      <c r="Y356" s="3"/>
      <c r="Z356" s="3"/>
    </row>
    <row r="357" spans="1:26" ht="15" x14ac:dyDescent="0.2">
      <c r="A357" s="3" t="s">
        <v>343</v>
      </c>
      <c r="B357" s="30">
        <v>44216</v>
      </c>
      <c r="C357" s="12">
        <v>0.40069444444444446</v>
      </c>
      <c r="D357" s="3" t="s">
        <v>265</v>
      </c>
      <c r="E357" s="3" t="s">
        <v>221</v>
      </c>
      <c r="F357" s="3">
        <v>1019</v>
      </c>
      <c r="G357" s="3">
        <v>10634</v>
      </c>
      <c r="H357" s="3">
        <v>9.5</v>
      </c>
      <c r="I357" s="3">
        <v>12.1</v>
      </c>
      <c r="J357" s="3">
        <v>13.16</v>
      </c>
      <c r="K357" s="3">
        <v>76</v>
      </c>
      <c r="L357" s="3">
        <v>7.95</v>
      </c>
      <c r="M357" s="3">
        <v>-77.099999999999994</v>
      </c>
      <c r="N357" s="3">
        <v>96</v>
      </c>
      <c r="O357" s="3">
        <v>15.48</v>
      </c>
      <c r="P357" s="3"/>
      <c r="Q357" s="3"/>
      <c r="R357" s="3"/>
      <c r="S357" s="3"/>
      <c r="T357" s="3"/>
      <c r="U357" s="3"/>
      <c r="V357" s="3"/>
      <c r="W357" s="3"/>
      <c r="X357" s="3"/>
      <c r="Y357" s="3"/>
      <c r="Z357" s="3"/>
    </row>
    <row r="358" spans="1:26" ht="15" x14ac:dyDescent="0.2">
      <c r="A358" s="3" t="s">
        <v>343</v>
      </c>
      <c r="B358" s="30">
        <v>44216</v>
      </c>
      <c r="C358" s="12">
        <v>0.43194444444444446</v>
      </c>
      <c r="D358" s="3" t="s">
        <v>267</v>
      </c>
      <c r="E358" s="3" t="s">
        <v>203</v>
      </c>
      <c r="F358" s="3">
        <v>1041</v>
      </c>
      <c r="G358" s="3">
        <v>10636</v>
      </c>
      <c r="H358" s="3">
        <v>10.61</v>
      </c>
      <c r="I358" s="3">
        <v>11.5</v>
      </c>
      <c r="J358" s="3">
        <v>2.27</v>
      </c>
      <c r="K358" s="3">
        <v>62</v>
      </c>
      <c r="L358" s="3">
        <v>7.52</v>
      </c>
      <c r="M358" s="3">
        <v>-52.5</v>
      </c>
      <c r="N358" s="3">
        <v>97</v>
      </c>
      <c r="O358" s="3">
        <v>10.59</v>
      </c>
      <c r="P358" s="3"/>
      <c r="Q358" s="3"/>
      <c r="R358" s="3"/>
      <c r="S358" s="3"/>
      <c r="T358" s="3"/>
      <c r="U358" s="3"/>
      <c r="V358" s="3"/>
      <c r="W358" s="3"/>
      <c r="X358" s="3"/>
      <c r="Y358" s="3"/>
      <c r="Z358" s="3"/>
    </row>
    <row r="359" spans="1:26" ht="15" x14ac:dyDescent="0.2">
      <c r="A359" s="3" t="s">
        <v>343</v>
      </c>
      <c r="B359" s="30">
        <v>44216</v>
      </c>
      <c r="C359" s="12">
        <v>0.43194444444444446</v>
      </c>
      <c r="D359" s="3" t="s">
        <v>267</v>
      </c>
      <c r="E359" s="3" t="s">
        <v>221</v>
      </c>
      <c r="F359" s="3">
        <v>1042</v>
      </c>
      <c r="G359" s="3">
        <v>10627</v>
      </c>
      <c r="H359" s="3">
        <v>10.7</v>
      </c>
      <c r="I359" s="3">
        <v>11.4</v>
      </c>
      <c r="J359" s="3">
        <v>7.85</v>
      </c>
      <c r="K359" s="3">
        <v>81</v>
      </c>
      <c r="L359" s="3">
        <v>8.0399999999999991</v>
      </c>
      <c r="M359" s="3">
        <v>-82.4</v>
      </c>
      <c r="N359" s="3">
        <v>98</v>
      </c>
      <c r="O359" s="3">
        <v>12.71</v>
      </c>
      <c r="P359" s="3"/>
      <c r="Q359" s="3"/>
      <c r="R359" s="3"/>
      <c r="S359" s="3"/>
      <c r="T359" s="3"/>
      <c r="U359" s="3"/>
      <c r="V359" s="3"/>
      <c r="W359" s="3"/>
      <c r="X359" s="3"/>
      <c r="Y359" s="3"/>
      <c r="Z359" s="3"/>
    </row>
    <row r="360" spans="1:26" ht="15" x14ac:dyDescent="0.2">
      <c r="A360" s="3" t="s">
        <v>343</v>
      </c>
      <c r="B360" s="30">
        <v>44216</v>
      </c>
      <c r="C360" s="12">
        <v>0.44513888888888892</v>
      </c>
      <c r="D360" s="3" t="s">
        <v>270</v>
      </c>
      <c r="E360" s="3" t="s">
        <v>203</v>
      </c>
      <c r="F360" s="3">
        <v>1001</v>
      </c>
      <c r="G360" s="3">
        <v>10635</v>
      </c>
      <c r="H360" s="3">
        <v>11.66</v>
      </c>
      <c r="I360" s="3">
        <v>10.7</v>
      </c>
      <c r="J360" s="3">
        <v>0.1</v>
      </c>
      <c r="K360" s="3">
        <v>3</v>
      </c>
      <c r="L360" s="3">
        <v>7.42</v>
      </c>
      <c r="M360" s="3">
        <v>-46.6</v>
      </c>
      <c r="N360" s="3">
        <v>99</v>
      </c>
      <c r="O360" s="3">
        <v>8.2759999999999998</v>
      </c>
      <c r="P360" s="3"/>
      <c r="Q360" s="3"/>
      <c r="R360" s="3"/>
      <c r="S360" s="3"/>
      <c r="T360" s="3"/>
      <c r="U360" s="3"/>
      <c r="V360" s="3"/>
      <c r="W360" s="3"/>
      <c r="X360" s="3"/>
      <c r="Y360" s="3"/>
      <c r="Z360" s="3"/>
    </row>
    <row r="361" spans="1:26" ht="15" x14ac:dyDescent="0.2">
      <c r="A361" s="3" t="s">
        <v>343</v>
      </c>
      <c r="B361" s="30">
        <v>44216</v>
      </c>
      <c r="C361" s="12">
        <v>0.44513888888888892</v>
      </c>
      <c r="D361" s="3" t="s">
        <v>270</v>
      </c>
      <c r="E361" s="3" t="s">
        <v>221</v>
      </c>
      <c r="F361" s="3" t="s">
        <v>46</v>
      </c>
      <c r="G361" s="3" t="s">
        <v>46</v>
      </c>
      <c r="H361" s="3">
        <v>11.51</v>
      </c>
      <c r="I361" s="3">
        <v>10.6</v>
      </c>
      <c r="J361" s="3">
        <v>0.08</v>
      </c>
      <c r="K361" s="3">
        <v>13</v>
      </c>
      <c r="L361" s="3">
        <v>7.51</v>
      </c>
      <c r="M361" s="3">
        <v>-52.1</v>
      </c>
      <c r="N361" s="3">
        <v>100</v>
      </c>
      <c r="O361" s="3">
        <v>8.5239999999999991</v>
      </c>
      <c r="P361" s="3"/>
      <c r="Q361" s="3"/>
      <c r="R361" s="3"/>
      <c r="S361" s="3"/>
      <c r="T361" s="3"/>
      <c r="U361" s="3"/>
      <c r="V361" s="3"/>
      <c r="W361" s="3"/>
      <c r="X361" s="3"/>
      <c r="Y361" s="3"/>
      <c r="Z361" s="3"/>
    </row>
    <row r="362" spans="1:26" ht="15" x14ac:dyDescent="0.2">
      <c r="A362" s="3" t="s">
        <v>343</v>
      </c>
      <c r="B362" s="30">
        <v>44216</v>
      </c>
      <c r="C362" s="12">
        <v>0.45555555555555555</v>
      </c>
      <c r="D362" s="3" t="s">
        <v>300</v>
      </c>
      <c r="E362" s="3" t="s">
        <v>203</v>
      </c>
      <c r="F362" s="3">
        <v>1017</v>
      </c>
      <c r="G362" s="3">
        <v>10637</v>
      </c>
      <c r="H362" s="3">
        <v>11.49</v>
      </c>
      <c r="I362" s="3">
        <v>10.3</v>
      </c>
      <c r="J362" s="3">
        <v>0.08</v>
      </c>
      <c r="K362" s="3">
        <v>17</v>
      </c>
      <c r="L362" s="3">
        <v>7.46</v>
      </c>
      <c r="M362" s="3">
        <v>-48.9</v>
      </c>
      <c r="N362" s="3">
        <v>101</v>
      </c>
      <c r="O362" s="3">
        <v>8.7829999999999995</v>
      </c>
      <c r="P362" s="3"/>
      <c r="Q362" s="3"/>
      <c r="R362" s="3"/>
      <c r="S362" s="3"/>
      <c r="T362" s="3"/>
      <c r="U362" s="3"/>
      <c r="V362" s="3"/>
      <c r="W362" s="3"/>
      <c r="X362" s="3"/>
      <c r="Y362" s="3"/>
      <c r="Z362" s="3"/>
    </row>
    <row r="363" spans="1:26" ht="15" x14ac:dyDescent="0.2">
      <c r="A363" s="3" t="s">
        <v>343</v>
      </c>
      <c r="B363" s="30">
        <v>44216</v>
      </c>
      <c r="C363" s="12">
        <v>0.45555555555555555</v>
      </c>
      <c r="D363" s="3" t="s">
        <v>300</v>
      </c>
      <c r="E363" s="3" t="s">
        <v>221</v>
      </c>
      <c r="F363" s="3" t="s">
        <v>46</v>
      </c>
      <c r="G363" s="3" t="s">
        <v>46</v>
      </c>
      <c r="H363" s="3">
        <v>11.37</v>
      </c>
      <c r="I363" s="3">
        <v>10.9</v>
      </c>
      <c r="J363" s="3">
        <v>0.05</v>
      </c>
      <c r="K363" s="3" t="s">
        <v>670</v>
      </c>
      <c r="L363" s="3">
        <v>7.43</v>
      </c>
      <c r="M363" s="3">
        <v>-47.1</v>
      </c>
      <c r="N363" s="3">
        <v>102</v>
      </c>
      <c r="O363" s="3">
        <v>8.9770000000000003</v>
      </c>
      <c r="P363" s="3"/>
      <c r="Q363" s="3"/>
      <c r="R363" s="3"/>
      <c r="S363" s="3"/>
      <c r="T363" s="3"/>
      <c r="U363" s="3"/>
      <c r="V363" s="3"/>
      <c r="W363" s="3"/>
      <c r="X363" s="3"/>
      <c r="Y363" s="3"/>
      <c r="Z363" s="3"/>
    </row>
    <row r="364" spans="1:26" ht="15" x14ac:dyDescent="0.2">
      <c r="A364" s="3" t="s">
        <v>343</v>
      </c>
      <c r="B364" s="30">
        <v>44216</v>
      </c>
      <c r="C364" s="12">
        <v>0.46736111111111112</v>
      </c>
      <c r="D364" s="3" t="s">
        <v>272</v>
      </c>
      <c r="E364" s="3" t="s">
        <v>203</v>
      </c>
      <c r="F364" s="3">
        <v>1013</v>
      </c>
      <c r="G364" s="3">
        <v>10633</v>
      </c>
      <c r="H364" s="12">
        <v>0.4909722222222222</v>
      </c>
      <c r="I364" s="3">
        <v>10.5</v>
      </c>
      <c r="J364" s="3">
        <v>0.08</v>
      </c>
      <c r="K364" s="3">
        <v>4</v>
      </c>
      <c r="L364" s="3">
        <v>7.48</v>
      </c>
      <c r="M364" s="3">
        <v>-50.4</v>
      </c>
      <c r="N364" s="3">
        <v>103</v>
      </c>
      <c r="O364" s="3">
        <v>8.9060000000000006</v>
      </c>
      <c r="P364" s="3"/>
      <c r="Q364" s="3"/>
      <c r="R364" s="3"/>
      <c r="S364" s="3"/>
      <c r="T364" s="3"/>
      <c r="U364" s="3"/>
      <c r="V364" s="3"/>
      <c r="W364" s="3"/>
      <c r="X364" s="3"/>
      <c r="Y364" s="3"/>
      <c r="Z364" s="3"/>
    </row>
    <row r="365" spans="1:26" ht="15" x14ac:dyDescent="0.2">
      <c r="A365" s="3" t="s">
        <v>343</v>
      </c>
      <c r="B365" s="30">
        <v>44216</v>
      </c>
      <c r="C365" s="12">
        <v>0.46736111111111112</v>
      </c>
      <c r="D365" s="3" t="s">
        <v>272</v>
      </c>
      <c r="E365" s="3" t="s">
        <v>221</v>
      </c>
      <c r="F365" s="3" t="s">
        <v>46</v>
      </c>
      <c r="G365" s="3" t="s">
        <v>46</v>
      </c>
      <c r="H365" s="12">
        <v>0.49583333333333335</v>
      </c>
      <c r="I365" s="3">
        <v>10.199999999999999</v>
      </c>
      <c r="J365" s="3">
        <v>0.09</v>
      </c>
      <c r="K365" s="3">
        <v>27</v>
      </c>
      <c r="L365" s="3">
        <v>7.4</v>
      </c>
      <c r="M365" s="3">
        <v>-45.4</v>
      </c>
      <c r="N365" s="3">
        <v>104</v>
      </c>
      <c r="O365" s="3">
        <v>8.9529999999999994</v>
      </c>
      <c r="P365" s="3"/>
      <c r="Q365" s="3"/>
      <c r="R365" s="3"/>
      <c r="S365" s="3"/>
      <c r="T365" s="3"/>
      <c r="U365" s="3"/>
      <c r="V365" s="3"/>
      <c r="W365" s="3"/>
      <c r="X365" s="3"/>
      <c r="Y365" s="3"/>
      <c r="Z365" s="3"/>
    </row>
    <row r="366" spans="1:26" ht="15" x14ac:dyDescent="0.2">
      <c r="A366" s="3" t="s">
        <v>343</v>
      </c>
      <c r="B366" s="30">
        <v>44216</v>
      </c>
      <c r="C366" s="12">
        <v>0.48125000000000001</v>
      </c>
      <c r="D366" s="3" t="s">
        <v>304</v>
      </c>
      <c r="E366" s="3" t="s">
        <v>203</v>
      </c>
      <c r="F366" s="3">
        <v>1029</v>
      </c>
      <c r="G366" s="3">
        <v>10628</v>
      </c>
      <c r="H366" s="3">
        <v>11.84</v>
      </c>
      <c r="I366" s="3">
        <v>10.9</v>
      </c>
      <c r="J366" s="3">
        <v>0.19</v>
      </c>
      <c r="K366" s="3">
        <v>33</v>
      </c>
      <c r="L366" s="3">
        <v>7.51</v>
      </c>
      <c r="M366" s="3">
        <v>-52</v>
      </c>
      <c r="N366" s="3">
        <v>105</v>
      </c>
      <c r="O366" s="3">
        <v>9.2469999999999999</v>
      </c>
      <c r="P366" s="3"/>
      <c r="Q366" s="3"/>
      <c r="R366" s="3"/>
      <c r="S366" s="3"/>
      <c r="T366" s="3"/>
      <c r="U366" s="3"/>
      <c r="V366" s="3"/>
      <c r="W366" s="3"/>
      <c r="X366" s="3"/>
      <c r="Y366" s="3"/>
      <c r="Z366" s="3"/>
    </row>
    <row r="367" spans="1:26" ht="15" x14ac:dyDescent="0.2">
      <c r="A367" s="3" t="s">
        <v>343</v>
      </c>
      <c r="B367" s="30">
        <v>44216</v>
      </c>
      <c r="C367" s="12">
        <v>0.48125000000000001</v>
      </c>
      <c r="D367" s="3" t="s">
        <v>304</v>
      </c>
      <c r="E367" s="3" t="s">
        <v>221</v>
      </c>
      <c r="F367" s="3" t="s">
        <v>46</v>
      </c>
      <c r="G367" s="3" t="s">
        <v>46</v>
      </c>
      <c r="H367" s="3">
        <v>11.63</v>
      </c>
      <c r="I367" s="3">
        <v>11.2</v>
      </c>
      <c r="J367" s="3">
        <v>0.21</v>
      </c>
      <c r="K367" s="3">
        <v>53</v>
      </c>
      <c r="L367" s="3">
        <v>7.56</v>
      </c>
      <c r="M367" s="3">
        <v>-54.9</v>
      </c>
      <c r="N367" s="3">
        <v>106</v>
      </c>
      <c r="O367" s="3">
        <v>9.2579999999999991</v>
      </c>
      <c r="P367" s="3"/>
      <c r="Q367" s="3"/>
      <c r="R367" s="3"/>
      <c r="S367" s="3"/>
      <c r="T367" s="3"/>
      <c r="U367" s="3"/>
      <c r="V367" s="3"/>
      <c r="W367" s="3"/>
      <c r="X367" s="3"/>
      <c r="Y367" s="3"/>
      <c r="Z367" s="3"/>
    </row>
    <row r="368" spans="1:26" ht="15" x14ac:dyDescent="0.2">
      <c r="A368" s="3" t="s">
        <v>343</v>
      </c>
      <c r="B368" s="30">
        <v>44216</v>
      </c>
      <c r="C368" s="12">
        <v>0.49305555555555558</v>
      </c>
      <c r="D368" s="3" t="s">
        <v>307</v>
      </c>
      <c r="E368" s="3" t="s">
        <v>203</v>
      </c>
      <c r="F368" s="3">
        <v>1024</v>
      </c>
      <c r="G368" s="3">
        <v>10625</v>
      </c>
      <c r="H368" s="3">
        <v>11.25</v>
      </c>
      <c r="I368" s="3">
        <v>10.8</v>
      </c>
      <c r="J368" s="3">
        <v>1.65</v>
      </c>
      <c r="K368" s="3">
        <v>23</v>
      </c>
      <c r="L368" s="3">
        <v>7.41</v>
      </c>
      <c r="M368" s="3">
        <v>-45.9</v>
      </c>
      <c r="N368" s="3">
        <v>107</v>
      </c>
      <c r="O368" s="3">
        <v>9.5990000000000002</v>
      </c>
      <c r="P368" s="3"/>
      <c r="Q368" s="3"/>
      <c r="R368" s="3"/>
      <c r="S368" s="3"/>
      <c r="T368" s="3"/>
      <c r="U368" s="3"/>
      <c r="V368" s="3"/>
      <c r="W368" s="3"/>
      <c r="X368" s="3"/>
      <c r="Y368" s="3"/>
      <c r="Z368" s="3"/>
    </row>
    <row r="369" spans="1:26" ht="15" x14ac:dyDescent="0.2">
      <c r="A369" s="3" t="s">
        <v>343</v>
      </c>
      <c r="B369" s="30">
        <v>44216</v>
      </c>
      <c r="C369" s="12">
        <v>0.49305555555555558</v>
      </c>
      <c r="D369" s="3" t="s">
        <v>307</v>
      </c>
      <c r="E369" s="3" t="s">
        <v>221</v>
      </c>
      <c r="F369" s="3">
        <v>1044</v>
      </c>
      <c r="G369" s="3">
        <v>10621</v>
      </c>
      <c r="H369" s="3">
        <v>8.0500000000000007</v>
      </c>
      <c r="I369" s="3">
        <v>12.9</v>
      </c>
      <c r="J369" s="3">
        <v>19.420000000000002</v>
      </c>
      <c r="K369" s="3">
        <v>29</v>
      </c>
      <c r="L369" s="3">
        <v>7.86</v>
      </c>
      <c r="M369" s="3">
        <v>-72</v>
      </c>
      <c r="N369" s="3">
        <v>108</v>
      </c>
      <c r="O369" s="3">
        <v>18.41</v>
      </c>
      <c r="P369" s="3"/>
      <c r="Q369" s="3"/>
      <c r="R369" s="3"/>
      <c r="S369" s="3"/>
      <c r="T369" s="3"/>
      <c r="U369" s="3"/>
      <c r="V369" s="3"/>
      <c r="W369" s="3"/>
      <c r="X369" s="3"/>
      <c r="Y369" s="3"/>
      <c r="Z369" s="3"/>
    </row>
    <row r="370" spans="1:26" ht="15" x14ac:dyDescent="0.2">
      <c r="A370" s="3" t="s">
        <v>343</v>
      </c>
      <c r="B370" s="30">
        <v>44216</v>
      </c>
      <c r="C370" s="12">
        <v>0.52986111111111112</v>
      </c>
      <c r="D370" s="3" t="s">
        <v>274</v>
      </c>
      <c r="E370" s="3" t="s">
        <v>203</v>
      </c>
      <c r="F370" s="3">
        <v>1015</v>
      </c>
      <c r="G370" s="3">
        <v>10623</v>
      </c>
      <c r="H370" s="3">
        <v>11.91</v>
      </c>
      <c r="I370" s="3">
        <v>13.1</v>
      </c>
      <c r="J370" s="3">
        <v>1.1200000000000001</v>
      </c>
      <c r="K370" s="3">
        <v>46</v>
      </c>
      <c r="L370" s="3">
        <v>7.89</v>
      </c>
      <c r="M370" s="3">
        <v>-73.8</v>
      </c>
      <c r="N370" s="3">
        <v>109</v>
      </c>
      <c r="O370" s="3">
        <v>10.02</v>
      </c>
      <c r="P370" s="3"/>
      <c r="Q370" s="3"/>
      <c r="R370" s="3"/>
      <c r="S370" s="3"/>
      <c r="T370" s="3"/>
      <c r="U370" s="3"/>
      <c r="V370" s="3"/>
      <c r="W370" s="3"/>
      <c r="X370" s="3"/>
      <c r="Y370" s="3"/>
      <c r="Z370" s="3"/>
    </row>
    <row r="371" spans="1:26" ht="15" x14ac:dyDescent="0.2">
      <c r="A371" s="3" t="s">
        <v>343</v>
      </c>
      <c r="B371" s="30">
        <v>44216</v>
      </c>
      <c r="C371" s="12">
        <v>0.52986111111111112</v>
      </c>
      <c r="D371" s="3" t="s">
        <v>274</v>
      </c>
      <c r="E371" s="3" t="s">
        <v>221</v>
      </c>
      <c r="F371" s="3">
        <v>1018</v>
      </c>
      <c r="G371" s="3">
        <v>10620</v>
      </c>
      <c r="H371" s="3">
        <v>8.92</v>
      </c>
      <c r="I371" s="3">
        <v>13.9</v>
      </c>
      <c r="J371" s="3">
        <v>21.22</v>
      </c>
      <c r="K371" s="3">
        <v>64</v>
      </c>
      <c r="L371" s="3">
        <v>8.02</v>
      </c>
      <c r="M371" s="3">
        <v>-81</v>
      </c>
      <c r="N371" s="3">
        <v>110</v>
      </c>
      <c r="O371" s="3">
        <v>18.940000000000001</v>
      </c>
      <c r="P371" s="3"/>
      <c r="Q371" s="3"/>
      <c r="R371" s="3"/>
      <c r="S371" s="3"/>
      <c r="T371" s="3"/>
      <c r="U371" s="3"/>
      <c r="V371" s="3"/>
      <c r="W371" s="3"/>
      <c r="X371" s="3"/>
      <c r="Y371" s="3"/>
      <c r="Z371" s="3"/>
    </row>
    <row r="372" spans="1:26" ht="15" x14ac:dyDescent="0.2">
      <c r="A372" s="3" t="s">
        <v>343</v>
      </c>
      <c r="B372" s="30">
        <v>44216</v>
      </c>
      <c r="C372" s="12">
        <v>0.56111111111111112</v>
      </c>
      <c r="D372" s="3" t="s">
        <v>277</v>
      </c>
      <c r="E372" s="3" t="s">
        <v>203</v>
      </c>
      <c r="F372" s="3">
        <v>1039</v>
      </c>
      <c r="G372" s="3">
        <v>10626</v>
      </c>
      <c r="H372" s="3">
        <v>16.64</v>
      </c>
      <c r="I372" s="3">
        <v>12.8</v>
      </c>
      <c r="J372" s="3">
        <v>4.76</v>
      </c>
      <c r="K372" s="3">
        <v>12</v>
      </c>
      <c r="L372" s="3">
        <v>8.7899999999999991</v>
      </c>
      <c r="M372" s="3">
        <v>-125.8</v>
      </c>
      <c r="N372" s="3">
        <v>111</v>
      </c>
      <c r="O372" s="3">
        <v>10.46</v>
      </c>
      <c r="P372" s="3"/>
      <c r="Q372" s="3"/>
      <c r="R372" s="3"/>
      <c r="S372" s="3"/>
      <c r="T372" s="3"/>
      <c r="U372" s="3"/>
      <c r="V372" s="3"/>
      <c r="W372" s="3"/>
      <c r="X372" s="3"/>
      <c r="Y372" s="3"/>
      <c r="Z372" s="3"/>
    </row>
    <row r="373" spans="1:26" ht="15" x14ac:dyDescent="0.2">
      <c r="A373" s="3" t="s">
        <v>343</v>
      </c>
      <c r="B373" s="30">
        <v>44216</v>
      </c>
      <c r="C373" s="12">
        <v>0.56111111111111112</v>
      </c>
      <c r="D373" s="3" t="s">
        <v>277</v>
      </c>
      <c r="E373" s="3" t="s">
        <v>221</v>
      </c>
      <c r="F373" s="3" t="s">
        <v>46</v>
      </c>
      <c r="G373" s="3" t="s">
        <v>46</v>
      </c>
      <c r="H373" s="3">
        <v>14.95</v>
      </c>
      <c r="I373" s="3">
        <v>12.7</v>
      </c>
      <c r="J373" s="3">
        <v>4.95</v>
      </c>
      <c r="K373" s="3">
        <v>52</v>
      </c>
      <c r="L373" s="3">
        <v>8.6999999999999993</v>
      </c>
      <c r="M373" s="3">
        <v>-120.1</v>
      </c>
      <c r="N373" s="3">
        <v>112</v>
      </c>
      <c r="O373" s="3">
        <v>10.6</v>
      </c>
      <c r="P373" s="3"/>
      <c r="Q373" s="3"/>
      <c r="R373" s="3"/>
      <c r="S373" s="3"/>
      <c r="T373" s="3"/>
      <c r="U373" s="3"/>
      <c r="V373" s="3"/>
      <c r="W373" s="3"/>
      <c r="X373" s="3"/>
      <c r="Y373" s="3"/>
      <c r="Z373" s="3"/>
    </row>
    <row r="374" spans="1:26" ht="15" x14ac:dyDescent="0.2">
      <c r="A374" s="3" t="s">
        <v>343</v>
      </c>
      <c r="B374" s="30">
        <v>44216</v>
      </c>
      <c r="C374" s="12">
        <v>0.57430555555555551</v>
      </c>
      <c r="D374" s="3" t="s">
        <v>279</v>
      </c>
      <c r="E374" s="3" t="s">
        <v>203</v>
      </c>
      <c r="F374" s="3">
        <v>1035</v>
      </c>
      <c r="G374" s="3">
        <v>10618</v>
      </c>
      <c r="H374" s="3">
        <v>17.399999999999999</v>
      </c>
      <c r="I374" s="3">
        <v>12.9</v>
      </c>
      <c r="J374" s="3">
        <v>5.0999999999999996</v>
      </c>
      <c r="K374" s="3">
        <v>11</v>
      </c>
      <c r="L374" s="3">
        <v>8.98</v>
      </c>
      <c r="M374" s="3">
        <v>-136.4</v>
      </c>
      <c r="N374" s="3">
        <v>113</v>
      </c>
      <c r="O374" s="3">
        <v>9.85</v>
      </c>
      <c r="P374" s="3"/>
      <c r="Q374" s="3"/>
      <c r="R374" s="3"/>
      <c r="S374" s="3"/>
      <c r="T374" s="3"/>
      <c r="U374" s="3"/>
      <c r="V374" s="3"/>
      <c r="W374" s="3"/>
      <c r="X374" s="3"/>
      <c r="Y374" s="3"/>
      <c r="Z374" s="3"/>
    </row>
    <row r="375" spans="1:26" ht="15" x14ac:dyDescent="0.2">
      <c r="A375" s="3" t="s">
        <v>343</v>
      </c>
      <c r="B375" s="30">
        <v>44216</v>
      </c>
      <c r="C375" s="12">
        <v>0.58680555555555558</v>
      </c>
      <c r="D375" s="3" t="s">
        <v>281</v>
      </c>
      <c r="E375" s="3" t="s">
        <v>203</v>
      </c>
      <c r="F375" s="3">
        <v>1040</v>
      </c>
      <c r="G375" s="3">
        <v>10624</v>
      </c>
      <c r="H375" s="3">
        <v>13.3</v>
      </c>
      <c r="I375" s="3">
        <v>13.1</v>
      </c>
      <c r="J375" s="3">
        <v>2.97</v>
      </c>
      <c r="K375" s="3">
        <v>29</v>
      </c>
      <c r="L375" s="3">
        <v>8.43</v>
      </c>
      <c r="M375" s="3">
        <v>-104.7</v>
      </c>
      <c r="N375" s="3">
        <v>114</v>
      </c>
      <c r="O375" s="3">
        <v>10.51</v>
      </c>
      <c r="P375" s="3"/>
      <c r="Q375" s="3"/>
      <c r="R375" s="3"/>
      <c r="S375" s="3"/>
      <c r="T375" s="3"/>
      <c r="U375" s="3"/>
      <c r="V375" s="3"/>
      <c r="W375" s="3"/>
      <c r="X375" s="3"/>
      <c r="Y375" s="3"/>
      <c r="Z375" s="3"/>
    </row>
    <row r="376" spans="1:26" ht="15" x14ac:dyDescent="0.2">
      <c r="A376" s="3" t="s">
        <v>343</v>
      </c>
      <c r="B376" s="30">
        <v>44216</v>
      </c>
      <c r="C376" s="12">
        <v>0.58680555555555558</v>
      </c>
      <c r="D376" s="3" t="s">
        <v>281</v>
      </c>
      <c r="E376" s="3" t="s">
        <v>221</v>
      </c>
      <c r="F376" s="3">
        <v>1003</v>
      </c>
      <c r="G376" s="3">
        <v>10632</v>
      </c>
      <c r="H376" s="3">
        <v>9.6</v>
      </c>
      <c r="I376" s="3">
        <v>13.6</v>
      </c>
      <c r="J376" s="3">
        <v>21.94</v>
      </c>
      <c r="K376" s="3">
        <v>47</v>
      </c>
      <c r="L376" s="3">
        <v>8.1199999999999992</v>
      </c>
      <c r="M376" s="3">
        <v>-87.3</v>
      </c>
      <c r="N376" s="3">
        <v>115</v>
      </c>
      <c r="O376" s="3">
        <v>19.11</v>
      </c>
      <c r="P376" s="3"/>
      <c r="Q376" s="3"/>
      <c r="R376" s="3"/>
      <c r="S376" s="3"/>
      <c r="T376" s="3"/>
      <c r="U376" s="3"/>
      <c r="V376" s="3"/>
      <c r="W376" s="3"/>
      <c r="X376" s="3"/>
      <c r="Y376" s="3"/>
      <c r="Z376" s="3"/>
    </row>
    <row r="377" spans="1:26" ht="15" x14ac:dyDescent="0.2">
      <c r="A377" s="3" t="s">
        <v>344</v>
      </c>
      <c r="B377" s="30">
        <v>44370</v>
      </c>
      <c r="C377" s="12">
        <v>0.48680555555555555</v>
      </c>
      <c r="D377" s="3" t="s">
        <v>284</v>
      </c>
      <c r="E377" s="3" t="s">
        <v>203</v>
      </c>
      <c r="F377" s="3">
        <v>1005</v>
      </c>
      <c r="G377" s="3">
        <v>10708</v>
      </c>
      <c r="H377" s="3">
        <v>5.89</v>
      </c>
      <c r="I377" s="3">
        <v>26.8</v>
      </c>
      <c r="J377" s="3">
        <v>0.13</v>
      </c>
      <c r="K377" s="3">
        <v>59</v>
      </c>
      <c r="L377" s="3">
        <v>6.18</v>
      </c>
      <c r="M377" s="3">
        <v>-10.9</v>
      </c>
      <c r="N377" s="3">
        <v>5</v>
      </c>
      <c r="O377" s="26">
        <v>2.0573333329999999</v>
      </c>
      <c r="P377" s="3"/>
      <c r="Q377" s="3"/>
      <c r="R377" s="3"/>
      <c r="S377" s="3"/>
      <c r="T377" s="3"/>
      <c r="U377" s="3"/>
      <c r="V377" s="3"/>
      <c r="W377" s="3"/>
      <c r="X377" s="3"/>
      <c r="Y377" s="3"/>
      <c r="Z377" s="3"/>
    </row>
    <row r="378" spans="1:26" ht="15" x14ac:dyDescent="0.2">
      <c r="A378" s="3" t="s">
        <v>344</v>
      </c>
      <c r="B378" s="30">
        <v>44370</v>
      </c>
      <c r="C378" s="12">
        <v>0.48680555555555555</v>
      </c>
      <c r="D378" s="3" t="s">
        <v>284</v>
      </c>
      <c r="E378" s="3" t="s">
        <v>221</v>
      </c>
      <c r="F378" s="3">
        <v>1033</v>
      </c>
      <c r="G378" s="3">
        <v>10707</v>
      </c>
      <c r="H378" s="3">
        <v>6</v>
      </c>
      <c r="I378" s="3">
        <v>26.6</v>
      </c>
      <c r="J378" s="3">
        <v>0.42</v>
      </c>
      <c r="K378" s="3">
        <v>106</v>
      </c>
      <c r="L378" s="3">
        <v>6.45</v>
      </c>
      <c r="M378" s="3">
        <v>-4.3</v>
      </c>
      <c r="N378" s="3">
        <v>6</v>
      </c>
      <c r="O378" s="26">
        <v>2.725333333</v>
      </c>
      <c r="P378" s="3"/>
      <c r="Q378" s="3"/>
      <c r="R378" s="3"/>
      <c r="S378" s="3"/>
      <c r="T378" s="3"/>
      <c r="U378" s="3"/>
      <c r="V378" s="3"/>
      <c r="W378" s="3"/>
      <c r="X378" s="3"/>
      <c r="Y378" s="3"/>
      <c r="Z378" s="3"/>
    </row>
    <row r="379" spans="1:26" ht="15" x14ac:dyDescent="0.2">
      <c r="A379" s="3" t="s">
        <v>344</v>
      </c>
      <c r="B379" s="30">
        <v>44370</v>
      </c>
      <c r="C379" s="12">
        <v>0.50416666666666665</v>
      </c>
      <c r="D379" s="3" t="s">
        <v>279</v>
      </c>
      <c r="E379" s="3" t="s">
        <v>203</v>
      </c>
      <c r="F379" s="3">
        <v>1026</v>
      </c>
      <c r="G379" s="3">
        <v>10710</v>
      </c>
      <c r="H379" s="3">
        <v>9.76</v>
      </c>
      <c r="I379" s="3">
        <v>28.9</v>
      </c>
      <c r="J379" s="3">
        <v>0.56999999999999995</v>
      </c>
      <c r="K379" s="3">
        <v>26</v>
      </c>
      <c r="L379" s="3">
        <v>7.01</v>
      </c>
      <c r="M379" s="3">
        <v>-36.4</v>
      </c>
      <c r="N379" s="3">
        <v>7</v>
      </c>
      <c r="O379" s="26">
        <v>5.5469999999999997</v>
      </c>
      <c r="P379" s="3"/>
      <c r="Q379" s="3"/>
      <c r="R379" s="3"/>
      <c r="S379" s="3"/>
      <c r="T379" s="3"/>
      <c r="U379" s="3"/>
      <c r="V379" s="3"/>
      <c r="W379" s="3"/>
      <c r="X379" s="3"/>
      <c r="Y379" s="3"/>
      <c r="Z379" s="3"/>
    </row>
    <row r="380" spans="1:26" ht="15" x14ac:dyDescent="0.2">
      <c r="A380" s="3" t="s">
        <v>344</v>
      </c>
      <c r="B380" s="30">
        <v>44370</v>
      </c>
      <c r="C380" s="12">
        <v>0.50416666666666665</v>
      </c>
      <c r="D380" s="3" t="s">
        <v>279</v>
      </c>
      <c r="E380" s="3" t="s">
        <v>221</v>
      </c>
      <c r="F380" s="3">
        <v>1030</v>
      </c>
      <c r="G380" s="3">
        <v>10704</v>
      </c>
      <c r="H380" s="3">
        <v>9.24</v>
      </c>
      <c r="I380" s="3">
        <v>28.6</v>
      </c>
      <c r="J380" s="3">
        <v>0.59</v>
      </c>
      <c r="K380" s="3">
        <v>44</v>
      </c>
      <c r="L380" s="3">
        <v>7</v>
      </c>
      <c r="M380" s="3">
        <v>-35.700000000000003</v>
      </c>
      <c r="N380" s="3">
        <v>8</v>
      </c>
      <c r="O380" s="26">
        <v>6.967333333</v>
      </c>
      <c r="P380" s="3"/>
      <c r="Q380" s="3"/>
      <c r="R380" s="3"/>
      <c r="S380" s="3"/>
      <c r="T380" s="3"/>
      <c r="U380" s="3"/>
      <c r="V380" s="3"/>
      <c r="W380" s="3"/>
      <c r="X380" s="3"/>
      <c r="Y380" s="3"/>
      <c r="Z380" s="3"/>
    </row>
    <row r="381" spans="1:26" ht="15" x14ac:dyDescent="0.2">
      <c r="A381" s="3" t="s">
        <v>344</v>
      </c>
      <c r="B381" s="30">
        <v>44370</v>
      </c>
      <c r="C381" s="12">
        <v>0.52361111111111114</v>
      </c>
      <c r="D381" s="3" t="s">
        <v>277</v>
      </c>
      <c r="E381" s="3" t="s">
        <v>203</v>
      </c>
      <c r="F381" s="3">
        <v>1018</v>
      </c>
      <c r="G381" s="3">
        <v>10705</v>
      </c>
      <c r="H381" s="3">
        <v>7.31</v>
      </c>
      <c r="I381" s="3">
        <v>29</v>
      </c>
      <c r="J381" s="3">
        <v>0.41</v>
      </c>
      <c r="K381" s="3">
        <v>21</v>
      </c>
      <c r="L381" s="3">
        <v>7.35</v>
      </c>
      <c r="M381" s="3">
        <v>-55.7</v>
      </c>
      <c r="N381" s="3">
        <v>9</v>
      </c>
      <c r="O381" s="26">
        <v>6.532666667</v>
      </c>
      <c r="P381" s="3"/>
      <c r="Q381" s="3"/>
      <c r="R381" s="3"/>
      <c r="S381" s="3"/>
      <c r="T381" s="3"/>
      <c r="U381" s="3"/>
      <c r="V381" s="3"/>
      <c r="W381" s="3"/>
      <c r="X381" s="3"/>
      <c r="Y381" s="3"/>
      <c r="Z381" s="3"/>
    </row>
    <row r="382" spans="1:26" ht="15" x14ac:dyDescent="0.2">
      <c r="A382" s="3" t="s">
        <v>344</v>
      </c>
      <c r="B382" s="30">
        <v>44370</v>
      </c>
      <c r="C382" s="12">
        <v>0.52361111111111114</v>
      </c>
      <c r="D382" s="3" t="s">
        <v>277</v>
      </c>
      <c r="E382" s="3" t="s">
        <v>221</v>
      </c>
      <c r="F382" s="3">
        <v>1032</v>
      </c>
      <c r="G382" s="3">
        <v>10701</v>
      </c>
      <c r="H382" s="3">
        <v>7.27</v>
      </c>
      <c r="I382" s="3">
        <v>27.7</v>
      </c>
      <c r="J382" s="3">
        <v>0.43</v>
      </c>
      <c r="K382" s="3">
        <v>62</v>
      </c>
      <c r="L382" s="3">
        <v>7.33</v>
      </c>
      <c r="M382" s="3">
        <v>-54.4</v>
      </c>
      <c r="N382" s="3">
        <v>10</v>
      </c>
      <c r="O382" s="26">
        <v>6.7229999999999999</v>
      </c>
      <c r="P382" s="3"/>
      <c r="Q382" s="3"/>
      <c r="R382" s="3"/>
      <c r="S382" s="3"/>
      <c r="T382" s="3"/>
      <c r="U382" s="3"/>
      <c r="V382" s="3"/>
      <c r="W382" s="3"/>
      <c r="X382" s="3"/>
      <c r="Y382" s="3"/>
      <c r="Z382" s="3"/>
    </row>
    <row r="383" spans="1:26" ht="15" x14ac:dyDescent="0.2">
      <c r="A383" s="3" t="s">
        <v>344</v>
      </c>
      <c r="B383" s="30">
        <v>44370</v>
      </c>
      <c r="C383" s="12">
        <v>0.55000000000000004</v>
      </c>
      <c r="D383" s="3" t="s">
        <v>307</v>
      </c>
      <c r="E383" s="3" t="s">
        <v>203</v>
      </c>
      <c r="F383" s="3">
        <v>1028</v>
      </c>
      <c r="G383" s="3">
        <v>10709</v>
      </c>
      <c r="H383" s="3">
        <v>5.1100000000000003</v>
      </c>
      <c r="I383" s="3">
        <v>26.2</v>
      </c>
      <c r="J383" s="3">
        <v>0.06</v>
      </c>
      <c r="K383" s="3">
        <v>4</v>
      </c>
      <c r="L383" s="3">
        <v>6.98</v>
      </c>
      <c r="M383" s="3">
        <v>-34.4</v>
      </c>
      <c r="N383" s="3">
        <v>11</v>
      </c>
      <c r="O383" s="26">
        <v>7.3006666669999998</v>
      </c>
      <c r="P383" s="3"/>
      <c r="Q383" s="3"/>
      <c r="R383" s="3"/>
      <c r="S383" s="3"/>
      <c r="T383" s="3"/>
      <c r="U383" s="3"/>
      <c r="V383" s="3"/>
      <c r="W383" s="3"/>
      <c r="X383" s="3"/>
      <c r="Y383" s="3"/>
      <c r="Z383" s="3"/>
    </row>
    <row r="384" spans="1:26" ht="15" x14ac:dyDescent="0.2">
      <c r="A384" s="3" t="s">
        <v>344</v>
      </c>
      <c r="B384" s="30">
        <v>44370</v>
      </c>
      <c r="C384" s="12">
        <v>0.55000000000000004</v>
      </c>
      <c r="D384" s="3" t="s">
        <v>307</v>
      </c>
      <c r="E384" s="3" t="s">
        <v>221</v>
      </c>
      <c r="F384" s="3">
        <v>1036</v>
      </c>
      <c r="G384" s="10">
        <v>10702</v>
      </c>
      <c r="H384" s="3">
        <v>5.2</v>
      </c>
      <c r="I384" s="3">
        <v>25.9</v>
      </c>
      <c r="J384" s="3">
        <v>0.11</v>
      </c>
      <c r="K384" s="3">
        <v>5</v>
      </c>
      <c r="L384" s="3">
        <v>6.92</v>
      </c>
      <c r="M384" s="3">
        <v>-31</v>
      </c>
      <c r="N384" s="3">
        <v>12</v>
      </c>
      <c r="O384" s="26">
        <v>7.4589999999999996</v>
      </c>
      <c r="P384" s="3"/>
      <c r="Q384" s="3"/>
      <c r="R384" s="3"/>
      <c r="S384" s="3"/>
      <c r="T384" s="3"/>
      <c r="U384" s="3"/>
      <c r="V384" s="3"/>
      <c r="W384" s="3"/>
      <c r="X384" s="3"/>
      <c r="Y384" s="3"/>
      <c r="Z384" s="3"/>
    </row>
    <row r="385" spans="1:26" ht="15" x14ac:dyDescent="0.2">
      <c r="A385" s="3" t="s">
        <v>344</v>
      </c>
      <c r="B385" s="30">
        <v>44370</v>
      </c>
      <c r="C385" s="12">
        <v>0.56319444444444444</v>
      </c>
      <c r="D385" s="3" t="s">
        <v>304</v>
      </c>
      <c r="E385" s="3" t="s">
        <v>203</v>
      </c>
      <c r="F385" s="3">
        <v>1023</v>
      </c>
      <c r="G385" s="3">
        <v>10706</v>
      </c>
      <c r="H385" s="3">
        <v>6.51</v>
      </c>
      <c r="I385" s="3">
        <v>27.4</v>
      </c>
      <c r="J385" s="3">
        <v>0.1</v>
      </c>
      <c r="K385" s="3">
        <v>2</v>
      </c>
      <c r="L385" s="3">
        <v>7.04</v>
      </c>
      <c r="M385" s="3">
        <v>-38.1</v>
      </c>
      <c r="N385" s="3">
        <v>13</v>
      </c>
      <c r="O385" s="26">
        <v>7.4539999999999997</v>
      </c>
      <c r="P385" s="3"/>
      <c r="Q385" s="3"/>
      <c r="R385" s="3"/>
      <c r="S385" s="3"/>
      <c r="T385" s="3"/>
      <c r="U385" s="3"/>
      <c r="V385" s="3"/>
      <c r="W385" s="3"/>
      <c r="X385" s="3"/>
      <c r="Y385" s="3"/>
      <c r="Z385" s="3"/>
    </row>
    <row r="386" spans="1:26" ht="15" x14ac:dyDescent="0.2">
      <c r="A386" s="3" t="s">
        <v>344</v>
      </c>
      <c r="B386" s="30">
        <v>44370</v>
      </c>
      <c r="C386" s="12">
        <v>0.56319444444444444</v>
      </c>
      <c r="D386" s="3" t="s">
        <v>304</v>
      </c>
      <c r="E386" s="3" t="s">
        <v>221</v>
      </c>
      <c r="F386" s="3">
        <v>1025</v>
      </c>
      <c r="G386" s="3">
        <v>10711</v>
      </c>
      <c r="H386" s="3">
        <v>5.96</v>
      </c>
      <c r="I386" s="3">
        <v>26.8</v>
      </c>
      <c r="J386" s="3">
        <v>0.11</v>
      </c>
      <c r="K386" s="10">
        <v>25</v>
      </c>
      <c r="L386" s="10">
        <v>7.05</v>
      </c>
      <c r="M386" s="10">
        <v>-38.6</v>
      </c>
      <c r="N386" s="3">
        <v>14</v>
      </c>
      <c r="O386" s="26">
        <v>7.7670000000000003</v>
      </c>
      <c r="P386" s="3"/>
      <c r="Q386" s="3"/>
      <c r="R386" s="3"/>
      <c r="S386" s="3"/>
      <c r="T386" s="3"/>
      <c r="U386" s="3"/>
      <c r="V386" s="3"/>
      <c r="W386" s="3"/>
      <c r="X386" s="3"/>
      <c r="Y386" s="3"/>
      <c r="Z386" s="3"/>
    </row>
    <row r="387" spans="1:26" ht="15" x14ac:dyDescent="0.2">
      <c r="A387" s="3" t="s">
        <v>344</v>
      </c>
      <c r="B387" s="30">
        <v>44370</v>
      </c>
      <c r="C387" s="12">
        <v>0.57777777777777772</v>
      </c>
      <c r="D387" s="3" t="s">
        <v>345</v>
      </c>
      <c r="E387" s="3" t="s">
        <v>203</v>
      </c>
      <c r="F387" s="3">
        <v>1022</v>
      </c>
      <c r="G387" s="3">
        <v>10713</v>
      </c>
      <c r="H387" s="3">
        <v>5.38</v>
      </c>
      <c r="I387" s="3">
        <v>26.5</v>
      </c>
      <c r="J387" s="3">
        <v>0.05</v>
      </c>
      <c r="K387" s="3">
        <v>26</v>
      </c>
      <c r="L387" s="3">
        <v>8.23</v>
      </c>
      <c r="M387" s="3">
        <v>-106.1</v>
      </c>
      <c r="N387" s="3">
        <v>15</v>
      </c>
      <c r="O387" s="26">
        <v>6.4109999999999996</v>
      </c>
      <c r="P387" s="3"/>
      <c r="Q387" s="3"/>
      <c r="R387" s="3"/>
      <c r="S387" s="3"/>
      <c r="T387" s="3"/>
      <c r="U387" s="3"/>
      <c r="V387" s="3"/>
      <c r="W387" s="3"/>
      <c r="X387" s="3"/>
      <c r="Y387" s="3"/>
      <c r="Z387" s="3"/>
    </row>
    <row r="388" spans="1:26" ht="15" x14ac:dyDescent="0.2">
      <c r="A388" s="3" t="s">
        <v>344</v>
      </c>
      <c r="B388" s="30">
        <v>44370</v>
      </c>
      <c r="C388" s="12">
        <v>0.57777777777777772</v>
      </c>
      <c r="D388" s="3" t="s">
        <v>345</v>
      </c>
      <c r="E388" s="3" t="s">
        <v>221</v>
      </c>
      <c r="F388" s="3">
        <v>1041</v>
      </c>
      <c r="G388" s="3">
        <v>10715</v>
      </c>
      <c r="H388" s="3">
        <v>5.43</v>
      </c>
      <c r="I388" s="3">
        <v>26.3</v>
      </c>
      <c r="J388" s="3">
        <v>0.05</v>
      </c>
      <c r="K388" s="3">
        <v>53</v>
      </c>
      <c r="L388" s="3">
        <v>6.98</v>
      </c>
      <c r="M388" s="3">
        <v>-34.5</v>
      </c>
      <c r="N388" s="3">
        <v>16</v>
      </c>
      <c r="O388" s="26">
        <v>8.0030000000000001</v>
      </c>
      <c r="P388" s="3"/>
      <c r="Q388" s="3"/>
      <c r="R388" s="3"/>
      <c r="S388" s="3"/>
      <c r="T388" s="3"/>
      <c r="U388" s="3"/>
      <c r="V388" s="3"/>
      <c r="W388" s="3"/>
      <c r="X388" s="3"/>
      <c r="Y388" s="3"/>
      <c r="Z388" s="3"/>
    </row>
    <row r="389" spans="1:26" ht="15" x14ac:dyDescent="0.2">
      <c r="A389" s="3" t="s">
        <v>344</v>
      </c>
      <c r="B389" s="30">
        <v>44370</v>
      </c>
      <c r="C389" s="12">
        <v>0.59097222222222223</v>
      </c>
      <c r="D389" s="3" t="s">
        <v>270</v>
      </c>
      <c r="E389" s="3" t="s">
        <v>203</v>
      </c>
      <c r="F389" s="3">
        <v>1003</v>
      </c>
      <c r="G389" s="3">
        <v>10716</v>
      </c>
      <c r="H389" s="3">
        <v>5.44</v>
      </c>
      <c r="I389" s="3">
        <v>26.3</v>
      </c>
      <c r="J389" s="3">
        <v>0.05</v>
      </c>
      <c r="K389" s="3">
        <v>44</v>
      </c>
      <c r="L389" s="3">
        <v>8.1300000000000008</v>
      </c>
      <c r="M389" s="3">
        <v>-100.7</v>
      </c>
      <c r="N389" s="3">
        <v>17</v>
      </c>
      <c r="O389" s="26">
        <v>7.484</v>
      </c>
      <c r="P389" s="3"/>
      <c r="Q389" s="3"/>
      <c r="R389" s="3"/>
      <c r="S389" s="3"/>
      <c r="T389" s="3"/>
      <c r="U389" s="3"/>
      <c r="V389" s="3"/>
      <c r="W389" s="3"/>
      <c r="X389" s="3"/>
      <c r="Y389" s="3"/>
      <c r="Z389" s="3"/>
    </row>
    <row r="390" spans="1:26" ht="15" x14ac:dyDescent="0.2">
      <c r="A390" s="3" t="s">
        <v>344</v>
      </c>
      <c r="B390" s="30">
        <v>44370</v>
      </c>
      <c r="C390" s="12">
        <v>0.59097222222222223</v>
      </c>
      <c r="D390" s="3" t="s">
        <v>270</v>
      </c>
      <c r="E390" s="3" t="s">
        <v>221</v>
      </c>
      <c r="F390" s="3">
        <v>1006</v>
      </c>
      <c r="G390" s="3">
        <v>10714</v>
      </c>
      <c r="H390" s="3">
        <v>5.57</v>
      </c>
      <c r="I390" s="3">
        <v>26.2</v>
      </c>
      <c r="J390" s="3">
        <v>0.05</v>
      </c>
      <c r="K390" s="3">
        <v>96</v>
      </c>
      <c r="L390" s="3">
        <v>6.96</v>
      </c>
      <c r="M390" s="3">
        <v>-33.4</v>
      </c>
      <c r="N390" s="3">
        <v>18</v>
      </c>
      <c r="O390" s="26">
        <v>7.7080000000000002</v>
      </c>
      <c r="P390" s="3"/>
      <c r="Q390" s="3"/>
      <c r="R390" s="3"/>
      <c r="S390" s="3"/>
      <c r="T390" s="3"/>
      <c r="U390" s="3"/>
      <c r="V390" s="3"/>
      <c r="W390" s="3"/>
      <c r="X390" s="3"/>
      <c r="Y390" s="3"/>
      <c r="Z390" s="3"/>
    </row>
    <row r="391" spans="1:26" ht="15" x14ac:dyDescent="0.2">
      <c r="A391" s="3" t="s">
        <v>344</v>
      </c>
      <c r="B391" s="30">
        <v>44370</v>
      </c>
      <c r="C391" s="12">
        <v>0.60486111111111107</v>
      </c>
      <c r="D391" s="3" t="s">
        <v>297</v>
      </c>
      <c r="E391" s="3" t="s">
        <v>203</v>
      </c>
      <c r="F391" s="3">
        <v>1008</v>
      </c>
      <c r="G391" s="3">
        <v>10703</v>
      </c>
      <c r="H391" s="3">
        <v>8.9499999999999993</v>
      </c>
      <c r="I391" s="3">
        <v>30.1</v>
      </c>
      <c r="J391" s="3">
        <v>0.04</v>
      </c>
      <c r="K391" s="3">
        <v>13</v>
      </c>
      <c r="L391" s="3">
        <v>7.64</v>
      </c>
      <c r="M391" s="3">
        <v>-72.5</v>
      </c>
      <c r="N391" s="3">
        <v>19</v>
      </c>
      <c r="O391" s="26">
        <v>5.5723333330000004</v>
      </c>
      <c r="P391" s="3"/>
      <c r="Q391" s="3"/>
      <c r="R391" s="3"/>
      <c r="S391" s="3"/>
      <c r="T391" s="3"/>
      <c r="U391" s="3"/>
      <c r="V391" s="3"/>
      <c r="W391" s="3"/>
      <c r="X391" s="3"/>
      <c r="Y391" s="3"/>
      <c r="Z391" s="3"/>
    </row>
    <row r="392" spans="1:26" ht="15" x14ac:dyDescent="0.2">
      <c r="A392" s="3" t="s">
        <v>344</v>
      </c>
      <c r="B392" s="30">
        <v>44370</v>
      </c>
      <c r="C392" s="12">
        <v>0.60486111111111107</v>
      </c>
      <c r="D392" s="3" t="s">
        <v>297</v>
      </c>
      <c r="E392" s="3" t="s">
        <v>221</v>
      </c>
      <c r="F392" s="3">
        <v>1029</v>
      </c>
      <c r="G392" s="3">
        <v>10712</v>
      </c>
      <c r="H392" s="3">
        <v>8.4600000000000009</v>
      </c>
      <c r="I392" s="3">
        <v>29.3</v>
      </c>
      <c r="J392" s="3">
        <v>0.06</v>
      </c>
      <c r="K392" s="3">
        <v>99</v>
      </c>
      <c r="L392" s="3">
        <v>7.52</v>
      </c>
      <c r="M392" s="3">
        <v>-65.5</v>
      </c>
      <c r="N392" s="3">
        <v>20</v>
      </c>
      <c r="O392" s="26">
        <v>5.5019999999999998</v>
      </c>
      <c r="P392" s="3"/>
      <c r="Q392" s="3"/>
      <c r="R392" s="3"/>
      <c r="S392" s="3"/>
      <c r="T392" s="3"/>
      <c r="U392" s="3"/>
      <c r="V392" s="3"/>
      <c r="W392" s="3"/>
      <c r="X392" s="3"/>
      <c r="Y392" s="3"/>
      <c r="Z392" s="3"/>
    </row>
    <row r="393" spans="1:26" ht="15" x14ac:dyDescent="0.2">
      <c r="A393" s="3" t="s">
        <v>344</v>
      </c>
      <c r="B393" s="30">
        <v>44370</v>
      </c>
      <c r="C393" s="12">
        <v>0.62986111111111109</v>
      </c>
      <c r="D393" s="3" t="s">
        <v>274</v>
      </c>
      <c r="E393" s="3" t="s">
        <v>203</v>
      </c>
      <c r="F393" s="3">
        <v>1004</v>
      </c>
      <c r="G393" s="3">
        <v>10717</v>
      </c>
      <c r="H393" s="3">
        <v>5.18</v>
      </c>
      <c r="I393" s="3">
        <v>26.6</v>
      </c>
      <c r="J393" s="3">
        <v>1.07</v>
      </c>
      <c r="K393" s="3">
        <v>43</v>
      </c>
      <c r="L393" s="3">
        <v>6.86</v>
      </c>
      <c r="M393" s="3">
        <v>-27.5</v>
      </c>
      <c r="N393" s="3">
        <v>21</v>
      </c>
      <c r="O393" s="26">
        <v>7.8176666670000001</v>
      </c>
      <c r="P393" s="3"/>
      <c r="Q393" s="3"/>
      <c r="R393" s="3"/>
      <c r="S393" s="3"/>
      <c r="T393" s="3"/>
      <c r="U393" s="3"/>
      <c r="V393" s="3"/>
      <c r="W393" s="3"/>
      <c r="X393" s="3"/>
      <c r="Y393" s="3"/>
      <c r="Z393" s="3"/>
    </row>
    <row r="394" spans="1:26" ht="15" x14ac:dyDescent="0.2">
      <c r="A394" s="3" t="s">
        <v>344</v>
      </c>
      <c r="B394" s="30">
        <v>44370</v>
      </c>
      <c r="C394" s="12">
        <v>0.62986111111111109</v>
      </c>
      <c r="D394" s="3" t="s">
        <v>274</v>
      </c>
      <c r="E394" s="3" t="s">
        <v>221</v>
      </c>
      <c r="F394" s="3">
        <v>1027</v>
      </c>
      <c r="G394" s="3">
        <v>10718</v>
      </c>
      <c r="H394" s="3">
        <v>3.85</v>
      </c>
      <c r="I394" s="3">
        <v>26.2</v>
      </c>
      <c r="J394" s="3">
        <v>8.76</v>
      </c>
      <c r="K394" s="3">
        <v>57</v>
      </c>
      <c r="L394" s="3">
        <v>7.18</v>
      </c>
      <c r="M394" s="3">
        <v>-46.1</v>
      </c>
      <c r="N394" s="3">
        <v>22</v>
      </c>
      <c r="O394" s="26">
        <v>12.516666669999999</v>
      </c>
      <c r="P394" s="3"/>
      <c r="Q394" s="3"/>
      <c r="R394" s="3"/>
      <c r="S394" s="3"/>
      <c r="T394" s="3"/>
      <c r="U394" s="3"/>
      <c r="V394" s="3"/>
      <c r="W394" s="3"/>
      <c r="X394" s="3"/>
      <c r="Y394" s="3"/>
      <c r="Z394" s="3"/>
    </row>
    <row r="395" spans="1:26" ht="15" x14ac:dyDescent="0.2">
      <c r="A395" s="3" t="s">
        <v>344</v>
      </c>
      <c r="B395" s="30">
        <v>44372</v>
      </c>
      <c r="C395" s="12">
        <v>0.28402777777777777</v>
      </c>
      <c r="D395" s="3" t="s">
        <v>202</v>
      </c>
      <c r="E395" s="3" t="s">
        <v>203</v>
      </c>
      <c r="F395" s="3">
        <v>1011</v>
      </c>
      <c r="G395" s="3">
        <v>10719</v>
      </c>
      <c r="H395" s="3">
        <v>6.97</v>
      </c>
      <c r="I395" s="3">
        <v>27.8</v>
      </c>
      <c r="J395" s="3">
        <v>14.31</v>
      </c>
      <c r="K395" s="3" t="s">
        <v>601</v>
      </c>
      <c r="L395" s="3">
        <v>8.14</v>
      </c>
      <c r="M395" s="3">
        <v>-100.8</v>
      </c>
      <c r="N395" s="3">
        <v>23</v>
      </c>
      <c r="O395" s="26">
        <v>15.223333330000001</v>
      </c>
      <c r="P395" s="3"/>
      <c r="Q395" s="3"/>
      <c r="R395" s="3"/>
      <c r="S395" s="3"/>
      <c r="T395" s="3"/>
      <c r="U395" s="3"/>
      <c r="V395" s="3"/>
      <c r="W395" s="3"/>
      <c r="X395" s="3"/>
      <c r="Y395" s="3"/>
      <c r="Z395" s="3"/>
    </row>
    <row r="396" spans="1:26" ht="15" x14ac:dyDescent="0.2">
      <c r="A396" s="3" t="s">
        <v>344</v>
      </c>
      <c r="B396" s="30">
        <v>44372</v>
      </c>
      <c r="C396" s="12">
        <v>0.28402777777777777</v>
      </c>
      <c r="D396" s="3" t="s">
        <v>202</v>
      </c>
      <c r="E396" s="3" t="s">
        <v>221</v>
      </c>
      <c r="F396" s="3">
        <v>1012</v>
      </c>
      <c r="G396" s="3">
        <v>10720</v>
      </c>
      <c r="H396" s="3">
        <v>6.72</v>
      </c>
      <c r="I396" s="3">
        <v>27.3</v>
      </c>
      <c r="J396" s="3">
        <v>16.98</v>
      </c>
      <c r="K396" s="3">
        <v>81</v>
      </c>
      <c r="L396" s="3">
        <v>8.15</v>
      </c>
      <c r="M396" s="3">
        <v>-101.7</v>
      </c>
      <c r="N396" s="3">
        <v>24</v>
      </c>
      <c r="O396" s="26">
        <v>16.79666667</v>
      </c>
      <c r="P396" s="3"/>
      <c r="Q396" s="3"/>
      <c r="R396" s="3"/>
      <c r="S396" s="3"/>
      <c r="T396" s="3"/>
      <c r="U396" s="3"/>
      <c r="V396" s="3"/>
      <c r="W396" s="3"/>
      <c r="X396" s="3"/>
      <c r="Y396" s="3"/>
      <c r="Z396" s="3"/>
    </row>
    <row r="397" spans="1:26" ht="15" x14ac:dyDescent="0.2">
      <c r="A397" s="3" t="s">
        <v>344</v>
      </c>
      <c r="B397" s="30">
        <v>44372</v>
      </c>
      <c r="C397" s="12">
        <v>0.32291666666666669</v>
      </c>
      <c r="D397" s="3" t="s">
        <v>206</v>
      </c>
      <c r="E397" s="3" t="s">
        <v>203</v>
      </c>
      <c r="F397" s="3">
        <v>1013</v>
      </c>
      <c r="G397" s="3">
        <v>10721</v>
      </c>
      <c r="H397" s="3">
        <v>5.76</v>
      </c>
      <c r="I397" s="3">
        <v>27.6</v>
      </c>
      <c r="J397" s="3">
        <v>7.2</v>
      </c>
      <c r="K397" s="3">
        <v>47</v>
      </c>
      <c r="L397" s="3">
        <v>7.7</v>
      </c>
      <c r="M397" s="3">
        <v>-76</v>
      </c>
      <c r="N397" s="3">
        <v>25</v>
      </c>
      <c r="O397" s="26">
        <v>13.07666667</v>
      </c>
      <c r="P397" s="3"/>
      <c r="Q397" s="3"/>
      <c r="R397" s="3"/>
      <c r="S397" s="3"/>
      <c r="T397" s="3"/>
      <c r="U397" s="3"/>
      <c r="V397" s="3"/>
      <c r="W397" s="3"/>
      <c r="X397" s="3"/>
      <c r="Y397" s="3"/>
      <c r="Z397" s="3"/>
    </row>
    <row r="398" spans="1:26" ht="15" x14ac:dyDescent="0.2">
      <c r="A398" s="3" t="s">
        <v>344</v>
      </c>
      <c r="B398" s="30">
        <v>44372</v>
      </c>
      <c r="C398" s="12">
        <v>0.32291666666666669</v>
      </c>
      <c r="D398" s="3" t="s">
        <v>206</v>
      </c>
      <c r="E398" s="3" t="s">
        <v>221</v>
      </c>
      <c r="F398" s="3" t="s">
        <v>46</v>
      </c>
      <c r="G398" s="3" t="s">
        <v>46</v>
      </c>
      <c r="H398" s="3">
        <v>5.89</v>
      </c>
      <c r="I398" s="3">
        <v>27.6</v>
      </c>
      <c r="J398" s="3">
        <v>7.83</v>
      </c>
      <c r="K398" s="3" t="s">
        <v>46</v>
      </c>
      <c r="L398" s="3" t="s">
        <v>46</v>
      </c>
      <c r="M398" s="3" t="s">
        <v>46</v>
      </c>
      <c r="N398" s="3" t="s">
        <v>46</v>
      </c>
      <c r="O398" s="3" t="s">
        <v>46</v>
      </c>
      <c r="P398" s="3"/>
      <c r="Q398" s="3"/>
      <c r="R398" s="3"/>
      <c r="S398" s="3"/>
      <c r="T398" s="3"/>
      <c r="U398" s="3"/>
      <c r="V398" s="3"/>
      <c r="W398" s="3"/>
      <c r="X398" s="3"/>
      <c r="Y398" s="3"/>
      <c r="Z398" s="3"/>
    </row>
    <row r="399" spans="1:26" ht="15" x14ac:dyDescent="0.2">
      <c r="A399" s="3" t="s">
        <v>344</v>
      </c>
      <c r="B399" s="30">
        <v>44372</v>
      </c>
      <c r="C399" s="12">
        <v>0.34305555555555556</v>
      </c>
      <c r="D399" s="3" t="s">
        <v>209</v>
      </c>
      <c r="E399" s="3" t="s">
        <v>203</v>
      </c>
      <c r="F399" s="3">
        <v>1015</v>
      </c>
      <c r="G399" s="3">
        <v>10722</v>
      </c>
      <c r="H399" s="3">
        <v>6.46</v>
      </c>
      <c r="I399" s="3">
        <v>28.6</v>
      </c>
      <c r="J399" s="3">
        <v>7.87</v>
      </c>
      <c r="K399" s="3">
        <v>76</v>
      </c>
      <c r="L399" s="3">
        <v>7.82</v>
      </c>
      <c r="M399" s="3">
        <v>-82.9</v>
      </c>
      <c r="N399" s="3">
        <v>26</v>
      </c>
      <c r="O399" s="26">
        <v>11.38</v>
      </c>
      <c r="P399" s="3"/>
      <c r="Q399" s="3"/>
      <c r="R399" s="3"/>
      <c r="S399" s="3"/>
      <c r="T399" s="3"/>
      <c r="U399" s="3"/>
      <c r="V399" s="3"/>
      <c r="W399" s="3"/>
      <c r="X399" s="3"/>
      <c r="Y399" s="3"/>
      <c r="Z399" s="3"/>
    </row>
    <row r="400" spans="1:26" ht="15" x14ac:dyDescent="0.2">
      <c r="A400" s="3" t="s">
        <v>344</v>
      </c>
      <c r="B400" s="30">
        <v>44372</v>
      </c>
      <c r="C400" s="12">
        <v>0.34305555555555556</v>
      </c>
      <c r="D400" s="3" t="s">
        <v>209</v>
      </c>
      <c r="E400" s="3" t="s">
        <v>221</v>
      </c>
      <c r="F400" s="3" t="s">
        <v>46</v>
      </c>
      <c r="G400" s="3" t="s">
        <v>46</v>
      </c>
      <c r="H400" s="3">
        <v>6.46</v>
      </c>
      <c r="I400" s="3">
        <v>28.6</v>
      </c>
      <c r="J400" s="3">
        <v>7.87</v>
      </c>
      <c r="K400" s="3">
        <v>29</v>
      </c>
      <c r="L400" s="3">
        <v>7.74</v>
      </c>
      <c r="M400" s="3">
        <v>-78</v>
      </c>
      <c r="N400" s="3">
        <v>27</v>
      </c>
      <c r="O400" s="26">
        <v>12.01</v>
      </c>
      <c r="P400" s="3"/>
      <c r="Q400" s="3"/>
      <c r="R400" s="3"/>
      <c r="S400" s="3"/>
      <c r="T400" s="3"/>
      <c r="U400" s="3"/>
      <c r="V400" s="3"/>
      <c r="W400" s="3"/>
      <c r="X400" s="3"/>
      <c r="Y400" s="3"/>
      <c r="Z400" s="3"/>
    </row>
    <row r="401" spans="1:26" ht="15" x14ac:dyDescent="0.2">
      <c r="A401" s="3" t="s">
        <v>344</v>
      </c>
      <c r="B401" s="11">
        <v>44372</v>
      </c>
      <c r="C401" s="12">
        <v>0.37777777777777777</v>
      </c>
      <c r="D401" s="3" t="s">
        <v>215</v>
      </c>
      <c r="E401" s="3" t="s">
        <v>203</v>
      </c>
      <c r="F401" s="3">
        <v>1016</v>
      </c>
      <c r="G401" s="3">
        <v>10723</v>
      </c>
      <c r="H401" s="3">
        <v>7.12</v>
      </c>
      <c r="I401" s="3">
        <v>27.1</v>
      </c>
      <c r="J401" s="3">
        <v>1.17</v>
      </c>
      <c r="K401" s="3" t="s">
        <v>557</v>
      </c>
      <c r="L401" s="3">
        <v>7.61</v>
      </c>
      <c r="M401" s="3">
        <v>-70.8</v>
      </c>
      <c r="N401" s="3">
        <v>28</v>
      </c>
      <c r="O401" s="26">
        <v>8.3193333329999994</v>
      </c>
      <c r="P401" s="3"/>
      <c r="Q401" s="3"/>
      <c r="R401" s="3"/>
      <c r="S401" s="3"/>
      <c r="T401" s="3"/>
      <c r="U401" s="3"/>
      <c r="V401" s="3"/>
      <c r="W401" s="3"/>
      <c r="X401" s="3"/>
      <c r="Y401" s="3"/>
      <c r="Z401" s="3"/>
    </row>
    <row r="402" spans="1:26" ht="15" x14ac:dyDescent="0.2">
      <c r="A402" s="3" t="s">
        <v>344</v>
      </c>
      <c r="B402" s="11">
        <v>44372</v>
      </c>
      <c r="C402" s="12">
        <v>0.37777777777777777</v>
      </c>
      <c r="D402" s="3" t="s">
        <v>215</v>
      </c>
      <c r="E402" s="3" t="s">
        <v>221</v>
      </c>
      <c r="F402" s="3" t="s">
        <v>46</v>
      </c>
      <c r="G402" s="3" t="s">
        <v>46</v>
      </c>
      <c r="H402" s="3">
        <v>6.84</v>
      </c>
      <c r="I402" s="3">
        <v>27</v>
      </c>
      <c r="J402" s="3">
        <v>1.71</v>
      </c>
      <c r="K402" s="3">
        <v>3</v>
      </c>
      <c r="L402" s="3">
        <v>7.52</v>
      </c>
      <c r="M402" s="3">
        <v>-65.7</v>
      </c>
      <c r="N402" s="3">
        <v>29</v>
      </c>
      <c r="O402" s="26">
        <v>8.6519999999999992</v>
      </c>
      <c r="P402" s="3"/>
      <c r="Q402" s="3"/>
      <c r="R402" s="3"/>
      <c r="S402" s="3"/>
      <c r="T402" s="3"/>
      <c r="U402" s="3"/>
      <c r="V402" s="3"/>
      <c r="W402" s="3"/>
      <c r="X402" s="3"/>
      <c r="Y402" s="3"/>
      <c r="Z402" s="3"/>
    </row>
    <row r="403" spans="1:26" ht="15" x14ac:dyDescent="0.2">
      <c r="A403" s="3" t="s">
        <v>344</v>
      </c>
      <c r="B403" s="11">
        <v>44372</v>
      </c>
      <c r="C403" s="12">
        <v>0.39374999999999999</v>
      </c>
      <c r="D403" s="3" t="s">
        <v>218</v>
      </c>
      <c r="E403" s="3" t="s">
        <v>203</v>
      </c>
      <c r="F403" s="3">
        <v>1024</v>
      </c>
      <c r="G403" s="3">
        <v>10724</v>
      </c>
      <c r="H403" s="3">
        <v>7.49</v>
      </c>
      <c r="I403" s="3">
        <v>27.3</v>
      </c>
      <c r="J403" s="3">
        <v>1.57</v>
      </c>
      <c r="K403" s="3">
        <v>14</v>
      </c>
      <c r="L403" s="3">
        <v>7.76</v>
      </c>
      <c r="M403" s="3">
        <v>-79</v>
      </c>
      <c r="N403" s="3">
        <v>30</v>
      </c>
      <c r="O403" s="26">
        <v>8.5403333329999995</v>
      </c>
      <c r="P403" s="3"/>
      <c r="Q403" s="3"/>
      <c r="R403" s="3"/>
      <c r="S403" s="3"/>
      <c r="T403" s="3"/>
      <c r="U403" s="3"/>
      <c r="V403" s="3"/>
      <c r="W403" s="3"/>
      <c r="X403" s="3"/>
      <c r="Y403" s="3"/>
      <c r="Z403" s="3"/>
    </row>
    <row r="404" spans="1:26" ht="15" x14ac:dyDescent="0.2">
      <c r="A404" s="3" t="s">
        <v>344</v>
      </c>
      <c r="B404" s="11">
        <v>44372</v>
      </c>
      <c r="C404" s="12">
        <v>0.39374999999999999</v>
      </c>
      <c r="D404" s="3" t="s">
        <v>218</v>
      </c>
      <c r="E404" s="3" t="s">
        <v>221</v>
      </c>
      <c r="F404" s="3">
        <v>1039</v>
      </c>
      <c r="G404" s="3">
        <v>10727</v>
      </c>
      <c r="H404" s="3">
        <v>6</v>
      </c>
      <c r="I404" s="3">
        <v>26.7</v>
      </c>
      <c r="J404" s="3">
        <v>15.58</v>
      </c>
      <c r="K404" s="3">
        <v>46</v>
      </c>
      <c r="L404" s="3">
        <v>8.0500000000000007</v>
      </c>
      <c r="M404" s="3">
        <v>-95.9</v>
      </c>
      <c r="N404" s="3">
        <v>31</v>
      </c>
      <c r="O404" s="26">
        <v>16.170000000000002</v>
      </c>
      <c r="P404" s="3"/>
      <c r="Q404" s="3"/>
      <c r="R404" s="3"/>
      <c r="S404" s="3"/>
      <c r="T404" s="3"/>
      <c r="U404" s="3"/>
      <c r="V404" s="3"/>
      <c r="W404" s="3"/>
      <c r="X404" s="3"/>
      <c r="Y404" s="3"/>
      <c r="Z404" s="3"/>
    </row>
    <row r="405" spans="1:26" ht="15" x14ac:dyDescent="0.2">
      <c r="A405" s="3" t="s">
        <v>344</v>
      </c>
      <c r="B405" s="11">
        <v>44372</v>
      </c>
      <c r="C405" s="12">
        <v>0.40972222222222221</v>
      </c>
      <c r="D405" s="3" t="s">
        <v>224</v>
      </c>
      <c r="E405" s="3" t="s">
        <v>203</v>
      </c>
      <c r="F405" s="3">
        <v>1031</v>
      </c>
      <c r="G405" s="3">
        <v>10725</v>
      </c>
      <c r="H405" s="3">
        <v>7.28</v>
      </c>
      <c r="I405" s="3">
        <v>28.2</v>
      </c>
      <c r="J405" s="3">
        <v>1.52</v>
      </c>
      <c r="K405" s="3">
        <v>89</v>
      </c>
      <c r="L405" s="3">
        <v>7.86</v>
      </c>
      <c r="M405" s="3">
        <v>-85.1</v>
      </c>
      <c r="N405" s="3">
        <v>32</v>
      </c>
      <c r="O405" s="26">
        <v>7.2456666670000001</v>
      </c>
      <c r="P405" s="3"/>
      <c r="Q405" s="3"/>
      <c r="R405" s="3"/>
      <c r="S405" s="3"/>
      <c r="T405" s="3"/>
      <c r="U405" s="3"/>
      <c r="V405" s="3"/>
      <c r="W405" s="3"/>
      <c r="X405" s="3"/>
      <c r="Y405" s="3"/>
      <c r="Z405" s="3"/>
    </row>
    <row r="406" spans="1:26" ht="15" x14ac:dyDescent="0.2">
      <c r="A406" s="3" t="s">
        <v>344</v>
      </c>
      <c r="B406" s="11">
        <v>44372</v>
      </c>
      <c r="C406" s="12">
        <v>0.40972222222222221</v>
      </c>
      <c r="D406" s="3" t="s">
        <v>224</v>
      </c>
      <c r="E406" s="3" t="s">
        <v>221</v>
      </c>
      <c r="F406" s="3" t="s">
        <v>46</v>
      </c>
      <c r="G406" s="3" t="s">
        <v>46</v>
      </c>
      <c r="H406" s="3">
        <v>7.28</v>
      </c>
      <c r="I406" s="3">
        <v>28.1</v>
      </c>
      <c r="J406" s="3">
        <v>1.56</v>
      </c>
      <c r="K406" s="3">
        <v>130</v>
      </c>
      <c r="L406" s="3">
        <v>7.84</v>
      </c>
      <c r="M406" s="3">
        <v>-84</v>
      </c>
      <c r="N406" s="3">
        <v>33</v>
      </c>
      <c r="O406" s="26">
        <v>7.161333333</v>
      </c>
      <c r="P406" s="3"/>
      <c r="Q406" s="3"/>
      <c r="R406" s="3"/>
      <c r="S406" s="3"/>
      <c r="T406" s="3"/>
      <c r="U406" s="3"/>
      <c r="V406" s="3"/>
      <c r="W406" s="3"/>
      <c r="X406" s="3"/>
      <c r="Y406" s="3"/>
      <c r="Z406" s="3"/>
    </row>
    <row r="407" spans="1:26" ht="15" x14ac:dyDescent="0.2">
      <c r="A407" s="3" t="s">
        <v>344</v>
      </c>
      <c r="B407" s="11">
        <v>44372</v>
      </c>
      <c r="C407" s="12">
        <v>0.43125000000000002</v>
      </c>
      <c r="D407" s="3" t="s">
        <v>235</v>
      </c>
      <c r="E407" s="3" t="s">
        <v>203</v>
      </c>
      <c r="F407" s="3">
        <v>1007</v>
      </c>
      <c r="G407" s="3">
        <v>10726</v>
      </c>
      <c r="H407" s="3">
        <v>7.15</v>
      </c>
      <c r="I407" s="3">
        <v>27.3</v>
      </c>
      <c r="J407" s="3">
        <v>3.58</v>
      </c>
      <c r="K407" s="3">
        <v>39</v>
      </c>
      <c r="L407" s="3">
        <v>7.86</v>
      </c>
      <c r="M407" s="3">
        <v>-85.1</v>
      </c>
      <c r="N407" s="3">
        <v>34</v>
      </c>
      <c r="O407" s="26">
        <v>9.7393333329999994</v>
      </c>
      <c r="P407" s="3"/>
      <c r="Q407" s="3"/>
      <c r="R407" s="3"/>
      <c r="S407" s="3"/>
      <c r="T407" s="3"/>
      <c r="U407" s="3"/>
      <c r="V407" s="3"/>
      <c r="W407" s="3"/>
      <c r="X407" s="3"/>
      <c r="Y407" s="3"/>
      <c r="Z407" s="3"/>
    </row>
    <row r="408" spans="1:26" ht="15" x14ac:dyDescent="0.2">
      <c r="A408" s="3" t="s">
        <v>344</v>
      </c>
      <c r="B408" s="11">
        <v>44372</v>
      </c>
      <c r="C408" s="12">
        <v>0.43125000000000002</v>
      </c>
      <c r="D408" s="3" t="s">
        <v>235</v>
      </c>
      <c r="E408" s="3" t="s">
        <v>221</v>
      </c>
      <c r="F408" s="3" t="s">
        <v>46</v>
      </c>
      <c r="G408" s="3" t="s">
        <v>46</v>
      </c>
      <c r="H408" s="3">
        <v>7.15</v>
      </c>
      <c r="I408" s="3">
        <v>27.2</v>
      </c>
      <c r="J408" s="3">
        <v>3.68</v>
      </c>
      <c r="K408" s="3">
        <v>64</v>
      </c>
      <c r="L408" s="3">
        <v>7.87</v>
      </c>
      <c r="M408" s="3">
        <v>-85.8</v>
      </c>
      <c r="N408" s="3">
        <v>35</v>
      </c>
      <c r="O408" s="26">
        <v>9.9983333329999997</v>
      </c>
      <c r="P408" s="3"/>
      <c r="Q408" s="3"/>
      <c r="R408" s="3"/>
      <c r="S408" s="3"/>
      <c r="T408" s="3"/>
      <c r="U408" s="3"/>
      <c r="V408" s="3"/>
      <c r="W408" s="3"/>
      <c r="X408" s="3"/>
      <c r="Y408" s="3"/>
      <c r="Z408" s="3"/>
    </row>
    <row r="409" spans="1:26" ht="15" x14ac:dyDescent="0.2">
      <c r="A409" s="3" t="s">
        <v>346</v>
      </c>
      <c r="B409" s="11">
        <v>44404</v>
      </c>
      <c r="C409" s="12">
        <v>0.31458333333333333</v>
      </c>
      <c r="D409" s="3" t="s">
        <v>224</v>
      </c>
      <c r="E409" s="3" t="s">
        <v>203</v>
      </c>
      <c r="F409" s="3">
        <v>1007</v>
      </c>
      <c r="G409" s="3">
        <v>10809</v>
      </c>
      <c r="H409" s="3">
        <v>6.55</v>
      </c>
      <c r="I409" s="3">
        <v>30.4</v>
      </c>
      <c r="J409" s="3">
        <v>2.62</v>
      </c>
      <c r="K409" s="3">
        <v>36</v>
      </c>
      <c r="L409" s="3">
        <v>8.39</v>
      </c>
      <c r="M409" s="3" t="s">
        <v>46</v>
      </c>
      <c r="N409" s="3" t="s">
        <v>557</v>
      </c>
      <c r="O409" s="26">
        <v>10.23</v>
      </c>
      <c r="P409" s="3" t="s">
        <v>671</v>
      </c>
      <c r="Q409" s="3"/>
      <c r="R409" s="3"/>
      <c r="S409" s="3"/>
      <c r="T409" s="3"/>
      <c r="U409" s="3"/>
      <c r="V409" s="3"/>
      <c r="W409" s="3"/>
      <c r="X409" s="3"/>
      <c r="Y409" s="3"/>
      <c r="Z409" s="3"/>
    </row>
    <row r="410" spans="1:26" ht="15" x14ac:dyDescent="0.2">
      <c r="A410" s="3" t="s">
        <v>346</v>
      </c>
      <c r="B410" s="11">
        <v>44404</v>
      </c>
      <c r="C410" s="12">
        <v>0.31458333333333333</v>
      </c>
      <c r="D410" s="3" t="s">
        <v>224</v>
      </c>
      <c r="E410" s="3" t="s">
        <v>221</v>
      </c>
      <c r="F410" s="3" t="s">
        <v>46</v>
      </c>
      <c r="G410" s="3" t="s">
        <v>46</v>
      </c>
      <c r="H410" s="3">
        <v>6.45</v>
      </c>
      <c r="I410" s="3">
        <v>29.8</v>
      </c>
      <c r="J410" s="3">
        <v>2.81</v>
      </c>
      <c r="K410" s="3">
        <v>37</v>
      </c>
      <c r="L410" s="3">
        <v>7.85</v>
      </c>
      <c r="M410" s="3" t="s">
        <v>46</v>
      </c>
      <c r="N410" s="3" t="s">
        <v>221</v>
      </c>
      <c r="O410" s="26">
        <v>10.67333333</v>
      </c>
      <c r="P410" s="3"/>
      <c r="Q410" s="3"/>
      <c r="R410" s="3"/>
      <c r="S410" s="3"/>
      <c r="T410" s="3"/>
      <c r="U410" s="3"/>
      <c r="V410" s="3"/>
      <c r="W410" s="3"/>
      <c r="X410" s="3"/>
      <c r="Y410" s="3"/>
      <c r="Z410" s="3"/>
    </row>
    <row r="411" spans="1:26" ht="15" x14ac:dyDescent="0.2">
      <c r="A411" s="3" t="s">
        <v>346</v>
      </c>
      <c r="B411" s="11">
        <v>44404</v>
      </c>
      <c r="C411" s="12">
        <v>0.33055555555555555</v>
      </c>
      <c r="D411" s="3" t="s">
        <v>218</v>
      </c>
      <c r="E411" s="3" t="s">
        <v>203</v>
      </c>
      <c r="F411" s="3">
        <v>1016</v>
      </c>
      <c r="G411" s="3">
        <v>10818</v>
      </c>
      <c r="H411" s="3">
        <v>7.65</v>
      </c>
      <c r="I411" s="3">
        <v>29.3</v>
      </c>
      <c r="J411" s="3">
        <v>1.41</v>
      </c>
      <c r="K411" s="3">
        <v>38</v>
      </c>
      <c r="L411" s="3">
        <v>7.85</v>
      </c>
      <c r="M411" s="3" t="s">
        <v>46</v>
      </c>
      <c r="N411" s="3" t="s">
        <v>599</v>
      </c>
      <c r="O411" s="26">
        <v>9.4093333329999993</v>
      </c>
      <c r="P411" s="3"/>
      <c r="Q411" s="3"/>
      <c r="R411" s="3"/>
      <c r="S411" s="3"/>
      <c r="T411" s="3"/>
      <c r="U411" s="3"/>
      <c r="V411" s="3"/>
      <c r="W411" s="3"/>
      <c r="X411" s="3"/>
      <c r="Y411" s="3"/>
      <c r="Z411" s="3"/>
    </row>
    <row r="412" spans="1:26" ht="15" x14ac:dyDescent="0.2">
      <c r="A412" s="3" t="s">
        <v>346</v>
      </c>
      <c r="B412" s="11">
        <v>44404</v>
      </c>
      <c r="C412" s="12">
        <v>0.33055555555555555</v>
      </c>
      <c r="D412" s="3" t="s">
        <v>218</v>
      </c>
      <c r="E412" s="3" t="s">
        <v>221</v>
      </c>
      <c r="F412" s="3">
        <v>1031</v>
      </c>
      <c r="G412" s="3">
        <v>10819</v>
      </c>
      <c r="H412" s="3">
        <v>4.25</v>
      </c>
      <c r="I412" s="3">
        <v>28.6</v>
      </c>
      <c r="J412" s="3">
        <v>19.25</v>
      </c>
      <c r="K412" s="3">
        <v>39</v>
      </c>
      <c r="L412" s="3">
        <v>7.96</v>
      </c>
      <c r="M412" s="3" t="s">
        <v>46</v>
      </c>
      <c r="N412" s="3" t="s">
        <v>672</v>
      </c>
      <c r="O412" s="26">
        <v>19.190000000000001</v>
      </c>
      <c r="P412" s="3"/>
      <c r="Q412" s="3"/>
      <c r="R412" s="3"/>
      <c r="S412" s="3"/>
      <c r="T412" s="3"/>
      <c r="U412" s="3"/>
      <c r="V412" s="3"/>
      <c r="W412" s="3"/>
      <c r="X412" s="3"/>
      <c r="Y412" s="3"/>
      <c r="Z412" s="3"/>
    </row>
    <row r="413" spans="1:26" ht="15" x14ac:dyDescent="0.2">
      <c r="A413" s="3" t="s">
        <v>346</v>
      </c>
      <c r="B413" s="11">
        <v>44404</v>
      </c>
      <c r="C413" s="12">
        <v>0.34930555555555554</v>
      </c>
      <c r="D413" s="3" t="s">
        <v>215</v>
      </c>
      <c r="E413" s="3" t="s">
        <v>203</v>
      </c>
      <c r="F413" s="3">
        <v>1021</v>
      </c>
      <c r="G413" s="3">
        <v>10816</v>
      </c>
      <c r="H413" s="3">
        <v>7.37</v>
      </c>
      <c r="I413" s="3">
        <v>30.3</v>
      </c>
      <c r="J413" s="3">
        <v>2.95</v>
      </c>
      <c r="K413" s="3">
        <v>40</v>
      </c>
      <c r="L413" s="3">
        <v>8</v>
      </c>
      <c r="M413" s="3" t="s">
        <v>46</v>
      </c>
      <c r="N413" s="3" t="s">
        <v>673</v>
      </c>
      <c r="O413" s="26">
        <v>11.143333330000001</v>
      </c>
      <c r="P413" s="3"/>
      <c r="Q413" s="3"/>
      <c r="R413" s="3"/>
      <c r="S413" s="3"/>
      <c r="T413" s="3"/>
      <c r="U413" s="3"/>
      <c r="V413" s="3"/>
      <c r="W413" s="3"/>
      <c r="X413" s="3"/>
      <c r="Y413" s="3"/>
      <c r="Z413" s="3"/>
    </row>
    <row r="414" spans="1:26" ht="15" x14ac:dyDescent="0.2">
      <c r="A414" s="3" t="s">
        <v>346</v>
      </c>
      <c r="B414" s="11">
        <v>44404</v>
      </c>
      <c r="C414" s="12">
        <v>0.34930555555555554</v>
      </c>
      <c r="D414" s="3" t="s">
        <v>215</v>
      </c>
      <c r="E414" s="3" t="s">
        <v>221</v>
      </c>
      <c r="F414" s="3">
        <v>1026</v>
      </c>
      <c r="G414" s="3">
        <v>10812</v>
      </c>
      <c r="H414" s="3">
        <v>3.9</v>
      </c>
      <c r="I414" s="3">
        <v>29.3</v>
      </c>
      <c r="J414" s="3">
        <v>8.18</v>
      </c>
      <c r="K414" s="3">
        <v>41</v>
      </c>
      <c r="L414" s="3">
        <v>7.56</v>
      </c>
      <c r="M414" s="3" t="s">
        <v>46</v>
      </c>
      <c r="N414" s="3" t="s">
        <v>674</v>
      </c>
      <c r="O414" s="26">
        <v>14.94</v>
      </c>
      <c r="P414" s="3"/>
      <c r="Q414" s="3"/>
      <c r="R414" s="3"/>
      <c r="S414" s="3"/>
      <c r="T414" s="3"/>
      <c r="U414" s="3"/>
      <c r="V414" s="3"/>
      <c r="W414" s="3"/>
      <c r="X414" s="3"/>
      <c r="Y414" s="3"/>
      <c r="Z414" s="3"/>
    </row>
    <row r="415" spans="1:26" ht="15" x14ac:dyDescent="0.2">
      <c r="A415" s="3" t="s">
        <v>346</v>
      </c>
      <c r="B415" s="11">
        <v>44404</v>
      </c>
      <c r="C415" s="12">
        <v>0.40972222222222221</v>
      </c>
      <c r="D415" s="3" t="s">
        <v>279</v>
      </c>
      <c r="E415" s="3" t="s">
        <v>203</v>
      </c>
      <c r="F415" s="3">
        <v>1039</v>
      </c>
      <c r="G415" s="3">
        <v>10815</v>
      </c>
      <c r="H415" s="3">
        <v>7.55</v>
      </c>
      <c r="I415" s="3">
        <v>31.2</v>
      </c>
      <c r="J415" s="3">
        <v>2.36</v>
      </c>
      <c r="K415" s="3">
        <v>42</v>
      </c>
      <c r="L415" s="3">
        <v>7.98</v>
      </c>
      <c r="M415" s="3" t="s">
        <v>46</v>
      </c>
      <c r="N415" s="3" t="s">
        <v>675</v>
      </c>
      <c r="O415" s="26">
        <v>9.8710000000000004</v>
      </c>
      <c r="P415" s="3"/>
      <c r="Q415" s="3"/>
      <c r="R415" s="3"/>
      <c r="S415" s="3"/>
      <c r="T415" s="3"/>
      <c r="U415" s="3"/>
      <c r="V415" s="3"/>
      <c r="W415" s="3"/>
      <c r="X415" s="3"/>
      <c r="Y415" s="3"/>
      <c r="Z415" s="3"/>
    </row>
    <row r="416" spans="1:26" ht="15" x14ac:dyDescent="0.2">
      <c r="A416" s="3" t="s">
        <v>346</v>
      </c>
      <c r="B416" s="11">
        <v>44404</v>
      </c>
      <c r="C416" s="12">
        <v>0.40972222222222221</v>
      </c>
      <c r="D416" s="3" t="s">
        <v>279</v>
      </c>
      <c r="E416" s="3" t="s">
        <v>221</v>
      </c>
      <c r="F416" s="3" t="s">
        <v>46</v>
      </c>
      <c r="G416" s="3" t="s">
        <v>46</v>
      </c>
      <c r="H416" s="3">
        <v>7.5</v>
      </c>
      <c r="I416" s="3">
        <v>31.1</v>
      </c>
      <c r="J416" s="3">
        <v>2.36</v>
      </c>
      <c r="K416" s="3">
        <v>43</v>
      </c>
      <c r="L416" s="3">
        <v>7.97</v>
      </c>
      <c r="M416" s="3" t="s">
        <v>46</v>
      </c>
      <c r="N416" s="3" t="s">
        <v>601</v>
      </c>
      <c r="O416" s="26">
        <v>9.7200000000000006</v>
      </c>
      <c r="P416" s="3"/>
      <c r="Q416" s="3"/>
      <c r="R416" s="3"/>
      <c r="S416" s="3"/>
      <c r="T416" s="3"/>
      <c r="U416" s="3"/>
      <c r="V416" s="3"/>
      <c r="W416" s="3"/>
      <c r="X416" s="3"/>
      <c r="Y416" s="3"/>
      <c r="Z416" s="3"/>
    </row>
    <row r="417" spans="1:26" ht="15" x14ac:dyDescent="0.2">
      <c r="A417" s="3" t="s">
        <v>346</v>
      </c>
      <c r="B417" s="11">
        <v>44404</v>
      </c>
      <c r="C417" s="12">
        <v>0.43125000000000002</v>
      </c>
      <c r="D417" s="3" t="s">
        <v>277</v>
      </c>
      <c r="E417" s="3" t="s">
        <v>203</v>
      </c>
      <c r="F417" s="3">
        <v>1011</v>
      </c>
      <c r="G417" s="3">
        <v>10817</v>
      </c>
      <c r="H417" s="3">
        <v>8.82</v>
      </c>
      <c r="I417" s="3">
        <v>31.4</v>
      </c>
      <c r="J417" s="3">
        <v>1.84</v>
      </c>
      <c r="K417" s="3">
        <v>44</v>
      </c>
      <c r="L417" s="3">
        <v>8.0299999999999994</v>
      </c>
      <c r="M417" s="3" t="s">
        <v>46</v>
      </c>
      <c r="N417" s="3" t="s">
        <v>676</v>
      </c>
      <c r="O417" s="26">
        <v>7.2326666670000002</v>
      </c>
      <c r="P417" s="3"/>
      <c r="Q417" s="3"/>
      <c r="R417" s="3"/>
      <c r="S417" s="3"/>
      <c r="T417" s="3"/>
      <c r="U417" s="3"/>
      <c r="V417" s="3"/>
      <c r="W417" s="3"/>
      <c r="X417" s="3"/>
      <c r="Y417" s="3"/>
      <c r="Z417" s="3"/>
    </row>
    <row r="418" spans="1:26" ht="15" x14ac:dyDescent="0.2">
      <c r="A418" s="3" t="s">
        <v>346</v>
      </c>
      <c r="B418" s="11">
        <v>44404</v>
      </c>
      <c r="C418" s="12">
        <v>0.43125000000000002</v>
      </c>
      <c r="D418" s="3" t="s">
        <v>277</v>
      </c>
      <c r="E418" s="3" t="s">
        <v>221</v>
      </c>
      <c r="F418" s="3" t="s">
        <v>46</v>
      </c>
      <c r="G418" s="3" t="s">
        <v>46</v>
      </c>
      <c r="H418" s="3">
        <v>8.35</v>
      </c>
      <c r="I418" s="3">
        <v>31.1</v>
      </c>
      <c r="J418" s="3">
        <v>1.93</v>
      </c>
      <c r="K418" s="3">
        <v>45</v>
      </c>
      <c r="L418" s="3">
        <v>7.89</v>
      </c>
      <c r="M418" s="3" t="s">
        <v>46</v>
      </c>
      <c r="N418" s="3" t="s">
        <v>598</v>
      </c>
      <c r="O418" s="26">
        <v>9.3390000000000004</v>
      </c>
      <c r="P418" s="3"/>
      <c r="Q418" s="3"/>
      <c r="R418" s="3"/>
      <c r="S418" s="3"/>
      <c r="T418" s="3"/>
      <c r="U418" s="3"/>
      <c r="V418" s="3"/>
      <c r="W418" s="3"/>
      <c r="X418" s="3"/>
      <c r="Y418" s="3"/>
      <c r="Z418" s="3"/>
    </row>
    <row r="419" spans="1:26" ht="15" x14ac:dyDescent="0.2">
      <c r="A419" s="3" t="s">
        <v>346</v>
      </c>
      <c r="B419" s="11">
        <v>44404</v>
      </c>
      <c r="C419" s="12">
        <v>0.45694444444444443</v>
      </c>
      <c r="D419" s="3" t="s">
        <v>307</v>
      </c>
      <c r="E419" s="3" t="s">
        <v>203</v>
      </c>
      <c r="F419" s="3">
        <v>1002</v>
      </c>
      <c r="G419" s="3">
        <v>10808</v>
      </c>
      <c r="H419" s="3">
        <v>6.34</v>
      </c>
      <c r="I419" s="3">
        <v>29</v>
      </c>
      <c r="J419" s="3">
        <v>0.21</v>
      </c>
      <c r="K419" s="3">
        <v>46</v>
      </c>
      <c r="L419" s="3">
        <v>6.32</v>
      </c>
      <c r="M419" s="3" t="s">
        <v>46</v>
      </c>
      <c r="N419" s="3" t="s">
        <v>677</v>
      </c>
      <c r="O419" s="26">
        <v>4.9626666669999997</v>
      </c>
      <c r="P419" s="3"/>
      <c r="Q419" s="3"/>
      <c r="R419" s="3"/>
      <c r="S419" s="3"/>
      <c r="T419" s="3"/>
      <c r="U419" s="3"/>
      <c r="V419" s="3"/>
      <c r="W419" s="3"/>
      <c r="X419" s="3"/>
      <c r="Y419" s="3"/>
      <c r="Z419" s="3"/>
    </row>
    <row r="420" spans="1:26" ht="15" x14ac:dyDescent="0.2">
      <c r="A420" s="3" t="s">
        <v>346</v>
      </c>
      <c r="B420" s="11">
        <v>44404</v>
      </c>
      <c r="C420" s="12">
        <v>0.45694444444444443</v>
      </c>
      <c r="D420" s="3" t="s">
        <v>307</v>
      </c>
      <c r="E420" s="3" t="s">
        <v>221</v>
      </c>
      <c r="F420" s="3">
        <v>1005</v>
      </c>
      <c r="G420" s="3">
        <v>10807</v>
      </c>
      <c r="H420" s="3">
        <v>3</v>
      </c>
      <c r="I420" s="3">
        <v>28.2</v>
      </c>
      <c r="J420" s="3">
        <v>14.27</v>
      </c>
      <c r="K420" s="3">
        <v>47</v>
      </c>
      <c r="L420" s="3">
        <v>7.42</v>
      </c>
      <c r="M420" s="3" t="s">
        <v>46</v>
      </c>
      <c r="N420" s="3" t="s">
        <v>56</v>
      </c>
      <c r="O420" s="26">
        <v>17.266666669999999</v>
      </c>
      <c r="P420" s="3"/>
      <c r="Q420" s="3"/>
      <c r="R420" s="3"/>
      <c r="S420" s="3"/>
      <c r="T420" s="3"/>
      <c r="U420" s="3"/>
      <c r="V420" s="3"/>
      <c r="W420" s="3"/>
      <c r="X420" s="3"/>
      <c r="Y420" s="3"/>
      <c r="Z420" s="3"/>
    </row>
    <row r="421" spans="1:26" ht="15" x14ac:dyDescent="0.2">
      <c r="A421" s="3" t="s">
        <v>346</v>
      </c>
      <c r="B421" s="11">
        <v>44404</v>
      </c>
      <c r="C421" s="12">
        <v>0.46736111111111112</v>
      </c>
      <c r="D421" s="3" t="s">
        <v>304</v>
      </c>
      <c r="E421" s="3" t="s">
        <v>203</v>
      </c>
      <c r="F421" s="3">
        <v>1030</v>
      </c>
      <c r="G421" s="3">
        <v>10811</v>
      </c>
      <c r="H421" s="3">
        <v>6.25</v>
      </c>
      <c r="I421" s="3">
        <v>29.5</v>
      </c>
      <c r="J421" s="3">
        <v>0.08</v>
      </c>
      <c r="K421" s="3">
        <v>58</v>
      </c>
      <c r="L421" s="3">
        <v>7.31</v>
      </c>
      <c r="M421" s="3" t="s">
        <v>46</v>
      </c>
      <c r="N421" s="3" t="s">
        <v>678</v>
      </c>
      <c r="O421" s="26">
        <v>9.2246666669999993</v>
      </c>
      <c r="P421" s="3"/>
      <c r="Q421" s="3"/>
      <c r="R421" s="3"/>
      <c r="S421" s="3"/>
      <c r="T421" s="3"/>
      <c r="U421" s="3"/>
      <c r="V421" s="3"/>
      <c r="W421" s="3"/>
      <c r="X421" s="3"/>
      <c r="Y421" s="3"/>
      <c r="Z421" s="3"/>
    </row>
    <row r="422" spans="1:26" ht="15" x14ac:dyDescent="0.2">
      <c r="A422" s="3" t="s">
        <v>346</v>
      </c>
      <c r="B422" s="11">
        <v>44404</v>
      </c>
      <c r="C422" s="12">
        <v>0.46736111111111112</v>
      </c>
      <c r="D422" s="3" t="s">
        <v>304</v>
      </c>
      <c r="E422" s="3" t="s">
        <v>221</v>
      </c>
      <c r="F422" s="3" t="s">
        <v>46</v>
      </c>
      <c r="G422" s="3" t="s">
        <v>46</v>
      </c>
      <c r="H422" s="3">
        <v>6.22</v>
      </c>
      <c r="I422" s="3">
        <v>28.9</v>
      </c>
      <c r="J422" s="3">
        <v>7.0000000000000007E-2</v>
      </c>
      <c r="K422" s="3">
        <v>59</v>
      </c>
      <c r="L422" s="3">
        <v>7.26</v>
      </c>
      <c r="M422" s="3" t="s">
        <v>46</v>
      </c>
      <c r="N422" s="3" t="s">
        <v>391</v>
      </c>
      <c r="O422" s="26">
        <v>9.1296666670000004</v>
      </c>
      <c r="P422" s="3"/>
      <c r="Q422" s="3"/>
      <c r="R422" s="3"/>
      <c r="S422" s="3"/>
      <c r="T422" s="3"/>
      <c r="U422" s="3"/>
      <c r="V422" s="3"/>
      <c r="W422" s="3"/>
      <c r="X422" s="3"/>
      <c r="Y422" s="3"/>
      <c r="Z422" s="3"/>
    </row>
    <row r="423" spans="1:26" ht="15" x14ac:dyDescent="0.2">
      <c r="A423" s="3" t="s">
        <v>346</v>
      </c>
      <c r="B423" s="11">
        <v>44404</v>
      </c>
      <c r="C423" s="12">
        <v>0.47847222222222224</v>
      </c>
      <c r="D423" s="3" t="s">
        <v>272</v>
      </c>
      <c r="E423" s="3" t="s">
        <v>203</v>
      </c>
      <c r="F423" s="3">
        <v>1022</v>
      </c>
      <c r="G423" s="3">
        <v>10805</v>
      </c>
      <c r="H423" s="3">
        <v>6.17</v>
      </c>
      <c r="I423" s="3">
        <v>28.7</v>
      </c>
      <c r="J423" s="3">
        <v>0.06</v>
      </c>
      <c r="K423" s="3">
        <v>60</v>
      </c>
      <c r="L423" s="3">
        <v>7.07</v>
      </c>
      <c r="M423" s="3" t="s">
        <v>46</v>
      </c>
      <c r="N423" s="3" t="s">
        <v>679</v>
      </c>
      <c r="O423" s="26">
        <v>9.1359999999999992</v>
      </c>
      <c r="P423" s="3"/>
      <c r="Q423" s="3"/>
      <c r="R423" s="3"/>
      <c r="S423" s="3"/>
      <c r="T423" s="3"/>
      <c r="U423" s="3"/>
      <c r="V423" s="3"/>
      <c r="W423" s="3"/>
      <c r="X423" s="3"/>
      <c r="Y423" s="3"/>
      <c r="Z423" s="3"/>
    </row>
    <row r="424" spans="1:26" ht="15" x14ac:dyDescent="0.2">
      <c r="A424" s="3" t="s">
        <v>346</v>
      </c>
      <c r="B424" s="11">
        <v>44404</v>
      </c>
      <c r="C424" s="12">
        <v>0.47847222222222224</v>
      </c>
      <c r="D424" s="3" t="s">
        <v>272</v>
      </c>
      <c r="E424" s="3" t="s">
        <v>221</v>
      </c>
      <c r="F424" s="3" t="s">
        <v>46</v>
      </c>
      <c r="G424" s="3" t="s">
        <v>46</v>
      </c>
      <c r="H424" s="3">
        <v>5.85</v>
      </c>
      <c r="I424" s="3">
        <v>28.2</v>
      </c>
      <c r="J424" s="3">
        <v>0.06</v>
      </c>
      <c r="K424" s="3">
        <v>61</v>
      </c>
      <c r="L424" s="3">
        <v>7.17</v>
      </c>
      <c r="M424" s="3" t="s">
        <v>46</v>
      </c>
      <c r="N424" s="3" t="s">
        <v>680</v>
      </c>
      <c r="O424" s="26">
        <v>9.4243333329999999</v>
      </c>
      <c r="P424" s="3"/>
      <c r="Q424" s="3"/>
      <c r="R424" s="3"/>
      <c r="S424" s="3"/>
      <c r="T424" s="3"/>
      <c r="U424" s="3"/>
      <c r="V424" s="3"/>
      <c r="W424" s="3"/>
      <c r="X424" s="3"/>
      <c r="Y424" s="3"/>
      <c r="Z424" s="3"/>
    </row>
    <row r="425" spans="1:26" ht="15" x14ac:dyDescent="0.2">
      <c r="A425" s="3" t="s">
        <v>346</v>
      </c>
      <c r="B425" s="11">
        <v>44404</v>
      </c>
      <c r="C425" s="12">
        <v>0.48888888888888887</v>
      </c>
      <c r="D425" s="3" t="s">
        <v>300</v>
      </c>
      <c r="E425" s="3" t="s">
        <v>203</v>
      </c>
      <c r="F425" s="3">
        <v>1024</v>
      </c>
      <c r="G425" s="3">
        <v>10813</v>
      </c>
      <c r="H425" s="3">
        <v>6.38</v>
      </c>
      <c r="I425" s="3">
        <v>29.1</v>
      </c>
      <c r="J425" s="3">
        <v>0.06</v>
      </c>
      <c r="K425" s="3">
        <v>50</v>
      </c>
      <c r="L425" s="3">
        <v>7.23</v>
      </c>
      <c r="M425" s="3" t="s">
        <v>46</v>
      </c>
      <c r="N425" s="3" t="s">
        <v>681</v>
      </c>
      <c r="O425" s="26">
        <v>9.1969999999999992</v>
      </c>
      <c r="P425" s="3"/>
      <c r="Q425" s="3"/>
      <c r="R425" s="3"/>
      <c r="S425" s="3"/>
      <c r="T425" s="3"/>
      <c r="U425" s="3"/>
      <c r="V425" s="3"/>
      <c r="W425" s="3"/>
      <c r="X425" s="3"/>
      <c r="Y425" s="3"/>
      <c r="Z425" s="3"/>
    </row>
    <row r="426" spans="1:26" ht="15" x14ac:dyDescent="0.2">
      <c r="A426" s="3" t="s">
        <v>346</v>
      </c>
      <c r="B426" s="11">
        <v>44404</v>
      </c>
      <c r="C426" s="12">
        <v>0.48888888888888887</v>
      </c>
      <c r="D426" s="3" t="s">
        <v>300</v>
      </c>
      <c r="E426" s="3" t="s">
        <v>221</v>
      </c>
      <c r="F426" s="3" t="s">
        <v>46</v>
      </c>
      <c r="G426" s="3" t="s">
        <v>46</v>
      </c>
      <c r="H426" s="3">
        <v>6.25</v>
      </c>
      <c r="I426" s="3">
        <v>28.5</v>
      </c>
      <c r="J426" s="3">
        <v>0.06</v>
      </c>
      <c r="K426" s="3">
        <v>51</v>
      </c>
      <c r="L426" s="3">
        <v>7.12</v>
      </c>
      <c r="M426" s="3" t="s">
        <v>46</v>
      </c>
      <c r="N426" s="3" t="s">
        <v>682</v>
      </c>
      <c r="O426" s="26">
        <v>9.1110000000000007</v>
      </c>
      <c r="P426" s="3"/>
      <c r="Q426" s="3"/>
      <c r="R426" s="3"/>
      <c r="S426" s="3"/>
      <c r="T426" s="3"/>
      <c r="U426" s="3"/>
      <c r="V426" s="3"/>
      <c r="W426" s="3"/>
      <c r="X426" s="3"/>
      <c r="Y426" s="3"/>
      <c r="Z426" s="3"/>
    </row>
    <row r="427" spans="1:26" ht="15" x14ac:dyDescent="0.2">
      <c r="A427" s="3" t="s">
        <v>346</v>
      </c>
      <c r="B427" s="11">
        <v>44404</v>
      </c>
      <c r="C427" s="12">
        <v>0.49861111111111112</v>
      </c>
      <c r="D427" s="3" t="s">
        <v>270</v>
      </c>
      <c r="E427" s="3" t="s">
        <v>203</v>
      </c>
      <c r="F427" s="3">
        <v>1003</v>
      </c>
      <c r="G427" s="3">
        <v>10810</v>
      </c>
      <c r="H427" s="3">
        <v>5.98</v>
      </c>
      <c r="I427" s="3">
        <v>28.9</v>
      </c>
      <c r="J427" s="3">
        <v>0.04</v>
      </c>
      <c r="K427" s="3">
        <v>54</v>
      </c>
      <c r="L427" s="3">
        <v>7.15</v>
      </c>
      <c r="M427" s="3" t="s">
        <v>46</v>
      </c>
      <c r="N427" s="3" t="s">
        <v>203</v>
      </c>
      <c r="O427" s="26">
        <v>9.2520000000000007</v>
      </c>
      <c r="P427" s="3"/>
      <c r="Q427" s="3"/>
      <c r="R427" s="3"/>
      <c r="S427" s="3"/>
      <c r="T427" s="3"/>
      <c r="U427" s="3"/>
      <c r="V427" s="3"/>
      <c r="W427" s="3"/>
      <c r="X427" s="3"/>
      <c r="Y427" s="3"/>
      <c r="Z427" s="3"/>
    </row>
    <row r="428" spans="1:26" ht="15" x14ac:dyDescent="0.2">
      <c r="A428" s="3" t="s">
        <v>346</v>
      </c>
      <c r="B428" s="11">
        <v>44404</v>
      </c>
      <c r="C428" s="12">
        <v>0.49861111111111112</v>
      </c>
      <c r="D428" s="3" t="s">
        <v>270</v>
      </c>
      <c r="E428" s="3" t="s">
        <v>221</v>
      </c>
      <c r="F428" s="3" t="s">
        <v>46</v>
      </c>
      <c r="G428" s="3" t="s">
        <v>46</v>
      </c>
      <c r="H428" s="3">
        <v>5.95</v>
      </c>
      <c r="I428" s="3">
        <v>28.6</v>
      </c>
      <c r="J428" s="3">
        <v>0.06</v>
      </c>
      <c r="K428" s="3">
        <v>55</v>
      </c>
      <c r="L428" s="3">
        <v>7.14</v>
      </c>
      <c r="M428" s="3" t="s">
        <v>46</v>
      </c>
      <c r="N428" s="3" t="s">
        <v>683</v>
      </c>
      <c r="O428" s="26">
        <v>9.2303333330000008</v>
      </c>
      <c r="P428" s="3"/>
      <c r="Q428" s="3"/>
      <c r="R428" s="3"/>
      <c r="S428" s="3"/>
      <c r="T428" s="3"/>
      <c r="U428" s="3"/>
      <c r="V428" s="3"/>
      <c r="W428" s="3"/>
      <c r="X428" s="3"/>
      <c r="Y428" s="3"/>
      <c r="Z428" s="3"/>
    </row>
    <row r="429" spans="1:26" ht="15" x14ac:dyDescent="0.2">
      <c r="A429" s="3" t="s">
        <v>346</v>
      </c>
      <c r="B429" s="11">
        <v>44404</v>
      </c>
      <c r="C429" s="12">
        <v>0.53333333333333333</v>
      </c>
      <c r="D429" s="3" t="s">
        <v>267</v>
      </c>
      <c r="E429" s="3" t="s">
        <v>203</v>
      </c>
      <c r="F429" s="3">
        <v>1013</v>
      </c>
      <c r="G429" s="3">
        <v>10802</v>
      </c>
      <c r="H429" s="3">
        <v>8.75</v>
      </c>
      <c r="I429" s="3">
        <v>31.4</v>
      </c>
      <c r="J429" s="3">
        <v>0.08</v>
      </c>
      <c r="K429" s="3">
        <v>66</v>
      </c>
      <c r="L429" s="3">
        <v>7.59</v>
      </c>
      <c r="M429" s="3" t="s">
        <v>46</v>
      </c>
      <c r="N429" s="3" t="s">
        <v>684</v>
      </c>
      <c r="O429" s="26">
        <v>8.6449999999999996</v>
      </c>
      <c r="P429" s="3"/>
      <c r="Q429" s="3"/>
      <c r="R429" s="3"/>
      <c r="S429" s="3"/>
      <c r="T429" s="3"/>
      <c r="U429" s="3"/>
      <c r="V429" s="3"/>
      <c r="W429" s="3"/>
      <c r="X429" s="3"/>
      <c r="Y429" s="3"/>
      <c r="Z429" s="3"/>
    </row>
    <row r="430" spans="1:26" ht="15" x14ac:dyDescent="0.2">
      <c r="A430" s="3" t="s">
        <v>346</v>
      </c>
      <c r="B430" s="11">
        <v>44404</v>
      </c>
      <c r="C430" s="12">
        <v>0.53333333333333333</v>
      </c>
      <c r="D430" s="3" t="s">
        <v>267</v>
      </c>
      <c r="E430" s="3" t="s">
        <v>221</v>
      </c>
      <c r="F430" s="3" t="s">
        <v>46</v>
      </c>
      <c r="G430" s="3" t="s">
        <v>46</v>
      </c>
      <c r="H430" s="3">
        <v>7.77</v>
      </c>
      <c r="I430" s="3">
        <v>31</v>
      </c>
      <c r="J430" s="3">
        <v>0.08</v>
      </c>
      <c r="K430" s="3">
        <v>67</v>
      </c>
      <c r="L430" s="3">
        <v>7.61</v>
      </c>
      <c r="M430" s="3" t="s">
        <v>46</v>
      </c>
      <c r="N430" s="3" t="s">
        <v>685</v>
      </c>
      <c r="O430" s="26">
        <v>8.6383333330000003</v>
      </c>
      <c r="P430" s="3"/>
      <c r="Q430" s="3"/>
      <c r="R430" s="3"/>
      <c r="S430" s="3"/>
      <c r="T430" s="3"/>
      <c r="U430" s="3"/>
      <c r="V430" s="3"/>
      <c r="W430" s="3"/>
      <c r="X430" s="3"/>
      <c r="Y430" s="3"/>
      <c r="Z430" s="3"/>
    </row>
    <row r="431" spans="1:26" ht="15" x14ac:dyDescent="0.2">
      <c r="A431" s="3" t="s">
        <v>346</v>
      </c>
      <c r="B431" s="11">
        <v>44404</v>
      </c>
      <c r="C431" s="12">
        <v>0.54374999999999996</v>
      </c>
      <c r="D431" s="3" t="s">
        <v>347</v>
      </c>
      <c r="E431" s="3" t="s">
        <v>203</v>
      </c>
      <c r="F431" s="3">
        <v>1017</v>
      </c>
      <c r="G431" s="3">
        <v>10801</v>
      </c>
      <c r="H431" s="3">
        <v>9.5399999999999991</v>
      </c>
      <c r="I431" s="3">
        <v>32.9</v>
      </c>
      <c r="J431" s="3">
        <v>0.47</v>
      </c>
      <c r="K431" s="3">
        <v>56</v>
      </c>
      <c r="L431" s="3">
        <v>8.4700000000000006</v>
      </c>
      <c r="M431" s="3" t="s">
        <v>46</v>
      </c>
      <c r="N431" s="3" t="s">
        <v>686</v>
      </c>
      <c r="O431" s="26">
        <v>8.2753333330000007</v>
      </c>
      <c r="P431" s="3"/>
      <c r="Q431" s="3"/>
      <c r="R431" s="3"/>
      <c r="S431" s="3"/>
      <c r="T431" s="3"/>
      <c r="U431" s="3"/>
      <c r="V431" s="3"/>
      <c r="W431" s="3"/>
      <c r="X431" s="3"/>
      <c r="Y431" s="3"/>
      <c r="Z431" s="3"/>
    </row>
    <row r="432" spans="1:26" ht="15" x14ac:dyDescent="0.2">
      <c r="A432" s="3" t="s">
        <v>346</v>
      </c>
      <c r="B432" s="11">
        <v>44404</v>
      </c>
      <c r="C432" s="12">
        <v>0.54374999999999996</v>
      </c>
      <c r="D432" s="3" t="s">
        <v>347</v>
      </c>
      <c r="E432" s="3" t="s">
        <v>221</v>
      </c>
      <c r="F432" s="3">
        <v>1028</v>
      </c>
      <c r="G432" s="3">
        <v>10803</v>
      </c>
      <c r="H432" s="3">
        <v>6.5</v>
      </c>
      <c r="I432" s="3">
        <v>32.200000000000003</v>
      </c>
      <c r="J432" s="3">
        <v>2.97</v>
      </c>
      <c r="K432" s="3">
        <v>57</v>
      </c>
      <c r="L432" s="3">
        <v>7.67</v>
      </c>
      <c r="M432" s="3" t="s">
        <v>46</v>
      </c>
      <c r="N432" s="3" t="s">
        <v>687</v>
      </c>
      <c r="O432" s="26">
        <v>11.04666667</v>
      </c>
      <c r="P432" s="3"/>
      <c r="Q432" s="3"/>
      <c r="R432" s="3"/>
      <c r="S432" s="3"/>
      <c r="T432" s="3"/>
      <c r="U432" s="3"/>
      <c r="V432" s="3"/>
      <c r="W432" s="3"/>
      <c r="X432" s="3"/>
      <c r="Y432" s="3"/>
      <c r="Z432" s="3"/>
    </row>
    <row r="433" spans="1:26" ht="15" x14ac:dyDescent="0.2">
      <c r="A433" s="3" t="s">
        <v>346</v>
      </c>
      <c r="B433" s="11">
        <v>44404</v>
      </c>
      <c r="C433" s="12">
        <v>0.56319444444444444</v>
      </c>
      <c r="D433" s="3" t="s">
        <v>281</v>
      </c>
      <c r="E433" s="3" t="s">
        <v>203</v>
      </c>
      <c r="F433" s="3">
        <v>1027</v>
      </c>
      <c r="G433" s="3">
        <v>10804</v>
      </c>
      <c r="H433" s="3">
        <v>9.9600000000000009</v>
      </c>
      <c r="I433" s="3">
        <v>31.7</v>
      </c>
      <c r="J433" s="3">
        <v>0.78</v>
      </c>
      <c r="K433" s="3">
        <v>48</v>
      </c>
      <c r="L433" s="3">
        <v>8.5299999999999994</v>
      </c>
      <c r="M433" s="3" t="s">
        <v>46</v>
      </c>
      <c r="N433" s="3" t="s">
        <v>392</v>
      </c>
      <c r="O433" s="26">
        <v>8.5026666669999997</v>
      </c>
      <c r="P433" s="3"/>
      <c r="Q433" s="3"/>
      <c r="R433" s="3"/>
      <c r="S433" s="3"/>
      <c r="T433" s="3"/>
      <c r="U433" s="3"/>
      <c r="V433" s="3"/>
      <c r="W433" s="3"/>
      <c r="X433" s="3"/>
      <c r="Y433" s="3"/>
      <c r="Z433" s="3"/>
    </row>
    <row r="434" spans="1:26" ht="15" x14ac:dyDescent="0.2">
      <c r="A434" s="3" t="s">
        <v>346</v>
      </c>
      <c r="B434" s="11">
        <v>44404</v>
      </c>
      <c r="C434" s="12">
        <v>0.56319444444444444</v>
      </c>
      <c r="D434" s="3" t="s">
        <v>281</v>
      </c>
      <c r="E434" s="3" t="s">
        <v>221</v>
      </c>
      <c r="F434" s="3">
        <v>1036</v>
      </c>
      <c r="G434" s="3">
        <v>10806</v>
      </c>
      <c r="H434" s="3">
        <v>4.0999999999999996</v>
      </c>
      <c r="I434" s="3">
        <v>29.5</v>
      </c>
      <c r="J434" s="3">
        <v>20.37</v>
      </c>
      <c r="K434" s="3">
        <v>49</v>
      </c>
      <c r="L434" s="3">
        <v>7.9</v>
      </c>
      <c r="M434" s="3" t="s">
        <v>46</v>
      </c>
      <c r="N434" s="3" t="s">
        <v>688</v>
      </c>
      <c r="O434" s="26">
        <v>19.653333329999999</v>
      </c>
      <c r="P434" s="3"/>
      <c r="Q434" s="3"/>
      <c r="R434" s="3"/>
      <c r="S434" s="3"/>
      <c r="T434" s="3"/>
      <c r="U434" s="3"/>
      <c r="V434" s="3"/>
      <c r="W434" s="3"/>
      <c r="X434" s="3"/>
      <c r="Y434" s="3"/>
      <c r="Z434" s="3"/>
    </row>
    <row r="435" spans="1:26" ht="15" x14ac:dyDescent="0.2">
      <c r="A435" s="3" t="s">
        <v>346</v>
      </c>
      <c r="B435" s="11">
        <v>44404</v>
      </c>
      <c r="C435" s="12">
        <v>0.57361111111111107</v>
      </c>
      <c r="D435" s="3" t="s">
        <v>284</v>
      </c>
      <c r="E435" s="3" t="s">
        <v>203</v>
      </c>
      <c r="F435" s="3">
        <v>1023</v>
      </c>
      <c r="G435" s="3">
        <v>10814</v>
      </c>
      <c r="H435" s="3">
        <v>8.6199999999999992</v>
      </c>
      <c r="I435" s="3">
        <v>32.700000000000003</v>
      </c>
      <c r="J435" s="3">
        <v>2.2799999999999998</v>
      </c>
      <c r="K435" s="3">
        <v>62</v>
      </c>
      <c r="L435" s="3">
        <v>8.23</v>
      </c>
      <c r="M435" s="3" t="s">
        <v>46</v>
      </c>
      <c r="N435" s="3" t="s">
        <v>689</v>
      </c>
      <c r="O435" s="26">
        <v>9.2203333329999992</v>
      </c>
      <c r="P435" s="3"/>
      <c r="Q435" s="3"/>
      <c r="R435" s="3"/>
      <c r="S435" s="3"/>
      <c r="T435" s="3"/>
      <c r="U435" s="3"/>
      <c r="V435" s="3"/>
      <c r="W435" s="3"/>
      <c r="X435" s="3"/>
      <c r="Y435" s="3"/>
      <c r="Z435" s="3"/>
    </row>
    <row r="436" spans="1:26" ht="15" x14ac:dyDescent="0.2">
      <c r="A436" s="3" t="s">
        <v>346</v>
      </c>
      <c r="B436" s="11">
        <v>44404</v>
      </c>
      <c r="C436" s="12">
        <v>0.57361111111111107</v>
      </c>
      <c r="D436" s="3" t="s">
        <v>284</v>
      </c>
      <c r="E436" s="3" t="s">
        <v>221</v>
      </c>
      <c r="F436" s="3" t="s">
        <v>46</v>
      </c>
      <c r="G436" s="3" t="s">
        <v>46</v>
      </c>
      <c r="H436" s="3">
        <v>7.95</v>
      </c>
      <c r="I436" s="3">
        <v>32.799999999999997</v>
      </c>
      <c r="J436" s="3">
        <v>2.85</v>
      </c>
      <c r="K436" s="3">
        <v>63</v>
      </c>
      <c r="L436" s="3">
        <v>8</v>
      </c>
      <c r="M436" s="3" t="s">
        <v>46</v>
      </c>
      <c r="N436" s="3" t="s">
        <v>690</v>
      </c>
      <c r="O436" s="26">
        <v>9.6560000000000006</v>
      </c>
      <c r="P436" s="3"/>
      <c r="Q436" s="3"/>
      <c r="R436" s="3"/>
      <c r="S436" s="3"/>
      <c r="T436" s="3"/>
      <c r="U436" s="3"/>
      <c r="V436" s="3"/>
      <c r="W436" s="3"/>
      <c r="X436" s="3"/>
      <c r="Y436" s="3"/>
      <c r="Z436" s="3"/>
    </row>
    <row r="437" spans="1:26" ht="15" x14ac:dyDescent="0.2">
      <c r="A437" s="3" t="s">
        <v>346</v>
      </c>
      <c r="B437" s="11">
        <v>44406</v>
      </c>
      <c r="C437" s="12">
        <v>0.31458333333333333</v>
      </c>
      <c r="D437" s="3" t="s">
        <v>202</v>
      </c>
      <c r="E437" s="3" t="s">
        <v>203</v>
      </c>
      <c r="F437" s="3">
        <v>1041</v>
      </c>
      <c r="G437" s="3">
        <v>10836</v>
      </c>
      <c r="H437" s="3">
        <v>7.65</v>
      </c>
      <c r="I437" s="3">
        <v>30.3</v>
      </c>
      <c r="J437" s="3">
        <v>4.25</v>
      </c>
      <c r="K437" s="3" t="s">
        <v>691</v>
      </c>
      <c r="L437" s="3">
        <v>8.1999999999999993</v>
      </c>
      <c r="M437" s="3">
        <v>-106.9</v>
      </c>
      <c r="N437" s="3">
        <v>52</v>
      </c>
      <c r="O437" s="3">
        <v>10.69</v>
      </c>
      <c r="P437" s="3"/>
      <c r="Q437" s="3"/>
      <c r="R437" s="3"/>
      <c r="S437" s="3"/>
      <c r="T437" s="3"/>
      <c r="U437" s="3"/>
      <c r="V437" s="3"/>
      <c r="W437" s="3"/>
      <c r="X437" s="3"/>
      <c r="Y437" s="3"/>
      <c r="Z437" s="3"/>
    </row>
    <row r="438" spans="1:26" ht="15" x14ac:dyDescent="0.2">
      <c r="A438" s="3" t="s">
        <v>346</v>
      </c>
      <c r="B438" s="11">
        <v>44406</v>
      </c>
      <c r="C438" s="12">
        <v>0.31458333333333333</v>
      </c>
      <c r="D438" s="3" t="s">
        <v>202</v>
      </c>
      <c r="E438" s="3" t="s">
        <v>221</v>
      </c>
      <c r="F438" s="3">
        <v>1034</v>
      </c>
      <c r="G438" s="3">
        <v>10835</v>
      </c>
      <c r="H438" s="3">
        <v>5.5</v>
      </c>
      <c r="I438" s="3">
        <v>28.4</v>
      </c>
      <c r="J438" s="3">
        <v>27.38</v>
      </c>
      <c r="K438" s="3" t="s">
        <v>31</v>
      </c>
      <c r="L438" s="3">
        <v>8.11</v>
      </c>
      <c r="M438" s="3">
        <v>-101.6</v>
      </c>
      <c r="N438" s="3">
        <v>53</v>
      </c>
      <c r="O438" s="3">
        <v>23.09</v>
      </c>
      <c r="P438" s="3"/>
      <c r="Q438" s="3"/>
      <c r="R438" s="3"/>
      <c r="S438" s="3"/>
      <c r="T438" s="3"/>
      <c r="U438" s="3"/>
      <c r="V438" s="3"/>
      <c r="W438" s="3"/>
      <c r="X438" s="3"/>
      <c r="Y438" s="3"/>
      <c r="Z438" s="3"/>
    </row>
    <row r="439" spans="1:26" ht="15" x14ac:dyDescent="0.2">
      <c r="A439" s="3" t="s">
        <v>346</v>
      </c>
      <c r="B439" s="11">
        <v>44406</v>
      </c>
      <c r="C439" s="12">
        <v>0.3263888888888889</v>
      </c>
      <c r="D439" s="3" t="s">
        <v>393</v>
      </c>
      <c r="E439" s="3" t="s">
        <v>203</v>
      </c>
      <c r="F439" s="3" t="s">
        <v>46</v>
      </c>
      <c r="G439" s="3" t="s">
        <v>46</v>
      </c>
      <c r="H439" s="3">
        <v>7.69</v>
      </c>
      <c r="I439" s="3">
        <v>30.4</v>
      </c>
      <c r="J439" s="3">
        <v>5.14</v>
      </c>
      <c r="K439" s="26" t="s">
        <v>46</v>
      </c>
      <c r="L439" s="26" t="s">
        <v>46</v>
      </c>
      <c r="M439" s="26" t="s">
        <v>46</v>
      </c>
      <c r="N439" s="26" t="s">
        <v>46</v>
      </c>
      <c r="O439" s="3" t="s">
        <v>46</v>
      </c>
      <c r="P439" s="3"/>
      <c r="Q439" s="3"/>
      <c r="R439" s="3"/>
      <c r="S439" s="3"/>
      <c r="T439" s="3"/>
      <c r="U439" s="3"/>
      <c r="V439" s="3"/>
      <c r="W439" s="3"/>
      <c r="X439" s="3"/>
      <c r="Y439" s="3"/>
      <c r="Z439" s="3"/>
    </row>
    <row r="440" spans="1:26" ht="15" x14ac:dyDescent="0.2">
      <c r="A440" s="3" t="s">
        <v>346</v>
      </c>
      <c r="B440" s="11">
        <v>44406</v>
      </c>
      <c r="C440" s="12">
        <v>0.3263888888888889</v>
      </c>
      <c r="D440" s="3" t="s">
        <v>393</v>
      </c>
      <c r="E440" s="3" t="s">
        <v>221</v>
      </c>
      <c r="F440" s="3" t="s">
        <v>46</v>
      </c>
      <c r="G440" s="3" t="s">
        <v>46</v>
      </c>
      <c r="H440" s="3">
        <v>5.5</v>
      </c>
      <c r="I440" s="3">
        <v>29.8</v>
      </c>
      <c r="J440" s="3">
        <v>16.079999999999998</v>
      </c>
      <c r="K440" s="26" t="s">
        <v>46</v>
      </c>
      <c r="L440" s="26" t="s">
        <v>46</v>
      </c>
      <c r="M440" s="26" t="s">
        <v>46</v>
      </c>
      <c r="N440" s="26" t="s">
        <v>46</v>
      </c>
      <c r="O440" s="3" t="s">
        <v>46</v>
      </c>
      <c r="P440" s="3"/>
      <c r="Q440" s="3"/>
      <c r="R440" s="3"/>
      <c r="S440" s="3"/>
      <c r="T440" s="3"/>
      <c r="U440" s="3"/>
      <c r="V440" s="3"/>
      <c r="W440" s="3"/>
      <c r="X440" s="3"/>
      <c r="Y440" s="3"/>
      <c r="Z440" s="3"/>
    </row>
    <row r="441" spans="1:26" ht="15" x14ac:dyDescent="0.2">
      <c r="A441" s="3" t="s">
        <v>346</v>
      </c>
      <c r="B441" s="11">
        <v>44406</v>
      </c>
      <c r="C441" s="12">
        <v>0.35138888888888886</v>
      </c>
      <c r="D441" s="3" t="s">
        <v>206</v>
      </c>
      <c r="E441" s="3" t="s">
        <v>203</v>
      </c>
      <c r="F441" s="3">
        <v>1012</v>
      </c>
      <c r="G441" s="3">
        <v>10834</v>
      </c>
      <c r="H441" s="3">
        <v>6.2</v>
      </c>
      <c r="I441" s="3">
        <v>31.1</v>
      </c>
      <c r="J441" s="3">
        <v>6.44</v>
      </c>
      <c r="K441" s="3" t="s">
        <v>692</v>
      </c>
      <c r="L441" s="3">
        <v>8.0399999999999991</v>
      </c>
      <c r="M441" s="3">
        <v>-97.6</v>
      </c>
      <c r="N441" s="3">
        <v>68</v>
      </c>
      <c r="O441" s="26">
        <v>14.41333333</v>
      </c>
      <c r="P441" s="3"/>
      <c r="Q441" s="3"/>
      <c r="R441" s="3"/>
      <c r="S441" s="3"/>
      <c r="T441" s="3"/>
      <c r="U441" s="3"/>
      <c r="V441" s="3"/>
      <c r="W441" s="3"/>
      <c r="X441" s="3"/>
      <c r="Y441" s="3"/>
      <c r="Z441" s="3"/>
    </row>
    <row r="442" spans="1:26" ht="15" x14ac:dyDescent="0.2">
      <c r="A442" s="3" t="s">
        <v>346</v>
      </c>
      <c r="B442" s="11">
        <v>44406</v>
      </c>
      <c r="C442" s="12">
        <v>0.35138888888888886</v>
      </c>
      <c r="D442" s="3" t="s">
        <v>206</v>
      </c>
      <c r="E442" s="3" t="s">
        <v>221</v>
      </c>
      <c r="F442" s="3" t="s">
        <v>46</v>
      </c>
      <c r="G442" s="3" t="s">
        <v>46</v>
      </c>
      <c r="H442" s="3">
        <v>6.18</v>
      </c>
      <c r="I442" s="3">
        <v>30.9</v>
      </c>
      <c r="J442" s="3">
        <v>6.55</v>
      </c>
      <c r="K442" s="3" t="s">
        <v>48</v>
      </c>
      <c r="L442" s="3">
        <v>7.94</v>
      </c>
      <c r="M442" s="3">
        <v>-92</v>
      </c>
      <c r="N442" s="3">
        <v>69</v>
      </c>
      <c r="O442" s="26">
        <v>14.52333333</v>
      </c>
      <c r="P442" s="3"/>
      <c r="Q442" s="3"/>
      <c r="R442" s="3"/>
      <c r="S442" s="3"/>
      <c r="T442" s="3"/>
      <c r="U442" s="3"/>
      <c r="V442" s="3"/>
      <c r="W442" s="3"/>
      <c r="X442" s="3"/>
      <c r="Y442" s="3"/>
      <c r="Z442" s="3"/>
    </row>
    <row r="443" spans="1:26" ht="15" x14ac:dyDescent="0.2">
      <c r="A443" s="3" t="s">
        <v>346</v>
      </c>
      <c r="B443" s="11">
        <v>44406</v>
      </c>
      <c r="C443" s="12">
        <v>0.3659722222222222</v>
      </c>
      <c r="D443" s="3" t="s">
        <v>209</v>
      </c>
      <c r="E443" s="3" t="s">
        <v>203</v>
      </c>
      <c r="F443" s="3">
        <v>1042</v>
      </c>
      <c r="G443" s="3">
        <v>10830</v>
      </c>
      <c r="H443" s="3">
        <v>7.07</v>
      </c>
      <c r="I443" s="3">
        <v>32</v>
      </c>
      <c r="J443" s="3">
        <v>4.76</v>
      </c>
      <c r="K443" s="3" t="s">
        <v>693</v>
      </c>
      <c r="L443" s="3">
        <v>8.08</v>
      </c>
      <c r="M443" s="3">
        <v>-100.1</v>
      </c>
      <c r="N443" s="3">
        <v>70</v>
      </c>
      <c r="O443" s="26">
        <v>11.72666667</v>
      </c>
      <c r="P443" s="3"/>
      <c r="Q443" s="3"/>
      <c r="R443" s="3"/>
      <c r="S443" s="3"/>
      <c r="T443" s="3"/>
      <c r="U443" s="3"/>
      <c r="V443" s="3"/>
      <c r="W443" s="3"/>
      <c r="X443" s="3"/>
      <c r="Y443" s="3"/>
      <c r="Z443" s="3"/>
    </row>
    <row r="444" spans="1:26" ht="15" x14ac:dyDescent="0.2">
      <c r="A444" s="3" t="s">
        <v>346</v>
      </c>
      <c r="B444" s="11">
        <v>44406</v>
      </c>
      <c r="C444" s="12">
        <v>0.3659722222222222</v>
      </c>
      <c r="D444" s="3" t="s">
        <v>209</v>
      </c>
      <c r="E444" s="3" t="s">
        <v>221</v>
      </c>
      <c r="F444" s="3" t="s">
        <v>46</v>
      </c>
      <c r="G444" s="3" t="s">
        <v>46</v>
      </c>
      <c r="H444" s="3">
        <v>6.8</v>
      </c>
      <c r="I444" s="3">
        <v>31.8</v>
      </c>
      <c r="J444" s="3">
        <v>4.7699999999999996</v>
      </c>
      <c r="K444" s="3" t="s">
        <v>694</v>
      </c>
      <c r="L444" s="3">
        <v>8.0500000000000007</v>
      </c>
      <c r="M444" s="3">
        <v>-98.3</v>
      </c>
      <c r="N444" s="3">
        <v>71</v>
      </c>
      <c r="O444" s="26">
        <v>11.82</v>
      </c>
      <c r="P444" s="3"/>
      <c r="Q444" s="3"/>
      <c r="R444" s="3"/>
      <c r="S444" s="3"/>
      <c r="T444" s="3"/>
      <c r="U444" s="3"/>
      <c r="V444" s="3"/>
      <c r="W444" s="3"/>
      <c r="X444" s="3"/>
      <c r="Y444" s="3"/>
      <c r="Z444" s="3"/>
    </row>
    <row r="445" spans="1:26" ht="15" x14ac:dyDescent="0.2">
      <c r="A445" s="3" t="s">
        <v>346</v>
      </c>
      <c r="B445" s="11">
        <v>44406</v>
      </c>
      <c r="C445" s="12">
        <v>0.38680555555555557</v>
      </c>
      <c r="D445" s="3" t="s">
        <v>227</v>
      </c>
      <c r="E445" s="3" t="s">
        <v>203</v>
      </c>
      <c r="F445" s="3">
        <v>1040</v>
      </c>
      <c r="G445" s="3">
        <v>10831</v>
      </c>
      <c r="H445" s="3">
        <v>7.32</v>
      </c>
      <c r="I445" s="3">
        <v>30.6</v>
      </c>
      <c r="J445" s="3">
        <v>5.45</v>
      </c>
      <c r="K445" s="3" t="s">
        <v>695</v>
      </c>
      <c r="L445" s="3">
        <v>8.17</v>
      </c>
      <c r="M445" s="3">
        <v>-105.3</v>
      </c>
      <c r="N445" s="3">
        <v>72</v>
      </c>
      <c r="O445" s="26">
        <v>12.05</v>
      </c>
      <c r="P445" s="3"/>
      <c r="Q445" s="3"/>
      <c r="R445" s="3"/>
      <c r="S445" s="3"/>
      <c r="T445" s="3"/>
      <c r="U445" s="3"/>
      <c r="V445" s="3"/>
      <c r="W445" s="3"/>
      <c r="X445" s="3"/>
      <c r="Y445" s="3"/>
      <c r="Z445" s="3"/>
    </row>
    <row r="446" spans="1:26" ht="15" x14ac:dyDescent="0.2">
      <c r="A446" s="3" t="s">
        <v>346</v>
      </c>
      <c r="B446" s="11">
        <v>44406</v>
      </c>
      <c r="C446" s="12">
        <v>0.38680555555555557</v>
      </c>
      <c r="D446" s="3" t="s">
        <v>227</v>
      </c>
      <c r="E446" s="3" t="s">
        <v>221</v>
      </c>
      <c r="F446" s="3" t="s">
        <v>46</v>
      </c>
      <c r="G446" s="3" t="s">
        <v>46</v>
      </c>
      <c r="H446" s="3">
        <v>6.85</v>
      </c>
      <c r="I446" s="3">
        <v>30.6</v>
      </c>
      <c r="J446" s="3">
        <v>6.35</v>
      </c>
      <c r="K446" s="3" t="s">
        <v>696</v>
      </c>
      <c r="L446" s="3">
        <v>8.18</v>
      </c>
      <c r="M446" s="3">
        <v>-106</v>
      </c>
      <c r="N446" s="3">
        <v>73</v>
      </c>
      <c r="O446" s="26">
        <v>12.82</v>
      </c>
      <c r="P446" s="3"/>
      <c r="Q446" s="3"/>
      <c r="R446" s="3"/>
      <c r="S446" s="3"/>
      <c r="T446" s="3"/>
      <c r="U446" s="3"/>
      <c r="V446" s="3"/>
      <c r="W446" s="3"/>
      <c r="X446" s="3"/>
      <c r="Y446" s="3"/>
      <c r="Z446" s="3"/>
    </row>
    <row r="447" spans="1:26" ht="15" x14ac:dyDescent="0.2">
      <c r="A447" s="3" t="s">
        <v>346</v>
      </c>
      <c r="B447" s="11">
        <v>44406</v>
      </c>
      <c r="C447" s="12">
        <v>0.40902777777777777</v>
      </c>
      <c r="D447" s="3" t="s">
        <v>212</v>
      </c>
      <c r="E447" s="3" t="s">
        <v>203</v>
      </c>
      <c r="F447" s="3">
        <v>1010</v>
      </c>
      <c r="G447" s="3">
        <v>10833</v>
      </c>
      <c r="H447" s="3">
        <v>5.84</v>
      </c>
      <c r="I447" s="3">
        <v>30.9</v>
      </c>
      <c r="J447" s="3">
        <v>2.42</v>
      </c>
      <c r="K447" s="3" t="s">
        <v>91</v>
      </c>
      <c r="L447" s="3">
        <v>7.66</v>
      </c>
      <c r="M447" s="3">
        <v>-75.400000000000006</v>
      </c>
      <c r="N447" s="3">
        <v>74</v>
      </c>
      <c r="O447" s="26">
        <v>8.1812500000000004</v>
      </c>
      <c r="P447" s="3"/>
      <c r="Q447" s="3"/>
      <c r="R447" s="3"/>
      <c r="S447" s="3"/>
      <c r="T447" s="3"/>
      <c r="U447" s="3"/>
      <c r="V447" s="3"/>
      <c r="W447" s="3"/>
      <c r="X447" s="3"/>
      <c r="Y447" s="3"/>
      <c r="Z447" s="3"/>
    </row>
    <row r="448" spans="1:26" ht="15" x14ac:dyDescent="0.2">
      <c r="A448" s="3" t="s">
        <v>346</v>
      </c>
      <c r="B448" s="11">
        <v>44406</v>
      </c>
      <c r="C448" s="12">
        <v>0.40902777777777777</v>
      </c>
      <c r="D448" s="3" t="s">
        <v>212</v>
      </c>
      <c r="E448" s="3" t="s">
        <v>221</v>
      </c>
      <c r="F448" s="3" t="s">
        <v>46</v>
      </c>
      <c r="G448" s="3" t="s">
        <v>46</v>
      </c>
      <c r="H448" s="3">
        <v>6.13</v>
      </c>
      <c r="I448" s="3">
        <v>31.1</v>
      </c>
      <c r="J448" s="3">
        <v>2.33</v>
      </c>
      <c r="K448" s="3" t="s">
        <v>697</v>
      </c>
      <c r="L448" s="3">
        <v>7.57</v>
      </c>
      <c r="M448" s="3">
        <v>-70.599999999999994</v>
      </c>
      <c r="N448" s="3">
        <v>75</v>
      </c>
      <c r="O448" s="26">
        <v>8.6379999999999999</v>
      </c>
      <c r="P448" s="3"/>
      <c r="Q448" s="3"/>
      <c r="R448" s="3"/>
      <c r="S448" s="3"/>
      <c r="T448" s="3"/>
      <c r="U448" s="3"/>
      <c r="V448" s="3"/>
      <c r="W448" s="3"/>
      <c r="X448" s="3"/>
      <c r="Y448" s="3"/>
      <c r="Z448" s="3"/>
    </row>
    <row r="449" spans="1:26" ht="15" x14ac:dyDescent="0.2">
      <c r="A449" s="3" t="s">
        <v>346</v>
      </c>
      <c r="B449" s="11">
        <v>44406</v>
      </c>
      <c r="C449" s="12">
        <v>0.45208333333333334</v>
      </c>
      <c r="D449" s="3" t="s">
        <v>230</v>
      </c>
      <c r="E449" s="3" t="s">
        <v>203</v>
      </c>
      <c r="F449" s="3">
        <v>1035</v>
      </c>
      <c r="G449" s="3">
        <v>10828</v>
      </c>
      <c r="H449" s="3">
        <v>8.4499999999999993</v>
      </c>
      <c r="I449" s="3">
        <v>31.2</v>
      </c>
      <c r="J449" s="3">
        <v>3.74</v>
      </c>
      <c r="K449" s="3" t="s">
        <v>698</v>
      </c>
      <c r="L449" s="3">
        <v>8.2799999999999994</v>
      </c>
      <c r="M449" s="3">
        <v>-111.4</v>
      </c>
      <c r="N449" s="3">
        <v>76</v>
      </c>
      <c r="O449" s="26">
        <v>10.31</v>
      </c>
      <c r="P449" s="3"/>
      <c r="Q449" s="3"/>
      <c r="R449" s="3"/>
      <c r="S449" s="3"/>
      <c r="T449" s="3"/>
      <c r="U449" s="3"/>
      <c r="V449" s="3"/>
      <c r="W449" s="3"/>
      <c r="X449" s="3"/>
      <c r="Y449" s="3"/>
      <c r="Z449" s="3"/>
    </row>
    <row r="450" spans="1:26" ht="15" x14ac:dyDescent="0.2">
      <c r="A450" s="3" t="s">
        <v>346</v>
      </c>
      <c r="B450" s="11">
        <v>44406</v>
      </c>
      <c r="C450" s="12">
        <v>0.45208333333333334</v>
      </c>
      <c r="D450" s="3" t="s">
        <v>230</v>
      </c>
      <c r="E450" s="3" t="s">
        <v>221</v>
      </c>
      <c r="F450" s="3">
        <v>1037</v>
      </c>
      <c r="G450" s="3">
        <v>10832</v>
      </c>
      <c r="H450" s="3">
        <v>5.41</v>
      </c>
      <c r="I450" s="3">
        <v>28.7</v>
      </c>
      <c r="J450" s="3">
        <v>30.75</v>
      </c>
      <c r="K450" s="3" t="s">
        <v>699</v>
      </c>
      <c r="L450" s="3">
        <v>8.07</v>
      </c>
      <c r="M450" s="3">
        <v>-99.3</v>
      </c>
      <c r="N450" s="3">
        <v>77</v>
      </c>
      <c r="O450" s="26">
        <v>24.86</v>
      </c>
      <c r="P450" s="3"/>
      <c r="Q450" s="3"/>
      <c r="R450" s="3"/>
      <c r="S450" s="3"/>
      <c r="T450" s="3"/>
      <c r="U450" s="3"/>
      <c r="V450" s="3"/>
      <c r="W450" s="3"/>
      <c r="X450" s="3"/>
      <c r="Y450" s="3"/>
      <c r="Z450" s="3"/>
    </row>
    <row r="451" spans="1:26" ht="15" x14ac:dyDescent="0.2">
      <c r="A451" s="3" t="s">
        <v>346</v>
      </c>
      <c r="B451" s="11">
        <v>44406</v>
      </c>
      <c r="C451" s="12">
        <v>0.47013888888888888</v>
      </c>
      <c r="D451" s="3" t="s">
        <v>235</v>
      </c>
      <c r="E451" s="3" t="s">
        <v>203</v>
      </c>
      <c r="F451" s="3">
        <v>1009</v>
      </c>
      <c r="G451" s="3">
        <v>10829</v>
      </c>
      <c r="H451" s="3">
        <v>8.36</v>
      </c>
      <c r="I451" s="3">
        <v>31.7</v>
      </c>
      <c r="J451" s="3">
        <v>3.51</v>
      </c>
      <c r="K451" s="3" t="s">
        <v>700</v>
      </c>
      <c r="L451" s="3">
        <v>8.27</v>
      </c>
      <c r="M451" s="3">
        <v>-110.9</v>
      </c>
      <c r="N451" s="3">
        <v>78</v>
      </c>
      <c r="O451" s="26">
        <v>10.373333329999999</v>
      </c>
      <c r="P451" s="3"/>
      <c r="Q451" s="3"/>
      <c r="R451" s="3"/>
      <c r="S451" s="3"/>
      <c r="T451" s="3"/>
      <c r="U451" s="3"/>
      <c r="V451" s="3"/>
      <c r="W451" s="3"/>
      <c r="X451" s="3"/>
      <c r="Y451" s="3"/>
      <c r="Z451" s="3"/>
    </row>
    <row r="452" spans="1:26" ht="15" x14ac:dyDescent="0.2">
      <c r="A452" s="3" t="s">
        <v>346</v>
      </c>
      <c r="B452" s="11">
        <v>44406</v>
      </c>
      <c r="C452" s="12">
        <v>0.47013888888888888</v>
      </c>
      <c r="D452" s="3" t="s">
        <v>235</v>
      </c>
      <c r="E452" s="3" t="s">
        <v>221</v>
      </c>
      <c r="F452" s="3" t="s">
        <v>46</v>
      </c>
      <c r="G452" s="3" t="s">
        <v>46</v>
      </c>
      <c r="H452" s="3">
        <v>7.8</v>
      </c>
      <c r="I452" s="3">
        <v>31.3</v>
      </c>
      <c r="J452" s="3">
        <v>3.52</v>
      </c>
      <c r="K452" s="3" t="s">
        <v>701</v>
      </c>
      <c r="L452" s="3">
        <v>8.43</v>
      </c>
      <c r="M452" s="3">
        <v>-120.1</v>
      </c>
      <c r="N452" s="3">
        <v>79</v>
      </c>
      <c r="O452" s="26">
        <v>10.69</v>
      </c>
      <c r="P452" s="3"/>
      <c r="Q452" s="3"/>
      <c r="R452" s="3"/>
      <c r="S452" s="3"/>
      <c r="T452" s="3"/>
      <c r="U452" s="3"/>
      <c r="V452" s="3"/>
      <c r="W452" s="3"/>
      <c r="X452" s="3"/>
      <c r="Y452" s="3"/>
      <c r="Z452" s="3"/>
    </row>
    <row r="453" spans="1:26" ht="15" x14ac:dyDescent="0.2">
      <c r="A453" s="3" t="s">
        <v>346</v>
      </c>
      <c r="B453" s="11">
        <v>44406</v>
      </c>
      <c r="C453" s="12">
        <v>0.47986111111111113</v>
      </c>
      <c r="D453" s="3" t="s">
        <v>240</v>
      </c>
      <c r="E453" s="3" t="s">
        <v>203</v>
      </c>
      <c r="F453" s="3">
        <v>1044</v>
      </c>
      <c r="G453" s="3">
        <v>10826</v>
      </c>
      <c r="H453" s="3">
        <v>7.64</v>
      </c>
      <c r="I453" s="3">
        <v>32.200000000000003</v>
      </c>
      <c r="J453" s="3">
        <v>5.83</v>
      </c>
      <c r="K453" s="3" t="s">
        <v>702</v>
      </c>
      <c r="L453" s="3">
        <v>8.39</v>
      </c>
      <c r="M453" s="3">
        <v>-118</v>
      </c>
      <c r="N453" s="3">
        <v>80</v>
      </c>
      <c r="O453" s="26">
        <v>12.84</v>
      </c>
      <c r="P453" s="3"/>
      <c r="Q453" s="3"/>
      <c r="R453" s="3"/>
      <c r="S453" s="3"/>
      <c r="T453" s="3"/>
      <c r="U453" s="3"/>
      <c r="V453" s="3"/>
      <c r="W453" s="3"/>
      <c r="X453" s="3"/>
      <c r="Y453" s="3"/>
      <c r="Z453" s="3"/>
    </row>
    <row r="454" spans="1:26" ht="15" x14ac:dyDescent="0.2">
      <c r="A454" s="3" t="s">
        <v>346</v>
      </c>
      <c r="B454" s="11">
        <v>44406</v>
      </c>
      <c r="C454" s="12">
        <v>0.47986111111111113</v>
      </c>
      <c r="D454" s="3" t="s">
        <v>240</v>
      </c>
      <c r="E454" s="3" t="s">
        <v>221</v>
      </c>
      <c r="F454" s="3" t="s">
        <v>46</v>
      </c>
      <c r="G454" s="3" t="s">
        <v>46</v>
      </c>
      <c r="H454" s="3">
        <v>7.79</v>
      </c>
      <c r="I454" s="3">
        <v>32</v>
      </c>
      <c r="J454" s="3">
        <v>6.87</v>
      </c>
      <c r="K454" s="3" t="s">
        <v>703</v>
      </c>
      <c r="L454" s="3">
        <v>8.44</v>
      </c>
      <c r="M454" s="3">
        <v>-120.7</v>
      </c>
      <c r="N454" s="3">
        <v>81</v>
      </c>
      <c r="O454" s="26">
        <v>14.11</v>
      </c>
      <c r="P454" s="3"/>
      <c r="Q454" s="3"/>
      <c r="R454" s="3"/>
      <c r="S454" s="3"/>
      <c r="T454" s="3"/>
      <c r="U454" s="3"/>
      <c r="V454" s="3"/>
      <c r="W454" s="3"/>
      <c r="X454" s="3"/>
      <c r="Y454" s="3"/>
      <c r="Z454" s="3"/>
    </row>
    <row r="455" spans="1:26" ht="15" x14ac:dyDescent="0.2">
      <c r="A455" s="3" t="s">
        <v>346</v>
      </c>
      <c r="B455" s="11">
        <v>44406</v>
      </c>
      <c r="C455" s="12">
        <v>0.4909722222222222</v>
      </c>
      <c r="D455" s="3" t="s">
        <v>243</v>
      </c>
      <c r="E455" s="3" t="s">
        <v>203</v>
      </c>
      <c r="F455" s="3">
        <v>1019</v>
      </c>
      <c r="G455" s="3">
        <v>10822</v>
      </c>
      <c r="H455" s="3">
        <v>7.3</v>
      </c>
      <c r="I455" s="3">
        <v>31.8</v>
      </c>
      <c r="J455" s="3">
        <v>7.94</v>
      </c>
      <c r="K455" s="3" t="s">
        <v>704</v>
      </c>
      <c r="L455" s="3">
        <v>8.2200000000000006</v>
      </c>
      <c r="M455" s="3">
        <v>-107.9</v>
      </c>
      <c r="N455" s="3">
        <v>82</v>
      </c>
      <c r="O455" s="26">
        <v>14.95333333</v>
      </c>
      <c r="P455" s="3"/>
      <c r="Q455" s="3"/>
      <c r="R455" s="3"/>
      <c r="S455" s="3"/>
      <c r="T455" s="3"/>
      <c r="U455" s="3"/>
      <c r="V455" s="3"/>
      <c r="W455" s="3"/>
      <c r="X455" s="3"/>
      <c r="Y455" s="3"/>
      <c r="Z455" s="3"/>
    </row>
    <row r="456" spans="1:26" ht="15" x14ac:dyDescent="0.2">
      <c r="A456" s="3" t="s">
        <v>346</v>
      </c>
      <c r="B456" s="11">
        <v>44406</v>
      </c>
      <c r="C456" s="12">
        <v>0.4909722222222222</v>
      </c>
      <c r="D456" s="3" t="s">
        <v>243</v>
      </c>
      <c r="E456" s="3" t="s">
        <v>221</v>
      </c>
      <c r="F456" s="3" t="s">
        <v>46</v>
      </c>
      <c r="G456" s="3" t="s">
        <v>46</v>
      </c>
      <c r="H456" s="3">
        <v>7.25</v>
      </c>
      <c r="I456" s="3">
        <v>31.2</v>
      </c>
      <c r="J456" s="3">
        <v>7.97</v>
      </c>
      <c r="K456" s="3" t="s">
        <v>705</v>
      </c>
      <c r="L456" s="3">
        <v>8.27</v>
      </c>
      <c r="M456" s="3">
        <v>-111</v>
      </c>
      <c r="N456" s="3">
        <v>83</v>
      </c>
      <c r="O456" s="26">
        <v>15.106666669999999</v>
      </c>
      <c r="P456" s="3"/>
      <c r="Q456" s="3"/>
      <c r="R456" s="3"/>
      <c r="S456" s="3"/>
      <c r="T456" s="3"/>
      <c r="U456" s="3"/>
      <c r="V456" s="3"/>
      <c r="W456" s="3"/>
      <c r="X456" s="3"/>
      <c r="Y456" s="3"/>
      <c r="Z456" s="3"/>
    </row>
    <row r="457" spans="1:26" ht="15" x14ac:dyDescent="0.2">
      <c r="A457" s="3" t="s">
        <v>346</v>
      </c>
      <c r="B457" s="11">
        <v>44406</v>
      </c>
      <c r="C457" s="12">
        <v>0.50486111111111109</v>
      </c>
      <c r="D457" s="3" t="s">
        <v>246</v>
      </c>
      <c r="E457" s="3" t="s">
        <v>203</v>
      </c>
      <c r="F457" s="3">
        <v>1020</v>
      </c>
      <c r="G457" s="3">
        <v>10825</v>
      </c>
      <c r="H457" s="3">
        <v>7.67</v>
      </c>
      <c r="I457" s="3">
        <v>32.5</v>
      </c>
      <c r="J457" s="3">
        <v>12.18</v>
      </c>
      <c r="K457" s="3" t="s">
        <v>706</v>
      </c>
      <c r="L457" s="3">
        <v>8.3800000000000008</v>
      </c>
      <c r="M457" s="3">
        <v>-117.4</v>
      </c>
      <c r="N457" s="3">
        <v>84</v>
      </c>
      <c r="O457" s="26">
        <v>15.48</v>
      </c>
      <c r="P457" s="3"/>
      <c r="Q457" s="3"/>
      <c r="R457" s="3"/>
      <c r="S457" s="3"/>
      <c r="T457" s="3"/>
      <c r="U457" s="3"/>
      <c r="V457" s="3"/>
      <c r="W457" s="3"/>
      <c r="X457" s="3"/>
      <c r="Y457" s="3"/>
      <c r="Z457" s="3"/>
    </row>
    <row r="458" spans="1:26" ht="15" x14ac:dyDescent="0.2">
      <c r="A458" s="3" t="s">
        <v>346</v>
      </c>
      <c r="B458" s="11">
        <v>44406</v>
      </c>
      <c r="C458" s="12">
        <v>0.50486111111111109</v>
      </c>
      <c r="D458" s="3" t="s">
        <v>246</v>
      </c>
      <c r="E458" s="3" t="s">
        <v>221</v>
      </c>
      <c r="F458" s="3" t="s">
        <v>46</v>
      </c>
      <c r="G458" s="3" t="s">
        <v>46</v>
      </c>
      <c r="H458" s="3">
        <v>7.4</v>
      </c>
      <c r="I458" s="3">
        <v>31.2</v>
      </c>
      <c r="J458" s="3">
        <v>12.36</v>
      </c>
      <c r="K458" s="3" t="s">
        <v>707</v>
      </c>
      <c r="L458" s="3">
        <v>8.36</v>
      </c>
      <c r="M458" s="3">
        <v>-116.4</v>
      </c>
      <c r="N458" s="3">
        <v>85</v>
      </c>
      <c r="O458" s="26">
        <v>15.74666667</v>
      </c>
      <c r="P458" s="3"/>
      <c r="Q458" s="3"/>
      <c r="R458" s="3"/>
      <c r="S458" s="3"/>
      <c r="T458" s="3"/>
      <c r="U458" s="3"/>
      <c r="V458" s="3"/>
      <c r="W458" s="3"/>
      <c r="X458" s="3"/>
      <c r="Y458" s="3"/>
      <c r="Z458" s="3"/>
    </row>
    <row r="459" spans="1:26" ht="15" x14ac:dyDescent="0.2">
      <c r="A459" s="3" t="s">
        <v>346</v>
      </c>
      <c r="B459" s="11">
        <v>44406</v>
      </c>
      <c r="C459" s="12">
        <v>0.51875000000000004</v>
      </c>
      <c r="D459" s="3" t="s">
        <v>249</v>
      </c>
      <c r="E459" s="3" t="s">
        <v>203</v>
      </c>
      <c r="F459" s="3">
        <v>1008</v>
      </c>
      <c r="G459" s="3">
        <v>10827</v>
      </c>
      <c r="H459" s="3">
        <v>7.15</v>
      </c>
      <c r="I459" s="3">
        <v>32.700000000000003</v>
      </c>
      <c r="J459" s="3">
        <v>12.21</v>
      </c>
      <c r="K459" s="3" t="s">
        <v>708</v>
      </c>
      <c r="L459" s="3">
        <v>8.23</v>
      </c>
      <c r="M459" s="3">
        <v>-108.9</v>
      </c>
      <c r="N459" s="3">
        <v>86</v>
      </c>
      <c r="O459" s="26">
        <v>15.14</v>
      </c>
      <c r="P459" s="3"/>
      <c r="Q459" s="3"/>
      <c r="R459" s="3"/>
      <c r="S459" s="3"/>
      <c r="T459" s="3"/>
      <c r="U459" s="3"/>
      <c r="V459" s="3"/>
      <c r="W459" s="3"/>
      <c r="X459" s="3"/>
      <c r="Y459" s="3"/>
      <c r="Z459" s="3"/>
    </row>
    <row r="460" spans="1:26" ht="15" x14ac:dyDescent="0.2">
      <c r="A460" s="3" t="s">
        <v>346</v>
      </c>
      <c r="B460" s="11">
        <v>44406</v>
      </c>
      <c r="C460" s="12">
        <v>0.51875000000000004</v>
      </c>
      <c r="D460" s="3" t="s">
        <v>249</v>
      </c>
      <c r="E460" s="3" t="s">
        <v>221</v>
      </c>
      <c r="F460" s="3" t="s">
        <v>46</v>
      </c>
      <c r="G460" s="3" t="s">
        <v>46</v>
      </c>
      <c r="H460" s="3">
        <v>6.63</v>
      </c>
      <c r="I460" s="3">
        <v>32.6</v>
      </c>
      <c r="J460" s="3">
        <v>12.22</v>
      </c>
      <c r="K460" s="3" t="s">
        <v>709</v>
      </c>
      <c r="L460" s="3">
        <v>8.19</v>
      </c>
      <c r="M460" s="3">
        <v>-106.4</v>
      </c>
      <c r="N460" s="3">
        <v>87</v>
      </c>
      <c r="O460" s="26">
        <v>15.393333330000001</v>
      </c>
      <c r="P460" s="3"/>
      <c r="Q460" s="3"/>
      <c r="R460" s="3"/>
      <c r="S460" s="3"/>
      <c r="T460" s="3"/>
      <c r="U460" s="3"/>
      <c r="V460" s="3"/>
      <c r="W460" s="3"/>
      <c r="X460" s="3"/>
      <c r="Y460" s="3"/>
      <c r="Z460" s="3"/>
    </row>
    <row r="461" spans="1:26" ht="15" x14ac:dyDescent="0.2">
      <c r="A461" s="3" t="s">
        <v>346</v>
      </c>
      <c r="B461" s="11">
        <v>44406</v>
      </c>
      <c r="C461" s="12">
        <v>0.52638888888888891</v>
      </c>
      <c r="D461" s="3" t="s">
        <v>252</v>
      </c>
      <c r="E461" s="3" t="s">
        <v>203</v>
      </c>
      <c r="F461" s="3">
        <v>1031</v>
      </c>
      <c r="G461" s="3">
        <v>10824</v>
      </c>
      <c r="H461" s="3">
        <v>8.25</v>
      </c>
      <c r="I461" s="3">
        <v>32.6</v>
      </c>
      <c r="J461" s="3">
        <v>14.05</v>
      </c>
      <c r="K461" s="3" t="s">
        <v>710</v>
      </c>
      <c r="L461" s="3">
        <v>8.43</v>
      </c>
      <c r="M461" s="3">
        <v>-120.5</v>
      </c>
      <c r="N461" s="3">
        <v>88</v>
      </c>
      <c r="O461" s="26">
        <v>15.43333333</v>
      </c>
      <c r="P461" s="3"/>
      <c r="Q461" s="3"/>
      <c r="R461" s="3"/>
      <c r="S461" s="3"/>
      <c r="T461" s="3"/>
      <c r="U461" s="3"/>
      <c r="V461" s="3"/>
      <c r="W461" s="3"/>
      <c r="X461" s="3"/>
      <c r="Y461" s="3"/>
      <c r="Z461" s="3"/>
    </row>
    <row r="462" spans="1:26" ht="15" x14ac:dyDescent="0.2">
      <c r="A462" s="3" t="s">
        <v>346</v>
      </c>
      <c r="B462" s="11">
        <v>44406</v>
      </c>
      <c r="C462" s="12">
        <v>0.52638888888888891</v>
      </c>
      <c r="D462" s="3" t="s">
        <v>252</v>
      </c>
      <c r="E462" s="3" t="s">
        <v>221</v>
      </c>
      <c r="F462" s="3" t="s">
        <v>46</v>
      </c>
      <c r="G462" s="3" t="s">
        <v>46</v>
      </c>
      <c r="H462" s="3">
        <v>7.49</v>
      </c>
      <c r="I462" s="3">
        <v>32.1</v>
      </c>
      <c r="J462" s="3">
        <v>14.6</v>
      </c>
      <c r="K462" s="3" t="s">
        <v>711</v>
      </c>
      <c r="L462" s="3">
        <v>8.4</v>
      </c>
      <c r="M462" s="3">
        <v>-118.7</v>
      </c>
      <c r="N462" s="3">
        <v>89</v>
      </c>
      <c r="O462" s="26">
        <v>15.473333330000001</v>
      </c>
      <c r="P462" s="3"/>
      <c r="Q462" s="3"/>
      <c r="R462" s="3"/>
      <c r="S462" s="3"/>
      <c r="T462" s="3"/>
      <c r="U462" s="3"/>
      <c r="V462" s="3"/>
      <c r="W462" s="3"/>
      <c r="X462" s="3"/>
      <c r="Y462" s="3"/>
      <c r="Z462" s="3"/>
    </row>
    <row r="463" spans="1:26" ht="15" x14ac:dyDescent="0.2">
      <c r="A463" s="3" t="s">
        <v>346</v>
      </c>
      <c r="B463" s="11">
        <v>44406</v>
      </c>
      <c r="C463" s="12">
        <v>0.53402777777777777</v>
      </c>
      <c r="D463" s="3" t="s">
        <v>255</v>
      </c>
      <c r="E463" s="3" t="s">
        <v>203</v>
      </c>
      <c r="F463" s="3">
        <v>1023</v>
      </c>
      <c r="G463" s="3">
        <v>10823</v>
      </c>
      <c r="H463" s="3">
        <v>7.65</v>
      </c>
      <c r="I463" s="3">
        <v>32.5</v>
      </c>
      <c r="J463" s="3">
        <v>15.06</v>
      </c>
      <c r="K463" s="3" t="s">
        <v>712</v>
      </c>
      <c r="L463" s="3">
        <v>8.42</v>
      </c>
      <c r="M463" s="3">
        <v>-119.8</v>
      </c>
      <c r="N463" s="3">
        <v>90</v>
      </c>
      <c r="O463" s="26">
        <v>15.903333330000001</v>
      </c>
      <c r="P463" s="3"/>
      <c r="Q463" s="3"/>
      <c r="R463" s="3"/>
      <c r="S463" s="3"/>
      <c r="T463" s="3"/>
      <c r="U463" s="3"/>
      <c r="V463" s="3"/>
      <c r="W463" s="3"/>
      <c r="X463" s="3"/>
      <c r="Y463" s="3"/>
      <c r="Z463" s="3"/>
    </row>
    <row r="464" spans="1:26" ht="15" x14ac:dyDescent="0.2">
      <c r="A464" s="3" t="s">
        <v>346</v>
      </c>
      <c r="B464" s="11">
        <v>44406</v>
      </c>
      <c r="C464" s="12">
        <v>0.53402777777777777</v>
      </c>
      <c r="D464" s="3" t="s">
        <v>255</v>
      </c>
      <c r="E464" s="3" t="s">
        <v>221</v>
      </c>
      <c r="F464" s="3" t="s">
        <v>46</v>
      </c>
      <c r="G464" s="3" t="s">
        <v>46</v>
      </c>
      <c r="H464" s="3">
        <v>7.36</v>
      </c>
      <c r="I464" s="3">
        <v>32.299999999999997</v>
      </c>
      <c r="J464" s="3">
        <v>15.16</v>
      </c>
      <c r="K464" s="3" t="s">
        <v>713</v>
      </c>
      <c r="L464" s="3">
        <v>8.41</v>
      </c>
      <c r="M464" s="3">
        <v>-119.4</v>
      </c>
      <c r="N464" s="3">
        <v>91</v>
      </c>
      <c r="O464" s="26">
        <v>15.973333330000001</v>
      </c>
      <c r="P464" s="3"/>
      <c r="Q464" s="3"/>
      <c r="R464" s="3"/>
      <c r="S464" s="3"/>
      <c r="T464" s="3"/>
      <c r="U464" s="3"/>
      <c r="V464" s="3"/>
      <c r="W464" s="3"/>
      <c r="X464" s="3"/>
      <c r="Y464" s="3"/>
      <c r="Z464" s="3"/>
    </row>
    <row r="465" spans="1:26" ht="15" x14ac:dyDescent="0.2">
      <c r="A465" s="3" t="s">
        <v>346</v>
      </c>
      <c r="B465" s="11">
        <v>44406</v>
      </c>
      <c r="C465" s="12">
        <v>0.54236111111111107</v>
      </c>
      <c r="D465" s="3" t="s">
        <v>260</v>
      </c>
      <c r="E465" s="3" t="s">
        <v>203</v>
      </c>
      <c r="F465" s="3">
        <v>1036</v>
      </c>
      <c r="G465" s="3">
        <v>10821</v>
      </c>
      <c r="H465" s="3">
        <v>7.6</v>
      </c>
      <c r="I465" s="3">
        <v>32.6</v>
      </c>
      <c r="J465" s="3">
        <v>13.87</v>
      </c>
      <c r="K465" s="3" t="s">
        <v>714</v>
      </c>
      <c r="L465" s="3">
        <v>8.4499999999999993</v>
      </c>
      <c r="M465" s="3">
        <v>-121.7</v>
      </c>
      <c r="N465" s="3">
        <v>92</v>
      </c>
      <c r="O465" s="26">
        <v>16.146666669999998</v>
      </c>
      <c r="P465" s="3"/>
      <c r="Q465" s="3"/>
      <c r="R465" s="3"/>
      <c r="S465" s="3"/>
      <c r="T465" s="3"/>
      <c r="U465" s="3"/>
      <c r="V465" s="3"/>
      <c r="W465" s="3"/>
      <c r="X465" s="3"/>
      <c r="Y465" s="3"/>
      <c r="Z465" s="3"/>
    </row>
    <row r="466" spans="1:26" ht="15" x14ac:dyDescent="0.2">
      <c r="A466" s="3" t="s">
        <v>346</v>
      </c>
      <c r="B466" s="11">
        <v>44406</v>
      </c>
      <c r="C466" s="12">
        <v>0.54236111111111107</v>
      </c>
      <c r="D466" s="3" t="s">
        <v>260</v>
      </c>
      <c r="E466" s="3" t="s">
        <v>221</v>
      </c>
      <c r="F466" s="3">
        <v>1017</v>
      </c>
      <c r="G466" s="3">
        <v>10820</v>
      </c>
      <c r="H466" s="3">
        <v>6.1</v>
      </c>
      <c r="I466" s="3">
        <v>31.4</v>
      </c>
      <c r="J466" s="3">
        <v>16.89</v>
      </c>
      <c r="K466" s="3" t="s">
        <v>715</v>
      </c>
      <c r="L466" s="3">
        <v>8.32</v>
      </c>
      <c r="M466" s="3">
        <v>-114</v>
      </c>
      <c r="N466" s="3">
        <v>93</v>
      </c>
      <c r="O466" s="26">
        <v>18.32</v>
      </c>
      <c r="P466" s="3"/>
      <c r="Q466" s="3"/>
      <c r="R466" s="3"/>
      <c r="S466" s="3"/>
      <c r="T466" s="3"/>
      <c r="U466" s="3"/>
      <c r="V466" s="3"/>
      <c r="W466" s="3"/>
      <c r="X466" s="3"/>
      <c r="Y466" s="3"/>
      <c r="Z466" s="3"/>
    </row>
    <row r="467" spans="1:26" ht="15" x14ac:dyDescent="0.2">
      <c r="A467" s="3" t="s">
        <v>346</v>
      </c>
      <c r="B467" s="11">
        <v>44406</v>
      </c>
      <c r="C467" s="12">
        <v>0.56111111111111112</v>
      </c>
      <c r="D467" s="3" t="s">
        <v>263</v>
      </c>
      <c r="E467" s="3" t="s">
        <v>203</v>
      </c>
      <c r="F467" s="3" t="s">
        <v>46</v>
      </c>
      <c r="G467" s="10" t="s">
        <v>46</v>
      </c>
      <c r="H467" s="3">
        <v>8.08</v>
      </c>
      <c r="I467" s="3">
        <v>32.6</v>
      </c>
      <c r="J467" s="3">
        <v>7.35</v>
      </c>
      <c r="K467" s="3" t="s">
        <v>716</v>
      </c>
      <c r="L467" s="3">
        <v>8.42</v>
      </c>
      <c r="M467" s="3">
        <v>-119.5</v>
      </c>
      <c r="N467" s="3">
        <v>94</v>
      </c>
      <c r="O467" s="26">
        <v>13.10333333</v>
      </c>
      <c r="P467" s="3"/>
      <c r="Q467" s="3"/>
      <c r="R467" s="3"/>
      <c r="S467" s="3"/>
      <c r="T467" s="3"/>
      <c r="U467" s="3"/>
      <c r="V467" s="3"/>
      <c r="W467" s="3"/>
      <c r="X467" s="3"/>
      <c r="Y467" s="3"/>
      <c r="Z467" s="3"/>
    </row>
    <row r="468" spans="1:26" ht="15" x14ac:dyDescent="0.2">
      <c r="A468" s="3" t="s">
        <v>346</v>
      </c>
      <c r="B468" s="11">
        <v>44406</v>
      </c>
      <c r="C468" s="12">
        <v>0.56111111111111112</v>
      </c>
      <c r="D468" s="3" t="s">
        <v>263</v>
      </c>
      <c r="E468" s="3" t="s">
        <v>221</v>
      </c>
      <c r="F468" s="3" t="s">
        <v>46</v>
      </c>
      <c r="G468" s="10" t="s">
        <v>46</v>
      </c>
      <c r="H468" s="3">
        <v>6.65</v>
      </c>
      <c r="I468" s="3">
        <v>31.4</v>
      </c>
      <c r="J468" s="3">
        <v>12.66</v>
      </c>
      <c r="K468" s="3" t="s">
        <v>717</v>
      </c>
      <c r="L468" s="3">
        <v>8.32</v>
      </c>
      <c r="M468" s="3">
        <v>-113.7</v>
      </c>
      <c r="N468" s="3">
        <v>95</v>
      </c>
      <c r="O468" s="26">
        <v>16.096666670000001</v>
      </c>
      <c r="P468" s="3"/>
      <c r="Q468" s="3"/>
      <c r="R468" s="3"/>
      <c r="S468" s="3"/>
      <c r="T468" s="3"/>
      <c r="U468" s="3"/>
      <c r="V468" s="3"/>
      <c r="W468" s="3"/>
      <c r="X468" s="3"/>
      <c r="Y468" s="3"/>
      <c r="Z468" s="3"/>
    </row>
    <row r="469" spans="1:26" ht="15" x14ac:dyDescent="0.2">
      <c r="A469" s="3" t="s">
        <v>348</v>
      </c>
      <c r="B469" s="11">
        <v>44411</v>
      </c>
      <c r="C469" s="12">
        <v>0.29236111111111113</v>
      </c>
      <c r="D469" s="3" t="s">
        <v>284</v>
      </c>
      <c r="E469" s="3" t="s">
        <v>203</v>
      </c>
      <c r="F469" s="3">
        <v>1012</v>
      </c>
      <c r="G469" s="3">
        <v>10904</v>
      </c>
      <c r="H469" s="3">
        <v>5.71</v>
      </c>
      <c r="I469" s="3">
        <v>29.5</v>
      </c>
      <c r="J469" s="3">
        <v>3.88</v>
      </c>
      <c r="K469" s="39">
        <v>1</v>
      </c>
      <c r="L469" s="3">
        <v>7.41</v>
      </c>
      <c r="M469" s="3">
        <v>-66.400000000000006</v>
      </c>
      <c r="N469" s="3">
        <v>66</v>
      </c>
      <c r="O469" s="26">
        <v>11.85</v>
      </c>
      <c r="P469" s="3"/>
      <c r="Q469" s="3"/>
      <c r="R469" s="3"/>
      <c r="S469" s="3"/>
      <c r="T469" s="3"/>
      <c r="U469" s="3"/>
      <c r="V469" s="3"/>
      <c r="W469" s="3"/>
      <c r="X469" s="3"/>
      <c r="Y469" s="3"/>
      <c r="Z469" s="3"/>
    </row>
    <row r="470" spans="1:26" ht="15" x14ac:dyDescent="0.2">
      <c r="A470" s="3" t="s">
        <v>348</v>
      </c>
      <c r="B470" s="11">
        <v>44411</v>
      </c>
      <c r="C470" s="12">
        <v>0.29236111111111113</v>
      </c>
      <c r="D470" s="3" t="s">
        <v>284</v>
      </c>
      <c r="E470" s="3" t="s">
        <v>221</v>
      </c>
      <c r="F470" s="3" t="s">
        <v>46</v>
      </c>
      <c r="G470" s="3" t="s">
        <v>46</v>
      </c>
      <c r="H470" s="3">
        <v>6.22</v>
      </c>
      <c r="I470" s="3">
        <v>28.8</v>
      </c>
      <c r="J470" s="3">
        <v>3.92</v>
      </c>
      <c r="K470" s="39">
        <v>54</v>
      </c>
      <c r="L470" s="3">
        <v>7.51</v>
      </c>
      <c r="M470" s="3">
        <v>-72.3</v>
      </c>
      <c r="N470" s="3">
        <v>67</v>
      </c>
      <c r="O470" s="26">
        <v>11.686666669999999</v>
      </c>
      <c r="P470" s="3"/>
      <c r="Q470" s="3"/>
      <c r="R470" s="3"/>
      <c r="S470" s="3"/>
      <c r="T470" s="3"/>
      <c r="U470" s="3"/>
      <c r="V470" s="3"/>
      <c r="W470" s="3"/>
      <c r="X470" s="3"/>
      <c r="Y470" s="3"/>
      <c r="Z470" s="3"/>
    </row>
    <row r="471" spans="1:26" ht="15" x14ac:dyDescent="0.2">
      <c r="A471" s="3" t="s">
        <v>348</v>
      </c>
      <c r="B471" s="11">
        <v>44411</v>
      </c>
      <c r="C471" s="12">
        <v>0.30694444444444446</v>
      </c>
      <c r="D471" s="3" t="s">
        <v>279</v>
      </c>
      <c r="E471" s="3" t="s">
        <v>203</v>
      </c>
      <c r="F471" s="3">
        <v>1035</v>
      </c>
      <c r="G471" s="3">
        <v>10914</v>
      </c>
      <c r="H471" s="3">
        <v>6.78</v>
      </c>
      <c r="I471" s="3">
        <v>29.5</v>
      </c>
      <c r="J471" s="3">
        <v>3.27</v>
      </c>
      <c r="K471" s="39">
        <v>11</v>
      </c>
      <c r="L471" s="3">
        <v>6.9</v>
      </c>
      <c r="M471" s="3">
        <v>-37.700000000000003</v>
      </c>
      <c r="N471" s="3">
        <v>68</v>
      </c>
      <c r="O471" s="26">
        <v>5.8203333329999998</v>
      </c>
      <c r="P471" s="3"/>
      <c r="Q471" s="3"/>
      <c r="R471" s="3"/>
      <c r="S471" s="3"/>
      <c r="T471" s="3"/>
      <c r="U471" s="3"/>
      <c r="V471" s="3"/>
      <c r="W471" s="3"/>
      <c r="X471" s="3"/>
      <c r="Y471" s="3"/>
      <c r="Z471" s="3"/>
    </row>
    <row r="472" spans="1:26" ht="15" x14ac:dyDescent="0.2">
      <c r="A472" s="3" t="s">
        <v>348</v>
      </c>
      <c r="B472" s="11">
        <v>44411</v>
      </c>
      <c r="C472" s="12">
        <v>0.30694444444444446</v>
      </c>
      <c r="D472" s="3" t="s">
        <v>279</v>
      </c>
      <c r="E472" s="3" t="s">
        <v>221</v>
      </c>
      <c r="F472" s="3" t="s">
        <v>46</v>
      </c>
      <c r="G472" s="3" t="s">
        <v>46</v>
      </c>
      <c r="H472" s="3">
        <v>6.6</v>
      </c>
      <c r="I472" s="3">
        <v>29.2</v>
      </c>
      <c r="J472" s="3">
        <v>3.47</v>
      </c>
      <c r="K472" s="39">
        <v>66</v>
      </c>
      <c r="L472" s="3">
        <v>7.75</v>
      </c>
      <c r="M472" s="3">
        <v>-85.7</v>
      </c>
      <c r="N472" s="3">
        <v>69</v>
      </c>
      <c r="O472" s="26">
        <v>11.40666667</v>
      </c>
      <c r="P472" s="3"/>
      <c r="Q472" s="3"/>
      <c r="R472" s="3"/>
      <c r="S472" s="3"/>
      <c r="T472" s="3"/>
      <c r="U472" s="3"/>
      <c r="V472" s="3"/>
      <c r="W472" s="3"/>
      <c r="X472" s="3"/>
      <c r="Y472" s="3"/>
      <c r="Z472" s="3"/>
    </row>
    <row r="473" spans="1:26" ht="15" x14ac:dyDescent="0.2">
      <c r="A473" s="3" t="s">
        <v>348</v>
      </c>
      <c r="B473" s="11">
        <v>44411</v>
      </c>
      <c r="C473" s="12">
        <v>0.31736111111111109</v>
      </c>
      <c r="D473" s="3" t="s">
        <v>277</v>
      </c>
      <c r="E473" s="3" t="s">
        <v>203</v>
      </c>
      <c r="F473" s="3">
        <v>1002</v>
      </c>
      <c r="G473" s="3">
        <v>10916</v>
      </c>
      <c r="H473" s="3">
        <v>6.4</v>
      </c>
      <c r="I473" s="3">
        <v>29.1</v>
      </c>
      <c r="J473" s="3">
        <v>2.58</v>
      </c>
      <c r="K473" s="39">
        <v>44</v>
      </c>
      <c r="L473" s="3">
        <v>7.55</v>
      </c>
      <c r="M473" s="3">
        <v>-74.8</v>
      </c>
      <c r="N473" s="3">
        <v>70</v>
      </c>
      <c r="O473" s="26">
        <v>4.8573333329999997</v>
      </c>
      <c r="P473" s="3"/>
      <c r="Q473" s="3"/>
      <c r="R473" s="3"/>
      <c r="S473" s="3"/>
      <c r="T473" s="3"/>
      <c r="U473" s="3"/>
      <c r="V473" s="3"/>
      <c r="W473" s="3"/>
      <c r="X473" s="3"/>
      <c r="Y473" s="3"/>
      <c r="Z473" s="3"/>
    </row>
    <row r="474" spans="1:26" ht="15" x14ac:dyDescent="0.2">
      <c r="A474" s="3" t="s">
        <v>348</v>
      </c>
      <c r="B474" s="11">
        <v>44411</v>
      </c>
      <c r="C474" s="12">
        <v>0.31736111111111109</v>
      </c>
      <c r="D474" s="3" t="s">
        <v>277</v>
      </c>
      <c r="E474" s="3" t="s">
        <v>221</v>
      </c>
      <c r="F474" s="3" t="s">
        <v>46</v>
      </c>
      <c r="G474" s="3" t="s">
        <v>46</v>
      </c>
      <c r="H474" s="3">
        <v>6.4</v>
      </c>
      <c r="I474" s="3">
        <v>28.9</v>
      </c>
      <c r="J474" s="3">
        <v>2.67</v>
      </c>
      <c r="K474" s="39">
        <v>48</v>
      </c>
      <c r="L474" s="3">
        <v>7.43</v>
      </c>
      <c r="M474" s="3">
        <v>-68</v>
      </c>
      <c r="N474" s="3">
        <v>71</v>
      </c>
      <c r="O474" s="26">
        <v>10.946666670000001</v>
      </c>
      <c r="P474" s="3"/>
      <c r="Q474" s="3"/>
      <c r="R474" s="3"/>
      <c r="S474" s="3"/>
      <c r="T474" s="3"/>
      <c r="U474" s="3"/>
      <c r="V474" s="3"/>
      <c r="W474" s="3"/>
      <c r="X474" s="3"/>
      <c r="Y474" s="3"/>
      <c r="Z474" s="3"/>
    </row>
    <row r="475" spans="1:26" ht="15" x14ac:dyDescent="0.2">
      <c r="A475" s="3" t="s">
        <v>348</v>
      </c>
      <c r="B475" s="11">
        <v>44411</v>
      </c>
      <c r="C475" s="12">
        <v>0.34722222222222221</v>
      </c>
      <c r="D475" s="3" t="s">
        <v>307</v>
      </c>
      <c r="E475" s="3" t="s">
        <v>203</v>
      </c>
      <c r="F475" s="3">
        <v>1007</v>
      </c>
      <c r="G475" s="3">
        <v>10908</v>
      </c>
      <c r="H475" s="3">
        <v>6.07</v>
      </c>
      <c r="I475" s="3">
        <v>29.3</v>
      </c>
      <c r="J475" s="3">
        <v>2.5499999999999998</v>
      </c>
      <c r="K475" s="39" t="s">
        <v>602</v>
      </c>
      <c r="L475" s="3">
        <v>7.23</v>
      </c>
      <c r="M475" s="3">
        <v>-56.6</v>
      </c>
      <c r="N475" s="3">
        <v>72</v>
      </c>
      <c r="O475" s="26">
        <v>10.73</v>
      </c>
      <c r="P475" s="3"/>
      <c r="Q475" s="3"/>
      <c r="R475" s="3"/>
      <c r="S475" s="3"/>
      <c r="T475" s="3"/>
      <c r="U475" s="3"/>
      <c r="V475" s="3"/>
      <c r="W475" s="3"/>
      <c r="X475" s="3"/>
      <c r="Y475" s="3"/>
      <c r="Z475" s="3"/>
    </row>
    <row r="476" spans="1:26" ht="15" x14ac:dyDescent="0.2">
      <c r="A476" s="3" t="s">
        <v>348</v>
      </c>
      <c r="B476" s="11">
        <v>44411</v>
      </c>
      <c r="C476" s="12">
        <v>0.34722222222222221</v>
      </c>
      <c r="D476" s="3" t="s">
        <v>307</v>
      </c>
      <c r="E476" s="3" t="s">
        <v>221</v>
      </c>
      <c r="F476" s="3">
        <v>1013</v>
      </c>
      <c r="G476" s="3">
        <v>10912</v>
      </c>
      <c r="H476" s="3">
        <v>3.1</v>
      </c>
      <c r="I476" s="3">
        <v>28.6</v>
      </c>
      <c r="J476" s="3">
        <v>17.22</v>
      </c>
      <c r="K476" s="39">
        <v>69</v>
      </c>
      <c r="L476" s="3">
        <v>7.36</v>
      </c>
      <c r="M476" s="3">
        <v>-63.9</v>
      </c>
      <c r="N476" s="3">
        <v>73</v>
      </c>
      <c r="O476" s="26">
        <v>18.59</v>
      </c>
      <c r="P476" s="3"/>
      <c r="Q476" s="3"/>
      <c r="R476" s="3"/>
      <c r="S476" s="3"/>
      <c r="T476" s="3"/>
      <c r="U476" s="3"/>
      <c r="V476" s="3"/>
      <c r="W476" s="3"/>
      <c r="X476" s="3"/>
      <c r="Y476" s="3"/>
      <c r="Z476" s="3"/>
    </row>
    <row r="477" spans="1:26" ht="15" x14ac:dyDescent="0.2">
      <c r="A477" s="3" t="s">
        <v>348</v>
      </c>
      <c r="B477" s="11">
        <v>44411</v>
      </c>
      <c r="C477" s="12">
        <v>0.35694444444444445</v>
      </c>
      <c r="D477" s="3" t="s">
        <v>304</v>
      </c>
      <c r="E477" s="3" t="s">
        <v>203</v>
      </c>
      <c r="F477" s="3">
        <v>1011</v>
      </c>
      <c r="G477" s="3">
        <v>10915</v>
      </c>
      <c r="H477" s="3">
        <v>6.27</v>
      </c>
      <c r="I477" s="3">
        <v>29.4</v>
      </c>
      <c r="J477" s="3">
        <v>0.23</v>
      </c>
      <c r="K477" s="39" t="s">
        <v>168</v>
      </c>
      <c r="L477" s="3">
        <v>7.35</v>
      </c>
      <c r="M477" s="3">
        <v>-63.2</v>
      </c>
      <c r="N477" s="3">
        <v>74</v>
      </c>
      <c r="O477" s="26">
        <v>10.016666669999999</v>
      </c>
      <c r="P477" s="3"/>
      <c r="Q477" s="3"/>
      <c r="R477" s="3"/>
      <c r="S477" s="3"/>
      <c r="T477" s="3"/>
      <c r="U477" s="3"/>
      <c r="V477" s="3"/>
      <c r="W477" s="3"/>
      <c r="X477" s="3"/>
      <c r="Y477" s="3"/>
      <c r="Z477" s="3"/>
    </row>
    <row r="478" spans="1:26" ht="15" x14ac:dyDescent="0.2">
      <c r="A478" s="3" t="s">
        <v>348</v>
      </c>
      <c r="B478" s="11">
        <v>44411</v>
      </c>
      <c r="C478" s="12">
        <v>0.35694444444444445</v>
      </c>
      <c r="D478" s="3" t="s">
        <v>304</v>
      </c>
      <c r="E478" s="3" t="s">
        <v>221</v>
      </c>
      <c r="F478" s="3" t="s">
        <v>46</v>
      </c>
      <c r="G478" s="3" t="s">
        <v>46</v>
      </c>
      <c r="H478" s="3">
        <v>6.19</v>
      </c>
      <c r="I478" s="3">
        <v>29.2</v>
      </c>
      <c r="J478" s="3">
        <v>0.48</v>
      </c>
      <c r="K478" s="39">
        <v>89</v>
      </c>
      <c r="L478" s="3">
        <v>7.3</v>
      </c>
      <c r="M478" s="3">
        <v>-60.4</v>
      </c>
      <c r="N478" s="3">
        <v>75</v>
      </c>
      <c r="O478" s="26">
        <v>10.22666667</v>
      </c>
      <c r="P478" s="3"/>
      <c r="Q478" s="3"/>
      <c r="R478" s="3"/>
      <c r="S478" s="3"/>
      <c r="T478" s="3"/>
      <c r="U478" s="3"/>
      <c r="V478" s="3"/>
      <c r="W478" s="3"/>
      <c r="X478" s="3"/>
      <c r="Y478" s="3"/>
      <c r="Z478" s="3"/>
    </row>
    <row r="479" spans="1:26" ht="15" x14ac:dyDescent="0.2">
      <c r="A479" s="3" t="s">
        <v>348</v>
      </c>
      <c r="B479" s="11">
        <v>44411</v>
      </c>
      <c r="C479" s="12">
        <v>0.36736111111111114</v>
      </c>
      <c r="D479" s="3" t="s">
        <v>272</v>
      </c>
      <c r="E479" s="3" t="s">
        <v>203</v>
      </c>
      <c r="F479" s="3">
        <v>1027</v>
      </c>
      <c r="G479" s="3">
        <v>10905</v>
      </c>
      <c r="H479" s="3">
        <v>6</v>
      </c>
      <c r="I479" s="3">
        <v>29.7</v>
      </c>
      <c r="J479" s="3">
        <v>0.06</v>
      </c>
      <c r="K479" s="39">
        <v>5</v>
      </c>
      <c r="L479" s="3">
        <v>7.25</v>
      </c>
      <c r="M479" s="3">
        <v>-57.8</v>
      </c>
      <c r="N479" s="3">
        <v>76</v>
      </c>
      <c r="O479" s="26">
        <v>9.7603333330000002</v>
      </c>
      <c r="P479" s="3"/>
      <c r="Q479" s="3"/>
      <c r="R479" s="3"/>
      <c r="S479" s="3"/>
      <c r="T479" s="3"/>
      <c r="U479" s="3"/>
      <c r="V479" s="3"/>
      <c r="W479" s="3"/>
      <c r="X479" s="3"/>
      <c r="Y479" s="3"/>
      <c r="Z479" s="3"/>
    </row>
    <row r="480" spans="1:26" ht="15" x14ac:dyDescent="0.2">
      <c r="A480" s="3" t="s">
        <v>348</v>
      </c>
      <c r="B480" s="11">
        <v>44411</v>
      </c>
      <c r="C480" s="12">
        <v>0.36736111111111114</v>
      </c>
      <c r="D480" s="3" t="s">
        <v>272</v>
      </c>
      <c r="E480" s="3" t="s">
        <v>221</v>
      </c>
      <c r="F480" s="3" t="s">
        <v>46</v>
      </c>
      <c r="G480" s="3" t="s">
        <v>46</v>
      </c>
      <c r="H480" s="3">
        <v>5.99</v>
      </c>
      <c r="I480" s="3">
        <v>29.6</v>
      </c>
      <c r="J480" s="3">
        <v>7.0000000000000007E-2</v>
      </c>
      <c r="K480" s="39">
        <v>95</v>
      </c>
      <c r="L480" s="3">
        <v>7.24</v>
      </c>
      <c r="M480" s="3">
        <v>-56.7</v>
      </c>
      <c r="N480" s="3">
        <v>77</v>
      </c>
      <c r="O480" s="26">
        <v>9.5860000000000003</v>
      </c>
      <c r="P480" s="3"/>
      <c r="Q480" s="3"/>
      <c r="R480" s="3"/>
      <c r="S480" s="3"/>
      <c r="T480" s="3"/>
      <c r="U480" s="3"/>
      <c r="V480" s="3"/>
      <c r="W480" s="3"/>
      <c r="X480" s="3"/>
      <c r="Y480" s="3"/>
      <c r="Z480" s="3"/>
    </row>
    <row r="481" spans="1:26" ht="15" x14ac:dyDescent="0.2">
      <c r="A481" s="3" t="s">
        <v>348</v>
      </c>
      <c r="B481" s="11">
        <v>44411</v>
      </c>
      <c r="C481" s="12">
        <v>0.37708333333333333</v>
      </c>
      <c r="D481" s="3" t="s">
        <v>300</v>
      </c>
      <c r="E481" s="3" t="s">
        <v>203</v>
      </c>
      <c r="F481" s="3">
        <v>1031</v>
      </c>
      <c r="G481" s="3">
        <v>10918</v>
      </c>
      <c r="H481" s="3">
        <v>6.08</v>
      </c>
      <c r="I481" s="3">
        <v>29.6</v>
      </c>
      <c r="J481" s="3">
        <v>7.0000000000000007E-2</v>
      </c>
      <c r="K481" s="39">
        <v>13</v>
      </c>
      <c r="L481" s="3">
        <v>7.36</v>
      </c>
      <c r="M481" s="3">
        <v>-64.099999999999994</v>
      </c>
      <c r="N481" s="3">
        <v>78</v>
      </c>
      <c r="O481" s="26">
        <v>9.5043333329999999</v>
      </c>
      <c r="P481" s="3"/>
      <c r="Q481" s="3"/>
      <c r="R481" s="3"/>
      <c r="S481" s="3"/>
      <c r="T481" s="3"/>
      <c r="U481" s="3"/>
      <c r="V481" s="3"/>
      <c r="W481" s="3"/>
      <c r="X481" s="3"/>
      <c r="Y481" s="3"/>
      <c r="Z481" s="3"/>
    </row>
    <row r="482" spans="1:26" ht="15" x14ac:dyDescent="0.2">
      <c r="A482" s="3" t="s">
        <v>348</v>
      </c>
      <c r="B482" s="11">
        <v>44411</v>
      </c>
      <c r="C482" s="12">
        <v>0.37708333333333333</v>
      </c>
      <c r="D482" s="3" t="s">
        <v>300</v>
      </c>
      <c r="E482" s="3" t="s">
        <v>221</v>
      </c>
      <c r="F482" s="3" t="s">
        <v>46</v>
      </c>
      <c r="G482" s="3" t="s">
        <v>46</v>
      </c>
      <c r="H482" s="3">
        <v>6.2</v>
      </c>
      <c r="I482" s="3">
        <v>29.5</v>
      </c>
      <c r="J482" s="3">
        <v>7.0000000000000007E-2</v>
      </c>
      <c r="K482" s="39">
        <v>72</v>
      </c>
      <c r="L482" s="3">
        <v>7.41</v>
      </c>
      <c r="M482" s="3">
        <v>-66.3</v>
      </c>
      <c r="N482" s="3">
        <v>79</v>
      </c>
      <c r="O482" s="26">
        <v>9.5649999999999995</v>
      </c>
      <c r="P482" s="3"/>
      <c r="Q482" s="3"/>
      <c r="R482" s="3"/>
      <c r="S482" s="3"/>
      <c r="T482" s="3"/>
      <c r="U482" s="3"/>
      <c r="V482" s="3"/>
      <c r="W482" s="3"/>
      <c r="X482" s="3"/>
      <c r="Y482" s="3"/>
      <c r="Z482" s="3"/>
    </row>
    <row r="483" spans="1:26" ht="15" x14ac:dyDescent="0.2">
      <c r="A483" s="3" t="s">
        <v>348</v>
      </c>
      <c r="B483" s="11">
        <v>44411</v>
      </c>
      <c r="C483" s="12">
        <v>0.38541666666666669</v>
      </c>
      <c r="D483" s="3" t="s">
        <v>270</v>
      </c>
      <c r="E483" s="3" t="s">
        <v>203</v>
      </c>
      <c r="F483" s="3">
        <v>1034</v>
      </c>
      <c r="G483" s="3">
        <v>10917</v>
      </c>
      <c r="H483" s="3">
        <v>6.08</v>
      </c>
      <c r="I483" s="3">
        <v>29.7</v>
      </c>
      <c r="J483" s="3">
        <v>7.0000000000000007E-2</v>
      </c>
      <c r="K483" s="39">
        <v>17</v>
      </c>
      <c r="L483" s="3">
        <v>7.39</v>
      </c>
      <c r="M483" s="3">
        <v>-65.7</v>
      </c>
      <c r="N483" s="3">
        <v>80</v>
      </c>
      <c r="O483" s="26">
        <v>9.5336666670000003</v>
      </c>
      <c r="P483" s="3"/>
      <c r="Q483" s="3"/>
      <c r="R483" s="3"/>
      <c r="S483" s="3"/>
      <c r="T483" s="3"/>
      <c r="U483" s="3"/>
      <c r="V483" s="3"/>
      <c r="W483" s="3"/>
      <c r="X483" s="3"/>
      <c r="Y483" s="3"/>
      <c r="Z483" s="3"/>
    </row>
    <row r="484" spans="1:26" ht="15" x14ac:dyDescent="0.2">
      <c r="A484" s="3" t="s">
        <v>348</v>
      </c>
      <c r="B484" s="11">
        <v>44411</v>
      </c>
      <c r="C484" s="12">
        <v>0.38541666666666669</v>
      </c>
      <c r="D484" s="3" t="s">
        <v>270</v>
      </c>
      <c r="E484" s="3" t="s">
        <v>221</v>
      </c>
      <c r="F484" s="3" t="s">
        <v>46</v>
      </c>
      <c r="G484" s="3" t="s">
        <v>46</v>
      </c>
      <c r="H484" s="3">
        <v>6.06</v>
      </c>
      <c r="I484" s="3">
        <v>29.6</v>
      </c>
      <c r="J484" s="3">
        <v>7.0000000000000007E-2</v>
      </c>
      <c r="K484" s="39">
        <v>31</v>
      </c>
      <c r="L484" s="3">
        <v>7.42</v>
      </c>
      <c r="M484" s="3">
        <v>-67.2</v>
      </c>
      <c r="N484" s="3">
        <v>81</v>
      </c>
      <c r="O484" s="26">
        <v>8.8733333329999997</v>
      </c>
      <c r="P484" s="3"/>
      <c r="Q484" s="3"/>
      <c r="R484" s="3"/>
      <c r="S484" s="3"/>
      <c r="T484" s="3"/>
      <c r="U484" s="3"/>
      <c r="V484" s="3"/>
      <c r="W484" s="3"/>
      <c r="X484" s="3"/>
      <c r="Y484" s="3"/>
      <c r="Z484" s="3"/>
    </row>
    <row r="485" spans="1:26" ht="15" x14ac:dyDescent="0.2">
      <c r="A485" s="3" t="s">
        <v>348</v>
      </c>
      <c r="B485" s="11">
        <v>44411</v>
      </c>
      <c r="C485" s="12">
        <v>0.3972222222222222</v>
      </c>
      <c r="D485" s="3" t="s">
        <v>267</v>
      </c>
      <c r="E485" s="3" t="s">
        <v>203</v>
      </c>
      <c r="F485" s="3">
        <v>1019</v>
      </c>
      <c r="G485" s="3">
        <v>10919</v>
      </c>
      <c r="H485" s="3">
        <v>6.64</v>
      </c>
      <c r="I485" s="3">
        <v>29.7</v>
      </c>
      <c r="J485" s="3">
        <v>0.7</v>
      </c>
      <c r="K485" s="39">
        <v>36</v>
      </c>
      <c r="L485" s="3">
        <v>7.59</v>
      </c>
      <c r="M485" s="3">
        <v>-76.7</v>
      </c>
      <c r="N485" s="3">
        <v>82</v>
      </c>
      <c r="O485" s="26">
        <v>9.9336666670000007</v>
      </c>
      <c r="P485" s="3"/>
      <c r="Q485" s="3"/>
      <c r="R485" s="3"/>
      <c r="S485" s="3"/>
      <c r="T485" s="3"/>
      <c r="U485" s="3"/>
      <c r="V485" s="3"/>
      <c r="W485" s="3"/>
      <c r="X485" s="3"/>
      <c r="Y485" s="3"/>
      <c r="Z485" s="3"/>
    </row>
    <row r="486" spans="1:26" ht="15" x14ac:dyDescent="0.2">
      <c r="A486" s="3" t="s">
        <v>348</v>
      </c>
      <c r="B486" s="11">
        <v>44411</v>
      </c>
      <c r="C486" s="12">
        <v>0.3972222222222222</v>
      </c>
      <c r="D486" s="3" t="s">
        <v>267</v>
      </c>
      <c r="E486" s="3" t="s">
        <v>221</v>
      </c>
      <c r="F486" s="3" t="s">
        <v>46</v>
      </c>
      <c r="G486" s="3" t="s">
        <v>46</v>
      </c>
      <c r="H486" s="3">
        <v>6.71</v>
      </c>
      <c r="I486" s="3">
        <v>29.4</v>
      </c>
      <c r="J486" s="3">
        <v>0.77</v>
      </c>
      <c r="K486" s="39">
        <v>59</v>
      </c>
      <c r="L486" s="3">
        <v>7.77</v>
      </c>
      <c r="M486" s="3">
        <v>-87.3</v>
      </c>
      <c r="N486" s="3">
        <v>83</v>
      </c>
      <c r="O486" s="26">
        <v>9.9429999999999996</v>
      </c>
      <c r="P486" s="3"/>
      <c r="Q486" s="3"/>
      <c r="R486" s="3"/>
      <c r="S486" s="3"/>
      <c r="T486" s="3"/>
      <c r="U486" s="3"/>
      <c r="V486" s="3"/>
      <c r="W486" s="3"/>
      <c r="X486" s="3"/>
      <c r="Y486" s="3"/>
      <c r="Z486" s="3"/>
    </row>
    <row r="487" spans="1:26" ht="15" x14ac:dyDescent="0.2">
      <c r="A487" s="3" t="s">
        <v>348</v>
      </c>
      <c r="B487" s="11">
        <v>44411</v>
      </c>
      <c r="C487" s="12">
        <v>0.41041666666666665</v>
      </c>
      <c r="D487" s="3" t="s">
        <v>274</v>
      </c>
      <c r="E487" s="3" t="s">
        <v>203</v>
      </c>
      <c r="F487" s="3">
        <v>1036</v>
      </c>
      <c r="G487" s="3">
        <v>10910</v>
      </c>
      <c r="H487" s="3">
        <v>7.58</v>
      </c>
      <c r="I487" s="3">
        <v>29.3</v>
      </c>
      <c r="J487" s="3">
        <v>0.39</v>
      </c>
      <c r="K487" s="39">
        <v>71</v>
      </c>
      <c r="L487" s="3">
        <v>7.91</v>
      </c>
      <c r="M487" s="3">
        <v>-94.9</v>
      </c>
      <c r="N487" s="3">
        <v>84</v>
      </c>
      <c r="O487" s="26">
        <v>10.206666670000001</v>
      </c>
      <c r="P487" s="3"/>
      <c r="Q487" s="3"/>
      <c r="R487" s="3"/>
      <c r="S487" s="3"/>
      <c r="T487" s="3"/>
      <c r="U487" s="3"/>
      <c r="V487" s="3"/>
      <c r="W487" s="3"/>
      <c r="X487" s="3"/>
      <c r="Y487" s="3"/>
      <c r="Z487" s="3"/>
    </row>
    <row r="488" spans="1:26" ht="15" x14ac:dyDescent="0.2">
      <c r="A488" s="3" t="s">
        <v>348</v>
      </c>
      <c r="B488" s="11">
        <v>44411</v>
      </c>
      <c r="C488" s="12">
        <v>0.41041666666666665</v>
      </c>
      <c r="D488" s="3" t="s">
        <v>274</v>
      </c>
      <c r="E488" s="3" t="s">
        <v>221</v>
      </c>
      <c r="F488" s="3">
        <v>1041</v>
      </c>
      <c r="G488" s="3">
        <v>10906</v>
      </c>
      <c r="H488" s="3">
        <v>2.4700000000000002</v>
      </c>
      <c r="I488" s="3">
        <v>28.5</v>
      </c>
      <c r="J488" s="3">
        <v>22.72</v>
      </c>
      <c r="K488" s="39">
        <v>106</v>
      </c>
      <c r="L488" s="3">
        <v>7.68</v>
      </c>
      <c r="M488" s="3">
        <v>-82.1</v>
      </c>
      <c r="N488" s="3">
        <v>85</v>
      </c>
      <c r="O488" s="26">
        <v>16.486666670000002</v>
      </c>
      <c r="P488" s="3"/>
      <c r="Q488" s="3"/>
      <c r="R488" s="3"/>
      <c r="S488" s="3"/>
      <c r="T488" s="3"/>
      <c r="U488" s="3"/>
      <c r="V488" s="3"/>
      <c r="W488" s="3"/>
      <c r="X488" s="3"/>
      <c r="Y488" s="3"/>
      <c r="Z488" s="3"/>
    </row>
    <row r="489" spans="1:26" ht="15" x14ac:dyDescent="0.2">
      <c r="A489" s="3" t="s">
        <v>348</v>
      </c>
      <c r="B489" s="11">
        <v>44411</v>
      </c>
      <c r="C489" s="12">
        <v>0.44305555555555554</v>
      </c>
      <c r="D489" s="3" t="s">
        <v>265</v>
      </c>
      <c r="E489" s="3" t="s">
        <v>203</v>
      </c>
      <c r="F489" s="3">
        <v>1016</v>
      </c>
      <c r="G489" s="3">
        <v>10909</v>
      </c>
      <c r="H489" s="3">
        <v>6.91</v>
      </c>
      <c r="I489" s="3">
        <v>30.4</v>
      </c>
      <c r="J489" s="3">
        <v>3.17</v>
      </c>
      <c r="K489" s="39">
        <v>65</v>
      </c>
      <c r="L489" s="3">
        <v>7.79</v>
      </c>
      <c r="M489" s="3">
        <v>-88.1</v>
      </c>
      <c r="N489" s="3">
        <v>86</v>
      </c>
      <c r="O489" s="26">
        <v>11.14666667</v>
      </c>
      <c r="P489" s="3"/>
      <c r="Q489" s="3"/>
      <c r="R489" s="3"/>
      <c r="S489" s="3"/>
      <c r="T489" s="3"/>
      <c r="U489" s="3"/>
      <c r="V489" s="3"/>
      <c r="W489" s="3"/>
      <c r="X489" s="3"/>
      <c r="Y489" s="3"/>
      <c r="Z489" s="3"/>
    </row>
    <row r="490" spans="1:26" ht="15" x14ac:dyDescent="0.2">
      <c r="A490" s="3" t="s">
        <v>348</v>
      </c>
      <c r="B490" s="11">
        <v>44411</v>
      </c>
      <c r="C490" s="12">
        <v>0.44305555555555554</v>
      </c>
      <c r="D490" s="3" t="s">
        <v>265</v>
      </c>
      <c r="E490" s="3" t="s">
        <v>221</v>
      </c>
      <c r="F490" s="3" t="s">
        <v>46</v>
      </c>
      <c r="G490" s="3" t="s">
        <v>46</v>
      </c>
      <c r="H490" s="3">
        <v>6.73</v>
      </c>
      <c r="I490" s="3">
        <v>30.2</v>
      </c>
      <c r="J490" s="3">
        <v>3.48</v>
      </c>
      <c r="K490" s="39">
        <v>96</v>
      </c>
      <c r="L490" s="3">
        <v>7.84</v>
      </c>
      <c r="M490" s="3">
        <v>-91.1</v>
      </c>
      <c r="N490" s="3">
        <v>87</v>
      </c>
      <c r="O490" s="26">
        <v>11.22</v>
      </c>
      <c r="P490" s="3"/>
      <c r="Q490" s="3"/>
      <c r="R490" s="3"/>
      <c r="S490" s="3"/>
      <c r="T490" s="3"/>
      <c r="U490" s="3"/>
      <c r="V490" s="3"/>
      <c r="W490" s="3"/>
      <c r="X490" s="3"/>
      <c r="Y490" s="3"/>
      <c r="Z490" s="3"/>
    </row>
    <row r="491" spans="1:26" ht="15" x14ac:dyDescent="0.2">
      <c r="A491" s="3" t="s">
        <v>348</v>
      </c>
      <c r="B491" s="11">
        <v>44411</v>
      </c>
      <c r="C491" s="12">
        <v>0.45277777777777778</v>
      </c>
      <c r="D491" s="3" t="s">
        <v>281</v>
      </c>
      <c r="E491" s="3" t="s">
        <v>203</v>
      </c>
      <c r="F491" s="3">
        <v>1037</v>
      </c>
      <c r="G491" s="3">
        <v>10913</v>
      </c>
      <c r="H491" s="3">
        <v>8.35</v>
      </c>
      <c r="I491" s="3">
        <v>30</v>
      </c>
      <c r="J491" s="3">
        <v>2.39</v>
      </c>
      <c r="K491" s="39">
        <v>23</v>
      </c>
      <c r="L491" s="3">
        <v>7.95</v>
      </c>
      <c r="M491" s="3">
        <v>-97.5</v>
      </c>
      <c r="N491" s="3">
        <v>88</v>
      </c>
      <c r="O491" s="26">
        <v>10.05666667</v>
      </c>
      <c r="P491" s="3"/>
      <c r="Q491" s="3"/>
      <c r="R491" s="3"/>
      <c r="S491" s="3"/>
      <c r="T491" s="3"/>
      <c r="U491" s="3"/>
      <c r="V491" s="3"/>
      <c r="W491" s="3"/>
      <c r="X491" s="3"/>
      <c r="Y491" s="3"/>
      <c r="Z491" s="3"/>
    </row>
    <row r="492" spans="1:26" ht="15" x14ac:dyDescent="0.2">
      <c r="A492" s="3" t="s">
        <v>348</v>
      </c>
      <c r="B492" s="11">
        <v>44411</v>
      </c>
      <c r="C492" s="12">
        <v>0.45277777777777778</v>
      </c>
      <c r="D492" s="3" t="s">
        <v>281</v>
      </c>
      <c r="E492" s="3" t="s">
        <v>221</v>
      </c>
      <c r="F492" s="3">
        <v>1040</v>
      </c>
      <c r="G492" s="3">
        <v>10901</v>
      </c>
      <c r="H492" s="3">
        <v>4</v>
      </c>
      <c r="I492" s="3">
        <v>28.7</v>
      </c>
      <c r="J492" s="3">
        <v>20.41</v>
      </c>
      <c r="K492" s="39">
        <v>29</v>
      </c>
      <c r="L492" s="3">
        <v>7.84</v>
      </c>
      <c r="M492" s="3">
        <v>-91.2</v>
      </c>
      <c r="N492" s="3">
        <v>89</v>
      </c>
      <c r="O492" s="26">
        <v>19.943333330000002</v>
      </c>
      <c r="P492" s="3"/>
      <c r="Q492" s="3"/>
      <c r="R492" s="3"/>
      <c r="S492" s="3"/>
      <c r="T492" s="3"/>
      <c r="U492" s="3"/>
      <c r="V492" s="3"/>
      <c r="W492" s="3"/>
      <c r="X492" s="3"/>
      <c r="Y492" s="3"/>
      <c r="Z492" s="3"/>
    </row>
    <row r="493" spans="1:26" ht="15" x14ac:dyDescent="0.2">
      <c r="A493" s="3" t="s">
        <v>348</v>
      </c>
      <c r="B493" s="11">
        <v>44411</v>
      </c>
      <c r="C493" s="12">
        <v>0.49236111111111114</v>
      </c>
      <c r="D493" s="3" t="s">
        <v>215</v>
      </c>
      <c r="E493" s="3" t="s">
        <v>203</v>
      </c>
      <c r="F493" s="3">
        <v>1018</v>
      </c>
      <c r="G493" s="3">
        <v>10903</v>
      </c>
      <c r="H493" s="3">
        <v>8.75</v>
      </c>
      <c r="I493" s="3">
        <v>31.4</v>
      </c>
      <c r="J493" s="3">
        <v>5.51</v>
      </c>
      <c r="K493" s="39">
        <v>68</v>
      </c>
      <c r="L493" s="3">
        <v>8.42</v>
      </c>
      <c r="M493" s="3">
        <v>-123.9</v>
      </c>
      <c r="N493" s="3">
        <v>90</v>
      </c>
      <c r="O493" s="26">
        <v>12.14</v>
      </c>
      <c r="P493" s="3"/>
      <c r="Q493" s="3"/>
      <c r="R493" s="3"/>
      <c r="S493" s="3"/>
      <c r="T493" s="3"/>
      <c r="U493" s="3"/>
      <c r="V493" s="3"/>
      <c r="W493" s="3"/>
      <c r="X493" s="3"/>
      <c r="Y493" s="3"/>
      <c r="Z493" s="3"/>
    </row>
    <row r="494" spans="1:26" ht="15" x14ac:dyDescent="0.2">
      <c r="A494" s="3" t="s">
        <v>348</v>
      </c>
      <c r="B494" s="11">
        <v>44411</v>
      </c>
      <c r="C494" s="12">
        <v>0.49236111111111114</v>
      </c>
      <c r="D494" s="3" t="s">
        <v>215</v>
      </c>
      <c r="E494" s="3" t="s">
        <v>221</v>
      </c>
      <c r="F494" s="3" t="s">
        <v>46</v>
      </c>
      <c r="G494" s="3" t="s">
        <v>46</v>
      </c>
      <c r="H494" s="3">
        <v>7.84</v>
      </c>
      <c r="I494" s="3">
        <v>30.9</v>
      </c>
      <c r="J494" s="3">
        <v>5.61</v>
      </c>
      <c r="K494" s="39">
        <v>99</v>
      </c>
      <c r="L494" s="3">
        <v>8.19</v>
      </c>
      <c r="M494" s="3">
        <v>-111</v>
      </c>
      <c r="N494" s="3">
        <v>91</v>
      </c>
      <c r="O494" s="26">
        <v>12.376666670000001</v>
      </c>
      <c r="P494" s="3"/>
      <c r="Q494" s="3"/>
      <c r="R494" s="3"/>
      <c r="S494" s="3"/>
      <c r="T494" s="3"/>
      <c r="U494" s="3"/>
      <c r="V494" s="3"/>
      <c r="W494" s="3"/>
      <c r="X494" s="3"/>
      <c r="Y494" s="3"/>
      <c r="Z494" s="3"/>
    </row>
    <row r="495" spans="1:26" ht="15" x14ac:dyDescent="0.2">
      <c r="A495" s="3" t="s">
        <v>348</v>
      </c>
      <c r="B495" s="11">
        <v>44411</v>
      </c>
      <c r="C495" s="12">
        <v>0.50277777777777777</v>
      </c>
      <c r="D495" s="3" t="s">
        <v>218</v>
      </c>
      <c r="E495" s="3" t="s">
        <v>203</v>
      </c>
      <c r="F495" s="3">
        <v>1042</v>
      </c>
      <c r="G495" s="3">
        <v>10902</v>
      </c>
      <c r="H495" s="3">
        <v>8.32</v>
      </c>
      <c r="I495" s="3">
        <v>30.6</v>
      </c>
      <c r="J495" s="3">
        <v>5.93</v>
      </c>
      <c r="K495" s="39">
        <v>25</v>
      </c>
      <c r="L495" s="3">
        <v>8.23</v>
      </c>
      <c r="M495" s="3">
        <v>-113.4</v>
      </c>
      <c r="N495" s="3">
        <v>92</v>
      </c>
      <c r="O495" s="26">
        <v>3.580333333</v>
      </c>
      <c r="P495" s="3"/>
      <c r="Q495" s="3"/>
      <c r="R495" s="3"/>
      <c r="S495" s="3"/>
      <c r="T495" s="3"/>
      <c r="U495" s="3"/>
      <c r="V495" s="3"/>
      <c r="W495" s="3"/>
      <c r="X495" s="3"/>
      <c r="Y495" s="3"/>
      <c r="Z495" s="3"/>
    </row>
    <row r="496" spans="1:26" ht="15" x14ac:dyDescent="0.2">
      <c r="A496" s="3" t="s">
        <v>348</v>
      </c>
      <c r="B496" s="11">
        <v>44411</v>
      </c>
      <c r="C496" s="12">
        <v>0.50277777777777777</v>
      </c>
      <c r="D496" s="3" t="s">
        <v>218</v>
      </c>
      <c r="E496" s="3" t="s">
        <v>221</v>
      </c>
      <c r="F496" s="3">
        <v>1044</v>
      </c>
      <c r="G496" s="3">
        <v>10907</v>
      </c>
      <c r="H496" s="3">
        <v>4.26</v>
      </c>
      <c r="I496" s="3">
        <v>28.5</v>
      </c>
      <c r="J496" s="3">
        <v>26.24</v>
      </c>
      <c r="K496" s="39">
        <v>67</v>
      </c>
      <c r="L496" s="3">
        <v>7.87</v>
      </c>
      <c r="M496" s="3">
        <v>-92.9</v>
      </c>
      <c r="N496" s="3">
        <v>93</v>
      </c>
      <c r="O496" s="26">
        <v>22.28</v>
      </c>
      <c r="P496" s="3"/>
      <c r="Q496" s="3"/>
      <c r="R496" s="3"/>
      <c r="S496" s="3"/>
      <c r="T496" s="3"/>
      <c r="U496" s="3"/>
      <c r="V496" s="3"/>
      <c r="W496" s="3"/>
      <c r="X496" s="3"/>
      <c r="Y496" s="3"/>
      <c r="Z496" s="3"/>
    </row>
    <row r="497" spans="1:26" ht="15" x14ac:dyDescent="0.2">
      <c r="A497" s="3" t="s">
        <v>348</v>
      </c>
      <c r="B497" s="11">
        <v>44411</v>
      </c>
      <c r="C497" s="12">
        <v>0.51458333333333328</v>
      </c>
      <c r="D497" s="3" t="s">
        <v>224</v>
      </c>
      <c r="E497" s="3" t="s">
        <v>203</v>
      </c>
      <c r="F497" s="3">
        <v>1023</v>
      </c>
      <c r="G497" s="3">
        <v>10911</v>
      </c>
      <c r="H497" s="3">
        <v>7.12</v>
      </c>
      <c r="I497" s="3">
        <v>29.6</v>
      </c>
      <c r="J497" s="3">
        <v>4.1500000000000004</v>
      </c>
      <c r="K497" s="39" t="s">
        <v>601</v>
      </c>
      <c r="L497" s="3">
        <v>7.78</v>
      </c>
      <c r="M497" s="3">
        <v>-87.9</v>
      </c>
      <c r="N497" s="3">
        <v>94</v>
      </c>
      <c r="O497" s="26">
        <v>11.35333333</v>
      </c>
      <c r="P497" s="3"/>
      <c r="Q497" s="3"/>
      <c r="R497" s="3"/>
      <c r="S497" s="3"/>
      <c r="T497" s="3"/>
      <c r="U497" s="3"/>
      <c r="V497" s="3"/>
      <c r="W497" s="3"/>
      <c r="X497" s="3"/>
      <c r="Y497" s="3"/>
      <c r="Z497" s="3"/>
    </row>
    <row r="498" spans="1:26" ht="15" x14ac:dyDescent="0.2">
      <c r="A498" s="3" t="s">
        <v>348</v>
      </c>
      <c r="B498" s="11">
        <v>44411</v>
      </c>
      <c r="C498" s="12">
        <v>0.51458333333333328</v>
      </c>
      <c r="D498" s="3" t="s">
        <v>224</v>
      </c>
      <c r="E498" s="3" t="s">
        <v>221</v>
      </c>
      <c r="F498" s="3" t="s">
        <v>46</v>
      </c>
      <c r="G498" s="3" t="s">
        <v>46</v>
      </c>
      <c r="H498" s="3">
        <v>7.12</v>
      </c>
      <c r="I498" s="3">
        <v>29.5</v>
      </c>
      <c r="J498" s="3">
        <v>4.13</v>
      </c>
      <c r="K498" s="39">
        <v>16</v>
      </c>
      <c r="L498" s="3">
        <v>7.62</v>
      </c>
      <c r="M498" s="3">
        <v>-78.7</v>
      </c>
      <c r="N498" s="3">
        <v>95</v>
      </c>
      <c r="O498" s="26">
        <v>11.33333333</v>
      </c>
      <c r="P498" s="3"/>
      <c r="Q498" s="3"/>
      <c r="R498" s="3"/>
      <c r="S498" s="3"/>
      <c r="T498" s="3"/>
      <c r="U498" s="3"/>
      <c r="V498" s="3"/>
      <c r="W498" s="3"/>
      <c r="X498" s="3"/>
      <c r="Y498" s="3"/>
      <c r="Z498" s="3"/>
    </row>
    <row r="499" spans="1:26" ht="15" x14ac:dyDescent="0.2">
      <c r="A499" s="3" t="s">
        <v>348</v>
      </c>
      <c r="B499" s="11">
        <v>44412</v>
      </c>
      <c r="C499" s="12">
        <v>0.27638888888888891</v>
      </c>
      <c r="D499" s="3" t="s">
        <v>202</v>
      </c>
      <c r="E499" s="3" t="s">
        <v>203</v>
      </c>
      <c r="F499" s="3">
        <v>1020</v>
      </c>
      <c r="G499" s="3">
        <v>10938</v>
      </c>
      <c r="H499" s="3">
        <v>6.43</v>
      </c>
      <c r="I499" s="3">
        <v>28.8</v>
      </c>
      <c r="J499" s="3">
        <v>10.93</v>
      </c>
      <c r="K499" s="39" t="s">
        <v>598</v>
      </c>
      <c r="L499" s="3">
        <v>7.82</v>
      </c>
      <c r="M499" s="3">
        <v>-90.1</v>
      </c>
      <c r="N499" s="3">
        <v>96</v>
      </c>
      <c r="O499" s="26">
        <v>13.623333329999999</v>
      </c>
      <c r="P499" s="3"/>
      <c r="Q499" s="3"/>
      <c r="R499" s="3"/>
      <c r="S499" s="3"/>
      <c r="T499" s="3"/>
      <c r="U499" s="3"/>
      <c r="V499" s="3"/>
      <c r="W499" s="3"/>
      <c r="X499" s="3"/>
      <c r="Y499" s="3"/>
      <c r="Z499" s="3"/>
    </row>
    <row r="500" spans="1:26" ht="15" x14ac:dyDescent="0.2">
      <c r="A500" s="3" t="s">
        <v>348</v>
      </c>
      <c r="B500" s="11">
        <v>44412</v>
      </c>
      <c r="C500" s="12">
        <v>0.27638888888888891</v>
      </c>
      <c r="D500" s="3" t="s">
        <v>202</v>
      </c>
      <c r="E500" s="3" t="s">
        <v>221</v>
      </c>
      <c r="F500" s="3">
        <v>1004</v>
      </c>
      <c r="G500" s="3">
        <v>10927</v>
      </c>
      <c r="H500" s="3">
        <v>4.7</v>
      </c>
      <c r="I500" s="3">
        <v>27.5</v>
      </c>
      <c r="J500" s="3">
        <v>26.19</v>
      </c>
      <c r="K500" s="39">
        <v>30</v>
      </c>
      <c r="L500" s="3">
        <v>7.94</v>
      </c>
      <c r="M500" s="3">
        <v>-96.5</v>
      </c>
      <c r="N500" s="3">
        <v>97</v>
      </c>
      <c r="O500" s="26">
        <v>22.31666667</v>
      </c>
      <c r="P500" s="3"/>
      <c r="Q500" s="3"/>
      <c r="R500" s="3"/>
      <c r="S500" s="3"/>
      <c r="T500" s="3"/>
      <c r="U500" s="3"/>
      <c r="V500" s="3"/>
      <c r="W500" s="3"/>
      <c r="X500" s="3"/>
      <c r="Y500" s="3"/>
      <c r="Z500" s="3"/>
    </row>
    <row r="501" spans="1:26" ht="15" x14ac:dyDescent="0.2">
      <c r="A501" s="3" t="s">
        <v>348</v>
      </c>
      <c r="B501" s="11">
        <v>44412</v>
      </c>
      <c r="C501" s="12">
        <v>0.30833333333333335</v>
      </c>
      <c r="D501" s="3" t="s">
        <v>206</v>
      </c>
      <c r="E501" s="3" t="s">
        <v>203</v>
      </c>
      <c r="F501" s="3">
        <v>1002</v>
      </c>
      <c r="G501" s="3">
        <v>10939</v>
      </c>
      <c r="H501" s="3">
        <v>6.05</v>
      </c>
      <c r="I501" s="3">
        <v>30.1</v>
      </c>
      <c r="J501" s="3">
        <v>7.38</v>
      </c>
      <c r="K501" s="39">
        <v>34</v>
      </c>
      <c r="L501" s="3">
        <v>8.18</v>
      </c>
      <c r="M501" s="3">
        <v>-110.7</v>
      </c>
      <c r="N501" s="3">
        <v>98</v>
      </c>
      <c r="O501" s="26">
        <v>14.616666670000001</v>
      </c>
      <c r="P501" s="3"/>
      <c r="Q501" s="3"/>
      <c r="R501" s="3"/>
      <c r="S501" s="3"/>
      <c r="T501" s="3"/>
      <c r="U501" s="3"/>
      <c r="V501" s="3"/>
      <c r="W501" s="3"/>
      <c r="X501" s="3"/>
      <c r="Y501" s="3"/>
      <c r="Z501" s="3"/>
    </row>
    <row r="502" spans="1:26" ht="15" x14ac:dyDescent="0.2">
      <c r="A502" s="3" t="s">
        <v>348</v>
      </c>
      <c r="B502" s="11">
        <v>44412</v>
      </c>
      <c r="C502" s="12">
        <v>0.30833333333333335</v>
      </c>
      <c r="D502" s="3" t="s">
        <v>206</v>
      </c>
      <c r="E502" s="3" t="s">
        <v>221</v>
      </c>
      <c r="F502" s="3" t="s">
        <v>46</v>
      </c>
      <c r="G502" s="3" t="s">
        <v>46</v>
      </c>
      <c r="H502" s="3">
        <v>6.02</v>
      </c>
      <c r="I502" s="3">
        <v>30.1</v>
      </c>
      <c r="J502" s="3">
        <v>7.38</v>
      </c>
      <c r="K502" s="39">
        <v>48</v>
      </c>
      <c r="L502" s="3">
        <v>8.1300000000000008</v>
      </c>
      <c r="M502" s="3">
        <v>-107.4</v>
      </c>
      <c r="N502" s="3">
        <v>99</v>
      </c>
      <c r="O502" s="26">
        <v>13.516666669999999</v>
      </c>
      <c r="P502" s="3"/>
      <c r="Q502" s="3"/>
      <c r="R502" s="3"/>
      <c r="S502" s="3"/>
      <c r="T502" s="3"/>
      <c r="U502" s="3"/>
      <c r="V502" s="3"/>
      <c r="W502" s="3"/>
      <c r="X502" s="3"/>
      <c r="Y502" s="3"/>
      <c r="Z502" s="3"/>
    </row>
    <row r="503" spans="1:26" ht="15" x14ac:dyDescent="0.2">
      <c r="A503" s="3" t="s">
        <v>348</v>
      </c>
      <c r="B503" s="11">
        <v>44412</v>
      </c>
      <c r="C503" s="12">
        <v>0.32430555555555557</v>
      </c>
      <c r="D503" s="3" t="s">
        <v>209</v>
      </c>
      <c r="E503" s="3" t="s">
        <v>203</v>
      </c>
      <c r="F503" s="3">
        <v>1037</v>
      </c>
      <c r="G503" s="10">
        <v>10936</v>
      </c>
      <c r="H503" s="3">
        <v>5.42</v>
      </c>
      <c r="I503" s="3">
        <v>29.6</v>
      </c>
      <c r="J503" s="3">
        <v>4.75</v>
      </c>
      <c r="K503" s="39">
        <v>14</v>
      </c>
      <c r="L503" s="3">
        <v>7.57</v>
      </c>
      <c r="M503" s="3">
        <v>-75.8</v>
      </c>
      <c r="N503" s="3">
        <v>100</v>
      </c>
      <c r="O503" s="26">
        <v>5.6826666670000003</v>
      </c>
      <c r="P503" s="3"/>
      <c r="Q503" s="3"/>
      <c r="R503" s="3"/>
      <c r="S503" s="3"/>
      <c r="T503" s="3"/>
      <c r="U503" s="3"/>
      <c r="V503" s="3"/>
      <c r="W503" s="3"/>
      <c r="X503" s="3"/>
      <c r="Y503" s="3"/>
      <c r="Z503" s="3"/>
    </row>
    <row r="504" spans="1:26" ht="15" x14ac:dyDescent="0.2">
      <c r="A504" s="3" t="s">
        <v>348</v>
      </c>
      <c r="B504" s="11">
        <v>44412</v>
      </c>
      <c r="C504" s="12">
        <v>0.32430555555555557</v>
      </c>
      <c r="D504" s="3" t="s">
        <v>209</v>
      </c>
      <c r="E504" s="3" t="s">
        <v>221</v>
      </c>
      <c r="F504" s="3" t="s">
        <v>46</v>
      </c>
      <c r="G504" s="3" t="s">
        <v>46</v>
      </c>
      <c r="H504" s="3">
        <v>5.83</v>
      </c>
      <c r="I504" s="3">
        <v>29.5</v>
      </c>
      <c r="J504" s="3">
        <v>4.74</v>
      </c>
      <c r="K504" s="40">
        <v>26</v>
      </c>
      <c r="L504" s="10">
        <v>7.5</v>
      </c>
      <c r="M504" s="10">
        <v>-71.900000000000006</v>
      </c>
      <c r="N504" s="3">
        <v>101</v>
      </c>
      <c r="O504" s="26">
        <v>6.0633333330000001</v>
      </c>
      <c r="P504" s="3"/>
      <c r="Q504" s="3"/>
      <c r="R504" s="3"/>
      <c r="S504" s="3"/>
      <c r="T504" s="3"/>
      <c r="U504" s="3"/>
      <c r="V504" s="3"/>
      <c r="W504" s="3"/>
      <c r="X504" s="3"/>
      <c r="Y504" s="3"/>
      <c r="Z504" s="3"/>
    </row>
    <row r="505" spans="1:26" ht="15" x14ac:dyDescent="0.2">
      <c r="A505" s="3" t="s">
        <v>348</v>
      </c>
      <c r="B505" s="11">
        <v>44412</v>
      </c>
      <c r="C505" s="12">
        <v>0.34861111111111109</v>
      </c>
      <c r="D505" s="3" t="s">
        <v>212</v>
      </c>
      <c r="E505" s="3" t="s">
        <v>203</v>
      </c>
      <c r="F505" s="3">
        <v>1031</v>
      </c>
      <c r="G505" s="10">
        <v>10920</v>
      </c>
      <c r="H505" s="3">
        <v>5.78</v>
      </c>
      <c r="I505" s="3">
        <v>29.7</v>
      </c>
      <c r="J505" s="3">
        <v>3.67</v>
      </c>
      <c r="K505" s="39">
        <v>64</v>
      </c>
      <c r="L505" s="3">
        <v>7.76</v>
      </c>
      <c r="M505" s="3">
        <v>-86.7</v>
      </c>
      <c r="N505" s="3">
        <v>102</v>
      </c>
      <c r="O505" s="26">
        <v>0.2102</v>
      </c>
      <c r="P505" s="3"/>
      <c r="Q505" s="3"/>
      <c r="R505" s="3"/>
      <c r="S505" s="3"/>
      <c r="T505" s="3"/>
      <c r="U505" s="3"/>
      <c r="V505" s="3"/>
      <c r="W505" s="3"/>
      <c r="X505" s="3"/>
      <c r="Y505" s="3"/>
      <c r="Z505" s="3"/>
    </row>
    <row r="506" spans="1:26" ht="15" x14ac:dyDescent="0.2">
      <c r="A506" s="3" t="s">
        <v>348</v>
      </c>
      <c r="B506" s="11">
        <v>44412</v>
      </c>
      <c r="C506" s="12">
        <v>0.34861111111111109</v>
      </c>
      <c r="D506" s="3" t="s">
        <v>212</v>
      </c>
      <c r="E506" s="3" t="s">
        <v>221</v>
      </c>
      <c r="F506" s="3" t="s">
        <v>46</v>
      </c>
      <c r="G506" s="3" t="s">
        <v>46</v>
      </c>
      <c r="H506" s="3">
        <v>5.4</v>
      </c>
      <c r="I506" s="3">
        <v>29.7</v>
      </c>
      <c r="J506" s="3">
        <v>4.1100000000000003</v>
      </c>
      <c r="K506" s="39">
        <v>81</v>
      </c>
      <c r="L506" s="3">
        <v>7.66</v>
      </c>
      <c r="M506" s="3">
        <v>-80.900000000000006</v>
      </c>
      <c r="N506" s="3">
        <v>103</v>
      </c>
      <c r="O506" s="26">
        <v>9.3003333329999993</v>
      </c>
      <c r="P506" s="3"/>
      <c r="Q506" s="3"/>
      <c r="R506" s="3"/>
      <c r="S506" s="3"/>
      <c r="T506" s="3"/>
      <c r="U506" s="3"/>
      <c r="V506" s="3"/>
      <c r="W506" s="3"/>
      <c r="X506" s="3"/>
      <c r="Y506" s="3"/>
      <c r="Z506" s="3"/>
    </row>
    <row r="507" spans="1:26" ht="15" x14ac:dyDescent="0.2">
      <c r="A507" s="3" t="s">
        <v>348</v>
      </c>
      <c r="B507" s="11">
        <v>44412</v>
      </c>
      <c r="C507" s="12">
        <v>0.37083333333333335</v>
      </c>
      <c r="D507" s="3" t="s">
        <v>227</v>
      </c>
      <c r="E507" s="3" t="s">
        <v>203</v>
      </c>
      <c r="F507" s="3">
        <v>1009</v>
      </c>
      <c r="G507" s="3">
        <v>10940</v>
      </c>
      <c r="H507" s="3">
        <v>7.98</v>
      </c>
      <c r="I507" s="3">
        <v>29.6</v>
      </c>
      <c r="J507" s="3">
        <v>5.89</v>
      </c>
      <c r="K507" s="39">
        <v>6</v>
      </c>
      <c r="L507" s="3">
        <v>8.1999999999999993</v>
      </c>
      <c r="M507" s="3">
        <v>-111.6</v>
      </c>
      <c r="N507" s="3">
        <v>104</v>
      </c>
      <c r="O507" s="26">
        <v>12.463333329999999</v>
      </c>
      <c r="P507" s="3"/>
      <c r="Q507" s="3"/>
      <c r="R507" s="3"/>
      <c r="S507" s="3"/>
      <c r="T507" s="3"/>
      <c r="U507" s="3"/>
      <c r="V507" s="3"/>
      <c r="W507" s="3"/>
      <c r="X507" s="3"/>
      <c r="Y507" s="3"/>
      <c r="Z507" s="3"/>
    </row>
    <row r="508" spans="1:26" ht="15" x14ac:dyDescent="0.2">
      <c r="A508" s="3" t="s">
        <v>348</v>
      </c>
      <c r="B508" s="11">
        <v>44412</v>
      </c>
      <c r="C508" s="12">
        <v>0.37083333333333335</v>
      </c>
      <c r="D508" s="3" t="s">
        <v>227</v>
      </c>
      <c r="E508" s="3" t="s">
        <v>221</v>
      </c>
      <c r="F508" s="3" t="s">
        <v>46</v>
      </c>
      <c r="G508" s="3" t="s">
        <v>46</v>
      </c>
      <c r="H508" s="3">
        <v>7.4</v>
      </c>
      <c r="I508" s="3">
        <v>29.2</v>
      </c>
      <c r="J508" s="3">
        <v>9.5500000000000007</v>
      </c>
      <c r="K508" s="39">
        <v>23</v>
      </c>
      <c r="L508" s="3">
        <v>7.59</v>
      </c>
      <c r="M508" s="3">
        <v>-77</v>
      </c>
      <c r="N508" s="3">
        <v>105</v>
      </c>
      <c r="O508" s="26">
        <v>13.073333330000001</v>
      </c>
      <c r="P508" s="3"/>
      <c r="Q508" s="3"/>
      <c r="R508" s="3"/>
      <c r="S508" s="3"/>
      <c r="T508" s="3"/>
      <c r="U508" s="3"/>
      <c r="V508" s="3"/>
      <c r="W508" s="3"/>
      <c r="X508" s="3"/>
      <c r="Y508" s="3"/>
      <c r="Z508" s="3"/>
    </row>
    <row r="509" spans="1:26" ht="15" x14ac:dyDescent="0.2">
      <c r="A509" s="3" t="s">
        <v>348</v>
      </c>
      <c r="B509" s="11">
        <v>44412</v>
      </c>
      <c r="C509" s="12">
        <v>0.40347222222222223</v>
      </c>
      <c r="D509" s="3" t="s">
        <v>230</v>
      </c>
      <c r="E509" s="3" t="s">
        <v>203</v>
      </c>
      <c r="F509" s="3">
        <v>1011</v>
      </c>
      <c r="G509" s="3">
        <v>10925</v>
      </c>
      <c r="H509" s="3">
        <v>8.24</v>
      </c>
      <c r="I509" s="3">
        <v>29.6</v>
      </c>
      <c r="J509" s="3">
        <v>7.14</v>
      </c>
      <c r="K509" s="39">
        <v>11</v>
      </c>
      <c r="L509" s="3">
        <v>8.2799999999999994</v>
      </c>
      <c r="M509" s="3">
        <v>-116.3</v>
      </c>
      <c r="N509" s="3">
        <v>106</v>
      </c>
      <c r="O509" s="3">
        <v>10.87</v>
      </c>
      <c r="P509" s="3"/>
      <c r="Q509" s="3"/>
      <c r="R509" s="3"/>
      <c r="S509" s="3"/>
      <c r="T509" s="3"/>
      <c r="U509" s="3"/>
      <c r="V509" s="3"/>
      <c r="W509" s="3"/>
      <c r="X509" s="3"/>
      <c r="Y509" s="3"/>
      <c r="Z509" s="3"/>
    </row>
    <row r="510" spans="1:26" ht="15" x14ac:dyDescent="0.2">
      <c r="A510" s="3" t="s">
        <v>348</v>
      </c>
      <c r="B510" s="11">
        <v>44412</v>
      </c>
      <c r="C510" s="12">
        <v>0.40347222222222223</v>
      </c>
      <c r="D510" s="3" t="s">
        <v>230</v>
      </c>
      <c r="E510" s="3" t="s">
        <v>221</v>
      </c>
      <c r="F510" s="3">
        <v>1019</v>
      </c>
      <c r="G510" s="3">
        <v>10935</v>
      </c>
      <c r="H510" s="3">
        <v>4.92</v>
      </c>
      <c r="I510" s="3">
        <v>28</v>
      </c>
      <c r="J510" s="3">
        <v>28.04</v>
      </c>
      <c r="K510" s="39">
        <v>60</v>
      </c>
      <c r="L510" s="3">
        <v>7.91</v>
      </c>
      <c r="M510" s="3">
        <v>-95.2</v>
      </c>
      <c r="N510" s="3">
        <v>107</v>
      </c>
      <c r="O510" s="3">
        <v>23.3</v>
      </c>
      <c r="P510" s="3"/>
      <c r="Q510" s="3"/>
      <c r="R510" s="3"/>
      <c r="S510" s="3"/>
      <c r="T510" s="3"/>
      <c r="U510" s="3"/>
      <c r="V510" s="3"/>
      <c r="W510" s="3"/>
      <c r="X510" s="3"/>
      <c r="Y510" s="3"/>
      <c r="Z510" s="3"/>
    </row>
    <row r="511" spans="1:26" ht="15" x14ac:dyDescent="0.2">
      <c r="A511" s="3" t="s">
        <v>348</v>
      </c>
      <c r="B511" s="11">
        <v>44412</v>
      </c>
      <c r="C511" s="12">
        <v>0.43402777777777779</v>
      </c>
      <c r="D511" s="3" t="s">
        <v>235</v>
      </c>
      <c r="E511" s="3" t="s">
        <v>203</v>
      </c>
      <c r="F511" s="3">
        <v>1035</v>
      </c>
      <c r="G511" s="3">
        <v>10934</v>
      </c>
      <c r="H511" s="3">
        <v>6.68</v>
      </c>
      <c r="I511" s="3">
        <v>29</v>
      </c>
      <c r="J511" s="3">
        <v>6.32</v>
      </c>
      <c r="K511" s="39" t="s">
        <v>718</v>
      </c>
      <c r="L511" s="3">
        <v>7.86</v>
      </c>
      <c r="M511" s="3">
        <v>-92.3</v>
      </c>
      <c r="N511" s="3">
        <v>108</v>
      </c>
      <c r="O511" s="26">
        <v>12.72666667</v>
      </c>
      <c r="P511" s="3"/>
      <c r="Q511" s="3"/>
      <c r="R511" s="3"/>
      <c r="S511" s="3"/>
      <c r="T511" s="3"/>
      <c r="U511" s="3"/>
      <c r="V511" s="3"/>
      <c r="W511" s="3"/>
      <c r="X511" s="3"/>
      <c r="Y511" s="3"/>
      <c r="Z511" s="3"/>
    </row>
    <row r="512" spans="1:26" ht="15" x14ac:dyDescent="0.2">
      <c r="A512" s="3" t="s">
        <v>348</v>
      </c>
      <c r="B512" s="11">
        <v>44412</v>
      </c>
      <c r="C512" s="12">
        <v>0.43402777777777779</v>
      </c>
      <c r="D512" s="3" t="s">
        <v>235</v>
      </c>
      <c r="E512" s="3" t="s">
        <v>221</v>
      </c>
      <c r="F512" s="3" t="s">
        <v>46</v>
      </c>
      <c r="G512" s="3" t="s">
        <v>46</v>
      </c>
      <c r="H512" s="3">
        <v>6.53</v>
      </c>
      <c r="I512" s="3">
        <v>29.4</v>
      </c>
      <c r="J512" s="3">
        <v>6.78</v>
      </c>
      <c r="K512" s="39">
        <v>16</v>
      </c>
      <c r="L512" s="3">
        <v>7.77</v>
      </c>
      <c r="M512" s="3">
        <v>-87</v>
      </c>
      <c r="N512" s="3">
        <v>109</v>
      </c>
      <c r="O512" s="26">
        <v>11.213333329999999</v>
      </c>
      <c r="P512" s="3"/>
      <c r="Q512" s="3"/>
      <c r="R512" s="3"/>
      <c r="S512" s="3"/>
      <c r="T512" s="3"/>
      <c r="U512" s="3"/>
      <c r="V512" s="3"/>
      <c r="W512" s="3"/>
      <c r="X512" s="3"/>
      <c r="Y512" s="3"/>
      <c r="Z512" s="3"/>
    </row>
    <row r="513" spans="1:26" ht="15" x14ac:dyDescent="0.2">
      <c r="A513" s="3" t="s">
        <v>348</v>
      </c>
      <c r="B513" s="11">
        <v>44412</v>
      </c>
      <c r="C513" s="12">
        <v>0.44374999999999998</v>
      </c>
      <c r="D513" s="3" t="s">
        <v>240</v>
      </c>
      <c r="E513" s="3" t="s">
        <v>203</v>
      </c>
      <c r="F513" s="3">
        <v>1006</v>
      </c>
      <c r="G513" s="3">
        <v>10930</v>
      </c>
      <c r="H513" s="3">
        <v>6.25</v>
      </c>
      <c r="I513" s="3">
        <v>30.2</v>
      </c>
      <c r="J513" s="3">
        <v>12.81</v>
      </c>
      <c r="K513" s="40">
        <v>26</v>
      </c>
      <c r="L513" s="10">
        <v>8.07</v>
      </c>
      <c r="M513" s="10">
        <v>-104.4</v>
      </c>
      <c r="N513" s="3">
        <v>110</v>
      </c>
      <c r="O513" s="26">
        <v>15.91</v>
      </c>
      <c r="P513" s="3"/>
      <c r="Q513" s="3"/>
      <c r="R513" s="3"/>
      <c r="S513" s="3"/>
      <c r="T513" s="3"/>
      <c r="U513" s="3"/>
      <c r="V513" s="3"/>
      <c r="W513" s="3"/>
      <c r="X513" s="3"/>
      <c r="Y513" s="3"/>
      <c r="Z513" s="3"/>
    </row>
    <row r="514" spans="1:26" ht="15" x14ac:dyDescent="0.2">
      <c r="A514" s="3" t="s">
        <v>348</v>
      </c>
      <c r="B514" s="11">
        <v>44412</v>
      </c>
      <c r="C514" s="12">
        <v>0.44374999999999998</v>
      </c>
      <c r="D514" s="3" t="s">
        <v>240</v>
      </c>
      <c r="E514" s="3" t="s">
        <v>221</v>
      </c>
      <c r="F514" s="3" t="s">
        <v>46</v>
      </c>
      <c r="G514" s="3" t="s">
        <v>46</v>
      </c>
      <c r="H514" s="3">
        <v>6.29</v>
      </c>
      <c r="I514" s="3">
        <v>30.1</v>
      </c>
      <c r="J514" s="3">
        <v>12.88</v>
      </c>
      <c r="K514" s="39">
        <v>29</v>
      </c>
      <c r="L514" s="3">
        <v>7.99</v>
      </c>
      <c r="M514" s="3">
        <v>-99.7</v>
      </c>
      <c r="N514" s="3">
        <v>111</v>
      </c>
      <c r="O514" s="26">
        <v>15.4</v>
      </c>
      <c r="P514" s="3"/>
      <c r="Q514" s="3"/>
      <c r="R514" s="3"/>
      <c r="S514" s="3"/>
      <c r="T514" s="3"/>
      <c r="U514" s="3"/>
      <c r="V514" s="3"/>
      <c r="W514" s="3"/>
      <c r="X514" s="3"/>
      <c r="Y514" s="3"/>
      <c r="Z514" s="3"/>
    </row>
    <row r="515" spans="1:26" ht="15" x14ac:dyDescent="0.2">
      <c r="A515" s="3" t="s">
        <v>348</v>
      </c>
      <c r="B515" s="11">
        <v>44412</v>
      </c>
      <c r="C515" s="12">
        <v>0.45833333333333331</v>
      </c>
      <c r="D515" s="3" t="s">
        <v>243</v>
      </c>
      <c r="E515" s="3" t="s">
        <v>203</v>
      </c>
      <c r="F515" s="3">
        <v>1023</v>
      </c>
      <c r="G515" s="3">
        <v>10928</v>
      </c>
      <c r="H515" s="3">
        <v>6.95</v>
      </c>
      <c r="I515" s="3">
        <v>29.5</v>
      </c>
      <c r="J515" s="3">
        <v>9.42</v>
      </c>
      <c r="K515" s="39">
        <v>4</v>
      </c>
      <c r="L515" s="3">
        <v>8.0399999999999991</v>
      </c>
      <c r="M515" s="3">
        <v>-402.2</v>
      </c>
      <c r="N515" s="3">
        <v>112</v>
      </c>
      <c r="O515" s="26">
        <v>14.59</v>
      </c>
      <c r="P515" s="3"/>
      <c r="Q515" s="3"/>
      <c r="R515" s="3"/>
      <c r="S515" s="3"/>
      <c r="T515" s="3"/>
      <c r="U515" s="3"/>
      <c r="V515" s="3"/>
      <c r="W515" s="3"/>
      <c r="X515" s="3"/>
      <c r="Y515" s="3"/>
      <c r="Z515" s="3"/>
    </row>
    <row r="516" spans="1:26" ht="15" x14ac:dyDescent="0.2">
      <c r="A516" s="3" t="s">
        <v>348</v>
      </c>
      <c r="B516" s="11">
        <v>44412</v>
      </c>
      <c r="C516" s="12">
        <v>0.45833333333333331</v>
      </c>
      <c r="D516" s="3" t="s">
        <v>243</v>
      </c>
      <c r="E516" s="3" t="s">
        <v>221</v>
      </c>
      <c r="F516" s="3" t="s">
        <v>46</v>
      </c>
      <c r="G516" s="3" t="s">
        <v>46</v>
      </c>
      <c r="H516" s="3">
        <v>6.95</v>
      </c>
      <c r="I516" s="3">
        <v>28.9</v>
      </c>
      <c r="J516" s="3">
        <v>9.5</v>
      </c>
      <c r="K516" s="39">
        <v>19</v>
      </c>
      <c r="L516" s="3">
        <v>8.1300000000000008</v>
      </c>
      <c r="M516" s="3">
        <v>-107.5</v>
      </c>
      <c r="N516" s="3">
        <v>113</v>
      </c>
      <c r="O516" s="26">
        <v>14.33333333</v>
      </c>
      <c r="P516" s="3"/>
      <c r="Q516" s="3"/>
      <c r="R516" s="3"/>
      <c r="S516" s="3"/>
      <c r="T516" s="3"/>
      <c r="U516" s="3"/>
      <c r="V516" s="3"/>
      <c r="W516" s="3"/>
      <c r="X516" s="3"/>
      <c r="Y516" s="3"/>
      <c r="Z516" s="3"/>
    </row>
    <row r="517" spans="1:26" ht="15" x14ac:dyDescent="0.2">
      <c r="A517" s="3" t="s">
        <v>348</v>
      </c>
      <c r="B517" s="11">
        <v>44412</v>
      </c>
      <c r="C517" s="12">
        <v>0.47291666666666665</v>
      </c>
      <c r="D517" s="3" t="s">
        <v>246</v>
      </c>
      <c r="E517" s="3" t="s">
        <v>203</v>
      </c>
      <c r="F517" s="3">
        <v>1022</v>
      </c>
      <c r="G517" s="3">
        <v>10931</v>
      </c>
      <c r="H517" s="3">
        <v>6.01</v>
      </c>
      <c r="I517" s="3">
        <v>30.1</v>
      </c>
      <c r="J517" s="3">
        <v>13.88</v>
      </c>
      <c r="K517" s="39">
        <v>25</v>
      </c>
      <c r="L517" s="3">
        <v>8.01</v>
      </c>
      <c r="M517" s="3">
        <v>-100.9</v>
      </c>
      <c r="N517" s="3">
        <v>114</v>
      </c>
      <c r="O517" s="26">
        <v>16.11</v>
      </c>
      <c r="P517" s="3"/>
      <c r="Q517" s="3"/>
      <c r="R517" s="3"/>
      <c r="S517" s="3"/>
      <c r="T517" s="3"/>
      <c r="U517" s="3"/>
      <c r="V517" s="3"/>
      <c r="W517" s="3"/>
      <c r="X517" s="3"/>
      <c r="Y517" s="3"/>
      <c r="Z517" s="3"/>
    </row>
    <row r="518" spans="1:26" ht="15" x14ac:dyDescent="0.2">
      <c r="A518" s="3" t="s">
        <v>348</v>
      </c>
      <c r="B518" s="11">
        <v>44412</v>
      </c>
      <c r="C518" s="12">
        <v>0.47291666666666665</v>
      </c>
      <c r="D518" s="3" t="s">
        <v>246</v>
      </c>
      <c r="E518" s="3" t="s">
        <v>221</v>
      </c>
      <c r="F518" s="3" t="s">
        <v>46</v>
      </c>
      <c r="G518" s="3" t="s">
        <v>46</v>
      </c>
      <c r="H518" s="3">
        <v>5.59</v>
      </c>
      <c r="I518" s="3">
        <v>29.8</v>
      </c>
      <c r="J518" s="3">
        <v>13.9</v>
      </c>
      <c r="K518" s="39">
        <v>26</v>
      </c>
      <c r="L518" s="3">
        <v>8.07</v>
      </c>
      <c r="M518" s="3">
        <v>-104.4</v>
      </c>
      <c r="N518" s="3">
        <v>115</v>
      </c>
      <c r="O518" s="26">
        <v>16.486666670000002</v>
      </c>
      <c r="P518" s="3"/>
      <c r="Q518" s="3"/>
      <c r="R518" s="3"/>
      <c r="S518" s="3"/>
      <c r="T518" s="3"/>
      <c r="U518" s="3"/>
      <c r="V518" s="3"/>
      <c r="W518" s="3"/>
      <c r="X518" s="3"/>
      <c r="Y518" s="3"/>
      <c r="Z518" s="3"/>
    </row>
    <row r="519" spans="1:26" ht="15" x14ac:dyDescent="0.2">
      <c r="A519" s="3" t="s">
        <v>348</v>
      </c>
      <c r="B519" s="11">
        <v>44412</v>
      </c>
      <c r="C519" s="12">
        <v>0.4909722222222222</v>
      </c>
      <c r="D519" s="3" t="s">
        <v>249</v>
      </c>
      <c r="E519" s="3" t="s">
        <v>203</v>
      </c>
      <c r="F519" s="3">
        <v>1036</v>
      </c>
      <c r="G519" s="3">
        <v>10924</v>
      </c>
      <c r="H519" s="3">
        <v>6.55</v>
      </c>
      <c r="I519" s="3">
        <v>30.4</v>
      </c>
      <c r="J519" s="3">
        <v>13.71</v>
      </c>
      <c r="K519" s="39">
        <v>9</v>
      </c>
      <c r="L519" s="3">
        <v>7.98</v>
      </c>
      <c r="M519" s="3">
        <v>-99.2</v>
      </c>
      <c r="N519" s="3">
        <v>116</v>
      </c>
      <c r="O519" s="26">
        <v>16.036666669999999</v>
      </c>
      <c r="P519" s="3"/>
      <c r="Q519" s="3"/>
      <c r="R519" s="3"/>
      <c r="S519" s="3"/>
      <c r="T519" s="3"/>
      <c r="U519" s="3"/>
      <c r="V519" s="3"/>
      <c r="W519" s="3"/>
      <c r="X519" s="3"/>
      <c r="Y519" s="3"/>
      <c r="Z519" s="3"/>
    </row>
    <row r="520" spans="1:26" ht="15" x14ac:dyDescent="0.2">
      <c r="A520" s="3" t="s">
        <v>348</v>
      </c>
      <c r="B520" s="11">
        <v>44412</v>
      </c>
      <c r="C520" s="12">
        <v>0.4909722222222222</v>
      </c>
      <c r="D520" s="3" t="s">
        <v>249</v>
      </c>
      <c r="E520" s="3" t="s">
        <v>221</v>
      </c>
      <c r="F520" s="3" t="s">
        <v>46</v>
      </c>
      <c r="G520" s="3" t="s">
        <v>46</v>
      </c>
      <c r="H520" s="3">
        <v>6.55</v>
      </c>
      <c r="I520" s="3">
        <v>30.3</v>
      </c>
      <c r="J520" s="3">
        <v>13.7</v>
      </c>
      <c r="K520" s="39">
        <v>47</v>
      </c>
      <c r="L520" s="3">
        <v>8.02</v>
      </c>
      <c r="M520" s="3">
        <v>-101.2</v>
      </c>
      <c r="N520" s="3">
        <v>117</v>
      </c>
      <c r="O520" s="26">
        <v>16.309999999999999</v>
      </c>
      <c r="P520" s="3"/>
      <c r="Q520" s="3"/>
      <c r="R520" s="3"/>
      <c r="S520" s="3"/>
      <c r="T520" s="3"/>
      <c r="U520" s="3"/>
      <c r="V520" s="3"/>
      <c r="W520" s="3"/>
      <c r="X520" s="3"/>
      <c r="Y520" s="3"/>
      <c r="Z520" s="3"/>
    </row>
    <row r="521" spans="1:26" ht="15" x14ac:dyDescent="0.2">
      <c r="A521" s="3" t="s">
        <v>348</v>
      </c>
      <c r="B521" s="11">
        <v>44412</v>
      </c>
      <c r="C521" s="12">
        <v>0.49861111111111112</v>
      </c>
      <c r="D521" s="3" t="s">
        <v>252</v>
      </c>
      <c r="E521" s="3" t="s">
        <v>203</v>
      </c>
      <c r="F521" s="3">
        <v>1027</v>
      </c>
      <c r="G521" s="10">
        <v>10923</v>
      </c>
      <c r="H521" s="3">
        <v>7.43</v>
      </c>
      <c r="I521" s="3">
        <v>30.6</v>
      </c>
      <c r="J521" s="3">
        <v>15.62</v>
      </c>
      <c r="K521" s="39">
        <v>119</v>
      </c>
      <c r="L521" s="3">
        <v>8.1999999999999993</v>
      </c>
      <c r="M521" s="3">
        <v>-111.7</v>
      </c>
      <c r="N521" s="3">
        <v>118</v>
      </c>
      <c r="O521" s="26">
        <v>9.572666667</v>
      </c>
      <c r="P521" s="3"/>
      <c r="Q521" s="3"/>
      <c r="R521" s="3"/>
      <c r="S521" s="3"/>
      <c r="T521" s="3"/>
      <c r="U521" s="3"/>
      <c r="V521" s="3"/>
      <c r="W521" s="3"/>
      <c r="X521" s="3"/>
      <c r="Y521" s="3"/>
      <c r="Z521" s="3"/>
    </row>
    <row r="522" spans="1:26" ht="15" x14ac:dyDescent="0.2">
      <c r="A522" s="3" t="s">
        <v>348</v>
      </c>
      <c r="B522" s="11">
        <v>44412</v>
      </c>
      <c r="C522" s="12">
        <v>0.49861111111111112</v>
      </c>
      <c r="D522" s="3" t="s">
        <v>252</v>
      </c>
      <c r="E522" s="3" t="s">
        <v>221</v>
      </c>
      <c r="F522" s="3">
        <v>1041</v>
      </c>
      <c r="G522" s="3">
        <v>10926</v>
      </c>
      <c r="H522" s="3">
        <v>5.74</v>
      </c>
      <c r="I522" s="3">
        <v>30.3</v>
      </c>
      <c r="J522" s="3">
        <v>17.8</v>
      </c>
      <c r="K522" s="39">
        <v>76</v>
      </c>
      <c r="L522" s="3">
        <v>8.0500000000000007</v>
      </c>
      <c r="M522" s="3">
        <v>-103.2</v>
      </c>
      <c r="N522" s="3">
        <v>119</v>
      </c>
      <c r="O522" s="26">
        <v>7.6760000000000002</v>
      </c>
      <c r="P522" s="3"/>
      <c r="Q522" s="3"/>
      <c r="R522" s="3"/>
      <c r="S522" s="3"/>
      <c r="T522" s="3"/>
      <c r="U522" s="3"/>
      <c r="V522" s="3"/>
      <c r="W522" s="3"/>
      <c r="X522" s="3"/>
      <c r="Y522" s="3"/>
      <c r="Z522" s="3"/>
    </row>
    <row r="523" spans="1:26" ht="15" x14ac:dyDescent="0.2">
      <c r="A523" s="3" t="s">
        <v>348</v>
      </c>
      <c r="B523" s="11">
        <v>44412</v>
      </c>
      <c r="C523" s="12">
        <v>0.50694444444444442</v>
      </c>
      <c r="D523" s="3" t="s">
        <v>255</v>
      </c>
      <c r="E523" s="3" t="s">
        <v>203</v>
      </c>
      <c r="F523" s="3">
        <v>1021</v>
      </c>
      <c r="G523" s="3">
        <v>10932</v>
      </c>
      <c r="H523" s="3">
        <v>9.24</v>
      </c>
      <c r="I523" s="3">
        <v>30.1</v>
      </c>
      <c r="J523" s="3">
        <v>10.19</v>
      </c>
      <c r="K523" s="39" t="s">
        <v>168</v>
      </c>
      <c r="L523" s="3">
        <v>8.39</v>
      </c>
      <c r="M523" s="3">
        <v>-122.5</v>
      </c>
      <c r="N523" s="3">
        <v>120</v>
      </c>
      <c r="O523" s="26">
        <v>15.76333333</v>
      </c>
      <c r="P523" s="3"/>
      <c r="Q523" s="3"/>
      <c r="R523" s="3"/>
      <c r="S523" s="3"/>
      <c r="T523" s="3"/>
      <c r="U523" s="3"/>
      <c r="V523" s="3"/>
      <c r="W523" s="3"/>
      <c r="X523" s="3"/>
      <c r="Y523" s="3"/>
      <c r="Z523" s="3"/>
    </row>
    <row r="524" spans="1:26" ht="15" x14ac:dyDescent="0.2">
      <c r="A524" s="3" t="s">
        <v>348</v>
      </c>
      <c r="B524" s="11">
        <v>44412</v>
      </c>
      <c r="C524" s="12">
        <v>0.50694444444444442</v>
      </c>
      <c r="D524" s="3" t="s">
        <v>255</v>
      </c>
      <c r="E524" s="3" t="s">
        <v>221</v>
      </c>
      <c r="F524" s="3">
        <v>1025</v>
      </c>
      <c r="G524" s="3">
        <v>10933</v>
      </c>
      <c r="H524" s="3">
        <v>7.01</v>
      </c>
      <c r="I524" s="3">
        <v>30.1</v>
      </c>
      <c r="J524" s="3">
        <v>18.920000000000002</v>
      </c>
      <c r="K524" s="39">
        <v>3</v>
      </c>
      <c r="L524" s="3">
        <v>8.2100000000000009</v>
      </c>
      <c r="M524" s="3">
        <v>-112.4</v>
      </c>
      <c r="N524" s="3">
        <v>121</v>
      </c>
      <c r="O524" s="26">
        <v>18.010000000000002</v>
      </c>
      <c r="P524" s="3"/>
      <c r="Q524" s="3"/>
      <c r="R524" s="3"/>
      <c r="S524" s="3"/>
      <c r="T524" s="3"/>
      <c r="U524" s="3"/>
      <c r="V524" s="3"/>
      <c r="W524" s="3"/>
      <c r="X524" s="3"/>
      <c r="Y524" s="3"/>
      <c r="Z524" s="3"/>
    </row>
    <row r="525" spans="1:26" ht="15" x14ac:dyDescent="0.2">
      <c r="A525" s="3" t="s">
        <v>348</v>
      </c>
      <c r="B525" s="11">
        <v>44412</v>
      </c>
      <c r="C525" s="12">
        <v>0.51875000000000004</v>
      </c>
      <c r="D525" s="3" t="s">
        <v>260</v>
      </c>
      <c r="E525" s="3" t="s">
        <v>203</v>
      </c>
      <c r="F525" s="3">
        <v>1007</v>
      </c>
      <c r="G525" s="3">
        <v>10922</v>
      </c>
      <c r="H525" s="3">
        <v>7.71</v>
      </c>
      <c r="I525" s="3">
        <v>30</v>
      </c>
      <c r="J525" s="3">
        <v>16.05</v>
      </c>
      <c r="K525" s="39" t="s">
        <v>557</v>
      </c>
      <c r="L525" s="3">
        <v>8.2899999999999991</v>
      </c>
      <c r="M525" s="3">
        <v>-116.9</v>
      </c>
      <c r="N525" s="3">
        <v>122</v>
      </c>
      <c r="O525" s="26">
        <v>16.896666669999998</v>
      </c>
      <c r="P525" s="3"/>
      <c r="Q525" s="3"/>
      <c r="R525" s="3"/>
      <c r="S525" s="3"/>
      <c r="T525" s="3"/>
      <c r="U525" s="3"/>
      <c r="V525" s="3"/>
      <c r="W525" s="3"/>
      <c r="X525" s="3"/>
      <c r="Y525" s="3"/>
      <c r="Z525" s="3"/>
    </row>
    <row r="526" spans="1:26" ht="15" x14ac:dyDescent="0.2">
      <c r="A526" s="3" t="s">
        <v>348</v>
      </c>
      <c r="B526" s="11">
        <v>44412</v>
      </c>
      <c r="C526" s="12">
        <v>0.51875000000000004</v>
      </c>
      <c r="D526" s="3" t="s">
        <v>260</v>
      </c>
      <c r="E526" s="3" t="s">
        <v>221</v>
      </c>
      <c r="F526" s="3">
        <v>1044</v>
      </c>
      <c r="G526" s="3">
        <v>10929</v>
      </c>
      <c r="H526" s="3">
        <v>6.05</v>
      </c>
      <c r="I526" s="3">
        <v>29.2</v>
      </c>
      <c r="J526" s="3">
        <v>23.08</v>
      </c>
      <c r="K526" s="39">
        <v>29</v>
      </c>
      <c r="L526" s="3">
        <v>8.0399999999999991</v>
      </c>
      <c r="M526" s="3">
        <v>-102.7</v>
      </c>
      <c r="N526" s="3">
        <v>123</v>
      </c>
      <c r="O526" s="26">
        <v>19.75</v>
      </c>
      <c r="P526" s="3"/>
      <c r="Q526" s="3"/>
      <c r="R526" s="3"/>
      <c r="S526" s="3"/>
      <c r="T526" s="3"/>
      <c r="U526" s="3"/>
      <c r="V526" s="3"/>
      <c r="W526" s="3"/>
      <c r="X526" s="3"/>
      <c r="Y526" s="3"/>
      <c r="Z526" s="3"/>
    </row>
    <row r="527" spans="1:26" ht="15" x14ac:dyDescent="0.2">
      <c r="A527" s="3" t="s">
        <v>348</v>
      </c>
      <c r="B527" s="11">
        <v>44412</v>
      </c>
      <c r="C527" s="12">
        <v>0.5444444444444444</v>
      </c>
      <c r="D527" s="3" t="s">
        <v>349</v>
      </c>
      <c r="E527" s="3" t="s">
        <v>203</v>
      </c>
      <c r="F527" s="3">
        <v>1017</v>
      </c>
      <c r="G527" s="3">
        <v>10937</v>
      </c>
      <c r="H527" s="3">
        <v>8.39</v>
      </c>
      <c r="I527" s="3">
        <v>30.1</v>
      </c>
      <c r="J527" s="3">
        <v>9.23</v>
      </c>
      <c r="K527" s="39">
        <v>20</v>
      </c>
      <c r="L527" s="3">
        <v>8.1</v>
      </c>
      <c r="M527" s="3">
        <v>-106</v>
      </c>
      <c r="N527" s="3">
        <v>124</v>
      </c>
      <c r="O527" s="26">
        <v>11.89</v>
      </c>
      <c r="P527" s="3"/>
      <c r="Q527" s="3"/>
      <c r="R527" s="3"/>
      <c r="S527" s="3"/>
      <c r="T527" s="3"/>
      <c r="U527" s="3"/>
      <c r="V527" s="3"/>
      <c r="W527" s="3"/>
      <c r="X527" s="3"/>
      <c r="Y527" s="3"/>
      <c r="Z527" s="3"/>
    </row>
    <row r="528" spans="1:26" ht="15" x14ac:dyDescent="0.2">
      <c r="A528" s="3" t="s">
        <v>348</v>
      </c>
      <c r="B528" s="11">
        <v>44412</v>
      </c>
      <c r="C528" s="12">
        <v>0.5444444444444444</v>
      </c>
      <c r="D528" s="3" t="s">
        <v>349</v>
      </c>
      <c r="E528" s="3" t="s">
        <v>221</v>
      </c>
      <c r="F528" s="3">
        <v>1040</v>
      </c>
      <c r="G528" s="3">
        <v>10921</v>
      </c>
      <c r="H528" s="3">
        <v>7.42</v>
      </c>
      <c r="I528" s="3">
        <v>30</v>
      </c>
      <c r="J528" s="3">
        <v>11.89</v>
      </c>
      <c r="K528" s="39">
        <v>44</v>
      </c>
      <c r="L528" s="3">
        <v>8.2200000000000006</v>
      </c>
      <c r="M528" s="3">
        <v>-112.6</v>
      </c>
      <c r="N528" s="3">
        <v>125</v>
      </c>
      <c r="O528" s="26">
        <v>3.2519999999999998</v>
      </c>
      <c r="P528" s="3"/>
      <c r="Q528" s="3"/>
      <c r="R528" s="3"/>
      <c r="S528" s="3"/>
      <c r="T528" s="3"/>
      <c r="U528" s="3"/>
      <c r="V528" s="3"/>
      <c r="W528" s="3"/>
      <c r="X528" s="3"/>
      <c r="Y528" s="3"/>
      <c r="Z528" s="3"/>
    </row>
    <row r="529" spans="1:26" ht="15" x14ac:dyDescent="0.2">
      <c r="A529" s="3" t="s">
        <v>350</v>
      </c>
      <c r="B529" s="11">
        <v>44417</v>
      </c>
      <c r="C529" s="12">
        <v>0.28680555555555554</v>
      </c>
      <c r="D529" s="3" t="s">
        <v>284</v>
      </c>
      <c r="E529" s="3" t="s">
        <v>203</v>
      </c>
      <c r="F529" s="3">
        <v>1005</v>
      </c>
      <c r="G529" s="3">
        <v>11007</v>
      </c>
      <c r="H529" s="3">
        <v>3.56</v>
      </c>
      <c r="I529" s="3">
        <v>29.2</v>
      </c>
      <c r="J529" s="3">
        <v>7.72</v>
      </c>
      <c r="K529" s="39">
        <v>7</v>
      </c>
      <c r="L529" s="3">
        <v>7.35</v>
      </c>
      <c r="M529" s="3">
        <v>-63</v>
      </c>
      <c r="N529" s="3">
        <v>126</v>
      </c>
      <c r="O529" s="26">
        <v>14.68333333</v>
      </c>
      <c r="P529" s="3"/>
      <c r="Q529" s="3"/>
      <c r="R529" s="3"/>
      <c r="S529" s="3"/>
      <c r="T529" s="3"/>
      <c r="U529" s="3"/>
      <c r="V529" s="3"/>
      <c r="W529" s="3"/>
      <c r="X529" s="3"/>
      <c r="Y529" s="3"/>
      <c r="Z529" s="3"/>
    </row>
    <row r="530" spans="1:26" ht="15" x14ac:dyDescent="0.2">
      <c r="A530" s="3" t="s">
        <v>350</v>
      </c>
      <c r="B530" s="11">
        <v>44417</v>
      </c>
      <c r="C530" s="12">
        <v>0.28680555555555554</v>
      </c>
      <c r="D530" s="3" t="s">
        <v>284</v>
      </c>
      <c r="E530" s="3" t="s">
        <v>221</v>
      </c>
      <c r="F530" s="3" t="s">
        <v>46</v>
      </c>
      <c r="G530" s="3" t="s">
        <v>46</v>
      </c>
      <c r="H530" s="3">
        <v>3.45</v>
      </c>
      <c r="I530" s="3">
        <v>29.3</v>
      </c>
      <c r="J530" s="3">
        <v>7.88</v>
      </c>
      <c r="K530" s="3">
        <v>10</v>
      </c>
      <c r="L530" s="3">
        <v>7.3</v>
      </c>
      <c r="M530" s="3">
        <v>-60.4</v>
      </c>
      <c r="N530" s="3">
        <v>127</v>
      </c>
      <c r="O530" s="26">
        <v>14.94</v>
      </c>
      <c r="P530" s="3"/>
      <c r="Q530" s="3"/>
      <c r="R530" s="3"/>
      <c r="S530" s="3"/>
      <c r="T530" s="3"/>
      <c r="U530" s="3"/>
      <c r="V530" s="3"/>
      <c r="W530" s="3"/>
      <c r="X530" s="3"/>
      <c r="Y530" s="3"/>
      <c r="Z530" s="3"/>
    </row>
    <row r="531" spans="1:26" ht="15" x14ac:dyDescent="0.2">
      <c r="A531" s="3" t="s">
        <v>350</v>
      </c>
      <c r="B531" s="11">
        <v>44417</v>
      </c>
      <c r="C531" s="12">
        <v>0.2986111111111111</v>
      </c>
      <c r="D531" s="3" t="s">
        <v>279</v>
      </c>
      <c r="E531" s="3" t="s">
        <v>203</v>
      </c>
      <c r="F531" s="3">
        <v>1011</v>
      </c>
      <c r="G531" s="3">
        <v>11006</v>
      </c>
      <c r="H531" s="3">
        <v>2.84</v>
      </c>
      <c r="I531" s="3">
        <v>29.5</v>
      </c>
      <c r="J531" s="3">
        <v>6.53</v>
      </c>
      <c r="K531" s="3">
        <v>21</v>
      </c>
      <c r="L531" s="3">
        <v>7.42</v>
      </c>
      <c r="M531" s="3">
        <v>-67.5</v>
      </c>
      <c r="N531" s="3">
        <v>128</v>
      </c>
      <c r="O531" s="26">
        <v>11.50333333</v>
      </c>
      <c r="P531" s="3"/>
      <c r="Q531" s="3"/>
      <c r="R531" s="3"/>
      <c r="S531" s="3"/>
      <c r="T531" s="3"/>
      <c r="U531" s="3"/>
      <c r="V531" s="3"/>
      <c r="W531" s="3"/>
      <c r="X531" s="3"/>
      <c r="Y531" s="3"/>
      <c r="Z531" s="3"/>
    </row>
    <row r="532" spans="1:26" ht="15" x14ac:dyDescent="0.2">
      <c r="A532" s="3" t="s">
        <v>350</v>
      </c>
      <c r="B532" s="11">
        <v>44417</v>
      </c>
      <c r="C532" s="12">
        <v>0.2986111111111111</v>
      </c>
      <c r="D532" s="3" t="s">
        <v>279</v>
      </c>
      <c r="E532" s="3" t="s">
        <v>221</v>
      </c>
      <c r="F532" s="3" t="s">
        <v>46</v>
      </c>
      <c r="G532" s="3" t="s">
        <v>46</v>
      </c>
      <c r="H532" s="3">
        <v>3.34</v>
      </c>
      <c r="I532" s="3">
        <v>29.5</v>
      </c>
      <c r="J532" s="3">
        <v>7.44</v>
      </c>
      <c r="K532" s="3">
        <v>38</v>
      </c>
      <c r="L532" s="3">
        <v>7.19</v>
      </c>
      <c r="M532" s="3">
        <v>-54.3</v>
      </c>
      <c r="N532" s="3">
        <v>129</v>
      </c>
      <c r="O532" s="26">
        <v>14.89666667</v>
      </c>
      <c r="P532" s="3"/>
      <c r="Q532" s="3"/>
      <c r="R532" s="3"/>
      <c r="S532" s="3"/>
      <c r="T532" s="3"/>
      <c r="U532" s="3"/>
      <c r="V532" s="3"/>
      <c r="W532" s="3"/>
      <c r="X532" s="3"/>
      <c r="Y532" s="3"/>
      <c r="Z532" s="3"/>
    </row>
    <row r="533" spans="1:26" ht="15" x14ac:dyDescent="0.2">
      <c r="A533" s="3" t="s">
        <v>350</v>
      </c>
      <c r="B533" s="11">
        <v>44417</v>
      </c>
      <c r="C533" s="12">
        <v>0.31041666666666667</v>
      </c>
      <c r="D533" s="3" t="s">
        <v>277</v>
      </c>
      <c r="E533" s="3" t="s">
        <v>203</v>
      </c>
      <c r="F533" s="3">
        <v>1028</v>
      </c>
      <c r="G533" s="3">
        <v>11011</v>
      </c>
      <c r="H533" s="3">
        <v>6.72</v>
      </c>
      <c r="I533" s="3">
        <v>30.2</v>
      </c>
      <c r="J533" s="3">
        <v>3.97</v>
      </c>
      <c r="K533" s="3">
        <v>12</v>
      </c>
      <c r="L533" s="3">
        <v>7.96</v>
      </c>
      <c r="M533" s="3">
        <v>-97.6</v>
      </c>
      <c r="N533" s="3">
        <v>130</v>
      </c>
      <c r="O533" s="26">
        <v>12.49666667</v>
      </c>
      <c r="P533" s="3"/>
      <c r="Q533" s="3"/>
      <c r="R533" s="3"/>
      <c r="S533" s="3"/>
      <c r="T533" s="3"/>
      <c r="U533" s="3"/>
      <c r="V533" s="3"/>
      <c r="W533" s="3"/>
      <c r="X533" s="3"/>
      <c r="Y533" s="3"/>
      <c r="Z533" s="3"/>
    </row>
    <row r="534" spans="1:26" ht="15" x14ac:dyDescent="0.2">
      <c r="A534" s="3" t="s">
        <v>350</v>
      </c>
      <c r="B534" s="11">
        <v>44417</v>
      </c>
      <c r="C534" s="12">
        <v>0.31041666666666667</v>
      </c>
      <c r="D534" s="3" t="s">
        <v>277</v>
      </c>
      <c r="E534" s="3" t="s">
        <v>221</v>
      </c>
      <c r="F534" s="3" t="s">
        <v>46</v>
      </c>
      <c r="G534" s="3" t="s">
        <v>46</v>
      </c>
      <c r="H534" s="3">
        <v>6.5</v>
      </c>
      <c r="I534" s="3">
        <v>30.2</v>
      </c>
      <c r="J534" s="3">
        <v>4.22</v>
      </c>
      <c r="K534" s="3">
        <v>114</v>
      </c>
      <c r="L534" s="3">
        <v>7.62</v>
      </c>
      <c r="M534" s="3">
        <v>-78.599999999999994</v>
      </c>
      <c r="N534" s="3">
        <v>131</v>
      </c>
      <c r="O534" s="26">
        <v>12.766666669999999</v>
      </c>
      <c r="P534" s="3"/>
      <c r="Q534" s="3"/>
      <c r="R534" s="3"/>
      <c r="S534" s="3"/>
      <c r="T534" s="3"/>
      <c r="U534" s="3"/>
      <c r="V534" s="3"/>
      <c r="W534" s="3"/>
      <c r="X534" s="3"/>
      <c r="Y534" s="3"/>
      <c r="Z534" s="3"/>
    </row>
    <row r="535" spans="1:26" ht="15" x14ac:dyDescent="0.2">
      <c r="A535" s="3" t="s">
        <v>350</v>
      </c>
      <c r="B535" s="11">
        <v>44417</v>
      </c>
      <c r="C535" s="12">
        <v>0.3347222222222222</v>
      </c>
      <c r="D535" s="3" t="s">
        <v>307</v>
      </c>
      <c r="E535" s="3" t="s">
        <v>203</v>
      </c>
      <c r="F535" s="3">
        <v>1026</v>
      </c>
      <c r="G535" s="3">
        <v>11014</v>
      </c>
      <c r="H535" s="3">
        <v>7.16</v>
      </c>
      <c r="I535" s="3">
        <v>29.9</v>
      </c>
      <c r="J535" s="3">
        <v>2.04</v>
      </c>
      <c r="K535" s="3">
        <v>34</v>
      </c>
      <c r="L535" s="3">
        <v>7.42</v>
      </c>
      <c r="M535" s="3">
        <v>-67.5</v>
      </c>
      <c r="N535" s="3">
        <v>132</v>
      </c>
      <c r="O535" s="26">
        <v>12.09</v>
      </c>
      <c r="P535" s="3"/>
      <c r="Q535" s="3"/>
      <c r="R535" s="3"/>
      <c r="S535" s="3"/>
      <c r="T535" s="3"/>
      <c r="U535" s="3"/>
      <c r="V535" s="3"/>
      <c r="W535" s="3"/>
      <c r="X535" s="3"/>
      <c r="Y535" s="3"/>
      <c r="Z535" s="3"/>
    </row>
    <row r="536" spans="1:26" ht="15" x14ac:dyDescent="0.2">
      <c r="A536" s="3" t="s">
        <v>350</v>
      </c>
      <c r="B536" s="11">
        <v>44417</v>
      </c>
      <c r="C536" s="12">
        <v>0.3347222222222222</v>
      </c>
      <c r="D536" s="3" t="s">
        <v>307</v>
      </c>
      <c r="E536" s="3" t="s">
        <v>221</v>
      </c>
      <c r="F536" s="3">
        <v>1034</v>
      </c>
      <c r="G536" s="3">
        <v>11009</v>
      </c>
      <c r="H536" s="3">
        <v>2.92</v>
      </c>
      <c r="I536" s="3">
        <v>29.2</v>
      </c>
      <c r="J536" s="3">
        <v>15.89</v>
      </c>
      <c r="K536" s="3">
        <v>35</v>
      </c>
      <c r="L536" s="3">
        <v>7.32</v>
      </c>
      <c r="M536" s="3">
        <v>-61.7</v>
      </c>
      <c r="N536" s="3">
        <v>133</v>
      </c>
      <c r="O536" s="26">
        <v>19.20333333</v>
      </c>
      <c r="P536" s="3"/>
      <c r="Q536" s="3"/>
      <c r="R536" s="3"/>
      <c r="S536" s="3"/>
      <c r="T536" s="3"/>
      <c r="U536" s="3"/>
      <c r="V536" s="3"/>
      <c r="W536" s="3"/>
      <c r="X536" s="3"/>
      <c r="Y536" s="3"/>
      <c r="Z536" s="3"/>
    </row>
    <row r="537" spans="1:26" ht="15" x14ac:dyDescent="0.2">
      <c r="A537" s="3" t="s">
        <v>350</v>
      </c>
      <c r="B537" s="11">
        <v>44417</v>
      </c>
      <c r="C537" s="12">
        <v>0.34513888888888888</v>
      </c>
      <c r="D537" s="3" t="s">
        <v>304</v>
      </c>
      <c r="E537" s="3" t="s">
        <v>203</v>
      </c>
      <c r="F537" s="3">
        <v>1013</v>
      </c>
      <c r="G537" s="3">
        <v>11001</v>
      </c>
      <c r="H537" s="3">
        <v>7.35</v>
      </c>
      <c r="I537" s="3">
        <v>30.1</v>
      </c>
      <c r="J537" s="3">
        <v>0.16</v>
      </c>
      <c r="K537" s="3">
        <v>25</v>
      </c>
      <c r="L537" s="3">
        <v>7.65</v>
      </c>
      <c r="M537" s="3">
        <v>-80.400000000000006</v>
      </c>
      <c r="N537" s="3">
        <v>134</v>
      </c>
      <c r="O537" s="26">
        <v>11.15666667</v>
      </c>
      <c r="P537" s="3"/>
      <c r="Q537" s="3"/>
      <c r="R537" s="3"/>
      <c r="S537" s="3"/>
      <c r="T537" s="3"/>
      <c r="U537" s="3"/>
      <c r="V537" s="3"/>
      <c r="W537" s="3"/>
      <c r="X537" s="3"/>
      <c r="Y537" s="3"/>
      <c r="Z537" s="3"/>
    </row>
    <row r="538" spans="1:26" ht="15" x14ac:dyDescent="0.2">
      <c r="A538" s="3" t="s">
        <v>350</v>
      </c>
      <c r="B538" s="11">
        <v>44417</v>
      </c>
      <c r="C538" s="12">
        <v>0.34513888888888888</v>
      </c>
      <c r="D538" s="3" t="s">
        <v>304</v>
      </c>
      <c r="E538" s="3" t="s">
        <v>221</v>
      </c>
      <c r="F538" s="3" t="s">
        <v>46</v>
      </c>
      <c r="G538" s="3" t="s">
        <v>46</v>
      </c>
      <c r="H538" s="3">
        <v>7.15</v>
      </c>
      <c r="I538" s="3">
        <v>30</v>
      </c>
      <c r="J538" s="3">
        <v>0.57999999999999996</v>
      </c>
      <c r="K538" s="3">
        <v>26</v>
      </c>
      <c r="L538" s="3">
        <v>7.51</v>
      </c>
      <c r="M538" s="3">
        <v>-72.2</v>
      </c>
      <c r="N538" s="3">
        <v>135</v>
      </c>
      <c r="O538" s="26">
        <v>10.80666667</v>
      </c>
      <c r="P538" s="3"/>
      <c r="Q538" s="3"/>
      <c r="R538" s="3"/>
      <c r="S538" s="3"/>
      <c r="T538" s="3"/>
      <c r="U538" s="3"/>
      <c r="V538" s="3"/>
      <c r="W538" s="3"/>
      <c r="X538" s="3"/>
      <c r="Y538" s="3"/>
      <c r="Z538" s="3"/>
    </row>
    <row r="539" spans="1:26" ht="15" x14ac:dyDescent="0.2">
      <c r="A539" s="3" t="s">
        <v>350</v>
      </c>
      <c r="B539" s="11">
        <v>44417</v>
      </c>
      <c r="C539" s="12">
        <v>0.35833333333333334</v>
      </c>
      <c r="D539" s="3" t="s">
        <v>272</v>
      </c>
      <c r="E539" s="3" t="s">
        <v>203</v>
      </c>
      <c r="F539" s="3">
        <v>1008</v>
      </c>
      <c r="G539" s="3">
        <v>11005</v>
      </c>
      <c r="H539" s="3">
        <v>8.1999999999999993</v>
      </c>
      <c r="I539" s="3">
        <v>30.3</v>
      </c>
      <c r="J539" s="3">
        <v>7.0000000000000007E-2</v>
      </c>
      <c r="K539" s="3">
        <v>39</v>
      </c>
      <c r="L539" s="3">
        <v>7.7</v>
      </c>
      <c r="M539" s="3">
        <v>-83.4</v>
      </c>
      <c r="N539" s="3">
        <v>136</v>
      </c>
      <c r="O539" s="26">
        <v>10.25333333</v>
      </c>
      <c r="P539" s="3"/>
      <c r="Q539" s="3"/>
      <c r="R539" s="3"/>
      <c r="S539" s="3"/>
      <c r="T539" s="3"/>
      <c r="U539" s="3"/>
      <c r="V539" s="3"/>
      <c r="W539" s="3"/>
      <c r="X539" s="3"/>
      <c r="Y539" s="3"/>
      <c r="Z539" s="3"/>
    </row>
    <row r="540" spans="1:26" ht="15" x14ac:dyDescent="0.2">
      <c r="A540" s="3" t="s">
        <v>350</v>
      </c>
      <c r="B540" s="11">
        <v>44417</v>
      </c>
      <c r="C540" s="12">
        <v>0.35833333333333334</v>
      </c>
      <c r="D540" s="3" t="s">
        <v>272</v>
      </c>
      <c r="E540" s="3" t="s">
        <v>221</v>
      </c>
      <c r="F540" s="3" t="s">
        <v>46</v>
      </c>
      <c r="G540" s="3" t="s">
        <v>46</v>
      </c>
      <c r="H540" s="3">
        <v>7.49</v>
      </c>
      <c r="I540" s="3">
        <v>30.2</v>
      </c>
      <c r="J540" s="3">
        <v>7.0000000000000007E-2</v>
      </c>
      <c r="K540" s="3">
        <v>115</v>
      </c>
      <c r="L540" s="3">
        <v>7.48</v>
      </c>
      <c r="M540" s="3">
        <v>-70.8</v>
      </c>
      <c r="N540" s="3">
        <v>137</v>
      </c>
      <c r="O540" s="26">
        <v>10.71</v>
      </c>
      <c r="P540" s="3"/>
      <c r="Q540" s="3"/>
      <c r="R540" s="3"/>
      <c r="S540" s="3"/>
      <c r="T540" s="3"/>
      <c r="U540" s="3"/>
      <c r="V540" s="3"/>
      <c r="W540" s="3"/>
      <c r="X540" s="3"/>
      <c r="Y540" s="3"/>
      <c r="Z540" s="3"/>
    </row>
    <row r="541" spans="1:26" ht="15" x14ac:dyDescent="0.2">
      <c r="A541" s="3" t="s">
        <v>350</v>
      </c>
      <c r="B541" s="11">
        <v>44417</v>
      </c>
      <c r="C541" s="12">
        <v>0.36944444444444446</v>
      </c>
      <c r="D541" s="3" t="s">
        <v>300</v>
      </c>
      <c r="E541" s="3" t="s">
        <v>203</v>
      </c>
      <c r="F541" s="3">
        <v>1010</v>
      </c>
      <c r="G541" s="3">
        <v>11017</v>
      </c>
      <c r="H541" s="3">
        <v>7.16</v>
      </c>
      <c r="I541" s="3">
        <v>30.1</v>
      </c>
      <c r="J541" s="3">
        <v>0.11</v>
      </c>
      <c r="K541" s="3" t="s">
        <v>168</v>
      </c>
      <c r="L541" s="3">
        <v>7.54</v>
      </c>
      <c r="M541" s="3">
        <v>-73.900000000000006</v>
      </c>
      <c r="N541" s="3">
        <v>138</v>
      </c>
      <c r="O541" s="26">
        <v>10.823333330000001</v>
      </c>
      <c r="P541" s="3"/>
      <c r="Q541" s="3"/>
      <c r="R541" s="3"/>
      <c r="S541" s="3"/>
      <c r="T541" s="3"/>
      <c r="U541" s="3"/>
      <c r="V541" s="3"/>
      <c r="W541" s="3"/>
      <c r="X541" s="3"/>
      <c r="Y541" s="3"/>
      <c r="Z541" s="3"/>
    </row>
    <row r="542" spans="1:26" ht="15" x14ac:dyDescent="0.2">
      <c r="A542" s="3" t="s">
        <v>350</v>
      </c>
      <c r="B542" s="11">
        <v>44417</v>
      </c>
      <c r="C542" s="12">
        <v>0.36944444444444446</v>
      </c>
      <c r="D542" s="3" t="s">
        <v>300</v>
      </c>
      <c r="E542" s="3" t="s">
        <v>221</v>
      </c>
      <c r="F542" s="3" t="s">
        <v>46</v>
      </c>
      <c r="G542" s="3" t="s">
        <v>46</v>
      </c>
      <c r="H542" s="3">
        <v>7.1</v>
      </c>
      <c r="I542" s="3">
        <v>30</v>
      </c>
      <c r="J542" s="3">
        <v>0.11</v>
      </c>
      <c r="K542" s="3">
        <v>18</v>
      </c>
      <c r="L542" s="3">
        <v>7.58</v>
      </c>
      <c r="M542" s="3">
        <v>-76.099999999999994</v>
      </c>
      <c r="N542" s="3">
        <v>139</v>
      </c>
      <c r="O542" s="26">
        <v>10.96666667</v>
      </c>
      <c r="P542" s="3"/>
      <c r="Q542" s="3"/>
      <c r="R542" s="3"/>
      <c r="S542" s="3"/>
      <c r="T542" s="3"/>
      <c r="U542" s="3"/>
      <c r="V542" s="3"/>
      <c r="W542" s="3"/>
      <c r="X542" s="3"/>
      <c r="Y542" s="3"/>
      <c r="Z542" s="3"/>
    </row>
    <row r="543" spans="1:26" ht="15" x14ac:dyDescent="0.2">
      <c r="A543" s="3" t="s">
        <v>350</v>
      </c>
      <c r="B543" s="11">
        <v>44417</v>
      </c>
      <c r="C543" s="12">
        <v>0.37847222222222221</v>
      </c>
      <c r="D543" s="3" t="s">
        <v>270</v>
      </c>
      <c r="E543" s="3" t="s">
        <v>203</v>
      </c>
      <c r="F543" s="3">
        <v>1039</v>
      </c>
      <c r="G543" s="3">
        <v>11010</v>
      </c>
      <c r="H543" s="3">
        <v>8.35</v>
      </c>
      <c r="I543" s="3">
        <v>30.6</v>
      </c>
      <c r="J543" s="3">
        <v>0.8</v>
      </c>
      <c r="K543" s="3">
        <v>23</v>
      </c>
      <c r="L543" s="3">
        <v>7.7</v>
      </c>
      <c r="M543" s="3">
        <v>-83</v>
      </c>
      <c r="N543" s="3">
        <v>140</v>
      </c>
      <c r="O543" s="26">
        <v>10.36</v>
      </c>
      <c r="P543" s="3"/>
      <c r="Q543" s="3"/>
      <c r="R543" s="3"/>
      <c r="S543" s="3"/>
      <c r="T543" s="3"/>
      <c r="U543" s="3"/>
      <c r="V543" s="3"/>
      <c r="W543" s="3"/>
      <c r="X543" s="3"/>
      <c r="Y543" s="3"/>
      <c r="Z543" s="3"/>
    </row>
    <row r="544" spans="1:26" ht="15" x14ac:dyDescent="0.2">
      <c r="A544" s="3" t="s">
        <v>350</v>
      </c>
      <c r="B544" s="11">
        <v>44417</v>
      </c>
      <c r="C544" s="12">
        <v>0.37847222222222221</v>
      </c>
      <c r="D544" s="3" t="s">
        <v>270</v>
      </c>
      <c r="E544" s="3" t="s">
        <v>221</v>
      </c>
      <c r="F544" s="3" t="s">
        <v>46</v>
      </c>
      <c r="G544" s="3" t="s">
        <v>46</v>
      </c>
      <c r="H544" s="3">
        <v>7.43</v>
      </c>
      <c r="I544" s="3">
        <v>30.4</v>
      </c>
      <c r="J544" s="3">
        <v>0.09</v>
      </c>
      <c r="K544" s="3">
        <v>30</v>
      </c>
      <c r="L544" s="3">
        <v>7.58</v>
      </c>
      <c r="M544" s="3">
        <v>-76.099999999999994</v>
      </c>
      <c r="N544" s="3">
        <v>141</v>
      </c>
      <c r="O544" s="26">
        <v>9.2733333330000001</v>
      </c>
      <c r="P544" s="3"/>
      <c r="Q544" s="3"/>
      <c r="R544" s="3"/>
      <c r="S544" s="3"/>
      <c r="T544" s="3"/>
      <c r="U544" s="3"/>
      <c r="V544" s="3"/>
      <c r="W544" s="3"/>
      <c r="X544" s="3"/>
      <c r="Y544" s="3"/>
      <c r="Z544" s="3"/>
    </row>
    <row r="545" spans="1:26" ht="15" x14ac:dyDescent="0.2">
      <c r="A545" s="3" t="s">
        <v>350</v>
      </c>
      <c r="B545" s="11">
        <v>44417</v>
      </c>
      <c r="C545" s="12">
        <v>0.39305555555555555</v>
      </c>
      <c r="D545" s="3" t="s">
        <v>267</v>
      </c>
      <c r="E545" s="3" t="s">
        <v>203</v>
      </c>
      <c r="F545" s="3">
        <v>1003</v>
      </c>
      <c r="G545" s="3">
        <v>11015</v>
      </c>
      <c r="H545" s="3">
        <v>7.95</v>
      </c>
      <c r="I545" s="3">
        <v>30.7</v>
      </c>
      <c r="J545" s="3">
        <v>1.41</v>
      </c>
      <c r="K545" s="3">
        <v>31</v>
      </c>
      <c r="L545" s="3">
        <v>7.78</v>
      </c>
      <c r="M545" s="3">
        <v>-88</v>
      </c>
      <c r="N545" s="3">
        <v>142</v>
      </c>
      <c r="O545" s="26">
        <v>11.026666669999999</v>
      </c>
      <c r="P545" s="3"/>
      <c r="Q545" s="3"/>
      <c r="R545" s="3"/>
      <c r="S545" s="3"/>
      <c r="T545" s="3"/>
      <c r="U545" s="3"/>
      <c r="V545" s="3"/>
      <c r="W545" s="3"/>
      <c r="X545" s="3"/>
      <c r="Y545" s="3"/>
      <c r="Z545" s="3"/>
    </row>
    <row r="546" spans="1:26" ht="15" x14ac:dyDescent="0.2">
      <c r="A546" s="3" t="s">
        <v>350</v>
      </c>
      <c r="B546" s="11">
        <v>44417</v>
      </c>
      <c r="C546" s="12">
        <v>0.39305555555555555</v>
      </c>
      <c r="D546" s="3" t="s">
        <v>267</v>
      </c>
      <c r="E546" s="3" t="s">
        <v>221</v>
      </c>
      <c r="F546" s="3" t="s">
        <v>46</v>
      </c>
      <c r="G546" s="3" t="s">
        <v>46</v>
      </c>
      <c r="H546" s="3">
        <v>6.05</v>
      </c>
      <c r="I546" s="3">
        <v>30.6</v>
      </c>
      <c r="J546" s="3">
        <v>3.02</v>
      </c>
      <c r="K546" s="3">
        <v>36</v>
      </c>
      <c r="L546" s="3">
        <v>7.58</v>
      </c>
      <c r="M546" s="3">
        <v>-76.599999999999994</v>
      </c>
      <c r="N546" s="3">
        <v>143</v>
      </c>
      <c r="O546" s="26">
        <v>12.696666670000001</v>
      </c>
      <c r="P546" s="3"/>
      <c r="Q546" s="3"/>
      <c r="R546" s="3"/>
      <c r="S546" s="3"/>
      <c r="T546" s="3"/>
      <c r="U546" s="3"/>
      <c r="V546" s="3"/>
      <c r="W546" s="3"/>
      <c r="X546" s="3"/>
      <c r="Y546" s="3"/>
      <c r="Z546" s="3"/>
    </row>
    <row r="547" spans="1:26" ht="15" x14ac:dyDescent="0.2">
      <c r="A547" s="3" t="s">
        <v>350</v>
      </c>
      <c r="B547" s="11">
        <v>44417</v>
      </c>
      <c r="C547" s="12">
        <v>0.40486111111111112</v>
      </c>
      <c r="D547" s="3" t="s">
        <v>274</v>
      </c>
      <c r="E547" s="3" t="s">
        <v>203</v>
      </c>
      <c r="F547" s="3">
        <v>1024</v>
      </c>
      <c r="G547" s="3">
        <v>11004</v>
      </c>
      <c r="H547" s="3">
        <v>7.57</v>
      </c>
      <c r="I547" s="3">
        <v>30</v>
      </c>
      <c r="J547" s="3">
        <v>3.52</v>
      </c>
      <c r="K547" s="3">
        <v>13</v>
      </c>
      <c r="L547" s="3">
        <v>7.71</v>
      </c>
      <c r="M547" s="3">
        <v>-84</v>
      </c>
      <c r="N547" s="3">
        <v>144</v>
      </c>
      <c r="O547" s="26">
        <v>11.40666667</v>
      </c>
      <c r="P547" s="3"/>
      <c r="Q547" s="3"/>
      <c r="R547" s="3"/>
      <c r="S547" s="3"/>
      <c r="T547" s="3"/>
      <c r="U547" s="3"/>
      <c r="V547" s="3"/>
      <c r="W547" s="3"/>
      <c r="X547" s="3"/>
      <c r="Y547" s="3"/>
      <c r="Z547" s="3"/>
    </row>
    <row r="548" spans="1:26" ht="15" x14ac:dyDescent="0.2">
      <c r="A548" s="3" t="s">
        <v>350</v>
      </c>
      <c r="B548" s="11">
        <v>44417</v>
      </c>
      <c r="C548" s="12">
        <v>0.40486111111111112</v>
      </c>
      <c r="D548" s="3" t="s">
        <v>274</v>
      </c>
      <c r="E548" s="3" t="s">
        <v>221</v>
      </c>
      <c r="F548" s="3">
        <v>1027</v>
      </c>
      <c r="G548" s="3">
        <v>11020</v>
      </c>
      <c r="H548" s="3">
        <v>2.4500000000000002</v>
      </c>
      <c r="I548" s="3">
        <v>29.2</v>
      </c>
      <c r="J548" s="3">
        <v>20.04</v>
      </c>
      <c r="K548" s="3">
        <v>20</v>
      </c>
      <c r="L548" s="3">
        <v>7.48</v>
      </c>
      <c r="M548" s="3">
        <v>-70.8</v>
      </c>
      <c r="N548" s="3">
        <v>145</v>
      </c>
      <c r="O548" s="26">
        <v>21.173333329999998</v>
      </c>
      <c r="P548" s="3"/>
      <c r="Q548" s="3"/>
      <c r="R548" s="3"/>
      <c r="S548" s="3"/>
      <c r="T548" s="3"/>
      <c r="U548" s="3"/>
      <c r="V548" s="3"/>
      <c r="W548" s="3"/>
      <c r="X548" s="3"/>
      <c r="Y548" s="3"/>
      <c r="Z548" s="3"/>
    </row>
    <row r="549" spans="1:26" ht="15" x14ac:dyDescent="0.2">
      <c r="A549" s="3" t="s">
        <v>350</v>
      </c>
      <c r="B549" s="11">
        <v>44417</v>
      </c>
      <c r="C549" s="12">
        <v>0.43888888888888888</v>
      </c>
      <c r="D549" s="3" t="s">
        <v>265</v>
      </c>
      <c r="E549" s="3" t="s">
        <v>203</v>
      </c>
      <c r="F549" s="3">
        <v>1002</v>
      </c>
      <c r="G549" s="3">
        <v>11016</v>
      </c>
      <c r="H549" s="3">
        <v>8.2899999999999991</v>
      </c>
      <c r="I549" s="3">
        <v>30.9</v>
      </c>
      <c r="J549" s="32">
        <v>4.5999999999999996</v>
      </c>
      <c r="K549" s="3">
        <v>16</v>
      </c>
      <c r="L549" s="3">
        <v>8.15</v>
      </c>
      <c r="M549" s="3">
        <v>-108.9</v>
      </c>
      <c r="N549" s="3">
        <v>146</v>
      </c>
      <c r="O549" s="26">
        <v>12.52333333</v>
      </c>
      <c r="P549" s="3"/>
      <c r="Q549" s="3"/>
      <c r="R549" s="3"/>
      <c r="S549" s="3"/>
      <c r="T549" s="3"/>
      <c r="U549" s="3"/>
      <c r="V549" s="3"/>
      <c r="W549" s="3"/>
      <c r="X549" s="3"/>
      <c r="Y549" s="3"/>
      <c r="Z549" s="3"/>
    </row>
    <row r="550" spans="1:26" ht="15" x14ac:dyDescent="0.2">
      <c r="A550" s="3" t="s">
        <v>350</v>
      </c>
      <c r="B550" s="11">
        <v>44417</v>
      </c>
      <c r="C550" s="12">
        <v>0.43888888888888888</v>
      </c>
      <c r="D550" s="3" t="s">
        <v>265</v>
      </c>
      <c r="E550" s="3" t="s">
        <v>221</v>
      </c>
      <c r="F550" s="3" t="s">
        <v>46</v>
      </c>
      <c r="G550" s="3" t="s">
        <v>46</v>
      </c>
      <c r="H550" s="3">
        <v>6.9</v>
      </c>
      <c r="I550" s="3">
        <v>30.8</v>
      </c>
      <c r="J550" s="10">
        <v>5.4</v>
      </c>
      <c r="K550" s="3">
        <v>22</v>
      </c>
      <c r="L550" s="3">
        <v>7.99</v>
      </c>
      <c r="M550" s="3">
        <v>-99.4</v>
      </c>
      <c r="N550" s="3">
        <v>147</v>
      </c>
      <c r="O550" s="26">
        <v>13.233333330000001</v>
      </c>
      <c r="P550" s="3"/>
      <c r="Q550" s="3"/>
      <c r="R550" s="3"/>
      <c r="S550" s="3"/>
      <c r="T550" s="3"/>
      <c r="U550" s="3"/>
      <c r="V550" s="3"/>
      <c r="W550" s="3"/>
      <c r="X550" s="3"/>
      <c r="Y550" s="3"/>
      <c r="Z550" s="3"/>
    </row>
    <row r="551" spans="1:26" ht="15" x14ac:dyDescent="0.2">
      <c r="A551" s="3" t="s">
        <v>350</v>
      </c>
      <c r="B551" s="11">
        <v>44417</v>
      </c>
      <c r="C551" s="12">
        <v>0.45</v>
      </c>
      <c r="D551" s="3" t="s">
        <v>281</v>
      </c>
      <c r="E551" s="3" t="s">
        <v>203</v>
      </c>
      <c r="F551" s="3">
        <v>1009</v>
      </c>
      <c r="G551" s="3">
        <v>11013</v>
      </c>
      <c r="H551" s="3">
        <v>9.27</v>
      </c>
      <c r="I551" s="3">
        <v>30.2</v>
      </c>
      <c r="J551" s="10">
        <v>6.52</v>
      </c>
      <c r="K551" s="3">
        <v>3</v>
      </c>
      <c r="L551" s="3">
        <v>8.2799999999999994</v>
      </c>
      <c r="M551" s="3">
        <v>-116.1</v>
      </c>
      <c r="N551" s="3">
        <v>148</v>
      </c>
      <c r="O551" s="26">
        <v>12.936666669999999</v>
      </c>
      <c r="P551" s="3"/>
      <c r="Q551" s="3"/>
      <c r="R551" s="3"/>
      <c r="S551" s="3"/>
      <c r="T551" s="3"/>
      <c r="U551" s="3"/>
      <c r="V551" s="3"/>
      <c r="W551" s="3"/>
      <c r="X551" s="3"/>
      <c r="Y551" s="3"/>
      <c r="Z551" s="3"/>
    </row>
    <row r="552" spans="1:26" ht="15" x14ac:dyDescent="0.2">
      <c r="A552" s="3" t="s">
        <v>350</v>
      </c>
      <c r="B552" s="11">
        <v>44417</v>
      </c>
      <c r="C552" s="12">
        <v>0.45</v>
      </c>
      <c r="D552" s="3" t="s">
        <v>281</v>
      </c>
      <c r="E552" s="3" t="s">
        <v>221</v>
      </c>
      <c r="F552" s="3">
        <v>1040</v>
      </c>
      <c r="G552" s="3">
        <v>11008</v>
      </c>
      <c r="H552" s="3">
        <v>3.5</v>
      </c>
      <c r="I552" s="3">
        <v>29.8</v>
      </c>
      <c r="J552" s="10">
        <v>18.510000000000002</v>
      </c>
      <c r="K552" s="3">
        <v>32</v>
      </c>
      <c r="L552" s="3">
        <v>7.71</v>
      </c>
      <c r="M552" s="3">
        <v>-83.8</v>
      </c>
      <c r="N552" s="3">
        <v>149</v>
      </c>
      <c r="O552" s="26">
        <v>20.446666669999999</v>
      </c>
      <c r="P552" s="3"/>
      <c r="Q552" s="3"/>
      <c r="R552" s="3"/>
      <c r="S552" s="3"/>
      <c r="T552" s="3"/>
      <c r="U552" s="3"/>
      <c r="V552" s="3"/>
      <c r="W552" s="3"/>
      <c r="X552" s="3"/>
      <c r="Y552" s="3"/>
      <c r="Z552" s="3"/>
    </row>
    <row r="553" spans="1:26" ht="15" x14ac:dyDescent="0.2">
      <c r="A553" s="3" t="s">
        <v>350</v>
      </c>
      <c r="B553" s="11">
        <v>44417</v>
      </c>
      <c r="C553" s="12">
        <v>0.49236111111111114</v>
      </c>
      <c r="D553" s="3" t="s">
        <v>215</v>
      </c>
      <c r="E553" s="3" t="s">
        <v>203</v>
      </c>
      <c r="F553" s="3">
        <v>1007</v>
      </c>
      <c r="G553" s="3">
        <v>11012</v>
      </c>
      <c r="H553" s="3">
        <v>8.25</v>
      </c>
      <c r="I553" s="3">
        <v>31.9</v>
      </c>
      <c r="J553" s="3">
        <v>5.55</v>
      </c>
      <c r="K553" s="3">
        <v>5</v>
      </c>
      <c r="L553" s="3">
        <v>8.34</v>
      </c>
      <c r="M553" s="3">
        <v>-119.5</v>
      </c>
      <c r="N553" s="3">
        <v>150</v>
      </c>
      <c r="O553" s="26">
        <v>12.85333333</v>
      </c>
      <c r="P553" s="3"/>
      <c r="Q553" s="3"/>
      <c r="R553" s="3"/>
      <c r="S553" s="3"/>
      <c r="T553" s="3"/>
      <c r="U553" s="3"/>
      <c r="V553" s="3"/>
      <c r="W553" s="3"/>
      <c r="X553" s="3"/>
      <c r="Y553" s="3"/>
      <c r="Z553" s="3"/>
    </row>
    <row r="554" spans="1:26" ht="15" x14ac:dyDescent="0.2">
      <c r="A554" s="3" t="s">
        <v>350</v>
      </c>
      <c r="B554" s="11">
        <v>44417</v>
      </c>
      <c r="C554" s="12">
        <v>0.49236111111111114</v>
      </c>
      <c r="D554" s="3" t="s">
        <v>215</v>
      </c>
      <c r="E554" s="3" t="s">
        <v>221</v>
      </c>
      <c r="F554" s="3">
        <v>1030</v>
      </c>
      <c r="G554" s="3">
        <v>11003</v>
      </c>
      <c r="H554" s="3">
        <v>5.81</v>
      </c>
      <c r="I554" s="3">
        <v>30.9</v>
      </c>
      <c r="J554" s="3">
        <v>10.15</v>
      </c>
      <c r="K554" s="3">
        <v>19</v>
      </c>
      <c r="L554" s="3">
        <v>7.84</v>
      </c>
      <c r="M554" s="3">
        <v>-90.8</v>
      </c>
      <c r="N554" s="3">
        <v>151</v>
      </c>
      <c r="O554" s="26">
        <v>15.77</v>
      </c>
      <c r="P554" s="3"/>
      <c r="Q554" s="3"/>
      <c r="R554" s="3"/>
      <c r="S554" s="3"/>
      <c r="T554" s="3"/>
      <c r="U554" s="3"/>
      <c r="V554" s="3"/>
      <c r="W554" s="3"/>
      <c r="X554" s="3"/>
      <c r="Y554" s="3"/>
      <c r="Z554" s="3"/>
    </row>
    <row r="555" spans="1:26" ht="15" x14ac:dyDescent="0.2">
      <c r="A555" s="3" t="s">
        <v>350</v>
      </c>
      <c r="B555" s="11">
        <v>44417</v>
      </c>
      <c r="C555" s="12">
        <v>0.50555555555555554</v>
      </c>
      <c r="D555" s="3" t="s">
        <v>218</v>
      </c>
      <c r="E555" s="3" t="s">
        <v>203</v>
      </c>
      <c r="F555" s="3">
        <v>1006</v>
      </c>
      <c r="G555" s="3">
        <v>11019</v>
      </c>
      <c r="H555" s="3">
        <v>8.51</v>
      </c>
      <c r="I555" s="3">
        <v>32.299999999999997</v>
      </c>
      <c r="J555" s="3">
        <v>7.19</v>
      </c>
      <c r="K555" s="3">
        <v>4</v>
      </c>
      <c r="L555" s="3">
        <v>8.42</v>
      </c>
      <c r="M555" s="3">
        <v>-123.9</v>
      </c>
      <c r="N555" s="3">
        <v>152</v>
      </c>
      <c r="O555" s="26">
        <v>13.196666670000001</v>
      </c>
      <c r="P555" s="3"/>
      <c r="Q555" s="3"/>
      <c r="R555" s="3"/>
      <c r="S555" s="3"/>
      <c r="T555" s="3"/>
      <c r="U555" s="3"/>
      <c r="V555" s="3"/>
      <c r="W555" s="3"/>
      <c r="X555" s="3"/>
      <c r="Y555" s="3"/>
      <c r="Z555" s="3"/>
    </row>
    <row r="556" spans="1:26" ht="15" x14ac:dyDescent="0.2">
      <c r="A556" s="3" t="s">
        <v>350</v>
      </c>
      <c r="B556" s="11">
        <v>44417</v>
      </c>
      <c r="C556" s="12">
        <v>0.50555555555555554</v>
      </c>
      <c r="D556" s="3" t="s">
        <v>218</v>
      </c>
      <c r="E556" s="3" t="s">
        <v>221</v>
      </c>
      <c r="F556" s="3">
        <v>1025</v>
      </c>
      <c r="G556" s="3">
        <v>11018</v>
      </c>
      <c r="H556" s="3">
        <v>4.67</v>
      </c>
      <c r="I556" s="3">
        <v>29.7</v>
      </c>
      <c r="J556" s="10">
        <v>26.04</v>
      </c>
      <c r="K556" s="3">
        <v>8</v>
      </c>
      <c r="L556" s="3">
        <v>7.92</v>
      </c>
      <c r="M556" s="3">
        <v>-95.7</v>
      </c>
      <c r="N556" s="3">
        <v>153</v>
      </c>
      <c r="O556" s="26">
        <v>23.016666669999999</v>
      </c>
      <c r="P556" s="3"/>
      <c r="Q556" s="3"/>
      <c r="R556" s="3"/>
      <c r="S556" s="3"/>
      <c r="T556" s="3"/>
      <c r="U556" s="3"/>
      <c r="V556" s="3"/>
      <c r="W556" s="3"/>
      <c r="X556" s="3"/>
      <c r="Y556" s="3"/>
      <c r="Z556" s="3"/>
    </row>
    <row r="557" spans="1:26" ht="15" x14ac:dyDescent="0.2">
      <c r="A557" s="3" t="s">
        <v>350</v>
      </c>
      <c r="B557" s="11">
        <v>44417</v>
      </c>
      <c r="C557" s="12">
        <v>0.52013888888888893</v>
      </c>
      <c r="D557" s="3" t="s">
        <v>224</v>
      </c>
      <c r="E557" s="3" t="s">
        <v>203</v>
      </c>
      <c r="F557" s="3">
        <v>1020</v>
      </c>
      <c r="G557" s="3">
        <v>11002</v>
      </c>
      <c r="H557" s="3">
        <v>9.49</v>
      </c>
      <c r="I557" s="3">
        <v>30.9</v>
      </c>
      <c r="J557" s="3">
        <v>8.35</v>
      </c>
      <c r="K557" s="3">
        <v>33</v>
      </c>
      <c r="L557" s="3">
        <v>8.43</v>
      </c>
      <c r="M557" s="3">
        <v>-124.4</v>
      </c>
      <c r="N557" s="3">
        <v>154</v>
      </c>
      <c r="O557" s="26">
        <v>14.00666667</v>
      </c>
      <c r="P557" s="3"/>
      <c r="Q557" s="3"/>
      <c r="R557" s="3"/>
      <c r="S557" s="3"/>
      <c r="T557" s="3"/>
      <c r="U557" s="3"/>
      <c r="V557" s="3"/>
      <c r="W557" s="3"/>
      <c r="X557" s="3"/>
      <c r="Y557" s="3"/>
      <c r="Z557" s="3"/>
    </row>
    <row r="558" spans="1:26" ht="15" x14ac:dyDescent="0.2">
      <c r="A558" s="3" t="s">
        <v>350</v>
      </c>
      <c r="B558" s="11">
        <v>44417</v>
      </c>
      <c r="C558" s="12">
        <v>0.52013888888888893</v>
      </c>
      <c r="D558" s="3" t="s">
        <v>224</v>
      </c>
      <c r="E558" s="3" t="s">
        <v>221</v>
      </c>
      <c r="F558" s="3" t="s">
        <v>46</v>
      </c>
      <c r="G558" s="3" t="s">
        <v>46</v>
      </c>
      <c r="H558" s="3">
        <v>8.59</v>
      </c>
      <c r="I558" s="3">
        <v>30.8</v>
      </c>
      <c r="J558" s="32">
        <v>8.5</v>
      </c>
      <c r="K558" s="3">
        <v>80</v>
      </c>
      <c r="L558" s="3">
        <v>8.3000000000000007</v>
      </c>
      <c r="M558" s="3">
        <v>-117.2</v>
      </c>
      <c r="N558" s="3">
        <v>155</v>
      </c>
      <c r="O558" s="26">
        <v>14.33</v>
      </c>
      <c r="P558" s="3"/>
      <c r="Q558" s="3"/>
      <c r="R558" s="3"/>
      <c r="S558" s="3"/>
      <c r="T558" s="3"/>
      <c r="U558" s="3"/>
      <c r="V558" s="3"/>
      <c r="W558" s="3"/>
      <c r="X558" s="3"/>
      <c r="Y558" s="3"/>
      <c r="Z558" s="3"/>
    </row>
    <row r="559" spans="1:26" ht="15" x14ac:dyDescent="0.2">
      <c r="A559" s="3" t="s">
        <v>350</v>
      </c>
      <c r="B559" s="11">
        <v>44419</v>
      </c>
      <c r="C559" s="12">
        <v>0.27500000000000002</v>
      </c>
      <c r="D559" s="3" t="s">
        <v>202</v>
      </c>
      <c r="E559" s="3" t="s">
        <v>203</v>
      </c>
      <c r="F559" s="3">
        <v>1006</v>
      </c>
      <c r="G559" s="3">
        <v>11023</v>
      </c>
      <c r="H559" s="3">
        <v>6.18</v>
      </c>
      <c r="I559" s="3">
        <v>30.1</v>
      </c>
      <c r="J559" s="3">
        <v>16.52</v>
      </c>
      <c r="K559" s="3">
        <v>33</v>
      </c>
      <c r="L559" s="3">
        <v>8.2200000000000006</v>
      </c>
      <c r="M559" s="3">
        <v>-112.5</v>
      </c>
      <c r="N559" s="3">
        <v>156</v>
      </c>
      <c r="O559" s="26">
        <v>18.173333329999998</v>
      </c>
      <c r="P559" s="3"/>
      <c r="Q559" s="3"/>
      <c r="R559" s="3"/>
      <c r="S559" s="3"/>
      <c r="T559" s="3"/>
      <c r="U559" s="3"/>
      <c r="V559" s="3"/>
      <c r="W559" s="3"/>
      <c r="X559" s="3"/>
      <c r="Y559" s="3"/>
      <c r="Z559" s="3"/>
    </row>
    <row r="560" spans="1:26" ht="15" x14ac:dyDescent="0.2">
      <c r="A560" s="3" t="s">
        <v>350</v>
      </c>
      <c r="B560" s="11">
        <v>44419</v>
      </c>
      <c r="C560" s="12">
        <v>0.27500000000000002</v>
      </c>
      <c r="D560" s="3" t="s">
        <v>202</v>
      </c>
      <c r="E560" s="3" t="s">
        <v>221</v>
      </c>
      <c r="F560" s="3">
        <v>1026</v>
      </c>
      <c r="G560" s="3">
        <v>11024</v>
      </c>
      <c r="H560" s="3">
        <v>5.69</v>
      </c>
      <c r="I560" s="3">
        <v>29.5</v>
      </c>
      <c r="J560" s="3">
        <v>27.46</v>
      </c>
      <c r="K560" s="3">
        <v>66</v>
      </c>
      <c r="L560" s="3">
        <v>8.1</v>
      </c>
      <c r="M560" s="3">
        <v>-105.8</v>
      </c>
      <c r="N560" s="3">
        <v>157</v>
      </c>
      <c r="O560" s="26">
        <v>23.56666667</v>
      </c>
      <c r="P560" s="3"/>
      <c r="Q560" s="3"/>
      <c r="R560" s="3"/>
      <c r="S560" s="3"/>
      <c r="T560" s="3"/>
      <c r="U560" s="3"/>
      <c r="V560" s="3"/>
      <c r="W560" s="3"/>
      <c r="X560" s="3"/>
      <c r="Y560" s="3"/>
      <c r="Z560" s="3"/>
    </row>
    <row r="561" spans="1:26" ht="15" x14ac:dyDescent="0.2">
      <c r="A561" s="3" t="s">
        <v>350</v>
      </c>
      <c r="B561" s="11">
        <v>44419</v>
      </c>
      <c r="C561" s="12">
        <v>0.2986111111111111</v>
      </c>
      <c r="D561" s="3" t="s">
        <v>206</v>
      </c>
      <c r="E561" s="3" t="s">
        <v>203</v>
      </c>
      <c r="F561" s="3">
        <v>1025</v>
      </c>
      <c r="G561" s="3">
        <v>11027</v>
      </c>
      <c r="H561" s="3">
        <v>3.23</v>
      </c>
      <c r="I561" s="3">
        <v>29.4</v>
      </c>
      <c r="J561" s="3">
        <v>12.55</v>
      </c>
      <c r="K561" s="3">
        <v>56</v>
      </c>
      <c r="L561" s="3">
        <v>7.53</v>
      </c>
      <c r="M561" s="3">
        <v>-73.2</v>
      </c>
      <c r="N561" s="3">
        <v>158</v>
      </c>
      <c r="O561" s="26">
        <v>16.403333329999999</v>
      </c>
      <c r="P561" s="3"/>
      <c r="Q561" s="3"/>
      <c r="R561" s="3"/>
      <c r="S561" s="3"/>
      <c r="T561" s="3"/>
      <c r="U561" s="3"/>
      <c r="V561" s="3"/>
      <c r="W561" s="3"/>
      <c r="X561" s="3"/>
      <c r="Y561" s="3"/>
      <c r="Z561" s="3"/>
    </row>
    <row r="562" spans="1:26" ht="15" x14ac:dyDescent="0.2">
      <c r="A562" s="3" t="s">
        <v>350</v>
      </c>
      <c r="B562" s="11">
        <v>44419</v>
      </c>
      <c r="C562" s="12">
        <v>0.2986111111111111</v>
      </c>
      <c r="D562" s="3" t="s">
        <v>206</v>
      </c>
      <c r="E562" s="3" t="s">
        <v>221</v>
      </c>
      <c r="F562" s="3" t="s">
        <v>46</v>
      </c>
      <c r="G562" s="3" t="s">
        <v>46</v>
      </c>
      <c r="H562" s="3">
        <v>3.27</v>
      </c>
      <c r="I562" s="3">
        <v>29.4</v>
      </c>
      <c r="J562" s="3">
        <v>12.75</v>
      </c>
      <c r="K562" s="3">
        <v>76</v>
      </c>
      <c r="L562" s="3">
        <v>7.53</v>
      </c>
      <c r="M562" s="3">
        <v>-73.400000000000006</v>
      </c>
      <c r="N562" s="3">
        <v>159</v>
      </c>
      <c r="O562" s="26">
        <v>18.153333329999999</v>
      </c>
      <c r="P562" s="3"/>
      <c r="Q562" s="3"/>
      <c r="R562" s="3"/>
      <c r="S562" s="3"/>
      <c r="T562" s="3"/>
      <c r="U562" s="3"/>
      <c r="V562" s="3"/>
      <c r="W562" s="3"/>
      <c r="X562" s="3"/>
      <c r="Y562" s="3"/>
      <c r="Z562" s="3"/>
    </row>
    <row r="563" spans="1:26" ht="15" x14ac:dyDescent="0.2">
      <c r="A563" s="3" t="s">
        <v>350</v>
      </c>
      <c r="B563" s="11">
        <v>44419</v>
      </c>
      <c r="C563" s="12">
        <v>0.31041666666666667</v>
      </c>
      <c r="D563" s="3" t="s">
        <v>209</v>
      </c>
      <c r="E563" s="3" t="s">
        <v>203</v>
      </c>
      <c r="F563" s="3">
        <v>1024</v>
      </c>
      <c r="G563" s="3">
        <v>11021</v>
      </c>
      <c r="H563" s="3">
        <v>4.8600000000000003</v>
      </c>
      <c r="I563" s="3">
        <v>30.1</v>
      </c>
      <c r="J563" s="3">
        <v>9.14</v>
      </c>
      <c r="K563" s="3">
        <v>8</v>
      </c>
      <c r="L563" s="3">
        <v>8.02</v>
      </c>
      <c r="M563" s="3">
        <v>-101.5</v>
      </c>
      <c r="N563" s="3">
        <v>160</v>
      </c>
      <c r="O563" s="26">
        <v>15.76</v>
      </c>
      <c r="P563" s="3"/>
      <c r="Q563" s="3"/>
      <c r="R563" s="3"/>
      <c r="S563" s="3"/>
      <c r="T563" s="3"/>
      <c r="U563" s="3"/>
      <c r="V563" s="3"/>
      <c r="W563" s="3"/>
      <c r="X563" s="3"/>
      <c r="Y563" s="3"/>
      <c r="Z563" s="3"/>
    </row>
    <row r="564" spans="1:26" ht="15" x14ac:dyDescent="0.2">
      <c r="A564" s="3" t="s">
        <v>350</v>
      </c>
      <c r="B564" s="11">
        <v>44419</v>
      </c>
      <c r="C564" s="12">
        <v>0.31041666666666667</v>
      </c>
      <c r="D564" s="3" t="s">
        <v>209</v>
      </c>
      <c r="E564" s="3" t="s">
        <v>221</v>
      </c>
      <c r="F564" s="3" t="s">
        <v>46</v>
      </c>
      <c r="G564" s="3" t="s">
        <v>46</v>
      </c>
      <c r="H564" s="3">
        <v>5.14</v>
      </c>
      <c r="I564" s="3">
        <v>29.9</v>
      </c>
      <c r="J564" s="3">
        <v>9.06</v>
      </c>
      <c r="K564" s="3">
        <v>19</v>
      </c>
      <c r="L564" s="3">
        <v>8.01</v>
      </c>
      <c r="M564" s="3">
        <v>-100.7</v>
      </c>
      <c r="N564" s="3">
        <v>161</v>
      </c>
      <c r="O564" s="26">
        <v>15.643333330000001</v>
      </c>
      <c r="P564" s="3"/>
      <c r="Q564" s="3"/>
      <c r="R564" s="3"/>
      <c r="S564" s="3"/>
      <c r="T564" s="3"/>
      <c r="U564" s="3"/>
      <c r="V564" s="3"/>
      <c r="W564" s="3"/>
      <c r="X564" s="3"/>
      <c r="Y564" s="3"/>
      <c r="Z564" s="3"/>
    </row>
    <row r="565" spans="1:26" ht="15" x14ac:dyDescent="0.2">
      <c r="A565" s="3" t="s">
        <v>350</v>
      </c>
      <c r="B565" s="11">
        <v>44419</v>
      </c>
      <c r="C565" s="12">
        <v>0.32222222222222224</v>
      </c>
      <c r="D565" s="3" t="s">
        <v>719</v>
      </c>
      <c r="E565" s="3" t="s">
        <v>221</v>
      </c>
      <c r="F565" s="3" t="s">
        <v>46</v>
      </c>
      <c r="G565" s="3" t="s">
        <v>46</v>
      </c>
      <c r="H565" s="3">
        <v>0.6</v>
      </c>
      <c r="I565" s="3">
        <v>30.4</v>
      </c>
      <c r="J565" s="3">
        <v>11.07</v>
      </c>
      <c r="K565" s="3" t="s">
        <v>46</v>
      </c>
      <c r="L565" s="3" t="s">
        <v>46</v>
      </c>
      <c r="M565" s="3" t="s">
        <v>46</v>
      </c>
      <c r="N565" s="3" t="s">
        <v>46</v>
      </c>
      <c r="O565" s="3" t="s">
        <v>46</v>
      </c>
      <c r="P565" s="3" t="s">
        <v>720</v>
      </c>
      <c r="Q565" s="3"/>
      <c r="R565" s="3"/>
      <c r="S565" s="3"/>
      <c r="T565" s="3"/>
      <c r="U565" s="3"/>
      <c r="V565" s="3"/>
      <c r="W565" s="3"/>
      <c r="X565" s="3"/>
      <c r="Y565" s="3"/>
      <c r="Z565" s="3"/>
    </row>
    <row r="566" spans="1:26" ht="15" x14ac:dyDescent="0.2">
      <c r="A566" s="3" t="s">
        <v>350</v>
      </c>
      <c r="B566" s="11">
        <v>44419</v>
      </c>
      <c r="C566" s="12">
        <v>0.33055555555555555</v>
      </c>
      <c r="D566" s="3" t="s">
        <v>212</v>
      </c>
      <c r="E566" s="3" t="s">
        <v>203</v>
      </c>
      <c r="F566" s="3">
        <v>1002</v>
      </c>
      <c r="G566" s="3">
        <v>11022</v>
      </c>
      <c r="H566" s="3">
        <v>5.7</v>
      </c>
      <c r="I566" s="3">
        <v>29.5</v>
      </c>
      <c r="J566" s="3">
        <v>5.68</v>
      </c>
      <c r="K566" s="3">
        <v>32</v>
      </c>
      <c r="L566" s="3">
        <v>7.8</v>
      </c>
      <c r="M566" s="3">
        <v>-89.1</v>
      </c>
      <c r="N566" s="3">
        <v>162</v>
      </c>
      <c r="O566" s="3">
        <v>11.57</v>
      </c>
      <c r="P566" s="3"/>
      <c r="Q566" s="3"/>
      <c r="R566" s="3"/>
      <c r="S566" s="3"/>
      <c r="T566" s="3"/>
      <c r="U566" s="3"/>
      <c r="V566" s="3"/>
      <c r="W566" s="3"/>
      <c r="X566" s="3"/>
      <c r="Y566" s="3"/>
      <c r="Z566" s="3"/>
    </row>
    <row r="567" spans="1:26" ht="15" x14ac:dyDescent="0.2">
      <c r="A567" s="3" t="s">
        <v>350</v>
      </c>
      <c r="B567" s="11">
        <v>44419</v>
      </c>
      <c r="C567" s="12">
        <v>0.33055555555555555</v>
      </c>
      <c r="D567" s="3" t="s">
        <v>212</v>
      </c>
      <c r="E567" s="3" t="s">
        <v>221</v>
      </c>
      <c r="F567" s="3">
        <v>1023</v>
      </c>
      <c r="G567" s="3">
        <v>11036</v>
      </c>
      <c r="H567" s="3">
        <v>5.5</v>
      </c>
      <c r="I567" s="3">
        <v>29.5</v>
      </c>
      <c r="J567" s="3">
        <v>6.36</v>
      </c>
      <c r="K567" s="3">
        <v>44</v>
      </c>
      <c r="L567" s="3">
        <v>7.85</v>
      </c>
      <c r="M567" s="3">
        <v>-91.6</v>
      </c>
      <c r="N567" s="3">
        <v>163</v>
      </c>
      <c r="O567" s="3">
        <v>13.03</v>
      </c>
      <c r="P567" s="3"/>
      <c r="Q567" s="3"/>
      <c r="R567" s="3"/>
      <c r="S567" s="3"/>
      <c r="T567" s="3"/>
      <c r="U567" s="3"/>
      <c r="V567" s="3"/>
      <c r="W567" s="3"/>
      <c r="X567" s="3"/>
      <c r="Y567" s="3"/>
      <c r="Z567" s="3"/>
    </row>
    <row r="568" spans="1:26" ht="15" x14ac:dyDescent="0.2">
      <c r="A568" s="3" t="s">
        <v>350</v>
      </c>
      <c r="B568" s="11">
        <v>44419</v>
      </c>
      <c r="C568" s="12">
        <v>0.34861111111111109</v>
      </c>
      <c r="D568" s="3" t="s">
        <v>227</v>
      </c>
      <c r="E568" s="3" t="s">
        <v>203</v>
      </c>
      <c r="F568" s="3">
        <v>1040</v>
      </c>
      <c r="G568" s="3">
        <v>11026</v>
      </c>
      <c r="H568" s="3">
        <v>5.16</v>
      </c>
      <c r="I568" s="3">
        <v>29.1</v>
      </c>
      <c r="J568" s="3">
        <v>13.53</v>
      </c>
      <c r="K568" s="3">
        <v>20</v>
      </c>
      <c r="L568" s="3">
        <v>7.89</v>
      </c>
      <c r="M568" s="3">
        <v>-94.1</v>
      </c>
      <c r="N568" s="3">
        <v>164</v>
      </c>
      <c r="O568" s="26">
        <v>17.533333330000001</v>
      </c>
      <c r="P568" s="3"/>
      <c r="Q568" s="3"/>
      <c r="R568" s="3"/>
      <c r="S568" s="3"/>
      <c r="T568" s="3"/>
      <c r="U568" s="3"/>
      <c r="V568" s="3"/>
      <c r="W568" s="3"/>
      <c r="X568" s="3"/>
      <c r="Y568" s="3"/>
      <c r="Z568" s="3"/>
    </row>
    <row r="569" spans="1:26" ht="15" x14ac:dyDescent="0.2">
      <c r="A569" s="3" t="s">
        <v>350</v>
      </c>
      <c r="B569" s="11">
        <v>44419</v>
      </c>
      <c r="C569" s="12">
        <v>0.34861111111111109</v>
      </c>
      <c r="D569" s="3" t="s">
        <v>227</v>
      </c>
      <c r="E569" s="3" t="s">
        <v>221</v>
      </c>
      <c r="F569" s="3" t="s">
        <v>46</v>
      </c>
      <c r="G569" s="3" t="s">
        <v>46</v>
      </c>
      <c r="H569" s="3">
        <v>4.9400000000000004</v>
      </c>
      <c r="I569" s="3">
        <v>28.9</v>
      </c>
      <c r="J569" s="3">
        <v>14.5</v>
      </c>
      <c r="K569" s="3">
        <v>65</v>
      </c>
      <c r="L569" s="3">
        <v>8</v>
      </c>
      <c r="M569" s="3">
        <v>-100.1</v>
      </c>
      <c r="N569" s="3">
        <v>165</v>
      </c>
      <c r="O569" s="26">
        <v>18.306666669999998</v>
      </c>
      <c r="P569" s="3"/>
      <c r="Q569" s="3"/>
      <c r="R569" s="3"/>
      <c r="S569" s="3"/>
      <c r="T569" s="3"/>
      <c r="U569" s="3"/>
      <c r="V569" s="3"/>
      <c r="W569" s="3"/>
      <c r="X569" s="3"/>
      <c r="Y569" s="3"/>
      <c r="Z569" s="3"/>
    </row>
    <row r="570" spans="1:26" ht="15" x14ac:dyDescent="0.2">
      <c r="A570" s="3" t="s">
        <v>350</v>
      </c>
      <c r="B570" s="11">
        <v>44419</v>
      </c>
      <c r="C570" s="12">
        <v>0.37222222222222223</v>
      </c>
      <c r="D570" s="3" t="s">
        <v>230</v>
      </c>
      <c r="E570" s="3" t="s">
        <v>203</v>
      </c>
      <c r="F570" s="3">
        <v>1017</v>
      </c>
      <c r="G570" s="3">
        <v>11029</v>
      </c>
      <c r="H570" s="3">
        <v>7.29</v>
      </c>
      <c r="I570" s="3">
        <v>30.1</v>
      </c>
      <c r="J570" s="3">
        <v>12.35</v>
      </c>
      <c r="K570" s="3">
        <v>3</v>
      </c>
      <c r="L570" s="3">
        <v>8.3800000000000008</v>
      </c>
      <c r="M570" s="3">
        <v>-121.7</v>
      </c>
      <c r="N570" s="3">
        <v>166</v>
      </c>
      <c r="O570" s="26">
        <v>15.03</v>
      </c>
      <c r="P570" s="3"/>
      <c r="Q570" s="3"/>
      <c r="R570" s="3"/>
      <c r="S570" s="3"/>
      <c r="T570" s="3"/>
      <c r="U570" s="3"/>
      <c r="V570" s="3"/>
      <c r="W570" s="3"/>
      <c r="X570" s="3"/>
      <c r="Y570" s="3"/>
      <c r="Z570" s="3"/>
    </row>
    <row r="571" spans="1:26" ht="15" x14ac:dyDescent="0.2">
      <c r="A571" s="3" t="s">
        <v>350</v>
      </c>
      <c r="B571" s="11">
        <v>44419</v>
      </c>
      <c r="C571" s="12">
        <v>0.37222222222222223</v>
      </c>
      <c r="D571" s="3" t="s">
        <v>230</v>
      </c>
      <c r="E571" s="3" t="s">
        <v>221</v>
      </c>
      <c r="F571" s="3">
        <v>1027</v>
      </c>
      <c r="G571" s="3">
        <v>11030</v>
      </c>
      <c r="H571" s="3">
        <v>5.9</v>
      </c>
      <c r="I571" s="3">
        <v>29.6</v>
      </c>
      <c r="J571" s="3">
        <v>23.02</v>
      </c>
      <c r="K571" s="3">
        <v>34</v>
      </c>
      <c r="L571" s="3">
        <v>8.14</v>
      </c>
      <c r="M571" s="3">
        <v>-108.2</v>
      </c>
      <c r="N571" s="3">
        <v>167</v>
      </c>
      <c r="O571" s="26">
        <v>20.74666667</v>
      </c>
      <c r="P571" s="3"/>
      <c r="Q571" s="3"/>
      <c r="R571" s="3"/>
      <c r="S571" s="3"/>
      <c r="T571" s="3"/>
      <c r="U571" s="3"/>
      <c r="V571" s="3"/>
      <c r="W571" s="3"/>
      <c r="X571" s="3"/>
      <c r="Y571" s="3"/>
      <c r="Z571" s="3"/>
    </row>
    <row r="572" spans="1:26" ht="15" x14ac:dyDescent="0.2">
      <c r="A572" s="3" t="s">
        <v>350</v>
      </c>
      <c r="B572" s="11">
        <v>44419</v>
      </c>
      <c r="C572" s="12">
        <v>0.40069444444444446</v>
      </c>
      <c r="D572" s="3" t="s">
        <v>235</v>
      </c>
      <c r="E572" s="3" t="s">
        <v>203</v>
      </c>
      <c r="F572" s="3">
        <v>1019</v>
      </c>
      <c r="G572" s="3">
        <v>11025</v>
      </c>
      <c r="H572" s="3">
        <v>7.91</v>
      </c>
      <c r="I572" s="3">
        <v>31.1</v>
      </c>
      <c r="J572" s="3">
        <v>9.91</v>
      </c>
      <c r="K572" s="3" t="s">
        <v>168</v>
      </c>
      <c r="L572" s="3">
        <v>8.56</v>
      </c>
      <c r="M572" s="3">
        <v>-132.1</v>
      </c>
      <c r="N572" s="3">
        <v>168</v>
      </c>
      <c r="O572" s="26">
        <v>13.23</v>
      </c>
      <c r="P572" s="3"/>
      <c r="Q572" s="3"/>
      <c r="R572" s="3"/>
      <c r="S572" s="3"/>
      <c r="T572" s="3"/>
      <c r="U572" s="3"/>
      <c r="V572" s="3"/>
      <c r="W572" s="3"/>
      <c r="X572" s="3"/>
      <c r="Y572" s="3"/>
      <c r="Z572" s="3"/>
    </row>
    <row r="573" spans="1:26" ht="15" x14ac:dyDescent="0.2">
      <c r="A573" s="3" t="s">
        <v>350</v>
      </c>
      <c r="B573" s="11">
        <v>44419</v>
      </c>
      <c r="C573" s="12">
        <v>0.40069444444444446</v>
      </c>
      <c r="D573" s="3" t="s">
        <v>235</v>
      </c>
      <c r="E573" s="3" t="s">
        <v>221</v>
      </c>
      <c r="F573" s="3" t="s">
        <v>46</v>
      </c>
      <c r="G573" s="3" t="s">
        <v>46</v>
      </c>
      <c r="H573" s="3">
        <v>7.79</v>
      </c>
      <c r="I573" s="3">
        <v>30.9</v>
      </c>
      <c r="J573" s="3">
        <v>9.93</v>
      </c>
      <c r="K573" s="3">
        <v>44</v>
      </c>
      <c r="L573" s="3">
        <v>7.85</v>
      </c>
      <c r="M573" s="3">
        <v>-91.6</v>
      </c>
      <c r="N573" s="3">
        <v>169</v>
      </c>
      <c r="O573" s="26">
        <v>13.3</v>
      </c>
      <c r="P573" s="3"/>
      <c r="Q573" s="3"/>
      <c r="R573" s="3"/>
      <c r="S573" s="3"/>
      <c r="T573" s="3"/>
      <c r="U573" s="3"/>
      <c r="V573" s="3"/>
      <c r="W573" s="3"/>
      <c r="X573" s="3"/>
      <c r="Y573" s="3"/>
      <c r="Z573" s="3"/>
    </row>
    <row r="574" spans="1:26" ht="15" x14ac:dyDescent="0.2">
      <c r="A574" s="3" t="s">
        <v>350</v>
      </c>
      <c r="B574" s="11">
        <v>44419</v>
      </c>
      <c r="C574" s="12">
        <v>0.40902777777777777</v>
      </c>
      <c r="D574" s="3" t="s">
        <v>240</v>
      </c>
      <c r="E574" s="3" t="s">
        <v>203</v>
      </c>
      <c r="F574" s="3">
        <v>1033</v>
      </c>
      <c r="G574" s="3">
        <v>11031</v>
      </c>
      <c r="H574" s="3">
        <v>6.23</v>
      </c>
      <c r="I574" s="3">
        <v>30.7</v>
      </c>
      <c r="J574" s="3">
        <v>14.9</v>
      </c>
      <c r="K574" s="3">
        <v>1</v>
      </c>
      <c r="L574" s="3">
        <v>8.08</v>
      </c>
      <c r="M574" s="3">
        <v>-104.7</v>
      </c>
      <c r="N574" s="3">
        <v>170</v>
      </c>
      <c r="O574" s="26">
        <v>17.190000000000001</v>
      </c>
      <c r="P574" s="3"/>
      <c r="Q574" s="3"/>
      <c r="R574" s="3"/>
      <c r="S574" s="3"/>
      <c r="T574" s="3"/>
      <c r="U574" s="3"/>
      <c r="V574" s="3"/>
      <c r="W574" s="3"/>
      <c r="X574" s="3"/>
      <c r="Y574" s="3"/>
      <c r="Z574" s="3"/>
    </row>
    <row r="575" spans="1:26" ht="15" x14ac:dyDescent="0.2">
      <c r="A575" s="3" t="s">
        <v>350</v>
      </c>
      <c r="B575" s="11">
        <v>44419</v>
      </c>
      <c r="C575" s="12">
        <v>0.40902777777777777</v>
      </c>
      <c r="D575" s="3" t="s">
        <v>240</v>
      </c>
      <c r="E575" s="3" t="s">
        <v>221</v>
      </c>
      <c r="F575" s="3" t="s">
        <v>46</v>
      </c>
      <c r="G575" s="3" t="s">
        <v>46</v>
      </c>
      <c r="H575" s="3">
        <v>6.24</v>
      </c>
      <c r="I575" s="3">
        <v>30.6</v>
      </c>
      <c r="J575" s="3">
        <v>14.87</v>
      </c>
      <c r="K575" s="3" t="s">
        <v>583</v>
      </c>
      <c r="L575" s="3">
        <v>8.07</v>
      </c>
      <c r="M575" s="3">
        <v>-104.4</v>
      </c>
      <c r="N575" s="3">
        <v>171</v>
      </c>
      <c r="O575" s="26">
        <v>17.166666670000001</v>
      </c>
      <c r="P575" s="3"/>
      <c r="Q575" s="3"/>
      <c r="R575" s="3"/>
      <c r="S575" s="3"/>
      <c r="T575" s="3"/>
      <c r="U575" s="3"/>
      <c r="V575" s="3"/>
      <c r="W575" s="3"/>
      <c r="X575" s="3"/>
      <c r="Y575" s="3"/>
      <c r="Z575" s="3"/>
    </row>
    <row r="576" spans="1:26" ht="15" x14ac:dyDescent="0.2">
      <c r="A576" s="3" t="s">
        <v>350</v>
      </c>
      <c r="B576" s="11">
        <v>44419</v>
      </c>
      <c r="C576" s="12">
        <v>0.41597222222222224</v>
      </c>
      <c r="D576" s="3" t="s">
        <v>243</v>
      </c>
      <c r="E576" s="3" t="s">
        <v>203</v>
      </c>
      <c r="F576" s="3">
        <v>1036</v>
      </c>
      <c r="G576" s="3">
        <v>11034</v>
      </c>
      <c r="H576" s="3">
        <v>6.28</v>
      </c>
      <c r="I576" s="3">
        <v>30.8</v>
      </c>
      <c r="J576" s="3">
        <v>11.46</v>
      </c>
      <c r="K576" s="3">
        <v>18</v>
      </c>
      <c r="L576" s="3">
        <v>8.09</v>
      </c>
      <c r="M576" s="3">
        <v>-105.1</v>
      </c>
      <c r="N576" s="3">
        <v>172</v>
      </c>
      <c r="O576" s="26">
        <v>16.073333330000001</v>
      </c>
      <c r="P576" s="3"/>
      <c r="Q576" s="3"/>
      <c r="R576" s="3"/>
      <c r="S576" s="3"/>
      <c r="T576" s="3"/>
      <c r="U576" s="3"/>
      <c r="V576" s="3"/>
      <c r="W576" s="3"/>
      <c r="X576" s="3"/>
      <c r="Y576" s="3"/>
      <c r="Z576" s="3"/>
    </row>
    <row r="577" spans="1:26" ht="15" x14ac:dyDescent="0.2">
      <c r="A577" s="3" t="s">
        <v>350</v>
      </c>
      <c r="B577" s="11">
        <v>44419</v>
      </c>
      <c r="C577" s="12">
        <v>0.41597222222222224</v>
      </c>
      <c r="D577" s="3" t="s">
        <v>243</v>
      </c>
      <c r="E577" s="3" t="s">
        <v>221</v>
      </c>
      <c r="F577" s="3" t="s">
        <v>46</v>
      </c>
      <c r="G577" s="3" t="s">
        <v>46</v>
      </c>
      <c r="H577" s="3">
        <v>6.14</v>
      </c>
      <c r="I577" s="3">
        <v>30.7</v>
      </c>
      <c r="J577" s="3">
        <v>11.35</v>
      </c>
      <c r="K577" s="3">
        <v>35</v>
      </c>
      <c r="L577" s="3">
        <v>8.11</v>
      </c>
      <c r="M577" s="3">
        <v>-106.6</v>
      </c>
      <c r="N577" s="3">
        <v>173</v>
      </c>
      <c r="O577" s="26">
        <v>16.18333333</v>
      </c>
      <c r="P577" s="3"/>
      <c r="Q577" s="3"/>
      <c r="R577" s="3"/>
      <c r="S577" s="3"/>
      <c r="T577" s="3"/>
      <c r="U577" s="3"/>
      <c r="V577" s="3"/>
      <c r="W577" s="3"/>
      <c r="X577" s="3"/>
      <c r="Y577" s="3"/>
      <c r="Z577" s="3"/>
    </row>
    <row r="578" spans="1:26" ht="15" x14ac:dyDescent="0.2">
      <c r="A578" s="3" t="s">
        <v>350</v>
      </c>
      <c r="B578" s="11">
        <v>44419</v>
      </c>
      <c r="C578" s="12">
        <v>0.42499999999999999</v>
      </c>
      <c r="D578" s="3" t="s">
        <v>246</v>
      </c>
      <c r="E578" s="3" t="s">
        <v>203</v>
      </c>
      <c r="F578" s="3">
        <v>1037</v>
      </c>
      <c r="G578" s="3">
        <v>11028</v>
      </c>
      <c r="H578" s="3">
        <v>6.49</v>
      </c>
      <c r="I578" s="3">
        <v>30.9</v>
      </c>
      <c r="J578" s="3">
        <v>14.93</v>
      </c>
      <c r="K578" s="3">
        <v>50</v>
      </c>
      <c r="L578" s="3">
        <v>8.18</v>
      </c>
      <c r="M578" s="3">
        <v>-110.4</v>
      </c>
      <c r="N578" s="3">
        <v>174</v>
      </c>
      <c r="O578" s="26">
        <v>17.083333329999999</v>
      </c>
      <c r="P578" s="3"/>
      <c r="Q578" s="3"/>
      <c r="R578" s="3"/>
      <c r="S578" s="3"/>
      <c r="T578" s="3"/>
      <c r="U578" s="3"/>
      <c r="V578" s="3"/>
      <c r="W578" s="3"/>
      <c r="X578" s="3"/>
      <c r="Y578" s="3"/>
      <c r="Z578" s="3"/>
    </row>
    <row r="579" spans="1:26" ht="15" x14ac:dyDescent="0.2">
      <c r="A579" s="3" t="s">
        <v>350</v>
      </c>
      <c r="B579" s="11">
        <v>44419</v>
      </c>
      <c r="C579" s="12">
        <v>0.42499999999999999</v>
      </c>
      <c r="D579" s="3" t="s">
        <v>246</v>
      </c>
      <c r="E579" s="3" t="s">
        <v>221</v>
      </c>
      <c r="F579" s="3" t="s">
        <v>46</v>
      </c>
      <c r="G579" s="3" t="s">
        <v>46</v>
      </c>
      <c r="H579" s="3">
        <v>5.0999999999999996</v>
      </c>
      <c r="I579" s="3">
        <v>30.7</v>
      </c>
      <c r="J579" s="3">
        <v>16.05</v>
      </c>
      <c r="K579" s="3">
        <v>69</v>
      </c>
      <c r="L579" s="3">
        <v>7.96</v>
      </c>
      <c r="M579" s="3">
        <v>-97.7</v>
      </c>
      <c r="N579" s="3">
        <v>175</v>
      </c>
      <c r="O579" s="26">
        <v>18.27</v>
      </c>
      <c r="P579" s="3"/>
      <c r="Q579" s="3"/>
      <c r="R579" s="3"/>
      <c r="S579" s="3"/>
      <c r="T579" s="3"/>
      <c r="U579" s="3"/>
      <c r="V579" s="3"/>
      <c r="W579" s="3"/>
      <c r="X579" s="3"/>
      <c r="Y579" s="3"/>
      <c r="Z579" s="3"/>
    </row>
    <row r="580" spans="1:26" ht="15" x14ac:dyDescent="0.2">
      <c r="A580" s="3" t="s">
        <v>350</v>
      </c>
      <c r="B580" s="11">
        <v>44419</v>
      </c>
      <c r="C580" s="12">
        <v>0.43680555555555556</v>
      </c>
      <c r="D580" s="3" t="s">
        <v>249</v>
      </c>
      <c r="E580" s="3" t="s">
        <v>203</v>
      </c>
      <c r="F580" s="3">
        <v>1021</v>
      </c>
      <c r="G580" s="3">
        <v>11035</v>
      </c>
      <c r="H580" s="3">
        <v>6.54</v>
      </c>
      <c r="I580" s="3">
        <v>30.6</v>
      </c>
      <c r="J580" s="3">
        <v>14.69</v>
      </c>
      <c r="K580" s="3">
        <v>29</v>
      </c>
      <c r="L580" s="3">
        <v>8.14</v>
      </c>
      <c r="M580" s="3">
        <v>-107.8</v>
      </c>
      <c r="N580" s="3">
        <v>176</v>
      </c>
      <c r="O580" s="26">
        <v>16.88666667</v>
      </c>
      <c r="P580" s="3"/>
      <c r="Q580" s="3"/>
      <c r="R580" s="3"/>
      <c r="S580" s="3"/>
      <c r="T580" s="3"/>
      <c r="U580" s="3"/>
      <c r="V580" s="3"/>
      <c r="W580" s="3"/>
      <c r="X580" s="3"/>
      <c r="Y580" s="3"/>
      <c r="Z580" s="3"/>
    </row>
    <row r="581" spans="1:26" ht="15" x14ac:dyDescent="0.2">
      <c r="A581" s="3" t="s">
        <v>350</v>
      </c>
      <c r="B581" s="11">
        <v>44419</v>
      </c>
      <c r="C581" s="12">
        <v>0.43680555555555556</v>
      </c>
      <c r="D581" s="3" t="s">
        <v>249</v>
      </c>
      <c r="E581" s="3" t="s">
        <v>221</v>
      </c>
      <c r="F581" s="3" t="s">
        <v>46</v>
      </c>
      <c r="G581" s="3" t="s">
        <v>46</v>
      </c>
      <c r="H581" s="3">
        <v>6.56</v>
      </c>
      <c r="I581" s="3">
        <v>30.3</v>
      </c>
      <c r="J581" s="3">
        <v>14.73</v>
      </c>
      <c r="K581" s="3">
        <v>30</v>
      </c>
      <c r="L581" s="3">
        <v>8.06</v>
      </c>
      <c r="M581" s="3">
        <v>-103.6</v>
      </c>
      <c r="N581" s="3">
        <v>177</v>
      </c>
      <c r="O581" s="26">
        <v>17.600000000000001</v>
      </c>
      <c r="P581" s="3"/>
      <c r="Q581" s="3"/>
      <c r="R581" s="3"/>
      <c r="S581" s="3"/>
      <c r="T581" s="3"/>
      <c r="U581" s="3"/>
      <c r="V581" s="3"/>
      <c r="W581" s="3"/>
      <c r="X581" s="3"/>
      <c r="Y581" s="3"/>
      <c r="Z581" s="3"/>
    </row>
    <row r="582" spans="1:26" ht="15" x14ac:dyDescent="0.2">
      <c r="A582" s="3" t="s">
        <v>350</v>
      </c>
      <c r="B582" s="11">
        <v>44419</v>
      </c>
      <c r="C582" s="12">
        <v>0.44305555555555554</v>
      </c>
      <c r="D582" s="3" t="s">
        <v>252</v>
      </c>
      <c r="E582" s="3" t="s">
        <v>203</v>
      </c>
      <c r="F582" s="3">
        <v>1004</v>
      </c>
      <c r="G582" s="3">
        <v>11032</v>
      </c>
      <c r="H582" s="3">
        <v>7.07</v>
      </c>
      <c r="I582" s="3">
        <v>30.9</v>
      </c>
      <c r="J582" s="3">
        <v>17.84</v>
      </c>
      <c r="K582" s="3">
        <v>55</v>
      </c>
      <c r="L582" s="3">
        <v>8.32</v>
      </c>
      <c r="M582" s="3">
        <v>-118.5</v>
      </c>
      <c r="N582" s="3">
        <v>178</v>
      </c>
      <c r="O582" s="26">
        <v>18.00333333</v>
      </c>
      <c r="P582" s="3"/>
      <c r="Q582" s="3"/>
      <c r="R582" s="3"/>
      <c r="S582" s="3"/>
      <c r="T582" s="3"/>
      <c r="U582" s="3"/>
      <c r="V582" s="3"/>
      <c r="W582" s="3"/>
      <c r="X582" s="3"/>
      <c r="Y582" s="3"/>
      <c r="Z582" s="3"/>
    </row>
    <row r="583" spans="1:26" ht="15" x14ac:dyDescent="0.2">
      <c r="A583" s="3" t="s">
        <v>350</v>
      </c>
      <c r="B583" s="11">
        <v>44419</v>
      </c>
      <c r="C583" s="12">
        <v>0.44305555555555554</v>
      </c>
      <c r="D583" s="3" t="s">
        <v>252</v>
      </c>
      <c r="E583" s="3" t="s">
        <v>221</v>
      </c>
      <c r="F583" s="3" t="s">
        <v>46</v>
      </c>
      <c r="G583" s="3" t="s">
        <v>46</v>
      </c>
      <c r="H583" s="3">
        <v>6.75</v>
      </c>
      <c r="I583" s="3">
        <v>30.8</v>
      </c>
      <c r="J583" s="3">
        <v>18.52</v>
      </c>
      <c r="K583" s="3">
        <v>81</v>
      </c>
      <c r="L583" s="3">
        <v>8.3000000000000007</v>
      </c>
      <c r="M583" s="3">
        <v>-117.2</v>
      </c>
      <c r="N583" s="3">
        <v>179</v>
      </c>
      <c r="O583" s="26">
        <v>18.20333333</v>
      </c>
      <c r="P583" s="3"/>
      <c r="Q583" s="3"/>
      <c r="R583" s="3"/>
      <c r="S583" s="3"/>
      <c r="T583" s="3"/>
      <c r="U583" s="3"/>
      <c r="V583" s="3"/>
      <c r="W583" s="3"/>
      <c r="X583" s="3"/>
      <c r="Y583" s="3"/>
      <c r="Z583" s="3"/>
    </row>
    <row r="584" spans="1:26" ht="15" x14ac:dyDescent="0.2">
      <c r="A584" s="3" t="s">
        <v>350</v>
      </c>
      <c r="B584" s="11">
        <v>44419</v>
      </c>
      <c r="C584" s="12">
        <v>0.45069444444444445</v>
      </c>
      <c r="D584" s="3" t="s">
        <v>255</v>
      </c>
      <c r="E584" s="3" t="s">
        <v>203</v>
      </c>
      <c r="F584" s="3">
        <v>1022</v>
      </c>
      <c r="G584" s="3">
        <v>11033</v>
      </c>
      <c r="H584" s="3">
        <v>7.65</v>
      </c>
      <c r="I584" s="3">
        <v>30.9</v>
      </c>
      <c r="J584" s="3">
        <v>0.24</v>
      </c>
      <c r="K584" s="3">
        <v>62</v>
      </c>
      <c r="L584" s="3">
        <v>8.26</v>
      </c>
      <c r="M584" s="3">
        <v>-114.9</v>
      </c>
      <c r="N584" s="3">
        <v>180</v>
      </c>
      <c r="O584" s="26">
        <v>18.47666667</v>
      </c>
      <c r="P584" s="3"/>
      <c r="Q584" s="3"/>
      <c r="R584" s="3"/>
      <c r="S584" s="3"/>
      <c r="T584" s="3"/>
      <c r="U584" s="3"/>
      <c r="V584" s="3"/>
      <c r="W584" s="3"/>
      <c r="X584" s="3"/>
      <c r="Y584" s="3"/>
      <c r="Z584" s="3"/>
    </row>
    <row r="585" spans="1:26" ht="15" x14ac:dyDescent="0.2">
      <c r="A585" s="3" t="s">
        <v>350</v>
      </c>
      <c r="B585" s="11">
        <v>44419</v>
      </c>
      <c r="C585" s="12">
        <v>0.45069444444444445</v>
      </c>
      <c r="D585" s="3" t="s">
        <v>255</v>
      </c>
      <c r="E585" s="3" t="s">
        <v>221</v>
      </c>
      <c r="F585" s="3" t="s">
        <v>46</v>
      </c>
      <c r="G585" s="3" t="s">
        <v>46</v>
      </c>
      <c r="H585" s="3">
        <v>6.74</v>
      </c>
      <c r="I585" s="3">
        <v>30.5</v>
      </c>
      <c r="J585" s="3">
        <v>19.97</v>
      </c>
      <c r="K585" s="3">
        <v>100</v>
      </c>
      <c r="L585" s="3">
        <v>8.2899999999999991</v>
      </c>
      <c r="M585" s="3">
        <v>-116.4</v>
      </c>
      <c r="N585" s="3">
        <v>181</v>
      </c>
      <c r="O585" s="26">
        <v>19.059999999999999</v>
      </c>
      <c r="P585" s="3"/>
      <c r="Q585" s="3"/>
      <c r="R585" s="3"/>
      <c r="S585" s="3"/>
      <c r="T585" s="3"/>
      <c r="U585" s="3"/>
      <c r="V585" s="3"/>
      <c r="W585" s="3"/>
      <c r="X585" s="3"/>
      <c r="Y585" s="3"/>
      <c r="Z585" s="3"/>
    </row>
    <row r="586" spans="1:26" ht="15" x14ac:dyDescent="0.2">
      <c r="A586" s="3" t="s">
        <v>351</v>
      </c>
      <c r="B586" s="11">
        <v>44426</v>
      </c>
      <c r="C586" s="12">
        <v>0.29652777777777778</v>
      </c>
      <c r="D586" s="3" t="s">
        <v>284</v>
      </c>
      <c r="E586" s="3" t="s">
        <v>203</v>
      </c>
      <c r="F586" s="3">
        <v>1013</v>
      </c>
      <c r="G586" s="3">
        <v>11114</v>
      </c>
      <c r="H586" s="3">
        <v>5.07</v>
      </c>
      <c r="I586" s="3">
        <v>30</v>
      </c>
      <c r="J586" s="3">
        <v>8.42</v>
      </c>
      <c r="K586" s="3">
        <v>10</v>
      </c>
      <c r="L586" s="3">
        <v>8.0399999999999991</v>
      </c>
      <c r="M586" s="3">
        <v>-100.6</v>
      </c>
      <c r="N586" s="3">
        <v>182</v>
      </c>
      <c r="O586" s="26">
        <v>14.05666667</v>
      </c>
      <c r="P586" s="3"/>
      <c r="Q586" s="3"/>
      <c r="R586" s="3"/>
      <c r="S586" s="3"/>
      <c r="T586" s="3"/>
      <c r="U586" s="3"/>
      <c r="V586" s="3"/>
      <c r="W586" s="3"/>
      <c r="X586" s="3"/>
      <c r="Y586" s="3"/>
      <c r="Z586" s="3"/>
    </row>
    <row r="587" spans="1:26" ht="15" x14ac:dyDescent="0.2">
      <c r="A587" s="3" t="s">
        <v>351</v>
      </c>
      <c r="B587" s="11">
        <v>44426</v>
      </c>
      <c r="C587" s="12">
        <v>0.29652777777777778</v>
      </c>
      <c r="D587" s="3" t="s">
        <v>284</v>
      </c>
      <c r="E587" s="3" t="s">
        <v>221</v>
      </c>
      <c r="F587" s="3" t="s">
        <v>46</v>
      </c>
      <c r="G587" s="3" t="s">
        <v>46</v>
      </c>
      <c r="H587" s="3">
        <v>5.0999999999999996</v>
      </c>
      <c r="I587" s="3">
        <v>29.9</v>
      </c>
      <c r="J587" s="3">
        <v>8.4499999999999993</v>
      </c>
      <c r="K587" s="3">
        <v>48</v>
      </c>
      <c r="L587" s="3">
        <v>7.95</v>
      </c>
      <c r="M587" s="3">
        <v>-95.3</v>
      </c>
      <c r="N587" s="3">
        <v>183</v>
      </c>
      <c r="O587" s="26">
        <v>14.073333330000001</v>
      </c>
      <c r="P587" s="3"/>
      <c r="Q587" s="3"/>
      <c r="R587" s="3"/>
      <c r="S587" s="3"/>
      <c r="T587" s="3"/>
      <c r="U587" s="3"/>
      <c r="V587" s="3"/>
      <c r="W587" s="3"/>
      <c r="X587" s="3"/>
      <c r="Y587" s="3"/>
      <c r="Z587" s="3"/>
    </row>
    <row r="588" spans="1:26" ht="15" x14ac:dyDescent="0.2">
      <c r="A588" s="3" t="s">
        <v>351</v>
      </c>
      <c r="B588" s="11">
        <v>44426</v>
      </c>
      <c r="C588" s="12">
        <v>0.30902777777777779</v>
      </c>
      <c r="D588" s="3" t="s">
        <v>279</v>
      </c>
      <c r="E588" s="3" t="s">
        <v>203</v>
      </c>
      <c r="F588" s="3">
        <v>1028</v>
      </c>
      <c r="G588" s="3">
        <v>11115</v>
      </c>
      <c r="H588" s="3">
        <v>5.62</v>
      </c>
      <c r="I588" s="3">
        <v>30</v>
      </c>
      <c r="J588" s="3">
        <v>7.74</v>
      </c>
      <c r="K588" s="3">
        <v>8</v>
      </c>
      <c r="L588" s="3">
        <v>7.76</v>
      </c>
      <c r="M588" s="3">
        <v>-84.7</v>
      </c>
      <c r="N588" s="3">
        <v>184</v>
      </c>
      <c r="O588" s="26">
        <v>13.96666667</v>
      </c>
      <c r="P588" s="3"/>
      <c r="Q588" s="3"/>
      <c r="R588" s="3"/>
      <c r="S588" s="3"/>
      <c r="T588" s="3"/>
      <c r="U588" s="3"/>
      <c r="V588" s="3"/>
      <c r="W588" s="3"/>
      <c r="X588" s="3"/>
      <c r="Y588" s="3"/>
      <c r="Z588" s="3"/>
    </row>
    <row r="589" spans="1:26" ht="15" x14ac:dyDescent="0.2">
      <c r="A589" s="3" t="s">
        <v>351</v>
      </c>
      <c r="B589" s="11">
        <v>44426</v>
      </c>
      <c r="C589" s="12">
        <v>0.30902777777777779</v>
      </c>
      <c r="D589" s="3" t="s">
        <v>279</v>
      </c>
      <c r="E589" s="3" t="s">
        <v>221</v>
      </c>
      <c r="F589" s="3" t="s">
        <v>46</v>
      </c>
      <c r="G589" s="3" t="s">
        <v>46</v>
      </c>
      <c r="H589" s="3">
        <v>5.9</v>
      </c>
      <c r="I589" s="3">
        <v>29.7</v>
      </c>
      <c r="J589" s="3">
        <v>8.1</v>
      </c>
      <c r="K589" s="3">
        <v>130</v>
      </c>
      <c r="L589" s="3">
        <v>8.01</v>
      </c>
      <c r="M589" s="3">
        <v>-99</v>
      </c>
      <c r="N589" s="3">
        <v>185</v>
      </c>
      <c r="O589" s="26">
        <v>14.12</v>
      </c>
      <c r="P589" s="3"/>
      <c r="Q589" s="3"/>
      <c r="R589" s="3"/>
      <c r="S589" s="3"/>
      <c r="T589" s="3"/>
      <c r="U589" s="3"/>
      <c r="V589" s="3"/>
      <c r="W589" s="3"/>
      <c r="X589" s="3"/>
      <c r="Y589" s="3"/>
      <c r="Z589" s="3"/>
    </row>
    <row r="590" spans="1:26" ht="15" x14ac:dyDescent="0.2">
      <c r="A590" s="3" t="s">
        <v>351</v>
      </c>
      <c r="B590" s="11">
        <v>44426</v>
      </c>
      <c r="C590" s="12">
        <v>0.32013888888888886</v>
      </c>
      <c r="D590" s="3" t="s">
        <v>277</v>
      </c>
      <c r="E590" s="3" t="s">
        <v>203</v>
      </c>
      <c r="F590" s="3">
        <v>1007</v>
      </c>
      <c r="G590" s="3">
        <v>11102</v>
      </c>
      <c r="H590" s="3">
        <v>6.46</v>
      </c>
      <c r="I590" s="3">
        <v>29.9</v>
      </c>
      <c r="J590" s="3">
        <v>5.39</v>
      </c>
      <c r="K590" s="3">
        <v>48</v>
      </c>
      <c r="L590" s="3">
        <v>7.95</v>
      </c>
      <c r="M590" s="3">
        <v>-95.3</v>
      </c>
      <c r="N590" s="3">
        <v>186</v>
      </c>
      <c r="O590" s="26">
        <v>12.92333333</v>
      </c>
      <c r="P590" s="3"/>
      <c r="Q590" s="3"/>
      <c r="R590" s="3"/>
      <c r="S590" s="3"/>
      <c r="T590" s="3"/>
      <c r="U590" s="3"/>
      <c r="V590" s="3"/>
      <c r="W590" s="3"/>
      <c r="X590" s="3"/>
      <c r="Y590" s="3"/>
      <c r="Z590" s="3"/>
    </row>
    <row r="591" spans="1:26" ht="15" x14ac:dyDescent="0.2">
      <c r="A591" s="3" t="s">
        <v>351</v>
      </c>
      <c r="B591" s="11">
        <v>44426</v>
      </c>
      <c r="C591" s="12">
        <v>0.32013888888888886</v>
      </c>
      <c r="D591" s="3" t="s">
        <v>277</v>
      </c>
      <c r="E591" s="3" t="s">
        <v>221</v>
      </c>
      <c r="F591" s="3" t="s">
        <v>46</v>
      </c>
      <c r="G591" s="3" t="s">
        <v>46</v>
      </c>
      <c r="H591" s="3">
        <v>5.5</v>
      </c>
      <c r="I591" s="3">
        <v>29.6</v>
      </c>
      <c r="J591" s="3">
        <v>7.03</v>
      </c>
      <c r="K591" s="3">
        <v>99</v>
      </c>
      <c r="L591" s="3">
        <v>7.58</v>
      </c>
      <c r="M591" s="3">
        <v>-74</v>
      </c>
      <c r="N591" s="3">
        <v>187</v>
      </c>
      <c r="O591" s="26">
        <v>13.94333333</v>
      </c>
      <c r="P591" s="3"/>
      <c r="Q591" s="3"/>
      <c r="R591" s="3"/>
      <c r="S591" s="3"/>
      <c r="T591" s="3"/>
      <c r="U591" s="3"/>
      <c r="V591" s="3"/>
      <c r="W591" s="3"/>
      <c r="X591" s="3"/>
      <c r="Y591" s="3"/>
      <c r="Z591" s="3"/>
    </row>
    <row r="592" spans="1:26" ht="15" x14ac:dyDescent="0.2">
      <c r="A592" s="3" t="s">
        <v>351</v>
      </c>
      <c r="B592" s="11">
        <v>44426</v>
      </c>
      <c r="C592" s="12">
        <v>0.34583333333333333</v>
      </c>
      <c r="D592" s="3" t="s">
        <v>307</v>
      </c>
      <c r="E592" s="3" t="s">
        <v>203</v>
      </c>
      <c r="F592" s="3">
        <v>1010</v>
      </c>
      <c r="G592" s="3">
        <v>11116</v>
      </c>
      <c r="H592" s="3">
        <v>5.45</v>
      </c>
      <c r="I592" s="3">
        <v>30.2</v>
      </c>
      <c r="J592" s="3">
        <v>7.19</v>
      </c>
      <c r="K592" s="3">
        <v>7</v>
      </c>
      <c r="L592" s="3">
        <v>7.39</v>
      </c>
      <c r="M592" s="3">
        <v>-63.3</v>
      </c>
      <c r="N592" s="3">
        <v>188</v>
      </c>
      <c r="O592" s="26">
        <v>14.58</v>
      </c>
      <c r="P592" s="3"/>
      <c r="Q592" s="3"/>
      <c r="R592" s="3"/>
      <c r="S592" s="3"/>
      <c r="T592" s="3"/>
      <c r="U592" s="3"/>
      <c r="V592" s="3"/>
      <c r="W592" s="3"/>
      <c r="X592" s="3"/>
      <c r="Y592" s="3"/>
      <c r="Z592" s="3"/>
    </row>
    <row r="593" spans="1:26" ht="15" x14ac:dyDescent="0.2">
      <c r="A593" s="3" t="s">
        <v>351</v>
      </c>
      <c r="B593" s="11">
        <v>44426</v>
      </c>
      <c r="C593" s="12">
        <v>0.34583333333333333</v>
      </c>
      <c r="D593" s="3" t="s">
        <v>307</v>
      </c>
      <c r="E593" s="3" t="s">
        <v>221</v>
      </c>
      <c r="F593" s="3">
        <v>1034</v>
      </c>
      <c r="G593" s="3">
        <v>11117</v>
      </c>
      <c r="H593" s="3">
        <v>3.8</v>
      </c>
      <c r="I593" s="3">
        <v>30</v>
      </c>
      <c r="J593" s="3">
        <v>15.39</v>
      </c>
      <c r="K593" s="3" t="s">
        <v>721</v>
      </c>
      <c r="L593" s="3">
        <v>7.64</v>
      </c>
      <c r="M593" s="3">
        <v>-77.599999999999994</v>
      </c>
      <c r="N593" s="3">
        <v>189</v>
      </c>
      <c r="O593" s="26">
        <v>19.05</v>
      </c>
      <c r="P593" s="3"/>
      <c r="Q593" s="3"/>
      <c r="R593" s="3"/>
      <c r="S593" s="3"/>
      <c r="T593" s="3"/>
      <c r="U593" s="3"/>
      <c r="V593" s="3"/>
      <c r="W593" s="3"/>
      <c r="X593" s="3"/>
      <c r="Y593" s="3"/>
      <c r="Z593" s="3"/>
    </row>
    <row r="594" spans="1:26" ht="15" x14ac:dyDescent="0.2">
      <c r="A594" s="3" t="s">
        <v>351</v>
      </c>
      <c r="B594" s="11">
        <v>44426</v>
      </c>
      <c r="C594" s="12">
        <v>0.35833333333333334</v>
      </c>
      <c r="D594" s="3" t="s">
        <v>304</v>
      </c>
      <c r="E594" s="3" t="s">
        <v>203</v>
      </c>
      <c r="F594" s="3">
        <v>1009</v>
      </c>
      <c r="G594" s="3">
        <v>11113</v>
      </c>
      <c r="H594" s="3">
        <v>6.19</v>
      </c>
      <c r="I594" s="3">
        <v>29.6</v>
      </c>
      <c r="J594" s="3">
        <v>4.47</v>
      </c>
      <c r="K594" s="3">
        <v>13</v>
      </c>
      <c r="L594" s="3">
        <v>7.37</v>
      </c>
      <c r="M594" s="3">
        <v>-62.2</v>
      </c>
      <c r="N594" s="3">
        <v>190</v>
      </c>
      <c r="O594" s="26">
        <v>12.72666667</v>
      </c>
      <c r="P594" s="3"/>
      <c r="Q594" s="3"/>
      <c r="R594" s="3"/>
      <c r="S594" s="3"/>
      <c r="T594" s="3"/>
      <c r="U594" s="3"/>
      <c r="V594" s="3"/>
      <c r="W594" s="3"/>
      <c r="X594" s="3"/>
      <c r="Y594" s="3"/>
      <c r="Z594" s="3"/>
    </row>
    <row r="595" spans="1:26" ht="15" x14ac:dyDescent="0.2">
      <c r="A595" s="3" t="s">
        <v>351</v>
      </c>
      <c r="B595" s="11">
        <v>44426</v>
      </c>
      <c r="C595" s="12">
        <v>0.35833333333333334</v>
      </c>
      <c r="D595" s="3" t="s">
        <v>304</v>
      </c>
      <c r="E595" s="3" t="s">
        <v>221</v>
      </c>
      <c r="F595" s="3" t="s">
        <v>46</v>
      </c>
      <c r="G595" s="3" t="s">
        <v>46</v>
      </c>
      <c r="H595" s="3">
        <v>5.7</v>
      </c>
      <c r="I595" s="3">
        <v>29.4</v>
      </c>
      <c r="J595" s="3">
        <v>5.47</v>
      </c>
      <c r="K595" s="3">
        <v>39</v>
      </c>
      <c r="L595" s="3">
        <v>7.37</v>
      </c>
      <c r="M595" s="3">
        <v>-62</v>
      </c>
      <c r="N595" s="3">
        <v>191</v>
      </c>
      <c r="O595" s="26">
        <v>13.526666669999999</v>
      </c>
      <c r="P595" s="3"/>
      <c r="Q595" s="3"/>
      <c r="R595" s="3"/>
      <c r="S595" s="3"/>
      <c r="T595" s="3"/>
      <c r="U595" s="3"/>
      <c r="V595" s="3"/>
      <c r="W595" s="3"/>
      <c r="X595" s="3"/>
      <c r="Y595" s="3"/>
      <c r="Z595" s="3"/>
    </row>
    <row r="596" spans="1:26" ht="15" x14ac:dyDescent="0.2">
      <c r="A596" s="3" t="s">
        <v>351</v>
      </c>
      <c r="B596" s="11">
        <v>44426</v>
      </c>
      <c r="C596" s="12">
        <v>0.36944444444444446</v>
      </c>
      <c r="D596" s="3" t="s">
        <v>272</v>
      </c>
      <c r="E596" s="3" t="s">
        <v>203</v>
      </c>
      <c r="F596" s="3">
        <v>1035</v>
      </c>
      <c r="G596" s="3">
        <v>11110</v>
      </c>
      <c r="H596" s="3">
        <v>6.95</v>
      </c>
      <c r="I596" s="3">
        <v>30.3</v>
      </c>
      <c r="J596" s="3">
        <v>0.3</v>
      </c>
      <c r="K596" s="3">
        <v>4</v>
      </c>
      <c r="L596" s="3">
        <v>7.43</v>
      </c>
      <c r="M596" s="3">
        <v>-65.599999999999994</v>
      </c>
      <c r="N596" s="3">
        <v>192</v>
      </c>
      <c r="O596" s="26">
        <v>10.71</v>
      </c>
      <c r="P596" s="3"/>
      <c r="Q596" s="3"/>
      <c r="R596" s="3"/>
      <c r="S596" s="3"/>
      <c r="T596" s="3"/>
      <c r="U596" s="3"/>
      <c r="V596" s="3"/>
      <c r="W596" s="3"/>
      <c r="X596" s="3"/>
      <c r="Y596" s="3"/>
      <c r="Z596" s="3"/>
    </row>
    <row r="597" spans="1:26" ht="15" x14ac:dyDescent="0.2">
      <c r="A597" s="3" t="s">
        <v>351</v>
      </c>
      <c r="B597" s="11">
        <v>44426</v>
      </c>
      <c r="C597" s="12">
        <v>0.36944444444444446</v>
      </c>
      <c r="D597" s="3" t="s">
        <v>272</v>
      </c>
      <c r="E597" s="3" t="s">
        <v>221</v>
      </c>
      <c r="F597" s="3" t="s">
        <v>46</v>
      </c>
      <c r="G597" s="3" t="s">
        <v>46</v>
      </c>
      <c r="H597" s="3">
        <v>6.63</v>
      </c>
      <c r="I597" s="3">
        <v>30.3</v>
      </c>
      <c r="J597" s="3">
        <v>0.56000000000000005</v>
      </c>
      <c r="K597" s="3">
        <v>6</v>
      </c>
      <c r="L597" s="3">
        <v>7.41</v>
      </c>
      <c r="M597" s="3">
        <v>-64.400000000000006</v>
      </c>
      <c r="N597" s="3">
        <v>193</v>
      </c>
      <c r="O597" s="26">
        <v>10.776666669999999</v>
      </c>
      <c r="P597" s="3"/>
      <c r="Q597" s="3"/>
      <c r="R597" s="3"/>
      <c r="S597" s="3"/>
      <c r="T597" s="3"/>
      <c r="U597" s="3"/>
      <c r="V597" s="3"/>
      <c r="W597" s="3"/>
      <c r="X597" s="3"/>
      <c r="Y597" s="3"/>
      <c r="Z597" s="3"/>
    </row>
    <row r="598" spans="1:26" ht="15" x14ac:dyDescent="0.2">
      <c r="A598" s="3" t="s">
        <v>351</v>
      </c>
      <c r="B598" s="11">
        <v>44426</v>
      </c>
      <c r="C598" s="12">
        <v>0.38055555555555554</v>
      </c>
      <c r="D598" s="3" t="s">
        <v>300</v>
      </c>
      <c r="E598" s="3" t="s">
        <v>203</v>
      </c>
      <c r="F598" s="3">
        <v>1005</v>
      </c>
      <c r="G598" s="3">
        <v>11111</v>
      </c>
      <c r="H598" s="3">
        <v>7.01</v>
      </c>
      <c r="I598" s="3">
        <v>29.6</v>
      </c>
      <c r="J598" s="3">
        <v>2.82</v>
      </c>
      <c r="K598" s="3" t="s">
        <v>168</v>
      </c>
      <c r="L598" s="3">
        <v>7.64</v>
      </c>
      <c r="M598" s="3">
        <v>-77.599999999999994</v>
      </c>
      <c r="N598" s="3">
        <v>194</v>
      </c>
      <c r="O598" s="26">
        <v>11.766666669999999</v>
      </c>
      <c r="P598" s="3"/>
      <c r="Q598" s="3"/>
      <c r="R598" s="3"/>
      <c r="S598" s="3"/>
      <c r="T598" s="3"/>
      <c r="U598" s="3"/>
      <c r="V598" s="3"/>
      <c r="W598" s="3"/>
      <c r="X598" s="3"/>
      <c r="Y598" s="3"/>
      <c r="Z598" s="3"/>
    </row>
    <row r="599" spans="1:26" ht="15" x14ac:dyDescent="0.2">
      <c r="A599" s="3" t="s">
        <v>351</v>
      </c>
      <c r="B599" s="11">
        <v>44426</v>
      </c>
      <c r="C599" s="12">
        <v>0.38055555555555554</v>
      </c>
      <c r="D599" s="3" t="s">
        <v>300</v>
      </c>
      <c r="E599" s="3" t="s">
        <v>221</v>
      </c>
      <c r="F599" s="3" t="s">
        <v>46</v>
      </c>
      <c r="G599" s="3" t="s">
        <v>46</v>
      </c>
      <c r="H599" s="3">
        <v>7.02</v>
      </c>
      <c r="I599" s="3">
        <v>29.4</v>
      </c>
      <c r="J599" s="3">
        <v>3.22</v>
      </c>
      <c r="K599" s="3">
        <v>26</v>
      </c>
      <c r="L599" s="3">
        <v>7.43</v>
      </c>
      <c r="M599" s="3">
        <v>-65.400000000000006</v>
      </c>
      <c r="N599" s="3">
        <v>195</v>
      </c>
      <c r="O599" s="26">
        <v>12.213333329999999</v>
      </c>
      <c r="P599" s="3"/>
      <c r="Q599" s="3"/>
      <c r="R599" s="3"/>
      <c r="S599" s="3"/>
      <c r="T599" s="3"/>
      <c r="U599" s="3"/>
      <c r="V599" s="3"/>
      <c r="W599" s="3"/>
      <c r="X599" s="3"/>
      <c r="Y599" s="3"/>
      <c r="Z599" s="3"/>
    </row>
    <row r="600" spans="1:26" ht="15" x14ac:dyDescent="0.2">
      <c r="A600" s="3" t="s">
        <v>351</v>
      </c>
      <c r="B600" s="11">
        <v>44426</v>
      </c>
      <c r="C600" s="12">
        <v>0.39027777777777778</v>
      </c>
      <c r="D600" s="3" t="s">
        <v>270</v>
      </c>
      <c r="E600" s="3" t="s">
        <v>203</v>
      </c>
      <c r="F600" s="3">
        <v>1030</v>
      </c>
      <c r="G600" s="3">
        <v>11112</v>
      </c>
      <c r="H600" s="3">
        <v>6.78</v>
      </c>
      <c r="I600" s="3">
        <v>29.4</v>
      </c>
      <c r="J600" s="3">
        <v>2.95</v>
      </c>
      <c r="K600" s="3">
        <v>11</v>
      </c>
      <c r="L600" s="3">
        <v>7.94</v>
      </c>
      <c r="M600" s="3">
        <v>-94.7</v>
      </c>
      <c r="N600" s="3">
        <v>196</v>
      </c>
      <c r="O600" s="26">
        <v>11.28333333</v>
      </c>
      <c r="P600" s="3"/>
      <c r="Q600" s="3"/>
      <c r="R600" s="3"/>
      <c r="S600" s="3"/>
      <c r="T600" s="3"/>
      <c r="U600" s="3"/>
      <c r="V600" s="3"/>
      <c r="W600" s="3"/>
      <c r="X600" s="3"/>
      <c r="Y600" s="3"/>
      <c r="Z600" s="3"/>
    </row>
    <row r="601" spans="1:26" ht="15" x14ac:dyDescent="0.2">
      <c r="A601" s="3" t="s">
        <v>351</v>
      </c>
      <c r="B601" s="11">
        <v>44426</v>
      </c>
      <c r="C601" s="12">
        <v>0.39027777777777778</v>
      </c>
      <c r="D601" s="3" t="s">
        <v>270</v>
      </c>
      <c r="E601" s="3" t="s">
        <v>221</v>
      </c>
      <c r="F601" s="3" t="s">
        <v>46</v>
      </c>
      <c r="G601" s="3" t="s">
        <v>46</v>
      </c>
      <c r="H601" s="3">
        <v>7</v>
      </c>
      <c r="I601" s="3">
        <v>29.8</v>
      </c>
      <c r="J601" s="3">
        <v>3.65</v>
      </c>
      <c r="K601" s="3">
        <v>36</v>
      </c>
      <c r="L601" s="3">
        <v>7.53</v>
      </c>
      <c r="M601" s="3">
        <v>-71.099999999999994</v>
      </c>
      <c r="N601" s="3">
        <v>197</v>
      </c>
      <c r="O601" s="26">
        <v>11.94333333</v>
      </c>
      <c r="P601" s="3"/>
      <c r="Q601" s="3"/>
      <c r="R601" s="3"/>
      <c r="S601" s="3"/>
      <c r="T601" s="3"/>
      <c r="U601" s="3"/>
      <c r="V601" s="3"/>
      <c r="W601" s="3"/>
      <c r="X601" s="3"/>
      <c r="Y601" s="3"/>
      <c r="Z601" s="3"/>
    </row>
    <row r="602" spans="1:26" ht="15" x14ac:dyDescent="0.2">
      <c r="A602" s="3" t="s">
        <v>351</v>
      </c>
      <c r="B602" s="11">
        <v>44426</v>
      </c>
      <c r="C602" s="12">
        <v>0.40416666666666667</v>
      </c>
      <c r="D602" s="3" t="s">
        <v>267</v>
      </c>
      <c r="E602" s="3" t="s">
        <v>203</v>
      </c>
      <c r="F602" s="3">
        <v>1039</v>
      </c>
      <c r="G602" s="3">
        <v>11108</v>
      </c>
      <c r="H602" s="3">
        <v>8.4700000000000006</v>
      </c>
      <c r="I602" s="3">
        <v>30.2</v>
      </c>
      <c r="J602" s="3">
        <v>7.95</v>
      </c>
      <c r="K602" s="3">
        <v>29</v>
      </c>
      <c r="L602" s="3">
        <v>8.11</v>
      </c>
      <c r="M602" s="3">
        <v>-104.6</v>
      </c>
      <c r="N602" s="3">
        <v>198</v>
      </c>
      <c r="O602" s="26">
        <v>13.846666669999999</v>
      </c>
      <c r="P602" s="3"/>
      <c r="Q602" s="3"/>
      <c r="R602" s="3"/>
      <c r="S602" s="3"/>
      <c r="T602" s="3"/>
      <c r="U602" s="3"/>
      <c r="V602" s="3"/>
      <c r="W602" s="3"/>
      <c r="X602" s="3"/>
      <c r="Y602" s="3"/>
      <c r="Z602" s="3"/>
    </row>
    <row r="603" spans="1:26" ht="15" x14ac:dyDescent="0.2">
      <c r="A603" s="3" t="s">
        <v>351</v>
      </c>
      <c r="B603" s="11">
        <v>44426</v>
      </c>
      <c r="C603" s="12">
        <v>0.40416666666666667</v>
      </c>
      <c r="D603" s="3" t="s">
        <v>267</v>
      </c>
      <c r="E603" s="3" t="s">
        <v>221</v>
      </c>
      <c r="F603" s="3" t="s">
        <v>46</v>
      </c>
      <c r="G603" s="3" t="s">
        <v>46</v>
      </c>
      <c r="H603" s="3">
        <v>7.56</v>
      </c>
      <c r="I603" s="3">
        <v>30.2</v>
      </c>
      <c r="J603" s="3">
        <v>8</v>
      </c>
      <c r="K603" s="3">
        <v>64</v>
      </c>
      <c r="L603" s="3">
        <v>8.06</v>
      </c>
      <c r="M603" s="3">
        <v>-101.9</v>
      </c>
      <c r="N603" s="3">
        <v>199</v>
      </c>
      <c r="O603" s="26">
        <v>13.983333330000001</v>
      </c>
      <c r="P603" s="3"/>
      <c r="Q603" s="3"/>
      <c r="R603" s="3"/>
      <c r="S603" s="3"/>
      <c r="T603" s="3"/>
      <c r="U603" s="3"/>
      <c r="V603" s="3"/>
      <c r="W603" s="3"/>
      <c r="X603" s="3"/>
      <c r="Y603" s="3"/>
      <c r="Z603" s="3"/>
    </row>
    <row r="604" spans="1:26" ht="15" x14ac:dyDescent="0.2">
      <c r="A604" s="3" t="s">
        <v>351</v>
      </c>
      <c r="B604" s="11">
        <v>44426</v>
      </c>
      <c r="C604" s="12">
        <v>0.41597222222222224</v>
      </c>
      <c r="D604" s="3" t="s">
        <v>274</v>
      </c>
      <c r="E604" s="3" t="s">
        <v>203</v>
      </c>
      <c r="F604" s="3">
        <v>1003</v>
      </c>
      <c r="G604" s="3">
        <v>11105</v>
      </c>
      <c r="H604" s="3">
        <v>8.9499999999999993</v>
      </c>
      <c r="I604" s="3">
        <v>30.3</v>
      </c>
      <c r="J604" s="3">
        <v>6.98</v>
      </c>
      <c r="K604" s="3">
        <v>23</v>
      </c>
      <c r="L604" s="3">
        <v>8.25</v>
      </c>
      <c r="M604" s="3">
        <v>-112.5</v>
      </c>
      <c r="N604" s="3">
        <v>200</v>
      </c>
      <c r="O604" s="26">
        <v>13.14666667</v>
      </c>
      <c r="P604" s="3"/>
      <c r="Q604" s="3"/>
      <c r="R604" s="3"/>
      <c r="S604" s="3"/>
      <c r="T604" s="3"/>
      <c r="U604" s="3"/>
      <c r="V604" s="3"/>
      <c r="W604" s="3"/>
      <c r="X604" s="3"/>
      <c r="Y604" s="3"/>
      <c r="Z604" s="3"/>
    </row>
    <row r="605" spans="1:26" ht="15" x14ac:dyDescent="0.2">
      <c r="A605" s="3" t="s">
        <v>351</v>
      </c>
      <c r="B605" s="11">
        <v>44426</v>
      </c>
      <c r="C605" s="12">
        <v>0.41597222222222224</v>
      </c>
      <c r="D605" s="3" t="s">
        <v>274</v>
      </c>
      <c r="E605" s="3" t="s">
        <v>221</v>
      </c>
      <c r="F605" s="3">
        <v>1011</v>
      </c>
      <c r="G605" s="3">
        <v>11106</v>
      </c>
      <c r="H605" s="3">
        <v>3.35</v>
      </c>
      <c r="I605" s="3">
        <v>29.9</v>
      </c>
      <c r="J605" s="3">
        <v>19.41</v>
      </c>
      <c r="K605" s="3">
        <v>115</v>
      </c>
      <c r="L605" s="3">
        <v>7.81</v>
      </c>
      <c r="M605" s="3">
        <v>-87.3</v>
      </c>
      <c r="N605" s="3">
        <v>201</v>
      </c>
      <c r="O605" s="26">
        <v>19.49666667</v>
      </c>
      <c r="P605" s="3"/>
      <c r="Q605" s="3"/>
      <c r="R605" s="3"/>
      <c r="S605" s="3"/>
      <c r="T605" s="3"/>
      <c r="U605" s="3"/>
      <c r="V605" s="3"/>
      <c r="W605" s="3"/>
      <c r="X605" s="3"/>
      <c r="Y605" s="3"/>
      <c r="Z605" s="3"/>
    </row>
    <row r="606" spans="1:26" ht="15" x14ac:dyDescent="0.2">
      <c r="A606" s="3" t="s">
        <v>351</v>
      </c>
      <c r="B606" s="11">
        <v>44426</v>
      </c>
      <c r="C606" s="12">
        <v>0.45</v>
      </c>
      <c r="D606" s="3" t="s">
        <v>265</v>
      </c>
      <c r="E606" s="3" t="s">
        <v>203</v>
      </c>
      <c r="F606" s="3">
        <v>1020</v>
      </c>
      <c r="G606" s="3">
        <v>11104</v>
      </c>
      <c r="H606" s="3">
        <v>9.64</v>
      </c>
      <c r="I606" s="3">
        <v>30</v>
      </c>
      <c r="J606" s="3">
        <v>8.19</v>
      </c>
      <c r="K606" s="3">
        <v>29</v>
      </c>
      <c r="L606" s="3">
        <v>8.4499999999999993</v>
      </c>
      <c r="M606" s="3">
        <v>-124.5</v>
      </c>
      <c r="N606" s="3">
        <v>202</v>
      </c>
      <c r="O606" s="26">
        <v>13.49333333</v>
      </c>
      <c r="P606" s="3"/>
      <c r="Q606" s="3"/>
      <c r="R606" s="3"/>
      <c r="S606" s="3"/>
      <c r="T606" s="3"/>
      <c r="U606" s="3"/>
      <c r="V606" s="3"/>
      <c r="W606" s="3"/>
      <c r="X606" s="3"/>
      <c r="Y606" s="3"/>
      <c r="Z606" s="3"/>
    </row>
    <row r="607" spans="1:26" ht="15" x14ac:dyDescent="0.2">
      <c r="A607" s="3" t="s">
        <v>351</v>
      </c>
      <c r="B607" s="11">
        <v>44426</v>
      </c>
      <c r="C607" s="12">
        <v>0.45</v>
      </c>
      <c r="D607" s="3" t="s">
        <v>265</v>
      </c>
      <c r="E607" s="3" t="s">
        <v>221</v>
      </c>
      <c r="F607" s="3" t="s">
        <v>46</v>
      </c>
      <c r="G607" s="3" t="s">
        <v>46</v>
      </c>
      <c r="H607" s="3">
        <v>8.33</v>
      </c>
      <c r="I607" s="3">
        <v>30</v>
      </c>
      <c r="J607" s="3">
        <v>8.49</v>
      </c>
      <c r="K607" s="3">
        <v>95</v>
      </c>
      <c r="L607" s="3">
        <v>8.35</v>
      </c>
      <c r="M607" s="3">
        <v>-118.7</v>
      </c>
      <c r="N607" s="3">
        <v>203</v>
      </c>
      <c r="O607" s="26">
        <v>13.946666670000001</v>
      </c>
      <c r="P607" s="3"/>
      <c r="Q607" s="3"/>
      <c r="R607" s="3"/>
      <c r="S607" s="3"/>
      <c r="T607" s="3"/>
      <c r="U607" s="3"/>
      <c r="V607" s="3"/>
      <c r="W607" s="3"/>
      <c r="X607" s="3"/>
      <c r="Y607" s="3"/>
      <c r="Z607" s="3"/>
    </row>
    <row r="608" spans="1:26" ht="15" x14ac:dyDescent="0.2">
      <c r="A608" s="3" t="s">
        <v>351</v>
      </c>
      <c r="B608" s="11">
        <v>44426</v>
      </c>
      <c r="C608" s="12">
        <v>0.47083333333333333</v>
      </c>
      <c r="D608" s="3" t="s">
        <v>215</v>
      </c>
      <c r="E608" s="3" t="s">
        <v>221</v>
      </c>
      <c r="F608" s="3" t="s">
        <v>46</v>
      </c>
      <c r="G608" s="3" t="s">
        <v>46</v>
      </c>
      <c r="H608" s="3">
        <v>6.8</v>
      </c>
      <c r="I608" s="3">
        <v>30</v>
      </c>
      <c r="J608" s="3">
        <v>11.82</v>
      </c>
      <c r="K608" s="3">
        <v>60</v>
      </c>
      <c r="L608" s="3">
        <v>8.43</v>
      </c>
      <c r="M608" s="3">
        <v>-123.3</v>
      </c>
      <c r="N608" s="3">
        <v>205</v>
      </c>
      <c r="O608" s="26">
        <v>15.83</v>
      </c>
      <c r="P608" s="3"/>
      <c r="Q608" s="3"/>
      <c r="R608" s="3"/>
      <c r="S608" s="3"/>
      <c r="T608" s="3"/>
      <c r="U608" s="3"/>
      <c r="V608" s="3"/>
      <c r="W608" s="3"/>
      <c r="X608" s="3"/>
      <c r="Y608" s="3"/>
      <c r="Z608" s="3"/>
    </row>
    <row r="609" spans="1:26" ht="15" x14ac:dyDescent="0.2">
      <c r="A609" s="3" t="s">
        <v>351</v>
      </c>
      <c r="B609" s="11">
        <v>44426</v>
      </c>
      <c r="C609" s="12">
        <v>0.4777777777777778</v>
      </c>
      <c r="D609" s="3" t="s">
        <v>215</v>
      </c>
      <c r="E609" s="3" t="s">
        <v>203</v>
      </c>
      <c r="F609" s="3">
        <v>1041</v>
      </c>
      <c r="G609" s="3">
        <v>11109</v>
      </c>
      <c r="H609" s="3">
        <v>8.4</v>
      </c>
      <c r="I609" s="3">
        <v>30.3</v>
      </c>
      <c r="J609" s="3">
        <v>10.14</v>
      </c>
      <c r="K609" s="3">
        <v>30</v>
      </c>
      <c r="L609" s="3">
        <v>8.15</v>
      </c>
      <c r="M609" s="3">
        <v>-106.9</v>
      </c>
      <c r="N609" s="3">
        <v>204</v>
      </c>
      <c r="O609" s="26">
        <v>14.196666670000001</v>
      </c>
      <c r="P609" s="3"/>
      <c r="Q609" s="3"/>
      <c r="R609" s="3"/>
      <c r="S609" s="3"/>
      <c r="T609" s="3"/>
      <c r="U609" s="3"/>
      <c r="V609" s="3"/>
      <c r="W609" s="3"/>
      <c r="X609" s="3"/>
      <c r="Y609" s="3"/>
      <c r="Z609" s="3"/>
    </row>
    <row r="610" spans="1:26" ht="15" x14ac:dyDescent="0.2">
      <c r="A610" s="3" t="s">
        <v>351</v>
      </c>
      <c r="B610" s="11">
        <v>44426</v>
      </c>
      <c r="C610" s="12">
        <v>0.49305555555555558</v>
      </c>
      <c r="D610" s="3" t="s">
        <v>218</v>
      </c>
      <c r="E610" s="3" t="s">
        <v>203</v>
      </c>
      <c r="F610" s="3">
        <v>1023</v>
      </c>
      <c r="G610" s="3">
        <v>11107</v>
      </c>
      <c r="H610" s="3">
        <v>7.56</v>
      </c>
      <c r="I610" s="3">
        <v>30.4</v>
      </c>
      <c r="J610" s="3">
        <v>11.51</v>
      </c>
      <c r="K610" s="3">
        <v>14</v>
      </c>
      <c r="L610" s="3">
        <v>8.34</v>
      </c>
      <c r="M610" s="3">
        <v>-117.9</v>
      </c>
      <c r="N610" s="3">
        <v>206</v>
      </c>
      <c r="O610" s="26">
        <v>15.143333330000001</v>
      </c>
      <c r="P610" s="3"/>
      <c r="Q610" s="3"/>
      <c r="R610" s="3"/>
      <c r="S610" s="3"/>
      <c r="T610" s="3"/>
      <c r="U610" s="3"/>
      <c r="V610" s="3"/>
      <c r="W610" s="3"/>
      <c r="X610" s="3"/>
      <c r="Y610" s="3"/>
      <c r="Z610" s="3"/>
    </row>
    <row r="611" spans="1:26" ht="15" x14ac:dyDescent="0.2">
      <c r="A611" s="3" t="s">
        <v>351</v>
      </c>
      <c r="B611" s="11">
        <v>44426</v>
      </c>
      <c r="C611" s="12">
        <v>0.49305555555555558</v>
      </c>
      <c r="D611" s="3" t="s">
        <v>218</v>
      </c>
      <c r="E611" s="3" t="s">
        <v>221</v>
      </c>
      <c r="F611" s="3">
        <v>1036</v>
      </c>
      <c r="G611" s="3">
        <v>11101</v>
      </c>
      <c r="H611" s="3">
        <v>5.2</v>
      </c>
      <c r="I611" s="3">
        <v>29.7</v>
      </c>
      <c r="J611" s="3">
        <v>23.03</v>
      </c>
      <c r="K611" s="3">
        <v>25</v>
      </c>
      <c r="L611" s="3">
        <v>8.08</v>
      </c>
      <c r="M611" s="3">
        <v>-103.2</v>
      </c>
      <c r="N611" s="3">
        <v>207</v>
      </c>
      <c r="O611" s="26">
        <v>20.99</v>
      </c>
      <c r="P611" s="3"/>
      <c r="Q611" s="3"/>
      <c r="R611" s="3"/>
      <c r="S611" s="3"/>
      <c r="T611" s="3"/>
      <c r="U611" s="3"/>
      <c r="V611" s="3"/>
      <c r="W611" s="3"/>
      <c r="X611" s="3"/>
      <c r="Y611" s="3"/>
      <c r="Z611" s="3"/>
    </row>
    <row r="612" spans="1:26" ht="15" x14ac:dyDescent="0.2">
      <c r="A612" s="3" t="s">
        <v>351</v>
      </c>
      <c r="B612" s="11">
        <v>44426</v>
      </c>
      <c r="C612" s="12">
        <v>0.51111111111111107</v>
      </c>
      <c r="D612" s="3" t="s">
        <v>224</v>
      </c>
      <c r="E612" s="3" t="s">
        <v>203</v>
      </c>
      <c r="F612" s="3">
        <v>1037</v>
      </c>
      <c r="G612" s="3">
        <v>11103</v>
      </c>
      <c r="H612" s="3">
        <v>8.4700000000000006</v>
      </c>
      <c r="I612" s="3">
        <v>31.2</v>
      </c>
      <c r="J612" s="3">
        <v>8.58</v>
      </c>
      <c r="K612" s="3" t="s">
        <v>601</v>
      </c>
      <c r="L612" s="3">
        <v>8.44</v>
      </c>
      <c r="M612" s="3">
        <v>-123.9</v>
      </c>
      <c r="N612" s="3">
        <v>208</v>
      </c>
      <c r="O612" s="26">
        <v>13.463333329999999</v>
      </c>
      <c r="P612" s="3"/>
      <c r="Q612" s="3"/>
      <c r="R612" s="3"/>
      <c r="S612" s="3"/>
      <c r="T612" s="3"/>
      <c r="U612" s="3"/>
      <c r="V612" s="3"/>
      <c r="W612" s="3"/>
      <c r="X612" s="3"/>
      <c r="Y612" s="3"/>
      <c r="Z612" s="3"/>
    </row>
    <row r="613" spans="1:26" ht="15" x14ac:dyDescent="0.2">
      <c r="A613" s="3" t="s">
        <v>351</v>
      </c>
      <c r="B613" s="11">
        <v>44426</v>
      </c>
      <c r="C613" s="12">
        <v>0.51111111111111107</v>
      </c>
      <c r="D613" s="3" t="s">
        <v>224</v>
      </c>
      <c r="E613" s="3" t="s">
        <v>221</v>
      </c>
      <c r="F613" s="3" t="s">
        <v>46</v>
      </c>
      <c r="G613" s="3" t="s">
        <v>46</v>
      </c>
      <c r="H613" s="3">
        <v>8.19</v>
      </c>
      <c r="I613" s="3">
        <v>31.1</v>
      </c>
      <c r="J613" s="3">
        <v>8.59</v>
      </c>
      <c r="K613" s="3">
        <v>17</v>
      </c>
      <c r="L613" s="3">
        <v>8.44</v>
      </c>
      <c r="M613" s="3">
        <v>-123.8</v>
      </c>
      <c r="N613" s="3">
        <v>209</v>
      </c>
      <c r="O613" s="26">
        <v>13.36333333</v>
      </c>
      <c r="P613" s="3"/>
      <c r="Q613" s="3"/>
      <c r="R613" s="3"/>
      <c r="S613" s="3"/>
      <c r="T613" s="3"/>
      <c r="U613" s="3"/>
      <c r="V613" s="3"/>
      <c r="W613" s="3"/>
      <c r="X613" s="3"/>
      <c r="Y613" s="3"/>
      <c r="Z613" s="3"/>
    </row>
    <row r="614" spans="1:26" ht="15" x14ac:dyDescent="0.2">
      <c r="A614" s="3" t="s">
        <v>351</v>
      </c>
      <c r="B614" s="11">
        <v>44427</v>
      </c>
      <c r="C614" s="12">
        <v>0.28819444444444442</v>
      </c>
      <c r="D614" s="3" t="s">
        <v>202</v>
      </c>
      <c r="E614" s="3" t="s">
        <v>203</v>
      </c>
      <c r="F614" s="3">
        <v>1028</v>
      </c>
      <c r="G614" s="3">
        <v>11132</v>
      </c>
      <c r="H614" s="3">
        <v>6.06</v>
      </c>
      <c r="I614" s="3">
        <v>30</v>
      </c>
      <c r="J614" s="3">
        <v>21.14</v>
      </c>
      <c r="K614" s="3">
        <v>72</v>
      </c>
      <c r="L614" s="3">
        <v>8.1300000000000008</v>
      </c>
      <c r="M614" s="3">
        <v>-105.7</v>
      </c>
      <c r="N614" s="3">
        <v>210</v>
      </c>
      <c r="O614" s="3">
        <v>19.86</v>
      </c>
      <c r="P614" s="3"/>
      <c r="Q614" s="3"/>
      <c r="R614" s="3"/>
      <c r="S614" s="3"/>
      <c r="T614" s="3"/>
      <c r="U614" s="3"/>
      <c r="V614" s="3"/>
      <c r="W614" s="3"/>
      <c r="X614" s="3"/>
      <c r="Y614" s="3"/>
      <c r="Z614" s="3"/>
    </row>
    <row r="615" spans="1:26" ht="15" x14ac:dyDescent="0.2">
      <c r="A615" s="3" t="s">
        <v>351</v>
      </c>
      <c r="B615" s="11">
        <v>44427</v>
      </c>
      <c r="C615" s="12">
        <v>0.28819444444444442</v>
      </c>
      <c r="D615" s="3" t="s">
        <v>202</v>
      </c>
      <c r="E615" s="3" t="s">
        <v>221</v>
      </c>
      <c r="F615" s="3">
        <v>1025</v>
      </c>
      <c r="G615" s="3">
        <v>11133</v>
      </c>
      <c r="H615" s="3">
        <v>6.18</v>
      </c>
      <c r="I615" s="3">
        <v>30</v>
      </c>
      <c r="J615" s="3">
        <v>24.95</v>
      </c>
      <c r="K615" s="3">
        <v>26</v>
      </c>
      <c r="L615" s="3">
        <v>8.23</v>
      </c>
      <c r="M615" s="3">
        <v>-111.5</v>
      </c>
      <c r="N615" s="3">
        <v>211</v>
      </c>
      <c r="O615" s="3">
        <v>21.54</v>
      </c>
      <c r="P615" s="3"/>
      <c r="Q615" s="3"/>
      <c r="R615" s="3"/>
      <c r="S615" s="3"/>
      <c r="T615" s="3"/>
      <c r="U615" s="3"/>
      <c r="V615" s="3"/>
      <c r="W615" s="3"/>
      <c r="X615" s="3"/>
      <c r="Y615" s="3"/>
      <c r="Z615" s="3"/>
    </row>
    <row r="616" spans="1:26" ht="15" x14ac:dyDescent="0.2">
      <c r="A616" s="3" t="s">
        <v>351</v>
      </c>
      <c r="B616" s="11">
        <v>44427</v>
      </c>
      <c r="C616" s="12">
        <v>0.31666666666666665</v>
      </c>
      <c r="D616" s="3" t="s">
        <v>206</v>
      </c>
      <c r="E616" s="3" t="s">
        <v>203</v>
      </c>
      <c r="F616" s="3">
        <v>1009</v>
      </c>
      <c r="G616" s="3">
        <v>11121</v>
      </c>
      <c r="H616" s="3">
        <v>2.88</v>
      </c>
      <c r="I616" s="3">
        <v>29.2</v>
      </c>
      <c r="J616" s="3">
        <v>16.2</v>
      </c>
      <c r="K616" s="3">
        <v>11</v>
      </c>
      <c r="L616" s="3">
        <v>7.53</v>
      </c>
      <c r="M616" s="3">
        <v>-71.400000000000006</v>
      </c>
      <c r="N616" s="3">
        <v>221</v>
      </c>
      <c r="O616" s="3">
        <v>20.23</v>
      </c>
      <c r="P616" s="3"/>
      <c r="Q616" s="3"/>
      <c r="R616" s="3"/>
      <c r="S616" s="3"/>
      <c r="T616" s="3"/>
      <c r="U616" s="3"/>
      <c r="V616" s="3"/>
      <c r="W616" s="3"/>
      <c r="X616" s="3"/>
      <c r="Y616" s="3"/>
      <c r="Z616" s="3"/>
    </row>
    <row r="617" spans="1:26" ht="15" x14ac:dyDescent="0.2">
      <c r="A617" s="3" t="s">
        <v>351</v>
      </c>
      <c r="B617" s="11">
        <v>44427</v>
      </c>
      <c r="C617" s="12">
        <v>0.31666666666666665</v>
      </c>
      <c r="D617" s="3" t="s">
        <v>206</v>
      </c>
      <c r="E617" s="3" t="s">
        <v>221</v>
      </c>
      <c r="F617" s="3" t="s">
        <v>46</v>
      </c>
      <c r="G617" s="3" t="s">
        <v>46</v>
      </c>
      <c r="H617" s="3">
        <v>3.16</v>
      </c>
      <c r="I617" s="3">
        <v>28.9</v>
      </c>
      <c r="J617" s="3">
        <v>16.22</v>
      </c>
      <c r="K617" s="3" t="s">
        <v>46</v>
      </c>
      <c r="L617" s="3" t="s">
        <v>46</v>
      </c>
      <c r="M617" s="3" t="s">
        <v>46</v>
      </c>
      <c r="N617" s="3" t="s">
        <v>46</v>
      </c>
      <c r="O617" s="3" t="s">
        <v>46</v>
      </c>
      <c r="P617" s="3" t="s">
        <v>722</v>
      </c>
      <c r="Q617" s="3"/>
      <c r="R617" s="3"/>
      <c r="S617" s="3"/>
      <c r="T617" s="3"/>
      <c r="U617" s="3"/>
      <c r="V617" s="3"/>
      <c r="W617" s="3"/>
      <c r="X617" s="3"/>
      <c r="Y617" s="3"/>
      <c r="Z617" s="3"/>
    </row>
    <row r="618" spans="1:26" ht="15" x14ac:dyDescent="0.2">
      <c r="A618" s="3" t="s">
        <v>351</v>
      </c>
      <c r="B618" s="11">
        <v>44427</v>
      </c>
      <c r="C618" s="12">
        <v>0.33263888888888887</v>
      </c>
      <c r="D618" s="3" t="s">
        <v>209</v>
      </c>
      <c r="E618" s="3" t="s">
        <v>203</v>
      </c>
      <c r="F618" s="3">
        <v>1005</v>
      </c>
      <c r="G618" s="3">
        <v>11118</v>
      </c>
      <c r="H618" s="3">
        <v>4.83</v>
      </c>
      <c r="I618" s="3">
        <v>29.8</v>
      </c>
      <c r="J618" s="3">
        <v>13.87</v>
      </c>
      <c r="K618" s="3">
        <v>22</v>
      </c>
      <c r="L618" s="3">
        <v>7.63</v>
      </c>
      <c r="M618" s="3">
        <v>-76.900000000000006</v>
      </c>
      <c r="N618" s="3">
        <v>220</v>
      </c>
      <c r="O618" s="3">
        <v>17.489999999999998</v>
      </c>
      <c r="P618" s="3"/>
      <c r="Q618" s="3"/>
      <c r="R618" s="3"/>
      <c r="S618" s="3"/>
      <c r="T618" s="3"/>
      <c r="U618" s="3"/>
      <c r="V618" s="3"/>
      <c r="W618" s="3"/>
      <c r="X618" s="3"/>
      <c r="Y618" s="3"/>
      <c r="Z618" s="3"/>
    </row>
    <row r="619" spans="1:26" ht="15" x14ac:dyDescent="0.2">
      <c r="A619" s="3" t="s">
        <v>351</v>
      </c>
      <c r="B619" s="11">
        <v>44427</v>
      </c>
      <c r="C619" s="12">
        <v>0.33263888888888887</v>
      </c>
      <c r="D619" s="3" t="s">
        <v>209</v>
      </c>
      <c r="E619" s="3" t="s">
        <v>221</v>
      </c>
      <c r="F619" s="3" t="s">
        <v>46</v>
      </c>
      <c r="G619" s="3" t="s">
        <v>46</v>
      </c>
      <c r="H619" s="3">
        <v>4.9000000000000004</v>
      </c>
      <c r="I619" s="3">
        <v>29.8</v>
      </c>
      <c r="J619" s="3">
        <v>13.87</v>
      </c>
      <c r="K619" s="3" t="s">
        <v>46</v>
      </c>
      <c r="L619" s="3" t="s">
        <v>46</v>
      </c>
      <c r="M619" s="3" t="s">
        <v>46</v>
      </c>
      <c r="N619" s="3" t="s">
        <v>46</v>
      </c>
      <c r="O619" s="3" t="s">
        <v>46</v>
      </c>
      <c r="P619" s="3"/>
      <c r="Q619" s="3"/>
      <c r="R619" s="3"/>
      <c r="S619" s="3"/>
      <c r="T619" s="3"/>
      <c r="U619" s="3"/>
      <c r="V619" s="3"/>
      <c r="W619" s="3"/>
      <c r="X619" s="3"/>
      <c r="Y619" s="3"/>
      <c r="Z619" s="3"/>
    </row>
    <row r="620" spans="1:26" ht="15" x14ac:dyDescent="0.2">
      <c r="A620" s="3" t="s">
        <v>351</v>
      </c>
      <c r="B620" s="11">
        <v>44427</v>
      </c>
      <c r="C620" s="12">
        <v>0.34930555555555554</v>
      </c>
      <c r="D620" s="3" t="s">
        <v>352</v>
      </c>
      <c r="E620" s="3" t="s">
        <v>203</v>
      </c>
      <c r="F620" s="3">
        <v>1040</v>
      </c>
      <c r="G620" s="3">
        <v>11119</v>
      </c>
      <c r="H620" s="3">
        <v>6.38</v>
      </c>
      <c r="I620" s="3">
        <v>30</v>
      </c>
      <c r="J620" s="3">
        <v>13.98</v>
      </c>
      <c r="K620" s="3">
        <v>31</v>
      </c>
      <c r="L620" s="3">
        <v>8.1300000000000008</v>
      </c>
      <c r="M620" s="3">
        <v>-105.9</v>
      </c>
      <c r="N620" s="3">
        <v>219</v>
      </c>
      <c r="O620" s="3">
        <v>16.09</v>
      </c>
      <c r="P620" s="3"/>
      <c r="Q620" s="3"/>
      <c r="R620" s="3"/>
      <c r="S620" s="3"/>
      <c r="T620" s="3"/>
      <c r="U620" s="3"/>
      <c r="V620" s="3"/>
      <c r="W620" s="3"/>
      <c r="X620" s="3"/>
      <c r="Y620" s="3"/>
      <c r="Z620" s="3"/>
    </row>
    <row r="621" spans="1:26" ht="15" x14ac:dyDescent="0.2">
      <c r="A621" s="3" t="s">
        <v>351</v>
      </c>
      <c r="B621" s="11">
        <v>44427</v>
      </c>
      <c r="C621" s="12">
        <v>0.34930555555555554</v>
      </c>
      <c r="D621" s="3" t="s">
        <v>352</v>
      </c>
      <c r="E621" s="3" t="s">
        <v>221</v>
      </c>
      <c r="F621" s="3" t="s">
        <v>46</v>
      </c>
      <c r="G621" s="3" t="s">
        <v>46</v>
      </c>
      <c r="H621" s="3">
        <v>6.38</v>
      </c>
      <c r="I621" s="3">
        <v>30</v>
      </c>
      <c r="J621" s="3">
        <v>14.16</v>
      </c>
      <c r="K621" s="3" t="s">
        <v>46</v>
      </c>
      <c r="L621" s="3" t="s">
        <v>46</v>
      </c>
      <c r="M621" s="3" t="s">
        <v>46</v>
      </c>
      <c r="N621" s="3" t="s">
        <v>46</v>
      </c>
      <c r="O621" s="3" t="s">
        <v>46</v>
      </c>
      <c r="P621" s="3"/>
      <c r="Q621" s="3"/>
      <c r="R621" s="3"/>
      <c r="S621" s="3"/>
      <c r="T621" s="3"/>
      <c r="U621" s="3"/>
      <c r="V621" s="3"/>
      <c r="W621" s="3"/>
      <c r="X621" s="3"/>
      <c r="Y621" s="3"/>
      <c r="Z621" s="3"/>
    </row>
    <row r="622" spans="1:26" ht="15" x14ac:dyDescent="0.2">
      <c r="A622" s="3" t="s">
        <v>351</v>
      </c>
      <c r="B622" s="11">
        <v>44427</v>
      </c>
      <c r="C622" s="12">
        <v>0.37847222222222221</v>
      </c>
      <c r="D622" s="3" t="s">
        <v>227</v>
      </c>
      <c r="E622" s="3" t="s">
        <v>203</v>
      </c>
      <c r="F622" s="3">
        <v>1008</v>
      </c>
      <c r="G622" s="3">
        <v>11126</v>
      </c>
      <c r="H622" s="3">
        <v>5.04</v>
      </c>
      <c r="I622" s="3">
        <v>29.7</v>
      </c>
      <c r="J622" s="3">
        <v>20.9</v>
      </c>
      <c r="K622" s="3">
        <v>16</v>
      </c>
      <c r="L622" s="3">
        <v>8.3800000000000008</v>
      </c>
      <c r="M622" s="3">
        <v>-120</v>
      </c>
      <c r="N622" s="3">
        <v>218</v>
      </c>
      <c r="O622" s="3">
        <v>20.29</v>
      </c>
      <c r="P622" s="3"/>
      <c r="Q622" s="3"/>
      <c r="R622" s="3"/>
      <c r="S622" s="3"/>
      <c r="T622" s="3"/>
      <c r="U622" s="3"/>
      <c r="V622" s="3"/>
      <c r="W622" s="3"/>
      <c r="X622" s="3"/>
      <c r="Y622" s="3"/>
      <c r="Z622" s="3"/>
    </row>
    <row r="623" spans="1:26" ht="15" x14ac:dyDescent="0.2">
      <c r="A623" s="3" t="s">
        <v>351</v>
      </c>
      <c r="B623" s="11">
        <v>44427</v>
      </c>
      <c r="C623" s="12">
        <v>0.37847222222222221</v>
      </c>
      <c r="D623" s="3" t="s">
        <v>227</v>
      </c>
      <c r="E623" s="3" t="s">
        <v>221</v>
      </c>
      <c r="F623" s="3" t="s">
        <v>46</v>
      </c>
      <c r="G623" s="3" t="s">
        <v>46</v>
      </c>
      <c r="H623" s="3">
        <v>5.14</v>
      </c>
      <c r="I623" s="3">
        <v>29.7</v>
      </c>
      <c r="J623" s="3">
        <v>21.03</v>
      </c>
      <c r="K623" s="3" t="s">
        <v>46</v>
      </c>
      <c r="L623" s="3" t="s">
        <v>46</v>
      </c>
      <c r="M623" s="3" t="s">
        <v>46</v>
      </c>
      <c r="N623" s="3" t="s">
        <v>46</v>
      </c>
      <c r="O623" s="3" t="s">
        <v>46</v>
      </c>
      <c r="P623" s="3"/>
      <c r="Q623" s="3"/>
      <c r="R623" s="3"/>
      <c r="S623" s="3"/>
      <c r="T623" s="3"/>
      <c r="U623" s="3"/>
      <c r="V623" s="3"/>
      <c r="W623" s="3"/>
      <c r="X623" s="3"/>
      <c r="Y623" s="3"/>
      <c r="Z623" s="3"/>
    </row>
    <row r="624" spans="1:26" ht="15" x14ac:dyDescent="0.2">
      <c r="A624" s="3" t="s">
        <v>351</v>
      </c>
      <c r="B624" s="11">
        <v>44427</v>
      </c>
      <c r="C624" s="12">
        <v>0.40416666666666667</v>
      </c>
      <c r="D624" s="3" t="s">
        <v>230</v>
      </c>
      <c r="E624" s="3" t="s">
        <v>203</v>
      </c>
      <c r="F624" s="3">
        <v>1024</v>
      </c>
      <c r="G624" s="3">
        <v>11120</v>
      </c>
      <c r="H624" s="3">
        <v>7.07</v>
      </c>
      <c r="I624" s="3">
        <v>30.1</v>
      </c>
      <c r="J624" s="3">
        <v>15.37</v>
      </c>
      <c r="K624" s="3">
        <v>67</v>
      </c>
      <c r="L624" s="3">
        <v>8.1999999999999993</v>
      </c>
      <c r="M624" s="3">
        <v>-109.9</v>
      </c>
      <c r="N624" s="3">
        <v>217</v>
      </c>
      <c r="O624" s="3">
        <v>16.920000000000002</v>
      </c>
      <c r="P624" s="3"/>
      <c r="Q624" s="3"/>
      <c r="R624" s="3"/>
      <c r="S624" s="3"/>
      <c r="T624" s="3"/>
      <c r="U624" s="3"/>
      <c r="V624" s="3"/>
      <c r="W624" s="3"/>
      <c r="X624" s="3"/>
      <c r="Y624" s="3"/>
      <c r="Z624" s="3"/>
    </row>
    <row r="625" spans="1:26" ht="15" x14ac:dyDescent="0.2">
      <c r="A625" s="3" t="s">
        <v>351</v>
      </c>
      <c r="B625" s="11">
        <v>44427</v>
      </c>
      <c r="C625" s="12">
        <v>0.40416666666666667</v>
      </c>
      <c r="D625" s="3" t="s">
        <v>230</v>
      </c>
      <c r="E625" s="3" t="s">
        <v>221</v>
      </c>
      <c r="F625" s="3">
        <v>1004</v>
      </c>
      <c r="G625" s="3">
        <v>11136</v>
      </c>
      <c r="H625" s="3">
        <v>6.34</v>
      </c>
      <c r="I625" s="3">
        <v>29.78</v>
      </c>
      <c r="J625" s="3">
        <v>20.99</v>
      </c>
      <c r="K625" s="3">
        <v>19</v>
      </c>
      <c r="L625" s="3">
        <v>8.2100000000000009</v>
      </c>
      <c r="M625" s="3">
        <v>-110.2</v>
      </c>
      <c r="N625" s="3">
        <v>242</v>
      </c>
      <c r="O625" s="3">
        <v>19.649999999999999</v>
      </c>
      <c r="P625" s="3"/>
      <c r="Q625" s="3"/>
      <c r="R625" s="3"/>
      <c r="S625" s="3"/>
      <c r="T625" s="3"/>
      <c r="U625" s="3"/>
      <c r="V625" s="3"/>
      <c r="W625" s="3"/>
      <c r="X625" s="3"/>
      <c r="Y625" s="3"/>
      <c r="Z625" s="3"/>
    </row>
    <row r="626" spans="1:26" ht="15" x14ac:dyDescent="0.2">
      <c r="A626" s="3" t="s">
        <v>351</v>
      </c>
      <c r="B626" s="11">
        <v>44427</v>
      </c>
      <c r="C626" s="12">
        <v>0.44097222222222221</v>
      </c>
      <c r="D626" s="3" t="s">
        <v>235</v>
      </c>
      <c r="E626" s="3" t="s">
        <v>203</v>
      </c>
      <c r="F626" s="3">
        <v>1011</v>
      </c>
      <c r="G626" s="3">
        <v>11127</v>
      </c>
      <c r="H626" s="3">
        <v>6.09</v>
      </c>
      <c r="I626" s="3">
        <v>30.4</v>
      </c>
      <c r="J626" s="3">
        <v>12.35</v>
      </c>
      <c r="K626" s="3">
        <v>33</v>
      </c>
      <c r="L626" s="3">
        <v>8.26</v>
      </c>
      <c r="M626" s="3">
        <v>-113.4</v>
      </c>
      <c r="N626" s="3">
        <v>215</v>
      </c>
      <c r="O626" s="3">
        <v>15.43</v>
      </c>
      <c r="P626" s="3"/>
      <c r="Q626" s="3"/>
      <c r="R626" s="3"/>
      <c r="S626" s="3"/>
      <c r="T626" s="3"/>
      <c r="U626" s="3"/>
      <c r="V626" s="3"/>
      <c r="W626" s="3"/>
      <c r="X626" s="3"/>
      <c r="Y626" s="3"/>
      <c r="Z626" s="3"/>
    </row>
    <row r="627" spans="1:26" ht="15" x14ac:dyDescent="0.2">
      <c r="A627" s="3" t="s">
        <v>351</v>
      </c>
      <c r="B627" s="11">
        <v>44427</v>
      </c>
      <c r="C627" s="12">
        <v>0.44097222222222221</v>
      </c>
      <c r="D627" s="3" t="s">
        <v>235</v>
      </c>
      <c r="E627" s="3" t="s">
        <v>221</v>
      </c>
      <c r="F627" s="3" t="s">
        <v>46</v>
      </c>
      <c r="G627" s="3" t="s">
        <v>46</v>
      </c>
      <c r="H627" s="3">
        <v>6.09</v>
      </c>
      <c r="I627" s="3">
        <v>30.5</v>
      </c>
      <c r="J627" s="3">
        <v>13.77</v>
      </c>
      <c r="K627" s="3" t="s">
        <v>46</v>
      </c>
      <c r="L627" s="3" t="s">
        <v>46</v>
      </c>
      <c r="M627" s="3" t="s">
        <v>46</v>
      </c>
      <c r="N627" s="3" t="s">
        <v>46</v>
      </c>
      <c r="O627" s="3" t="s">
        <v>46</v>
      </c>
      <c r="P627" s="3"/>
      <c r="Q627" s="3"/>
      <c r="R627" s="3"/>
      <c r="S627" s="3"/>
      <c r="T627" s="3"/>
      <c r="U627" s="3"/>
      <c r="V627" s="3"/>
      <c r="W627" s="3"/>
      <c r="X627" s="3"/>
      <c r="Y627" s="3"/>
      <c r="Z627" s="3"/>
    </row>
    <row r="628" spans="1:26" ht="15" x14ac:dyDescent="0.2">
      <c r="A628" s="3" t="s">
        <v>351</v>
      </c>
      <c r="B628" s="11">
        <v>44427</v>
      </c>
      <c r="C628" s="12">
        <v>0.4513888888888889</v>
      </c>
      <c r="D628" s="3" t="s">
        <v>240</v>
      </c>
      <c r="E628" s="3" t="s">
        <v>203</v>
      </c>
      <c r="F628" s="3">
        <v>1019</v>
      </c>
      <c r="G628" s="3">
        <v>11129</v>
      </c>
      <c r="H628" s="3">
        <v>6.75</v>
      </c>
      <c r="I628" s="3">
        <v>30.6</v>
      </c>
      <c r="J628" s="3">
        <v>15.96</v>
      </c>
      <c r="K628" s="3">
        <v>89</v>
      </c>
      <c r="L628" s="3">
        <v>8.15</v>
      </c>
      <c r="M628" s="3">
        <v>-106.9</v>
      </c>
      <c r="N628" s="3">
        <v>214</v>
      </c>
      <c r="O628" s="3">
        <v>17.47</v>
      </c>
      <c r="P628" s="3"/>
      <c r="Q628" s="3"/>
      <c r="R628" s="3"/>
      <c r="S628" s="3"/>
      <c r="T628" s="3"/>
      <c r="U628" s="3"/>
      <c r="V628" s="3"/>
      <c r="W628" s="3"/>
      <c r="X628" s="3"/>
      <c r="Y628" s="3"/>
      <c r="Z628" s="3"/>
    </row>
    <row r="629" spans="1:26" ht="15" x14ac:dyDescent="0.2">
      <c r="A629" s="3" t="s">
        <v>351</v>
      </c>
      <c r="B629" s="11">
        <v>44427</v>
      </c>
      <c r="C629" s="12">
        <v>0.4513888888888889</v>
      </c>
      <c r="D629" s="3" t="s">
        <v>240</v>
      </c>
      <c r="E629" s="3" t="s">
        <v>221</v>
      </c>
      <c r="F629" s="3" t="s">
        <v>46</v>
      </c>
      <c r="G629" s="3" t="s">
        <v>46</v>
      </c>
      <c r="H629" s="3">
        <v>6.7</v>
      </c>
      <c r="I629" s="3">
        <v>30.9</v>
      </c>
      <c r="J629" s="3">
        <v>16.18</v>
      </c>
      <c r="K629" s="3" t="s">
        <v>46</v>
      </c>
      <c r="L629" s="3" t="s">
        <v>46</v>
      </c>
      <c r="M629" s="3" t="s">
        <v>46</v>
      </c>
      <c r="N629" s="3" t="s">
        <v>46</v>
      </c>
      <c r="O629" s="3" t="s">
        <v>46</v>
      </c>
      <c r="P629" s="3"/>
      <c r="Q629" s="3"/>
      <c r="R629" s="3"/>
      <c r="S629" s="3"/>
      <c r="T629" s="3"/>
      <c r="U629" s="3"/>
      <c r="V629" s="3"/>
      <c r="W629" s="3"/>
      <c r="X629" s="3"/>
      <c r="Y629" s="3"/>
      <c r="Z629" s="3"/>
    </row>
    <row r="630" spans="1:26" ht="15" x14ac:dyDescent="0.2">
      <c r="A630" s="3" t="s">
        <v>351</v>
      </c>
      <c r="B630" s="11">
        <v>44427</v>
      </c>
      <c r="C630" s="12">
        <v>0.4597222222222222</v>
      </c>
      <c r="D630" s="3" t="s">
        <v>243</v>
      </c>
      <c r="E630" s="3" t="s">
        <v>203</v>
      </c>
      <c r="F630" s="3">
        <v>1006</v>
      </c>
      <c r="G630" s="3">
        <v>11122</v>
      </c>
      <c r="H630" s="3">
        <v>8.43</v>
      </c>
      <c r="I630" s="3">
        <v>31.2</v>
      </c>
      <c r="J630" s="3">
        <v>14.02</v>
      </c>
      <c r="K630" s="3">
        <v>71</v>
      </c>
      <c r="L630" s="3">
        <v>8.3800000000000008</v>
      </c>
      <c r="M630" s="3">
        <v>-120.1</v>
      </c>
      <c r="N630" s="3">
        <v>213</v>
      </c>
      <c r="O630" s="3">
        <v>15.84</v>
      </c>
      <c r="P630" s="3"/>
      <c r="Q630" s="3"/>
      <c r="R630" s="3"/>
      <c r="S630" s="3"/>
      <c r="T630" s="3"/>
      <c r="U630" s="3"/>
      <c r="V630" s="3"/>
      <c r="W630" s="3"/>
      <c r="X630" s="3"/>
      <c r="Y630" s="3"/>
      <c r="Z630" s="3"/>
    </row>
    <row r="631" spans="1:26" ht="15" x14ac:dyDescent="0.2">
      <c r="A631" s="3" t="s">
        <v>351</v>
      </c>
      <c r="B631" s="11">
        <v>44427</v>
      </c>
      <c r="C631" s="12">
        <v>0.4597222222222222</v>
      </c>
      <c r="D631" s="3" t="s">
        <v>243</v>
      </c>
      <c r="E631" s="3" t="s">
        <v>221</v>
      </c>
      <c r="F631" s="3" t="s">
        <v>46</v>
      </c>
      <c r="G631" s="3" t="s">
        <v>46</v>
      </c>
      <c r="H631" s="3">
        <v>7.58</v>
      </c>
      <c r="I631" s="3">
        <v>30.9</v>
      </c>
      <c r="J631" s="3">
        <v>14.27</v>
      </c>
      <c r="K631" s="3" t="s">
        <v>46</v>
      </c>
      <c r="L631" s="3" t="s">
        <v>46</v>
      </c>
      <c r="M631" s="3" t="s">
        <v>46</v>
      </c>
      <c r="N631" s="3" t="s">
        <v>46</v>
      </c>
      <c r="O631" s="3" t="s">
        <v>46</v>
      </c>
      <c r="P631" s="3"/>
      <c r="Q631" s="3"/>
      <c r="R631" s="3"/>
      <c r="S631" s="3"/>
      <c r="T631" s="3"/>
      <c r="U631" s="3"/>
      <c r="V631" s="3"/>
      <c r="W631" s="3"/>
      <c r="X631" s="3"/>
      <c r="Y631" s="3"/>
      <c r="Z631" s="3"/>
    </row>
    <row r="632" spans="1:26" ht="15" x14ac:dyDescent="0.2">
      <c r="A632" s="3" t="s">
        <v>351</v>
      </c>
      <c r="B632" s="11">
        <v>44427</v>
      </c>
      <c r="C632" s="12">
        <v>0.47083333333333333</v>
      </c>
      <c r="D632" s="3" t="s">
        <v>246</v>
      </c>
      <c r="E632" s="3" t="s">
        <v>203</v>
      </c>
      <c r="F632" s="3">
        <v>1022</v>
      </c>
      <c r="G632" s="3">
        <v>11128</v>
      </c>
      <c r="H632" s="3">
        <v>7.1</v>
      </c>
      <c r="I632" s="3">
        <v>31.4</v>
      </c>
      <c r="J632" s="3">
        <v>16.71</v>
      </c>
      <c r="K632" s="3">
        <v>3</v>
      </c>
      <c r="L632" s="3">
        <v>8.25</v>
      </c>
      <c r="M632" s="3">
        <v>112.9</v>
      </c>
      <c r="N632" s="3">
        <v>212</v>
      </c>
      <c r="O632" s="3">
        <v>17.989999999999998</v>
      </c>
      <c r="P632" s="3"/>
      <c r="Q632" s="3"/>
      <c r="R632" s="3"/>
      <c r="S632" s="3"/>
      <c r="T632" s="3"/>
      <c r="U632" s="3"/>
      <c r="V632" s="3"/>
      <c r="W632" s="3"/>
      <c r="X632" s="3"/>
      <c r="Y632" s="3"/>
      <c r="Z632" s="3"/>
    </row>
    <row r="633" spans="1:26" ht="15" x14ac:dyDescent="0.2">
      <c r="A633" s="3" t="s">
        <v>351</v>
      </c>
      <c r="B633" s="11">
        <v>44427</v>
      </c>
      <c r="C633" s="12">
        <v>0.47083333333333333</v>
      </c>
      <c r="D633" s="3" t="s">
        <v>246</v>
      </c>
      <c r="E633" s="3" t="s">
        <v>221</v>
      </c>
      <c r="F633" s="3" t="s">
        <v>46</v>
      </c>
      <c r="G633" s="3" t="s">
        <v>46</v>
      </c>
      <c r="H633" s="3">
        <v>6.63</v>
      </c>
      <c r="I633" s="3">
        <v>31.2</v>
      </c>
      <c r="J633" s="3">
        <v>16.97</v>
      </c>
      <c r="K633" s="3" t="s">
        <v>46</v>
      </c>
      <c r="L633" s="3" t="s">
        <v>46</v>
      </c>
      <c r="M633" s="3" t="s">
        <v>46</v>
      </c>
      <c r="N633" s="3" t="s">
        <v>46</v>
      </c>
      <c r="O633" s="3" t="s">
        <v>46</v>
      </c>
      <c r="P633" s="3"/>
      <c r="Q633" s="3"/>
      <c r="R633" s="3"/>
      <c r="S633" s="3"/>
      <c r="T633" s="3"/>
      <c r="U633" s="3"/>
      <c r="V633" s="3"/>
      <c r="W633" s="3"/>
      <c r="X633" s="3"/>
      <c r="Y633" s="3"/>
      <c r="Z633" s="3"/>
    </row>
    <row r="634" spans="1:26" ht="15" x14ac:dyDescent="0.2">
      <c r="A634" s="3" t="s">
        <v>351</v>
      </c>
      <c r="B634" s="11">
        <v>44427</v>
      </c>
      <c r="C634" s="12">
        <v>0.48472222222222222</v>
      </c>
      <c r="D634" s="3" t="s">
        <v>249</v>
      </c>
      <c r="E634" s="3" t="s">
        <v>203</v>
      </c>
      <c r="F634" s="3">
        <v>1021</v>
      </c>
      <c r="G634" s="3">
        <v>11134</v>
      </c>
      <c r="H634" s="3">
        <v>7.25</v>
      </c>
      <c r="I634" s="3">
        <v>31.8</v>
      </c>
      <c r="J634" s="10">
        <v>15.01</v>
      </c>
      <c r="K634" s="3">
        <v>11</v>
      </c>
      <c r="L634" s="3">
        <v>7.83</v>
      </c>
      <c r="M634" s="3">
        <v>-88.8</v>
      </c>
      <c r="N634" s="3">
        <v>231</v>
      </c>
      <c r="O634" s="3">
        <v>17.47</v>
      </c>
      <c r="P634" s="3"/>
      <c r="Q634" s="3"/>
      <c r="R634" s="3"/>
      <c r="S634" s="3"/>
      <c r="T634" s="3"/>
      <c r="U634" s="3"/>
      <c r="V634" s="3"/>
      <c r="W634" s="3"/>
      <c r="X634" s="3"/>
      <c r="Y634" s="3"/>
      <c r="Z634" s="3"/>
    </row>
    <row r="635" spans="1:26" ht="15" x14ac:dyDescent="0.2">
      <c r="A635" s="3" t="s">
        <v>351</v>
      </c>
      <c r="B635" s="11">
        <v>44427</v>
      </c>
      <c r="C635" s="12">
        <v>0.48472222222222222</v>
      </c>
      <c r="D635" s="3" t="s">
        <v>249</v>
      </c>
      <c r="E635" s="3" t="s">
        <v>221</v>
      </c>
      <c r="F635" s="3" t="s">
        <v>46</v>
      </c>
      <c r="G635" s="3" t="s">
        <v>46</v>
      </c>
      <c r="H635" s="3">
        <v>7.02</v>
      </c>
      <c r="I635" s="3">
        <v>31.4</v>
      </c>
      <c r="J635" s="3">
        <v>15.27</v>
      </c>
      <c r="K635" s="3" t="s">
        <v>46</v>
      </c>
      <c r="L635" s="3" t="s">
        <v>46</v>
      </c>
      <c r="M635" s="3" t="s">
        <v>46</v>
      </c>
      <c r="N635" s="3" t="s">
        <v>46</v>
      </c>
      <c r="O635" s="3" t="s">
        <v>46</v>
      </c>
      <c r="P635" s="3"/>
      <c r="Q635" s="3"/>
      <c r="R635" s="3"/>
      <c r="S635" s="3"/>
      <c r="T635" s="3"/>
      <c r="U635" s="3"/>
      <c r="V635" s="3"/>
      <c r="W635" s="3"/>
      <c r="X635" s="3"/>
      <c r="Y635" s="3"/>
      <c r="Z635" s="3"/>
    </row>
    <row r="636" spans="1:26" ht="15" x14ac:dyDescent="0.2">
      <c r="A636" s="3" t="s">
        <v>351</v>
      </c>
      <c r="B636" s="11">
        <v>44427</v>
      </c>
      <c r="C636" s="12">
        <v>0.49236111111111114</v>
      </c>
      <c r="D636" s="3" t="s">
        <v>252</v>
      </c>
      <c r="E636" s="3" t="s">
        <v>203</v>
      </c>
      <c r="F636" s="3">
        <v>1027</v>
      </c>
      <c r="G636" s="3">
        <v>11125</v>
      </c>
      <c r="H636" s="3">
        <v>7.1</v>
      </c>
      <c r="I636" s="3">
        <v>31.5</v>
      </c>
      <c r="J636" s="3">
        <v>18.16</v>
      </c>
      <c r="K636" s="3">
        <v>34</v>
      </c>
      <c r="L636" s="3">
        <v>8.3000000000000007</v>
      </c>
      <c r="M636" s="3">
        <v>-115.5</v>
      </c>
      <c r="N636" s="3">
        <v>230</v>
      </c>
      <c r="O636" s="3">
        <v>18.309999999999999</v>
      </c>
      <c r="P636" s="3"/>
      <c r="Q636" s="3"/>
      <c r="R636" s="3"/>
      <c r="S636" s="3"/>
      <c r="T636" s="3"/>
      <c r="U636" s="3"/>
      <c r="V636" s="3"/>
      <c r="W636" s="3"/>
      <c r="X636" s="3"/>
      <c r="Y636" s="3"/>
      <c r="Z636" s="3"/>
    </row>
    <row r="637" spans="1:26" ht="15" x14ac:dyDescent="0.2">
      <c r="A637" s="3" t="s">
        <v>351</v>
      </c>
      <c r="B637" s="11">
        <v>44427</v>
      </c>
      <c r="C637" s="12">
        <v>0.49236111111111114</v>
      </c>
      <c r="D637" s="3" t="s">
        <v>252</v>
      </c>
      <c r="E637" s="3" t="s">
        <v>221</v>
      </c>
      <c r="F637" s="3" t="s">
        <v>46</v>
      </c>
      <c r="G637" s="3" t="s">
        <v>46</v>
      </c>
      <c r="H637" s="3">
        <v>6.93</v>
      </c>
      <c r="I637" s="3">
        <v>31.1</v>
      </c>
      <c r="J637" s="3">
        <v>18.260000000000002</v>
      </c>
      <c r="K637" s="3" t="s">
        <v>46</v>
      </c>
      <c r="L637" s="3" t="s">
        <v>46</v>
      </c>
      <c r="M637" s="3" t="s">
        <v>46</v>
      </c>
      <c r="N637" s="3" t="s">
        <v>46</v>
      </c>
      <c r="O637" s="3" t="s">
        <v>46</v>
      </c>
      <c r="P637" s="3"/>
      <c r="Q637" s="3"/>
      <c r="R637" s="3"/>
      <c r="S637" s="3"/>
      <c r="T637" s="3"/>
      <c r="U637" s="3"/>
      <c r="V637" s="3"/>
      <c r="W637" s="3"/>
      <c r="X637" s="3"/>
      <c r="Y637" s="3"/>
      <c r="Z637" s="3"/>
    </row>
    <row r="638" spans="1:26" ht="15" x14ac:dyDescent="0.2">
      <c r="A638" s="3" t="s">
        <v>351</v>
      </c>
      <c r="B638" s="11">
        <v>44427</v>
      </c>
      <c r="C638" s="12">
        <v>0.50069444444444444</v>
      </c>
      <c r="D638" s="3" t="s">
        <v>255</v>
      </c>
      <c r="E638" s="3" t="s">
        <v>203</v>
      </c>
      <c r="F638" s="3">
        <v>1026</v>
      </c>
      <c r="G638" s="3">
        <v>11124</v>
      </c>
      <c r="H638" s="3">
        <v>8.61</v>
      </c>
      <c r="I638" s="3">
        <v>31.4</v>
      </c>
      <c r="J638" s="3">
        <v>18.93</v>
      </c>
      <c r="K638" s="3">
        <v>16</v>
      </c>
      <c r="L638" s="3">
        <v>8.06</v>
      </c>
      <c r="M638" s="3">
        <v>-101.7</v>
      </c>
      <c r="N638" s="3">
        <v>229</v>
      </c>
      <c r="O638" s="10">
        <v>18.170000000000002</v>
      </c>
      <c r="P638" s="3"/>
      <c r="Q638" s="3"/>
      <c r="R638" s="3"/>
      <c r="S638" s="3"/>
      <c r="T638" s="3"/>
      <c r="U638" s="3"/>
      <c r="V638" s="3"/>
      <c r="W638" s="3"/>
      <c r="X638" s="3"/>
      <c r="Y638" s="3"/>
      <c r="Z638" s="3"/>
    </row>
    <row r="639" spans="1:26" ht="15" x14ac:dyDescent="0.2">
      <c r="A639" s="3" t="s">
        <v>351</v>
      </c>
      <c r="B639" s="11">
        <v>44427</v>
      </c>
      <c r="C639" s="12">
        <v>0.50069444444444444</v>
      </c>
      <c r="D639" s="3" t="s">
        <v>255</v>
      </c>
      <c r="E639" s="3" t="s">
        <v>221</v>
      </c>
      <c r="F639" s="3">
        <v>1033</v>
      </c>
      <c r="G639" s="3">
        <v>11123</v>
      </c>
      <c r="H639" s="3">
        <v>7.47</v>
      </c>
      <c r="I639" s="3">
        <v>30.9</v>
      </c>
      <c r="J639" s="3">
        <v>20.93</v>
      </c>
      <c r="K639" s="3">
        <v>52</v>
      </c>
      <c r="L639" s="3">
        <v>8.32</v>
      </c>
      <c r="M639" s="3">
        <v>-116.9</v>
      </c>
      <c r="N639" s="3">
        <v>228</v>
      </c>
      <c r="O639" s="3">
        <v>19.420000000000002</v>
      </c>
      <c r="P639" s="3"/>
      <c r="Q639" s="3"/>
      <c r="R639" s="3"/>
      <c r="S639" s="3"/>
      <c r="T639" s="3"/>
      <c r="U639" s="3"/>
      <c r="V639" s="3"/>
      <c r="W639" s="3"/>
      <c r="X639" s="3"/>
      <c r="Y639" s="3"/>
      <c r="Z639" s="3"/>
    </row>
    <row r="640" spans="1:26" ht="15" x14ac:dyDescent="0.2">
      <c r="A640" s="3" t="s">
        <v>351</v>
      </c>
      <c r="B640" s="11">
        <v>44427</v>
      </c>
      <c r="C640" s="12">
        <v>0.51249999999999996</v>
      </c>
      <c r="D640" s="3" t="s">
        <v>260</v>
      </c>
      <c r="E640" s="3" t="s">
        <v>203</v>
      </c>
      <c r="F640" s="3">
        <v>1002</v>
      </c>
      <c r="G640" s="3">
        <v>11131</v>
      </c>
      <c r="H640" s="3">
        <v>7.11</v>
      </c>
      <c r="I640" s="3">
        <v>31.2</v>
      </c>
      <c r="J640" s="3">
        <v>19.89</v>
      </c>
      <c r="K640" s="3">
        <v>20</v>
      </c>
      <c r="L640" s="3">
        <v>8.26</v>
      </c>
      <c r="M640" s="3">
        <v>-113.6</v>
      </c>
      <c r="N640" s="3">
        <v>227</v>
      </c>
      <c r="O640" s="3">
        <v>19.57</v>
      </c>
      <c r="P640" s="3"/>
      <c r="Q640" s="3"/>
      <c r="R640" s="3"/>
      <c r="S640" s="3"/>
      <c r="T640" s="3"/>
      <c r="U640" s="3"/>
      <c r="V640" s="3"/>
      <c r="W640" s="3"/>
      <c r="X640" s="3"/>
      <c r="Y640" s="3"/>
      <c r="Z640" s="3"/>
    </row>
    <row r="641" spans="1:26" ht="15" x14ac:dyDescent="0.2">
      <c r="A641" s="3" t="s">
        <v>351</v>
      </c>
      <c r="B641" s="11">
        <v>44427</v>
      </c>
      <c r="C641" s="12">
        <v>0.51249999999999996</v>
      </c>
      <c r="D641" s="3" t="s">
        <v>260</v>
      </c>
      <c r="E641" s="3" t="s">
        <v>221</v>
      </c>
      <c r="F641" s="3">
        <v>1007</v>
      </c>
      <c r="G641" s="3">
        <v>11135</v>
      </c>
      <c r="H641" s="3">
        <v>6.85</v>
      </c>
      <c r="I641" s="3">
        <v>30.7</v>
      </c>
      <c r="J641" s="3">
        <v>22.13</v>
      </c>
      <c r="K641" s="3">
        <v>80</v>
      </c>
      <c r="L641" s="3">
        <v>8.24</v>
      </c>
      <c r="M641" s="3">
        <v>-112.1</v>
      </c>
      <c r="N641" s="3">
        <v>226</v>
      </c>
      <c r="O641" s="3">
        <v>20.29</v>
      </c>
      <c r="P641" s="3"/>
      <c r="Q641" s="3"/>
      <c r="R641" s="3"/>
      <c r="S641" s="3"/>
      <c r="T641" s="3"/>
      <c r="U641" s="3"/>
      <c r="V641" s="3"/>
      <c r="W641" s="3"/>
      <c r="X641" s="3"/>
      <c r="Y641" s="3"/>
      <c r="Z641" s="3"/>
    </row>
    <row r="642" spans="1:26" ht="15" x14ac:dyDescent="0.2">
      <c r="A642" s="3" t="s">
        <v>351</v>
      </c>
      <c r="B642" s="11">
        <v>44427</v>
      </c>
      <c r="C642" s="12">
        <v>0.54861111111111116</v>
      </c>
      <c r="D642" s="3" t="s">
        <v>263</v>
      </c>
      <c r="E642" s="3" t="s">
        <v>203</v>
      </c>
      <c r="F642" s="3">
        <v>1035</v>
      </c>
      <c r="G642" s="3">
        <v>11130</v>
      </c>
      <c r="H642" s="3">
        <v>7.49</v>
      </c>
      <c r="I642" s="3">
        <v>31.3</v>
      </c>
      <c r="J642" s="3">
        <v>20.100000000000001</v>
      </c>
      <c r="K642" s="3">
        <v>13</v>
      </c>
      <c r="L642" s="3">
        <v>8.25</v>
      </c>
      <c r="M642" s="3">
        <v>-112.8</v>
      </c>
      <c r="N642" s="3">
        <v>225</v>
      </c>
      <c r="O642" s="3">
        <v>20.079999999999998</v>
      </c>
      <c r="P642" s="3"/>
      <c r="Q642" s="3"/>
      <c r="R642" s="3"/>
      <c r="S642" s="3"/>
      <c r="T642" s="3"/>
      <c r="U642" s="3"/>
      <c r="V642" s="3"/>
      <c r="W642" s="3"/>
      <c r="X642" s="3"/>
      <c r="Y642" s="3"/>
      <c r="Z642" s="3"/>
    </row>
    <row r="643" spans="1:26" ht="15" x14ac:dyDescent="0.2">
      <c r="A643" s="3" t="s">
        <v>351</v>
      </c>
      <c r="B643" s="11">
        <v>44427</v>
      </c>
      <c r="C643" s="12">
        <v>0.54861111111111116</v>
      </c>
      <c r="D643" s="3" t="s">
        <v>260</v>
      </c>
      <c r="E643" s="3" t="s">
        <v>221</v>
      </c>
      <c r="F643" s="3" t="s">
        <v>46</v>
      </c>
      <c r="G643" s="3" t="s">
        <v>46</v>
      </c>
      <c r="H643" s="3">
        <v>7.17</v>
      </c>
      <c r="I643" s="3">
        <v>30.7</v>
      </c>
      <c r="J643" s="3">
        <v>20.67</v>
      </c>
      <c r="K643" s="3" t="s">
        <v>46</v>
      </c>
      <c r="L643" s="3" t="s">
        <v>46</v>
      </c>
      <c r="M643" s="3" t="s">
        <v>46</v>
      </c>
      <c r="N643" s="3" t="s">
        <v>46</v>
      </c>
      <c r="O643" s="3" t="s">
        <v>46</v>
      </c>
      <c r="P643" s="3"/>
      <c r="Q643" s="3"/>
      <c r="R643" s="3"/>
      <c r="S643" s="3"/>
      <c r="T643" s="3"/>
      <c r="U643" s="3"/>
      <c r="V643" s="3"/>
      <c r="W643" s="3"/>
      <c r="X643" s="3"/>
      <c r="Y643" s="3"/>
      <c r="Z643" s="3"/>
    </row>
    <row r="644" spans="1:26" ht="15" x14ac:dyDescent="0.2">
      <c r="A644" s="3" t="s">
        <v>353</v>
      </c>
      <c r="B644" s="11">
        <v>44432</v>
      </c>
      <c r="C644" s="12">
        <v>0.28819444444444442</v>
      </c>
      <c r="D644" s="3" t="s">
        <v>284</v>
      </c>
      <c r="E644" s="3" t="s">
        <v>203</v>
      </c>
      <c r="F644" s="3">
        <v>1040</v>
      </c>
      <c r="G644" s="3">
        <v>11215</v>
      </c>
      <c r="H644" s="3">
        <v>1.99</v>
      </c>
      <c r="I644" s="3">
        <v>29.1</v>
      </c>
      <c r="J644" s="3">
        <v>8.69</v>
      </c>
      <c r="K644" s="3">
        <v>54</v>
      </c>
      <c r="L644" s="3">
        <v>7.1</v>
      </c>
      <c r="M644" s="3">
        <v>-46.9</v>
      </c>
      <c r="N644" s="3">
        <v>222</v>
      </c>
      <c r="O644" s="3">
        <v>14.21</v>
      </c>
      <c r="P644" s="3"/>
      <c r="Q644" s="3"/>
      <c r="R644" s="3"/>
      <c r="S644" s="3"/>
      <c r="T644" s="3"/>
      <c r="U644" s="3"/>
      <c r="V644" s="3"/>
      <c r="W644" s="3"/>
      <c r="X644" s="3"/>
      <c r="Y644" s="3"/>
      <c r="Z644" s="3"/>
    </row>
    <row r="645" spans="1:26" ht="15" x14ac:dyDescent="0.2">
      <c r="A645" s="3" t="s">
        <v>353</v>
      </c>
      <c r="B645" s="11">
        <v>44432</v>
      </c>
      <c r="C645" s="12">
        <v>0.28819444444444442</v>
      </c>
      <c r="D645" s="3" t="s">
        <v>284</v>
      </c>
      <c r="E645" s="3" t="s">
        <v>221</v>
      </c>
      <c r="F645" s="3" t="s">
        <v>46</v>
      </c>
      <c r="G645" s="3" t="s">
        <v>46</v>
      </c>
      <c r="H645" s="3">
        <v>2.31</v>
      </c>
      <c r="I645" s="3">
        <v>28.7</v>
      </c>
      <c r="J645" s="3">
        <v>8.66</v>
      </c>
      <c r="K645" s="3" t="s">
        <v>598</v>
      </c>
      <c r="L645" s="3">
        <v>7.02</v>
      </c>
      <c r="M645" s="3">
        <v>-41.9</v>
      </c>
      <c r="N645" s="3">
        <v>223</v>
      </c>
      <c r="O645" s="26">
        <v>14.35</v>
      </c>
      <c r="P645" s="3"/>
      <c r="Q645" s="3"/>
      <c r="R645" s="3"/>
      <c r="S645" s="3"/>
      <c r="T645" s="3"/>
      <c r="U645" s="3"/>
      <c r="V645" s="3"/>
      <c r="W645" s="3"/>
      <c r="X645" s="3"/>
      <c r="Y645" s="3"/>
      <c r="Z645" s="3"/>
    </row>
    <row r="646" spans="1:26" ht="15" x14ac:dyDescent="0.2">
      <c r="A646" s="3" t="s">
        <v>353</v>
      </c>
      <c r="B646" s="11">
        <v>44432</v>
      </c>
      <c r="C646" s="12">
        <v>0.29722222222222222</v>
      </c>
      <c r="D646" s="3" t="s">
        <v>279</v>
      </c>
      <c r="E646" s="3" t="s">
        <v>203</v>
      </c>
      <c r="F646" s="3">
        <v>1026</v>
      </c>
      <c r="G646" s="3">
        <v>11219</v>
      </c>
      <c r="H646" s="3">
        <v>5.36</v>
      </c>
      <c r="I646" s="3">
        <v>28.5</v>
      </c>
      <c r="J646" s="3">
        <v>6.68</v>
      </c>
      <c r="K646" s="3" t="s">
        <v>718</v>
      </c>
      <c r="L646" s="3">
        <v>7.46</v>
      </c>
      <c r="M646" s="3">
        <v>-67</v>
      </c>
      <c r="N646" s="3">
        <v>224</v>
      </c>
      <c r="O646" s="26">
        <v>13.866666670000001</v>
      </c>
      <c r="P646" s="3"/>
      <c r="Q646" s="3"/>
      <c r="R646" s="3"/>
      <c r="S646" s="3"/>
      <c r="T646" s="3"/>
      <c r="U646" s="3"/>
      <c r="V646" s="3"/>
      <c r="W646" s="3"/>
      <c r="X646" s="3"/>
      <c r="Y646" s="3"/>
      <c r="Z646" s="3"/>
    </row>
    <row r="647" spans="1:26" ht="15" x14ac:dyDescent="0.2">
      <c r="A647" s="3" t="s">
        <v>353</v>
      </c>
      <c r="B647" s="11">
        <v>44432</v>
      </c>
      <c r="C647" s="12">
        <v>0.29722222222222222</v>
      </c>
      <c r="D647" s="3" t="s">
        <v>279</v>
      </c>
      <c r="E647" s="3" t="s">
        <v>221</v>
      </c>
      <c r="F647" s="3" t="s">
        <v>46</v>
      </c>
      <c r="G647" s="3" t="s">
        <v>46</v>
      </c>
      <c r="H647" s="3">
        <v>5.43</v>
      </c>
      <c r="I647" s="3">
        <v>28</v>
      </c>
      <c r="J647" s="3">
        <v>6.7</v>
      </c>
      <c r="K647" s="3">
        <v>28</v>
      </c>
      <c r="L647" s="3">
        <v>7.43</v>
      </c>
      <c r="M647" s="3">
        <v>-65.599999999999994</v>
      </c>
      <c r="N647" s="3">
        <v>225</v>
      </c>
      <c r="O647" s="26">
        <v>13.946666670000001</v>
      </c>
      <c r="P647" s="3"/>
      <c r="Q647" s="3"/>
      <c r="R647" s="3"/>
      <c r="S647" s="3"/>
      <c r="T647" s="3"/>
      <c r="U647" s="3"/>
      <c r="V647" s="3"/>
      <c r="W647" s="3"/>
      <c r="X647" s="3"/>
      <c r="Y647" s="3"/>
      <c r="Z647" s="3"/>
    </row>
    <row r="648" spans="1:26" ht="15" x14ac:dyDescent="0.2">
      <c r="A648" s="3" t="s">
        <v>353</v>
      </c>
      <c r="B648" s="11">
        <v>44432</v>
      </c>
      <c r="C648" s="12">
        <v>0.30625000000000002</v>
      </c>
      <c r="D648" s="3" t="s">
        <v>277</v>
      </c>
      <c r="E648" s="3" t="s">
        <v>203</v>
      </c>
      <c r="F648" s="3">
        <v>1022</v>
      </c>
      <c r="G648" s="3">
        <v>11211</v>
      </c>
      <c r="H648" s="3">
        <v>5.1100000000000003</v>
      </c>
      <c r="I648" s="3">
        <v>29.1</v>
      </c>
      <c r="J648" s="3">
        <v>5.19</v>
      </c>
      <c r="K648" s="3">
        <v>10</v>
      </c>
      <c r="L648" s="3">
        <v>7.24</v>
      </c>
      <c r="M648" s="3">
        <v>-54.9</v>
      </c>
      <c r="N648" s="3">
        <v>226</v>
      </c>
      <c r="O648" s="26">
        <v>11.414999999999999</v>
      </c>
      <c r="P648" s="3"/>
      <c r="Q648" s="3"/>
      <c r="R648" s="3"/>
      <c r="S648" s="3"/>
      <c r="T648" s="3"/>
      <c r="U648" s="3"/>
      <c r="V648" s="3"/>
      <c r="W648" s="3"/>
      <c r="X648" s="3"/>
      <c r="Y648" s="3"/>
      <c r="Z648" s="3"/>
    </row>
    <row r="649" spans="1:26" ht="15" x14ac:dyDescent="0.2">
      <c r="A649" s="3" t="s">
        <v>353</v>
      </c>
      <c r="B649" s="11">
        <v>44432</v>
      </c>
      <c r="C649" s="12">
        <v>0.30625000000000002</v>
      </c>
      <c r="D649" s="3" t="s">
        <v>277</v>
      </c>
      <c r="E649" s="3" t="s">
        <v>221</v>
      </c>
      <c r="F649" s="3" t="s">
        <v>46</v>
      </c>
      <c r="G649" s="3" t="s">
        <v>46</v>
      </c>
      <c r="H649" s="3">
        <v>5.15</v>
      </c>
      <c r="I649" s="3">
        <v>28.7</v>
      </c>
      <c r="J649" s="3">
        <v>5.28</v>
      </c>
      <c r="K649" s="3">
        <v>15</v>
      </c>
      <c r="L649" s="3">
        <v>7.19</v>
      </c>
      <c r="M649" s="3">
        <v>-51.6</v>
      </c>
      <c r="N649" s="3">
        <v>227</v>
      </c>
      <c r="O649" s="26">
        <v>13.13666667</v>
      </c>
      <c r="P649" s="3"/>
      <c r="Q649" s="3"/>
      <c r="R649" s="3"/>
      <c r="S649" s="3"/>
      <c r="T649" s="3"/>
      <c r="U649" s="3"/>
      <c r="V649" s="3"/>
      <c r="W649" s="3"/>
      <c r="X649" s="3"/>
      <c r="Y649" s="3"/>
      <c r="Z649" s="3"/>
    </row>
    <row r="650" spans="1:26" ht="15" x14ac:dyDescent="0.2">
      <c r="A650" s="3" t="s">
        <v>353</v>
      </c>
      <c r="B650" s="11">
        <v>44432</v>
      </c>
      <c r="C650" s="12">
        <v>0.32777777777777778</v>
      </c>
      <c r="D650" s="3" t="s">
        <v>307</v>
      </c>
      <c r="E650" s="3" t="s">
        <v>203</v>
      </c>
      <c r="F650" s="3">
        <v>1027</v>
      </c>
      <c r="G650" s="3">
        <v>11206</v>
      </c>
      <c r="H650" s="3">
        <v>5.46</v>
      </c>
      <c r="I650" s="3">
        <v>30</v>
      </c>
      <c r="J650" s="3">
        <v>0.33</v>
      </c>
      <c r="K650" s="3">
        <v>16</v>
      </c>
      <c r="L650" s="3">
        <v>7.31</v>
      </c>
      <c r="M650" s="3">
        <v>-56.7</v>
      </c>
      <c r="N650" s="3">
        <v>228</v>
      </c>
      <c r="O650" s="26">
        <v>10.18</v>
      </c>
      <c r="P650" s="3"/>
      <c r="Q650" s="3"/>
      <c r="R650" s="3"/>
      <c r="S650" s="3"/>
      <c r="T650" s="3"/>
      <c r="U650" s="3"/>
      <c r="V650" s="3"/>
      <c r="W650" s="3"/>
      <c r="X650" s="3"/>
      <c r="Y650" s="3"/>
      <c r="Z650" s="3"/>
    </row>
    <row r="651" spans="1:26" ht="15" x14ac:dyDescent="0.2">
      <c r="A651" s="3" t="s">
        <v>353</v>
      </c>
      <c r="B651" s="11">
        <v>44432</v>
      </c>
      <c r="C651" s="12">
        <v>0.32777777777777778</v>
      </c>
      <c r="D651" s="3" t="s">
        <v>307</v>
      </c>
      <c r="E651" s="3" t="s">
        <v>221</v>
      </c>
      <c r="F651" s="3">
        <v>1028</v>
      </c>
      <c r="G651" s="3">
        <v>11216</v>
      </c>
      <c r="H651" s="3">
        <v>2.19</v>
      </c>
      <c r="I651" s="3">
        <v>29.9</v>
      </c>
      <c r="J651" s="3">
        <v>12.52</v>
      </c>
      <c r="K651" s="3">
        <v>35</v>
      </c>
      <c r="L651" s="3">
        <v>7.25</v>
      </c>
      <c r="M651" s="3">
        <v>-55.6</v>
      </c>
      <c r="N651" s="3">
        <v>229</v>
      </c>
      <c r="O651" s="26">
        <v>17.27</v>
      </c>
      <c r="P651" s="3"/>
      <c r="Q651" s="3"/>
      <c r="R651" s="3"/>
      <c r="S651" s="3"/>
      <c r="T651" s="3"/>
      <c r="U651" s="3"/>
      <c r="V651" s="3"/>
      <c r="W651" s="3"/>
      <c r="X651" s="3"/>
      <c r="Y651" s="3"/>
      <c r="Z651" s="3"/>
    </row>
    <row r="652" spans="1:26" ht="15" x14ac:dyDescent="0.2">
      <c r="A652" s="3" t="s">
        <v>353</v>
      </c>
      <c r="B652" s="11">
        <v>44432</v>
      </c>
      <c r="C652" s="12">
        <v>0.33819444444444446</v>
      </c>
      <c r="D652" s="3" t="s">
        <v>304</v>
      </c>
      <c r="E652" s="3" t="s">
        <v>203</v>
      </c>
      <c r="F652" s="3">
        <v>1025</v>
      </c>
      <c r="G652" s="3">
        <v>11218</v>
      </c>
      <c r="H652" s="3">
        <v>5.61</v>
      </c>
      <c r="I652" s="3">
        <v>29.6</v>
      </c>
      <c r="J652" s="3">
        <v>0.08</v>
      </c>
      <c r="K652" s="3">
        <v>26</v>
      </c>
      <c r="L652" s="3">
        <v>7.28</v>
      </c>
      <c r="M652" s="3">
        <v>-56.7</v>
      </c>
      <c r="N652" s="3">
        <v>230</v>
      </c>
      <c r="O652" s="26">
        <v>10.706666670000001</v>
      </c>
      <c r="P652" s="3"/>
      <c r="Q652" s="3"/>
      <c r="R652" s="3"/>
      <c r="S652" s="3"/>
      <c r="T652" s="3"/>
      <c r="U652" s="3"/>
      <c r="V652" s="3"/>
      <c r="W652" s="3"/>
      <c r="X652" s="3"/>
      <c r="Y652" s="3"/>
      <c r="Z652" s="3"/>
    </row>
    <row r="653" spans="1:26" ht="15" x14ac:dyDescent="0.2">
      <c r="A653" s="3" t="s">
        <v>353</v>
      </c>
      <c r="B653" s="11">
        <v>44432</v>
      </c>
      <c r="C653" s="12">
        <v>0.33819444444444446</v>
      </c>
      <c r="D653" s="3" t="s">
        <v>304</v>
      </c>
      <c r="E653" s="3" t="s">
        <v>221</v>
      </c>
      <c r="F653" s="3" t="s">
        <v>46</v>
      </c>
      <c r="G653" s="3" t="s">
        <v>46</v>
      </c>
      <c r="H653" s="3">
        <v>5.68</v>
      </c>
      <c r="I653" s="3">
        <v>29.7</v>
      </c>
      <c r="J653" s="3">
        <v>0.09</v>
      </c>
      <c r="K653" s="3">
        <v>31</v>
      </c>
      <c r="L653" s="3">
        <v>7.31</v>
      </c>
      <c r="M653" s="3">
        <v>-58.7</v>
      </c>
      <c r="N653" s="3">
        <v>231</v>
      </c>
      <c r="O653" s="26">
        <v>10.91333333</v>
      </c>
      <c r="P653" s="3"/>
      <c r="Q653" s="3"/>
      <c r="R653" s="3"/>
      <c r="S653" s="3"/>
      <c r="T653" s="3"/>
      <c r="U653" s="3"/>
      <c r="V653" s="3"/>
      <c r="W653" s="3"/>
      <c r="X653" s="3"/>
      <c r="Y653" s="3"/>
      <c r="Z653" s="3"/>
    </row>
    <row r="654" spans="1:26" ht="15" x14ac:dyDescent="0.2">
      <c r="A654" s="3" t="s">
        <v>353</v>
      </c>
      <c r="B654" s="11">
        <v>44432</v>
      </c>
      <c r="C654" s="12">
        <v>0.34722222222222221</v>
      </c>
      <c r="D654" s="3" t="s">
        <v>272</v>
      </c>
      <c r="E654" s="3" t="s">
        <v>203</v>
      </c>
      <c r="F654" s="3">
        <v>1024</v>
      </c>
      <c r="G654" s="3">
        <v>11217</v>
      </c>
      <c r="H654" s="3">
        <v>5.48</v>
      </c>
      <c r="I654" s="3">
        <v>29.8</v>
      </c>
      <c r="J654" s="3">
        <v>7.0000000000000007E-2</v>
      </c>
      <c r="K654" s="3" t="s">
        <v>168</v>
      </c>
      <c r="L654" s="3">
        <v>7.32</v>
      </c>
      <c r="M654" s="3">
        <v>-57</v>
      </c>
      <c r="N654" s="3">
        <v>232</v>
      </c>
      <c r="O654" s="26">
        <v>9.7370000000000001</v>
      </c>
      <c r="P654" s="3"/>
      <c r="Q654" s="3"/>
      <c r="R654" s="3"/>
      <c r="S654" s="3"/>
      <c r="T654" s="3"/>
      <c r="U654" s="3"/>
      <c r="V654" s="3"/>
      <c r="W654" s="3"/>
      <c r="X654" s="3"/>
      <c r="Y654" s="3"/>
      <c r="Z654" s="3"/>
    </row>
    <row r="655" spans="1:26" ht="15" x14ac:dyDescent="0.2">
      <c r="A655" s="3" t="s">
        <v>353</v>
      </c>
      <c r="B655" s="11">
        <v>44432</v>
      </c>
      <c r="C655" s="12">
        <v>0.34722222222222221</v>
      </c>
      <c r="D655" s="3" t="s">
        <v>272</v>
      </c>
      <c r="E655" s="3" t="s">
        <v>221</v>
      </c>
      <c r="F655" s="3" t="s">
        <v>46</v>
      </c>
      <c r="G655" s="3" t="s">
        <v>46</v>
      </c>
      <c r="H655" s="3">
        <v>5.5</v>
      </c>
      <c r="I655" s="3">
        <v>29.9</v>
      </c>
      <c r="J655" s="10">
        <v>7.0000000000000007E-2</v>
      </c>
      <c r="K655" s="3">
        <v>3</v>
      </c>
      <c r="L655" s="3">
        <v>7.31</v>
      </c>
      <c r="M655" s="3">
        <v>-58.6</v>
      </c>
      <c r="N655" s="3">
        <v>233</v>
      </c>
      <c r="O655" s="26">
        <v>10.24333333</v>
      </c>
      <c r="P655" s="3"/>
      <c r="Q655" s="3"/>
      <c r="R655" s="3"/>
      <c r="S655" s="3"/>
      <c r="T655" s="3"/>
      <c r="U655" s="3"/>
      <c r="V655" s="3"/>
      <c r="W655" s="3"/>
      <c r="X655" s="3"/>
      <c r="Y655" s="3"/>
      <c r="Z655" s="3"/>
    </row>
    <row r="656" spans="1:26" ht="15" x14ac:dyDescent="0.2">
      <c r="A656" s="3" t="s">
        <v>353</v>
      </c>
      <c r="B656" s="11">
        <v>44432</v>
      </c>
      <c r="C656" s="12">
        <v>0.35625000000000001</v>
      </c>
      <c r="D656" s="3" t="s">
        <v>300</v>
      </c>
      <c r="E656" s="3" t="s">
        <v>203</v>
      </c>
      <c r="F656" s="3">
        <v>1005</v>
      </c>
      <c r="G656" s="3">
        <v>11212</v>
      </c>
      <c r="H656" s="3">
        <v>5.6</v>
      </c>
      <c r="I656" s="3">
        <v>29.8</v>
      </c>
      <c r="J656" s="3">
        <v>7.0000000000000007E-2</v>
      </c>
      <c r="K656" s="3">
        <v>11</v>
      </c>
      <c r="L656" s="3">
        <v>7.29</v>
      </c>
      <c r="M656" s="3">
        <v>-57.4</v>
      </c>
      <c r="N656" s="3">
        <v>234</v>
      </c>
      <c r="O656" s="3">
        <v>10.52</v>
      </c>
      <c r="P656" s="3"/>
      <c r="Q656" s="3"/>
      <c r="R656" s="3"/>
      <c r="S656" s="3"/>
      <c r="T656" s="3"/>
      <c r="U656" s="3"/>
      <c r="V656" s="3"/>
      <c r="W656" s="3"/>
      <c r="X656" s="3"/>
      <c r="Y656" s="3"/>
      <c r="Z656" s="3"/>
    </row>
    <row r="657" spans="1:26" ht="15" x14ac:dyDescent="0.2">
      <c r="A657" s="3" t="s">
        <v>353</v>
      </c>
      <c r="B657" s="11">
        <v>44432</v>
      </c>
      <c r="C657" s="12">
        <v>0.35625000000000001</v>
      </c>
      <c r="D657" s="3" t="s">
        <v>300</v>
      </c>
      <c r="E657" s="3" t="s">
        <v>221</v>
      </c>
      <c r="F657" s="3" t="s">
        <v>46</v>
      </c>
      <c r="G657" s="3" t="s">
        <v>46</v>
      </c>
      <c r="H657" s="3">
        <v>5.67</v>
      </c>
      <c r="I657" s="3">
        <v>30</v>
      </c>
      <c r="J657" s="3">
        <v>7.0000000000000007E-2</v>
      </c>
      <c r="K657" s="3">
        <v>20</v>
      </c>
      <c r="L657" s="3">
        <v>7.31</v>
      </c>
      <c r="M657" s="3">
        <v>-58.6</v>
      </c>
      <c r="N657" s="3">
        <v>235</v>
      </c>
      <c r="O657" s="3">
        <v>9.24</v>
      </c>
      <c r="P657" s="3"/>
      <c r="Q657" s="3"/>
      <c r="R657" s="3"/>
      <c r="S657" s="3"/>
      <c r="T657" s="3"/>
      <c r="U657" s="3"/>
      <c r="V657" s="3"/>
      <c r="W657" s="3"/>
      <c r="X657" s="3"/>
      <c r="Y657" s="3"/>
      <c r="Z657" s="3"/>
    </row>
    <row r="658" spans="1:26" ht="15" x14ac:dyDescent="0.2">
      <c r="A658" s="3" t="s">
        <v>353</v>
      </c>
      <c r="B658" s="11">
        <v>44432</v>
      </c>
      <c r="C658" s="12">
        <v>0.37916666666666665</v>
      </c>
      <c r="D658" s="3" t="s">
        <v>470</v>
      </c>
      <c r="E658" s="3" t="s">
        <v>203</v>
      </c>
      <c r="F658" s="3" t="s">
        <v>46</v>
      </c>
      <c r="G658" s="3" t="s">
        <v>46</v>
      </c>
      <c r="H658" s="3">
        <v>6.01</v>
      </c>
      <c r="I658" s="3">
        <v>30.1</v>
      </c>
      <c r="J658" s="3">
        <v>7.0000000000000007E-2</v>
      </c>
      <c r="K658" s="3" t="s">
        <v>46</v>
      </c>
      <c r="L658" s="3" t="s">
        <v>46</v>
      </c>
      <c r="M658" s="3" t="s">
        <v>46</v>
      </c>
      <c r="N658" s="3" t="s">
        <v>46</v>
      </c>
      <c r="O658" s="3" t="s">
        <v>46</v>
      </c>
      <c r="P658" s="3"/>
      <c r="Q658" s="3"/>
      <c r="R658" s="3"/>
      <c r="S658" s="3"/>
      <c r="T658" s="3"/>
      <c r="U658" s="3"/>
      <c r="V658" s="3"/>
      <c r="W658" s="3"/>
      <c r="X658" s="3"/>
      <c r="Y658" s="3"/>
      <c r="Z658" s="3"/>
    </row>
    <row r="659" spans="1:26" ht="15" x14ac:dyDescent="0.2">
      <c r="A659" s="3" t="s">
        <v>353</v>
      </c>
      <c r="B659" s="11">
        <v>44432</v>
      </c>
      <c r="C659" s="12">
        <v>0.37916666666666665</v>
      </c>
      <c r="D659" s="3" t="s">
        <v>270</v>
      </c>
      <c r="E659" s="3" t="s">
        <v>203</v>
      </c>
      <c r="F659" s="3">
        <v>1033</v>
      </c>
      <c r="G659" s="3">
        <v>11213</v>
      </c>
      <c r="H659" s="3">
        <v>5.64</v>
      </c>
      <c r="I659" s="3">
        <v>30.4</v>
      </c>
      <c r="J659" s="3">
        <v>7.0000000000000007E-2</v>
      </c>
      <c r="K659" s="3">
        <v>71</v>
      </c>
      <c r="L659" s="3">
        <v>7.33</v>
      </c>
      <c r="M659" s="3">
        <v>-59.8</v>
      </c>
      <c r="N659" s="3">
        <v>236</v>
      </c>
      <c r="O659" s="26">
        <v>10.29</v>
      </c>
      <c r="P659" s="3"/>
      <c r="Q659" s="3"/>
      <c r="R659" s="3"/>
      <c r="S659" s="3"/>
      <c r="T659" s="3"/>
      <c r="U659" s="3"/>
      <c r="V659" s="3"/>
      <c r="W659" s="3"/>
      <c r="X659" s="3"/>
      <c r="Y659" s="3"/>
      <c r="Z659" s="3"/>
    </row>
    <row r="660" spans="1:26" ht="15" x14ac:dyDescent="0.2">
      <c r="A660" s="3" t="s">
        <v>353</v>
      </c>
      <c r="B660" s="11">
        <v>44432</v>
      </c>
      <c r="C660" s="12">
        <v>0.37916666666666665</v>
      </c>
      <c r="D660" s="3" t="s">
        <v>270</v>
      </c>
      <c r="E660" s="3" t="s">
        <v>221</v>
      </c>
      <c r="F660" s="3" t="s">
        <v>46</v>
      </c>
      <c r="G660" s="3" t="s">
        <v>46</v>
      </c>
      <c r="H660" s="3">
        <v>5.64</v>
      </c>
      <c r="I660" s="3">
        <v>30.3</v>
      </c>
      <c r="J660" s="3">
        <v>7.0000000000000007E-2</v>
      </c>
      <c r="K660" s="3">
        <v>80</v>
      </c>
      <c r="L660" s="3">
        <v>7.29</v>
      </c>
      <c r="M660" s="3">
        <v>-57.7</v>
      </c>
      <c r="N660" s="3">
        <v>237</v>
      </c>
      <c r="O660" s="26">
        <v>8.391</v>
      </c>
      <c r="P660" s="3"/>
      <c r="Q660" s="3"/>
      <c r="R660" s="3"/>
      <c r="S660" s="3"/>
      <c r="T660" s="3"/>
      <c r="U660" s="3"/>
      <c r="V660" s="3"/>
      <c r="W660" s="3"/>
      <c r="X660" s="3"/>
      <c r="Y660" s="3"/>
      <c r="Z660" s="3"/>
    </row>
    <row r="661" spans="1:26" ht="15" x14ac:dyDescent="0.2">
      <c r="A661" s="3" t="s">
        <v>353</v>
      </c>
      <c r="B661" s="11">
        <v>44432</v>
      </c>
      <c r="C661" s="12">
        <v>0.39166666666666666</v>
      </c>
      <c r="D661" s="3" t="s">
        <v>267</v>
      </c>
      <c r="E661" s="3" t="s">
        <v>203</v>
      </c>
      <c r="F661" s="3">
        <v>1002</v>
      </c>
      <c r="G661" s="3">
        <v>11210</v>
      </c>
      <c r="H661" s="3">
        <v>5.99</v>
      </c>
      <c r="I661" s="3">
        <v>29.9</v>
      </c>
      <c r="J661" s="3">
        <v>0.91</v>
      </c>
      <c r="K661" s="3">
        <v>34</v>
      </c>
      <c r="L661" s="3">
        <v>7.39</v>
      </c>
      <c r="M661" s="3">
        <v>-63.2</v>
      </c>
      <c r="N661" s="3">
        <v>238</v>
      </c>
      <c r="O661" s="26">
        <v>11.25333333</v>
      </c>
      <c r="P661" s="3"/>
      <c r="Q661" s="3"/>
      <c r="R661" s="3"/>
      <c r="S661" s="3"/>
      <c r="T661" s="3"/>
      <c r="U661" s="3"/>
      <c r="V661" s="3"/>
      <c r="W661" s="3"/>
      <c r="X661" s="3"/>
      <c r="Y661" s="3"/>
      <c r="Z661" s="3"/>
    </row>
    <row r="662" spans="1:26" ht="15" x14ac:dyDescent="0.2">
      <c r="A662" s="3" t="s">
        <v>353</v>
      </c>
      <c r="B662" s="11">
        <v>44432</v>
      </c>
      <c r="C662" s="12">
        <v>0.39166666666666666</v>
      </c>
      <c r="D662" s="3" t="s">
        <v>267</v>
      </c>
      <c r="E662" s="3" t="s">
        <v>221</v>
      </c>
      <c r="F662" s="3" t="s">
        <v>46</v>
      </c>
      <c r="G662" s="3" t="s">
        <v>46</v>
      </c>
      <c r="H662" s="3">
        <v>5.2</v>
      </c>
      <c r="I662" s="3">
        <v>29.7</v>
      </c>
      <c r="J662" s="3">
        <v>1.7</v>
      </c>
      <c r="K662" s="3">
        <v>52</v>
      </c>
      <c r="L662" s="3">
        <v>7.29</v>
      </c>
      <c r="M662" s="3">
        <v>-57.3</v>
      </c>
      <c r="N662" s="3">
        <v>239</v>
      </c>
      <c r="O662" s="26">
        <v>11.62</v>
      </c>
      <c r="P662" s="3"/>
      <c r="Q662" s="3"/>
      <c r="R662" s="3"/>
      <c r="S662" s="3"/>
      <c r="T662" s="3"/>
      <c r="U662" s="3"/>
      <c r="V662" s="3"/>
      <c r="W662" s="3"/>
      <c r="X662" s="3"/>
      <c r="Y662" s="3"/>
      <c r="Z662" s="3"/>
    </row>
    <row r="663" spans="1:26" ht="15" x14ac:dyDescent="0.2">
      <c r="A663" s="3" t="s">
        <v>353</v>
      </c>
      <c r="B663" s="11">
        <v>44432</v>
      </c>
      <c r="C663" s="12">
        <v>0.40763888888888888</v>
      </c>
      <c r="D663" s="3" t="s">
        <v>274</v>
      </c>
      <c r="E663" s="3" t="s">
        <v>203</v>
      </c>
      <c r="F663" s="3">
        <v>1004</v>
      </c>
      <c r="G663" s="3">
        <v>11209</v>
      </c>
      <c r="H663" s="3">
        <v>6.71</v>
      </c>
      <c r="I663" s="3">
        <v>29.8</v>
      </c>
      <c r="J663" s="3">
        <v>1.22</v>
      </c>
      <c r="K663" s="3">
        <v>13</v>
      </c>
      <c r="L663" s="3">
        <v>7.88</v>
      </c>
      <c r="M663" s="3">
        <v>-88.5</v>
      </c>
      <c r="N663" s="3">
        <v>240</v>
      </c>
      <c r="O663" s="26">
        <v>11.57</v>
      </c>
      <c r="P663" s="3"/>
      <c r="Q663" s="3"/>
      <c r="R663" s="3"/>
      <c r="S663" s="3"/>
      <c r="T663" s="3"/>
      <c r="U663" s="3"/>
      <c r="V663" s="3"/>
      <c r="W663" s="3"/>
      <c r="X663" s="3"/>
      <c r="Y663" s="3"/>
      <c r="Z663" s="3"/>
    </row>
    <row r="664" spans="1:26" ht="15" x14ac:dyDescent="0.2">
      <c r="A664" s="3" t="s">
        <v>353</v>
      </c>
      <c r="B664" s="11">
        <v>44432</v>
      </c>
      <c r="C664" s="12">
        <v>0.40763888888888888</v>
      </c>
      <c r="D664" s="3" t="s">
        <v>274</v>
      </c>
      <c r="E664" s="3" t="s">
        <v>221</v>
      </c>
      <c r="F664" s="3">
        <v>1009</v>
      </c>
      <c r="G664" s="3">
        <v>11205</v>
      </c>
      <c r="H664" s="3">
        <v>2.52</v>
      </c>
      <c r="I664" s="3">
        <v>29.9</v>
      </c>
      <c r="J664" s="3">
        <v>14.96</v>
      </c>
      <c r="K664" s="3">
        <v>89</v>
      </c>
      <c r="L664" s="3">
        <v>7.46</v>
      </c>
      <c r="M664" s="3">
        <v>-67.400000000000006</v>
      </c>
      <c r="N664" s="3">
        <v>241</v>
      </c>
      <c r="O664" s="3">
        <v>17.78</v>
      </c>
      <c r="P664" s="3"/>
      <c r="Q664" s="3"/>
      <c r="R664" s="3"/>
      <c r="S664" s="3"/>
      <c r="T664" s="3"/>
      <c r="U664" s="3"/>
      <c r="V664" s="3"/>
      <c r="W664" s="3"/>
      <c r="X664" s="3"/>
      <c r="Y664" s="3"/>
      <c r="Z664" s="3"/>
    </row>
    <row r="665" spans="1:26" ht="15" x14ac:dyDescent="0.2">
      <c r="A665" s="3" t="s">
        <v>353</v>
      </c>
      <c r="B665" s="11">
        <v>44432</v>
      </c>
      <c r="C665" s="12">
        <v>0.44305555555555554</v>
      </c>
      <c r="D665" s="3" t="s">
        <v>265</v>
      </c>
      <c r="E665" s="3" t="s">
        <v>203</v>
      </c>
      <c r="F665" s="3">
        <v>1041</v>
      </c>
      <c r="G665" s="3">
        <v>11202</v>
      </c>
      <c r="H665" s="3">
        <v>8.7200000000000006</v>
      </c>
      <c r="I665" s="3">
        <v>29.9</v>
      </c>
      <c r="J665" s="3">
        <v>4.54</v>
      </c>
      <c r="K665" s="3">
        <v>14</v>
      </c>
      <c r="L665" s="3">
        <v>8.52</v>
      </c>
      <c r="M665" s="3">
        <v>-124.5</v>
      </c>
      <c r="N665" s="3">
        <v>242</v>
      </c>
      <c r="O665" s="26">
        <v>11.85333333</v>
      </c>
      <c r="P665" s="3"/>
      <c r="Q665" s="3"/>
      <c r="R665" s="3"/>
      <c r="S665" s="3"/>
      <c r="T665" s="3"/>
      <c r="U665" s="3"/>
      <c r="V665" s="3"/>
      <c r="W665" s="3"/>
      <c r="X665" s="3"/>
      <c r="Y665" s="3"/>
      <c r="Z665" s="3"/>
    </row>
    <row r="666" spans="1:26" ht="15" x14ac:dyDescent="0.2">
      <c r="A666" s="3" t="s">
        <v>353</v>
      </c>
      <c r="B666" s="11">
        <v>44432</v>
      </c>
      <c r="C666" s="12">
        <v>0.44305555555555554</v>
      </c>
      <c r="D666" s="3" t="s">
        <v>265</v>
      </c>
      <c r="E666" s="3" t="s">
        <v>221</v>
      </c>
      <c r="F666" s="3" t="s">
        <v>46</v>
      </c>
      <c r="G666" s="3" t="s">
        <v>46</v>
      </c>
      <c r="H666" s="3">
        <v>6.9</v>
      </c>
      <c r="I666" s="3">
        <v>29.7</v>
      </c>
      <c r="J666" s="10">
        <v>5.85</v>
      </c>
      <c r="K666" s="3">
        <v>67</v>
      </c>
      <c r="L666" s="3">
        <v>8.4</v>
      </c>
      <c r="M666" s="3">
        <v>-117.5</v>
      </c>
      <c r="N666" s="3">
        <v>243</v>
      </c>
      <c r="O666" s="26">
        <v>12.58666667</v>
      </c>
      <c r="P666" s="3"/>
      <c r="Q666" s="3"/>
      <c r="R666" s="3"/>
      <c r="S666" s="3"/>
      <c r="T666" s="3"/>
      <c r="U666" s="3"/>
      <c r="V666" s="3"/>
      <c r="W666" s="3"/>
      <c r="X666" s="3"/>
      <c r="Y666" s="3"/>
      <c r="Z666" s="3"/>
    </row>
    <row r="667" spans="1:26" ht="15" x14ac:dyDescent="0.2">
      <c r="A667" s="3" t="s">
        <v>353</v>
      </c>
      <c r="B667" s="11">
        <v>44432</v>
      </c>
      <c r="C667" s="12">
        <v>0.4548611111111111</v>
      </c>
      <c r="D667" s="3" t="s">
        <v>281</v>
      </c>
      <c r="E667" s="3" t="s">
        <v>203</v>
      </c>
      <c r="F667" s="3">
        <v>1006</v>
      </c>
      <c r="G667" s="3">
        <v>11207</v>
      </c>
      <c r="H667" s="3">
        <v>8.81</v>
      </c>
      <c r="I667" s="3">
        <v>30.2</v>
      </c>
      <c r="J667" s="3">
        <v>1.75</v>
      </c>
      <c r="K667" s="3">
        <v>23</v>
      </c>
      <c r="L667" s="3">
        <v>8.33</v>
      </c>
      <c r="M667" s="3">
        <v>-113.9</v>
      </c>
      <c r="N667" s="3">
        <v>244</v>
      </c>
      <c r="O667" s="26">
        <v>11.653333330000001</v>
      </c>
      <c r="P667" s="3"/>
      <c r="Q667" s="3"/>
      <c r="R667" s="3"/>
      <c r="S667" s="3"/>
      <c r="T667" s="3"/>
      <c r="U667" s="3"/>
      <c r="V667" s="3"/>
      <c r="W667" s="3"/>
      <c r="X667" s="3"/>
      <c r="Y667" s="3"/>
      <c r="Z667" s="3"/>
    </row>
    <row r="668" spans="1:26" ht="15" x14ac:dyDescent="0.2">
      <c r="A668" s="3" t="s">
        <v>353</v>
      </c>
      <c r="B668" s="11">
        <v>44432</v>
      </c>
      <c r="C668" s="12">
        <v>0.4548611111111111</v>
      </c>
      <c r="D668" s="3" t="s">
        <v>281</v>
      </c>
      <c r="E668" s="3" t="s">
        <v>221</v>
      </c>
      <c r="F668" s="3">
        <v>1008</v>
      </c>
      <c r="G668" s="3">
        <v>11203</v>
      </c>
      <c r="H668" s="3">
        <v>4.34</v>
      </c>
      <c r="I668" s="3">
        <v>29.9</v>
      </c>
      <c r="J668" s="3">
        <v>15.39</v>
      </c>
      <c r="K668" s="3">
        <v>69</v>
      </c>
      <c r="L668" s="3">
        <v>7.92</v>
      </c>
      <c r="M668" s="3">
        <v>-90.6</v>
      </c>
      <c r="N668" s="3">
        <v>245</v>
      </c>
      <c r="O668" s="26">
        <v>18.176666669999999</v>
      </c>
      <c r="P668" s="3"/>
      <c r="Q668" s="3"/>
      <c r="R668" s="3"/>
      <c r="S668" s="3"/>
      <c r="T668" s="3"/>
      <c r="U668" s="3"/>
      <c r="V668" s="3"/>
      <c r="W668" s="3"/>
      <c r="X668" s="3"/>
      <c r="Y668" s="3"/>
      <c r="Z668" s="3"/>
    </row>
    <row r="669" spans="1:26" ht="15" x14ac:dyDescent="0.2">
      <c r="A669" s="3" t="s">
        <v>353</v>
      </c>
      <c r="B669" s="11">
        <v>44432</v>
      </c>
      <c r="C669" s="12">
        <v>0.50138888888888888</v>
      </c>
      <c r="D669" s="3" t="s">
        <v>215</v>
      </c>
      <c r="E669" s="3" t="s">
        <v>203</v>
      </c>
      <c r="F669" s="3">
        <v>1035</v>
      </c>
      <c r="G669" s="3">
        <v>11214</v>
      </c>
      <c r="H669" s="3">
        <v>7.24</v>
      </c>
      <c r="I669" s="3">
        <v>30.1</v>
      </c>
      <c r="J669" s="3">
        <v>11.7</v>
      </c>
      <c r="K669" s="3">
        <v>62</v>
      </c>
      <c r="L669" s="3">
        <v>8.23</v>
      </c>
      <c r="M669" s="3">
        <v>-107.9</v>
      </c>
      <c r="N669" s="3">
        <v>246</v>
      </c>
      <c r="O669" s="26">
        <v>15.72666667</v>
      </c>
      <c r="P669" s="3"/>
      <c r="Q669" s="3"/>
      <c r="R669" s="3"/>
      <c r="S669" s="3"/>
      <c r="T669" s="3"/>
      <c r="U669" s="3"/>
      <c r="V669" s="3"/>
      <c r="W669" s="3"/>
      <c r="X669" s="3"/>
      <c r="Y669" s="3"/>
      <c r="Z669" s="3"/>
    </row>
    <row r="670" spans="1:26" ht="15" x14ac:dyDescent="0.2">
      <c r="A670" s="3" t="s">
        <v>353</v>
      </c>
      <c r="B670" s="11">
        <v>44432</v>
      </c>
      <c r="C670" s="12">
        <v>0.50138888888888888</v>
      </c>
      <c r="D670" s="3" t="s">
        <v>215</v>
      </c>
      <c r="E670" s="3" t="s">
        <v>221</v>
      </c>
      <c r="F670" s="3" t="s">
        <v>46</v>
      </c>
      <c r="G670" s="3" t="s">
        <v>46</v>
      </c>
      <c r="H670" s="3">
        <v>6.84</v>
      </c>
      <c r="I670" s="3">
        <v>30</v>
      </c>
      <c r="J670" s="3">
        <v>11.7</v>
      </c>
      <c r="K670" s="3">
        <v>72</v>
      </c>
      <c r="L670" s="3">
        <v>8.23</v>
      </c>
      <c r="M670" s="3">
        <v>-107.9</v>
      </c>
      <c r="N670" s="3">
        <v>247</v>
      </c>
      <c r="O670" s="26">
        <v>16.234999999999999</v>
      </c>
      <c r="P670" s="3"/>
      <c r="Q670" s="3"/>
      <c r="R670" s="3"/>
      <c r="S670" s="3"/>
      <c r="T670" s="3"/>
      <c r="U670" s="3"/>
      <c r="V670" s="3"/>
      <c r="W670" s="3"/>
      <c r="X670" s="3"/>
      <c r="Y670" s="3"/>
      <c r="Z670" s="3"/>
    </row>
    <row r="671" spans="1:26" ht="15" x14ac:dyDescent="0.2">
      <c r="A671" s="3" t="s">
        <v>353</v>
      </c>
      <c r="B671" s="11">
        <v>44432</v>
      </c>
      <c r="C671" s="12">
        <v>0.5131944444444444</v>
      </c>
      <c r="D671" s="3" t="s">
        <v>218</v>
      </c>
      <c r="E671" s="3" t="s">
        <v>203</v>
      </c>
      <c r="F671" s="3">
        <v>1007</v>
      </c>
      <c r="G671" s="3">
        <v>11201</v>
      </c>
      <c r="H671" s="3">
        <v>7.61</v>
      </c>
      <c r="I671" s="3">
        <v>30.2</v>
      </c>
      <c r="J671" s="3">
        <v>8.0500000000000007</v>
      </c>
      <c r="K671" s="3">
        <v>18</v>
      </c>
      <c r="L671" s="3">
        <v>8.3800000000000008</v>
      </c>
      <c r="M671" s="3">
        <v>-116.7</v>
      </c>
      <c r="N671" s="3">
        <v>248</v>
      </c>
      <c r="O671" s="26">
        <v>13.95333333</v>
      </c>
      <c r="P671" s="3"/>
      <c r="Q671" s="3"/>
      <c r="R671" s="3"/>
      <c r="S671" s="3"/>
      <c r="T671" s="3"/>
      <c r="U671" s="3"/>
      <c r="V671" s="3"/>
      <c r="W671" s="3"/>
      <c r="X671" s="3"/>
      <c r="Y671" s="3"/>
      <c r="Z671" s="3"/>
    </row>
    <row r="672" spans="1:26" ht="15" x14ac:dyDescent="0.2">
      <c r="A672" s="3" t="s">
        <v>353</v>
      </c>
      <c r="B672" s="11">
        <v>44432</v>
      </c>
      <c r="C672" s="12">
        <v>0.5131944444444444</v>
      </c>
      <c r="D672" s="3" t="s">
        <v>218</v>
      </c>
      <c r="E672" s="3" t="s">
        <v>221</v>
      </c>
      <c r="F672" s="3">
        <v>1019</v>
      </c>
      <c r="G672" s="3">
        <v>11204</v>
      </c>
      <c r="H672" s="3">
        <v>4.6500000000000004</v>
      </c>
      <c r="I672" s="3">
        <v>30</v>
      </c>
      <c r="J672" s="10">
        <v>18.79</v>
      </c>
      <c r="K672" s="3">
        <v>30</v>
      </c>
      <c r="L672" s="3">
        <v>8.07</v>
      </c>
      <c r="M672" s="3">
        <v>-99.2</v>
      </c>
      <c r="N672" s="3">
        <v>249</v>
      </c>
      <c r="O672" s="26">
        <v>19.036666669999999</v>
      </c>
      <c r="P672" s="3"/>
      <c r="Q672" s="3"/>
      <c r="R672" s="3"/>
      <c r="S672" s="3"/>
      <c r="T672" s="3"/>
      <c r="U672" s="3"/>
      <c r="V672" s="3"/>
      <c r="W672" s="3"/>
      <c r="X672" s="3"/>
      <c r="Y672" s="3"/>
      <c r="Z672" s="3"/>
    </row>
    <row r="673" spans="1:26" ht="15" x14ac:dyDescent="0.2">
      <c r="A673" s="3" t="s">
        <v>353</v>
      </c>
      <c r="B673" s="11">
        <v>44432</v>
      </c>
      <c r="C673" s="12">
        <v>0.52430555555555558</v>
      </c>
      <c r="D673" s="3" t="s">
        <v>224</v>
      </c>
      <c r="E673" s="3" t="s">
        <v>203</v>
      </c>
      <c r="F673" s="3">
        <v>1021</v>
      </c>
      <c r="G673" s="3">
        <v>11208</v>
      </c>
      <c r="H673" s="3">
        <v>8.94</v>
      </c>
      <c r="I673" s="3">
        <v>30.8</v>
      </c>
      <c r="J673" s="3">
        <v>8.36</v>
      </c>
      <c r="K673" s="3">
        <v>19</v>
      </c>
      <c r="L673" s="3">
        <v>8.49</v>
      </c>
      <c r="M673" s="3">
        <v>-122.5</v>
      </c>
      <c r="N673" s="3">
        <v>250</v>
      </c>
      <c r="O673" s="26">
        <v>13.8</v>
      </c>
      <c r="P673" s="3"/>
      <c r="Q673" s="3"/>
      <c r="R673" s="3"/>
      <c r="S673" s="3"/>
      <c r="T673" s="3"/>
      <c r="U673" s="3"/>
      <c r="V673" s="3"/>
      <c r="W673" s="3"/>
      <c r="X673" s="3"/>
      <c r="Y673" s="3"/>
      <c r="Z673" s="3"/>
    </row>
    <row r="674" spans="1:26" ht="15" x14ac:dyDescent="0.2">
      <c r="A674" s="3" t="s">
        <v>353</v>
      </c>
      <c r="B674" s="11">
        <v>44432</v>
      </c>
      <c r="C674" s="12">
        <v>0.52430555555555558</v>
      </c>
      <c r="D674" s="3" t="s">
        <v>224</v>
      </c>
      <c r="E674" s="3" t="s">
        <v>221</v>
      </c>
      <c r="F674" s="3" t="s">
        <v>46</v>
      </c>
      <c r="G674" s="3" t="s">
        <v>46</v>
      </c>
      <c r="H674" s="3">
        <v>8.64</v>
      </c>
      <c r="I674" s="3">
        <v>30.8</v>
      </c>
      <c r="J674" s="3">
        <v>8.5299999999999994</v>
      </c>
      <c r="K674" s="3">
        <v>100</v>
      </c>
      <c r="L674" s="3">
        <v>8.43</v>
      </c>
      <c r="M674" s="3">
        <v>-119.2</v>
      </c>
      <c r="N674" s="3">
        <v>251</v>
      </c>
      <c r="O674" s="26">
        <v>14.38</v>
      </c>
      <c r="P674" s="3"/>
      <c r="Q674" s="3"/>
      <c r="R674" s="3"/>
      <c r="S674" s="3"/>
      <c r="T674" s="3"/>
      <c r="U674" s="3"/>
      <c r="V674" s="3"/>
      <c r="W674" s="3"/>
      <c r="X674" s="3"/>
      <c r="Y674" s="3"/>
      <c r="Z674" s="3"/>
    </row>
    <row r="675" spans="1:26" ht="15" x14ac:dyDescent="0.2">
      <c r="A675" s="3" t="s">
        <v>353</v>
      </c>
      <c r="B675" s="11">
        <v>44433</v>
      </c>
      <c r="C675" s="12">
        <v>0.28888888888888886</v>
      </c>
      <c r="D675" s="3" t="s">
        <v>202</v>
      </c>
      <c r="E675" s="3" t="s">
        <v>203</v>
      </c>
      <c r="F675" s="3">
        <v>1028</v>
      </c>
      <c r="G675" s="3">
        <v>11235</v>
      </c>
      <c r="H675" s="3">
        <v>6.9</v>
      </c>
      <c r="I675" s="3">
        <v>29.6</v>
      </c>
      <c r="J675" s="3">
        <v>13.3</v>
      </c>
      <c r="K675" s="3">
        <v>12</v>
      </c>
      <c r="L675" s="3">
        <v>8.23</v>
      </c>
      <c r="M675" s="3">
        <v>-108.3</v>
      </c>
      <c r="N675" s="3">
        <v>255</v>
      </c>
      <c r="O675" s="26">
        <v>18.93</v>
      </c>
      <c r="P675" s="3"/>
      <c r="Q675" s="3"/>
      <c r="R675" s="3"/>
      <c r="S675" s="3"/>
      <c r="T675" s="3"/>
      <c r="U675" s="3"/>
      <c r="V675" s="3"/>
      <c r="W675" s="3"/>
      <c r="X675" s="3"/>
      <c r="Y675" s="3"/>
      <c r="Z675" s="3"/>
    </row>
    <row r="676" spans="1:26" ht="15" x14ac:dyDescent="0.2">
      <c r="A676" s="3" t="s">
        <v>353</v>
      </c>
      <c r="B676" s="11">
        <v>44433</v>
      </c>
      <c r="C676" s="12">
        <v>0.28888888888888886</v>
      </c>
      <c r="D676" s="3" t="s">
        <v>202</v>
      </c>
      <c r="E676" s="3" t="s">
        <v>221</v>
      </c>
      <c r="F676" s="3">
        <v>1005</v>
      </c>
      <c r="G676" s="3">
        <v>11231</v>
      </c>
      <c r="H676" s="3">
        <v>4.67</v>
      </c>
      <c r="I676" s="3">
        <v>29.1</v>
      </c>
      <c r="J676" s="3">
        <v>26.91</v>
      </c>
      <c r="K676" s="3">
        <v>33</v>
      </c>
      <c r="L676" s="3">
        <v>8.02</v>
      </c>
      <c r="M676" s="3">
        <v>-96.2</v>
      </c>
      <c r="N676" s="3">
        <v>253</v>
      </c>
      <c r="O676" s="26">
        <v>23.27</v>
      </c>
      <c r="P676" s="3"/>
      <c r="Q676" s="3"/>
      <c r="R676" s="3"/>
      <c r="S676" s="3"/>
      <c r="T676" s="3"/>
      <c r="U676" s="3"/>
      <c r="V676" s="3"/>
      <c r="W676" s="3"/>
      <c r="X676" s="3"/>
      <c r="Y676" s="3"/>
      <c r="Z676" s="3"/>
    </row>
    <row r="677" spans="1:26" ht="15" x14ac:dyDescent="0.2">
      <c r="A677" s="3" t="s">
        <v>353</v>
      </c>
      <c r="B677" s="11">
        <v>44433</v>
      </c>
      <c r="C677" s="12">
        <v>0.33402777777777776</v>
      </c>
      <c r="D677" s="3" t="s">
        <v>206</v>
      </c>
      <c r="E677" s="3" t="s">
        <v>203</v>
      </c>
      <c r="F677" s="3">
        <v>1041</v>
      </c>
      <c r="G677" s="3">
        <v>11233</v>
      </c>
      <c r="H677" s="3">
        <v>6.3</v>
      </c>
      <c r="I677" s="3">
        <v>30</v>
      </c>
      <c r="J677" s="3">
        <v>15.8</v>
      </c>
      <c r="K677" s="3">
        <v>95</v>
      </c>
      <c r="L677" s="3">
        <v>8.02</v>
      </c>
      <c r="M677" s="3">
        <v>-96.6</v>
      </c>
      <c r="N677" s="3">
        <v>262</v>
      </c>
      <c r="O677" s="3">
        <v>18.95</v>
      </c>
      <c r="P677" s="3"/>
      <c r="Q677" s="3"/>
      <c r="R677" s="3"/>
      <c r="S677" s="3"/>
      <c r="T677" s="3"/>
      <c r="U677" s="3"/>
      <c r="V677" s="3"/>
      <c r="W677" s="3"/>
      <c r="X677" s="3"/>
      <c r="Y677" s="3"/>
      <c r="Z677" s="3"/>
    </row>
    <row r="678" spans="1:26" ht="15" x14ac:dyDescent="0.2">
      <c r="A678" s="3" t="s">
        <v>353</v>
      </c>
      <c r="B678" s="11">
        <v>44433</v>
      </c>
      <c r="C678" s="12">
        <v>0.33402777777777776</v>
      </c>
      <c r="D678" s="3" t="s">
        <v>206</v>
      </c>
      <c r="E678" s="3" t="s">
        <v>221</v>
      </c>
      <c r="F678" s="3" t="s">
        <v>46</v>
      </c>
      <c r="G678" s="3" t="s">
        <v>46</v>
      </c>
      <c r="H678" s="3">
        <v>6.34</v>
      </c>
      <c r="I678" s="3">
        <v>29.9</v>
      </c>
      <c r="J678" s="3">
        <v>15.75</v>
      </c>
      <c r="K678" s="3">
        <v>32</v>
      </c>
      <c r="L678" s="3">
        <v>8.01</v>
      </c>
      <c r="M678" s="3">
        <v>-95.9</v>
      </c>
      <c r="N678" s="3">
        <v>252</v>
      </c>
      <c r="O678" s="3">
        <v>16.829999999999998</v>
      </c>
      <c r="P678" s="3"/>
      <c r="Q678" s="3"/>
      <c r="R678" s="3"/>
      <c r="S678" s="3"/>
      <c r="T678" s="3"/>
      <c r="U678" s="3"/>
      <c r="V678" s="3"/>
      <c r="W678" s="3"/>
      <c r="X678" s="3"/>
      <c r="Y678" s="3"/>
      <c r="Z678" s="3"/>
    </row>
    <row r="679" spans="1:26" ht="15" x14ac:dyDescent="0.2">
      <c r="A679" s="3" t="s">
        <v>353</v>
      </c>
      <c r="B679" s="11">
        <v>44433</v>
      </c>
      <c r="C679" s="12">
        <v>0.34305555555555556</v>
      </c>
      <c r="D679" s="3" t="s">
        <v>396</v>
      </c>
      <c r="E679" s="3" t="s">
        <v>203</v>
      </c>
      <c r="F679" s="3">
        <v>1017</v>
      </c>
      <c r="G679" s="3">
        <v>11228</v>
      </c>
      <c r="H679" s="3">
        <v>2.94</v>
      </c>
      <c r="I679" s="3">
        <v>30.1</v>
      </c>
      <c r="J679" s="3">
        <v>13.98</v>
      </c>
      <c r="K679" s="3">
        <v>11</v>
      </c>
      <c r="L679" s="3">
        <v>7.92</v>
      </c>
      <c r="M679" s="3">
        <v>-90.8</v>
      </c>
      <c r="N679" s="3">
        <v>256</v>
      </c>
      <c r="O679" s="3">
        <v>17.3</v>
      </c>
      <c r="P679" s="3"/>
      <c r="Q679" s="3"/>
      <c r="R679" s="3"/>
      <c r="S679" s="3"/>
      <c r="T679" s="3"/>
      <c r="U679" s="3"/>
      <c r="V679" s="3"/>
      <c r="W679" s="3"/>
      <c r="X679" s="3"/>
      <c r="Y679" s="3"/>
      <c r="Z679" s="3"/>
    </row>
    <row r="680" spans="1:26" ht="15" x14ac:dyDescent="0.2">
      <c r="A680" s="3" t="s">
        <v>353</v>
      </c>
      <c r="B680" s="11">
        <v>44433</v>
      </c>
      <c r="C680" s="12">
        <v>0.34305555555555556</v>
      </c>
      <c r="D680" s="3" t="s">
        <v>396</v>
      </c>
      <c r="E680" s="3" t="s">
        <v>221</v>
      </c>
      <c r="F680" s="3" t="s">
        <v>46</v>
      </c>
      <c r="G680" s="3" t="s">
        <v>46</v>
      </c>
      <c r="H680" s="3">
        <v>3.09</v>
      </c>
      <c r="I680" s="3">
        <v>29.8</v>
      </c>
      <c r="J680" s="3">
        <v>13.87</v>
      </c>
      <c r="K680" s="3">
        <v>44</v>
      </c>
      <c r="L680" s="3">
        <v>7.38</v>
      </c>
      <c r="M680" s="3">
        <v>-60.2</v>
      </c>
      <c r="N680" s="3">
        <v>257</v>
      </c>
      <c r="O680" s="3">
        <v>17.670000000000002</v>
      </c>
      <c r="P680" s="3"/>
      <c r="Q680" s="3"/>
      <c r="R680" s="3"/>
      <c r="S680" s="3"/>
      <c r="T680" s="3"/>
      <c r="U680" s="3"/>
      <c r="V680" s="3"/>
      <c r="W680" s="3"/>
      <c r="X680" s="3"/>
      <c r="Y680" s="3"/>
      <c r="Z680" s="3"/>
    </row>
    <row r="681" spans="1:26" ht="15" x14ac:dyDescent="0.2">
      <c r="A681" s="3" t="s">
        <v>353</v>
      </c>
      <c r="B681" s="11">
        <v>44433</v>
      </c>
      <c r="C681" s="12">
        <v>0.36944444444444446</v>
      </c>
      <c r="D681" s="3" t="s">
        <v>212</v>
      </c>
      <c r="E681" s="3" t="s">
        <v>203</v>
      </c>
      <c r="F681" s="3">
        <v>1011</v>
      </c>
      <c r="G681" s="3">
        <v>11232</v>
      </c>
      <c r="H681" s="3">
        <v>3.34</v>
      </c>
      <c r="I681" s="3">
        <v>29.7</v>
      </c>
      <c r="J681" s="3">
        <v>11.29</v>
      </c>
      <c r="K681" s="3">
        <v>31</v>
      </c>
      <c r="L681" s="3">
        <v>7.91</v>
      </c>
      <c r="M681" s="3">
        <v>-90.2</v>
      </c>
      <c r="N681" s="3">
        <v>258</v>
      </c>
      <c r="O681" s="3">
        <v>13.02</v>
      </c>
      <c r="P681" s="3"/>
      <c r="Q681" s="3"/>
      <c r="R681" s="3"/>
      <c r="S681" s="3"/>
      <c r="T681" s="3"/>
      <c r="U681" s="3"/>
      <c r="V681" s="3"/>
      <c r="W681" s="3"/>
      <c r="X681" s="3"/>
      <c r="Y681" s="3"/>
      <c r="Z681" s="3"/>
    </row>
    <row r="682" spans="1:26" ht="15" x14ac:dyDescent="0.2">
      <c r="A682" s="3" t="s">
        <v>353</v>
      </c>
      <c r="B682" s="11">
        <v>44433</v>
      </c>
      <c r="C682" s="12">
        <v>0.36944444444444446</v>
      </c>
      <c r="D682" s="3" t="s">
        <v>212</v>
      </c>
      <c r="E682" s="3" t="s">
        <v>221</v>
      </c>
      <c r="F682" s="3" t="s">
        <v>46</v>
      </c>
      <c r="G682" s="3" t="s">
        <v>46</v>
      </c>
      <c r="H682" s="3">
        <v>5.0599999999999996</v>
      </c>
      <c r="I682" s="3">
        <v>29.6</v>
      </c>
      <c r="J682" s="3">
        <v>11.23</v>
      </c>
      <c r="K682" s="3">
        <v>56</v>
      </c>
      <c r="L682" s="3">
        <v>7.57</v>
      </c>
      <c r="M682" s="3">
        <v>-71</v>
      </c>
      <c r="N682" s="3">
        <v>259</v>
      </c>
      <c r="O682" s="3">
        <v>10.63</v>
      </c>
      <c r="P682" s="3"/>
      <c r="Q682" s="3"/>
      <c r="R682" s="3"/>
      <c r="S682" s="3"/>
      <c r="T682" s="3"/>
      <c r="U682" s="3"/>
      <c r="V682" s="3"/>
      <c r="W682" s="3"/>
      <c r="X682" s="3"/>
      <c r="Y682" s="3"/>
      <c r="Z682" s="3"/>
    </row>
    <row r="683" spans="1:26" ht="15" x14ac:dyDescent="0.2">
      <c r="A683" s="3" t="s">
        <v>353</v>
      </c>
      <c r="B683" s="11">
        <v>44433</v>
      </c>
      <c r="C683" s="12">
        <v>0.39652777777777776</v>
      </c>
      <c r="D683" s="3" t="s">
        <v>227</v>
      </c>
      <c r="E683" s="3" t="s">
        <v>203</v>
      </c>
      <c r="F683" s="3">
        <v>1019</v>
      </c>
      <c r="G683" s="3">
        <v>11236</v>
      </c>
      <c r="H683" s="3">
        <v>6.01</v>
      </c>
      <c r="I683" s="3">
        <v>29.7</v>
      </c>
      <c r="J683" s="3">
        <v>13.83</v>
      </c>
      <c r="K683" s="3">
        <v>5</v>
      </c>
      <c r="L683" s="3">
        <v>7.96</v>
      </c>
      <c r="M683" s="3">
        <v>-92.9</v>
      </c>
      <c r="N683" s="3">
        <v>260</v>
      </c>
      <c r="O683" s="3">
        <v>17.350000000000001</v>
      </c>
      <c r="P683" s="3"/>
      <c r="Q683" s="3"/>
      <c r="R683" s="3"/>
      <c r="S683" s="3"/>
      <c r="T683" s="3"/>
      <c r="U683" s="3"/>
      <c r="V683" s="3"/>
      <c r="W683" s="3"/>
      <c r="X683" s="3"/>
      <c r="Y683" s="3"/>
      <c r="Z683" s="3"/>
    </row>
    <row r="684" spans="1:26" ht="15" x14ac:dyDescent="0.2">
      <c r="A684" s="3" t="s">
        <v>353</v>
      </c>
      <c r="B684" s="11">
        <v>44433</v>
      </c>
      <c r="C684" s="12">
        <v>0.39652777777777776</v>
      </c>
      <c r="D684" s="3" t="s">
        <v>227</v>
      </c>
      <c r="E684" s="3" t="s">
        <v>221</v>
      </c>
      <c r="F684" s="3" t="s">
        <v>46</v>
      </c>
      <c r="G684" s="3" t="s">
        <v>46</v>
      </c>
      <c r="H684" s="3">
        <v>5.85</v>
      </c>
      <c r="I684" s="3">
        <v>29.6</v>
      </c>
      <c r="J684" s="3">
        <v>13.91</v>
      </c>
      <c r="K684" s="3">
        <v>59</v>
      </c>
      <c r="L684" s="3">
        <v>8.0399999999999991</v>
      </c>
      <c r="M684" s="3">
        <v>-97.7</v>
      </c>
      <c r="N684" s="3">
        <v>261</v>
      </c>
      <c r="O684" s="3">
        <v>17.53</v>
      </c>
      <c r="P684" s="3"/>
      <c r="Q684" s="3"/>
      <c r="R684" s="3"/>
      <c r="S684" s="3"/>
      <c r="T684" s="3"/>
      <c r="U684" s="3"/>
      <c r="V684" s="3"/>
      <c r="W684" s="3"/>
      <c r="X684" s="3"/>
      <c r="Y684" s="3"/>
      <c r="Z684" s="3"/>
    </row>
    <row r="685" spans="1:26" ht="15" x14ac:dyDescent="0.2">
      <c r="A685" s="3" t="s">
        <v>353</v>
      </c>
      <c r="B685" s="11">
        <v>44433</v>
      </c>
      <c r="C685" s="12">
        <v>0.4236111111111111</v>
      </c>
      <c r="D685" s="3" t="s">
        <v>230</v>
      </c>
      <c r="E685" s="3" t="s">
        <v>203</v>
      </c>
      <c r="F685" s="3">
        <v>1009</v>
      </c>
      <c r="G685" s="3">
        <v>11234</v>
      </c>
      <c r="H685" s="3">
        <v>6.83</v>
      </c>
      <c r="I685" s="3">
        <v>30</v>
      </c>
      <c r="J685" s="3">
        <v>12.47</v>
      </c>
      <c r="K685" s="3">
        <v>3</v>
      </c>
      <c r="L685" s="3">
        <v>8.23</v>
      </c>
      <c r="M685" s="3">
        <v>-108.3</v>
      </c>
      <c r="N685" s="3">
        <v>254</v>
      </c>
      <c r="O685" s="3">
        <v>16.03</v>
      </c>
      <c r="P685" s="3"/>
      <c r="Q685" s="3"/>
      <c r="R685" s="3"/>
      <c r="S685" s="3"/>
      <c r="T685" s="3"/>
      <c r="U685" s="3"/>
      <c r="V685" s="3"/>
      <c r="W685" s="3"/>
      <c r="X685" s="3"/>
      <c r="Y685" s="3"/>
      <c r="Z685" s="3"/>
    </row>
    <row r="686" spans="1:26" ht="15" x14ac:dyDescent="0.2">
      <c r="A686" s="3" t="s">
        <v>353</v>
      </c>
      <c r="B686" s="11">
        <v>44433</v>
      </c>
      <c r="C686" s="12">
        <v>0.4236111111111111</v>
      </c>
      <c r="D686" s="3" t="s">
        <v>230</v>
      </c>
      <c r="E686" s="3" t="s">
        <v>221</v>
      </c>
      <c r="F686" s="3">
        <v>1034</v>
      </c>
      <c r="G686" s="3">
        <v>11230</v>
      </c>
      <c r="H686" s="3">
        <v>4.62</v>
      </c>
      <c r="I686" s="3">
        <v>29.6</v>
      </c>
      <c r="J686" s="3">
        <v>26</v>
      </c>
      <c r="K686" s="3">
        <v>19</v>
      </c>
      <c r="L686" s="3">
        <v>7.98</v>
      </c>
      <c r="M686" s="3">
        <v>-93.8</v>
      </c>
      <c r="N686" s="3">
        <v>263</v>
      </c>
      <c r="O686" s="3">
        <v>22.48</v>
      </c>
      <c r="P686" s="3"/>
      <c r="Q686" s="3"/>
      <c r="R686" s="3"/>
      <c r="S686" s="3"/>
      <c r="T686" s="3"/>
      <c r="U686" s="3"/>
      <c r="V686" s="3"/>
      <c r="W686" s="3"/>
      <c r="X686" s="3"/>
      <c r="Y686" s="3"/>
      <c r="Z686" s="3"/>
    </row>
    <row r="687" spans="1:26" ht="15" x14ac:dyDescent="0.2">
      <c r="A687" s="3" t="s">
        <v>353</v>
      </c>
      <c r="B687" s="11">
        <v>44433</v>
      </c>
      <c r="C687" s="12">
        <v>0.46805555555555556</v>
      </c>
      <c r="D687" s="3" t="s">
        <v>235</v>
      </c>
      <c r="E687" s="3" t="s">
        <v>203</v>
      </c>
      <c r="F687" s="3">
        <v>1001</v>
      </c>
      <c r="G687" s="3">
        <v>11223</v>
      </c>
      <c r="H687" s="3">
        <v>7.96</v>
      </c>
      <c r="I687" s="3">
        <v>30.5</v>
      </c>
      <c r="J687" s="3">
        <v>8.26</v>
      </c>
      <c r="K687" s="3">
        <v>48</v>
      </c>
      <c r="L687" s="3">
        <v>8.33</v>
      </c>
      <c r="M687" s="3">
        <v>-114</v>
      </c>
      <c r="N687" s="3">
        <v>264</v>
      </c>
      <c r="O687" s="3">
        <v>13.88</v>
      </c>
      <c r="P687" s="3"/>
      <c r="Q687" s="3"/>
      <c r="R687" s="3"/>
      <c r="S687" s="3"/>
      <c r="T687" s="3"/>
      <c r="U687" s="3"/>
      <c r="V687" s="3"/>
      <c r="W687" s="3"/>
      <c r="X687" s="3"/>
      <c r="Y687" s="3"/>
      <c r="Z687" s="3"/>
    </row>
    <row r="688" spans="1:26" ht="15" x14ac:dyDescent="0.2">
      <c r="A688" s="3" t="s">
        <v>353</v>
      </c>
      <c r="B688" s="11">
        <v>44433</v>
      </c>
      <c r="C688" s="12">
        <v>0.46805555555555556</v>
      </c>
      <c r="D688" s="3" t="s">
        <v>235</v>
      </c>
      <c r="E688" s="3" t="s">
        <v>221</v>
      </c>
      <c r="F688" s="3" t="s">
        <v>46</v>
      </c>
      <c r="G688" s="3" t="s">
        <v>46</v>
      </c>
      <c r="H688" s="3">
        <v>7.6</v>
      </c>
      <c r="I688" s="3">
        <v>30.3</v>
      </c>
      <c r="J688" s="3">
        <v>8.6199999999999992</v>
      </c>
      <c r="K688" s="3">
        <v>99</v>
      </c>
      <c r="L688" s="3">
        <v>8.27</v>
      </c>
      <c r="M688" s="3">
        <v>-110.5</v>
      </c>
      <c r="N688" s="3">
        <v>265</v>
      </c>
      <c r="O688" s="26">
        <v>14.16333333</v>
      </c>
      <c r="P688" s="3"/>
      <c r="Q688" s="3"/>
      <c r="R688" s="3"/>
      <c r="S688" s="3"/>
      <c r="T688" s="3"/>
      <c r="U688" s="3"/>
      <c r="V688" s="3"/>
      <c r="W688" s="3"/>
      <c r="X688" s="3"/>
      <c r="Y688" s="3"/>
      <c r="Z688" s="3"/>
    </row>
    <row r="689" spans="1:26" ht="15" x14ac:dyDescent="0.2">
      <c r="A689" s="3" t="s">
        <v>353</v>
      </c>
      <c r="B689" s="11">
        <v>44433</v>
      </c>
      <c r="C689" s="12">
        <v>0.47916666666666669</v>
      </c>
      <c r="D689" s="3" t="s">
        <v>240</v>
      </c>
      <c r="E689" s="3" t="s">
        <v>203</v>
      </c>
      <c r="F689" s="3">
        <v>1030</v>
      </c>
      <c r="G689" s="3">
        <v>11222</v>
      </c>
      <c r="H689" s="3">
        <v>7.3</v>
      </c>
      <c r="I689" s="3">
        <v>31.3</v>
      </c>
      <c r="J689" s="3">
        <v>11.8</v>
      </c>
      <c r="K689" s="3">
        <v>64</v>
      </c>
      <c r="L689" s="3">
        <v>8.1999999999999993</v>
      </c>
      <c r="M689" s="3">
        <v>-106.7</v>
      </c>
      <c r="N689" s="3">
        <v>266</v>
      </c>
      <c r="O689" s="26">
        <v>15.58</v>
      </c>
      <c r="P689" s="3"/>
      <c r="Q689" s="3"/>
      <c r="R689" s="3"/>
      <c r="S689" s="3"/>
      <c r="T689" s="3"/>
      <c r="U689" s="3"/>
      <c r="V689" s="3"/>
      <c r="W689" s="3"/>
      <c r="X689" s="3"/>
      <c r="Y689" s="3"/>
      <c r="Z689" s="3"/>
    </row>
    <row r="690" spans="1:26" ht="15" x14ac:dyDescent="0.2">
      <c r="A690" s="3" t="s">
        <v>353</v>
      </c>
      <c r="B690" s="11">
        <v>44433</v>
      </c>
      <c r="C690" s="12">
        <v>0.47916666666666669</v>
      </c>
      <c r="D690" s="3" t="s">
        <v>240</v>
      </c>
      <c r="E690" s="3" t="s">
        <v>221</v>
      </c>
      <c r="F690" s="3" t="s">
        <v>46</v>
      </c>
      <c r="G690" s="3" t="s">
        <v>46</v>
      </c>
      <c r="H690" s="3">
        <v>7.19</v>
      </c>
      <c r="I690" s="3">
        <v>30.8</v>
      </c>
      <c r="J690" s="3">
        <v>12.28</v>
      </c>
      <c r="K690" s="3">
        <v>66</v>
      </c>
      <c r="L690" s="3">
        <v>8.25</v>
      </c>
      <c r="M690" s="3">
        <v>-109.1</v>
      </c>
      <c r="N690" s="3">
        <v>267</v>
      </c>
      <c r="O690" s="26">
        <v>15.813333330000001</v>
      </c>
      <c r="P690" s="3"/>
      <c r="Q690" s="3"/>
      <c r="R690" s="3"/>
      <c r="S690" s="3"/>
      <c r="T690" s="3"/>
      <c r="U690" s="3"/>
      <c r="V690" s="3"/>
      <c r="W690" s="3"/>
      <c r="X690" s="3"/>
      <c r="Y690" s="3"/>
      <c r="Z690" s="3"/>
    </row>
    <row r="691" spans="1:26" ht="15" x14ac:dyDescent="0.2">
      <c r="A691" s="3" t="s">
        <v>353</v>
      </c>
      <c r="B691" s="11">
        <v>44433</v>
      </c>
      <c r="C691" s="12">
        <v>0.48958333333333331</v>
      </c>
      <c r="D691" s="3" t="s">
        <v>243</v>
      </c>
      <c r="E691" s="3" t="s">
        <v>203</v>
      </c>
      <c r="F691" s="3">
        <v>1007</v>
      </c>
      <c r="G691" s="3">
        <v>11227</v>
      </c>
      <c r="H691" s="3">
        <v>6.9</v>
      </c>
      <c r="I691" s="3">
        <v>31.2</v>
      </c>
      <c r="J691" s="3">
        <v>14.75</v>
      </c>
      <c r="K691" s="3">
        <v>29</v>
      </c>
      <c r="L691" s="3">
        <v>8.1300000000000008</v>
      </c>
      <c r="M691" s="3">
        <v>-102.6</v>
      </c>
      <c r="N691" s="3">
        <v>268</v>
      </c>
      <c r="O691" s="26">
        <v>17.526666670000001</v>
      </c>
      <c r="P691" s="3"/>
      <c r="Q691" s="3"/>
      <c r="R691" s="3"/>
      <c r="S691" s="3"/>
      <c r="T691" s="3"/>
      <c r="U691" s="3"/>
      <c r="V691" s="3"/>
      <c r="W691" s="3"/>
      <c r="X691" s="3"/>
      <c r="Y691" s="3"/>
      <c r="Z691" s="3"/>
    </row>
    <row r="692" spans="1:26" ht="15" x14ac:dyDescent="0.2">
      <c r="A692" s="3" t="s">
        <v>353</v>
      </c>
      <c r="B692" s="11">
        <v>44433</v>
      </c>
      <c r="C692" s="12">
        <v>0.48958333333333331</v>
      </c>
      <c r="D692" s="3" t="s">
        <v>243</v>
      </c>
      <c r="E692" s="3" t="s">
        <v>221</v>
      </c>
      <c r="F692" s="3" t="s">
        <v>46</v>
      </c>
      <c r="G692" s="3" t="s">
        <v>46</v>
      </c>
      <c r="H692" s="3">
        <v>6.83</v>
      </c>
      <c r="I692" s="3">
        <v>31.1</v>
      </c>
      <c r="J692" s="3">
        <v>14.71</v>
      </c>
      <c r="K692" s="3">
        <v>115</v>
      </c>
      <c r="L692" s="3">
        <v>7.34</v>
      </c>
      <c r="M692" s="3">
        <v>-58.3</v>
      </c>
      <c r="N692" s="3">
        <v>269</v>
      </c>
      <c r="O692" s="26">
        <v>17.559999999999999</v>
      </c>
      <c r="P692" s="3"/>
      <c r="Q692" s="3"/>
      <c r="R692" s="3"/>
      <c r="S692" s="3"/>
      <c r="T692" s="3"/>
      <c r="U692" s="3"/>
      <c r="V692" s="3"/>
      <c r="W692" s="3"/>
      <c r="X692" s="3"/>
      <c r="Y692" s="3"/>
      <c r="Z692" s="3"/>
    </row>
    <row r="693" spans="1:26" ht="15" x14ac:dyDescent="0.2">
      <c r="A693" s="3" t="s">
        <v>353</v>
      </c>
      <c r="B693" s="11">
        <v>44433</v>
      </c>
      <c r="C693" s="12">
        <v>0.51597222222222228</v>
      </c>
      <c r="D693" s="3" t="s">
        <v>246</v>
      </c>
      <c r="E693" s="3" t="s">
        <v>203</v>
      </c>
      <c r="F693" s="3">
        <v>1010</v>
      </c>
      <c r="G693" s="3">
        <v>11225</v>
      </c>
      <c r="H693" s="3">
        <v>6.97</v>
      </c>
      <c r="I693" s="3">
        <v>31.3</v>
      </c>
      <c r="J693" s="3">
        <v>17.95</v>
      </c>
      <c r="K693" s="3">
        <v>8</v>
      </c>
      <c r="L693" s="3">
        <v>8.1</v>
      </c>
      <c r="M693" s="3">
        <v>-100.6</v>
      </c>
      <c r="N693" s="3">
        <v>270</v>
      </c>
      <c r="O693" s="26">
        <v>18.55</v>
      </c>
      <c r="P693" s="3"/>
      <c r="Q693" s="3"/>
      <c r="R693" s="3"/>
      <c r="S693" s="3"/>
      <c r="T693" s="3"/>
      <c r="U693" s="3"/>
      <c r="V693" s="3"/>
      <c r="W693" s="3"/>
      <c r="X693" s="3"/>
      <c r="Y693" s="3"/>
      <c r="Z693" s="3"/>
    </row>
    <row r="694" spans="1:26" ht="15" x14ac:dyDescent="0.2">
      <c r="A694" s="3" t="s">
        <v>353</v>
      </c>
      <c r="B694" s="11">
        <v>44433</v>
      </c>
      <c r="C694" s="12">
        <v>0.51597222222222228</v>
      </c>
      <c r="D694" s="3" t="s">
        <v>246</v>
      </c>
      <c r="E694" s="3" t="s">
        <v>221</v>
      </c>
      <c r="F694" s="3" t="s">
        <v>46</v>
      </c>
      <c r="G694" s="3" t="s">
        <v>46</v>
      </c>
      <c r="H694" s="3">
        <v>6.92</v>
      </c>
      <c r="I694" s="3">
        <v>31.4</v>
      </c>
      <c r="J694" s="3">
        <v>17.86</v>
      </c>
      <c r="K694" s="3">
        <v>36</v>
      </c>
      <c r="L694" s="3">
        <v>8.0500000000000007</v>
      </c>
      <c r="M694" s="3">
        <v>-98.3</v>
      </c>
      <c r="N694" s="3">
        <v>271</v>
      </c>
      <c r="O694" s="26">
        <v>18.466666669999999</v>
      </c>
      <c r="P694" s="3"/>
      <c r="Q694" s="3"/>
      <c r="R694" s="3"/>
      <c r="S694" s="3"/>
      <c r="T694" s="3"/>
      <c r="U694" s="3"/>
      <c r="V694" s="3"/>
      <c r="W694" s="3"/>
      <c r="X694" s="3"/>
      <c r="Y694" s="3"/>
      <c r="Z694" s="3"/>
    </row>
    <row r="695" spans="1:26" ht="15" x14ac:dyDescent="0.2">
      <c r="A695" s="3" t="s">
        <v>353</v>
      </c>
      <c r="B695" s="11">
        <v>44433</v>
      </c>
      <c r="C695" s="12">
        <v>0.53680555555555554</v>
      </c>
      <c r="D695" s="3" t="s">
        <v>249</v>
      </c>
      <c r="E695" s="3" t="s">
        <v>203</v>
      </c>
      <c r="F695" s="3">
        <v>1013</v>
      </c>
      <c r="G695" s="3">
        <v>11226</v>
      </c>
      <c r="H695" s="3">
        <v>6.81</v>
      </c>
      <c r="I695" s="3">
        <v>31</v>
      </c>
      <c r="J695" s="3">
        <v>17.12</v>
      </c>
      <c r="K695" s="3">
        <v>29</v>
      </c>
      <c r="L695" s="3">
        <v>7.92</v>
      </c>
      <c r="M695" s="3">
        <v>-90.7</v>
      </c>
      <c r="N695" s="3">
        <v>272</v>
      </c>
      <c r="O695" s="26">
        <v>18.34</v>
      </c>
      <c r="P695" s="3"/>
      <c r="Q695" s="3"/>
      <c r="R695" s="3"/>
      <c r="S695" s="3"/>
      <c r="T695" s="3"/>
      <c r="U695" s="3"/>
      <c r="V695" s="3"/>
      <c r="W695" s="3"/>
      <c r="X695" s="3"/>
      <c r="Y695" s="3"/>
      <c r="Z695" s="3"/>
    </row>
    <row r="696" spans="1:26" ht="15" x14ac:dyDescent="0.2">
      <c r="A696" s="3" t="s">
        <v>353</v>
      </c>
      <c r="B696" s="11">
        <v>44433</v>
      </c>
      <c r="C696" s="12">
        <v>0.53680555555555554</v>
      </c>
      <c r="D696" s="3" t="s">
        <v>249</v>
      </c>
      <c r="E696" s="3" t="s">
        <v>221</v>
      </c>
      <c r="F696" s="3" t="s">
        <v>46</v>
      </c>
      <c r="G696" s="3" t="s">
        <v>46</v>
      </c>
      <c r="H696" s="3">
        <v>6.79</v>
      </c>
      <c r="I696" s="3">
        <v>30.7</v>
      </c>
      <c r="J696" s="3">
        <v>17.22</v>
      </c>
      <c r="K696" s="3">
        <v>81</v>
      </c>
      <c r="L696" s="3">
        <v>8.15</v>
      </c>
      <c r="M696" s="3">
        <v>-103.5</v>
      </c>
      <c r="N696" s="3">
        <v>273</v>
      </c>
      <c r="O696" s="26">
        <v>18.329999999999998</v>
      </c>
      <c r="P696" s="3"/>
      <c r="Q696" s="3"/>
      <c r="R696" s="3"/>
      <c r="S696" s="3"/>
      <c r="T696" s="3"/>
      <c r="U696" s="3"/>
      <c r="V696" s="3"/>
      <c r="W696" s="3"/>
      <c r="X696" s="3"/>
      <c r="Y696" s="3"/>
      <c r="Z696" s="3"/>
    </row>
    <row r="697" spans="1:26" ht="15" x14ac:dyDescent="0.2">
      <c r="A697" s="3" t="s">
        <v>353</v>
      </c>
      <c r="B697" s="11">
        <v>44433</v>
      </c>
      <c r="C697" s="12">
        <v>0.55625000000000002</v>
      </c>
      <c r="D697" s="3" t="s">
        <v>252</v>
      </c>
      <c r="E697" s="3" t="s">
        <v>203</v>
      </c>
      <c r="F697" s="3">
        <v>1036</v>
      </c>
      <c r="G697" s="3">
        <v>11220</v>
      </c>
      <c r="H697" s="3">
        <v>7.58</v>
      </c>
      <c r="I697" s="3">
        <v>31.8</v>
      </c>
      <c r="J697" s="3">
        <v>20.64</v>
      </c>
      <c r="K697" s="3">
        <v>30</v>
      </c>
      <c r="L697" s="3">
        <v>8.31</v>
      </c>
      <c r="M697" s="3">
        <v>-113</v>
      </c>
      <c r="N697" s="3">
        <v>274</v>
      </c>
      <c r="O697" s="26">
        <v>18.48</v>
      </c>
      <c r="P697" s="3"/>
      <c r="Q697" s="3"/>
      <c r="R697" s="3"/>
      <c r="S697" s="3"/>
      <c r="T697" s="3"/>
      <c r="U697" s="3"/>
      <c r="V697" s="3"/>
      <c r="W697" s="3"/>
      <c r="X697" s="3"/>
      <c r="Y697" s="3"/>
      <c r="Z697" s="3"/>
    </row>
    <row r="698" spans="1:26" ht="15" x14ac:dyDescent="0.2">
      <c r="A698" s="3" t="s">
        <v>353</v>
      </c>
      <c r="B698" s="11">
        <v>44433</v>
      </c>
      <c r="C698" s="12">
        <v>0.55625000000000002</v>
      </c>
      <c r="D698" s="3" t="s">
        <v>252</v>
      </c>
      <c r="E698" s="3" t="s">
        <v>221</v>
      </c>
      <c r="F698" s="3" t="s">
        <v>46</v>
      </c>
      <c r="G698" s="3" t="s">
        <v>46</v>
      </c>
      <c r="H698" s="3">
        <v>7.43</v>
      </c>
      <c r="I698" s="3">
        <v>31.7</v>
      </c>
      <c r="J698" s="3">
        <v>20.6</v>
      </c>
      <c r="K698" s="3">
        <v>65</v>
      </c>
      <c r="L698" s="3">
        <v>8.32</v>
      </c>
      <c r="M698" s="3">
        <v>-113</v>
      </c>
      <c r="N698" s="3">
        <v>275</v>
      </c>
      <c r="O698" s="26">
        <v>18.600000000000001</v>
      </c>
      <c r="P698" s="3"/>
      <c r="Q698" s="3"/>
      <c r="R698" s="3"/>
      <c r="S698" s="3"/>
      <c r="T698" s="3"/>
      <c r="U698" s="3"/>
      <c r="V698" s="3"/>
      <c r="W698" s="3"/>
      <c r="X698" s="3"/>
      <c r="Y698" s="3"/>
      <c r="Z698" s="3"/>
    </row>
    <row r="699" spans="1:26" ht="15" x14ac:dyDescent="0.2">
      <c r="A699" s="3" t="s">
        <v>353</v>
      </c>
      <c r="B699" s="11">
        <v>44433</v>
      </c>
      <c r="C699" s="12">
        <v>0.5708333333333333</v>
      </c>
      <c r="D699" s="3" t="s">
        <v>255</v>
      </c>
      <c r="E699" s="3" t="s">
        <v>203</v>
      </c>
      <c r="F699" s="3">
        <v>1023</v>
      </c>
      <c r="G699" s="3">
        <v>11229</v>
      </c>
      <c r="H699" s="3">
        <v>7.04</v>
      </c>
      <c r="I699" s="3">
        <v>31.6</v>
      </c>
      <c r="J699" s="3">
        <v>21.14</v>
      </c>
      <c r="K699" s="3">
        <v>14</v>
      </c>
      <c r="L699" s="3">
        <v>8.2799999999999994</v>
      </c>
      <c r="M699" s="3">
        <v>-110.7</v>
      </c>
      <c r="N699" s="3">
        <v>276</v>
      </c>
      <c r="O699" s="26">
        <v>18.93</v>
      </c>
      <c r="P699" s="3"/>
      <c r="Q699" s="3"/>
      <c r="R699" s="3"/>
      <c r="S699" s="3"/>
      <c r="T699" s="3"/>
      <c r="U699" s="3"/>
      <c r="V699" s="3"/>
      <c r="W699" s="3"/>
      <c r="X699" s="3"/>
      <c r="Y699" s="3"/>
      <c r="Z699" s="3"/>
    </row>
    <row r="700" spans="1:26" ht="15" x14ac:dyDescent="0.2">
      <c r="A700" s="3" t="s">
        <v>353</v>
      </c>
      <c r="B700" s="11">
        <v>44433</v>
      </c>
      <c r="C700" s="12">
        <v>0.5708333333333333</v>
      </c>
      <c r="D700" s="3" t="s">
        <v>255</v>
      </c>
      <c r="E700" s="3" t="s">
        <v>221</v>
      </c>
      <c r="F700" s="3" t="s">
        <v>46</v>
      </c>
      <c r="G700" s="3" t="s">
        <v>46</v>
      </c>
      <c r="H700" s="3">
        <v>6.1</v>
      </c>
      <c r="I700" s="3">
        <v>31</v>
      </c>
      <c r="J700" s="3">
        <v>21.41</v>
      </c>
      <c r="K700" s="3">
        <v>130</v>
      </c>
      <c r="L700" s="3">
        <v>8.1999999999999993</v>
      </c>
      <c r="M700" s="3">
        <v>-106.7</v>
      </c>
      <c r="N700" s="3">
        <v>277</v>
      </c>
      <c r="O700" s="26">
        <v>19.263333329999998</v>
      </c>
      <c r="P700" s="3"/>
      <c r="Q700" s="3"/>
      <c r="R700" s="3"/>
      <c r="S700" s="3"/>
      <c r="T700" s="3"/>
      <c r="U700" s="3"/>
      <c r="V700" s="3"/>
      <c r="W700" s="3"/>
      <c r="X700" s="3"/>
      <c r="Y700" s="3"/>
      <c r="Z700" s="3"/>
    </row>
    <row r="701" spans="1:26" ht="15" x14ac:dyDescent="0.2">
      <c r="A701" s="3" t="s">
        <v>353</v>
      </c>
      <c r="B701" s="11">
        <v>44433</v>
      </c>
      <c r="C701" s="12">
        <v>0.58125000000000004</v>
      </c>
      <c r="D701" s="3" t="s">
        <v>260</v>
      </c>
      <c r="E701" s="3" t="s">
        <v>203</v>
      </c>
      <c r="F701" s="3">
        <v>1003</v>
      </c>
      <c r="G701" s="3">
        <v>11221</v>
      </c>
      <c r="H701" s="3">
        <v>6.71</v>
      </c>
      <c r="I701" s="3">
        <v>31.6</v>
      </c>
      <c r="J701" s="3">
        <v>22.03</v>
      </c>
      <c r="K701" s="3">
        <v>6</v>
      </c>
      <c r="L701" s="3">
        <v>8.27</v>
      </c>
      <c r="M701" s="3">
        <v>-110.5</v>
      </c>
      <c r="N701" s="3">
        <v>278</v>
      </c>
      <c r="O701" s="26">
        <v>19.83666667</v>
      </c>
      <c r="P701" s="3"/>
      <c r="Q701" s="3"/>
      <c r="R701" s="3"/>
      <c r="S701" s="3"/>
      <c r="T701" s="3"/>
      <c r="U701" s="3"/>
      <c r="V701" s="3"/>
      <c r="W701" s="3"/>
      <c r="X701" s="3"/>
      <c r="Y701" s="3"/>
      <c r="Z701" s="3"/>
    </row>
    <row r="702" spans="1:26" ht="15" x14ac:dyDescent="0.2">
      <c r="A702" s="3" t="s">
        <v>353</v>
      </c>
      <c r="B702" s="11">
        <v>44433</v>
      </c>
      <c r="C702" s="12">
        <v>0.58125000000000004</v>
      </c>
      <c r="D702" s="3" t="s">
        <v>260</v>
      </c>
      <c r="E702" s="3" t="s">
        <v>221</v>
      </c>
      <c r="F702" s="3" t="s">
        <v>46</v>
      </c>
      <c r="G702" s="3" t="s">
        <v>46</v>
      </c>
      <c r="H702" s="3">
        <v>6</v>
      </c>
      <c r="I702" s="3">
        <v>31.2</v>
      </c>
      <c r="J702" s="3">
        <v>23.51</v>
      </c>
      <c r="K702" s="3">
        <v>23</v>
      </c>
      <c r="L702" s="3">
        <v>8.2200000000000006</v>
      </c>
      <c r="M702" s="3">
        <v>-107.7</v>
      </c>
      <c r="N702" s="3">
        <v>279</v>
      </c>
      <c r="O702" s="26">
        <v>20.66333333</v>
      </c>
      <c r="P702" s="3"/>
      <c r="Q702" s="3"/>
      <c r="R702" s="3"/>
      <c r="S702" s="3"/>
      <c r="T702" s="3"/>
      <c r="U702" s="3"/>
      <c r="V702" s="3"/>
      <c r="W702" s="3"/>
      <c r="X702" s="3"/>
      <c r="Y702" s="3"/>
      <c r="Z702" s="3"/>
    </row>
    <row r="703" spans="1:26" ht="15" x14ac:dyDescent="0.2">
      <c r="A703" s="3" t="s">
        <v>353</v>
      </c>
      <c r="B703" s="11">
        <v>44433</v>
      </c>
      <c r="C703" s="12">
        <v>0.59930555555555554</v>
      </c>
      <c r="D703" s="3" t="s">
        <v>263</v>
      </c>
      <c r="E703" s="3" t="s">
        <v>203</v>
      </c>
      <c r="F703" s="3">
        <v>1037</v>
      </c>
      <c r="G703" s="3">
        <v>11224</v>
      </c>
      <c r="H703" s="3">
        <v>8.18</v>
      </c>
      <c r="I703" s="3">
        <v>31</v>
      </c>
      <c r="J703" s="3">
        <v>20.53</v>
      </c>
      <c r="K703" s="3" t="s">
        <v>601</v>
      </c>
      <c r="L703" s="3">
        <v>8.3800000000000008</v>
      </c>
      <c r="M703" s="3">
        <v>-116.8</v>
      </c>
      <c r="N703" s="3">
        <v>280</v>
      </c>
      <c r="O703" s="26">
        <v>18.86333333</v>
      </c>
      <c r="P703" s="3"/>
      <c r="Q703" s="3"/>
      <c r="R703" s="3"/>
      <c r="S703" s="3"/>
      <c r="T703" s="3"/>
      <c r="U703" s="3"/>
      <c r="V703" s="3"/>
      <c r="W703" s="3"/>
      <c r="X703" s="3"/>
      <c r="Y703" s="3"/>
      <c r="Z703" s="3"/>
    </row>
    <row r="704" spans="1:26" ht="15" x14ac:dyDescent="0.2">
      <c r="A704" s="3" t="s">
        <v>353</v>
      </c>
      <c r="B704" s="11">
        <v>44433</v>
      </c>
      <c r="C704" s="12">
        <v>0.59930555555555554</v>
      </c>
      <c r="D704" s="3" t="s">
        <v>263</v>
      </c>
      <c r="E704" s="3" t="s">
        <v>221</v>
      </c>
      <c r="F704" s="3" t="s">
        <v>46</v>
      </c>
      <c r="G704" s="3" t="s">
        <v>46</v>
      </c>
      <c r="H704" s="3">
        <v>7.82</v>
      </c>
      <c r="I704" s="3">
        <v>30.8</v>
      </c>
      <c r="J704" s="3">
        <v>20.77</v>
      </c>
      <c r="K704" s="3">
        <v>10</v>
      </c>
      <c r="L704" s="3">
        <v>8.35</v>
      </c>
      <c r="M704" s="3">
        <v>-114.7</v>
      </c>
      <c r="N704" s="3">
        <v>281</v>
      </c>
      <c r="O704" s="26">
        <v>19.04666667</v>
      </c>
      <c r="P704" s="3"/>
      <c r="Q704" s="3"/>
      <c r="R704" s="3"/>
      <c r="S704" s="3"/>
      <c r="T704" s="3"/>
      <c r="U704" s="3"/>
      <c r="V704" s="3"/>
      <c r="W704" s="3"/>
      <c r="X704" s="3"/>
      <c r="Y704" s="3"/>
      <c r="Z704" s="3"/>
    </row>
    <row r="705" spans="1:26" ht="15" x14ac:dyDescent="0.2">
      <c r="A705" s="3" t="s">
        <v>355</v>
      </c>
      <c r="B705" s="11">
        <v>44446</v>
      </c>
      <c r="C705" s="12">
        <v>0.29166666666666669</v>
      </c>
      <c r="D705" s="3" t="s">
        <v>284</v>
      </c>
      <c r="E705" s="3" t="s">
        <v>203</v>
      </c>
      <c r="F705" s="3">
        <v>1019</v>
      </c>
      <c r="G705" s="3">
        <v>11301</v>
      </c>
      <c r="H705" s="3">
        <v>5.14</v>
      </c>
      <c r="I705" s="3">
        <v>28.6</v>
      </c>
      <c r="J705" s="3">
        <v>3.01</v>
      </c>
      <c r="K705" s="3">
        <v>52</v>
      </c>
      <c r="L705" s="3">
        <v>7.4</v>
      </c>
      <c r="M705" s="3">
        <v>-61.3</v>
      </c>
      <c r="N705" s="3">
        <v>282</v>
      </c>
      <c r="O705" s="26">
        <v>10.196666670000001</v>
      </c>
      <c r="P705" s="3"/>
      <c r="Q705" s="3"/>
      <c r="R705" s="3"/>
      <c r="S705" s="3"/>
      <c r="T705" s="3"/>
      <c r="U705" s="3"/>
      <c r="V705" s="3"/>
      <c r="W705" s="3"/>
      <c r="X705" s="3"/>
      <c r="Y705" s="3"/>
      <c r="Z705" s="3"/>
    </row>
    <row r="706" spans="1:26" ht="15" x14ac:dyDescent="0.2">
      <c r="A706" s="3" t="s">
        <v>355</v>
      </c>
      <c r="B706" s="11">
        <v>44446</v>
      </c>
      <c r="C706" s="12">
        <v>0.29166666666666669</v>
      </c>
      <c r="D706" s="3" t="s">
        <v>284</v>
      </c>
      <c r="E706" s="3" t="s">
        <v>221</v>
      </c>
      <c r="F706" s="3" t="s">
        <v>46</v>
      </c>
      <c r="G706" s="3" t="s">
        <v>46</v>
      </c>
      <c r="H706" s="3">
        <v>5.3</v>
      </c>
      <c r="I706" s="3">
        <v>28.7</v>
      </c>
      <c r="J706" s="3">
        <v>2.96</v>
      </c>
      <c r="K706" s="3">
        <v>80</v>
      </c>
      <c r="L706" s="3">
        <v>7.43</v>
      </c>
      <c r="M706" s="3">
        <v>-62.6</v>
      </c>
      <c r="N706" s="3">
        <v>283</v>
      </c>
      <c r="O706" s="26">
        <v>10.043333329999999</v>
      </c>
      <c r="P706" s="3"/>
      <c r="Q706" s="3"/>
      <c r="R706" s="3"/>
      <c r="S706" s="3"/>
      <c r="T706" s="3"/>
      <c r="U706" s="3"/>
      <c r="V706" s="3"/>
      <c r="W706" s="3"/>
      <c r="X706" s="3"/>
      <c r="Y706" s="3"/>
      <c r="Z706" s="3"/>
    </row>
    <row r="707" spans="1:26" ht="15" x14ac:dyDescent="0.2">
      <c r="A707" s="3" t="s">
        <v>355</v>
      </c>
      <c r="B707" s="11">
        <v>44446</v>
      </c>
      <c r="C707" s="12">
        <v>0.30972222222222223</v>
      </c>
      <c r="D707" s="3" t="s">
        <v>224</v>
      </c>
      <c r="E707" s="3" t="s">
        <v>203</v>
      </c>
      <c r="F707" s="3">
        <v>1004</v>
      </c>
      <c r="G707" s="3">
        <v>11302</v>
      </c>
      <c r="H707" s="3">
        <v>6.13</v>
      </c>
      <c r="I707" s="3">
        <v>29.2</v>
      </c>
      <c r="J707" s="3">
        <v>3.65</v>
      </c>
      <c r="K707" s="3">
        <v>15</v>
      </c>
      <c r="L707" s="3">
        <v>7.86</v>
      </c>
      <c r="M707" s="3">
        <v>-86.5</v>
      </c>
      <c r="N707" s="3">
        <v>284</v>
      </c>
      <c r="O707" s="26">
        <v>10.67</v>
      </c>
      <c r="P707" s="3"/>
      <c r="Q707" s="3"/>
      <c r="R707" s="3"/>
      <c r="S707" s="3"/>
      <c r="T707" s="3"/>
      <c r="U707" s="3"/>
      <c r="V707" s="3"/>
      <c r="W707" s="3"/>
      <c r="X707" s="3"/>
      <c r="Y707" s="3"/>
      <c r="Z707" s="3"/>
    </row>
    <row r="708" spans="1:26" ht="15" x14ac:dyDescent="0.2">
      <c r="A708" s="3" t="s">
        <v>355</v>
      </c>
      <c r="B708" s="11">
        <v>44446</v>
      </c>
      <c r="C708" s="12">
        <v>0.30972222222222223</v>
      </c>
      <c r="D708" s="3" t="s">
        <v>224</v>
      </c>
      <c r="E708" s="3" t="s">
        <v>221</v>
      </c>
      <c r="F708" s="3" t="s">
        <v>46</v>
      </c>
      <c r="G708" s="3" t="s">
        <v>46</v>
      </c>
      <c r="H708" s="3">
        <v>6.18</v>
      </c>
      <c r="I708" s="3">
        <v>29</v>
      </c>
      <c r="J708" s="3">
        <v>3.61</v>
      </c>
      <c r="K708" s="3">
        <v>62</v>
      </c>
      <c r="L708" s="3" t="s">
        <v>46</v>
      </c>
      <c r="M708" s="3" t="s">
        <v>46</v>
      </c>
      <c r="N708" s="3">
        <v>285</v>
      </c>
      <c r="O708" s="26">
        <v>10.553333329999999</v>
      </c>
      <c r="P708" s="3"/>
      <c r="Q708" s="3"/>
      <c r="R708" s="3"/>
      <c r="S708" s="3"/>
      <c r="T708" s="3"/>
      <c r="U708" s="3"/>
      <c r="V708" s="3"/>
      <c r="W708" s="3"/>
      <c r="X708" s="3"/>
      <c r="Y708" s="3"/>
      <c r="Z708" s="3"/>
    </row>
    <row r="709" spans="1:26" ht="15" x14ac:dyDescent="0.2">
      <c r="A709" s="3" t="s">
        <v>355</v>
      </c>
      <c r="B709" s="11">
        <v>44446</v>
      </c>
      <c r="C709" s="12">
        <v>0.3263888888888889</v>
      </c>
      <c r="D709" s="3" t="s">
        <v>218</v>
      </c>
      <c r="E709" s="3" t="s">
        <v>203</v>
      </c>
      <c r="F709" s="3">
        <v>1023</v>
      </c>
      <c r="G709" s="3">
        <v>11305</v>
      </c>
      <c r="H709" s="3">
        <v>6.88</v>
      </c>
      <c r="I709" s="3">
        <v>28.4</v>
      </c>
      <c r="J709" s="3">
        <v>1.28</v>
      </c>
      <c r="K709" s="3">
        <v>6</v>
      </c>
      <c r="L709" s="3">
        <v>7.52</v>
      </c>
      <c r="M709" s="3">
        <v>-67.7</v>
      </c>
      <c r="N709" s="3">
        <v>286</v>
      </c>
      <c r="O709" s="26">
        <v>8.5679999999999996</v>
      </c>
      <c r="P709" s="3"/>
      <c r="Q709" s="3"/>
      <c r="R709" s="3"/>
      <c r="S709" s="3"/>
      <c r="T709" s="3"/>
      <c r="U709" s="3"/>
      <c r="V709" s="3"/>
      <c r="W709" s="3"/>
      <c r="X709" s="3"/>
      <c r="Y709" s="3"/>
      <c r="Z709" s="3"/>
    </row>
    <row r="710" spans="1:26" ht="15" x14ac:dyDescent="0.2">
      <c r="A710" s="3" t="s">
        <v>355</v>
      </c>
      <c r="B710" s="11">
        <v>44446</v>
      </c>
      <c r="C710" s="12">
        <v>0.3263888888888889</v>
      </c>
      <c r="D710" s="3" t="s">
        <v>218</v>
      </c>
      <c r="E710" s="3" t="s">
        <v>221</v>
      </c>
      <c r="F710" s="3">
        <v>1036</v>
      </c>
      <c r="G710" s="3">
        <v>11303</v>
      </c>
      <c r="H710" s="3">
        <v>4.28</v>
      </c>
      <c r="I710" s="3">
        <v>28.9</v>
      </c>
      <c r="J710" s="3">
        <v>20.7</v>
      </c>
      <c r="K710" s="3">
        <v>23</v>
      </c>
      <c r="L710" s="3">
        <v>7.98</v>
      </c>
      <c r="M710" s="3">
        <v>-93.2</v>
      </c>
      <c r="N710" s="3">
        <v>287</v>
      </c>
      <c r="O710" s="26">
        <v>19.676666669999999</v>
      </c>
      <c r="P710" s="3"/>
      <c r="Q710" s="3"/>
      <c r="R710" s="3"/>
      <c r="S710" s="3"/>
      <c r="T710" s="3"/>
      <c r="U710" s="3"/>
      <c r="V710" s="3"/>
      <c r="W710" s="3"/>
      <c r="X710" s="3"/>
      <c r="Y710" s="3"/>
      <c r="Z710" s="3"/>
    </row>
    <row r="711" spans="1:26" ht="15" x14ac:dyDescent="0.2">
      <c r="A711" s="3" t="s">
        <v>355</v>
      </c>
      <c r="B711" s="11">
        <v>44446</v>
      </c>
      <c r="C711" s="12">
        <v>0.33958333333333335</v>
      </c>
      <c r="D711" s="3" t="s">
        <v>215</v>
      </c>
      <c r="E711" s="3" t="s">
        <v>203</v>
      </c>
      <c r="F711" s="3">
        <v>1022</v>
      </c>
      <c r="G711" s="3">
        <v>11309</v>
      </c>
      <c r="H711" s="3">
        <v>6.49</v>
      </c>
      <c r="I711" s="3">
        <v>28.5</v>
      </c>
      <c r="J711" s="3">
        <v>4.88</v>
      </c>
      <c r="K711" s="3">
        <v>20</v>
      </c>
      <c r="L711" s="3">
        <v>7.79</v>
      </c>
      <c r="M711" s="3">
        <v>-82.7</v>
      </c>
      <c r="N711" s="3">
        <v>288</v>
      </c>
      <c r="O711" s="26">
        <v>11.186666669999999</v>
      </c>
      <c r="P711" s="3"/>
      <c r="Q711" s="3"/>
      <c r="R711" s="3"/>
      <c r="S711" s="3"/>
      <c r="T711" s="3"/>
      <c r="U711" s="3"/>
      <c r="V711" s="3"/>
      <c r="W711" s="3"/>
      <c r="X711" s="3"/>
      <c r="Y711" s="3"/>
      <c r="Z711" s="3"/>
    </row>
    <row r="712" spans="1:26" ht="15" x14ac:dyDescent="0.2">
      <c r="A712" s="3" t="s">
        <v>355</v>
      </c>
      <c r="B712" s="11">
        <v>44446</v>
      </c>
      <c r="C712" s="12">
        <v>0.33958333333333335</v>
      </c>
      <c r="D712" s="3" t="s">
        <v>215</v>
      </c>
      <c r="E712" s="3" t="s">
        <v>221</v>
      </c>
      <c r="F712" s="3" t="s">
        <v>46</v>
      </c>
      <c r="G712" s="3" t="s">
        <v>46</v>
      </c>
      <c r="H712" s="3">
        <v>5.05</v>
      </c>
      <c r="I712" s="3">
        <v>28.4</v>
      </c>
      <c r="J712" s="3">
        <v>6.59</v>
      </c>
      <c r="K712" s="3">
        <v>64</v>
      </c>
      <c r="L712" s="3">
        <v>7.53</v>
      </c>
      <c r="M712" s="3">
        <v>-68.099999999999994</v>
      </c>
      <c r="N712" s="3">
        <v>289</v>
      </c>
      <c r="O712" s="26">
        <v>12.553333329999999</v>
      </c>
      <c r="P712" s="3"/>
      <c r="Q712" s="3"/>
      <c r="R712" s="3"/>
      <c r="S712" s="3"/>
      <c r="T712" s="3"/>
      <c r="U712" s="3"/>
      <c r="V712" s="3"/>
      <c r="W712" s="3"/>
      <c r="X712" s="3"/>
      <c r="Y712" s="3"/>
      <c r="Z712" s="3"/>
    </row>
    <row r="713" spans="1:26" ht="15" x14ac:dyDescent="0.2">
      <c r="A713" s="3" t="s">
        <v>355</v>
      </c>
      <c r="B713" s="11">
        <v>44446</v>
      </c>
      <c r="C713" s="12">
        <v>0.36875000000000002</v>
      </c>
      <c r="D713" s="3" t="s">
        <v>265</v>
      </c>
      <c r="E713" s="3" t="s">
        <v>203</v>
      </c>
      <c r="F713" s="3">
        <v>1030</v>
      </c>
      <c r="G713" s="3">
        <v>11310</v>
      </c>
      <c r="H713" s="3">
        <v>6.49</v>
      </c>
      <c r="I713" s="3">
        <v>28.4</v>
      </c>
      <c r="J713" s="3">
        <v>0.62</v>
      </c>
      <c r="K713" s="3">
        <v>12</v>
      </c>
      <c r="L713" s="3">
        <v>7.29</v>
      </c>
      <c r="M713" s="3">
        <v>-55.1</v>
      </c>
      <c r="N713" s="3">
        <v>290</v>
      </c>
      <c r="O713" s="26">
        <v>8.8070000000000004</v>
      </c>
      <c r="P713" s="3"/>
      <c r="Q713" s="3"/>
      <c r="R713" s="3"/>
      <c r="S713" s="3"/>
      <c r="T713" s="3"/>
      <c r="U713" s="3"/>
      <c r="V713" s="3"/>
      <c r="W713" s="3"/>
      <c r="X713" s="3"/>
      <c r="Y713" s="3"/>
      <c r="Z713" s="3"/>
    </row>
    <row r="714" spans="1:26" ht="15" x14ac:dyDescent="0.2">
      <c r="A714" s="3" t="s">
        <v>355</v>
      </c>
      <c r="B714" s="11">
        <v>44446</v>
      </c>
      <c r="C714" s="12">
        <v>0.36875000000000002</v>
      </c>
      <c r="D714" s="3" t="s">
        <v>265</v>
      </c>
      <c r="E714" s="3" t="s">
        <v>221</v>
      </c>
      <c r="F714" s="3" t="s">
        <v>46</v>
      </c>
      <c r="G714" s="3" t="s">
        <v>46</v>
      </c>
      <c r="H714" s="3">
        <v>5.9</v>
      </c>
      <c r="I714" s="3">
        <v>28.4</v>
      </c>
      <c r="J714" s="3">
        <v>1.36</v>
      </c>
      <c r="K714" s="3">
        <v>55</v>
      </c>
      <c r="L714" s="3">
        <v>7.22</v>
      </c>
      <c r="M714" s="3">
        <v>-51.2</v>
      </c>
      <c r="N714" s="3">
        <v>291</v>
      </c>
      <c r="O714" s="26">
        <v>9.1256666670000008</v>
      </c>
      <c r="P714" s="3"/>
      <c r="Q714" s="3"/>
      <c r="R714" s="3"/>
      <c r="S714" s="3"/>
      <c r="T714" s="3"/>
      <c r="U714" s="3"/>
      <c r="V714" s="3"/>
      <c r="W714" s="3"/>
      <c r="X714" s="3"/>
      <c r="Y714" s="3"/>
      <c r="Z714" s="3"/>
    </row>
    <row r="715" spans="1:26" ht="15" x14ac:dyDescent="0.2">
      <c r="A715" s="3" t="s">
        <v>355</v>
      </c>
      <c r="B715" s="11">
        <v>44446</v>
      </c>
      <c r="C715" s="12">
        <v>0.39166666666666666</v>
      </c>
      <c r="D715" s="3" t="s">
        <v>267</v>
      </c>
      <c r="E715" s="3" t="s">
        <v>203</v>
      </c>
      <c r="F715" s="3">
        <v>1016</v>
      </c>
      <c r="G715" s="3">
        <v>11306</v>
      </c>
      <c r="H715" s="3">
        <v>5.31</v>
      </c>
      <c r="I715" s="3">
        <v>27.9</v>
      </c>
      <c r="J715" s="3">
        <v>0.09</v>
      </c>
      <c r="K715" s="3">
        <v>29</v>
      </c>
      <c r="L715" s="3">
        <v>7.06</v>
      </c>
      <c r="M715" s="3">
        <v>-42.2</v>
      </c>
      <c r="N715" s="3">
        <v>292</v>
      </c>
      <c r="O715" s="26">
        <v>3.5449999999999999</v>
      </c>
      <c r="P715" s="3"/>
      <c r="Q715" s="3"/>
      <c r="R715" s="3"/>
      <c r="S715" s="3"/>
      <c r="T715" s="3"/>
      <c r="U715" s="3"/>
      <c r="V715" s="3"/>
      <c r="W715" s="3"/>
      <c r="X715" s="3"/>
      <c r="Y715" s="3"/>
      <c r="Z715" s="3"/>
    </row>
    <row r="716" spans="1:26" ht="15" x14ac:dyDescent="0.2">
      <c r="A716" s="3" t="s">
        <v>355</v>
      </c>
      <c r="B716" s="11">
        <v>44446</v>
      </c>
      <c r="C716" s="12">
        <v>0.39166666666666666</v>
      </c>
      <c r="D716" s="3" t="s">
        <v>267</v>
      </c>
      <c r="E716" s="3" t="s">
        <v>221</v>
      </c>
      <c r="F716" s="3" t="s">
        <v>46</v>
      </c>
      <c r="G716" s="3" t="s">
        <v>46</v>
      </c>
      <c r="H716" s="3">
        <v>5.21</v>
      </c>
      <c r="I716" s="3">
        <v>27.8</v>
      </c>
      <c r="J716" s="3">
        <v>0.09</v>
      </c>
      <c r="K716" s="3">
        <v>95</v>
      </c>
      <c r="L716" s="3">
        <v>7.04</v>
      </c>
      <c r="M716" s="3">
        <v>-40.799999999999997</v>
      </c>
      <c r="N716" s="3">
        <v>293</v>
      </c>
      <c r="O716" s="26">
        <v>7.8479999999999999</v>
      </c>
      <c r="P716" s="3"/>
      <c r="Q716" s="3"/>
      <c r="R716" s="3"/>
      <c r="S716" s="3"/>
      <c r="T716" s="3"/>
      <c r="U716" s="3"/>
      <c r="V716" s="3"/>
      <c r="W716" s="3"/>
      <c r="X716" s="3"/>
      <c r="Y716" s="3"/>
      <c r="Z716" s="3"/>
    </row>
    <row r="717" spans="1:26" ht="15" x14ac:dyDescent="0.2">
      <c r="A717" s="3" t="s">
        <v>355</v>
      </c>
      <c r="B717" s="11">
        <v>44446</v>
      </c>
      <c r="C717" s="12">
        <v>0.40416666666666667</v>
      </c>
      <c r="D717" s="3" t="s">
        <v>270</v>
      </c>
      <c r="E717" s="3" t="s">
        <v>203</v>
      </c>
      <c r="F717" s="3">
        <v>1001</v>
      </c>
      <c r="G717" s="3">
        <v>11307</v>
      </c>
      <c r="H717" s="3">
        <v>4.62</v>
      </c>
      <c r="I717" s="3">
        <v>27.2</v>
      </c>
      <c r="J717" s="3">
        <v>0.06</v>
      </c>
      <c r="K717" s="3">
        <v>35</v>
      </c>
      <c r="L717" s="3">
        <v>6.93</v>
      </c>
      <c r="M717" s="3">
        <v>-34.799999999999997</v>
      </c>
      <c r="N717" s="3">
        <v>294</v>
      </c>
      <c r="O717" s="26">
        <v>8.5583333330000002</v>
      </c>
      <c r="P717" s="3"/>
      <c r="Q717" s="3"/>
      <c r="R717" s="3"/>
      <c r="S717" s="3"/>
      <c r="T717" s="3"/>
      <c r="U717" s="3"/>
      <c r="V717" s="3"/>
      <c r="W717" s="3"/>
      <c r="X717" s="3"/>
      <c r="Y717" s="3"/>
      <c r="Z717" s="3"/>
    </row>
    <row r="718" spans="1:26" ht="15" x14ac:dyDescent="0.2">
      <c r="A718" s="3" t="s">
        <v>355</v>
      </c>
      <c r="B718" s="11">
        <v>44446</v>
      </c>
      <c r="C718" s="12">
        <v>0.40416666666666667</v>
      </c>
      <c r="D718" s="3" t="s">
        <v>270</v>
      </c>
      <c r="E718" s="3" t="s">
        <v>221</v>
      </c>
      <c r="F718" s="3" t="s">
        <v>46</v>
      </c>
      <c r="G718" s="3" t="s">
        <v>46</v>
      </c>
      <c r="H718" s="3">
        <v>4.68</v>
      </c>
      <c r="I718" s="3">
        <v>27.2</v>
      </c>
      <c r="J718" s="3">
        <v>0.06</v>
      </c>
      <c r="K718" s="3">
        <v>69</v>
      </c>
      <c r="L718" s="3">
        <v>6.88</v>
      </c>
      <c r="M718" s="3">
        <v>-32.299999999999997</v>
      </c>
      <c r="N718" s="3">
        <v>295</v>
      </c>
      <c r="O718" s="26">
        <v>8.5756666670000001</v>
      </c>
      <c r="P718" s="3"/>
      <c r="Q718" s="3"/>
      <c r="R718" s="3"/>
      <c r="S718" s="3"/>
      <c r="T718" s="3"/>
      <c r="U718" s="3"/>
      <c r="V718" s="3"/>
      <c r="W718" s="3"/>
      <c r="X718" s="3"/>
      <c r="Y718" s="3"/>
      <c r="Z718" s="3"/>
    </row>
    <row r="719" spans="1:26" ht="15" x14ac:dyDescent="0.2">
      <c r="A719" s="3" t="s">
        <v>355</v>
      </c>
      <c r="B719" s="11">
        <v>44446</v>
      </c>
      <c r="C719" s="12">
        <v>0.41319444444444442</v>
      </c>
      <c r="D719" s="3" t="s">
        <v>300</v>
      </c>
      <c r="E719" s="3" t="s">
        <v>203</v>
      </c>
      <c r="F719" s="3">
        <v>1022</v>
      </c>
      <c r="G719" s="3">
        <v>11309</v>
      </c>
      <c r="H719" s="3">
        <v>4.57</v>
      </c>
      <c r="I719" s="3">
        <v>27.1</v>
      </c>
      <c r="J719" s="3">
        <v>0.06</v>
      </c>
      <c r="K719" s="3">
        <v>10</v>
      </c>
      <c r="L719" s="3">
        <v>6.88</v>
      </c>
      <c r="M719" s="3">
        <v>-32.200000000000003</v>
      </c>
      <c r="N719" s="3">
        <v>296</v>
      </c>
      <c r="O719" s="26">
        <v>8.5486666670000009</v>
      </c>
      <c r="P719" s="3"/>
      <c r="Q719" s="3"/>
      <c r="R719" s="3"/>
      <c r="S719" s="3"/>
      <c r="T719" s="3"/>
      <c r="U719" s="3"/>
      <c r="V719" s="3"/>
      <c r="W719" s="3"/>
      <c r="X719" s="3"/>
      <c r="Y719" s="3"/>
      <c r="Z719" s="3"/>
    </row>
    <row r="720" spans="1:26" ht="15" x14ac:dyDescent="0.2">
      <c r="A720" s="3" t="s">
        <v>355</v>
      </c>
      <c r="B720" s="11">
        <v>44446</v>
      </c>
      <c r="C720" s="12">
        <v>0.41319444444444442</v>
      </c>
      <c r="D720" s="3" t="s">
        <v>300</v>
      </c>
      <c r="E720" s="3" t="s">
        <v>221</v>
      </c>
      <c r="F720" s="3" t="s">
        <v>46</v>
      </c>
      <c r="G720" s="3" t="s">
        <v>46</v>
      </c>
      <c r="H720" s="3">
        <v>4.75</v>
      </c>
      <c r="I720" s="3">
        <v>27.2</v>
      </c>
      <c r="J720" s="3">
        <v>0.06</v>
      </c>
      <c r="K720" s="3">
        <v>48</v>
      </c>
      <c r="L720" s="3">
        <v>6.95</v>
      </c>
      <c r="M720" s="3">
        <v>-36.1</v>
      </c>
      <c r="N720" s="3">
        <v>297</v>
      </c>
      <c r="O720" s="26">
        <v>8.5806666669999991</v>
      </c>
      <c r="P720" s="3"/>
      <c r="Q720" s="3"/>
      <c r="R720" s="3"/>
      <c r="S720" s="3"/>
      <c r="T720" s="3"/>
      <c r="U720" s="3"/>
      <c r="V720" s="3"/>
      <c r="W720" s="3"/>
      <c r="X720" s="3"/>
      <c r="Y720" s="3"/>
      <c r="Z720" s="3"/>
    </row>
    <row r="721" spans="1:26" ht="15" x14ac:dyDescent="0.2">
      <c r="A721" s="3" t="s">
        <v>355</v>
      </c>
      <c r="B721" s="11">
        <v>44446</v>
      </c>
      <c r="C721" s="12">
        <v>0.4236111111111111</v>
      </c>
      <c r="D721" s="3" t="s">
        <v>272</v>
      </c>
      <c r="E721" s="3" t="s">
        <v>203</v>
      </c>
      <c r="F721" s="3">
        <v>1015</v>
      </c>
      <c r="G721" s="3">
        <v>11308</v>
      </c>
      <c r="H721" s="3">
        <v>4.55</v>
      </c>
      <c r="I721" s="3">
        <v>27</v>
      </c>
      <c r="J721" s="3">
        <v>0.06</v>
      </c>
      <c r="K721" s="3">
        <v>34</v>
      </c>
      <c r="L721" s="3">
        <v>6.95</v>
      </c>
      <c r="M721" s="3">
        <v>-36</v>
      </c>
      <c r="N721" s="3">
        <v>298</v>
      </c>
      <c r="O721" s="26">
        <v>8.5383333330000006</v>
      </c>
      <c r="P721" s="3"/>
      <c r="Q721" s="3"/>
      <c r="R721" s="3"/>
      <c r="S721" s="3"/>
      <c r="T721" s="3"/>
      <c r="U721" s="3"/>
      <c r="V721" s="3"/>
      <c r="W721" s="3"/>
      <c r="X721" s="3"/>
      <c r="Y721" s="3"/>
      <c r="Z721" s="3"/>
    </row>
    <row r="722" spans="1:26" ht="15" x14ac:dyDescent="0.2">
      <c r="A722" s="3" t="s">
        <v>355</v>
      </c>
      <c r="B722" s="11">
        <v>44446</v>
      </c>
      <c r="C722" s="12">
        <v>0.4236111111111111</v>
      </c>
      <c r="D722" s="3" t="s">
        <v>272</v>
      </c>
      <c r="E722" s="3" t="s">
        <v>221</v>
      </c>
      <c r="F722" s="3" t="s">
        <v>46</v>
      </c>
      <c r="G722" s="3" t="s">
        <v>46</v>
      </c>
      <c r="H722" s="3">
        <v>4.62</v>
      </c>
      <c r="I722" s="3">
        <v>27</v>
      </c>
      <c r="J722" s="3">
        <v>0.06</v>
      </c>
      <c r="K722" s="3">
        <v>89</v>
      </c>
      <c r="L722" s="3">
        <v>6.95</v>
      </c>
      <c r="M722" s="3">
        <v>-36.1</v>
      </c>
      <c r="N722" s="3">
        <v>299</v>
      </c>
      <c r="O722" s="26">
        <v>8.5006666670000008</v>
      </c>
      <c r="P722" s="3"/>
      <c r="Q722" s="3"/>
      <c r="R722" s="3"/>
      <c r="S722" s="3"/>
      <c r="T722" s="3"/>
      <c r="U722" s="3"/>
      <c r="V722" s="3"/>
      <c r="W722" s="3"/>
      <c r="X722" s="3"/>
      <c r="Y722" s="3"/>
      <c r="Z722" s="3"/>
    </row>
    <row r="723" spans="1:26" ht="15" x14ac:dyDescent="0.2">
      <c r="A723" s="3" t="s">
        <v>355</v>
      </c>
      <c r="B723" s="11">
        <v>44446</v>
      </c>
      <c r="C723" s="12">
        <v>0.43611111111111112</v>
      </c>
      <c r="D723" s="3" t="s">
        <v>304</v>
      </c>
      <c r="E723" s="3" t="s">
        <v>203</v>
      </c>
      <c r="F723" s="3">
        <v>1012</v>
      </c>
      <c r="G723" s="3">
        <v>11311</v>
      </c>
      <c r="H723" s="3">
        <v>4.62</v>
      </c>
      <c r="I723" s="3">
        <v>27.2</v>
      </c>
      <c r="J723" s="3">
        <v>0.06</v>
      </c>
      <c r="K723" s="3">
        <v>14</v>
      </c>
      <c r="L723" s="3">
        <v>6.91</v>
      </c>
      <c r="M723" s="3">
        <v>-34.9</v>
      </c>
      <c r="N723" s="3">
        <v>300</v>
      </c>
      <c r="O723" s="26">
        <v>8.5056666669999998</v>
      </c>
      <c r="P723" s="3"/>
      <c r="Q723" s="3"/>
      <c r="R723" s="3"/>
      <c r="S723" s="3"/>
      <c r="T723" s="3"/>
      <c r="U723" s="3"/>
      <c r="V723" s="3"/>
      <c r="W723" s="3"/>
      <c r="X723" s="3"/>
      <c r="Y723" s="3"/>
      <c r="Z723" s="3"/>
    </row>
    <row r="724" spans="1:26" ht="15" x14ac:dyDescent="0.2">
      <c r="A724" s="3" t="s">
        <v>355</v>
      </c>
      <c r="B724" s="11">
        <v>44446</v>
      </c>
      <c r="C724" s="12">
        <v>0.43611111111111112</v>
      </c>
      <c r="D724" s="3" t="s">
        <v>304</v>
      </c>
      <c r="E724" s="3" t="s">
        <v>221</v>
      </c>
      <c r="F724" s="3" t="s">
        <v>46</v>
      </c>
      <c r="G724" s="3" t="s">
        <v>46</v>
      </c>
      <c r="H724" s="3">
        <v>4.74</v>
      </c>
      <c r="I724" s="3">
        <v>27.2</v>
      </c>
      <c r="J724" s="3">
        <v>0.06</v>
      </c>
      <c r="K724" s="3">
        <v>19</v>
      </c>
      <c r="L724" s="3">
        <v>6.99</v>
      </c>
      <c r="M724" s="3">
        <v>-38.299999999999997</v>
      </c>
      <c r="N724" s="3">
        <v>301</v>
      </c>
      <c r="O724" s="26">
        <v>8.3716666669999995</v>
      </c>
      <c r="P724" s="3"/>
      <c r="Q724" s="3"/>
      <c r="R724" s="3"/>
      <c r="S724" s="3"/>
      <c r="T724" s="3"/>
      <c r="U724" s="3"/>
      <c r="V724" s="3"/>
      <c r="W724" s="3"/>
      <c r="X724" s="3"/>
      <c r="Y724" s="3"/>
      <c r="Z724" s="3"/>
    </row>
    <row r="725" spans="1:26" ht="15" x14ac:dyDescent="0.2">
      <c r="A725" s="3" t="s">
        <v>355</v>
      </c>
      <c r="B725" s="11">
        <v>44446</v>
      </c>
      <c r="C725" s="12">
        <v>0.44930555555555557</v>
      </c>
      <c r="D725" s="3" t="s">
        <v>307</v>
      </c>
      <c r="E725" s="3" t="s">
        <v>203</v>
      </c>
      <c r="F725" s="3">
        <v>1027</v>
      </c>
      <c r="G725" s="3">
        <v>11317</v>
      </c>
      <c r="H725" s="3">
        <v>4.9400000000000004</v>
      </c>
      <c r="I725" s="3">
        <v>27.2</v>
      </c>
      <c r="J725" s="3">
        <v>0.24</v>
      </c>
      <c r="K725" s="3">
        <v>5</v>
      </c>
      <c r="L725" s="3">
        <v>8.07</v>
      </c>
      <c r="M725" s="3">
        <v>-98.5</v>
      </c>
      <c r="N725" s="3">
        <v>302</v>
      </c>
      <c r="O725" s="26">
        <v>8.197666667</v>
      </c>
      <c r="P725" s="3"/>
      <c r="Q725" s="3"/>
      <c r="R725" s="3"/>
      <c r="S725" s="3"/>
      <c r="T725" s="3"/>
      <c r="U725" s="3"/>
      <c r="V725" s="3"/>
      <c r="W725" s="3"/>
      <c r="X725" s="3"/>
      <c r="Y725" s="3"/>
      <c r="Z725" s="3"/>
    </row>
    <row r="726" spans="1:26" ht="15" x14ac:dyDescent="0.2">
      <c r="A726" s="3" t="s">
        <v>355</v>
      </c>
      <c r="B726" s="11">
        <v>44446</v>
      </c>
      <c r="C726" s="12">
        <v>0.44930555555555557</v>
      </c>
      <c r="D726" s="3" t="s">
        <v>307</v>
      </c>
      <c r="E726" s="3" t="s">
        <v>221</v>
      </c>
      <c r="F726" s="3">
        <v>1041</v>
      </c>
      <c r="G726" s="3">
        <v>11312</v>
      </c>
      <c r="H726" s="3">
        <v>4.6100000000000003</v>
      </c>
      <c r="I726" s="3">
        <v>27.2</v>
      </c>
      <c r="J726" s="3">
        <v>1.81</v>
      </c>
      <c r="K726" s="3">
        <v>29</v>
      </c>
      <c r="L726" s="3">
        <v>6.95</v>
      </c>
      <c r="M726" s="3">
        <v>-36</v>
      </c>
      <c r="N726" s="3">
        <v>303</v>
      </c>
      <c r="O726" s="26">
        <v>9.2149999999999999</v>
      </c>
      <c r="P726" s="3"/>
      <c r="Q726" s="3"/>
      <c r="R726" s="3"/>
      <c r="S726" s="3"/>
      <c r="T726" s="3"/>
      <c r="U726" s="3"/>
      <c r="V726" s="3"/>
      <c r="W726" s="3"/>
      <c r="X726" s="3"/>
      <c r="Y726" s="3"/>
      <c r="Z726" s="3"/>
    </row>
    <row r="727" spans="1:26" ht="15" x14ac:dyDescent="0.2">
      <c r="A727" s="3" t="s">
        <v>355</v>
      </c>
      <c r="B727" s="11">
        <v>44446</v>
      </c>
      <c r="C727" s="12">
        <v>0.47569444444444442</v>
      </c>
      <c r="D727" s="3" t="s">
        <v>274</v>
      </c>
      <c r="E727" s="3" t="s">
        <v>203</v>
      </c>
      <c r="F727" s="3">
        <v>1013</v>
      </c>
      <c r="G727" s="3">
        <v>11315</v>
      </c>
      <c r="H727" s="3">
        <v>5.28</v>
      </c>
      <c r="I727" s="3">
        <v>28.1</v>
      </c>
      <c r="J727" s="3">
        <v>0.96</v>
      </c>
      <c r="K727" s="3">
        <v>16</v>
      </c>
      <c r="L727" s="3">
        <v>7.11</v>
      </c>
      <c r="M727" s="3">
        <v>-44.9</v>
      </c>
      <c r="N727" s="3">
        <v>304</v>
      </c>
      <c r="O727" s="26">
        <v>8.7769999999999992</v>
      </c>
      <c r="P727" s="3"/>
      <c r="Q727" s="3"/>
      <c r="R727" s="3"/>
      <c r="S727" s="3"/>
      <c r="T727" s="3"/>
      <c r="U727" s="3"/>
      <c r="V727" s="3"/>
      <c r="W727" s="3"/>
      <c r="X727" s="3"/>
      <c r="Y727" s="3"/>
      <c r="Z727" s="3"/>
    </row>
    <row r="728" spans="1:26" ht="15" x14ac:dyDescent="0.2">
      <c r="A728" s="3" t="s">
        <v>355</v>
      </c>
      <c r="B728" s="11">
        <v>44446</v>
      </c>
      <c r="C728" s="12">
        <v>0.47569444444444442</v>
      </c>
      <c r="D728" s="3" t="s">
        <v>274</v>
      </c>
      <c r="E728" s="3" t="s">
        <v>221</v>
      </c>
      <c r="F728" s="3">
        <v>1037</v>
      </c>
      <c r="G728" s="3">
        <v>11318</v>
      </c>
      <c r="H728" s="3">
        <v>2.77</v>
      </c>
      <c r="I728" s="3">
        <v>28.8</v>
      </c>
      <c r="J728" s="3">
        <v>24.05</v>
      </c>
      <c r="K728" s="3">
        <v>67</v>
      </c>
      <c r="L728" s="3">
        <v>7.89</v>
      </c>
      <c r="M728" s="3">
        <v>-88.2</v>
      </c>
      <c r="N728" s="3">
        <v>305</v>
      </c>
      <c r="O728" s="26">
        <v>21.823333330000001</v>
      </c>
      <c r="P728" s="3"/>
      <c r="Q728" s="3"/>
      <c r="R728" s="3"/>
      <c r="S728" s="3"/>
      <c r="T728" s="3"/>
      <c r="U728" s="3"/>
      <c r="V728" s="3"/>
      <c r="W728" s="3"/>
      <c r="X728" s="3"/>
      <c r="Y728" s="3"/>
      <c r="Z728" s="3"/>
    </row>
    <row r="729" spans="1:26" ht="15" x14ac:dyDescent="0.2">
      <c r="A729" s="3" t="s">
        <v>355</v>
      </c>
      <c r="B729" s="11">
        <v>44446</v>
      </c>
      <c r="C729" s="12">
        <v>0.50624999999999998</v>
      </c>
      <c r="D729" s="3" t="s">
        <v>277</v>
      </c>
      <c r="E729" s="3" t="s">
        <v>203</v>
      </c>
      <c r="F729" s="3">
        <v>1035</v>
      </c>
      <c r="G729" s="3">
        <v>11313</v>
      </c>
      <c r="H729" s="3">
        <v>8.06</v>
      </c>
      <c r="I729" s="3">
        <v>30.3</v>
      </c>
      <c r="J729" s="3">
        <v>1.85</v>
      </c>
      <c r="K729" s="3">
        <v>13</v>
      </c>
      <c r="L729" s="3">
        <v>6.99</v>
      </c>
      <c r="M729" s="3">
        <v>-38.200000000000003</v>
      </c>
      <c r="N729" s="3">
        <v>306</v>
      </c>
      <c r="O729" s="26">
        <v>8.5210000000000008</v>
      </c>
      <c r="P729" s="3"/>
      <c r="Q729" s="3"/>
      <c r="R729" s="3"/>
      <c r="S729" s="3"/>
      <c r="T729" s="3"/>
      <c r="U729" s="3"/>
      <c r="V729" s="3"/>
      <c r="W729" s="3"/>
      <c r="X729" s="3"/>
      <c r="Y729" s="3"/>
      <c r="Z729" s="3"/>
    </row>
    <row r="730" spans="1:26" ht="15" x14ac:dyDescent="0.2">
      <c r="A730" s="3" t="s">
        <v>355</v>
      </c>
      <c r="B730" s="11">
        <v>44446</v>
      </c>
      <c r="C730" s="12">
        <v>0.50624999999999998</v>
      </c>
      <c r="D730" s="3" t="s">
        <v>277</v>
      </c>
      <c r="E730" s="3" t="s">
        <v>221</v>
      </c>
      <c r="F730" s="3" t="s">
        <v>46</v>
      </c>
      <c r="G730" s="3" t="s">
        <v>46</v>
      </c>
      <c r="H730" s="3">
        <v>7.66</v>
      </c>
      <c r="I730" s="3">
        <v>29.9</v>
      </c>
      <c r="J730" s="3">
        <v>0.03</v>
      </c>
      <c r="K730" s="3">
        <v>28</v>
      </c>
      <c r="L730" s="3">
        <v>7.75</v>
      </c>
      <c r="M730" s="3">
        <v>-80.599999999999994</v>
      </c>
      <c r="N730" s="3">
        <v>307</v>
      </c>
      <c r="O730" s="26">
        <v>8.3946666669999992</v>
      </c>
      <c r="P730" s="3"/>
      <c r="Q730" s="3"/>
      <c r="R730" s="3"/>
      <c r="S730" s="3"/>
      <c r="T730" s="3"/>
      <c r="U730" s="3"/>
      <c r="V730" s="3"/>
      <c r="W730" s="3"/>
      <c r="X730" s="3"/>
      <c r="Y730" s="3"/>
      <c r="Z730" s="3"/>
    </row>
    <row r="731" spans="1:26" ht="15" x14ac:dyDescent="0.2">
      <c r="A731" s="3" t="s">
        <v>355</v>
      </c>
      <c r="B731" s="11">
        <v>44446</v>
      </c>
      <c r="C731" s="12">
        <v>0.52013888888888893</v>
      </c>
      <c r="D731" s="3" t="s">
        <v>281</v>
      </c>
      <c r="E731" s="3" t="s">
        <v>203</v>
      </c>
      <c r="F731" s="3">
        <v>1007</v>
      </c>
      <c r="G731" s="3">
        <v>11316</v>
      </c>
      <c r="H731" s="3">
        <v>7.8</v>
      </c>
      <c r="I731" s="3">
        <v>30.1</v>
      </c>
      <c r="J731" s="3">
        <v>1.04</v>
      </c>
      <c r="K731" s="3">
        <v>36</v>
      </c>
      <c r="L731" s="3">
        <v>7.7</v>
      </c>
      <c r="M731" s="3">
        <v>-77.8</v>
      </c>
      <c r="N731" s="3">
        <v>308</v>
      </c>
      <c r="O731" s="26">
        <v>8.7333333329999991</v>
      </c>
      <c r="P731" s="3"/>
      <c r="Q731" s="3"/>
      <c r="R731" s="3"/>
      <c r="S731" s="3"/>
      <c r="T731" s="3"/>
      <c r="U731" s="3"/>
      <c r="V731" s="3"/>
      <c r="W731" s="3"/>
      <c r="X731" s="3"/>
      <c r="Y731" s="3"/>
      <c r="Z731" s="3"/>
    </row>
    <row r="732" spans="1:26" ht="15" x14ac:dyDescent="0.2">
      <c r="A732" s="3" t="s">
        <v>355</v>
      </c>
      <c r="B732" s="11">
        <v>44446</v>
      </c>
      <c r="C732" s="12">
        <v>0.52013888888888893</v>
      </c>
      <c r="D732" s="3" t="s">
        <v>281</v>
      </c>
      <c r="E732" s="3" t="s">
        <v>221</v>
      </c>
      <c r="F732" s="3">
        <v>1024</v>
      </c>
      <c r="G732" s="3">
        <v>11314</v>
      </c>
      <c r="H732" s="3">
        <v>4.37</v>
      </c>
      <c r="I732" s="3">
        <v>29.3</v>
      </c>
      <c r="J732" s="3">
        <v>18.690000000000001</v>
      </c>
      <c r="K732" s="3">
        <v>71</v>
      </c>
      <c r="L732" s="3">
        <v>7.97</v>
      </c>
      <c r="M732" s="3">
        <v>-93</v>
      </c>
      <c r="N732" s="3">
        <v>309</v>
      </c>
      <c r="O732" s="26">
        <v>18.62</v>
      </c>
      <c r="P732" s="3"/>
      <c r="Q732" s="3"/>
      <c r="R732" s="3"/>
      <c r="S732" s="3"/>
      <c r="T732" s="3"/>
      <c r="U732" s="3"/>
      <c r="V732" s="3"/>
      <c r="W732" s="3"/>
      <c r="X732" s="3"/>
      <c r="Y732" s="3"/>
      <c r="Z732" s="3"/>
    </row>
    <row r="733" spans="1:26" ht="15" x14ac:dyDescent="0.2">
      <c r="A733" s="3" t="s">
        <v>355</v>
      </c>
      <c r="B733" s="11">
        <v>44446</v>
      </c>
      <c r="C733" s="12">
        <v>0.53402777777777777</v>
      </c>
      <c r="D733" s="3" t="s">
        <v>279</v>
      </c>
      <c r="E733" s="3" t="s">
        <v>203</v>
      </c>
      <c r="F733" s="3">
        <v>1021</v>
      </c>
      <c r="G733" s="3">
        <v>11319</v>
      </c>
      <c r="H733" s="3">
        <v>8.41</v>
      </c>
      <c r="I733" s="3">
        <v>31</v>
      </c>
      <c r="J733" s="3">
        <v>2.42</v>
      </c>
      <c r="K733" s="3" t="s">
        <v>598</v>
      </c>
      <c r="L733" s="3">
        <v>8.2799999999999994</v>
      </c>
      <c r="M733" s="3">
        <v>-109.9</v>
      </c>
      <c r="N733" s="3">
        <v>310</v>
      </c>
      <c r="O733" s="26">
        <v>8.9486666669999995</v>
      </c>
      <c r="P733" s="3"/>
      <c r="Q733" s="3"/>
      <c r="R733" s="3"/>
      <c r="S733" s="3"/>
      <c r="T733" s="3"/>
      <c r="U733" s="3"/>
      <c r="V733" s="3"/>
      <c r="W733" s="3"/>
      <c r="X733" s="3"/>
      <c r="Y733" s="3"/>
      <c r="Z733" s="3"/>
    </row>
    <row r="734" spans="1:26" ht="15" x14ac:dyDescent="0.2">
      <c r="A734" s="3" t="s">
        <v>355</v>
      </c>
      <c r="B734" s="11">
        <v>44446</v>
      </c>
      <c r="C734" s="12">
        <v>0.53402777777777777</v>
      </c>
      <c r="D734" s="3" t="s">
        <v>279</v>
      </c>
      <c r="E734" s="3" t="s">
        <v>221</v>
      </c>
      <c r="F734" s="3" t="s">
        <v>46</v>
      </c>
      <c r="G734" s="3" t="s">
        <v>46</v>
      </c>
      <c r="H734" s="3">
        <v>8.2100000000000009</v>
      </c>
      <c r="I734" s="3">
        <v>30.7</v>
      </c>
      <c r="J734" s="3">
        <v>2.38</v>
      </c>
      <c r="K734" s="3">
        <v>44</v>
      </c>
      <c r="L734" s="3">
        <v>8.18</v>
      </c>
      <c r="M734" s="3">
        <v>-105.1</v>
      </c>
      <c r="N734" s="3">
        <v>311</v>
      </c>
      <c r="O734" s="26">
        <v>8.0489999999999995</v>
      </c>
      <c r="P734" s="3"/>
      <c r="Q734" s="3"/>
      <c r="R734" s="3"/>
      <c r="S734" s="3"/>
      <c r="T734" s="3"/>
      <c r="U734" s="3"/>
      <c r="V734" s="3"/>
      <c r="W734" s="3"/>
      <c r="X734" s="3"/>
      <c r="Y734" s="3"/>
      <c r="Z734" s="3"/>
    </row>
    <row r="735" spans="1:26" ht="15" x14ac:dyDescent="0.2">
      <c r="A735" s="3" t="s">
        <v>355</v>
      </c>
      <c r="B735" s="11">
        <v>44448</v>
      </c>
      <c r="C735" s="12">
        <v>0.30625000000000002</v>
      </c>
      <c r="D735" s="3" t="s">
        <v>202</v>
      </c>
      <c r="E735" s="3" t="s">
        <v>203</v>
      </c>
      <c r="F735" s="3">
        <v>1017</v>
      </c>
      <c r="G735" s="3">
        <v>11334</v>
      </c>
      <c r="H735" s="3">
        <v>6.54</v>
      </c>
      <c r="I735" s="3">
        <v>28.2</v>
      </c>
      <c r="J735" s="3">
        <v>3.94</v>
      </c>
      <c r="K735" s="3">
        <v>114</v>
      </c>
      <c r="L735" s="3">
        <v>7.56</v>
      </c>
      <c r="M735" s="3">
        <v>-70</v>
      </c>
      <c r="N735" s="3">
        <v>312</v>
      </c>
      <c r="O735" s="26">
        <v>10.223333330000001</v>
      </c>
      <c r="P735" s="3"/>
      <c r="Q735" s="3"/>
      <c r="R735" s="3"/>
      <c r="S735" s="3"/>
      <c r="T735" s="3"/>
      <c r="U735" s="3"/>
      <c r="V735" s="3"/>
      <c r="W735" s="3"/>
      <c r="X735" s="3"/>
      <c r="Y735" s="3"/>
      <c r="Z735" s="3"/>
    </row>
    <row r="736" spans="1:26" ht="15" x14ac:dyDescent="0.2">
      <c r="A736" s="3" t="s">
        <v>355</v>
      </c>
      <c r="B736" s="11">
        <v>44448</v>
      </c>
      <c r="C736" s="12">
        <v>0.30625000000000002</v>
      </c>
      <c r="D736" s="3" t="s">
        <v>202</v>
      </c>
      <c r="E736" s="3" t="s">
        <v>221</v>
      </c>
      <c r="F736" s="3">
        <v>1016</v>
      </c>
      <c r="G736" s="3">
        <v>11323</v>
      </c>
      <c r="H736" s="3">
        <v>4.54</v>
      </c>
      <c r="I736" s="3">
        <v>28.2</v>
      </c>
      <c r="J736" s="3">
        <v>12.15</v>
      </c>
      <c r="K736" s="3">
        <v>60</v>
      </c>
      <c r="L736" s="3">
        <v>7.7</v>
      </c>
      <c r="M736" s="3">
        <v>-77.8</v>
      </c>
      <c r="N736" s="3">
        <v>313</v>
      </c>
      <c r="O736" s="26">
        <v>2.6563333330000001</v>
      </c>
      <c r="P736" s="3"/>
      <c r="Q736" s="3"/>
      <c r="R736" s="3"/>
      <c r="S736" s="3"/>
      <c r="T736" s="3"/>
      <c r="U736" s="3"/>
      <c r="V736" s="3"/>
      <c r="W736" s="3"/>
      <c r="X736" s="3"/>
      <c r="Y736" s="3"/>
      <c r="Z736" s="3"/>
    </row>
    <row r="737" spans="1:26" ht="15" x14ac:dyDescent="0.2">
      <c r="A737" s="3" t="s">
        <v>355</v>
      </c>
      <c r="B737" s="11">
        <v>44448</v>
      </c>
      <c r="C737" s="12">
        <v>0.34375</v>
      </c>
      <c r="D737" s="3" t="s">
        <v>206</v>
      </c>
      <c r="E737" s="3" t="s">
        <v>203</v>
      </c>
      <c r="F737" s="3">
        <v>1033</v>
      </c>
      <c r="G737" s="3">
        <v>11337</v>
      </c>
      <c r="H737" s="3">
        <v>7</v>
      </c>
      <c r="I737" s="3">
        <v>27.8</v>
      </c>
      <c r="J737" s="3">
        <v>7.05</v>
      </c>
      <c r="K737" s="3">
        <v>47</v>
      </c>
      <c r="L737" s="3">
        <v>8.25</v>
      </c>
      <c r="M737" s="3">
        <v>-108.8</v>
      </c>
      <c r="N737" s="3">
        <v>314</v>
      </c>
      <c r="O737" s="26">
        <v>12.346666669999999</v>
      </c>
      <c r="P737" s="3"/>
      <c r="Q737" s="3"/>
      <c r="R737" s="3"/>
      <c r="S737" s="3"/>
      <c r="T737" s="3"/>
      <c r="U737" s="3"/>
      <c r="V737" s="3"/>
      <c r="W737" s="3"/>
      <c r="X737" s="3"/>
      <c r="Y737" s="3"/>
      <c r="Z737" s="3"/>
    </row>
    <row r="738" spans="1:26" ht="15" x14ac:dyDescent="0.2">
      <c r="A738" s="3" t="s">
        <v>355</v>
      </c>
      <c r="B738" s="11">
        <v>44448</v>
      </c>
      <c r="C738" s="12">
        <v>0.34375</v>
      </c>
      <c r="D738" s="3" t="s">
        <v>206</v>
      </c>
      <c r="E738" s="3" t="s">
        <v>221</v>
      </c>
      <c r="F738" s="3" t="s">
        <v>46</v>
      </c>
      <c r="G738" s="3" t="s">
        <v>46</v>
      </c>
      <c r="H738" s="3">
        <v>6.98</v>
      </c>
      <c r="I738" s="3">
        <v>27.5</v>
      </c>
      <c r="J738" s="3">
        <v>7.06</v>
      </c>
      <c r="K738" s="3">
        <v>48</v>
      </c>
      <c r="L738" s="3">
        <v>8.1199999999999992</v>
      </c>
      <c r="M738" s="3">
        <v>-101</v>
      </c>
      <c r="N738" s="3">
        <v>315</v>
      </c>
      <c r="O738" s="26">
        <v>12.22</v>
      </c>
      <c r="P738" s="3"/>
      <c r="Q738" s="3"/>
      <c r="R738" s="3"/>
      <c r="S738" s="3"/>
      <c r="T738" s="3"/>
      <c r="U738" s="3"/>
      <c r="V738" s="3"/>
      <c r="W738" s="3"/>
      <c r="X738" s="3"/>
      <c r="Y738" s="3"/>
      <c r="Z738" s="3"/>
    </row>
    <row r="739" spans="1:26" ht="15" x14ac:dyDescent="0.2">
      <c r="A739" s="3" t="s">
        <v>355</v>
      </c>
      <c r="B739" s="11">
        <v>44448</v>
      </c>
      <c r="C739" s="12">
        <v>0.36249999999999999</v>
      </c>
      <c r="D739" s="3" t="s">
        <v>209</v>
      </c>
      <c r="E739" s="3" t="s">
        <v>203</v>
      </c>
      <c r="F739" s="3">
        <v>1025</v>
      </c>
      <c r="G739" s="3">
        <v>11331</v>
      </c>
      <c r="H739" s="3">
        <v>5.81</v>
      </c>
      <c r="I739" s="3">
        <v>28.5</v>
      </c>
      <c r="J739" s="3">
        <v>10.01</v>
      </c>
      <c r="K739" s="3">
        <v>34</v>
      </c>
      <c r="L739" s="3">
        <v>7.51</v>
      </c>
      <c r="M739" s="3">
        <v>-67.5</v>
      </c>
      <c r="N739" s="3">
        <v>316</v>
      </c>
      <c r="O739" s="26">
        <v>12.66333333</v>
      </c>
      <c r="P739" s="3"/>
      <c r="Q739" s="3"/>
      <c r="R739" s="3"/>
      <c r="S739" s="3"/>
      <c r="T739" s="3"/>
      <c r="U739" s="3"/>
      <c r="V739" s="3"/>
      <c r="W739" s="3"/>
      <c r="X739" s="3"/>
      <c r="Y739" s="3"/>
      <c r="Z739" s="3"/>
    </row>
    <row r="740" spans="1:26" ht="15" x14ac:dyDescent="0.2">
      <c r="A740" s="3" t="s">
        <v>355</v>
      </c>
      <c r="B740" s="11">
        <v>44448</v>
      </c>
      <c r="C740" s="12">
        <v>0.36249999999999999</v>
      </c>
      <c r="D740" s="3" t="s">
        <v>209</v>
      </c>
      <c r="E740" s="3" t="s">
        <v>221</v>
      </c>
      <c r="F740" s="3" t="s">
        <v>46</v>
      </c>
      <c r="G740" s="3" t="s">
        <v>46</v>
      </c>
      <c r="H740" s="3">
        <v>5.81</v>
      </c>
      <c r="I740" s="3">
        <v>28.4</v>
      </c>
      <c r="J740" s="3">
        <v>9.99</v>
      </c>
      <c r="K740" s="3">
        <v>38</v>
      </c>
      <c r="L740" s="3">
        <v>7.31</v>
      </c>
      <c r="M740" s="3">
        <v>-55.8</v>
      </c>
      <c r="N740" s="3">
        <v>317</v>
      </c>
      <c r="O740" s="26">
        <v>12.536666670000001</v>
      </c>
      <c r="P740" s="3"/>
      <c r="Q740" s="3"/>
      <c r="R740" s="3"/>
      <c r="S740" s="3"/>
      <c r="T740" s="3"/>
      <c r="U740" s="3"/>
      <c r="V740" s="3"/>
      <c r="W740" s="3"/>
      <c r="X740" s="3"/>
      <c r="Y740" s="3"/>
      <c r="Z740" s="3"/>
    </row>
    <row r="741" spans="1:26" ht="15" x14ac:dyDescent="0.2">
      <c r="A741" s="3" t="s">
        <v>355</v>
      </c>
      <c r="B741" s="11">
        <v>44448</v>
      </c>
      <c r="C741" s="12">
        <v>0.39305555555555555</v>
      </c>
      <c r="D741" s="3" t="s">
        <v>212</v>
      </c>
      <c r="E741" s="3" t="s">
        <v>203</v>
      </c>
      <c r="F741" s="3">
        <v>1035</v>
      </c>
      <c r="G741" s="3">
        <v>11322</v>
      </c>
      <c r="H741" s="3">
        <v>6.97</v>
      </c>
      <c r="I741" s="3">
        <v>27.9</v>
      </c>
      <c r="J741" s="3">
        <v>3.62</v>
      </c>
      <c r="K741" s="3">
        <v>30</v>
      </c>
      <c r="L741" s="3">
        <v>7.3</v>
      </c>
      <c r="M741" s="3">
        <v>-55.8</v>
      </c>
      <c r="N741" s="3">
        <v>318</v>
      </c>
      <c r="O741" s="26">
        <v>6.5786666670000002</v>
      </c>
      <c r="P741" s="3"/>
      <c r="Q741" s="3"/>
      <c r="R741" s="3"/>
      <c r="S741" s="3"/>
      <c r="T741" s="3"/>
      <c r="U741" s="3"/>
      <c r="V741" s="3"/>
      <c r="W741" s="3"/>
      <c r="X741" s="3"/>
      <c r="Y741" s="3"/>
      <c r="Z741" s="3"/>
    </row>
    <row r="742" spans="1:26" ht="15" x14ac:dyDescent="0.2">
      <c r="A742" s="3" t="s">
        <v>355</v>
      </c>
      <c r="B742" s="11">
        <v>44448</v>
      </c>
      <c r="C742" s="12">
        <v>0.39305555555555555</v>
      </c>
      <c r="D742" s="3" t="s">
        <v>212</v>
      </c>
      <c r="E742" s="3" t="s">
        <v>221</v>
      </c>
      <c r="F742" s="3" t="s">
        <v>46</v>
      </c>
      <c r="G742" s="3" t="s">
        <v>46</v>
      </c>
      <c r="H742" s="3">
        <v>6.48</v>
      </c>
      <c r="I742" s="3">
        <v>27.9</v>
      </c>
      <c r="J742" s="3">
        <v>4.21</v>
      </c>
      <c r="K742" s="3">
        <v>33</v>
      </c>
      <c r="L742" s="3">
        <v>7.3</v>
      </c>
      <c r="M742" s="3">
        <v>-55.4</v>
      </c>
      <c r="N742" s="3">
        <v>319</v>
      </c>
      <c r="O742" s="26">
        <v>7.653333333</v>
      </c>
      <c r="P742" s="3"/>
      <c r="Q742" s="3"/>
      <c r="R742" s="3"/>
      <c r="S742" s="3"/>
      <c r="T742" s="3"/>
      <c r="U742" s="3"/>
      <c r="V742" s="3"/>
      <c r="W742" s="3"/>
      <c r="X742" s="3"/>
      <c r="Y742" s="3"/>
      <c r="Z742" s="3"/>
    </row>
    <row r="743" spans="1:26" ht="15" x14ac:dyDescent="0.2">
      <c r="A743" s="3" t="s">
        <v>355</v>
      </c>
      <c r="B743" s="11">
        <v>44448</v>
      </c>
      <c r="C743" s="12">
        <v>0.42916666666666664</v>
      </c>
      <c r="D743" s="3" t="s">
        <v>227</v>
      </c>
      <c r="E743" s="3" t="s">
        <v>203</v>
      </c>
      <c r="F743" s="3">
        <v>1024</v>
      </c>
      <c r="G743" s="3">
        <v>11321</v>
      </c>
      <c r="H743" s="3">
        <v>6.37</v>
      </c>
      <c r="I743" s="3">
        <v>28.1</v>
      </c>
      <c r="J743" s="3">
        <v>6.39</v>
      </c>
      <c r="K743" s="3">
        <v>27</v>
      </c>
      <c r="L743" s="3">
        <v>7.71</v>
      </c>
      <c r="M743" s="3">
        <v>-78.599999999999994</v>
      </c>
      <c r="N743" s="3">
        <v>320</v>
      </c>
      <c r="O743" s="26">
        <v>12.08666667</v>
      </c>
      <c r="P743" s="3"/>
      <c r="Q743" s="3"/>
      <c r="R743" s="3"/>
      <c r="S743" s="3"/>
      <c r="T743" s="3"/>
      <c r="U743" s="3"/>
      <c r="V743" s="3"/>
      <c r="W743" s="3"/>
      <c r="X743" s="3"/>
      <c r="Y743" s="3"/>
      <c r="Z743" s="3"/>
    </row>
    <row r="744" spans="1:26" ht="15" x14ac:dyDescent="0.2">
      <c r="A744" s="3" t="s">
        <v>355</v>
      </c>
      <c r="B744" s="11">
        <v>44448</v>
      </c>
      <c r="C744" s="12">
        <v>0.42916666666666664</v>
      </c>
      <c r="D744" s="3" t="s">
        <v>227</v>
      </c>
      <c r="E744" s="3" t="s">
        <v>221</v>
      </c>
      <c r="F744" s="3" t="s">
        <v>46</v>
      </c>
      <c r="G744" s="3" t="s">
        <v>46</v>
      </c>
      <c r="H744" s="3">
        <v>6.34</v>
      </c>
      <c r="I744" s="3">
        <v>27.8</v>
      </c>
      <c r="J744" s="3">
        <v>6.44</v>
      </c>
      <c r="K744" s="3">
        <v>28</v>
      </c>
      <c r="L744" s="3">
        <v>7.76</v>
      </c>
      <c r="M744" s="3">
        <v>-80.900000000000006</v>
      </c>
      <c r="N744" s="3">
        <v>321</v>
      </c>
      <c r="O744" s="26">
        <v>12.133333329999999</v>
      </c>
      <c r="P744" s="3"/>
      <c r="Q744" s="3"/>
      <c r="R744" s="3"/>
      <c r="S744" s="3"/>
      <c r="T744" s="3"/>
      <c r="U744" s="3"/>
      <c r="V744" s="3"/>
      <c r="W744" s="3"/>
      <c r="X744" s="3"/>
      <c r="Y744" s="3"/>
      <c r="Z744" s="3"/>
    </row>
    <row r="745" spans="1:26" ht="15" x14ac:dyDescent="0.2">
      <c r="A745" s="3" t="s">
        <v>355</v>
      </c>
      <c r="B745" s="11">
        <v>44448</v>
      </c>
      <c r="C745" s="12">
        <v>0.47222222222222221</v>
      </c>
      <c r="D745" s="3" t="s">
        <v>230</v>
      </c>
      <c r="E745" s="3" t="s">
        <v>203</v>
      </c>
      <c r="F745" s="3">
        <v>1027</v>
      </c>
      <c r="G745" s="3">
        <v>11320</v>
      </c>
      <c r="H745" s="3">
        <v>7.07</v>
      </c>
      <c r="I745" s="3">
        <v>28.3</v>
      </c>
      <c r="J745" s="3">
        <v>3.73</v>
      </c>
      <c r="K745" s="3">
        <v>24</v>
      </c>
      <c r="L745" s="3">
        <v>7.72</v>
      </c>
      <c r="M745" s="3">
        <v>-79</v>
      </c>
      <c r="N745" s="3">
        <v>322</v>
      </c>
      <c r="O745" s="26">
        <v>10.83</v>
      </c>
      <c r="P745" s="3"/>
      <c r="Q745" s="3"/>
      <c r="R745" s="3"/>
      <c r="S745" s="3"/>
      <c r="T745" s="3"/>
      <c r="U745" s="3"/>
      <c r="V745" s="3"/>
      <c r="W745" s="3"/>
      <c r="X745" s="3"/>
      <c r="Y745" s="3"/>
      <c r="Z745" s="3"/>
    </row>
    <row r="746" spans="1:26" ht="15" x14ac:dyDescent="0.2">
      <c r="A746" s="3" t="s">
        <v>355</v>
      </c>
      <c r="B746" s="11">
        <v>44448</v>
      </c>
      <c r="C746" s="12">
        <v>0.47222222222222221</v>
      </c>
      <c r="D746" s="3" t="s">
        <v>230</v>
      </c>
      <c r="E746" s="3" t="s">
        <v>221</v>
      </c>
      <c r="F746" s="3">
        <v>1006</v>
      </c>
      <c r="G746" s="3">
        <v>11336</v>
      </c>
      <c r="H746" s="3">
        <v>3.74</v>
      </c>
      <c r="I746" s="3">
        <v>28.7</v>
      </c>
      <c r="J746" s="3">
        <v>13.66</v>
      </c>
      <c r="K746" s="3">
        <v>25</v>
      </c>
      <c r="L746" s="3">
        <v>7.68</v>
      </c>
      <c r="M746" s="3">
        <v>-76.5</v>
      </c>
      <c r="N746" s="3">
        <v>323</v>
      </c>
      <c r="O746" s="26">
        <v>17.170000000000002</v>
      </c>
      <c r="P746" s="3"/>
      <c r="Q746" s="3"/>
      <c r="R746" s="3"/>
      <c r="S746" s="3"/>
      <c r="T746" s="3"/>
      <c r="U746" s="3"/>
      <c r="V746" s="3"/>
      <c r="W746" s="3"/>
      <c r="X746" s="3"/>
      <c r="Y746" s="3"/>
      <c r="Z746" s="3"/>
    </row>
    <row r="747" spans="1:26" ht="15" x14ac:dyDescent="0.2">
      <c r="A747" s="3" t="s">
        <v>355</v>
      </c>
      <c r="B747" s="11">
        <v>44448</v>
      </c>
      <c r="C747" s="12">
        <v>0.50208333333333333</v>
      </c>
      <c r="D747" s="3" t="s">
        <v>235</v>
      </c>
      <c r="E747" s="3" t="s">
        <v>203</v>
      </c>
      <c r="F747" s="3">
        <v>1011</v>
      </c>
      <c r="G747" s="3">
        <v>11329</v>
      </c>
      <c r="H747" s="3">
        <v>8.5299999999999994</v>
      </c>
      <c r="I747" s="3">
        <v>29.2</v>
      </c>
      <c r="J747" s="3">
        <v>3.46</v>
      </c>
      <c r="K747" s="3">
        <v>17</v>
      </c>
      <c r="L747" s="3">
        <v>8.2799999999999994</v>
      </c>
      <c r="M747" s="3">
        <v>-110.2</v>
      </c>
      <c r="N747" s="3">
        <v>324</v>
      </c>
      <c r="O747" s="26">
        <v>9.7490000000000006</v>
      </c>
      <c r="P747" s="3"/>
      <c r="Q747" s="3"/>
      <c r="R747" s="3"/>
      <c r="S747" s="3"/>
      <c r="T747" s="3"/>
      <c r="U747" s="3"/>
      <c r="V747" s="3"/>
      <c r="W747" s="3"/>
      <c r="X747" s="3"/>
      <c r="Y747" s="3"/>
      <c r="Z747" s="3"/>
    </row>
    <row r="748" spans="1:26" ht="15" x14ac:dyDescent="0.2">
      <c r="A748" s="3" t="s">
        <v>355</v>
      </c>
      <c r="B748" s="11">
        <v>44448</v>
      </c>
      <c r="C748" s="12">
        <v>0.50208333333333333</v>
      </c>
      <c r="D748" s="3" t="s">
        <v>235</v>
      </c>
      <c r="E748" s="3" t="s">
        <v>221</v>
      </c>
      <c r="F748" s="3" t="s">
        <v>46</v>
      </c>
      <c r="G748" s="3" t="s">
        <v>46</v>
      </c>
      <c r="H748" s="3">
        <v>8.35</v>
      </c>
      <c r="I748" s="3">
        <v>28.9</v>
      </c>
      <c r="J748" s="3">
        <v>3.76</v>
      </c>
      <c r="K748" s="3">
        <v>18</v>
      </c>
      <c r="L748" s="3">
        <v>8.25</v>
      </c>
      <c r="M748" s="3">
        <v>-108.1</v>
      </c>
      <c r="N748" s="3">
        <v>325</v>
      </c>
      <c r="O748" s="26">
        <v>9.9016666670000006</v>
      </c>
      <c r="P748" s="3"/>
      <c r="Q748" s="3"/>
      <c r="R748" s="3"/>
      <c r="S748" s="3"/>
      <c r="T748" s="3"/>
      <c r="U748" s="3"/>
      <c r="V748" s="3"/>
      <c r="W748" s="3"/>
      <c r="X748" s="3"/>
      <c r="Y748" s="3"/>
      <c r="Z748" s="3"/>
    </row>
    <row r="749" spans="1:26" ht="15" x14ac:dyDescent="0.2">
      <c r="A749" s="3" t="s">
        <v>355</v>
      </c>
      <c r="B749" s="11">
        <v>44448</v>
      </c>
      <c r="C749" s="12">
        <v>0.51597222222222228</v>
      </c>
      <c r="D749" s="3" t="s">
        <v>240</v>
      </c>
      <c r="E749" s="3" t="s">
        <v>203</v>
      </c>
      <c r="F749" s="3">
        <v>1026</v>
      </c>
      <c r="G749" s="3">
        <v>11326</v>
      </c>
      <c r="H749" s="3">
        <v>8.0500000000000007</v>
      </c>
      <c r="I749" s="3">
        <v>28.9</v>
      </c>
      <c r="J749" s="3">
        <v>4.9000000000000004</v>
      </c>
      <c r="K749" s="3">
        <v>4</v>
      </c>
      <c r="L749" s="3">
        <v>8.3699999999999992</v>
      </c>
      <c r="M749" s="3">
        <v>-114.9</v>
      </c>
      <c r="N749" s="3">
        <v>326</v>
      </c>
      <c r="O749" s="26">
        <v>11.47</v>
      </c>
      <c r="P749" s="3"/>
      <c r="Q749" s="3"/>
      <c r="R749" s="3"/>
      <c r="S749" s="3"/>
      <c r="T749" s="3"/>
      <c r="U749" s="3"/>
      <c r="V749" s="3"/>
      <c r="W749" s="3"/>
      <c r="X749" s="3"/>
      <c r="Y749" s="3"/>
      <c r="Z749" s="3"/>
    </row>
    <row r="750" spans="1:26" ht="15" x14ac:dyDescent="0.2">
      <c r="A750" s="3" t="s">
        <v>355</v>
      </c>
      <c r="B750" s="11">
        <v>44448</v>
      </c>
      <c r="C750" s="12">
        <v>0.51597222222222228</v>
      </c>
      <c r="D750" s="3" t="s">
        <v>240</v>
      </c>
      <c r="E750" s="3" t="s">
        <v>221</v>
      </c>
      <c r="F750" s="3" t="s">
        <v>46</v>
      </c>
      <c r="G750" s="3" t="s">
        <v>46</v>
      </c>
      <c r="H750" s="3">
        <v>7.98</v>
      </c>
      <c r="I750" s="3">
        <v>28.7</v>
      </c>
      <c r="J750" s="3">
        <v>5.89</v>
      </c>
      <c r="K750" s="3">
        <v>8</v>
      </c>
      <c r="L750" s="3">
        <v>8.16</v>
      </c>
      <c r="M750" s="3" t="s">
        <v>46</v>
      </c>
      <c r="N750" s="3">
        <v>327</v>
      </c>
      <c r="O750" s="26">
        <v>11.54666667</v>
      </c>
      <c r="P750" s="3"/>
      <c r="Q750" s="3"/>
      <c r="R750" s="3"/>
      <c r="S750" s="3"/>
      <c r="T750" s="3"/>
      <c r="U750" s="3"/>
      <c r="V750" s="3"/>
      <c r="W750" s="3"/>
      <c r="X750" s="3"/>
      <c r="Y750" s="3"/>
      <c r="Z750" s="3"/>
    </row>
    <row r="751" spans="1:26" ht="15" x14ac:dyDescent="0.2">
      <c r="A751" s="3" t="s">
        <v>355</v>
      </c>
      <c r="B751" s="11">
        <v>44448</v>
      </c>
      <c r="C751" s="12">
        <v>0.53749999999999998</v>
      </c>
      <c r="D751" s="3" t="s">
        <v>243</v>
      </c>
      <c r="E751" s="3" t="s">
        <v>203</v>
      </c>
      <c r="F751" s="3">
        <v>1005</v>
      </c>
      <c r="G751" s="3">
        <v>11324</v>
      </c>
      <c r="H751" s="3">
        <v>7.2</v>
      </c>
      <c r="I751" s="3">
        <v>28.7</v>
      </c>
      <c r="J751" s="3">
        <v>7.94</v>
      </c>
      <c r="K751" s="3">
        <v>1</v>
      </c>
      <c r="L751" s="3">
        <v>8.15</v>
      </c>
      <c r="M751" s="3">
        <v>-102.6</v>
      </c>
      <c r="N751" s="3">
        <v>328</v>
      </c>
      <c r="O751" s="26">
        <v>12.876666670000001</v>
      </c>
      <c r="P751" s="3"/>
      <c r="Q751" s="3"/>
      <c r="R751" s="3"/>
      <c r="S751" s="3"/>
      <c r="T751" s="3"/>
      <c r="U751" s="3"/>
      <c r="V751" s="3"/>
      <c r="W751" s="3"/>
      <c r="X751" s="3"/>
      <c r="Y751" s="3"/>
      <c r="Z751" s="3"/>
    </row>
    <row r="752" spans="1:26" ht="15" x14ac:dyDescent="0.2">
      <c r="A752" s="3" t="s">
        <v>355</v>
      </c>
      <c r="B752" s="11">
        <v>44448</v>
      </c>
      <c r="C752" s="12">
        <v>0.53749999999999998</v>
      </c>
      <c r="D752" s="3" t="s">
        <v>243</v>
      </c>
      <c r="E752" s="3" t="s">
        <v>221</v>
      </c>
      <c r="F752" s="3" t="s">
        <v>46</v>
      </c>
      <c r="G752" s="3" t="s">
        <v>46</v>
      </c>
      <c r="H752" s="3">
        <v>7.7</v>
      </c>
      <c r="I752" s="3">
        <v>28.7</v>
      </c>
      <c r="J752" s="3">
        <v>7.94</v>
      </c>
      <c r="K752" s="3">
        <v>3</v>
      </c>
      <c r="L752" s="3">
        <v>8.08</v>
      </c>
      <c r="M752" s="3">
        <v>-99.1</v>
      </c>
      <c r="N752" s="3">
        <v>329</v>
      </c>
      <c r="O752" s="26">
        <v>12.963333329999999</v>
      </c>
      <c r="P752" s="3"/>
      <c r="Q752" s="3"/>
      <c r="R752" s="3"/>
      <c r="S752" s="3"/>
      <c r="T752" s="3"/>
      <c r="U752" s="3"/>
      <c r="V752" s="3"/>
      <c r="W752" s="3"/>
      <c r="X752" s="3"/>
      <c r="Y752" s="3"/>
      <c r="Z752" s="3"/>
    </row>
    <row r="753" spans="1:26" ht="15" x14ac:dyDescent="0.2">
      <c r="A753" s="3" t="s">
        <v>355</v>
      </c>
      <c r="B753" s="11">
        <v>44448</v>
      </c>
      <c r="C753" s="12">
        <v>0.55138888888888893</v>
      </c>
      <c r="D753" s="3" t="s">
        <v>246</v>
      </c>
      <c r="E753" s="3" t="s">
        <v>203</v>
      </c>
      <c r="F753" s="3">
        <v>1036</v>
      </c>
      <c r="G753" s="3">
        <v>11328</v>
      </c>
      <c r="H753" s="3">
        <v>7.11</v>
      </c>
      <c r="I753" s="3">
        <v>28.8</v>
      </c>
      <c r="J753" s="3">
        <v>9.82</v>
      </c>
      <c r="K753" s="3">
        <v>51</v>
      </c>
      <c r="L753" s="3">
        <v>7.89</v>
      </c>
      <c r="M753" s="3">
        <v>-88.3</v>
      </c>
      <c r="N753" s="3">
        <v>330</v>
      </c>
      <c r="O753" s="26">
        <v>12.71</v>
      </c>
      <c r="P753" s="3"/>
      <c r="Q753" s="3"/>
      <c r="R753" s="3"/>
      <c r="S753" s="3"/>
      <c r="T753" s="3"/>
      <c r="U753" s="3"/>
      <c r="V753" s="3"/>
      <c r="W753" s="3"/>
      <c r="X753" s="3"/>
      <c r="Y753" s="3"/>
      <c r="Z753" s="3"/>
    </row>
    <row r="754" spans="1:26" ht="15" x14ac:dyDescent="0.2">
      <c r="A754" s="3" t="s">
        <v>355</v>
      </c>
      <c r="B754" s="11">
        <v>44448</v>
      </c>
      <c r="C754" s="12">
        <v>0.55138888888888893</v>
      </c>
      <c r="D754" s="3" t="s">
        <v>246</v>
      </c>
      <c r="E754" s="3" t="s">
        <v>221</v>
      </c>
      <c r="F754" s="3" t="s">
        <v>46</v>
      </c>
      <c r="G754" s="3" t="s">
        <v>46</v>
      </c>
      <c r="H754" s="3">
        <v>6.81</v>
      </c>
      <c r="I754" s="3">
        <v>28.8</v>
      </c>
      <c r="J754" s="3">
        <v>9.68</v>
      </c>
      <c r="K754" s="3">
        <v>26</v>
      </c>
      <c r="L754" s="3">
        <v>8.01</v>
      </c>
      <c r="M754" s="3">
        <v>-95.1</v>
      </c>
      <c r="N754" s="3">
        <v>331</v>
      </c>
      <c r="O754" s="26">
        <v>12.79</v>
      </c>
      <c r="P754" s="3"/>
      <c r="Q754" s="3"/>
      <c r="R754" s="3"/>
      <c r="S754" s="3"/>
      <c r="T754" s="3"/>
      <c r="U754" s="3"/>
      <c r="V754" s="3"/>
      <c r="W754" s="3"/>
      <c r="X754" s="3"/>
      <c r="Y754" s="3"/>
      <c r="Z754" s="3"/>
    </row>
    <row r="755" spans="1:26" ht="15" x14ac:dyDescent="0.2">
      <c r="A755" s="3" t="s">
        <v>355</v>
      </c>
      <c r="B755" s="11">
        <v>44448</v>
      </c>
      <c r="C755" s="12">
        <v>0.56805555555555554</v>
      </c>
      <c r="D755" s="3" t="s">
        <v>249</v>
      </c>
      <c r="E755" s="3" t="s">
        <v>203</v>
      </c>
      <c r="F755" s="3">
        <v>1030</v>
      </c>
      <c r="G755" s="3">
        <v>11330</v>
      </c>
      <c r="H755" s="3">
        <v>7.7</v>
      </c>
      <c r="I755" s="3">
        <v>28.8</v>
      </c>
      <c r="J755" s="3">
        <v>13.56</v>
      </c>
      <c r="K755" s="3">
        <v>17</v>
      </c>
      <c r="L755" s="3">
        <v>8.2799999999999994</v>
      </c>
      <c r="M755" s="3">
        <v>-110.2</v>
      </c>
      <c r="N755" s="3">
        <v>332</v>
      </c>
      <c r="O755" s="26">
        <v>15.154999999999999</v>
      </c>
      <c r="P755" s="3"/>
      <c r="Q755" s="3"/>
      <c r="R755" s="3"/>
      <c r="S755" s="3"/>
      <c r="T755" s="3"/>
      <c r="U755" s="3"/>
      <c r="V755" s="3"/>
      <c r="W755" s="3"/>
      <c r="X755" s="3"/>
      <c r="Y755" s="3"/>
      <c r="Z755" s="3"/>
    </row>
    <row r="756" spans="1:26" ht="15" x14ac:dyDescent="0.2">
      <c r="A756" s="3" t="s">
        <v>355</v>
      </c>
      <c r="B756" s="11">
        <v>44448</v>
      </c>
      <c r="C756" s="12">
        <v>0.56805555555555554</v>
      </c>
      <c r="D756" s="3" t="s">
        <v>249</v>
      </c>
      <c r="E756" s="3" t="s">
        <v>221</v>
      </c>
      <c r="F756" s="3" t="s">
        <v>46</v>
      </c>
      <c r="G756" s="3" t="s">
        <v>46</v>
      </c>
      <c r="H756" s="3">
        <v>7.64</v>
      </c>
      <c r="I756" s="3">
        <v>28.2</v>
      </c>
      <c r="J756" s="3">
        <v>13.7</v>
      </c>
      <c r="K756" s="3">
        <v>54</v>
      </c>
      <c r="L756" s="3">
        <v>8.31</v>
      </c>
      <c r="M756" s="3">
        <v>-111.9</v>
      </c>
      <c r="N756" s="3">
        <v>333</v>
      </c>
      <c r="O756" s="26">
        <v>15.05666667</v>
      </c>
      <c r="P756" s="3"/>
      <c r="Q756" s="3"/>
      <c r="R756" s="3"/>
      <c r="S756" s="3"/>
      <c r="T756" s="3"/>
      <c r="U756" s="3"/>
      <c r="V756" s="3"/>
      <c r="W756" s="3"/>
      <c r="X756" s="3"/>
      <c r="Y756" s="3"/>
      <c r="Z756" s="3"/>
    </row>
    <row r="757" spans="1:26" ht="15" x14ac:dyDescent="0.2">
      <c r="A757" s="3" t="s">
        <v>355</v>
      </c>
      <c r="B757" s="11">
        <v>44448</v>
      </c>
      <c r="C757" s="12">
        <v>0.57777777777777772</v>
      </c>
      <c r="D757" s="3" t="s">
        <v>252</v>
      </c>
      <c r="E757" s="3" t="s">
        <v>203</v>
      </c>
      <c r="F757" s="3">
        <v>1010</v>
      </c>
      <c r="G757" s="3">
        <v>11327</v>
      </c>
      <c r="H757" s="3">
        <v>9.9600000000000009</v>
      </c>
      <c r="I757" s="3">
        <v>29.3</v>
      </c>
      <c r="J757" s="3">
        <v>12.17</v>
      </c>
      <c r="K757" s="3">
        <v>52</v>
      </c>
      <c r="L757" s="3">
        <v>8.49</v>
      </c>
      <c r="M757" s="3">
        <v>-122</v>
      </c>
      <c r="N757" s="3">
        <v>334</v>
      </c>
      <c r="O757" s="26">
        <v>13.71666667</v>
      </c>
      <c r="P757" s="3"/>
      <c r="Q757" s="3"/>
      <c r="R757" s="3"/>
      <c r="S757" s="3"/>
      <c r="T757" s="3"/>
      <c r="U757" s="3"/>
      <c r="V757" s="3"/>
      <c r="W757" s="3"/>
      <c r="X757" s="3"/>
      <c r="Y757" s="3"/>
      <c r="Z757" s="3"/>
    </row>
    <row r="758" spans="1:26" ht="15" x14ac:dyDescent="0.2">
      <c r="A758" s="3" t="s">
        <v>355</v>
      </c>
      <c r="B758" s="11">
        <v>44448</v>
      </c>
      <c r="C758" s="12">
        <v>0.57777777777777772</v>
      </c>
      <c r="D758" s="3" t="s">
        <v>252</v>
      </c>
      <c r="E758" s="3" t="s">
        <v>221</v>
      </c>
      <c r="F758" s="3" t="s">
        <v>46</v>
      </c>
      <c r="G758" s="3" t="s">
        <v>46</v>
      </c>
      <c r="H758" s="3">
        <v>8.6300000000000008</v>
      </c>
      <c r="I758" s="3">
        <v>29.1</v>
      </c>
      <c r="J758" s="3">
        <v>12.59</v>
      </c>
      <c r="K758" s="3">
        <v>59</v>
      </c>
      <c r="L758" s="3">
        <v>8.49</v>
      </c>
      <c r="M758" s="3">
        <v>-121.8</v>
      </c>
      <c r="N758" s="3">
        <v>335</v>
      </c>
      <c r="O758" s="26">
        <v>14.065</v>
      </c>
      <c r="P758" s="3"/>
      <c r="Q758" s="3"/>
      <c r="R758" s="3"/>
      <c r="S758" s="3"/>
      <c r="T758" s="3"/>
      <c r="U758" s="3"/>
      <c r="V758" s="3"/>
      <c r="W758" s="3"/>
      <c r="X758" s="3"/>
      <c r="Y758" s="3"/>
      <c r="Z758" s="3"/>
    </row>
    <row r="759" spans="1:26" ht="15" x14ac:dyDescent="0.2">
      <c r="A759" s="3" t="s">
        <v>355</v>
      </c>
      <c r="B759" s="11">
        <v>44448</v>
      </c>
      <c r="C759" s="12">
        <v>0.59791666666666665</v>
      </c>
      <c r="D759" s="3" t="s">
        <v>255</v>
      </c>
      <c r="E759" s="3" t="s">
        <v>203</v>
      </c>
      <c r="F759" s="3">
        <v>1021</v>
      </c>
      <c r="G759" s="3">
        <v>11332</v>
      </c>
      <c r="H759" s="3">
        <v>7.79</v>
      </c>
      <c r="I759" s="3">
        <v>29.3</v>
      </c>
      <c r="J759" s="3">
        <v>11.44</v>
      </c>
      <c r="K759" s="3">
        <v>16</v>
      </c>
      <c r="L759" s="3">
        <v>8.3699999999999992</v>
      </c>
      <c r="M759" s="3">
        <v>-114.8</v>
      </c>
      <c r="N759" s="3">
        <v>336</v>
      </c>
      <c r="O759" s="26">
        <v>13.936666669999999</v>
      </c>
      <c r="P759" s="3"/>
      <c r="Q759" s="3"/>
      <c r="R759" s="3"/>
      <c r="S759" s="3"/>
      <c r="T759" s="3"/>
      <c r="U759" s="3"/>
      <c r="V759" s="3"/>
      <c r="W759" s="3"/>
      <c r="X759" s="3"/>
      <c r="Y759" s="3"/>
      <c r="Z759" s="3"/>
    </row>
    <row r="760" spans="1:26" ht="15" x14ac:dyDescent="0.2">
      <c r="A760" s="3" t="s">
        <v>355</v>
      </c>
      <c r="B760" s="11">
        <v>44448</v>
      </c>
      <c r="C760" s="12">
        <v>0.59791666666666665</v>
      </c>
      <c r="D760" s="3" t="s">
        <v>255</v>
      </c>
      <c r="E760" s="3" t="s">
        <v>221</v>
      </c>
      <c r="F760" s="3">
        <v>1001</v>
      </c>
      <c r="G760" s="3">
        <v>11333</v>
      </c>
      <c r="H760" s="3">
        <v>7.39</v>
      </c>
      <c r="I760" s="3">
        <v>29.1</v>
      </c>
      <c r="J760" s="3">
        <v>13.81</v>
      </c>
      <c r="K760" s="3">
        <v>100</v>
      </c>
      <c r="L760" s="3">
        <v>8.32</v>
      </c>
      <c r="M760" s="3">
        <v>-112.3</v>
      </c>
      <c r="N760" s="3">
        <v>337</v>
      </c>
      <c r="O760" s="26">
        <v>15.18333333</v>
      </c>
      <c r="P760" s="3"/>
      <c r="Q760" s="3"/>
      <c r="R760" s="3"/>
      <c r="S760" s="3"/>
      <c r="T760" s="3"/>
      <c r="U760" s="3"/>
      <c r="V760" s="3"/>
      <c r="W760" s="3"/>
      <c r="X760" s="3"/>
      <c r="Y760" s="3"/>
      <c r="Z760" s="3"/>
    </row>
    <row r="761" spans="1:26" ht="15" x14ac:dyDescent="0.2">
      <c r="A761" s="3" t="s">
        <v>355</v>
      </c>
      <c r="B761" s="11">
        <v>44448</v>
      </c>
      <c r="C761" s="12">
        <v>0.60763888888888884</v>
      </c>
      <c r="D761" s="3" t="s">
        <v>260</v>
      </c>
      <c r="E761" s="3" t="s">
        <v>203</v>
      </c>
      <c r="F761" s="3">
        <v>1015</v>
      </c>
      <c r="G761" s="3">
        <v>11335</v>
      </c>
      <c r="H761" s="3">
        <v>7.57</v>
      </c>
      <c r="I761" s="3">
        <v>29.2</v>
      </c>
      <c r="J761" s="3">
        <v>12.59</v>
      </c>
      <c r="K761" s="3">
        <v>14</v>
      </c>
      <c r="L761" s="3">
        <v>8.3000000000000007</v>
      </c>
      <c r="M761" s="3">
        <v>-111.1</v>
      </c>
      <c r="N761" s="3">
        <v>338</v>
      </c>
      <c r="O761" s="26">
        <v>14.766666669999999</v>
      </c>
      <c r="P761" s="3"/>
      <c r="Q761" s="3"/>
      <c r="R761" s="3"/>
      <c r="S761" s="3"/>
      <c r="T761" s="3"/>
      <c r="U761" s="3"/>
      <c r="V761" s="3"/>
      <c r="W761" s="3"/>
      <c r="X761" s="3"/>
      <c r="Y761" s="3"/>
      <c r="Z761" s="3"/>
    </row>
    <row r="762" spans="1:26" ht="15" x14ac:dyDescent="0.2">
      <c r="A762" s="3" t="s">
        <v>355</v>
      </c>
      <c r="B762" s="11">
        <v>44448</v>
      </c>
      <c r="C762" s="12">
        <v>0.60763888888888884</v>
      </c>
      <c r="D762" s="3" t="s">
        <v>260</v>
      </c>
      <c r="E762" s="3" t="s">
        <v>221</v>
      </c>
      <c r="F762" s="3">
        <v>1034</v>
      </c>
      <c r="G762" s="3">
        <v>11338</v>
      </c>
      <c r="H762" s="3">
        <v>5.67</v>
      </c>
      <c r="I762" s="3">
        <v>29</v>
      </c>
      <c r="J762" s="3">
        <v>19.55</v>
      </c>
      <c r="K762" s="3">
        <v>65</v>
      </c>
      <c r="L762" s="3">
        <v>8.1</v>
      </c>
      <c r="M762" s="3">
        <v>-100</v>
      </c>
      <c r="N762" s="3">
        <v>339</v>
      </c>
      <c r="O762" s="26">
        <v>18.99666667</v>
      </c>
      <c r="P762" s="3"/>
      <c r="Q762" s="3"/>
      <c r="R762" s="3"/>
      <c r="S762" s="3"/>
      <c r="T762" s="3"/>
      <c r="U762" s="3"/>
      <c r="V762" s="3"/>
      <c r="W762" s="3"/>
      <c r="X762" s="3"/>
      <c r="Y762" s="3"/>
      <c r="Z762" s="3"/>
    </row>
    <row r="763" spans="1:26" ht="15" x14ac:dyDescent="0.2">
      <c r="A763" s="3" t="s">
        <v>355</v>
      </c>
      <c r="B763" s="11">
        <v>44448</v>
      </c>
      <c r="C763" s="12">
        <v>0.62986111111111109</v>
      </c>
      <c r="D763" s="3" t="s">
        <v>263</v>
      </c>
      <c r="E763" s="3" t="s">
        <v>203</v>
      </c>
      <c r="F763" s="3">
        <v>1037</v>
      </c>
      <c r="G763" s="3">
        <v>11325</v>
      </c>
      <c r="H763" s="3">
        <v>8.2100000000000009</v>
      </c>
      <c r="I763" s="3">
        <v>28.8</v>
      </c>
      <c r="J763" s="3">
        <v>7.76</v>
      </c>
      <c r="K763" s="10">
        <v>342</v>
      </c>
      <c r="L763" s="3">
        <v>8.36</v>
      </c>
      <c r="M763" s="3">
        <v>-114.4</v>
      </c>
      <c r="N763" s="3">
        <v>340</v>
      </c>
      <c r="O763" s="26">
        <v>12.2</v>
      </c>
      <c r="P763" s="3"/>
      <c r="Q763" s="3"/>
      <c r="R763" s="3"/>
      <c r="S763" s="3"/>
      <c r="T763" s="3"/>
      <c r="U763" s="3"/>
      <c r="V763" s="3"/>
      <c r="W763" s="3"/>
      <c r="X763" s="3"/>
      <c r="Y763" s="3"/>
      <c r="Z763" s="3"/>
    </row>
    <row r="764" spans="1:26" ht="15" x14ac:dyDescent="0.2">
      <c r="A764" s="3" t="s">
        <v>355</v>
      </c>
      <c r="B764" s="11">
        <v>44448</v>
      </c>
      <c r="C764" s="12">
        <v>0.62986111111111109</v>
      </c>
      <c r="D764" s="3" t="s">
        <v>263</v>
      </c>
      <c r="E764" s="3" t="s">
        <v>221</v>
      </c>
      <c r="F764" s="3" t="s">
        <v>46</v>
      </c>
      <c r="G764" s="3" t="s">
        <v>46</v>
      </c>
      <c r="H764" s="3">
        <v>8.1300000000000008</v>
      </c>
      <c r="I764" s="3">
        <v>28.8</v>
      </c>
      <c r="J764" s="3">
        <v>8.52</v>
      </c>
      <c r="K764" s="10">
        <v>343</v>
      </c>
      <c r="L764" s="3">
        <v>7.73</v>
      </c>
      <c r="M764" s="3">
        <v>-79.3</v>
      </c>
      <c r="N764" s="3">
        <v>341</v>
      </c>
      <c r="O764" s="26">
        <v>12.65666667</v>
      </c>
      <c r="P764" s="3"/>
      <c r="Q764" s="3"/>
      <c r="R764" s="3"/>
      <c r="S764" s="3"/>
      <c r="T764" s="3"/>
      <c r="U764" s="3"/>
      <c r="V764" s="3"/>
      <c r="W764" s="3"/>
      <c r="X764" s="3"/>
      <c r="Y764" s="3"/>
      <c r="Z764" s="3"/>
    </row>
    <row r="765" spans="1:26" ht="15" x14ac:dyDescent="0.2">
      <c r="A765" s="3" t="s">
        <v>356</v>
      </c>
      <c r="B765" s="11">
        <v>44488</v>
      </c>
      <c r="C765" s="12">
        <v>0.29722222222222222</v>
      </c>
      <c r="D765" s="3" t="s">
        <v>284</v>
      </c>
      <c r="E765" s="3" t="s">
        <v>203</v>
      </c>
      <c r="F765" s="3">
        <v>1042</v>
      </c>
      <c r="G765" s="3">
        <v>11408</v>
      </c>
      <c r="H765" s="3">
        <v>7.49</v>
      </c>
      <c r="I765" s="3">
        <v>20.5</v>
      </c>
      <c r="J765" s="3">
        <v>4.17</v>
      </c>
      <c r="K765" s="3" t="s">
        <v>718</v>
      </c>
      <c r="L765" s="3">
        <v>7.47</v>
      </c>
      <c r="M765" s="3">
        <v>-66.2</v>
      </c>
      <c r="N765" s="3">
        <v>343</v>
      </c>
      <c r="O765" s="26">
        <v>8.2666666670000009</v>
      </c>
      <c r="P765" s="3"/>
      <c r="Q765" s="3"/>
      <c r="R765" s="3"/>
      <c r="S765" s="3"/>
      <c r="T765" s="3"/>
      <c r="U765" s="3"/>
      <c r="V765" s="3"/>
      <c r="W765" s="3"/>
      <c r="X765" s="3"/>
      <c r="Y765" s="3"/>
      <c r="Z765" s="3"/>
    </row>
    <row r="766" spans="1:26" ht="15" x14ac:dyDescent="0.2">
      <c r="A766" s="3" t="s">
        <v>356</v>
      </c>
      <c r="B766" s="11">
        <v>44488</v>
      </c>
      <c r="C766" s="12">
        <v>0.29722222222222222</v>
      </c>
      <c r="D766" s="3" t="s">
        <v>284</v>
      </c>
      <c r="E766" s="3" t="s">
        <v>221</v>
      </c>
      <c r="F766" s="3" t="s">
        <v>46</v>
      </c>
      <c r="G766" s="3" t="s">
        <v>46</v>
      </c>
      <c r="H766" s="3">
        <v>7.73</v>
      </c>
      <c r="I766" s="3">
        <v>19.600000000000001</v>
      </c>
      <c r="J766" s="3">
        <v>3.92</v>
      </c>
      <c r="K766" s="3">
        <v>30</v>
      </c>
      <c r="L766" s="3">
        <v>7.54</v>
      </c>
      <c r="M766" s="3">
        <v>-69.7</v>
      </c>
      <c r="N766" s="3">
        <v>344</v>
      </c>
      <c r="O766" s="26">
        <v>9.8810000000000002</v>
      </c>
      <c r="P766" s="3"/>
      <c r="Q766" s="3"/>
      <c r="R766" s="3"/>
      <c r="S766" s="3"/>
      <c r="T766" s="3"/>
      <c r="U766" s="3"/>
      <c r="V766" s="3"/>
      <c r="W766" s="3"/>
      <c r="X766" s="3"/>
      <c r="Y766" s="3"/>
      <c r="Z766" s="3"/>
    </row>
    <row r="767" spans="1:26" ht="15" x14ac:dyDescent="0.2">
      <c r="A767" s="3" t="s">
        <v>356</v>
      </c>
      <c r="B767" s="11">
        <v>44488</v>
      </c>
      <c r="C767" s="12">
        <v>0.30833333333333335</v>
      </c>
      <c r="D767" s="3" t="s">
        <v>279</v>
      </c>
      <c r="E767" s="3" t="s">
        <v>203</v>
      </c>
      <c r="F767" s="3">
        <v>1044</v>
      </c>
      <c r="G767" s="3">
        <v>11414</v>
      </c>
      <c r="H767" s="3">
        <v>8.4600000000000009</v>
      </c>
      <c r="I767" s="3">
        <v>20.2</v>
      </c>
      <c r="J767" s="3">
        <v>6.04</v>
      </c>
      <c r="K767" s="3" t="s">
        <v>168</v>
      </c>
      <c r="L767" s="3">
        <v>8.02</v>
      </c>
      <c r="M767" s="3">
        <v>-96.6</v>
      </c>
      <c r="N767" s="3">
        <v>345</v>
      </c>
      <c r="O767" s="26">
        <v>13.08333333</v>
      </c>
      <c r="P767" s="3"/>
      <c r="Q767" s="3"/>
      <c r="R767" s="3"/>
      <c r="S767" s="3"/>
      <c r="T767" s="3"/>
      <c r="U767" s="3"/>
      <c r="V767" s="3"/>
      <c r="W767" s="3"/>
      <c r="X767" s="3"/>
      <c r="Y767" s="3"/>
      <c r="Z767" s="3"/>
    </row>
    <row r="768" spans="1:26" ht="15" x14ac:dyDescent="0.2">
      <c r="A768" s="3" t="s">
        <v>356</v>
      </c>
      <c r="B768" s="11">
        <v>44488</v>
      </c>
      <c r="C768" s="12">
        <v>0.30833333333333335</v>
      </c>
      <c r="D768" s="3" t="s">
        <v>279</v>
      </c>
      <c r="E768" s="3" t="s">
        <v>221</v>
      </c>
      <c r="F768" s="3" t="s">
        <v>46</v>
      </c>
      <c r="G768" s="3" t="s">
        <v>46</v>
      </c>
      <c r="H768" s="3">
        <v>8.4499999999999993</v>
      </c>
      <c r="I768" s="3">
        <v>19.899999999999999</v>
      </c>
      <c r="J768" s="3">
        <v>6.05</v>
      </c>
      <c r="K768" s="3">
        <v>21</v>
      </c>
      <c r="L768" s="3">
        <v>8.0299999999999994</v>
      </c>
      <c r="M768" s="3">
        <v>-97.3</v>
      </c>
      <c r="N768" s="3">
        <v>346</v>
      </c>
      <c r="O768" s="26">
        <v>13.18333333</v>
      </c>
      <c r="P768" s="3"/>
      <c r="Q768" s="3"/>
      <c r="R768" s="3"/>
      <c r="S768" s="3"/>
      <c r="T768" s="3"/>
      <c r="U768" s="3"/>
      <c r="V768" s="3"/>
      <c r="W768" s="3"/>
      <c r="X768" s="3"/>
      <c r="Y768" s="3"/>
      <c r="Z768" s="3"/>
    </row>
    <row r="769" spans="1:26" ht="15" x14ac:dyDescent="0.2">
      <c r="A769" s="3" t="s">
        <v>356</v>
      </c>
      <c r="B769" s="11">
        <v>44488</v>
      </c>
      <c r="C769" s="12">
        <v>0.3215277777777778</v>
      </c>
      <c r="D769" s="3" t="s">
        <v>277</v>
      </c>
      <c r="E769" s="3" t="s">
        <v>203</v>
      </c>
      <c r="F769" s="3">
        <v>1003</v>
      </c>
      <c r="G769" s="3">
        <v>11406</v>
      </c>
      <c r="H769" s="3">
        <v>8.59</v>
      </c>
      <c r="I769" s="3">
        <v>20.5</v>
      </c>
      <c r="J769" s="3">
        <v>2.77</v>
      </c>
      <c r="K769" s="3">
        <v>1</v>
      </c>
      <c r="L769" s="3">
        <v>7.85</v>
      </c>
      <c r="M769" s="3">
        <v>-87.4</v>
      </c>
      <c r="N769" s="3">
        <v>347</v>
      </c>
      <c r="O769" s="26">
        <v>10.62</v>
      </c>
      <c r="P769" s="3"/>
      <c r="Q769" s="3"/>
      <c r="R769" s="3"/>
      <c r="S769" s="3"/>
      <c r="T769" s="3"/>
      <c r="U769" s="3"/>
      <c r="V769" s="3"/>
      <c r="W769" s="3"/>
      <c r="X769" s="3"/>
      <c r="Y769" s="3"/>
      <c r="Z769" s="3"/>
    </row>
    <row r="770" spans="1:26" ht="15" x14ac:dyDescent="0.2">
      <c r="A770" s="3" t="s">
        <v>356</v>
      </c>
      <c r="B770" s="11">
        <v>44488</v>
      </c>
      <c r="C770" s="12">
        <v>0.3215277777777778</v>
      </c>
      <c r="D770" s="3" t="s">
        <v>277</v>
      </c>
      <c r="E770" s="3" t="s">
        <v>221</v>
      </c>
      <c r="F770" s="3">
        <v>1040</v>
      </c>
      <c r="G770" s="3">
        <v>11411</v>
      </c>
      <c r="H770" s="3">
        <v>8.01</v>
      </c>
      <c r="I770" s="3">
        <v>20.6</v>
      </c>
      <c r="J770" s="3">
        <v>4.3099999999999996</v>
      </c>
      <c r="K770" s="3">
        <v>16</v>
      </c>
      <c r="L770" s="3">
        <v>7.77</v>
      </c>
      <c r="M770" s="3">
        <v>-82.8</v>
      </c>
      <c r="N770" s="3">
        <v>348</v>
      </c>
      <c r="O770" s="26">
        <v>12.17333333</v>
      </c>
      <c r="P770" s="3"/>
      <c r="Q770" s="3"/>
      <c r="R770" s="3"/>
      <c r="S770" s="3"/>
      <c r="T770" s="3"/>
      <c r="U770" s="3"/>
      <c r="V770" s="3"/>
      <c r="W770" s="3"/>
      <c r="X770" s="3"/>
      <c r="Y770" s="3"/>
      <c r="Z770" s="3"/>
    </row>
    <row r="771" spans="1:26" ht="15" x14ac:dyDescent="0.2">
      <c r="A771" s="3" t="s">
        <v>356</v>
      </c>
      <c r="B771" s="11">
        <v>44488</v>
      </c>
      <c r="C771" s="12">
        <v>0.34930555555555554</v>
      </c>
      <c r="D771" s="3" t="s">
        <v>307</v>
      </c>
      <c r="E771" s="3" t="s">
        <v>203</v>
      </c>
      <c r="F771" s="3">
        <v>1026</v>
      </c>
      <c r="G771" s="3">
        <v>11404</v>
      </c>
      <c r="H771" s="3">
        <v>6.52</v>
      </c>
      <c r="I771" s="3">
        <v>23.3</v>
      </c>
      <c r="J771" s="3">
        <v>2.56</v>
      </c>
      <c r="K771" s="3">
        <v>66</v>
      </c>
      <c r="L771" s="3">
        <v>7.39</v>
      </c>
      <c r="M771" s="3">
        <v>-61.5</v>
      </c>
      <c r="N771" s="3">
        <v>349</v>
      </c>
      <c r="O771" s="26">
        <v>11.494999999999999</v>
      </c>
      <c r="P771" s="3"/>
      <c r="Q771" s="3"/>
      <c r="R771" s="3"/>
      <c r="S771" s="3"/>
      <c r="T771" s="3"/>
      <c r="U771" s="3"/>
      <c r="V771" s="3"/>
      <c r="W771" s="3"/>
      <c r="X771" s="3"/>
      <c r="Y771" s="3"/>
      <c r="Z771" s="3"/>
    </row>
    <row r="772" spans="1:26" ht="15" x14ac:dyDescent="0.2">
      <c r="A772" s="3" t="s">
        <v>356</v>
      </c>
      <c r="B772" s="11">
        <v>44488</v>
      </c>
      <c r="C772" s="12">
        <v>0.34930555555555554</v>
      </c>
      <c r="D772" s="3" t="s">
        <v>307</v>
      </c>
      <c r="E772" s="3" t="s">
        <v>221</v>
      </c>
      <c r="F772" s="3">
        <v>1035</v>
      </c>
      <c r="G772" s="3">
        <v>11402</v>
      </c>
      <c r="H772" s="3">
        <v>4.13</v>
      </c>
      <c r="I772" s="3">
        <v>24.7</v>
      </c>
      <c r="J772" s="3">
        <v>21.58</v>
      </c>
      <c r="K772" s="3">
        <v>72</v>
      </c>
      <c r="L772" s="3">
        <v>7.8</v>
      </c>
      <c r="M772" s="3">
        <v>-84.4</v>
      </c>
      <c r="N772" s="3">
        <v>350</v>
      </c>
      <c r="O772" s="26">
        <v>20.58666667</v>
      </c>
      <c r="P772" s="3"/>
      <c r="Q772" s="3"/>
      <c r="R772" s="3"/>
      <c r="S772" s="3"/>
      <c r="T772" s="3"/>
      <c r="U772" s="3"/>
      <c r="V772" s="3"/>
      <c r="W772" s="3"/>
      <c r="X772" s="3"/>
      <c r="Y772" s="3"/>
      <c r="Z772" s="3"/>
    </row>
    <row r="773" spans="1:26" ht="15" x14ac:dyDescent="0.2">
      <c r="A773" s="3" t="s">
        <v>356</v>
      </c>
      <c r="B773" s="11">
        <v>44488</v>
      </c>
      <c r="C773" s="12">
        <v>0.35833333333333334</v>
      </c>
      <c r="D773" s="3" t="s">
        <v>304</v>
      </c>
      <c r="E773" s="3" t="s">
        <v>203</v>
      </c>
      <c r="F773" s="3">
        <v>1032</v>
      </c>
      <c r="G773" s="3">
        <v>11415</v>
      </c>
      <c r="H773" s="3">
        <v>6.49</v>
      </c>
      <c r="I773" s="3">
        <v>22.8</v>
      </c>
      <c r="J773" s="3">
        <v>0.03</v>
      </c>
      <c r="K773" s="3">
        <v>33</v>
      </c>
      <c r="L773" s="3">
        <v>7.26</v>
      </c>
      <c r="M773" s="3">
        <v>-54.6</v>
      </c>
      <c r="N773" s="3">
        <v>351</v>
      </c>
      <c r="O773" s="26">
        <v>11.30666667</v>
      </c>
      <c r="P773" s="3"/>
      <c r="Q773" s="3"/>
      <c r="R773" s="3"/>
      <c r="S773" s="3"/>
      <c r="T773" s="3"/>
      <c r="U773" s="3"/>
      <c r="V773" s="3"/>
      <c r="W773" s="3"/>
      <c r="X773" s="3"/>
      <c r="Y773" s="3"/>
      <c r="Z773" s="3"/>
    </row>
    <row r="774" spans="1:26" ht="15" x14ac:dyDescent="0.2">
      <c r="A774" s="3" t="s">
        <v>356</v>
      </c>
      <c r="B774" s="11">
        <v>44488</v>
      </c>
      <c r="C774" s="12">
        <v>0.35833333333333334</v>
      </c>
      <c r="D774" s="3" t="s">
        <v>304</v>
      </c>
      <c r="E774" s="3" t="s">
        <v>221</v>
      </c>
      <c r="F774" s="3" t="s">
        <v>46</v>
      </c>
      <c r="G774" s="3" t="s">
        <v>46</v>
      </c>
      <c r="H774" s="3">
        <v>6.47</v>
      </c>
      <c r="I774" s="3">
        <v>22.3</v>
      </c>
      <c r="J774" s="3">
        <v>1.08</v>
      </c>
      <c r="K774" s="3">
        <v>36</v>
      </c>
      <c r="L774" s="3">
        <v>7.26</v>
      </c>
      <c r="M774" s="3">
        <v>-54.6</v>
      </c>
      <c r="N774" s="3">
        <v>352</v>
      </c>
      <c r="O774" s="26">
        <v>10.98666667</v>
      </c>
      <c r="P774" s="3"/>
      <c r="Q774" s="3"/>
      <c r="R774" s="3"/>
      <c r="S774" s="3"/>
      <c r="T774" s="3"/>
      <c r="U774" s="3"/>
      <c r="V774" s="3"/>
      <c r="W774" s="3"/>
      <c r="X774" s="3"/>
      <c r="Y774" s="3"/>
      <c r="Z774" s="3"/>
    </row>
    <row r="775" spans="1:26" ht="15" x14ac:dyDescent="0.2">
      <c r="A775" s="3" t="s">
        <v>356</v>
      </c>
      <c r="B775" s="11">
        <v>44488</v>
      </c>
      <c r="C775" s="12">
        <v>0.36875000000000002</v>
      </c>
      <c r="D775" s="3" t="s">
        <v>272</v>
      </c>
      <c r="E775" s="3" t="s">
        <v>203</v>
      </c>
      <c r="F775" s="3">
        <v>1022</v>
      </c>
      <c r="G775" s="3">
        <v>11408</v>
      </c>
      <c r="H775" s="3">
        <v>6.73</v>
      </c>
      <c r="I775" s="3">
        <v>23.3</v>
      </c>
      <c r="J775" s="3">
        <v>0.25</v>
      </c>
      <c r="K775" s="3">
        <v>56</v>
      </c>
      <c r="L775" s="3">
        <v>7.24</v>
      </c>
      <c r="M775" s="3">
        <v>-53.3</v>
      </c>
      <c r="N775" s="3">
        <v>353</v>
      </c>
      <c r="O775" s="26">
        <v>10.67</v>
      </c>
      <c r="P775" s="3"/>
      <c r="Q775" s="3"/>
      <c r="R775" s="3"/>
      <c r="S775" s="3"/>
      <c r="T775" s="3"/>
      <c r="U775" s="3"/>
      <c r="V775" s="3"/>
      <c r="W775" s="3"/>
      <c r="X775" s="3"/>
      <c r="Y775" s="3"/>
      <c r="Z775" s="3"/>
    </row>
    <row r="776" spans="1:26" ht="15" x14ac:dyDescent="0.2">
      <c r="A776" s="3" t="s">
        <v>356</v>
      </c>
      <c r="B776" s="11">
        <v>44488</v>
      </c>
      <c r="C776" s="12">
        <v>0.36875000000000002</v>
      </c>
      <c r="D776" s="3" t="s">
        <v>272</v>
      </c>
      <c r="E776" s="3" t="s">
        <v>221</v>
      </c>
      <c r="F776" s="3" t="s">
        <v>46</v>
      </c>
      <c r="G776" s="3" t="s">
        <v>46</v>
      </c>
      <c r="H776" s="3">
        <v>6.72</v>
      </c>
      <c r="I776" s="3">
        <v>23.3</v>
      </c>
      <c r="J776" s="3">
        <v>0.3</v>
      </c>
      <c r="K776" s="3">
        <v>130</v>
      </c>
      <c r="L776" s="3">
        <v>7.22</v>
      </c>
      <c r="M776" s="3">
        <v>-51.9</v>
      </c>
      <c r="N776" s="3">
        <v>354</v>
      </c>
      <c r="O776" s="26">
        <v>10.24666667</v>
      </c>
      <c r="P776" s="3"/>
      <c r="Q776" s="3"/>
      <c r="R776" s="3"/>
      <c r="S776" s="3"/>
      <c r="T776" s="3"/>
      <c r="U776" s="3"/>
      <c r="V776" s="3"/>
      <c r="W776" s="3"/>
      <c r="X776" s="3"/>
      <c r="Y776" s="3"/>
      <c r="Z776" s="3"/>
    </row>
    <row r="777" spans="1:26" ht="15" x14ac:dyDescent="0.2">
      <c r="A777" s="3" t="s">
        <v>356</v>
      </c>
      <c r="B777" s="11">
        <v>44488</v>
      </c>
      <c r="C777" s="12">
        <v>0.37847222222222221</v>
      </c>
      <c r="D777" s="3" t="s">
        <v>300</v>
      </c>
      <c r="E777" s="3" t="s">
        <v>203</v>
      </c>
      <c r="F777" s="3">
        <v>1021</v>
      </c>
      <c r="G777" s="3">
        <v>11403</v>
      </c>
      <c r="H777" s="3">
        <v>6.61</v>
      </c>
      <c r="I777" s="3">
        <v>23.1</v>
      </c>
      <c r="J777" s="3">
        <v>0.08</v>
      </c>
      <c r="K777" s="3">
        <v>8</v>
      </c>
      <c r="L777" s="3">
        <v>7.31</v>
      </c>
      <c r="M777" s="3">
        <v>-56.9</v>
      </c>
      <c r="N777" s="3">
        <v>355</v>
      </c>
      <c r="O777" s="26">
        <v>9.7460000000000004</v>
      </c>
      <c r="P777" s="3"/>
      <c r="Q777" s="3"/>
      <c r="R777" s="3"/>
      <c r="S777" s="3"/>
      <c r="T777" s="3"/>
      <c r="U777" s="3"/>
      <c r="V777" s="3"/>
      <c r="W777" s="3"/>
      <c r="X777" s="3"/>
      <c r="Y777" s="3"/>
      <c r="Z777" s="3"/>
    </row>
    <row r="778" spans="1:26" ht="15" x14ac:dyDescent="0.2">
      <c r="A778" s="3" t="s">
        <v>356</v>
      </c>
      <c r="B778" s="11">
        <v>44488</v>
      </c>
      <c r="C778" s="12">
        <v>0.37847222222222221</v>
      </c>
      <c r="D778" s="3" t="s">
        <v>300</v>
      </c>
      <c r="E778" s="3" t="s">
        <v>221</v>
      </c>
      <c r="F778" s="3" t="s">
        <v>46</v>
      </c>
      <c r="G778" s="3" t="s">
        <v>46</v>
      </c>
      <c r="H778" s="3">
        <v>6.73</v>
      </c>
      <c r="I778" s="3">
        <v>23</v>
      </c>
      <c r="J778" s="3">
        <v>0.08</v>
      </c>
      <c r="K778" s="10">
        <v>23</v>
      </c>
      <c r="L778" s="3">
        <v>7.26</v>
      </c>
      <c r="M778" s="3">
        <v>-54.2</v>
      </c>
      <c r="N778" s="3">
        <v>356</v>
      </c>
      <c r="O778" s="26">
        <v>9.7850000000000001</v>
      </c>
      <c r="P778" s="3"/>
      <c r="Q778" s="3"/>
      <c r="R778" s="3"/>
      <c r="S778" s="3"/>
      <c r="T778" s="3"/>
      <c r="U778" s="3"/>
      <c r="V778" s="3"/>
      <c r="W778" s="3"/>
      <c r="X778" s="3"/>
      <c r="Y778" s="3"/>
      <c r="Z778" s="3"/>
    </row>
    <row r="779" spans="1:26" ht="15" x14ac:dyDescent="0.2">
      <c r="A779" s="3" t="s">
        <v>356</v>
      </c>
      <c r="B779" s="11">
        <v>44488</v>
      </c>
      <c r="C779" s="12">
        <v>0.38680555555555557</v>
      </c>
      <c r="D779" s="3" t="s">
        <v>270</v>
      </c>
      <c r="E779" s="3" t="s">
        <v>203</v>
      </c>
      <c r="F779" s="3">
        <v>1002</v>
      </c>
      <c r="G779" s="3">
        <v>11416</v>
      </c>
      <c r="H779" s="3">
        <v>6.74</v>
      </c>
      <c r="I779" s="3">
        <v>23</v>
      </c>
      <c r="J779" s="3">
        <v>0.08</v>
      </c>
      <c r="K779" s="3">
        <v>25</v>
      </c>
      <c r="L779" s="3">
        <v>7.3</v>
      </c>
      <c r="M779" s="3">
        <v>-56.7</v>
      </c>
      <c r="N779" s="3">
        <v>359</v>
      </c>
      <c r="O779" s="26">
        <v>15.213333329999999</v>
      </c>
      <c r="P779" s="3"/>
      <c r="Q779" s="3"/>
      <c r="R779" s="3"/>
      <c r="S779" s="3"/>
      <c r="T779" s="3"/>
      <c r="U779" s="3"/>
      <c r="V779" s="3"/>
      <c r="W779" s="3"/>
      <c r="X779" s="3"/>
      <c r="Y779" s="3"/>
      <c r="Z779" s="3"/>
    </row>
    <row r="780" spans="1:26" ht="15" x14ac:dyDescent="0.2">
      <c r="A780" s="3" t="s">
        <v>356</v>
      </c>
      <c r="B780" s="11">
        <v>44488</v>
      </c>
      <c r="C780" s="12">
        <v>0.38680555555555557</v>
      </c>
      <c r="D780" s="3" t="s">
        <v>270</v>
      </c>
      <c r="E780" s="3" t="s">
        <v>221</v>
      </c>
      <c r="F780" s="3" t="s">
        <v>46</v>
      </c>
      <c r="G780" s="3" t="s">
        <v>46</v>
      </c>
      <c r="H780" s="3">
        <v>6.84</v>
      </c>
      <c r="I780" s="3">
        <v>22.8</v>
      </c>
      <c r="J780" s="3">
        <v>0.08</v>
      </c>
      <c r="K780" s="3">
        <v>26</v>
      </c>
      <c r="L780" s="3">
        <v>7.29</v>
      </c>
      <c r="M780" s="3">
        <v>-56.2</v>
      </c>
      <c r="N780" s="3">
        <v>360</v>
      </c>
      <c r="O780" s="26">
        <v>15.403333330000001</v>
      </c>
      <c r="P780" s="3"/>
      <c r="Q780" s="3"/>
      <c r="R780" s="3"/>
      <c r="S780" s="3"/>
      <c r="T780" s="3"/>
      <c r="U780" s="3"/>
      <c r="V780" s="3"/>
      <c r="W780" s="3"/>
      <c r="X780" s="3"/>
      <c r="Y780" s="3"/>
      <c r="Z780" s="3"/>
    </row>
    <row r="781" spans="1:26" ht="15" x14ac:dyDescent="0.2">
      <c r="A781" s="3" t="s">
        <v>356</v>
      </c>
      <c r="B781" s="11">
        <v>44488</v>
      </c>
      <c r="C781" s="12">
        <v>0.43819444444444444</v>
      </c>
      <c r="D781" s="3" t="s">
        <v>281</v>
      </c>
      <c r="E781" s="3" t="s">
        <v>203</v>
      </c>
      <c r="F781" s="3">
        <v>1015</v>
      </c>
      <c r="G781" s="3">
        <v>11401</v>
      </c>
      <c r="H781" s="3">
        <v>8.67</v>
      </c>
      <c r="I781" s="3">
        <v>20.7</v>
      </c>
      <c r="J781" s="3">
        <v>4.8600000000000003</v>
      </c>
      <c r="K781" s="3">
        <v>48</v>
      </c>
      <c r="L781" s="3">
        <v>8.01</v>
      </c>
      <c r="M781" s="3">
        <v>-95.9</v>
      </c>
      <c r="N781" s="3">
        <v>361</v>
      </c>
      <c r="O781" s="26">
        <v>9.709333333</v>
      </c>
      <c r="P781" s="3"/>
      <c r="Q781" s="3"/>
      <c r="R781" s="3"/>
      <c r="S781" s="3"/>
      <c r="T781" s="3"/>
      <c r="U781" s="3"/>
      <c r="V781" s="3"/>
      <c r="W781" s="3"/>
      <c r="X781" s="3"/>
      <c r="Y781" s="3"/>
      <c r="Z781" s="3"/>
    </row>
    <row r="782" spans="1:26" ht="15" x14ac:dyDescent="0.2">
      <c r="A782" s="3" t="s">
        <v>356</v>
      </c>
      <c r="B782" s="11">
        <v>44488</v>
      </c>
      <c r="C782" s="12">
        <v>0.43819444444444444</v>
      </c>
      <c r="D782" s="3" t="s">
        <v>281</v>
      </c>
      <c r="E782" s="3" t="s">
        <v>221</v>
      </c>
      <c r="F782" s="3">
        <v>1030</v>
      </c>
      <c r="G782" s="3">
        <v>11418</v>
      </c>
      <c r="H782" s="3">
        <v>6.23</v>
      </c>
      <c r="I782" s="3">
        <v>22.9</v>
      </c>
      <c r="J782" s="3">
        <v>23.31</v>
      </c>
      <c r="K782" s="3">
        <v>100</v>
      </c>
      <c r="L782" s="3">
        <v>8.11</v>
      </c>
      <c r="M782" s="3">
        <v>-102.1</v>
      </c>
      <c r="N782" s="3">
        <v>362</v>
      </c>
      <c r="O782" s="26">
        <v>9.6226666670000007</v>
      </c>
      <c r="P782" s="3"/>
      <c r="Q782" s="3"/>
      <c r="R782" s="3"/>
      <c r="S782" s="3"/>
      <c r="T782" s="3"/>
      <c r="U782" s="3"/>
      <c r="V782" s="3"/>
      <c r="W782" s="3"/>
      <c r="X782" s="3"/>
      <c r="Y782" s="3"/>
      <c r="Z782" s="3"/>
    </row>
    <row r="783" spans="1:26" ht="15" x14ac:dyDescent="0.2">
      <c r="A783" s="3" t="s">
        <v>356</v>
      </c>
      <c r="B783" s="11">
        <v>44488</v>
      </c>
      <c r="C783" s="12">
        <v>0.45208333333333334</v>
      </c>
      <c r="D783" s="3" t="s">
        <v>265</v>
      </c>
      <c r="E783" s="3" t="s">
        <v>203</v>
      </c>
      <c r="F783" s="3">
        <v>1013</v>
      </c>
      <c r="G783" s="3">
        <v>11409</v>
      </c>
      <c r="H783" s="3">
        <v>6.62</v>
      </c>
      <c r="I783" s="3">
        <v>22</v>
      </c>
      <c r="J783" s="3">
        <v>9.3699999999999992</v>
      </c>
      <c r="K783" s="3">
        <v>24</v>
      </c>
      <c r="L783" s="3">
        <v>7.69</v>
      </c>
      <c r="M783" s="3">
        <v>-78.400000000000006</v>
      </c>
      <c r="N783" s="3">
        <v>357</v>
      </c>
      <c r="O783" s="26">
        <v>12.723333330000001</v>
      </c>
      <c r="P783" s="3"/>
      <c r="Q783" s="3"/>
      <c r="R783" s="3"/>
      <c r="S783" s="3"/>
      <c r="T783" s="3"/>
      <c r="U783" s="3"/>
      <c r="V783" s="3"/>
      <c r="W783" s="3"/>
      <c r="X783" s="3"/>
      <c r="Y783" s="3"/>
      <c r="Z783" s="3"/>
    </row>
    <row r="784" spans="1:26" ht="15" x14ac:dyDescent="0.2">
      <c r="A784" s="3" t="s">
        <v>356</v>
      </c>
      <c r="B784" s="11">
        <v>44488</v>
      </c>
      <c r="C784" s="12">
        <v>0.45208333333333334</v>
      </c>
      <c r="D784" s="3" t="s">
        <v>265</v>
      </c>
      <c r="E784" s="3" t="s">
        <v>221</v>
      </c>
      <c r="F784" s="3" t="s">
        <v>46</v>
      </c>
      <c r="G784" s="3" t="s">
        <v>46</v>
      </c>
      <c r="H784" s="3">
        <v>6.7</v>
      </c>
      <c r="I784" s="3">
        <v>22</v>
      </c>
      <c r="J784" s="3">
        <v>9.39</v>
      </c>
      <c r="K784" s="3">
        <v>28</v>
      </c>
      <c r="L784" s="3">
        <v>7.71</v>
      </c>
      <c r="M784" s="3">
        <v>-79.3</v>
      </c>
      <c r="N784" s="3">
        <v>358</v>
      </c>
      <c r="O784" s="26">
        <v>21.103333330000002</v>
      </c>
      <c r="P784" s="3"/>
      <c r="Q784" s="3"/>
      <c r="R784" s="3"/>
      <c r="S784" s="3"/>
      <c r="T784" s="3"/>
      <c r="U784" s="3"/>
      <c r="V784" s="3"/>
      <c r="W784" s="3"/>
      <c r="X784" s="3"/>
      <c r="Y784" s="3"/>
      <c r="Z784" s="3"/>
    </row>
    <row r="785" spans="1:26" ht="15" x14ac:dyDescent="0.2">
      <c r="A785" s="3" t="s">
        <v>356</v>
      </c>
      <c r="B785" s="11">
        <v>44488</v>
      </c>
      <c r="C785" s="12">
        <v>0.47499999999999998</v>
      </c>
      <c r="D785" s="3" t="s">
        <v>215</v>
      </c>
      <c r="E785" s="3" t="s">
        <v>203</v>
      </c>
      <c r="F785" s="3">
        <v>1016</v>
      </c>
      <c r="G785" s="3">
        <v>11412</v>
      </c>
      <c r="H785" s="3">
        <v>8.0299999999999994</v>
      </c>
      <c r="I785" s="3">
        <v>21.5</v>
      </c>
      <c r="J785" s="3">
        <v>8.48</v>
      </c>
      <c r="K785" s="3">
        <v>35</v>
      </c>
      <c r="L785" s="3">
        <v>7.99</v>
      </c>
      <c r="M785" s="3">
        <v>-95</v>
      </c>
      <c r="N785" s="3">
        <v>363</v>
      </c>
      <c r="O785" s="26">
        <v>14.43333333</v>
      </c>
      <c r="P785" s="3"/>
      <c r="Q785" s="3"/>
      <c r="R785" s="3"/>
      <c r="S785" s="3"/>
      <c r="T785" s="3"/>
      <c r="U785" s="3"/>
      <c r="V785" s="3"/>
      <c r="W785" s="3"/>
      <c r="X785" s="3"/>
      <c r="Y785" s="3"/>
      <c r="Z785" s="3"/>
    </row>
    <row r="786" spans="1:26" ht="15" x14ac:dyDescent="0.2">
      <c r="A786" s="3" t="s">
        <v>356</v>
      </c>
      <c r="B786" s="11">
        <v>44488</v>
      </c>
      <c r="C786" s="12">
        <v>0.47499999999999998</v>
      </c>
      <c r="D786" s="3" t="s">
        <v>215</v>
      </c>
      <c r="E786" s="3" t="s">
        <v>221</v>
      </c>
      <c r="F786" s="3">
        <v>1037</v>
      </c>
      <c r="G786" s="3">
        <v>11410</v>
      </c>
      <c r="H786" s="3">
        <v>7.43</v>
      </c>
      <c r="I786" s="3">
        <v>21.4</v>
      </c>
      <c r="J786" s="3">
        <v>10.06</v>
      </c>
      <c r="K786" s="3">
        <v>95</v>
      </c>
      <c r="L786" s="3">
        <v>7.98</v>
      </c>
      <c r="M786" s="3">
        <v>-94.5</v>
      </c>
      <c r="N786" s="3">
        <v>364</v>
      </c>
      <c r="O786" s="26">
        <v>15.063333330000001</v>
      </c>
      <c r="P786" s="3"/>
      <c r="Q786" s="3"/>
      <c r="R786" s="3"/>
      <c r="S786" s="3"/>
      <c r="T786" s="3"/>
      <c r="U786" s="3"/>
      <c r="V786" s="3"/>
      <c r="W786" s="3"/>
      <c r="X786" s="3"/>
      <c r="Y786" s="3"/>
      <c r="Z786" s="3"/>
    </row>
    <row r="787" spans="1:26" ht="15" x14ac:dyDescent="0.2">
      <c r="A787" s="3" t="s">
        <v>356</v>
      </c>
      <c r="B787" s="11">
        <v>44488</v>
      </c>
      <c r="C787" s="12">
        <v>0.49583333333333335</v>
      </c>
      <c r="D787" s="3" t="s">
        <v>218</v>
      </c>
      <c r="E787" s="3" t="s">
        <v>203</v>
      </c>
      <c r="F787" s="3">
        <v>1004</v>
      </c>
      <c r="G787" s="3">
        <v>11413</v>
      </c>
      <c r="H787" s="3">
        <v>8.51</v>
      </c>
      <c r="I787" s="3">
        <v>21.6</v>
      </c>
      <c r="J787" s="3">
        <v>9.7799999999999994</v>
      </c>
      <c r="K787" s="3">
        <v>6</v>
      </c>
      <c r="L787" s="3">
        <v>8.19</v>
      </c>
      <c r="M787" s="3">
        <v>-106.4</v>
      </c>
      <c r="N787" s="3">
        <v>365</v>
      </c>
      <c r="O787" s="26">
        <v>14.803333329999999</v>
      </c>
      <c r="P787" s="3"/>
      <c r="Q787" s="3"/>
      <c r="R787" s="3"/>
      <c r="S787" s="3"/>
      <c r="T787" s="3"/>
      <c r="U787" s="3"/>
      <c r="V787" s="3"/>
      <c r="W787" s="3"/>
      <c r="X787" s="3"/>
      <c r="Y787" s="3"/>
      <c r="Z787" s="3"/>
    </row>
    <row r="788" spans="1:26" ht="15" x14ac:dyDescent="0.2">
      <c r="A788" s="3" t="s">
        <v>356</v>
      </c>
      <c r="B788" s="11">
        <v>44488</v>
      </c>
      <c r="C788" s="12">
        <v>0.49583333333333335</v>
      </c>
      <c r="D788" s="3" t="s">
        <v>218</v>
      </c>
      <c r="E788" s="3" t="s">
        <v>221</v>
      </c>
      <c r="F788" s="3">
        <v>1009</v>
      </c>
      <c r="G788" s="3">
        <v>11417</v>
      </c>
      <c r="H788" s="3">
        <v>5.82</v>
      </c>
      <c r="I788" s="3">
        <v>23.9</v>
      </c>
      <c r="J788" s="3">
        <v>27.11</v>
      </c>
      <c r="K788" s="3">
        <v>29</v>
      </c>
      <c r="L788" s="3">
        <v>8.1300000000000008</v>
      </c>
      <c r="M788" s="3">
        <v>-102.6</v>
      </c>
      <c r="N788" s="3">
        <v>366</v>
      </c>
      <c r="O788" s="26">
        <v>22.846666670000001</v>
      </c>
      <c r="P788" s="3"/>
      <c r="Q788" s="3"/>
      <c r="R788" s="3"/>
      <c r="S788" s="3"/>
      <c r="T788" s="3"/>
      <c r="U788" s="3"/>
      <c r="V788" s="3"/>
      <c r="W788" s="3"/>
      <c r="X788" s="3"/>
      <c r="Y788" s="3"/>
      <c r="Z788" s="3"/>
    </row>
    <row r="789" spans="1:26" ht="15" x14ac:dyDescent="0.2">
      <c r="A789" s="3" t="s">
        <v>356</v>
      </c>
      <c r="B789" s="11">
        <v>44488</v>
      </c>
      <c r="C789" s="12">
        <v>0.51180555555555551</v>
      </c>
      <c r="D789" s="3" t="s">
        <v>224</v>
      </c>
      <c r="E789" s="3" t="s">
        <v>203</v>
      </c>
      <c r="F789" s="3">
        <v>1001</v>
      </c>
      <c r="G789" s="3">
        <v>11405</v>
      </c>
      <c r="H789" s="3">
        <v>8.58</v>
      </c>
      <c r="I789" s="3">
        <v>20.8</v>
      </c>
      <c r="J789" s="3">
        <v>7.34</v>
      </c>
      <c r="K789" s="3">
        <v>3</v>
      </c>
      <c r="L789" s="3">
        <v>7.98</v>
      </c>
      <c r="M789" s="3">
        <v>-94.7</v>
      </c>
      <c r="N789" s="3">
        <v>367</v>
      </c>
      <c r="O789" s="26">
        <v>13.50333333</v>
      </c>
      <c r="P789" s="3"/>
      <c r="Q789" s="3"/>
      <c r="R789" s="3"/>
      <c r="S789" s="3"/>
      <c r="T789" s="3"/>
      <c r="U789" s="3"/>
      <c r="V789" s="3"/>
      <c r="W789" s="3"/>
      <c r="X789" s="3"/>
      <c r="Y789" s="3"/>
      <c r="Z789" s="3"/>
    </row>
    <row r="790" spans="1:26" ht="15" x14ac:dyDescent="0.2">
      <c r="A790" s="3" t="s">
        <v>356</v>
      </c>
      <c r="B790" s="11">
        <v>44488</v>
      </c>
      <c r="C790" s="12">
        <v>0.51180555555555551</v>
      </c>
      <c r="D790" s="3" t="s">
        <v>224</v>
      </c>
      <c r="E790" s="3" t="s">
        <v>221</v>
      </c>
      <c r="F790" s="3" t="s">
        <v>46</v>
      </c>
      <c r="G790" s="3" t="s">
        <v>46</v>
      </c>
      <c r="H790" s="3">
        <v>8.5399999999999991</v>
      </c>
      <c r="I790" s="3">
        <v>20.9</v>
      </c>
      <c r="J790" s="3">
        <v>7.42</v>
      </c>
      <c r="K790" s="3">
        <v>81</v>
      </c>
      <c r="L790" s="3">
        <v>7.98</v>
      </c>
      <c r="M790" s="3">
        <v>-94.5</v>
      </c>
      <c r="N790" s="3">
        <v>368</v>
      </c>
      <c r="O790" s="26">
        <v>13.83666667</v>
      </c>
      <c r="P790" s="3"/>
      <c r="Q790" s="3"/>
      <c r="R790" s="3"/>
      <c r="S790" s="3"/>
      <c r="T790" s="3"/>
      <c r="U790" s="3"/>
      <c r="V790" s="3"/>
      <c r="W790" s="3"/>
      <c r="X790" s="3"/>
      <c r="Y790" s="3"/>
      <c r="Z790" s="3"/>
    </row>
    <row r="791" spans="1:26" ht="15" x14ac:dyDescent="0.2">
      <c r="A791" s="3" t="s">
        <v>356</v>
      </c>
      <c r="B791" s="11">
        <v>44490</v>
      </c>
      <c r="C791" s="12">
        <v>0.29722222222222222</v>
      </c>
      <c r="D791" s="3" t="s">
        <v>202</v>
      </c>
      <c r="E791" s="3" t="s">
        <v>203</v>
      </c>
      <c r="F791" s="3">
        <v>1011</v>
      </c>
      <c r="G791" s="3">
        <v>11434</v>
      </c>
      <c r="H791" s="3">
        <v>7.42</v>
      </c>
      <c r="I791" s="3">
        <v>23.2</v>
      </c>
      <c r="J791" s="3">
        <v>15.02</v>
      </c>
      <c r="K791" s="3">
        <v>13</v>
      </c>
      <c r="L791" s="3">
        <v>8.0399999999999991</v>
      </c>
      <c r="M791" s="3">
        <v>-97.8</v>
      </c>
      <c r="N791" s="3">
        <v>369</v>
      </c>
      <c r="O791" s="26">
        <v>16.903333329999999</v>
      </c>
      <c r="P791" s="3"/>
      <c r="Q791" s="3"/>
      <c r="R791" s="3"/>
      <c r="S791" s="3"/>
      <c r="T791" s="3"/>
      <c r="U791" s="3"/>
      <c r="V791" s="3"/>
      <c r="W791" s="3"/>
      <c r="X791" s="3"/>
      <c r="Y791" s="3"/>
      <c r="Z791" s="3"/>
    </row>
    <row r="792" spans="1:26" ht="15" x14ac:dyDescent="0.2">
      <c r="A792" s="3" t="s">
        <v>356</v>
      </c>
      <c r="B792" s="11">
        <v>44490</v>
      </c>
      <c r="C792" s="12">
        <v>0.29722222222222222</v>
      </c>
      <c r="D792" s="3" t="s">
        <v>202</v>
      </c>
      <c r="E792" s="3" t="s">
        <v>221</v>
      </c>
      <c r="F792" s="3">
        <v>1024</v>
      </c>
      <c r="G792" s="3">
        <v>11432</v>
      </c>
      <c r="H792" s="3">
        <v>7.45</v>
      </c>
      <c r="I792" s="3">
        <v>23.4</v>
      </c>
      <c r="J792" s="3">
        <v>17.440000000000001</v>
      </c>
      <c r="K792" s="3">
        <v>27</v>
      </c>
      <c r="L792" s="3">
        <v>8.15</v>
      </c>
      <c r="M792" s="3">
        <v>-104</v>
      </c>
      <c r="N792" s="3">
        <v>370</v>
      </c>
      <c r="O792" s="26">
        <v>18.206666670000001</v>
      </c>
      <c r="P792" s="3"/>
      <c r="Q792" s="3"/>
      <c r="R792" s="3"/>
      <c r="S792" s="3"/>
      <c r="T792" s="3"/>
      <c r="U792" s="3"/>
      <c r="V792" s="3"/>
      <c r="W792" s="3"/>
      <c r="X792" s="3"/>
      <c r="Y792" s="3"/>
      <c r="Z792" s="3"/>
    </row>
    <row r="793" spans="1:26" ht="15" x14ac:dyDescent="0.2">
      <c r="A793" s="3" t="s">
        <v>356</v>
      </c>
      <c r="B793" s="11">
        <v>44490</v>
      </c>
      <c r="C793" s="12">
        <v>0.3263888888888889</v>
      </c>
      <c r="D793" s="3" t="s">
        <v>206</v>
      </c>
      <c r="E793" s="3" t="s">
        <v>203</v>
      </c>
      <c r="F793" s="3">
        <v>1027</v>
      </c>
      <c r="G793" s="3">
        <v>11436</v>
      </c>
      <c r="H793" s="3">
        <v>5.34</v>
      </c>
      <c r="I793" s="3">
        <v>23.4</v>
      </c>
      <c r="J793" s="3">
        <v>18.010000000000002</v>
      </c>
      <c r="K793" s="3">
        <v>34</v>
      </c>
      <c r="L793" s="3">
        <v>7.8</v>
      </c>
      <c r="M793" s="3">
        <v>-84.2</v>
      </c>
      <c r="N793" s="3">
        <v>371</v>
      </c>
      <c r="O793" s="26">
        <v>18.760000000000002</v>
      </c>
      <c r="P793" s="3"/>
      <c r="Q793" s="3"/>
      <c r="R793" s="3"/>
      <c r="S793" s="3"/>
      <c r="T793" s="3"/>
      <c r="U793" s="3"/>
      <c r="V793" s="3"/>
      <c r="W793" s="3"/>
      <c r="X793" s="3"/>
      <c r="Y793" s="3"/>
      <c r="Z793" s="3"/>
    </row>
    <row r="794" spans="1:26" ht="15" x14ac:dyDescent="0.2">
      <c r="A794" s="3" t="s">
        <v>356</v>
      </c>
      <c r="B794" s="11">
        <v>44490</v>
      </c>
      <c r="C794" s="12">
        <v>0.3263888888888889</v>
      </c>
      <c r="D794" s="3" t="s">
        <v>206</v>
      </c>
      <c r="E794" s="3" t="s">
        <v>221</v>
      </c>
      <c r="F794" s="3" t="s">
        <v>46</v>
      </c>
      <c r="G794" s="3" t="s">
        <v>46</v>
      </c>
      <c r="H794" s="3">
        <v>5.37</v>
      </c>
      <c r="I794" s="3">
        <v>23.4</v>
      </c>
      <c r="J794" s="3">
        <v>18.13</v>
      </c>
      <c r="K794" s="3">
        <v>114</v>
      </c>
      <c r="L794" s="3">
        <v>7.79</v>
      </c>
      <c r="M794" s="3">
        <v>-83.7</v>
      </c>
      <c r="N794" s="3">
        <v>372</v>
      </c>
      <c r="O794" s="26">
        <v>19.04666667</v>
      </c>
      <c r="P794" s="3"/>
      <c r="Q794" s="3"/>
      <c r="R794" s="3"/>
      <c r="S794" s="3"/>
      <c r="T794" s="3"/>
      <c r="U794" s="3"/>
      <c r="V794" s="3"/>
      <c r="W794" s="3"/>
      <c r="X794" s="3"/>
      <c r="Y794" s="3"/>
      <c r="Z794" s="3"/>
    </row>
    <row r="795" spans="1:26" ht="15" x14ac:dyDescent="0.2">
      <c r="A795" s="3" t="s">
        <v>356</v>
      </c>
      <c r="B795" s="11">
        <v>44490</v>
      </c>
      <c r="C795" s="12">
        <v>0.34027777777777779</v>
      </c>
      <c r="D795" s="3" t="s">
        <v>209</v>
      </c>
      <c r="E795" s="3" t="s">
        <v>203</v>
      </c>
      <c r="F795" s="3">
        <v>1004</v>
      </c>
      <c r="G795" s="3">
        <v>11435</v>
      </c>
      <c r="H795" s="3">
        <v>5.45</v>
      </c>
      <c r="I795" s="3">
        <v>23.5</v>
      </c>
      <c r="J795" s="3">
        <v>11.91</v>
      </c>
      <c r="K795" s="3">
        <v>12</v>
      </c>
      <c r="L795" s="3">
        <v>7.63</v>
      </c>
      <c r="M795" s="3">
        <v>-74.8</v>
      </c>
      <c r="N795" s="3">
        <v>373</v>
      </c>
      <c r="O795" s="26">
        <v>12.84</v>
      </c>
      <c r="P795" s="3"/>
      <c r="Q795" s="3"/>
      <c r="R795" s="3"/>
      <c r="S795" s="3"/>
      <c r="T795" s="3"/>
      <c r="U795" s="3"/>
      <c r="V795" s="3"/>
      <c r="W795" s="3"/>
      <c r="X795" s="3"/>
      <c r="Y795" s="3"/>
      <c r="Z795" s="3"/>
    </row>
    <row r="796" spans="1:26" ht="15" x14ac:dyDescent="0.2">
      <c r="A796" s="3" t="s">
        <v>356</v>
      </c>
      <c r="B796" s="11">
        <v>44490</v>
      </c>
      <c r="C796" s="12">
        <v>0.34027777777777779</v>
      </c>
      <c r="D796" s="3" t="s">
        <v>209</v>
      </c>
      <c r="E796" s="3" t="s">
        <v>221</v>
      </c>
      <c r="F796" s="3" t="s">
        <v>46</v>
      </c>
      <c r="G796" s="3" t="s">
        <v>46</v>
      </c>
      <c r="H796" s="3">
        <v>6.19</v>
      </c>
      <c r="I796" s="3">
        <v>23.6</v>
      </c>
      <c r="J796" s="3">
        <v>11.84</v>
      </c>
      <c r="K796" s="3" t="s">
        <v>598</v>
      </c>
      <c r="L796" s="3">
        <v>7.49</v>
      </c>
      <c r="M796" s="3">
        <v>-67</v>
      </c>
      <c r="N796" s="3">
        <v>374</v>
      </c>
      <c r="O796" s="26">
        <v>13.21</v>
      </c>
      <c r="P796" s="3"/>
      <c r="Q796" s="3"/>
      <c r="R796" s="3"/>
      <c r="S796" s="3"/>
      <c r="T796" s="3"/>
      <c r="U796" s="3"/>
      <c r="V796" s="3"/>
      <c r="W796" s="3"/>
      <c r="X796" s="3"/>
      <c r="Y796" s="3"/>
      <c r="Z796" s="3"/>
    </row>
    <row r="797" spans="1:26" ht="15" x14ac:dyDescent="0.2">
      <c r="A797" s="3" t="s">
        <v>356</v>
      </c>
      <c r="B797" s="11">
        <v>44490</v>
      </c>
      <c r="C797" s="12">
        <v>0.36319444444444443</v>
      </c>
      <c r="D797" s="3" t="s">
        <v>212</v>
      </c>
      <c r="E797" s="3" t="s">
        <v>203</v>
      </c>
      <c r="F797" s="3">
        <v>1032</v>
      </c>
      <c r="G797" s="3">
        <v>11430</v>
      </c>
      <c r="H797" s="3">
        <v>7.64</v>
      </c>
      <c r="I797" s="3">
        <v>23.9</v>
      </c>
      <c r="J797" s="3">
        <v>6.42</v>
      </c>
      <c r="K797" s="3">
        <v>25</v>
      </c>
      <c r="L797" s="3">
        <v>7.57</v>
      </c>
      <c r="M797" s="3">
        <v>-71.7</v>
      </c>
      <c r="N797" s="3">
        <v>375</v>
      </c>
      <c r="O797" s="26">
        <v>12.143333330000001</v>
      </c>
      <c r="P797" s="3"/>
      <c r="Q797" s="3"/>
      <c r="R797" s="3"/>
      <c r="S797" s="3"/>
      <c r="T797" s="3"/>
      <c r="U797" s="3"/>
      <c r="V797" s="3"/>
      <c r="W797" s="3"/>
      <c r="X797" s="3"/>
      <c r="Y797" s="3"/>
      <c r="Z797" s="3"/>
    </row>
    <row r="798" spans="1:26" ht="15" x14ac:dyDescent="0.2">
      <c r="A798" s="3" t="s">
        <v>356</v>
      </c>
      <c r="B798" s="11">
        <v>44490</v>
      </c>
      <c r="C798" s="12">
        <v>0.36319444444444443</v>
      </c>
      <c r="D798" s="3" t="s">
        <v>212</v>
      </c>
      <c r="E798" s="3" t="s">
        <v>221</v>
      </c>
      <c r="F798" s="3">
        <v>1009</v>
      </c>
      <c r="G798" s="3">
        <v>11419</v>
      </c>
      <c r="H798" s="3">
        <v>7.27</v>
      </c>
      <c r="I798" s="3">
        <v>23.8</v>
      </c>
      <c r="J798" s="3">
        <v>9.4499999999999993</v>
      </c>
      <c r="K798" s="3">
        <v>51</v>
      </c>
      <c r="L798" s="3">
        <v>7.57</v>
      </c>
      <c r="M798" s="3">
        <v>-72</v>
      </c>
      <c r="N798" s="3">
        <v>376</v>
      </c>
      <c r="O798" s="26">
        <v>12.803333329999999</v>
      </c>
      <c r="P798" s="3"/>
      <c r="Q798" s="3"/>
      <c r="R798" s="3"/>
      <c r="S798" s="3"/>
      <c r="T798" s="3"/>
      <c r="U798" s="3"/>
      <c r="V798" s="3"/>
      <c r="W798" s="3"/>
      <c r="X798" s="3"/>
      <c r="Y798" s="3"/>
      <c r="Z798" s="3"/>
    </row>
    <row r="799" spans="1:26" ht="15" x14ac:dyDescent="0.2">
      <c r="A799" s="3" t="s">
        <v>356</v>
      </c>
      <c r="B799" s="11">
        <v>44490</v>
      </c>
      <c r="C799" s="12">
        <v>0.39027777777777778</v>
      </c>
      <c r="D799" s="3" t="s">
        <v>227</v>
      </c>
      <c r="E799" s="3" t="s">
        <v>203</v>
      </c>
      <c r="F799" s="3">
        <v>1019</v>
      </c>
      <c r="G799" s="3">
        <v>11423</v>
      </c>
      <c r="H799" s="3">
        <v>8.25</v>
      </c>
      <c r="I799" s="3">
        <v>22.9</v>
      </c>
      <c r="J799" s="3">
        <v>11.04</v>
      </c>
      <c r="K799" s="3">
        <v>48</v>
      </c>
      <c r="L799" s="3">
        <v>8.17</v>
      </c>
      <c r="M799" s="3">
        <v>-104.9</v>
      </c>
      <c r="N799" s="3">
        <v>377</v>
      </c>
      <c r="O799" s="26">
        <v>15.54666667</v>
      </c>
      <c r="P799" s="3"/>
      <c r="Q799" s="3"/>
      <c r="R799" s="3"/>
      <c r="S799" s="3"/>
      <c r="T799" s="3"/>
      <c r="U799" s="3"/>
      <c r="V799" s="3"/>
      <c r="W799" s="3"/>
      <c r="X799" s="3"/>
      <c r="Y799" s="3"/>
      <c r="Z799" s="3"/>
    </row>
    <row r="800" spans="1:26" ht="15" x14ac:dyDescent="0.2">
      <c r="A800" s="3" t="s">
        <v>356</v>
      </c>
      <c r="B800" s="11">
        <v>44490</v>
      </c>
      <c r="C800" s="12">
        <v>0.39027777777777778</v>
      </c>
      <c r="D800" s="3" t="s">
        <v>227</v>
      </c>
      <c r="E800" s="3" t="s">
        <v>221</v>
      </c>
      <c r="F800" s="3" t="s">
        <v>46</v>
      </c>
      <c r="G800" s="3" t="s">
        <v>46</v>
      </c>
      <c r="H800" s="3">
        <v>8.07</v>
      </c>
      <c r="I800" s="3">
        <v>23</v>
      </c>
      <c r="J800" s="3">
        <v>11.41</v>
      </c>
      <c r="K800" s="3">
        <v>55</v>
      </c>
      <c r="L800" s="3">
        <v>8.15</v>
      </c>
      <c r="M800" s="3">
        <v>-104</v>
      </c>
      <c r="N800" s="3">
        <v>378</v>
      </c>
      <c r="O800" s="26">
        <v>15.686666669999999</v>
      </c>
      <c r="P800" s="3"/>
      <c r="Q800" s="3"/>
      <c r="R800" s="3"/>
      <c r="S800" s="3"/>
      <c r="T800" s="3"/>
      <c r="U800" s="3"/>
      <c r="V800" s="3"/>
      <c r="W800" s="3"/>
      <c r="X800" s="3"/>
      <c r="Y800" s="3"/>
      <c r="Z800" s="3"/>
    </row>
    <row r="801" spans="1:26" ht="15" x14ac:dyDescent="0.2">
      <c r="A801" s="3" t="s">
        <v>356</v>
      </c>
      <c r="B801" s="11">
        <v>44490</v>
      </c>
      <c r="C801" s="12">
        <v>0.40416666666666667</v>
      </c>
      <c r="D801" s="3" t="s">
        <v>227</v>
      </c>
      <c r="E801" s="3" t="s">
        <v>203</v>
      </c>
      <c r="F801" s="3">
        <v>1034</v>
      </c>
      <c r="G801" s="3">
        <v>11425</v>
      </c>
      <c r="H801" s="3">
        <v>8.35</v>
      </c>
      <c r="I801" s="3">
        <v>23</v>
      </c>
      <c r="J801" s="3">
        <v>11.03</v>
      </c>
      <c r="K801" s="3">
        <v>19</v>
      </c>
      <c r="L801" s="3">
        <v>8.19</v>
      </c>
      <c r="M801" s="3">
        <v>-100.2</v>
      </c>
      <c r="N801" s="3">
        <v>379</v>
      </c>
      <c r="O801" s="26">
        <v>15.483333330000001</v>
      </c>
      <c r="P801" s="3"/>
      <c r="Q801" s="3"/>
      <c r="R801" s="3"/>
      <c r="S801" s="3"/>
      <c r="T801" s="3"/>
      <c r="U801" s="3"/>
      <c r="V801" s="3"/>
      <c r="W801" s="3"/>
      <c r="X801" s="3"/>
      <c r="Y801" s="3"/>
      <c r="Z801" s="3"/>
    </row>
    <row r="802" spans="1:26" ht="15" x14ac:dyDescent="0.2">
      <c r="A802" s="3" t="s">
        <v>356</v>
      </c>
      <c r="B802" s="11">
        <v>44490</v>
      </c>
      <c r="C802" s="12">
        <v>0.40416666666666667</v>
      </c>
      <c r="D802" s="3" t="s">
        <v>227</v>
      </c>
      <c r="E802" s="3" t="s">
        <v>221</v>
      </c>
      <c r="F802" s="3">
        <v>1041</v>
      </c>
      <c r="G802" s="3">
        <v>11431</v>
      </c>
      <c r="H802" s="3">
        <v>6.48</v>
      </c>
      <c r="I802" s="3">
        <v>23.2</v>
      </c>
      <c r="J802" s="3">
        <v>15</v>
      </c>
      <c r="K802" s="3">
        <v>96</v>
      </c>
      <c r="L802" s="3">
        <v>8</v>
      </c>
      <c r="M802" s="3">
        <v>-95.7</v>
      </c>
      <c r="N802" s="3">
        <v>380</v>
      </c>
      <c r="O802" s="26">
        <v>17.79</v>
      </c>
      <c r="P802" s="3"/>
      <c r="Q802" s="3"/>
      <c r="R802" s="3"/>
      <c r="S802" s="3"/>
      <c r="T802" s="3"/>
      <c r="U802" s="3"/>
      <c r="V802" s="3"/>
      <c r="W802" s="3"/>
      <c r="X802" s="3"/>
      <c r="Y802" s="3"/>
      <c r="Z802" s="3"/>
    </row>
    <row r="803" spans="1:26" ht="15" x14ac:dyDescent="0.2">
      <c r="A803" s="3" t="s">
        <v>356</v>
      </c>
      <c r="B803" s="11">
        <v>44490</v>
      </c>
      <c r="C803" s="12">
        <v>0.41805555555555557</v>
      </c>
      <c r="D803" s="3" t="s">
        <v>230</v>
      </c>
      <c r="E803" s="3" t="s">
        <v>203</v>
      </c>
      <c r="F803" s="3">
        <v>1007</v>
      </c>
      <c r="G803" s="3">
        <v>11428</v>
      </c>
      <c r="H803" s="3">
        <v>8.3000000000000007</v>
      </c>
      <c r="I803" s="3">
        <v>23</v>
      </c>
      <c r="J803" s="3">
        <v>11.84</v>
      </c>
      <c r="K803" s="3">
        <v>106</v>
      </c>
      <c r="L803" s="3">
        <v>8.18</v>
      </c>
      <c r="M803" s="3">
        <v>-105.7</v>
      </c>
      <c r="N803" s="3">
        <v>381</v>
      </c>
      <c r="O803" s="26">
        <v>15.71666667</v>
      </c>
      <c r="P803" s="3"/>
      <c r="Q803" s="3"/>
      <c r="R803" s="3"/>
      <c r="S803" s="3"/>
      <c r="T803" s="3"/>
      <c r="U803" s="3"/>
      <c r="V803" s="3"/>
      <c r="W803" s="3"/>
      <c r="X803" s="3"/>
      <c r="Y803" s="3"/>
      <c r="Z803" s="3"/>
    </row>
    <row r="804" spans="1:26" ht="15" x14ac:dyDescent="0.2">
      <c r="A804" s="3" t="s">
        <v>356</v>
      </c>
      <c r="B804" s="11">
        <v>44490</v>
      </c>
      <c r="C804" s="12">
        <v>0.41805555555555557</v>
      </c>
      <c r="D804" s="3" t="s">
        <v>230</v>
      </c>
      <c r="E804" s="3" t="s">
        <v>221</v>
      </c>
      <c r="F804" s="3">
        <v>1026</v>
      </c>
      <c r="G804" s="3">
        <v>11429</v>
      </c>
      <c r="H804" s="3">
        <v>6.61</v>
      </c>
      <c r="I804" s="3">
        <v>24.2</v>
      </c>
      <c r="J804" s="3">
        <v>25.08</v>
      </c>
      <c r="K804" s="3">
        <v>14</v>
      </c>
      <c r="L804" s="3">
        <v>8.16</v>
      </c>
      <c r="M804" s="3">
        <v>-104.4</v>
      </c>
      <c r="N804" s="3">
        <v>382</v>
      </c>
      <c r="O804" s="26">
        <v>21.573333330000001</v>
      </c>
      <c r="P804" s="3"/>
      <c r="Q804" s="3"/>
      <c r="R804" s="3"/>
      <c r="S804" s="3"/>
      <c r="T804" s="3"/>
      <c r="U804" s="3"/>
      <c r="V804" s="3"/>
      <c r="W804" s="3"/>
      <c r="X804" s="3"/>
      <c r="Y804" s="3"/>
      <c r="Z804" s="3"/>
    </row>
    <row r="805" spans="1:26" ht="15" x14ac:dyDescent="0.2">
      <c r="A805" s="3" t="s">
        <v>356</v>
      </c>
      <c r="B805" s="11">
        <v>44490</v>
      </c>
      <c r="C805" s="12">
        <v>0.45763888888888887</v>
      </c>
      <c r="D805" s="3" t="s">
        <v>235</v>
      </c>
      <c r="E805" s="3" t="s">
        <v>203</v>
      </c>
      <c r="F805" s="3">
        <v>1005</v>
      </c>
      <c r="G805" s="3">
        <v>11427</v>
      </c>
      <c r="H805" s="3">
        <v>8.15</v>
      </c>
      <c r="I805" s="3">
        <v>23.9</v>
      </c>
      <c r="J805" s="3">
        <v>14.73</v>
      </c>
      <c r="K805" s="3">
        <v>28</v>
      </c>
      <c r="L805" s="3">
        <v>8.2200000000000006</v>
      </c>
      <c r="M805" s="3">
        <v>-107.6</v>
      </c>
      <c r="N805" s="3">
        <v>383</v>
      </c>
      <c r="O805" s="26">
        <v>17.02333333</v>
      </c>
      <c r="P805" s="3"/>
      <c r="Q805" s="3"/>
      <c r="R805" s="3"/>
      <c r="S805" s="3"/>
      <c r="T805" s="3"/>
      <c r="U805" s="3"/>
      <c r="V805" s="3"/>
      <c r="W805" s="3"/>
      <c r="X805" s="3"/>
      <c r="Y805" s="3"/>
      <c r="Z805" s="3"/>
    </row>
    <row r="806" spans="1:26" ht="15" x14ac:dyDescent="0.2">
      <c r="A806" s="3" t="s">
        <v>356</v>
      </c>
      <c r="B806" s="11">
        <v>44490</v>
      </c>
      <c r="C806" s="12">
        <v>0.45763888888888887</v>
      </c>
      <c r="D806" s="3" t="s">
        <v>235</v>
      </c>
      <c r="E806" s="3" t="s">
        <v>221</v>
      </c>
      <c r="F806" s="3">
        <v>1039</v>
      </c>
      <c r="G806" s="3">
        <v>11426</v>
      </c>
      <c r="H806" s="3">
        <v>8.1199999999999992</v>
      </c>
      <c r="I806" s="3">
        <v>23.8</v>
      </c>
      <c r="J806" s="3">
        <v>16.82</v>
      </c>
      <c r="K806" s="3">
        <v>36</v>
      </c>
      <c r="L806" s="3">
        <v>8.24</v>
      </c>
      <c r="M806" s="3">
        <v>-109.2</v>
      </c>
      <c r="N806" s="3">
        <v>384</v>
      </c>
      <c r="O806" s="26">
        <v>17.696666669999999</v>
      </c>
      <c r="P806" s="3"/>
      <c r="Q806" s="3"/>
      <c r="R806" s="3"/>
      <c r="S806" s="3"/>
      <c r="T806" s="3"/>
      <c r="U806" s="3"/>
      <c r="V806" s="3"/>
      <c r="W806" s="3"/>
      <c r="X806" s="3"/>
      <c r="Y806" s="3"/>
      <c r="Z806" s="3"/>
    </row>
    <row r="807" spans="1:26" ht="15" x14ac:dyDescent="0.2">
      <c r="A807" s="3" t="s">
        <v>356</v>
      </c>
      <c r="B807" s="11">
        <v>44490</v>
      </c>
      <c r="C807" s="12">
        <v>0.47013888888888888</v>
      </c>
      <c r="D807" s="3" t="s">
        <v>240</v>
      </c>
      <c r="E807" s="3" t="s">
        <v>203</v>
      </c>
      <c r="F807" s="3">
        <v>1022</v>
      </c>
      <c r="G807" s="3">
        <v>11424</v>
      </c>
      <c r="H807" s="3">
        <v>6.74</v>
      </c>
      <c r="I807" s="3">
        <v>23.8</v>
      </c>
      <c r="J807" s="3">
        <v>9.5399999999999991</v>
      </c>
      <c r="K807" s="3">
        <v>22</v>
      </c>
      <c r="L807" s="3">
        <v>7.79</v>
      </c>
      <c r="M807" s="3">
        <v>-84.2</v>
      </c>
      <c r="N807" s="3">
        <v>385</v>
      </c>
      <c r="O807" s="26">
        <v>15.14666667</v>
      </c>
      <c r="P807" s="3"/>
      <c r="Q807" s="3"/>
      <c r="R807" s="3"/>
      <c r="S807" s="3"/>
      <c r="T807" s="3"/>
      <c r="U807" s="3"/>
      <c r="V807" s="3"/>
      <c r="W807" s="3"/>
      <c r="X807" s="3"/>
      <c r="Y807" s="3"/>
      <c r="Z807" s="3"/>
    </row>
    <row r="808" spans="1:26" ht="15" x14ac:dyDescent="0.2">
      <c r="A808" s="3" t="s">
        <v>356</v>
      </c>
      <c r="B808" s="11">
        <v>44490</v>
      </c>
      <c r="C808" s="12">
        <v>0.47013888888888888</v>
      </c>
      <c r="D808" s="3" t="s">
        <v>240</v>
      </c>
      <c r="E808" s="3" t="s">
        <v>221</v>
      </c>
      <c r="F808" s="3">
        <v>1033</v>
      </c>
      <c r="G808" s="3">
        <v>11433</v>
      </c>
      <c r="H808" s="3">
        <v>6.77</v>
      </c>
      <c r="I808" s="3">
        <v>24</v>
      </c>
      <c r="J808" s="3">
        <v>13.39</v>
      </c>
      <c r="K808" s="3">
        <v>65</v>
      </c>
      <c r="L808" s="3">
        <v>7.9</v>
      </c>
      <c r="M808" s="3">
        <v>-90.4</v>
      </c>
      <c r="N808" s="3">
        <v>386</v>
      </c>
      <c r="O808" s="26">
        <v>17.056666669999998</v>
      </c>
      <c r="P808" s="3"/>
      <c r="Q808" s="3"/>
      <c r="R808" s="3"/>
      <c r="S808" s="3"/>
      <c r="T808" s="3"/>
      <c r="U808" s="3"/>
      <c r="V808" s="3"/>
      <c r="W808" s="3"/>
      <c r="X808" s="3"/>
      <c r="Y808" s="3"/>
      <c r="Z808" s="3"/>
    </row>
    <row r="809" spans="1:26" ht="15" x14ac:dyDescent="0.2">
      <c r="A809" s="3" t="s">
        <v>356</v>
      </c>
      <c r="B809" s="11">
        <v>44490</v>
      </c>
      <c r="C809" s="12">
        <v>0.48819444444444443</v>
      </c>
      <c r="D809" s="3" t="s">
        <v>243</v>
      </c>
      <c r="E809" s="3" t="s">
        <v>203</v>
      </c>
      <c r="F809" s="3">
        <v>1001</v>
      </c>
      <c r="G809" s="3">
        <v>11420</v>
      </c>
      <c r="H809" s="3">
        <v>8.11</v>
      </c>
      <c r="I809" s="3">
        <v>24.2</v>
      </c>
      <c r="J809" s="3">
        <v>11.14</v>
      </c>
      <c r="K809" s="3">
        <v>10</v>
      </c>
      <c r="L809" s="3">
        <v>7.99</v>
      </c>
      <c r="M809" s="3">
        <v>-95.2</v>
      </c>
      <c r="N809" s="3">
        <v>387</v>
      </c>
      <c r="O809" s="26">
        <v>15.61333333</v>
      </c>
      <c r="P809" s="3"/>
      <c r="Q809" s="3"/>
      <c r="R809" s="3"/>
      <c r="S809" s="3"/>
      <c r="T809" s="3"/>
      <c r="U809" s="3"/>
      <c r="V809" s="3"/>
      <c r="W809" s="3"/>
      <c r="X809" s="3"/>
      <c r="Y809" s="3"/>
      <c r="Z809" s="3"/>
    </row>
    <row r="810" spans="1:26" ht="15" x14ac:dyDescent="0.2">
      <c r="A810" s="3" t="s">
        <v>356</v>
      </c>
      <c r="B810" s="11">
        <v>44490</v>
      </c>
      <c r="C810" s="12">
        <v>0.48819444444444443</v>
      </c>
      <c r="D810" s="3" t="s">
        <v>243</v>
      </c>
      <c r="E810" s="3" t="s">
        <v>221</v>
      </c>
      <c r="F810" s="3">
        <v>1030</v>
      </c>
      <c r="G810" s="3">
        <v>11422</v>
      </c>
      <c r="H810" s="3">
        <v>7.65</v>
      </c>
      <c r="I810" s="3">
        <v>24</v>
      </c>
      <c r="J810" s="3">
        <v>13.36</v>
      </c>
      <c r="K810" s="3">
        <v>68</v>
      </c>
      <c r="L810" s="3">
        <v>7.9</v>
      </c>
      <c r="M810" s="3">
        <v>-90</v>
      </c>
      <c r="N810" s="3">
        <v>388</v>
      </c>
      <c r="O810" s="26">
        <v>16.926666669999999</v>
      </c>
      <c r="P810" s="3"/>
      <c r="Q810" s="3"/>
      <c r="R810" s="3"/>
      <c r="S810" s="3"/>
      <c r="T810" s="3"/>
      <c r="U810" s="3"/>
      <c r="V810" s="3"/>
      <c r="W810" s="3"/>
      <c r="X810" s="3"/>
      <c r="Y810" s="3"/>
      <c r="Z810" s="3"/>
    </row>
    <row r="811" spans="1:26" ht="15" x14ac:dyDescent="0.2">
      <c r="A811" s="3" t="s">
        <v>356</v>
      </c>
      <c r="B811" s="11">
        <v>44490</v>
      </c>
      <c r="C811" s="12">
        <v>0.50694444444444442</v>
      </c>
      <c r="D811" s="3" t="s">
        <v>246</v>
      </c>
      <c r="E811" s="3" t="s">
        <v>203</v>
      </c>
      <c r="F811" s="3">
        <v>1013</v>
      </c>
      <c r="G811" s="3">
        <v>11421</v>
      </c>
      <c r="H811" s="3">
        <v>7.8</v>
      </c>
      <c r="I811" s="3">
        <v>24.1</v>
      </c>
      <c r="J811" s="3">
        <v>15.45</v>
      </c>
      <c r="K811" s="3">
        <v>9</v>
      </c>
      <c r="L811" s="3">
        <v>8.17</v>
      </c>
      <c r="M811" s="3">
        <v>-105</v>
      </c>
      <c r="N811" s="3">
        <v>389</v>
      </c>
      <c r="O811" s="26">
        <v>17.463333330000001</v>
      </c>
      <c r="P811" s="3"/>
      <c r="Q811" s="3"/>
      <c r="R811" s="3"/>
      <c r="S811" s="3"/>
      <c r="T811" s="3"/>
      <c r="U811" s="3"/>
      <c r="V811" s="3"/>
      <c r="W811" s="3"/>
      <c r="X811" s="3"/>
      <c r="Y811" s="3"/>
      <c r="Z811" s="3"/>
    </row>
    <row r="812" spans="1:26" ht="15" x14ac:dyDescent="0.2">
      <c r="A812" s="3" t="s">
        <v>356</v>
      </c>
      <c r="B812" s="11">
        <v>44490</v>
      </c>
      <c r="C812" s="12">
        <v>0.50694444444444442</v>
      </c>
      <c r="D812" s="3" t="s">
        <v>246</v>
      </c>
      <c r="E812" s="3" t="s">
        <v>221</v>
      </c>
      <c r="F812" s="3" t="s">
        <v>46</v>
      </c>
      <c r="G812" s="3" t="s">
        <v>46</v>
      </c>
      <c r="H812" s="3">
        <v>7.29</v>
      </c>
      <c r="I812" s="3">
        <v>23.9</v>
      </c>
      <c r="J812" s="3">
        <v>16.149999999999999</v>
      </c>
      <c r="K812" s="3" t="s">
        <v>557</v>
      </c>
      <c r="L812" s="3">
        <v>8.09</v>
      </c>
      <c r="M812" s="3">
        <v>-100.6</v>
      </c>
      <c r="N812" s="3">
        <v>390</v>
      </c>
      <c r="O812" s="26">
        <v>18.073333330000001</v>
      </c>
      <c r="P812" s="3"/>
      <c r="Q812" s="3"/>
      <c r="R812" s="3"/>
      <c r="S812" s="3"/>
      <c r="T812" s="3"/>
      <c r="U812" s="3"/>
      <c r="V812" s="3"/>
      <c r="W812" s="3"/>
      <c r="X812" s="3"/>
      <c r="Y812" s="3"/>
      <c r="Z812" s="3"/>
    </row>
    <row r="813" spans="1:26" ht="15" x14ac:dyDescent="0.2">
      <c r="A813" s="3" t="s">
        <v>357</v>
      </c>
      <c r="B813" s="11">
        <v>44516</v>
      </c>
      <c r="C813" s="12">
        <v>0.28749999999999998</v>
      </c>
      <c r="D813" s="3" t="s">
        <v>284</v>
      </c>
      <c r="E813" s="3" t="s">
        <v>203</v>
      </c>
      <c r="F813" s="3">
        <v>1006</v>
      </c>
      <c r="G813" s="3">
        <v>11518</v>
      </c>
      <c r="H813" s="3">
        <v>7.9</v>
      </c>
      <c r="I813" s="3">
        <v>17.399999999999999</v>
      </c>
      <c r="J813" s="3">
        <v>9.36</v>
      </c>
      <c r="K813" s="3">
        <v>6</v>
      </c>
      <c r="L813" s="3">
        <v>7.31</v>
      </c>
      <c r="M813" s="3">
        <v>-60.4</v>
      </c>
      <c r="N813" s="3">
        <v>391</v>
      </c>
      <c r="O813" s="26">
        <v>11.08333333</v>
      </c>
      <c r="P813" s="3"/>
      <c r="Q813" s="3"/>
      <c r="R813" s="3"/>
      <c r="S813" s="3"/>
      <c r="T813" s="3"/>
      <c r="U813" s="3"/>
      <c r="V813" s="3"/>
      <c r="W813" s="3"/>
      <c r="X813" s="3"/>
      <c r="Y813" s="3"/>
      <c r="Z813" s="3"/>
    </row>
    <row r="814" spans="1:26" ht="15" x14ac:dyDescent="0.2">
      <c r="A814" s="3" t="s">
        <v>357</v>
      </c>
      <c r="B814" s="11">
        <v>44516</v>
      </c>
      <c r="C814" s="12">
        <v>0.28749999999999998</v>
      </c>
      <c r="D814" s="3" t="s">
        <v>284</v>
      </c>
      <c r="E814" s="3" t="s">
        <v>221</v>
      </c>
      <c r="F814" s="3">
        <v>1027</v>
      </c>
      <c r="G814" s="3">
        <v>11521</v>
      </c>
      <c r="H814" s="3">
        <v>7.84</v>
      </c>
      <c r="I814" s="3">
        <v>17.3</v>
      </c>
      <c r="J814" s="3">
        <v>11.39</v>
      </c>
      <c r="K814" s="3">
        <v>13</v>
      </c>
      <c r="L814" s="3">
        <v>7.64</v>
      </c>
      <c r="M814" s="3">
        <v>-78.2</v>
      </c>
      <c r="N814" s="3">
        <v>392</v>
      </c>
      <c r="O814" s="26">
        <v>13.18</v>
      </c>
      <c r="P814" s="3"/>
      <c r="Q814" s="3"/>
      <c r="R814" s="3"/>
      <c r="S814" s="3"/>
      <c r="T814" s="3"/>
      <c r="U814" s="3"/>
      <c r="V814" s="3"/>
      <c r="W814" s="3"/>
      <c r="X814" s="3"/>
      <c r="Y814" s="3"/>
      <c r="Z814" s="3"/>
    </row>
    <row r="815" spans="1:26" ht="15" x14ac:dyDescent="0.2">
      <c r="A815" s="3" t="s">
        <v>357</v>
      </c>
      <c r="B815" s="11">
        <v>44516</v>
      </c>
      <c r="C815" s="12">
        <v>0.3034722222222222</v>
      </c>
      <c r="D815" s="3" t="s">
        <v>279</v>
      </c>
      <c r="E815" s="3" t="s">
        <v>203</v>
      </c>
      <c r="F815" s="3">
        <v>1042</v>
      </c>
      <c r="G815" s="3">
        <v>11513</v>
      </c>
      <c r="H815" s="3">
        <v>8.9499999999999993</v>
      </c>
      <c r="I815" s="3">
        <v>17.2</v>
      </c>
      <c r="J815" s="3">
        <v>12.54</v>
      </c>
      <c r="K815" s="3">
        <v>3</v>
      </c>
      <c r="L815" s="3">
        <v>8.08</v>
      </c>
      <c r="M815" s="3">
        <v>-102.4</v>
      </c>
      <c r="N815" s="3">
        <v>393</v>
      </c>
      <c r="O815" s="26">
        <v>15.83</v>
      </c>
      <c r="P815" s="3"/>
      <c r="Q815" s="3"/>
      <c r="R815" s="3"/>
      <c r="S815" s="3"/>
      <c r="T815" s="3"/>
      <c r="U815" s="3"/>
      <c r="V815" s="3"/>
      <c r="W815" s="3"/>
      <c r="X815" s="3"/>
      <c r="Y815" s="3"/>
      <c r="Z815" s="3"/>
    </row>
    <row r="816" spans="1:26" ht="15" x14ac:dyDescent="0.2">
      <c r="A816" s="3" t="s">
        <v>357</v>
      </c>
      <c r="B816" s="11">
        <v>44516</v>
      </c>
      <c r="C816" s="12">
        <v>0.3034722222222222</v>
      </c>
      <c r="D816" s="3" t="s">
        <v>279</v>
      </c>
      <c r="E816" s="3" t="s">
        <v>221</v>
      </c>
      <c r="F816" s="3" t="s">
        <v>46</v>
      </c>
      <c r="G816" s="3" t="s">
        <v>46</v>
      </c>
      <c r="H816" s="3">
        <v>8.91</v>
      </c>
      <c r="I816" s="3">
        <v>16.600000000000001</v>
      </c>
      <c r="J816" s="3">
        <v>12.95</v>
      </c>
      <c r="K816" s="3">
        <v>114</v>
      </c>
      <c r="L816" s="3">
        <v>8.01</v>
      </c>
      <c r="M816" s="3">
        <v>-98.4</v>
      </c>
      <c r="N816" s="3">
        <v>394</v>
      </c>
      <c r="O816" s="26">
        <v>16.00333333</v>
      </c>
      <c r="P816" s="3"/>
      <c r="Q816" s="3"/>
      <c r="R816" s="3"/>
      <c r="S816" s="3"/>
      <c r="T816" s="3"/>
      <c r="U816" s="3"/>
      <c r="V816" s="3"/>
      <c r="W816" s="3"/>
      <c r="X816" s="3"/>
      <c r="Y816" s="3"/>
      <c r="Z816" s="3"/>
    </row>
    <row r="817" spans="1:26" ht="15" x14ac:dyDescent="0.2">
      <c r="A817" s="3" t="s">
        <v>357</v>
      </c>
      <c r="B817" s="11">
        <v>44516</v>
      </c>
      <c r="C817" s="12">
        <v>0.31666666666666665</v>
      </c>
      <c r="D817" s="3" t="s">
        <v>277</v>
      </c>
      <c r="E817" s="3" t="s">
        <v>203</v>
      </c>
      <c r="F817" s="3">
        <v>1038</v>
      </c>
      <c r="G817" s="3">
        <v>11512</v>
      </c>
      <c r="H817" s="3">
        <v>8.61</v>
      </c>
      <c r="I817" s="3">
        <v>17.2</v>
      </c>
      <c r="J817" s="3">
        <v>9.85</v>
      </c>
      <c r="K817" s="3">
        <v>36</v>
      </c>
      <c r="L817" s="3">
        <v>7.75</v>
      </c>
      <c r="M817" s="3">
        <v>-84.2</v>
      </c>
      <c r="N817" s="3">
        <v>395</v>
      </c>
      <c r="O817" s="26">
        <v>14.39666667</v>
      </c>
      <c r="P817" s="3"/>
      <c r="Q817" s="3"/>
      <c r="R817" s="3"/>
      <c r="S817" s="3"/>
      <c r="T817" s="3"/>
      <c r="U817" s="3"/>
      <c r="V817" s="3"/>
      <c r="W817" s="3"/>
      <c r="X817" s="3"/>
      <c r="Y817" s="3"/>
      <c r="Z817" s="3"/>
    </row>
    <row r="818" spans="1:26" ht="15" x14ac:dyDescent="0.2">
      <c r="A818" s="3" t="s">
        <v>357</v>
      </c>
      <c r="B818" s="11">
        <v>44516</v>
      </c>
      <c r="C818" s="12">
        <v>0.31666666666666665</v>
      </c>
      <c r="D818" s="3" t="s">
        <v>277</v>
      </c>
      <c r="E818" s="3" t="s">
        <v>221</v>
      </c>
      <c r="F818" s="3">
        <v>1044</v>
      </c>
      <c r="G818" s="3">
        <v>11517</v>
      </c>
      <c r="H818" s="3">
        <v>8.51</v>
      </c>
      <c r="I818" s="3">
        <v>17.3</v>
      </c>
      <c r="J818" s="3">
        <v>11.15</v>
      </c>
      <c r="K818" s="3">
        <v>55</v>
      </c>
      <c r="L818" s="3">
        <v>7.76</v>
      </c>
      <c r="M818" s="3">
        <v>-84.8</v>
      </c>
      <c r="N818" s="3">
        <v>396</v>
      </c>
      <c r="O818" s="26">
        <v>15.06</v>
      </c>
      <c r="P818" s="3"/>
      <c r="Q818" s="3"/>
      <c r="R818" s="3"/>
      <c r="S818" s="3"/>
      <c r="T818" s="3"/>
      <c r="U818" s="3"/>
      <c r="V818" s="3"/>
      <c r="W818" s="3"/>
      <c r="X818" s="3"/>
      <c r="Y818" s="3"/>
      <c r="Z818" s="3"/>
    </row>
    <row r="819" spans="1:26" ht="15" x14ac:dyDescent="0.2">
      <c r="A819" s="3" t="s">
        <v>357</v>
      </c>
      <c r="B819" s="11">
        <v>44516</v>
      </c>
      <c r="C819" s="12">
        <v>0.34513888888888888</v>
      </c>
      <c r="D819" s="3" t="s">
        <v>307</v>
      </c>
      <c r="E819" s="3" t="s">
        <v>203</v>
      </c>
      <c r="F819" s="3">
        <v>1013</v>
      </c>
      <c r="G819" s="3">
        <v>11515</v>
      </c>
      <c r="H819" s="3">
        <v>7.86</v>
      </c>
      <c r="I819" s="3">
        <v>18.2</v>
      </c>
      <c r="J819" s="3">
        <v>3.5</v>
      </c>
      <c r="K819" s="3">
        <v>10</v>
      </c>
      <c r="L819" s="3">
        <v>7.34</v>
      </c>
      <c r="M819" s="3">
        <v>-62</v>
      </c>
      <c r="N819" s="3">
        <v>397</v>
      </c>
      <c r="O819" s="26">
        <v>12.276666669999999</v>
      </c>
      <c r="P819" s="3"/>
      <c r="Q819" s="3"/>
      <c r="R819" s="3"/>
      <c r="S819" s="3"/>
      <c r="T819" s="3"/>
      <c r="U819" s="3"/>
      <c r="V819" s="3"/>
      <c r="W819" s="3"/>
      <c r="X819" s="3"/>
      <c r="Y819" s="3"/>
      <c r="Z819" s="3"/>
    </row>
    <row r="820" spans="1:26" ht="15" x14ac:dyDescent="0.2">
      <c r="A820" s="3" t="s">
        <v>357</v>
      </c>
      <c r="B820" s="11">
        <v>44516</v>
      </c>
      <c r="C820" s="12">
        <v>0.34513888888888888</v>
      </c>
      <c r="D820" s="3" t="s">
        <v>307</v>
      </c>
      <c r="E820" s="3" t="s">
        <v>221</v>
      </c>
      <c r="F820" s="3">
        <v>1037</v>
      </c>
      <c r="G820" s="3">
        <v>11516</v>
      </c>
      <c r="H820" s="3">
        <v>5.54</v>
      </c>
      <c r="I820" s="3">
        <v>19.5</v>
      </c>
      <c r="J820" s="3">
        <v>23.3</v>
      </c>
      <c r="K820" s="3">
        <v>17</v>
      </c>
      <c r="L820" s="3">
        <v>7.93</v>
      </c>
      <c r="M820" s="3">
        <v>-94</v>
      </c>
      <c r="N820" s="3">
        <v>398</v>
      </c>
      <c r="O820" s="26">
        <v>21.29</v>
      </c>
      <c r="P820" s="3"/>
      <c r="Q820" s="3"/>
      <c r="R820" s="3"/>
      <c r="S820" s="3"/>
      <c r="T820" s="3"/>
      <c r="U820" s="3"/>
      <c r="V820" s="3"/>
      <c r="W820" s="3"/>
      <c r="X820" s="3"/>
      <c r="Y820" s="3"/>
      <c r="Z820" s="3"/>
    </row>
    <row r="821" spans="1:26" ht="15" x14ac:dyDescent="0.2">
      <c r="A821" s="3" t="s">
        <v>357</v>
      </c>
      <c r="B821" s="11">
        <v>44516</v>
      </c>
      <c r="C821" s="12">
        <v>0.3527777777777778</v>
      </c>
      <c r="D821" s="3" t="s">
        <v>304</v>
      </c>
      <c r="E821" s="3" t="s">
        <v>203</v>
      </c>
      <c r="F821" s="3">
        <v>1028</v>
      </c>
      <c r="G821" s="3">
        <v>11514</v>
      </c>
      <c r="H821" s="3">
        <v>8.1999999999999993</v>
      </c>
      <c r="I821" s="3">
        <v>17.8</v>
      </c>
      <c r="J821" s="3">
        <v>1.35</v>
      </c>
      <c r="K821" s="3">
        <v>16</v>
      </c>
      <c r="L821" s="3">
        <v>7.43</v>
      </c>
      <c r="M821" s="3">
        <v>-66.900000000000006</v>
      </c>
      <c r="N821" s="3">
        <v>399</v>
      </c>
      <c r="O821" s="26">
        <v>11.68</v>
      </c>
      <c r="P821" s="3"/>
      <c r="Q821" s="3"/>
      <c r="R821" s="3"/>
      <c r="S821" s="3"/>
      <c r="T821" s="3"/>
      <c r="U821" s="3"/>
      <c r="V821" s="3"/>
      <c r="W821" s="3"/>
      <c r="X821" s="3"/>
      <c r="Y821" s="3"/>
      <c r="Z821" s="3"/>
    </row>
    <row r="822" spans="1:26" ht="15" x14ac:dyDescent="0.2">
      <c r="A822" s="3" t="s">
        <v>357</v>
      </c>
      <c r="B822" s="11">
        <v>44516</v>
      </c>
      <c r="C822" s="12">
        <v>0.3527777777777778</v>
      </c>
      <c r="D822" s="3" t="s">
        <v>304</v>
      </c>
      <c r="E822" s="3" t="s">
        <v>221</v>
      </c>
      <c r="F822" s="3">
        <v>1041</v>
      </c>
      <c r="G822" s="3">
        <v>11509</v>
      </c>
      <c r="H822" s="3">
        <v>8.16</v>
      </c>
      <c r="I822" s="3">
        <v>17.8</v>
      </c>
      <c r="J822" s="3">
        <v>2.92</v>
      </c>
      <c r="K822" s="3">
        <v>22</v>
      </c>
      <c r="L822" s="3">
        <v>7.47</v>
      </c>
      <c r="M822" s="3">
        <v>-69.400000000000006</v>
      </c>
      <c r="N822" s="3">
        <v>400</v>
      </c>
      <c r="O822" s="26">
        <v>12.1</v>
      </c>
      <c r="P822" s="3"/>
      <c r="Q822" s="3"/>
      <c r="R822" s="3"/>
      <c r="S822" s="3"/>
      <c r="T822" s="3"/>
      <c r="U822" s="3"/>
      <c r="V822" s="3"/>
      <c r="W822" s="3"/>
      <c r="X822" s="3"/>
      <c r="Y822" s="3"/>
      <c r="Z822" s="3"/>
    </row>
    <row r="823" spans="1:26" ht="15" x14ac:dyDescent="0.2">
      <c r="A823" s="3" t="s">
        <v>357</v>
      </c>
      <c r="B823" s="11">
        <v>44516</v>
      </c>
      <c r="C823" s="12">
        <v>0.36805555555555558</v>
      </c>
      <c r="D823" s="3" t="s">
        <v>272</v>
      </c>
      <c r="E823" s="3" t="s">
        <v>203</v>
      </c>
      <c r="F823" s="3">
        <v>1003</v>
      </c>
      <c r="G823" s="3">
        <v>11510</v>
      </c>
      <c r="H823" s="3">
        <v>8.31</v>
      </c>
      <c r="I823" s="3">
        <v>17.8</v>
      </c>
      <c r="J823" s="3">
        <v>0.21</v>
      </c>
      <c r="K823" s="3">
        <v>14</v>
      </c>
      <c r="L823" s="3">
        <v>7.41</v>
      </c>
      <c r="M823" s="3">
        <v>-66</v>
      </c>
      <c r="N823" s="3">
        <v>401</v>
      </c>
      <c r="O823" s="26">
        <v>10.85</v>
      </c>
      <c r="P823" s="3"/>
      <c r="Q823" s="3"/>
      <c r="R823" s="3"/>
      <c r="S823" s="3"/>
      <c r="T823" s="3"/>
      <c r="U823" s="3"/>
      <c r="V823" s="3"/>
      <c r="W823" s="3"/>
      <c r="X823" s="3"/>
      <c r="Y823" s="3"/>
      <c r="Z823" s="3"/>
    </row>
    <row r="824" spans="1:26" ht="15" x14ac:dyDescent="0.2">
      <c r="A824" s="3" t="s">
        <v>357</v>
      </c>
      <c r="B824" s="11">
        <v>44516</v>
      </c>
      <c r="C824" s="12">
        <v>0.36805555555555558</v>
      </c>
      <c r="D824" s="3" t="s">
        <v>272</v>
      </c>
      <c r="E824" s="3" t="s">
        <v>221</v>
      </c>
      <c r="F824" s="3">
        <v>1020</v>
      </c>
      <c r="G824" s="3">
        <v>11511</v>
      </c>
      <c r="H824" s="3">
        <v>7.98</v>
      </c>
      <c r="I824" s="3">
        <v>18.100000000000001</v>
      </c>
      <c r="J824" s="3">
        <v>1.24</v>
      </c>
      <c r="K824" s="3">
        <v>130</v>
      </c>
      <c r="L824" s="3">
        <v>7.33</v>
      </c>
      <c r="M824" s="3">
        <v>-61.8</v>
      </c>
      <c r="N824" s="3">
        <v>402</v>
      </c>
      <c r="O824" s="26">
        <v>11.356666669999999</v>
      </c>
      <c r="P824" s="3"/>
      <c r="Q824" s="3"/>
      <c r="R824" s="3"/>
      <c r="S824" s="3"/>
      <c r="T824" s="3"/>
      <c r="U824" s="3"/>
      <c r="V824" s="3"/>
      <c r="W824" s="3"/>
      <c r="X824" s="3"/>
      <c r="Y824" s="3"/>
      <c r="Z824" s="3"/>
    </row>
    <row r="825" spans="1:26" ht="15" x14ac:dyDescent="0.2">
      <c r="A825" s="3" t="s">
        <v>357</v>
      </c>
      <c r="B825" s="11">
        <v>44516</v>
      </c>
      <c r="C825" s="12">
        <v>0.37916666666666665</v>
      </c>
      <c r="D825" s="3" t="s">
        <v>300</v>
      </c>
      <c r="E825" s="3" t="s">
        <v>203</v>
      </c>
      <c r="F825" s="3">
        <v>1017</v>
      </c>
      <c r="G825" s="3">
        <v>11508</v>
      </c>
      <c r="H825" s="3">
        <v>8</v>
      </c>
      <c r="I825" s="3">
        <v>18.100000000000001</v>
      </c>
      <c r="J825" s="3">
        <v>1.3</v>
      </c>
      <c r="K825" s="3">
        <v>1</v>
      </c>
      <c r="L825" s="3">
        <v>7.31</v>
      </c>
      <c r="M825" s="3">
        <v>-60.3</v>
      </c>
      <c r="N825" s="3">
        <v>403</v>
      </c>
      <c r="O825" s="26">
        <v>11.56666667</v>
      </c>
      <c r="P825" s="3"/>
      <c r="Q825" s="3"/>
      <c r="R825" s="3"/>
      <c r="S825" s="3"/>
      <c r="T825" s="3"/>
      <c r="U825" s="3"/>
      <c r="V825" s="3"/>
      <c r="W825" s="3"/>
      <c r="X825" s="3"/>
      <c r="Y825" s="3"/>
      <c r="Z825" s="3"/>
    </row>
    <row r="826" spans="1:26" ht="15" x14ac:dyDescent="0.2">
      <c r="A826" s="3" t="s">
        <v>357</v>
      </c>
      <c r="B826" s="11">
        <v>44516</v>
      </c>
      <c r="C826" s="12">
        <v>0.37916666666666665</v>
      </c>
      <c r="D826" s="3" t="s">
        <v>300</v>
      </c>
      <c r="E826" s="3" t="s">
        <v>221</v>
      </c>
      <c r="F826" s="3" t="s">
        <v>46</v>
      </c>
      <c r="G826" s="3" t="s">
        <v>46</v>
      </c>
      <c r="H826" s="3">
        <v>7.41</v>
      </c>
      <c r="I826" s="3">
        <v>18.100000000000001</v>
      </c>
      <c r="J826" s="3">
        <v>1.42</v>
      </c>
      <c r="K826" s="3">
        <v>25</v>
      </c>
      <c r="L826" s="3">
        <v>7.25</v>
      </c>
      <c r="M826" s="3">
        <v>-57.5</v>
      </c>
      <c r="N826" s="3">
        <v>404</v>
      </c>
      <c r="O826" s="26">
        <v>11.813333330000001</v>
      </c>
      <c r="P826" s="3"/>
      <c r="Q826" s="3"/>
      <c r="R826" s="3"/>
      <c r="S826" s="3"/>
      <c r="T826" s="3"/>
      <c r="U826" s="3"/>
      <c r="V826" s="3"/>
      <c r="W826" s="3"/>
      <c r="X826" s="3"/>
      <c r="Y826" s="3"/>
      <c r="Z826" s="3"/>
    </row>
    <row r="827" spans="1:26" ht="15" x14ac:dyDescent="0.2">
      <c r="A827" s="3" t="s">
        <v>357</v>
      </c>
      <c r="B827" s="11">
        <v>44516</v>
      </c>
      <c r="C827" s="12">
        <v>0.38958333333333334</v>
      </c>
      <c r="D827" s="3" t="s">
        <v>270</v>
      </c>
      <c r="E827" s="3" t="s">
        <v>203</v>
      </c>
      <c r="F827" s="3">
        <v>1005</v>
      </c>
      <c r="G827" s="3">
        <v>11523</v>
      </c>
      <c r="H827" s="3">
        <v>7.9</v>
      </c>
      <c r="I827" s="3">
        <v>18.100000000000001</v>
      </c>
      <c r="J827" s="3">
        <v>0.98</v>
      </c>
      <c r="K827" s="3" t="s">
        <v>602</v>
      </c>
      <c r="L827" s="3">
        <v>7.29</v>
      </c>
      <c r="M827" s="3">
        <v>-59.3</v>
      </c>
      <c r="N827" s="3">
        <v>405</v>
      </c>
      <c r="O827" s="26">
        <v>11.28333333</v>
      </c>
      <c r="P827" s="3"/>
      <c r="Q827" s="3"/>
      <c r="R827" s="3"/>
      <c r="S827" s="3"/>
      <c r="T827" s="3"/>
      <c r="U827" s="3"/>
      <c r="V827" s="3"/>
      <c r="W827" s="3"/>
      <c r="X827" s="3"/>
      <c r="Y827" s="3"/>
      <c r="Z827" s="3"/>
    </row>
    <row r="828" spans="1:26" ht="15" x14ac:dyDescent="0.2">
      <c r="A828" s="3" t="s">
        <v>357</v>
      </c>
      <c r="B828" s="11">
        <v>44516</v>
      </c>
      <c r="C828" s="12">
        <v>0.38958333333333334</v>
      </c>
      <c r="D828" s="3" t="s">
        <v>270</v>
      </c>
      <c r="E828" s="3" t="s">
        <v>221</v>
      </c>
      <c r="F828" s="3" t="s">
        <v>46</v>
      </c>
      <c r="G828" s="3" t="s">
        <v>46</v>
      </c>
      <c r="H828" s="3">
        <v>7.78</v>
      </c>
      <c r="I828" s="3">
        <v>18.100000000000001</v>
      </c>
      <c r="J828" s="3">
        <v>1</v>
      </c>
      <c r="K828" s="3">
        <v>81</v>
      </c>
      <c r="L828" s="3">
        <v>7.29</v>
      </c>
      <c r="M828" s="3">
        <v>-59.5</v>
      </c>
      <c r="N828" s="3">
        <v>406</v>
      </c>
      <c r="O828" s="26">
        <v>11.51333333</v>
      </c>
      <c r="P828" s="3"/>
      <c r="Q828" s="3"/>
      <c r="R828" s="3"/>
      <c r="S828" s="3"/>
      <c r="T828" s="3"/>
      <c r="U828" s="3"/>
      <c r="V828" s="3"/>
      <c r="W828" s="3"/>
      <c r="X828" s="3"/>
      <c r="Y828" s="3"/>
      <c r="Z828" s="3"/>
    </row>
    <row r="829" spans="1:26" ht="15" x14ac:dyDescent="0.2">
      <c r="A829" s="3" t="s">
        <v>357</v>
      </c>
      <c r="B829" s="11">
        <v>44516</v>
      </c>
      <c r="C829" s="12">
        <v>0.40416666666666667</v>
      </c>
      <c r="D829" s="3" t="s">
        <v>267</v>
      </c>
      <c r="E829" s="3" t="s">
        <v>203</v>
      </c>
      <c r="F829" s="3">
        <v>1035</v>
      </c>
      <c r="G829" s="3">
        <v>11522</v>
      </c>
      <c r="H829" s="3">
        <v>11.09</v>
      </c>
      <c r="I829" s="3">
        <v>18.3</v>
      </c>
      <c r="J829" s="3">
        <v>7.87</v>
      </c>
      <c r="K829" s="3">
        <v>23</v>
      </c>
      <c r="L829" s="3">
        <v>7.56</v>
      </c>
      <c r="M829" s="3">
        <v>-74</v>
      </c>
      <c r="N829" s="3">
        <v>407</v>
      </c>
      <c r="O829" s="26">
        <v>12.016666669999999</v>
      </c>
      <c r="P829" s="3"/>
      <c r="Q829" s="3"/>
      <c r="R829" s="3"/>
      <c r="S829" s="3"/>
      <c r="T829" s="3"/>
      <c r="U829" s="3"/>
      <c r="V829" s="3"/>
      <c r="W829" s="3"/>
      <c r="X829" s="3"/>
      <c r="Y829" s="3"/>
      <c r="Z829" s="3"/>
    </row>
    <row r="830" spans="1:26" ht="15" x14ac:dyDescent="0.2">
      <c r="A830" s="3" t="s">
        <v>357</v>
      </c>
      <c r="B830" s="11">
        <v>44516</v>
      </c>
      <c r="C830" s="12">
        <v>0.40416666666666667</v>
      </c>
      <c r="D830" s="3" t="s">
        <v>267</v>
      </c>
      <c r="E830" s="3" t="s">
        <v>221</v>
      </c>
      <c r="F830" s="3" t="s">
        <v>46</v>
      </c>
      <c r="G830" s="3" t="s">
        <v>46</v>
      </c>
      <c r="H830" s="3">
        <v>8.8699999999999992</v>
      </c>
      <c r="I830" s="3">
        <v>18</v>
      </c>
      <c r="J830" s="3">
        <v>8.01</v>
      </c>
      <c r="K830" s="3">
        <v>34</v>
      </c>
      <c r="L830" s="3">
        <v>7.75</v>
      </c>
      <c r="M830" s="3">
        <v>-84.4</v>
      </c>
      <c r="N830" s="3">
        <v>408</v>
      </c>
      <c r="O830" s="26">
        <v>14.293333329999999</v>
      </c>
      <c r="P830" s="3"/>
      <c r="Q830" s="3"/>
      <c r="R830" s="3"/>
      <c r="S830" s="3"/>
      <c r="T830" s="3"/>
      <c r="U830" s="3"/>
      <c r="V830" s="3"/>
      <c r="W830" s="3"/>
      <c r="X830" s="3"/>
      <c r="Y830" s="3"/>
      <c r="Z830" s="3"/>
    </row>
    <row r="831" spans="1:26" ht="15" x14ac:dyDescent="0.2">
      <c r="A831" s="3" t="s">
        <v>357</v>
      </c>
      <c r="B831" s="11">
        <v>44516</v>
      </c>
      <c r="C831" s="12">
        <v>0.41666666666666669</v>
      </c>
      <c r="D831" s="3" t="s">
        <v>274</v>
      </c>
      <c r="E831" s="3" t="s">
        <v>203</v>
      </c>
      <c r="F831" s="3">
        <v>1004</v>
      </c>
      <c r="G831" s="3">
        <v>11519</v>
      </c>
      <c r="H831" s="3">
        <v>11.03</v>
      </c>
      <c r="I831" s="3">
        <v>17.600000000000001</v>
      </c>
      <c r="J831" s="3">
        <v>6.5</v>
      </c>
      <c r="K831" s="3">
        <v>12</v>
      </c>
      <c r="L831" s="3">
        <v>8.3699999999999992</v>
      </c>
      <c r="M831" s="3">
        <v>-118</v>
      </c>
      <c r="N831" s="3">
        <v>409</v>
      </c>
      <c r="O831" s="26">
        <v>12.973333330000001</v>
      </c>
      <c r="P831" s="3"/>
      <c r="Q831" s="3"/>
      <c r="R831" s="3"/>
      <c r="S831" s="3"/>
      <c r="T831" s="3"/>
      <c r="U831" s="3"/>
      <c r="V831" s="3"/>
      <c r="W831" s="3"/>
      <c r="X831" s="3"/>
      <c r="Y831" s="3"/>
      <c r="Z831" s="3"/>
    </row>
    <row r="832" spans="1:26" ht="15" x14ac:dyDescent="0.2">
      <c r="A832" s="3" t="s">
        <v>357</v>
      </c>
      <c r="B832" s="11">
        <v>44516</v>
      </c>
      <c r="C832" s="12">
        <v>0.41666666666666669</v>
      </c>
      <c r="D832" s="3" t="s">
        <v>274</v>
      </c>
      <c r="E832" s="3" t="s">
        <v>221</v>
      </c>
      <c r="F832" s="3">
        <v>1011</v>
      </c>
      <c r="G832" s="3">
        <v>11503</v>
      </c>
      <c r="H832" s="3">
        <v>6.12</v>
      </c>
      <c r="I832" s="3">
        <v>19</v>
      </c>
      <c r="J832" s="3">
        <v>25.87</v>
      </c>
      <c r="K832" s="3">
        <v>21</v>
      </c>
      <c r="L832" s="3">
        <v>8.01</v>
      </c>
      <c r="M832" s="3">
        <v>-98.8</v>
      </c>
      <c r="N832" s="3">
        <v>410</v>
      </c>
      <c r="O832" s="26">
        <v>21.793333329999999</v>
      </c>
      <c r="P832" s="3"/>
      <c r="Q832" s="3"/>
      <c r="R832" s="3"/>
      <c r="S832" s="3"/>
      <c r="T832" s="3"/>
      <c r="U832" s="3"/>
      <c r="V832" s="3"/>
      <c r="W832" s="3"/>
      <c r="X832" s="3"/>
      <c r="Y832" s="3"/>
      <c r="Z832" s="3"/>
    </row>
    <row r="833" spans="1:26" ht="15" x14ac:dyDescent="0.2">
      <c r="A833" s="3" t="s">
        <v>357</v>
      </c>
      <c r="B833" s="11">
        <v>44516</v>
      </c>
      <c r="C833" s="12">
        <v>0.46180555555555558</v>
      </c>
      <c r="D833" s="3" t="s">
        <v>265</v>
      </c>
      <c r="E833" s="3" t="s">
        <v>203</v>
      </c>
      <c r="F833" s="3">
        <v>1019</v>
      </c>
      <c r="G833" s="3">
        <v>11520</v>
      </c>
      <c r="H833" s="3">
        <v>8.4600000000000009</v>
      </c>
      <c r="I833" s="3">
        <v>18.100000000000001</v>
      </c>
      <c r="J833" s="3">
        <v>13.96</v>
      </c>
      <c r="K833" s="3" t="s">
        <v>723</v>
      </c>
      <c r="L833" s="3">
        <v>8.07</v>
      </c>
      <c r="M833" s="3">
        <v>-101.8</v>
      </c>
      <c r="N833" s="3">
        <v>411</v>
      </c>
      <c r="O833" s="26">
        <v>16.670000000000002</v>
      </c>
      <c r="P833" s="3"/>
      <c r="Q833" s="3"/>
      <c r="R833" s="3"/>
      <c r="S833" s="3"/>
      <c r="T833" s="3"/>
      <c r="U833" s="3"/>
      <c r="V833" s="3"/>
      <c r="W833" s="3"/>
      <c r="X833" s="3"/>
      <c r="Y833" s="3"/>
      <c r="Z833" s="3"/>
    </row>
    <row r="834" spans="1:26" ht="15" x14ac:dyDescent="0.2">
      <c r="A834" s="3" t="s">
        <v>357</v>
      </c>
      <c r="B834" s="11">
        <v>44516</v>
      </c>
      <c r="C834" s="12">
        <v>0.46180555555555558</v>
      </c>
      <c r="D834" s="3" t="s">
        <v>265</v>
      </c>
      <c r="E834" s="3" t="s">
        <v>221</v>
      </c>
      <c r="F834" s="3" t="s">
        <v>46</v>
      </c>
      <c r="G834" s="3" t="s">
        <v>46</v>
      </c>
      <c r="H834" s="3">
        <v>7.94</v>
      </c>
      <c r="I834" s="3">
        <v>18.2</v>
      </c>
      <c r="J834" s="3">
        <v>15.13</v>
      </c>
      <c r="K834" s="3">
        <v>68</v>
      </c>
      <c r="L834" s="3">
        <v>8.0299999999999994</v>
      </c>
      <c r="M834" s="3">
        <v>-99.8</v>
      </c>
      <c r="N834" s="3">
        <v>412</v>
      </c>
      <c r="O834" s="26">
        <v>17.346666670000001</v>
      </c>
      <c r="P834" s="3"/>
      <c r="Q834" s="3"/>
      <c r="R834" s="3"/>
      <c r="S834" s="3"/>
      <c r="T834" s="3"/>
      <c r="U834" s="3"/>
      <c r="V834" s="3"/>
      <c r="W834" s="3"/>
      <c r="X834" s="3"/>
      <c r="Y834" s="3"/>
      <c r="Z834" s="3"/>
    </row>
    <row r="835" spans="1:26" ht="15" x14ac:dyDescent="0.2">
      <c r="A835" s="3" t="s">
        <v>357</v>
      </c>
      <c r="B835" s="11">
        <v>44516</v>
      </c>
      <c r="C835" s="12">
        <v>0.47291666666666665</v>
      </c>
      <c r="D835" s="3" t="s">
        <v>281</v>
      </c>
      <c r="E835" s="3" t="s">
        <v>203</v>
      </c>
      <c r="F835" s="3">
        <v>1001</v>
      </c>
      <c r="G835" s="3">
        <v>11505</v>
      </c>
      <c r="H835" s="3">
        <v>9.6</v>
      </c>
      <c r="I835" s="3">
        <v>17.7</v>
      </c>
      <c r="J835" s="3">
        <v>12.29</v>
      </c>
      <c r="K835" s="3">
        <v>18</v>
      </c>
      <c r="L835" s="3">
        <v>8.19</v>
      </c>
      <c r="M835" s="3">
        <v>-108.3</v>
      </c>
      <c r="N835" s="3">
        <v>413</v>
      </c>
      <c r="O835" s="26">
        <v>11.95</v>
      </c>
      <c r="P835" s="3"/>
      <c r="Q835" s="3"/>
      <c r="R835" s="3"/>
      <c r="S835" s="3"/>
      <c r="T835" s="3"/>
      <c r="U835" s="3"/>
      <c r="V835" s="3"/>
      <c r="W835" s="3"/>
      <c r="X835" s="3"/>
      <c r="Y835" s="3"/>
      <c r="Z835" s="3"/>
    </row>
    <row r="836" spans="1:26" ht="15" x14ac:dyDescent="0.2">
      <c r="A836" s="3" t="s">
        <v>357</v>
      </c>
      <c r="B836" s="11">
        <v>44516</v>
      </c>
      <c r="C836" s="12">
        <v>0.47291666666666665</v>
      </c>
      <c r="D836" s="3" t="s">
        <v>281</v>
      </c>
      <c r="E836" s="3" t="s">
        <v>221</v>
      </c>
      <c r="F836" s="3">
        <v>1034</v>
      </c>
      <c r="G836" s="3">
        <v>11507</v>
      </c>
      <c r="H836" s="3">
        <v>6.84</v>
      </c>
      <c r="I836" s="3">
        <v>18.7</v>
      </c>
      <c r="J836" s="3">
        <v>24.46</v>
      </c>
      <c r="K836" s="3">
        <v>56</v>
      </c>
      <c r="L836" s="3">
        <v>8.07</v>
      </c>
      <c r="M836" s="3">
        <v>-101.7</v>
      </c>
      <c r="N836" s="3">
        <v>414</v>
      </c>
      <c r="O836" s="26">
        <v>21.396666669999998</v>
      </c>
      <c r="P836" s="3"/>
      <c r="Q836" s="3"/>
      <c r="R836" s="3"/>
      <c r="S836" s="3"/>
      <c r="T836" s="3"/>
      <c r="U836" s="3"/>
      <c r="V836" s="3"/>
      <c r="W836" s="3"/>
      <c r="X836" s="3"/>
      <c r="Y836" s="3"/>
      <c r="Z836" s="3"/>
    </row>
    <row r="837" spans="1:26" ht="15" x14ac:dyDescent="0.2">
      <c r="A837" s="3" t="s">
        <v>357</v>
      </c>
      <c r="B837" s="11">
        <v>44516</v>
      </c>
      <c r="C837" s="12">
        <v>0.51736111111111116</v>
      </c>
      <c r="D837" s="3" t="s">
        <v>215</v>
      </c>
      <c r="E837" s="3" t="s">
        <v>203</v>
      </c>
      <c r="F837" s="3">
        <v>1016</v>
      </c>
      <c r="G837" s="3">
        <v>11501</v>
      </c>
      <c r="H837" s="3">
        <v>9.7100000000000009</v>
      </c>
      <c r="I837" s="3">
        <v>18.399999999999999</v>
      </c>
      <c r="J837" s="3">
        <v>15.79</v>
      </c>
      <c r="K837" s="3">
        <v>24</v>
      </c>
      <c r="L837" s="3">
        <v>8.25</v>
      </c>
      <c r="M837" s="3">
        <v>-111.6</v>
      </c>
      <c r="N837" s="3">
        <v>415</v>
      </c>
      <c r="O837" s="26">
        <v>17.073333330000001</v>
      </c>
      <c r="P837" s="3"/>
      <c r="Q837" s="3"/>
      <c r="R837" s="3"/>
      <c r="S837" s="3"/>
      <c r="T837" s="3"/>
      <c r="U837" s="3"/>
      <c r="V837" s="3"/>
      <c r="W837" s="3"/>
      <c r="X837" s="3"/>
      <c r="Y837" s="3"/>
      <c r="Z837" s="3"/>
    </row>
    <row r="838" spans="1:26" ht="15" x14ac:dyDescent="0.2">
      <c r="A838" s="3" t="s">
        <v>357</v>
      </c>
      <c r="B838" s="11">
        <v>44516</v>
      </c>
      <c r="C838" s="12">
        <v>0.51736111111111116</v>
      </c>
      <c r="D838" s="3" t="s">
        <v>215</v>
      </c>
      <c r="E838" s="3" t="s">
        <v>221</v>
      </c>
      <c r="F838" s="3" t="s">
        <v>46</v>
      </c>
      <c r="G838" s="3" t="s">
        <v>46</v>
      </c>
      <c r="H838" s="3">
        <v>9.5</v>
      </c>
      <c r="I838" s="3">
        <v>18.100000000000001</v>
      </c>
      <c r="J838" s="3">
        <v>16.05</v>
      </c>
      <c r="K838" s="3">
        <v>38</v>
      </c>
      <c r="L838" s="3">
        <v>8.23</v>
      </c>
      <c r="M838" s="3">
        <v>-110.7</v>
      </c>
      <c r="N838" s="3">
        <v>416</v>
      </c>
      <c r="O838" s="26">
        <v>17.166666670000001</v>
      </c>
      <c r="P838" s="3"/>
      <c r="Q838" s="3"/>
      <c r="R838" s="3"/>
      <c r="S838" s="3"/>
      <c r="T838" s="3"/>
      <c r="U838" s="3"/>
      <c r="V838" s="3"/>
      <c r="W838" s="3"/>
      <c r="X838" s="3"/>
      <c r="Y838" s="3"/>
      <c r="Z838" s="3"/>
    </row>
    <row r="839" spans="1:26" ht="15" x14ac:dyDescent="0.2">
      <c r="A839" s="3" t="s">
        <v>357</v>
      </c>
      <c r="B839" s="11">
        <v>44516</v>
      </c>
      <c r="C839" s="12">
        <v>0.52708333333333335</v>
      </c>
      <c r="D839" s="3" t="s">
        <v>218</v>
      </c>
      <c r="E839" s="3" t="s">
        <v>203</v>
      </c>
      <c r="F839" s="3">
        <v>1004</v>
      </c>
      <c r="G839" s="3">
        <v>11519</v>
      </c>
      <c r="H839" s="3">
        <v>9.0299999999999994</v>
      </c>
      <c r="I839" s="3">
        <v>18.3</v>
      </c>
      <c r="J839" s="3">
        <v>17.43</v>
      </c>
      <c r="K839" s="3">
        <v>96</v>
      </c>
      <c r="L839" s="3">
        <v>8.1999999999999993</v>
      </c>
      <c r="M839" s="3">
        <v>-108.6</v>
      </c>
      <c r="N839" s="3">
        <v>417</v>
      </c>
      <c r="O839" s="26">
        <v>17.676666669999999</v>
      </c>
      <c r="P839" s="3"/>
      <c r="Q839" s="3"/>
      <c r="R839" s="3"/>
      <c r="S839" s="3"/>
      <c r="T839" s="3"/>
      <c r="U839" s="3"/>
      <c r="V839" s="3"/>
      <c r="W839" s="3"/>
      <c r="X839" s="3"/>
      <c r="Y839" s="3"/>
      <c r="Z839" s="3"/>
    </row>
    <row r="840" spans="1:26" ht="15" x14ac:dyDescent="0.2">
      <c r="A840" s="3" t="s">
        <v>357</v>
      </c>
      <c r="B840" s="11">
        <v>44516</v>
      </c>
      <c r="C840" s="12">
        <v>0.52708333333333335</v>
      </c>
      <c r="D840" s="3" t="s">
        <v>218</v>
      </c>
      <c r="E840" s="3" t="s">
        <v>221</v>
      </c>
      <c r="F840" s="3">
        <v>1015</v>
      </c>
      <c r="G840" s="3">
        <v>11502</v>
      </c>
      <c r="H840" s="3">
        <v>8.4</v>
      </c>
      <c r="I840" s="3">
        <v>18.8</v>
      </c>
      <c r="J840" s="3">
        <v>23.35</v>
      </c>
      <c r="K840" s="3">
        <v>106</v>
      </c>
      <c r="L840" s="3">
        <v>8.11</v>
      </c>
      <c r="M840" s="3">
        <v>-103.9</v>
      </c>
      <c r="N840" s="3">
        <v>418</v>
      </c>
      <c r="O840" s="26">
        <v>20.91</v>
      </c>
      <c r="P840" s="3"/>
      <c r="Q840" s="3"/>
      <c r="R840" s="3"/>
      <c r="S840" s="3"/>
      <c r="T840" s="3"/>
      <c r="U840" s="3"/>
      <c r="V840" s="3"/>
      <c r="W840" s="3"/>
      <c r="X840" s="3"/>
      <c r="Y840" s="3"/>
      <c r="Z840" s="3"/>
    </row>
    <row r="841" spans="1:26" ht="15" x14ac:dyDescent="0.2">
      <c r="A841" s="3" t="s">
        <v>357</v>
      </c>
      <c r="B841" s="11">
        <v>44516</v>
      </c>
      <c r="C841" s="12">
        <v>0.54305555555555551</v>
      </c>
      <c r="D841" s="3" t="s">
        <v>224</v>
      </c>
      <c r="E841" s="3" t="s">
        <v>203</v>
      </c>
      <c r="F841" s="3">
        <v>1032</v>
      </c>
      <c r="G841" s="3">
        <v>11506</v>
      </c>
      <c r="H841" s="3">
        <v>8.61</v>
      </c>
      <c r="I841" s="3">
        <v>19.3</v>
      </c>
      <c r="J841" s="3">
        <v>17.7</v>
      </c>
      <c r="K841" s="3">
        <v>29</v>
      </c>
      <c r="L841" s="3">
        <v>8.11</v>
      </c>
      <c r="M841" s="3">
        <v>-104.2</v>
      </c>
      <c r="N841" s="3">
        <v>419</v>
      </c>
      <c r="O841" s="26">
        <v>17.63666667</v>
      </c>
      <c r="P841" s="3"/>
      <c r="Q841" s="3"/>
      <c r="R841" s="3"/>
      <c r="S841" s="3"/>
      <c r="T841" s="3"/>
      <c r="U841" s="3"/>
      <c r="V841" s="3"/>
      <c r="W841" s="3"/>
      <c r="X841" s="3"/>
      <c r="Y841" s="3"/>
      <c r="Z841" s="3"/>
    </row>
    <row r="842" spans="1:26" ht="15" x14ac:dyDescent="0.2">
      <c r="A842" s="3" t="s">
        <v>357</v>
      </c>
      <c r="B842" s="11">
        <v>44516</v>
      </c>
      <c r="C842" s="12">
        <v>0.54305555555555551</v>
      </c>
      <c r="D842" s="3" t="s">
        <v>224</v>
      </c>
      <c r="E842" s="3" t="s">
        <v>221</v>
      </c>
      <c r="F842" s="3" t="s">
        <v>46</v>
      </c>
      <c r="G842" s="3" t="s">
        <v>46</v>
      </c>
      <c r="H842" s="3">
        <v>8.81</v>
      </c>
      <c r="I842" s="3">
        <v>19.2</v>
      </c>
      <c r="J842" s="3">
        <v>17.690000000000001</v>
      </c>
      <c r="K842" s="3">
        <v>59</v>
      </c>
      <c r="L842" s="3">
        <v>8.17</v>
      </c>
      <c r="M842" s="3">
        <v>-107</v>
      </c>
      <c r="N842" s="3">
        <v>420</v>
      </c>
      <c r="O842" s="26">
        <v>17.756666670000001</v>
      </c>
      <c r="P842" s="3"/>
      <c r="Q842" s="3"/>
      <c r="R842" s="3"/>
      <c r="S842" s="3"/>
      <c r="T842" s="3"/>
      <c r="U842" s="3"/>
      <c r="V842" s="3"/>
      <c r="W842" s="3"/>
      <c r="X842" s="3"/>
      <c r="Y842" s="3"/>
      <c r="Z842" s="3"/>
    </row>
    <row r="843" spans="1:26" ht="15" x14ac:dyDescent="0.2">
      <c r="A843" s="3" t="s">
        <v>357</v>
      </c>
      <c r="B843" s="11">
        <v>44518</v>
      </c>
      <c r="C843" s="12">
        <v>0.27152777777777776</v>
      </c>
      <c r="D843" s="3" t="s">
        <v>202</v>
      </c>
      <c r="E843" s="3" t="s">
        <v>203</v>
      </c>
      <c r="F843" s="3">
        <v>1001</v>
      </c>
      <c r="G843" s="3">
        <v>11539</v>
      </c>
      <c r="H843" s="3">
        <v>7.91</v>
      </c>
      <c r="I843" s="3">
        <v>18.600000000000001</v>
      </c>
      <c r="J843" s="3">
        <v>21.58</v>
      </c>
      <c r="K843" s="3">
        <v>71</v>
      </c>
      <c r="L843" s="3">
        <v>8.11</v>
      </c>
      <c r="M843" s="3">
        <v>-104.1</v>
      </c>
      <c r="N843" s="3">
        <v>421</v>
      </c>
      <c r="O843" s="26">
        <v>20.206666670000001</v>
      </c>
      <c r="P843" s="3"/>
      <c r="Q843" s="3"/>
      <c r="R843" s="3"/>
      <c r="S843" s="3"/>
      <c r="T843" s="3"/>
      <c r="U843" s="3"/>
      <c r="V843" s="3"/>
      <c r="W843" s="3"/>
      <c r="X843" s="3"/>
      <c r="Y843" s="3"/>
      <c r="Z843" s="3"/>
    </row>
    <row r="844" spans="1:26" ht="15" x14ac:dyDescent="0.2">
      <c r="A844" s="3" t="s">
        <v>357</v>
      </c>
      <c r="B844" s="11">
        <v>44518</v>
      </c>
      <c r="C844" s="12">
        <v>0.27152777777777776</v>
      </c>
      <c r="D844" s="3" t="s">
        <v>202</v>
      </c>
      <c r="E844" s="3" t="s">
        <v>221</v>
      </c>
      <c r="F844" s="3">
        <v>1004</v>
      </c>
      <c r="G844" s="3">
        <v>11542</v>
      </c>
      <c r="H844" s="3">
        <v>7.49</v>
      </c>
      <c r="I844" s="3">
        <v>19.600000000000001</v>
      </c>
      <c r="J844" s="3">
        <v>25.84</v>
      </c>
      <c r="K844" s="3">
        <v>4</v>
      </c>
      <c r="L844" s="3">
        <v>8.15</v>
      </c>
      <c r="M844" s="3">
        <v>-106.2</v>
      </c>
      <c r="N844" s="3">
        <v>422</v>
      </c>
      <c r="O844" s="26">
        <v>21.18</v>
      </c>
      <c r="P844" s="3"/>
      <c r="Q844" s="3"/>
      <c r="R844" s="3"/>
      <c r="S844" s="3"/>
      <c r="T844" s="3"/>
      <c r="U844" s="3"/>
      <c r="V844" s="3"/>
      <c r="W844" s="3"/>
      <c r="X844" s="3"/>
      <c r="Y844" s="3"/>
      <c r="Z844" s="3"/>
    </row>
    <row r="845" spans="1:26" ht="15" x14ac:dyDescent="0.2">
      <c r="A845" s="3" t="s">
        <v>357</v>
      </c>
      <c r="B845" s="11">
        <v>44518</v>
      </c>
      <c r="C845" s="12">
        <v>0.31388888888888888</v>
      </c>
      <c r="D845" s="3" t="s">
        <v>206</v>
      </c>
      <c r="E845" s="3" t="s">
        <v>203</v>
      </c>
      <c r="F845" s="3">
        <v>1011</v>
      </c>
      <c r="G845" s="3">
        <v>11537</v>
      </c>
      <c r="H845" s="3">
        <v>8.2200000000000006</v>
      </c>
      <c r="I845" s="3">
        <v>18.600000000000001</v>
      </c>
      <c r="J845" s="3">
        <v>21.69</v>
      </c>
      <c r="K845" s="3">
        <v>11</v>
      </c>
      <c r="L845" s="3">
        <v>8.07</v>
      </c>
      <c r="M845" s="3">
        <v>-101.9</v>
      </c>
      <c r="N845" s="3">
        <v>423</v>
      </c>
      <c r="O845" s="26">
        <v>19.553333330000001</v>
      </c>
      <c r="P845" s="3"/>
      <c r="Q845" s="3"/>
      <c r="R845" s="3"/>
      <c r="S845" s="3"/>
      <c r="T845" s="3"/>
      <c r="U845" s="3"/>
      <c r="V845" s="3"/>
      <c r="W845" s="3"/>
      <c r="X845" s="3"/>
      <c r="Y845" s="3"/>
      <c r="Z845" s="3"/>
    </row>
    <row r="846" spans="1:26" ht="15" x14ac:dyDescent="0.2">
      <c r="A846" s="3" t="s">
        <v>357</v>
      </c>
      <c r="B846" s="11">
        <v>44518</v>
      </c>
      <c r="C846" s="12">
        <v>0.31388888888888888</v>
      </c>
      <c r="D846" s="3" t="s">
        <v>206</v>
      </c>
      <c r="E846" s="3" t="s">
        <v>221</v>
      </c>
      <c r="F846" s="3" t="s">
        <v>46</v>
      </c>
      <c r="G846" s="3" t="s">
        <v>46</v>
      </c>
      <c r="H846" s="3">
        <v>8.15</v>
      </c>
      <c r="I846" s="3">
        <v>18.5</v>
      </c>
      <c r="J846" s="3">
        <v>21.62</v>
      </c>
      <c r="K846" s="3">
        <v>8</v>
      </c>
      <c r="L846" s="3">
        <v>8.02</v>
      </c>
      <c r="M846" s="3">
        <v>-98.9</v>
      </c>
      <c r="N846" s="3">
        <v>424</v>
      </c>
      <c r="O846" s="26">
        <v>19.526666670000001</v>
      </c>
      <c r="P846" s="3"/>
      <c r="Q846" s="3"/>
      <c r="R846" s="3"/>
      <c r="S846" s="3"/>
      <c r="T846" s="3"/>
      <c r="U846" s="3"/>
      <c r="V846" s="3"/>
      <c r="W846" s="3"/>
      <c r="X846" s="3"/>
      <c r="Y846" s="3"/>
      <c r="Z846" s="3"/>
    </row>
    <row r="847" spans="1:26" ht="15" x14ac:dyDescent="0.2">
      <c r="A847" s="3" t="s">
        <v>357</v>
      </c>
      <c r="B847" s="11">
        <v>44518</v>
      </c>
      <c r="C847" s="12">
        <v>0.3298611111111111</v>
      </c>
      <c r="D847" s="3" t="s">
        <v>209</v>
      </c>
      <c r="E847" s="3" t="s">
        <v>203</v>
      </c>
      <c r="F847" s="3">
        <v>1016</v>
      </c>
      <c r="G847" s="3">
        <v>11538</v>
      </c>
      <c r="H847" s="3">
        <v>7.92</v>
      </c>
      <c r="I847" s="3">
        <v>19.100000000000001</v>
      </c>
      <c r="J847" s="3">
        <v>18.420000000000002</v>
      </c>
      <c r="K847" s="3" t="s">
        <v>724</v>
      </c>
      <c r="L847" s="3">
        <v>8.15</v>
      </c>
      <c r="M847" s="3">
        <v>-105.9</v>
      </c>
      <c r="N847" s="3">
        <v>426</v>
      </c>
      <c r="O847" s="26">
        <v>18.34</v>
      </c>
      <c r="P847" s="3"/>
      <c r="Q847" s="3"/>
      <c r="R847" s="3"/>
      <c r="S847" s="3"/>
      <c r="T847" s="3"/>
      <c r="U847" s="3"/>
      <c r="V847" s="3"/>
      <c r="W847" s="3"/>
      <c r="X847" s="3"/>
      <c r="Y847" s="3"/>
      <c r="Z847" s="3"/>
    </row>
    <row r="848" spans="1:26" ht="15" x14ac:dyDescent="0.2">
      <c r="A848" s="3" t="s">
        <v>357</v>
      </c>
      <c r="B848" s="11">
        <v>44518</v>
      </c>
      <c r="C848" s="12">
        <v>0.3298611111111111</v>
      </c>
      <c r="D848" s="3" t="s">
        <v>209</v>
      </c>
      <c r="E848" s="3" t="s">
        <v>221</v>
      </c>
      <c r="F848" s="3" t="s">
        <v>46</v>
      </c>
      <c r="G848" s="3" t="s">
        <v>46</v>
      </c>
      <c r="H848" s="3">
        <v>7.74</v>
      </c>
      <c r="I848" s="3">
        <v>19.2</v>
      </c>
      <c r="J848" s="3">
        <v>19.010000000000002</v>
      </c>
      <c r="K848" s="3">
        <v>30</v>
      </c>
      <c r="L848" s="3">
        <v>7.91</v>
      </c>
      <c r="M848" s="3">
        <v>-93.1</v>
      </c>
      <c r="N848" s="3">
        <v>425</v>
      </c>
      <c r="O848" s="26">
        <v>17.440000000000001</v>
      </c>
      <c r="P848" s="3"/>
      <c r="Q848" s="3"/>
      <c r="R848" s="3"/>
      <c r="S848" s="3"/>
      <c r="T848" s="3"/>
      <c r="U848" s="3"/>
      <c r="V848" s="3"/>
      <c r="W848" s="3"/>
      <c r="X848" s="3"/>
      <c r="Y848" s="3"/>
      <c r="Z848" s="3"/>
    </row>
    <row r="849" spans="1:26" ht="15" x14ac:dyDescent="0.2">
      <c r="A849" s="3" t="s">
        <v>357</v>
      </c>
      <c r="B849" s="11">
        <v>44518</v>
      </c>
      <c r="C849" s="12">
        <v>0.35416666666666669</v>
      </c>
      <c r="D849" s="3" t="s">
        <v>212</v>
      </c>
      <c r="E849" s="3" t="s">
        <v>203</v>
      </c>
      <c r="F849" s="3">
        <v>1009</v>
      </c>
      <c r="G849" s="3">
        <v>11530</v>
      </c>
      <c r="H849" s="3">
        <v>8.43</v>
      </c>
      <c r="I849" s="3">
        <v>19.8</v>
      </c>
      <c r="J849" s="10">
        <v>12.34</v>
      </c>
      <c r="K849" s="3">
        <v>20</v>
      </c>
      <c r="L849" s="3">
        <v>7.85</v>
      </c>
      <c r="M849" s="3">
        <v>-89.9</v>
      </c>
      <c r="N849" s="3">
        <v>427</v>
      </c>
      <c r="O849" s="26">
        <v>11.856666669999999</v>
      </c>
      <c r="P849" s="3"/>
      <c r="Q849" s="3"/>
      <c r="R849" s="3"/>
      <c r="S849" s="3"/>
      <c r="T849" s="3"/>
      <c r="U849" s="3"/>
      <c r="V849" s="3"/>
      <c r="W849" s="3"/>
      <c r="X849" s="3"/>
      <c r="Y849" s="3"/>
      <c r="Z849" s="3"/>
    </row>
    <row r="850" spans="1:26" ht="15" x14ac:dyDescent="0.2">
      <c r="A850" s="3" t="s">
        <v>357</v>
      </c>
      <c r="B850" s="11">
        <v>44518</v>
      </c>
      <c r="C850" s="12">
        <v>0.35416666666666669</v>
      </c>
      <c r="D850" s="3" t="s">
        <v>212</v>
      </c>
      <c r="E850" s="3" t="s">
        <v>221</v>
      </c>
      <c r="F850" s="3">
        <v>1034</v>
      </c>
      <c r="G850" s="3">
        <v>11536</v>
      </c>
      <c r="H850" s="3">
        <v>8.25</v>
      </c>
      <c r="I850" s="3">
        <v>19.8</v>
      </c>
      <c r="J850" s="3">
        <v>14.91</v>
      </c>
      <c r="K850" s="3">
        <v>67</v>
      </c>
      <c r="L850" s="3">
        <v>7.94</v>
      </c>
      <c r="M850" s="3">
        <v>-94.7</v>
      </c>
      <c r="N850" s="3">
        <v>428</v>
      </c>
      <c r="O850" s="26">
        <v>14.59</v>
      </c>
      <c r="P850" s="3"/>
      <c r="Q850" s="3"/>
      <c r="R850" s="3"/>
      <c r="S850" s="3"/>
      <c r="T850" s="3"/>
      <c r="U850" s="3"/>
      <c r="V850" s="3"/>
      <c r="W850" s="3"/>
      <c r="X850" s="3"/>
      <c r="Y850" s="3"/>
      <c r="Z850" s="3"/>
    </row>
    <row r="851" spans="1:26" ht="15" x14ac:dyDescent="0.2">
      <c r="A851" s="3" t="s">
        <v>357</v>
      </c>
      <c r="B851" s="11">
        <v>44518</v>
      </c>
      <c r="C851" s="12">
        <v>0.37638888888888888</v>
      </c>
      <c r="D851" s="3" t="s">
        <v>227</v>
      </c>
      <c r="E851" s="3" t="s">
        <v>203</v>
      </c>
      <c r="F851" s="3">
        <v>1005</v>
      </c>
      <c r="G851" s="3">
        <v>11533</v>
      </c>
      <c r="H851" s="3">
        <v>8.25</v>
      </c>
      <c r="I851" s="3">
        <v>18.5</v>
      </c>
      <c r="J851" s="3">
        <v>18.79</v>
      </c>
      <c r="K851" s="3">
        <v>7</v>
      </c>
      <c r="L851" s="3">
        <v>8.15</v>
      </c>
      <c r="M851" s="3">
        <v>-106.3</v>
      </c>
      <c r="N851" s="3">
        <v>429</v>
      </c>
      <c r="O851" s="26">
        <v>18.43333333</v>
      </c>
      <c r="P851" s="3"/>
      <c r="Q851" s="3"/>
      <c r="R851" s="3"/>
      <c r="S851" s="3"/>
      <c r="T851" s="3"/>
      <c r="U851" s="3"/>
      <c r="V851" s="3"/>
      <c r="W851" s="3"/>
      <c r="X851" s="3"/>
      <c r="Y851" s="3"/>
      <c r="Z851" s="3"/>
    </row>
    <row r="852" spans="1:26" ht="15" x14ac:dyDescent="0.2">
      <c r="A852" s="3" t="s">
        <v>357</v>
      </c>
      <c r="B852" s="11">
        <v>44518</v>
      </c>
      <c r="C852" s="12">
        <v>0.37638888888888888</v>
      </c>
      <c r="D852" s="3" t="s">
        <v>227</v>
      </c>
      <c r="E852" s="3" t="s">
        <v>221</v>
      </c>
      <c r="F852" s="3" t="s">
        <v>46</v>
      </c>
      <c r="G852" s="3" t="s">
        <v>46</v>
      </c>
      <c r="H852" s="3">
        <v>8.15</v>
      </c>
      <c r="I852" s="3">
        <v>18.5</v>
      </c>
      <c r="J852" s="3">
        <v>19.059999999999999</v>
      </c>
      <c r="K852" s="3">
        <v>33</v>
      </c>
      <c r="L852" s="3">
        <v>8.09</v>
      </c>
      <c r="M852" s="3">
        <v>-103</v>
      </c>
      <c r="N852" s="3">
        <v>430</v>
      </c>
      <c r="O852" s="26">
        <v>18.513333329999998</v>
      </c>
      <c r="P852" s="3"/>
      <c r="Q852" s="3"/>
      <c r="R852" s="3"/>
      <c r="S852" s="3"/>
      <c r="T852" s="3"/>
      <c r="U852" s="3"/>
      <c r="V852" s="3"/>
      <c r="W852" s="3"/>
      <c r="X852" s="3"/>
      <c r="Y852" s="3"/>
      <c r="Z852" s="3"/>
    </row>
    <row r="853" spans="1:26" ht="15" x14ac:dyDescent="0.2">
      <c r="A853" s="3" t="s">
        <v>357</v>
      </c>
      <c r="B853" s="11">
        <v>44518</v>
      </c>
      <c r="C853" s="12">
        <v>0.4152777777777778</v>
      </c>
      <c r="D853" s="3" t="s">
        <v>230</v>
      </c>
      <c r="E853" s="3" t="s">
        <v>203</v>
      </c>
      <c r="F853" s="3">
        <v>1032</v>
      </c>
      <c r="G853" s="3">
        <v>11540</v>
      </c>
      <c r="H853" s="3">
        <v>8.61</v>
      </c>
      <c r="I853" s="3">
        <v>18.7</v>
      </c>
      <c r="J853" s="3">
        <v>18.79</v>
      </c>
      <c r="K853" s="3">
        <v>31</v>
      </c>
      <c r="L853" s="3">
        <v>8.19</v>
      </c>
      <c r="M853" s="3">
        <v>-108.3</v>
      </c>
      <c r="N853" s="3">
        <v>431</v>
      </c>
      <c r="O853" s="26">
        <v>18.526666670000001</v>
      </c>
      <c r="P853" s="3"/>
      <c r="Q853" s="3"/>
      <c r="R853" s="3"/>
      <c r="S853" s="3"/>
      <c r="T853" s="3"/>
      <c r="U853" s="3"/>
      <c r="V853" s="3"/>
      <c r="W853" s="3"/>
      <c r="X853" s="3"/>
      <c r="Y853" s="3"/>
      <c r="Z853" s="3"/>
    </row>
    <row r="854" spans="1:26" ht="15" x14ac:dyDescent="0.2">
      <c r="A854" s="3" t="s">
        <v>357</v>
      </c>
      <c r="B854" s="11">
        <v>44518</v>
      </c>
      <c r="C854" s="12">
        <v>0.4152777777777778</v>
      </c>
      <c r="D854" s="3" t="s">
        <v>230</v>
      </c>
      <c r="E854" s="3" t="s">
        <v>221</v>
      </c>
      <c r="F854" s="3">
        <v>1015</v>
      </c>
      <c r="G854" s="3">
        <v>11541</v>
      </c>
      <c r="H854" s="3">
        <v>7.4</v>
      </c>
      <c r="I854" s="3">
        <v>19.600000000000001</v>
      </c>
      <c r="J854" s="3">
        <v>25.75</v>
      </c>
      <c r="K854" s="3">
        <v>46</v>
      </c>
      <c r="L854" s="3">
        <v>8.15</v>
      </c>
      <c r="M854" s="3">
        <v>-106.3</v>
      </c>
      <c r="N854" s="3">
        <v>432</v>
      </c>
      <c r="O854" s="26">
        <v>21.78</v>
      </c>
      <c r="P854" s="3"/>
      <c r="Q854" s="3"/>
      <c r="R854" s="3"/>
      <c r="S854" s="3"/>
      <c r="T854" s="3"/>
      <c r="U854" s="3"/>
      <c r="V854" s="3"/>
      <c r="W854" s="3"/>
      <c r="X854" s="3"/>
      <c r="Y854" s="3"/>
      <c r="Z854" s="3"/>
    </row>
    <row r="855" spans="1:26" ht="15" x14ac:dyDescent="0.2">
      <c r="A855" s="3" t="s">
        <v>357</v>
      </c>
      <c r="B855" s="11">
        <v>44518</v>
      </c>
      <c r="C855" s="12">
        <v>0.44444444444444442</v>
      </c>
      <c r="D855" s="3" t="s">
        <v>235</v>
      </c>
      <c r="E855" s="3" t="s">
        <v>203</v>
      </c>
      <c r="F855" s="3">
        <v>1013</v>
      </c>
      <c r="G855" s="3">
        <v>11534</v>
      </c>
      <c r="H855" s="3">
        <v>8.51</v>
      </c>
      <c r="I855" s="3">
        <v>19.2</v>
      </c>
      <c r="J855" s="3">
        <v>17.53</v>
      </c>
      <c r="K855" s="3" t="s">
        <v>725</v>
      </c>
      <c r="L855" s="3">
        <v>7.94</v>
      </c>
      <c r="M855" s="3">
        <v>-95</v>
      </c>
      <c r="N855" s="3">
        <v>433</v>
      </c>
      <c r="O855" s="26">
        <v>18.39</v>
      </c>
      <c r="P855" s="3"/>
      <c r="Q855" s="3"/>
      <c r="R855" s="3"/>
      <c r="S855" s="3"/>
      <c r="T855" s="3"/>
      <c r="U855" s="3"/>
      <c r="V855" s="3"/>
      <c r="W855" s="3"/>
      <c r="X855" s="3"/>
      <c r="Y855" s="3"/>
      <c r="Z855" s="3"/>
    </row>
    <row r="856" spans="1:26" ht="15" x14ac:dyDescent="0.2">
      <c r="A856" s="3" t="s">
        <v>357</v>
      </c>
      <c r="B856" s="11">
        <v>44518</v>
      </c>
      <c r="C856" s="12">
        <v>0.44444444444444442</v>
      </c>
      <c r="D856" s="3" t="s">
        <v>235</v>
      </c>
      <c r="E856" s="3" t="s">
        <v>221</v>
      </c>
      <c r="F856" s="3" t="s">
        <v>46</v>
      </c>
      <c r="G856" s="3" t="s">
        <v>46</v>
      </c>
      <c r="H856" s="3">
        <v>8.31</v>
      </c>
      <c r="I856" s="3">
        <v>19.100000000000001</v>
      </c>
      <c r="J856" s="3">
        <v>18.86</v>
      </c>
      <c r="K856" s="3">
        <v>39</v>
      </c>
      <c r="L856" s="3">
        <v>8.16</v>
      </c>
      <c r="M856" s="3">
        <v>-106.9</v>
      </c>
      <c r="N856" s="3">
        <v>434</v>
      </c>
      <c r="O856" s="26">
        <v>18.100000000000001</v>
      </c>
      <c r="P856" s="3"/>
      <c r="Q856" s="3"/>
      <c r="R856" s="3"/>
      <c r="S856" s="3"/>
      <c r="T856" s="3"/>
      <c r="U856" s="3"/>
      <c r="V856" s="3"/>
      <c r="W856" s="3"/>
      <c r="X856" s="3"/>
      <c r="Y856" s="3"/>
      <c r="Z856" s="3"/>
    </row>
    <row r="857" spans="1:26" ht="15" x14ac:dyDescent="0.2">
      <c r="A857" s="3" t="s">
        <v>357</v>
      </c>
      <c r="B857" s="11">
        <v>44518</v>
      </c>
      <c r="C857" s="12">
        <v>0.4548611111111111</v>
      </c>
      <c r="D857" s="3" t="s">
        <v>240</v>
      </c>
      <c r="E857" s="3" t="s">
        <v>203</v>
      </c>
      <c r="F857" s="3">
        <v>1033</v>
      </c>
      <c r="G857" s="3">
        <v>11532</v>
      </c>
      <c r="H857" s="3">
        <v>8.14</v>
      </c>
      <c r="I857" s="3">
        <v>20.100000000000001</v>
      </c>
      <c r="J857" s="3">
        <v>19.010000000000002</v>
      </c>
      <c r="K857" s="3">
        <v>36</v>
      </c>
      <c r="L857" s="3">
        <v>8.1300000000000008</v>
      </c>
      <c r="M857" s="3">
        <v>-105.3</v>
      </c>
      <c r="N857" s="3">
        <v>435</v>
      </c>
      <c r="O857" s="26">
        <v>18.516666669999999</v>
      </c>
      <c r="P857" s="3"/>
      <c r="Q857" s="3"/>
      <c r="R857" s="3"/>
      <c r="S857" s="3"/>
      <c r="T857" s="3"/>
      <c r="U857" s="3"/>
      <c r="V857" s="3"/>
      <c r="W857" s="3"/>
      <c r="X857" s="3"/>
      <c r="Y857" s="3"/>
      <c r="Z857" s="3"/>
    </row>
    <row r="858" spans="1:26" ht="15" x14ac:dyDescent="0.2">
      <c r="A858" s="3" t="s">
        <v>357</v>
      </c>
      <c r="B858" s="11">
        <v>44518</v>
      </c>
      <c r="C858" s="12">
        <v>0.4548611111111111</v>
      </c>
      <c r="D858" s="3" t="s">
        <v>240</v>
      </c>
      <c r="E858" s="3" t="s">
        <v>221</v>
      </c>
      <c r="F858" s="3" t="s">
        <v>46</v>
      </c>
      <c r="G858" s="3" t="s">
        <v>46</v>
      </c>
      <c r="H858" s="3">
        <v>8.1300000000000008</v>
      </c>
      <c r="I858" s="3">
        <v>20.100000000000001</v>
      </c>
      <c r="J858" s="3">
        <v>18.920000000000002</v>
      </c>
      <c r="K858" s="3">
        <v>48</v>
      </c>
      <c r="L858" s="3">
        <v>8.15</v>
      </c>
      <c r="M858" s="3">
        <v>-106.1</v>
      </c>
      <c r="N858" s="3">
        <v>436</v>
      </c>
      <c r="O858" s="26">
        <v>18.58666667</v>
      </c>
      <c r="P858" s="3"/>
      <c r="Q858" s="3"/>
      <c r="R858" s="3"/>
      <c r="S858" s="3"/>
      <c r="T858" s="3"/>
      <c r="U858" s="3"/>
      <c r="V858" s="3"/>
      <c r="W858" s="3"/>
      <c r="X858" s="3"/>
      <c r="Y858" s="3"/>
      <c r="Z858" s="3"/>
    </row>
    <row r="859" spans="1:26" ht="15" x14ac:dyDescent="0.2">
      <c r="A859" s="3" t="s">
        <v>357</v>
      </c>
      <c r="B859" s="11">
        <v>44518</v>
      </c>
      <c r="C859" s="12">
        <v>0.47083333333333333</v>
      </c>
      <c r="D859" s="3" t="s">
        <v>243</v>
      </c>
      <c r="E859" s="3" t="s">
        <v>203</v>
      </c>
      <c r="F859" s="3">
        <v>1021</v>
      </c>
      <c r="G859" s="3">
        <v>11535</v>
      </c>
      <c r="H859" s="3">
        <v>7.52</v>
      </c>
      <c r="I859" s="3">
        <v>20</v>
      </c>
      <c r="J859" s="3">
        <v>22.95</v>
      </c>
      <c r="K859" s="3">
        <v>29</v>
      </c>
      <c r="L859" s="3">
        <v>7.75</v>
      </c>
      <c r="M859" s="3">
        <v>-84.5</v>
      </c>
      <c r="N859" s="3">
        <v>437</v>
      </c>
      <c r="O859" s="26">
        <v>21.143333330000001</v>
      </c>
      <c r="P859" s="3"/>
      <c r="Q859" s="3"/>
      <c r="R859" s="3"/>
      <c r="S859" s="3"/>
      <c r="T859" s="3"/>
      <c r="U859" s="3"/>
      <c r="V859" s="3"/>
      <c r="W859" s="3"/>
      <c r="X859" s="3"/>
      <c r="Y859" s="3"/>
      <c r="Z859" s="3"/>
    </row>
    <row r="860" spans="1:26" ht="15" x14ac:dyDescent="0.2">
      <c r="A860" s="3" t="s">
        <v>357</v>
      </c>
      <c r="B860" s="11">
        <v>44518</v>
      </c>
      <c r="C860" s="12">
        <v>0.47083333333333333</v>
      </c>
      <c r="D860" s="3" t="s">
        <v>243</v>
      </c>
      <c r="E860" s="3" t="s">
        <v>221</v>
      </c>
      <c r="F860" s="3" t="s">
        <v>46</v>
      </c>
      <c r="G860" s="3" t="s">
        <v>46</v>
      </c>
      <c r="H860" s="3">
        <v>7.46</v>
      </c>
      <c r="I860" s="3">
        <v>20.5</v>
      </c>
      <c r="J860" s="3">
        <v>22.69</v>
      </c>
      <c r="K860" s="3" t="s">
        <v>557</v>
      </c>
      <c r="L860" s="3">
        <v>7.85</v>
      </c>
      <c r="M860" s="3">
        <v>-89.6</v>
      </c>
      <c r="N860" s="3">
        <v>438</v>
      </c>
      <c r="O860" s="26">
        <v>21.553333330000001</v>
      </c>
      <c r="P860" s="3"/>
      <c r="Q860" s="3"/>
      <c r="R860" s="3"/>
      <c r="S860" s="3"/>
      <c r="T860" s="3"/>
      <c r="U860" s="3"/>
      <c r="V860" s="3"/>
      <c r="W860" s="3"/>
      <c r="X860" s="3"/>
      <c r="Y860" s="3"/>
      <c r="Z860" s="3"/>
    </row>
    <row r="861" spans="1:26" ht="15" x14ac:dyDescent="0.2">
      <c r="A861" s="3" t="s">
        <v>357</v>
      </c>
      <c r="B861" s="11">
        <v>44518</v>
      </c>
      <c r="C861" s="12">
        <v>0.48194444444444445</v>
      </c>
      <c r="D861" s="3" t="s">
        <v>246</v>
      </c>
      <c r="E861" s="3" t="s">
        <v>203</v>
      </c>
      <c r="F861" s="3">
        <v>1006</v>
      </c>
      <c r="G861" s="3">
        <v>11531</v>
      </c>
      <c r="H861" s="3">
        <v>8.17</v>
      </c>
      <c r="I861" s="3">
        <v>19.899999999999999</v>
      </c>
      <c r="J861" s="32">
        <v>23.6</v>
      </c>
      <c r="K861" s="3">
        <v>3</v>
      </c>
      <c r="L861" s="3">
        <v>8.1999999999999993</v>
      </c>
      <c r="M861" s="3">
        <v>-108.8</v>
      </c>
      <c r="N861" s="3">
        <v>439</v>
      </c>
      <c r="O861" s="26">
        <v>20.766666669999999</v>
      </c>
      <c r="P861" s="3"/>
      <c r="Q861" s="3"/>
      <c r="R861" s="3"/>
      <c r="S861" s="3"/>
      <c r="T861" s="3"/>
      <c r="U861" s="3"/>
      <c r="V861" s="3"/>
      <c r="W861" s="3"/>
      <c r="X861" s="3"/>
      <c r="Y861" s="3"/>
      <c r="Z861" s="3"/>
    </row>
    <row r="862" spans="1:26" ht="15" x14ac:dyDescent="0.2">
      <c r="A862" s="3" t="s">
        <v>357</v>
      </c>
      <c r="B862" s="11">
        <v>44518</v>
      </c>
      <c r="C862" s="12">
        <v>0.48194444444444445</v>
      </c>
      <c r="D862" s="3" t="s">
        <v>246</v>
      </c>
      <c r="E862" s="3" t="s">
        <v>221</v>
      </c>
      <c r="F862" s="3" t="s">
        <v>46</v>
      </c>
      <c r="G862" s="3" t="s">
        <v>46</v>
      </c>
      <c r="H862" s="3">
        <v>8.08</v>
      </c>
      <c r="I862" s="3">
        <v>20</v>
      </c>
      <c r="J862" s="3">
        <v>23.89</v>
      </c>
      <c r="K862" s="3">
        <v>32</v>
      </c>
      <c r="L862" s="3">
        <v>8.2100000000000009</v>
      </c>
      <c r="M862" s="3">
        <v>-109.2</v>
      </c>
      <c r="N862" s="3">
        <v>440</v>
      </c>
      <c r="O862" s="26">
        <v>21.076666670000002</v>
      </c>
      <c r="P862" s="3"/>
      <c r="Q862" s="3"/>
      <c r="R862" s="3"/>
      <c r="S862" s="3"/>
      <c r="T862" s="3"/>
      <c r="U862" s="3"/>
      <c r="V862" s="3"/>
      <c r="W862" s="3"/>
      <c r="X862" s="3"/>
      <c r="Y862" s="3"/>
      <c r="Z862" s="3"/>
    </row>
    <row r="863" spans="1:26" ht="15" x14ac:dyDescent="0.2">
      <c r="A863" s="3" t="s">
        <v>357</v>
      </c>
      <c r="B863" s="11">
        <v>44518</v>
      </c>
      <c r="C863" s="12">
        <v>0.49652777777777779</v>
      </c>
      <c r="D863" s="3" t="s">
        <v>249</v>
      </c>
      <c r="E863" s="3" t="s">
        <v>203</v>
      </c>
      <c r="F863" s="3">
        <v>1041</v>
      </c>
      <c r="G863" s="3">
        <v>11525</v>
      </c>
      <c r="H863" s="3">
        <v>8.33</v>
      </c>
      <c r="I863" s="3">
        <v>20.2</v>
      </c>
      <c r="J863" s="3">
        <v>25.62</v>
      </c>
      <c r="K863" s="3">
        <v>13</v>
      </c>
      <c r="L863" s="3">
        <v>8.34</v>
      </c>
      <c r="M863" s="3">
        <v>-116.2</v>
      </c>
      <c r="N863" s="3">
        <v>441</v>
      </c>
      <c r="O863" s="26">
        <v>21.1</v>
      </c>
      <c r="P863" s="3"/>
      <c r="Q863" s="3"/>
      <c r="R863" s="3"/>
      <c r="S863" s="3"/>
      <c r="T863" s="3"/>
      <c r="U863" s="3"/>
      <c r="V863" s="3"/>
      <c r="W863" s="3"/>
      <c r="X863" s="3"/>
      <c r="Y863" s="3"/>
      <c r="Z863" s="3"/>
    </row>
    <row r="864" spans="1:26" ht="15" x14ac:dyDescent="0.2">
      <c r="A864" s="3" t="s">
        <v>357</v>
      </c>
      <c r="B864" s="11">
        <v>44518</v>
      </c>
      <c r="C864" s="12">
        <v>0.49652777777777779</v>
      </c>
      <c r="D864" s="3" t="s">
        <v>249</v>
      </c>
      <c r="E864" s="3" t="s">
        <v>221</v>
      </c>
      <c r="F864" s="3" t="s">
        <v>46</v>
      </c>
      <c r="G864" s="3" t="s">
        <v>46</v>
      </c>
      <c r="H864" s="3">
        <v>8.35</v>
      </c>
      <c r="I864" s="3">
        <v>20.100000000000001</v>
      </c>
      <c r="J864" s="3">
        <v>25.53</v>
      </c>
      <c r="K864" s="3" t="s">
        <v>718</v>
      </c>
      <c r="L864" s="3">
        <v>8.34</v>
      </c>
      <c r="M864" s="3">
        <v>-116.6</v>
      </c>
      <c r="N864" s="3">
        <v>442</v>
      </c>
      <c r="O864" s="26">
        <v>20.95</v>
      </c>
      <c r="P864" s="3"/>
      <c r="Q864" s="3"/>
      <c r="R864" s="3"/>
      <c r="S864" s="3"/>
      <c r="T864" s="3"/>
      <c r="U864" s="3"/>
      <c r="V864" s="3"/>
      <c r="W864" s="3"/>
      <c r="X864" s="3"/>
      <c r="Y864" s="3"/>
      <c r="Z864" s="3"/>
    </row>
    <row r="865" spans="1:26" ht="15" x14ac:dyDescent="0.2">
      <c r="A865" s="3" t="s">
        <v>357</v>
      </c>
      <c r="B865" s="11">
        <v>44518</v>
      </c>
      <c r="C865" s="12">
        <v>0.50763888888888886</v>
      </c>
      <c r="D865" s="3" t="s">
        <v>252</v>
      </c>
      <c r="E865" s="3" t="s">
        <v>203</v>
      </c>
      <c r="F865" s="3">
        <v>1028</v>
      </c>
      <c r="G865" s="3">
        <v>11526</v>
      </c>
      <c r="H865" s="3">
        <v>8.07</v>
      </c>
      <c r="I865" s="3">
        <v>20</v>
      </c>
      <c r="J865" s="3">
        <v>25.54</v>
      </c>
      <c r="K865" s="3">
        <v>99</v>
      </c>
      <c r="L865" s="3">
        <v>8.19</v>
      </c>
      <c r="M865" s="3">
        <v>-108.2</v>
      </c>
      <c r="N865" s="3">
        <v>443</v>
      </c>
      <c r="O865" s="26">
        <v>21.053333330000001</v>
      </c>
      <c r="P865" s="3"/>
      <c r="Q865" s="3"/>
      <c r="R865" s="3"/>
      <c r="S865" s="3"/>
      <c r="T865" s="3"/>
      <c r="U865" s="3"/>
      <c r="V865" s="3"/>
      <c r="W865" s="3"/>
      <c r="X865" s="3"/>
      <c r="Y865" s="3"/>
      <c r="Z865" s="3"/>
    </row>
    <row r="866" spans="1:26" ht="15" x14ac:dyDescent="0.2">
      <c r="A866" s="3" t="s">
        <v>357</v>
      </c>
      <c r="B866" s="11">
        <v>44518</v>
      </c>
      <c r="C866" s="12">
        <v>0.50763888888888886</v>
      </c>
      <c r="D866" s="3" t="s">
        <v>252</v>
      </c>
      <c r="E866" s="3" t="s">
        <v>221</v>
      </c>
      <c r="F866" s="3" t="s">
        <v>46</v>
      </c>
      <c r="G866" s="3" t="s">
        <v>46</v>
      </c>
      <c r="H866" s="3">
        <v>8.01</v>
      </c>
      <c r="I866" s="3">
        <v>19.8</v>
      </c>
      <c r="J866" s="3">
        <v>24.8</v>
      </c>
      <c r="K866" s="3">
        <v>115</v>
      </c>
      <c r="L866" s="3">
        <v>8.23</v>
      </c>
      <c r="M866" s="3">
        <v>-110.4</v>
      </c>
      <c r="N866" s="3">
        <v>444</v>
      </c>
      <c r="O866" s="26">
        <v>21.52333333</v>
      </c>
      <c r="P866" s="3"/>
      <c r="Q866" s="3"/>
      <c r="R866" s="3"/>
      <c r="S866" s="3"/>
      <c r="T866" s="3"/>
      <c r="U866" s="3"/>
      <c r="V866" s="3"/>
      <c r="W866" s="3"/>
      <c r="X866" s="3"/>
      <c r="Y866" s="3"/>
      <c r="Z866" s="3"/>
    </row>
    <row r="867" spans="1:26" ht="15" x14ac:dyDescent="0.2">
      <c r="A867" s="3" t="s">
        <v>357</v>
      </c>
      <c r="B867" s="11">
        <v>44518</v>
      </c>
      <c r="C867" s="12">
        <v>0.52152777777777781</v>
      </c>
      <c r="D867" s="3" t="s">
        <v>255</v>
      </c>
      <c r="E867" s="3" t="s">
        <v>203</v>
      </c>
      <c r="F867" s="3">
        <v>1042</v>
      </c>
      <c r="G867" s="3">
        <v>11528</v>
      </c>
      <c r="H867" s="3">
        <v>7.97</v>
      </c>
      <c r="I867" s="3">
        <v>20</v>
      </c>
      <c r="J867" s="3">
        <v>27.01</v>
      </c>
      <c r="K867" s="3">
        <v>22</v>
      </c>
      <c r="L867" s="3">
        <v>8.2200000000000006</v>
      </c>
      <c r="M867" s="3">
        <v>-109.8</v>
      </c>
      <c r="N867" s="3">
        <v>445</v>
      </c>
      <c r="O867" s="26">
        <v>22.256666670000001</v>
      </c>
      <c r="P867" s="3"/>
      <c r="Q867" s="3"/>
      <c r="R867" s="3"/>
      <c r="S867" s="3"/>
      <c r="T867" s="3"/>
      <c r="U867" s="3"/>
      <c r="V867" s="3"/>
      <c r="W867" s="3"/>
      <c r="X867" s="3"/>
      <c r="Y867" s="3"/>
      <c r="Z867" s="3"/>
    </row>
    <row r="868" spans="1:26" ht="15" x14ac:dyDescent="0.2">
      <c r="A868" s="3" t="s">
        <v>357</v>
      </c>
      <c r="B868" s="11">
        <v>44518</v>
      </c>
      <c r="C868" s="12">
        <v>0.52152777777777781</v>
      </c>
      <c r="D868" s="3" t="s">
        <v>255</v>
      </c>
      <c r="E868" s="3" t="s">
        <v>221</v>
      </c>
      <c r="F868" s="3" t="s">
        <v>46</v>
      </c>
      <c r="G868" s="3" t="s">
        <v>46</v>
      </c>
      <c r="H868" s="3">
        <v>7.85</v>
      </c>
      <c r="I868" s="3">
        <v>19.8</v>
      </c>
      <c r="J868" s="3">
        <v>27.36</v>
      </c>
      <c r="K868" s="3">
        <v>26</v>
      </c>
      <c r="L868" s="3">
        <v>8.23</v>
      </c>
      <c r="M868" s="3">
        <v>-110.7</v>
      </c>
      <c r="N868" s="3">
        <v>446</v>
      </c>
      <c r="O868" s="26">
        <v>22.42</v>
      </c>
      <c r="P868" s="3"/>
      <c r="Q868" s="3"/>
      <c r="R868" s="3"/>
      <c r="S868" s="3"/>
      <c r="T868" s="3"/>
      <c r="U868" s="3"/>
      <c r="V868" s="3"/>
      <c r="W868" s="3"/>
      <c r="X868" s="3"/>
      <c r="Y868" s="3"/>
      <c r="Z868" s="3"/>
    </row>
    <row r="869" spans="1:26" ht="15" x14ac:dyDescent="0.2">
      <c r="A869" s="3" t="s">
        <v>357</v>
      </c>
      <c r="B869" s="11">
        <v>44518</v>
      </c>
      <c r="C869" s="12">
        <v>0.53055555555555556</v>
      </c>
      <c r="D869" s="3" t="s">
        <v>260</v>
      </c>
      <c r="E869" s="3" t="s">
        <v>203</v>
      </c>
      <c r="F869" s="3">
        <v>1020</v>
      </c>
      <c r="G869" s="3">
        <v>11524</v>
      </c>
      <c r="H869" s="3">
        <v>7.46</v>
      </c>
      <c r="I869" s="3">
        <v>21</v>
      </c>
      <c r="J869" s="3">
        <v>28.67</v>
      </c>
      <c r="K869" s="3">
        <v>38</v>
      </c>
      <c r="L869" s="3">
        <v>8.17</v>
      </c>
      <c r="M869" s="3">
        <v>-107</v>
      </c>
      <c r="N869" s="3">
        <v>447</v>
      </c>
      <c r="O869" s="26">
        <v>22.946666669999999</v>
      </c>
      <c r="P869" s="3"/>
      <c r="Q869" s="3"/>
      <c r="R869" s="3"/>
      <c r="S869" s="3"/>
      <c r="T869" s="3"/>
      <c r="U869" s="3"/>
      <c r="V869" s="3"/>
      <c r="W869" s="3"/>
      <c r="X869" s="3"/>
      <c r="Y869" s="3"/>
      <c r="Z869" s="3"/>
    </row>
    <row r="870" spans="1:26" ht="15" x14ac:dyDescent="0.2">
      <c r="A870" s="3" t="s">
        <v>357</v>
      </c>
      <c r="B870" s="11">
        <v>44518</v>
      </c>
      <c r="C870" s="12">
        <v>0.53055555555555556</v>
      </c>
      <c r="D870" s="3" t="s">
        <v>260</v>
      </c>
      <c r="E870" s="3" t="s">
        <v>221</v>
      </c>
      <c r="F870" s="3" t="s">
        <v>46</v>
      </c>
      <c r="G870" s="3" t="s">
        <v>46</v>
      </c>
      <c r="H870" s="3">
        <v>7.36</v>
      </c>
      <c r="I870" s="3">
        <v>20.8</v>
      </c>
      <c r="J870" s="3">
        <v>28.83</v>
      </c>
      <c r="K870" s="3">
        <v>65</v>
      </c>
      <c r="L870" s="3">
        <v>8.19</v>
      </c>
      <c r="M870" s="3">
        <v>-108.4</v>
      </c>
      <c r="N870" s="3">
        <v>448</v>
      </c>
      <c r="O870" s="26">
        <v>23.78</v>
      </c>
      <c r="P870" s="3"/>
      <c r="Q870" s="3"/>
      <c r="R870" s="3"/>
      <c r="S870" s="3"/>
      <c r="T870" s="3"/>
      <c r="U870" s="3"/>
      <c r="V870" s="3"/>
      <c r="W870" s="3"/>
      <c r="X870" s="3"/>
      <c r="Y870" s="3"/>
      <c r="Z870" s="3"/>
    </row>
    <row r="871" spans="1:26" ht="15" x14ac:dyDescent="0.2">
      <c r="A871" s="3" t="s">
        <v>357</v>
      </c>
      <c r="B871" s="11">
        <v>44518</v>
      </c>
      <c r="C871" s="12">
        <v>0.54791666666666672</v>
      </c>
      <c r="D871" s="3" t="s">
        <v>263</v>
      </c>
      <c r="E871" s="3" t="s">
        <v>203</v>
      </c>
      <c r="F871" s="3">
        <v>1003</v>
      </c>
      <c r="G871" s="3">
        <v>11529</v>
      </c>
      <c r="H871" s="3">
        <v>8.27</v>
      </c>
      <c r="I871" s="3">
        <v>20</v>
      </c>
      <c r="J871" s="3">
        <v>20.78</v>
      </c>
      <c r="K871" s="3" t="s">
        <v>562</v>
      </c>
      <c r="L871" s="3">
        <v>8.18</v>
      </c>
      <c r="M871" s="3">
        <v>-107.5</v>
      </c>
      <c r="N871" s="3">
        <v>449</v>
      </c>
      <c r="O871" s="26">
        <v>20.5</v>
      </c>
      <c r="P871" s="3"/>
      <c r="Q871" s="3"/>
      <c r="R871" s="3"/>
      <c r="S871" s="3"/>
      <c r="T871" s="3"/>
      <c r="U871" s="3"/>
      <c r="V871" s="3"/>
      <c r="W871" s="3"/>
      <c r="X871" s="3"/>
      <c r="Y871" s="3"/>
      <c r="Z871" s="3"/>
    </row>
    <row r="872" spans="1:26" ht="15" x14ac:dyDescent="0.2">
      <c r="A872" s="3" t="s">
        <v>357</v>
      </c>
      <c r="B872" s="11">
        <v>44518</v>
      </c>
      <c r="C872" s="12">
        <v>0.54791666666666672</v>
      </c>
      <c r="D872" s="3" t="s">
        <v>263</v>
      </c>
      <c r="E872" s="3" t="s">
        <v>221</v>
      </c>
      <c r="F872" s="3">
        <v>1017</v>
      </c>
      <c r="G872" s="3">
        <v>11527</v>
      </c>
      <c r="H872" s="3">
        <v>8.1</v>
      </c>
      <c r="I872" s="3">
        <v>19.600000000000001</v>
      </c>
      <c r="J872" s="3">
        <v>23.1</v>
      </c>
      <c r="K872" s="3">
        <v>1</v>
      </c>
      <c r="L872" s="3">
        <v>8.2100000000000009</v>
      </c>
      <c r="M872" s="3">
        <v>-109.3</v>
      </c>
      <c r="N872" s="3">
        <v>450</v>
      </c>
      <c r="O872" s="26">
        <v>16.126666669999999</v>
      </c>
      <c r="P872" s="3"/>
      <c r="Q872" s="3"/>
      <c r="R872" s="3"/>
      <c r="S872" s="3"/>
      <c r="T872" s="3"/>
      <c r="U872" s="3"/>
      <c r="V872" s="3"/>
      <c r="W872" s="3"/>
      <c r="X872" s="3"/>
      <c r="Y872" s="3"/>
      <c r="Z872" s="3"/>
    </row>
    <row r="873" spans="1:26" ht="15" x14ac:dyDescent="0.2">
      <c r="A873" s="3" t="s">
        <v>358</v>
      </c>
      <c r="B873" s="13">
        <v>44636</v>
      </c>
      <c r="C873" s="12">
        <v>0.28680555555555554</v>
      </c>
      <c r="D873" s="3" t="s">
        <v>284</v>
      </c>
      <c r="E873" s="3" t="s">
        <v>203</v>
      </c>
      <c r="F873" s="3">
        <v>1020</v>
      </c>
      <c r="G873" s="3">
        <v>11605</v>
      </c>
      <c r="H873" s="3">
        <v>10.01</v>
      </c>
      <c r="I873" s="3">
        <v>16.7</v>
      </c>
      <c r="J873" s="3">
        <v>3.82</v>
      </c>
      <c r="K873" s="3">
        <v>46</v>
      </c>
      <c r="L873" s="3">
        <v>7.68</v>
      </c>
      <c r="M873" s="3">
        <v>-91.6</v>
      </c>
      <c r="N873" s="3">
        <v>700</v>
      </c>
      <c r="O873" s="26">
        <v>9.1166666670000005</v>
      </c>
      <c r="P873" s="3"/>
      <c r="Q873" s="3"/>
      <c r="R873" s="3"/>
      <c r="S873" s="3"/>
      <c r="T873" s="3"/>
      <c r="U873" s="3"/>
      <c r="V873" s="3"/>
      <c r="W873" s="3"/>
      <c r="X873" s="3"/>
      <c r="Y873" s="3"/>
      <c r="Z873" s="3"/>
    </row>
    <row r="874" spans="1:26" ht="15" x14ac:dyDescent="0.2">
      <c r="A874" s="3" t="s">
        <v>358</v>
      </c>
      <c r="B874" s="13">
        <v>44636</v>
      </c>
      <c r="C874" s="12">
        <v>0.28680555555555554</v>
      </c>
      <c r="D874" s="3" t="s">
        <v>284</v>
      </c>
      <c r="E874" s="3" t="s">
        <v>221</v>
      </c>
      <c r="F874" s="3" t="s">
        <v>46</v>
      </c>
      <c r="G874" s="3" t="s">
        <v>46</v>
      </c>
      <c r="H874" s="3">
        <v>9.9600000000000009</v>
      </c>
      <c r="I874" s="3">
        <v>16.7</v>
      </c>
      <c r="J874" s="3">
        <v>4.0999999999999996</v>
      </c>
      <c r="K874" s="3">
        <v>54</v>
      </c>
      <c r="L874" s="3">
        <v>7.82</v>
      </c>
      <c r="M874" s="3">
        <v>-99.5</v>
      </c>
      <c r="N874" s="3">
        <v>701</v>
      </c>
      <c r="O874" s="26">
        <v>9.0003333330000004</v>
      </c>
      <c r="P874" s="3"/>
      <c r="Q874" s="3"/>
      <c r="R874" s="3"/>
      <c r="S874" s="3"/>
      <c r="T874" s="3"/>
      <c r="U874" s="3"/>
      <c r="V874" s="3"/>
      <c r="W874" s="3"/>
      <c r="X874" s="3"/>
      <c r="Y874" s="3"/>
      <c r="Z874" s="3"/>
    </row>
    <row r="875" spans="1:26" ht="15" x14ac:dyDescent="0.2">
      <c r="A875" s="3" t="s">
        <v>358</v>
      </c>
      <c r="B875" s="13">
        <v>44636</v>
      </c>
      <c r="C875" s="12">
        <v>0.30138888888888887</v>
      </c>
      <c r="D875" s="3" t="s">
        <v>279</v>
      </c>
      <c r="E875" s="3" t="s">
        <v>203</v>
      </c>
      <c r="F875" s="3">
        <v>1029</v>
      </c>
      <c r="G875" s="3">
        <v>11606</v>
      </c>
      <c r="H875" s="3">
        <v>9.42</v>
      </c>
      <c r="I875" s="3">
        <v>16.2</v>
      </c>
      <c r="J875" s="3">
        <v>2.1800000000000002</v>
      </c>
      <c r="K875" s="3">
        <v>21</v>
      </c>
      <c r="L875" s="3">
        <v>7.49</v>
      </c>
      <c r="M875" s="3">
        <v>-80.8</v>
      </c>
      <c r="N875" s="3">
        <v>702</v>
      </c>
      <c r="O875" s="26">
        <v>9.0906666670000007</v>
      </c>
      <c r="P875" s="3"/>
      <c r="Q875" s="3"/>
      <c r="R875" s="3"/>
      <c r="S875" s="3"/>
      <c r="T875" s="3"/>
      <c r="U875" s="3"/>
      <c r="V875" s="3"/>
      <c r="W875" s="3"/>
      <c r="X875" s="3"/>
      <c r="Y875" s="3"/>
      <c r="Z875" s="3"/>
    </row>
    <row r="876" spans="1:26" ht="15" x14ac:dyDescent="0.2">
      <c r="A876" s="3" t="s">
        <v>358</v>
      </c>
      <c r="B876" s="13">
        <v>44636</v>
      </c>
      <c r="C876" s="12">
        <v>0.30138888888888887</v>
      </c>
      <c r="D876" s="3" t="s">
        <v>279</v>
      </c>
      <c r="E876" s="3" t="s">
        <v>221</v>
      </c>
      <c r="F876" s="3" t="s">
        <v>46</v>
      </c>
      <c r="G876" s="3" t="s">
        <v>46</v>
      </c>
      <c r="H876" s="3">
        <v>9.42</v>
      </c>
      <c r="I876" s="3">
        <v>16.2</v>
      </c>
      <c r="J876" s="3">
        <v>2.19</v>
      </c>
      <c r="K876" s="3">
        <v>58</v>
      </c>
      <c r="L876" s="3">
        <v>7.55</v>
      </c>
      <c r="M876" s="3">
        <v>-83.6</v>
      </c>
      <c r="N876" s="3">
        <v>703</v>
      </c>
      <c r="O876" s="26">
        <v>9.0923333329999991</v>
      </c>
      <c r="P876" s="3"/>
      <c r="Q876" s="3"/>
      <c r="R876" s="3"/>
      <c r="S876" s="3"/>
      <c r="T876" s="3"/>
      <c r="U876" s="3"/>
      <c r="V876" s="3"/>
      <c r="W876" s="3"/>
      <c r="X876" s="3"/>
      <c r="Y876" s="3"/>
      <c r="Z876" s="3"/>
    </row>
    <row r="877" spans="1:26" ht="15" x14ac:dyDescent="0.2">
      <c r="A877" s="3" t="s">
        <v>358</v>
      </c>
      <c r="B877" s="13">
        <v>44636</v>
      </c>
      <c r="C877" s="12">
        <v>0.3125</v>
      </c>
      <c r="D877" s="3" t="s">
        <v>277</v>
      </c>
      <c r="E877" s="3" t="s">
        <v>203</v>
      </c>
      <c r="F877" s="3">
        <v>1012</v>
      </c>
      <c r="G877" s="3">
        <v>11608</v>
      </c>
      <c r="H877" s="3">
        <v>9.5500000000000007</v>
      </c>
      <c r="I877" s="3">
        <v>16.7</v>
      </c>
      <c r="J877" s="3">
        <v>2.06</v>
      </c>
      <c r="K877" s="3">
        <v>31</v>
      </c>
      <c r="L877" s="3">
        <v>7.48</v>
      </c>
      <c r="M877" s="3">
        <v>-79.900000000000006</v>
      </c>
      <c r="N877" s="3">
        <v>704</v>
      </c>
      <c r="O877" s="26">
        <v>8.1543333330000003</v>
      </c>
      <c r="P877" s="3"/>
      <c r="Q877" s="3"/>
      <c r="R877" s="3"/>
      <c r="S877" s="3"/>
      <c r="T877" s="3"/>
      <c r="U877" s="3"/>
      <c r="V877" s="3"/>
      <c r="W877" s="3"/>
      <c r="X877" s="3"/>
      <c r="Y877" s="3"/>
      <c r="Z877" s="3"/>
    </row>
    <row r="878" spans="1:26" ht="15" x14ac:dyDescent="0.2">
      <c r="A878" s="3" t="s">
        <v>358</v>
      </c>
      <c r="B878" s="13">
        <v>44636</v>
      </c>
      <c r="C878" s="12">
        <v>0.3125</v>
      </c>
      <c r="D878" s="3" t="s">
        <v>277</v>
      </c>
      <c r="E878" s="3" t="s">
        <v>221</v>
      </c>
      <c r="F878" s="3" t="s">
        <v>46</v>
      </c>
      <c r="G878" s="3" t="s">
        <v>46</v>
      </c>
      <c r="H878" s="3">
        <v>9.48</v>
      </c>
      <c r="I878" s="3">
        <v>16.7</v>
      </c>
      <c r="J878" s="3">
        <v>2.21</v>
      </c>
      <c r="K878" s="3">
        <v>56</v>
      </c>
      <c r="L878" s="3">
        <v>7.41</v>
      </c>
      <c r="M878" s="3">
        <v>-75.7</v>
      </c>
      <c r="N878" s="3">
        <v>705</v>
      </c>
      <c r="O878" s="26">
        <v>8.2840000000000007</v>
      </c>
      <c r="P878" s="3"/>
      <c r="Q878" s="3"/>
      <c r="R878" s="3"/>
      <c r="S878" s="3"/>
      <c r="T878" s="3"/>
      <c r="U878" s="3"/>
      <c r="V878" s="3"/>
      <c r="W878" s="3"/>
      <c r="X878" s="3"/>
      <c r="Y878" s="3"/>
      <c r="Z878" s="3"/>
    </row>
    <row r="879" spans="1:26" ht="15" x14ac:dyDescent="0.2">
      <c r="A879" s="3" t="s">
        <v>358</v>
      </c>
      <c r="B879" s="13">
        <v>44636</v>
      </c>
      <c r="C879" s="12">
        <v>0.34027777777777779</v>
      </c>
      <c r="D879" s="3" t="s">
        <v>307</v>
      </c>
      <c r="E879" s="3" t="s">
        <v>203</v>
      </c>
      <c r="F879" s="3">
        <v>1024</v>
      </c>
      <c r="G879" s="3">
        <v>11602</v>
      </c>
      <c r="H879" s="3">
        <v>9.34</v>
      </c>
      <c r="I879" s="3">
        <v>14.3</v>
      </c>
      <c r="J879" s="3">
        <v>0.4</v>
      </c>
      <c r="K879" s="3">
        <v>15</v>
      </c>
      <c r="L879" s="3">
        <v>7.2</v>
      </c>
      <c r="M879" s="3">
        <v>-63.8</v>
      </c>
      <c r="N879" s="3">
        <v>706</v>
      </c>
      <c r="O879" s="26">
        <v>8.1703333330000003</v>
      </c>
      <c r="P879" s="3"/>
      <c r="Q879" s="3"/>
      <c r="R879" s="3"/>
      <c r="S879" s="3"/>
      <c r="T879" s="3"/>
      <c r="U879" s="3"/>
      <c r="V879" s="3"/>
      <c r="W879" s="3"/>
      <c r="X879" s="3"/>
      <c r="Y879" s="3"/>
      <c r="Z879" s="3"/>
    </row>
    <row r="880" spans="1:26" ht="15" x14ac:dyDescent="0.2">
      <c r="A880" s="3" t="s">
        <v>358</v>
      </c>
      <c r="B880" s="13">
        <v>44636</v>
      </c>
      <c r="C880" s="12">
        <v>0.34027777777777779</v>
      </c>
      <c r="D880" s="3" t="s">
        <v>307</v>
      </c>
      <c r="E880" s="3" t="s">
        <v>221</v>
      </c>
      <c r="F880" s="3">
        <v>1033</v>
      </c>
      <c r="G880" s="3">
        <v>11604</v>
      </c>
      <c r="H880" s="3">
        <v>7.7</v>
      </c>
      <c r="I880" s="3">
        <v>15.4</v>
      </c>
      <c r="J880" s="3">
        <v>10.050000000000001</v>
      </c>
      <c r="K880" s="3">
        <v>130</v>
      </c>
      <c r="L880" s="3">
        <v>7.46</v>
      </c>
      <c r="M880" s="3">
        <v>-78.7</v>
      </c>
      <c r="N880" s="3">
        <v>707</v>
      </c>
      <c r="O880" s="26">
        <v>13.47666667</v>
      </c>
      <c r="P880" s="3"/>
      <c r="Q880" s="3"/>
      <c r="R880" s="3"/>
      <c r="S880" s="3"/>
      <c r="T880" s="3"/>
      <c r="U880" s="3"/>
      <c r="V880" s="3"/>
      <c r="W880" s="3"/>
      <c r="X880" s="3"/>
      <c r="Y880" s="3"/>
      <c r="Z880" s="3"/>
    </row>
    <row r="881" spans="1:26" ht="15" x14ac:dyDescent="0.2">
      <c r="A881" s="3" t="s">
        <v>358</v>
      </c>
      <c r="B881" s="13">
        <v>44636</v>
      </c>
      <c r="C881" s="12">
        <v>0.35</v>
      </c>
      <c r="D881" s="3" t="s">
        <v>304</v>
      </c>
      <c r="E881" s="3" t="s">
        <v>203</v>
      </c>
      <c r="F881" s="3">
        <v>1041</v>
      </c>
      <c r="G881" s="3">
        <v>11603</v>
      </c>
      <c r="H881" s="3">
        <v>9.42</v>
      </c>
      <c r="I881" s="3">
        <v>14.6</v>
      </c>
      <c r="J881" s="3">
        <v>0.06</v>
      </c>
      <c r="K881" s="3">
        <v>68</v>
      </c>
      <c r="L881" s="3">
        <v>7.26</v>
      </c>
      <c r="M881" s="3">
        <v>-66.900000000000006</v>
      </c>
      <c r="N881" s="3">
        <v>708</v>
      </c>
      <c r="O881" s="26">
        <v>8.7456666670000001</v>
      </c>
      <c r="P881" s="3"/>
      <c r="Q881" s="3"/>
      <c r="R881" s="3"/>
      <c r="S881" s="3"/>
      <c r="T881" s="3"/>
      <c r="U881" s="3"/>
      <c r="V881" s="3"/>
      <c r="W881" s="3"/>
      <c r="X881" s="3"/>
      <c r="Y881" s="3"/>
      <c r="Z881" s="3"/>
    </row>
    <row r="882" spans="1:26" ht="15" x14ac:dyDescent="0.2">
      <c r="A882" s="3" t="s">
        <v>358</v>
      </c>
      <c r="B882" s="13">
        <v>44636</v>
      </c>
      <c r="C882" s="12">
        <v>0.35</v>
      </c>
      <c r="D882" s="3" t="s">
        <v>304</v>
      </c>
      <c r="E882" s="3" t="s">
        <v>221</v>
      </c>
      <c r="F882" s="3" t="s">
        <v>46</v>
      </c>
      <c r="G882" s="3" t="s">
        <v>46</v>
      </c>
      <c r="H882" s="3">
        <v>9.39</v>
      </c>
      <c r="I882" s="3">
        <v>14.2</v>
      </c>
      <c r="J882" s="3">
        <v>0.09</v>
      </c>
      <c r="K882" s="3">
        <v>71</v>
      </c>
      <c r="L882" s="3">
        <v>7.28</v>
      </c>
      <c r="M882" s="3">
        <v>-68.5</v>
      </c>
      <c r="N882" s="3">
        <v>709</v>
      </c>
      <c r="O882" s="26">
        <v>8.6140000000000008</v>
      </c>
      <c r="P882" s="3"/>
      <c r="Q882" s="3"/>
      <c r="R882" s="3"/>
      <c r="S882" s="3"/>
      <c r="T882" s="3"/>
      <c r="U882" s="3"/>
      <c r="V882" s="3"/>
      <c r="W882" s="3"/>
      <c r="X882" s="3"/>
      <c r="Y882" s="3"/>
      <c r="Z882" s="3"/>
    </row>
    <row r="883" spans="1:26" ht="15" x14ac:dyDescent="0.2">
      <c r="A883" s="3" t="s">
        <v>358</v>
      </c>
      <c r="B883" s="13">
        <v>44636</v>
      </c>
      <c r="C883" s="12">
        <v>0.36041666666666666</v>
      </c>
      <c r="D883" s="3" t="s">
        <v>272</v>
      </c>
      <c r="E883" s="3" t="s">
        <v>203</v>
      </c>
      <c r="F883" s="3">
        <v>1037</v>
      </c>
      <c r="G883" s="3">
        <v>11609</v>
      </c>
      <c r="H883" s="3">
        <v>9.1999999999999993</v>
      </c>
      <c r="I883" s="3">
        <v>14.6</v>
      </c>
      <c r="J883" s="3">
        <v>0.05</v>
      </c>
      <c r="K883" s="3">
        <v>4</v>
      </c>
      <c r="L883" s="3">
        <v>7.24</v>
      </c>
      <c r="M883" s="3">
        <v>-66.2</v>
      </c>
      <c r="N883" s="3">
        <v>710</v>
      </c>
      <c r="O883" s="26">
        <v>8.7883333330000006</v>
      </c>
      <c r="P883" s="3"/>
      <c r="Q883" s="3"/>
      <c r="R883" s="3"/>
      <c r="S883" s="3"/>
      <c r="T883" s="3"/>
      <c r="U883" s="3"/>
      <c r="V883" s="3"/>
      <c r="W883" s="3"/>
      <c r="X883" s="3"/>
      <c r="Y883" s="3"/>
      <c r="Z883" s="3"/>
    </row>
    <row r="884" spans="1:26" ht="15" x14ac:dyDescent="0.2">
      <c r="A884" s="3" t="s">
        <v>358</v>
      </c>
      <c r="B884" s="13">
        <v>44636</v>
      </c>
      <c r="C884" s="12">
        <v>0.36041666666666666</v>
      </c>
      <c r="D884" s="3" t="s">
        <v>272</v>
      </c>
      <c r="E884" s="3" t="s">
        <v>221</v>
      </c>
      <c r="F884" s="3" t="s">
        <v>46</v>
      </c>
      <c r="G884" s="3" t="s">
        <v>46</v>
      </c>
      <c r="H884" s="3">
        <v>9.23</v>
      </c>
      <c r="I884" s="3">
        <v>14.6</v>
      </c>
      <c r="J884" s="3">
        <v>0.05</v>
      </c>
      <c r="K884" s="3">
        <v>117</v>
      </c>
      <c r="L884" s="3">
        <v>7.23</v>
      </c>
      <c r="M884" s="3">
        <v>-65.2</v>
      </c>
      <c r="N884" s="3">
        <v>711</v>
      </c>
      <c r="O884" s="26">
        <v>8.8153333329999999</v>
      </c>
      <c r="P884" s="3"/>
      <c r="Q884" s="3"/>
      <c r="R884" s="3"/>
      <c r="S884" s="3"/>
      <c r="T884" s="3"/>
      <c r="U884" s="3"/>
      <c r="V884" s="3"/>
      <c r="W884" s="3"/>
      <c r="X884" s="3"/>
      <c r="Y884" s="3"/>
      <c r="Z884" s="3"/>
    </row>
    <row r="885" spans="1:26" ht="15" x14ac:dyDescent="0.2">
      <c r="A885" s="3" t="s">
        <v>358</v>
      </c>
      <c r="B885" s="13">
        <v>44636</v>
      </c>
      <c r="C885" s="12">
        <v>0.36944444444444446</v>
      </c>
      <c r="D885" s="3" t="s">
        <v>300</v>
      </c>
      <c r="E885" s="3" t="s">
        <v>203</v>
      </c>
      <c r="F885" s="3">
        <v>1009</v>
      </c>
      <c r="G885" s="3">
        <v>11607</v>
      </c>
      <c r="H885" s="3">
        <v>9.31</v>
      </c>
      <c r="I885" s="3">
        <v>14.6</v>
      </c>
      <c r="J885" s="3">
        <v>0.05</v>
      </c>
      <c r="K885" s="3">
        <v>59</v>
      </c>
      <c r="L885" s="3">
        <v>7.27</v>
      </c>
      <c r="M885" s="3">
        <v>-67.7</v>
      </c>
      <c r="N885" s="3">
        <v>712</v>
      </c>
      <c r="O885" s="26">
        <v>8.8906666669999996</v>
      </c>
      <c r="P885" s="3"/>
      <c r="Q885" s="3"/>
      <c r="R885" s="3"/>
      <c r="S885" s="3"/>
      <c r="T885" s="3"/>
      <c r="U885" s="3"/>
      <c r="V885" s="3"/>
      <c r="W885" s="3"/>
      <c r="X885" s="3"/>
      <c r="Y885" s="3"/>
      <c r="Z885" s="3"/>
    </row>
    <row r="886" spans="1:26" ht="15" x14ac:dyDescent="0.2">
      <c r="A886" s="3" t="s">
        <v>358</v>
      </c>
      <c r="B886" s="13">
        <v>44636</v>
      </c>
      <c r="C886" s="12">
        <v>0.36944444444444446</v>
      </c>
      <c r="D886" s="3" t="s">
        <v>300</v>
      </c>
      <c r="E886" s="3" t="s">
        <v>221</v>
      </c>
      <c r="F886" s="3" t="s">
        <v>46</v>
      </c>
      <c r="G886" s="3" t="s">
        <v>46</v>
      </c>
      <c r="H886" s="3">
        <v>9.33</v>
      </c>
      <c r="I886" s="3">
        <v>14.6</v>
      </c>
      <c r="J886" s="3">
        <v>0.06</v>
      </c>
      <c r="K886" s="3">
        <v>62</v>
      </c>
      <c r="L886" s="3">
        <v>7.3</v>
      </c>
      <c r="M886" s="3">
        <v>-69.3</v>
      </c>
      <c r="N886" s="3">
        <v>713</v>
      </c>
      <c r="O886" s="26">
        <v>8.5983333329999994</v>
      </c>
      <c r="P886" s="3"/>
      <c r="Q886" s="3"/>
      <c r="R886" s="3"/>
      <c r="S886" s="3"/>
      <c r="T886" s="3"/>
      <c r="U886" s="3"/>
      <c r="V886" s="3"/>
      <c r="W886" s="3"/>
      <c r="X886" s="3"/>
      <c r="Y886" s="3"/>
      <c r="Z886" s="3"/>
    </row>
    <row r="887" spans="1:26" ht="15" x14ac:dyDescent="0.2">
      <c r="A887" s="3" t="s">
        <v>358</v>
      </c>
      <c r="B887" s="13">
        <v>44636</v>
      </c>
      <c r="C887" s="12">
        <v>0.37777777777777777</v>
      </c>
      <c r="D887" s="3" t="s">
        <v>270</v>
      </c>
      <c r="E887" s="3" t="s">
        <v>203</v>
      </c>
      <c r="F887" s="3">
        <v>1034</v>
      </c>
      <c r="G887" s="3">
        <v>11610</v>
      </c>
      <c r="H887" s="3">
        <v>9.3000000000000007</v>
      </c>
      <c r="I887" s="3">
        <v>14.6</v>
      </c>
      <c r="J887" s="3">
        <v>0</v>
      </c>
      <c r="K887" s="3">
        <v>24</v>
      </c>
      <c r="L887" s="3">
        <v>7.24</v>
      </c>
      <c r="M887" s="3">
        <v>-65.8</v>
      </c>
      <c r="N887" s="3">
        <v>714</v>
      </c>
      <c r="O887" s="26">
        <v>8.6543333330000003</v>
      </c>
      <c r="P887" s="3"/>
      <c r="Q887" s="3"/>
      <c r="R887" s="3"/>
      <c r="S887" s="3"/>
      <c r="T887" s="3"/>
      <c r="U887" s="3"/>
      <c r="V887" s="3"/>
      <c r="W887" s="3"/>
      <c r="X887" s="3"/>
      <c r="Y887" s="3"/>
      <c r="Z887" s="3"/>
    </row>
    <row r="888" spans="1:26" ht="15" x14ac:dyDescent="0.2">
      <c r="A888" s="3" t="s">
        <v>358</v>
      </c>
      <c r="B888" s="13">
        <v>44636</v>
      </c>
      <c r="C888" s="12">
        <v>0.37777777777777777</v>
      </c>
      <c r="D888" s="3" t="s">
        <v>270</v>
      </c>
      <c r="E888" s="3" t="s">
        <v>221</v>
      </c>
      <c r="F888" s="3" t="s">
        <v>46</v>
      </c>
      <c r="G888" s="3" t="s">
        <v>46</v>
      </c>
      <c r="H888" s="3">
        <v>9.3699999999999992</v>
      </c>
      <c r="I888" s="3">
        <v>14.6</v>
      </c>
      <c r="J888" s="3">
        <v>0.05</v>
      </c>
      <c r="K888" s="3">
        <v>67</v>
      </c>
      <c r="L888" s="3">
        <v>7.26</v>
      </c>
      <c r="M888" s="3">
        <v>-67.3</v>
      </c>
      <c r="N888" s="3">
        <v>715</v>
      </c>
      <c r="O888" s="26">
        <v>8.7513333329999998</v>
      </c>
      <c r="P888" s="3"/>
      <c r="Q888" s="3"/>
      <c r="R888" s="3"/>
      <c r="S888" s="3"/>
      <c r="T888" s="3"/>
      <c r="U888" s="3"/>
      <c r="V888" s="3"/>
      <c r="W888" s="3"/>
      <c r="X888" s="3"/>
      <c r="Y888" s="3"/>
      <c r="Z888" s="3"/>
    </row>
    <row r="889" spans="1:26" ht="15" x14ac:dyDescent="0.2">
      <c r="A889" s="3" t="s">
        <v>358</v>
      </c>
      <c r="B889" s="13">
        <v>44636</v>
      </c>
      <c r="C889" s="12">
        <v>0.38958333333333334</v>
      </c>
      <c r="D889" s="3" t="s">
        <v>267</v>
      </c>
      <c r="E889" s="3" t="s">
        <v>203</v>
      </c>
      <c r="F889" s="3">
        <v>1035</v>
      </c>
      <c r="G889" s="3">
        <v>11615</v>
      </c>
      <c r="H889" s="3">
        <v>9.39</v>
      </c>
      <c r="I889" s="3">
        <v>14.5</v>
      </c>
      <c r="J889" s="3">
        <v>0</v>
      </c>
      <c r="K889" s="3">
        <v>3</v>
      </c>
      <c r="L889" s="3">
        <v>7.31</v>
      </c>
      <c r="M889" s="3">
        <v>-70.099999999999994</v>
      </c>
      <c r="N889" s="3">
        <v>716</v>
      </c>
      <c r="O889" s="26">
        <v>8.5</v>
      </c>
      <c r="P889" s="3"/>
      <c r="Q889" s="3"/>
      <c r="R889" s="3"/>
      <c r="S889" s="3"/>
      <c r="T889" s="3"/>
      <c r="U889" s="3"/>
      <c r="V889" s="3"/>
      <c r="W889" s="3"/>
      <c r="X889" s="3"/>
      <c r="Y889" s="3"/>
      <c r="Z889" s="3"/>
    </row>
    <row r="890" spans="1:26" ht="15" x14ac:dyDescent="0.2">
      <c r="A890" s="3" t="s">
        <v>358</v>
      </c>
      <c r="B890" s="13">
        <v>44636</v>
      </c>
      <c r="C890" s="12">
        <v>0.38958333333333334</v>
      </c>
      <c r="D890" s="3" t="s">
        <v>267</v>
      </c>
      <c r="E890" s="3" t="s">
        <v>221</v>
      </c>
      <c r="F890" s="3" t="s">
        <v>46</v>
      </c>
      <c r="G890" s="3" t="s">
        <v>46</v>
      </c>
      <c r="H890" s="3">
        <v>9.4</v>
      </c>
      <c r="I890" s="3">
        <v>14.4</v>
      </c>
      <c r="J890" s="3">
        <v>0.06</v>
      </c>
      <c r="K890" s="3">
        <v>32</v>
      </c>
      <c r="L890" s="3">
        <v>7.36</v>
      </c>
      <c r="M890" s="3">
        <v>-72.900000000000006</v>
      </c>
      <c r="N890" s="3">
        <v>717</v>
      </c>
      <c r="O890" s="26">
        <v>8.6449999999999996</v>
      </c>
      <c r="P890" s="3"/>
      <c r="Q890" s="3"/>
      <c r="R890" s="3"/>
      <c r="S890" s="3"/>
      <c r="T890" s="3"/>
      <c r="U890" s="3"/>
      <c r="V890" s="3"/>
      <c r="W890" s="3"/>
      <c r="X890" s="3"/>
      <c r="Y890" s="3"/>
      <c r="Z890" s="3"/>
    </row>
    <row r="891" spans="1:26" ht="15" x14ac:dyDescent="0.2">
      <c r="A891" s="3" t="s">
        <v>358</v>
      </c>
      <c r="B891" s="13">
        <v>44636</v>
      </c>
      <c r="C891" s="12">
        <v>0.40069444444444446</v>
      </c>
      <c r="D891" s="3" t="s">
        <v>274</v>
      </c>
      <c r="E891" s="3" t="s">
        <v>203</v>
      </c>
      <c r="F891" s="3">
        <v>1002</v>
      </c>
      <c r="G891" s="3">
        <v>11611</v>
      </c>
      <c r="H891" s="3">
        <v>8.9499999999999993</v>
      </c>
      <c r="I891" s="3">
        <v>14.9</v>
      </c>
      <c r="J891" s="3">
        <v>2.97</v>
      </c>
      <c r="K891" s="3">
        <v>20</v>
      </c>
      <c r="L891" s="3">
        <v>7.31</v>
      </c>
      <c r="M891" s="3">
        <v>-69.900000000000006</v>
      </c>
      <c r="N891" s="3">
        <v>718</v>
      </c>
      <c r="O891" s="26">
        <v>9.4879999999999995</v>
      </c>
      <c r="P891" s="3"/>
      <c r="Q891" s="3"/>
      <c r="R891" s="3"/>
      <c r="S891" s="3"/>
      <c r="T891" s="3"/>
      <c r="U891" s="3"/>
      <c r="V891" s="3"/>
      <c r="W891" s="3"/>
      <c r="X891" s="3"/>
      <c r="Y891" s="3"/>
      <c r="Z891" s="3"/>
    </row>
    <row r="892" spans="1:26" ht="15" x14ac:dyDescent="0.2">
      <c r="A892" s="3" t="s">
        <v>358</v>
      </c>
      <c r="B892" s="13">
        <v>44636</v>
      </c>
      <c r="C892" s="12">
        <v>0.40069444444444446</v>
      </c>
      <c r="D892" s="3" t="s">
        <v>274</v>
      </c>
      <c r="E892" s="3" t="s">
        <v>221</v>
      </c>
      <c r="F892" s="3">
        <v>1013</v>
      </c>
      <c r="G892" s="3">
        <v>11612</v>
      </c>
      <c r="H892" s="3">
        <v>7.32</v>
      </c>
      <c r="I892" s="3">
        <v>15.9</v>
      </c>
      <c r="J892" s="3">
        <v>16.5</v>
      </c>
      <c r="K892" s="3">
        <v>36</v>
      </c>
      <c r="L892" s="3">
        <v>7.86</v>
      </c>
      <c r="M892" s="3">
        <v>-101.7</v>
      </c>
      <c r="N892" s="3">
        <v>719</v>
      </c>
      <c r="O892" s="26">
        <v>17.18</v>
      </c>
      <c r="P892" s="3"/>
      <c r="Q892" s="3"/>
      <c r="R892" s="3"/>
      <c r="S892" s="3"/>
      <c r="T892" s="3"/>
      <c r="U892" s="3"/>
      <c r="V892" s="3"/>
      <c r="W892" s="3"/>
      <c r="X892" s="3"/>
      <c r="Y892" s="3"/>
      <c r="Z892" s="3"/>
    </row>
    <row r="893" spans="1:26" ht="15" x14ac:dyDescent="0.2">
      <c r="A893" s="3" t="s">
        <v>358</v>
      </c>
      <c r="B893" s="13">
        <v>44636</v>
      </c>
      <c r="C893" s="12">
        <v>0.43541666666666667</v>
      </c>
      <c r="D893" s="3" t="s">
        <v>265</v>
      </c>
      <c r="E893" s="3" t="s">
        <v>203</v>
      </c>
      <c r="F893" s="3">
        <v>1025</v>
      </c>
      <c r="G893" s="3">
        <v>11618</v>
      </c>
      <c r="H893" s="3">
        <v>9.8800000000000008</v>
      </c>
      <c r="I893" s="3">
        <v>15.8</v>
      </c>
      <c r="J893" s="3">
        <v>1.27</v>
      </c>
      <c r="K893" s="3" t="s">
        <v>557</v>
      </c>
      <c r="L893" s="3">
        <v>7.73</v>
      </c>
      <c r="M893" s="3">
        <v>-94.3</v>
      </c>
      <c r="N893" s="3">
        <v>720</v>
      </c>
      <c r="O893" s="26">
        <v>8.6906666670000003</v>
      </c>
      <c r="P893" s="3"/>
      <c r="Q893" s="3"/>
      <c r="R893" s="3"/>
      <c r="S893" s="3"/>
      <c r="T893" s="3"/>
      <c r="U893" s="3"/>
      <c r="V893" s="3"/>
      <c r="W893" s="3"/>
      <c r="X893" s="3"/>
      <c r="Y893" s="3"/>
      <c r="Z893" s="3"/>
    </row>
    <row r="894" spans="1:26" ht="15" x14ac:dyDescent="0.2">
      <c r="A894" s="3" t="s">
        <v>358</v>
      </c>
      <c r="B894" s="13">
        <v>44636</v>
      </c>
      <c r="C894" s="12">
        <v>0.43541666666666667</v>
      </c>
      <c r="D894" s="3" t="s">
        <v>265</v>
      </c>
      <c r="E894" s="3" t="s">
        <v>221</v>
      </c>
      <c r="F894" s="3" t="s">
        <v>46</v>
      </c>
      <c r="G894" s="3" t="s">
        <v>46</v>
      </c>
      <c r="H894" s="3">
        <v>9.86</v>
      </c>
      <c r="I894" s="3">
        <v>15.8</v>
      </c>
      <c r="J894" s="3">
        <v>1.32</v>
      </c>
      <c r="K894" s="3">
        <v>29</v>
      </c>
      <c r="L894" s="3">
        <v>7.7</v>
      </c>
      <c r="M894" s="3">
        <v>-92.9</v>
      </c>
      <c r="N894" s="3">
        <v>721</v>
      </c>
      <c r="O894" s="26">
        <v>8.8426666669999996</v>
      </c>
      <c r="P894" s="3"/>
      <c r="Q894" s="3"/>
      <c r="R894" s="3"/>
      <c r="S894" s="3"/>
      <c r="T894" s="3"/>
      <c r="U894" s="3"/>
      <c r="V894" s="3"/>
      <c r="W894" s="3"/>
      <c r="X894" s="3"/>
      <c r="Y894" s="3"/>
      <c r="Z894" s="3"/>
    </row>
    <row r="895" spans="1:26" ht="15" x14ac:dyDescent="0.2">
      <c r="A895" s="3" t="s">
        <v>358</v>
      </c>
      <c r="B895" s="13">
        <v>44636</v>
      </c>
      <c r="C895" s="12">
        <v>0.44861111111111113</v>
      </c>
      <c r="D895" s="3" t="s">
        <v>281</v>
      </c>
      <c r="E895" s="3" t="s">
        <v>203</v>
      </c>
      <c r="F895" s="3">
        <v>1005</v>
      </c>
      <c r="G895" s="3">
        <v>11614</v>
      </c>
      <c r="H895" s="3">
        <v>9.43</v>
      </c>
      <c r="I895" s="3">
        <v>15.4</v>
      </c>
      <c r="J895" s="3">
        <v>1.28</v>
      </c>
      <c r="K895" s="3">
        <v>1</v>
      </c>
      <c r="L895" s="3">
        <v>7.56</v>
      </c>
      <c r="M895" s="3">
        <v>-84.4</v>
      </c>
      <c r="N895" s="3">
        <v>722</v>
      </c>
      <c r="O895" s="26">
        <v>20.59333333</v>
      </c>
      <c r="P895" s="3"/>
      <c r="Q895" s="3"/>
      <c r="R895" s="3"/>
      <c r="S895" s="3"/>
      <c r="T895" s="3"/>
      <c r="U895" s="3"/>
      <c r="V895" s="3"/>
      <c r="W895" s="3"/>
      <c r="X895" s="3"/>
      <c r="Y895" s="3"/>
      <c r="Z895" s="3"/>
    </row>
    <row r="896" spans="1:26" ht="15" x14ac:dyDescent="0.2">
      <c r="A896" s="3" t="s">
        <v>358</v>
      </c>
      <c r="B896" s="13">
        <v>44636</v>
      </c>
      <c r="C896" s="12">
        <v>0.44861111111111113</v>
      </c>
      <c r="D896" s="3" t="s">
        <v>281</v>
      </c>
      <c r="E896" s="3" t="s">
        <v>221</v>
      </c>
      <c r="F896" s="3">
        <v>1011</v>
      </c>
      <c r="G896" s="3">
        <v>11619</v>
      </c>
      <c r="H896" s="3">
        <v>7.37</v>
      </c>
      <c r="I896" s="3">
        <v>16.8</v>
      </c>
      <c r="J896" s="3">
        <v>23.91</v>
      </c>
      <c r="K896" s="3">
        <v>7</v>
      </c>
      <c r="L896" s="3">
        <v>8.02</v>
      </c>
      <c r="M896" s="3">
        <v>-111.1</v>
      </c>
      <c r="N896" s="3">
        <v>723</v>
      </c>
      <c r="O896" s="26">
        <v>8.7796666670000008</v>
      </c>
      <c r="P896" s="3"/>
      <c r="Q896" s="3"/>
      <c r="R896" s="3"/>
      <c r="S896" s="3"/>
      <c r="T896" s="3"/>
      <c r="U896" s="3"/>
      <c r="V896" s="3"/>
      <c r="W896" s="3"/>
      <c r="X896" s="3"/>
      <c r="Y896" s="3"/>
      <c r="Z896" s="3"/>
    </row>
    <row r="897" spans="1:26" ht="15" x14ac:dyDescent="0.2">
      <c r="A897" s="3" t="s">
        <v>358</v>
      </c>
      <c r="B897" s="13">
        <v>44636</v>
      </c>
      <c r="C897" s="12">
        <v>0.49513888888888891</v>
      </c>
      <c r="D897" s="3" t="s">
        <v>215</v>
      </c>
      <c r="E897" s="3" t="s">
        <v>203</v>
      </c>
      <c r="F897" s="3">
        <v>1038</v>
      </c>
      <c r="G897" s="3">
        <v>11616</v>
      </c>
      <c r="H897" s="3">
        <v>10.199999999999999</v>
      </c>
      <c r="I897" s="3">
        <v>16.3</v>
      </c>
      <c r="J897" s="3">
        <v>4.2300000000000004</v>
      </c>
      <c r="K897" s="3">
        <v>13</v>
      </c>
      <c r="L897" s="3">
        <v>7.9</v>
      </c>
      <c r="M897" s="3">
        <v>-104.3</v>
      </c>
      <c r="N897" s="3">
        <v>724</v>
      </c>
      <c r="O897" s="26">
        <v>10.15</v>
      </c>
      <c r="P897" s="3"/>
      <c r="Q897" s="3"/>
      <c r="R897" s="3"/>
      <c r="S897" s="3"/>
      <c r="T897" s="3"/>
      <c r="U897" s="3"/>
      <c r="V897" s="3"/>
      <c r="W897" s="3"/>
      <c r="X897" s="3"/>
      <c r="Y897" s="3"/>
      <c r="Z897" s="3"/>
    </row>
    <row r="898" spans="1:26" ht="15" x14ac:dyDescent="0.2">
      <c r="A898" s="3" t="s">
        <v>358</v>
      </c>
      <c r="B898" s="13">
        <v>44636</v>
      </c>
      <c r="C898" s="12">
        <v>0.49513888888888891</v>
      </c>
      <c r="D898" s="3" t="s">
        <v>215</v>
      </c>
      <c r="E898" s="3" t="s">
        <v>221</v>
      </c>
      <c r="F898" s="3" t="s">
        <v>46</v>
      </c>
      <c r="G898" s="3" t="s">
        <v>46</v>
      </c>
      <c r="H898" s="3">
        <v>10</v>
      </c>
      <c r="I898" s="3">
        <v>16</v>
      </c>
      <c r="J898" s="3">
        <v>4.97</v>
      </c>
      <c r="K898" s="3">
        <v>35</v>
      </c>
      <c r="L898" s="3">
        <v>7.86</v>
      </c>
      <c r="M898" s="3">
        <v>-101.8</v>
      </c>
      <c r="N898" s="3">
        <v>725</v>
      </c>
      <c r="O898" s="26">
        <v>10.63666667</v>
      </c>
      <c r="P898" s="3"/>
      <c r="Q898" s="3"/>
      <c r="R898" s="3"/>
      <c r="S898" s="3"/>
      <c r="T898" s="3"/>
      <c r="U898" s="3"/>
      <c r="V898" s="3"/>
      <c r="W898" s="3"/>
      <c r="X898" s="3"/>
      <c r="Y898" s="3"/>
      <c r="Z898" s="3"/>
    </row>
    <row r="899" spans="1:26" ht="15" x14ac:dyDescent="0.2">
      <c r="A899" s="3" t="s">
        <v>358</v>
      </c>
      <c r="B899" s="13">
        <v>44636</v>
      </c>
      <c r="C899" s="12">
        <v>0.51597222222222228</v>
      </c>
      <c r="D899" s="3" t="s">
        <v>218</v>
      </c>
      <c r="E899" s="3" t="s">
        <v>203</v>
      </c>
      <c r="F899" s="3">
        <v>1017</v>
      </c>
      <c r="G899" s="3">
        <v>11617</v>
      </c>
      <c r="H899" s="3">
        <v>10.130000000000001</v>
      </c>
      <c r="I899" s="3">
        <v>16.399999999999999</v>
      </c>
      <c r="J899" s="3">
        <v>1.74</v>
      </c>
      <c r="K899" s="3">
        <v>18</v>
      </c>
      <c r="L899" s="3">
        <v>7.79</v>
      </c>
      <c r="M899" s="3">
        <v>-97.8</v>
      </c>
      <c r="N899" s="3">
        <v>726</v>
      </c>
      <c r="O899" s="26">
        <v>8.9260000000000002</v>
      </c>
      <c r="P899" s="3"/>
      <c r="Q899" s="3"/>
      <c r="R899" s="3"/>
      <c r="S899" s="3"/>
      <c r="T899" s="3"/>
      <c r="U899" s="3"/>
      <c r="V899" s="3"/>
      <c r="W899" s="3"/>
      <c r="X899" s="3"/>
      <c r="Y899" s="3"/>
      <c r="Z899" s="3"/>
    </row>
    <row r="900" spans="1:26" ht="15" x14ac:dyDescent="0.2">
      <c r="A900" s="3" t="s">
        <v>358</v>
      </c>
      <c r="B900" s="13">
        <v>44636</v>
      </c>
      <c r="C900" s="12">
        <v>0.51597222222222228</v>
      </c>
      <c r="D900" s="3" t="s">
        <v>218</v>
      </c>
      <c r="E900" s="3" t="s">
        <v>221</v>
      </c>
      <c r="F900" s="3">
        <v>1019</v>
      </c>
      <c r="G900" s="3">
        <v>11613</v>
      </c>
      <c r="H900" s="3">
        <v>7.63</v>
      </c>
      <c r="I900" s="3">
        <v>17.2</v>
      </c>
      <c r="J900" s="3">
        <v>24.25</v>
      </c>
      <c r="K900" s="3">
        <v>38</v>
      </c>
      <c r="L900" s="3">
        <v>8.02</v>
      </c>
      <c r="M900" s="3">
        <v>-111.4</v>
      </c>
      <c r="N900" s="3">
        <v>727</v>
      </c>
      <c r="O900" s="26">
        <v>20.53</v>
      </c>
      <c r="P900" s="3"/>
      <c r="Q900" s="3"/>
      <c r="R900" s="3"/>
      <c r="S900" s="3"/>
      <c r="T900" s="3"/>
      <c r="U900" s="3"/>
      <c r="V900" s="3"/>
      <c r="W900" s="3"/>
      <c r="X900" s="3"/>
      <c r="Y900" s="3"/>
      <c r="Z900" s="3"/>
    </row>
    <row r="901" spans="1:26" ht="15" x14ac:dyDescent="0.2">
      <c r="A901" s="3" t="s">
        <v>358</v>
      </c>
      <c r="B901" s="13">
        <v>44636</v>
      </c>
      <c r="C901" s="12">
        <v>0.52638888888888891</v>
      </c>
      <c r="D901" s="3" t="s">
        <v>224</v>
      </c>
      <c r="E901" s="3" t="s">
        <v>203</v>
      </c>
      <c r="F901" s="3">
        <v>1018</v>
      </c>
      <c r="G901" s="3">
        <v>11601</v>
      </c>
      <c r="H901" s="3">
        <v>9.66</v>
      </c>
      <c r="I901" s="3">
        <v>16.7</v>
      </c>
      <c r="J901" s="3">
        <v>4.42</v>
      </c>
      <c r="K901" s="3">
        <v>106</v>
      </c>
      <c r="L901" s="3">
        <v>7.84</v>
      </c>
      <c r="M901" s="3">
        <v>-100.5</v>
      </c>
      <c r="N901" s="3">
        <v>728</v>
      </c>
      <c r="O901" s="26">
        <v>9.8633333329999999</v>
      </c>
      <c r="P901" s="3"/>
      <c r="Q901" s="3"/>
      <c r="R901" s="3"/>
      <c r="S901" s="3"/>
      <c r="T901" s="3"/>
      <c r="U901" s="3"/>
      <c r="V901" s="3"/>
      <c r="W901" s="3"/>
      <c r="X901" s="3"/>
      <c r="Y901" s="3"/>
      <c r="Z901" s="3"/>
    </row>
    <row r="902" spans="1:26" ht="15" x14ac:dyDescent="0.2">
      <c r="A902" s="3" t="s">
        <v>358</v>
      </c>
      <c r="B902" s="13">
        <v>44636</v>
      </c>
      <c r="C902" s="12">
        <v>0.52638888888888891</v>
      </c>
      <c r="D902" s="3" t="s">
        <v>224</v>
      </c>
      <c r="E902" s="3" t="s">
        <v>221</v>
      </c>
      <c r="F902" s="3" t="s">
        <v>46</v>
      </c>
      <c r="G902" s="3" t="s">
        <v>46</v>
      </c>
      <c r="H902" s="3">
        <v>9.64</v>
      </c>
      <c r="I902" s="3">
        <v>16.399999999999999</v>
      </c>
      <c r="J902" s="3">
        <v>4.5199999999999996</v>
      </c>
      <c r="K902" s="3">
        <v>22</v>
      </c>
      <c r="L902" s="3">
        <v>7.8</v>
      </c>
      <c r="M902" s="3">
        <v>-98.6</v>
      </c>
      <c r="N902" s="3">
        <v>729</v>
      </c>
      <c r="O902" s="26">
        <v>9.8606666670000003</v>
      </c>
      <c r="P902" s="3"/>
      <c r="Q902" s="3"/>
      <c r="R902" s="3"/>
      <c r="S902" s="3"/>
      <c r="T902" s="3"/>
      <c r="U902" s="3"/>
      <c r="V902" s="3"/>
      <c r="W902" s="3"/>
      <c r="X902" s="3"/>
      <c r="Y902" s="3"/>
      <c r="Z902" s="3"/>
    </row>
    <row r="903" spans="1:26" ht="15" x14ac:dyDescent="0.2">
      <c r="A903" s="3" t="s">
        <v>358</v>
      </c>
      <c r="B903" s="13">
        <v>44637</v>
      </c>
      <c r="C903" s="12">
        <v>0.30833333333333335</v>
      </c>
      <c r="D903" s="3" t="s">
        <v>202</v>
      </c>
      <c r="E903" s="3" t="s">
        <v>203</v>
      </c>
      <c r="F903" s="3">
        <v>1012</v>
      </c>
      <c r="G903" s="3">
        <v>11625</v>
      </c>
      <c r="H903" s="3">
        <v>10.01</v>
      </c>
      <c r="I903" s="3">
        <v>15.9</v>
      </c>
      <c r="J903" s="3">
        <v>6.26</v>
      </c>
      <c r="K903" s="3">
        <v>72</v>
      </c>
      <c r="L903" s="3">
        <v>8.07</v>
      </c>
      <c r="M903" s="3">
        <v>-114.1</v>
      </c>
      <c r="N903" s="3">
        <v>730</v>
      </c>
      <c r="O903" s="26">
        <v>10.85</v>
      </c>
      <c r="P903" s="3"/>
      <c r="Q903" s="3"/>
      <c r="R903" s="3"/>
      <c r="S903" s="3"/>
      <c r="T903" s="3"/>
      <c r="U903" s="3"/>
      <c r="V903" s="3"/>
      <c r="W903" s="3"/>
      <c r="X903" s="3"/>
      <c r="Y903" s="3"/>
      <c r="Z903" s="3"/>
    </row>
    <row r="904" spans="1:26" ht="15" x14ac:dyDescent="0.2">
      <c r="A904" s="3" t="s">
        <v>358</v>
      </c>
      <c r="B904" s="13">
        <v>44637</v>
      </c>
      <c r="C904" s="12">
        <v>0.30833333333333335</v>
      </c>
      <c r="D904" s="3" t="s">
        <v>202</v>
      </c>
      <c r="E904" s="3" t="s">
        <v>221</v>
      </c>
      <c r="F904" s="3">
        <v>1018</v>
      </c>
      <c r="G904" s="3">
        <v>11631</v>
      </c>
      <c r="H904" s="3">
        <v>9.36</v>
      </c>
      <c r="I904" s="3">
        <v>16.2</v>
      </c>
      <c r="J904" s="3">
        <v>9.32</v>
      </c>
      <c r="K904" s="3">
        <v>64</v>
      </c>
      <c r="L904" s="3">
        <v>8.01</v>
      </c>
      <c r="M904" s="3">
        <v>-110.8</v>
      </c>
      <c r="N904" s="3">
        <v>731</v>
      </c>
      <c r="O904" s="26">
        <v>12.6</v>
      </c>
      <c r="P904" s="3"/>
      <c r="Q904" s="3"/>
      <c r="R904" s="3"/>
      <c r="S904" s="3"/>
      <c r="T904" s="3"/>
      <c r="U904" s="3"/>
      <c r="V904" s="3"/>
      <c r="W904" s="3"/>
      <c r="X904" s="3"/>
      <c r="Y904" s="3"/>
      <c r="Z904" s="3"/>
    </row>
    <row r="905" spans="1:26" ht="15" x14ac:dyDescent="0.2">
      <c r="A905" s="3" t="s">
        <v>358</v>
      </c>
      <c r="B905" s="13">
        <v>44637</v>
      </c>
      <c r="C905" s="12">
        <v>0.33958333333333335</v>
      </c>
      <c r="D905" s="3" t="s">
        <v>206</v>
      </c>
      <c r="E905" s="3" t="s">
        <v>203</v>
      </c>
      <c r="F905" s="3">
        <v>1037</v>
      </c>
      <c r="G905" s="3">
        <v>11626</v>
      </c>
      <c r="H905" s="3">
        <v>9.93</v>
      </c>
      <c r="I905" s="3">
        <v>16.7</v>
      </c>
      <c r="J905" s="3">
        <v>8.5299999999999994</v>
      </c>
      <c r="K905" s="3">
        <v>16</v>
      </c>
      <c r="L905" s="3">
        <v>8.09</v>
      </c>
      <c r="M905" s="3">
        <v>-115.2</v>
      </c>
      <c r="N905" s="3">
        <v>758</v>
      </c>
      <c r="O905" s="3">
        <v>11.81</v>
      </c>
      <c r="P905" s="3"/>
      <c r="Q905" s="3"/>
      <c r="R905" s="3"/>
      <c r="S905" s="3"/>
      <c r="T905" s="3"/>
      <c r="U905" s="3"/>
      <c r="V905" s="3"/>
      <c r="W905" s="3"/>
      <c r="X905" s="3"/>
      <c r="Y905" s="3"/>
      <c r="Z905" s="3"/>
    </row>
    <row r="906" spans="1:26" ht="15" x14ac:dyDescent="0.2">
      <c r="A906" s="3" t="s">
        <v>358</v>
      </c>
      <c r="B906" s="13">
        <v>44637</v>
      </c>
      <c r="C906" s="12">
        <v>0.33958333333333335</v>
      </c>
      <c r="D906" s="3" t="s">
        <v>206</v>
      </c>
      <c r="E906" s="3" t="s">
        <v>221</v>
      </c>
      <c r="F906" s="3" t="s">
        <v>46</v>
      </c>
      <c r="G906" s="3" t="s">
        <v>46</v>
      </c>
      <c r="H906" s="3">
        <v>9.7799999999999994</v>
      </c>
      <c r="I906" s="3">
        <v>16.5</v>
      </c>
      <c r="J906" s="3">
        <v>8.4</v>
      </c>
      <c r="K906" s="3">
        <v>28</v>
      </c>
      <c r="L906" s="3">
        <v>8.11</v>
      </c>
      <c r="M906" s="3">
        <v>-116.2</v>
      </c>
      <c r="N906" s="3">
        <v>759</v>
      </c>
      <c r="O906" s="3">
        <v>12.06</v>
      </c>
      <c r="P906" s="3"/>
      <c r="Q906" s="3"/>
      <c r="R906" s="3"/>
      <c r="S906" s="3"/>
      <c r="T906" s="3"/>
      <c r="U906" s="3"/>
      <c r="V906" s="3"/>
      <c r="W906" s="3"/>
      <c r="X906" s="3"/>
      <c r="Y906" s="3"/>
      <c r="Z906" s="3"/>
    </row>
    <row r="907" spans="1:26" ht="15" x14ac:dyDescent="0.2">
      <c r="A907" s="3" t="s">
        <v>358</v>
      </c>
      <c r="B907" s="13">
        <v>44637</v>
      </c>
      <c r="C907" s="12">
        <v>0.35625000000000001</v>
      </c>
      <c r="D907" s="3" t="s">
        <v>209</v>
      </c>
      <c r="E907" s="3" t="s">
        <v>203</v>
      </c>
      <c r="F907" s="3">
        <v>1009</v>
      </c>
      <c r="G907" s="3">
        <v>11632</v>
      </c>
      <c r="H907" s="3">
        <v>8.58</v>
      </c>
      <c r="I907" s="3">
        <v>17.5</v>
      </c>
      <c r="J907" s="3">
        <v>12.05</v>
      </c>
      <c r="K907" s="3">
        <v>27</v>
      </c>
      <c r="L907" s="3">
        <v>8.0500000000000007</v>
      </c>
      <c r="M907" s="3">
        <v>-112.5</v>
      </c>
      <c r="N907" s="3">
        <v>764</v>
      </c>
      <c r="O907" s="3">
        <v>13.94</v>
      </c>
      <c r="P907" s="3"/>
      <c r="Q907" s="3"/>
      <c r="R907" s="3"/>
      <c r="S907" s="3"/>
      <c r="T907" s="3"/>
      <c r="U907" s="3"/>
      <c r="V907" s="3"/>
      <c r="W907" s="3"/>
      <c r="X907" s="3"/>
      <c r="Y907" s="3"/>
      <c r="Z907" s="3"/>
    </row>
    <row r="908" spans="1:26" ht="15" x14ac:dyDescent="0.2">
      <c r="A908" s="3" t="s">
        <v>358</v>
      </c>
      <c r="B908" s="13">
        <v>44637</v>
      </c>
      <c r="C908" s="12">
        <v>0.35625000000000001</v>
      </c>
      <c r="D908" s="3" t="s">
        <v>209</v>
      </c>
      <c r="E908" s="3" t="s">
        <v>221</v>
      </c>
      <c r="F908" s="3" t="s">
        <v>46</v>
      </c>
      <c r="G908" s="3" t="s">
        <v>46</v>
      </c>
      <c r="H908" s="3">
        <v>8.6300000000000008</v>
      </c>
      <c r="I908" s="3">
        <v>17.7</v>
      </c>
      <c r="J908" s="3">
        <v>11.88</v>
      </c>
      <c r="K908" s="3">
        <v>95</v>
      </c>
      <c r="L908" s="3">
        <v>8.02</v>
      </c>
      <c r="M908" s="3">
        <v>-111.3</v>
      </c>
      <c r="N908" s="3">
        <v>763</v>
      </c>
      <c r="O908" s="3">
        <v>13.93</v>
      </c>
      <c r="P908" s="3"/>
      <c r="Q908" s="3"/>
      <c r="R908" s="3"/>
      <c r="S908" s="3"/>
      <c r="T908" s="3"/>
      <c r="U908" s="3"/>
      <c r="V908" s="3"/>
      <c r="W908" s="3"/>
      <c r="X908" s="3"/>
      <c r="Y908" s="3"/>
      <c r="Z908" s="3"/>
    </row>
    <row r="909" spans="1:26" ht="15" x14ac:dyDescent="0.2">
      <c r="A909" s="3" t="s">
        <v>358</v>
      </c>
      <c r="B909" s="13">
        <v>44637</v>
      </c>
      <c r="C909" s="12">
        <v>0.38055555555555554</v>
      </c>
      <c r="D909" s="3" t="s">
        <v>212</v>
      </c>
      <c r="E909" s="3" t="s">
        <v>203</v>
      </c>
      <c r="F909" s="3">
        <v>1013</v>
      </c>
      <c r="G909" s="3">
        <v>11635</v>
      </c>
      <c r="H909" s="3">
        <v>9.98</v>
      </c>
      <c r="I909" s="3">
        <v>17.5</v>
      </c>
      <c r="J909" s="3">
        <v>7.25</v>
      </c>
      <c r="K909" s="3">
        <v>51</v>
      </c>
      <c r="L909" s="3">
        <v>8.18</v>
      </c>
      <c r="M909" s="3">
        <v>-120.2</v>
      </c>
      <c r="N909" s="3">
        <v>762</v>
      </c>
      <c r="O909" s="3">
        <v>11.02</v>
      </c>
      <c r="P909" s="3"/>
      <c r="Q909" s="3"/>
      <c r="R909" s="3"/>
      <c r="S909" s="3"/>
      <c r="T909" s="3"/>
      <c r="U909" s="3"/>
      <c r="V909" s="3"/>
      <c r="W909" s="3"/>
      <c r="X909" s="3"/>
      <c r="Y909" s="3"/>
      <c r="Z909" s="3"/>
    </row>
    <row r="910" spans="1:26" ht="15" x14ac:dyDescent="0.2">
      <c r="A910" s="3" t="s">
        <v>358</v>
      </c>
      <c r="B910" s="13">
        <v>44637</v>
      </c>
      <c r="C910" s="12">
        <v>0.38055555555555554</v>
      </c>
      <c r="D910" s="3" t="s">
        <v>212</v>
      </c>
      <c r="E910" s="3" t="s">
        <v>221</v>
      </c>
      <c r="F910" s="3" t="s">
        <v>46</v>
      </c>
      <c r="G910" s="3" t="s">
        <v>46</v>
      </c>
      <c r="H910" s="3">
        <v>9.67</v>
      </c>
      <c r="I910" s="3">
        <v>17.3</v>
      </c>
      <c r="J910" s="3">
        <v>7.7</v>
      </c>
      <c r="K910" s="3">
        <v>66</v>
      </c>
      <c r="L910" s="3">
        <v>8.26</v>
      </c>
      <c r="M910" s="3">
        <v>-125</v>
      </c>
      <c r="N910" s="3">
        <v>760</v>
      </c>
      <c r="O910" s="3">
        <v>11.36</v>
      </c>
      <c r="P910" s="3"/>
      <c r="Q910" s="3"/>
      <c r="R910" s="3"/>
      <c r="S910" s="3"/>
      <c r="T910" s="3"/>
      <c r="U910" s="3"/>
      <c r="V910" s="3"/>
      <c r="W910" s="3"/>
      <c r="X910" s="3"/>
      <c r="Y910" s="3"/>
      <c r="Z910" s="3"/>
    </row>
    <row r="911" spans="1:26" ht="15" x14ac:dyDescent="0.2">
      <c r="A911" s="3" t="s">
        <v>358</v>
      </c>
      <c r="B911" s="13">
        <v>44637</v>
      </c>
      <c r="C911" s="12">
        <v>0.40208333333333335</v>
      </c>
      <c r="D911" s="3" t="s">
        <v>227</v>
      </c>
      <c r="E911" s="3" t="s">
        <v>203</v>
      </c>
      <c r="F911" s="3">
        <v>1038</v>
      </c>
      <c r="G911" s="3">
        <v>11639</v>
      </c>
      <c r="H911" s="3">
        <v>9.82</v>
      </c>
      <c r="I911" s="3">
        <v>16.3</v>
      </c>
      <c r="J911" s="3">
        <v>6.79</v>
      </c>
      <c r="K911" s="3">
        <v>30</v>
      </c>
      <c r="L911" s="3">
        <v>7.98</v>
      </c>
      <c r="M911" s="3">
        <v>-108.7</v>
      </c>
      <c r="N911" s="3">
        <v>757</v>
      </c>
      <c r="O911" s="3">
        <v>11.38</v>
      </c>
      <c r="P911" s="3"/>
      <c r="Q911" s="3"/>
      <c r="R911" s="3"/>
      <c r="S911" s="3"/>
      <c r="T911" s="3"/>
      <c r="U911" s="3"/>
      <c r="V911" s="3"/>
      <c r="W911" s="3"/>
      <c r="X911" s="3"/>
      <c r="Y911" s="3"/>
      <c r="Z911" s="3"/>
    </row>
    <row r="912" spans="1:26" ht="15" x14ac:dyDescent="0.2">
      <c r="A912" s="3" t="s">
        <v>358</v>
      </c>
      <c r="B912" s="13">
        <v>44637</v>
      </c>
      <c r="C912" s="12">
        <v>0.40208333333333335</v>
      </c>
      <c r="D912" s="3" t="s">
        <v>227</v>
      </c>
      <c r="E912" s="3" t="s">
        <v>221</v>
      </c>
      <c r="F912" s="3" t="s">
        <v>46</v>
      </c>
      <c r="G912" s="3" t="s">
        <v>46</v>
      </c>
      <c r="H912" s="3">
        <v>9.61</v>
      </c>
      <c r="I912" s="3">
        <v>16.100000000000001</v>
      </c>
      <c r="J912" s="3">
        <v>6.8</v>
      </c>
      <c r="K912" s="3">
        <v>5</v>
      </c>
      <c r="L912" s="3">
        <v>8.01</v>
      </c>
      <c r="M912" s="3">
        <v>-110.8</v>
      </c>
      <c r="N912" s="3">
        <v>756</v>
      </c>
      <c r="O912" s="3">
        <v>11.29</v>
      </c>
      <c r="P912" s="3"/>
      <c r="Q912" s="3"/>
      <c r="R912" s="3"/>
      <c r="S912" s="3"/>
      <c r="T912" s="3"/>
      <c r="U912" s="3"/>
      <c r="V912" s="3"/>
      <c r="W912" s="3"/>
      <c r="X912" s="3"/>
      <c r="Y912" s="3"/>
      <c r="Z912" s="3"/>
    </row>
    <row r="913" spans="1:26" ht="15" x14ac:dyDescent="0.2">
      <c r="A913" s="3" t="s">
        <v>358</v>
      </c>
      <c r="B913" s="13">
        <v>44637</v>
      </c>
      <c r="C913" s="12">
        <v>0.43541666666666667</v>
      </c>
      <c r="D913" s="3" t="s">
        <v>230</v>
      </c>
      <c r="E913" s="3" t="s">
        <v>203</v>
      </c>
      <c r="F913" s="3">
        <v>1005</v>
      </c>
      <c r="G913" s="3">
        <v>11637</v>
      </c>
      <c r="H913" s="3">
        <v>9.82</v>
      </c>
      <c r="I913" s="3">
        <v>16.399999999999999</v>
      </c>
      <c r="J913" s="3">
        <v>5.74</v>
      </c>
      <c r="K913" s="3">
        <v>28</v>
      </c>
      <c r="L913" s="3">
        <v>7.89</v>
      </c>
      <c r="M913" s="3">
        <v>-103.7</v>
      </c>
      <c r="N913" s="3">
        <v>755</v>
      </c>
      <c r="O913" s="3">
        <v>10.71</v>
      </c>
      <c r="P913" s="3"/>
      <c r="Q913" s="3"/>
      <c r="R913" s="3"/>
      <c r="S913" s="3"/>
      <c r="T913" s="3"/>
      <c r="U913" s="3"/>
      <c r="V913" s="3"/>
      <c r="W913" s="3"/>
      <c r="X913" s="3"/>
      <c r="Y913" s="3"/>
      <c r="Z913" s="3"/>
    </row>
    <row r="914" spans="1:26" ht="15" x14ac:dyDescent="0.2">
      <c r="A914" s="3" t="s">
        <v>358</v>
      </c>
      <c r="B914" s="13">
        <v>44637</v>
      </c>
      <c r="C914" s="12">
        <v>0.43541666666666667</v>
      </c>
      <c r="D914" s="3" t="s">
        <v>230</v>
      </c>
      <c r="E914" s="3" t="s">
        <v>221</v>
      </c>
      <c r="F914" s="3">
        <v>1029</v>
      </c>
      <c r="G914" s="3">
        <v>11627</v>
      </c>
      <c r="H914" s="3">
        <v>8.02</v>
      </c>
      <c r="I914" s="3">
        <v>17</v>
      </c>
      <c r="J914" s="3">
        <v>19.27</v>
      </c>
      <c r="K914" s="3">
        <v>23</v>
      </c>
      <c r="L914" s="3">
        <v>8</v>
      </c>
      <c r="M914" s="3">
        <v>-110</v>
      </c>
      <c r="N914" s="3">
        <v>754</v>
      </c>
      <c r="O914" s="3">
        <v>18.079999999999998</v>
      </c>
      <c r="P914" s="3"/>
      <c r="Q914" s="3"/>
      <c r="R914" s="3"/>
      <c r="S914" s="3"/>
      <c r="T914" s="3"/>
      <c r="U914" s="3"/>
      <c r="V914" s="3"/>
      <c r="W914" s="3"/>
      <c r="X914" s="3"/>
      <c r="Y914" s="3"/>
      <c r="Z914" s="3"/>
    </row>
    <row r="915" spans="1:26" ht="15" x14ac:dyDescent="0.2">
      <c r="A915" s="3" t="s">
        <v>358</v>
      </c>
      <c r="B915" s="13">
        <v>44637</v>
      </c>
      <c r="C915" s="12">
        <v>0.46041666666666664</v>
      </c>
      <c r="D915" s="3" t="s">
        <v>235</v>
      </c>
      <c r="E915" s="3" t="s">
        <v>203</v>
      </c>
      <c r="F915" s="3">
        <v>1033</v>
      </c>
      <c r="G915" s="3">
        <v>11629</v>
      </c>
      <c r="H915" s="3">
        <v>9.7100000000000009</v>
      </c>
      <c r="I915" s="3">
        <v>16.600000000000001</v>
      </c>
      <c r="J915" s="3">
        <v>3.45</v>
      </c>
      <c r="K915" s="3">
        <v>6</v>
      </c>
      <c r="L915" s="3">
        <v>7.77</v>
      </c>
      <c r="M915" s="3">
        <v>-96.6</v>
      </c>
      <c r="N915" s="3">
        <v>753</v>
      </c>
      <c r="O915" s="3">
        <v>9.74</v>
      </c>
      <c r="P915" s="3"/>
      <c r="Q915" s="3"/>
      <c r="R915" s="3"/>
      <c r="S915" s="3"/>
      <c r="T915" s="3"/>
      <c r="U915" s="3"/>
      <c r="V915" s="3"/>
      <c r="W915" s="3"/>
      <c r="X915" s="3"/>
      <c r="Y915" s="3"/>
      <c r="Z915" s="3"/>
    </row>
    <row r="916" spans="1:26" ht="15" x14ac:dyDescent="0.2">
      <c r="A916" s="3" t="s">
        <v>358</v>
      </c>
      <c r="B916" s="13">
        <v>44637</v>
      </c>
      <c r="C916" s="12">
        <v>0.46041666666666664</v>
      </c>
      <c r="D916" s="3" t="s">
        <v>235</v>
      </c>
      <c r="E916" s="3" t="s">
        <v>221</v>
      </c>
      <c r="F916" s="3" t="s">
        <v>46</v>
      </c>
      <c r="G916" s="3" t="s">
        <v>46</v>
      </c>
      <c r="H916" s="3">
        <v>9.58</v>
      </c>
      <c r="I916" s="3">
        <v>16.600000000000001</v>
      </c>
      <c r="J916" s="3">
        <v>3.54</v>
      </c>
      <c r="K916" s="3">
        <v>14</v>
      </c>
      <c r="L916" s="3">
        <v>7.86</v>
      </c>
      <c r="M916" s="3">
        <v>-102.2</v>
      </c>
      <c r="N916" s="3">
        <v>752</v>
      </c>
      <c r="O916" s="3">
        <v>8.99</v>
      </c>
      <c r="P916" s="3"/>
      <c r="Q916" s="3"/>
      <c r="R916" s="3"/>
      <c r="S916" s="3"/>
      <c r="T916" s="3"/>
      <c r="U916" s="3"/>
      <c r="V916" s="3"/>
      <c r="W916" s="3"/>
      <c r="X916" s="3"/>
      <c r="Y916" s="3"/>
      <c r="Z916" s="3"/>
    </row>
    <row r="917" spans="1:26" ht="15" x14ac:dyDescent="0.2">
      <c r="A917" s="3" t="s">
        <v>358</v>
      </c>
      <c r="B917" s="13">
        <v>44637</v>
      </c>
      <c r="C917" s="12">
        <v>0.47083333333333333</v>
      </c>
      <c r="D917" s="3" t="s">
        <v>240</v>
      </c>
      <c r="E917" s="3" t="s">
        <v>203</v>
      </c>
      <c r="F917" s="3">
        <v>1019</v>
      </c>
      <c r="G917" s="3">
        <v>11620</v>
      </c>
      <c r="H917" s="3">
        <v>9.7899999999999991</v>
      </c>
      <c r="I917" s="3">
        <v>17.3</v>
      </c>
      <c r="J917" s="3">
        <v>6.42</v>
      </c>
      <c r="K917" s="3">
        <v>89</v>
      </c>
      <c r="L917" s="3">
        <v>7.96</v>
      </c>
      <c r="M917" s="3">
        <v>-108.1</v>
      </c>
      <c r="N917" s="3">
        <v>751</v>
      </c>
      <c r="O917" s="3">
        <v>11.08</v>
      </c>
      <c r="P917" s="3"/>
      <c r="Q917" s="3"/>
      <c r="R917" s="3"/>
      <c r="S917" s="3"/>
      <c r="T917" s="3"/>
      <c r="U917" s="3"/>
      <c r="V917" s="3"/>
      <c r="W917" s="3"/>
      <c r="X917" s="3"/>
      <c r="Y917" s="3"/>
      <c r="Z917" s="3"/>
    </row>
    <row r="918" spans="1:26" ht="15" x14ac:dyDescent="0.2">
      <c r="A918" s="3" t="s">
        <v>358</v>
      </c>
      <c r="B918" s="13">
        <v>44637</v>
      </c>
      <c r="C918" s="12">
        <v>0.47083333333333333</v>
      </c>
      <c r="D918" s="3" t="s">
        <v>240</v>
      </c>
      <c r="E918" s="3" t="s">
        <v>221</v>
      </c>
      <c r="F918" s="3">
        <v>1020</v>
      </c>
      <c r="G918" s="3">
        <v>11634</v>
      </c>
      <c r="H918" s="3">
        <v>8.92</v>
      </c>
      <c r="I918" s="3">
        <v>17.2</v>
      </c>
      <c r="J918" s="3">
        <v>11.72</v>
      </c>
      <c r="K918" s="3">
        <v>9</v>
      </c>
      <c r="L918" s="3">
        <v>8.01</v>
      </c>
      <c r="M918" s="3">
        <v>-110.8</v>
      </c>
      <c r="N918" s="3">
        <v>750</v>
      </c>
      <c r="O918" s="3">
        <v>14.4</v>
      </c>
      <c r="P918" s="3"/>
      <c r="Q918" s="3"/>
      <c r="R918" s="3"/>
      <c r="S918" s="3"/>
      <c r="T918" s="3"/>
      <c r="U918" s="3"/>
      <c r="V918" s="3"/>
      <c r="W918" s="3"/>
      <c r="X918" s="3"/>
      <c r="Y918" s="3"/>
      <c r="Z918" s="3"/>
    </row>
    <row r="919" spans="1:26" ht="15" x14ac:dyDescent="0.2">
      <c r="A919" s="3" t="s">
        <v>358</v>
      </c>
      <c r="B919" s="13">
        <v>44637</v>
      </c>
      <c r="C919" s="12">
        <v>0.49027777777777776</v>
      </c>
      <c r="D919" s="3" t="s">
        <v>243</v>
      </c>
      <c r="E919" s="3" t="s">
        <v>203</v>
      </c>
      <c r="F919" s="3">
        <v>1011</v>
      </c>
      <c r="G919" s="3">
        <v>11638</v>
      </c>
      <c r="H919" s="3">
        <v>9.2799999999999994</v>
      </c>
      <c r="I919" s="3">
        <v>19.2</v>
      </c>
      <c r="J919" s="3">
        <v>8.07</v>
      </c>
      <c r="K919" s="3">
        <v>25</v>
      </c>
      <c r="L919" s="3">
        <v>8.08</v>
      </c>
      <c r="M919" s="3">
        <v>-114.6</v>
      </c>
      <c r="N919" s="3">
        <v>749</v>
      </c>
      <c r="O919" s="3">
        <v>11.8</v>
      </c>
      <c r="P919" s="3"/>
      <c r="Q919" s="3"/>
      <c r="R919" s="3"/>
      <c r="S919" s="3"/>
      <c r="T919" s="3"/>
      <c r="U919" s="3"/>
      <c r="V919" s="3"/>
      <c r="W919" s="3"/>
      <c r="X919" s="3"/>
      <c r="Y919" s="3"/>
      <c r="Z919" s="3"/>
    </row>
    <row r="920" spans="1:26" ht="15" x14ac:dyDescent="0.2">
      <c r="A920" s="3" t="s">
        <v>358</v>
      </c>
      <c r="B920" s="13">
        <v>44637</v>
      </c>
      <c r="C920" s="12">
        <v>0.49027777777777776</v>
      </c>
      <c r="D920" s="3" t="s">
        <v>243</v>
      </c>
      <c r="E920" s="3" t="s">
        <v>221</v>
      </c>
      <c r="F920" s="3" t="s">
        <v>46</v>
      </c>
      <c r="G920" s="3" t="s">
        <v>46</v>
      </c>
      <c r="H920" s="3">
        <v>8.58</v>
      </c>
      <c r="I920" s="3">
        <v>18.8</v>
      </c>
      <c r="J920" s="3">
        <v>9.14</v>
      </c>
      <c r="K920" s="3">
        <v>8</v>
      </c>
      <c r="L920" s="3">
        <v>8</v>
      </c>
      <c r="M920" s="3">
        <v>-110</v>
      </c>
      <c r="N920" s="3">
        <v>748</v>
      </c>
      <c r="O920" s="3">
        <v>12.52</v>
      </c>
      <c r="P920" s="3"/>
      <c r="Q920" s="3"/>
      <c r="R920" s="3"/>
      <c r="S920" s="3"/>
      <c r="T920" s="3"/>
      <c r="U920" s="3"/>
      <c r="V920" s="3"/>
      <c r="W920" s="3"/>
      <c r="X920" s="3"/>
      <c r="Y920" s="3"/>
      <c r="Z920" s="3"/>
    </row>
    <row r="921" spans="1:26" ht="15" x14ac:dyDescent="0.2">
      <c r="A921" s="3" t="s">
        <v>358</v>
      </c>
      <c r="B921" s="13">
        <v>44637</v>
      </c>
      <c r="C921" s="12">
        <v>0.5</v>
      </c>
      <c r="D921" s="3" t="s">
        <v>246</v>
      </c>
      <c r="E921" s="3" t="s">
        <v>203</v>
      </c>
      <c r="F921" s="3">
        <v>1041</v>
      </c>
      <c r="G921" s="3">
        <v>11633</v>
      </c>
      <c r="H921" s="3">
        <v>9.0500000000000007</v>
      </c>
      <c r="I921" s="3">
        <v>18.399999999999999</v>
      </c>
      <c r="J921" s="3">
        <v>12.75</v>
      </c>
      <c r="K921" s="3">
        <v>50</v>
      </c>
      <c r="L921" s="3">
        <v>8.15</v>
      </c>
      <c r="M921" s="3">
        <v>-118.5</v>
      </c>
      <c r="N921" s="3">
        <v>739</v>
      </c>
      <c r="O921" s="3">
        <v>14.35</v>
      </c>
      <c r="P921" s="3"/>
      <c r="Q921" s="3"/>
      <c r="R921" s="3"/>
      <c r="S921" s="3"/>
      <c r="T921" s="3"/>
      <c r="U921" s="3"/>
      <c r="V921" s="3"/>
      <c r="W921" s="3"/>
      <c r="X921" s="3"/>
      <c r="Y921" s="3"/>
      <c r="Z921" s="3"/>
    </row>
    <row r="922" spans="1:26" ht="15" x14ac:dyDescent="0.2">
      <c r="A922" s="3" t="s">
        <v>358</v>
      </c>
      <c r="B922" s="13">
        <v>44637</v>
      </c>
      <c r="C922" s="12">
        <v>0.5</v>
      </c>
      <c r="D922" s="3" t="s">
        <v>246</v>
      </c>
      <c r="E922" s="3" t="s">
        <v>221</v>
      </c>
      <c r="F922" s="3">
        <v>1025</v>
      </c>
      <c r="G922" s="3">
        <v>11636</v>
      </c>
      <c r="H922" s="3">
        <v>8.74</v>
      </c>
      <c r="I922" s="3">
        <v>18.100000000000001</v>
      </c>
      <c r="J922" s="3">
        <v>15.09</v>
      </c>
      <c r="K922" s="3">
        <v>44</v>
      </c>
      <c r="L922" s="3">
        <v>8.1300000000000008</v>
      </c>
      <c r="M922" s="3">
        <v>-117.7</v>
      </c>
      <c r="N922" s="3">
        <v>740</v>
      </c>
      <c r="O922" s="3">
        <v>15.67</v>
      </c>
      <c r="P922" s="3"/>
      <c r="Q922" s="3"/>
      <c r="R922" s="3"/>
      <c r="S922" s="3"/>
      <c r="T922" s="3"/>
      <c r="U922" s="3"/>
      <c r="V922" s="3"/>
      <c r="W922" s="3"/>
      <c r="X922" s="3"/>
      <c r="Y922" s="3"/>
      <c r="Z922" s="3"/>
    </row>
    <row r="923" spans="1:26" ht="15" x14ac:dyDescent="0.2">
      <c r="A923" s="3" t="s">
        <v>358</v>
      </c>
      <c r="B923" s="13">
        <v>44637</v>
      </c>
      <c r="C923" s="12">
        <v>0.51527777777777772</v>
      </c>
      <c r="D923" s="3" t="s">
        <v>249</v>
      </c>
      <c r="E923" s="3" t="s">
        <v>203</v>
      </c>
      <c r="F923" s="3">
        <v>1035</v>
      </c>
      <c r="G923" s="3">
        <v>11624</v>
      </c>
      <c r="H923" s="3">
        <v>8.11</v>
      </c>
      <c r="I923" s="3">
        <v>18.899999999999999</v>
      </c>
      <c r="J923" s="3">
        <v>16.239999999999998</v>
      </c>
      <c r="K923" s="3">
        <v>80</v>
      </c>
      <c r="L923" s="3">
        <v>8.0500000000000007</v>
      </c>
      <c r="M923" s="3">
        <v>-112.7</v>
      </c>
      <c r="N923" s="3">
        <v>747</v>
      </c>
      <c r="O923" s="3">
        <v>16.5</v>
      </c>
      <c r="P923" s="3"/>
      <c r="Q923" s="3"/>
      <c r="R923" s="3"/>
      <c r="S923" s="3"/>
      <c r="T923" s="3"/>
      <c r="U923" s="3"/>
      <c r="V923" s="3"/>
      <c r="W923" s="3"/>
      <c r="X923" s="3"/>
      <c r="Y923" s="3"/>
      <c r="Z923" s="3"/>
    </row>
    <row r="924" spans="1:26" ht="15" x14ac:dyDescent="0.2">
      <c r="A924" s="3" t="s">
        <v>358</v>
      </c>
      <c r="B924" s="13">
        <v>44637</v>
      </c>
      <c r="C924" s="12">
        <v>0.51527777777777772</v>
      </c>
      <c r="D924" s="3" t="s">
        <v>249</v>
      </c>
      <c r="E924" s="3" t="s">
        <v>221</v>
      </c>
      <c r="F924" s="3" t="s">
        <v>46</v>
      </c>
      <c r="G924" s="3" t="s">
        <v>46</v>
      </c>
      <c r="H924" s="3">
        <v>8.14</v>
      </c>
      <c r="I924" s="3">
        <v>18.8</v>
      </c>
      <c r="J924" s="3">
        <v>16.2</v>
      </c>
      <c r="K924" s="3">
        <v>96</v>
      </c>
      <c r="L924" s="3">
        <v>8.02</v>
      </c>
      <c r="M924" s="3">
        <v>-111.1</v>
      </c>
      <c r="N924" s="3">
        <v>733</v>
      </c>
      <c r="O924" s="3">
        <v>16.63</v>
      </c>
      <c r="P924" s="3"/>
      <c r="Q924" s="3"/>
      <c r="R924" s="3"/>
      <c r="S924" s="3"/>
      <c r="T924" s="3"/>
      <c r="U924" s="3"/>
      <c r="V924" s="3"/>
      <c r="W924" s="3"/>
      <c r="X924" s="3"/>
      <c r="Y924" s="3"/>
      <c r="Z924" s="3"/>
    </row>
    <row r="925" spans="1:26" ht="15" x14ac:dyDescent="0.2">
      <c r="A925" s="3" t="s">
        <v>358</v>
      </c>
      <c r="B925" s="13">
        <v>44637</v>
      </c>
      <c r="C925" s="12">
        <v>0.52361111111111114</v>
      </c>
      <c r="D925" s="3" t="s">
        <v>252</v>
      </c>
      <c r="E925" s="3" t="s">
        <v>203</v>
      </c>
      <c r="F925" s="3">
        <v>1024</v>
      </c>
      <c r="G925" s="3">
        <v>11623</v>
      </c>
      <c r="H925" s="3">
        <v>9.2100000000000009</v>
      </c>
      <c r="I925" s="3">
        <v>17.8</v>
      </c>
      <c r="J925" s="3">
        <v>17.309999999999999</v>
      </c>
      <c r="K925" s="3">
        <v>65</v>
      </c>
      <c r="L925" s="3">
        <v>8.2100000000000009</v>
      </c>
      <c r="M925" s="3">
        <v>-122</v>
      </c>
      <c r="N925" s="3">
        <v>746</v>
      </c>
      <c r="O925" s="3">
        <v>16.63</v>
      </c>
      <c r="P925" s="3"/>
      <c r="Q925" s="3"/>
      <c r="R925" s="3"/>
      <c r="S925" s="3"/>
      <c r="T925" s="3"/>
      <c r="U925" s="3"/>
      <c r="V925" s="3"/>
      <c r="W925" s="3"/>
      <c r="X925" s="3"/>
      <c r="Y925" s="3"/>
      <c r="Z925" s="3"/>
    </row>
    <row r="926" spans="1:26" ht="15" x14ac:dyDescent="0.2">
      <c r="A926" s="3" t="s">
        <v>358</v>
      </c>
      <c r="B926" s="13">
        <v>44637</v>
      </c>
      <c r="C926" s="12">
        <v>0.52361111111111114</v>
      </c>
      <c r="D926" s="3" t="s">
        <v>252</v>
      </c>
      <c r="E926" s="3" t="s">
        <v>221</v>
      </c>
      <c r="F926" s="3" t="s">
        <v>46</v>
      </c>
      <c r="G926" s="3" t="s">
        <v>46</v>
      </c>
      <c r="H926" s="3">
        <v>8.99</v>
      </c>
      <c r="I926" s="3">
        <v>17.600000000000001</v>
      </c>
      <c r="J926" s="3">
        <v>17.89</v>
      </c>
      <c r="K926" s="3" t="s">
        <v>601</v>
      </c>
      <c r="L926" s="3">
        <v>8.19</v>
      </c>
      <c r="M926" s="3">
        <v>-121.2</v>
      </c>
      <c r="N926" s="3">
        <v>745</v>
      </c>
      <c r="O926" s="3">
        <v>17.13</v>
      </c>
      <c r="P926" s="3"/>
      <c r="Q926" s="3"/>
      <c r="R926" s="3"/>
      <c r="S926" s="3"/>
      <c r="T926" s="3"/>
      <c r="U926" s="3"/>
      <c r="V926" s="3"/>
      <c r="W926" s="3"/>
      <c r="X926" s="3"/>
      <c r="Y926" s="3"/>
      <c r="Z926" s="3"/>
    </row>
    <row r="927" spans="1:26" ht="15" x14ac:dyDescent="0.2">
      <c r="A927" s="3" t="s">
        <v>358</v>
      </c>
      <c r="B927" s="13">
        <v>44637</v>
      </c>
      <c r="C927" s="12">
        <v>0.53888888888888886</v>
      </c>
      <c r="D927" s="3" t="s">
        <v>255</v>
      </c>
      <c r="E927" s="3" t="s">
        <v>203</v>
      </c>
      <c r="F927" s="3">
        <v>1017</v>
      </c>
      <c r="G927" s="3">
        <v>11621</v>
      </c>
      <c r="H927" s="3">
        <v>9.25</v>
      </c>
      <c r="I927" s="3">
        <v>17.899999999999999</v>
      </c>
      <c r="J927" s="3">
        <v>19.350000000000001</v>
      </c>
      <c r="K927" s="3">
        <v>30</v>
      </c>
      <c r="L927" s="3">
        <v>7.98</v>
      </c>
      <c r="M927" s="3">
        <v>-108.7</v>
      </c>
      <c r="N927" s="3">
        <v>744</v>
      </c>
      <c r="O927" s="3">
        <v>17.739999999999998</v>
      </c>
      <c r="P927" s="3"/>
      <c r="Q927" s="3"/>
      <c r="R927" s="3"/>
      <c r="S927" s="3"/>
      <c r="T927" s="3"/>
      <c r="U927" s="3"/>
      <c r="V927" s="3"/>
      <c r="W927" s="3"/>
      <c r="X927" s="3"/>
      <c r="Y927" s="3"/>
      <c r="Z927" s="3"/>
    </row>
    <row r="928" spans="1:26" ht="15" x14ac:dyDescent="0.2">
      <c r="A928" s="3" t="s">
        <v>358</v>
      </c>
      <c r="B928" s="13">
        <v>44637</v>
      </c>
      <c r="C928" s="12">
        <v>0.53888888888888886</v>
      </c>
      <c r="D928" s="3" t="s">
        <v>255</v>
      </c>
      <c r="E928" s="3" t="s">
        <v>221</v>
      </c>
      <c r="F928" s="3" t="s">
        <v>46</v>
      </c>
      <c r="G928" s="3" t="s">
        <v>46</v>
      </c>
      <c r="H928" s="3">
        <v>9.0399999999999991</v>
      </c>
      <c r="I928" s="3">
        <v>17.7</v>
      </c>
      <c r="J928" s="3">
        <v>19.399999999999999</v>
      </c>
      <c r="K928" s="3">
        <v>115</v>
      </c>
      <c r="L928" s="3">
        <v>8.1999999999999993</v>
      </c>
      <c r="M928" s="3">
        <v>-121.8</v>
      </c>
      <c r="N928" s="3">
        <v>732</v>
      </c>
      <c r="O928" s="3">
        <v>17.64</v>
      </c>
      <c r="P928" s="3"/>
      <c r="Q928" s="3"/>
      <c r="R928" s="3"/>
      <c r="S928" s="3"/>
      <c r="T928" s="3"/>
      <c r="U928" s="3"/>
      <c r="V928" s="3"/>
      <c r="W928" s="3"/>
      <c r="X928" s="3"/>
      <c r="Y928" s="3"/>
      <c r="Z928" s="3"/>
    </row>
    <row r="929" spans="1:26" ht="15" x14ac:dyDescent="0.2">
      <c r="A929" s="3" t="s">
        <v>358</v>
      </c>
      <c r="B929" s="13">
        <v>44637</v>
      </c>
      <c r="C929" s="12">
        <v>0.54791666666666672</v>
      </c>
      <c r="D929" s="3" t="s">
        <v>260</v>
      </c>
      <c r="E929" s="3" t="s">
        <v>203</v>
      </c>
      <c r="F929" s="3">
        <v>1002</v>
      </c>
      <c r="G929" s="3">
        <v>11622</v>
      </c>
      <c r="H929" s="3">
        <v>8.7100000000000009</v>
      </c>
      <c r="I929" s="3">
        <v>18.8</v>
      </c>
      <c r="J929" s="3">
        <v>22.1</v>
      </c>
      <c r="K929" s="3">
        <v>100</v>
      </c>
      <c r="L929" s="3">
        <v>8.18</v>
      </c>
      <c r="M929" s="3">
        <v>-120.4</v>
      </c>
      <c r="N929" s="3">
        <v>742</v>
      </c>
      <c r="O929" s="3">
        <v>19.100000000000001</v>
      </c>
      <c r="P929" s="3"/>
      <c r="Q929" s="3"/>
      <c r="R929" s="3"/>
      <c r="S929" s="3"/>
      <c r="T929" s="3"/>
      <c r="U929" s="3"/>
      <c r="V929" s="3"/>
      <c r="W929" s="3"/>
      <c r="X929" s="3"/>
      <c r="Y929" s="3"/>
      <c r="Z929" s="3"/>
    </row>
    <row r="930" spans="1:26" ht="15" x14ac:dyDescent="0.2">
      <c r="A930" s="3" t="s">
        <v>358</v>
      </c>
      <c r="B930" s="13">
        <v>44637</v>
      </c>
      <c r="C930" s="12">
        <v>0.54791666666666672</v>
      </c>
      <c r="D930" s="3" t="s">
        <v>260</v>
      </c>
      <c r="E930" s="3" t="s">
        <v>221</v>
      </c>
      <c r="F930" s="3" t="s">
        <v>46</v>
      </c>
      <c r="G930" s="3" t="s">
        <v>46</v>
      </c>
      <c r="H930" s="3">
        <v>8.44</v>
      </c>
      <c r="I930" s="3">
        <v>18.3</v>
      </c>
      <c r="J930" s="3">
        <v>23.25</v>
      </c>
      <c r="K930" s="3">
        <v>11</v>
      </c>
      <c r="L930" s="3">
        <v>8.17</v>
      </c>
      <c r="M930" s="3">
        <v>-119.6</v>
      </c>
      <c r="N930" s="3">
        <v>743</v>
      </c>
      <c r="O930" s="3">
        <v>19.829999999999998</v>
      </c>
      <c r="P930" s="3"/>
      <c r="Q930" s="3"/>
      <c r="R930" s="3"/>
      <c r="S930" s="3"/>
      <c r="T930" s="3"/>
      <c r="U930" s="3"/>
      <c r="V930" s="3"/>
      <c r="W930" s="3"/>
      <c r="X930" s="3"/>
      <c r="Y930" s="3"/>
      <c r="Z930" s="3"/>
    </row>
    <row r="931" spans="1:26" ht="15" x14ac:dyDescent="0.2">
      <c r="A931" s="3" t="s">
        <v>358</v>
      </c>
      <c r="B931" s="13">
        <v>44637</v>
      </c>
      <c r="C931" s="12">
        <v>0.56944444444444442</v>
      </c>
      <c r="D931" s="3" t="s">
        <v>263</v>
      </c>
      <c r="E931" s="3" t="s">
        <v>203</v>
      </c>
      <c r="F931" s="3">
        <v>1034</v>
      </c>
      <c r="G931" s="3">
        <v>11630</v>
      </c>
      <c r="H931" s="3">
        <v>10.7</v>
      </c>
      <c r="I931" s="3">
        <v>18.600000000000001</v>
      </c>
      <c r="J931" s="3">
        <v>14.41</v>
      </c>
      <c r="K931" s="3">
        <v>23</v>
      </c>
      <c r="L931" s="3">
        <v>8.33</v>
      </c>
      <c r="M931" s="3">
        <v>-129.1</v>
      </c>
      <c r="N931" s="3">
        <v>741</v>
      </c>
      <c r="O931" s="3">
        <v>14.7</v>
      </c>
      <c r="P931" s="3"/>
      <c r="Q931" s="3"/>
      <c r="R931" s="3"/>
      <c r="S931" s="3"/>
      <c r="T931" s="3"/>
      <c r="U931" s="3"/>
      <c r="V931" s="3"/>
      <c r="W931" s="3"/>
      <c r="X931" s="3"/>
      <c r="Y931" s="3"/>
      <c r="Z931" s="3"/>
    </row>
    <row r="932" spans="1:26" ht="15" x14ac:dyDescent="0.2">
      <c r="A932" s="3" t="s">
        <v>358</v>
      </c>
      <c r="B932" s="13">
        <v>44637</v>
      </c>
      <c r="C932" s="12">
        <v>0.56944444444444442</v>
      </c>
      <c r="D932" s="3" t="s">
        <v>263</v>
      </c>
      <c r="E932" s="3" t="s">
        <v>221</v>
      </c>
      <c r="F932" s="3">
        <v>1010</v>
      </c>
      <c r="G932" s="3">
        <v>11628</v>
      </c>
      <c r="H932" s="3">
        <v>8.68</v>
      </c>
      <c r="I932" s="3">
        <v>17.18</v>
      </c>
      <c r="J932" s="3">
        <v>18.739999999999998</v>
      </c>
      <c r="K932" s="3">
        <v>52</v>
      </c>
      <c r="L932" s="3">
        <v>8.16</v>
      </c>
      <c r="M932" s="3">
        <v>-119.2</v>
      </c>
      <c r="N932" s="3">
        <v>734</v>
      </c>
      <c r="O932" s="3">
        <v>17.739999999999998</v>
      </c>
      <c r="P932" s="3"/>
      <c r="Q932" s="3"/>
      <c r="R932" s="3"/>
      <c r="S932" s="3"/>
      <c r="T932" s="3"/>
      <c r="U932" s="3"/>
      <c r="V932" s="3"/>
      <c r="W932" s="3"/>
      <c r="X932" s="3"/>
      <c r="Y932" s="3"/>
      <c r="Z932" s="3"/>
    </row>
    <row r="933" spans="1:26" ht="15" x14ac:dyDescent="0.2">
      <c r="A933" s="10" t="s">
        <v>359</v>
      </c>
      <c r="B933" s="13">
        <v>44685</v>
      </c>
      <c r="C933" s="12">
        <v>0.29930555555555555</v>
      </c>
      <c r="D933" s="3" t="s">
        <v>284</v>
      </c>
      <c r="E933" s="3" t="s">
        <v>203</v>
      </c>
      <c r="F933" s="3">
        <v>1028</v>
      </c>
      <c r="G933" s="3">
        <v>11715</v>
      </c>
      <c r="H933" s="3">
        <v>6.63</v>
      </c>
      <c r="I933" s="3">
        <v>25.7</v>
      </c>
      <c r="J933" s="3">
        <v>5.0999999999999996</v>
      </c>
      <c r="K933" s="3">
        <v>22</v>
      </c>
      <c r="L933" s="3">
        <v>7.56</v>
      </c>
      <c r="M933" s="3">
        <v>-93.9</v>
      </c>
      <c r="N933" s="3">
        <v>773</v>
      </c>
      <c r="O933" s="3">
        <v>10.92</v>
      </c>
      <c r="P933" s="3"/>
      <c r="Q933" s="3"/>
      <c r="R933" s="3"/>
      <c r="S933" s="3"/>
      <c r="T933" s="3"/>
      <c r="U933" s="3"/>
      <c r="V933" s="3"/>
      <c r="W933" s="3"/>
      <c r="X933" s="3"/>
      <c r="Y933" s="3"/>
      <c r="Z933" s="3"/>
    </row>
    <row r="934" spans="1:26" ht="15" x14ac:dyDescent="0.2">
      <c r="A934" s="10" t="s">
        <v>359</v>
      </c>
      <c r="B934" s="13">
        <v>44685</v>
      </c>
      <c r="C934" s="12">
        <v>0.29930555555555555</v>
      </c>
      <c r="D934" s="3" t="s">
        <v>284</v>
      </c>
      <c r="E934" s="3" t="s">
        <v>221</v>
      </c>
      <c r="F934" s="3" t="s">
        <v>46</v>
      </c>
      <c r="G934" s="3" t="s">
        <v>46</v>
      </c>
      <c r="H934" s="3">
        <v>6.61</v>
      </c>
      <c r="I934" s="3">
        <v>25.6</v>
      </c>
      <c r="J934" s="3">
        <v>5.04</v>
      </c>
      <c r="K934" s="3">
        <v>59</v>
      </c>
      <c r="L934" s="3">
        <v>7.71</v>
      </c>
      <c r="M934" s="3">
        <v>-102.7</v>
      </c>
      <c r="N934" s="3">
        <v>774</v>
      </c>
      <c r="O934" s="3">
        <v>10.8</v>
      </c>
      <c r="P934" s="3"/>
      <c r="Q934" s="3"/>
      <c r="R934" s="3"/>
      <c r="S934" s="3"/>
      <c r="T934" s="3"/>
      <c r="U934" s="3"/>
      <c r="V934" s="3"/>
      <c r="W934" s="3"/>
      <c r="X934" s="3"/>
      <c r="Y934" s="3"/>
      <c r="Z934" s="3"/>
    </row>
    <row r="935" spans="1:26" ht="15" x14ac:dyDescent="0.2">
      <c r="A935" s="10" t="s">
        <v>359</v>
      </c>
      <c r="B935" s="13">
        <v>44685</v>
      </c>
      <c r="C935" s="12">
        <v>0.31666666666666665</v>
      </c>
      <c r="D935" s="3" t="s">
        <v>279</v>
      </c>
      <c r="E935" s="3" t="s">
        <v>203</v>
      </c>
      <c r="F935" s="3">
        <v>1025</v>
      </c>
      <c r="G935" s="3">
        <v>11712</v>
      </c>
      <c r="H935" s="3">
        <v>6.72</v>
      </c>
      <c r="I935" s="3">
        <v>25.6</v>
      </c>
      <c r="J935" s="3">
        <v>3.31</v>
      </c>
      <c r="K935" s="3">
        <v>56</v>
      </c>
      <c r="L935" s="3">
        <v>7.53</v>
      </c>
      <c r="M935" s="3">
        <v>-92.4</v>
      </c>
      <c r="N935" s="3">
        <v>771</v>
      </c>
      <c r="O935" s="3">
        <v>9.8699999999999992</v>
      </c>
      <c r="P935" s="3"/>
      <c r="Q935" s="3"/>
      <c r="R935" s="3"/>
      <c r="S935" s="3"/>
      <c r="T935" s="3"/>
      <c r="U935" s="3"/>
      <c r="V935" s="3"/>
      <c r="W935" s="3"/>
      <c r="X935" s="3"/>
      <c r="Y935" s="3"/>
      <c r="Z935" s="3"/>
    </row>
    <row r="936" spans="1:26" ht="15" x14ac:dyDescent="0.2">
      <c r="A936" s="10" t="s">
        <v>359</v>
      </c>
      <c r="B936" s="13">
        <v>44685</v>
      </c>
      <c r="C936" s="12">
        <v>0.31666666666666665</v>
      </c>
      <c r="D936" s="3" t="s">
        <v>279</v>
      </c>
      <c r="E936" s="3" t="s">
        <v>221</v>
      </c>
      <c r="F936" s="3" t="s">
        <v>46</v>
      </c>
      <c r="G936" s="3" t="s">
        <v>46</v>
      </c>
      <c r="H936" s="3">
        <v>6.56</v>
      </c>
      <c r="I936" s="3">
        <v>25.7</v>
      </c>
      <c r="J936" s="3">
        <v>3.51</v>
      </c>
      <c r="K936" s="3">
        <v>72</v>
      </c>
      <c r="L936" s="3">
        <v>7.52</v>
      </c>
      <c r="M936" s="3">
        <v>-91.6</v>
      </c>
      <c r="N936" s="3">
        <v>772</v>
      </c>
      <c r="O936" s="3">
        <v>10.02</v>
      </c>
      <c r="P936" s="3"/>
      <c r="Q936" s="3"/>
      <c r="R936" s="3"/>
      <c r="S936" s="3"/>
      <c r="T936" s="3"/>
      <c r="U936" s="3"/>
      <c r="V936" s="3"/>
      <c r="W936" s="3"/>
      <c r="X936" s="3"/>
      <c r="Y936" s="3"/>
      <c r="Z936" s="3"/>
    </row>
    <row r="937" spans="1:26" ht="15" x14ac:dyDescent="0.2">
      <c r="A937" s="10" t="s">
        <v>359</v>
      </c>
      <c r="B937" s="13">
        <v>44685</v>
      </c>
      <c r="C937" s="12">
        <v>0.33124999999999999</v>
      </c>
      <c r="D937" s="3" t="s">
        <v>277</v>
      </c>
      <c r="E937" s="3" t="s">
        <v>203</v>
      </c>
      <c r="F937" s="3">
        <v>1040</v>
      </c>
      <c r="G937" s="3">
        <v>11706</v>
      </c>
      <c r="H937" s="3">
        <v>7.05</v>
      </c>
      <c r="I937" s="3">
        <v>26</v>
      </c>
      <c r="J937" s="3">
        <v>2.59</v>
      </c>
      <c r="K937" s="3">
        <v>1</v>
      </c>
      <c r="L937" s="3">
        <v>7.59</v>
      </c>
      <c r="M937" s="3">
        <v>-95.9</v>
      </c>
      <c r="N937" s="3">
        <v>769</v>
      </c>
      <c r="O937" s="3">
        <v>9.59</v>
      </c>
      <c r="P937" s="3"/>
      <c r="Q937" s="3"/>
      <c r="R937" s="3"/>
      <c r="S937" s="3"/>
      <c r="T937" s="3"/>
      <c r="U937" s="3"/>
      <c r="V937" s="3"/>
      <c r="W937" s="3"/>
      <c r="X937" s="3"/>
      <c r="Y937" s="3"/>
      <c r="Z937" s="3"/>
    </row>
    <row r="938" spans="1:26" ht="15" x14ac:dyDescent="0.2">
      <c r="A938" s="10" t="s">
        <v>359</v>
      </c>
      <c r="B938" s="13">
        <v>44685</v>
      </c>
      <c r="C938" s="12">
        <v>0.33124999999999999</v>
      </c>
      <c r="D938" s="3" t="s">
        <v>277</v>
      </c>
      <c r="E938" s="3" t="s">
        <v>221</v>
      </c>
      <c r="F938" s="3" t="s">
        <v>46</v>
      </c>
      <c r="G938" s="3" t="s">
        <v>46</v>
      </c>
      <c r="H938" s="3">
        <v>7.21</v>
      </c>
      <c r="I938" s="3">
        <v>25.6</v>
      </c>
      <c r="J938" s="3">
        <v>2.76</v>
      </c>
      <c r="K938" s="10" t="s">
        <v>726</v>
      </c>
      <c r="L938" s="3">
        <v>7.6</v>
      </c>
      <c r="M938" s="3">
        <v>-96.6</v>
      </c>
      <c r="N938" s="3">
        <v>770</v>
      </c>
      <c r="O938" s="3">
        <v>9.2200000000000006</v>
      </c>
      <c r="P938" s="3"/>
      <c r="Q938" s="3"/>
      <c r="R938" s="3"/>
      <c r="S938" s="3"/>
      <c r="T938" s="3"/>
      <c r="U938" s="3"/>
      <c r="V938" s="3"/>
      <c r="W938" s="3"/>
      <c r="X938" s="3"/>
      <c r="Y938" s="3"/>
      <c r="Z938" s="3"/>
    </row>
    <row r="939" spans="1:26" ht="15" x14ac:dyDescent="0.2">
      <c r="A939" s="10" t="s">
        <v>359</v>
      </c>
      <c r="B939" s="13">
        <v>44685</v>
      </c>
      <c r="C939" s="12">
        <v>0.36527777777777776</v>
      </c>
      <c r="D939" s="3" t="s">
        <v>307</v>
      </c>
      <c r="E939" s="3" t="s">
        <v>203</v>
      </c>
      <c r="F939" s="3">
        <v>1029</v>
      </c>
      <c r="G939" s="3">
        <v>11714</v>
      </c>
      <c r="H939" s="3">
        <v>6.96</v>
      </c>
      <c r="I939" s="3">
        <v>23.2</v>
      </c>
      <c r="J939" s="3">
        <v>0.34</v>
      </c>
      <c r="K939" s="3">
        <v>46</v>
      </c>
      <c r="L939" s="3">
        <v>7.05</v>
      </c>
      <c r="M939" s="3">
        <v>-65.3</v>
      </c>
      <c r="N939" s="3">
        <v>767</v>
      </c>
      <c r="O939" s="3">
        <v>9.6999999999999993</v>
      </c>
      <c r="P939" s="3"/>
      <c r="Q939" s="3"/>
      <c r="R939" s="3"/>
      <c r="S939" s="3"/>
      <c r="T939" s="3"/>
      <c r="U939" s="3"/>
      <c r="V939" s="3"/>
      <c r="W939" s="3"/>
      <c r="X939" s="3"/>
      <c r="Y939" s="3"/>
      <c r="Z939" s="3"/>
    </row>
    <row r="940" spans="1:26" ht="15" x14ac:dyDescent="0.2">
      <c r="A940" s="10" t="s">
        <v>359</v>
      </c>
      <c r="B940" s="13">
        <v>44685</v>
      </c>
      <c r="C940" s="12">
        <v>0.36527777777777776</v>
      </c>
      <c r="D940" s="3" t="s">
        <v>307</v>
      </c>
      <c r="E940" s="3" t="s">
        <v>221</v>
      </c>
      <c r="F940" s="3">
        <v>1030</v>
      </c>
      <c r="G940" s="3">
        <v>11709</v>
      </c>
      <c r="H940" s="3">
        <v>5.65</v>
      </c>
      <c r="I940" s="3">
        <v>23.3</v>
      </c>
      <c r="J940" s="3">
        <v>8.99</v>
      </c>
      <c r="K940" s="3">
        <v>64</v>
      </c>
      <c r="L940" s="3">
        <v>7.28</v>
      </c>
      <c r="M940" s="3">
        <v>-78.3</v>
      </c>
      <c r="N940" s="3">
        <v>768</v>
      </c>
      <c r="O940" s="3">
        <v>14.26</v>
      </c>
      <c r="P940" s="3"/>
      <c r="Q940" s="3"/>
      <c r="R940" s="3"/>
      <c r="S940" s="3"/>
      <c r="T940" s="3"/>
      <c r="U940" s="3"/>
      <c r="V940" s="3"/>
      <c r="W940" s="3"/>
      <c r="X940" s="3"/>
      <c r="Y940" s="3"/>
      <c r="Z940" s="3"/>
    </row>
    <row r="941" spans="1:26" ht="15" x14ac:dyDescent="0.2">
      <c r="A941" s="10" t="s">
        <v>359</v>
      </c>
      <c r="B941" s="13">
        <v>44685</v>
      </c>
      <c r="C941" s="12">
        <v>0.38333333333333336</v>
      </c>
      <c r="D941" s="3" t="s">
        <v>304</v>
      </c>
      <c r="E941" s="3" t="s">
        <v>203</v>
      </c>
      <c r="F941" s="3">
        <v>1035</v>
      </c>
      <c r="G941" s="3">
        <v>11713</v>
      </c>
      <c r="H941" s="3">
        <v>7.44</v>
      </c>
      <c r="I941" s="3">
        <v>24.4</v>
      </c>
      <c r="J941" s="3">
        <v>0.13</v>
      </c>
      <c r="K941" s="3">
        <v>24</v>
      </c>
      <c r="L941" s="3">
        <v>7.48</v>
      </c>
      <c r="M941" s="3">
        <v>-89.5</v>
      </c>
      <c r="N941" s="3">
        <v>765</v>
      </c>
      <c r="O941" s="3">
        <v>8.94</v>
      </c>
      <c r="P941" s="3"/>
      <c r="Q941" s="3"/>
      <c r="R941" s="3"/>
      <c r="S941" s="3"/>
      <c r="T941" s="3"/>
      <c r="U941" s="3"/>
      <c r="V941" s="3"/>
      <c r="W941" s="3"/>
      <c r="X941" s="3"/>
      <c r="Y941" s="3"/>
      <c r="Z941" s="3"/>
    </row>
    <row r="942" spans="1:26" ht="15" x14ac:dyDescent="0.2">
      <c r="A942" s="10" t="s">
        <v>359</v>
      </c>
      <c r="B942" s="13">
        <v>44685</v>
      </c>
      <c r="C942" s="12">
        <v>0.38333333333333336</v>
      </c>
      <c r="D942" s="3" t="s">
        <v>304</v>
      </c>
      <c r="E942" s="3" t="s">
        <v>221</v>
      </c>
      <c r="F942" s="3" t="s">
        <v>46</v>
      </c>
      <c r="G942" s="3" t="s">
        <v>46</v>
      </c>
      <c r="H942" s="3">
        <v>7.39</v>
      </c>
      <c r="I942" s="3">
        <v>24.5</v>
      </c>
      <c r="J942" s="3">
        <v>0.12</v>
      </c>
      <c r="K942" s="3">
        <v>68</v>
      </c>
      <c r="L942" s="3">
        <v>7.35</v>
      </c>
      <c r="M942" s="3">
        <v>-82.4</v>
      </c>
      <c r="N942" s="3">
        <v>766</v>
      </c>
      <c r="O942" s="3">
        <v>9.26</v>
      </c>
      <c r="P942" s="3"/>
      <c r="Q942" s="3"/>
      <c r="R942" s="3"/>
      <c r="S942" s="3"/>
      <c r="T942" s="3"/>
      <c r="U942" s="3"/>
      <c r="V942" s="3"/>
      <c r="W942" s="3"/>
      <c r="X942" s="3"/>
      <c r="Y942" s="3"/>
      <c r="Z942" s="3"/>
    </row>
    <row r="943" spans="1:26" ht="15" x14ac:dyDescent="0.2">
      <c r="A943" s="10" t="s">
        <v>359</v>
      </c>
      <c r="B943" s="13">
        <v>44685</v>
      </c>
      <c r="C943" s="12">
        <v>0.39652777777777776</v>
      </c>
      <c r="D943" s="3" t="s">
        <v>272</v>
      </c>
      <c r="E943" s="3" t="s">
        <v>203</v>
      </c>
      <c r="F943" s="3">
        <v>1014</v>
      </c>
      <c r="G943" s="3">
        <v>11717</v>
      </c>
      <c r="H943" s="3">
        <v>7.37</v>
      </c>
      <c r="I943" s="3">
        <v>23.1</v>
      </c>
      <c r="J943" s="3">
        <v>0.06</v>
      </c>
      <c r="K943" s="3">
        <v>5</v>
      </c>
      <c r="L943" s="3">
        <v>7.16</v>
      </c>
      <c r="M943" s="3">
        <v>-71.3</v>
      </c>
      <c r="N943" s="3">
        <v>775</v>
      </c>
      <c r="O943" s="3">
        <v>9.39</v>
      </c>
      <c r="P943" s="3"/>
      <c r="Q943" s="3"/>
      <c r="R943" s="3"/>
      <c r="S943" s="3"/>
      <c r="T943" s="3"/>
      <c r="U943" s="3"/>
      <c r="V943" s="3"/>
      <c r="W943" s="3"/>
      <c r="X943" s="3"/>
      <c r="Y943" s="3"/>
      <c r="Z943" s="3"/>
    </row>
    <row r="944" spans="1:26" ht="15" x14ac:dyDescent="0.2">
      <c r="A944" s="10" t="s">
        <v>359</v>
      </c>
      <c r="B944" s="13">
        <v>44685</v>
      </c>
      <c r="C944" s="12">
        <v>0.39652777777777776</v>
      </c>
      <c r="D944" s="3" t="s">
        <v>272</v>
      </c>
      <c r="E944" s="3" t="s">
        <v>221</v>
      </c>
      <c r="F944" s="3" t="s">
        <v>46</v>
      </c>
      <c r="G944" s="3" t="s">
        <v>46</v>
      </c>
      <c r="H944" s="3">
        <v>7.06</v>
      </c>
      <c r="I944" s="3">
        <v>23</v>
      </c>
      <c r="J944" s="3">
        <v>0.06</v>
      </c>
      <c r="K944" s="3">
        <v>33</v>
      </c>
      <c r="L944" s="3">
        <v>7.12</v>
      </c>
      <c r="M944" s="3">
        <v>-69</v>
      </c>
      <c r="N944" s="3">
        <v>776</v>
      </c>
      <c r="O944" s="3">
        <v>9.6999999999999993</v>
      </c>
      <c r="P944" s="3"/>
      <c r="Q944" s="3"/>
      <c r="R944" s="3"/>
      <c r="S944" s="3"/>
      <c r="T944" s="3"/>
      <c r="U944" s="3"/>
      <c r="V944" s="3"/>
      <c r="W944" s="3"/>
      <c r="X944" s="3"/>
      <c r="Y944" s="3"/>
      <c r="Z944" s="3"/>
    </row>
    <row r="945" spans="1:26" ht="15" x14ac:dyDescent="0.2">
      <c r="A945" s="10" t="s">
        <v>359</v>
      </c>
      <c r="B945" s="13">
        <v>44685</v>
      </c>
      <c r="C945" s="12">
        <v>0.41041666666666665</v>
      </c>
      <c r="D945" s="3" t="s">
        <v>300</v>
      </c>
      <c r="E945" s="3" t="s">
        <v>203</v>
      </c>
      <c r="F945" s="3">
        <v>1018</v>
      </c>
      <c r="G945" s="3">
        <v>11718</v>
      </c>
      <c r="H945" s="3">
        <v>7.77</v>
      </c>
      <c r="I945" s="3">
        <v>24.4</v>
      </c>
      <c r="J945" s="3">
        <v>0.06</v>
      </c>
      <c r="K945" s="3">
        <v>11</v>
      </c>
      <c r="L945" s="3">
        <v>7.19</v>
      </c>
      <c r="M945" s="3">
        <v>-73.2</v>
      </c>
      <c r="N945" s="3">
        <v>777</v>
      </c>
      <c r="O945" s="3">
        <v>9.2200000000000006</v>
      </c>
      <c r="P945" s="3"/>
      <c r="Q945" s="3"/>
      <c r="R945" s="3"/>
      <c r="S945" s="3"/>
      <c r="T945" s="3"/>
      <c r="U945" s="3"/>
      <c r="V945" s="3"/>
      <c r="W945" s="3"/>
      <c r="X945" s="3"/>
      <c r="Y945" s="3"/>
      <c r="Z945" s="3"/>
    </row>
    <row r="946" spans="1:26" ht="15" x14ac:dyDescent="0.2">
      <c r="A946" s="10" t="s">
        <v>359</v>
      </c>
      <c r="B946" s="13">
        <v>44685</v>
      </c>
      <c r="C946" s="12">
        <v>0.41041666666666665</v>
      </c>
      <c r="D946" s="3" t="s">
        <v>300</v>
      </c>
      <c r="E946" s="3" t="s">
        <v>221</v>
      </c>
      <c r="F946" s="3" t="s">
        <v>46</v>
      </c>
      <c r="G946" s="3" t="s">
        <v>46</v>
      </c>
      <c r="H946" s="3">
        <v>6.82</v>
      </c>
      <c r="I946" s="3">
        <v>23.3</v>
      </c>
      <c r="J946" s="3">
        <v>0.06</v>
      </c>
      <c r="K946" s="3">
        <v>15</v>
      </c>
      <c r="L946" s="3">
        <v>7.12</v>
      </c>
      <c r="M946" s="3">
        <v>-69.2</v>
      </c>
      <c r="N946" s="3">
        <v>778</v>
      </c>
      <c r="O946" s="3">
        <v>9.49</v>
      </c>
      <c r="P946" s="3"/>
      <c r="Q946" s="3"/>
      <c r="R946" s="3"/>
      <c r="S946" s="3"/>
      <c r="T946" s="3"/>
      <c r="U946" s="3"/>
      <c r="V946" s="3"/>
      <c r="W946" s="3"/>
      <c r="X946" s="3"/>
      <c r="Y946" s="3"/>
      <c r="Z946" s="3"/>
    </row>
    <row r="947" spans="1:26" ht="15" x14ac:dyDescent="0.2">
      <c r="A947" s="10" t="s">
        <v>359</v>
      </c>
      <c r="B947" s="13">
        <v>44685</v>
      </c>
      <c r="C947" s="12">
        <v>0.42291666666666666</v>
      </c>
      <c r="D947" s="3" t="s">
        <v>270</v>
      </c>
      <c r="E947" s="3" t="s">
        <v>203</v>
      </c>
      <c r="F947" s="3">
        <v>1019</v>
      </c>
      <c r="G947" s="3">
        <v>11710</v>
      </c>
      <c r="H947" s="3">
        <v>7.99</v>
      </c>
      <c r="I947" s="3">
        <v>24.2</v>
      </c>
      <c r="J947" s="3">
        <v>0.06</v>
      </c>
      <c r="K947" s="3">
        <v>71</v>
      </c>
      <c r="L947" s="3">
        <v>7.23</v>
      </c>
      <c r="M947" s="3">
        <v>-75.400000000000006</v>
      </c>
      <c r="N947" s="3">
        <v>779</v>
      </c>
      <c r="O947" s="3">
        <v>9.0500000000000007</v>
      </c>
      <c r="P947" s="3"/>
      <c r="Q947" s="3"/>
      <c r="R947" s="3"/>
      <c r="S947" s="3"/>
      <c r="T947" s="3"/>
      <c r="U947" s="3"/>
      <c r="V947" s="3"/>
      <c r="W947" s="3"/>
      <c r="X947" s="3"/>
      <c r="Y947" s="3"/>
      <c r="Z947" s="3"/>
    </row>
    <row r="948" spans="1:26" ht="15" x14ac:dyDescent="0.2">
      <c r="A948" s="10" t="s">
        <v>359</v>
      </c>
      <c r="B948" s="13">
        <v>44685</v>
      </c>
      <c r="C948" s="12">
        <v>0.42291666666666666</v>
      </c>
      <c r="D948" s="3" t="s">
        <v>270</v>
      </c>
      <c r="E948" s="3" t="s">
        <v>221</v>
      </c>
      <c r="F948" s="3" t="s">
        <v>46</v>
      </c>
      <c r="G948" s="3" t="s">
        <v>46</v>
      </c>
      <c r="H948" s="3">
        <v>7.29</v>
      </c>
      <c r="I948" s="3">
        <v>23.6</v>
      </c>
      <c r="J948" s="3">
        <v>0.06</v>
      </c>
      <c r="K948" s="3">
        <v>130</v>
      </c>
      <c r="L948" s="3">
        <v>7.18</v>
      </c>
      <c r="M948" s="3">
        <v>-72.2</v>
      </c>
      <c r="N948" s="3">
        <v>780</v>
      </c>
      <c r="O948" s="3">
        <v>9.34</v>
      </c>
      <c r="P948" s="3"/>
      <c r="Q948" s="3"/>
      <c r="R948" s="3"/>
      <c r="S948" s="3"/>
      <c r="T948" s="3"/>
      <c r="U948" s="3"/>
      <c r="V948" s="3"/>
      <c r="W948" s="3"/>
      <c r="X948" s="3"/>
      <c r="Y948" s="3"/>
      <c r="Z948" s="3"/>
    </row>
    <row r="949" spans="1:26" ht="15" x14ac:dyDescent="0.2">
      <c r="A949" s="10" t="s">
        <v>359</v>
      </c>
      <c r="B949" s="13">
        <v>44685</v>
      </c>
      <c r="C949" s="12">
        <v>0.44027777777777777</v>
      </c>
      <c r="D949" s="3" t="s">
        <v>267</v>
      </c>
      <c r="E949" s="3" t="s">
        <v>203</v>
      </c>
      <c r="F949" s="3">
        <v>1026</v>
      </c>
      <c r="G949" s="3">
        <v>11711</v>
      </c>
      <c r="H949" s="3">
        <v>8.5299999999999994</v>
      </c>
      <c r="I949" s="3">
        <v>24.9</v>
      </c>
      <c r="J949" s="3">
        <v>0.09</v>
      </c>
      <c r="K949" s="3">
        <v>23</v>
      </c>
      <c r="L949" s="3">
        <v>8.17</v>
      </c>
      <c r="M949" s="3">
        <v>-128.80000000000001</v>
      </c>
      <c r="N949" s="3">
        <v>781</v>
      </c>
      <c r="O949" s="3">
        <v>7.68</v>
      </c>
      <c r="P949" s="3"/>
      <c r="Q949" s="3"/>
      <c r="R949" s="3"/>
      <c r="S949" s="3"/>
      <c r="T949" s="3"/>
      <c r="U949" s="3"/>
      <c r="V949" s="3"/>
      <c r="W949" s="3"/>
      <c r="X949" s="3"/>
      <c r="Y949" s="3"/>
      <c r="Z949" s="3"/>
    </row>
    <row r="950" spans="1:26" ht="15" x14ac:dyDescent="0.2">
      <c r="A950" s="10" t="s">
        <v>359</v>
      </c>
      <c r="B950" s="13">
        <v>44685</v>
      </c>
      <c r="C950" s="12">
        <v>0.44027777777777777</v>
      </c>
      <c r="D950" s="3" t="s">
        <v>267</v>
      </c>
      <c r="E950" s="3" t="s">
        <v>221</v>
      </c>
      <c r="F950" s="3" t="s">
        <v>46</v>
      </c>
      <c r="G950" s="3" t="s">
        <v>46</v>
      </c>
      <c r="H950" s="3">
        <v>8.75</v>
      </c>
      <c r="I950" s="3">
        <v>25.5</v>
      </c>
      <c r="J950" s="3">
        <v>0.09</v>
      </c>
      <c r="K950" s="3">
        <v>100</v>
      </c>
      <c r="L950" s="3">
        <v>7.73</v>
      </c>
      <c r="M950" s="3">
        <v>-103.8</v>
      </c>
      <c r="N950" s="3">
        <v>782</v>
      </c>
      <c r="O950" s="3">
        <v>8.35</v>
      </c>
      <c r="P950" s="3"/>
      <c r="Q950" s="3"/>
      <c r="R950" s="3"/>
      <c r="S950" s="3"/>
      <c r="T950" s="3"/>
      <c r="U950" s="3"/>
      <c r="V950" s="3"/>
      <c r="W950" s="3"/>
      <c r="X950" s="3"/>
      <c r="Y950" s="3"/>
      <c r="Z950" s="3"/>
    </row>
    <row r="951" spans="1:26" ht="15" x14ac:dyDescent="0.2">
      <c r="A951" s="10" t="s">
        <v>359</v>
      </c>
      <c r="B951" s="13">
        <v>44685</v>
      </c>
      <c r="C951" s="12">
        <v>0.45416666666666666</v>
      </c>
      <c r="D951" s="3" t="s">
        <v>274</v>
      </c>
      <c r="E951" s="3" t="s">
        <v>203</v>
      </c>
      <c r="F951" s="3">
        <v>1007</v>
      </c>
      <c r="G951" s="3">
        <v>11701</v>
      </c>
      <c r="H951" s="3">
        <v>8.0399999999999991</v>
      </c>
      <c r="I951" s="3">
        <v>25.4</v>
      </c>
      <c r="J951" s="3">
        <v>1.33</v>
      </c>
      <c r="K951" s="3">
        <v>28</v>
      </c>
      <c r="L951" s="3">
        <v>7.41</v>
      </c>
      <c r="M951" s="3">
        <v>-85.7</v>
      </c>
      <c r="N951" s="3">
        <v>783</v>
      </c>
      <c r="O951" s="3">
        <v>9.1199999999999992</v>
      </c>
      <c r="P951" s="3"/>
      <c r="Q951" s="3"/>
      <c r="R951" s="3"/>
      <c r="S951" s="3"/>
      <c r="T951" s="3"/>
      <c r="U951" s="3"/>
      <c r="V951" s="3"/>
      <c r="W951" s="3"/>
      <c r="X951" s="3"/>
      <c r="Y951" s="3"/>
      <c r="Z951" s="3"/>
    </row>
    <row r="952" spans="1:26" ht="15" x14ac:dyDescent="0.2">
      <c r="A952" s="10" t="s">
        <v>359</v>
      </c>
      <c r="B952" s="13">
        <v>44685</v>
      </c>
      <c r="C952" s="12">
        <v>0.45416666666666666</v>
      </c>
      <c r="D952" s="3" t="s">
        <v>274</v>
      </c>
      <c r="E952" s="3" t="s">
        <v>221</v>
      </c>
      <c r="F952" s="3">
        <v>1036</v>
      </c>
      <c r="G952" s="3">
        <v>11708</v>
      </c>
      <c r="H952" s="3">
        <v>5.28</v>
      </c>
      <c r="I952" s="3">
        <v>23.9</v>
      </c>
      <c r="J952" s="3">
        <v>22.18</v>
      </c>
      <c r="K952" s="10">
        <v>32</v>
      </c>
      <c r="L952" s="3">
        <v>7.86</v>
      </c>
      <c r="M952" s="3">
        <v>-111.1</v>
      </c>
      <c r="N952" s="3">
        <v>784</v>
      </c>
      <c r="O952" s="3">
        <v>19.98</v>
      </c>
      <c r="P952" s="3"/>
      <c r="Q952" s="3"/>
      <c r="R952" s="3"/>
      <c r="S952" s="3"/>
      <c r="T952" s="3"/>
      <c r="U952" s="3"/>
      <c r="V952" s="3"/>
      <c r="W952" s="3"/>
      <c r="X952" s="3"/>
      <c r="Y952" s="3"/>
      <c r="Z952" s="3"/>
    </row>
    <row r="953" spans="1:26" ht="15" x14ac:dyDescent="0.2">
      <c r="A953" s="10" t="s">
        <v>359</v>
      </c>
      <c r="B953" s="13">
        <v>44685</v>
      </c>
      <c r="C953" s="12">
        <v>0.5083333333333333</v>
      </c>
      <c r="D953" s="3" t="s">
        <v>265</v>
      </c>
      <c r="E953" s="3" t="s">
        <v>203</v>
      </c>
      <c r="F953" s="3">
        <v>1006</v>
      </c>
      <c r="G953" s="3">
        <v>11703</v>
      </c>
      <c r="H953" s="3">
        <v>9.8800000000000008</v>
      </c>
      <c r="I953" s="3">
        <v>26.5</v>
      </c>
      <c r="J953" s="3">
        <v>1.69</v>
      </c>
      <c r="K953" s="3">
        <v>26</v>
      </c>
      <c r="L953" s="3">
        <v>8.4600000000000009</v>
      </c>
      <c r="M953" s="3">
        <v>-145.4</v>
      </c>
      <c r="N953" s="3">
        <v>785</v>
      </c>
      <c r="O953" s="3">
        <v>8.17</v>
      </c>
      <c r="P953" s="3"/>
      <c r="Q953" s="3"/>
      <c r="R953" s="3"/>
      <c r="S953" s="3"/>
      <c r="T953" s="3"/>
      <c r="U953" s="3"/>
      <c r="V953" s="3"/>
      <c r="W953" s="3"/>
      <c r="X953" s="3"/>
      <c r="Y953" s="3"/>
      <c r="Z953" s="3"/>
    </row>
    <row r="954" spans="1:26" ht="15" x14ac:dyDescent="0.2">
      <c r="A954" s="10" t="s">
        <v>359</v>
      </c>
      <c r="B954" s="13">
        <v>44685</v>
      </c>
      <c r="C954" s="12">
        <v>0.5083333333333333</v>
      </c>
      <c r="D954" s="3" t="s">
        <v>265</v>
      </c>
      <c r="E954" s="3" t="s">
        <v>221</v>
      </c>
      <c r="F954" s="3" t="s">
        <v>46</v>
      </c>
      <c r="G954" s="3" t="s">
        <v>46</v>
      </c>
      <c r="H954" s="3">
        <v>9.83</v>
      </c>
      <c r="I954" s="3">
        <v>26.5</v>
      </c>
      <c r="J954" s="3">
        <v>1.6</v>
      </c>
      <c r="K954" s="3">
        <v>66</v>
      </c>
      <c r="L954" s="3">
        <v>8.4700000000000006</v>
      </c>
      <c r="M954" s="3">
        <v>-145.9</v>
      </c>
      <c r="N954" s="3">
        <v>786</v>
      </c>
      <c r="O954" s="3">
        <v>8.2799999999999994</v>
      </c>
      <c r="P954" s="3"/>
      <c r="Q954" s="3"/>
      <c r="R954" s="3"/>
      <c r="S954" s="3"/>
      <c r="T954" s="3"/>
      <c r="U954" s="3"/>
      <c r="V954" s="3"/>
      <c r="W954" s="3"/>
      <c r="X954" s="3"/>
      <c r="Y954" s="3"/>
      <c r="Z954" s="3"/>
    </row>
    <row r="955" spans="1:26" ht="15" x14ac:dyDescent="0.2">
      <c r="A955" s="10" t="s">
        <v>359</v>
      </c>
      <c r="B955" s="13">
        <v>44685</v>
      </c>
      <c r="C955" s="12">
        <v>0.52847222222222223</v>
      </c>
      <c r="D955" s="3" t="s">
        <v>281</v>
      </c>
      <c r="E955" s="3" t="s">
        <v>203</v>
      </c>
      <c r="F955" s="3">
        <v>1011</v>
      </c>
      <c r="G955" s="3">
        <v>11705</v>
      </c>
      <c r="H955" s="3">
        <v>8.5299999999999994</v>
      </c>
      <c r="I955" s="3">
        <v>25.8</v>
      </c>
      <c r="J955" s="3">
        <v>3.83</v>
      </c>
      <c r="K955" s="3">
        <v>6</v>
      </c>
      <c r="L955" s="3">
        <v>8.17</v>
      </c>
      <c r="M955" s="3">
        <v>128.9</v>
      </c>
      <c r="N955" s="3">
        <v>787</v>
      </c>
      <c r="O955" s="3">
        <v>9.1999999999999993</v>
      </c>
      <c r="P955" s="3"/>
      <c r="Q955" s="3"/>
      <c r="R955" s="3"/>
      <c r="S955" s="3"/>
      <c r="T955" s="3"/>
      <c r="U955" s="3"/>
      <c r="V955" s="3"/>
      <c r="W955" s="3"/>
      <c r="X955" s="3"/>
      <c r="Y955" s="3"/>
      <c r="Z955" s="3"/>
    </row>
    <row r="956" spans="1:26" ht="15" x14ac:dyDescent="0.2">
      <c r="A956" s="10" t="s">
        <v>359</v>
      </c>
      <c r="B956" s="13">
        <v>44685</v>
      </c>
      <c r="C956" s="12">
        <v>0.52847222222222223</v>
      </c>
      <c r="D956" s="3" t="s">
        <v>281</v>
      </c>
      <c r="E956" s="3" t="s">
        <v>221</v>
      </c>
      <c r="F956" s="3">
        <v>1013</v>
      </c>
      <c r="G956" s="3">
        <v>11702</v>
      </c>
      <c r="H956" s="3">
        <v>6.16</v>
      </c>
      <c r="I956" s="3">
        <v>24.8</v>
      </c>
      <c r="J956" s="3">
        <v>22.5</v>
      </c>
      <c r="K956" s="3">
        <v>36</v>
      </c>
      <c r="L956" s="3">
        <v>7.93</v>
      </c>
      <c r="M956" s="3">
        <v>-115.4</v>
      </c>
      <c r="N956" s="3">
        <v>788</v>
      </c>
      <c r="O956" s="3">
        <v>19.55</v>
      </c>
      <c r="P956" s="3"/>
      <c r="Q956" s="3"/>
      <c r="R956" s="3"/>
      <c r="S956" s="3"/>
      <c r="T956" s="3"/>
      <c r="U956" s="3"/>
      <c r="V956" s="3"/>
      <c r="W956" s="3"/>
      <c r="X956" s="3"/>
      <c r="Y956" s="3"/>
      <c r="Z956" s="3"/>
    </row>
    <row r="957" spans="1:26" ht="15" x14ac:dyDescent="0.2">
      <c r="A957" s="10" t="s">
        <v>359</v>
      </c>
      <c r="B957" s="13">
        <v>44685</v>
      </c>
      <c r="C957" s="12">
        <v>0.57777777777777772</v>
      </c>
      <c r="D957" s="3" t="s">
        <v>215</v>
      </c>
      <c r="E957" s="3" t="s">
        <v>203</v>
      </c>
      <c r="F957" s="3">
        <v>1003</v>
      </c>
      <c r="G957" s="3">
        <v>11704</v>
      </c>
      <c r="H957" s="3">
        <v>11.18</v>
      </c>
      <c r="I957" s="3">
        <v>27.1</v>
      </c>
      <c r="J957" s="3">
        <v>2.64</v>
      </c>
      <c r="K957" s="3">
        <v>12</v>
      </c>
      <c r="L957" s="3">
        <v>8.68</v>
      </c>
      <c r="M957" s="3">
        <v>-158.30000000000001</v>
      </c>
      <c r="N957" s="3">
        <v>789</v>
      </c>
      <c r="O957" s="3">
        <v>7.79</v>
      </c>
      <c r="P957" s="3"/>
      <c r="Q957" s="3"/>
      <c r="R957" s="3"/>
      <c r="S957" s="3"/>
      <c r="T957" s="3"/>
      <c r="U957" s="3"/>
      <c r="V957" s="3"/>
      <c r="W957" s="3"/>
      <c r="X957" s="3"/>
      <c r="Y957" s="3"/>
      <c r="Z957" s="3"/>
    </row>
    <row r="958" spans="1:26" ht="15" x14ac:dyDescent="0.2">
      <c r="A958" s="10" t="s">
        <v>359</v>
      </c>
      <c r="B958" s="13">
        <v>44685</v>
      </c>
      <c r="C958" s="12">
        <v>0.57777777777777772</v>
      </c>
      <c r="D958" s="3" t="s">
        <v>215</v>
      </c>
      <c r="E958" s="3" t="s">
        <v>221</v>
      </c>
      <c r="F958" s="3" t="s">
        <v>46</v>
      </c>
      <c r="G958" s="3" t="s">
        <v>46</v>
      </c>
      <c r="H958" s="3">
        <v>10.63</v>
      </c>
      <c r="I958" s="3">
        <v>26.7</v>
      </c>
      <c r="J958" s="3">
        <v>2.64</v>
      </c>
      <c r="K958" s="3">
        <v>117</v>
      </c>
      <c r="L958" s="3">
        <v>8.65</v>
      </c>
      <c r="M958" s="3">
        <v>-156.4</v>
      </c>
      <c r="N958" s="3">
        <v>790</v>
      </c>
      <c r="O958" s="3">
        <v>8.23</v>
      </c>
      <c r="P958" s="3"/>
      <c r="Q958" s="3"/>
      <c r="R958" s="3"/>
      <c r="S958" s="3"/>
      <c r="T958" s="3"/>
      <c r="U958" s="3"/>
      <c r="V958" s="3"/>
      <c r="W958" s="3"/>
      <c r="X958" s="3"/>
      <c r="Y958" s="3"/>
      <c r="Z958" s="3"/>
    </row>
    <row r="959" spans="1:26" ht="15" x14ac:dyDescent="0.2">
      <c r="A959" s="10" t="s">
        <v>359</v>
      </c>
      <c r="B959" s="13">
        <v>44685</v>
      </c>
      <c r="C959" s="12">
        <v>0.59305555555555556</v>
      </c>
      <c r="D959" s="3" t="s">
        <v>218</v>
      </c>
      <c r="E959" s="3" t="s">
        <v>203</v>
      </c>
      <c r="F959" s="3">
        <v>1024</v>
      </c>
      <c r="G959" s="3">
        <v>11716</v>
      </c>
      <c r="H959" s="3">
        <v>10.5</v>
      </c>
      <c r="I959" s="3">
        <v>26.6</v>
      </c>
      <c r="J959" s="3">
        <v>3.72</v>
      </c>
      <c r="K959" s="3">
        <v>47</v>
      </c>
      <c r="L959" s="3">
        <v>8.6</v>
      </c>
      <c r="M959" s="3">
        <v>-153.30000000000001</v>
      </c>
      <c r="N959" s="3">
        <v>791</v>
      </c>
      <c r="O959" s="3">
        <v>8.85</v>
      </c>
      <c r="P959" s="3"/>
      <c r="Q959" s="3"/>
      <c r="R959" s="3"/>
      <c r="S959" s="3"/>
      <c r="T959" s="3"/>
      <c r="U959" s="3"/>
      <c r="V959" s="3"/>
      <c r="W959" s="3"/>
      <c r="X959" s="3"/>
      <c r="Y959" s="3"/>
      <c r="Z959" s="3"/>
    </row>
    <row r="960" spans="1:26" ht="15" x14ac:dyDescent="0.2">
      <c r="A960" s="10" t="s">
        <v>359</v>
      </c>
      <c r="B960" s="13">
        <v>44685</v>
      </c>
      <c r="C960" s="12">
        <v>0.59305555555555556</v>
      </c>
      <c r="D960" s="3" t="s">
        <v>218</v>
      </c>
      <c r="E960" s="3" t="s">
        <v>221</v>
      </c>
      <c r="F960" s="3">
        <v>1038</v>
      </c>
      <c r="G960" s="3">
        <v>11709</v>
      </c>
      <c r="H960" s="3">
        <v>6.63</v>
      </c>
      <c r="I960" s="3">
        <v>24.6</v>
      </c>
      <c r="J960" s="3">
        <v>26.58</v>
      </c>
      <c r="K960" s="3">
        <v>50</v>
      </c>
      <c r="L960" s="3">
        <v>8.0500000000000007</v>
      </c>
      <c r="M960" s="3">
        <v>-122.2</v>
      </c>
      <c r="N960" s="3">
        <v>792</v>
      </c>
      <c r="O960" s="3">
        <v>21.5</v>
      </c>
      <c r="P960" s="3"/>
      <c r="Q960" s="3"/>
      <c r="R960" s="3"/>
      <c r="S960" s="3"/>
      <c r="T960" s="3"/>
      <c r="U960" s="3"/>
      <c r="V960" s="3"/>
      <c r="W960" s="3"/>
      <c r="X960" s="3"/>
      <c r="Y960" s="3"/>
      <c r="Z960" s="3"/>
    </row>
    <row r="961" spans="1:26" ht="15" x14ac:dyDescent="0.2">
      <c r="A961" s="10" t="s">
        <v>359</v>
      </c>
      <c r="B961" s="13">
        <v>44685</v>
      </c>
      <c r="C961" s="12">
        <v>0.61111111111111116</v>
      </c>
      <c r="D961" s="3" t="s">
        <v>224</v>
      </c>
      <c r="E961" s="3" t="s">
        <v>203</v>
      </c>
      <c r="F961" s="3">
        <v>1021</v>
      </c>
      <c r="G961" s="3">
        <v>11719</v>
      </c>
      <c r="H961" s="3">
        <v>8.61</v>
      </c>
      <c r="I961" s="3">
        <v>28</v>
      </c>
      <c r="J961" s="3">
        <v>5.7</v>
      </c>
      <c r="K961" s="3">
        <v>13</v>
      </c>
      <c r="L961" s="3">
        <v>8.33</v>
      </c>
      <c r="M961" s="3">
        <v>-138</v>
      </c>
      <c r="N961" s="3">
        <v>793</v>
      </c>
      <c r="O961" s="3">
        <v>10.31</v>
      </c>
      <c r="P961" s="3"/>
      <c r="Q961" s="3"/>
      <c r="R961" s="3"/>
      <c r="S961" s="3"/>
      <c r="T961" s="3"/>
      <c r="U961" s="3"/>
      <c r="V961" s="3"/>
      <c r="W961" s="3"/>
      <c r="X961" s="3"/>
      <c r="Y961" s="3"/>
      <c r="Z961" s="3"/>
    </row>
    <row r="962" spans="1:26" ht="15" x14ac:dyDescent="0.2">
      <c r="A962" s="10" t="s">
        <v>359</v>
      </c>
      <c r="B962" s="13">
        <v>44685</v>
      </c>
      <c r="C962" s="12">
        <v>0.61111111111111116</v>
      </c>
      <c r="D962" s="3" t="s">
        <v>224</v>
      </c>
      <c r="E962" s="3" t="s">
        <v>221</v>
      </c>
      <c r="F962" s="3" t="s">
        <v>46</v>
      </c>
      <c r="G962" s="3" t="s">
        <v>46</v>
      </c>
      <c r="H962" s="3">
        <v>8.51</v>
      </c>
      <c r="I962" s="3">
        <v>27.7</v>
      </c>
      <c r="J962" s="3">
        <v>6.72</v>
      </c>
      <c r="K962" s="3">
        <v>161</v>
      </c>
      <c r="L962" s="3">
        <v>8.34</v>
      </c>
      <c r="M962" s="3">
        <v>-138.6</v>
      </c>
      <c r="N962" s="3">
        <v>794</v>
      </c>
      <c r="O962" s="3">
        <v>10.54</v>
      </c>
      <c r="P962" s="3"/>
      <c r="Q962" s="3"/>
      <c r="R962" s="3"/>
      <c r="S962" s="3"/>
      <c r="T962" s="3"/>
      <c r="U962" s="3"/>
      <c r="V962" s="3"/>
      <c r="W962" s="3"/>
      <c r="X962" s="3"/>
      <c r="Y962" s="3"/>
      <c r="Z962" s="3"/>
    </row>
    <row r="963" spans="1:26" ht="15" x14ac:dyDescent="0.2">
      <c r="A963" s="10" t="s">
        <v>359</v>
      </c>
      <c r="B963" s="13">
        <v>44686</v>
      </c>
      <c r="C963" s="12">
        <v>0.2951388888888889</v>
      </c>
      <c r="D963" s="3" t="s">
        <v>202</v>
      </c>
      <c r="E963" s="3" t="s">
        <v>203</v>
      </c>
      <c r="F963" s="3">
        <v>1013</v>
      </c>
      <c r="G963" s="3">
        <v>11735</v>
      </c>
      <c r="H963" s="3">
        <v>6.75</v>
      </c>
      <c r="I963" s="3">
        <v>25.3</v>
      </c>
      <c r="J963" s="3">
        <v>12.84</v>
      </c>
      <c r="K963" s="3">
        <v>115</v>
      </c>
      <c r="L963" s="3">
        <v>7.98</v>
      </c>
      <c r="M963" s="3">
        <v>-118.3</v>
      </c>
      <c r="N963" s="3">
        <v>795</v>
      </c>
      <c r="O963" s="3">
        <v>14.47</v>
      </c>
      <c r="P963" s="3"/>
      <c r="Q963" s="3"/>
      <c r="R963" s="3"/>
      <c r="S963" s="3"/>
      <c r="T963" s="3"/>
      <c r="U963" s="3"/>
      <c r="V963" s="3"/>
      <c r="W963" s="3"/>
      <c r="X963" s="3"/>
      <c r="Y963" s="3"/>
      <c r="Z963" s="3"/>
    </row>
    <row r="964" spans="1:26" ht="15" x14ac:dyDescent="0.2">
      <c r="A964" s="10" t="s">
        <v>359</v>
      </c>
      <c r="B964" s="13">
        <v>44686</v>
      </c>
      <c r="C964" s="12">
        <v>0.2951388888888889</v>
      </c>
      <c r="D964" s="3" t="s">
        <v>202</v>
      </c>
      <c r="E964" s="3" t="s">
        <v>221</v>
      </c>
      <c r="F964" s="3">
        <v>1030</v>
      </c>
      <c r="G964" s="3">
        <v>11734</v>
      </c>
      <c r="H964" s="3">
        <v>6.55</v>
      </c>
      <c r="I964" s="3">
        <v>24.3</v>
      </c>
      <c r="J964" s="3">
        <v>28.56</v>
      </c>
      <c r="K964" s="3">
        <v>69</v>
      </c>
      <c r="L964" s="3">
        <v>8.06</v>
      </c>
      <c r="M964" s="3">
        <v>-122.5</v>
      </c>
      <c r="N964" s="3">
        <v>805</v>
      </c>
      <c r="O964" s="3">
        <v>22.12</v>
      </c>
      <c r="P964" s="3"/>
      <c r="Q964" s="3"/>
      <c r="R964" s="3"/>
      <c r="S964" s="3"/>
      <c r="T964" s="3"/>
      <c r="U964" s="3"/>
      <c r="V964" s="3"/>
      <c r="W964" s="3"/>
      <c r="X964" s="3"/>
      <c r="Y964" s="3"/>
      <c r="Z964" s="3"/>
    </row>
    <row r="965" spans="1:26" ht="15" x14ac:dyDescent="0.2">
      <c r="A965" s="10" t="s">
        <v>359</v>
      </c>
      <c r="B965" s="13">
        <v>44686</v>
      </c>
      <c r="C965" s="12">
        <v>0.3263888888888889</v>
      </c>
      <c r="D965" s="3" t="s">
        <v>206</v>
      </c>
      <c r="E965" s="3" t="s">
        <v>203</v>
      </c>
      <c r="F965" s="3">
        <v>1014</v>
      </c>
      <c r="G965" s="3">
        <v>11731</v>
      </c>
      <c r="H965" s="3">
        <v>6.66</v>
      </c>
      <c r="I965" s="3">
        <v>25.7</v>
      </c>
      <c r="J965" s="3">
        <v>11.35</v>
      </c>
      <c r="K965" s="3">
        <v>58</v>
      </c>
      <c r="L965" s="3">
        <v>7.57</v>
      </c>
      <c r="M965" s="3">
        <v>-95</v>
      </c>
      <c r="N965" s="3">
        <v>815</v>
      </c>
      <c r="O965" s="3">
        <v>14.01</v>
      </c>
      <c r="P965" s="3"/>
      <c r="Q965" s="3"/>
      <c r="R965" s="3"/>
      <c r="S965" s="3"/>
      <c r="T965" s="3"/>
      <c r="U965" s="3"/>
      <c r="V965" s="3"/>
      <c r="W965" s="3"/>
      <c r="X965" s="3"/>
      <c r="Y965" s="3"/>
      <c r="Z965" s="3"/>
    </row>
    <row r="966" spans="1:26" ht="15" x14ac:dyDescent="0.2">
      <c r="A966" s="10" t="s">
        <v>359</v>
      </c>
      <c r="B966" s="13">
        <v>44686</v>
      </c>
      <c r="C966" s="12">
        <v>0.3263888888888889</v>
      </c>
      <c r="D966" s="3" t="s">
        <v>206</v>
      </c>
      <c r="E966" s="3" t="s">
        <v>221</v>
      </c>
      <c r="F966" s="3" t="s">
        <v>46</v>
      </c>
      <c r="G966" s="3" t="s">
        <v>46</v>
      </c>
      <c r="H966" s="3">
        <v>6.34</v>
      </c>
      <c r="I966" s="3">
        <v>25.7</v>
      </c>
      <c r="J966" s="3">
        <v>11.61</v>
      </c>
      <c r="K966" s="3">
        <v>38</v>
      </c>
      <c r="L966" s="3">
        <v>7.54</v>
      </c>
      <c r="M966" s="3">
        <v>-93.2</v>
      </c>
      <c r="N966" s="3">
        <v>825</v>
      </c>
      <c r="O966" s="3">
        <v>14.17</v>
      </c>
      <c r="P966" s="3"/>
      <c r="Q966" s="3"/>
      <c r="R966" s="3"/>
      <c r="S966" s="3"/>
      <c r="T966" s="3"/>
      <c r="U966" s="3"/>
      <c r="V966" s="3"/>
      <c r="W966" s="3"/>
      <c r="X966" s="3"/>
      <c r="Y966" s="3"/>
      <c r="Z966" s="3"/>
    </row>
    <row r="967" spans="1:26" ht="15" x14ac:dyDescent="0.2">
      <c r="A967" s="10" t="s">
        <v>359</v>
      </c>
      <c r="B967" s="13">
        <v>44686</v>
      </c>
      <c r="C967" s="12">
        <v>0.34097222222222223</v>
      </c>
      <c r="D967" s="3" t="s">
        <v>209</v>
      </c>
      <c r="E967" s="3" t="s">
        <v>203</v>
      </c>
      <c r="F967" s="3">
        <v>1011</v>
      </c>
      <c r="G967" s="3">
        <v>11732</v>
      </c>
      <c r="H967" s="3">
        <v>7.44</v>
      </c>
      <c r="I967" s="3">
        <v>26.9</v>
      </c>
      <c r="J967" s="3">
        <v>9.32</v>
      </c>
      <c r="K967" s="3" t="s">
        <v>727</v>
      </c>
      <c r="L967" s="3">
        <v>7.87</v>
      </c>
      <c r="M967" s="3">
        <v>-112</v>
      </c>
      <c r="N967" s="3">
        <v>796</v>
      </c>
      <c r="O967" s="3">
        <v>12.61</v>
      </c>
      <c r="P967" s="3"/>
      <c r="Q967" s="3"/>
      <c r="R967" s="3"/>
      <c r="S967" s="3"/>
      <c r="T967" s="3"/>
      <c r="U967" s="3"/>
      <c r="V967" s="3"/>
      <c r="W967" s="3"/>
      <c r="X967" s="3"/>
      <c r="Y967" s="3"/>
      <c r="Z967" s="3"/>
    </row>
    <row r="968" spans="1:26" ht="15" x14ac:dyDescent="0.2">
      <c r="A968" s="10" t="s">
        <v>359</v>
      </c>
      <c r="B968" s="13">
        <v>44686</v>
      </c>
      <c r="C968" s="12">
        <v>0.34097222222222223</v>
      </c>
      <c r="D968" s="3" t="s">
        <v>209</v>
      </c>
      <c r="E968" s="3" t="s">
        <v>221</v>
      </c>
      <c r="F968" s="3" t="s">
        <v>46</v>
      </c>
      <c r="G968" s="3" t="s">
        <v>46</v>
      </c>
      <c r="H968" s="3">
        <v>7</v>
      </c>
      <c r="I968" s="3">
        <v>26.8</v>
      </c>
      <c r="J968" s="3">
        <v>9.66</v>
      </c>
      <c r="K968" s="3">
        <v>80</v>
      </c>
      <c r="L968" s="3">
        <v>7.84</v>
      </c>
      <c r="M968" s="3">
        <v>-109.9</v>
      </c>
      <c r="N968" s="3">
        <v>806</v>
      </c>
      <c r="O968" s="3">
        <v>12.89</v>
      </c>
      <c r="P968" s="3"/>
      <c r="Q968" s="3"/>
      <c r="R968" s="3"/>
      <c r="S968" s="3"/>
      <c r="T968" s="3"/>
      <c r="U968" s="3"/>
      <c r="V968" s="3"/>
      <c r="W968" s="3"/>
      <c r="X968" s="3"/>
      <c r="Y968" s="3"/>
      <c r="Z968" s="3"/>
    </row>
    <row r="969" spans="1:26" ht="15" x14ac:dyDescent="0.2">
      <c r="A969" s="10" t="s">
        <v>359</v>
      </c>
      <c r="B969" s="13">
        <v>44686</v>
      </c>
      <c r="C969" s="12">
        <v>0.36666666666666664</v>
      </c>
      <c r="D969" s="3" t="s">
        <v>212</v>
      </c>
      <c r="E969" s="3" t="s">
        <v>203</v>
      </c>
      <c r="F969" s="3">
        <v>1026</v>
      </c>
      <c r="G969" s="3">
        <v>11728</v>
      </c>
      <c r="H969" s="3">
        <v>6.82</v>
      </c>
      <c r="I969" s="3">
        <v>27.4</v>
      </c>
      <c r="J969" s="3">
        <v>4.57</v>
      </c>
      <c r="K969" s="3">
        <v>60</v>
      </c>
      <c r="L969" s="3">
        <v>7.96</v>
      </c>
      <c r="M969" s="3">
        <v>-116.8</v>
      </c>
      <c r="N969" s="3">
        <v>826</v>
      </c>
      <c r="O969" s="3">
        <v>9.51</v>
      </c>
      <c r="P969" s="3"/>
      <c r="Q969" s="3"/>
      <c r="R969" s="3"/>
      <c r="S969" s="3"/>
      <c r="T969" s="3"/>
      <c r="U969" s="3"/>
      <c r="V969" s="3"/>
      <c r="W969" s="3"/>
      <c r="X969" s="3"/>
      <c r="Y969" s="3"/>
      <c r="Z969" s="3"/>
    </row>
    <row r="970" spans="1:26" ht="15" x14ac:dyDescent="0.2">
      <c r="A970" s="10" t="s">
        <v>359</v>
      </c>
      <c r="B970" s="13">
        <v>44686</v>
      </c>
      <c r="C970" s="12">
        <v>0.36666666666666664</v>
      </c>
      <c r="D970" s="3" t="s">
        <v>212</v>
      </c>
      <c r="E970" s="3" t="s">
        <v>221</v>
      </c>
      <c r="F970" s="3" t="s">
        <v>46</v>
      </c>
      <c r="G970" s="3" t="s">
        <v>46</v>
      </c>
      <c r="H970" s="3">
        <v>6.5</v>
      </c>
      <c r="I970" s="3">
        <v>27.2</v>
      </c>
      <c r="J970" s="3">
        <v>4.82</v>
      </c>
      <c r="K970" s="3">
        <v>44</v>
      </c>
      <c r="L970" s="3">
        <v>7.84</v>
      </c>
      <c r="M970" s="3">
        <v>-110</v>
      </c>
      <c r="N970" s="3">
        <v>816</v>
      </c>
      <c r="O970" s="3">
        <v>10.23</v>
      </c>
      <c r="P970" s="3"/>
      <c r="Q970" s="3"/>
      <c r="R970" s="3"/>
      <c r="S970" s="3"/>
      <c r="T970" s="3"/>
      <c r="U970" s="3"/>
      <c r="V970" s="3"/>
      <c r="W970" s="3"/>
      <c r="X970" s="3"/>
      <c r="Y970" s="3"/>
      <c r="Z970" s="3"/>
    </row>
    <row r="971" spans="1:26" ht="15" x14ac:dyDescent="0.2">
      <c r="A971" s="10" t="s">
        <v>359</v>
      </c>
      <c r="B971" s="13">
        <v>44686</v>
      </c>
      <c r="C971" s="12">
        <v>0.3923611111111111</v>
      </c>
      <c r="D971" s="3" t="s">
        <v>227</v>
      </c>
      <c r="E971" s="3" t="s">
        <v>203</v>
      </c>
      <c r="F971" s="3">
        <v>1021</v>
      </c>
      <c r="G971" s="3">
        <v>11736</v>
      </c>
      <c r="H971" s="3">
        <v>8.2799999999999994</v>
      </c>
      <c r="I971" s="3">
        <v>26</v>
      </c>
      <c r="J971" s="3">
        <v>4.59</v>
      </c>
      <c r="K971" s="3" t="s">
        <v>728</v>
      </c>
      <c r="L971" s="3">
        <v>8.08</v>
      </c>
      <c r="M971" s="3">
        <v>-123.8</v>
      </c>
      <c r="N971" s="3">
        <v>797</v>
      </c>
      <c r="O971" s="3">
        <v>9.85</v>
      </c>
      <c r="P971" s="3"/>
      <c r="Q971" s="3"/>
      <c r="R971" s="3"/>
      <c r="S971" s="3"/>
      <c r="T971" s="3"/>
      <c r="U971" s="3"/>
      <c r="V971" s="3"/>
      <c r="W971" s="3"/>
      <c r="X971" s="3"/>
      <c r="Y971" s="3"/>
      <c r="Z971" s="3"/>
    </row>
    <row r="972" spans="1:26" ht="15" x14ac:dyDescent="0.2">
      <c r="A972" s="10" t="s">
        <v>359</v>
      </c>
      <c r="B972" s="13">
        <v>44686</v>
      </c>
      <c r="C972" s="12">
        <v>0.3923611111111111</v>
      </c>
      <c r="D972" s="3" t="s">
        <v>227</v>
      </c>
      <c r="E972" s="3" t="s">
        <v>221</v>
      </c>
      <c r="F972" s="3">
        <v>1007</v>
      </c>
      <c r="G972" s="3">
        <v>11730</v>
      </c>
      <c r="H972" s="3">
        <v>4.79</v>
      </c>
      <c r="I972" s="3">
        <v>25.1</v>
      </c>
      <c r="J972" s="3">
        <v>13.6</v>
      </c>
      <c r="K972" s="3">
        <v>89</v>
      </c>
      <c r="L972" s="3">
        <v>7.5</v>
      </c>
      <c r="M972" s="3">
        <v>-90.8</v>
      </c>
      <c r="N972" s="3">
        <v>807</v>
      </c>
      <c r="O972" s="3">
        <v>15.95</v>
      </c>
      <c r="P972" s="3"/>
      <c r="Q972" s="3"/>
      <c r="R972" s="3"/>
      <c r="S972" s="3"/>
      <c r="T972" s="3"/>
      <c r="U972" s="3"/>
      <c r="V972" s="3"/>
      <c r="W972" s="3"/>
      <c r="X972" s="3"/>
      <c r="Y972" s="3"/>
      <c r="Z972" s="3"/>
    </row>
    <row r="973" spans="1:26" ht="15" x14ac:dyDescent="0.2">
      <c r="A973" s="10" t="s">
        <v>359</v>
      </c>
      <c r="B973" s="13">
        <v>44686</v>
      </c>
      <c r="C973" s="12">
        <v>0.43958333333333333</v>
      </c>
      <c r="D973" s="3" t="s">
        <v>230</v>
      </c>
      <c r="E973" s="3" t="s">
        <v>203</v>
      </c>
      <c r="F973" s="3">
        <v>1019</v>
      </c>
      <c r="G973" s="3">
        <v>11737</v>
      </c>
      <c r="H973" s="3">
        <v>8.35</v>
      </c>
      <c r="I973" s="3">
        <v>26.4</v>
      </c>
      <c r="J973" s="3">
        <v>8.92</v>
      </c>
      <c r="K973" s="3">
        <v>62</v>
      </c>
      <c r="L973" s="3">
        <v>8.08</v>
      </c>
      <c r="M973" s="3">
        <v>-123.9</v>
      </c>
      <c r="N973" s="3">
        <v>817</v>
      </c>
      <c r="O973" s="3">
        <v>12.35</v>
      </c>
      <c r="P973" s="3"/>
      <c r="Q973" s="3"/>
      <c r="R973" s="3"/>
      <c r="S973" s="3"/>
      <c r="T973" s="3"/>
      <c r="U973" s="3"/>
      <c r="V973" s="3"/>
      <c r="W973" s="3"/>
      <c r="X973" s="3"/>
      <c r="Y973" s="3"/>
      <c r="Z973" s="3"/>
    </row>
    <row r="974" spans="1:26" ht="15" x14ac:dyDescent="0.2">
      <c r="A974" s="10" t="s">
        <v>359</v>
      </c>
      <c r="B974" s="13">
        <v>44686</v>
      </c>
      <c r="C974" s="12">
        <v>0.43958333333333333</v>
      </c>
      <c r="D974" s="3" t="s">
        <v>230</v>
      </c>
      <c r="E974" s="3" t="s">
        <v>221</v>
      </c>
      <c r="F974" s="3">
        <v>1018</v>
      </c>
      <c r="G974" s="3">
        <v>11726</v>
      </c>
      <c r="H974" s="3">
        <v>6.65</v>
      </c>
      <c r="I974" s="3">
        <v>25.1</v>
      </c>
      <c r="J974" s="3">
        <v>24.28</v>
      </c>
      <c r="K974" s="3">
        <v>48</v>
      </c>
      <c r="L974" s="3">
        <v>8.06</v>
      </c>
      <c r="M974" s="3">
        <v>-122.9</v>
      </c>
      <c r="N974" s="3">
        <v>827</v>
      </c>
      <c r="O974" s="3">
        <v>20.38</v>
      </c>
      <c r="P974" s="3"/>
      <c r="Q974" s="3"/>
      <c r="R974" s="3"/>
      <c r="S974" s="3"/>
      <c r="T974" s="3"/>
      <c r="U974" s="3"/>
      <c r="V974" s="3"/>
      <c r="W974" s="3"/>
      <c r="X974" s="3"/>
      <c r="Y974" s="3"/>
      <c r="Z974" s="3"/>
    </row>
    <row r="975" spans="1:26" ht="15" x14ac:dyDescent="0.2">
      <c r="A975" s="10" t="s">
        <v>359</v>
      </c>
      <c r="B975" s="13">
        <v>44686</v>
      </c>
      <c r="C975" s="12">
        <v>0.46944444444444444</v>
      </c>
      <c r="D975" s="3" t="s">
        <v>235</v>
      </c>
      <c r="E975" s="3" t="s">
        <v>203</v>
      </c>
      <c r="F975" s="3">
        <v>1038</v>
      </c>
      <c r="G975" s="3">
        <v>11733</v>
      </c>
      <c r="H975" s="3">
        <v>6.15</v>
      </c>
      <c r="I975" s="3">
        <v>25.8</v>
      </c>
      <c r="J975" s="3">
        <v>10.78</v>
      </c>
      <c r="K975" s="3" t="s">
        <v>557</v>
      </c>
      <c r="L975" s="3">
        <v>7.67</v>
      </c>
      <c r="M975" s="3">
        <v>-100.7</v>
      </c>
      <c r="N975" s="3">
        <v>808</v>
      </c>
      <c r="O975" s="3">
        <v>14.05</v>
      </c>
      <c r="P975" s="3"/>
      <c r="Q975" s="3"/>
      <c r="R975" s="3"/>
      <c r="S975" s="3"/>
      <c r="T975" s="3"/>
      <c r="U975" s="3"/>
      <c r="V975" s="3"/>
      <c r="W975" s="3"/>
      <c r="X975" s="3"/>
      <c r="Y975" s="3"/>
      <c r="Z975" s="3"/>
    </row>
    <row r="976" spans="1:26" ht="15" x14ac:dyDescent="0.2">
      <c r="A976" s="10" t="s">
        <v>359</v>
      </c>
      <c r="B976" s="13">
        <v>44686</v>
      </c>
      <c r="C976" s="12">
        <v>0.46944444444444444</v>
      </c>
      <c r="D976" s="3" t="s">
        <v>235</v>
      </c>
      <c r="E976" s="3" t="s">
        <v>221</v>
      </c>
      <c r="F976" s="3" t="s">
        <v>46</v>
      </c>
      <c r="G976" s="3" t="s">
        <v>46</v>
      </c>
      <c r="H976" s="3">
        <v>5.99</v>
      </c>
      <c r="I976" s="3">
        <v>25.8</v>
      </c>
      <c r="J976" s="3">
        <v>11</v>
      </c>
      <c r="K976" s="3">
        <v>95</v>
      </c>
      <c r="L976" s="3">
        <v>7.65</v>
      </c>
      <c r="M976" s="3">
        <v>-99.3</v>
      </c>
      <c r="N976" s="3">
        <v>798</v>
      </c>
      <c r="O976" s="3">
        <v>14.28</v>
      </c>
      <c r="P976" s="3"/>
      <c r="Q976" s="3"/>
      <c r="R976" s="3"/>
      <c r="S976" s="3"/>
      <c r="T976" s="3"/>
      <c r="U976" s="3"/>
      <c r="V976" s="3"/>
      <c r="W976" s="3"/>
      <c r="X976" s="3"/>
      <c r="Y976" s="3"/>
      <c r="Z976" s="3"/>
    </row>
    <row r="977" spans="1:26" ht="15" x14ac:dyDescent="0.2">
      <c r="A977" s="10" t="s">
        <v>359</v>
      </c>
      <c r="B977" s="13">
        <v>44686</v>
      </c>
      <c r="C977" s="12">
        <v>0.4826388888888889</v>
      </c>
      <c r="D977" s="3" t="s">
        <v>240</v>
      </c>
      <c r="E977" s="3" t="s">
        <v>203</v>
      </c>
      <c r="F977" s="3">
        <v>1024</v>
      </c>
      <c r="G977" s="3">
        <v>11727</v>
      </c>
      <c r="H977" s="3">
        <v>7.16</v>
      </c>
      <c r="I977" s="3">
        <v>26.9</v>
      </c>
      <c r="J977" s="3">
        <v>11.36</v>
      </c>
      <c r="K977" s="3">
        <v>65</v>
      </c>
      <c r="L977" s="3">
        <v>7.95</v>
      </c>
      <c r="M977" s="3">
        <v>-116.6</v>
      </c>
      <c r="N977" s="3">
        <v>809</v>
      </c>
      <c r="O977" s="3">
        <v>14.13</v>
      </c>
      <c r="P977" s="3"/>
      <c r="Q977" s="3"/>
      <c r="R977" s="3"/>
      <c r="S977" s="3"/>
      <c r="T977" s="3"/>
      <c r="U977" s="3"/>
      <c r="V977" s="3"/>
      <c r="W977" s="3"/>
      <c r="X977" s="3"/>
      <c r="Y977" s="3"/>
      <c r="Z977" s="3"/>
    </row>
    <row r="978" spans="1:26" ht="15" x14ac:dyDescent="0.2">
      <c r="A978" s="10" t="s">
        <v>359</v>
      </c>
      <c r="B978" s="13">
        <v>44686</v>
      </c>
      <c r="C978" s="12">
        <v>0.4826388888888889</v>
      </c>
      <c r="D978" s="3" t="s">
        <v>240</v>
      </c>
      <c r="E978" s="3" t="s">
        <v>221</v>
      </c>
      <c r="F978" s="3" t="s">
        <v>46</v>
      </c>
      <c r="G978" s="3" t="s">
        <v>46</v>
      </c>
      <c r="H978" s="3">
        <v>6.98</v>
      </c>
      <c r="I978" s="3">
        <v>26.5</v>
      </c>
      <c r="J978" s="3">
        <v>11.62</v>
      </c>
      <c r="K978" s="3">
        <v>51</v>
      </c>
      <c r="L978" s="3">
        <v>7.92</v>
      </c>
      <c r="M978" s="3">
        <v>-114.6</v>
      </c>
      <c r="N978" s="3">
        <v>799</v>
      </c>
      <c r="O978" s="3">
        <v>14.25</v>
      </c>
      <c r="P978" s="3"/>
      <c r="Q978" s="3"/>
      <c r="R978" s="3"/>
      <c r="S978" s="3"/>
      <c r="T978" s="3"/>
      <c r="U978" s="3"/>
      <c r="V978" s="3"/>
      <c r="W978" s="3"/>
      <c r="X978" s="3"/>
      <c r="Y978" s="3"/>
      <c r="Z978" s="3"/>
    </row>
    <row r="979" spans="1:26" ht="15" x14ac:dyDescent="0.2">
      <c r="A979" s="10" t="s">
        <v>359</v>
      </c>
      <c r="B979" s="13">
        <v>44686</v>
      </c>
      <c r="C979" s="12">
        <v>0.51041666666666663</v>
      </c>
      <c r="D979" s="3" t="s">
        <v>243</v>
      </c>
      <c r="E979" s="3" t="s">
        <v>203</v>
      </c>
      <c r="F979" s="3">
        <v>1036</v>
      </c>
      <c r="G979" s="3">
        <v>11729</v>
      </c>
      <c r="H979" s="3">
        <v>6.29</v>
      </c>
      <c r="I979" s="3">
        <v>27.5</v>
      </c>
      <c r="J979" s="3">
        <v>7.24</v>
      </c>
      <c r="K979" s="3">
        <v>12</v>
      </c>
      <c r="L979" s="3">
        <v>7.48</v>
      </c>
      <c r="M979" s="3">
        <v>-89.8</v>
      </c>
      <c r="N979" s="3">
        <v>819</v>
      </c>
      <c r="O979" s="3">
        <v>11.36</v>
      </c>
      <c r="P979" s="3"/>
      <c r="Q979" s="3"/>
      <c r="R979" s="3"/>
      <c r="S979" s="3"/>
      <c r="T979" s="3"/>
      <c r="U979" s="3"/>
      <c r="V979" s="3"/>
      <c r="W979" s="3"/>
      <c r="X979" s="3"/>
      <c r="Y979" s="3"/>
      <c r="Z979" s="3"/>
    </row>
    <row r="980" spans="1:26" ht="15" x14ac:dyDescent="0.2">
      <c r="A980" s="10" t="s">
        <v>359</v>
      </c>
      <c r="B980" s="13">
        <v>44686</v>
      </c>
      <c r="C980" s="12">
        <v>0.51041666666666663</v>
      </c>
      <c r="D980" s="3" t="s">
        <v>243</v>
      </c>
      <c r="E980" s="3" t="s">
        <v>221</v>
      </c>
      <c r="F980" s="3" t="s">
        <v>46</v>
      </c>
      <c r="G980" s="3" t="s">
        <v>46</v>
      </c>
      <c r="H980" s="3">
        <v>6.32</v>
      </c>
      <c r="I980" s="3">
        <v>27.5</v>
      </c>
      <c r="J980" s="3">
        <v>7.4</v>
      </c>
      <c r="K980" s="3">
        <v>96</v>
      </c>
      <c r="L980" s="3">
        <v>7.51</v>
      </c>
      <c r="M980" s="3">
        <v>-91.5</v>
      </c>
      <c r="N980" s="3">
        <v>800</v>
      </c>
      <c r="O980" s="3">
        <v>11.57</v>
      </c>
      <c r="P980" s="3"/>
      <c r="Q980" s="3"/>
      <c r="R980" s="3"/>
      <c r="S980" s="3"/>
      <c r="T980" s="3"/>
      <c r="U980" s="3"/>
      <c r="V980" s="3"/>
      <c r="W980" s="3"/>
      <c r="X980" s="3"/>
      <c r="Y980" s="3"/>
      <c r="Z980" s="3"/>
    </row>
    <row r="981" spans="1:26" ht="15" x14ac:dyDescent="0.2">
      <c r="A981" s="10" t="s">
        <v>359</v>
      </c>
      <c r="B981" s="13">
        <v>44686</v>
      </c>
      <c r="C981" s="12">
        <v>0.52222222222222225</v>
      </c>
      <c r="D981" s="3" t="s">
        <v>246</v>
      </c>
      <c r="E981" s="3" t="s">
        <v>203</v>
      </c>
      <c r="F981" s="3">
        <v>1006</v>
      </c>
      <c r="G981" s="3">
        <v>11722</v>
      </c>
      <c r="H981" s="3">
        <v>7.18</v>
      </c>
      <c r="I981" s="3">
        <v>27.9</v>
      </c>
      <c r="J981" s="3">
        <v>7.3</v>
      </c>
      <c r="K981" s="3">
        <v>67</v>
      </c>
      <c r="L981" s="3">
        <v>7.94</v>
      </c>
      <c r="M981" s="3">
        <v>-115.9</v>
      </c>
      <c r="N981" s="3">
        <v>820</v>
      </c>
      <c r="O981" s="3">
        <v>11.8</v>
      </c>
      <c r="P981" s="3"/>
      <c r="Q981" s="3"/>
      <c r="R981" s="3"/>
      <c r="S981" s="3"/>
      <c r="T981" s="3"/>
      <c r="U981" s="3"/>
      <c r="V981" s="3"/>
      <c r="W981" s="3"/>
      <c r="X981" s="3"/>
      <c r="Y981" s="3"/>
      <c r="Z981" s="3"/>
    </row>
    <row r="982" spans="1:26" ht="15" x14ac:dyDescent="0.2">
      <c r="A982" s="10" t="s">
        <v>359</v>
      </c>
      <c r="B982" s="13">
        <v>44686</v>
      </c>
      <c r="C982" s="12">
        <v>0.52222222222222225</v>
      </c>
      <c r="D982" s="3" t="s">
        <v>246</v>
      </c>
      <c r="E982" s="3" t="s">
        <v>221</v>
      </c>
      <c r="F982" s="3" t="s">
        <v>46</v>
      </c>
      <c r="G982" s="3" t="s">
        <v>46</v>
      </c>
      <c r="H982" s="3">
        <v>7.52</v>
      </c>
      <c r="I982" s="3">
        <v>27.9</v>
      </c>
      <c r="J982" s="3">
        <v>7.75</v>
      </c>
      <c r="K982" s="3">
        <v>54</v>
      </c>
      <c r="L982" s="3">
        <v>7.95</v>
      </c>
      <c r="M982" s="3">
        <v>-116.2</v>
      </c>
      <c r="N982" s="3">
        <v>810</v>
      </c>
      <c r="O982" s="3">
        <v>12.01</v>
      </c>
      <c r="P982" s="3"/>
      <c r="Q982" s="3"/>
      <c r="R982" s="3"/>
      <c r="S982" s="3"/>
      <c r="T982" s="3"/>
      <c r="U982" s="3"/>
      <c r="V982" s="3"/>
      <c r="W982" s="3"/>
      <c r="X982" s="3"/>
      <c r="Y982" s="3"/>
      <c r="Z982" s="3"/>
    </row>
    <row r="983" spans="1:26" ht="15" x14ac:dyDescent="0.2">
      <c r="A983" s="10" t="s">
        <v>359</v>
      </c>
      <c r="B983" s="13">
        <v>44686</v>
      </c>
      <c r="C983" s="12">
        <v>0.55069444444444449</v>
      </c>
      <c r="D983" s="3" t="s">
        <v>249</v>
      </c>
      <c r="E983" s="3" t="s">
        <v>203</v>
      </c>
      <c r="F983" s="3">
        <v>1003</v>
      </c>
      <c r="G983" s="3">
        <v>11724</v>
      </c>
      <c r="H983" s="3">
        <v>7.26</v>
      </c>
      <c r="I983" s="3">
        <v>28.2</v>
      </c>
      <c r="J983" s="3">
        <v>8.34</v>
      </c>
      <c r="K983" s="3">
        <v>25</v>
      </c>
      <c r="L983" s="3">
        <v>7.94</v>
      </c>
      <c r="M983" s="3">
        <v>-116</v>
      </c>
      <c r="N983" s="3">
        <v>801</v>
      </c>
      <c r="O983" s="3">
        <v>12.34</v>
      </c>
      <c r="P983" s="3"/>
      <c r="Q983" s="3"/>
      <c r="R983" s="3"/>
      <c r="S983" s="3"/>
      <c r="T983" s="3"/>
      <c r="U983" s="3"/>
      <c r="V983" s="3"/>
      <c r="W983" s="3"/>
      <c r="X983" s="3"/>
      <c r="Y983" s="3"/>
      <c r="Z983" s="3"/>
    </row>
    <row r="984" spans="1:26" ht="15" x14ac:dyDescent="0.2">
      <c r="A984" s="10" t="s">
        <v>359</v>
      </c>
      <c r="B984" s="13">
        <v>44686</v>
      </c>
      <c r="C984" s="12">
        <v>0.55069444444444449</v>
      </c>
      <c r="D984" s="3" t="s">
        <v>249</v>
      </c>
      <c r="E984" s="3" t="s">
        <v>221</v>
      </c>
      <c r="F984" s="3" t="s">
        <v>46</v>
      </c>
      <c r="G984" s="3" t="s">
        <v>46</v>
      </c>
      <c r="H984" s="3">
        <v>7.39</v>
      </c>
      <c r="I984" s="3">
        <v>27.8</v>
      </c>
      <c r="J984" s="3">
        <v>8.44</v>
      </c>
      <c r="K984" s="3">
        <v>16</v>
      </c>
      <c r="L984" s="3">
        <v>8.09</v>
      </c>
      <c r="M984" s="3">
        <v>-124.6</v>
      </c>
      <c r="N984" s="3">
        <v>811</v>
      </c>
      <c r="O984" s="3">
        <v>12.36</v>
      </c>
      <c r="P984" s="3"/>
      <c r="Q984" s="3"/>
      <c r="R984" s="3"/>
      <c r="S984" s="3"/>
      <c r="T984" s="3"/>
      <c r="U984" s="3"/>
      <c r="V984" s="3"/>
      <c r="W984" s="3"/>
      <c r="X984" s="3"/>
      <c r="Y984" s="3"/>
      <c r="Z984" s="3"/>
    </row>
    <row r="985" spans="1:26" ht="15" x14ac:dyDescent="0.2">
      <c r="A985" s="3" t="s">
        <v>359</v>
      </c>
      <c r="B985" s="13">
        <v>44686</v>
      </c>
      <c r="C985" s="12">
        <v>0.56458333333333333</v>
      </c>
      <c r="D985" s="3" t="s">
        <v>252</v>
      </c>
      <c r="E985" s="3" t="s">
        <v>203</v>
      </c>
      <c r="F985" s="3">
        <v>1028</v>
      </c>
      <c r="G985" s="3">
        <v>11723</v>
      </c>
      <c r="H985" s="3">
        <v>8.07</v>
      </c>
      <c r="I985" s="3">
        <v>27.9</v>
      </c>
      <c r="J985" s="3">
        <v>13.68</v>
      </c>
      <c r="K985" s="3">
        <v>7</v>
      </c>
      <c r="L985" s="3">
        <v>8.27</v>
      </c>
      <c r="M985" s="3">
        <v>-134.5</v>
      </c>
      <c r="N985" s="3">
        <v>812</v>
      </c>
      <c r="O985" s="3">
        <v>14.55</v>
      </c>
      <c r="P985" s="3"/>
      <c r="Q985" s="3"/>
      <c r="R985" s="3"/>
      <c r="S985" s="3"/>
      <c r="T985" s="3"/>
      <c r="U985" s="3"/>
      <c r="V985" s="3"/>
      <c r="W985" s="3"/>
      <c r="X985" s="3"/>
      <c r="Y985" s="3"/>
      <c r="Z985" s="3"/>
    </row>
    <row r="986" spans="1:26" ht="15" x14ac:dyDescent="0.2">
      <c r="A986" s="3" t="s">
        <v>359</v>
      </c>
      <c r="B986" s="13">
        <v>44686</v>
      </c>
      <c r="C986" s="12">
        <v>0.56458333333333333</v>
      </c>
      <c r="D986" s="3" t="s">
        <v>252</v>
      </c>
      <c r="E986" s="3" t="s">
        <v>221</v>
      </c>
      <c r="F986" s="3">
        <v>1004</v>
      </c>
      <c r="G986" s="3">
        <v>11721</v>
      </c>
      <c r="H986" s="3">
        <v>5.24</v>
      </c>
      <c r="I986" s="3">
        <v>26.7</v>
      </c>
      <c r="J986" s="3">
        <v>16.809999999999999</v>
      </c>
      <c r="K986" s="3">
        <v>26</v>
      </c>
      <c r="L986" s="3">
        <v>7.8</v>
      </c>
      <c r="M986" s="3">
        <v>-108.1</v>
      </c>
      <c r="N986" s="3">
        <v>802</v>
      </c>
      <c r="O986" s="3">
        <v>17.329999999999998</v>
      </c>
      <c r="P986" s="3"/>
      <c r="Q986" s="3"/>
      <c r="R986" s="3"/>
      <c r="S986" s="3"/>
      <c r="T986" s="3"/>
      <c r="U986" s="3"/>
      <c r="V986" s="3"/>
      <c r="W986" s="3"/>
      <c r="X986" s="3"/>
      <c r="Y986" s="3"/>
      <c r="Z986" s="3"/>
    </row>
    <row r="987" spans="1:26" ht="15" x14ac:dyDescent="0.2">
      <c r="A987" s="3" t="s">
        <v>359</v>
      </c>
      <c r="B987" s="13">
        <v>44686</v>
      </c>
      <c r="C987" s="12">
        <v>0.58472222222222225</v>
      </c>
      <c r="D987" s="3" t="s">
        <v>255</v>
      </c>
      <c r="E987" s="3" t="s">
        <v>203</v>
      </c>
      <c r="F987" s="3">
        <v>1009</v>
      </c>
      <c r="G987" s="3">
        <v>11720</v>
      </c>
      <c r="H987" s="3">
        <v>8.06</v>
      </c>
      <c r="I987" s="3">
        <v>27.9</v>
      </c>
      <c r="J987" s="3">
        <v>16.23</v>
      </c>
      <c r="K987" s="3">
        <v>18</v>
      </c>
      <c r="L987" s="3">
        <v>8.2799999999999994</v>
      </c>
      <c r="M987" s="3">
        <v>-135.5</v>
      </c>
      <c r="N987" s="3">
        <v>821</v>
      </c>
      <c r="O987" s="3">
        <v>15.73</v>
      </c>
      <c r="P987" s="3"/>
      <c r="Q987" s="3"/>
      <c r="R987" s="3"/>
      <c r="S987" s="3"/>
      <c r="T987" s="3"/>
      <c r="U987" s="3"/>
      <c r="V987" s="3"/>
      <c r="W987" s="3"/>
      <c r="X987" s="3"/>
      <c r="Y987" s="3"/>
      <c r="Z987" s="3"/>
    </row>
    <row r="988" spans="1:26" ht="15" x14ac:dyDescent="0.2">
      <c r="A988" s="3" t="s">
        <v>359</v>
      </c>
      <c r="B988" s="13">
        <v>44686</v>
      </c>
      <c r="C988" s="12">
        <v>0.58472222222222225</v>
      </c>
      <c r="D988" s="3" t="s">
        <v>255</v>
      </c>
      <c r="E988" s="3" t="s">
        <v>221</v>
      </c>
      <c r="F988" s="3">
        <v>1020</v>
      </c>
      <c r="G988" s="3">
        <v>11725</v>
      </c>
      <c r="H988" s="3">
        <v>7.14</v>
      </c>
      <c r="I988" s="3">
        <v>26.7</v>
      </c>
      <c r="J988" s="3">
        <v>18.940000000000001</v>
      </c>
      <c r="K988" s="3">
        <v>8</v>
      </c>
      <c r="L988" s="3">
        <v>8.06</v>
      </c>
      <c r="M988" s="3">
        <v>-122.7</v>
      </c>
      <c r="N988" s="3">
        <v>822</v>
      </c>
      <c r="O988" s="3">
        <v>17.52</v>
      </c>
      <c r="P988" s="3"/>
      <c r="Q988" s="3"/>
      <c r="R988" s="3"/>
      <c r="S988" s="3"/>
      <c r="T988" s="3"/>
      <c r="U988" s="3"/>
      <c r="V988" s="3"/>
      <c r="W988" s="3"/>
      <c r="X988" s="3"/>
      <c r="Y988" s="3"/>
      <c r="Z988" s="3"/>
    </row>
    <row r="989" spans="1:26" ht="15" x14ac:dyDescent="0.2">
      <c r="A989" s="3" t="s">
        <v>360</v>
      </c>
      <c r="B989" s="13">
        <v>44734</v>
      </c>
      <c r="C989" s="12">
        <v>0.29305555555555557</v>
      </c>
      <c r="D989" s="3" t="s">
        <v>284</v>
      </c>
      <c r="E989" s="3" t="s">
        <v>203</v>
      </c>
      <c r="F989" s="3">
        <v>1002</v>
      </c>
      <c r="G989" s="10" t="s">
        <v>46</v>
      </c>
      <c r="H989" s="3">
        <v>5.43</v>
      </c>
      <c r="I989" s="3">
        <v>30.2</v>
      </c>
      <c r="J989" s="3">
        <v>6.23</v>
      </c>
      <c r="K989" s="3">
        <v>26</v>
      </c>
      <c r="L989" s="3">
        <v>7.59</v>
      </c>
      <c r="M989" s="3">
        <v>-99</v>
      </c>
      <c r="N989" s="3">
        <v>823</v>
      </c>
      <c r="O989" s="3"/>
      <c r="P989" s="3" t="s">
        <v>729</v>
      </c>
      <c r="Q989" s="3"/>
      <c r="R989" s="3"/>
      <c r="S989" s="3"/>
      <c r="T989" s="3"/>
      <c r="U989" s="3"/>
      <c r="V989" s="3"/>
      <c r="W989" s="3"/>
      <c r="X989" s="3"/>
      <c r="Y989" s="3"/>
      <c r="Z989" s="3"/>
    </row>
    <row r="990" spans="1:26" ht="15" x14ac:dyDescent="0.2">
      <c r="A990" s="3" t="s">
        <v>360</v>
      </c>
      <c r="B990" s="13">
        <v>44734</v>
      </c>
      <c r="C990" s="12">
        <v>0.29305555555555557</v>
      </c>
      <c r="D990" s="3" t="s">
        <v>284</v>
      </c>
      <c r="E990" s="3" t="s">
        <v>221</v>
      </c>
      <c r="F990" s="3" t="s">
        <v>46</v>
      </c>
      <c r="G990" s="3" t="s">
        <v>46</v>
      </c>
      <c r="H990" s="3">
        <v>5.0999999999999996</v>
      </c>
      <c r="I990" s="3">
        <v>31.1</v>
      </c>
      <c r="J990" s="3">
        <v>6.72</v>
      </c>
      <c r="K990" s="3">
        <v>69</v>
      </c>
      <c r="L990" s="3">
        <v>7.52</v>
      </c>
      <c r="M990" s="3">
        <v>-94.7</v>
      </c>
      <c r="N990" s="3">
        <v>824</v>
      </c>
      <c r="O990" s="3"/>
      <c r="P990" s="3"/>
      <c r="Q990" s="3"/>
      <c r="R990" s="3"/>
      <c r="S990" s="3"/>
      <c r="T990" s="3"/>
      <c r="U990" s="3"/>
      <c r="V990" s="3"/>
      <c r="W990" s="3"/>
      <c r="X990" s="3"/>
      <c r="Y990" s="3"/>
      <c r="Z990" s="3"/>
    </row>
    <row r="991" spans="1:26" ht="15" x14ac:dyDescent="0.2">
      <c r="A991" s="3" t="s">
        <v>360</v>
      </c>
      <c r="B991" s="13">
        <v>44734</v>
      </c>
      <c r="C991" s="12">
        <v>0.31111111111111112</v>
      </c>
      <c r="D991" s="3" t="s">
        <v>279</v>
      </c>
      <c r="E991" s="3" t="s">
        <v>203</v>
      </c>
      <c r="F991" s="3">
        <v>1015</v>
      </c>
      <c r="G991" s="3">
        <v>11804</v>
      </c>
      <c r="H991" s="3">
        <v>5.0599999999999996</v>
      </c>
      <c r="I991" s="3">
        <v>30.2</v>
      </c>
      <c r="J991" s="3">
        <v>6.38</v>
      </c>
      <c r="K991" s="3">
        <v>20</v>
      </c>
      <c r="L991" s="3">
        <v>7.69</v>
      </c>
      <c r="M991" s="3">
        <v>-104.6</v>
      </c>
      <c r="N991" s="3">
        <v>825</v>
      </c>
      <c r="O991" s="3"/>
      <c r="P991" s="3"/>
      <c r="Q991" s="3"/>
      <c r="R991" s="3"/>
      <c r="S991" s="3"/>
      <c r="T991" s="3"/>
      <c r="U991" s="3"/>
      <c r="V991" s="3"/>
      <c r="W991" s="3"/>
      <c r="X991" s="3"/>
      <c r="Y991" s="3"/>
      <c r="Z991" s="3"/>
    </row>
    <row r="992" spans="1:26" ht="15" x14ac:dyDescent="0.2">
      <c r="A992" s="3" t="s">
        <v>360</v>
      </c>
      <c r="B992" s="13">
        <v>44734</v>
      </c>
      <c r="C992" s="12">
        <v>0.31111111111111112</v>
      </c>
      <c r="D992" s="3" t="s">
        <v>279</v>
      </c>
      <c r="E992" s="3" t="s">
        <v>221</v>
      </c>
      <c r="F992" s="3">
        <v>1029</v>
      </c>
      <c r="G992" s="3">
        <v>11805</v>
      </c>
      <c r="H992" s="3">
        <v>2.72</v>
      </c>
      <c r="I992" s="3">
        <v>29</v>
      </c>
      <c r="J992" s="3">
        <v>8.4600000000000009</v>
      </c>
      <c r="K992" s="3">
        <v>62</v>
      </c>
      <c r="L992" s="3">
        <v>7.27</v>
      </c>
      <c r="M992" s="3">
        <v>-80.5</v>
      </c>
      <c r="N992" s="3">
        <v>826</v>
      </c>
      <c r="O992" s="3"/>
      <c r="P992" s="3"/>
      <c r="Q992" s="3"/>
      <c r="R992" s="3"/>
      <c r="S992" s="3"/>
      <c r="T992" s="3"/>
      <c r="U992" s="3"/>
      <c r="V992" s="3"/>
      <c r="W992" s="3"/>
      <c r="X992" s="3"/>
      <c r="Y992" s="3"/>
      <c r="Z992" s="3"/>
    </row>
    <row r="993" spans="1:26" ht="15" x14ac:dyDescent="0.2">
      <c r="A993" s="3" t="s">
        <v>360</v>
      </c>
      <c r="B993" s="13">
        <v>44734</v>
      </c>
      <c r="C993" s="12">
        <v>0.32777777777777778</v>
      </c>
      <c r="D993" s="3" t="s">
        <v>277</v>
      </c>
      <c r="E993" s="3" t="s">
        <v>203</v>
      </c>
      <c r="F993" s="3">
        <v>1011</v>
      </c>
      <c r="G993" s="3">
        <v>11803</v>
      </c>
      <c r="H993" s="3">
        <v>6.42</v>
      </c>
      <c r="I993" s="3">
        <v>30.7</v>
      </c>
      <c r="J993" s="3">
        <v>4.1100000000000003</v>
      </c>
      <c r="K993" s="3">
        <v>33</v>
      </c>
      <c r="L993" s="3">
        <v>7.66</v>
      </c>
      <c r="M993" s="3">
        <v>-103</v>
      </c>
      <c r="N993" s="3">
        <v>827</v>
      </c>
      <c r="O993" s="3"/>
      <c r="P993" s="3"/>
      <c r="Q993" s="3"/>
      <c r="R993" s="3"/>
      <c r="S993" s="3"/>
      <c r="T993" s="3"/>
      <c r="U993" s="3"/>
      <c r="V993" s="3"/>
      <c r="W993" s="3"/>
      <c r="X993" s="3"/>
      <c r="Y993" s="3"/>
      <c r="Z993" s="3"/>
    </row>
    <row r="994" spans="1:26" ht="15" x14ac:dyDescent="0.2">
      <c r="A994" s="3" t="s">
        <v>360</v>
      </c>
      <c r="B994" s="13">
        <v>44734</v>
      </c>
      <c r="C994" s="12">
        <v>0.32777777777777778</v>
      </c>
      <c r="D994" s="3" t="s">
        <v>277</v>
      </c>
      <c r="E994" s="3" t="s">
        <v>221</v>
      </c>
      <c r="F994" s="3" t="s">
        <v>46</v>
      </c>
      <c r="G994" s="3" t="s">
        <v>46</v>
      </c>
      <c r="H994" s="3">
        <v>5.83</v>
      </c>
      <c r="I994" s="3">
        <v>30.4</v>
      </c>
      <c r="J994" s="3">
        <v>5.22</v>
      </c>
      <c r="K994" s="3">
        <v>34</v>
      </c>
      <c r="L994" s="3">
        <v>7.67</v>
      </c>
      <c r="M994" s="3">
        <v>-103.8</v>
      </c>
      <c r="N994" s="3">
        <v>828</v>
      </c>
      <c r="O994" s="3"/>
      <c r="P994" s="3"/>
      <c r="Q994" s="3"/>
      <c r="R994" s="3"/>
      <c r="S994" s="3"/>
      <c r="T994" s="3"/>
      <c r="U994" s="3"/>
      <c r="V994" s="3"/>
      <c r="W994" s="3"/>
      <c r="X994" s="3"/>
      <c r="Y994" s="3"/>
      <c r="Z994" s="3"/>
    </row>
    <row r="995" spans="1:26" ht="15" x14ac:dyDescent="0.2">
      <c r="A995" s="3" t="s">
        <v>360</v>
      </c>
      <c r="B995" s="13">
        <v>44734</v>
      </c>
      <c r="C995" s="12">
        <v>0.35833333333333334</v>
      </c>
      <c r="D995" s="3" t="s">
        <v>307</v>
      </c>
      <c r="E995" s="3" t="s">
        <v>203</v>
      </c>
      <c r="F995" s="3">
        <v>1016</v>
      </c>
      <c r="G995" s="3">
        <v>11810</v>
      </c>
      <c r="H995" s="3">
        <v>7.87</v>
      </c>
      <c r="I995" s="3">
        <v>31</v>
      </c>
      <c r="J995" s="3">
        <v>3.89</v>
      </c>
      <c r="K995" s="3">
        <v>29</v>
      </c>
      <c r="L995" s="3">
        <v>7.77</v>
      </c>
      <c r="M995" s="3">
        <v>-109.6</v>
      </c>
      <c r="N995" s="3">
        <v>829</v>
      </c>
      <c r="O995" s="3"/>
      <c r="P995" s="3"/>
      <c r="Q995" s="3"/>
      <c r="R995" s="3"/>
      <c r="S995" s="3"/>
      <c r="T995" s="3"/>
      <c r="U995" s="3"/>
      <c r="V995" s="3"/>
      <c r="W995" s="3"/>
      <c r="X995" s="3"/>
      <c r="Y995" s="3"/>
      <c r="Z995" s="3"/>
    </row>
    <row r="996" spans="1:26" ht="15" x14ac:dyDescent="0.2">
      <c r="A996" s="3" t="s">
        <v>360</v>
      </c>
      <c r="B996" s="13">
        <v>44734</v>
      </c>
      <c r="C996" s="12">
        <v>0.35833333333333334</v>
      </c>
      <c r="D996" s="3" t="s">
        <v>307</v>
      </c>
      <c r="E996" s="3" t="s">
        <v>221</v>
      </c>
      <c r="F996" s="3">
        <v>1022</v>
      </c>
      <c r="G996" s="3">
        <v>11809</v>
      </c>
      <c r="H996" s="3">
        <v>4.66</v>
      </c>
      <c r="I996" s="3">
        <v>29.7</v>
      </c>
      <c r="J996" s="3">
        <v>19.38</v>
      </c>
      <c r="K996" s="3">
        <v>99</v>
      </c>
      <c r="L996" s="3">
        <v>7.79</v>
      </c>
      <c r="M996" s="3">
        <v>-110.5</v>
      </c>
      <c r="N996" s="3">
        <v>830</v>
      </c>
      <c r="O996" s="3"/>
      <c r="P996" s="3"/>
      <c r="Q996" s="3"/>
      <c r="R996" s="3"/>
      <c r="S996" s="3"/>
      <c r="T996" s="3"/>
      <c r="U996" s="3"/>
      <c r="V996" s="3"/>
      <c r="W996" s="3"/>
      <c r="X996" s="3"/>
      <c r="Y996" s="3"/>
      <c r="Z996" s="3"/>
    </row>
    <row r="997" spans="1:26" ht="15" x14ac:dyDescent="0.2">
      <c r="A997" s="3" t="s">
        <v>360</v>
      </c>
      <c r="B997" s="13">
        <v>44734</v>
      </c>
      <c r="C997" s="12">
        <v>0.36944444444444446</v>
      </c>
      <c r="D997" s="3" t="s">
        <v>304</v>
      </c>
      <c r="E997" s="3" t="s">
        <v>203</v>
      </c>
      <c r="F997" s="3">
        <v>1025</v>
      </c>
      <c r="G997" s="10">
        <v>11808</v>
      </c>
      <c r="H997" s="3">
        <v>9.4499999999999993</v>
      </c>
      <c r="I997" s="3">
        <v>30.8</v>
      </c>
      <c r="J997" s="3">
        <v>0.69</v>
      </c>
      <c r="K997" s="3">
        <v>10</v>
      </c>
      <c r="L997" s="3">
        <v>8.7799999999999994</v>
      </c>
      <c r="M997" s="3">
        <v>-168.7</v>
      </c>
      <c r="N997" s="3">
        <v>831</v>
      </c>
      <c r="O997" s="3"/>
      <c r="P997" s="3"/>
      <c r="Q997" s="3"/>
      <c r="R997" s="3"/>
      <c r="S997" s="3"/>
      <c r="T997" s="3"/>
      <c r="U997" s="3"/>
      <c r="V997" s="3"/>
      <c r="W997" s="3"/>
      <c r="X997" s="3"/>
      <c r="Y997" s="3"/>
      <c r="Z997" s="3"/>
    </row>
    <row r="998" spans="1:26" ht="15" x14ac:dyDescent="0.2">
      <c r="A998" s="3" t="s">
        <v>360</v>
      </c>
      <c r="B998" s="13">
        <v>44734</v>
      </c>
      <c r="C998" s="12">
        <v>0.36944444444444446</v>
      </c>
      <c r="D998" s="3" t="s">
        <v>304</v>
      </c>
      <c r="E998" s="3" t="s">
        <v>221</v>
      </c>
      <c r="F998" s="3" t="s">
        <v>46</v>
      </c>
      <c r="G998" s="3" t="s">
        <v>46</v>
      </c>
      <c r="H998" s="3">
        <v>9.15</v>
      </c>
      <c r="I998" s="3">
        <v>30.2</v>
      </c>
      <c r="J998" s="3">
        <v>0.71</v>
      </c>
      <c r="K998" s="3">
        <v>28</v>
      </c>
      <c r="L998" s="3">
        <v>8.07</v>
      </c>
      <c r="M998" s="3">
        <v>-127</v>
      </c>
      <c r="N998" s="3">
        <v>832</v>
      </c>
      <c r="O998" s="3"/>
      <c r="P998" s="3"/>
      <c r="Q998" s="3"/>
      <c r="R998" s="3"/>
      <c r="S998" s="3"/>
      <c r="T998" s="3"/>
      <c r="U998" s="3"/>
      <c r="V998" s="3"/>
      <c r="W998" s="3"/>
      <c r="X998" s="3"/>
      <c r="Y998" s="3"/>
      <c r="Z998" s="3"/>
    </row>
    <row r="999" spans="1:26" ht="15" x14ac:dyDescent="0.2">
      <c r="A999" s="3" t="s">
        <v>360</v>
      </c>
      <c r="B999" s="13">
        <v>44734</v>
      </c>
      <c r="C999" s="12">
        <v>0.38611111111111113</v>
      </c>
      <c r="D999" s="3" t="s">
        <v>272</v>
      </c>
      <c r="E999" s="3" t="s">
        <v>203</v>
      </c>
      <c r="F999" s="3">
        <v>1039</v>
      </c>
      <c r="G999" s="3">
        <v>11806</v>
      </c>
      <c r="H999" s="3">
        <v>8.7799999999999994</v>
      </c>
      <c r="I999" s="3">
        <v>31.2</v>
      </c>
      <c r="J999" s="3">
        <v>0.25</v>
      </c>
      <c r="K999" s="3">
        <v>36</v>
      </c>
      <c r="L999" s="3">
        <v>7.81</v>
      </c>
      <c r="M999" s="3">
        <v>-112.1</v>
      </c>
      <c r="N999" s="3">
        <v>833</v>
      </c>
      <c r="O999" s="3"/>
      <c r="P999" s="3"/>
      <c r="Q999" s="3"/>
      <c r="R999" s="3"/>
      <c r="S999" s="3"/>
      <c r="T999" s="3"/>
      <c r="U999" s="3"/>
      <c r="V999" s="3"/>
      <c r="W999" s="3"/>
      <c r="X999" s="3"/>
      <c r="Y999" s="3"/>
      <c r="Z999" s="3"/>
    </row>
    <row r="1000" spans="1:26" ht="15" x14ac:dyDescent="0.2">
      <c r="A1000" s="3" t="s">
        <v>360</v>
      </c>
      <c r="B1000" s="13">
        <v>44734</v>
      </c>
      <c r="C1000" s="12">
        <v>0.38611111111111113</v>
      </c>
      <c r="D1000" s="3" t="s">
        <v>272</v>
      </c>
      <c r="E1000" s="3" t="s">
        <v>221</v>
      </c>
      <c r="F1000" s="3" t="s">
        <v>46</v>
      </c>
      <c r="G1000" s="3" t="s">
        <v>46</v>
      </c>
      <c r="H1000" s="3">
        <v>7.61</v>
      </c>
      <c r="I1000" s="3">
        <v>30.4</v>
      </c>
      <c r="J1000" s="3">
        <v>0.87</v>
      </c>
      <c r="K1000" s="3">
        <v>71</v>
      </c>
      <c r="L1000" s="3">
        <v>7.57</v>
      </c>
      <c r="M1000" s="3">
        <v>-97.5</v>
      </c>
      <c r="N1000" s="3">
        <v>834</v>
      </c>
      <c r="O1000" s="3"/>
      <c r="P1000" s="3"/>
      <c r="Q1000" s="3"/>
      <c r="R1000" s="3"/>
      <c r="S1000" s="3"/>
      <c r="T1000" s="3"/>
      <c r="U1000" s="3"/>
      <c r="V1000" s="3"/>
      <c r="W1000" s="3"/>
      <c r="X1000" s="3"/>
      <c r="Y1000" s="3"/>
      <c r="Z1000" s="3"/>
    </row>
    <row r="1001" spans="1:26" ht="15" x14ac:dyDescent="0.2">
      <c r="A1001" s="3" t="s">
        <v>360</v>
      </c>
      <c r="B1001" s="13">
        <v>44734</v>
      </c>
      <c r="C1001" s="12">
        <v>0.39652777777777776</v>
      </c>
      <c r="D1001" s="3" t="s">
        <v>300</v>
      </c>
      <c r="E1001" s="3" t="s">
        <v>203</v>
      </c>
      <c r="F1001" s="3">
        <v>1005</v>
      </c>
      <c r="G1001" s="3">
        <v>11802</v>
      </c>
      <c r="H1001" s="3">
        <v>8.42</v>
      </c>
      <c r="I1001" s="3">
        <v>30.8</v>
      </c>
      <c r="J1001" s="3">
        <v>0.34</v>
      </c>
      <c r="K1001" s="3">
        <v>7</v>
      </c>
      <c r="L1001" s="3">
        <v>7.71</v>
      </c>
      <c r="M1001" s="3">
        <v>-106</v>
      </c>
      <c r="N1001" s="3">
        <v>835</v>
      </c>
      <c r="O1001" s="3"/>
      <c r="P1001" s="3"/>
      <c r="Q1001" s="3"/>
      <c r="R1001" s="3"/>
      <c r="S1001" s="3"/>
      <c r="T1001" s="3"/>
      <c r="U1001" s="3"/>
      <c r="V1001" s="3"/>
      <c r="W1001" s="3"/>
      <c r="X1001" s="3"/>
      <c r="Y1001" s="3"/>
      <c r="Z1001" s="3"/>
    </row>
    <row r="1002" spans="1:26" ht="15" x14ac:dyDescent="0.2">
      <c r="A1002" s="3" t="s">
        <v>360</v>
      </c>
      <c r="B1002" s="13">
        <v>44734</v>
      </c>
      <c r="C1002" s="12">
        <v>0.39652777777777776</v>
      </c>
      <c r="D1002" s="3" t="s">
        <v>300</v>
      </c>
      <c r="E1002" s="3" t="s">
        <v>221</v>
      </c>
      <c r="F1002" s="3" t="s">
        <v>46</v>
      </c>
      <c r="G1002" s="3" t="s">
        <v>46</v>
      </c>
      <c r="H1002" s="3">
        <v>8</v>
      </c>
      <c r="I1002" s="3">
        <v>30.7</v>
      </c>
      <c r="J1002" s="3">
        <v>0.34</v>
      </c>
      <c r="K1002" s="3">
        <v>44</v>
      </c>
      <c r="L1002" s="3">
        <v>7.72</v>
      </c>
      <c r="M1002" s="3">
        <v>-106.7</v>
      </c>
      <c r="N1002" s="3">
        <v>836</v>
      </c>
      <c r="O1002" s="3"/>
      <c r="P1002" s="3"/>
      <c r="Q1002" s="3"/>
      <c r="R1002" s="3"/>
      <c r="S1002" s="3"/>
      <c r="T1002" s="3"/>
      <c r="U1002" s="3"/>
      <c r="V1002" s="3"/>
      <c r="W1002" s="3"/>
      <c r="X1002" s="3"/>
      <c r="Y1002" s="3"/>
      <c r="Z1002" s="3"/>
    </row>
    <row r="1003" spans="1:26" ht="15" x14ac:dyDescent="0.2">
      <c r="A1003" s="3" t="s">
        <v>360</v>
      </c>
      <c r="B1003" s="13">
        <v>44734</v>
      </c>
      <c r="C1003" s="12">
        <v>0.40625</v>
      </c>
      <c r="D1003" s="3" t="s">
        <v>270</v>
      </c>
      <c r="E1003" s="3" t="s">
        <v>203</v>
      </c>
      <c r="F1003" s="3">
        <v>1031</v>
      </c>
      <c r="G1003" s="3">
        <v>11807</v>
      </c>
      <c r="H1003" s="3">
        <v>8.18</v>
      </c>
      <c r="I1003" s="3">
        <v>31.3</v>
      </c>
      <c r="J1003" s="3">
        <v>0.35</v>
      </c>
      <c r="K1003" s="3">
        <v>46</v>
      </c>
      <c r="L1003" s="3">
        <v>7.77</v>
      </c>
      <c r="M1003" s="3">
        <v>-109.4</v>
      </c>
      <c r="N1003" s="3">
        <v>837</v>
      </c>
      <c r="O1003" s="3"/>
      <c r="P1003" s="3"/>
      <c r="Q1003" s="3"/>
      <c r="R1003" s="3"/>
      <c r="S1003" s="3"/>
      <c r="T1003" s="3"/>
      <c r="U1003" s="3"/>
      <c r="V1003" s="3"/>
      <c r="W1003" s="3"/>
      <c r="X1003" s="3"/>
      <c r="Y1003" s="3"/>
      <c r="Z1003" s="3"/>
    </row>
    <row r="1004" spans="1:26" ht="15" x14ac:dyDescent="0.2">
      <c r="A1004" s="3" t="s">
        <v>360</v>
      </c>
      <c r="B1004" s="13">
        <v>44734</v>
      </c>
      <c r="C1004" s="12">
        <v>0.40625</v>
      </c>
      <c r="D1004" s="3" t="s">
        <v>270</v>
      </c>
      <c r="E1004" s="3" t="s">
        <v>221</v>
      </c>
      <c r="F1004" s="3" t="s">
        <v>46</v>
      </c>
      <c r="G1004" s="3" t="s">
        <v>46</v>
      </c>
      <c r="H1004" s="3">
        <v>7.62</v>
      </c>
      <c r="I1004" s="3">
        <v>30.9</v>
      </c>
      <c r="J1004" s="3">
        <v>0.54</v>
      </c>
      <c r="K1004" s="3">
        <v>76</v>
      </c>
      <c r="L1004" s="3">
        <v>7.57</v>
      </c>
      <c r="M1004" s="3">
        <v>-97.6</v>
      </c>
      <c r="N1004" s="3">
        <v>838</v>
      </c>
      <c r="O1004" s="3"/>
      <c r="P1004" s="3"/>
      <c r="Q1004" s="3"/>
      <c r="R1004" s="3"/>
      <c r="S1004" s="3"/>
      <c r="T1004" s="3"/>
      <c r="U1004" s="3"/>
      <c r="V1004" s="3"/>
      <c r="W1004" s="3"/>
      <c r="X1004" s="3"/>
      <c r="Y1004" s="3"/>
      <c r="Z1004" s="3"/>
    </row>
    <row r="1005" spans="1:26" ht="15" x14ac:dyDescent="0.2">
      <c r="A1005" s="3" t="s">
        <v>360</v>
      </c>
      <c r="B1005" s="13">
        <v>44734</v>
      </c>
      <c r="C1005" s="12">
        <v>0.42222222222222222</v>
      </c>
      <c r="D1005" s="3" t="s">
        <v>267</v>
      </c>
      <c r="E1005" s="3" t="s">
        <v>203</v>
      </c>
      <c r="F1005" s="3">
        <v>1035</v>
      </c>
      <c r="G1005" s="3">
        <v>11801</v>
      </c>
      <c r="H1005" s="3">
        <v>8.4600000000000009</v>
      </c>
      <c r="I1005" s="3">
        <v>30.3</v>
      </c>
      <c r="J1005" s="3">
        <v>5.45</v>
      </c>
      <c r="K1005" s="3">
        <v>12</v>
      </c>
      <c r="L1005" s="3">
        <v>7.87</v>
      </c>
      <c r="M1005" s="3">
        <v>-115.2</v>
      </c>
      <c r="N1005" s="3">
        <v>839</v>
      </c>
      <c r="O1005" s="3"/>
      <c r="P1005" s="3"/>
      <c r="Q1005" s="3"/>
      <c r="R1005" s="3"/>
      <c r="S1005" s="3"/>
      <c r="T1005" s="3"/>
      <c r="U1005" s="3"/>
      <c r="V1005" s="3"/>
      <c r="W1005" s="3"/>
      <c r="X1005" s="3"/>
      <c r="Y1005" s="3"/>
      <c r="Z1005" s="3"/>
    </row>
    <row r="1006" spans="1:26" ht="15" x14ac:dyDescent="0.2">
      <c r="A1006" s="3" t="s">
        <v>360</v>
      </c>
      <c r="B1006" s="13">
        <v>44734</v>
      </c>
      <c r="C1006" s="12">
        <v>0.42222222222222222</v>
      </c>
      <c r="D1006" s="3" t="s">
        <v>267</v>
      </c>
      <c r="E1006" s="3" t="s">
        <v>221</v>
      </c>
      <c r="F1006" s="3" t="s">
        <v>46</v>
      </c>
      <c r="G1006" s="3" t="s">
        <v>46</v>
      </c>
      <c r="H1006" s="3">
        <v>7.96</v>
      </c>
      <c r="I1006" s="3">
        <v>30.2</v>
      </c>
      <c r="J1006" s="3">
        <v>5.74</v>
      </c>
      <c r="K1006" s="3">
        <v>24</v>
      </c>
      <c r="L1006" s="3">
        <v>7.87</v>
      </c>
      <c r="M1006" s="3">
        <v>-115.1</v>
      </c>
      <c r="N1006" s="3">
        <v>840</v>
      </c>
      <c r="O1006" s="3"/>
      <c r="P1006" s="3"/>
      <c r="Q1006" s="3"/>
      <c r="R1006" s="3"/>
      <c r="S1006" s="3"/>
      <c r="T1006" s="3"/>
      <c r="U1006" s="3"/>
      <c r="V1006" s="3"/>
      <c r="W1006" s="3"/>
      <c r="X1006" s="3"/>
      <c r="Y1006" s="3"/>
      <c r="Z1006" s="3"/>
    </row>
    <row r="1007" spans="1:26" ht="15" x14ac:dyDescent="0.2">
      <c r="A1007" s="3" t="s">
        <v>730</v>
      </c>
      <c r="B1007" s="13">
        <v>44748</v>
      </c>
      <c r="C1007" s="12">
        <v>0.27083333333333331</v>
      </c>
      <c r="D1007" s="3" t="s">
        <v>284</v>
      </c>
      <c r="E1007" s="3" t="s">
        <v>203</v>
      </c>
      <c r="F1007" s="3">
        <v>1026</v>
      </c>
      <c r="G1007" s="3">
        <v>11917</v>
      </c>
      <c r="H1007" s="3">
        <v>6.06</v>
      </c>
      <c r="I1007" s="3">
        <v>28</v>
      </c>
      <c r="J1007" s="3">
        <v>9.1999999999999993</v>
      </c>
      <c r="K1007" s="3">
        <v>11</v>
      </c>
      <c r="L1007" s="3">
        <v>7.56</v>
      </c>
      <c r="M1007" s="3">
        <v>-97.1</v>
      </c>
      <c r="N1007" s="3">
        <v>843</v>
      </c>
      <c r="O1007" s="3"/>
      <c r="P1007" s="3"/>
      <c r="Q1007" s="3"/>
      <c r="R1007" s="3"/>
      <c r="S1007" s="3"/>
      <c r="T1007" s="3"/>
      <c r="U1007" s="3"/>
      <c r="V1007" s="3"/>
      <c r="W1007" s="3"/>
      <c r="X1007" s="3"/>
      <c r="Y1007" s="3"/>
      <c r="Z1007" s="3"/>
    </row>
    <row r="1008" spans="1:26" ht="15" x14ac:dyDescent="0.2">
      <c r="A1008" s="3" t="s">
        <v>730</v>
      </c>
      <c r="B1008" s="13">
        <v>44748</v>
      </c>
      <c r="C1008" s="12">
        <v>0.27083333333333331</v>
      </c>
      <c r="D1008" s="3" t="s">
        <v>284</v>
      </c>
      <c r="E1008" s="3" t="s">
        <v>221</v>
      </c>
      <c r="F1008" s="3" t="s">
        <v>46</v>
      </c>
      <c r="G1008" s="3" t="s">
        <v>46</v>
      </c>
      <c r="H1008" s="3">
        <v>6.15</v>
      </c>
      <c r="I1008" s="3">
        <v>27.5</v>
      </c>
      <c r="J1008" s="3">
        <v>9.2799999999999994</v>
      </c>
      <c r="K1008" s="3">
        <v>100</v>
      </c>
      <c r="L1008" s="3">
        <v>7.68</v>
      </c>
      <c r="M1008" s="3">
        <v>-104.5</v>
      </c>
      <c r="N1008" s="3">
        <v>844</v>
      </c>
      <c r="O1008" s="3"/>
      <c r="P1008" s="3"/>
      <c r="Q1008" s="3"/>
      <c r="R1008" s="3"/>
      <c r="S1008" s="3"/>
      <c r="T1008" s="3"/>
      <c r="U1008" s="3"/>
      <c r="V1008" s="3"/>
      <c r="W1008" s="3"/>
      <c r="X1008" s="3"/>
      <c r="Y1008" s="3"/>
      <c r="Z1008" s="3"/>
    </row>
    <row r="1009" spans="1:26" ht="15" x14ac:dyDescent="0.2">
      <c r="A1009" s="3" t="s">
        <v>730</v>
      </c>
      <c r="B1009" s="13">
        <v>44748</v>
      </c>
      <c r="C1009" s="12">
        <v>0.28194444444444444</v>
      </c>
      <c r="D1009" s="3" t="s">
        <v>279</v>
      </c>
      <c r="E1009" s="3" t="s">
        <v>203</v>
      </c>
      <c r="F1009" s="3">
        <v>1029</v>
      </c>
      <c r="G1009" s="3">
        <v>11923</v>
      </c>
      <c r="H1009" s="3">
        <v>7.96</v>
      </c>
      <c r="I1009" s="3">
        <v>28.4</v>
      </c>
      <c r="J1009" s="3">
        <v>7.27</v>
      </c>
      <c r="K1009" s="3">
        <v>25</v>
      </c>
      <c r="L1009" s="3">
        <v>7.96</v>
      </c>
      <c r="M1009" s="3">
        <v>-120.8</v>
      </c>
      <c r="N1009" s="3">
        <v>845</v>
      </c>
      <c r="O1009" s="3"/>
      <c r="P1009" s="3"/>
      <c r="Q1009" s="3"/>
      <c r="R1009" s="3"/>
      <c r="S1009" s="3"/>
      <c r="T1009" s="3"/>
      <c r="U1009" s="3"/>
      <c r="V1009" s="3"/>
      <c r="W1009" s="3"/>
      <c r="X1009" s="3"/>
      <c r="Y1009" s="3"/>
      <c r="Z1009" s="3"/>
    </row>
    <row r="1010" spans="1:26" ht="15" x14ac:dyDescent="0.2">
      <c r="A1010" s="3" t="s">
        <v>730</v>
      </c>
      <c r="B1010" s="13">
        <v>44748</v>
      </c>
      <c r="C1010" s="12">
        <v>0.28194444444444444</v>
      </c>
      <c r="D1010" s="3" t="s">
        <v>279</v>
      </c>
      <c r="E1010" s="3" t="s">
        <v>221</v>
      </c>
      <c r="F1010" s="3" t="s">
        <v>46</v>
      </c>
      <c r="G1010" s="3" t="s">
        <v>46</v>
      </c>
      <c r="H1010" s="3">
        <v>7.15</v>
      </c>
      <c r="I1010" s="3">
        <v>28.3</v>
      </c>
      <c r="J1010" s="3">
        <v>7.7</v>
      </c>
      <c r="K1010" s="3">
        <v>72</v>
      </c>
      <c r="L1010" s="3">
        <v>7.8</v>
      </c>
      <c r="M1010" s="3">
        <v>-111.4</v>
      </c>
      <c r="N1010" s="3">
        <v>846</v>
      </c>
      <c r="O1010" s="3"/>
      <c r="P1010" s="3"/>
      <c r="Q1010" s="3"/>
      <c r="R1010" s="3"/>
      <c r="S1010" s="3"/>
      <c r="T1010" s="3"/>
      <c r="U1010" s="3"/>
      <c r="V1010" s="3"/>
      <c r="W1010" s="3"/>
      <c r="X1010" s="3"/>
      <c r="Y1010" s="3"/>
      <c r="Z1010" s="3"/>
    </row>
    <row r="1011" spans="1:26" ht="15" x14ac:dyDescent="0.2">
      <c r="A1011" s="3" t="s">
        <v>730</v>
      </c>
      <c r="B1011" s="13">
        <v>44748</v>
      </c>
      <c r="C1011" s="12">
        <v>0.29305555555555557</v>
      </c>
      <c r="D1011" s="3" t="s">
        <v>277</v>
      </c>
      <c r="E1011" s="3" t="s">
        <v>203</v>
      </c>
      <c r="F1011" s="3">
        <v>16</v>
      </c>
      <c r="G1011" s="3">
        <v>11919</v>
      </c>
      <c r="H1011" s="3">
        <v>6.08</v>
      </c>
      <c r="I1011" s="3">
        <v>28.3</v>
      </c>
      <c r="J1011" s="3">
        <v>5.72</v>
      </c>
      <c r="K1011" s="3">
        <v>18</v>
      </c>
      <c r="L1011" s="26">
        <v>7.4</v>
      </c>
      <c r="M1011" s="3">
        <v>-88.2</v>
      </c>
      <c r="N1011" s="3">
        <v>847</v>
      </c>
      <c r="O1011" s="3"/>
      <c r="P1011" s="3"/>
      <c r="Q1011" s="3"/>
      <c r="R1011" s="3"/>
      <c r="S1011" s="3"/>
      <c r="T1011" s="3"/>
      <c r="U1011" s="3"/>
      <c r="V1011" s="3"/>
      <c r="W1011" s="3"/>
      <c r="X1011" s="3"/>
      <c r="Y1011" s="3"/>
      <c r="Z1011" s="3"/>
    </row>
    <row r="1012" spans="1:26" ht="15" x14ac:dyDescent="0.2">
      <c r="A1012" s="3" t="s">
        <v>730</v>
      </c>
      <c r="B1012" s="13">
        <v>44748</v>
      </c>
      <c r="C1012" s="12">
        <v>0.29305555555555557</v>
      </c>
      <c r="D1012" s="3" t="s">
        <v>277</v>
      </c>
      <c r="E1012" s="3" t="s">
        <v>221</v>
      </c>
      <c r="F1012" s="3">
        <v>1015</v>
      </c>
      <c r="G1012" s="3">
        <v>11901</v>
      </c>
      <c r="H1012" s="3">
        <v>4.72</v>
      </c>
      <c r="I1012" s="3">
        <v>28.5</v>
      </c>
      <c r="J1012" s="3">
        <v>6.95</v>
      </c>
      <c r="K1012" s="3">
        <v>26</v>
      </c>
      <c r="L1012" s="3">
        <v>7.33</v>
      </c>
      <c r="M1012" s="3">
        <v>-84.1</v>
      </c>
      <c r="N1012" s="3">
        <v>848</v>
      </c>
      <c r="O1012" s="3"/>
      <c r="P1012" s="3"/>
      <c r="Q1012" s="3"/>
      <c r="R1012" s="3"/>
      <c r="S1012" s="3"/>
      <c r="T1012" s="3"/>
      <c r="U1012" s="3"/>
      <c r="V1012" s="3"/>
      <c r="W1012" s="3"/>
      <c r="X1012" s="3"/>
      <c r="Y1012" s="3"/>
      <c r="Z1012" s="3"/>
    </row>
    <row r="1013" spans="1:26" ht="15" x14ac:dyDescent="0.2">
      <c r="A1013" s="3" t="s">
        <v>730</v>
      </c>
      <c r="B1013" s="13">
        <v>44748</v>
      </c>
      <c r="C1013" s="12">
        <v>0.32222222222222224</v>
      </c>
      <c r="D1013" s="3" t="s">
        <v>307</v>
      </c>
      <c r="E1013" s="3" t="s">
        <v>203</v>
      </c>
      <c r="F1013" s="3">
        <v>1027</v>
      </c>
      <c r="G1013" s="3">
        <v>11914</v>
      </c>
      <c r="H1013" s="3">
        <v>5.76</v>
      </c>
      <c r="I1013" s="3">
        <v>29.5</v>
      </c>
      <c r="J1013" s="10">
        <v>1.77</v>
      </c>
      <c r="K1013" s="3">
        <v>66</v>
      </c>
      <c r="L1013" s="3">
        <v>7.43</v>
      </c>
      <c r="M1013" s="3">
        <v>-89.5</v>
      </c>
      <c r="N1013" s="3">
        <v>849</v>
      </c>
      <c r="O1013" s="3"/>
      <c r="P1013" s="3"/>
      <c r="Q1013" s="3"/>
      <c r="R1013" s="3"/>
      <c r="S1013" s="3"/>
      <c r="T1013" s="3"/>
      <c r="U1013" s="3"/>
      <c r="V1013" s="3"/>
      <c r="W1013" s="3"/>
      <c r="X1013" s="3"/>
      <c r="Y1013" s="3"/>
      <c r="Z1013" s="3"/>
    </row>
    <row r="1014" spans="1:26" ht="15" x14ac:dyDescent="0.2">
      <c r="A1014" s="3" t="s">
        <v>730</v>
      </c>
      <c r="B1014" s="13">
        <v>44748</v>
      </c>
      <c r="C1014" s="12">
        <v>0.32222222222222224</v>
      </c>
      <c r="D1014" s="3" t="s">
        <v>307</v>
      </c>
      <c r="E1014" s="3" t="s">
        <v>221</v>
      </c>
      <c r="F1014" s="3">
        <v>1038</v>
      </c>
      <c r="G1014" s="3">
        <v>11915</v>
      </c>
      <c r="H1014" s="3">
        <v>4.4000000000000004</v>
      </c>
      <c r="I1014" s="3">
        <v>29.1</v>
      </c>
      <c r="J1014" s="3">
        <v>20.190000000000001</v>
      </c>
      <c r="K1014" s="3">
        <v>106</v>
      </c>
      <c r="L1014" s="3">
        <v>7.91</v>
      </c>
      <c r="M1014" s="3">
        <v>-117.8</v>
      </c>
      <c r="N1014" s="3">
        <v>850</v>
      </c>
      <c r="O1014" s="3"/>
      <c r="P1014" s="3"/>
      <c r="Q1014" s="3"/>
      <c r="R1014" s="3"/>
      <c r="S1014" s="3"/>
      <c r="T1014" s="3"/>
      <c r="U1014" s="3"/>
      <c r="V1014" s="3"/>
      <c r="W1014" s="3"/>
      <c r="X1014" s="3"/>
      <c r="Y1014" s="3"/>
      <c r="Z1014" s="3"/>
    </row>
    <row r="1015" spans="1:26" ht="15" x14ac:dyDescent="0.2">
      <c r="A1015" s="3" t="s">
        <v>730</v>
      </c>
      <c r="B1015" s="13">
        <v>44748</v>
      </c>
      <c r="C1015" s="12">
        <v>0.3347222222222222</v>
      </c>
      <c r="D1015" s="3" t="s">
        <v>304</v>
      </c>
      <c r="E1015" s="3" t="s">
        <v>203</v>
      </c>
      <c r="F1015" s="3">
        <v>1002</v>
      </c>
      <c r="G1015" s="3">
        <v>11916</v>
      </c>
      <c r="H1015" s="3">
        <v>6.51</v>
      </c>
      <c r="I1015" s="3">
        <v>29.3</v>
      </c>
      <c r="J1015" s="3">
        <v>0.31</v>
      </c>
      <c r="K1015" s="3">
        <v>30</v>
      </c>
      <c r="L1015" s="3">
        <v>7.57</v>
      </c>
      <c r="M1015" s="3">
        <v>-97.6</v>
      </c>
      <c r="N1015" s="3">
        <v>851</v>
      </c>
      <c r="O1015" s="3"/>
      <c r="P1015" s="3"/>
      <c r="Q1015" s="3"/>
      <c r="R1015" s="3"/>
      <c r="S1015" s="3"/>
      <c r="T1015" s="3"/>
      <c r="U1015" s="3"/>
      <c r="V1015" s="3"/>
      <c r="W1015" s="3"/>
      <c r="X1015" s="3"/>
      <c r="Y1015" s="3"/>
      <c r="Z1015" s="3"/>
    </row>
    <row r="1016" spans="1:26" ht="15" x14ac:dyDescent="0.2">
      <c r="A1016" s="3" t="s">
        <v>730</v>
      </c>
      <c r="B1016" s="13">
        <v>44748</v>
      </c>
      <c r="C1016" s="12">
        <v>0.3347222222222222</v>
      </c>
      <c r="D1016" s="3" t="s">
        <v>304</v>
      </c>
      <c r="E1016" s="3" t="s">
        <v>221</v>
      </c>
      <c r="F1016" s="3">
        <v>1019</v>
      </c>
      <c r="G1016" s="3">
        <v>11918</v>
      </c>
      <c r="H1016" s="3">
        <v>5.7</v>
      </c>
      <c r="I1016" s="3">
        <v>29.3</v>
      </c>
      <c r="J1016" s="3">
        <v>3.27</v>
      </c>
      <c r="K1016" s="3">
        <v>65</v>
      </c>
      <c r="L1016" s="3">
        <v>7.37</v>
      </c>
      <c r="M1016" s="3">
        <v>-86.4</v>
      </c>
      <c r="N1016" s="3">
        <v>852</v>
      </c>
      <c r="O1016" s="3"/>
      <c r="P1016" s="3"/>
      <c r="Q1016" s="3"/>
      <c r="R1016" s="3"/>
      <c r="S1016" s="3"/>
      <c r="T1016" s="3"/>
      <c r="U1016" s="3"/>
      <c r="V1016" s="3"/>
      <c r="W1016" s="3"/>
      <c r="X1016" s="3"/>
      <c r="Y1016" s="3"/>
      <c r="Z1016" s="3"/>
    </row>
    <row r="1017" spans="1:26" ht="15" x14ac:dyDescent="0.2">
      <c r="A1017" s="3" t="s">
        <v>730</v>
      </c>
      <c r="B1017" s="13">
        <v>44748</v>
      </c>
      <c r="C1017" s="12">
        <v>0.34861111111111109</v>
      </c>
      <c r="D1017" s="3" t="s">
        <v>272</v>
      </c>
      <c r="E1017" s="3" t="s">
        <v>203</v>
      </c>
      <c r="F1017" s="3">
        <v>1016</v>
      </c>
      <c r="G1017" s="3">
        <v>11912</v>
      </c>
      <c r="H1017" s="3">
        <v>6.29</v>
      </c>
      <c r="I1017" s="3">
        <v>29.4</v>
      </c>
      <c r="J1017" s="3">
        <v>0.11</v>
      </c>
      <c r="K1017" s="3">
        <v>22</v>
      </c>
      <c r="L1017" s="3">
        <v>7.41</v>
      </c>
      <c r="M1017" s="3">
        <v>-88.5</v>
      </c>
      <c r="N1017" s="3">
        <v>853</v>
      </c>
      <c r="O1017" s="3"/>
      <c r="P1017" s="3"/>
      <c r="Q1017" s="3"/>
      <c r="R1017" s="3"/>
      <c r="S1017" s="3"/>
      <c r="T1017" s="3"/>
      <c r="U1017" s="3"/>
      <c r="V1017" s="3"/>
      <c r="W1017" s="3"/>
      <c r="X1017" s="3"/>
      <c r="Y1017" s="3"/>
      <c r="Z1017" s="3"/>
    </row>
    <row r="1018" spans="1:26" ht="15" x14ac:dyDescent="0.2">
      <c r="A1018" s="3" t="s">
        <v>730</v>
      </c>
      <c r="B1018" s="13">
        <v>44748</v>
      </c>
      <c r="C1018" s="12">
        <v>0.34861111111111109</v>
      </c>
      <c r="D1018" s="3" t="s">
        <v>272</v>
      </c>
      <c r="E1018" s="3" t="s">
        <v>221</v>
      </c>
      <c r="F1018" s="3" t="s">
        <v>46</v>
      </c>
      <c r="G1018" s="3" t="s">
        <v>46</v>
      </c>
      <c r="H1018" s="3">
        <v>6.15</v>
      </c>
      <c r="I1018" s="3">
        <v>29.2</v>
      </c>
      <c r="J1018" s="3">
        <v>0.11</v>
      </c>
      <c r="K1018" s="3">
        <v>115</v>
      </c>
      <c r="L1018" s="3">
        <v>7.37</v>
      </c>
      <c r="M1018" s="34">
        <v>-86</v>
      </c>
      <c r="N1018" s="3">
        <v>854</v>
      </c>
      <c r="O1018" s="3"/>
      <c r="P1018" s="3"/>
      <c r="Q1018" s="3"/>
      <c r="R1018" s="3"/>
      <c r="S1018" s="3"/>
      <c r="T1018" s="3"/>
      <c r="U1018" s="3"/>
      <c r="V1018" s="3"/>
      <c r="W1018" s="3"/>
      <c r="X1018" s="3"/>
      <c r="Y1018" s="3"/>
      <c r="Z1018" s="3"/>
    </row>
    <row r="1019" spans="1:26" ht="15" x14ac:dyDescent="0.2">
      <c r="A1019" s="3" t="s">
        <v>730</v>
      </c>
      <c r="B1019" s="13">
        <v>44748</v>
      </c>
      <c r="C1019" s="12">
        <v>0.3611111111111111</v>
      </c>
      <c r="D1019" s="3" t="s">
        <v>300</v>
      </c>
      <c r="E1019" s="3" t="s">
        <v>203</v>
      </c>
      <c r="F1019" s="3">
        <v>1031</v>
      </c>
      <c r="G1019" s="3">
        <v>11920</v>
      </c>
      <c r="H1019" s="3">
        <v>6.4</v>
      </c>
      <c r="I1019" s="3">
        <v>29.4</v>
      </c>
      <c r="J1019" s="3">
        <v>0.19</v>
      </c>
      <c r="K1019" s="3">
        <v>56</v>
      </c>
      <c r="L1019" s="3">
        <v>7.48</v>
      </c>
      <c r="M1019" s="3">
        <v>-92.5</v>
      </c>
      <c r="N1019" s="3">
        <v>855</v>
      </c>
      <c r="O1019" s="3"/>
      <c r="P1019" s="3"/>
      <c r="Q1019" s="3"/>
      <c r="R1019" s="3"/>
      <c r="S1019" s="3"/>
      <c r="T1019" s="3"/>
      <c r="U1019" s="3"/>
      <c r="V1019" s="3"/>
      <c r="W1019" s="3"/>
      <c r="X1019" s="3"/>
      <c r="Y1019" s="3"/>
      <c r="Z1019" s="3"/>
    </row>
    <row r="1020" spans="1:26" ht="15" x14ac:dyDescent="0.2">
      <c r="A1020" s="3" t="s">
        <v>730</v>
      </c>
      <c r="B1020" s="13">
        <v>44748</v>
      </c>
      <c r="C1020" s="12">
        <v>0.3611111111111111</v>
      </c>
      <c r="D1020" s="3" t="s">
        <v>300</v>
      </c>
      <c r="E1020" s="3" t="s">
        <v>221</v>
      </c>
      <c r="F1020" s="3" t="s">
        <v>46</v>
      </c>
      <c r="G1020" s="3" t="s">
        <v>46</v>
      </c>
      <c r="H1020" s="3">
        <v>6.52</v>
      </c>
      <c r="I1020" s="3">
        <v>29.5</v>
      </c>
      <c r="J1020" s="3">
        <v>0.19</v>
      </c>
      <c r="K1020" s="3">
        <v>64</v>
      </c>
      <c r="L1020" s="3">
        <v>7.47</v>
      </c>
      <c r="M1020" s="3">
        <v>-92.2</v>
      </c>
      <c r="N1020" s="3">
        <v>856</v>
      </c>
      <c r="O1020" s="3"/>
      <c r="P1020" s="3"/>
      <c r="Q1020" s="3"/>
      <c r="R1020" s="3"/>
      <c r="S1020" s="3"/>
      <c r="T1020" s="3"/>
      <c r="U1020" s="3"/>
      <c r="V1020" s="3"/>
      <c r="W1020" s="3"/>
      <c r="X1020" s="3"/>
      <c r="Y1020" s="3"/>
      <c r="Z1020" s="3"/>
    </row>
    <row r="1021" spans="1:26" ht="15" x14ac:dyDescent="0.2">
      <c r="A1021" s="3" t="s">
        <v>730</v>
      </c>
      <c r="B1021" s="13">
        <v>44748</v>
      </c>
      <c r="C1021" s="12">
        <v>0.36944444444444446</v>
      </c>
      <c r="D1021" s="3" t="s">
        <v>270</v>
      </c>
      <c r="E1021" s="3" t="s">
        <v>203</v>
      </c>
      <c r="F1021" s="3">
        <v>1009</v>
      </c>
      <c r="G1021" s="3">
        <v>11911</v>
      </c>
      <c r="H1021" s="3">
        <v>6.06</v>
      </c>
      <c r="I1021" s="3">
        <v>29.3</v>
      </c>
      <c r="J1021" s="3">
        <v>0.11</v>
      </c>
      <c r="K1021" s="3">
        <v>32</v>
      </c>
      <c r="L1021" s="3">
        <v>7.37</v>
      </c>
      <c r="M1021" s="3">
        <v>-86.4</v>
      </c>
      <c r="N1021" s="3">
        <v>857</v>
      </c>
      <c r="O1021" s="3"/>
      <c r="P1021" s="3"/>
      <c r="Q1021" s="3"/>
      <c r="R1021" s="3"/>
      <c r="S1021" s="3"/>
      <c r="T1021" s="3"/>
      <c r="U1021" s="3"/>
      <c r="V1021" s="3"/>
      <c r="W1021" s="3"/>
      <c r="X1021" s="3"/>
      <c r="Y1021" s="3"/>
      <c r="Z1021" s="3"/>
    </row>
    <row r="1022" spans="1:26" ht="15" x14ac:dyDescent="0.2">
      <c r="A1022" s="3" t="s">
        <v>730</v>
      </c>
      <c r="B1022" s="13">
        <v>44748</v>
      </c>
      <c r="C1022" s="12">
        <v>0.36944444444444446</v>
      </c>
      <c r="D1022" s="3" t="s">
        <v>270</v>
      </c>
      <c r="E1022" s="3" t="s">
        <v>221</v>
      </c>
      <c r="F1022" s="3" t="s">
        <v>46</v>
      </c>
      <c r="G1022" s="3" t="s">
        <v>46</v>
      </c>
      <c r="H1022" s="3">
        <v>5.9</v>
      </c>
      <c r="I1022" s="3">
        <v>29.2</v>
      </c>
      <c r="J1022" s="3">
        <v>0.13</v>
      </c>
      <c r="K1022" s="3">
        <v>55</v>
      </c>
      <c r="L1022" s="3">
        <v>7.32</v>
      </c>
      <c r="M1022" s="3">
        <v>-83.4</v>
      </c>
      <c r="N1022" s="3">
        <v>858</v>
      </c>
      <c r="O1022" s="3"/>
      <c r="P1022" s="3"/>
      <c r="Q1022" s="3"/>
      <c r="R1022" s="3"/>
      <c r="S1022" s="3"/>
      <c r="T1022" s="3"/>
      <c r="U1022" s="3"/>
      <c r="V1022" s="3"/>
      <c r="W1022" s="3"/>
      <c r="X1022" s="3"/>
      <c r="Y1022" s="3"/>
      <c r="Z1022" s="3"/>
    </row>
    <row r="1023" spans="1:26" ht="15" x14ac:dyDescent="0.2">
      <c r="A1023" s="3" t="s">
        <v>730</v>
      </c>
      <c r="B1023" s="13">
        <v>44748</v>
      </c>
      <c r="C1023" s="12">
        <v>0.3840277777777778</v>
      </c>
      <c r="D1023" s="3" t="s">
        <v>267</v>
      </c>
      <c r="E1023" s="3" t="s">
        <v>203</v>
      </c>
      <c r="F1023" s="10" t="s">
        <v>168</v>
      </c>
      <c r="G1023" s="3">
        <v>11913</v>
      </c>
      <c r="H1023" s="3">
        <v>8.02</v>
      </c>
      <c r="I1023" s="3">
        <v>29</v>
      </c>
      <c r="J1023" s="3">
        <v>1.2</v>
      </c>
      <c r="K1023" s="3">
        <v>10</v>
      </c>
      <c r="L1023" s="3">
        <v>7.57</v>
      </c>
      <c r="M1023" s="3">
        <v>-97.8</v>
      </c>
      <c r="N1023" s="3">
        <v>859</v>
      </c>
      <c r="O1023" s="3"/>
      <c r="P1023" s="3"/>
      <c r="Q1023" s="3"/>
      <c r="R1023" s="3"/>
      <c r="S1023" s="3"/>
      <c r="T1023" s="3"/>
      <c r="U1023" s="3"/>
      <c r="V1023" s="3"/>
      <c r="W1023" s="3"/>
      <c r="X1023" s="3"/>
      <c r="Y1023" s="3"/>
      <c r="Z1023" s="3"/>
    </row>
    <row r="1024" spans="1:26" ht="15" x14ac:dyDescent="0.2">
      <c r="A1024" s="3" t="s">
        <v>730</v>
      </c>
      <c r="B1024" s="13">
        <v>44748</v>
      </c>
      <c r="C1024" s="12">
        <v>0.3840277777777778</v>
      </c>
      <c r="D1024" s="3" t="s">
        <v>267</v>
      </c>
      <c r="E1024" s="3" t="s">
        <v>221</v>
      </c>
      <c r="F1024" s="3">
        <v>1030</v>
      </c>
      <c r="G1024" s="3">
        <v>11908</v>
      </c>
      <c r="H1024" s="3">
        <v>5.18</v>
      </c>
      <c r="I1024" s="3">
        <v>29</v>
      </c>
      <c r="J1024" s="3">
        <v>6.98</v>
      </c>
      <c r="K1024" s="3">
        <v>34</v>
      </c>
      <c r="L1024" s="3">
        <v>7.27</v>
      </c>
      <c r="M1024" s="3">
        <v>-80.3</v>
      </c>
      <c r="N1024" s="3">
        <v>860</v>
      </c>
      <c r="O1024" s="3"/>
      <c r="P1024" s="3"/>
      <c r="Q1024" s="3"/>
      <c r="R1024" s="3"/>
      <c r="S1024" s="3"/>
      <c r="T1024" s="3"/>
      <c r="U1024" s="3"/>
      <c r="V1024" s="3"/>
      <c r="W1024" s="3"/>
      <c r="X1024" s="3"/>
      <c r="Y1024" s="3"/>
      <c r="Z1024" s="3"/>
    </row>
    <row r="1025" spans="1:26" ht="15" x14ac:dyDescent="0.2">
      <c r="A1025" s="3" t="s">
        <v>730</v>
      </c>
      <c r="B1025" s="13">
        <v>44748</v>
      </c>
      <c r="C1025" s="12">
        <v>0.39513888888888887</v>
      </c>
      <c r="D1025" s="3" t="s">
        <v>274</v>
      </c>
      <c r="E1025" s="3" t="s">
        <v>203</v>
      </c>
      <c r="F1025" s="3">
        <v>1025</v>
      </c>
      <c r="G1025" s="3">
        <v>11906</v>
      </c>
      <c r="H1025" s="3">
        <v>7.95</v>
      </c>
      <c r="I1025" s="3">
        <v>28.8</v>
      </c>
      <c r="J1025" s="3">
        <v>3.13</v>
      </c>
      <c r="K1025" s="3">
        <v>5</v>
      </c>
      <c r="L1025" s="3">
        <v>7.66</v>
      </c>
      <c r="M1025" s="3">
        <v>-103.1</v>
      </c>
      <c r="N1025" s="3">
        <v>861</v>
      </c>
      <c r="O1025" s="3"/>
      <c r="P1025" s="3"/>
      <c r="Q1025" s="3"/>
      <c r="R1025" s="3"/>
      <c r="S1025" s="3"/>
      <c r="T1025" s="3"/>
      <c r="U1025" s="3"/>
      <c r="V1025" s="3"/>
      <c r="W1025" s="3"/>
      <c r="X1025" s="3"/>
      <c r="Y1025" s="3"/>
      <c r="Z1025" s="3"/>
    </row>
    <row r="1026" spans="1:26" ht="15" x14ac:dyDescent="0.2">
      <c r="A1026" s="3" t="s">
        <v>730</v>
      </c>
      <c r="B1026" s="13">
        <v>44748</v>
      </c>
      <c r="C1026" s="12">
        <v>0.39513888888888887</v>
      </c>
      <c r="D1026" s="3" t="s">
        <v>274</v>
      </c>
      <c r="E1026" s="3" t="s">
        <v>221</v>
      </c>
      <c r="F1026" s="3">
        <v>1036</v>
      </c>
      <c r="G1026" s="3">
        <v>11902</v>
      </c>
      <c r="H1026" s="3">
        <v>5.4</v>
      </c>
      <c r="I1026" s="3">
        <v>29.1</v>
      </c>
      <c r="J1026" s="3">
        <v>20</v>
      </c>
      <c r="K1026" s="3">
        <v>52</v>
      </c>
      <c r="L1026" s="3">
        <v>7.96</v>
      </c>
      <c r="M1026" s="3">
        <v>-120.7</v>
      </c>
      <c r="N1026" s="3">
        <v>862</v>
      </c>
      <c r="O1026" s="3"/>
      <c r="P1026" s="3"/>
      <c r="Q1026" s="3"/>
      <c r="R1026" s="3"/>
      <c r="S1026" s="3"/>
      <c r="T1026" s="3"/>
      <c r="U1026" s="3"/>
      <c r="V1026" s="3"/>
      <c r="W1026" s="3"/>
      <c r="X1026" s="3"/>
      <c r="Y1026" s="3"/>
      <c r="Z1026" s="3"/>
    </row>
    <row r="1027" spans="1:26" ht="15" x14ac:dyDescent="0.2">
      <c r="A1027" s="3" t="s">
        <v>730</v>
      </c>
      <c r="B1027" s="13">
        <v>44748</v>
      </c>
      <c r="C1027" s="12">
        <v>0.41041666666666665</v>
      </c>
      <c r="D1027" s="3" t="s">
        <v>281</v>
      </c>
      <c r="E1027" s="3" t="s">
        <v>203</v>
      </c>
      <c r="F1027" s="3">
        <v>1014</v>
      </c>
      <c r="G1027" s="3">
        <v>11905</v>
      </c>
      <c r="H1027" s="3">
        <v>8.84</v>
      </c>
      <c r="I1027" s="3">
        <v>29.2</v>
      </c>
      <c r="J1027" s="3">
        <v>5.69</v>
      </c>
      <c r="K1027" s="3">
        <v>6</v>
      </c>
      <c r="L1027" s="3">
        <v>8.18</v>
      </c>
      <c r="M1027" s="3">
        <v>-133.19999999999999</v>
      </c>
      <c r="N1027" s="3">
        <v>863</v>
      </c>
      <c r="O1027" s="3"/>
      <c r="P1027" s="3"/>
      <c r="Q1027" s="3"/>
      <c r="R1027" s="3"/>
      <c r="S1027" s="3"/>
      <c r="T1027" s="3"/>
      <c r="U1027" s="3"/>
      <c r="V1027" s="3"/>
      <c r="W1027" s="3"/>
      <c r="X1027" s="3"/>
      <c r="Y1027" s="3"/>
      <c r="Z1027" s="3"/>
    </row>
    <row r="1028" spans="1:26" ht="15" x14ac:dyDescent="0.2">
      <c r="A1028" s="3" t="s">
        <v>730</v>
      </c>
      <c r="B1028" s="13">
        <v>44748</v>
      </c>
      <c r="C1028" s="12">
        <v>0.41041666666666665</v>
      </c>
      <c r="D1028" s="3" t="s">
        <v>281</v>
      </c>
      <c r="E1028" s="3" t="s">
        <v>221</v>
      </c>
      <c r="F1028" s="3">
        <v>1035</v>
      </c>
      <c r="G1028" s="3" t="s">
        <v>46</v>
      </c>
      <c r="H1028" s="3">
        <v>5.92</v>
      </c>
      <c r="I1028" s="3">
        <v>29.3</v>
      </c>
      <c r="J1028" s="3">
        <v>21.98</v>
      </c>
      <c r="K1028" s="3">
        <v>8</v>
      </c>
      <c r="L1028" s="3">
        <v>7.95</v>
      </c>
      <c r="M1028" s="3">
        <v>-120.1</v>
      </c>
      <c r="N1028" s="3">
        <v>864</v>
      </c>
      <c r="O1028" s="3"/>
      <c r="P1028" s="3"/>
      <c r="Q1028" s="3"/>
      <c r="R1028" s="3"/>
      <c r="S1028" s="3"/>
      <c r="T1028" s="3"/>
      <c r="U1028" s="3"/>
      <c r="V1028" s="3"/>
      <c r="W1028" s="3"/>
      <c r="X1028" s="3"/>
      <c r="Y1028" s="3"/>
      <c r="Z1028" s="3"/>
    </row>
    <row r="1029" spans="1:26" ht="15" x14ac:dyDescent="0.2">
      <c r="A1029" s="3" t="s">
        <v>730</v>
      </c>
      <c r="B1029" s="13">
        <v>44748</v>
      </c>
      <c r="C1029" s="12">
        <v>0.42152777777777778</v>
      </c>
      <c r="D1029" s="3" t="s">
        <v>265</v>
      </c>
      <c r="E1029" s="3" t="s">
        <v>203</v>
      </c>
      <c r="F1029" s="3">
        <v>1037</v>
      </c>
      <c r="G1029" s="3">
        <v>11907</v>
      </c>
      <c r="H1029" s="3">
        <v>8.0399999999999991</v>
      </c>
      <c r="I1029" s="3">
        <v>29.8</v>
      </c>
      <c r="J1029" s="3">
        <v>9.36</v>
      </c>
      <c r="K1029" s="3">
        <v>12</v>
      </c>
      <c r="L1029" s="3">
        <v>7.96</v>
      </c>
      <c r="M1029" s="3">
        <v>-120.6</v>
      </c>
      <c r="N1029" s="3">
        <v>865</v>
      </c>
      <c r="O1029" s="3"/>
      <c r="P1029" s="3"/>
      <c r="Q1029" s="3"/>
      <c r="R1029" s="3"/>
      <c r="S1029" s="3"/>
      <c r="T1029" s="3"/>
      <c r="U1029" s="3"/>
      <c r="V1029" s="3"/>
      <c r="W1029" s="3"/>
      <c r="X1029" s="3"/>
      <c r="Y1029" s="3"/>
      <c r="Z1029" s="3"/>
    </row>
    <row r="1030" spans="1:26" ht="15" x14ac:dyDescent="0.2">
      <c r="A1030" s="3" t="s">
        <v>730</v>
      </c>
      <c r="B1030" s="13">
        <v>44748</v>
      </c>
      <c r="C1030" s="12">
        <v>0.42152777777777778</v>
      </c>
      <c r="D1030" s="3" t="s">
        <v>265</v>
      </c>
      <c r="E1030" s="3" t="s">
        <v>221</v>
      </c>
      <c r="F1030" s="3">
        <v>1003</v>
      </c>
      <c r="G1030" s="3">
        <v>11904</v>
      </c>
      <c r="H1030" s="3">
        <v>5.72</v>
      </c>
      <c r="I1030" s="3">
        <v>29.1</v>
      </c>
      <c r="J1030" s="3">
        <v>11.57</v>
      </c>
      <c r="K1030" s="3">
        <v>31</v>
      </c>
      <c r="L1030" s="26">
        <v>7.6</v>
      </c>
      <c r="M1030" s="3">
        <v>-99.5</v>
      </c>
      <c r="N1030" s="3">
        <v>866</v>
      </c>
      <c r="O1030" s="3"/>
      <c r="P1030" s="3"/>
      <c r="Q1030" s="3"/>
      <c r="R1030" s="3"/>
      <c r="S1030" s="3"/>
      <c r="T1030" s="3"/>
      <c r="U1030" s="3"/>
      <c r="V1030" s="3"/>
      <c r="W1030" s="3"/>
      <c r="X1030" s="3"/>
      <c r="Y1030" s="3"/>
      <c r="Z1030" s="3"/>
    </row>
    <row r="1031" spans="1:26" ht="15" x14ac:dyDescent="0.2">
      <c r="A1031" s="3" t="s">
        <v>730</v>
      </c>
      <c r="B1031" s="13">
        <v>44748</v>
      </c>
      <c r="C1031" s="12">
        <v>0.44374999999999998</v>
      </c>
      <c r="D1031" s="3" t="s">
        <v>215</v>
      </c>
      <c r="E1031" s="3" t="s">
        <v>203</v>
      </c>
      <c r="F1031" s="3">
        <v>1021</v>
      </c>
      <c r="G1031" s="3">
        <v>11903</v>
      </c>
      <c r="H1031" s="3">
        <v>8.3699999999999992</v>
      </c>
      <c r="I1031" s="3">
        <v>29.6</v>
      </c>
      <c r="J1031" s="3">
        <v>15.26</v>
      </c>
      <c r="K1031" s="3">
        <v>3</v>
      </c>
      <c r="L1031" s="3">
        <v>8.2100000000000009</v>
      </c>
      <c r="M1031" s="3">
        <v>-135.4</v>
      </c>
      <c r="N1031" s="3">
        <v>867</v>
      </c>
      <c r="O1031" s="3"/>
      <c r="P1031" s="3"/>
      <c r="Q1031" s="3"/>
      <c r="R1031" s="3"/>
      <c r="S1031" s="3"/>
      <c r="T1031" s="3"/>
      <c r="U1031" s="3"/>
      <c r="V1031" s="3"/>
      <c r="W1031" s="3"/>
      <c r="X1031" s="3"/>
      <c r="Y1031" s="3"/>
      <c r="Z1031" s="3"/>
    </row>
    <row r="1032" spans="1:26" ht="15" x14ac:dyDescent="0.2">
      <c r="A1032" s="3" t="s">
        <v>730</v>
      </c>
      <c r="B1032" s="13">
        <v>44748</v>
      </c>
      <c r="C1032" s="12">
        <v>0.44374999999999998</v>
      </c>
      <c r="D1032" s="3" t="s">
        <v>215</v>
      </c>
      <c r="E1032" s="3" t="s">
        <v>221</v>
      </c>
      <c r="F1032" s="3" t="s">
        <v>46</v>
      </c>
      <c r="G1032" s="3" t="s">
        <v>46</v>
      </c>
      <c r="H1032" s="3">
        <v>6.48</v>
      </c>
      <c r="I1032" s="3">
        <v>29.5</v>
      </c>
      <c r="J1032" s="3">
        <v>15.85</v>
      </c>
      <c r="K1032" s="3">
        <v>114</v>
      </c>
      <c r="L1032" s="3">
        <v>8.02</v>
      </c>
      <c r="M1032" s="3">
        <v>-123.9</v>
      </c>
      <c r="N1032" s="3">
        <v>868</v>
      </c>
      <c r="O1032" s="3"/>
      <c r="P1032" s="3"/>
      <c r="Q1032" s="3"/>
      <c r="R1032" s="3"/>
      <c r="S1032" s="3"/>
      <c r="T1032" s="3"/>
      <c r="U1032" s="3"/>
      <c r="V1032" s="3"/>
      <c r="W1032" s="3"/>
      <c r="X1032" s="3"/>
      <c r="Y1032" s="3"/>
      <c r="Z1032" s="3"/>
    </row>
    <row r="1033" spans="1:26" ht="15" x14ac:dyDescent="0.2">
      <c r="A1033" s="3" t="s">
        <v>730</v>
      </c>
      <c r="B1033" s="13">
        <v>44748</v>
      </c>
      <c r="C1033" s="12">
        <v>0.45416666666666666</v>
      </c>
      <c r="D1033" s="3" t="s">
        <v>218</v>
      </c>
      <c r="E1033" s="3" t="s">
        <v>203</v>
      </c>
      <c r="F1033" s="3">
        <v>1010</v>
      </c>
      <c r="G1033" s="3">
        <v>11921</v>
      </c>
      <c r="H1033" s="3">
        <v>8.0399999999999991</v>
      </c>
      <c r="I1033" s="3">
        <v>29.6</v>
      </c>
      <c r="J1033" s="3">
        <v>11.97</v>
      </c>
      <c r="K1033" s="3">
        <v>1</v>
      </c>
      <c r="L1033" s="3">
        <v>8.06</v>
      </c>
      <c r="M1033" s="3">
        <v>-126.4</v>
      </c>
      <c r="N1033" s="3">
        <v>869</v>
      </c>
      <c r="O1033" s="3"/>
      <c r="P1033" s="3"/>
      <c r="Q1033" s="3"/>
      <c r="R1033" s="3"/>
      <c r="S1033" s="3"/>
      <c r="T1033" s="3"/>
      <c r="U1033" s="3"/>
      <c r="V1033" s="3"/>
      <c r="W1033" s="3"/>
      <c r="X1033" s="3"/>
      <c r="Y1033" s="3"/>
      <c r="Z1033" s="3"/>
    </row>
    <row r="1034" spans="1:26" ht="15" x14ac:dyDescent="0.2">
      <c r="A1034" s="3" t="s">
        <v>730</v>
      </c>
      <c r="B1034" s="13">
        <v>44748</v>
      </c>
      <c r="C1034" s="12">
        <v>0.45416666666666666</v>
      </c>
      <c r="D1034" s="3" t="s">
        <v>218</v>
      </c>
      <c r="E1034" s="3" t="s">
        <v>221</v>
      </c>
      <c r="F1034" s="3">
        <v>1044</v>
      </c>
      <c r="G1034" s="3">
        <v>11922</v>
      </c>
      <c r="H1034" s="3">
        <v>5.59</v>
      </c>
      <c r="I1034" s="3">
        <v>29.2</v>
      </c>
      <c r="J1034" s="3">
        <v>26.25</v>
      </c>
      <c r="K1034" s="3">
        <v>27</v>
      </c>
      <c r="L1034" s="3">
        <v>7.95</v>
      </c>
      <c r="M1034" s="3">
        <v>-120.3</v>
      </c>
      <c r="N1034" s="3">
        <v>870</v>
      </c>
      <c r="O1034" s="3"/>
      <c r="P1034" s="3"/>
      <c r="Q1034" s="3"/>
      <c r="R1034" s="3"/>
      <c r="S1034" s="3"/>
      <c r="T1034" s="3"/>
      <c r="U1034" s="3"/>
      <c r="V1034" s="3"/>
      <c r="W1034" s="3"/>
      <c r="X1034" s="3"/>
      <c r="Y1034" s="3"/>
      <c r="Z1034" s="3"/>
    </row>
    <row r="1035" spans="1:26" ht="15" x14ac:dyDescent="0.2">
      <c r="A1035" s="3" t="s">
        <v>730</v>
      </c>
      <c r="B1035" s="13">
        <v>44748</v>
      </c>
      <c r="C1035" s="12">
        <v>0.46527777777777779</v>
      </c>
      <c r="D1035" s="3" t="s">
        <v>224</v>
      </c>
      <c r="E1035" s="3" t="s">
        <v>203</v>
      </c>
      <c r="F1035" s="3">
        <v>1024</v>
      </c>
      <c r="G1035" s="3">
        <v>11909</v>
      </c>
      <c r="H1035" s="3">
        <v>7.21</v>
      </c>
      <c r="I1035" s="3">
        <v>29.5</v>
      </c>
      <c r="J1035" s="3">
        <v>10.59</v>
      </c>
      <c r="K1035" s="3">
        <v>14</v>
      </c>
      <c r="L1035" s="26">
        <v>7.9</v>
      </c>
      <c r="M1035" s="3">
        <v>-117.3</v>
      </c>
      <c r="N1035" s="3">
        <v>871</v>
      </c>
      <c r="O1035" s="3"/>
      <c r="P1035" s="3"/>
      <c r="Q1035" s="3"/>
      <c r="R1035" s="3"/>
      <c r="S1035" s="3"/>
      <c r="T1035" s="3"/>
      <c r="U1035" s="3"/>
      <c r="V1035" s="3"/>
      <c r="W1035" s="3"/>
      <c r="X1035" s="3"/>
      <c r="Y1035" s="3"/>
      <c r="Z1035" s="3"/>
    </row>
    <row r="1036" spans="1:26" ht="15" x14ac:dyDescent="0.2">
      <c r="A1036" s="3" t="s">
        <v>730</v>
      </c>
      <c r="B1036" s="13">
        <v>44748</v>
      </c>
      <c r="C1036" s="12">
        <v>0.46527777777777779</v>
      </c>
      <c r="D1036" s="3" t="s">
        <v>224</v>
      </c>
      <c r="E1036" s="3" t="s">
        <v>221</v>
      </c>
      <c r="F1036" s="3" t="s">
        <v>46</v>
      </c>
      <c r="G1036" s="3" t="s">
        <v>46</v>
      </c>
      <c r="H1036" s="3">
        <v>7.19</v>
      </c>
      <c r="I1036" s="3">
        <v>29.4</v>
      </c>
      <c r="J1036" s="3">
        <v>10.61</v>
      </c>
      <c r="K1036" s="3">
        <v>16</v>
      </c>
      <c r="L1036" s="3">
        <v>7.92</v>
      </c>
      <c r="M1036" s="3">
        <v>-118.3</v>
      </c>
      <c r="N1036" s="3">
        <v>872</v>
      </c>
      <c r="O1036" s="3"/>
      <c r="P1036" s="3"/>
      <c r="Q1036" s="3"/>
      <c r="R1036" s="3"/>
      <c r="S1036" s="3"/>
      <c r="T1036" s="3"/>
      <c r="U1036" s="3"/>
      <c r="V1036" s="3"/>
      <c r="W1036" s="3"/>
      <c r="X1036" s="3"/>
      <c r="Y1036" s="3"/>
      <c r="Z1036" s="3"/>
    </row>
    <row r="1037" spans="1:26" ht="15" x14ac:dyDescent="0.2">
      <c r="A1037" s="10" t="s">
        <v>730</v>
      </c>
      <c r="B1037" s="15">
        <v>44749</v>
      </c>
      <c r="C1037" s="14">
        <v>0.27638888888888891</v>
      </c>
      <c r="D1037" s="10" t="s">
        <v>202</v>
      </c>
      <c r="E1037" s="10" t="s">
        <v>203</v>
      </c>
      <c r="F1037" s="10">
        <v>1027</v>
      </c>
      <c r="G1037" s="3">
        <v>11925</v>
      </c>
      <c r="H1037" s="10">
        <v>6.87</v>
      </c>
      <c r="I1037" s="10">
        <v>29.3</v>
      </c>
      <c r="J1037" s="10">
        <v>17.53</v>
      </c>
      <c r="K1037" s="10">
        <v>50</v>
      </c>
      <c r="L1037" s="10">
        <v>8.1</v>
      </c>
      <c r="M1037" s="10">
        <v>-128.6</v>
      </c>
      <c r="N1037" s="10">
        <v>873</v>
      </c>
      <c r="O1037" s="3"/>
      <c r="P1037" s="3"/>
      <c r="Q1037" s="3"/>
      <c r="R1037" s="3"/>
      <c r="S1037" s="3"/>
      <c r="T1037" s="3"/>
      <c r="U1037" s="3"/>
      <c r="V1037" s="3"/>
      <c r="W1037" s="3"/>
      <c r="X1037" s="3"/>
      <c r="Y1037" s="3"/>
      <c r="Z1037" s="3"/>
    </row>
    <row r="1038" spans="1:26" ht="15" x14ac:dyDescent="0.2">
      <c r="A1038" s="10" t="s">
        <v>730</v>
      </c>
      <c r="B1038" s="15">
        <v>44749</v>
      </c>
      <c r="C1038" s="14">
        <v>0.27638888888888891</v>
      </c>
      <c r="D1038" s="10" t="s">
        <v>202</v>
      </c>
      <c r="E1038" s="10" t="s">
        <v>221</v>
      </c>
      <c r="F1038" s="10">
        <v>1037</v>
      </c>
      <c r="G1038" s="3">
        <v>11926</v>
      </c>
      <c r="H1038" s="10">
        <v>6.5</v>
      </c>
      <c r="I1038" s="10">
        <v>29.2</v>
      </c>
      <c r="J1038" s="10">
        <v>24.72</v>
      </c>
      <c r="K1038" s="10">
        <v>36</v>
      </c>
      <c r="L1038" s="10">
        <v>8.1300000000000008</v>
      </c>
      <c r="M1038" s="10">
        <v>-130.6</v>
      </c>
      <c r="N1038" s="10">
        <v>874</v>
      </c>
      <c r="O1038" s="3"/>
      <c r="P1038" s="3"/>
      <c r="Q1038" s="3"/>
      <c r="R1038" s="3"/>
      <c r="S1038" s="3"/>
      <c r="T1038" s="3"/>
      <c r="U1038" s="3"/>
      <c r="V1038" s="3"/>
      <c r="W1038" s="3"/>
      <c r="X1038" s="3"/>
      <c r="Y1038" s="3"/>
      <c r="Z1038" s="3"/>
    </row>
    <row r="1039" spans="1:26" ht="15" x14ac:dyDescent="0.2">
      <c r="A1039" s="10" t="s">
        <v>730</v>
      </c>
      <c r="B1039" s="15">
        <v>44749</v>
      </c>
      <c r="C1039" s="14">
        <v>0.30694444444444446</v>
      </c>
      <c r="D1039" s="10" t="s">
        <v>206</v>
      </c>
      <c r="E1039" s="10" t="s">
        <v>203</v>
      </c>
      <c r="F1039" s="10">
        <v>1016</v>
      </c>
      <c r="G1039" s="3">
        <v>11928</v>
      </c>
      <c r="H1039" s="10">
        <v>4.8899999999999997</v>
      </c>
      <c r="I1039" s="10">
        <v>29.6</v>
      </c>
      <c r="J1039" s="10">
        <v>16.12</v>
      </c>
      <c r="K1039" s="10">
        <v>1</v>
      </c>
      <c r="L1039" s="10">
        <v>7.68</v>
      </c>
      <c r="M1039" s="10">
        <v>-104.1</v>
      </c>
      <c r="N1039" s="10">
        <v>876</v>
      </c>
      <c r="O1039" s="3"/>
      <c r="P1039" s="3"/>
      <c r="Q1039" s="3"/>
      <c r="R1039" s="3"/>
      <c r="S1039" s="3"/>
      <c r="T1039" s="3"/>
      <c r="U1039" s="3"/>
      <c r="V1039" s="3"/>
      <c r="W1039" s="3"/>
      <c r="X1039" s="3"/>
      <c r="Y1039" s="3"/>
      <c r="Z1039" s="3"/>
    </row>
    <row r="1040" spans="1:26" ht="15" x14ac:dyDescent="0.2">
      <c r="A1040" s="10" t="s">
        <v>730</v>
      </c>
      <c r="B1040" s="15">
        <v>44749</v>
      </c>
      <c r="C1040" s="14">
        <v>0.30694444444444446</v>
      </c>
      <c r="D1040" s="10" t="s">
        <v>206</v>
      </c>
      <c r="E1040" s="10" t="s">
        <v>221</v>
      </c>
      <c r="F1040" s="10" t="s">
        <v>46</v>
      </c>
      <c r="G1040" s="3" t="s">
        <v>46</v>
      </c>
      <c r="H1040" s="10">
        <v>4.9000000000000004</v>
      </c>
      <c r="I1040" s="10">
        <v>29.5</v>
      </c>
      <c r="J1040" s="10">
        <v>16.18</v>
      </c>
      <c r="K1040" s="10">
        <v>8</v>
      </c>
      <c r="L1040" s="10">
        <v>7.65</v>
      </c>
      <c r="M1040" s="10">
        <v>-102.7</v>
      </c>
      <c r="N1040" s="10">
        <v>875</v>
      </c>
      <c r="O1040" s="3"/>
      <c r="P1040" s="3"/>
      <c r="Q1040" s="3"/>
      <c r="R1040" s="3"/>
      <c r="S1040" s="3"/>
      <c r="T1040" s="3"/>
      <c r="U1040" s="3"/>
      <c r="V1040" s="3"/>
      <c r="W1040" s="3"/>
      <c r="X1040" s="3"/>
      <c r="Y1040" s="3"/>
      <c r="Z1040" s="3"/>
    </row>
    <row r="1041" spans="1:26" ht="15" x14ac:dyDescent="0.2">
      <c r="A1041" s="10" t="s">
        <v>730</v>
      </c>
      <c r="B1041" s="15">
        <v>44749</v>
      </c>
      <c r="C1041" s="14">
        <v>0.32291666666666669</v>
      </c>
      <c r="D1041" s="10" t="s">
        <v>209</v>
      </c>
      <c r="E1041" s="10" t="s">
        <v>203</v>
      </c>
      <c r="F1041" s="10">
        <v>1044</v>
      </c>
      <c r="G1041" s="3">
        <v>11930</v>
      </c>
      <c r="H1041" s="10">
        <v>4.67</v>
      </c>
      <c r="I1041" s="10">
        <v>30.2</v>
      </c>
      <c r="J1041" s="10">
        <v>13.06</v>
      </c>
      <c r="K1041" s="10">
        <v>89</v>
      </c>
      <c r="L1041" s="10">
        <v>7.44</v>
      </c>
      <c r="M1041" s="10">
        <v>-90.2</v>
      </c>
      <c r="N1041" s="10">
        <v>878</v>
      </c>
      <c r="O1041" s="3"/>
      <c r="P1041" s="3"/>
      <c r="Q1041" s="3"/>
      <c r="R1041" s="3"/>
      <c r="S1041" s="3"/>
      <c r="T1041" s="3"/>
      <c r="U1041" s="3"/>
      <c r="V1041" s="3"/>
      <c r="W1041" s="3"/>
      <c r="X1041" s="3"/>
      <c r="Y1041" s="3"/>
      <c r="Z1041" s="3"/>
    </row>
    <row r="1042" spans="1:26" ht="15" x14ac:dyDescent="0.2">
      <c r="A1042" s="10" t="s">
        <v>730</v>
      </c>
      <c r="B1042" s="15">
        <v>44749</v>
      </c>
      <c r="C1042" s="14">
        <v>0.32291666666666669</v>
      </c>
      <c r="D1042" s="10" t="s">
        <v>209</v>
      </c>
      <c r="E1042" s="10" t="s">
        <v>221</v>
      </c>
      <c r="F1042" s="10" t="s">
        <v>46</v>
      </c>
      <c r="G1042" s="3" t="s">
        <v>46</v>
      </c>
      <c r="H1042" s="10">
        <v>5.01</v>
      </c>
      <c r="I1042" s="10">
        <v>30.1</v>
      </c>
      <c r="J1042" s="10">
        <v>13.07</v>
      </c>
      <c r="K1042" s="10">
        <v>58</v>
      </c>
      <c r="L1042" s="10">
        <v>7.42</v>
      </c>
      <c r="M1042" s="10">
        <v>-88.9</v>
      </c>
      <c r="N1042" s="10">
        <v>877</v>
      </c>
      <c r="O1042" s="3"/>
      <c r="P1042" s="3"/>
      <c r="Q1042" s="3"/>
      <c r="R1042" s="3"/>
      <c r="S1042" s="3"/>
      <c r="T1042" s="3"/>
      <c r="U1042" s="3"/>
      <c r="V1042" s="3"/>
      <c r="W1042" s="3"/>
      <c r="X1042" s="3"/>
      <c r="Y1042" s="3"/>
      <c r="Z1042" s="3"/>
    </row>
    <row r="1043" spans="1:26" ht="15" x14ac:dyDescent="0.2">
      <c r="A1043" s="10" t="s">
        <v>730</v>
      </c>
      <c r="B1043" s="15">
        <v>44749</v>
      </c>
      <c r="C1043" s="14">
        <v>0.34722222222222221</v>
      </c>
      <c r="D1043" s="10" t="s">
        <v>212</v>
      </c>
      <c r="E1043" s="10" t="s">
        <v>203</v>
      </c>
      <c r="F1043" s="10">
        <v>1038</v>
      </c>
      <c r="G1043" s="3">
        <v>11933</v>
      </c>
      <c r="H1043" s="10">
        <v>6.42</v>
      </c>
      <c r="I1043" s="10">
        <v>30.5</v>
      </c>
      <c r="J1043" s="10">
        <v>14.14</v>
      </c>
      <c r="K1043" s="10">
        <v>14</v>
      </c>
      <c r="L1043" s="10">
        <v>7.96</v>
      </c>
      <c r="M1043" s="10">
        <v>-120.7</v>
      </c>
      <c r="N1043" s="10">
        <v>879</v>
      </c>
      <c r="O1043" s="3"/>
      <c r="P1043" s="3"/>
      <c r="Q1043" s="3"/>
      <c r="R1043" s="3"/>
      <c r="S1043" s="3"/>
      <c r="T1043" s="3"/>
      <c r="U1043" s="3"/>
      <c r="V1043" s="3"/>
      <c r="W1043" s="3"/>
      <c r="X1043" s="3"/>
      <c r="Y1043" s="3"/>
      <c r="Z1043" s="3"/>
    </row>
    <row r="1044" spans="1:26" ht="15" x14ac:dyDescent="0.2">
      <c r="A1044" s="10" t="s">
        <v>730</v>
      </c>
      <c r="B1044" s="15">
        <v>44749</v>
      </c>
      <c r="C1044" s="14">
        <v>0.34722222222222221</v>
      </c>
      <c r="D1044" s="10" t="s">
        <v>212</v>
      </c>
      <c r="E1044" s="10" t="s">
        <v>221</v>
      </c>
      <c r="F1044" s="10" t="s">
        <v>46</v>
      </c>
      <c r="G1044" s="3" t="s">
        <v>46</v>
      </c>
      <c r="H1044" s="10">
        <v>6.21</v>
      </c>
      <c r="I1044" s="10">
        <v>30.3</v>
      </c>
      <c r="J1044" s="10">
        <v>14.11</v>
      </c>
      <c r="K1044" s="10">
        <v>20</v>
      </c>
      <c r="L1044" s="10">
        <v>8.01</v>
      </c>
      <c r="M1044" s="10">
        <v>-123.7</v>
      </c>
      <c r="N1044" s="10">
        <v>880</v>
      </c>
      <c r="O1044" s="3"/>
      <c r="P1044" s="3"/>
      <c r="Q1044" s="3"/>
      <c r="R1044" s="3"/>
      <c r="S1044" s="3"/>
      <c r="T1044" s="3"/>
      <c r="U1044" s="3"/>
      <c r="V1044" s="3"/>
      <c r="W1044" s="3"/>
      <c r="X1044" s="3"/>
      <c r="Y1044" s="3"/>
      <c r="Z1044" s="3"/>
    </row>
    <row r="1045" spans="1:26" ht="15" x14ac:dyDescent="0.2">
      <c r="A1045" s="10" t="s">
        <v>730</v>
      </c>
      <c r="B1045" s="15">
        <v>44749</v>
      </c>
      <c r="C1045" s="14">
        <v>0.36875000000000002</v>
      </c>
      <c r="D1045" s="10" t="s">
        <v>227</v>
      </c>
      <c r="E1045" s="10" t="s">
        <v>203</v>
      </c>
      <c r="F1045" s="10">
        <v>1021</v>
      </c>
      <c r="G1045" s="3">
        <v>11932</v>
      </c>
      <c r="H1045" s="10">
        <v>7.15</v>
      </c>
      <c r="I1045" s="10">
        <v>29.9</v>
      </c>
      <c r="J1045" s="10">
        <v>18.05</v>
      </c>
      <c r="K1045" s="10">
        <v>4</v>
      </c>
      <c r="L1045" s="10">
        <v>8.1300000000000008</v>
      </c>
      <c r="M1045" s="10">
        <v>-130.80000000000001</v>
      </c>
      <c r="N1045" s="10">
        <v>881</v>
      </c>
      <c r="O1045" s="3"/>
      <c r="P1045" s="3"/>
      <c r="Q1045" s="3"/>
      <c r="R1045" s="3"/>
      <c r="S1045" s="3"/>
      <c r="T1045" s="3"/>
      <c r="U1045" s="3"/>
      <c r="V1045" s="3"/>
      <c r="W1045" s="3"/>
      <c r="X1045" s="3"/>
      <c r="Y1045" s="3"/>
      <c r="Z1045" s="3"/>
    </row>
    <row r="1046" spans="1:26" ht="15" x14ac:dyDescent="0.2">
      <c r="A1046" s="10" t="s">
        <v>730</v>
      </c>
      <c r="B1046" s="15">
        <v>44749</v>
      </c>
      <c r="C1046" s="14">
        <v>0.36875000000000002</v>
      </c>
      <c r="D1046" s="10" t="s">
        <v>227</v>
      </c>
      <c r="E1046" s="10" t="s">
        <v>221</v>
      </c>
      <c r="F1046" s="10" t="s">
        <v>46</v>
      </c>
      <c r="G1046" s="3" t="s">
        <v>46</v>
      </c>
      <c r="H1046" s="10">
        <v>7.13</v>
      </c>
      <c r="I1046" s="10">
        <v>29.8</v>
      </c>
      <c r="J1046" s="10">
        <v>17.96</v>
      </c>
      <c r="K1046" s="10">
        <v>29</v>
      </c>
      <c r="L1046" s="10">
        <v>8.14</v>
      </c>
      <c r="M1046" s="10">
        <v>-130.9</v>
      </c>
      <c r="N1046" s="10">
        <v>882</v>
      </c>
      <c r="O1046" s="3"/>
      <c r="P1046" s="3"/>
      <c r="Q1046" s="3"/>
      <c r="R1046" s="3"/>
      <c r="S1046" s="3"/>
      <c r="T1046" s="3"/>
      <c r="U1046" s="3"/>
      <c r="V1046" s="3"/>
      <c r="W1046" s="3"/>
      <c r="X1046" s="3"/>
      <c r="Y1046" s="3"/>
      <c r="Z1046" s="3"/>
    </row>
    <row r="1047" spans="1:26" ht="15" x14ac:dyDescent="0.2">
      <c r="A1047" s="10" t="s">
        <v>730</v>
      </c>
      <c r="B1047" s="15">
        <v>44749</v>
      </c>
      <c r="C1047" s="14">
        <v>0.41111111111111109</v>
      </c>
      <c r="D1047" s="10" t="s">
        <v>230</v>
      </c>
      <c r="E1047" s="10" t="s">
        <v>203</v>
      </c>
      <c r="F1047" s="10">
        <v>16</v>
      </c>
      <c r="G1047" s="3">
        <v>11936</v>
      </c>
      <c r="H1047" s="10">
        <v>7.32</v>
      </c>
      <c r="I1047" s="10">
        <v>30.3</v>
      </c>
      <c r="J1047" s="10">
        <v>12.96</v>
      </c>
      <c r="K1047" s="10">
        <v>39</v>
      </c>
      <c r="L1047" s="10">
        <v>8.1199999999999992</v>
      </c>
      <c r="M1047" s="10">
        <v>-129.69999999999999</v>
      </c>
      <c r="N1047" s="10">
        <v>883</v>
      </c>
      <c r="O1047" s="3"/>
      <c r="P1047" s="3"/>
      <c r="Q1047" s="3"/>
      <c r="R1047" s="3"/>
      <c r="S1047" s="3"/>
      <c r="T1047" s="3"/>
      <c r="U1047" s="3"/>
      <c r="V1047" s="3"/>
      <c r="W1047" s="3"/>
      <c r="X1047" s="3"/>
      <c r="Y1047" s="3"/>
      <c r="Z1047" s="3"/>
    </row>
    <row r="1048" spans="1:26" ht="15" x14ac:dyDescent="0.2">
      <c r="A1048" s="10" t="s">
        <v>730</v>
      </c>
      <c r="B1048" s="15">
        <v>44749</v>
      </c>
      <c r="C1048" s="14">
        <v>0.41111111111111109</v>
      </c>
      <c r="D1048" s="10" t="s">
        <v>230</v>
      </c>
      <c r="E1048" s="10" t="s">
        <v>221</v>
      </c>
      <c r="F1048" s="10">
        <v>1029</v>
      </c>
      <c r="G1048" s="3">
        <v>11935</v>
      </c>
      <c r="H1048" s="10">
        <v>6.22</v>
      </c>
      <c r="I1048" s="10">
        <v>30.2</v>
      </c>
      <c r="J1048" s="10">
        <v>18.12</v>
      </c>
      <c r="K1048" s="10">
        <v>62</v>
      </c>
      <c r="L1048" s="10">
        <v>8.06</v>
      </c>
      <c r="M1048" s="10">
        <v>-126.4</v>
      </c>
      <c r="N1048" s="10">
        <v>884</v>
      </c>
      <c r="O1048" s="3"/>
      <c r="P1048" s="3"/>
      <c r="Q1048" s="3"/>
      <c r="R1048" s="3"/>
      <c r="S1048" s="3"/>
      <c r="T1048" s="3"/>
      <c r="U1048" s="3"/>
      <c r="V1048" s="3"/>
      <c r="W1048" s="3"/>
      <c r="X1048" s="3"/>
      <c r="Y1048" s="3"/>
      <c r="Z1048" s="3"/>
    </row>
    <row r="1049" spans="1:26" ht="15" x14ac:dyDescent="0.2">
      <c r="A1049" s="10" t="s">
        <v>730</v>
      </c>
      <c r="B1049" s="15">
        <v>44749</v>
      </c>
      <c r="C1049" s="14">
        <v>0.4375</v>
      </c>
      <c r="D1049" s="10" t="s">
        <v>235</v>
      </c>
      <c r="E1049" s="10" t="s">
        <v>203</v>
      </c>
      <c r="F1049" s="10">
        <v>1025</v>
      </c>
      <c r="G1049" s="3">
        <v>11927</v>
      </c>
      <c r="H1049" s="10">
        <v>5.21</v>
      </c>
      <c r="I1049" s="10">
        <v>29.8</v>
      </c>
      <c r="J1049" s="10">
        <v>13.21</v>
      </c>
      <c r="K1049" s="10">
        <v>19</v>
      </c>
      <c r="L1049" s="10">
        <v>7.82</v>
      </c>
      <c r="M1049" s="10">
        <v>-112.8</v>
      </c>
      <c r="N1049" s="10">
        <v>885</v>
      </c>
      <c r="O1049" s="3"/>
      <c r="P1049" s="3"/>
      <c r="Q1049" s="3"/>
      <c r="R1049" s="3"/>
      <c r="S1049" s="3"/>
      <c r="T1049" s="3"/>
      <c r="U1049" s="3"/>
      <c r="V1049" s="3"/>
      <c r="W1049" s="3"/>
      <c r="X1049" s="3"/>
      <c r="Y1049" s="3"/>
      <c r="Z1049" s="3"/>
    </row>
    <row r="1050" spans="1:26" ht="15" x14ac:dyDescent="0.2">
      <c r="A1050" s="10" t="s">
        <v>730</v>
      </c>
      <c r="B1050" s="15">
        <v>44749</v>
      </c>
      <c r="C1050" s="14">
        <v>0.4375</v>
      </c>
      <c r="D1050" s="10" t="s">
        <v>235</v>
      </c>
      <c r="E1050" s="10" t="s">
        <v>221</v>
      </c>
      <c r="F1050" s="10" t="s">
        <v>46</v>
      </c>
      <c r="G1050" s="3" t="s">
        <v>46</v>
      </c>
      <c r="H1050" s="10">
        <v>5.71</v>
      </c>
      <c r="I1050" s="41">
        <v>30</v>
      </c>
      <c r="J1050" s="10">
        <v>14.91</v>
      </c>
      <c r="K1050" s="10">
        <v>38</v>
      </c>
      <c r="L1050" s="10">
        <v>7.81</v>
      </c>
      <c r="M1050" s="10">
        <v>-111.7</v>
      </c>
      <c r="N1050" s="10">
        <v>886</v>
      </c>
      <c r="O1050" s="3"/>
      <c r="P1050" s="3"/>
      <c r="Q1050" s="3"/>
      <c r="R1050" s="3"/>
      <c r="S1050" s="3"/>
      <c r="T1050" s="3"/>
      <c r="U1050" s="3"/>
      <c r="V1050" s="3"/>
      <c r="W1050" s="3"/>
      <c r="X1050" s="3"/>
      <c r="Y1050" s="3"/>
      <c r="Z1050" s="3"/>
    </row>
    <row r="1051" spans="1:26" ht="15" x14ac:dyDescent="0.2">
      <c r="A1051" s="10" t="s">
        <v>730</v>
      </c>
      <c r="B1051" s="15">
        <v>44749</v>
      </c>
      <c r="C1051" s="14">
        <v>0.45</v>
      </c>
      <c r="D1051" s="10" t="s">
        <v>240</v>
      </c>
      <c r="E1051" s="10" t="s">
        <v>203</v>
      </c>
      <c r="F1051" s="10">
        <v>1015</v>
      </c>
      <c r="G1051" s="3">
        <v>11934</v>
      </c>
      <c r="H1051" s="10">
        <v>7.21</v>
      </c>
      <c r="I1051" s="10">
        <v>31.2</v>
      </c>
      <c r="J1051" s="10">
        <v>15.96</v>
      </c>
      <c r="K1051" s="10">
        <v>21</v>
      </c>
      <c r="L1051" s="10">
        <v>8.09</v>
      </c>
      <c r="M1051" s="41">
        <v>-128</v>
      </c>
      <c r="N1051" s="10">
        <v>887</v>
      </c>
      <c r="O1051" s="3"/>
      <c r="P1051" s="3"/>
      <c r="Q1051" s="3"/>
      <c r="R1051" s="3"/>
      <c r="S1051" s="3"/>
      <c r="T1051" s="3"/>
      <c r="U1051" s="3"/>
      <c r="V1051" s="3"/>
      <c r="W1051" s="3"/>
      <c r="X1051" s="3"/>
      <c r="Y1051" s="3"/>
      <c r="Z1051" s="3"/>
    </row>
    <row r="1052" spans="1:26" ht="15" x14ac:dyDescent="0.2">
      <c r="A1052" s="10" t="s">
        <v>730</v>
      </c>
      <c r="B1052" s="15">
        <v>44749</v>
      </c>
      <c r="C1052" s="14">
        <v>0.45</v>
      </c>
      <c r="D1052" s="10" t="s">
        <v>240</v>
      </c>
      <c r="E1052" s="10" t="s">
        <v>221</v>
      </c>
      <c r="F1052" s="10">
        <v>1010</v>
      </c>
      <c r="G1052" s="3">
        <v>11931</v>
      </c>
      <c r="H1052" s="10">
        <v>6.96</v>
      </c>
      <c r="I1052" s="10">
        <v>31.4</v>
      </c>
      <c r="J1052" s="10">
        <v>17.62</v>
      </c>
      <c r="K1052" s="10">
        <v>23</v>
      </c>
      <c r="L1052" s="32">
        <v>8.1</v>
      </c>
      <c r="M1052" s="10">
        <v>-128.6</v>
      </c>
      <c r="N1052" s="10">
        <v>888</v>
      </c>
      <c r="O1052" s="3"/>
      <c r="P1052" s="3"/>
      <c r="Q1052" s="3"/>
      <c r="R1052" s="3"/>
      <c r="S1052" s="3"/>
      <c r="T1052" s="3"/>
      <c r="U1052" s="3"/>
      <c r="V1052" s="3"/>
      <c r="W1052" s="3"/>
      <c r="X1052" s="3"/>
      <c r="Y1052" s="3"/>
      <c r="Z1052" s="3"/>
    </row>
    <row r="1053" spans="1:26" ht="15" x14ac:dyDescent="0.2">
      <c r="A1053" s="10" t="s">
        <v>730</v>
      </c>
      <c r="B1053" s="15">
        <v>44749</v>
      </c>
      <c r="C1053" s="14">
        <v>0.47152777777777777</v>
      </c>
      <c r="D1053" s="10" t="s">
        <v>243</v>
      </c>
      <c r="E1053" s="10" t="s">
        <v>203</v>
      </c>
      <c r="F1053" s="10">
        <v>1036</v>
      </c>
      <c r="G1053" s="3">
        <v>11929</v>
      </c>
      <c r="H1053" s="10">
        <v>6.88</v>
      </c>
      <c r="I1053" s="10">
        <v>31.2</v>
      </c>
      <c r="J1053" s="10">
        <v>12.98</v>
      </c>
      <c r="K1053" s="10">
        <v>16</v>
      </c>
      <c r="L1053" s="32">
        <v>7.9</v>
      </c>
      <c r="M1053" s="10">
        <v>-117.3</v>
      </c>
      <c r="N1053" s="10">
        <v>889</v>
      </c>
      <c r="O1053" s="3"/>
      <c r="P1053" s="3"/>
      <c r="Q1053" s="3"/>
      <c r="R1053" s="3"/>
      <c r="S1053" s="3"/>
      <c r="T1053" s="3"/>
      <c r="U1053" s="3"/>
      <c r="V1053" s="3"/>
      <c r="W1053" s="3"/>
      <c r="X1053" s="3"/>
      <c r="Y1053" s="3"/>
      <c r="Z1053" s="3"/>
    </row>
    <row r="1054" spans="1:26" ht="15" x14ac:dyDescent="0.2">
      <c r="A1054" s="10" t="s">
        <v>730</v>
      </c>
      <c r="B1054" s="15">
        <v>44749</v>
      </c>
      <c r="C1054" s="14">
        <v>0.47152777777777777</v>
      </c>
      <c r="D1054" s="10" t="s">
        <v>243</v>
      </c>
      <c r="E1054" s="10" t="s">
        <v>221</v>
      </c>
      <c r="F1054" s="10" t="s">
        <v>46</v>
      </c>
      <c r="G1054" s="3" t="s">
        <v>46</v>
      </c>
      <c r="H1054" s="10">
        <v>7.43</v>
      </c>
      <c r="I1054" s="10">
        <v>31.4</v>
      </c>
      <c r="J1054" s="10">
        <v>12.94</v>
      </c>
      <c r="K1054" s="10">
        <v>48</v>
      </c>
      <c r="L1054" s="10">
        <v>7.84</v>
      </c>
      <c r="M1054" s="10">
        <v>-113.4</v>
      </c>
      <c r="N1054" s="10">
        <v>890</v>
      </c>
      <c r="O1054" s="3"/>
      <c r="P1054" s="3"/>
      <c r="Q1054" s="3"/>
      <c r="R1054" s="3"/>
      <c r="S1054" s="3"/>
      <c r="T1054" s="3"/>
      <c r="U1054" s="3"/>
      <c r="V1054" s="3"/>
      <c r="W1054" s="3"/>
      <c r="X1054" s="3"/>
      <c r="Y1054" s="3"/>
      <c r="Z1054" s="3"/>
    </row>
    <row r="1055" spans="1:26" ht="15" x14ac:dyDescent="0.2">
      <c r="A1055" s="10" t="s">
        <v>730</v>
      </c>
      <c r="B1055" s="15">
        <v>44749</v>
      </c>
      <c r="C1055" s="14">
        <v>0.48125000000000001</v>
      </c>
      <c r="D1055" s="10" t="s">
        <v>246</v>
      </c>
      <c r="E1055" s="10" t="s">
        <v>203</v>
      </c>
      <c r="F1055" s="10">
        <v>1026</v>
      </c>
      <c r="G1055" s="3">
        <v>11924</v>
      </c>
      <c r="H1055" s="10">
        <v>7.05</v>
      </c>
      <c r="I1055" s="41">
        <v>33</v>
      </c>
      <c r="J1055" s="10">
        <v>13.74</v>
      </c>
      <c r="K1055" s="10">
        <v>59</v>
      </c>
      <c r="L1055" s="32">
        <v>7.8</v>
      </c>
      <c r="M1055" s="10">
        <v>-111.2</v>
      </c>
      <c r="N1055" s="10">
        <v>891</v>
      </c>
      <c r="O1055" s="3"/>
      <c r="P1055" s="3"/>
      <c r="Q1055" s="3"/>
      <c r="R1055" s="3"/>
      <c r="S1055" s="3"/>
      <c r="T1055" s="3"/>
      <c r="U1055" s="3"/>
      <c r="V1055" s="3"/>
      <c r="W1055" s="3"/>
      <c r="X1055" s="3"/>
      <c r="Y1055" s="3"/>
      <c r="Z1055" s="3"/>
    </row>
    <row r="1056" spans="1:26" ht="15" x14ac:dyDescent="0.2">
      <c r="A1056" s="10" t="s">
        <v>730</v>
      </c>
      <c r="B1056" s="15">
        <v>44749</v>
      </c>
      <c r="C1056" s="14">
        <v>0.48125000000000001</v>
      </c>
      <c r="D1056" s="10" t="s">
        <v>246</v>
      </c>
      <c r="E1056" s="10" t="s">
        <v>221</v>
      </c>
      <c r="F1056" s="10">
        <v>1003</v>
      </c>
      <c r="G1056" s="3">
        <v>11937</v>
      </c>
      <c r="H1056" s="10">
        <v>6.77</v>
      </c>
      <c r="I1056" s="10">
        <v>32.299999999999997</v>
      </c>
      <c r="J1056" s="10">
        <v>16.739999999999998</v>
      </c>
      <c r="K1056" s="10">
        <v>60</v>
      </c>
      <c r="L1056" s="10">
        <v>8.0399999999999991</v>
      </c>
      <c r="M1056" s="10">
        <v>-125.2</v>
      </c>
      <c r="N1056" s="10">
        <v>892</v>
      </c>
      <c r="O1056" s="3"/>
      <c r="P1056" s="3"/>
      <c r="Q1056" s="3"/>
      <c r="R1056" s="3"/>
      <c r="S1056" s="3"/>
      <c r="T1056" s="3"/>
      <c r="U1056" s="3"/>
      <c r="V1056" s="3"/>
      <c r="W1056" s="3"/>
      <c r="X1056" s="3"/>
      <c r="Y1056" s="3"/>
      <c r="Z1056" s="3"/>
    </row>
    <row r="1057" spans="1:26" ht="15" x14ac:dyDescent="0.2">
      <c r="A1057" s="10" t="s">
        <v>730</v>
      </c>
      <c r="B1057" s="15">
        <v>44749</v>
      </c>
      <c r="C1057" s="14">
        <v>0.49652777777777779</v>
      </c>
      <c r="D1057" s="10" t="s">
        <v>249</v>
      </c>
      <c r="E1057" s="10" t="s">
        <v>203</v>
      </c>
      <c r="F1057" s="10">
        <v>1017</v>
      </c>
      <c r="G1057" s="3">
        <v>11941</v>
      </c>
      <c r="H1057" s="10">
        <v>6.72</v>
      </c>
      <c r="I1057" s="10">
        <v>30.6</v>
      </c>
      <c r="J1057" s="10">
        <v>18.32</v>
      </c>
      <c r="K1057" s="10">
        <v>18</v>
      </c>
      <c r="L1057" s="10">
        <v>8.08</v>
      </c>
      <c r="M1057" s="10">
        <v>-127.5</v>
      </c>
      <c r="N1057" s="10">
        <v>893</v>
      </c>
      <c r="O1057" s="3"/>
      <c r="P1057" s="3"/>
      <c r="Q1057" s="3"/>
      <c r="R1057" s="3"/>
      <c r="S1057" s="3"/>
      <c r="T1057" s="3"/>
      <c r="U1057" s="3"/>
      <c r="V1057" s="3"/>
      <c r="W1057" s="3"/>
      <c r="X1057" s="3"/>
      <c r="Y1057" s="3"/>
      <c r="Z1057" s="3"/>
    </row>
    <row r="1058" spans="1:26" ht="15" x14ac:dyDescent="0.2">
      <c r="A1058" s="10" t="s">
        <v>730</v>
      </c>
      <c r="B1058" s="15">
        <v>44749</v>
      </c>
      <c r="C1058" s="14">
        <v>0.49652777777777779</v>
      </c>
      <c r="D1058" s="10" t="s">
        <v>249</v>
      </c>
      <c r="E1058" s="10" t="s">
        <v>221</v>
      </c>
      <c r="F1058" s="10" t="s">
        <v>46</v>
      </c>
      <c r="G1058" s="3" t="s">
        <v>46</v>
      </c>
      <c r="H1058" s="32">
        <v>6.7</v>
      </c>
      <c r="I1058" s="10">
        <v>30.9</v>
      </c>
      <c r="J1058" s="10">
        <v>18.14</v>
      </c>
      <c r="K1058" s="10">
        <v>33</v>
      </c>
      <c r="L1058" s="10">
        <v>8.07</v>
      </c>
      <c r="M1058" s="10">
        <v>-127.3</v>
      </c>
      <c r="N1058" s="10">
        <v>894</v>
      </c>
      <c r="O1058" s="3"/>
      <c r="P1058" s="3"/>
      <c r="Q1058" s="3"/>
      <c r="R1058" s="3"/>
      <c r="S1058" s="3"/>
      <c r="T1058" s="3"/>
      <c r="U1058" s="3"/>
      <c r="V1058" s="3"/>
      <c r="W1058" s="3"/>
      <c r="X1058" s="3"/>
      <c r="Y1058" s="3"/>
      <c r="Z1058" s="3"/>
    </row>
    <row r="1059" spans="1:26" ht="15" x14ac:dyDescent="0.2">
      <c r="A1059" s="10" t="s">
        <v>730</v>
      </c>
      <c r="B1059" s="15">
        <v>44749</v>
      </c>
      <c r="C1059" s="14">
        <v>0.50624999999999998</v>
      </c>
      <c r="D1059" s="10" t="s">
        <v>252</v>
      </c>
      <c r="E1059" s="10" t="s">
        <v>203</v>
      </c>
      <c r="F1059" s="10">
        <v>1011</v>
      </c>
      <c r="G1059" s="3">
        <v>11939</v>
      </c>
      <c r="H1059" s="10">
        <v>6.83</v>
      </c>
      <c r="I1059" s="10">
        <v>31.2</v>
      </c>
      <c r="J1059" s="10">
        <v>19.52</v>
      </c>
      <c r="K1059" s="10">
        <v>11</v>
      </c>
      <c r="L1059" s="10">
        <v>8.15</v>
      </c>
      <c r="M1059" s="10">
        <v>-131.69999999999999</v>
      </c>
      <c r="N1059" s="10">
        <v>895</v>
      </c>
      <c r="O1059" s="3"/>
      <c r="P1059" s="3"/>
      <c r="Q1059" s="3"/>
      <c r="R1059" s="3"/>
      <c r="S1059" s="3"/>
      <c r="T1059" s="3"/>
      <c r="U1059" s="3"/>
      <c r="V1059" s="3"/>
      <c r="W1059" s="3"/>
      <c r="X1059" s="3"/>
      <c r="Y1059" s="3"/>
      <c r="Z1059" s="3"/>
    </row>
    <row r="1060" spans="1:26" ht="15" x14ac:dyDescent="0.2">
      <c r="A1060" s="10" t="s">
        <v>730</v>
      </c>
      <c r="B1060" s="15">
        <v>44749</v>
      </c>
      <c r="C1060" s="14">
        <v>0.50624999999999998</v>
      </c>
      <c r="D1060" s="10" t="s">
        <v>252</v>
      </c>
      <c r="E1060" s="10" t="s">
        <v>221</v>
      </c>
      <c r="F1060" s="10" t="s">
        <v>46</v>
      </c>
      <c r="G1060" s="3" t="s">
        <v>46</v>
      </c>
      <c r="H1060" s="10">
        <v>6.81</v>
      </c>
      <c r="I1060" s="10">
        <v>30.9</v>
      </c>
      <c r="J1060" s="32">
        <v>19.899999999999999</v>
      </c>
      <c r="K1060" s="10" t="s">
        <v>557</v>
      </c>
      <c r="L1060" s="10">
        <v>8.18</v>
      </c>
      <c r="M1060" s="10">
        <v>-133.30000000000001</v>
      </c>
      <c r="N1060" s="10">
        <v>896</v>
      </c>
      <c r="O1060" s="3"/>
      <c r="P1060" s="3"/>
      <c r="Q1060" s="3"/>
      <c r="R1060" s="3"/>
      <c r="S1060" s="3"/>
      <c r="T1060" s="3"/>
      <c r="U1060" s="3"/>
      <c r="V1060" s="3"/>
      <c r="W1060" s="3"/>
      <c r="X1060" s="3"/>
      <c r="Y1060" s="3"/>
      <c r="Z1060" s="3"/>
    </row>
    <row r="1061" spans="1:26" ht="15" x14ac:dyDescent="0.2">
      <c r="A1061" s="10" t="s">
        <v>730</v>
      </c>
      <c r="B1061" s="15">
        <v>44749</v>
      </c>
      <c r="C1061" s="14">
        <v>0.52430555555555558</v>
      </c>
      <c r="D1061" s="10" t="s">
        <v>255</v>
      </c>
      <c r="E1061" s="10" t="s">
        <v>203</v>
      </c>
      <c r="F1061" s="10">
        <v>1020</v>
      </c>
      <c r="G1061" s="3">
        <v>11942</v>
      </c>
      <c r="H1061" s="10">
        <v>7.09</v>
      </c>
      <c r="I1061" s="41">
        <v>32</v>
      </c>
      <c r="J1061" s="10">
        <v>20.29</v>
      </c>
      <c r="K1061" s="10">
        <v>67</v>
      </c>
      <c r="L1061" s="10">
        <v>8.18</v>
      </c>
      <c r="M1061" s="10">
        <v>-133.80000000000001</v>
      </c>
      <c r="N1061" s="10">
        <v>897</v>
      </c>
      <c r="O1061" s="3"/>
      <c r="P1061" s="3"/>
      <c r="Q1061" s="3"/>
      <c r="R1061" s="3"/>
      <c r="S1061" s="3"/>
      <c r="T1061" s="3"/>
      <c r="U1061" s="3"/>
      <c r="V1061" s="3"/>
      <c r="W1061" s="3"/>
      <c r="X1061" s="3"/>
      <c r="Y1061" s="3"/>
      <c r="Z1061" s="3"/>
    </row>
    <row r="1062" spans="1:26" ht="15" x14ac:dyDescent="0.2">
      <c r="A1062" s="10" t="s">
        <v>730</v>
      </c>
      <c r="B1062" s="15">
        <v>44749</v>
      </c>
      <c r="C1062" s="14">
        <v>0.52430555555555558</v>
      </c>
      <c r="D1062" s="10" t="s">
        <v>255</v>
      </c>
      <c r="E1062" s="10" t="s">
        <v>221</v>
      </c>
      <c r="F1062" s="10" t="s">
        <v>46</v>
      </c>
      <c r="G1062" s="3" t="s">
        <v>46</v>
      </c>
      <c r="H1062" s="10">
        <v>7.01</v>
      </c>
      <c r="I1062" s="10">
        <v>31.3</v>
      </c>
      <c r="J1062" s="32">
        <v>20.9</v>
      </c>
      <c r="K1062" s="10">
        <v>68</v>
      </c>
      <c r="L1062" s="10">
        <v>8.2100000000000009</v>
      </c>
      <c r="M1062" s="10">
        <v>-135.19999999999999</v>
      </c>
      <c r="N1062" s="10">
        <v>898</v>
      </c>
      <c r="O1062" s="3"/>
      <c r="P1062" s="3"/>
      <c r="Q1062" s="3"/>
      <c r="R1062" s="3"/>
      <c r="S1062" s="3"/>
      <c r="T1062" s="3"/>
      <c r="U1062" s="3"/>
      <c r="V1062" s="3"/>
      <c r="W1062" s="3"/>
      <c r="X1062" s="3"/>
      <c r="Y1062" s="3"/>
      <c r="Z1062" s="3"/>
    </row>
    <row r="1063" spans="1:26" ht="15" x14ac:dyDescent="0.2">
      <c r="A1063" s="10" t="s">
        <v>730</v>
      </c>
      <c r="B1063" s="15">
        <v>44749</v>
      </c>
      <c r="C1063" s="14">
        <v>0.53402777777777777</v>
      </c>
      <c r="D1063" s="10" t="s">
        <v>260</v>
      </c>
      <c r="E1063" s="10" t="s">
        <v>203</v>
      </c>
      <c r="F1063" s="10">
        <v>1041</v>
      </c>
      <c r="G1063" s="3">
        <v>11940</v>
      </c>
      <c r="H1063" s="10">
        <v>6.96</v>
      </c>
      <c r="I1063" s="10">
        <v>31.4</v>
      </c>
      <c r="J1063" s="10">
        <v>21.43</v>
      </c>
      <c r="K1063" s="10">
        <v>15</v>
      </c>
      <c r="L1063" s="10">
        <v>8.2200000000000006</v>
      </c>
      <c r="M1063" s="10">
        <v>-135.80000000000001</v>
      </c>
      <c r="N1063" s="10">
        <v>899</v>
      </c>
      <c r="O1063" s="3"/>
      <c r="P1063" s="3"/>
      <c r="Q1063" s="3"/>
      <c r="R1063" s="3"/>
      <c r="S1063" s="3"/>
      <c r="T1063" s="3"/>
      <c r="U1063" s="3"/>
      <c r="V1063" s="3"/>
      <c r="W1063" s="3"/>
      <c r="X1063" s="3"/>
      <c r="Y1063" s="3"/>
      <c r="Z1063" s="3"/>
    </row>
    <row r="1064" spans="1:26" ht="15" x14ac:dyDescent="0.2">
      <c r="A1064" s="10" t="s">
        <v>730</v>
      </c>
      <c r="B1064" s="15">
        <v>44749</v>
      </c>
      <c r="C1064" s="14">
        <v>0.53402777777777777</v>
      </c>
      <c r="D1064" s="10" t="s">
        <v>260</v>
      </c>
      <c r="E1064" s="10" t="s">
        <v>221</v>
      </c>
      <c r="F1064" s="10" t="s">
        <v>46</v>
      </c>
      <c r="G1064" s="3" t="s">
        <v>46</v>
      </c>
      <c r="H1064" s="10">
        <v>6.85</v>
      </c>
      <c r="I1064" s="10">
        <v>31.1</v>
      </c>
      <c r="J1064" s="10">
        <v>21.73</v>
      </c>
      <c r="K1064" s="10">
        <v>48</v>
      </c>
      <c r="L1064" s="10">
        <v>8.2100000000000009</v>
      </c>
      <c r="M1064" s="10">
        <v>-135.19999999999999</v>
      </c>
      <c r="N1064" s="10">
        <v>900</v>
      </c>
      <c r="O1064" s="3"/>
      <c r="P1064" s="3"/>
      <c r="Q1064" s="3"/>
      <c r="R1064" s="3"/>
      <c r="S1064" s="3"/>
      <c r="T1064" s="3"/>
      <c r="U1064" s="3"/>
      <c r="V1064" s="3"/>
      <c r="W1064" s="3"/>
      <c r="X1064" s="3"/>
      <c r="Y1064" s="3"/>
      <c r="Z1064" s="3"/>
    </row>
    <row r="1065" spans="1:26" ht="15" x14ac:dyDescent="0.2">
      <c r="A1065" s="10" t="s">
        <v>730</v>
      </c>
      <c r="B1065" s="15">
        <v>44749</v>
      </c>
      <c r="C1065" s="14">
        <v>0.5541666666666667</v>
      </c>
      <c r="D1065" s="10" t="s">
        <v>263</v>
      </c>
      <c r="E1065" s="10" t="s">
        <v>203</v>
      </c>
      <c r="F1065" s="10">
        <v>1013</v>
      </c>
      <c r="G1065" s="3">
        <v>11938</v>
      </c>
      <c r="H1065" s="10">
        <v>7.05</v>
      </c>
      <c r="I1065" s="10">
        <v>32.299999999999997</v>
      </c>
      <c r="J1065" s="10">
        <v>18.88</v>
      </c>
      <c r="K1065" s="10">
        <v>54</v>
      </c>
      <c r="L1065" s="10">
        <v>8.17</v>
      </c>
      <c r="M1065" s="10">
        <v>-132.9</v>
      </c>
      <c r="N1065" s="10">
        <v>901</v>
      </c>
      <c r="O1065" s="3"/>
      <c r="P1065" s="3" t="s">
        <v>731</v>
      </c>
      <c r="Q1065" s="3"/>
      <c r="R1065" s="3"/>
      <c r="S1065" s="3"/>
      <c r="T1065" s="3"/>
      <c r="U1065" s="3"/>
      <c r="V1065" s="3"/>
      <c r="W1065" s="3"/>
      <c r="X1065" s="3"/>
      <c r="Y1065" s="3"/>
      <c r="Z1065" s="3"/>
    </row>
    <row r="1066" spans="1:26" ht="15" x14ac:dyDescent="0.2">
      <c r="A1066" s="10" t="s">
        <v>730</v>
      </c>
      <c r="B1066" s="15">
        <v>44749</v>
      </c>
      <c r="C1066" s="14">
        <v>0.5541666666666667</v>
      </c>
      <c r="D1066" s="10" t="s">
        <v>263</v>
      </c>
      <c r="E1066" s="10" t="s">
        <v>221</v>
      </c>
      <c r="F1066" s="10" t="s">
        <v>46</v>
      </c>
      <c r="G1066" s="3" t="s">
        <v>46</v>
      </c>
      <c r="H1066" s="10">
        <v>7.15</v>
      </c>
      <c r="I1066" s="10">
        <v>31.8</v>
      </c>
      <c r="J1066" s="10">
        <v>19.149999999999999</v>
      </c>
      <c r="K1066" s="10">
        <v>96</v>
      </c>
      <c r="L1066" s="32">
        <v>8.1999999999999993</v>
      </c>
      <c r="M1066" s="10">
        <v>-134.6</v>
      </c>
      <c r="N1066" s="10">
        <v>902</v>
      </c>
      <c r="O1066" s="3"/>
      <c r="P1066" s="3"/>
      <c r="Q1066" s="3"/>
      <c r="R1066" s="3"/>
      <c r="S1066" s="3"/>
      <c r="T1066" s="3"/>
      <c r="U1066" s="3"/>
      <c r="V1066" s="3"/>
      <c r="W1066" s="3"/>
      <c r="X1066" s="3"/>
      <c r="Y1066" s="3"/>
      <c r="Z1066" s="3"/>
    </row>
    <row r="1067" spans="1:26" ht="15" x14ac:dyDescent="0.2">
      <c r="A1067" s="10" t="s">
        <v>730</v>
      </c>
      <c r="B1067" s="15">
        <v>44769</v>
      </c>
      <c r="C1067" s="12">
        <v>0.29930555555555555</v>
      </c>
      <c r="D1067" s="3" t="s">
        <v>284</v>
      </c>
      <c r="E1067" s="3" t="s">
        <v>203</v>
      </c>
      <c r="F1067" s="3">
        <v>1029</v>
      </c>
      <c r="G1067" s="10">
        <v>12015</v>
      </c>
      <c r="H1067" s="3">
        <v>4.8</v>
      </c>
      <c r="I1067" s="3">
        <v>29.9</v>
      </c>
      <c r="J1067" s="3">
        <v>8.09</v>
      </c>
      <c r="K1067" s="3">
        <v>13</v>
      </c>
      <c r="L1067" s="3">
        <v>7.65</v>
      </c>
      <c r="M1067" s="3">
        <v>-106.6</v>
      </c>
      <c r="N1067" s="3">
        <v>917</v>
      </c>
      <c r="O1067" s="3"/>
      <c r="P1067" s="3"/>
      <c r="Q1067" s="3"/>
      <c r="R1067" s="3"/>
      <c r="S1067" s="3"/>
      <c r="T1067" s="3"/>
      <c r="U1067" s="3"/>
      <c r="V1067" s="3"/>
      <c r="W1067" s="3"/>
      <c r="X1067" s="3"/>
      <c r="Y1067" s="3"/>
      <c r="Z1067" s="3"/>
    </row>
    <row r="1068" spans="1:26" ht="15" x14ac:dyDescent="0.2">
      <c r="A1068" s="10" t="s">
        <v>730</v>
      </c>
      <c r="B1068" s="15">
        <v>44769</v>
      </c>
      <c r="C1068" s="12">
        <v>0.29930555555555555</v>
      </c>
      <c r="D1068" s="3" t="s">
        <v>284</v>
      </c>
      <c r="E1068" s="3" t="s">
        <v>221</v>
      </c>
      <c r="F1068" s="3" t="s">
        <v>46</v>
      </c>
      <c r="G1068" s="3" t="s">
        <v>46</v>
      </c>
      <c r="H1068" s="3">
        <v>5.18</v>
      </c>
      <c r="I1068" s="3">
        <v>29.5</v>
      </c>
      <c r="J1068" s="3">
        <v>8.08</v>
      </c>
      <c r="K1068" s="3">
        <v>25</v>
      </c>
      <c r="L1068" s="3">
        <v>7.71</v>
      </c>
      <c r="M1068" s="3">
        <v>-109.9</v>
      </c>
      <c r="N1068" s="3">
        <v>918</v>
      </c>
      <c r="O1068" s="3"/>
      <c r="P1068" s="3"/>
      <c r="Q1068" s="3"/>
      <c r="R1068" s="3"/>
      <c r="S1068" s="3"/>
      <c r="T1068" s="3"/>
      <c r="U1068" s="3"/>
      <c r="V1068" s="3"/>
      <c r="W1068" s="3"/>
      <c r="X1068" s="3"/>
      <c r="Y1068" s="3"/>
      <c r="Z1068" s="3"/>
    </row>
    <row r="1069" spans="1:26" ht="15" x14ac:dyDescent="0.2">
      <c r="A1069" s="10" t="s">
        <v>730</v>
      </c>
      <c r="B1069" s="15">
        <v>44769</v>
      </c>
      <c r="C1069" s="14">
        <v>0.31041666666666667</v>
      </c>
      <c r="D1069" s="10" t="s">
        <v>224</v>
      </c>
      <c r="E1069" s="10" t="s">
        <v>203</v>
      </c>
      <c r="F1069" s="10">
        <v>1015</v>
      </c>
      <c r="G1069" s="10">
        <v>12002</v>
      </c>
      <c r="H1069" s="10">
        <v>6.9</v>
      </c>
      <c r="I1069" s="10">
        <v>29.4</v>
      </c>
      <c r="J1069" s="10">
        <v>9.3000000000000007</v>
      </c>
      <c r="K1069" s="10">
        <v>22</v>
      </c>
      <c r="L1069" s="32">
        <v>8</v>
      </c>
      <c r="M1069" s="10">
        <v>-126.8</v>
      </c>
      <c r="N1069" s="10">
        <v>915</v>
      </c>
      <c r="O1069" s="10"/>
      <c r="P1069" s="3" t="s">
        <v>732</v>
      </c>
      <c r="Q1069" s="3"/>
      <c r="R1069" s="3"/>
      <c r="S1069" s="3"/>
      <c r="T1069" s="3"/>
      <c r="U1069" s="3"/>
      <c r="V1069" s="3"/>
      <c r="W1069" s="3"/>
      <c r="X1069" s="3"/>
      <c r="Y1069" s="3"/>
      <c r="Z1069" s="3"/>
    </row>
    <row r="1070" spans="1:26" ht="15" x14ac:dyDescent="0.2">
      <c r="A1070" s="10" t="s">
        <v>730</v>
      </c>
      <c r="B1070" s="15">
        <v>44769</v>
      </c>
      <c r="C1070" s="12">
        <v>0.31041666666666667</v>
      </c>
      <c r="D1070" s="3" t="s">
        <v>224</v>
      </c>
      <c r="E1070" s="3" t="s">
        <v>221</v>
      </c>
      <c r="F1070" s="3" t="s">
        <v>46</v>
      </c>
      <c r="G1070" s="3" t="s">
        <v>46</v>
      </c>
      <c r="H1070" s="3">
        <v>6.97</v>
      </c>
      <c r="I1070" s="3">
        <v>29.1</v>
      </c>
      <c r="J1070" s="3">
        <v>9.3000000000000007</v>
      </c>
      <c r="K1070" s="3">
        <v>26</v>
      </c>
      <c r="L1070" s="3">
        <v>8.02</v>
      </c>
      <c r="M1070" s="34">
        <v>-128</v>
      </c>
      <c r="N1070" s="3">
        <v>916</v>
      </c>
      <c r="O1070" s="3"/>
      <c r="P1070" s="3"/>
      <c r="Q1070" s="3"/>
      <c r="R1070" s="3"/>
      <c r="S1070" s="3"/>
      <c r="T1070" s="3"/>
      <c r="U1070" s="3"/>
      <c r="V1070" s="3"/>
      <c r="W1070" s="3"/>
      <c r="X1070" s="3"/>
      <c r="Y1070" s="3"/>
      <c r="Z1070" s="3"/>
    </row>
    <row r="1071" spans="1:26" ht="15" x14ac:dyDescent="0.2">
      <c r="A1071" s="10" t="s">
        <v>730</v>
      </c>
      <c r="B1071" s="15">
        <v>44769</v>
      </c>
      <c r="C1071" s="12">
        <v>0.3298611111111111</v>
      </c>
      <c r="D1071" s="3" t="s">
        <v>218</v>
      </c>
      <c r="E1071" s="3" t="s">
        <v>203</v>
      </c>
      <c r="F1071" s="3">
        <v>1021</v>
      </c>
      <c r="G1071" s="10">
        <v>12009</v>
      </c>
      <c r="H1071" s="3">
        <v>7.51</v>
      </c>
      <c r="I1071" s="3">
        <v>29.7</v>
      </c>
      <c r="J1071" s="3">
        <v>15.06</v>
      </c>
      <c r="K1071" s="3">
        <v>2</v>
      </c>
      <c r="L1071" s="3">
        <v>8.1300000000000008</v>
      </c>
      <c r="M1071" s="3">
        <v>-134.13</v>
      </c>
      <c r="N1071" s="3">
        <v>913</v>
      </c>
      <c r="O1071" s="3"/>
      <c r="P1071" s="3"/>
      <c r="Q1071" s="3"/>
      <c r="R1071" s="3"/>
      <c r="S1071" s="3"/>
      <c r="T1071" s="3"/>
      <c r="U1071" s="3"/>
      <c r="V1071" s="3"/>
      <c r="W1071" s="3"/>
      <c r="X1071" s="3"/>
      <c r="Y1071" s="3"/>
      <c r="Z1071" s="3"/>
    </row>
    <row r="1072" spans="1:26" ht="15" x14ac:dyDescent="0.2">
      <c r="A1072" s="10" t="s">
        <v>730</v>
      </c>
      <c r="B1072" s="15">
        <v>44769</v>
      </c>
      <c r="C1072" s="12">
        <v>0.3298611111111111</v>
      </c>
      <c r="D1072" s="3" t="s">
        <v>218</v>
      </c>
      <c r="E1072" s="3" t="s">
        <v>221</v>
      </c>
      <c r="F1072" s="3" t="s">
        <v>46</v>
      </c>
      <c r="G1072" s="3" t="s">
        <v>46</v>
      </c>
      <c r="H1072" s="3">
        <v>7.42</v>
      </c>
      <c r="I1072" s="3">
        <v>29.6</v>
      </c>
      <c r="J1072" s="3">
        <v>15.1</v>
      </c>
      <c r="K1072" s="3">
        <v>3</v>
      </c>
      <c r="L1072" s="3">
        <v>8.24</v>
      </c>
      <c r="M1072" s="3">
        <v>-140.30000000000001</v>
      </c>
      <c r="N1072" s="3">
        <v>914</v>
      </c>
      <c r="O1072" s="3"/>
      <c r="P1072" s="3"/>
      <c r="Q1072" s="3"/>
      <c r="R1072" s="3"/>
      <c r="S1072" s="3"/>
      <c r="T1072" s="3"/>
      <c r="U1072" s="3"/>
      <c r="V1072" s="3"/>
      <c r="W1072" s="3"/>
      <c r="X1072" s="3"/>
      <c r="Y1072" s="3"/>
      <c r="Z1072" s="3"/>
    </row>
    <row r="1073" spans="1:26" ht="15" x14ac:dyDescent="0.2">
      <c r="A1073" s="10" t="s">
        <v>730</v>
      </c>
      <c r="B1073" s="15">
        <v>44769</v>
      </c>
      <c r="C1073" s="12">
        <v>0.34027777777777779</v>
      </c>
      <c r="D1073" s="3" t="s">
        <v>215</v>
      </c>
      <c r="E1073" s="3" t="s">
        <v>203</v>
      </c>
      <c r="F1073" s="3">
        <v>1020</v>
      </c>
      <c r="G1073" s="3">
        <v>12004</v>
      </c>
      <c r="H1073" s="3">
        <v>7.16</v>
      </c>
      <c r="I1073" s="3">
        <v>29.3</v>
      </c>
      <c r="J1073" s="3">
        <v>14.16</v>
      </c>
      <c r="K1073" s="3">
        <v>130</v>
      </c>
      <c r="L1073" s="3">
        <v>8.2100000000000009</v>
      </c>
      <c r="M1073" s="3">
        <v>-138.9</v>
      </c>
      <c r="N1073" s="3">
        <v>911</v>
      </c>
      <c r="O1073" s="3"/>
      <c r="P1073" s="3"/>
      <c r="Q1073" s="3"/>
      <c r="R1073" s="3"/>
      <c r="S1073" s="3"/>
      <c r="T1073" s="3"/>
      <c r="U1073" s="3"/>
      <c r="V1073" s="3"/>
      <c r="W1073" s="3"/>
      <c r="X1073" s="3"/>
      <c r="Y1073" s="3"/>
      <c r="Z1073" s="3"/>
    </row>
    <row r="1074" spans="1:26" ht="15" x14ac:dyDescent="0.2">
      <c r="A1074" s="10" t="s">
        <v>730</v>
      </c>
      <c r="B1074" s="15">
        <v>44769</v>
      </c>
      <c r="C1074" s="12">
        <v>0.34027777777777779</v>
      </c>
      <c r="D1074" s="3" t="s">
        <v>215</v>
      </c>
      <c r="E1074" s="3" t="s">
        <v>221</v>
      </c>
      <c r="F1074" s="3" t="s">
        <v>46</v>
      </c>
      <c r="G1074" s="3" t="s">
        <v>46</v>
      </c>
      <c r="H1074" s="3">
        <v>7.17</v>
      </c>
      <c r="I1074" s="3">
        <v>29.3</v>
      </c>
      <c r="J1074" s="3">
        <v>14.19</v>
      </c>
      <c r="K1074" s="3" t="s">
        <v>718</v>
      </c>
      <c r="L1074" s="3">
        <v>8.17</v>
      </c>
      <c r="M1074" s="3">
        <v>-136.4</v>
      </c>
      <c r="N1074" s="3">
        <v>912</v>
      </c>
      <c r="O1074" s="3"/>
      <c r="P1074" s="3"/>
      <c r="Q1074" s="3"/>
      <c r="R1074" s="3"/>
      <c r="S1074" s="3"/>
      <c r="T1074" s="3"/>
      <c r="U1074" s="3"/>
      <c r="V1074" s="3"/>
      <c r="W1074" s="3"/>
      <c r="X1074" s="3"/>
      <c r="Y1074" s="3"/>
      <c r="Z1074" s="3"/>
    </row>
    <row r="1075" spans="1:26" ht="15" x14ac:dyDescent="0.2">
      <c r="A1075" s="10" t="s">
        <v>730</v>
      </c>
      <c r="B1075" s="15">
        <v>44769</v>
      </c>
      <c r="C1075" s="12">
        <v>0.38194444444444442</v>
      </c>
      <c r="D1075" s="3" t="s">
        <v>281</v>
      </c>
      <c r="E1075" s="3" t="s">
        <v>203</v>
      </c>
      <c r="F1075" s="3">
        <v>1044</v>
      </c>
      <c r="G1075" s="10">
        <v>12014</v>
      </c>
      <c r="H1075" s="3">
        <v>6.17</v>
      </c>
      <c r="I1075" s="3">
        <v>29.5</v>
      </c>
      <c r="J1075" s="3">
        <v>9.75</v>
      </c>
      <c r="K1075" s="3">
        <v>23</v>
      </c>
      <c r="L1075" s="3">
        <v>7.89</v>
      </c>
      <c r="M1075" s="3">
        <v>-120.5</v>
      </c>
      <c r="N1075" s="3">
        <v>919</v>
      </c>
      <c r="O1075" s="3"/>
      <c r="P1075" s="3"/>
      <c r="Q1075" s="3"/>
      <c r="R1075" s="3"/>
      <c r="S1075" s="3"/>
      <c r="T1075" s="3"/>
      <c r="U1075" s="3"/>
      <c r="V1075" s="3"/>
      <c r="W1075" s="3"/>
      <c r="X1075" s="3"/>
      <c r="Y1075" s="3"/>
      <c r="Z1075" s="3"/>
    </row>
    <row r="1076" spans="1:26" ht="15" x14ac:dyDescent="0.2">
      <c r="A1076" s="10" t="s">
        <v>730</v>
      </c>
      <c r="B1076" s="15">
        <v>44769</v>
      </c>
      <c r="C1076" s="12">
        <v>0.38194444444444442</v>
      </c>
      <c r="D1076" s="3" t="s">
        <v>281</v>
      </c>
      <c r="E1076" s="3" t="s">
        <v>221</v>
      </c>
      <c r="F1076" s="3" t="s">
        <v>46</v>
      </c>
      <c r="G1076" s="3" t="s">
        <v>46</v>
      </c>
      <c r="H1076" s="3">
        <v>5.94</v>
      </c>
      <c r="I1076" s="3">
        <v>29.5</v>
      </c>
      <c r="J1076" s="3">
        <v>10.19</v>
      </c>
      <c r="K1076" s="3">
        <v>47</v>
      </c>
      <c r="L1076" s="3">
        <v>7.86</v>
      </c>
      <c r="M1076" s="3">
        <v>-118.5</v>
      </c>
      <c r="N1076" s="3">
        <v>920</v>
      </c>
      <c r="O1076" s="3"/>
      <c r="P1076" s="3"/>
      <c r="Q1076" s="3"/>
      <c r="R1076" s="3"/>
      <c r="S1076" s="3"/>
      <c r="T1076" s="3"/>
      <c r="U1076" s="3"/>
      <c r="V1076" s="3"/>
      <c r="W1076" s="3"/>
      <c r="X1076" s="3"/>
      <c r="Y1076" s="3"/>
      <c r="Z1076" s="3"/>
    </row>
    <row r="1077" spans="1:26" ht="15" x14ac:dyDescent="0.2">
      <c r="A1077" s="10" t="s">
        <v>730</v>
      </c>
      <c r="B1077" s="15">
        <v>44769</v>
      </c>
      <c r="C1077" s="14">
        <v>0.39444444444444443</v>
      </c>
      <c r="D1077" s="10" t="s">
        <v>265</v>
      </c>
      <c r="E1077" s="10" t="s">
        <v>203</v>
      </c>
      <c r="F1077" s="10">
        <v>1025</v>
      </c>
      <c r="G1077" s="10">
        <v>12011</v>
      </c>
      <c r="H1077" s="10">
        <v>7.54</v>
      </c>
      <c r="I1077" s="10">
        <v>29.4</v>
      </c>
      <c r="J1077" s="10">
        <v>8.25</v>
      </c>
      <c r="K1077" s="10">
        <v>12</v>
      </c>
      <c r="L1077" s="10"/>
      <c r="M1077" s="10"/>
      <c r="N1077" s="10">
        <v>921</v>
      </c>
      <c r="O1077" s="10"/>
      <c r="P1077" s="3" t="s">
        <v>733</v>
      </c>
      <c r="Q1077" s="3"/>
      <c r="R1077" s="3"/>
      <c r="S1077" s="3"/>
      <c r="T1077" s="3"/>
      <c r="U1077" s="3"/>
      <c r="V1077" s="3"/>
      <c r="W1077" s="3"/>
      <c r="X1077" s="3"/>
      <c r="Y1077" s="3"/>
      <c r="Z1077" s="3"/>
    </row>
    <row r="1078" spans="1:26" ht="15" x14ac:dyDescent="0.2">
      <c r="A1078" s="10" t="s">
        <v>730</v>
      </c>
      <c r="B1078" s="15">
        <v>44769</v>
      </c>
      <c r="C1078" s="12">
        <v>0.39444444444444443</v>
      </c>
      <c r="D1078" s="3" t="s">
        <v>265</v>
      </c>
      <c r="E1078" s="3" t="s">
        <v>221</v>
      </c>
      <c r="F1078" s="3" t="s">
        <v>46</v>
      </c>
      <c r="G1078" s="3" t="s">
        <v>46</v>
      </c>
      <c r="H1078" s="3">
        <v>7.48</v>
      </c>
      <c r="I1078" s="3">
        <v>29.3</v>
      </c>
      <c r="J1078" s="3">
        <v>8.32</v>
      </c>
      <c r="K1078" s="3">
        <v>51</v>
      </c>
      <c r="L1078" s="3">
        <v>8.1199999999999992</v>
      </c>
      <c r="M1078" s="3">
        <v>-133.69999999999999</v>
      </c>
      <c r="N1078" s="3">
        <v>922</v>
      </c>
      <c r="O1078" s="3"/>
      <c r="P1078" s="3"/>
      <c r="Q1078" s="3"/>
      <c r="R1078" s="3"/>
      <c r="S1078" s="3"/>
      <c r="T1078" s="3"/>
      <c r="U1078" s="3"/>
      <c r="V1078" s="3"/>
      <c r="W1078" s="3"/>
      <c r="X1078" s="3"/>
      <c r="Y1078" s="3"/>
      <c r="Z1078" s="3"/>
    </row>
    <row r="1079" spans="1:26" ht="15" x14ac:dyDescent="0.2">
      <c r="A1079" s="10" t="s">
        <v>730</v>
      </c>
      <c r="B1079" s="15">
        <v>44769</v>
      </c>
      <c r="C1079" s="12">
        <v>0.43472222222222223</v>
      </c>
      <c r="D1079" s="3" t="s">
        <v>267</v>
      </c>
      <c r="E1079" s="3" t="s">
        <v>203</v>
      </c>
      <c r="F1079" s="3">
        <v>1024</v>
      </c>
      <c r="G1079" s="10">
        <v>12010</v>
      </c>
      <c r="H1079" s="3">
        <v>8.64</v>
      </c>
      <c r="I1079" s="3">
        <v>30</v>
      </c>
      <c r="J1079" s="3">
        <v>2.98</v>
      </c>
      <c r="K1079" s="3">
        <v>31</v>
      </c>
      <c r="L1079" s="3">
        <v>8.0299999999999994</v>
      </c>
      <c r="M1079" s="3">
        <v>-128.4</v>
      </c>
      <c r="N1079" s="3">
        <v>923</v>
      </c>
      <c r="O1079" s="3"/>
      <c r="P1079" s="3"/>
      <c r="Q1079" s="3"/>
      <c r="R1079" s="3"/>
      <c r="S1079" s="3"/>
      <c r="T1079" s="3"/>
      <c r="U1079" s="3"/>
      <c r="V1079" s="3"/>
      <c r="W1079" s="3"/>
      <c r="X1079" s="3"/>
      <c r="Y1079" s="3"/>
      <c r="Z1079" s="3"/>
    </row>
    <row r="1080" spans="1:26" ht="15" x14ac:dyDescent="0.2">
      <c r="A1080" s="10" t="s">
        <v>730</v>
      </c>
      <c r="B1080" s="15">
        <v>44769</v>
      </c>
      <c r="C1080" s="12">
        <v>0.43472222222222223</v>
      </c>
      <c r="D1080" s="3" t="s">
        <v>267</v>
      </c>
      <c r="E1080" s="3" t="s">
        <v>221</v>
      </c>
      <c r="F1080" s="3" t="s">
        <v>46</v>
      </c>
      <c r="G1080" s="3" t="s">
        <v>46</v>
      </c>
      <c r="H1080" s="3">
        <v>8.4499999999999993</v>
      </c>
      <c r="I1080" s="3">
        <v>30.2</v>
      </c>
      <c r="J1080" s="3">
        <v>3.1</v>
      </c>
      <c r="K1080" s="3">
        <v>38</v>
      </c>
      <c r="L1080" s="3">
        <v>8.11</v>
      </c>
      <c r="M1080" s="3">
        <v>-132.69999999999999</v>
      </c>
      <c r="N1080" s="3">
        <v>924</v>
      </c>
      <c r="O1080" s="3"/>
      <c r="P1080" s="3"/>
      <c r="Q1080" s="3"/>
      <c r="R1080" s="3"/>
      <c r="S1080" s="3"/>
      <c r="T1080" s="3"/>
      <c r="U1080" s="3"/>
      <c r="V1080" s="3"/>
      <c r="W1080" s="3"/>
      <c r="X1080" s="3"/>
      <c r="Y1080" s="3"/>
      <c r="Z1080" s="3"/>
    </row>
    <row r="1081" spans="1:26" ht="15" x14ac:dyDescent="0.2">
      <c r="A1081" s="10" t="s">
        <v>730</v>
      </c>
      <c r="B1081" s="15">
        <v>44769</v>
      </c>
      <c r="C1081" s="12">
        <v>0.44791666666666669</v>
      </c>
      <c r="D1081" s="3" t="s">
        <v>270</v>
      </c>
      <c r="E1081" s="3" t="s">
        <v>203</v>
      </c>
      <c r="F1081" s="3">
        <v>1038</v>
      </c>
      <c r="G1081" s="10">
        <v>12013</v>
      </c>
      <c r="H1081" s="3">
        <v>5.87</v>
      </c>
      <c r="I1081" s="3">
        <v>30</v>
      </c>
      <c r="J1081" s="3">
        <v>0.34</v>
      </c>
      <c r="K1081" s="3">
        <v>19</v>
      </c>
      <c r="L1081" s="3">
        <v>8.06</v>
      </c>
      <c r="M1081" s="3">
        <v>-130.30000000000001</v>
      </c>
      <c r="N1081" s="3">
        <v>925</v>
      </c>
      <c r="O1081" s="3"/>
      <c r="P1081" s="3"/>
      <c r="Q1081" s="3"/>
      <c r="R1081" s="3"/>
      <c r="S1081" s="3"/>
      <c r="T1081" s="3"/>
      <c r="U1081" s="3"/>
      <c r="V1081" s="3"/>
      <c r="W1081" s="3"/>
      <c r="X1081" s="3"/>
      <c r="Y1081" s="3"/>
      <c r="Z1081" s="3"/>
    </row>
    <row r="1082" spans="1:26" ht="15" x14ac:dyDescent="0.2">
      <c r="A1082" s="10" t="s">
        <v>730</v>
      </c>
      <c r="B1082" s="15">
        <v>44769</v>
      </c>
      <c r="C1082" s="12">
        <v>0.44791666666666669</v>
      </c>
      <c r="D1082" s="3" t="s">
        <v>270</v>
      </c>
      <c r="E1082" s="3" t="s">
        <v>221</v>
      </c>
      <c r="F1082" s="3" t="s">
        <v>46</v>
      </c>
      <c r="G1082" s="3" t="s">
        <v>46</v>
      </c>
      <c r="H1082" s="3">
        <v>5.91</v>
      </c>
      <c r="I1082" s="3">
        <v>30</v>
      </c>
      <c r="J1082" s="3">
        <v>0.36</v>
      </c>
      <c r="K1082" s="3">
        <v>95</v>
      </c>
      <c r="L1082" s="3">
        <v>7.48</v>
      </c>
      <c r="M1082" s="3">
        <v>-96.3</v>
      </c>
      <c r="N1082" s="3">
        <v>926</v>
      </c>
      <c r="O1082" s="3"/>
      <c r="P1082" s="3"/>
      <c r="Q1082" s="3"/>
      <c r="R1082" s="3"/>
      <c r="S1082" s="3"/>
      <c r="T1082" s="3"/>
      <c r="U1082" s="3"/>
      <c r="V1082" s="3"/>
      <c r="W1082" s="3"/>
      <c r="X1082" s="3"/>
      <c r="Y1082" s="3"/>
      <c r="Z1082" s="3"/>
    </row>
    <row r="1083" spans="1:26" ht="15" x14ac:dyDescent="0.2">
      <c r="A1083" s="10" t="s">
        <v>730</v>
      </c>
      <c r="B1083" s="15">
        <v>44769</v>
      </c>
      <c r="C1083" s="12">
        <v>0.45624999999999999</v>
      </c>
      <c r="D1083" s="3" t="s">
        <v>300</v>
      </c>
      <c r="E1083" s="3" t="s">
        <v>203</v>
      </c>
      <c r="F1083" s="3">
        <v>1027</v>
      </c>
      <c r="G1083" s="10">
        <v>12007</v>
      </c>
      <c r="H1083" s="3">
        <v>6.09</v>
      </c>
      <c r="I1083" s="3">
        <v>29.7</v>
      </c>
      <c r="J1083" s="3">
        <v>0.21</v>
      </c>
      <c r="K1083" s="3">
        <v>35</v>
      </c>
      <c r="L1083" s="26">
        <v>7.4</v>
      </c>
      <c r="M1083" s="3">
        <v>-92.3</v>
      </c>
      <c r="N1083" s="3">
        <v>927</v>
      </c>
      <c r="O1083" s="3"/>
      <c r="P1083" s="3"/>
      <c r="Q1083" s="3"/>
      <c r="R1083" s="3"/>
      <c r="S1083" s="3"/>
      <c r="T1083" s="3"/>
      <c r="U1083" s="3"/>
      <c r="V1083" s="3"/>
      <c r="W1083" s="3"/>
      <c r="X1083" s="3"/>
      <c r="Y1083" s="3"/>
      <c r="Z1083" s="3"/>
    </row>
    <row r="1084" spans="1:26" ht="15" x14ac:dyDescent="0.2">
      <c r="A1084" s="10" t="s">
        <v>730</v>
      </c>
      <c r="B1084" s="15">
        <v>44769</v>
      </c>
      <c r="C1084" s="12">
        <v>0.45624999999999999</v>
      </c>
      <c r="D1084" s="3" t="s">
        <v>300</v>
      </c>
      <c r="E1084" s="3" t="s">
        <v>221</v>
      </c>
      <c r="F1084" s="3" t="s">
        <v>46</v>
      </c>
      <c r="G1084" s="3" t="s">
        <v>46</v>
      </c>
      <c r="H1084" s="3">
        <v>5.76</v>
      </c>
      <c r="I1084" s="3">
        <v>29.8</v>
      </c>
      <c r="J1084" s="3">
        <v>0.2</v>
      </c>
      <c r="K1084" s="3">
        <v>111</v>
      </c>
      <c r="L1084" s="3">
        <v>7.41</v>
      </c>
      <c r="M1084" s="34">
        <v>-93</v>
      </c>
      <c r="N1084" s="3">
        <v>928</v>
      </c>
      <c r="O1084" s="3"/>
      <c r="P1084" s="3"/>
      <c r="Q1084" s="3"/>
      <c r="R1084" s="3"/>
      <c r="S1084" s="3"/>
      <c r="T1084" s="3"/>
      <c r="U1084" s="3"/>
      <c r="V1084" s="3"/>
      <c r="W1084" s="3"/>
      <c r="X1084" s="3"/>
      <c r="Y1084" s="3"/>
      <c r="Z1084" s="3"/>
    </row>
    <row r="1085" spans="1:26" ht="15" x14ac:dyDescent="0.2">
      <c r="A1085" s="10" t="s">
        <v>730</v>
      </c>
      <c r="B1085" s="15">
        <v>44769</v>
      </c>
      <c r="C1085" s="12">
        <v>0.47152777777777777</v>
      </c>
      <c r="D1085" s="3" t="s">
        <v>272</v>
      </c>
      <c r="E1085" s="3" t="s">
        <v>203</v>
      </c>
      <c r="F1085" s="3">
        <v>1031</v>
      </c>
      <c r="G1085" s="10">
        <v>12008</v>
      </c>
      <c r="H1085" s="3">
        <v>6.62</v>
      </c>
      <c r="I1085" s="3">
        <v>31.4</v>
      </c>
      <c r="J1085" s="3">
        <v>0.3</v>
      </c>
      <c r="K1085" s="3">
        <v>4</v>
      </c>
      <c r="L1085" s="26">
        <v>7.5</v>
      </c>
      <c r="M1085" s="3">
        <v>-97.7</v>
      </c>
      <c r="N1085" s="3">
        <v>929</v>
      </c>
      <c r="O1085" s="3"/>
      <c r="P1085" s="3"/>
      <c r="Q1085" s="3"/>
      <c r="R1085" s="3"/>
      <c r="S1085" s="3"/>
      <c r="T1085" s="3"/>
      <c r="U1085" s="3"/>
      <c r="V1085" s="3"/>
      <c r="W1085" s="3"/>
      <c r="X1085" s="3"/>
      <c r="Y1085" s="3"/>
      <c r="Z1085" s="3"/>
    </row>
    <row r="1086" spans="1:26" ht="15" x14ac:dyDescent="0.2">
      <c r="A1086" s="10" t="s">
        <v>730</v>
      </c>
      <c r="B1086" s="15">
        <v>44769</v>
      </c>
      <c r="C1086" s="12">
        <v>0.47152777777777777</v>
      </c>
      <c r="D1086" s="3" t="s">
        <v>272</v>
      </c>
      <c r="E1086" s="3" t="s">
        <v>221</v>
      </c>
      <c r="F1086" s="3" t="s">
        <v>46</v>
      </c>
      <c r="G1086" s="3" t="s">
        <v>46</v>
      </c>
      <c r="H1086" s="3">
        <v>6.54</v>
      </c>
      <c r="I1086" s="3">
        <v>31.4</v>
      </c>
      <c r="J1086" s="3">
        <v>0.3</v>
      </c>
      <c r="K1086" s="3">
        <v>28</v>
      </c>
      <c r="L1086" s="3">
        <v>7.46</v>
      </c>
      <c r="M1086" s="3">
        <v>-95.7</v>
      </c>
      <c r="N1086" s="3">
        <v>930</v>
      </c>
      <c r="O1086" s="3"/>
      <c r="P1086" s="3"/>
      <c r="Q1086" s="3"/>
      <c r="R1086" s="3"/>
      <c r="S1086" s="3"/>
      <c r="T1086" s="3"/>
      <c r="U1086" s="3"/>
      <c r="V1086" s="3"/>
      <c r="W1086" s="3"/>
      <c r="X1086" s="3"/>
      <c r="Y1086" s="3"/>
      <c r="Z1086" s="3"/>
    </row>
    <row r="1087" spans="1:26" ht="15" x14ac:dyDescent="0.2">
      <c r="A1087" s="10" t="s">
        <v>730</v>
      </c>
      <c r="B1087" s="15">
        <v>44769</v>
      </c>
      <c r="C1087" s="12">
        <v>0.4826388888888889</v>
      </c>
      <c r="D1087" s="3" t="s">
        <v>304</v>
      </c>
      <c r="E1087" s="3" t="s">
        <v>203</v>
      </c>
      <c r="F1087" s="3">
        <v>1036</v>
      </c>
      <c r="G1087" s="10">
        <v>12006</v>
      </c>
      <c r="H1087" s="3">
        <v>7.19</v>
      </c>
      <c r="I1087" s="3">
        <v>30</v>
      </c>
      <c r="J1087" s="3">
        <v>2.29</v>
      </c>
      <c r="K1087" s="3">
        <v>27</v>
      </c>
      <c r="L1087" s="3">
        <v>8.2200000000000006</v>
      </c>
      <c r="M1087" s="3">
        <v>-139.1</v>
      </c>
      <c r="N1087" s="3">
        <v>931</v>
      </c>
      <c r="O1087" s="3"/>
      <c r="P1087" s="3"/>
      <c r="Q1087" s="3"/>
      <c r="R1087" s="3"/>
      <c r="S1087" s="3"/>
      <c r="T1087" s="3"/>
      <c r="U1087" s="3"/>
      <c r="V1087" s="3"/>
      <c r="W1087" s="3"/>
      <c r="X1087" s="3"/>
      <c r="Y1087" s="3"/>
      <c r="Z1087" s="3"/>
    </row>
    <row r="1088" spans="1:26" ht="15" x14ac:dyDescent="0.2">
      <c r="A1088" s="10" t="s">
        <v>730</v>
      </c>
      <c r="B1088" s="15">
        <v>44769</v>
      </c>
      <c r="C1088" s="12">
        <v>0.4826388888888889</v>
      </c>
      <c r="D1088" s="3" t="s">
        <v>304</v>
      </c>
      <c r="E1088" s="3" t="s">
        <v>221</v>
      </c>
      <c r="F1088" s="3" t="s">
        <v>46</v>
      </c>
      <c r="G1088" s="3" t="s">
        <v>46</v>
      </c>
      <c r="H1088" s="3">
        <v>6.68</v>
      </c>
      <c r="I1088" s="3">
        <v>29.7</v>
      </c>
      <c r="J1088" s="3">
        <v>2.74</v>
      </c>
      <c r="K1088" s="3">
        <v>32</v>
      </c>
      <c r="L1088" s="3">
        <v>8.24</v>
      </c>
      <c r="M1088" s="3">
        <v>-40.4</v>
      </c>
      <c r="N1088" s="3">
        <v>932</v>
      </c>
      <c r="O1088" s="3"/>
      <c r="P1088" s="3"/>
      <c r="Q1088" s="3"/>
      <c r="R1088" s="3"/>
      <c r="S1088" s="3"/>
      <c r="T1088" s="3"/>
      <c r="U1088" s="3"/>
      <c r="V1088" s="3"/>
      <c r="W1088" s="3"/>
      <c r="X1088" s="3"/>
      <c r="Y1088" s="3"/>
      <c r="Z1088" s="3"/>
    </row>
    <row r="1089" spans="1:26" ht="15" x14ac:dyDescent="0.2">
      <c r="A1089" s="10" t="s">
        <v>730</v>
      </c>
      <c r="B1089" s="15">
        <v>44769</v>
      </c>
      <c r="C1089" s="12">
        <v>0.49236111111111114</v>
      </c>
      <c r="D1089" s="3" t="s">
        <v>307</v>
      </c>
      <c r="E1089" s="3" t="s">
        <v>203</v>
      </c>
      <c r="F1089" s="3">
        <v>1016</v>
      </c>
      <c r="G1089" s="10">
        <v>12005</v>
      </c>
      <c r="H1089" s="3">
        <v>6.44</v>
      </c>
      <c r="I1089" s="3">
        <v>30.9</v>
      </c>
      <c r="J1089" s="3">
        <v>7.4</v>
      </c>
      <c r="K1089" s="3" t="s">
        <v>721</v>
      </c>
      <c r="L1089" s="3">
        <v>7.61</v>
      </c>
      <c r="M1089" s="3">
        <v>-104.4</v>
      </c>
      <c r="N1089" s="3">
        <v>933</v>
      </c>
      <c r="O1089" s="3"/>
      <c r="P1089" s="3"/>
      <c r="Q1089" s="3"/>
      <c r="R1089" s="3"/>
      <c r="S1089" s="3"/>
      <c r="T1089" s="3"/>
      <c r="U1089" s="3"/>
      <c r="V1089" s="3"/>
      <c r="W1089" s="3"/>
      <c r="X1089" s="3"/>
      <c r="Y1089" s="3"/>
      <c r="Z1089" s="3"/>
    </row>
    <row r="1090" spans="1:26" ht="15" x14ac:dyDescent="0.2">
      <c r="A1090" s="10" t="s">
        <v>730</v>
      </c>
      <c r="B1090" s="15">
        <v>44769</v>
      </c>
      <c r="C1090" s="12">
        <v>0.49236111111111114</v>
      </c>
      <c r="D1090" s="3" t="s">
        <v>307</v>
      </c>
      <c r="E1090" s="3" t="s">
        <v>221</v>
      </c>
      <c r="F1090" s="3" t="s">
        <v>46</v>
      </c>
      <c r="G1090" s="3" t="s">
        <v>46</v>
      </c>
      <c r="H1090" s="3">
        <v>6.54</v>
      </c>
      <c r="I1090" s="3">
        <v>31.2</v>
      </c>
      <c r="J1090" s="3">
        <v>7.49</v>
      </c>
      <c r="K1090" s="3">
        <v>33</v>
      </c>
      <c r="L1090" s="3">
        <v>7.62</v>
      </c>
      <c r="M1090" s="3">
        <v>-104.8</v>
      </c>
      <c r="N1090" s="3">
        <v>934</v>
      </c>
      <c r="O1090" s="3"/>
      <c r="P1090" s="3"/>
      <c r="Q1090" s="3"/>
      <c r="R1090" s="3"/>
      <c r="S1090" s="3"/>
      <c r="T1090" s="3"/>
      <c r="U1090" s="3"/>
      <c r="V1090" s="3"/>
      <c r="W1090" s="3"/>
      <c r="X1090" s="3"/>
      <c r="Y1090" s="3"/>
      <c r="Z1090" s="3"/>
    </row>
    <row r="1091" spans="1:26" ht="15" x14ac:dyDescent="0.2">
      <c r="A1091" s="10" t="s">
        <v>730</v>
      </c>
      <c r="B1091" s="15">
        <v>44769</v>
      </c>
      <c r="C1091" s="12">
        <v>0.51041666666666663</v>
      </c>
      <c r="D1091" s="3" t="s">
        <v>274</v>
      </c>
      <c r="E1091" s="3" t="s">
        <v>203</v>
      </c>
      <c r="F1091" s="3">
        <v>1010</v>
      </c>
      <c r="G1091" s="10">
        <v>12002</v>
      </c>
      <c r="H1091" s="3">
        <v>9.26</v>
      </c>
      <c r="I1091" s="3">
        <v>31.3</v>
      </c>
      <c r="J1091" s="3">
        <v>5.31</v>
      </c>
      <c r="K1091" s="3">
        <v>16</v>
      </c>
      <c r="L1091" s="3">
        <v>7.55</v>
      </c>
      <c r="M1091" s="3">
        <v>-100.7</v>
      </c>
      <c r="N1091" s="3">
        <v>935</v>
      </c>
      <c r="O1091" s="3"/>
      <c r="P1091" s="3"/>
      <c r="Q1091" s="3"/>
      <c r="R1091" s="3"/>
      <c r="S1091" s="3"/>
      <c r="T1091" s="3"/>
      <c r="U1091" s="3"/>
      <c r="V1091" s="3"/>
      <c r="W1091" s="3"/>
      <c r="X1091" s="3"/>
      <c r="Y1091" s="3"/>
      <c r="Z1091" s="3"/>
    </row>
    <row r="1092" spans="1:26" ht="15" x14ac:dyDescent="0.2">
      <c r="A1092" s="10" t="s">
        <v>730</v>
      </c>
      <c r="B1092" s="15">
        <v>44769</v>
      </c>
      <c r="C1092" s="12">
        <v>0.51041666666666663</v>
      </c>
      <c r="D1092" s="3" t="s">
        <v>274</v>
      </c>
      <c r="E1092" s="3" t="s">
        <v>221</v>
      </c>
      <c r="F1092" s="3" t="s">
        <v>46</v>
      </c>
      <c r="G1092" s="3" t="s">
        <v>46</v>
      </c>
      <c r="H1092" s="3">
        <v>8.75</v>
      </c>
      <c r="I1092" s="3">
        <v>31</v>
      </c>
      <c r="J1092" s="3">
        <v>5.44</v>
      </c>
      <c r="K1092" s="3">
        <v>81</v>
      </c>
      <c r="L1092" s="3">
        <v>7.55</v>
      </c>
      <c r="M1092" s="3">
        <v>-100.7</v>
      </c>
      <c r="N1092" s="3">
        <v>936</v>
      </c>
      <c r="O1092" s="3"/>
      <c r="P1092" s="3"/>
      <c r="Q1092" s="3"/>
      <c r="R1092" s="3"/>
      <c r="S1092" s="3"/>
      <c r="T1092" s="3"/>
      <c r="U1092" s="3"/>
      <c r="V1092" s="3"/>
      <c r="W1092" s="3"/>
      <c r="X1092" s="3"/>
      <c r="Y1092" s="3"/>
      <c r="Z1092" s="3"/>
    </row>
    <row r="1093" spans="1:26" ht="15" x14ac:dyDescent="0.2">
      <c r="A1093" s="10" t="s">
        <v>730</v>
      </c>
      <c r="B1093" s="15">
        <v>44769</v>
      </c>
      <c r="C1093" s="14">
        <v>0.52152777777777781</v>
      </c>
      <c r="D1093" s="10" t="s">
        <v>277</v>
      </c>
      <c r="E1093" s="10" t="s">
        <v>203</v>
      </c>
      <c r="F1093" s="10">
        <v>1018</v>
      </c>
      <c r="G1093" s="10">
        <v>12003</v>
      </c>
      <c r="H1093" s="10">
        <v>8.49</v>
      </c>
      <c r="I1093" s="10">
        <v>30.9</v>
      </c>
      <c r="J1093" s="10">
        <v>4.34</v>
      </c>
      <c r="K1093" s="10">
        <v>22</v>
      </c>
      <c r="L1093" s="32">
        <v>8</v>
      </c>
      <c r="M1093" s="10">
        <v>-126.8</v>
      </c>
      <c r="N1093" s="10">
        <v>937</v>
      </c>
      <c r="O1093" s="10"/>
      <c r="P1093" s="10" t="s">
        <v>732</v>
      </c>
      <c r="Q1093" s="3"/>
      <c r="R1093" s="3"/>
      <c r="S1093" s="3"/>
      <c r="T1093" s="3"/>
      <c r="U1093" s="3"/>
      <c r="V1093" s="3"/>
      <c r="W1093" s="3"/>
      <c r="X1093" s="3"/>
      <c r="Y1093" s="3"/>
      <c r="Z1093" s="3"/>
    </row>
    <row r="1094" spans="1:26" ht="15" x14ac:dyDescent="0.2">
      <c r="A1094" s="10" t="s">
        <v>730</v>
      </c>
      <c r="B1094" s="15">
        <v>44769</v>
      </c>
      <c r="C1094" s="12">
        <v>0.52152777777777781</v>
      </c>
      <c r="D1094" s="3" t="s">
        <v>277</v>
      </c>
      <c r="E1094" s="3" t="s">
        <v>221</v>
      </c>
      <c r="F1094" s="3" t="s">
        <v>46</v>
      </c>
      <c r="G1094" s="3" t="s">
        <v>46</v>
      </c>
      <c r="H1094" s="3">
        <v>8.3000000000000007</v>
      </c>
      <c r="I1094" s="3">
        <v>30.8</v>
      </c>
      <c r="J1094" s="3">
        <v>4.26</v>
      </c>
      <c r="K1094" s="3">
        <v>80</v>
      </c>
      <c r="L1094" s="3">
        <v>8.1199999999999992</v>
      </c>
      <c r="M1094" s="3">
        <v>-133.5</v>
      </c>
      <c r="N1094" s="3">
        <v>938</v>
      </c>
      <c r="O1094" s="3"/>
      <c r="P1094" s="3"/>
      <c r="Q1094" s="3"/>
      <c r="R1094" s="3"/>
      <c r="S1094" s="3"/>
      <c r="T1094" s="3"/>
      <c r="U1094" s="3"/>
      <c r="V1094" s="3"/>
      <c r="W1094" s="3"/>
      <c r="X1094" s="3"/>
      <c r="Y1094" s="3"/>
      <c r="Z1094" s="3"/>
    </row>
    <row r="1095" spans="1:26" ht="15" x14ac:dyDescent="0.2">
      <c r="A1095" s="10" t="s">
        <v>730</v>
      </c>
      <c r="B1095" s="15">
        <v>44769</v>
      </c>
      <c r="C1095" s="12">
        <v>0.53125</v>
      </c>
      <c r="D1095" s="3" t="s">
        <v>279</v>
      </c>
      <c r="E1095" s="3" t="s">
        <v>203</v>
      </c>
      <c r="F1095" s="3">
        <v>1033</v>
      </c>
      <c r="G1095" s="10">
        <v>12001</v>
      </c>
      <c r="H1095" s="3">
        <v>7.89</v>
      </c>
      <c r="I1095" s="3">
        <v>32.1</v>
      </c>
      <c r="J1095" s="3">
        <v>6.18</v>
      </c>
      <c r="K1095" s="3">
        <v>9</v>
      </c>
      <c r="L1095" s="26">
        <v>8.1999999999999993</v>
      </c>
      <c r="M1095" s="3">
        <v>-138.1</v>
      </c>
      <c r="N1095" s="3">
        <v>939</v>
      </c>
      <c r="O1095" s="3"/>
      <c r="P1095" s="3"/>
      <c r="Q1095" s="3"/>
      <c r="R1095" s="3"/>
      <c r="S1095" s="3"/>
      <c r="T1095" s="3"/>
      <c r="U1095" s="3"/>
      <c r="V1095" s="3"/>
      <c r="W1095" s="3"/>
      <c r="X1095" s="3"/>
      <c r="Y1095" s="3"/>
      <c r="Z1095" s="3"/>
    </row>
    <row r="1096" spans="1:26" ht="15" x14ac:dyDescent="0.2">
      <c r="A1096" s="10" t="s">
        <v>730</v>
      </c>
      <c r="B1096" s="15">
        <v>44769</v>
      </c>
      <c r="C1096" s="12">
        <v>0.53125</v>
      </c>
      <c r="D1096" s="3" t="s">
        <v>279</v>
      </c>
      <c r="E1096" s="3" t="s">
        <v>221</v>
      </c>
      <c r="F1096" s="3" t="s">
        <v>46</v>
      </c>
      <c r="G1096" s="3" t="s">
        <v>46</v>
      </c>
      <c r="H1096" s="3">
        <v>7.79</v>
      </c>
      <c r="I1096" s="3">
        <v>32.299999999999997</v>
      </c>
      <c r="J1096" s="3">
        <v>6.19</v>
      </c>
      <c r="K1096" s="3">
        <v>26</v>
      </c>
      <c r="L1096" s="3">
        <v>8.18</v>
      </c>
      <c r="M1096" s="3">
        <v>-136.9</v>
      </c>
      <c r="N1096" s="3">
        <v>940</v>
      </c>
      <c r="O1096" s="3"/>
      <c r="P1096" s="3"/>
      <c r="Q1096" s="3"/>
      <c r="R1096" s="3"/>
      <c r="S1096" s="3"/>
      <c r="T1096" s="3"/>
      <c r="U1096" s="3"/>
      <c r="V1096" s="3"/>
      <c r="W1096" s="3"/>
      <c r="X1096" s="3"/>
      <c r="Y1096" s="3"/>
      <c r="Z1096" s="3"/>
    </row>
    <row r="1097" spans="1:26" ht="15" x14ac:dyDescent="0.2">
      <c r="A1097" s="10" t="s">
        <v>730</v>
      </c>
      <c r="B1097" s="15">
        <v>44770</v>
      </c>
      <c r="C1097" s="12">
        <v>0.34722222222222221</v>
      </c>
      <c r="D1097" s="3" t="s">
        <v>212</v>
      </c>
      <c r="E1097" s="3" t="s">
        <v>203</v>
      </c>
      <c r="F1097" s="3">
        <v>1016</v>
      </c>
      <c r="G1097" s="10">
        <v>12028</v>
      </c>
      <c r="H1097" s="3">
        <v>4.46</v>
      </c>
      <c r="I1097" s="3">
        <v>29.9</v>
      </c>
      <c r="J1097" s="3">
        <v>11.29</v>
      </c>
      <c r="K1097" s="3">
        <v>104</v>
      </c>
      <c r="L1097" s="3">
        <v>7.78</v>
      </c>
      <c r="M1097" s="3">
        <v>-113.8</v>
      </c>
      <c r="N1097" s="3">
        <v>941</v>
      </c>
      <c r="O1097" s="3"/>
      <c r="P1097" s="3"/>
      <c r="Q1097" s="3"/>
      <c r="R1097" s="3"/>
      <c r="S1097" s="3"/>
      <c r="T1097" s="3"/>
      <c r="U1097" s="3"/>
      <c r="V1097" s="3"/>
      <c r="W1097" s="3"/>
      <c r="X1097" s="3"/>
      <c r="Y1097" s="3"/>
      <c r="Z1097" s="3"/>
    </row>
    <row r="1098" spans="1:26" ht="15" x14ac:dyDescent="0.2">
      <c r="A1098" s="10" t="s">
        <v>730</v>
      </c>
      <c r="B1098" s="15">
        <v>44770</v>
      </c>
      <c r="C1098" s="12">
        <v>0.34722222222222221</v>
      </c>
      <c r="D1098" s="3" t="s">
        <v>212</v>
      </c>
      <c r="E1098" s="3" t="s">
        <v>221</v>
      </c>
      <c r="F1098" s="3" t="s">
        <v>46</v>
      </c>
      <c r="G1098" s="3" t="s">
        <v>46</v>
      </c>
      <c r="H1098" s="3">
        <v>4.6500000000000004</v>
      </c>
      <c r="I1098" s="3">
        <v>29.6</v>
      </c>
      <c r="J1098" s="3">
        <v>12.44</v>
      </c>
      <c r="K1098" s="3">
        <v>110</v>
      </c>
      <c r="L1098" s="26">
        <v>7.6</v>
      </c>
      <c r="M1098" s="3">
        <v>-103.8</v>
      </c>
      <c r="N1098" s="3">
        <v>942</v>
      </c>
      <c r="O1098" s="3"/>
      <c r="P1098" s="3"/>
      <c r="Q1098" s="3"/>
      <c r="R1098" s="3"/>
      <c r="S1098" s="3"/>
      <c r="T1098" s="3"/>
      <c r="U1098" s="3"/>
      <c r="V1098" s="3"/>
      <c r="W1098" s="3"/>
      <c r="X1098" s="3"/>
      <c r="Y1098" s="3"/>
      <c r="Z1098" s="3"/>
    </row>
    <row r="1099" spans="1:26" ht="15" x14ac:dyDescent="0.2">
      <c r="A1099" s="10" t="s">
        <v>730</v>
      </c>
      <c r="B1099" s="15">
        <v>44770</v>
      </c>
      <c r="C1099" s="12">
        <v>0.37222222222222223</v>
      </c>
      <c r="D1099" s="3" t="s">
        <v>209</v>
      </c>
      <c r="E1099" s="3" t="s">
        <v>203</v>
      </c>
      <c r="F1099" s="3">
        <v>1033</v>
      </c>
      <c r="G1099" s="10">
        <v>12027</v>
      </c>
      <c r="H1099" s="3">
        <v>3.65</v>
      </c>
      <c r="I1099" s="3">
        <v>30.1</v>
      </c>
      <c r="J1099" s="3">
        <v>13.81</v>
      </c>
      <c r="K1099" s="3">
        <v>121</v>
      </c>
      <c r="L1099" s="3">
        <v>7.63</v>
      </c>
      <c r="M1099" s="3">
        <v>-105.5</v>
      </c>
      <c r="N1099" s="3">
        <v>965</v>
      </c>
      <c r="O1099" s="3"/>
      <c r="P1099" s="3"/>
      <c r="Q1099" s="3"/>
      <c r="R1099" s="3"/>
      <c r="S1099" s="3"/>
      <c r="T1099" s="3"/>
      <c r="U1099" s="3"/>
      <c r="V1099" s="3"/>
      <c r="W1099" s="3"/>
      <c r="X1099" s="3"/>
      <c r="Y1099" s="3"/>
      <c r="Z1099" s="3"/>
    </row>
    <row r="1100" spans="1:26" ht="15" x14ac:dyDescent="0.2">
      <c r="A1100" s="10" t="s">
        <v>730</v>
      </c>
      <c r="B1100" s="15">
        <v>44770</v>
      </c>
      <c r="C1100" s="12">
        <v>0.37222222222222223</v>
      </c>
      <c r="D1100" s="3" t="s">
        <v>209</v>
      </c>
      <c r="E1100" s="3" t="s">
        <v>221</v>
      </c>
      <c r="F1100" s="3" t="s">
        <v>46</v>
      </c>
      <c r="G1100" s="3" t="s">
        <v>46</v>
      </c>
      <c r="H1100" s="3">
        <v>4.57</v>
      </c>
      <c r="I1100" s="3">
        <v>30.1</v>
      </c>
      <c r="J1100" s="3">
        <v>13.93</v>
      </c>
      <c r="K1100" s="3">
        <v>127</v>
      </c>
      <c r="L1100" s="3">
        <v>7.54</v>
      </c>
      <c r="M1100" s="3">
        <v>-100.2</v>
      </c>
      <c r="N1100" s="3">
        <v>974</v>
      </c>
      <c r="O1100" s="3"/>
      <c r="P1100" s="3"/>
      <c r="Q1100" s="3"/>
      <c r="R1100" s="3"/>
      <c r="S1100" s="3"/>
      <c r="T1100" s="3"/>
      <c r="U1100" s="3"/>
      <c r="V1100" s="3"/>
      <c r="W1100" s="3"/>
      <c r="X1100" s="3"/>
      <c r="Y1100" s="3"/>
      <c r="Z1100" s="3"/>
    </row>
    <row r="1101" spans="1:26" ht="15" x14ac:dyDescent="0.2">
      <c r="A1101" s="10" t="s">
        <v>730</v>
      </c>
      <c r="B1101" s="15">
        <v>44770</v>
      </c>
      <c r="C1101" s="12">
        <v>0.3888888888888889</v>
      </c>
      <c r="D1101" s="3" t="s">
        <v>206</v>
      </c>
      <c r="E1101" s="3" t="s">
        <v>203</v>
      </c>
      <c r="F1101" s="3">
        <v>1031</v>
      </c>
      <c r="G1101" s="10">
        <v>12025</v>
      </c>
      <c r="H1101" s="3">
        <v>5.63</v>
      </c>
      <c r="I1101" s="3">
        <v>29.6</v>
      </c>
      <c r="J1101" s="3">
        <v>16.48</v>
      </c>
      <c r="K1101" s="3">
        <v>103</v>
      </c>
      <c r="L1101" s="3">
        <v>7.87</v>
      </c>
      <c r="M1101" s="3">
        <v>-119.4</v>
      </c>
      <c r="N1101" s="3">
        <v>966</v>
      </c>
      <c r="O1101" s="3"/>
      <c r="P1101" s="3"/>
      <c r="Q1101" s="3"/>
      <c r="R1101" s="3"/>
      <c r="S1101" s="3"/>
      <c r="T1101" s="3"/>
      <c r="U1101" s="3"/>
      <c r="V1101" s="3"/>
      <c r="W1101" s="3"/>
      <c r="X1101" s="3"/>
      <c r="Y1101" s="3"/>
      <c r="Z1101" s="3"/>
    </row>
    <row r="1102" spans="1:26" ht="15" x14ac:dyDescent="0.2">
      <c r="A1102" s="10" t="s">
        <v>730</v>
      </c>
      <c r="B1102" s="15">
        <v>44770</v>
      </c>
      <c r="C1102" s="12">
        <v>0.3888888888888889</v>
      </c>
      <c r="D1102" s="3" t="s">
        <v>206</v>
      </c>
      <c r="E1102" s="3" t="s">
        <v>221</v>
      </c>
      <c r="F1102" s="3">
        <v>1018</v>
      </c>
      <c r="G1102" s="3">
        <v>12034</v>
      </c>
      <c r="H1102" s="3">
        <v>4.91</v>
      </c>
      <c r="I1102" s="3">
        <v>29.3</v>
      </c>
      <c r="J1102" s="3">
        <v>19.309999999999999</v>
      </c>
      <c r="K1102" s="3">
        <v>120</v>
      </c>
      <c r="L1102" s="3">
        <v>7.71</v>
      </c>
      <c r="M1102" s="3">
        <v>-109.9</v>
      </c>
      <c r="N1102" s="3">
        <v>967</v>
      </c>
      <c r="O1102" s="3"/>
      <c r="P1102" s="3"/>
      <c r="Q1102" s="3"/>
      <c r="R1102" s="3"/>
      <c r="S1102" s="3"/>
      <c r="T1102" s="3"/>
      <c r="U1102" s="3"/>
      <c r="V1102" s="3"/>
      <c r="W1102" s="3"/>
      <c r="X1102" s="3"/>
      <c r="Y1102" s="3"/>
      <c r="Z1102" s="3"/>
    </row>
    <row r="1103" spans="1:26" ht="15" x14ac:dyDescent="0.2">
      <c r="A1103" s="10" t="s">
        <v>730</v>
      </c>
      <c r="B1103" s="15">
        <v>44770</v>
      </c>
      <c r="C1103" s="12">
        <v>0.42152777777777778</v>
      </c>
      <c r="D1103" s="3" t="s">
        <v>227</v>
      </c>
      <c r="E1103" s="3" t="s">
        <v>203</v>
      </c>
      <c r="F1103" s="3">
        <v>1024</v>
      </c>
      <c r="G1103" s="10">
        <v>12020</v>
      </c>
      <c r="H1103" s="3">
        <v>7</v>
      </c>
      <c r="I1103" s="3">
        <v>30.1</v>
      </c>
      <c r="J1103" s="3">
        <v>21.53</v>
      </c>
      <c r="K1103" s="3">
        <v>114</v>
      </c>
      <c r="L1103" s="3">
        <v>8.1199999999999992</v>
      </c>
      <c r="M1103" s="3">
        <v>-133.5</v>
      </c>
      <c r="N1103" s="3">
        <v>946</v>
      </c>
      <c r="O1103" s="3"/>
      <c r="P1103" s="3"/>
      <c r="Q1103" s="3"/>
      <c r="R1103" s="3"/>
      <c r="S1103" s="3"/>
      <c r="T1103" s="3"/>
      <c r="U1103" s="3"/>
      <c r="V1103" s="3"/>
      <c r="W1103" s="3"/>
      <c r="X1103" s="3"/>
      <c r="Y1103" s="3"/>
      <c r="Z1103" s="3"/>
    </row>
    <row r="1104" spans="1:26" ht="15" x14ac:dyDescent="0.2">
      <c r="A1104" s="10" t="s">
        <v>730</v>
      </c>
      <c r="B1104" s="15">
        <v>44770</v>
      </c>
      <c r="C1104" s="12">
        <v>0.42152777777777778</v>
      </c>
      <c r="D1104" s="3" t="s">
        <v>227</v>
      </c>
      <c r="E1104" s="3" t="s">
        <v>221</v>
      </c>
      <c r="F1104" s="3" t="s">
        <v>46</v>
      </c>
      <c r="G1104" s="3" t="s">
        <v>46</v>
      </c>
      <c r="H1104" s="3">
        <v>6.7</v>
      </c>
      <c r="I1104" s="3">
        <v>29.9</v>
      </c>
      <c r="J1104" s="3">
        <v>23.07</v>
      </c>
      <c r="K1104" s="3">
        <v>126</v>
      </c>
      <c r="L1104" s="3">
        <v>8.1199999999999992</v>
      </c>
      <c r="M1104" s="3">
        <v>-133.6</v>
      </c>
      <c r="N1104" s="3">
        <v>947</v>
      </c>
      <c r="O1104" s="3"/>
      <c r="P1104" s="3"/>
      <c r="Q1104" s="3"/>
      <c r="R1104" s="3"/>
      <c r="S1104" s="3"/>
      <c r="T1104" s="3"/>
      <c r="U1104" s="3"/>
      <c r="V1104" s="3"/>
      <c r="W1104" s="3"/>
      <c r="X1104" s="3"/>
      <c r="Y1104" s="3"/>
      <c r="Z1104" s="3"/>
    </row>
    <row r="1105" spans="1:26" ht="15" x14ac:dyDescent="0.2">
      <c r="A1105" s="10" t="s">
        <v>730</v>
      </c>
      <c r="B1105" s="15">
        <v>44770</v>
      </c>
      <c r="C1105" s="12">
        <v>0.43541666666666667</v>
      </c>
      <c r="D1105" s="3" t="s">
        <v>230</v>
      </c>
      <c r="E1105" s="3" t="s">
        <v>203</v>
      </c>
      <c r="F1105" s="3">
        <v>1010</v>
      </c>
      <c r="G1105" s="10">
        <v>12023</v>
      </c>
      <c r="H1105" s="3">
        <v>6.53</v>
      </c>
      <c r="I1105" s="3">
        <v>30.4</v>
      </c>
      <c r="J1105" s="3">
        <v>21.16</v>
      </c>
      <c r="K1105" s="3">
        <v>133</v>
      </c>
      <c r="L1105" s="3">
        <v>8.1199999999999992</v>
      </c>
      <c r="M1105" s="3">
        <v>-133.69999999999999</v>
      </c>
      <c r="N1105" s="3">
        <v>943</v>
      </c>
      <c r="O1105" s="3"/>
      <c r="P1105" s="3"/>
      <c r="Q1105" s="3"/>
      <c r="R1105" s="3"/>
      <c r="S1105" s="3"/>
      <c r="T1105" s="3"/>
      <c r="U1105" s="3"/>
      <c r="V1105" s="3"/>
      <c r="W1105" s="3"/>
      <c r="X1105" s="3"/>
      <c r="Y1105" s="3"/>
      <c r="Z1105" s="3"/>
    </row>
    <row r="1106" spans="1:26" ht="15" x14ac:dyDescent="0.2">
      <c r="A1106" s="10" t="s">
        <v>730</v>
      </c>
      <c r="B1106" s="15">
        <v>44770</v>
      </c>
      <c r="C1106" s="12">
        <v>0.43541666666666667</v>
      </c>
      <c r="D1106" s="3" t="s">
        <v>230</v>
      </c>
      <c r="E1106" s="3" t="s">
        <v>221</v>
      </c>
      <c r="F1106" s="3">
        <v>1029</v>
      </c>
      <c r="G1106" s="10">
        <v>12024</v>
      </c>
      <c r="H1106" s="3">
        <v>6.3</v>
      </c>
      <c r="I1106" s="3">
        <v>30.3</v>
      </c>
      <c r="J1106" s="3">
        <v>26.49</v>
      </c>
      <c r="K1106" s="3">
        <v>139</v>
      </c>
      <c r="L1106" s="3">
        <v>8.1199999999999992</v>
      </c>
      <c r="M1106" s="3">
        <v>-133.69999999999999</v>
      </c>
      <c r="N1106" s="3">
        <v>952</v>
      </c>
      <c r="O1106" s="3"/>
      <c r="P1106" s="3"/>
      <c r="Q1106" s="3"/>
      <c r="R1106" s="3"/>
      <c r="S1106" s="3"/>
      <c r="T1106" s="3"/>
      <c r="U1106" s="3"/>
      <c r="V1106" s="3"/>
      <c r="W1106" s="3"/>
      <c r="X1106" s="3"/>
      <c r="Y1106" s="3"/>
      <c r="Z1106" s="3"/>
    </row>
    <row r="1107" spans="1:26" ht="15" x14ac:dyDescent="0.2">
      <c r="A1107" s="10" t="s">
        <v>730</v>
      </c>
      <c r="B1107" s="15">
        <v>44770</v>
      </c>
      <c r="C1107" s="12">
        <v>0.45833333333333331</v>
      </c>
      <c r="D1107" s="3" t="s">
        <v>202</v>
      </c>
      <c r="E1107" s="3" t="s">
        <v>203</v>
      </c>
      <c r="F1107" s="3">
        <v>1021</v>
      </c>
      <c r="G1107" s="10">
        <v>12029</v>
      </c>
      <c r="H1107" s="3">
        <v>6.6</v>
      </c>
      <c r="I1107" s="3">
        <v>30.7</v>
      </c>
      <c r="J1107" s="3">
        <v>24.36</v>
      </c>
      <c r="K1107" s="3">
        <v>109</v>
      </c>
      <c r="L1107" s="3">
        <v>8.18</v>
      </c>
      <c r="M1107" s="3">
        <v>-136.9</v>
      </c>
      <c r="N1107" s="3">
        <v>956</v>
      </c>
      <c r="O1107" s="3"/>
      <c r="P1107" s="3"/>
      <c r="Q1107" s="3"/>
      <c r="R1107" s="3"/>
      <c r="S1107" s="3"/>
      <c r="T1107" s="3"/>
      <c r="U1107" s="3"/>
      <c r="V1107" s="3"/>
      <c r="W1107" s="3"/>
      <c r="X1107" s="3"/>
      <c r="Y1107" s="3"/>
      <c r="Z1107" s="3"/>
    </row>
    <row r="1108" spans="1:26" ht="15" x14ac:dyDescent="0.2">
      <c r="A1108" s="10" t="s">
        <v>730</v>
      </c>
      <c r="B1108" s="15">
        <v>44770</v>
      </c>
      <c r="C1108" s="12">
        <v>0.45833333333333331</v>
      </c>
      <c r="D1108" s="3" t="s">
        <v>202</v>
      </c>
      <c r="E1108" s="3" t="s">
        <v>221</v>
      </c>
      <c r="F1108" s="3">
        <v>1044</v>
      </c>
      <c r="G1108" s="10">
        <v>12017</v>
      </c>
      <c r="H1108" s="3">
        <v>6.41</v>
      </c>
      <c r="I1108" s="3">
        <v>30.4</v>
      </c>
      <c r="J1108" s="3">
        <v>27.34</v>
      </c>
      <c r="K1108" s="3">
        <v>115</v>
      </c>
      <c r="L1108" s="3">
        <v>8.16</v>
      </c>
      <c r="M1108" s="3">
        <v>-135.9</v>
      </c>
      <c r="N1108" s="3">
        <v>957</v>
      </c>
      <c r="O1108" s="3"/>
      <c r="P1108" s="3"/>
      <c r="Q1108" s="3"/>
      <c r="R1108" s="3"/>
      <c r="S1108" s="3"/>
      <c r="T1108" s="3"/>
      <c r="U1108" s="3"/>
      <c r="V1108" s="3"/>
      <c r="W1108" s="3"/>
      <c r="X1108" s="3"/>
      <c r="Y1108" s="3"/>
      <c r="Z1108" s="3"/>
    </row>
    <row r="1109" spans="1:26" ht="15" x14ac:dyDescent="0.2">
      <c r="A1109" s="10" t="s">
        <v>730</v>
      </c>
      <c r="B1109" s="15">
        <v>44770</v>
      </c>
      <c r="C1109" s="12">
        <v>0.47638888888888886</v>
      </c>
      <c r="D1109" s="3" t="s">
        <v>235</v>
      </c>
      <c r="E1109" s="3" t="s">
        <v>203</v>
      </c>
      <c r="F1109" s="3">
        <v>1037</v>
      </c>
      <c r="G1109" s="10">
        <v>12016</v>
      </c>
      <c r="H1109" s="3">
        <v>6.55</v>
      </c>
      <c r="I1109" s="3">
        <v>30.3</v>
      </c>
      <c r="J1109" s="3">
        <v>18.809999999999999</v>
      </c>
      <c r="K1109" s="3">
        <v>106</v>
      </c>
      <c r="L1109" s="26">
        <v>8.1</v>
      </c>
      <c r="M1109" s="3">
        <v>-132.69999999999999</v>
      </c>
      <c r="N1109" s="3">
        <v>971</v>
      </c>
      <c r="O1109" s="3"/>
      <c r="P1109" s="3"/>
      <c r="Q1109" s="3"/>
      <c r="R1109" s="3"/>
      <c r="S1109" s="3"/>
      <c r="T1109" s="3"/>
      <c r="U1109" s="3"/>
      <c r="V1109" s="3"/>
      <c r="W1109" s="3"/>
      <c r="X1109" s="3"/>
      <c r="Y1109" s="3"/>
      <c r="Z1109" s="3"/>
    </row>
    <row r="1110" spans="1:26" ht="15" x14ac:dyDescent="0.2">
      <c r="A1110" s="10" t="s">
        <v>730</v>
      </c>
      <c r="B1110" s="15">
        <v>44770</v>
      </c>
      <c r="C1110" s="12">
        <v>0.47638888888888886</v>
      </c>
      <c r="D1110" s="3" t="s">
        <v>235</v>
      </c>
      <c r="E1110" s="3" t="s">
        <v>221</v>
      </c>
      <c r="F1110" s="3">
        <v>1038</v>
      </c>
      <c r="G1110" s="3">
        <v>12035</v>
      </c>
      <c r="H1110" s="3">
        <v>5.71</v>
      </c>
      <c r="I1110" s="3">
        <v>29.9</v>
      </c>
      <c r="J1110" s="3">
        <v>21.27</v>
      </c>
      <c r="K1110" s="3">
        <v>118</v>
      </c>
      <c r="L1110" s="3">
        <v>8.02</v>
      </c>
      <c r="M1110" s="3">
        <v>-127.8</v>
      </c>
      <c r="N1110" s="3">
        <v>972</v>
      </c>
      <c r="O1110" s="3"/>
      <c r="P1110" s="3"/>
      <c r="Q1110" s="3"/>
      <c r="R1110" s="3"/>
      <c r="S1110" s="3"/>
      <c r="T1110" s="3"/>
      <c r="U1110" s="3"/>
      <c r="V1110" s="3"/>
      <c r="W1110" s="3"/>
      <c r="X1110" s="3"/>
      <c r="Y1110" s="3"/>
      <c r="Z1110" s="3"/>
    </row>
    <row r="1111" spans="1:26" ht="15" x14ac:dyDescent="0.2">
      <c r="A1111" s="10" t="s">
        <v>730</v>
      </c>
      <c r="B1111" s="15">
        <v>44770</v>
      </c>
      <c r="C1111" s="12">
        <v>0.48888888888888887</v>
      </c>
      <c r="D1111" s="3" t="s">
        <v>240</v>
      </c>
      <c r="E1111" s="3" t="s">
        <v>203</v>
      </c>
      <c r="F1111" s="3">
        <v>1051</v>
      </c>
      <c r="G1111" s="10">
        <v>12021</v>
      </c>
      <c r="H1111" s="3">
        <v>6.95</v>
      </c>
      <c r="I1111" s="3">
        <v>30.6</v>
      </c>
      <c r="J1111" s="3">
        <v>19.04</v>
      </c>
      <c r="K1111" s="3">
        <v>112</v>
      </c>
      <c r="L1111" s="3">
        <v>8.15</v>
      </c>
      <c r="M1111" s="3">
        <v>-135.4</v>
      </c>
      <c r="N1111" s="3">
        <v>944</v>
      </c>
      <c r="O1111" s="3"/>
      <c r="P1111" s="3"/>
      <c r="Q1111" s="3"/>
      <c r="R1111" s="3"/>
      <c r="S1111" s="3"/>
      <c r="T1111" s="3"/>
      <c r="U1111" s="3"/>
      <c r="V1111" s="3"/>
      <c r="W1111" s="3"/>
      <c r="X1111" s="3"/>
      <c r="Y1111" s="3"/>
      <c r="Z1111" s="3"/>
    </row>
    <row r="1112" spans="1:26" ht="15" x14ac:dyDescent="0.2">
      <c r="A1112" s="10" t="s">
        <v>730</v>
      </c>
      <c r="B1112" s="15">
        <v>44770</v>
      </c>
      <c r="C1112" s="12">
        <v>0.48888888888888887</v>
      </c>
      <c r="D1112" s="3" t="s">
        <v>240</v>
      </c>
      <c r="E1112" s="3" t="s">
        <v>221</v>
      </c>
      <c r="F1112" s="3" t="s">
        <v>46</v>
      </c>
      <c r="G1112" s="3" t="s">
        <v>46</v>
      </c>
      <c r="H1112" s="3">
        <v>6.63</v>
      </c>
      <c r="I1112" s="3">
        <v>30.5</v>
      </c>
      <c r="J1112" s="3">
        <v>19.84</v>
      </c>
      <c r="K1112" s="3">
        <v>124</v>
      </c>
      <c r="L1112" s="3">
        <v>8.08</v>
      </c>
      <c r="M1112" s="3">
        <v>-131.19999999999999</v>
      </c>
      <c r="N1112" s="3">
        <v>945</v>
      </c>
      <c r="O1112" s="3"/>
      <c r="P1112" s="3"/>
      <c r="Q1112" s="3"/>
      <c r="R1112" s="3"/>
      <c r="S1112" s="3"/>
      <c r="T1112" s="3"/>
      <c r="U1112" s="3"/>
      <c r="V1112" s="3"/>
      <c r="W1112" s="3"/>
      <c r="X1112" s="3"/>
      <c r="Y1112" s="3"/>
      <c r="Z1112" s="3"/>
    </row>
    <row r="1113" spans="1:26" ht="15" x14ac:dyDescent="0.2">
      <c r="A1113" s="10" t="s">
        <v>730</v>
      </c>
      <c r="B1113" s="15">
        <v>44770</v>
      </c>
      <c r="C1113" s="12">
        <v>0.51180555555555551</v>
      </c>
      <c r="D1113" s="3" t="s">
        <v>243</v>
      </c>
      <c r="E1113" s="3" t="s">
        <v>203</v>
      </c>
      <c r="F1113" s="3">
        <v>1025</v>
      </c>
      <c r="G1113" s="10">
        <v>12032</v>
      </c>
      <c r="H1113" s="3">
        <v>5.87</v>
      </c>
      <c r="I1113" s="3">
        <v>30.6</v>
      </c>
      <c r="J1113" s="3">
        <v>16.059999999999999</v>
      </c>
      <c r="K1113" s="3">
        <v>100</v>
      </c>
      <c r="L1113" s="3">
        <v>7.93</v>
      </c>
      <c r="M1113" s="3">
        <v>-122.5</v>
      </c>
      <c r="N1113" s="3">
        <v>953</v>
      </c>
      <c r="O1113" s="3"/>
      <c r="P1113" s="3"/>
      <c r="Q1113" s="3"/>
      <c r="R1113" s="3"/>
      <c r="S1113" s="3"/>
      <c r="T1113" s="3"/>
      <c r="U1113" s="3"/>
      <c r="V1113" s="3"/>
      <c r="W1113" s="3"/>
      <c r="X1113" s="3"/>
      <c r="Y1113" s="3"/>
      <c r="Z1113" s="3"/>
    </row>
    <row r="1114" spans="1:26" ht="15" x14ac:dyDescent="0.2">
      <c r="A1114" s="10" t="s">
        <v>730</v>
      </c>
      <c r="B1114" s="15">
        <v>44770</v>
      </c>
      <c r="C1114" s="12">
        <v>0.51180555555555551</v>
      </c>
      <c r="D1114" s="3" t="s">
        <v>243</v>
      </c>
      <c r="E1114" s="3" t="s">
        <v>221</v>
      </c>
      <c r="F1114" s="3" t="s">
        <v>46</v>
      </c>
      <c r="G1114" s="3" t="s">
        <v>46</v>
      </c>
      <c r="H1114" s="3">
        <v>5.8</v>
      </c>
      <c r="I1114" s="3">
        <v>30.5</v>
      </c>
      <c r="J1114" s="3">
        <v>16.11</v>
      </c>
      <c r="K1114" s="3">
        <v>130</v>
      </c>
      <c r="L1114" s="3">
        <v>7.74</v>
      </c>
      <c r="M1114" s="3">
        <v>-111.9</v>
      </c>
      <c r="N1114" s="3">
        <v>963</v>
      </c>
      <c r="O1114" s="3"/>
      <c r="P1114" s="3"/>
      <c r="Q1114" s="3"/>
      <c r="R1114" s="3"/>
      <c r="S1114" s="3"/>
      <c r="T1114" s="3"/>
      <c r="U1114" s="3"/>
      <c r="V1114" s="3"/>
      <c r="W1114" s="3"/>
      <c r="X1114" s="3"/>
      <c r="Y1114" s="3"/>
      <c r="Z1114" s="3"/>
    </row>
    <row r="1115" spans="1:26" ht="15" x14ac:dyDescent="0.2">
      <c r="A1115" s="10" t="s">
        <v>730</v>
      </c>
      <c r="B1115" s="15">
        <v>44770</v>
      </c>
      <c r="C1115" s="12">
        <v>0.52152777777777781</v>
      </c>
      <c r="D1115" s="3" t="s">
        <v>246</v>
      </c>
      <c r="E1115" s="3" t="s">
        <v>203</v>
      </c>
      <c r="F1115" s="3">
        <v>1005</v>
      </c>
      <c r="G1115" s="10">
        <v>12031</v>
      </c>
      <c r="H1115" s="3">
        <v>7.36</v>
      </c>
      <c r="I1115" s="3">
        <v>31.6</v>
      </c>
      <c r="J1115" s="3">
        <v>19.18</v>
      </c>
      <c r="K1115" s="3">
        <v>119</v>
      </c>
      <c r="L1115" s="3">
        <v>8.2200000000000006</v>
      </c>
      <c r="M1115" s="3">
        <v>-139.1</v>
      </c>
      <c r="N1115" s="3">
        <v>950</v>
      </c>
      <c r="O1115" s="3"/>
      <c r="P1115" s="3"/>
      <c r="Q1115" s="3"/>
      <c r="R1115" s="3"/>
      <c r="S1115" s="3"/>
      <c r="T1115" s="3"/>
      <c r="U1115" s="3"/>
      <c r="V1115" s="3"/>
      <c r="W1115" s="3"/>
      <c r="X1115" s="3"/>
      <c r="Y1115" s="3"/>
      <c r="Z1115" s="3"/>
    </row>
    <row r="1116" spans="1:26" ht="15" x14ac:dyDescent="0.2">
      <c r="A1116" s="10" t="s">
        <v>730</v>
      </c>
      <c r="B1116" s="15">
        <v>44770</v>
      </c>
      <c r="C1116" s="12">
        <v>0.52152777777777781</v>
      </c>
      <c r="D1116" s="3" t="s">
        <v>246</v>
      </c>
      <c r="E1116" s="3" t="s">
        <v>221</v>
      </c>
      <c r="F1116" s="3" t="s">
        <v>46</v>
      </c>
      <c r="G1116" s="3" t="s">
        <v>46</v>
      </c>
      <c r="H1116" s="3">
        <v>6.57</v>
      </c>
      <c r="I1116" s="3">
        <v>30.7</v>
      </c>
      <c r="J1116" s="3">
        <v>19.260000000000002</v>
      </c>
      <c r="K1116" s="3">
        <v>125</v>
      </c>
      <c r="L1116" s="3">
        <v>8.11</v>
      </c>
      <c r="M1116" s="34">
        <v>-133</v>
      </c>
      <c r="N1116" s="3">
        <v>951</v>
      </c>
      <c r="O1116" s="3"/>
      <c r="P1116" s="3"/>
      <c r="Q1116" s="3"/>
      <c r="R1116" s="3"/>
      <c r="S1116" s="3"/>
      <c r="T1116" s="3"/>
      <c r="U1116" s="3"/>
      <c r="V1116" s="3"/>
      <c r="W1116" s="3"/>
      <c r="X1116" s="3"/>
      <c r="Y1116" s="3"/>
      <c r="Z1116" s="3"/>
    </row>
    <row r="1117" spans="1:26" ht="15" x14ac:dyDescent="0.2">
      <c r="A1117" s="10" t="s">
        <v>730</v>
      </c>
      <c r="B1117" s="15">
        <v>44770</v>
      </c>
      <c r="C1117" s="12">
        <v>0.53749999999999998</v>
      </c>
      <c r="D1117" s="3" t="s">
        <v>249</v>
      </c>
      <c r="E1117" s="3" t="s">
        <v>203</v>
      </c>
      <c r="F1117" s="3">
        <v>1036</v>
      </c>
      <c r="G1117" s="10">
        <v>12030</v>
      </c>
      <c r="H1117" s="3">
        <v>7.16</v>
      </c>
      <c r="I1117" s="3">
        <v>31.2</v>
      </c>
      <c r="J1117" s="3">
        <v>18.690000000000001</v>
      </c>
      <c r="K1117" s="3">
        <v>101</v>
      </c>
      <c r="L1117" s="3">
        <v>8.02</v>
      </c>
      <c r="M1117" s="3">
        <v>-127.9</v>
      </c>
      <c r="N1117" s="3">
        <v>960</v>
      </c>
      <c r="O1117" s="3"/>
      <c r="P1117" s="3"/>
      <c r="Q1117" s="3"/>
      <c r="R1117" s="3"/>
      <c r="S1117" s="3"/>
      <c r="T1117" s="3"/>
      <c r="U1117" s="3"/>
      <c r="V1117" s="3"/>
      <c r="W1117" s="3"/>
      <c r="X1117" s="3"/>
      <c r="Y1117" s="3"/>
      <c r="Z1117" s="3"/>
    </row>
    <row r="1118" spans="1:26" ht="15" x14ac:dyDescent="0.2">
      <c r="A1118" s="10" t="s">
        <v>730</v>
      </c>
      <c r="B1118" s="15">
        <v>44770</v>
      </c>
      <c r="C1118" s="12">
        <v>0.53749999999999998</v>
      </c>
      <c r="D1118" s="3" t="s">
        <v>249</v>
      </c>
      <c r="E1118" s="3" t="s">
        <v>221</v>
      </c>
      <c r="F1118" s="3" t="s">
        <v>46</v>
      </c>
      <c r="G1118" s="3" t="s">
        <v>46</v>
      </c>
      <c r="H1118" s="3">
        <v>7.01</v>
      </c>
      <c r="I1118" s="3">
        <v>31.6</v>
      </c>
      <c r="J1118" s="3">
        <v>18.71</v>
      </c>
      <c r="K1118" s="3">
        <v>102</v>
      </c>
      <c r="L1118" s="3">
        <v>8.06</v>
      </c>
      <c r="M1118" s="3">
        <v>-130.30000000000001</v>
      </c>
      <c r="N1118" s="3">
        <v>958</v>
      </c>
      <c r="O1118" s="3"/>
      <c r="P1118" s="3"/>
      <c r="Q1118" s="3"/>
      <c r="R1118" s="3"/>
      <c r="S1118" s="3"/>
      <c r="T1118" s="3"/>
      <c r="U1118" s="3"/>
      <c r="V1118" s="3"/>
      <c r="W1118" s="3"/>
      <c r="X1118" s="3"/>
      <c r="Y1118" s="3"/>
      <c r="Z1118" s="3"/>
    </row>
    <row r="1119" spans="1:26" ht="15" x14ac:dyDescent="0.2">
      <c r="A1119" s="10" t="s">
        <v>730</v>
      </c>
      <c r="B1119" s="15">
        <v>44770</v>
      </c>
      <c r="C1119" s="12">
        <v>0.54652777777777772</v>
      </c>
      <c r="D1119" s="3" t="s">
        <v>252</v>
      </c>
      <c r="E1119" s="3" t="s">
        <v>203</v>
      </c>
      <c r="F1119" s="3">
        <v>1015</v>
      </c>
      <c r="G1119" s="3">
        <v>12033</v>
      </c>
      <c r="H1119" s="26">
        <v>7.8</v>
      </c>
      <c r="I1119" s="3">
        <v>31.8</v>
      </c>
      <c r="J1119" s="3">
        <v>20.67</v>
      </c>
      <c r="K1119" s="3">
        <v>108</v>
      </c>
      <c r="L1119" s="3">
        <v>8.25</v>
      </c>
      <c r="M1119" s="3">
        <v>-140.69999999999999</v>
      </c>
      <c r="N1119" s="3">
        <v>961</v>
      </c>
      <c r="O1119" s="3"/>
      <c r="P1119" s="3"/>
      <c r="Q1119" s="3"/>
      <c r="R1119" s="3"/>
      <c r="S1119" s="3"/>
      <c r="T1119" s="3"/>
      <c r="U1119" s="3"/>
      <c r="V1119" s="3"/>
      <c r="W1119" s="3"/>
      <c r="X1119" s="3"/>
      <c r="Y1119" s="3"/>
      <c r="Z1119" s="3"/>
    </row>
    <row r="1120" spans="1:26" ht="15" x14ac:dyDescent="0.2">
      <c r="A1120" s="10" t="s">
        <v>730</v>
      </c>
      <c r="B1120" s="15">
        <v>44770</v>
      </c>
      <c r="C1120" s="12">
        <v>0.54652777777777772</v>
      </c>
      <c r="D1120" s="3" t="s">
        <v>252</v>
      </c>
      <c r="E1120" s="3" t="s">
        <v>221</v>
      </c>
      <c r="F1120" s="3" t="s">
        <v>46</v>
      </c>
      <c r="G1120" s="3" t="s">
        <v>46</v>
      </c>
      <c r="H1120" s="3">
        <v>6.59</v>
      </c>
      <c r="I1120" s="3">
        <v>30.7</v>
      </c>
      <c r="J1120" s="3">
        <v>21.55</v>
      </c>
      <c r="K1120" s="3">
        <v>136</v>
      </c>
      <c r="L1120" s="3">
        <v>8.16</v>
      </c>
      <c r="M1120" s="3">
        <v>-135.69999999999999</v>
      </c>
      <c r="N1120" s="3">
        <v>962</v>
      </c>
      <c r="O1120" s="3"/>
      <c r="P1120" s="3"/>
      <c r="Q1120" s="3"/>
      <c r="R1120" s="3"/>
      <c r="S1120" s="3"/>
      <c r="T1120" s="3"/>
      <c r="U1120" s="3"/>
      <c r="V1120" s="3"/>
      <c r="W1120" s="3"/>
      <c r="X1120" s="3"/>
      <c r="Y1120" s="3"/>
      <c r="Z1120" s="3"/>
    </row>
    <row r="1121" spans="1:26" ht="15" x14ac:dyDescent="0.2">
      <c r="A1121" s="10" t="s">
        <v>730</v>
      </c>
      <c r="B1121" s="15">
        <v>44770</v>
      </c>
      <c r="C1121" s="12">
        <v>0.56388888888888888</v>
      </c>
      <c r="D1121" s="3" t="s">
        <v>255</v>
      </c>
      <c r="E1121" s="3" t="s">
        <v>203</v>
      </c>
      <c r="F1121" s="3">
        <v>1017</v>
      </c>
      <c r="G1121" s="10">
        <v>12019</v>
      </c>
      <c r="H1121" s="3">
        <v>8.69</v>
      </c>
      <c r="I1121" s="3">
        <v>31.4</v>
      </c>
      <c r="J1121" s="3">
        <v>21.8</v>
      </c>
      <c r="K1121" s="3">
        <v>131</v>
      </c>
      <c r="L1121" s="3">
        <v>8.36</v>
      </c>
      <c r="M1121" s="34">
        <v>-147</v>
      </c>
      <c r="N1121" s="3">
        <v>968</v>
      </c>
      <c r="O1121" s="3"/>
      <c r="P1121" s="3"/>
      <c r="Q1121" s="3"/>
      <c r="R1121" s="3"/>
      <c r="S1121" s="3"/>
      <c r="T1121" s="3"/>
      <c r="U1121" s="3"/>
      <c r="V1121" s="3"/>
      <c r="W1121" s="3"/>
      <c r="X1121" s="3"/>
      <c r="Y1121" s="3"/>
      <c r="Z1121" s="3"/>
    </row>
    <row r="1122" spans="1:26" ht="15" x14ac:dyDescent="0.2">
      <c r="A1122" s="10" t="s">
        <v>730</v>
      </c>
      <c r="B1122" s="15">
        <v>44770</v>
      </c>
      <c r="C1122" s="12">
        <v>0.56388888888888888</v>
      </c>
      <c r="D1122" s="3" t="s">
        <v>255</v>
      </c>
      <c r="E1122" s="3" t="s">
        <v>221</v>
      </c>
      <c r="F1122" s="3">
        <v>1027</v>
      </c>
      <c r="G1122" s="10">
        <v>12026</v>
      </c>
      <c r="H1122" s="3">
        <v>7.32</v>
      </c>
      <c r="I1122" s="3">
        <v>30.5</v>
      </c>
      <c r="J1122" s="3">
        <v>24.33</v>
      </c>
      <c r="K1122" s="3">
        <v>132</v>
      </c>
      <c r="L1122" s="3">
        <v>8.2100000000000009</v>
      </c>
      <c r="M1122" s="3">
        <v>-138.6</v>
      </c>
      <c r="N1122" s="3">
        <v>969</v>
      </c>
      <c r="O1122" s="3"/>
      <c r="P1122" s="3"/>
      <c r="Q1122" s="3"/>
      <c r="R1122" s="3"/>
      <c r="S1122" s="3"/>
      <c r="T1122" s="3"/>
      <c r="U1122" s="3"/>
      <c r="V1122" s="3"/>
      <c r="W1122" s="3"/>
      <c r="X1122" s="3"/>
      <c r="Y1122" s="3"/>
      <c r="Z1122" s="3"/>
    </row>
    <row r="1123" spans="1:26" ht="15" x14ac:dyDescent="0.2">
      <c r="A1123" s="10" t="s">
        <v>730</v>
      </c>
      <c r="B1123" s="15">
        <v>44770</v>
      </c>
      <c r="C1123" s="12">
        <v>0.57291666666666663</v>
      </c>
      <c r="D1123" s="3" t="s">
        <v>260</v>
      </c>
      <c r="E1123" s="3" t="s">
        <v>203</v>
      </c>
      <c r="F1123" s="3">
        <v>1035</v>
      </c>
      <c r="G1123" s="10">
        <v>12022</v>
      </c>
      <c r="H1123" s="3">
        <v>6.95</v>
      </c>
      <c r="I1123" s="3">
        <v>31.4</v>
      </c>
      <c r="J1123" s="3">
        <v>25.73</v>
      </c>
      <c r="K1123" s="3">
        <v>107</v>
      </c>
      <c r="L1123" s="3">
        <v>8.2100000000000009</v>
      </c>
      <c r="M1123" s="3">
        <v>-138.9</v>
      </c>
      <c r="N1123" s="3">
        <v>959</v>
      </c>
      <c r="O1123" s="3"/>
      <c r="P1123" s="3"/>
      <c r="Q1123" s="3"/>
      <c r="R1123" s="3"/>
      <c r="S1123" s="3"/>
      <c r="T1123" s="3"/>
      <c r="U1123" s="3"/>
      <c r="V1123" s="3"/>
      <c r="W1123" s="3"/>
      <c r="X1123" s="3"/>
      <c r="Y1123" s="3"/>
      <c r="Z1123" s="3"/>
    </row>
    <row r="1124" spans="1:26" ht="15" x14ac:dyDescent="0.2">
      <c r="A1124" s="10" t="s">
        <v>730</v>
      </c>
      <c r="B1124" s="15">
        <v>44770</v>
      </c>
      <c r="C1124" s="12">
        <v>0.57291666666666663</v>
      </c>
      <c r="D1124" s="3" t="s">
        <v>260</v>
      </c>
      <c r="E1124" s="3" t="s">
        <v>221</v>
      </c>
      <c r="F1124" s="3" t="s">
        <v>46</v>
      </c>
      <c r="G1124" s="3" t="s">
        <v>46</v>
      </c>
      <c r="H1124" s="3">
        <v>6.77</v>
      </c>
      <c r="I1124" s="3">
        <v>30.9</v>
      </c>
      <c r="J1124" s="3">
        <v>26.08</v>
      </c>
      <c r="K1124" s="3">
        <v>143</v>
      </c>
      <c r="L1124" s="3">
        <v>8.2100000000000009</v>
      </c>
      <c r="M1124" s="3">
        <v>-138.80000000000001</v>
      </c>
      <c r="N1124" s="3">
        <v>970</v>
      </c>
      <c r="O1124" s="3"/>
      <c r="P1124" s="3"/>
      <c r="Q1124" s="3"/>
      <c r="R1124" s="3"/>
      <c r="S1124" s="3"/>
      <c r="T1124" s="3"/>
      <c r="U1124" s="3"/>
      <c r="V1124" s="3"/>
      <c r="W1124" s="3"/>
      <c r="X1124" s="3"/>
      <c r="Y1124" s="3"/>
      <c r="Z1124" s="3"/>
    </row>
    <row r="1125" spans="1:26" ht="15" x14ac:dyDescent="0.2">
      <c r="A1125" s="10" t="s">
        <v>730</v>
      </c>
      <c r="B1125" s="15">
        <v>44770</v>
      </c>
      <c r="C1125" s="12">
        <v>0.59305555555555556</v>
      </c>
      <c r="D1125" s="3" t="s">
        <v>263</v>
      </c>
      <c r="E1125" s="3" t="s">
        <v>203</v>
      </c>
      <c r="F1125" s="3">
        <v>1013</v>
      </c>
      <c r="G1125" s="10">
        <v>12018</v>
      </c>
      <c r="H1125" s="3">
        <v>7.22</v>
      </c>
      <c r="I1125" s="3">
        <v>30.7</v>
      </c>
      <c r="J1125" s="3">
        <v>24.54</v>
      </c>
      <c r="K1125" s="3">
        <v>142</v>
      </c>
      <c r="L1125" s="3">
        <v>8.15</v>
      </c>
      <c r="M1125" s="3">
        <v>-135.4</v>
      </c>
      <c r="N1125" s="3">
        <v>973</v>
      </c>
      <c r="O1125" s="3"/>
      <c r="P1125" s="3"/>
      <c r="Q1125" s="3"/>
      <c r="R1125" s="3"/>
      <c r="S1125" s="3"/>
      <c r="T1125" s="3"/>
      <c r="U1125" s="3"/>
      <c r="V1125" s="3"/>
      <c r="W1125" s="3"/>
      <c r="X1125" s="3"/>
      <c r="Y1125" s="3"/>
      <c r="Z1125" s="3"/>
    </row>
    <row r="1126" spans="1:26" ht="15" x14ac:dyDescent="0.2">
      <c r="A1126" s="10" t="s">
        <v>730</v>
      </c>
      <c r="B1126" s="15">
        <v>44770</v>
      </c>
      <c r="C1126" s="12">
        <v>0.59305555555555556</v>
      </c>
      <c r="D1126" s="3" t="s">
        <v>263</v>
      </c>
      <c r="E1126" s="3" t="s">
        <v>221</v>
      </c>
      <c r="F1126" s="3" t="s">
        <v>46</v>
      </c>
      <c r="G1126" s="3" t="s">
        <v>46</v>
      </c>
      <c r="H1126" s="26">
        <v>7</v>
      </c>
      <c r="I1126" s="3">
        <v>29.8</v>
      </c>
      <c r="J1126" s="3">
        <v>24.89</v>
      </c>
      <c r="K1126" s="3">
        <v>138</v>
      </c>
      <c r="L1126" s="26">
        <v>8.1999999999999993</v>
      </c>
      <c r="M1126" s="3">
        <v>-138.19999999999999</v>
      </c>
      <c r="N1126" s="3">
        <v>910</v>
      </c>
      <c r="O1126" s="3"/>
      <c r="P1126" s="3"/>
      <c r="Q1126" s="3"/>
      <c r="R1126" s="3"/>
      <c r="S1126" s="3"/>
      <c r="T1126" s="3"/>
      <c r="U1126" s="3"/>
      <c r="V1126" s="3"/>
      <c r="W1126" s="3"/>
      <c r="X1126" s="3"/>
      <c r="Y1126" s="3"/>
      <c r="Z1126" s="3"/>
    </row>
    <row r="1127" spans="1:26" ht="15" x14ac:dyDescent="0.2">
      <c r="A1127" s="3" t="s">
        <v>363</v>
      </c>
      <c r="B1127" s="13">
        <v>44777</v>
      </c>
      <c r="C1127" s="12">
        <v>0.30277777777777776</v>
      </c>
      <c r="D1127" s="3" t="s">
        <v>202</v>
      </c>
      <c r="E1127" s="3" t="s">
        <v>203</v>
      </c>
      <c r="F1127" s="3">
        <v>1013</v>
      </c>
      <c r="G1127" s="3">
        <v>13016</v>
      </c>
      <c r="H1127" s="3">
        <v>6.01</v>
      </c>
      <c r="I1127" s="3">
        <v>29.1</v>
      </c>
      <c r="J1127" s="3">
        <v>21.08</v>
      </c>
      <c r="K1127" s="3">
        <v>29</v>
      </c>
      <c r="L1127" s="3">
        <v>8</v>
      </c>
      <c r="M1127" s="3">
        <v>-126.8</v>
      </c>
      <c r="N1127" s="3">
        <v>975</v>
      </c>
      <c r="O1127" s="3"/>
      <c r="P1127" s="3"/>
      <c r="Q1127" s="3"/>
      <c r="R1127" s="3"/>
      <c r="S1127" s="3"/>
      <c r="T1127" s="3"/>
      <c r="U1127" s="3"/>
      <c r="V1127" s="3"/>
      <c r="W1127" s="3"/>
      <c r="X1127" s="3"/>
      <c r="Y1127" s="3"/>
      <c r="Z1127" s="3"/>
    </row>
    <row r="1128" spans="1:26" ht="15" x14ac:dyDescent="0.2">
      <c r="A1128" s="3" t="s">
        <v>363</v>
      </c>
      <c r="B1128" s="13">
        <v>44777</v>
      </c>
      <c r="C1128" s="12">
        <v>0.30277777777777776</v>
      </c>
      <c r="D1128" s="3" t="s">
        <v>202</v>
      </c>
      <c r="E1128" s="3" t="s">
        <v>221</v>
      </c>
      <c r="F1128" s="3">
        <v>1038</v>
      </c>
      <c r="G1128" s="3">
        <v>13013</v>
      </c>
      <c r="H1128" s="3">
        <v>4.71</v>
      </c>
      <c r="I1128" s="3">
        <v>28.9</v>
      </c>
      <c r="J1128" s="3">
        <v>32.24</v>
      </c>
      <c r="K1128" s="3">
        <v>55</v>
      </c>
      <c r="L1128" s="3">
        <v>7.99</v>
      </c>
      <c r="M1128" s="3">
        <v>-125.9</v>
      </c>
      <c r="N1128" s="3">
        <v>976</v>
      </c>
      <c r="O1128" s="3"/>
      <c r="P1128" s="3"/>
      <c r="Q1128" s="3"/>
      <c r="R1128" s="3"/>
      <c r="S1128" s="3"/>
      <c r="T1128" s="3"/>
      <c r="U1128" s="3"/>
      <c r="V1128" s="3"/>
      <c r="W1128" s="3"/>
      <c r="X1128" s="3"/>
      <c r="Y1128" s="3"/>
      <c r="Z1128" s="3"/>
    </row>
    <row r="1129" spans="1:26" ht="15" x14ac:dyDescent="0.2">
      <c r="A1129" s="3" t="s">
        <v>363</v>
      </c>
      <c r="B1129" s="13">
        <v>44777</v>
      </c>
      <c r="C1129" s="12">
        <v>0.33819444444444446</v>
      </c>
      <c r="D1129" s="3" t="s">
        <v>206</v>
      </c>
      <c r="E1129" s="3" t="s">
        <v>203</v>
      </c>
      <c r="F1129" s="3">
        <v>1051</v>
      </c>
      <c r="G1129" s="3">
        <v>13018</v>
      </c>
      <c r="H1129" s="3">
        <v>6.23</v>
      </c>
      <c r="I1129" s="3">
        <v>28.7</v>
      </c>
      <c r="J1129" s="3">
        <v>16.690000000000001</v>
      </c>
      <c r="K1129" s="3">
        <v>21</v>
      </c>
      <c r="L1129" s="3">
        <v>7.87</v>
      </c>
      <c r="M1129" s="3">
        <v>-119.3</v>
      </c>
      <c r="N1129" s="3">
        <v>977</v>
      </c>
      <c r="O1129" s="3"/>
      <c r="P1129" s="3"/>
      <c r="Q1129" s="3"/>
      <c r="R1129" s="3"/>
      <c r="S1129" s="3"/>
      <c r="T1129" s="3"/>
      <c r="U1129" s="3"/>
      <c r="V1129" s="3"/>
      <c r="W1129" s="3"/>
      <c r="X1129" s="3"/>
      <c r="Y1129" s="3"/>
      <c r="Z1129" s="3"/>
    </row>
    <row r="1130" spans="1:26" ht="15" x14ac:dyDescent="0.2">
      <c r="A1130" s="3" t="s">
        <v>363</v>
      </c>
      <c r="B1130" s="13">
        <v>44777</v>
      </c>
      <c r="C1130" s="12">
        <v>0.33819444444444446</v>
      </c>
      <c r="D1130" s="3" t="s">
        <v>206</v>
      </c>
      <c r="E1130" s="3" t="s">
        <v>221</v>
      </c>
      <c r="F1130" s="3" t="s">
        <v>46</v>
      </c>
      <c r="G1130" s="3" t="s">
        <v>46</v>
      </c>
      <c r="H1130" s="3">
        <v>5.89</v>
      </c>
      <c r="I1130" s="3">
        <v>28.9</v>
      </c>
      <c r="J1130" s="3">
        <v>17.22</v>
      </c>
      <c r="K1130" s="3">
        <v>25</v>
      </c>
      <c r="L1130" s="3">
        <v>7.76</v>
      </c>
      <c r="M1130" s="3">
        <v>-112.6</v>
      </c>
      <c r="N1130" s="3">
        <v>978</v>
      </c>
      <c r="O1130" s="3"/>
      <c r="P1130" s="3"/>
      <c r="Q1130" s="3"/>
      <c r="R1130" s="3"/>
      <c r="S1130" s="3"/>
      <c r="T1130" s="3"/>
      <c r="U1130" s="3"/>
      <c r="V1130" s="3"/>
      <c r="W1130" s="3"/>
      <c r="X1130" s="3"/>
      <c r="Y1130" s="3"/>
      <c r="Z1130" s="3"/>
    </row>
    <row r="1131" spans="1:26" ht="15" x14ac:dyDescent="0.2">
      <c r="A1131" s="3" t="s">
        <v>363</v>
      </c>
      <c r="B1131" s="13">
        <v>44777</v>
      </c>
      <c r="C1131" s="12">
        <v>0.35555555555555557</v>
      </c>
      <c r="D1131" s="3" t="s">
        <v>209</v>
      </c>
      <c r="E1131" s="3" t="s">
        <v>203</v>
      </c>
      <c r="F1131" s="3">
        <v>1031</v>
      </c>
      <c r="G1131" s="3">
        <v>13010</v>
      </c>
      <c r="H1131" s="3">
        <v>5.95</v>
      </c>
      <c r="I1131" s="3">
        <v>28.9</v>
      </c>
      <c r="J1131" s="3">
        <v>13.42</v>
      </c>
      <c r="K1131" s="3">
        <v>3</v>
      </c>
      <c r="L1131" s="3">
        <v>7.73</v>
      </c>
      <c r="M1131" s="3">
        <v>-111.2</v>
      </c>
      <c r="N1131" s="3">
        <v>979</v>
      </c>
      <c r="O1131" s="3"/>
      <c r="P1131" s="3"/>
      <c r="Q1131" s="3"/>
      <c r="R1131" s="3"/>
      <c r="S1131" s="3"/>
      <c r="T1131" s="3"/>
      <c r="U1131" s="3"/>
      <c r="V1131" s="3"/>
      <c r="W1131" s="3"/>
      <c r="X1131" s="3"/>
      <c r="Y1131" s="3"/>
      <c r="Z1131" s="3"/>
    </row>
    <row r="1132" spans="1:26" ht="15" x14ac:dyDescent="0.2">
      <c r="A1132" s="3" t="s">
        <v>363</v>
      </c>
      <c r="B1132" s="13">
        <v>44777</v>
      </c>
      <c r="C1132" s="12">
        <v>0.35555555555555557</v>
      </c>
      <c r="D1132" s="3" t="s">
        <v>209</v>
      </c>
      <c r="E1132" s="3" t="s">
        <v>221</v>
      </c>
      <c r="F1132" s="3" t="s">
        <v>46</v>
      </c>
      <c r="G1132" s="3" t="s">
        <v>46</v>
      </c>
      <c r="H1132" s="3">
        <v>6.01</v>
      </c>
      <c r="I1132" s="3">
        <v>28.8</v>
      </c>
      <c r="J1132" s="3">
        <v>13.24</v>
      </c>
      <c r="K1132" s="3">
        <v>24</v>
      </c>
      <c r="L1132" s="3">
        <v>7.67</v>
      </c>
      <c r="M1132" s="3">
        <v>-107.4</v>
      </c>
      <c r="N1132" s="3">
        <v>980</v>
      </c>
      <c r="O1132" s="3"/>
      <c r="P1132" s="3"/>
      <c r="Q1132" s="3"/>
      <c r="R1132" s="3"/>
      <c r="S1132" s="3"/>
      <c r="T1132" s="3"/>
      <c r="U1132" s="3"/>
      <c r="V1132" s="3"/>
      <c r="W1132" s="3"/>
      <c r="X1132" s="3"/>
      <c r="Y1132" s="3"/>
      <c r="Z1132" s="3"/>
    </row>
    <row r="1133" spans="1:26" ht="15" x14ac:dyDescent="0.2">
      <c r="A1133" s="3" t="s">
        <v>363</v>
      </c>
      <c r="B1133" s="13">
        <v>44777</v>
      </c>
      <c r="C1133" s="12">
        <v>0.38055555555555554</v>
      </c>
      <c r="D1133" s="3" t="s">
        <v>212</v>
      </c>
      <c r="E1133" s="3" t="s">
        <v>203</v>
      </c>
      <c r="F1133" s="3">
        <v>1020</v>
      </c>
      <c r="G1133" s="3">
        <v>13009</v>
      </c>
      <c r="H1133" s="26">
        <v>4.5</v>
      </c>
      <c r="I1133" s="3">
        <v>29.2</v>
      </c>
      <c r="J1133" s="3">
        <v>11.57</v>
      </c>
      <c r="K1133" s="3">
        <v>46</v>
      </c>
      <c r="L1133" s="3">
        <v>7.5</v>
      </c>
      <c r="M1133" s="3">
        <v>-98</v>
      </c>
      <c r="N1133" s="3">
        <v>981</v>
      </c>
      <c r="O1133" s="3"/>
      <c r="P1133" s="3"/>
      <c r="Q1133" s="3"/>
      <c r="R1133" s="3"/>
      <c r="S1133" s="3"/>
      <c r="T1133" s="3"/>
      <c r="U1133" s="3"/>
      <c r="V1133" s="3"/>
      <c r="W1133" s="3"/>
      <c r="X1133" s="3"/>
      <c r="Y1133" s="3"/>
      <c r="Z1133" s="3"/>
    </row>
    <row r="1134" spans="1:26" ht="15" x14ac:dyDescent="0.2">
      <c r="A1134" s="3" t="s">
        <v>363</v>
      </c>
      <c r="B1134" s="13">
        <v>44777</v>
      </c>
      <c r="C1134" s="12">
        <v>0.38055555555555554</v>
      </c>
      <c r="D1134" s="3" t="s">
        <v>212</v>
      </c>
      <c r="E1134" s="3" t="s">
        <v>221</v>
      </c>
      <c r="F1134" s="3" t="s">
        <v>46</v>
      </c>
      <c r="G1134" s="3" t="s">
        <v>46</v>
      </c>
      <c r="H1134" s="3">
        <v>4.92</v>
      </c>
      <c r="I1134" s="3">
        <v>29.1</v>
      </c>
      <c r="J1134" s="3">
        <v>12.04</v>
      </c>
      <c r="K1134" s="3">
        <v>10</v>
      </c>
      <c r="L1134" s="3">
        <v>7.71</v>
      </c>
      <c r="M1134" s="3">
        <v>-109.8</v>
      </c>
      <c r="N1134" s="3">
        <v>982</v>
      </c>
      <c r="O1134" s="3"/>
      <c r="P1134" s="3"/>
      <c r="Q1134" s="3"/>
      <c r="R1134" s="3"/>
      <c r="S1134" s="3"/>
      <c r="T1134" s="3"/>
      <c r="U1134" s="3"/>
      <c r="V1134" s="3"/>
      <c r="W1134" s="3"/>
      <c r="X1134" s="3"/>
      <c r="Y1134" s="3"/>
      <c r="Z1134" s="3"/>
    </row>
    <row r="1135" spans="1:26" ht="15" x14ac:dyDescent="0.2">
      <c r="A1135" s="3" t="s">
        <v>363</v>
      </c>
      <c r="B1135" s="13">
        <v>44777</v>
      </c>
      <c r="C1135" s="12">
        <v>0.40486111111111112</v>
      </c>
      <c r="D1135" s="3" t="s">
        <v>227</v>
      </c>
      <c r="E1135" s="3" t="s">
        <v>203</v>
      </c>
      <c r="F1135" s="3">
        <v>1005</v>
      </c>
      <c r="G1135" s="3">
        <v>13008</v>
      </c>
      <c r="H1135" s="3">
        <v>6.84</v>
      </c>
      <c r="I1135" s="3">
        <v>29.3</v>
      </c>
      <c r="J1135" s="3">
        <v>18.510000000000002</v>
      </c>
      <c r="K1135" s="3">
        <v>60</v>
      </c>
      <c r="L1135" s="3">
        <v>7.91</v>
      </c>
      <c r="M1135" s="3">
        <v>-121.3</v>
      </c>
      <c r="N1135" s="3">
        <v>983</v>
      </c>
      <c r="O1135" s="3"/>
      <c r="P1135" s="3"/>
      <c r="Q1135" s="3"/>
      <c r="R1135" s="3"/>
      <c r="S1135" s="3"/>
      <c r="T1135" s="3"/>
      <c r="U1135" s="3"/>
      <c r="V1135" s="3"/>
      <c r="W1135" s="3"/>
      <c r="X1135" s="3"/>
      <c r="Y1135" s="3"/>
      <c r="Z1135" s="3"/>
    </row>
    <row r="1136" spans="1:26" ht="15" x14ac:dyDescent="0.2">
      <c r="A1136" s="3" t="s">
        <v>363</v>
      </c>
      <c r="B1136" s="13">
        <v>44777</v>
      </c>
      <c r="C1136" s="12">
        <v>0.40486111111111112</v>
      </c>
      <c r="D1136" s="3" t="s">
        <v>227</v>
      </c>
      <c r="E1136" s="3" t="s">
        <v>221</v>
      </c>
      <c r="F1136" s="3" t="s">
        <v>46</v>
      </c>
      <c r="G1136" s="3" t="s">
        <v>46</v>
      </c>
      <c r="H1136" s="3">
        <v>6.61</v>
      </c>
      <c r="I1136" s="3">
        <v>29.2</v>
      </c>
      <c r="J1136" s="3">
        <v>18.75</v>
      </c>
      <c r="K1136" s="3">
        <v>20</v>
      </c>
      <c r="L1136" s="3">
        <v>7.87</v>
      </c>
      <c r="M1136" s="3">
        <v>-119.2</v>
      </c>
      <c r="N1136" s="3">
        <v>984</v>
      </c>
      <c r="O1136" s="3"/>
      <c r="P1136" s="3"/>
      <c r="Q1136" s="3"/>
      <c r="R1136" s="3"/>
      <c r="S1136" s="3"/>
      <c r="T1136" s="3"/>
      <c r="U1136" s="3"/>
      <c r="V1136" s="3"/>
      <c r="W1136" s="3"/>
      <c r="X1136" s="3"/>
      <c r="Y1136" s="3"/>
      <c r="Z1136" s="3"/>
    </row>
    <row r="1137" spans="1:26" ht="15" x14ac:dyDescent="0.2">
      <c r="A1137" s="3" t="s">
        <v>363</v>
      </c>
      <c r="B1137" s="13">
        <v>44777</v>
      </c>
      <c r="C1137" s="12">
        <v>0.44583333333333336</v>
      </c>
      <c r="D1137" s="3" t="s">
        <v>230</v>
      </c>
      <c r="E1137" s="3" t="s">
        <v>203</v>
      </c>
      <c r="F1137" s="3">
        <v>1015</v>
      </c>
      <c r="G1137" s="3">
        <v>13011</v>
      </c>
      <c r="H1137" s="3">
        <v>7.52</v>
      </c>
      <c r="I1137" s="3">
        <v>29.3</v>
      </c>
      <c r="J1137" s="3">
        <v>16.41</v>
      </c>
      <c r="K1137" s="3">
        <v>89</v>
      </c>
      <c r="L1137" s="3">
        <v>8.18</v>
      </c>
      <c r="M1137" s="3">
        <v>-137.19999999999999</v>
      </c>
      <c r="N1137" s="3">
        <v>985</v>
      </c>
      <c r="O1137" s="3"/>
      <c r="P1137" s="3"/>
      <c r="Q1137" s="3"/>
      <c r="R1137" s="3"/>
      <c r="S1137" s="3"/>
      <c r="T1137" s="3"/>
      <c r="U1137" s="3"/>
      <c r="V1137" s="3"/>
      <c r="W1137" s="3"/>
      <c r="X1137" s="3"/>
      <c r="Y1137" s="3"/>
      <c r="Z1137" s="3"/>
    </row>
    <row r="1138" spans="1:26" ht="15" x14ac:dyDescent="0.2">
      <c r="A1138" s="3" t="s">
        <v>363</v>
      </c>
      <c r="B1138" s="13">
        <v>44777</v>
      </c>
      <c r="C1138" s="12">
        <v>0.44583333333333336</v>
      </c>
      <c r="D1138" s="3" t="s">
        <v>230</v>
      </c>
      <c r="E1138" s="3" t="s">
        <v>221</v>
      </c>
      <c r="F1138" s="3">
        <v>1018</v>
      </c>
      <c r="G1138" s="3">
        <v>13017</v>
      </c>
      <c r="H1138" s="3">
        <v>4.76</v>
      </c>
      <c r="I1138" s="3">
        <v>29.5</v>
      </c>
      <c r="J1138" s="3">
        <v>28.79</v>
      </c>
      <c r="K1138" s="3">
        <v>39</v>
      </c>
      <c r="L1138" s="3">
        <v>7.99</v>
      </c>
      <c r="M1138" s="3">
        <v>-125.9</v>
      </c>
      <c r="N1138" s="3">
        <v>986</v>
      </c>
      <c r="O1138" s="3"/>
      <c r="P1138" s="3"/>
      <c r="Q1138" s="3"/>
      <c r="R1138" s="3"/>
      <c r="S1138" s="3"/>
      <c r="T1138" s="3"/>
      <c r="U1138" s="3"/>
      <c r="V1138" s="3"/>
      <c r="W1138" s="3"/>
      <c r="X1138" s="3"/>
      <c r="Y1138" s="3"/>
      <c r="Z1138" s="3"/>
    </row>
    <row r="1139" spans="1:26" ht="15" x14ac:dyDescent="0.2">
      <c r="A1139" s="3" t="s">
        <v>363</v>
      </c>
      <c r="B1139" s="13">
        <v>44777</v>
      </c>
      <c r="C1139" s="12">
        <v>0.47222222222222221</v>
      </c>
      <c r="D1139" s="3" t="s">
        <v>235</v>
      </c>
      <c r="E1139" s="3" t="s">
        <v>203</v>
      </c>
      <c r="F1139" s="3">
        <v>1035</v>
      </c>
      <c r="G1139" s="3">
        <v>13007</v>
      </c>
      <c r="H1139" s="3">
        <v>7.02</v>
      </c>
      <c r="I1139" s="3">
        <v>29.3</v>
      </c>
      <c r="J1139" s="3">
        <v>11.45</v>
      </c>
      <c r="K1139" s="3">
        <v>18</v>
      </c>
      <c r="L1139" s="3">
        <v>7.98</v>
      </c>
      <c r="M1139" s="3">
        <v>-125.5</v>
      </c>
      <c r="N1139" s="3">
        <v>987</v>
      </c>
      <c r="O1139" s="3"/>
      <c r="P1139" s="3"/>
      <c r="Q1139" s="3"/>
      <c r="R1139" s="3"/>
      <c r="S1139" s="3"/>
      <c r="T1139" s="3"/>
      <c r="U1139" s="3"/>
      <c r="V1139" s="3"/>
      <c r="W1139" s="3"/>
      <c r="X1139" s="3"/>
      <c r="Y1139" s="3"/>
      <c r="Z1139" s="3"/>
    </row>
    <row r="1140" spans="1:26" ht="15" x14ac:dyDescent="0.2">
      <c r="A1140" s="3" t="s">
        <v>363</v>
      </c>
      <c r="B1140" s="13">
        <v>44777</v>
      </c>
      <c r="C1140" s="12">
        <v>0.47222222222222221</v>
      </c>
      <c r="D1140" s="3" t="s">
        <v>235</v>
      </c>
      <c r="E1140" s="3" t="s">
        <v>221</v>
      </c>
      <c r="F1140" s="3">
        <v>1022</v>
      </c>
      <c r="G1140" s="3">
        <v>13014</v>
      </c>
      <c r="H1140" s="3">
        <v>5.58</v>
      </c>
      <c r="I1140" s="3">
        <v>29.2</v>
      </c>
      <c r="J1140" s="3">
        <v>15.25</v>
      </c>
      <c r="K1140" s="3">
        <v>33</v>
      </c>
      <c r="L1140" s="3">
        <v>7.91</v>
      </c>
      <c r="M1140" s="3">
        <v>-121.2</v>
      </c>
      <c r="N1140" s="3">
        <v>988</v>
      </c>
      <c r="O1140" s="3"/>
      <c r="P1140" s="3"/>
      <c r="Q1140" s="3"/>
      <c r="R1140" s="3"/>
      <c r="S1140" s="3"/>
      <c r="T1140" s="3"/>
      <c r="U1140" s="3"/>
      <c r="V1140" s="3"/>
      <c r="W1140" s="3"/>
      <c r="X1140" s="3"/>
      <c r="Y1140" s="3"/>
      <c r="Z1140" s="3"/>
    </row>
    <row r="1141" spans="1:26" ht="15" x14ac:dyDescent="0.2">
      <c r="A1141" s="3" t="s">
        <v>363</v>
      </c>
      <c r="B1141" s="13">
        <v>44777</v>
      </c>
      <c r="C1141" s="12">
        <v>0.49027777777777776</v>
      </c>
      <c r="D1141" s="3" t="s">
        <v>240</v>
      </c>
      <c r="E1141" s="3" t="s">
        <v>203</v>
      </c>
      <c r="F1141" s="3">
        <v>1036</v>
      </c>
      <c r="G1141" s="3">
        <v>13015</v>
      </c>
      <c r="H1141" s="3">
        <v>7.05</v>
      </c>
      <c r="I1141" s="3">
        <v>28.9</v>
      </c>
      <c r="J1141" s="26">
        <v>15.7</v>
      </c>
      <c r="K1141" s="3">
        <v>64</v>
      </c>
      <c r="L1141" s="3">
        <v>8.01</v>
      </c>
      <c r="M1141" s="3">
        <v>-126.9</v>
      </c>
      <c r="N1141" s="3">
        <v>989</v>
      </c>
      <c r="O1141" s="3"/>
      <c r="P1141" s="3"/>
      <c r="Q1141" s="3"/>
      <c r="R1141" s="3"/>
      <c r="S1141" s="3"/>
      <c r="T1141" s="3"/>
      <c r="U1141" s="3"/>
      <c r="V1141" s="3"/>
      <c r="W1141" s="3"/>
      <c r="X1141" s="3"/>
      <c r="Y1141" s="3"/>
      <c r="Z1141" s="3"/>
    </row>
    <row r="1142" spans="1:26" ht="15" x14ac:dyDescent="0.2">
      <c r="A1142" s="3" t="s">
        <v>363</v>
      </c>
      <c r="B1142" s="13">
        <v>44777</v>
      </c>
      <c r="C1142" s="12">
        <v>0.49027777777777776</v>
      </c>
      <c r="D1142" s="3" t="s">
        <v>240</v>
      </c>
      <c r="E1142" s="3" t="s">
        <v>221</v>
      </c>
      <c r="F1142" s="3">
        <v>1044</v>
      </c>
      <c r="G1142" s="3">
        <v>13019</v>
      </c>
      <c r="H1142" s="3">
        <v>6.26</v>
      </c>
      <c r="I1142" s="34">
        <v>29</v>
      </c>
      <c r="J1142" s="3">
        <v>18.309999999999999</v>
      </c>
      <c r="K1142" s="3">
        <v>105</v>
      </c>
      <c r="L1142" s="3">
        <v>7.95</v>
      </c>
      <c r="M1142" s="3">
        <v>-123.7</v>
      </c>
      <c r="N1142" s="3">
        <v>990</v>
      </c>
      <c r="O1142" s="3"/>
      <c r="P1142" s="3"/>
      <c r="Q1142" s="3"/>
      <c r="R1142" s="3"/>
      <c r="S1142" s="3"/>
      <c r="T1142" s="3"/>
      <c r="U1142" s="3"/>
      <c r="V1142" s="3"/>
      <c r="W1142" s="3"/>
      <c r="X1142" s="3"/>
      <c r="Y1142" s="3"/>
      <c r="Z1142" s="3"/>
    </row>
    <row r="1143" spans="1:26" ht="15" x14ac:dyDescent="0.2">
      <c r="A1143" s="3" t="s">
        <v>363</v>
      </c>
      <c r="B1143" s="13">
        <v>44777</v>
      </c>
      <c r="C1143" s="12">
        <v>0.51666666666666672</v>
      </c>
      <c r="D1143" s="3" t="s">
        <v>243</v>
      </c>
      <c r="E1143" s="3" t="s">
        <v>203</v>
      </c>
      <c r="F1143" s="3">
        <v>1033</v>
      </c>
      <c r="G1143" s="3">
        <v>13012</v>
      </c>
      <c r="H1143" s="3">
        <v>5.98</v>
      </c>
      <c r="I1143" s="3">
        <v>28.9</v>
      </c>
      <c r="J1143" s="3">
        <v>13.87</v>
      </c>
      <c r="K1143" s="3">
        <v>6</v>
      </c>
      <c r="L1143" s="3">
        <v>7.68</v>
      </c>
      <c r="M1143" s="3">
        <v>-108.3</v>
      </c>
      <c r="N1143" s="3">
        <v>991</v>
      </c>
      <c r="O1143" s="3"/>
      <c r="P1143" s="3"/>
      <c r="Q1143" s="3"/>
      <c r="R1143" s="3"/>
      <c r="S1143" s="3"/>
      <c r="T1143" s="3"/>
      <c r="U1143" s="3"/>
      <c r="V1143" s="3"/>
      <c r="W1143" s="3"/>
      <c r="X1143" s="3"/>
      <c r="Y1143" s="3"/>
      <c r="Z1143" s="3"/>
    </row>
    <row r="1144" spans="1:26" ht="15" x14ac:dyDescent="0.2">
      <c r="A1144" s="3" t="s">
        <v>363</v>
      </c>
      <c r="B1144" s="13">
        <v>44777</v>
      </c>
      <c r="C1144" s="12">
        <v>0.51666666666666672</v>
      </c>
      <c r="D1144" s="3" t="s">
        <v>243</v>
      </c>
      <c r="E1144" s="3" t="s">
        <v>221</v>
      </c>
      <c r="F1144" s="3" t="s">
        <v>46</v>
      </c>
      <c r="G1144" s="3" t="s">
        <v>46</v>
      </c>
      <c r="H1144" s="3">
        <v>6.48</v>
      </c>
      <c r="I1144" s="3">
        <v>29.1</v>
      </c>
      <c r="J1144" s="3">
        <v>13.39</v>
      </c>
      <c r="K1144" s="3">
        <v>111</v>
      </c>
      <c r="L1144" s="3">
        <v>7.64</v>
      </c>
      <c r="M1144" s="3">
        <v>-106.1</v>
      </c>
      <c r="N1144" s="3">
        <v>992</v>
      </c>
      <c r="O1144" s="3"/>
      <c r="P1144" s="3"/>
      <c r="Q1144" s="3"/>
      <c r="R1144" s="3"/>
      <c r="S1144" s="3"/>
      <c r="T1144" s="3"/>
      <c r="U1144" s="3"/>
      <c r="V1144" s="3"/>
      <c r="W1144" s="3"/>
      <c r="X1144" s="3"/>
      <c r="Y1144" s="3"/>
      <c r="Z1144" s="3"/>
    </row>
    <row r="1145" spans="1:26" ht="15" x14ac:dyDescent="0.2">
      <c r="A1145" s="3" t="s">
        <v>363</v>
      </c>
      <c r="B1145" s="13">
        <v>44777</v>
      </c>
      <c r="C1145" s="12">
        <v>0.52430555555555558</v>
      </c>
      <c r="D1145" s="3" t="s">
        <v>246</v>
      </c>
      <c r="E1145" s="3" t="s">
        <v>203</v>
      </c>
      <c r="F1145" s="3">
        <v>1025</v>
      </c>
      <c r="G1145" s="3">
        <v>13006</v>
      </c>
      <c r="H1145" s="3">
        <v>7.09</v>
      </c>
      <c r="I1145" s="34">
        <v>29</v>
      </c>
      <c r="J1145" s="3">
        <v>17.48</v>
      </c>
      <c r="K1145" s="3">
        <v>1</v>
      </c>
      <c r="L1145" s="3">
        <v>7.97</v>
      </c>
      <c r="M1145" s="3">
        <v>-124.9</v>
      </c>
      <c r="N1145" s="3">
        <v>993</v>
      </c>
      <c r="O1145" s="3"/>
      <c r="P1145" s="3"/>
      <c r="Q1145" s="3"/>
      <c r="R1145" s="3"/>
      <c r="S1145" s="3"/>
      <c r="T1145" s="3"/>
      <c r="U1145" s="3"/>
      <c r="V1145" s="3"/>
      <c r="W1145" s="3"/>
      <c r="X1145" s="3"/>
      <c r="Y1145" s="3"/>
      <c r="Z1145" s="3"/>
    </row>
    <row r="1146" spans="1:26" ht="15" x14ac:dyDescent="0.2">
      <c r="A1146" s="3" t="s">
        <v>363</v>
      </c>
      <c r="B1146" s="13">
        <v>44777</v>
      </c>
      <c r="C1146" s="12">
        <v>0.52430555555555558</v>
      </c>
      <c r="D1146" s="3" t="s">
        <v>246</v>
      </c>
      <c r="E1146" s="3" t="s">
        <v>221</v>
      </c>
      <c r="F1146" s="3" t="s">
        <v>46</v>
      </c>
      <c r="G1146" s="3" t="s">
        <v>46</v>
      </c>
      <c r="H1146" s="3">
        <v>7.1</v>
      </c>
      <c r="I1146" s="3">
        <v>28.9</v>
      </c>
      <c r="J1146" s="3">
        <v>17.52</v>
      </c>
      <c r="K1146" s="3">
        <v>141</v>
      </c>
      <c r="L1146" s="3">
        <v>7.95</v>
      </c>
      <c r="M1146" s="3">
        <v>-123.6</v>
      </c>
      <c r="N1146" s="3">
        <v>994</v>
      </c>
      <c r="O1146" s="3"/>
      <c r="P1146" s="3"/>
      <c r="Q1146" s="3"/>
      <c r="R1146" s="3"/>
      <c r="S1146" s="3"/>
      <c r="T1146" s="3"/>
      <c r="U1146" s="3"/>
      <c r="V1146" s="3"/>
      <c r="W1146" s="3"/>
      <c r="X1146" s="3"/>
      <c r="Y1146" s="3"/>
      <c r="Z1146" s="3"/>
    </row>
    <row r="1147" spans="1:26" ht="15" x14ac:dyDescent="0.2">
      <c r="A1147" s="3" t="s">
        <v>363</v>
      </c>
      <c r="B1147" s="13">
        <v>44777</v>
      </c>
      <c r="C1147" s="12">
        <v>0.54166666666666663</v>
      </c>
      <c r="D1147" s="3" t="s">
        <v>249</v>
      </c>
      <c r="E1147" s="3" t="s">
        <v>203</v>
      </c>
      <c r="F1147" s="3">
        <v>1041</v>
      </c>
      <c r="G1147" s="3">
        <v>13002</v>
      </c>
      <c r="H1147" s="3">
        <v>6.96</v>
      </c>
      <c r="I1147" s="3">
        <v>29.1</v>
      </c>
      <c r="J1147" s="3">
        <v>17.03</v>
      </c>
      <c r="K1147" s="3">
        <v>62</v>
      </c>
      <c r="L1147" s="3">
        <v>7.67</v>
      </c>
      <c r="M1147" s="3">
        <v>-107.4</v>
      </c>
      <c r="N1147" s="3">
        <v>995</v>
      </c>
      <c r="O1147" s="3"/>
      <c r="P1147" s="3"/>
      <c r="Q1147" s="3"/>
      <c r="R1147" s="3"/>
      <c r="S1147" s="3"/>
      <c r="T1147" s="3"/>
      <c r="U1147" s="3"/>
      <c r="V1147" s="3"/>
      <c r="W1147" s="3"/>
      <c r="X1147" s="3"/>
      <c r="Y1147" s="3"/>
      <c r="Z1147" s="3"/>
    </row>
    <row r="1148" spans="1:26" ht="15" x14ac:dyDescent="0.2">
      <c r="A1148" s="3" t="s">
        <v>363</v>
      </c>
      <c r="B1148" s="13">
        <v>44777</v>
      </c>
      <c r="C1148" s="12">
        <v>0.54166666666666663</v>
      </c>
      <c r="D1148" s="3" t="s">
        <v>249</v>
      </c>
      <c r="E1148" s="3" t="s">
        <v>221</v>
      </c>
      <c r="F1148" s="3" t="s">
        <v>46</v>
      </c>
      <c r="G1148" s="3" t="s">
        <v>46</v>
      </c>
      <c r="H1148" s="3">
        <v>6.76</v>
      </c>
      <c r="I1148" s="3">
        <v>29.1</v>
      </c>
      <c r="J1148" s="3">
        <v>17.25</v>
      </c>
      <c r="K1148" s="3">
        <v>115</v>
      </c>
      <c r="L1148" s="3">
        <v>7.64</v>
      </c>
      <c r="M1148" s="3">
        <v>-106</v>
      </c>
      <c r="N1148" s="3">
        <v>996</v>
      </c>
      <c r="O1148" s="3"/>
      <c r="P1148" s="3"/>
      <c r="Q1148" s="3"/>
      <c r="R1148" s="3"/>
      <c r="S1148" s="3"/>
      <c r="T1148" s="3"/>
      <c r="U1148" s="3"/>
      <c r="V1148" s="3"/>
      <c r="W1148" s="3"/>
      <c r="X1148" s="3"/>
      <c r="Y1148" s="3"/>
      <c r="Z1148" s="3"/>
    </row>
    <row r="1149" spans="1:26" ht="15" x14ac:dyDescent="0.2">
      <c r="A1149" s="3" t="s">
        <v>363</v>
      </c>
      <c r="B1149" s="13">
        <v>44777</v>
      </c>
      <c r="C1149" s="12">
        <v>0.56666666666666665</v>
      </c>
      <c r="D1149" s="3" t="s">
        <v>255</v>
      </c>
      <c r="E1149" s="3" t="s">
        <v>203</v>
      </c>
      <c r="F1149" s="3">
        <v>1001</v>
      </c>
      <c r="G1149" s="3">
        <v>13005</v>
      </c>
      <c r="H1149" s="3">
        <v>7.27</v>
      </c>
      <c r="I1149" s="3">
        <v>30.2</v>
      </c>
      <c r="J1149" s="3">
        <v>23.58</v>
      </c>
      <c r="K1149" s="3">
        <v>30</v>
      </c>
      <c r="L1149" s="3">
        <v>8.16</v>
      </c>
      <c r="M1149" s="3">
        <v>-135.6</v>
      </c>
      <c r="N1149" s="3">
        <v>997</v>
      </c>
      <c r="O1149" s="3"/>
      <c r="P1149" s="3"/>
      <c r="Q1149" s="3"/>
      <c r="R1149" s="3"/>
      <c r="S1149" s="3"/>
      <c r="T1149" s="3"/>
      <c r="U1149" s="3"/>
      <c r="V1149" s="3"/>
      <c r="W1149" s="3"/>
      <c r="X1149" s="3"/>
      <c r="Y1149" s="3"/>
      <c r="Z1149" s="3"/>
    </row>
    <row r="1150" spans="1:26" ht="15" x14ac:dyDescent="0.2">
      <c r="A1150" s="3" t="s">
        <v>363</v>
      </c>
      <c r="B1150" s="13">
        <v>44777</v>
      </c>
      <c r="C1150" s="12">
        <v>0.56666666666666665</v>
      </c>
      <c r="D1150" s="3" t="s">
        <v>255</v>
      </c>
      <c r="E1150" s="3" t="s">
        <v>221</v>
      </c>
      <c r="F1150" s="3" t="s">
        <v>46</v>
      </c>
      <c r="G1150" s="3" t="s">
        <v>46</v>
      </c>
      <c r="H1150" s="3">
        <v>6.84</v>
      </c>
      <c r="I1150" s="3">
        <v>30.1</v>
      </c>
      <c r="J1150" s="3">
        <v>24.49</v>
      </c>
      <c r="K1150" s="3">
        <v>72</v>
      </c>
      <c r="L1150" s="3">
        <v>8.16</v>
      </c>
      <c r="M1150" s="3">
        <v>-136.1</v>
      </c>
      <c r="N1150" s="3">
        <v>998</v>
      </c>
      <c r="O1150" s="3"/>
      <c r="P1150" s="3"/>
      <c r="Q1150" s="3"/>
      <c r="R1150" s="3"/>
      <c r="S1150" s="3"/>
      <c r="T1150" s="3"/>
      <c r="U1150" s="3"/>
      <c r="V1150" s="3"/>
      <c r="W1150" s="3"/>
      <c r="X1150" s="3"/>
      <c r="Y1150" s="3"/>
      <c r="Z1150" s="3"/>
    </row>
    <row r="1151" spans="1:26" ht="15" x14ac:dyDescent="0.2">
      <c r="A1151" s="3" t="s">
        <v>363</v>
      </c>
      <c r="B1151" s="13">
        <v>44777</v>
      </c>
      <c r="C1151" s="12">
        <v>0.5805555555555556</v>
      </c>
      <c r="D1151" s="3" t="s">
        <v>260</v>
      </c>
      <c r="E1151" s="3" t="s">
        <v>203</v>
      </c>
      <c r="F1151" s="3">
        <v>1012</v>
      </c>
      <c r="G1151" s="3">
        <v>13001</v>
      </c>
      <c r="H1151" s="3">
        <v>7.49</v>
      </c>
      <c r="I1151" s="3">
        <v>30.8</v>
      </c>
      <c r="J1151" s="3">
        <v>25.87</v>
      </c>
      <c r="K1151" s="3">
        <v>32</v>
      </c>
      <c r="L1151" s="3">
        <v>8.17</v>
      </c>
      <c r="M1151" s="3">
        <v>-136.19999999999999</v>
      </c>
      <c r="N1151" s="3">
        <v>999</v>
      </c>
      <c r="O1151" s="3"/>
      <c r="P1151" s="3"/>
      <c r="Q1151" s="3"/>
      <c r="R1151" s="3"/>
      <c r="S1151" s="3"/>
      <c r="T1151" s="3"/>
      <c r="U1151" s="3"/>
      <c r="V1151" s="3"/>
      <c r="W1151" s="3"/>
      <c r="X1151" s="3"/>
      <c r="Y1151" s="3"/>
      <c r="Z1151" s="3"/>
    </row>
    <row r="1152" spans="1:26" ht="15" x14ac:dyDescent="0.2">
      <c r="A1152" s="3" t="s">
        <v>363</v>
      </c>
      <c r="B1152" s="13">
        <v>44777</v>
      </c>
      <c r="C1152" s="12">
        <v>0.5805555555555556</v>
      </c>
      <c r="D1152" s="3" t="s">
        <v>260</v>
      </c>
      <c r="E1152" s="3" t="s">
        <v>221</v>
      </c>
      <c r="F1152" s="3" t="s">
        <v>46</v>
      </c>
      <c r="G1152" s="3" t="s">
        <v>46</v>
      </c>
      <c r="H1152" s="3">
        <v>6.24</v>
      </c>
      <c r="I1152" s="3">
        <v>30.2</v>
      </c>
      <c r="J1152" s="3">
        <v>26.09</v>
      </c>
      <c r="K1152" s="3">
        <v>34</v>
      </c>
      <c r="L1152" s="3">
        <v>8.11</v>
      </c>
      <c r="M1152" s="3">
        <v>-132.69999999999999</v>
      </c>
      <c r="N1152" s="3">
        <v>1000</v>
      </c>
      <c r="O1152" s="3"/>
      <c r="P1152" s="3"/>
      <c r="Q1152" s="3"/>
      <c r="R1152" s="3"/>
      <c r="S1152" s="3"/>
      <c r="T1152" s="3"/>
      <c r="U1152" s="3"/>
      <c r="V1152" s="3"/>
      <c r="W1152" s="3"/>
      <c r="X1152" s="3"/>
      <c r="Y1152" s="3"/>
      <c r="Z1152" s="3"/>
    </row>
    <row r="1153" spans="1:26" ht="15" x14ac:dyDescent="0.2">
      <c r="A1153" s="3" t="s">
        <v>363</v>
      </c>
      <c r="B1153" s="13">
        <v>44777</v>
      </c>
      <c r="C1153" s="12">
        <v>0.60277777777777775</v>
      </c>
      <c r="D1153" s="3" t="s">
        <v>263</v>
      </c>
      <c r="E1153" s="3" t="s">
        <v>203</v>
      </c>
      <c r="F1153" s="3">
        <v>1011</v>
      </c>
      <c r="G1153" s="3">
        <v>13003</v>
      </c>
      <c r="H1153" s="3">
        <v>7.86</v>
      </c>
      <c r="I1153" s="3">
        <v>30.3</v>
      </c>
      <c r="J1153" s="3">
        <v>18.149999999999999</v>
      </c>
      <c r="K1153" s="3">
        <v>12</v>
      </c>
      <c r="L1153" s="3">
        <v>8.18</v>
      </c>
      <c r="M1153" s="3">
        <v>-136.69999999999999</v>
      </c>
      <c r="N1153" s="3">
        <v>1002</v>
      </c>
      <c r="O1153" s="3"/>
      <c r="P1153" s="3"/>
      <c r="Q1153" s="3"/>
      <c r="R1153" s="3"/>
      <c r="S1153" s="3"/>
      <c r="T1153" s="3"/>
      <c r="U1153" s="3"/>
      <c r="V1153" s="3"/>
      <c r="W1153" s="3"/>
      <c r="X1153" s="3"/>
      <c r="Y1153" s="3"/>
      <c r="Z1153" s="3"/>
    </row>
    <row r="1154" spans="1:26" ht="15" x14ac:dyDescent="0.2">
      <c r="A1154" s="3" t="s">
        <v>363</v>
      </c>
      <c r="B1154" s="13">
        <v>44777</v>
      </c>
      <c r="C1154" s="12">
        <v>0.60277777777777775</v>
      </c>
      <c r="D1154" s="3" t="s">
        <v>263</v>
      </c>
      <c r="E1154" s="3" t="s">
        <v>221</v>
      </c>
      <c r="F1154" s="3">
        <v>1040</v>
      </c>
      <c r="G1154" s="3">
        <v>13004</v>
      </c>
      <c r="H1154" s="3">
        <v>6.94</v>
      </c>
      <c r="I1154" s="3">
        <v>29.4</v>
      </c>
      <c r="J1154" s="3">
        <v>22.01</v>
      </c>
      <c r="K1154" s="3">
        <v>16</v>
      </c>
      <c r="L1154" s="3">
        <v>8.1199999999999992</v>
      </c>
      <c r="M1154" s="3">
        <v>-133.6</v>
      </c>
      <c r="N1154" s="3">
        <v>1003</v>
      </c>
      <c r="O1154" s="3"/>
      <c r="P1154" s="3"/>
      <c r="Q1154" s="3"/>
      <c r="R1154" s="3"/>
      <c r="S1154" s="3"/>
      <c r="T1154" s="3"/>
      <c r="U1154" s="3"/>
      <c r="V1154" s="3"/>
      <c r="W1154" s="3"/>
      <c r="X1154" s="3"/>
      <c r="Y1154" s="3"/>
      <c r="Z1154" s="3"/>
    </row>
    <row r="1155" spans="1:26" ht="15" x14ac:dyDescent="0.2">
      <c r="A1155" s="29" t="s">
        <v>363</v>
      </c>
      <c r="B1155" s="42">
        <v>44778</v>
      </c>
      <c r="C1155" s="43">
        <v>0.28263888888888888</v>
      </c>
      <c r="D1155" s="29" t="s">
        <v>284</v>
      </c>
      <c r="E1155" s="29" t="s">
        <v>203</v>
      </c>
      <c r="F1155" s="29">
        <v>1015</v>
      </c>
      <c r="G1155" s="29">
        <v>13022</v>
      </c>
      <c r="H1155" s="29">
        <v>5.92</v>
      </c>
      <c r="I1155" s="29">
        <v>28.6</v>
      </c>
      <c r="J1155" s="29">
        <v>2.83</v>
      </c>
      <c r="K1155" s="29">
        <v>23</v>
      </c>
      <c r="L1155" s="29">
        <v>7.35</v>
      </c>
      <c r="M1155" s="29">
        <v>-89.6</v>
      </c>
      <c r="N1155" s="29">
        <v>1001</v>
      </c>
      <c r="O1155" s="29"/>
      <c r="P1155" s="29" t="s">
        <v>734</v>
      </c>
      <c r="Q1155" s="3"/>
      <c r="R1155" s="3"/>
      <c r="S1155" s="3"/>
      <c r="T1155" s="3"/>
      <c r="U1155" s="3"/>
      <c r="V1155" s="3"/>
      <c r="W1155" s="3"/>
      <c r="X1155" s="3"/>
      <c r="Y1155" s="3"/>
      <c r="Z1155" s="3"/>
    </row>
    <row r="1156" spans="1:26" ht="15" x14ac:dyDescent="0.2">
      <c r="A1156" s="3" t="s">
        <v>363</v>
      </c>
      <c r="B1156" s="13">
        <v>44778</v>
      </c>
      <c r="C1156" s="12">
        <v>0.28263888888888888</v>
      </c>
      <c r="D1156" s="3" t="s">
        <v>284</v>
      </c>
      <c r="E1156" s="3" t="s">
        <v>221</v>
      </c>
      <c r="F1156" s="3">
        <v>1031</v>
      </c>
      <c r="G1156" s="3">
        <v>13020</v>
      </c>
      <c r="H1156" s="3">
        <v>6.43</v>
      </c>
      <c r="I1156" s="3">
        <v>28.8</v>
      </c>
      <c r="J1156" s="3">
        <v>6.09</v>
      </c>
      <c r="K1156" s="3">
        <v>44</v>
      </c>
      <c r="L1156" s="3">
        <v>7.51</v>
      </c>
      <c r="M1156" s="3">
        <v>-99.5</v>
      </c>
      <c r="N1156" s="3">
        <v>1004</v>
      </c>
      <c r="O1156" s="3"/>
      <c r="P1156" s="3"/>
      <c r="Q1156" s="3"/>
      <c r="R1156" s="3"/>
      <c r="S1156" s="3"/>
      <c r="T1156" s="3"/>
      <c r="U1156" s="3"/>
      <c r="V1156" s="3"/>
      <c r="W1156" s="3"/>
      <c r="X1156" s="3"/>
      <c r="Y1156" s="3"/>
      <c r="Z1156" s="3"/>
    </row>
    <row r="1157" spans="1:26" ht="15" x14ac:dyDescent="0.2">
      <c r="A1157" s="3" t="s">
        <v>363</v>
      </c>
      <c r="B1157" s="13">
        <v>44778</v>
      </c>
      <c r="C1157" s="12">
        <v>0.29930555555555555</v>
      </c>
      <c r="D1157" s="3" t="s">
        <v>279</v>
      </c>
      <c r="E1157" s="3" t="s">
        <v>203</v>
      </c>
      <c r="F1157" s="3">
        <v>1013</v>
      </c>
      <c r="G1157" s="3">
        <v>13025</v>
      </c>
      <c r="H1157" s="3">
        <v>7.05</v>
      </c>
      <c r="I1157" s="3">
        <v>29.1</v>
      </c>
      <c r="J1157" s="3">
        <v>6.92</v>
      </c>
      <c r="K1157" s="3">
        <v>3</v>
      </c>
      <c r="L1157" s="3">
        <v>7.91</v>
      </c>
      <c r="M1157" s="3">
        <v>-122.8</v>
      </c>
      <c r="N1157" s="3">
        <v>1005</v>
      </c>
      <c r="O1157" s="3"/>
      <c r="P1157" s="3"/>
      <c r="Q1157" s="3"/>
      <c r="R1157" s="3"/>
      <c r="S1157" s="3"/>
      <c r="T1157" s="3"/>
      <c r="U1157" s="3"/>
      <c r="V1157" s="3"/>
      <c r="W1157" s="3"/>
      <c r="X1157" s="3"/>
      <c r="Y1157" s="3"/>
      <c r="Z1157" s="3"/>
    </row>
    <row r="1158" spans="1:26" ht="15" x14ac:dyDescent="0.2">
      <c r="A1158" s="3" t="s">
        <v>363</v>
      </c>
      <c r="B1158" s="13">
        <v>44778</v>
      </c>
      <c r="C1158" s="12">
        <v>0.29930555555555555</v>
      </c>
      <c r="D1158" s="3" t="s">
        <v>279</v>
      </c>
      <c r="E1158" s="3" t="s">
        <v>221</v>
      </c>
      <c r="F1158" s="3" t="s">
        <v>46</v>
      </c>
      <c r="G1158" s="3" t="s">
        <v>46</v>
      </c>
      <c r="H1158" s="3">
        <v>7.31</v>
      </c>
      <c r="I1158" s="34">
        <v>29</v>
      </c>
      <c r="J1158" s="3">
        <v>6.94</v>
      </c>
      <c r="K1158" s="3">
        <v>68</v>
      </c>
      <c r="L1158" s="3">
        <v>7.94</v>
      </c>
      <c r="M1158" s="3">
        <v>-124.7</v>
      </c>
      <c r="N1158" s="3">
        <v>1006</v>
      </c>
      <c r="O1158" s="3"/>
      <c r="P1158" s="3"/>
      <c r="Q1158" s="3"/>
      <c r="R1158" s="3"/>
      <c r="S1158" s="3"/>
      <c r="T1158" s="3"/>
      <c r="U1158" s="3"/>
      <c r="V1158" s="3"/>
      <c r="W1158" s="3"/>
      <c r="X1158" s="3"/>
      <c r="Y1158" s="3"/>
      <c r="Z1158" s="3"/>
    </row>
    <row r="1159" spans="1:26" ht="15" x14ac:dyDescent="0.2">
      <c r="A1159" s="3" t="s">
        <v>363</v>
      </c>
      <c r="B1159" s="13">
        <v>44778</v>
      </c>
      <c r="C1159" s="12">
        <v>0.31527777777777777</v>
      </c>
      <c r="D1159" s="3" t="s">
        <v>277</v>
      </c>
      <c r="E1159" s="3" t="s">
        <v>203</v>
      </c>
      <c r="F1159" s="3">
        <v>1018</v>
      </c>
      <c r="G1159" s="3">
        <v>13029</v>
      </c>
      <c r="H1159" s="3">
        <v>6.54</v>
      </c>
      <c r="I1159" s="3">
        <v>29</v>
      </c>
      <c r="J1159" s="3">
        <v>4.25</v>
      </c>
      <c r="K1159" s="3">
        <v>14</v>
      </c>
      <c r="L1159" s="3">
        <v>7.55</v>
      </c>
      <c r="M1159" s="3">
        <v>-101.7</v>
      </c>
      <c r="N1159" s="3">
        <v>1007</v>
      </c>
      <c r="O1159" s="3"/>
      <c r="P1159" s="3"/>
      <c r="Q1159" s="3"/>
      <c r="R1159" s="3"/>
      <c r="S1159" s="3"/>
      <c r="T1159" s="3"/>
      <c r="U1159" s="3"/>
      <c r="V1159" s="3"/>
      <c r="W1159" s="3"/>
      <c r="X1159" s="3"/>
      <c r="Y1159" s="3"/>
      <c r="Z1159" s="3"/>
    </row>
    <row r="1160" spans="1:26" ht="15" x14ac:dyDescent="0.2">
      <c r="A1160" s="3" t="s">
        <v>363</v>
      </c>
      <c r="B1160" s="13">
        <v>44778</v>
      </c>
      <c r="C1160" s="12">
        <v>0.31527777777777777</v>
      </c>
      <c r="D1160" s="3" t="s">
        <v>277</v>
      </c>
      <c r="E1160" s="3" t="s">
        <v>221</v>
      </c>
      <c r="F1160" s="3">
        <v>1038</v>
      </c>
      <c r="G1160" s="3">
        <v>13023</v>
      </c>
      <c r="H1160" s="3">
        <v>6.62</v>
      </c>
      <c r="I1160" s="3">
        <v>29.2</v>
      </c>
      <c r="J1160" s="26">
        <v>5.0999999999999996</v>
      </c>
      <c r="K1160" s="3">
        <v>16</v>
      </c>
      <c r="L1160" s="3">
        <v>7.66</v>
      </c>
      <c r="M1160" s="3">
        <v>-100.1</v>
      </c>
      <c r="N1160" s="3">
        <v>1008</v>
      </c>
      <c r="O1160" s="3"/>
      <c r="P1160" s="3"/>
      <c r="Q1160" s="3"/>
      <c r="R1160" s="3"/>
      <c r="S1160" s="3"/>
      <c r="T1160" s="3"/>
      <c r="U1160" s="3"/>
      <c r="V1160" s="3"/>
      <c r="W1160" s="3"/>
      <c r="X1160" s="3"/>
      <c r="Y1160" s="3"/>
      <c r="Z1160" s="3"/>
    </row>
    <row r="1161" spans="1:26" ht="15" x14ac:dyDescent="0.2">
      <c r="A1161" s="3" t="s">
        <v>363</v>
      </c>
      <c r="B1161" s="13">
        <v>44778</v>
      </c>
      <c r="C1161" s="12">
        <v>0.34722222222222221</v>
      </c>
      <c r="D1161" s="3" t="s">
        <v>307</v>
      </c>
      <c r="E1161" s="3" t="s">
        <v>203</v>
      </c>
      <c r="F1161" s="3">
        <v>1022</v>
      </c>
      <c r="G1161" s="3">
        <v>13024</v>
      </c>
      <c r="H1161" s="3">
        <v>6.63</v>
      </c>
      <c r="I1161" s="3">
        <v>29.6</v>
      </c>
      <c r="J1161" s="3">
        <v>2.88</v>
      </c>
      <c r="K1161" s="3">
        <v>19</v>
      </c>
      <c r="L1161" s="3">
        <v>7.46</v>
      </c>
      <c r="M1161" s="3">
        <v>-96.5</v>
      </c>
      <c r="N1161" s="3">
        <v>1009</v>
      </c>
      <c r="O1161" s="3"/>
      <c r="P1161" s="3"/>
      <c r="Q1161" s="3"/>
      <c r="R1161" s="3"/>
      <c r="S1161" s="3"/>
      <c r="T1161" s="3"/>
      <c r="U1161" s="3"/>
      <c r="V1161" s="3"/>
      <c r="W1161" s="3"/>
      <c r="X1161" s="3"/>
      <c r="Y1161" s="3"/>
      <c r="Z1161" s="3"/>
    </row>
    <row r="1162" spans="1:26" ht="15" x14ac:dyDescent="0.2">
      <c r="A1162" s="3" t="s">
        <v>363</v>
      </c>
      <c r="B1162" s="13">
        <v>44778</v>
      </c>
      <c r="C1162" s="12">
        <v>0.34722222222222221</v>
      </c>
      <c r="D1162" s="3" t="s">
        <v>307</v>
      </c>
      <c r="E1162" s="3" t="s">
        <v>221</v>
      </c>
      <c r="F1162" s="3">
        <v>1038</v>
      </c>
      <c r="G1162" s="3">
        <v>13023</v>
      </c>
      <c r="H1162" s="3">
        <v>3.48</v>
      </c>
      <c r="I1162" s="3">
        <v>30</v>
      </c>
      <c r="J1162" s="3">
        <v>21.33</v>
      </c>
      <c r="K1162" s="3">
        <v>36</v>
      </c>
      <c r="L1162" s="3">
        <v>7.67</v>
      </c>
      <c r="M1162" s="3">
        <v>-108.3</v>
      </c>
      <c r="N1162" s="3">
        <v>1010</v>
      </c>
      <c r="O1162" s="3"/>
      <c r="P1162" s="3"/>
      <c r="Q1162" s="3"/>
      <c r="R1162" s="3"/>
      <c r="S1162" s="3"/>
      <c r="T1162" s="3"/>
      <c r="U1162" s="3"/>
      <c r="V1162" s="3"/>
      <c r="W1162" s="3"/>
      <c r="X1162" s="3"/>
      <c r="Y1162" s="3"/>
      <c r="Z1162" s="3"/>
    </row>
    <row r="1163" spans="1:26" ht="15" x14ac:dyDescent="0.2">
      <c r="A1163" s="29" t="s">
        <v>363</v>
      </c>
      <c r="B1163" s="42">
        <v>44778</v>
      </c>
      <c r="C1163" s="43">
        <v>0.35555555555555557</v>
      </c>
      <c r="D1163" s="29" t="s">
        <v>304</v>
      </c>
      <c r="E1163" s="29" t="s">
        <v>203</v>
      </c>
      <c r="F1163" s="29">
        <v>1033</v>
      </c>
      <c r="G1163" s="29">
        <v>13021</v>
      </c>
      <c r="H1163" s="29">
        <v>7.29</v>
      </c>
      <c r="I1163" s="29">
        <v>29.5</v>
      </c>
      <c r="J1163" s="29">
        <v>0.93</v>
      </c>
      <c r="K1163" s="29">
        <v>23</v>
      </c>
      <c r="L1163" s="29">
        <v>7.35</v>
      </c>
      <c r="M1163" s="29">
        <v>-89.6</v>
      </c>
      <c r="N1163" s="29">
        <v>1011</v>
      </c>
      <c r="O1163" s="29"/>
      <c r="P1163" s="29" t="s">
        <v>735</v>
      </c>
      <c r="Q1163" s="3"/>
      <c r="R1163" s="3"/>
      <c r="S1163" s="3"/>
      <c r="T1163" s="3"/>
      <c r="U1163" s="3"/>
      <c r="V1163" s="3"/>
      <c r="W1163" s="3"/>
      <c r="X1163" s="3"/>
      <c r="Y1163" s="3"/>
      <c r="Z1163" s="3"/>
    </row>
    <row r="1164" spans="1:26" ht="15" x14ac:dyDescent="0.2">
      <c r="A1164" s="29" t="s">
        <v>363</v>
      </c>
      <c r="B1164" s="42">
        <v>44778</v>
      </c>
      <c r="C1164" s="43">
        <v>0.35555555555555557</v>
      </c>
      <c r="D1164" s="29" t="s">
        <v>304</v>
      </c>
      <c r="E1164" s="29" t="s">
        <v>221</v>
      </c>
      <c r="F1164" s="29">
        <v>10</v>
      </c>
      <c r="G1164" s="29"/>
      <c r="H1164" s="29">
        <v>5.15</v>
      </c>
      <c r="I1164" s="29">
        <v>29.8</v>
      </c>
      <c r="J1164" s="29">
        <v>7.21</v>
      </c>
      <c r="K1164" s="29">
        <v>35</v>
      </c>
      <c r="L1164" s="29">
        <v>7.41</v>
      </c>
      <c r="M1164" s="29">
        <v>-93.1</v>
      </c>
      <c r="N1164" s="29">
        <v>1012</v>
      </c>
      <c r="O1164" s="29"/>
      <c r="P1164" s="29" t="s">
        <v>736</v>
      </c>
      <c r="Q1164" s="3"/>
      <c r="R1164" s="3"/>
      <c r="S1164" s="3"/>
      <c r="T1164" s="3"/>
      <c r="U1164" s="3"/>
      <c r="V1164" s="3"/>
      <c r="W1164" s="3"/>
      <c r="X1164" s="3"/>
      <c r="Y1164" s="3"/>
      <c r="Z1164" s="3"/>
    </row>
    <row r="1165" spans="1:26" ht="15" x14ac:dyDescent="0.2">
      <c r="A1165" s="3" t="s">
        <v>363</v>
      </c>
      <c r="B1165" s="13">
        <v>44778</v>
      </c>
      <c r="C1165" s="12">
        <v>0.36805555555555558</v>
      </c>
      <c r="D1165" s="3" t="s">
        <v>272</v>
      </c>
      <c r="E1165" s="3" t="s">
        <v>203</v>
      </c>
      <c r="F1165" s="3">
        <v>1025</v>
      </c>
      <c r="G1165" s="3">
        <v>13026</v>
      </c>
      <c r="H1165" s="26">
        <v>6.6</v>
      </c>
      <c r="I1165" s="3">
        <v>30.6</v>
      </c>
      <c r="J1165" s="3">
        <v>0.11</v>
      </c>
      <c r="K1165" s="3">
        <v>34</v>
      </c>
      <c r="L1165" s="3">
        <v>7.53</v>
      </c>
      <c r="M1165" s="3">
        <v>-100.5</v>
      </c>
      <c r="N1165" s="3">
        <v>1013</v>
      </c>
      <c r="O1165" s="3"/>
      <c r="P1165" s="3"/>
      <c r="Q1165" s="3"/>
      <c r="R1165" s="3"/>
      <c r="S1165" s="3"/>
      <c r="T1165" s="3"/>
      <c r="U1165" s="3"/>
      <c r="V1165" s="3"/>
      <c r="W1165" s="3"/>
      <c r="X1165" s="3"/>
      <c r="Y1165" s="3"/>
      <c r="Z1165" s="3"/>
    </row>
    <row r="1166" spans="1:26" ht="15" x14ac:dyDescent="0.2">
      <c r="A1166" s="3" t="s">
        <v>363</v>
      </c>
      <c r="B1166" s="13">
        <v>44778</v>
      </c>
      <c r="C1166" s="12">
        <v>0.36805555555555558</v>
      </c>
      <c r="D1166" s="3" t="s">
        <v>272</v>
      </c>
      <c r="E1166" s="3" t="s">
        <v>221</v>
      </c>
      <c r="F1166" s="3">
        <v>1044</v>
      </c>
      <c r="G1166" s="3">
        <v>13035</v>
      </c>
      <c r="H1166" s="3">
        <v>6.92</v>
      </c>
      <c r="I1166" s="3">
        <v>30.5</v>
      </c>
      <c r="J1166" s="26">
        <v>0.1</v>
      </c>
      <c r="K1166" s="3">
        <v>67</v>
      </c>
      <c r="L1166" s="3">
        <v>7.51</v>
      </c>
      <c r="M1166" s="3">
        <v>-99.5</v>
      </c>
      <c r="N1166" s="3">
        <v>1014</v>
      </c>
      <c r="O1166" s="3"/>
      <c r="P1166" s="3"/>
      <c r="Q1166" s="3"/>
      <c r="R1166" s="3"/>
      <c r="S1166" s="3"/>
      <c r="T1166" s="3"/>
      <c r="U1166" s="3"/>
      <c r="V1166" s="3"/>
      <c r="W1166" s="3"/>
      <c r="X1166" s="3"/>
      <c r="Y1166" s="3"/>
      <c r="Z1166" s="3"/>
    </row>
    <row r="1167" spans="1:26" ht="15" x14ac:dyDescent="0.2">
      <c r="A1167" s="3" t="s">
        <v>363</v>
      </c>
      <c r="B1167" s="13">
        <v>44778</v>
      </c>
      <c r="C1167" s="12">
        <v>0.37847222222222221</v>
      </c>
      <c r="D1167" s="3" t="s">
        <v>300</v>
      </c>
      <c r="E1167" s="3" t="s">
        <v>203</v>
      </c>
      <c r="F1167" s="3">
        <v>1041</v>
      </c>
      <c r="G1167" s="3">
        <v>13028</v>
      </c>
      <c r="H1167" s="3">
        <v>7.14</v>
      </c>
      <c r="I1167" s="3">
        <v>30.2</v>
      </c>
      <c r="J1167" s="3">
        <v>7.0000000000000007E-2</v>
      </c>
      <c r="K1167" s="3">
        <v>22</v>
      </c>
      <c r="L1167" s="3">
        <v>7.61</v>
      </c>
      <c r="M1167" s="3">
        <v>-105</v>
      </c>
      <c r="N1167" s="3">
        <v>1015</v>
      </c>
      <c r="O1167" s="3"/>
      <c r="P1167" s="3"/>
      <c r="Q1167" s="3"/>
      <c r="R1167" s="3"/>
      <c r="S1167" s="3"/>
      <c r="T1167" s="3"/>
      <c r="U1167" s="3"/>
      <c r="V1167" s="3"/>
      <c r="W1167" s="3"/>
      <c r="X1167" s="3"/>
      <c r="Y1167" s="3"/>
      <c r="Z1167" s="3"/>
    </row>
    <row r="1168" spans="1:26" ht="15" x14ac:dyDescent="0.2">
      <c r="A1168" s="3" t="s">
        <v>363</v>
      </c>
      <c r="B1168" s="13">
        <v>44778</v>
      </c>
      <c r="C1168" s="12">
        <v>0.37847222222222221</v>
      </c>
      <c r="D1168" s="3" t="s">
        <v>300</v>
      </c>
      <c r="E1168" s="3" t="s">
        <v>221</v>
      </c>
      <c r="F1168" s="3" t="s">
        <v>46</v>
      </c>
      <c r="G1168" s="3" t="s">
        <v>46</v>
      </c>
      <c r="H1168" s="3">
        <v>7.48</v>
      </c>
      <c r="I1168" s="3">
        <v>30.1</v>
      </c>
      <c r="J1168" s="3">
        <v>0.14000000000000001</v>
      </c>
      <c r="K1168" s="3">
        <v>31</v>
      </c>
      <c r="L1168" s="3">
        <v>7.73</v>
      </c>
      <c r="M1168" s="3">
        <v>-111.9</v>
      </c>
      <c r="N1168" s="3">
        <v>1016</v>
      </c>
      <c r="O1168" s="3"/>
      <c r="P1168" s="3"/>
      <c r="Q1168" s="3"/>
      <c r="R1168" s="3"/>
      <c r="S1168" s="3"/>
      <c r="T1168" s="3"/>
      <c r="U1168" s="3"/>
      <c r="V1168" s="3"/>
      <c r="W1168" s="3"/>
      <c r="X1168" s="3"/>
      <c r="Y1168" s="3"/>
      <c r="Z1168" s="3"/>
    </row>
    <row r="1169" spans="1:26" ht="15" x14ac:dyDescent="0.2">
      <c r="A1169" s="3" t="s">
        <v>363</v>
      </c>
      <c r="B1169" s="13">
        <v>44778</v>
      </c>
      <c r="C1169" s="12">
        <v>0.38750000000000001</v>
      </c>
      <c r="D1169" s="3" t="s">
        <v>270</v>
      </c>
      <c r="E1169" s="3" t="s">
        <v>203</v>
      </c>
      <c r="F1169" s="3">
        <v>1005</v>
      </c>
      <c r="G1169" s="3">
        <v>13030</v>
      </c>
      <c r="H1169" s="3">
        <v>6.83</v>
      </c>
      <c r="I1169" s="3">
        <v>30.6</v>
      </c>
      <c r="J1169" s="3">
        <v>0.14000000000000001</v>
      </c>
      <c r="K1169" s="3">
        <v>11</v>
      </c>
      <c r="L1169" s="3">
        <v>7.52</v>
      </c>
      <c r="M1169" s="3">
        <v>-100</v>
      </c>
      <c r="N1169" s="3">
        <v>1017</v>
      </c>
      <c r="O1169" s="3"/>
      <c r="P1169" s="3"/>
      <c r="Q1169" s="3"/>
      <c r="R1169" s="3"/>
      <c r="S1169" s="3"/>
      <c r="T1169" s="3"/>
      <c r="U1169" s="3"/>
      <c r="V1169" s="3"/>
      <c r="W1169" s="3"/>
      <c r="X1169" s="3"/>
      <c r="Y1169" s="3"/>
      <c r="Z1169" s="3"/>
    </row>
    <row r="1170" spans="1:26" ht="15" x14ac:dyDescent="0.2">
      <c r="A1170" s="29" t="s">
        <v>363</v>
      </c>
      <c r="B1170" s="42">
        <v>44778</v>
      </c>
      <c r="C1170" s="43">
        <v>0.38750000000000001</v>
      </c>
      <c r="D1170" s="29" t="s">
        <v>270</v>
      </c>
      <c r="E1170" s="29" t="s">
        <v>221</v>
      </c>
      <c r="F1170" s="29" t="s">
        <v>46</v>
      </c>
      <c r="G1170" s="29" t="s">
        <v>46</v>
      </c>
      <c r="H1170" s="29">
        <v>7.03</v>
      </c>
      <c r="I1170" s="29">
        <v>29.9</v>
      </c>
      <c r="J1170" s="44">
        <v>0.1</v>
      </c>
      <c r="K1170" s="29">
        <v>26</v>
      </c>
      <c r="L1170" s="29"/>
      <c r="M1170" s="29"/>
      <c r="N1170" s="29">
        <v>1018</v>
      </c>
      <c r="O1170" s="29"/>
      <c r="P1170" s="29" t="s">
        <v>737</v>
      </c>
      <c r="Q1170" s="3"/>
      <c r="R1170" s="3"/>
      <c r="S1170" s="3"/>
      <c r="T1170" s="3"/>
      <c r="U1170" s="3"/>
      <c r="V1170" s="3"/>
      <c r="W1170" s="3"/>
      <c r="X1170" s="3"/>
      <c r="Y1170" s="3"/>
      <c r="Z1170" s="3"/>
    </row>
    <row r="1171" spans="1:26" ht="15" x14ac:dyDescent="0.2">
      <c r="A1171" s="3" t="s">
        <v>363</v>
      </c>
      <c r="B1171" s="13">
        <v>44778</v>
      </c>
      <c r="C1171" s="12">
        <v>0.4</v>
      </c>
      <c r="D1171" s="3" t="s">
        <v>267</v>
      </c>
      <c r="E1171" s="3" t="s">
        <v>203</v>
      </c>
      <c r="F1171" s="3">
        <v>1001</v>
      </c>
      <c r="G1171" s="3">
        <v>13032</v>
      </c>
      <c r="H1171" s="26">
        <v>8.1</v>
      </c>
      <c r="I1171" s="3">
        <v>29.5</v>
      </c>
      <c r="J1171" s="3">
        <v>2.4300000000000002</v>
      </c>
      <c r="K1171" s="3">
        <v>1</v>
      </c>
      <c r="L1171" s="3">
        <v>7.83</v>
      </c>
      <c r="M1171" s="3">
        <v>-118</v>
      </c>
      <c r="N1171" s="3">
        <v>1019</v>
      </c>
      <c r="O1171" s="3"/>
      <c r="P1171" s="3"/>
      <c r="Q1171" s="3"/>
      <c r="R1171" s="3"/>
      <c r="S1171" s="3"/>
      <c r="T1171" s="3"/>
      <c r="U1171" s="3"/>
      <c r="V1171" s="3"/>
      <c r="W1171" s="3"/>
      <c r="X1171" s="3"/>
      <c r="Y1171" s="3"/>
      <c r="Z1171" s="3"/>
    </row>
    <row r="1172" spans="1:26" ht="15" x14ac:dyDescent="0.2">
      <c r="A1172" s="3" t="s">
        <v>363</v>
      </c>
      <c r="B1172" s="13">
        <v>44778</v>
      </c>
      <c r="C1172" s="12">
        <v>0.4</v>
      </c>
      <c r="D1172" s="3" t="s">
        <v>267</v>
      </c>
      <c r="E1172" s="3" t="s">
        <v>221</v>
      </c>
      <c r="F1172" s="3" t="s">
        <v>46</v>
      </c>
      <c r="G1172" s="3" t="s">
        <v>46</v>
      </c>
      <c r="H1172" s="3">
        <v>7.26</v>
      </c>
      <c r="I1172" s="3">
        <v>29.5</v>
      </c>
      <c r="J1172" s="3">
        <v>3.74</v>
      </c>
      <c r="K1172" s="3">
        <v>76</v>
      </c>
      <c r="L1172" s="3">
        <v>7.5</v>
      </c>
      <c r="M1172" s="3">
        <v>-98.4</v>
      </c>
      <c r="N1172" s="3">
        <v>1020</v>
      </c>
      <c r="O1172" s="3"/>
      <c r="P1172" s="3"/>
      <c r="Q1172" s="3"/>
      <c r="R1172" s="3"/>
      <c r="S1172" s="3"/>
      <c r="T1172" s="3"/>
      <c r="U1172" s="3"/>
      <c r="V1172" s="3"/>
      <c r="W1172" s="3"/>
      <c r="X1172" s="3"/>
      <c r="Y1172" s="3"/>
      <c r="Z1172" s="3"/>
    </row>
    <row r="1173" spans="1:26" ht="15" x14ac:dyDescent="0.2">
      <c r="A1173" s="3" t="s">
        <v>363</v>
      </c>
      <c r="B1173" s="13">
        <v>44778</v>
      </c>
      <c r="C1173" s="12">
        <v>0.41111111111111109</v>
      </c>
      <c r="D1173" s="3" t="s">
        <v>274</v>
      </c>
      <c r="E1173" s="3" t="s">
        <v>203</v>
      </c>
      <c r="F1173" s="3">
        <v>1012</v>
      </c>
      <c r="G1173" s="3">
        <v>13033</v>
      </c>
      <c r="H1173" s="3">
        <v>8.15</v>
      </c>
      <c r="I1173" s="3">
        <v>29.7</v>
      </c>
      <c r="J1173" s="3">
        <v>3.95</v>
      </c>
      <c r="K1173" s="3">
        <v>4</v>
      </c>
      <c r="L1173" s="3">
        <v>8.01</v>
      </c>
      <c r="M1173" s="3">
        <v>-128.80000000000001</v>
      </c>
      <c r="N1173" s="3">
        <v>1021</v>
      </c>
      <c r="O1173" s="3"/>
      <c r="P1173" s="3"/>
      <c r="Q1173" s="3"/>
      <c r="R1173" s="3"/>
      <c r="S1173" s="3"/>
      <c r="T1173" s="3"/>
      <c r="U1173" s="3"/>
      <c r="V1173" s="3"/>
      <c r="W1173" s="3"/>
      <c r="X1173" s="3"/>
      <c r="Y1173" s="3"/>
      <c r="Z1173" s="3"/>
    </row>
    <row r="1174" spans="1:26" ht="15" x14ac:dyDescent="0.2">
      <c r="A1174" s="3" t="s">
        <v>363</v>
      </c>
      <c r="B1174" s="13">
        <v>44778</v>
      </c>
      <c r="C1174" s="12">
        <v>0.41111111111111109</v>
      </c>
      <c r="D1174" s="3" t="s">
        <v>274</v>
      </c>
      <c r="E1174" s="3" t="s">
        <v>221</v>
      </c>
      <c r="F1174" s="3">
        <v>1020</v>
      </c>
      <c r="G1174" s="3">
        <v>13036</v>
      </c>
      <c r="H1174" s="3">
        <v>4.5599999999999996</v>
      </c>
      <c r="I1174" s="3">
        <v>29.7</v>
      </c>
      <c r="J1174" s="3">
        <v>27.72</v>
      </c>
      <c r="K1174" s="3">
        <v>18</v>
      </c>
      <c r="L1174" s="3">
        <v>7.87</v>
      </c>
      <c r="M1174" s="3">
        <v>-120.2</v>
      </c>
      <c r="N1174" s="3">
        <v>1022</v>
      </c>
      <c r="O1174" s="3"/>
      <c r="P1174" s="3"/>
      <c r="Q1174" s="3"/>
      <c r="R1174" s="3"/>
      <c r="S1174" s="3"/>
      <c r="T1174" s="3"/>
      <c r="U1174" s="3"/>
      <c r="V1174" s="3"/>
      <c r="W1174" s="3"/>
      <c r="X1174" s="3"/>
      <c r="Y1174" s="3"/>
      <c r="Z1174" s="3"/>
    </row>
    <row r="1175" spans="1:26" ht="15" x14ac:dyDescent="0.2">
      <c r="A1175" s="3" t="s">
        <v>363</v>
      </c>
      <c r="B1175" s="13">
        <v>44778</v>
      </c>
      <c r="C1175" s="12">
        <v>0.44930555555555557</v>
      </c>
      <c r="D1175" s="3" t="s">
        <v>265</v>
      </c>
      <c r="E1175" s="3" t="s">
        <v>203</v>
      </c>
      <c r="F1175" s="3">
        <v>1040</v>
      </c>
      <c r="G1175" s="3">
        <v>13031</v>
      </c>
      <c r="H1175" s="3">
        <v>7.92</v>
      </c>
      <c r="I1175" s="34">
        <v>30</v>
      </c>
      <c r="J1175" s="3">
        <v>8.0399999999999991</v>
      </c>
      <c r="K1175" s="3">
        <v>29</v>
      </c>
      <c r="L1175" s="3">
        <v>8.14</v>
      </c>
      <c r="M1175" s="3">
        <v>-135.80000000000001</v>
      </c>
      <c r="N1175" s="3">
        <v>1023</v>
      </c>
      <c r="O1175" s="3"/>
      <c r="P1175" s="3"/>
      <c r="Q1175" s="3"/>
      <c r="R1175" s="3"/>
      <c r="S1175" s="3"/>
      <c r="T1175" s="3"/>
      <c r="U1175" s="3"/>
      <c r="V1175" s="3"/>
      <c r="W1175" s="3"/>
      <c r="X1175" s="3"/>
      <c r="Y1175" s="3"/>
      <c r="Z1175" s="3"/>
    </row>
    <row r="1176" spans="1:26" ht="15" x14ac:dyDescent="0.2">
      <c r="A1176" s="3" t="s">
        <v>363</v>
      </c>
      <c r="B1176" s="13">
        <v>44778</v>
      </c>
      <c r="C1176" s="12">
        <v>0.44930555555555557</v>
      </c>
      <c r="D1176" s="3" t="s">
        <v>265</v>
      </c>
      <c r="E1176" s="3" t="s">
        <v>221</v>
      </c>
      <c r="F1176" s="3" t="s">
        <v>46</v>
      </c>
      <c r="G1176" s="3" t="s">
        <v>46</v>
      </c>
      <c r="H1176" s="3">
        <v>7.85</v>
      </c>
      <c r="I1176" s="3">
        <v>29.9</v>
      </c>
      <c r="J1176" s="3">
        <v>8.09</v>
      </c>
      <c r="K1176" s="3">
        <v>96</v>
      </c>
      <c r="L1176" s="3">
        <v>8.0500000000000007</v>
      </c>
      <c r="M1176" s="3">
        <v>-130.69999999999999</v>
      </c>
      <c r="N1176" s="3">
        <v>1024</v>
      </c>
      <c r="O1176" s="3"/>
      <c r="P1176" s="3"/>
      <c r="Q1176" s="3"/>
      <c r="R1176" s="3"/>
      <c r="S1176" s="3"/>
      <c r="T1176" s="3"/>
      <c r="U1176" s="3"/>
      <c r="V1176" s="3"/>
      <c r="W1176" s="3"/>
      <c r="X1176" s="3"/>
      <c r="Y1176" s="3"/>
      <c r="Z1176" s="3"/>
    </row>
    <row r="1177" spans="1:26" ht="15" x14ac:dyDescent="0.2">
      <c r="A1177" s="3" t="s">
        <v>363</v>
      </c>
      <c r="B1177" s="13">
        <v>44778</v>
      </c>
      <c r="C1177" s="12">
        <v>0.46111111111111114</v>
      </c>
      <c r="D1177" s="3" t="s">
        <v>281</v>
      </c>
      <c r="E1177" s="3" t="s">
        <v>203</v>
      </c>
      <c r="F1177" s="3">
        <v>1041</v>
      </c>
      <c r="G1177" s="3">
        <v>13028</v>
      </c>
      <c r="H1177" s="3">
        <v>8.02</v>
      </c>
      <c r="I1177" s="34">
        <v>30</v>
      </c>
      <c r="J1177" s="3">
        <v>7.12</v>
      </c>
      <c r="K1177" s="3">
        <v>100</v>
      </c>
      <c r="L1177" s="3">
        <v>8.07</v>
      </c>
      <c r="M1177" s="3">
        <v>-132.30000000000001</v>
      </c>
      <c r="N1177" s="3">
        <v>1025</v>
      </c>
      <c r="O1177" s="3"/>
      <c r="P1177" s="3"/>
      <c r="Q1177" s="3"/>
      <c r="R1177" s="3"/>
      <c r="S1177" s="3"/>
      <c r="T1177" s="3"/>
      <c r="U1177" s="3"/>
      <c r="V1177" s="3"/>
      <c r="W1177" s="3"/>
      <c r="X1177" s="3"/>
      <c r="Y1177" s="3"/>
      <c r="Z1177" s="3"/>
    </row>
    <row r="1178" spans="1:26" ht="15" x14ac:dyDescent="0.2">
      <c r="A1178" s="3" t="s">
        <v>363</v>
      </c>
      <c r="B1178" s="13">
        <v>44778</v>
      </c>
      <c r="C1178" s="12">
        <v>0.46111111111111114</v>
      </c>
      <c r="D1178" s="3" t="s">
        <v>281</v>
      </c>
      <c r="E1178" s="3" t="s">
        <v>221</v>
      </c>
      <c r="F1178" s="3">
        <v>1051</v>
      </c>
      <c r="G1178" s="3">
        <v>13034</v>
      </c>
      <c r="H1178" s="3">
        <v>5.49</v>
      </c>
      <c r="I1178" s="3">
        <v>29.8</v>
      </c>
      <c r="J1178" s="3">
        <v>22.3</v>
      </c>
      <c r="K1178" s="3">
        <v>106</v>
      </c>
      <c r="L1178" s="3">
        <v>7.88</v>
      </c>
      <c r="M1178" s="3">
        <v>-120.8</v>
      </c>
      <c r="N1178" s="3">
        <v>1026</v>
      </c>
      <c r="O1178" s="3"/>
      <c r="P1178" s="3"/>
      <c r="Q1178" s="3"/>
      <c r="R1178" s="3"/>
      <c r="S1178" s="3"/>
      <c r="T1178" s="3"/>
      <c r="U1178" s="3"/>
      <c r="V1178" s="3"/>
      <c r="W1178" s="3"/>
      <c r="X1178" s="3"/>
      <c r="Y1178" s="3"/>
      <c r="Z1178" s="3"/>
    </row>
    <row r="1179" spans="1:26" ht="15" x14ac:dyDescent="0.2">
      <c r="A1179" s="3" t="s">
        <v>363</v>
      </c>
      <c r="B1179" s="13">
        <v>44782</v>
      </c>
      <c r="C1179" s="12">
        <v>0.28819444444444442</v>
      </c>
      <c r="D1179" s="3" t="s">
        <v>284</v>
      </c>
      <c r="E1179" s="3" t="s">
        <v>203</v>
      </c>
      <c r="F1179" s="3">
        <v>1033</v>
      </c>
      <c r="G1179" s="3">
        <v>14003</v>
      </c>
      <c r="H1179" s="3">
        <v>5.19</v>
      </c>
      <c r="I1179" s="3">
        <v>28.4</v>
      </c>
      <c r="J1179" s="3">
        <v>8.3000000000000007</v>
      </c>
      <c r="K1179" s="3">
        <v>12</v>
      </c>
      <c r="L1179" s="3">
        <v>7.64</v>
      </c>
      <c r="M1179" s="3">
        <v>-106.9</v>
      </c>
      <c r="N1179" s="3">
        <v>1041</v>
      </c>
      <c r="O1179" s="3"/>
      <c r="P1179" s="3"/>
      <c r="Q1179" s="3"/>
      <c r="R1179" s="3"/>
      <c r="S1179" s="3"/>
      <c r="T1179" s="3"/>
      <c r="U1179" s="3"/>
      <c r="V1179" s="3"/>
      <c r="W1179" s="3"/>
      <c r="X1179" s="3"/>
      <c r="Y1179" s="3"/>
      <c r="Z1179" s="3"/>
    </row>
    <row r="1180" spans="1:26" ht="15" x14ac:dyDescent="0.2">
      <c r="A1180" s="3" t="s">
        <v>363</v>
      </c>
      <c r="B1180" s="13">
        <v>44782</v>
      </c>
      <c r="C1180" s="12">
        <v>0.28819444444444442</v>
      </c>
      <c r="D1180" s="3" t="s">
        <v>284</v>
      </c>
      <c r="E1180" s="3" t="s">
        <v>221</v>
      </c>
      <c r="F1180" s="3" t="s">
        <v>46</v>
      </c>
      <c r="G1180" s="3" t="s">
        <v>46</v>
      </c>
      <c r="H1180" s="3">
        <v>5.33</v>
      </c>
      <c r="I1180" s="3">
        <v>28.6</v>
      </c>
      <c r="J1180" s="3">
        <v>8.6999999999999993</v>
      </c>
      <c r="K1180" s="3">
        <v>140</v>
      </c>
      <c r="L1180" s="3">
        <v>7.57</v>
      </c>
      <c r="M1180" s="3">
        <v>-102.7</v>
      </c>
      <c r="N1180" s="3">
        <v>1042</v>
      </c>
      <c r="O1180" s="3"/>
      <c r="P1180" s="3"/>
      <c r="Q1180" s="3"/>
      <c r="R1180" s="3"/>
      <c r="S1180" s="3"/>
      <c r="T1180" s="3"/>
      <c r="U1180" s="3"/>
      <c r="V1180" s="3"/>
      <c r="W1180" s="3"/>
      <c r="X1180" s="3"/>
      <c r="Y1180" s="3"/>
      <c r="Z1180" s="3"/>
    </row>
    <row r="1181" spans="1:26" ht="15" x14ac:dyDescent="0.2">
      <c r="A1181" s="3" t="s">
        <v>363</v>
      </c>
      <c r="B1181" s="13">
        <v>44782</v>
      </c>
      <c r="C1181" s="12">
        <v>0.3034722222222222</v>
      </c>
      <c r="D1181" s="3" t="s">
        <v>224</v>
      </c>
      <c r="E1181" s="3" t="s">
        <v>203</v>
      </c>
      <c r="F1181" s="3">
        <v>1051</v>
      </c>
      <c r="G1181" s="3">
        <v>14002</v>
      </c>
      <c r="H1181" s="3">
        <v>6.35</v>
      </c>
      <c r="I1181" s="3">
        <v>28.3</v>
      </c>
      <c r="J1181" s="3">
        <v>10.17</v>
      </c>
      <c r="K1181" s="3">
        <v>28</v>
      </c>
      <c r="L1181" s="3">
        <v>7.85</v>
      </c>
      <c r="M1181" s="34">
        <v>-119</v>
      </c>
      <c r="N1181" s="3">
        <v>1043</v>
      </c>
      <c r="O1181" s="3"/>
      <c r="P1181" s="3"/>
      <c r="Q1181" s="3"/>
      <c r="R1181" s="3"/>
      <c r="S1181" s="3"/>
      <c r="T1181" s="3"/>
      <c r="U1181" s="3"/>
      <c r="V1181" s="3"/>
      <c r="W1181" s="3"/>
      <c r="X1181" s="3"/>
      <c r="Y1181" s="3"/>
      <c r="Z1181" s="3"/>
    </row>
    <row r="1182" spans="1:26" ht="15" x14ac:dyDescent="0.2">
      <c r="A1182" s="3" t="s">
        <v>363</v>
      </c>
      <c r="B1182" s="13">
        <v>44782</v>
      </c>
      <c r="C1182" s="12">
        <v>0.3034722222222222</v>
      </c>
      <c r="D1182" s="3" t="s">
        <v>224</v>
      </c>
      <c r="E1182" s="3" t="s">
        <v>221</v>
      </c>
      <c r="F1182" s="3" t="s">
        <v>46</v>
      </c>
      <c r="G1182" s="3" t="s">
        <v>46</v>
      </c>
      <c r="H1182" s="3">
        <v>6.38</v>
      </c>
      <c r="I1182" s="3">
        <v>28.1</v>
      </c>
      <c r="J1182" s="3">
        <v>10.210000000000001</v>
      </c>
      <c r="K1182" s="3">
        <v>95</v>
      </c>
      <c r="L1182" s="3">
        <v>7.74</v>
      </c>
      <c r="M1182" s="3">
        <v>-112.6</v>
      </c>
      <c r="N1182" s="3">
        <v>1044</v>
      </c>
      <c r="O1182" s="3"/>
      <c r="P1182" s="3"/>
      <c r="Q1182" s="3"/>
      <c r="R1182" s="3"/>
      <c r="S1182" s="3"/>
      <c r="T1182" s="3"/>
      <c r="U1182" s="3"/>
      <c r="V1182" s="3"/>
      <c r="W1182" s="3"/>
      <c r="X1182" s="3"/>
      <c r="Y1182" s="3"/>
      <c r="Z1182" s="3"/>
    </row>
    <row r="1183" spans="1:26" ht="15" x14ac:dyDescent="0.2">
      <c r="A1183" s="3" t="s">
        <v>363</v>
      </c>
      <c r="B1183" s="13">
        <v>44782</v>
      </c>
      <c r="C1183" s="12">
        <v>0.33263888888888887</v>
      </c>
      <c r="D1183" s="3" t="s">
        <v>218</v>
      </c>
      <c r="E1183" s="3" t="s">
        <v>203</v>
      </c>
      <c r="F1183" s="3">
        <v>1027</v>
      </c>
      <c r="G1183" s="3">
        <v>14004</v>
      </c>
      <c r="H1183" s="3">
        <v>6.76</v>
      </c>
      <c r="I1183" s="3">
        <v>29</v>
      </c>
      <c r="J1183" s="3">
        <v>12.77</v>
      </c>
      <c r="K1183" s="3">
        <v>2</v>
      </c>
      <c r="L1183" s="3">
        <v>8.11</v>
      </c>
      <c r="M1183" s="3">
        <v>-133.9</v>
      </c>
      <c r="N1183" s="3">
        <v>1045</v>
      </c>
      <c r="O1183" s="3"/>
      <c r="P1183" s="3"/>
      <c r="Q1183" s="3"/>
      <c r="R1183" s="3"/>
      <c r="S1183" s="3"/>
      <c r="T1183" s="3"/>
      <c r="U1183" s="3"/>
      <c r="V1183" s="3"/>
      <c r="W1183" s="3"/>
      <c r="X1183" s="3"/>
      <c r="Y1183" s="3"/>
      <c r="Z1183" s="3"/>
    </row>
    <row r="1184" spans="1:26" ht="15" x14ac:dyDescent="0.2">
      <c r="A1184" s="3" t="s">
        <v>363</v>
      </c>
      <c r="B1184" s="13">
        <v>44782</v>
      </c>
      <c r="C1184" s="12">
        <v>0.33263888888888887</v>
      </c>
      <c r="D1184" s="3" t="s">
        <v>218</v>
      </c>
      <c r="E1184" s="3" t="s">
        <v>221</v>
      </c>
      <c r="F1184" s="3">
        <v>1031</v>
      </c>
      <c r="G1184" s="3">
        <v>14001</v>
      </c>
      <c r="H1184" s="3">
        <v>5.92</v>
      </c>
      <c r="I1184" s="3">
        <v>29.3</v>
      </c>
      <c r="J1184" s="3">
        <v>22.41</v>
      </c>
      <c r="K1184" s="3">
        <v>33</v>
      </c>
      <c r="L1184" s="3">
        <v>8.15</v>
      </c>
      <c r="M1184" s="3">
        <v>-136.1</v>
      </c>
      <c r="N1184" s="3">
        <v>1046</v>
      </c>
      <c r="O1184" s="3"/>
      <c r="P1184" s="3"/>
      <c r="Q1184" s="3"/>
      <c r="R1184" s="3"/>
      <c r="S1184" s="3"/>
      <c r="T1184" s="3"/>
      <c r="U1184" s="3"/>
      <c r="V1184" s="3"/>
      <c r="W1184" s="3"/>
      <c r="X1184" s="3"/>
      <c r="Y1184" s="3"/>
      <c r="Z1184" s="3"/>
    </row>
    <row r="1185" spans="1:26" ht="15" x14ac:dyDescent="0.2">
      <c r="A1185" s="3" t="s">
        <v>363</v>
      </c>
      <c r="B1185" s="13">
        <v>44790</v>
      </c>
      <c r="C1185" s="12">
        <v>0.30277777777777776</v>
      </c>
      <c r="D1185" s="3" t="s">
        <v>284</v>
      </c>
      <c r="E1185" s="3" t="s">
        <v>203</v>
      </c>
      <c r="F1185" s="3">
        <v>1011</v>
      </c>
      <c r="G1185" s="3">
        <v>14102</v>
      </c>
      <c r="H1185" s="3">
        <v>3.86</v>
      </c>
      <c r="I1185" s="3">
        <v>27.9</v>
      </c>
      <c r="J1185" s="3">
        <v>3.34</v>
      </c>
      <c r="K1185" s="3">
        <v>7</v>
      </c>
      <c r="L1185" s="3">
        <v>6.94</v>
      </c>
      <c r="M1185" s="3">
        <v>-67.8</v>
      </c>
      <c r="N1185" s="3">
        <v>1047</v>
      </c>
      <c r="O1185" s="3"/>
      <c r="P1185" s="3"/>
      <c r="Q1185" s="3"/>
      <c r="R1185" s="3"/>
      <c r="S1185" s="3"/>
      <c r="T1185" s="3"/>
      <c r="U1185" s="3"/>
      <c r="V1185" s="3"/>
      <c r="W1185" s="3"/>
      <c r="X1185" s="3"/>
      <c r="Y1185" s="3"/>
      <c r="Z1185" s="3"/>
    </row>
    <row r="1186" spans="1:26" ht="15" x14ac:dyDescent="0.2">
      <c r="A1186" s="3" t="s">
        <v>363</v>
      </c>
      <c r="B1186" s="13">
        <v>44790</v>
      </c>
      <c r="C1186" s="12">
        <v>0.30277777777777776</v>
      </c>
      <c r="D1186" s="3" t="s">
        <v>284</v>
      </c>
      <c r="E1186" s="3" t="s">
        <v>221</v>
      </c>
      <c r="F1186" s="3">
        <v>1018</v>
      </c>
      <c r="G1186" s="3">
        <v>14103</v>
      </c>
      <c r="H1186" s="3">
        <v>3.85</v>
      </c>
      <c r="I1186" s="3">
        <v>28.8</v>
      </c>
      <c r="J1186" s="3">
        <v>7.25</v>
      </c>
      <c r="K1186" s="3">
        <v>11</v>
      </c>
      <c r="L1186" s="3">
        <v>7.23</v>
      </c>
      <c r="M1186" s="3">
        <v>-84.7</v>
      </c>
      <c r="N1186" s="3">
        <v>1048</v>
      </c>
      <c r="O1186" s="3"/>
      <c r="P1186" s="3"/>
      <c r="Q1186" s="3"/>
      <c r="R1186" s="3"/>
      <c r="S1186" s="3"/>
      <c r="T1186" s="3"/>
      <c r="U1186" s="3"/>
      <c r="V1186" s="3"/>
      <c r="W1186" s="3"/>
      <c r="X1186" s="3"/>
      <c r="Y1186" s="3"/>
      <c r="Z1186" s="3"/>
    </row>
    <row r="1187" spans="1:26" ht="15" x14ac:dyDescent="0.2">
      <c r="A1187" s="3" t="s">
        <v>363</v>
      </c>
      <c r="B1187" s="13">
        <v>44790</v>
      </c>
      <c r="C1187" s="12">
        <v>0.31597222222222221</v>
      </c>
      <c r="D1187" s="3" t="s">
        <v>279</v>
      </c>
      <c r="E1187" s="3" t="s">
        <v>203</v>
      </c>
      <c r="F1187" s="3">
        <v>1030</v>
      </c>
      <c r="G1187" s="3">
        <v>14100</v>
      </c>
      <c r="H1187" s="26">
        <v>5.6</v>
      </c>
      <c r="I1187" s="3">
        <v>29.2</v>
      </c>
      <c r="J1187" s="3">
        <v>8.6199999999999992</v>
      </c>
      <c r="K1187" s="3">
        <v>15</v>
      </c>
      <c r="L1187" s="3">
        <v>7.62</v>
      </c>
      <c r="M1187" s="34">
        <v>-107</v>
      </c>
      <c r="N1187" s="3">
        <v>1049</v>
      </c>
      <c r="O1187" s="3"/>
      <c r="P1187" s="3"/>
      <c r="Q1187" s="3"/>
      <c r="R1187" s="3"/>
      <c r="S1187" s="3"/>
      <c r="T1187" s="3"/>
      <c r="U1187" s="3"/>
      <c r="V1187" s="3"/>
      <c r="W1187" s="3"/>
      <c r="X1187" s="3"/>
      <c r="Y1187" s="3"/>
      <c r="Z1187" s="3"/>
    </row>
    <row r="1188" spans="1:26" ht="15" x14ac:dyDescent="0.2">
      <c r="A1188" s="3" t="s">
        <v>363</v>
      </c>
      <c r="B1188" s="13">
        <v>44790</v>
      </c>
      <c r="C1188" s="12">
        <v>0.31597222222222221</v>
      </c>
      <c r="D1188" s="3" t="s">
        <v>279</v>
      </c>
      <c r="E1188" s="3" t="s">
        <v>221</v>
      </c>
      <c r="F1188" s="3" t="s">
        <v>46</v>
      </c>
      <c r="G1188" s="3" t="s">
        <v>46</v>
      </c>
      <c r="H1188" s="3">
        <v>5.61</v>
      </c>
      <c r="I1188" s="3">
        <v>28.7</v>
      </c>
      <c r="J1188" s="3">
        <v>8.7200000000000006</v>
      </c>
      <c r="K1188" s="3">
        <v>114</v>
      </c>
      <c r="L1188" s="3">
        <v>7.63</v>
      </c>
      <c r="M1188" s="3">
        <v>-107.4</v>
      </c>
      <c r="N1188" s="3">
        <v>1050</v>
      </c>
      <c r="O1188" s="3"/>
      <c r="P1188" s="3"/>
      <c r="Q1188" s="3"/>
      <c r="R1188" s="3"/>
      <c r="S1188" s="3"/>
      <c r="T1188" s="3"/>
      <c r="U1188" s="3"/>
      <c r="V1188" s="3"/>
      <c r="W1188" s="3"/>
      <c r="X1188" s="3"/>
      <c r="Y1188" s="3"/>
      <c r="Z1188" s="3"/>
    </row>
    <row r="1189" spans="1:26" ht="15" x14ac:dyDescent="0.2">
      <c r="A1189" s="3" t="s">
        <v>363</v>
      </c>
      <c r="B1189" s="13">
        <v>44790</v>
      </c>
      <c r="C1189" s="12">
        <v>0.32777777777777778</v>
      </c>
      <c r="D1189" s="3" t="s">
        <v>277</v>
      </c>
      <c r="E1189" s="3" t="s">
        <v>203</v>
      </c>
      <c r="F1189" s="3">
        <v>1052</v>
      </c>
      <c r="G1189" s="3">
        <v>14104</v>
      </c>
      <c r="H1189" s="3">
        <v>4.16</v>
      </c>
      <c r="I1189" s="3">
        <v>29.5</v>
      </c>
      <c r="J1189" s="3">
        <v>0.13</v>
      </c>
      <c r="K1189" s="3">
        <v>59</v>
      </c>
      <c r="L1189" s="3">
        <v>7.34</v>
      </c>
      <c r="M1189" s="3">
        <v>-90.9</v>
      </c>
      <c r="N1189" s="3">
        <v>1051</v>
      </c>
      <c r="O1189" s="3"/>
      <c r="P1189" s="3"/>
      <c r="Q1189" s="3"/>
      <c r="R1189" s="3"/>
      <c r="S1189" s="3"/>
      <c r="T1189" s="3"/>
      <c r="U1189" s="3"/>
      <c r="V1189" s="3"/>
      <c r="W1189" s="3"/>
      <c r="X1189" s="3"/>
      <c r="Y1189" s="3"/>
      <c r="Z1189" s="3"/>
    </row>
    <row r="1190" spans="1:26" ht="15" x14ac:dyDescent="0.2">
      <c r="A1190" s="3" t="s">
        <v>363</v>
      </c>
      <c r="B1190" s="13">
        <v>44790</v>
      </c>
      <c r="C1190" s="12">
        <v>0.32777777777777778</v>
      </c>
      <c r="D1190" s="3" t="s">
        <v>277</v>
      </c>
      <c r="E1190" s="3" t="s">
        <v>221</v>
      </c>
      <c r="F1190" s="3" t="s">
        <v>46</v>
      </c>
      <c r="G1190" s="3" t="s">
        <v>46</v>
      </c>
      <c r="H1190" s="3">
        <v>4.26</v>
      </c>
      <c r="I1190" s="3">
        <v>29.3</v>
      </c>
      <c r="J1190" s="3">
        <v>0.15</v>
      </c>
      <c r="K1190" s="3">
        <v>99</v>
      </c>
      <c r="L1190" s="26">
        <v>7.3</v>
      </c>
      <c r="M1190" s="3">
        <v>-88.4</v>
      </c>
      <c r="N1190" s="3">
        <v>1052</v>
      </c>
      <c r="O1190" s="3"/>
      <c r="P1190" s="3"/>
      <c r="Q1190" s="3"/>
      <c r="R1190" s="3"/>
      <c r="S1190" s="3"/>
      <c r="T1190" s="3"/>
      <c r="U1190" s="3"/>
      <c r="V1190" s="3"/>
      <c r="W1190" s="3"/>
      <c r="X1190" s="3"/>
      <c r="Y1190" s="3"/>
      <c r="Z1190" s="3"/>
    </row>
    <row r="1191" spans="1:26" ht="15" x14ac:dyDescent="0.2">
      <c r="A1191" s="3" t="s">
        <v>363</v>
      </c>
      <c r="B1191" s="13">
        <v>44790</v>
      </c>
      <c r="C1191" s="12">
        <v>0.3527777777777778</v>
      </c>
      <c r="D1191" s="3" t="s">
        <v>307</v>
      </c>
      <c r="E1191" s="3" t="s">
        <v>203</v>
      </c>
      <c r="F1191" s="3">
        <v>1032</v>
      </c>
      <c r="G1191" s="3">
        <v>14106</v>
      </c>
      <c r="H1191" s="3">
        <v>4.91</v>
      </c>
      <c r="I1191" s="3">
        <v>29.7</v>
      </c>
      <c r="J1191" s="3">
        <v>6.63</v>
      </c>
      <c r="K1191" s="3">
        <v>38</v>
      </c>
      <c r="L1191" s="3">
        <v>7.36</v>
      </c>
      <c r="M1191" s="34">
        <v>-92</v>
      </c>
      <c r="N1191" s="3">
        <v>1053</v>
      </c>
      <c r="O1191" s="3"/>
      <c r="P1191" s="3"/>
      <c r="Q1191" s="3"/>
      <c r="R1191" s="3"/>
      <c r="S1191" s="3"/>
      <c r="T1191" s="3"/>
      <c r="U1191" s="3"/>
      <c r="V1191" s="3"/>
      <c r="W1191" s="3"/>
      <c r="X1191" s="3"/>
      <c r="Y1191" s="3"/>
      <c r="Z1191" s="3"/>
    </row>
    <row r="1192" spans="1:26" ht="15" x14ac:dyDescent="0.2">
      <c r="A1192" s="3" t="s">
        <v>363</v>
      </c>
      <c r="B1192" s="13">
        <v>44790</v>
      </c>
      <c r="C1192" s="12">
        <v>0.3527777777777778</v>
      </c>
      <c r="D1192" s="3" t="s">
        <v>307</v>
      </c>
      <c r="E1192" s="3" t="s">
        <v>221</v>
      </c>
      <c r="F1192" s="3">
        <v>1036</v>
      </c>
      <c r="G1192" s="3">
        <v>14107</v>
      </c>
      <c r="H1192" s="3">
        <v>3.15</v>
      </c>
      <c r="I1192" s="3">
        <v>29.3</v>
      </c>
      <c r="J1192" s="3">
        <v>17.98</v>
      </c>
      <c r="K1192" s="3">
        <v>52</v>
      </c>
      <c r="L1192" s="3">
        <v>7.65</v>
      </c>
      <c r="M1192" s="3">
        <v>-108.7</v>
      </c>
      <c r="N1192" s="3">
        <v>1054</v>
      </c>
      <c r="O1192" s="3"/>
      <c r="P1192" s="3"/>
      <c r="Q1192" s="3"/>
      <c r="R1192" s="3"/>
      <c r="S1192" s="3"/>
      <c r="T1192" s="3"/>
      <c r="U1192" s="3"/>
      <c r="V1192" s="3"/>
      <c r="W1192" s="3"/>
      <c r="X1192" s="3"/>
      <c r="Y1192" s="3"/>
      <c r="Z1192" s="3"/>
    </row>
    <row r="1193" spans="1:26" ht="15" x14ac:dyDescent="0.2">
      <c r="A1193" s="3" t="s">
        <v>363</v>
      </c>
      <c r="B1193" s="13">
        <v>44790</v>
      </c>
      <c r="C1193" s="12">
        <v>0.3659722222222222</v>
      </c>
      <c r="D1193" s="3" t="s">
        <v>304</v>
      </c>
      <c r="E1193" s="3" t="s">
        <v>203</v>
      </c>
      <c r="F1193" s="3">
        <v>1043</v>
      </c>
      <c r="G1193" s="3"/>
      <c r="H1193" s="3">
        <v>6.79</v>
      </c>
      <c r="I1193" s="3">
        <v>29.6</v>
      </c>
      <c r="J1193" s="3">
        <v>0.47</v>
      </c>
      <c r="K1193" s="3">
        <v>26</v>
      </c>
      <c r="L1193" s="3">
        <v>7.34</v>
      </c>
      <c r="M1193" s="3">
        <v>-91.1</v>
      </c>
      <c r="N1193" s="3">
        <v>1055</v>
      </c>
      <c r="O1193" s="3"/>
      <c r="P1193" s="3" t="s">
        <v>738</v>
      </c>
      <c r="Q1193" s="3"/>
      <c r="R1193" s="3"/>
      <c r="S1193" s="3"/>
      <c r="T1193" s="3"/>
      <c r="U1193" s="3"/>
      <c r="V1193" s="3"/>
      <c r="W1193" s="3"/>
      <c r="X1193" s="3"/>
      <c r="Y1193" s="3"/>
      <c r="Z1193" s="3"/>
    </row>
    <row r="1194" spans="1:26" ht="15" x14ac:dyDescent="0.2">
      <c r="A1194" s="3" t="s">
        <v>363</v>
      </c>
      <c r="B1194" s="13">
        <v>44790</v>
      </c>
      <c r="C1194" s="12">
        <v>0.3659722222222222</v>
      </c>
      <c r="D1194" s="3" t="s">
        <v>304</v>
      </c>
      <c r="E1194" s="3" t="s">
        <v>221</v>
      </c>
      <c r="F1194" s="3" t="s">
        <v>46</v>
      </c>
      <c r="G1194" s="3" t="s">
        <v>46</v>
      </c>
      <c r="H1194" s="3">
        <v>6.41</v>
      </c>
      <c r="I1194" s="3">
        <v>29.5</v>
      </c>
      <c r="J1194" s="26">
        <v>1.2</v>
      </c>
      <c r="K1194" s="3">
        <v>135</v>
      </c>
      <c r="L1194" s="3">
        <v>7.49</v>
      </c>
      <c r="M1194" s="3">
        <v>-99.8</v>
      </c>
      <c r="N1194" s="3">
        <v>1056</v>
      </c>
      <c r="O1194" s="3"/>
      <c r="P1194" s="3"/>
      <c r="Q1194" s="3"/>
      <c r="R1194" s="3"/>
      <c r="S1194" s="3"/>
      <c r="T1194" s="3"/>
      <c r="U1194" s="3"/>
      <c r="V1194" s="3"/>
      <c r="W1194" s="3"/>
      <c r="X1194" s="3"/>
      <c r="Y1194" s="3"/>
      <c r="Z1194" s="3"/>
    </row>
    <row r="1195" spans="1:26" ht="15" x14ac:dyDescent="0.2">
      <c r="A1195" s="3" t="s">
        <v>363</v>
      </c>
      <c r="B1195" s="13">
        <v>44790</v>
      </c>
      <c r="C1195" s="12">
        <v>0.37291666666666667</v>
      </c>
      <c r="D1195" s="3" t="s">
        <v>272</v>
      </c>
      <c r="E1195" s="3" t="s">
        <v>203</v>
      </c>
      <c r="F1195" s="3">
        <v>1026</v>
      </c>
      <c r="G1195" s="3">
        <v>14109</v>
      </c>
      <c r="H1195" s="3">
        <v>6.23</v>
      </c>
      <c r="I1195" s="3">
        <v>30.3</v>
      </c>
      <c r="J1195" s="3">
        <v>0.22</v>
      </c>
      <c r="K1195" s="3">
        <v>50</v>
      </c>
      <c r="L1195" s="3">
        <v>7.49</v>
      </c>
      <c r="M1195" s="3">
        <v>-99.5</v>
      </c>
      <c r="N1195" s="3">
        <v>1057</v>
      </c>
      <c r="O1195" s="3"/>
      <c r="P1195" s="3"/>
      <c r="Q1195" s="3"/>
      <c r="R1195" s="3"/>
      <c r="S1195" s="3"/>
      <c r="T1195" s="3"/>
      <c r="U1195" s="3"/>
      <c r="V1195" s="3"/>
      <c r="W1195" s="3"/>
      <c r="X1195" s="3"/>
      <c r="Y1195" s="3"/>
      <c r="Z1195" s="3"/>
    </row>
    <row r="1196" spans="1:26" ht="15" x14ac:dyDescent="0.2">
      <c r="A1196" s="3" t="s">
        <v>363</v>
      </c>
      <c r="B1196" s="13">
        <v>44790</v>
      </c>
      <c r="C1196" s="12">
        <v>0.37291666666666667</v>
      </c>
      <c r="D1196" s="3" t="s">
        <v>272</v>
      </c>
      <c r="E1196" s="3" t="s">
        <v>221</v>
      </c>
      <c r="F1196" s="3" t="s">
        <v>46</v>
      </c>
      <c r="G1196" s="3" t="s">
        <v>46</v>
      </c>
      <c r="H1196" s="3">
        <v>6.16</v>
      </c>
      <c r="I1196" s="3">
        <v>30.2</v>
      </c>
      <c r="J1196" s="3">
        <v>0.28000000000000003</v>
      </c>
      <c r="K1196" s="3">
        <v>58</v>
      </c>
      <c r="L1196" s="3">
        <v>7.36</v>
      </c>
      <c r="M1196" s="3">
        <v>-91.9</v>
      </c>
      <c r="N1196" s="3">
        <v>1058</v>
      </c>
      <c r="O1196" s="3"/>
      <c r="P1196" s="3"/>
      <c r="Q1196" s="3"/>
      <c r="R1196" s="3"/>
      <c r="S1196" s="3"/>
      <c r="T1196" s="3"/>
      <c r="U1196" s="3"/>
      <c r="V1196" s="3"/>
      <c r="W1196" s="3"/>
      <c r="X1196" s="3"/>
      <c r="Y1196" s="3"/>
      <c r="Z1196" s="3"/>
    </row>
    <row r="1197" spans="1:26" ht="15" x14ac:dyDescent="0.2">
      <c r="A1197" s="3" t="s">
        <v>363</v>
      </c>
      <c r="B1197" s="13">
        <v>44790</v>
      </c>
      <c r="C1197" s="12">
        <v>0.38263888888888886</v>
      </c>
      <c r="D1197" s="3" t="s">
        <v>300</v>
      </c>
      <c r="E1197" s="3" t="s">
        <v>203</v>
      </c>
      <c r="F1197" s="3">
        <v>1042</v>
      </c>
      <c r="G1197" s="3">
        <v>14111</v>
      </c>
      <c r="H1197" s="26">
        <v>6.4</v>
      </c>
      <c r="I1197" s="34">
        <v>30</v>
      </c>
      <c r="J1197" s="3">
        <v>0.15</v>
      </c>
      <c r="K1197" s="3">
        <v>129</v>
      </c>
      <c r="L1197" s="26">
        <v>7.5</v>
      </c>
      <c r="M1197" s="34">
        <v>-100</v>
      </c>
      <c r="N1197" s="3">
        <v>1059</v>
      </c>
      <c r="O1197" s="3"/>
      <c r="P1197" s="3"/>
      <c r="Q1197" s="3"/>
      <c r="R1197" s="3"/>
      <c r="S1197" s="3"/>
      <c r="T1197" s="3"/>
      <c r="U1197" s="3"/>
      <c r="V1197" s="3"/>
      <c r="W1197" s="3"/>
      <c r="X1197" s="3"/>
      <c r="Y1197" s="3"/>
      <c r="Z1197" s="3"/>
    </row>
    <row r="1198" spans="1:26" ht="15" x14ac:dyDescent="0.2">
      <c r="A1198" s="3" t="s">
        <v>363</v>
      </c>
      <c r="B1198" s="13">
        <v>44790</v>
      </c>
      <c r="C1198" s="12">
        <v>0.38263888888888886</v>
      </c>
      <c r="D1198" s="3" t="s">
        <v>300</v>
      </c>
      <c r="E1198" s="3" t="s">
        <v>221</v>
      </c>
      <c r="F1198" s="3" t="s">
        <v>46</v>
      </c>
      <c r="G1198" s="3" t="s">
        <v>46</v>
      </c>
      <c r="H1198" s="3">
        <v>6.48</v>
      </c>
      <c r="I1198" s="3">
        <v>29.5</v>
      </c>
      <c r="J1198" s="3">
        <v>0.15</v>
      </c>
      <c r="K1198" s="3">
        <v>130</v>
      </c>
      <c r="L1198" s="3">
        <v>7.52</v>
      </c>
      <c r="M1198" s="3">
        <v>-101.3</v>
      </c>
      <c r="N1198" s="3">
        <v>1060</v>
      </c>
      <c r="O1198" s="3"/>
      <c r="P1198" s="3"/>
      <c r="Q1198" s="3"/>
      <c r="R1198" s="3"/>
      <c r="S1198" s="3"/>
      <c r="T1198" s="3"/>
      <c r="U1198" s="3"/>
      <c r="V1198" s="3"/>
      <c r="W1198" s="3"/>
      <c r="X1198" s="3"/>
      <c r="Y1198" s="3"/>
      <c r="Z1198" s="3"/>
    </row>
    <row r="1199" spans="1:26" ht="15" x14ac:dyDescent="0.2">
      <c r="A1199" s="3" t="s">
        <v>363</v>
      </c>
      <c r="B1199" s="13">
        <v>44790</v>
      </c>
      <c r="C1199" s="12">
        <v>0.39097222222222222</v>
      </c>
      <c r="D1199" s="3" t="s">
        <v>270</v>
      </c>
      <c r="E1199" s="3" t="s">
        <v>203</v>
      </c>
      <c r="F1199" s="3">
        <v>1021</v>
      </c>
      <c r="G1199" s="3">
        <v>14113</v>
      </c>
      <c r="H1199" s="3">
        <v>6.35</v>
      </c>
      <c r="I1199" s="3">
        <v>30.1</v>
      </c>
      <c r="J1199" s="3">
        <v>0.09</v>
      </c>
      <c r="K1199" s="3">
        <v>8</v>
      </c>
      <c r="L1199" s="26">
        <v>7.4</v>
      </c>
      <c r="M1199" s="3">
        <v>-94.5</v>
      </c>
      <c r="N1199" s="3">
        <v>1061</v>
      </c>
      <c r="O1199" s="3"/>
      <c r="P1199" s="3"/>
      <c r="Q1199" s="3"/>
      <c r="R1199" s="3"/>
      <c r="S1199" s="3"/>
      <c r="T1199" s="3"/>
      <c r="U1199" s="3"/>
      <c r="V1199" s="3"/>
      <c r="W1199" s="3"/>
      <c r="X1199" s="3"/>
      <c r="Y1199" s="3"/>
      <c r="Z1199" s="3"/>
    </row>
    <row r="1200" spans="1:26" ht="15" x14ac:dyDescent="0.2">
      <c r="A1200" s="3" t="s">
        <v>363</v>
      </c>
      <c r="B1200" s="13">
        <v>44790</v>
      </c>
      <c r="C1200" s="12">
        <v>0.39097222222222222</v>
      </c>
      <c r="D1200" s="3" t="s">
        <v>270</v>
      </c>
      <c r="E1200" s="3" t="s">
        <v>221</v>
      </c>
      <c r="F1200" s="3" t="s">
        <v>46</v>
      </c>
      <c r="G1200" s="3" t="s">
        <v>46</v>
      </c>
      <c r="H1200" s="3">
        <v>6.38</v>
      </c>
      <c r="I1200" s="3">
        <v>29.6</v>
      </c>
      <c r="J1200" s="3">
        <v>0.08</v>
      </c>
      <c r="K1200" s="3">
        <v>71</v>
      </c>
      <c r="L1200" s="26">
        <v>7.4</v>
      </c>
      <c r="M1200" s="3">
        <v>-94.5</v>
      </c>
      <c r="N1200" s="3">
        <v>1062</v>
      </c>
      <c r="O1200" s="3"/>
      <c r="P1200" s="3"/>
      <c r="Q1200" s="3"/>
      <c r="R1200" s="3"/>
      <c r="S1200" s="3"/>
      <c r="T1200" s="3"/>
      <c r="U1200" s="3"/>
      <c r="V1200" s="3"/>
      <c r="W1200" s="3"/>
      <c r="X1200" s="3"/>
      <c r="Y1200" s="3"/>
      <c r="Z1200" s="3"/>
    </row>
    <row r="1201" spans="1:26" ht="15" x14ac:dyDescent="0.2">
      <c r="A1201" s="3" t="s">
        <v>363</v>
      </c>
      <c r="B1201" s="13">
        <v>44790</v>
      </c>
      <c r="C1201" s="12">
        <v>0.40347222222222223</v>
      </c>
      <c r="D1201" s="3" t="s">
        <v>267</v>
      </c>
      <c r="E1201" s="3" t="s">
        <v>203</v>
      </c>
      <c r="F1201" s="3">
        <v>1028</v>
      </c>
      <c r="G1201" s="3">
        <v>14112</v>
      </c>
      <c r="H1201" s="3">
        <v>5.78</v>
      </c>
      <c r="I1201" s="3">
        <v>29.6</v>
      </c>
      <c r="J1201" s="3">
        <v>4.05</v>
      </c>
      <c r="K1201" s="3">
        <v>12</v>
      </c>
      <c r="L1201" s="3">
        <v>7.42</v>
      </c>
      <c r="M1201" s="3">
        <v>-95.4</v>
      </c>
      <c r="N1201" s="3">
        <v>1063</v>
      </c>
      <c r="O1201" s="3"/>
      <c r="P1201" s="3"/>
      <c r="Q1201" s="3"/>
      <c r="R1201" s="3"/>
      <c r="S1201" s="3"/>
      <c r="T1201" s="3"/>
      <c r="U1201" s="3"/>
      <c r="V1201" s="3"/>
      <c r="W1201" s="3"/>
      <c r="X1201" s="3"/>
      <c r="Y1201" s="3"/>
      <c r="Z1201" s="3"/>
    </row>
    <row r="1202" spans="1:26" ht="15" x14ac:dyDescent="0.2">
      <c r="A1202" s="3" t="s">
        <v>363</v>
      </c>
      <c r="B1202" s="13">
        <v>44790</v>
      </c>
      <c r="C1202" s="12">
        <v>0.40347222222222223</v>
      </c>
      <c r="D1202" s="3" t="s">
        <v>267</v>
      </c>
      <c r="E1202" s="3" t="s">
        <v>221</v>
      </c>
      <c r="F1202" s="3">
        <v>1004</v>
      </c>
      <c r="G1202" s="3">
        <v>14115</v>
      </c>
      <c r="H1202" s="3">
        <v>2.95</v>
      </c>
      <c r="I1202" s="3">
        <v>29.6</v>
      </c>
      <c r="J1202" s="3">
        <v>7.62</v>
      </c>
      <c r="K1202" s="3">
        <v>36</v>
      </c>
      <c r="L1202" s="3">
        <v>7.19</v>
      </c>
      <c r="M1202" s="3">
        <v>-82</v>
      </c>
      <c r="N1202" s="3">
        <v>1064</v>
      </c>
      <c r="O1202" s="3"/>
      <c r="P1202" s="3"/>
      <c r="Q1202" s="3"/>
      <c r="R1202" s="3"/>
      <c r="S1202" s="3"/>
      <c r="T1202" s="3"/>
      <c r="U1202" s="3"/>
      <c r="V1202" s="3"/>
      <c r="W1202" s="3"/>
      <c r="X1202" s="3"/>
      <c r="Y1202" s="3"/>
      <c r="Z1202" s="3"/>
    </row>
    <row r="1203" spans="1:26" ht="15" x14ac:dyDescent="0.2">
      <c r="A1203" s="3" t="s">
        <v>363</v>
      </c>
      <c r="B1203" s="13">
        <v>44790</v>
      </c>
      <c r="C1203" s="12">
        <v>0.4152777777777778</v>
      </c>
      <c r="D1203" s="3" t="s">
        <v>274</v>
      </c>
      <c r="E1203" s="3" t="s">
        <v>203</v>
      </c>
      <c r="F1203" s="3">
        <v>1040</v>
      </c>
      <c r="G1203" s="3">
        <v>14120</v>
      </c>
      <c r="H1203" s="3">
        <v>6.25</v>
      </c>
      <c r="I1203" s="3">
        <v>29.2</v>
      </c>
      <c r="J1203" s="26">
        <v>3.5</v>
      </c>
      <c r="K1203" s="3">
        <v>27</v>
      </c>
      <c r="L1203" s="3">
        <v>7.57</v>
      </c>
      <c r="M1203" s="3">
        <v>-104.4</v>
      </c>
      <c r="N1203" s="3">
        <v>1065</v>
      </c>
      <c r="O1203" s="3"/>
      <c r="P1203" s="3"/>
      <c r="Q1203" s="3"/>
      <c r="R1203" s="3"/>
      <c r="S1203" s="3"/>
      <c r="T1203" s="3"/>
      <c r="U1203" s="3"/>
      <c r="V1203" s="3"/>
      <c r="W1203" s="3"/>
      <c r="X1203" s="3"/>
      <c r="Y1203" s="3"/>
      <c r="Z1203" s="3"/>
    </row>
    <row r="1204" spans="1:26" ht="15" x14ac:dyDescent="0.2">
      <c r="A1204" s="3" t="s">
        <v>363</v>
      </c>
      <c r="B1204" s="13">
        <v>44790</v>
      </c>
      <c r="C1204" s="12">
        <v>0.4152777777777778</v>
      </c>
      <c r="D1204" s="3" t="s">
        <v>274</v>
      </c>
      <c r="E1204" s="3" t="s">
        <v>221</v>
      </c>
      <c r="F1204" s="3">
        <v>1012</v>
      </c>
      <c r="G1204" s="3">
        <v>14114</v>
      </c>
      <c r="H1204" s="26">
        <v>3.4</v>
      </c>
      <c r="I1204" s="3">
        <v>29.6</v>
      </c>
      <c r="J1204" s="3">
        <v>25.35</v>
      </c>
      <c r="K1204" s="3">
        <v>66</v>
      </c>
      <c r="L1204" s="3">
        <v>7.88</v>
      </c>
      <c r="M1204" s="3">
        <v>-122.3</v>
      </c>
      <c r="N1204" s="3">
        <v>1066</v>
      </c>
      <c r="O1204" s="3"/>
      <c r="P1204" s="3"/>
      <c r="Q1204" s="3"/>
      <c r="R1204" s="3"/>
      <c r="S1204" s="3"/>
      <c r="T1204" s="3"/>
      <c r="U1204" s="3"/>
      <c r="V1204" s="3"/>
      <c r="W1204" s="3"/>
      <c r="X1204" s="3"/>
      <c r="Y1204" s="3"/>
      <c r="Z1204" s="3"/>
    </row>
    <row r="1205" spans="1:26" ht="15" x14ac:dyDescent="0.2">
      <c r="A1205" s="3" t="s">
        <v>363</v>
      </c>
      <c r="B1205" s="13">
        <v>44790</v>
      </c>
      <c r="C1205" s="12">
        <v>0.45069444444444445</v>
      </c>
      <c r="D1205" s="3" t="s">
        <v>265</v>
      </c>
      <c r="E1205" s="3" t="s">
        <v>203</v>
      </c>
      <c r="F1205" s="3">
        <v>1001</v>
      </c>
      <c r="G1205" s="3">
        <v>14117</v>
      </c>
      <c r="H1205" s="3">
        <v>7.12</v>
      </c>
      <c r="I1205" s="3">
        <v>30.7</v>
      </c>
      <c r="J1205" s="3">
        <v>6.34</v>
      </c>
      <c r="K1205" s="3">
        <v>124</v>
      </c>
      <c r="L1205" s="3">
        <v>8.1300000000000008</v>
      </c>
      <c r="M1205" s="3">
        <v>-136.80000000000001</v>
      </c>
      <c r="N1205" s="3">
        <v>1067</v>
      </c>
      <c r="O1205" s="3"/>
      <c r="P1205" s="3"/>
      <c r="Q1205" s="3"/>
      <c r="R1205" s="3"/>
      <c r="S1205" s="3"/>
      <c r="T1205" s="3"/>
      <c r="U1205" s="3"/>
      <c r="V1205" s="3"/>
      <c r="W1205" s="3"/>
      <c r="X1205" s="3"/>
      <c r="Y1205" s="3"/>
      <c r="Z1205" s="3"/>
    </row>
    <row r="1206" spans="1:26" ht="15" x14ac:dyDescent="0.2">
      <c r="A1206" s="3" t="s">
        <v>363</v>
      </c>
      <c r="B1206" s="13">
        <v>44790</v>
      </c>
      <c r="C1206" s="12">
        <v>0.45069444444444445</v>
      </c>
      <c r="D1206" s="3" t="s">
        <v>265</v>
      </c>
      <c r="E1206" s="3" t="s">
        <v>221</v>
      </c>
      <c r="F1206" s="3" t="s">
        <v>46</v>
      </c>
      <c r="G1206" s="3" t="s">
        <v>46</v>
      </c>
      <c r="H1206" s="3">
        <v>6.86</v>
      </c>
      <c r="I1206" s="3">
        <v>29.9</v>
      </c>
      <c r="J1206" s="3">
        <v>6.78</v>
      </c>
      <c r="K1206" s="3">
        <v>134</v>
      </c>
      <c r="L1206" s="3">
        <v>8.1199999999999992</v>
      </c>
      <c r="M1206" s="34">
        <v>-136</v>
      </c>
      <c r="N1206" s="3">
        <v>1068</v>
      </c>
      <c r="O1206" s="3"/>
      <c r="P1206" s="3"/>
      <c r="Q1206" s="3"/>
      <c r="R1206" s="3"/>
      <c r="S1206" s="3"/>
      <c r="T1206" s="3"/>
      <c r="U1206" s="3"/>
      <c r="V1206" s="3"/>
      <c r="W1206" s="3"/>
      <c r="X1206" s="3"/>
      <c r="Y1206" s="3"/>
      <c r="Z1206" s="3"/>
    </row>
    <row r="1207" spans="1:26" ht="15" x14ac:dyDescent="0.2">
      <c r="A1207" s="3" t="s">
        <v>363</v>
      </c>
      <c r="B1207" s="13">
        <v>44790</v>
      </c>
      <c r="C1207" s="12">
        <v>0.46388888888888891</v>
      </c>
      <c r="D1207" s="3" t="s">
        <v>281</v>
      </c>
      <c r="E1207" s="3" t="s">
        <v>203</v>
      </c>
      <c r="F1207" s="3">
        <v>1006</v>
      </c>
      <c r="G1207" s="3">
        <v>14118</v>
      </c>
      <c r="H1207" s="3">
        <v>7.15</v>
      </c>
      <c r="I1207" s="3">
        <v>30.2</v>
      </c>
      <c r="J1207" s="3">
        <v>5.65</v>
      </c>
      <c r="K1207" s="3" t="s">
        <v>557</v>
      </c>
      <c r="L1207" s="3">
        <v>7.84</v>
      </c>
      <c r="M1207" s="3">
        <v>-119.8</v>
      </c>
      <c r="N1207" s="3">
        <v>1069</v>
      </c>
      <c r="O1207" s="3"/>
      <c r="P1207" s="3"/>
      <c r="Q1207" s="3"/>
      <c r="R1207" s="3"/>
      <c r="S1207" s="3"/>
      <c r="T1207" s="3"/>
      <c r="U1207" s="3"/>
      <c r="V1207" s="3"/>
      <c r="W1207" s="3"/>
      <c r="X1207" s="3"/>
      <c r="Y1207" s="3"/>
      <c r="Z1207" s="3"/>
    </row>
    <row r="1208" spans="1:26" ht="15" x14ac:dyDescent="0.2">
      <c r="A1208" s="3" t="s">
        <v>363</v>
      </c>
      <c r="B1208" s="13">
        <v>44790</v>
      </c>
      <c r="C1208" s="12">
        <v>0.46388888888888891</v>
      </c>
      <c r="D1208" s="3" t="s">
        <v>281</v>
      </c>
      <c r="E1208" s="3" t="s">
        <v>221</v>
      </c>
      <c r="F1208" s="3">
        <v>1003</v>
      </c>
      <c r="G1208" s="3">
        <v>14116</v>
      </c>
      <c r="H1208" s="3">
        <v>4.5999999999999996</v>
      </c>
      <c r="I1208" s="3">
        <v>29.5</v>
      </c>
      <c r="J1208" s="3">
        <v>19.13</v>
      </c>
      <c r="K1208" s="3">
        <v>128</v>
      </c>
      <c r="L1208" s="3">
        <v>7.89</v>
      </c>
      <c r="M1208" s="3">
        <v>-122.6</v>
      </c>
      <c r="N1208" s="3">
        <v>1070</v>
      </c>
      <c r="O1208" s="3"/>
      <c r="P1208" s="3"/>
      <c r="Q1208" s="3"/>
      <c r="R1208" s="3"/>
      <c r="S1208" s="3"/>
      <c r="T1208" s="3"/>
      <c r="U1208" s="3"/>
      <c r="V1208" s="3"/>
      <c r="W1208" s="3"/>
      <c r="X1208" s="3"/>
      <c r="Y1208" s="3"/>
      <c r="Z1208" s="3"/>
    </row>
    <row r="1209" spans="1:26" ht="15" x14ac:dyDescent="0.2">
      <c r="A1209" s="3" t="s">
        <v>363</v>
      </c>
      <c r="B1209" s="13">
        <v>44790</v>
      </c>
      <c r="C1209" s="12">
        <v>0.5083333333333333</v>
      </c>
      <c r="D1209" s="3" t="s">
        <v>215</v>
      </c>
      <c r="E1209" s="3" t="s">
        <v>203</v>
      </c>
      <c r="F1209" s="3">
        <v>1032</v>
      </c>
      <c r="G1209" s="3">
        <v>14106</v>
      </c>
      <c r="H1209" s="3">
        <v>7.34</v>
      </c>
      <c r="I1209" s="3">
        <v>31.3</v>
      </c>
      <c r="J1209" s="3">
        <v>10.75</v>
      </c>
      <c r="K1209" s="3">
        <v>116</v>
      </c>
      <c r="L1209" s="26">
        <v>8.1</v>
      </c>
      <c r="M1209" s="3">
        <v>-134.9</v>
      </c>
      <c r="N1209" s="3">
        <v>1071</v>
      </c>
      <c r="O1209" s="3"/>
      <c r="P1209" s="3"/>
      <c r="Q1209" s="3"/>
      <c r="R1209" s="3"/>
      <c r="S1209" s="3"/>
      <c r="T1209" s="3"/>
      <c r="U1209" s="3"/>
      <c r="V1209" s="3"/>
      <c r="W1209" s="3"/>
      <c r="X1209" s="3"/>
      <c r="Y1209" s="3"/>
      <c r="Z1209" s="3"/>
    </row>
    <row r="1210" spans="1:26" ht="15" x14ac:dyDescent="0.2">
      <c r="A1210" s="3" t="s">
        <v>363</v>
      </c>
      <c r="B1210" s="13">
        <v>44790</v>
      </c>
      <c r="C1210" s="12">
        <v>0.5083333333333333</v>
      </c>
      <c r="D1210" s="3" t="s">
        <v>215</v>
      </c>
      <c r="E1210" s="3" t="s">
        <v>221</v>
      </c>
      <c r="F1210" s="3" t="s">
        <v>46</v>
      </c>
      <c r="G1210" s="3" t="s">
        <v>46</v>
      </c>
      <c r="H1210" s="3">
        <v>6.84</v>
      </c>
      <c r="I1210" s="3">
        <v>30.2</v>
      </c>
      <c r="J1210" s="3">
        <v>11.33</v>
      </c>
      <c r="K1210" s="3">
        <v>123</v>
      </c>
      <c r="L1210" s="3">
        <v>8.06</v>
      </c>
      <c r="M1210" s="3">
        <v>-132.6</v>
      </c>
      <c r="N1210" s="3">
        <v>1072</v>
      </c>
      <c r="O1210" s="3"/>
      <c r="P1210" s="3"/>
      <c r="Q1210" s="3"/>
      <c r="R1210" s="3"/>
      <c r="S1210" s="3"/>
      <c r="T1210" s="3"/>
      <c r="U1210" s="3"/>
      <c r="V1210" s="3"/>
      <c r="W1210" s="3"/>
      <c r="X1210" s="3"/>
      <c r="Y1210" s="3"/>
      <c r="Z1210" s="3"/>
    </row>
    <row r="1211" spans="1:26" ht="15" x14ac:dyDescent="0.2">
      <c r="A1211" s="3" t="s">
        <v>363</v>
      </c>
      <c r="B1211" s="13">
        <v>44790</v>
      </c>
      <c r="C1211" s="12">
        <v>0.51944444444444449</v>
      </c>
      <c r="D1211" s="3" t="s">
        <v>218</v>
      </c>
      <c r="E1211" s="3" t="s">
        <v>203</v>
      </c>
      <c r="F1211" s="3">
        <v>1044</v>
      </c>
      <c r="G1211" s="3">
        <v>14105</v>
      </c>
      <c r="H1211" s="3">
        <v>7.57</v>
      </c>
      <c r="I1211" s="3">
        <v>30.9</v>
      </c>
      <c r="J1211" s="3">
        <v>9.3800000000000008</v>
      </c>
      <c r="K1211" s="3">
        <v>44</v>
      </c>
      <c r="L1211" s="3">
        <v>8.19</v>
      </c>
      <c r="M1211" s="3">
        <v>-140.19999999999999</v>
      </c>
      <c r="N1211" s="3">
        <v>1073</v>
      </c>
      <c r="O1211" s="3"/>
      <c r="P1211" s="3"/>
      <c r="Q1211" s="3"/>
      <c r="R1211" s="3"/>
      <c r="S1211" s="3"/>
      <c r="T1211" s="3"/>
      <c r="U1211" s="3"/>
      <c r="V1211" s="3"/>
      <c r="W1211" s="3"/>
      <c r="X1211" s="3"/>
      <c r="Y1211" s="3"/>
      <c r="Z1211" s="3"/>
    </row>
    <row r="1212" spans="1:26" ht="15" x14ac:dyDescent="0.2">
      <c r="A1212" s="3" t="s">
        <v>363</v>
      </c>
      <c r="B1212" s="13">
        <v>44790</v>
      </c>
      <c r="C1212" s="12">
        <v>0.51944444444444449</v>
      </c>
      <c r="D1212" s="3" t="s">
        <v>218</v>
      </c>
      <c r="E1212" s="3" t="s">
        <v>221</v>
      </c>
      <c r="F1212" s="3">
        <v>1024</v>
      </c>
      <c r="G1212" s="3">
        <v>14110</v>
      </c>
      <c r="H1212" s="3">
        <v>4.8899999999999997</v>
      </c>
      <c r="I1212" s="3">
        <v>30.2</v>
      </c>
      <c r="J1212" s="3">
        <v>23.37</v>
      </c>
      <c r="K1212" s="3">
        <v>48</v>
      </c>
      <c r="L1212" s="3">
        <v>7.98</v>
      </c>
      <c r="M1212" s="3">
        <v>-128.1</v>
      </c>
      <c r="N1212" s="3">
        <v>1074</v>
      </c>
      <c r="O1212" s="3"/>
      <c r="P1212" s="3"/>
      <c r="Q1212" s="3"/>
      <c r="R1212" s="3"/>
      <c r="S1212" s="3"/>
      <c r="T1212" s="3"/>
      <c r="U1212" s="3"/>
      <c r="V1212" s="3"/>
      <c r="W1212" s="3"/>
      <c r="X1212" s="3"/>
      <c r="Y1212" s="3"/>
      <c r="Z1212" s="3"/>
    </row>
    <row r="1213" spans="1:26" ht="15" x14ac:dyDescent="0.2">
      <c r="A1213" s="3" t="s">
        <v>363</v>
      </c>
      <c r="B1213" s="13">
        <v>44790</v>
      </c>
      <c r="C1213" s="12">
        <v>0.53125</v>
      </c>
      <c r="D1213" s="3" t="s">
        <v>224</v>
      </c>
      <c r="E1213" s="3" t="s">
        <v>203</v>
      </c>
      <c r="F1213" s="3">
        <v>1015</v>
      </c>
      <c r="G1213" s="3">
        <v>14101</v>
      </c>
      <c r="H1213" s="3">
        <v>8.1199999999999992</v>
      </c>
      <c r="I1213" s="3">
        <v>30.7</v>
      </c>
      <c r="J1213" s="3">
        <v>9.1300000000000008</v>
      </c>
      <c r="K1213" s="3">
        <v>136</v>
      </c>
      <c r="L1213" s="26">
        <v>8.1</v>
      </c>
      <c r="M1213" s="3">
        <v>-134.9</v>
      </c>
      <c r="N1213" s="3">
        <v>1075</v>
      </c>
      <c r="O1213" s="3"/>
      <c r="P1213" s="3"/>
      <c r="Q1213" s="3"/>
      <c r="R1213" s="3"/>
      <c r="S1213" s="3"/>
      <c r="T1213" s="3"/>
      <c r="U1213" s="3"/>
      <c r="V1213" s="3"/>
      <c r="W1213" s="3"/>
      <c r="X1213" s="3"/>
      <c r="Y1213" s="3"/>
      <c r="Z1213" s="3"/>
    </row>
    <row r="1214" spans="1:26" ht="15" x14ac:dyDescent="0.2">
      <c r="A1214" s="3" t="s">
        <v>363</v>
      </c>
      <c r="B1214" s="13">
        <v>44790</v>
      </c>
      <c r="C1214" s="12">
        <v>0.53125</v>
      </c>
      <c r="D1214" s="3" t="s">
        <v>224</v>
      </c>
      <c r="E1214" s="3" t="s">
        <v>221</v>
      </c>
      <c r="F1214" s="3" t="s">
        <v>46</v>
      </c>
      <c r="G1214" s="3" t="s">
        <v>46</v>
      </c>
      <c r="H1214" s="3">
        <v>8.07</v>
      </c>
      <c r="I1214" s="3">
        <v>30.2</v>
      </c>
      <c r="J1214" s="3">
        <v>9.17</v>
      </c>
      <c r="K1214" s="3" t="s">
        <v>739</v>
      </c>
      <c r="L1214" s="3">
        <v>8.09</v>
      </c>
      <c r="M1214" s="3">
        <v>-134.30000000000001</v>
      </c>
      <c r="N1214" s="3">
        <v>1076</v>
      </c>
      <c r="O1214" s="3"/>
      <c r="P1214" s="3"/>
      <c r="Q1214" s="3"/>
      <c r="R1214" s="3"/>
      <c r="S1214" s="3"/>
      <c r="T1214" s="3"/>
      <c r="U1214" s="3"/>
      <c r="V1214" s="3"/>
      <c r="W1214" s="3"/>
      <c r="X1214" s="3"/>
      <c r="Y1214" s="3"/>
      <c r="Z1214" s="3"/>
    </row>
    <row r="1215" spans="1:26" ht="15" x14ac:dyDescent="0.2">
      <c r="A1215" s="3" t="s">
        <v>363</v>
      </c>
      <c r="B1215" s="13">
        <v>44792</v>
      </c>
      <c r="C1215" s="12">
        <v>0.27986111111111112</v>
      </c>
      <c r="D1215" s="3" t="s">
        <v>202</v>
      </c>
      <c r="E1215" s="3" t="s">
        <v>203</v>
      </c>
      <c r="F1215" s="3">
        <v>1013</v>
      </c>
      <c r="G1215" s="3">
        <v>14128</v>
      </c>
      <c r="H1215" s="3">
        <v>7.32</v>
      </c>
      <c r="I1215" s="3">
        <v>28.6</v>
      </c>
      <c r="J1215" s="26">
        <v>13.1</v>
      </c>
      <c r="K1215" s="3">
        <v>127</v>
      </c>
      <c r="L1215" s="26">
        <v>8.1</v>
      </c>
      <c r="M1215" s="3">
        <v>-134.69999999999999</v>
      </c>
      <c r="N1215" s="3">
        <v>1077</v>
      </c>
      <c r="O1215" s="3"/>
      <c r="P1215" s="3"/>
      <c r="Q1215" s="3"/>
      <c r="R1215" s="3"/>
      <c r="S1215" s="3"/>
      <c r="T1215" s="3"/>
      <c r="U1215" s="3"/>
      <c r="V1215" s="3"/>
      <c r="W1215" s="3"/>
      <c r="X1215" s="3"/>
      <c r="Y1215" s="3"/>
      <c r="Z1215" s="3"/>
    </row>
    <row r="1216" spans="1:26" ht="15" x14ac:dyDescent="0.2">
      <c r="A1216" s="3" t="s">
        <v>363</v>
      </c>
      <c r="B1216" s="13">
        <v>44792</v>
      </c>
      <c r="C1216" s="12">
        <v>0.27986111111111112</v>
      </c>
      <c r="D1216" s="3" t="s">
        <v>202</v>
      </c>
      <c r="E1216" s="3" t="s">
        <v>221</v>
      </c>
      <c r="F1216" s="3">
        <v>1036</v>
      </c>
      <c r="G1216" s="3">
        <v>14126</v>
      </c>
      <c r="H1216" s="3">
        <v>4.41</v>
      </c>
      <c r="I1216" s="3">
        <v>29.1</v>
      </c>
      <c r="J1216" s="3">
        <v>31.29</v>
      </c>
      <c r="K1216" s="3">
        <v>109</v>
      </c>
      <c r="L1216" s="3">
        <v>7.94</v>
      </c>
      <c r="M1216" s="3">
        <v>-125.8</v>
      </c>
      <c r="N1216" s="3">
        <v>1078</v>
      </c>
      <c r="O1216" s="3"/>
      <c r="P1216" s="3"/>
      <c r="Q1216" s="3"/>
      <c r="R1216" s="3"/>
      <c r="S1216" s="3"/>
      <c r="T1216" s="3"/>
      <c r="U1216" s="3"/>
      <c r="V1216" s="3"/>
      <c r="W1216" s="3"/>
      <c r="X1216" s="3"/>
      <c r="Y1216" s="3"/>
      <c r="Z1216" s="3"/>
    </row>
    <row r="1217" spans="1:26" ht="15" x14ac:dyDescent="0.2">
      <c r="A1217" s="3" t="s">
        <v>363</v>
      </c>
      <c r="B1217" s="13">
        <v>44792</v>
      </c>
      <c r="C1217" s="12">
        <v>0.31041666666666667</v>
      </c>
      <c r="D1217" s="3" t="s">
        <v>206</v>
      </c>
      <c r="E1217" s="3" t="s">
        <v>203</v>
      </c>
      <c r="F1217" s="3">
        <v>1025</v>
      </c>
      <c r="G1217" s="3">
        <v>14131</v>
      </c>
      <c r="H1217" s="3">
        <v>6.15</v>
      </c>
      <c r="I1217" s="3">
        <v>29.7</v>
      </c>
      <c r="J1217" s="3">
        <v>14.88</v>
      </c>
      <c r="K1217" s="3">
        <v>67</v>
      </c>
      <c r="L1217" s="3">
        <v>8.0399999999999991</v>
      </c>
      <c r="M1217" s="3">
        <v>-131.19999999999999</v>
      </c>
      <c r="N1217" s="3">
        <v>1079</v>
      </c>
      <c r="O1217" s="3"/>
      <c r="P1217" s="3"/>
      <c r="Q1217" s="3"/>
      <c r="R1217" s="3"/>
      <c r="S1217" s="3"/>
      <c r="T1217" s="3"/>
      <c r="U1217" s="3"/>
      <c r="V1217" s="3"/>
      <c r="W1217" s="3"/>
      <c r="X1217" s="3"/>
      <c r="Y1217" s="3"/>
      <c r="Z1217" s="3"/>
    </row>
    <row r="1218" spans="1:26" ht="15" x14ac:dyDescent="0.2">
      <c r="A1218" s="3" t="s">
        <v>363</v>
      </c>
      <c r="B1218" s="13">
        <v>44792</v>
      </c>
      <c r="C1218" s="12">
        <v>0.31041666666666667</v>
      </c>
      <c r="D1218" s="3" t="s">
        <v>206</v>
      </c>
      <c r="E1218" s="3" t="s">
        <v>221</v>
      </c>
      <c r="F1218" s="3" t="s">
        <v>46</v>
      </c>
      <c r="G1218" s="3" t="s">
        <v>46</v>
      </c>
      <c r="H1218" s="3">
        <v>6.18</v>
      </c>
      <c r="I1218" s="3">
        <v>29.7</v>
      </c>
      <c r="J1218" s="3">
        <v>14.79</v>
      </c>
      <c r="K1218" s="3">
        <v>68</v>
      </c>
      <c r="L1218" s="3">
        <v>7.98</v>
      </c>
      <c r="M1218" s="3">
        <v>-128.19999999999999</v>
      </c>
      <c r="N1218" s="3">
        <v>1080</v>
      </c>
      <c r="O1218" s="3"/>
      <c r="P1218" s="3"/>
      <c r="Q1218" s="3"/>
      <c r="R1218" s="3"/>
      <c r="S1218" s="3"/>
      <c r="T1218" s="3"/>
      <c r="U1218" s="3"/>
      <c r="V1218" s="3"/>
      <c r="W1218" s="3"/>
      <c r="X1218" s="3"/>
      <c r="Y1218" s="3"/>
      <c r="Z1218" s="3"/>
    </row>
    <row r="1219" spans="1:26" ht="15" x14ac:dyDescent="0.2">
      <c r="A1219" s="3" t="s">
        <v>363</v>
      </c>
      <c r="B1219" s="13">
        <v>44792</v>
      </c>
      <c r="C1219" s="12">
        <v>0.32708333333333334</v>
      </c>
      <c r="D1219" s="3" t="s">
        <v>209</v>
      </c>
      <c r="E1219" s="3" t="s">
        <v>203</v>
      </c>
      <c r="F1219" s="3">
        <v>1035</v>
      </c>
      <c r="G1219" s="3">
        <v>14133</v>
      </c>
      <c r="H1219" s="3">
        <v>5.36</v>
      </c>
      <c r="I1219" s="3">
        <v>29.3</v>
      </c>
      <c r="J1219" s="3">
        <v>13.77</v>
      </c>
      <c r="K1219" s="3">
        <v>9</v>
      </c>
      <c r="L1219" s="3">
        <v>7.83</v>
      </c>
      <c r="M1219" s="3">
        <v>-119.2</v>
      </c>
      <c r="N1219" s="3">
        <v>1081</v>
      </c>
      <c r="O1219" s="3"/>
      <c r="P1219" s="3"/>
      <c r="Q1219" s="3"/>
      <c r="R1219" s="3"/>
      <c r="S1219" s="3"/>
      <c r="T1219" s="3"/>
      <c r="U1219" s="3"/>
      <c r="V1219" s="3"/>
      <c r="W1219" s="3"/>
      <c r="X1219" s="3"/>
      <c r="Y1219" s="3"/>
      <c r="Z1219" s="3"/>
    </row>
    <row r="1220" spans="1:26" ht="15" x14ac:dyDescent="0.2">
      <c r="A1220" s="3" t="s">
        <v>363</v>
      </c>
      <c r="B1220" s="13">
        <v>44792</v>
      </c>
      <c r="C1220" s="12">
        <v>0.32708333333333334</v>
      </c>
      <c r="D1220" s="3" t="s">
        <v>209</v>
      </c>
      <c r="E1220" s="3" t="s">
        <v>221</v>
      </c>
      <c r="F1220" s="3" t="s">
        <v>46</v>
      </c>
      <c r="G1220" s="3" t="s">
        <v>46</v>
      </c>
      <c r="H1220" s="3">
        <v>5.31</v>
      </c>
      <c r="I1220" s="3">
        <v>29.3</v>
      </c>
      <c r="J1220" s="3">
        <v>13.72</v>
      </c>
      <c r="K1220" s="3">
        <v>34</v>
      </c>
      <c r="L1220" s="3">
        <v>7.77</v>
      </c>
      <c r="M1220" s="3">
        <v>-115.9</v>
      </c>
      <c r="N1220" s="3">
        <v>1082</v>
      </c>
      <c r="O1220" s="3"/>
      <c r="P1220" s="10"/>
      <c r="Q1220" s="3"/>
      <c r="R1220" s="3"/>
      <c r="S1220" s="3"/>
      <c r="T1220" s="3"/>
      <c r="U1220" s="3"/>
      <c r="V1220" s="3"/>
      <c r="W1220" s="3"/>
      <c r="X1220" s="3"/>
      <c r="Y1220" s="3"/>
      <c r="Z1220" s="3"/>
    </row>
    <row r="1221" spans="1:26" ht="15" x14ac:dyDescent="0.2">
      <c r="A1221" s="3" t="s">
        <v>363</v>
      </c>
      <c r="B1221" s="13">
        <v>44792</v>
      </c>
      <c r="C1221" s="12">
        <v>0.37638888888888888</v>
      </c>
      <c r="D1221" s="3" t="s">
        <v>212</v>
      </c>
      <c r="E1221" s="3" t="s">
        <v>203</v>
      </c>
      <c r="F1221" s="3">
        <v>1029</v>
      </c>
      <c r="G1221" s="3">
        <v>14127</v>
      </c>
      <c r="H1221" s="3">
        <v>4.5599999999999996</v>
      </c>
      <c r="I1221" s="3">
        <v>28.4</v>
      </c>
      <c r="J1221" s="3">
        <v>4.45</v>
      </c>
      <c r="K1221" s="3">
        <v>16</v>
      </c>
      <c r="L1221" s="3">
        <v>7.32</v>
      </c>
      <c r="M1221" s="3">
        <v>-89.9</v>
      </c>
      <c r="N1221" s="3">
        <v>1083</v>
      </c>
      <c r="O1221" s="3"/>
      <c r="P1221" s="3"/>
      <c r="Q1221" s="3"/>
      <c r="R1221" s="3"/>
      <c r="S1221" s="3"/>
      <c r="T1221" s="3"/>
      <c r="U1221" s="3"/>
      <c r="V1221" s="3"/>
      <c r="W1221" s="3"/>
      <c r="X1221" s="3"/>
      <c r="Y1221" s="3"/>
      <c r="Z1221" s="3"/>
    </row>
    <row r="1222" spans="1:26" ht="15" x14ac:dyDescent="0.2">
      <c r="A1222" s="3" t="s">
        <v>363</v>
      </c>
      <c r="B1222" s="13">
        <v>44792</v>
      </c>
      <c r="C1222" s="12">
        <v>0.37638888888888888</v>
      </c>
      <c r="D1222" s="3" t="s">
        <v>212</v>
      </c>
      <c r="E1222" s="3" t="s">
        <v>221</v>
      </c>
      <c r="F1222" s="3">
        <v>1004</v>
      </c>
      <c r="G1222" s="3">
        <v>14122</v>
      </c>
      <c r="H1222" s="3">
        <v>4.83</v>
      </c>
      <c r="I1222" s="3">
        <v>28.2</v>
      </c>
      <c r="J1222" s="3">
        <v>7.76</v>
      </c>
      <c r="K1222" s="3">
        <v>20</v>
      </c>
      <c r="L1222" s="3">
        <v>7.28</v>
      </c>
      <c r="M1222" s="3">
        <v>-87.4</v>
      </c>
      <c r="N1222" s="3">
        <v>1084</v>
      </c>
      <c r="O1222" s="3"/>
      <c r="P1222" s="3"/>
      <c r="Q1222" s="3"/>
      <c r="R1222" s="3"/>
      <c r="S1222" s="3"/>
      <c r="T1222" s="3"/>
      <c r="U1222" s="3"/>
      <c r="V1222" s="3"/>
      <c r="W1222" s="3"/>
      <c r="X1222" s="3"/>
      <c r="Y1222" s="3"/>
      <c r="Z1222" s="3"/>
    </row>
    <row r="1223" spans="1:26" ht="15" x14ac:dyDescent="0.2">
      <c r="A1223" s="3" t="s">
        <v>363</v>
      </c>
      <c r="B1223" s="13">
        <v>44792</v>
      </c>
      <c r="C1223" s="12">
        <v>0.40138888888888891</v>
      </c>
      <c r="D1223" s="3" t="s">
        <v>227</v>
      </c>
      <c r="E1223" s="3" t="s">
        <v>203</v>
      </c>
      <c r="F1223" s="3">
        <v>1010</v>
      </c>
      <c r="G1223" s="3">
        <v>14132</v>
      </c>
      <c r="H1223" s="3">
        <v>7.11</v>
      </c>
      <c r="I1223" s="3">
        <v>28.9</v>
      </c>
      <c r="J1223" s="3">
        <v>14.92</v>
      </c>
      <c r="K1223" s="3">
        <v>29</v>
      </c>
      <c r="L1223" s="3">
        <v>8.14</v>
      </c>
      <c r="M1223" s="3">
        <v>-137.19999999999999</v>
      </c>
      <c r="N1223" s="3">
        <v>1085</v>
      </c>
      <c r="O1223" s="3"/>
      <c r="P1223" s="3"/>
      <c r="Q1223" s="3"/>
      <c r="R1223" s="3"/>
      <c r="S1223" s="3"/>
      <c r="T1223" s="3"/>
      <c r="U1223" s="3"/>
      <c r="V1223" s="3"/>
      <c r="W1223" s="3"/>
      <c r="X1223" s="3"/>
      <c r="Y1223" s="3"/>
      <c r="Z1223" s="3"/>
    </row>
    <row r="1224" spans="1:26" ht="15" x14ac:dyDescent="0.2">
      <c r="A1224" s="3" t="s">
        <v>363</v>
      </c>
      <c r="B1224" s="13">
        <v>44792</v>
      </c>
      <c r="C1224" s="12">
        <v>0.40138888888888891</v>
      </c>
      <c r="D1224" s="3" t="s">
        <v>227</v>
      </c>
      <c r="E1224" s="3" t="s">
        <v>221</v>
      </c>
      <c r="F1224" s="3" t="s">
        <v>46</v>
      </c>
      <c r="G1224" s="3" t="s">
        <v>46</v>
      </c>
      <c r="H1224" s="3">
        <v>7.04</v>
      </c>
      <c r="I1224" s="3">
        <v>28.8</v>
      </c>
      <c r="J1224" s="3">
        <v>14.96</v>
      </c>
      <c r="K1224" s="3">
        <v>89</v>
      </c>
      <c r="L1224" s="3">
        <v>8.15</v>
      </c>
      <c r="M1224" s="3">
        <v>-137.4</v>
      </c>
      <c r="N1224" s="3">
        <v>1086</v>
      </c>
      <c r="O1224" s="3"/>
      <c r="P1224" s="3"/>
      <c r="Q1224" s="3"/>
      <c r="R1224" s="3"/>
      <c r="S1224" s="3"/>
      <c r="T1224" s="3"/>
      <c r="U1224" s="3"/>
      <c r="V1224" s="3"/>
      <c r="W1224" s="3"/>
      <c r="X1224" s="3"/>
      <c r="Y1224" s="3"/>
      <c r="Z1224" s="3"/>
    </row>
    <row r="1225" spans="1:26" ht="15" x14ac:dyDescent="0.2">
      <c r="A1225" s="3" t="s">
        <v>363</v>
      </c>
      <c r="B1225" s="13">
        <v>44792</v>
      </c>
      <c r="C1225" s="12">
        <v>0.44305555555555554</v>
      </c>
      <c r="D1225" s="3" t="s">
        <v>230</v>
      </c>
      <c r="E1225" s="3" t="s">
        <v>203</v>
      </c>
      <c r="F1225" s="3">
        <v>1005</v>
      </c>
      <c r="G1225" s="3">
        <v>14121</v>
      </c>
      <c r="H1225" s="3">
        <v>7.62</v>
      </c>
      <c r="I1225" s="3">
        <v>28.9</v>
      </c>
      <c r="J1225" s="3">
        <v>11.85</v>
      </c>
      <c r="K1225" s="3">
        <v>13</v>
      </c>
      <c r="L1225" s="3">
        <v>8.18</v>
      </c>
      <c r="M1225" s="3">
        <v>-139.19999999999999</v>
      </c>
      <c r="N1225" s="3">
        <v>1087</v>
      </c>
      <c r="O1225" s="3"/>
      <c r="P1225" s="3"/>
      <c r="Q1225" s="3"/>
      <c r="R1225" s="3"/>
      <c r="S1225" s="3"/>
      <c r="T1225" s="3"/>
      <c r="U1225" s="3"/>
      <c r="V1225" s="3"/>
      <c r="W1225" s="3"/>
      <c r="X1225" s="3"/>
      <c r="Y1225" s="3"/>
      <c r="Z1225" s="3"/>
    </row>
    <row r="1226" spans="1:26" ht="15" x14ac:dyDescent="0.2">
      <c r="A1226" s="3" t="s">
        <v>363</v>
      </c>
      <c r="B1226" s="13">
        <v>44792</v>
      </c>
      <c r="C1226" s="12">
        <v>0.44305555555555554</v>
      </c>
      <c r="D1226" s="3" t="s">
        <v>230</v>
      </c>
      <c r="E1226" s="3" t="s">
        <v>221</v>
      </c>
      <c r="F1226" s="3">
        <v>1020</v>
      </c>
      <c r="G1226" s="3">
        <v>14124</v>
      </c>
      <c r="H1226" s="3">
        <v>5.55</v>
      </c>
      <c r="I1226" s="3">
        <v>29.2</v>
      </c>
      <c r="J1226" s="3">
        <v>22.44</v>
      </c>
      <c r="K1226" s="3">
        <v>55</v>
      </c>
      <c r="L1226" s="3">
        <v>8.01</v>
      </c>
      <c r="M1226" s="3">
        <v>-129.6</v>
      </c>
      <c r="N1226" s="3">
        <v>1088</v>
      </c>
      <c r="O1226" s="3"/>
      <c r="P1226" s="3"/>
      <c r="Q1226" s="3"/>
      <c r="R1226" s="3"/>
      <c r="S1226" s="3"/>
      <c r="T1226" s="3"/>
      <c r="U1226" s="3"/>
      <c r="V1226" s="3"/>
      <c r="W1226" s="3"/>
      <c r="X1226" s="3"/>
      <c r="Y1226" s="3"/>
      <c r="Z1226" s="3"/>
    </row>
    <row r="1227" spans="1:26" ht="15" x14ac:dyDescent="0.2">
      <c r="A1227" s="3" t="s">
        <v>363</v>
      </c>
      <c r="B1227" s="13">
        <v>44792</v>
      </c>
      <c r="C1227" s="12">
        <v>0.47152777777777777</v>
      </c>
      <c r="D1227" s="3" t="s">
        <v>235</v>
      </c>
      <c r="E1227" s="3" t="s">
        <v>203</v>
      </c>
      <c r="F1227" s="3">
        <v>1003</v>
      </c>
      <c r="G1227" s="3">
        <v>14123</v>
      </c>
      <c r="H1227" s="3">
        <v>7.45</v>
      </c>
      <c r="I1227" s="3">
        <v>28.9</v>
      </c>
      <c r="J1227" s="3">
        <v>10.46</v>
      </c>
      <c r="K1227" s="3">
        <v>10</v>
      </c>
      <c r="L1227" s="3">
        <v>8.02</v>
      </c>
      <c r="M1227" s="3">
        <v>-130.1</v>
      </c>
      <c r="N1227" s="3">
        <v>1089</v>
      </c>
      <c r="O1227" s="3"/>
      <c r="P1227" s="3"/>
      <c r="Q1227" s="3"/>
      <c r="R1227" s="3"/>
      <c r="S1227" s="3"/>
      <c r="T1227" s="3"/>
      <c r="U1227" s="3"/>
      <c r="V1227" s="3"/>
      <c r="W1227" s="3"/>
      <c r="X1227" s="3"/>
      <c r="Y1227" s="3"/>
      <c r="Z1227" s="3"/>
    </row>
    <row r="1228" spans="1:26" ht="15" x14ac:dyDescent="0.2">
      <c r="A1228" s="3" t="s">
        <v>363</v>
      </c>
      <c r="B1228" s="13">
        <v>44792</v>
      </c>
      <c r="C1228" s="12">
        <v>0.47152777777777777</v>
      </c>
      <c r="D1228" s="3" t="s">
        <v>235</v>
      </c>
      <c r="E1228" s="3" t="s">
        <v>221</v>
      </c>
      <c r="F1228" s="3">
        <v>1012</v>
      </c>
      <c r="G1228" s="3">
        <v>14130</v>
      </c>
      <c r="H1228" s="3">
        <v>5.35</v>
      </c>
      <c r="I1228" s="3">
        <v>29.2</v>
      </c>
      <c r="J1228" s="3">
        <v>15.13</v>
      </c>
      <c r="K1228" s="3">
        <v>111</v>
      </c>
      <c r="L1228" s="3">
        <v>7.84</v>
      </c>
      <c r="M1228" s="3">
        <v>-119.7</v>
      </c>
      <c r="N1228" s="3">
        <v>1090</v>
      </c>
      <c r="O1228" s="3"/>
      <c r="P1228" s="3"/>
      <c r="Q1228" s="3"/>
      <c r="R1228" s="3"/>
      <c r="S1228" s="3"/>
      <c r="T1228" s="3"/>
      <c r="U1228" s="3"/>
      <c r="V1228" s="3"/>
      <c r="W1228" s="3"/>
      <c r="X1228" s="3"/>
      <c r="Y1228" s="3"/>
      <c r="Z1228" s="3"/>
    </row>
    <row r="1229" spans="1:26" ht="15" x14ac:dyDescent="0.2">
      <c r="A1229" s="3" t="s">
        <v>363</v>
      </c>
      <c r="B1229" s="13">
        <v>44792</v>
      </c>
      <c r="C1229" s="12">
        <v>0.48333333333333334</v>
      </c>
      <c r="D1229" s="3" t="s">
        <v>240</v>
      </c>
      <c r="E1229" s="3" t="s">
        <v>203</v>
      </c>
      <c r="F1229" s="3">
        <v>1021</v>
      </c>
      <c r="G1229" s="3">
        <v>14125</v>
      </c>
      <c r="H1229" s="3">
        <v>6.79</v>
      </c>
      <c r="I1229" s="3">
        <v>28.6</v>
      </c>
      <c r="J1229" s="3">
        <v>20.02</v>
      </c>
      <c r="K1229" s="3">
        <v>31</v>
      </c>
      <c r="L1229" s="3">
        <v>8.0399999999999991</v>
      </c>
      <c r="M1229" s="3">
        <v>-131.5</v>
      </c>
      <c r="N1229" s="3">
        <v>1092</v>
      </c>
      <c r="O1229" s="3"/>
      <c r="P1229" s="3"/>
      <c r="Q1229" s="3"/>
      <c r="R1229" s="3"/>
      <c r="S1229" s="3"/>
      <c r="T1229" s="3"/>
      <c r="U1229" s="3"/>
      <c r="V1229" s="3"/>
      <c r="W1229" s="3"/>
      <c r="X1229" s="3"/>
      <c r="Y1229" s="3"/>
      <c r="Z1229" s="3"/>
    </row>
    <row r="1230" spans="1:26" ht="15" x14ac:dyDescent="0.2">
      <c r="A1230" s="3" t="s">
        <v>363</v>
      </c>
      <c r="B1230" s="13">
        <v>44792</v>
      </c>
      <c r="C1230" s="12">
        <v>0.48333333333333334</v>
      </c>
      <c r="D1230" s="3" t="s">
        <v>240</v>
      </c>
      <c r="E1230" s="3" t="s">
        <v>221</v>
      </c>
      <c r="F1230" s="3" t="s">
        <v>46</v>
      </c>
      <c r="G1230" s="3" t="s">
        <v>46</v>
      </c>
      <c r="H1230" s="3">
        <v>6.66</v>
      </c>
      <c r="I1230" s="3">
        <v>28.7</v>
      </c>
      <c r="J1230" s="3">
        <v>20.25</v>
      </c>
      <c r="K1230" s="3">
        <v>35</v>
      </c>
      <c r="L1230" s="3">
        <v>8.0399999999999991</v>
      </c>
      <c r="M1230" s="3">
        <v>-131.4</v>
      </c>
      <c r="N1230" s="3">
        <v>1093</v>
      </c>
      <c r="O1230" s="3"/>
      <c r="P1230" s="3"/>
      <c r="Q1230" s="3"/>
      <c r="R1230" s="3"/>
      <c r="S1230" s="3"/>
      <c r="T1230" s="3"/>
      <c r="U1230" s="3"/>
      <c r="V1230" s="3"/>
      <c r="W1230" s="3"/>
      <c r="X1230" s="3"/>
      <c r="Y1230" s="3"/>
      <c r="Z1230" s="3"/>
    </row>
    <row r="1231" spans="1:26" ht="15" x14ac:dyDescent="0.2">
      <c r="A1231" s="29" t="s">
        <v>363</v>
      </c>
      <c r="B1231" s="42">
        <v>44792</v>
      </c>
      <c r="C1231" s="43">
        <v>0.50555555555555554</v>
      </c>
      <c r="D1231" s="29" t="s">
        <v>243</v>
      </c>
      <c r="E1231" s="29" t="s">
        <v>203</v>
      </c>
      <c r="F1231" s="29">
        <v>1040</v>
      </c>
      <c r="G1231" s="29">
        <v>14129</v>
      </c>
      <c r="H1231" s="29">
        <v>6.72</v>
      </c>
      <c r="I1231" s="29">
        <v>28.8</v>
      </c>
      <c r="J1231" s="29">
        <v>11.03</v>
      </c>
      <c r="K1231" s="29">
        <v>3</v>
      </c>
      <c r="L1231" s="29">
        <v>7.51</v>
      </c>
      <c r="M1231" s="29">
        <v>-100.8</v>
      </c>
      <c r="N1231" s="29">
        <v>1094</v>
      </c>
      <c r="O1231" s="29"/>
      <c r="P1231" s="29" t="s">
        <v>740</v>
      </c>
      <c r="Q1231" s="3"/>
      <c r="R1231" s="3"/>
      <c r="S1231" s="3"/>
      <c r="T1231" s="3"/>
      <c r="U1231" s="3"/>
      <c r="V1231" s="3"/>
      <c r="W1231" s="3"/>
      <c r="X1231" s="3"/>
      <c r="Y1231" s="3"/>
      <c r="Z1231" s="3"/>
    </row>
    <row r="1232" spans="1:26" ht="15" x14ac:dyDescent="0.2">
      <c r="A1232" s="3" t="s">
        <v>363</v>
      </c>
      <c r="B1232" s="13">
        <v>44792</v>
      </c>
      <c r="C1232" s="12">
        <v>0.50555555555555554</v>
      </c>
      <c r="D1232" s="3" t="s">
        <v>243</v>
      </c>
      <c r="E1232" s="3" t="s">
        <v>221</v>
      </c>
      <c r="F1232" s="3" t="s">
        <v>46</v>
      </c>
      <c r="G1232" s="3" t="s">
        <v>46</v>
      </c>
      <c r="H1232" s="3">
        <v>6.33</v>
      </c>
      <c r="I1232" s="3">
        <v>28.8</v>
      </c>
      <c r="J1232" s="3">
        <v>12.58</v>
      </c>
      <c r="K1232" s="3">
        <v>138</v>
      </c>
      <c r="L1232" s="3">
        <v>7.63</v>
      </c>
      <c r="M1232" s="3">
        <v>-107.5</v>
      </c>
      <c r="N1232" s="3">
        <v>1095</v>
      </c>
      <c r="O1232" s="3"/>
      <c r="P1232" s="3"/>
      <c r="Q1232" s="3"/>
      <c r="R1232" s="3"/>
      <c r="S1232" s="3"/>
      <c r="T1232" s="3"/>
      <c r="U1232" s="3"/>
      <c r="V1232" s="3"/>
      <c r="W1232" s="3"/>
      <c r="X1232" s="3"/>
      <c r="Y1232" s="3"/>
      <c r="Z1232" s="3"/>
    </row>
    <row r="1233" spans="1:26" ht="15" x14ac:dyDescent="0.2">
      <c r="A1233" s="3" t="s">
        <v>363</v>
      </c>
      <c r="B1233" s="13">
        <v>44792</v>
      </c>
      <c r="C1233" s="12">
        <v>0.51666666666666672</v>
      </c>
      <c r="D1233" s="3" t="s">
        <v>246</v>
      </c>
      <c r="E1233" s="3" t="s">
        <v>203</v>
      </c>
      <c r="F1233" s="3">
        <v>1006</v>
      </c>
      <c r="G1233" s="3">
        <v>14138</v>
      </c>
      <c r="H1233" s="3">
        <v>6.94</v>
      </c>
      <c r="I1233" s="3">
        <v>28.5</v>
      </c>
      <c r="J1233" s="3">
        <v>18.37</v>
      </c>
      <c r="K1233" s="3">
        <v>1</v>
      </c>
      <c r="L1233" s="3">
        <v>8.0399999999999991</v>
      </c>
      <c r="M1233" s="3">
        <v>-131.1</v>
      </c>
      <c r="N1233" s="3">
        <v>1096</v>
      </c>
      <c r="O1233" s="3"/>
      <c r="P1233" s="3"/>
      <c r="Q1233" s="3"/>
      <c r="R1233" s="3"/>
      <c r="S1233" s="3"/>
      <c r="T1233" s="3"/>
      <c r="U1233" s="3"/>
      <c r="V1233" s="3"/>
      <c r="W1233" s="3"/>
      <c r="X1233" s="3"/>
      <c r="Y1233" s="3"/>
      <c r="Z1233" s="3"/>
    </row>
    <row r="1234" spans="1:26" ht="15" x14ac:dyDescent="0.2">
      <c r="A1234" s="3" t="s">
        <v>363</v>
      </c>
      <c r="B1234" s="13">
        <v>44792</v>
      </c>
      <c r="C1234" s="12">
        <v>0.51666666666666672</v>
      </c>
      <c r="D1234" s="3" t="s">
        <v>246</v>
      </c>
      <c r="E1234" s="3" t="s">
        <v>221</v>
      </c>
      <c r="F1234" s="3" t="s">
        <v>46</v>
      </c>
      <c r="G1234" s="3" t="s">
        <v>46</v>
      </c>
      <c r="H1234" s="3">
        <v>7.18</v>
      </c>
      <c r="I1234" s="3">
        <v>28.6</v>
      </c>
      <c r="J1234" s="3">
        <v>18.16</v>
      </c>
      <c r="K1234" s="3">
        <v>18</v>
      </c>
      <c r="L1234" s="3">
        <v>7.97</v>
      </c>
      <c r="M1234" s="34">
        <v>-127</v>
      </c>
      <c r="N1234" s="3">
        <v>1097</v>
      </c>
      <c r="O1234" s="3"/>
      <c r="P1234" s="3"/>
      <c r="Q1234" s="3"/>
      <c r="R1234" s="3"/>
      <c r="S1234" s="3"/>
      <c r="T1234" s="3"/>
      <c r="U1234" s="3"/>
      <c r="V1234" s="3"/>
      <c r="W1234" s="3"/>
      <c r="X1234" s="3"/>
      <c r="Y1234" s="3"/>
      <c r="Z1234" s="3"/>
    </row>
    <row r="1235" spans="1:26" ht="15" x14ac:dyDescent="0.2">
      <c r="A1235" s="3" t="s">
        <v>363</v>
      </c>
      <c r="B1235" s="13">
        <v>44792</v>
      </c>
      <c r="C1235" s="12">
        <v>0.53194444444444444</v>
      </c>
      <c r="D1235" s="3" t="s">
        <v>249</v>
      </c>
      <c r="E1235" s="3" t="s">
        <v>203</v>
      </c>
      <c r="F1235" s="3">
        <v>1044</v>
      </c>
      <c r="G1235" s="3">
        <v>14137</v>
      </c>
      <c r="H1235" s="3">
        <v>4.62</v>
      </c>
      <c r="I1235" s="3">
        <v>28.4</v>
      </c>
      <c r="J1235" s="3">
        <v>18.47</v>
      </c>
      <c r="K1235" s="3">
        <v>21</v>
      </c>
      <c r="L1235" s="3">
        <v>7.93</v>
      </c>
      <c r="M1235" s="34">
        <v>-125</v>
      </c>
      <c r="N1235" s="3">
        <v>1098</v>
      </c>
      <c r="O1235" s="3"/>
      <c r="P1235" s="3"/>
      <c r="Q1235" s="3"/>
      <c r="R1235" s="3"/>
      <c r="S1235" s="3"/>
      <c r="T1235" s="3"/>
      <c r="U1235" s="3"/>
      <c r="V1235" s="3"/>
      <c r="W1235" s="3"/>
      <c r="X1235" s="3"/>
      <c r="Y1235" s="3"/>
      <c r="Z1235" s="3"/>
    </row>
    <row r="1236" spans="1:26" ht="15" x14ac:dyDescent="0.2">
      <c r="A1236" s="3" t="s">
        <v>363</v>
      </c>
      <c r="B1236" s="13">
        <v>44792</v>
      </c>
      <c r="C1236" s="12">
        <v>0.53194444444444444</v>
      </c>
      <c r="D1236" s="3" t="s">
        <v>249</v>
      </c>
      <c r="E1236" s="3" t="s">
        <v>221</v>
      </c>
      <c r="F1236" s="3" t="s">
        <v>46</v>
      </c>
      <c r="G1236" s="3" t="s">
        <v>46</v>
      </c>
      <c r="H1236" s="3">
        <v>5.92</v>
      </c>
      <c r="I1236" s="3">
        <v>28.4</v>
      </c>
      <c r="J1236" s="3">
        <v>18.98</v>
      </c>
      <c r="K1236" s="3">
        <v>100</v>
      </c>
      <c r="L1236" s="3">
        <v>7.83</v>
      </c>
      <c r="M1236" s="3">
        <v>-119.4</v>
      </c>
      <c r="N1236" s="3">
        <v>1099</v>
      </c>
      <c r="O1236" s="3"/>
      <c r="P1236" s="3"/>
      <c r="Q1236" s="3"/>
      <c r="R1236" s="3"/>
      <c r="S1236" s="3"/>
      <c r="T1236" s="3"/>
      <c r="U1236" s="3"/>
      <c r="V1236" s="3"/>
      <c r="W1236" s="3"/>
      <c r="X1236" s="3"/>
      <c r="Y1236" s="3"/>
      <c r="Z1236" s="3"/>
    </row>
    <row r="1237" spans="1:26" ht="15" x14ac:dyDescent="0.2">
      <c r="A1237" s="3" t="s">
        <v>363</v>
      </c>
      <c r="B1237" s="13">
        <v>44792</v>
      </c>
      <c r="C1237" s="12">
        <v>0.54097222222222219</v>
      </c>
      <c r="D1237" s="3" t="s">
        <v>252</v>
      </c>
      <c r="E1237" s="3" t="s">
        <v>203</v>
      </c>
      <c r="F1237" s="3">
        <v>1027</v>
      </c>
      <c r="G1237" s="3">
        <v>14136</v>
      </c>
      <c r="H1237" s="3">
        <v>7.26</v>
      </c>
      <c r="I1237" s="3">
        <v>28.9</v>
      </c>
      <c r="J1237" s="3">
        <v>21.64</v>
      </c>
      <c r="K1237" s="3">
        <v>60</v>
      </c>
      <c r="L1237" s="3">
        <v>8.15</v>
      </c>
      <c r="M1237" s="3">
        <v>-137.80000000000001</v>
      </c>
      <c r="N1237" s="3">
        <v>1100</v>
      </c>
      <c r="O1237" s="3"/>
      <c r="P1237" s="3"/>
      <c r="Q1237" s="3"/>
      <c r="R1237" s="3"/>
      <c r="S1237" s="3"/>
      <c r="T1237" s="3"/>
      <c r="U1237" s="3"/>
      <c r="V1237" s="3"/>
      <c r="W1237" s="3"/>
      <c r="X1237" s="3"/>
      <c r="Y1237" s="3"/>
      <c r="Z1237" s="3"/>
    </row>
    <row r="1238" spans="1:26" ht="15" x14ac:dyDescent="0.2">
      <c r="A1238" s="3" t="s">
        <v>363</v>
      </c>
      <c r="B1238" s="13">
        <v>44792</v>
      </c>
      <c r="C1238" s="12">
        <v>0.54097222222222219</v>
      </c>
      <c r="D1238" s="3" t="s">
        <v>252</v>
      </c>
      <c r="E1238" s="3" t="s">
        <v>221</v>
      </c>
      <c r="F1238" s="3" t="s">
        <v>46</v>
      </c>
      <c r="G1238" s="3" t="s">
        <v>46</v>
      </c>
      <c r="H1238" s="3">
        <v>7.05</v>
      </c>
      <c r="I1238" s="3">
        <v>28.8</v>
      </c>
      <c r="J1238" s="3">
        <v>21.64</v>
      </c>
      <c r="K1238" s="3">
        <v>115</v>
      </c>
      <c r="L1238" s="3">
        <v>8.1199999999999992</v>
      </c>
      <c r="M1238" s="3">
        <v>-135.80000000000001</v>
      </c>
      <c r="N1238" s="3">
        <v>1101</v>
      </c>
      <c r="O1238" s="3"/>
      <c r="P1238" s="3"/>
      <c r="Q1238" s="3"/>
      <c r="R1238" s="3"/>
      <c r="S1238" s="3"/>
      <c r="T1238" s="3"/>
      <c r="U1238" s="3"/>
      <c r="V1238" s="3"/>
      <c r="W1238" s="3"/>
      <c r="X1238" s="3"/>
      <c r="Y1238" s="3"/>
      <c r="Z1238" s="3"/>
    </row>
    <row r="1239" spans="1:26" ht="15" x14ac:dyDescent="0.2">
      <c r="A1239" s="29" t="s">
        <v>363</v>
      </c>
      <c r="B1239" s="42">
        <v>44792</v>
      </c>
      <c r="C1239" s="43">
        <v>0.55833333333333335</v>
      </c>
      <c r="D1239" s="29" t="s">
        <v>255</v>
      </c>
      <c r="E1239" s="29" t="s">
        <v>203</v>
      </c>
      <c r="F1239" s="29">
        <v>1026</v>
      </c>
      <c r="G1239" s="29">
        <v>14135</v>
      </c>
      <c r="H1239" s="29">
        <v>6.63</v>
      </c>
      <c r="I1239" s="29">
        <v>29.2</v>
      </c>
      <c r="J1239" s="29">
        <v>22.88</v>
      </c>
      <c r="K1239" s="29">
        <v>3</v>
      </c>
      <c r="L1239" s="29">
        <v>8.14</v>
      </c>
      <c r="M1239" s="29">
        <v>-137.19999999999999</v>
      </c>
      <c r="N1239" s="29">
        <v>1102</v>
      </c>
      <c r="O1239" s="29"/>
      <c r="P1239" s="29" t="s">
        <v>741</v>
      </c>
      <c r="Q1239" s="3"/>
      <c r="R1239" s="3"/>
      <c r="S1239" s="3"/>
      <c r="T1239" s="3"/>
      <c r="U1239" s="3"/>
      <c r="V1239" s="3"/>
      <c r="W1239" s="3"/>
      <c r="X1239" s="3"/>
      <c r="Y1239" s="3"/>
      <c r="Z1239" s="3"/>
    </row>
    <row r="1240" spans="1:26" ht="15" x14ac:dyDescent="0.2">
      <c r="A1240" s="3" t="s">
        <v>363</v>
      </c>
      <c r="B1240" s="13">
        <v>44792</v>
      </c>
      <c r="C1240" s="12">
        <v>0.55833333333333335</v>
      </c>
      <c r="D1240" s="3" t="s">
        <v>255</v>
      </c>
      <c r="E1240" s="3" t="s">
        <v>221</v>
      </c>
      <c r="F1240" s="3" t="s">
        <v>46</v>
      </c>
      <c r="G1240" s="3" t="s">
        <v>46</v>
      </c>
      <c r="H1240" s="3">
        <v>5.6</v>
      </c>
      <c r="I1240" s="3">
        <v>29.2</v>
      </c>
      <c r="J1240" s="3">
        <v>23.75</v>
      </c>
      <c r="K1240" s="3">
        <v>110</v>
      </c>
      <c r="L1240" s="3">
        <v>8.06</v>
      </c>
      <c r="M1240" s="3">
        <v>-132.6</v>
      </c>
      <c r="N1240" s="3">
        <v>1103</v>
      </c>
      <c r="O1240" s="3"/>
      <c r="P1240" s="3"/>
      <c r="Q1240" s="3"/>
      <c r="R1240" s="3"/>
      <c r="S1240" s="3"/>
      <c r="T1240" s="3"/>
      <c r="U1240" s="3"/>
      <c r="V1240" s="3"/>
      <c r="W1240" s="3"/>
      <c r="X1240" s="3"/>
      <c r="Y1240" s="3"/>
      <c r="Z1240" s="3"/>
    </row>
    <row r="1241" spans="1:26" ht="15" x14ac:dyDescent="0.2">
      <c r="A1241" s="3" t="s">
        <v>363</v>
      </c>
      <c r="B1241" s="13">
        <v>44792</v>
      </c>
      <c r="C1241" s="12">
        <v>0.56944444444444442</v>
      </c>
      <c r="D1241" s="3" t="s">
        <v>260</v>
      </c>
      <c r="E1241" s="3" t="s">
        <v>203</v>
      </c>
      <c r="F1241" s="3">
        <v>1034</v>
      </c>
      <c r="G1241" s="3">
        <v>14134</v>
      </c>
      <c r="H1241" s="3">
        <v>7.02</v>
      </c>
      <c r="I1241" s="3">
        <v>29.5</v>
      </c>
      <c r="J1241" s="3">
        <v>22.48</v>
      </c>
      <c r="K1241" s="3">
        <v>12</v>
      </c>
      <c r="L1241" s="3">
        <v>8.1300000000000008</v>
      </c>
      <c r="M1241" s="3">
        <v>-136.80000000000001</v>
      </c>
      <c r="N1241" s="3">
        <v>1104</v>
      </c>
      <c r="O1241" s="3"/>
      <c r="P1241" s="3"/>
      <c r="Q1241" s="3"/>
      <c r="R1241" s="3"/>
      <c r="S1241" s="3"/>
      <c r="T1241" s="3"/>
      <c r="U1241" s="3"/>
      <c r="V1241" s="3"/>
      <c r="W1241" s="3"/>
      <c r="X1241" s="3"/>
      <c r="Y1241" s="3"/>
      <c r="Z1241" s="3"/>
    </row>
    <row r="1242" spans="1:26" ht="15" x14ac:dyDescent="0.2">
      <c r="A1242" s="3" t="s">
        <v>363</v>
      </c>
      <c r="B1242" s="13">
        <v>44792</v>
      </c>
      <c r="C1242" s="12">
        <v>0.56944444444444442</v>
      </c>
      <c r="D1242" s="3" t="s">
        <v>260</v>
      </c>
      <c r="E1242" s="3" t="s">
        <v>221</v>
      </c>
      <c r="F1242" s="3" t="s">
        <v>46</v>
      </c>
      <c r="G1242" s="3" t="s">
        <v>46</v>
      </c>
      <c r="H1242" s="3">
        <v>6.86</v>
      </c>
      <c r="I1242" s="3">
        <v>29.3</v>
      </c>
      <c r="J1242" s="3">
        <v>22.44</v>
      </c>
      <c r="K1242" s="3">
        <v>14</v>
      </c>
      <c r="L1242" s="3">
        <v>8.18</v>
      </c>
      <c r="M1242" s="3">
        <v>-139.19999999999999</v>
      </c>
      <c r="N1242" s="3">
        <v>1105</v>
      </c>
      <c r="O1242" s="3"/>
      <c r="P1242" s="3" t="s">
        <v>742</v>
      </c>
      <c r="Q1242" s="3"/>
      <c r="R1242" s="3"/>
      <c r="S1242" s="3"/>
      <c r="T1242" s="3"/>
      <c r="U1242" s="3"/>
      <c r="V1242" s="3"/>
      <c r="W1242" s="3"/>
      <c r="X1242" s="3"/>
      <c r="Y1242" s="3"/>
      <c r="Z1242" s="3"/>
    </row>
    <row r="1243" spans="1:26" ht="15" x14ac:dyDescent="0.2">
      <c r="A1243" s="3" t="s">
        <v>365</v>
      </c>
      <c r="B1243" s="13">
        <v>44818</v>
      </c>
      <c r="C1243" s="12">
        <v>0.3034722222222222</v>
      </c>
      <c r="D1243" s="3" t="s">
        <v>284</v>
      </c>
      <c r="E1243" s="3" t="s">
        <v>203</v>
      </c>
      <c r="F1243" s="3">
        <v>1003</v>
      </c>
      <c r="G1243" s="3">
        <v>14202</v>
      </c>
      <c r="H1243" s="3">
        <v>6.57</v>
      </c>
      <c r="I1243" s="3">
        <v>26.5</v>
      </c>
      <c r="J1243" s="3">
        <v>4.16</v>
      </c>
      <c r="K1243" s="3">
        <v>104</v>
      </c>
      <c r="L1243" s="3">
        <v>7.36</v>
      </c>
      <c r="M1243" s="3">
        <v>-93.5</v>
      </c>
      <c r="N1243" s="3">
        <v>1107</v>
      </c>
      <c r="O1243" s="3"/>
      <c r="P1243" s="3" t="s">
        <v>743</v>
      </c>
      <c r="Q1243" s="3"/>
      <c r="R1243" s="3"/>
      <c r="S1243" s="3"/>
      <c r="T1243" s="3"/>
      <c r="U1243" s="3"/>
      <c r="V1243" s="3"/>
      <c r="W1243" s="3"/>
      <c r="X1243" s="3"/>
      <c r="Y1243" s="3"/>
      <c r="Z1243" s="3"/>
    </row>
    <row r="1244" spans="1:26" ht="15" x14ac:dyDescent="0.2">
      <c r="A1244" s="3" t="s">
        <v>365</v>
      </c>
      <c r="B1244" s="13">
        <v>44818</v>
      </c>
      <c r="C1244" s="12">
        <v>0.3034722222222222</v>
      </c>
      <c r="D1244" s="3" t="s">
        <v>284</v>
      </c>
      <c r="E1244" s="3" t="s">
        <v>221</v>
      </c>
      <c r="F1244" s="3" t="s">
        <v>46</v>
      </c>
      <c r="G1244" s="3" t="s">
        <v>46</v>
      </c>
      <c r="H1244" s="3">
        <v>6.57</v>
      </c>
      <c r="I1244" s="3">
        <v>26.3</v>
      </c>
      <c r="J1244" s="3">
        <v>4.41</v>
      </c>
      <c r="K1244" s="3">
        <v>121</v>
      </c>
      <c r="L1244" s="3">
        <v>7.46</v>
      </c>
      <c r="M1244" s="3">
        <v>-98.8</v>
      </c>
      <c r="N1244" s="3">
        <v>1106</v>
      </c>
      <c r="O1244" s="3"/>
      <c r="P1244" s="3" t="s">
        <v>743</v>
      </c>
      <c r="Q1244" s="3"/>
      <c r="R1244" s="3"/>
      <c r="S1244" s="3"/>
      <c r="T1244" s="3"/>
      <c r="U1244" s="3"/>
      <c r="V1244" s="3"/>
      <c r="W1244" s="3"/>
      <c r="X1244" s="3"/>
      <c r="Y1244" s="3"/>
      <c r="Z1244" s="3"/>
    </row>
    <row r="1245" spans="1:26" ht="15" x14ac:dyDescent="0.2">
      <c r="A1245" s="3" t="s">
        <v>365</v>
      </c>
      <c r="B1245" s="13">
        <v>44818</v>
      </c>
      <c r="C1245" s="12">
        <v>0.31736111111111109</v>
      </c>
      <c r="D1245" s="3" t="s">
        <v>224</v>
      </c>
      <c r="E1245" s="3" t="s">
        <v>203</v>
      </c>
      <c r="F1245" s="3">
        <v>1024</v>
      </c>
      <c r="G1245" s="3">
        <v>14206</v>
      </c>
      <c r="H1245" s="3">
        <v>6.48</v>
      </c>
      <c r="I1245" s="3">
        <v>25.8</v>
      </c>
      <c r="J1245" s="3">
        <v>7.14</v>
      </c>
      <c r="K1245" s="3">
        <v>103</v>
      </c>
      <c r="L1245" s="3">
        <v>7.92</v>
      </c>
      <c r="M1245" s="3">
        <v>-125.6</v>
      </c>
      <c r="N1245" s="3">
        <v>1108</v>
      </c>
      <c r="O1245" s="3"/>
      <c r="P1245" s="3"/>
      <c r="Q1245" s="3"/>
      <c r="R1245" s="3"/>
      <c r="S1245" s="3"/>
      <c r="T1245" s="3"/>
      <c r="U1245" s="3"/>
      <c r="V1245" s="3"/>
      <c r="W1245" s="3"/>
      <c r="X1245" s="3"/>
      <c r="Y1245" s="3"/>
      <c r="Z1245" s="3"/>
    </row>
    <row r="1246" spans="1:26" ht="15" x14ac:dyDescent="0.2">
      <c r="A1246" s="3" t="s">
        <v>365</v>
      </c>
      <c r="B1246" s="13">
        <v>44818</v>
      </c>
      <c r="C1246" s="12">
        <v>0.31736111111111109</v>
      </c>
      <c r="D1246" s="3" t="s">
        <v>224</v>
      </c>
      <c r="E1246" s="3" t="s">
        <v>221</v>
      </c>
      <c r="F1246" s="3" t="s">
        <v>46</v>
      </c>
      <c r="G1246" s="3" t="s">
        <v>46</v>
      </c>
      <c r="H1246" s="3">
        <v>6.53</v>
      </c>
      <c r="I1246" s="3">
        <v>25.5</v>
      </c>
      <c r="J1246" s="3">
        <v>7.12</v>
      </c>
      <c r="K1246" s="3">
        <v>133</v>
      </c>
      <c r="L1246" s="3">
        <v>7.95</v>
      </c>
      <c r="M1246" s="3">
        <v>-127.5</v>
      </c>
      <c r="N1246" s="3">
        <v>1109</v>
      </c>
      <c r="O1246" s="3"/>
      <c r="P1246" s="3"/>
      <c r="Q1246" s="3"/>
      <c r="R1246" s="3"/>
      <c r="S1246" s="3"/>
      <c r="T1246" s="3"/>
      <c r="U1246" s="3"/>
      <c r="V1246" s="3"/>
      <c r="W1246" s="3"/>
      <c r="X1246" s="3"/>
      <c r="Y1246" s="3"/>
      <c r="Z1246" s="3"/>
    </row>
    <row r="1247" spans="1:26" ht="15" x14ac:dyDescent="0.2">
      <c r="A1247" s="3" t="s">
        <v>365</v>
      </c>
      <c r="B1247" s="13">
        <v>44818</v>
      </c>
      <c r="C1247" s="12">
        <v>0.33819444444444446</v>
      </c>
      <c r="D1247" s="3" t="s">
        <v>218</v>
      </c>
      <c r="E1247" s="3" t="s">
        <v>203</v>
      </c>
      <c r="F1247" s="3">
        <v>1040</v>
      </c>
      <c r="G1247" s="3">
        <v>14204</v>
      </c>
      <c r="H1247" s="3">
        <v>6.22</v>
      </c>
      <c r="I1247" s="3">
        <v>26.8</v>
      </c>
      <c r="J1247" s="3">
        <v>10.24</v>
      </c>
      <c r="K1247" s="3">
        <v>131</v>
      </c>
      <c r="L1247" s="3">
        <v>7.86</v>
      </c>
      <c r="M1247" s="3">
        <v>-122.3</v>
      </c>
      <c r="N1247" s="3">
        <v>1110</v>
      </c>
      <c r="O1247" s="3"/>
      <c r="P1247" s="3"/>
      <c r="Q1247" s="3"/>
      <c r="R1247" s="3"/>
      <c r="S1247" s="3"/>
      <c r="T1247" s="3"/>
      <c r="U1247" s="3"/>
      <c r="V1247" s="3"/>
      <c r="W1247" s="3"/>
      <c r="X1247" s="3"/>
      <c r="Y1247" s="3"/>
      <c r="Z1247" s="3"/>
    </row>
    <row r="1248" spans="1:26" ht="15" x14ac:dyDescent="0.2">
      <c r="A1248" s="3" t="s">
        <v>365</v>
      </c>
      <c r="B1248" s="13">
        <v>44818</v>
      </c>
      <c r="C1248" s="12">
        <v>0.33819444444444446</v>
      </c>
      <c r="D1248" s="3" t="s">
        <v>218</v>
      </c>
      <c r="E1248" s="3" t="s">
        <v>221</v>
      </c>
      <c r="F1248" s="3">
        <v>1035</v>
      </c>
      <c r="G1248" s="3">
        <v>14211</v>
      </c>
      <c r="H1248" s="3">
        <v>5.41</v>
      </c>
      <c r="I1248" s="3">
        <v>27.6</v>
      </c>
      <c r="J1248" s="3">
        <v>15.27</v>
      </c>
      <c r="K1248" s="3">
        <v>139</v>
      </c>
      <c r="L1248" s="3">
        <v>7.93</v>
      </c>
      <c r="M1248" s="3">
        <v>-125.9</v>
      </c>
      <c r="N1248" s="3">
        <v>1111</v>
      </c>
      <c r="O1248" s="3"/>
      <c r="P1248" s="3"/>
      <c r="Q1248" s="3"/>
      <c r="R1248" s="3"/>
      <c r="S1248" s="3"/>
      <c r="T1248" s="3"/>
      <c r="U1248" s="3"/>
      <c r="V1248" s="3"/>
      <c r="W1248" s="3"/>
      <c r="X1248" s="3"/>
      <c r="Y1248" s="3"/>
      <c r="Z1248" s="3"/>
    </row>
    <row r="1249" spans="1:26" ht="15" x14ac:dyDescent="0.2">
      <c r="A1249" s="3" t="s">
        <v>365</v>
      </c>
      <c r="B1249" s="13">
        <v>44818</v>
      </c>
      <c r="C1249" s="12">
        <v>0.35833333333333334</v>
      </c>
      <c r="D1249" s="3" t="s">
        <v>215</v>
      </c>
      <c r="E1249" s="3" t="s">
        <v>203</v>
      </c>
      <c r="F1249" s="3">
        <v>1025</v>
      </c>
      <c r="G1249" s="3">
        <v>14205</v>
      </c>
      <c r="H1249" s="3">
        <v>6.26</v>
      </c>
      <c r="I1249" s="3">
        <v>27</v>
      </c>
      <c r="J1249" s="3">
        <v>10.86</v>
      </c>
      <c r="K1249" s="3">
        <v>47</v>
      </c>
      <c r="L1249" s="3">
        <v>7.89</v>
      </c>
      <c r="M1249" s="3">
        <v>-123.9</v>
      </c>
      <c r="N1249" s="3">
        <v>1112</v>
      </c>
      <c r="O1249" s="3"/>
      <c r="P1249" s="3"/>
      <c r="Q1249" s="3"/>
      <c r="R1249" s="3"/>
      <c r="S1249" s="3"/>
      <c r="T1249" s="3"/>
      <c r="U1249" s="3"/>
      <c r="V1249" s="3"/>
      <c r="W1249" s="3"/>
      <c r="X1249" s="3"/>
      <c r="Y1249" s="3"/>
      <c r="Z1249" s="3"/>
    </row>
    <row r="1250" spans="1:26" ht="15" x14ac:dyDescent="0.2">
      <c r="A1250" s="3" t="s">
        <v>365</v>
      </c>
      <c r="B1250" s="13">
        <v>44818</v>
      </c>
      <c r="C1250" s="12">
        <v>0.35833333333333334</v>
      </c>
      <c r="D1250" s="3" t="s">
        <v>215</v>
      </c>
      <c r="E1250" s="3" t="s">
        <v>221</v>
      </c>
      <c r="F1250" s="3" t="s">
        <v>46</v>
      </c>
      <c r="G1250" s="3" t="s">
        <v>46</v>
      </c>
      <c r="H1250" s="3">
        <v>6.36</v>
      </c>
      <c r="I1250" s="3">
        <v>26.2</v>
      </c>
      <c r="J1250" s="3">
        <v>10.94</v>
      </c>
      <c r="K1250" s="3">
        <v>122</v>
      </c>
      <c r="L1250" s="3">
        <v>8</v>
      </c>
      <c r="M1250" s="3">
        <v>-130.30000000000001</v>
      </c>
      <c r="N1250" s="3">
        <v>1113</v>
      </c>
      <c r="O1250" s="3"/>
      <c r="P1250" s="3"/>
      <c r="Q1250" s="3"/>
      <c r="R1250" s="3"/>
      <c r="S1250" s="3"/>
      <c r="T1250" s="3"/>
      <c r="U1250" s="3"/>
      <c r="V1250" s="3"/>
      <c r="W1250" s="3"/>
      <c r="X1250" s="3"/>
      <c r="Y1250" s="3"/>
      <c r="Z1250" s="3"/>
    </row>
    <row r="1251" spans="1:26" ht="15" x14ac:dyDescent="0.2">
      <c r="A1251" s="3" t="s">
        <v>365</v>
      </c>
      <c r="B1251" s="13">
        <v>44818</v>
      </c>
      <c r="C1251" s="12">
        <v>0.38611111111111113</v>
      </c>
      <c r="D1251" s="3" t="s">
        <v>265</v>
      </c>
      <c r="E1251" s="3" t="s">
        <v>203</v>
      </c>
      <c r="F1251" s="3">
        <v>1033</v>
      </c>
      <c r="G1251" s="3">
        <v>14208</v>
      </c>
      <c r="H1251" s="3">
        <v>5.77</v>
      </c>
      <c r="I1251" s="3">
        <v>27</v>
      </c>
      <c r="J1251" s="3">
        <v>11.55</v>
      </c>
      <c r="K1251" s="3">
        <v>23</v>
      </c>
      <c r="L1251" s="3">
        <v>7.76</v>
      </c>
      <c r="M1251" s="3">
        <v>-116.5</v>
      </c>
      <c r="N1251" s="3">
        <v>1114</v>
      </c>
      <c r="O1251" s="3"/>
      <c r="P1251" s="3"/>
      <c r="Q1251" s="3"/>
      <c r="R1251" s="3"/>
      <c r="S1251" s="3"/>
      <c r="T1251" s="3"/>
      <c r="U1251" s="3"/>
      <c r="V1251" s="3"/>
      <c r="W1251" s="3"/>
      <c r="X1251" s="3"/>
      <c r="Y1251" s="3"/>
      <c r="Z1251" s="3"/>
    </row>
    <row r="1252" spans="1:26" ht="15" x14ac:dyDescent="0.2">
      <c r="A1252" s="3" t="s">
        <v>365</v>
      </c>
      <c r="B1252" s="13">
        <v>44818</v>
      </c>
      <c r="C1252" s="12">
        <v>0.38611111111111113</v>
      </c>
      <c r="D1252" s="3" t="s">
        <v>265</v>
      </c>
      <c r="E1252" s="3" t="s">
        <v>221</v>
      </c>
      <c r="F1252" s="3" t="s">
        <v>46</v>
      </c>
      <c r="G1252" s="3" t="s">
        <v>46</v>
      </c>
      <c r="H1252" s="3">
        <v>5.75</v>
      </c>
      <c r="I1252" s="3">
        <v>26.9</v>
      </c>
      <c r="J1252" s="3">
        <v>11.66</v>
      </c>
      <c r="K1252" s="3">
        <v>115</v>
      </c>
      <c r="L1252" s="3">
        <v>7.74</v>
      </c>
      <c r="M1252" s="3">
        <v>-115.5</v>
      </c>
      <c r="N1252" s="3">
        <v>1115</v>
      </c>
      <c r="O1252" s="3"/>
      <c r="P1252" s="3"/>
      <c r="Q1252" s="3"/>
      <c r="R1252" s="3"/>
      <c r="S1252" s="3"/>
      <c r="T1252" s="3"/>
      <c r="U1252" s="3"/>
      <c r="V1252" s="3"/>
      <c r="W1252" s="3"/>
      <c r="X1252" s="3"/>
      <c r="Y1252" s="3"/>
      <c r="Z1252" s="3"/>
    </row>
    <row r="1253" spans="1:26" ht="15" x14ac:dyDescent="0.2">
      <c r="A1253" s="3" t="s">
        <v>365</v>
      </c>
      <c r="B1253" s="13">
        <v>44818</v>
      </c>
      <c r="C1253" s="12">
        <v>0.40833333333333333</v>
      </c>
      <c r="D1253" s="3" t="s">
        <v>267</v>
      </c>
      <c r="E1253" s="3" t="s">
        <v>203</v>
      </c>
      <c r="F1253" s="3">
        <v>1034</v>
      </c>
      <c r="G1253" s="3">
        <v>14209</v>
      </c>
      <c r="H1253" s="3">
        <v>5.15</v>
      </c>
      <c r="I1253" s="3">
        <v>26.9</v>
      </c>
      <c r="J1253" s="3">
        <v>4.8899999999999997</v>
      </c>
      <c r="K1253" s="3">
        <v>51</v>
      </c>
      <c r="L1253" s="3">
        <v>7.31</v>
      </c>
      <c r="M1253" s="3">
        <v>-90.8</v>
      </c>
      <c r="N1253" s="3">
        <v>1116</v>
      </c>
      <c r="O1253" s="3"/>
      <c r="P1253" s="3"/>
      <c r="Q1253" s="3"/>
      <c r="R1253" s="3"/>
      <c r="S1253" s="3"/>
      <c r="T1253" s="3"/>
      <c r="U1253" s="3"/>
      <c r="V1253" s="3"/>
      <c r="W1253" s="3"/>
      <c r="X1253" s="3"/>
      <c r="Y1253" s="3"/>
      <c r="Z1253" s="3"/>
    </row>
    <row r="1254" spans="1:26" ht="15" x14ac:dyDescent="0.2">
      <c r="A1254" s="3" t="s">
        <v>365</v>
      </c>
      <c r="B1254" s="13">
        <v>44818</v>
      </c>
      <c r="C1254" s="12">
        <v>0.40833333333333333</v>
      </c>
      <c r="D1254" s="3" t="s">
        <v>267</v>
      </c>
      <c r="E1254" s="3" t="s">
        <v>221</v>
      </c>
      <c r="F1254" s="3" t="s">
        <v>46</v>
      </c>
      <c r="G1254" s="3" t="s">
        <v>46</v>
      </c>
      <c r="H1254" s="3">
        <v>5.23</v>
      </c>
      <c r="I1254" s="3">
        <v>26.4</v>
      </c>
      <c r="J1254" s="3">
        <v>5.5</v>
      </c>
      <c r="K1254" s="3">
        <v>114</v>
      </c>
      <c r="L1254" s="3">
        <v>7.38</v>
      </c>
      <c r="M1254" s="3">
        <v>-94.7</v>
      </c>
      <c r="N1254" s="3">
        <v>1117</v>
      </c>
      <c r="O1254" s="3"/>
      <c r="P1254" s="3"/>
      <c r="Q1254" s="3"/>
      <c r="R1254" s="3"/>
      <c r="S1254" s="3"/>
      <c r="T1254" s="3"/>
      <c r="U1254" s="3"/>
      <c r="V1254" s="3"/>
      <c r="W1254" s="3"/>
      <c r="X1254" s="3"/>
      <c r="Y1254" s="3"/>
      <c r="Z1254" s="3"/>
    </row>
    <row r="1255" spans="1:26" ht="15" x14ac:dyDescent="0.2">
      <c r="A1255" s="3" t="s">
        <v>365</v>
      </c>
      <c r="B1255" s="13">
        <v>44818</v>
      </c>
      <c r="C1255" s="12">
        <v>0.42083333333333334</v>
      </c>
      <c r="D1255" s="3" t="s">
        <v>270</v>
      </c>
      <c r="E1255" s="3" t="s">
        <v>203</v>
      </c>
      <c r="F1255" s="3">
        <v>1006</v>
      </c>
      <c r="G1255" s="3">
        <v>14216</v>
      </c>
      <c r="H1255" s="3">
        <v>6.26</v>
      </c>
      <c r="I1255" s="3">
        <v>28.1</v>
      </c>
      <c r="J1255" s="3">
        <v>0.09</v>
      </c>
      <c r="K1255" s="3">
        <v>101</v>
      </c>
      <c r="L1255" s="3">
        <v>7.52</v>
      </c>
      <c r="M1255" s="3">
        <v>-102.7</v>
      </c>
      <c r="N1255" s="3">
        <v>1118</v>
      </c>
      <c r="O1255" s="3"/>
      <c r="P1255" s="3"/>
      <c r="Q1255" s="3"/>
      <c r="R1255" s="3"/>
      <c r="S1255" s="3"/>
      <c r="T1255" s="3"/>
      <c r="U1255" s="3"/>
      <c r="V1255" s="3"/>
      <c r="W1255" s="3"/>
      <c r="X1255" s="3"/>
      <c r="Y1255" s="3"/>
      <c r="Z1255" s="3"/>
    </row>
    <row r="1256" spans="1:26" ht="15" x14ac:dyDescent="0.2">
      <c r="A1256" s="3" t="s">
        <v>365</v>
      </c>
      <c r="B1256" s="13">
        <v>44818</v>
      </c>
      <c r="C1256" s="12">
        <v>0.42083333333333334</v>
      </c>
      <c r="D1256" s="3" t="s">
        <v>270</v>
      </c>
      <c r="E1256" s="3" t="s">
        <v>221</v>
      </c>
      <c r="F1256" s="3" t="s">
        <v>46</v>
      </c>
      <c r="G1256" s="3" t="s">
        <v>46</v>
      </c>
      <c r="H1256" s="3">
        <v>6.25</v>
      </c>
      <c r="I1256" s="3">
        <v>27.9</v>
      </c>
      <c r="J1256" s="3">
        <v>0.09</v>
      </c>
      <c r="K1256" s="3">
        <v>126</v>
      </c>
      <c r="L1256" s="3">
        <v>7.52</v>
      </c>
      <c r="M1256" s="3">
        <v>-102.8</v>
      </c>
      <c r="N1256" s="3">
        <v>1119</v>
      </c>
      <c r="O1256" s="3"/>
      <c r="P1256" s="3"/>
      <c r="Q1256" s="3"/>
      <c r="R1256" s="3"/>
      <c r="S1256" s="3"/>
      <c r="T1256" s="3"/>
      <c r="U1256" s="3"/>
      <c r="V1256" s="3"/>
      <c r="W1256" s="3"/>
      <c r="X1256" s="3"/>
      <c r="Y1256" s="3"/>
      <c r="Z1256" s="3"/>
    </row>
    <row r="1257" spans="1:26" ht="15" x14ac:dyDescent="0.2">
      <c r="A1257" s="3" t="s">
        <v>365</v>
      </c>
      <c r="B1257" s="13">
        <v>44818</v>
      </c>
      <c r="C1257" s="12">
        <v>0.42916666666666664</v>
      </c>
      <c r="D1257" s="3" t="s">
        <v>300</v>
      </c>
      <c r="E1257" s="3" t="s">
        <v>203</v>
      </c>
      <c r="F1257" s="3">
        <v>1013</v>
      </c>
      <c r="G1257" s="3">
        <v>14212</v>
      </c>
      <c r="H1257" s="3">
        <v>6.29</v>
      </c>
      <c r="I1257" s="3">
        <v>28.2</v>
      </c>
      <c r="J1257" s="3">
        <v>0.08</v>
      </c>
      <c r="K1257" s="3">
        <v>72</v>
      </c>
      <c r="L1257" s="3">
        <v>7.55</v>
      </c>
      <c r="M1257" s="3">
        <v>-104.3</v>
      </c>
      <c r="N1257" s="3">
        <v>1120</v>
      </c>
      <c r="O1257" s="3"/>
      <c r="P1257" s="3"/>
      <c r="Q1257" s="3"/>
      <c r="R1257" s="3"/>
      <c r="S1257" s="3"/>
      <c r="T1257" s="3"/>
      <c r="U1257" s="3"/>
      <c r="V1257" s="3"/>
      <c r="W1257" s="3"/>
      <c r="X1257" s="3"/>
      <c r="Y1257" s="3"/>
      <c r="Z1257" s="3"/>
    </row>
    <row r="1258" spans="1:26" ht="15" x14ac:dyDescent="0.2">
      <c r="A1258" s="3" t="s">
        <v>365</v>
      </c>
      <c r="B1258" s="13">
        <v>44818</v>
      </c>
      <c r="C1258" s="12">
        <v>0.42916666666666664</v>
      </c>
      <c r="D1258" s="3" t="s">
        <v>300</v>
      </c>
      <c r="E1258" s="3" t="s">
        <v>221</v>
      </c>
      <c r="F1258" s="3" t="s">
        <v>46</v>
      </c>
      <c r="G1258" s="3" t="s">
        <v>46</v>
      </c>
      <c r="H1258" s="3">
        <v>6.44</v>
      </c>
      <c r="I1258" s="3">
        <v>27.8</v>
      </c>
      <c r="J1258" s="3">
        <v>0.09</v>
      </c>
      <c r="K1258" s="3">
        <v>120</v>
      </c>
      <c r="L1258" s="3">
        <v>7.6</v>
      </c>
      <c r="M1258" s="3">
        <v>-107.4</v>
      </c>
      <c r="N1258" s="3">
        <v>1121</v>
      </c>
      <c r="O1258" s="3"/>
      <c r="P1258" s="3"/>
      <c r="Q1258" s="3"/>
      <c r="R1258" s="3"/>
      <c r="S1258" s="3"/>
      <c r="T1258" s="3"/>
      <c r="U1258" s="3"/>
      <c r="V1258" s="3"/>
      <c r="W1258" s="3"/>
      <c r="X1258" s="3"/>
      <c r="Y1258" s="3"/>
      <c r="Z1258" s="3"/>
    </row>
    <row r="1259" spans="1:26" ht="15" x14ac:dyDescent="0.2">
      <c r="A1259" s="3" t="s">
        <v>365</v>
      </c>
      <c r="B1259" s="13">
        <v>44818</v>
      </c>
      <c r="C1259" s="12">
        <v>0.43888888888888888</v>
      </c>
      <c r="D1259" s="3" t="s">
        <v>272</v>
      </c>
      <c r="E1259" s="3" t="s">
        <v>203</v>
      </c>
      <c r="F1259" s="3">
        <v>1029</v>
      </c>
      <c r="G1259" s="3">
        <v>14210</v>
      </c>
      <c r="H1259" s="3">
        <v>6.28</v>
      </c>
      <c r="I1259" s="3">
        <v>27.8</v>
      </c>
      <c r="J1259" s="3">
        <v>0.09</v>
      </c>
      <c r="K1259" s="3">
        <v>1</v>
      </c>
      <c r="L1259" s="3">
        <v>7.52</v>
      </c>
      <c r="M1259" s="3">
        <v>-102.8</v>
      </c>
      <c r="N1259" s="3">
        <v>1122</v>
      </c>
      <c r="O1259" s="3"/>
      <c r="P1259" s="3"/>
      <c r="Q1259" s="3"/>
      <c r="R1259" s="3"/>
      <c r="S1259" s="3"/>
      <c r="T1259" s="3"/>
      <c r="U1259" s="3"/>
      <c r="V1259" s="3"/>
      <c r="W1259" s="3"/>
      <c r="X1259" s="3"/>
      <c r="Y1259" s="3"/>
      <c r="Z1259" s="3"/>
    </row>
    <row r="1260" spans="1:26" ht="15" x14ac:dyDescent="0.2">
      <c r="A1260" s="3" t="s">
        <v>365</v>
      </c>
      <c r="B1260" s="13">
        <v>44818</v>
      </c>
      <c r="C1260" s="12">
        <v>0.43888888888888888</v>
      </c>
      <c r="D1260" s="3" t="s">
        <v>272</v>
      </c>
      <c r="E1260" s="3" t="s">
        <v>221</v>
      </c>
      <c r="F1260" s="3" t="s">
        <v>46</v>
      </c>
      <c r="G1260" s="3" t="s">
        <v>46</v>
      </c>
      <c r="H1260" s="3">
        <v>6.26</v>
      </c>
      <c r="I1260" s="3">
        <v>27.9</v>
      </c>
      <c r="J1260" s="3">
        <v>0.09</v>
      </c>
      <c r="K1260" s="3">
        <v>113</v>
      </c>
      <c r="L1260" s="3">
        <v>7.51</v>
      </c>
      <c r="M1260" s="3">
        <v>-102.2</v>
      </c>
      <c r="N1260" s="3">
        <v>1123</v>
      </c>
      <c r="O1260" s="3"/>
      <c r="P1260" s="3"/>
      <c r="Q1260" s="3"/>
      <c r="R1260" s="3"/>
      <c r="S1260" s="3"/>
      <c r="T1260" s="3"/>
      <c r="U1260" s="3"/>
      <c r="V1260" s="3"/>
      <c r="W1260" s="3"/>
      <c r="X1260" s="3"/>
      <c r="Y1260" s="3"/>
      <c r="Z1260" s="3"/>
    </row>
    <row r="1261" spans="1:26" ht="15" x14ac:dyDescent="0.2">
      <c r="A1261" s="3" t="s">
        <v>365</v>
      </c>
      <c r="B1261" s="13">
        <v>44818</v>
      </c>
      <c r="C1261" s="12">
        <v>0.44861111111111113</v>
      </c>
      <c r="D1261" s="3" t="s">
        <v>304</v>
      </c>
      <c r="E1261" s="3" t="s">
        <v>203</v>
      </c>
      <c r="F1261" s="3">
        <v>1021</v>
      </c>
      <c r="G1261" s="3">
        <v>14219</v>
      </c>
      <c r="H1261" s="3">
        <v>6.25</v>
      </c>
      <c r="I1261" s="3">
        <v>28.1</v>
      </c>
      <c r="J1261" s="3">
        <v>0.52</v>
      </c>
      <c r="K1261" s="3">
        <v>11</v>
      </c>
      <c r="L1261" s="3">
        <v>7.47</v>
      </c>
      <c r="M1261" s="3">
        <v>100.1</v>
      </c>
      <c r="N1261" s="3">
        <v>1124</v>
      </c>
      <c r="O1261" s="3"/>
      <c r="P1261" s="3"/>
      <c r="Q1261" s="3"/>
      <c r="R1261" s="3"/>
      <c r="S1261" s="3"/>
      <c r="T1261" s="3"/>
      <c r="U1261" s="3"/>
      <c r="V1261" s="3"/>
      <c r="W1261" s="3"/>
      <c r="X1261" s="3"/>
      <c r="Y1261" s="3"/>
      <c r="Z1261" s="3"/>
    </row>
    <row r="1262" spans="1:26" ht="15" x14ac:dyDescent="0.2">
      <c r="A1262" s="3" t="s">
        <v>365</v>
      </c>
      <c r="B1262" s="13">
        <v>44818</v>
      </c>
      <c r="C1262" s="12">
        <v>0.44861111111111113</v>
      </c>
      <c r="D1262" s="3" t="s">
        <v>304</v>
      </c>
      <c r="E1262" s="3" t="s">
        <v>221</v>
      </c>
      <c r="F1262" s="3" t="s">
        <v>46</v>
      </c>
      <c r="G1262" s="3" t="s">
        <v>46</v>
      </c>
      <c r="H1262" s="3">
        <v>6.08</v>
      </c>
      <c r="I1262" s="3">
        <v>27.8</v>
      </c>
      <c r="J1262" s="3">
        <v>1.07</v>
      </c>
      <c r="K1262" s="3">
        <v>111</v>
      </c>
      <c r="L1262" s="3">
        <v>7.4</v>
      </c>
      <c r="M1262" s="3">
        <v>-95.5</v>
      </c>
      <c r="N1262" s="3">
        <v>1125</v>
      </c>
      <c r="O1262" s="3"/>
      <c r="P1262" s="3"/>
      <c r="Q1262" s="3"/>
      <c r="R1262" s="3"/>
      <c r="S1262" s="3"/>
      <c r="T1262" s="3"/>
      <c r="U1262" s="3"/>
      <c r="V1262" s="3"/>
      <c r="W1262" s="3"/>
      <c r="X1262" s="3"/>
      <c r="Y1262" s="3"/>
      <c r="Z1262" s="3"/>
    </row>
    <row r="1263" spans="1:26" ht="15" x14ac:dyDescent="0.2">
      <c r="A1263" s="3" t="s">
        <v>365</v>
      </c>
      <c r="B1263" s="13">
        <v>44818</v>
      </c>
      <c r="C1263" s="12">
        <v>0.45833333333333331</v>
      </c>
      <c r="D1263" s="3" t="s">
        <v>307</v>
      </c>
      <c r="E1263" s="3" t="s">
        <v>203</v>
      </c>
      <c r="F1263" s="3">
        <v>1037</v>
      </c>
      <c r="G1263" s="3">
        <v>14207</v>
      </c>
      <c r="H1263" s="3">
        <v>5.66</v>
      </c>
      <c r="I1263" s="3">
        <v>28.4</v>
      </c>
      <c r="J1263" s="3">
        <v>3.08</v>
      </c>
      <c r="K1263" s="3">
        <v>62</v>
      </c>
      <c r="L1263" s="3">
        <v>7.55</v>
      </c>
      <c r="M1263" s="3">
        <v>-104.3</v>
      </c>
      <c r="N1263" s="3">
        <v>1126</v>
      </c>
      <c r="O1263" s="3"/>
      <c r="P1263" s="3"/>
      <c r="Q1263" s="3"/>
      <c r="R1263" s="3"/>
      <c r="S1263" s="3"/>
      <c r="T1263" s="3"/>
      <c r="U1263" s="3"/>
      <c r="V1263" s="3"/>
      <c r="W1263" s="3"/>
      <c r="X1263" s="3"/>
      <c r="Y1263" s="3"/>
      <c r="Z1263" s="3"/>
    </row>
    <row r="1264" spans="1:26" ht="15" x14ac:dyDescent="0.2">
      <c r="A1264" s="3" t="s">
        <v>365</v>
      </c>
      <c r="B1264" s="13">
        <v>44818</v>
      </c>
      <c r="C1264" s="12">
        <v>0.45833333333333331</v>
      </c>
      <c r="D1264" s="3" t="s">
        <v>307</v>
      </c>
      <c r="E1264" s="3" t="s">
        <v>221</v>
      </c>
      <c r="F1264" s="3">
        <v>1020</v>
      </c>
      <c r="G1264" s="3">
        <v>14214</v>
      </c>
      <c r="H1264" s="3">
        <v>3.9</v>
      </c>
      <c r="I1264" s="3">
        <v>28.7</v>
      </c>
      <c r="J1264" s="3">
        <v>11.7</v>
      </c>
      <c r="K1264" s="3">
        <v>105</v>
      </c>
      <c r="L1264" s="3">
        <v>7.71</v>
      </c>
      <c r="M1264" s="3">
        <v>-113.7</v>
      </c>
      <c r="N1264" s="3">
        <v>1127</v>
      </c>
      <c r="O1264" s="3"/>
      <c r="P1264" s="3"/>
      <c r="Q1264" s="3"/>
      <c r="R1264" s="3"/>
      <c r="S1264" s="3"/>
      <c r="T1264" s="3"/>
      <c r="U1264" s="3"/>
      <c r="V1264" s="3"/>
      <c r="W1264" s="3"/>
      <c r="X1264" s="3"/>
      <c r="Y1264" s="3"/>
      <c r="Z1264" s="3"/>
    </row>
    <row r="1265" spans="1:26" ht="15" x14ac:dyDescent="0.2">
      <c r="A1265" s="3" t="s">
        <v>365</v>
      </c>
      <c r="B1265" s="13">
        <v>44818</v>
      </c>
      <c r="C1265" s="12">
        <v>0.48055555555555557</v>
      </c>
      <c r="D1265" s="3" t="s">
        <v>274</v>
      </c>
      <c r="E1265" s="3" t="s">
        <v>203</v>
      </c>
      <c r="F1265" s="3">
        <v>1005</v>
      </c>
      <c r="G1265" s="3">
        <v>14217</v>
      </c>
      <c r="H1265" s="3">
        <v>5.98</v>
      </c>
      <c r="I1265" s="3">
        <v>28.5</v>
      </c>
      <c r="J1265" s="3">
        <v>8.67</v>
      </c>
      <c r="K1265" s="3">
        <v>24</v>
      </c>
      <c r="L1265" s="3">
        <v>7.9</v>
      </c>
      <c r="M1265" s="3">
        <v>-124.5</v>
      </c>
      <c r="N1265" s="3">
        <v>1128</v>
      </c>
      <c r="O1265" s="3"/>
      <c r="P1265" s="3"/>
      <c r="Q1265" s="3"/>
      <c r="R1265" s="3"/>
      <c r="S1265" s="3"/>
      <c r="T1265" s="3"/>
      <c r="U1265" s="3"/>
      <c r="V1265" s="3"/>
      <c r="W1265" s="3"/>
      <c r="X1265" s="3"/>
      <c r="Y1265" s="3"/>
      <c r="Z1265" s="3"/>
    </row>
    <row r="1266" spans="1:26" ht="15" x14ac:dyDescent="0.2">
      <c r="A1266" s="3" t="s">
        <v>365</v>
      </c>
      <c r="B1266" s="13">
        <v>44818</v>
      </c>
      <c r="C1266" s="12">
        <v>0.48055555555555557</v>
      </c>
      <c r="D1266" s="3" t="s">
        <v>274</v>
      </c>
      <c r="E1266" s="3" t="s">
        <v>221</v>
      </c>
      <c r="F1266" s="3">
        <v>1010</v>
      </c>
      <c r="G1266" s="3">
        <v>14215</v>
      </c>
      <c r="H1266" s="3">
        <v>3.85</v>
      </c>
      <c r="I1266" s="3">
        <v>29.2</v>
      </c>
      <c r="J1266" s="3">
        <v>22.25</v>
      </c>
      <c r="K1266" s="3">
        <v>80</v>
      </c>
      <c r="L1266" s="3">
        <v>7.9</v>
      </c>
      <c r="M1266" s="3">
        <v>-124.4</v>
      </c>
      <c r="N1266" s="3">
        <v>1129</v>
      </c>
      <c r="O1266" s="3"/>
      <c r="P1266" s="3"/>
      <c r="Q1266" s="3"/>
      <c r="R1266" s="3"/>
      <c r="S1266" s="3"/>
      <c r="T1266" s="3"/>
      <c r="U1266" s="3"/>
      <c r="V1266" s="3"/>
      <c r="W1266" s="3"/>
      <c r="X1266" s="3"/>
      <c r="Y1266" s="3"/>
      <c r="Z1266" s="3"/>
    </row>
    <row r="1267" spans="1:26" ht="15" x14ac:dyDescent="0.2">
      <c r="A1267" s="3" t="s">
        <v>365</v>
      </c>
      <c r="B1267" s="13">
        <v>44818</v>
      </c>
      <c r="C1267" s="12">
        <v>0.50624999999999998</v>
      </c>
      <c r="D1267" s="3" t="s">
        <v>277</v>
      </c>
      <c r="E1267" s="3" t="s">
        <v>203</v>
      </c>
      <c r="F1267" s="3">
        <v>1027</v>
      </c>
      <c r="G1267" s="3">
        <v>14218</v>
      </c>
      <c r="H1267" s="3">
        <v>7.28</v>
      </c>
      <c r="I1267" s="3">
        <v>27.9</v>
      </c>
      <c r="J1267" s="3">
        <v>4.51</v>
      </c>
      <c r="K1267" s="3">
        <v>34</v>
      </c>
      <c r="L1267" s="3">
        <v>7.65</v>
      </c>
      <c r="M1267" s="3">
        <v>-110.2</v>
      </c>
      <c r="N1267" s="3">
        <v>1130</v>
      </c>
      <c r="O1267" s="3"/>
      <c r="P1267" s="3"/>
      <c r="Q1267" s="3"/>
      <c r="R1267" s="3"/>
      <c r="S1267" s="3"/>
      <c r="T1267" s="3"/>
      <c r="U1267" s="3"/>
      <c r="V1267" s="3"/>
      <c r="W1267" s="3"/>
      <c r="X1267" s="3"/>
      <c r="Y1267" s="3"/>
      <c r="Z1267" s="3"/>
    </row>
    <row r="1268" spans="1:26" ht="15" x14ac:dyDescent="0.2">
      <c r="A1268" s="3" t="s">
        <v>365</v>
      </c>
      <c r="B1268" s="13">
        <v>44818</v>
      </c>
      <c r="C1268" s="12">
        <v>0.50624999999999998</v>
      </c>
      <c r="D1268" s="3" t="s">
        <v>277</v>
      </c>
      <c r="E1268" s="3" t="s">
        <v>221</v>
      </c>
      <c r="F1268" s="3" t="s">
        <v>46</v>
      </c>
      <c r="G1268" s="3" t="s">
        <v>46</v>
      </c>
      <c r="H1268" s="3">
        <v>7.07</v>
      </c>
      <c r="I1268" s="3">
        <v>27.7</v>
      </c>
      <c r="J1268" s="3">
        <v>4.7</v>
      </c>
      <c r="K1268" s="3">
        <v>141</v>
      </c>
      <c r="L1268" s="3">
        <v>7.87</v>
      </c>
      <c r="M1268" s="3">
        <v>-122.8</v>
      </c>
      <c r="N1268" s="3">
        <v>1131</v>
      </c>
      <c r="O1268" s="3"/>
      <c r="P1268" s="3"/>
      <c r="Q1268" s="3"/>
      <c r="R1268" s="3"/>
      <c r="S1268" s="3"/>
      <c r="T1268" s="3"/>
      <c r="U1268" s="3"/>
      <c r="V1268" s="3"/>
      <c r="W1268" s="3"/>
      <c r="X1268" s="3"/>
      <c r="Y1268" s="3"/>
      <c r="Z1268" s="3"/>
    </row>
    <row r="1269" spans="1:26" ht="15" x14ac:dyDescent="0.2">
      <c r="A1269" s="3" t="s">
        <v>365</v>
      </c>
      <c r="B1269" s="13">
        <v>44818</v>
      </c>
      <c r="C1269" s="12">
        <v>0.51736111111111116</v>
      </c>
      <c r="D1269" s="3" t="s">
        <v>279</v>
      </c>
      <c r="E1269" s="3" t="s">
        <v>203</v>
      </c>
      <c r="F1269" s="3">
        <v>1026</v>
      </c>
      <c r="G1269" s="3">
        <v>14213</v>
      </c>
      <c r="H1269" s="3">
        <v>7.87</v>
      </c>
      <c r="I1269" s="3">
        <v>28.1</v>
      </c>
      <c r="J1269" s="3">
        <v>6.48</v>
      </c>
      <c r="K1269" s="3">
        <v>3</v>
      </c>
      <c r="L1269" s="3">
        <v>8.07</v>
      </c>
      <c r="M1269" s="3">
        <v>-134.19999999999999</v>
      </c>
      <c r="N1269" s="3">
        <v>1132</v>
      </c>
      <c r="O1269" s="3"/>
      <c r="P1269" s="3"/>
      <c r="Q1269" s="3"/>
      <c r="R1269" s="3"/>
      <c r="S1269" s="3"/>
      <c r="T1269" s="3"/>
      <c r="U1269" s="3"/>
      <c r="V1269" s="3"/>
      <c r="W1269" s="3"/>
      <c r="X1269" s="3"/>
      <c r="Y1269" s="3"/>
      <c r="Z1269" s="3"/>
    </row>
    <row r="1270" spans="1:26" ht="15" x14ac:dyDescent="0.2">
      <c r="A1270" s="3" t="s">
        <v>365</v>
      </c>
      <c r="B1270" s="13">
        <v>44818</v>
      </c>
      <c r="C1270" s="12">
        <v>0.51736111111111116</v>
      </c>
      <c r="D1270" s="3" t="s">
        <v>279</v>
      </c>
      <c r="E1270" s="3" t="s">
        <v>221</v>
      </c>
      <c r="F1270" s="3" t="s">
        <v>46</v>
      </c>
      <c r="G1270" s="3" t="s">
        <v>46</v>
      </c>
      <c r="H1270" s="3">
        <v>7.85</v>
      </c>
      <c r="I1270" s="3">
        <v>28</v>
      </c>
      <c r="J1270" s="3">
        <v>6.48</v>
      </c>
      <c r="K1270" s="3">
        <v>132</v>
      </c>
      <c r="L1270" s="3">
        <v>8.15</v>
      </c>
      <c r="M1270" s="3">
        <v>-138.69999999999999</v>
      </c>
      <c r="N1270" s="3">
        <v>1133</v>
      </c>
      <c r="O1270" s="3"/>
      <c r="P1270" s="3"/>
      <c r="Q1270" s="3"/>
      <c r="R1270" s="3"/>
      <c r="S1270" s="3"/>
      <c r="T1270" s="3"/>
      <c r="U1270" s="3"/>
      <c r="V1270" s="3"/>
      <c r="W1270" s="3"/>
      <c r="X1270" s="3"/>
      <c r="Y1270" s="3"/>
      <c r="Z1270" s="3"/>
    </row>
    <row r="1271" spans="1:26" ht="15" x14ac:dyDescent="0.2">
      <c r="A1271" s="3" t="s">
        <v>365</v>
      </c>
      <c r="B1271" s="13">
        <v>44818</v>
      </c>
      <c r="C1271" s="12">
        <v>0.53055555555555556</v>
      </c>
      <c r="D1271" s="3" t="s">
        <v>281</v>
      </c>
      <c r="E1271" s="3" t="s">
        <v>203</v>
      </c>
      <c r="F1271" s="3">
        <v>1012</v>
      </c>
      <c r="G1271" s="3">
        <v>14204</v>
      </c>
      <c r="H1271" s="3">
        <v>7.62</v>
      </c>
      <c r="I1271" s="3">
        <v>27.5</v>
      </c>
      <c r="J1271" s="3">
        <v>7.82</v>
      </c>
      <c r="K1271" s="3">
        <v>36</v>
      </c>
      <c r="L1271" s="3">
        <v>8.1199999999999992</v>
      </c>
      <c r="M1271" s="3">
        <v>-136.80000000000001</v>
      </c>
      <c r="N1271" s="3">
        <v>1134</v>
      </c>
      <c r="O1271" s="3"/>
      <c r="P1271" s="3"/>
      <c r="Q1271" s="3"/>
      <c r="R1271" s="3"/>
      <c r="S1271" s="3"/>
      <c r="T1271" s="3"/>
      <c r="U1271" s="3"/>
      <c r="V1271" s="3"/>
      <c r="W1271" s="3"/>
      <c r="X1271" s="3"/>
      <c r="Y1271" s="3"/>
      <c r="Z1271" s="3"/>
    </row>
    <row r="1272" spans="1:26" ht="15" x14ac:dyDescent="0.2">
      <c r="A1272" s="3" t="s">
        <v>365</v>
      </c>
      <c r="B1272" s="13">
        <v>44818</v>
      </c>
      <c r="C1272" s="12">
        <v>0.53055555555555556</v>
      </c>
      <c r="D1272" s="3" t="s">
        <v>281</v>
      </c>
      <c r="E1272" s="3" t="s">
        <v>221</v>
      </c>
      <c r="F1272" s="3">
        <v>1041</v>
      </c>
      <c r="G1272" s="3">
        <v>14201</v>
      </c>
      <c r="H1272" s="3">
        <v>4.84</v>
      </c>
      <c r="I1272" s="3">
        <v>28.4</v>
      </c>
      <c r="J1272" s="3">
        <v>23.4</v>
      </c>
      <c r="K1272" s="3">
        <v>39</v>
      </c>
      <c r="L1272" s="3">
        <v>7.98</v>
      </c>
      <c r="M1272" s="3">
        <v>-129.19999999999999</v>
      </c>
      <c r="N1272" s="3">
        <v>1135</v>
      </c>
      <c r="O1272" s="3"/>
      <c r="P1272" s="3"/>
      <c r="Q1272" s="3"/>
      <c r="R1272" s="3"/>
      <c r="S1272" s="3"/>
      <c r="T1272" s="3"/>
      <c r="U1272" s="3"/>
      <c r="V1272" s="3"/>
      <c r="W1272" s="3"/>
      <c r="X1272" s="3"/>
      <c r="Y1272" s="3"/>
      <c r="Z1272" s="3"/>
    </row>
    <row r="1273" spans="1:26" ht="15" x14ac:dyDescent="0.2">
      <c r="A1273" s="3" t="s">
        <v>365</v>
      </c>
      <c r="B1273" s="13">
        <v>44819</v>
      </c>
      <c r="C1273" s="12">
        <v>0.30694444444444446</v>
      </c>
      <c r="D1273" s="3" t="s">
        <v>202</v>
      </c>
      <c r="E1273" s="3" t="s">
        <v>203</v>
      </c>
      <c r="F1273" s="3">
        <v>1011</v>
      </c>
      <c r="G1273" s="3">
        <v>14230</v>
      </c>
      <c r="H1273" s="3">
        <v>7</v>
      </c>
      <c r="I1273" s="3">
        <v>27.4</v>
      </c>
      <c r="J1273" s="3">
        <v>18.7</v>
      </c>
      <c r="K1273" s="3">
        <v>52</v>
      </c>
      <c r="L1273" s="3">
        <v>8.08</v>
      </c>
      <c r="M1273" s="3">
        <v>-134.69999999999999</v>
      </c>
      <c r="N1273" s="3">
        <v>1137</v>
      </c>
      <c r="O1273" s="3"/>
      <c r="P1273" s="3"/>
      <c r="Q1273" s="3"/>
      <c r="R1273" s="3"/>
      <c r="S1273" s="3"/>
      <c r="T1273" s="3"/>
      <c r="U1273" s="3"/>
      <c r="V1273" s="3"/>
      <c r="W1273" s="3"/>
      <c r="X1273" s="3"/>
      <c r="Y1273" s="3"/>
      <c r="Z1273" s="3"/>
    </row>
    <row r="1274" spans="1:26" ht="15" x14ac:dyDescent="0.2">
      <c r="A1274" s="3" t="s">
        <v>365</v>
      </c>
      <c r="B1274" s="13">
        <v>44819</v>
      </c>
      <c r="C1274" s="12">
        <v>0.30694444444444446</v>
      </c>
      <c r="D1274" s="3" t="s">
        <v>202</v>
      </c>
      <c r="E1274" s="3" t="s">
        <v>221</v>
      </c>
      <c r="F1274" s="3">
        <v>1044</v>
      </c>
      <c r="G1274" s="3">
        <v>14225</v>
      </c>
      <c r="H1274" s="3">
        <v>5.77</v>
      </c>
      <c r="I1274" s="3">
        <v>27.9</v>
      </c>
      <c r="J1274" s="3">
        <v>26.75</v>
      </c>
      <c r="K1274" s="3">
        <v>29</v>
      </c>
      <c r="L1274" s="3">
        <v>8.11</v>
      </c>
      <c r="M1274" s="3">
        <v>-136.6</v>
      </c>
      <c r="N1274" s="3">
        <v>1136</v>
      </c>
      <c r="O1274" s="3"/>
      <c r="P1274" s="3"/>
      <c r="Q1274" s="3"/>
      <c r="R1274" s="3"/>
      <c r="S1274" s="3"/>
      <c r="T1274" s="3"/>
      <c r="U1274" s="3"/>
      <c r="V1274" s="3"/>
      <c r="W1274" s="3"/>
      <c r="X1274" s="3"/>
      <c r="Y1274" s="3"/>
      <c r="Z1274" s="3"/>
    </row>
    <row r="1275" spans="1:26" ht="15" x14ac:dyDescent="0.2">
      <c r="A1275" s="3" t="s">
        <v>365</v>
      </c>
      <c r="B1275" s="13">
        <v>44819</v>
      </c>
      <c r="C1275" s="12">
        <v>0.35972222222222222</v>
      </c>
      <c r="D1275" s="3" t="s">
        <v>206</v>
      </c>
      <c r="E1275" s="3" t="s">
        <v>203</v>
      </c>
      <c r="F1275" s="3">
        <v>1051</v>
      </c>
      <c r="G1275" s="3">
        <v>14231</v>
      </c>
      <c r="H1275" s="3">
        <v>6.42</v>
      </c>
      <c r="I1275" s="3">
        <v>25.8</v>
      </c>
      <c r="J1275" s="3">
        <v>16.71</v>
      </c>
      <c r="K1275" s="3">
        <v>5</v>
      </c>
      <c r="L1275" s="3">
        <v>8.0399999999999991</v>
      </c>
      <c r="M1275" s="3">
        <v>-132.6</v>
      </c>
      <c r="N1275" s="3">
        <v>1170</v>
      </c>
      <c r="O1275" s="3"/>
      <c r="P1275" s="3"/>
      <c r="Q1275" s="3"/>
      <c r="R1275" s="3"/>
      <c r="S1275" s="3"/>
      <c r="T1275" s="3"/>
      <c r="U1275" s="3"/>
      <c r="V1275" s="3"/>
      <c r="W1275" s="3"/>
      <c r="X1275" s="3"/>
      <c r="Y1275" s="3"/>
      <c r="Z1275" s="3"/>
    </row>
    <row r="1276" spans="1:26" ht="15" x14ac:dyDescent="0.2">
      <c r="A1276" s="3" t="s">
        <v>365</v>
      </c>
      <c r="B1276" s="13">
        <v>44819</v>
      </c>
      <c r="C1276" s="12">
        <v>0.35972222222222222</v>
      </c>
      <c r="D1276" s="3" t="s">
        <v>206</v>
      </c>
      <c r="E1276" s="3" t="s">
        <v>221</v>
      </c>
      <c r="F1276" s="3" t="s">
        <v>46</v>
      </c>
      <c r="G1276" s="3" t="s">
        <v>46</v>
      </c>
      <c r="H1276" s="3">
        <v>6.52</v>
      </c>
      <c r="I1276" s="3">
        <v>25.7</v>
      </c>
      <c r="J1276" s="3">
        <v>16.7</v>
      </c>
      <c r="K1276" s="3">
        <v>46</v>
      </c>
      <c r="L1276" s="3">
        <v>7.95</v>
      </c>
      <c r="M1276" s="3">
        <v>-127.4</v>
      </c>
      <c r="N1276" s="3">
        <v>1169</v>
      </c>
      <c r="O1276" s="3"/>
      <c r="P1276" s="3"/>
      <c r="Q1276" s="3"/>
      <c r="R1276" s="3"/>
      <c r="S1276" s="3"/>
      <c r="T1276" s="3"/>
      <c r="U1276" s="3"/>
      <c r="V1276" s="3"/>
      <c r="W1276" s="3"/>
      <c r="X1276" s="3"/>
      <c r="Y1276" s="3"/>
      <c r="Z1276" s="3"/>
    </row>
    <row r="1277" spans="1:26" ht="15" x14ac:dyDescent="0.2">
      <c r="A1277" s="3" t="s">
        <v>365</v>
      </c>
      <c r="B1277" s="13">
        <v>44819</v>
      </c>
      <c r="C1277" s="12">
        <v>0.37847222222222221</v>
      </c>
      <c r="D1277" s="3" t="s">
        <v>209</v>
      </c>
      <c r="E1277" s="3" t="s">
        <v>203</v>
      </c>
      <c r="F1277" s="3">
        <v>1001</v>
      </c>
      <c r="G1277" s="3">
        <v>14227</v>
      </c>
      <c r="H1277" s="3">
        <v>6.71</v>
      </c>
      <c r="I1277" s="3">
        <v>27.2</v>
      </c>
      <c r="J1277" s="3">
        <v>13.73</v>
      </c>
      <c r="K1277" s="3">
        <v>115</v>
      </c>
      <c r="L1277" s="3">
        <v>7.97</v>
      </c>
      <c r="M1277" s="3">
        <v>-128.19999999999999</v>
      </c>
      <c r="N1277" s="3">
        <v>1167</v>
      </c>
      <c r="O1277" s="3"/>
      <c r="P1277" s="3"/>
      <c r="Q1277" s="3"/>
      <c r="R1277" s="3"/>
      <c r="S1277" s="3"/>
      <c r="T1277" s="3"/>
      <c r="U1277" s="3"/>
      <c r="V1277" s="3"/>
      <c r="W1277" s="3"/>
      <c r="X1277" s="3"/>
      <c r="Y1277" s="3"/>
      <c r="Z1277" s="3"/>
    </row>
    <row r="1278" spans="1:26" ht="15" x14ac:dyDescent="0.2">
      <c r="A1278" s="3" t="s">
        <v>365</v>
      </c>
      <c r="B1278" s="13">
        <v>44819</v>
      </c>
      <c r="C1278" s="12">
        <v>0.37847222222222221</v>
      </c>
      <c r="D1278" s="3" t="s">
        <v>209</v>
      </c>
      <c r="E1278" s="3" t="s">
        <v>221</v>
      </c>
      <c r="F1278" s="3" t="s">
        <v>46</v>
      </c>
      <c r="G1278" s="3" t="s">
        <v>46</v>
      </c>
      <c r="H1278" s="3">
        <v>6.36</v>
      </c>
      <c r="I1278" s="3">
        <v>26.9</v>
      </c>
      <c r="J1278" s="3">
        <v>14.35</v>
      </c>
      <c r="K1278" s="3">
        <v>20</v>
      </c>
      <c r="L1278" s="3">
        <v>7.87</v>
      </c>
      <c r="M1278" s="3">
        <v>-122.9</v>
      </c>
      <c r="N1278" s="3">
        <v>1168</v>
      </c>
      <c r="O1278" s="3"/>
      <c r="P1278" s="3"/>
      <c r="Q1278" s="3"/>
      <c r="R1278" s="3"/>
      <c r="S1278" s="3"/>
      <c r="T1278" s="3"/>
      <c r="U1278" s="3"/>
      <c r="V1278" s="3"/>
      <c r="W1278" s="3"/>
      <c r="X1278" s="3"/>
      <c r="Y1278" s="3"/>
      <c r="Z1278" s="3"/>
    </row>
    <row r="1279" spans="1:26" ht="15" x14ac:dyDescent="0.2">
      <c r="A1279" s="3" t="s">
        <v>365</v>
      </c>
      <c r="B1279" s="13">
        <v>44819</v>
      </c>
      <c r="C1279" s="12">
        <v>0.40972222222222221</v>
      </c>
      <c r="D1279" s="3" t="s">
        <v>212</v>
      </c>
      <c r="E1279" s="3" t="s">
        <v>203</v>
      </c>
      <c r="F1279" s="3">
        <v>1052</v>
      </c>
      <c r="G1279" s="3">
        <v>14235</v>
      </c>
      <c r="H1279" s="3">
        <v>7.58</v>
      </c>
      <c r="I1279" s="3">
        <v>26.8</v>
      </c>
      <c r="J1279" s="3">
        <v>8.9</v>
      </c>
      <c r="K1279" s="3">
        <v>19</v>
      </c>
      <c r="L1279" s="3">
        <v>7.99</v>
      </c>
      <c r="M1279" s="3">
        <v>-129.30000000000001</v>
      </c>
      <c r="N1279" s="3">
        <v>1166</v>
      </c>
      <c r="O1279" s="3"/>
      <c r="P1279" s="3"/>
      <c r="Q1279" s="3"/>
      <c r="R1279" s="3"/>
      <c r="S1279" s="3"/>
      <c r="T1279" s="3"/>
      <c r="U1279" s="3"/>
      <c r="V1279" s="3"/>
      <c r="W1279" s="3"/>
      <c r="X1279" s="3"/>
      <c r="Y1279" s="3"/>
      <c r="Z1279" s="3"/>
    </row>
    <row r="1280" spans="1:26" ht="15" x14ac:dyDescent="0.2">
      <c r="A1280" s="3" t="s">
        <v>365</v>
      </c>
      <c r="B1280" s="13">
        <v>44819</v>
      </c>
      <c r="C1280" s="12">
        <v>0.40972222222222221</v>
      </c>
      <c r="D1280" s="3" t="s">
        <v>212</v>
      </c>
      <c r="E1280" s="3" t="s">
        <v>221</v>
      </c>
      <c r="F1280" s="3">
        <v>1006</v>
      </c>
      <c r="G1280" s="3">
        <v>14228</v>
      </c>
      <c r="H1280" s="3">
        <v>6.11</v>
      </c>
      <c r="I1280" s="3">
        <v>26.8</v>
      </c>
      <c r="J1280" s="3">
        <v>12.95</v>
      </c>
      <c r="K1280" s="3">
        <v>31</v>
      </c>
      <c r="L1280" s="3">
        <v>7.82</v>
      </c>
      <c r="M1280" s="3">
        <v>-120</v>
      </c>
      <c r="N1280" s="3">
        <v>1156</v>
      </c>
      <c r="O1280" s="3"/>
      <c r="P1280" s="3"/>
      <c r="Q1280" s="3"/>
      <c r="R1280" s="3"/>
      <c r="S1280" s="3"/>
      <c r="T1280" s="3"/>
      <c r="U1280" s="3"/>
      <c r="V1280" s="3"/>
      <c r="W1280" s="3"/>
      <c r="X1280" s="3"/>
      <c r="Y1280" s="3"/>
      <c r="Z1280" s="3"/>
    </row>
    <row r="1281" spans="1:26" ht="15" x14ac:dyDescent="0.2">
      <c r="A1281" s="3" t="s">
        <v>365</v>
      </c>
      <c r="B1281" s="13">
        <v>44819</v>
      </c>
      <c r="C1281" s="12">
        <v>0.43472222222222223</v>
      </c>
      <c r="D1281" s="3" t="s">
        <v>227</v>
      </c>
      <c r="E1281" s="3" t="s">
        <v>203</v>
      </c>
      <c r="F1281" s="3">
        <v>1032</v>
      </c>
      <c r="G1281" s="3">
        <v>14239</v>
      </c>
      <c r="H1281" s="3">
        <v>6.9</v>
      </c>
      <c r="I1281" s="3">
        <v>26.8</v>
      </c>
      <c r="J1281" s="3">
        <v>14.48</v>
      </c>
      <c r="K1281" s="3">
        <v>38</v>
      </c>
      <c r="L1281" s="3">
        <v>8.02</v>
      </c>
      <c r="M1281" s="3">
        <v>-131.30000000000001</v>
      </c>
      <c r="N1281" s="3">
        <v>1157</v>
      </c>
      <c r="O1281" s="3"/>
      <c r="P1281" s="3"/>
      <c r="Q1281" s="3"/>
      <c r="R1281" s="3"/>
      <c r="S1281" s="3"/>
      <c r="T1281" s="3"/>
      <c r="U1281" s="3"/>
      <c r="V1281" s="3"/>
      <c r="W1281" s="3"/>
      <c r="X1281" s="3"/>
      <c r="Y1281" s="3"/>
      <c r="Z1281" s="3"/>
    </row>
    <row r="1282" spans="1:26" ht="15" x14ac:dyDescent="0.2">
      <c r="A1282" s="3" t="s">
        <v>365</v>
      </c>
      <c r="B1282" s="13">
        <v>44819</v>
      </c>
      <c r="C1282" s="12">
        <v>0.43472222222222223</v>
      </c>
      <c r="D1282" s="3" t="s">
        <v>227</v>
      </c>
      <c r="E1282" s="3" t="s">
        <v>221</v>
      </c>
      <c r="F1282" s="3">
        <v>1015</v>
      </c>
      <c r="G1282" s="3">
        <v>14233</v>
      </c>
      <c r="H1282" s="3">
        <v>5.72</v>
      </c>
      <c r="I1282" s="3">
        <v>27.4</v>
      </c>
      <c r="J1282" s="3">
        <v>19.47</v>
      </c>
      <c r="K1282" s="3">
        <v>26</v>
      </c>
      <c r="L1282" s="3">
        <v>7.99</v>
      </c>
      <c r="M1282" s="3">
        <v>-129.80000000000001</v>
      </c>
      <c r="N1282" s="3">
        <v>1158</v>
      </c>
      <c r="O1282" s="3"/>
      <c r="P1282" s="3"/>
      <c r="Q1282" s="3"/>
      <c r="R1282" s="3"/>
      <c r="S1282" s="3"/>
      <c r="T1282" s="3"/>
      <c r="U1282" s="3"/>
      <c r="V1282" s="3"/>
      <c r="W1282" s="3"/>
      <c r="X1282" s="3"/>
      <c r="Y1282" s="3"/>
      <c r="Z1282" s="3"/>
    </row>
    <row r="1283" spans="1:26" ht="15" x14ac:dyDescent="0.2">
      <c r="A1283" s="3" t="s">
        <v>365</v>
      </c>
      <c r="B1283" s="13">
        <v>44819</v>
      </c>
      <c r="C1283" s="12">
        <v>0.4513888888888889</v>
      </c>
      <c r="D1283" s="3" t="s">
        <v>230</v>
      </c>
      <c r="E1283" s="3" t="s">
        <v>203</v>
      </c>
      <c r="F1283" s="3">
        <v>1030</v>
      </c>
      <c r="G1283" s="3">
        <v>14238</v>
      </c>
      <c r="H1283" s="3">
        <v>7.12</v>
      </c>
      <c r="I1283" s="3">
        <v>27.2</v>
      </c>
      <c r="J1283" s="3">
        <v>14.83</v>
      </c>
      <c r="K1283" s="3">
        <v>64</v>
      </c>
      <c r="L1283" s="3">
        <v>8.11</v>
      </c>
      <c r="M1283" s="3">
        <v>-136.4</v>
      </c>
      <c r="N1283" s="3">
        <v>1159</v>
      </c>
      <c r="O1283" s="3"/>
      <c r="P1283" s="3"/>
      <c r="Q1283" s="3"/>
      <c r="R1283" s="3"/>
      <c r="S1283" s="3"/>
      <c r="T1283" s="3"/>
      <c r="U1283" s="3"/>
      <c r="V1283" s="3"/>
      <c r="W1283" s="3"/>
      <c r="X1283" s="3"/>
      <c r="Y1283" s="3"/>
      <c r="Z1283" s="3"/>
    </row>
    <row r="1284" spans="1:26" ht="15" x14ac:dyDescent="0.2">
      <c r="A1284" s="3" t="s">
        <v>365</v>
      </c>
      <c r="B1284" s="13">
        <v>44819</v>
      </c>
      <c r="C1284" s="12">
        <v>0.4513888888888889</v>
      </c>
      <c r="D1284" s="3" t="s">
        <v>230</v>
      </c>
      <c r="E1284" s="3" t="s">
        <v>221</v>
      </c>
      <c r="F1284" s="3">
        <v>1034</v>
      </c>
      <c r="G1284" s="3">
        <v>14240</v>
      </c>
      <c r="H1284" s="3">
        <v>5.71</v>
      </c>
      <c r="I1284" s="3">
        <v>28</v>
      </c>
      <c r="J1284" s="3">
        <v>24.55</v>
      </c>
      <c r="K1284" s="3">
        <v>12</v>
      </c>
      <c r="L1284" s="3">
        <v>8.11</v>
      </c>
      <c r="M1284" s="3">
        <v>-136.19999999999999</v>
      </c>
      <c r="N1284" s="3">
        <v>1160</v>
      </c>
      <c r="O1284" s="3"/>
      <c r="P1284" s="3"/>
      <c r="Q1284" s="3"/>
      <c r="R1284" s="3"/>
      <c r="S1284" s="3"/>
      <c r="T1284" s="3"/>
      <c r="U1284" s="3"/>
      <c r="V1284" s="3"/>
      <c r="W1284" s="3"/>
      <c r="X1284" s="3"/>
      <c r="Y1284" s="3"/>
      <c r="Z1284" s="3"/>
    </row>
    <row r="1285" spans="1:26" ht="15" x14ac:dyDescent="0.2">
      <c r="A1285" s="3" t="s">
        <v>365</v>
      </c>
      <c r="B1285" s="13">
        <v>44819</v>
      </c>
      <c r="C1285" s="12">
        <v>0.47361111111111109</v>
      </c>
      <c r="D1285" s="3" t="s">
        <v>235</v>
      </c>
      <c r="E1285" s="3" t="s">
        <v>203</v>
      </c>
      <c r="F1285" s="3">
        <v>1021</v>
      </c>
      <c r="G1285" s="3">
        <v>14237</v>
      </c>
      <c r="H1285" s="3">
        <v>6.98</v>
      </c>
      <c r="I1285" s="3">
        <v>27.4</v>
      </c>
      <c r="J1285" s="3">
        <v>11.98</v>
      </c>
      <c r="K1285" s="3">
        <v>110</v>
      </c>
      <c r="L1285" s="3">
        <v>8.23</v>
      </c>
      <c r="M1285" s="3">
        <v>-143.6</v>
      </c>
      <c r="N1285" s="3">
        <v>1161</v>
      </c>
      <c r="O1285" s="3"/>
      <c r="P1285" s="3"/>
      <c r="Q1285" s="3"/>
      <c r="R1285" s="3"/>
      <c r="S1285" s="3"/>
      <c r="T1285" s="3"/>
      <c r="U1285" s="3"/>
      <c r="V1285" s="3"/>
      <c r="W1285" s="3"/>
      <c r="X1285" s="3"/>
      <c r="Y1285" s="3"/>
      <c r="Z1285" s="3"/>
    </row>
    <row r="1286" spans="1:26" ht="15" x14ac:dyDescent="0.2">
      <c r="A1286" s="3" t="s">
        <v>365</v>
      </c>
      <c r="B1286" s="13">
        <v>44819</v>
      </c>
      <c r="C1286" s="12">
        <v>0.47361111111111109</v>
      </c>
      <c r="D1286" s="3" t="s">
        <v>235</v>
      </c>
      <c r="E1286" s="3" t="s">
        <v>221</v>
      </c>
      <c r="F1286" s="3" t="s">
        <v>46</v>
      </c>
      <c r="G1286" s="3" t="s">
        <v>46</v>
      </c>
      <c r="H1286" s="3">
        <v>7</v>
      </c>
      <c r="I1286" s="3">
        <v>27.3</v>
      </c>
      <c r="J1286" s="3">
        <v>12.3</v>
      </c>
      <c r="K1286" s="3">
        <v>118</v>
      </c>
      <c r="L1286" s="3">
        <v>8.1199999999999992</v>
      </c>
      <c r="M1286" s="3">
        <v>-137.19999999999999</v>
      </c>
      <c r="N1286" s="3">
        <v>1162</v>
      </c>
      <c r="O1286" s="3"/>
      <c r="P1286" s="3"/>
      <c r="Q1286" s="3"/>
      <c r="R1286" s="3"/>
      <c r="S1286" s="3"/>
      <c r="T1286" s="3"/>
      <c r="U1286" s="3"/>
      <c r="V1286" s="3"/>
      <c r="W1286" s="3"/>
      <c r="X1286" s="3"/>
      <c r="Y1286" s="3"/>
      <c r="Z1286" s="3"/>
    </row>
    <row r="1287" spans="1:26" ht="15" x14ac:dyDescent="0.2">
      <c r="A1287" s="3" t="s">
        <v>365</v>
      </c>
      <c r="B1287" s="13">
        <v>44819</v>
      </c>
      <c r="C1287" s="12">
        <v>0.4861111111111111</v>
      </c>
      <c r="D1287" s="3" t="s">
        <v>240</v>
      </c>
      <c r="E1287" s="3" t="s">
        <v>203</v>
      </c>
      <c r="F1287" s="3">
        <v>1035</v>
      </c>
      <c r="G1287" s="3">
        <v>14241</v>
      </c>
      <c r="H1287" s="3">
        <v>6.95</v>
      </c>
      <c r="I1287" s="3">
        <v>26.8</v>
      </c>
      <c r="J1287" s="3">
        <v>11.8</v>
      </c>
      <c r="K1287" s="3">
        <v>10</v>
      </c>
      <c r="L1287" s="3">
        <v>8.1</v>
      </c>
      <c r="M1287" s="3">
        <v>-136</v>
      </c>
      <c r="N1287" s="3">
        <v>1163</v>
      </c>
      <c r="O1287" s="3"/>
      <c r="P1287" s="3"/>
      <c r="Q1287" s="3"/>
      <c r="R1287" s="3"/>
      <c r="S1287" s="3"/>
      <c r="T1287" s="3"/>
      <c r="U1287" s="3"/>
      <c r="V1287" s="3"/>
      <c r="W1287" s="3"/>
      <c r="X1287" s="3"/>
      <c r="Y1287" s="3"/>
      <c r="Z1287" s="3"/>
    </row>
    <row r="1288" spans="1:26" ht="15" x14ac:dyDescent="0.2">
      <c r="A1288" s="3" t="s">
        <v>365</v>
      </c>
      <c r="B1288" s="13">
        <v>44819</v>
      </c>
      <c r="C1288" s="12">
        <v>0.4861111111111111</v>
      </c>
      <c r="D1288" s="3" t="s">
        <v>240</v>
      </c>
      <c r="E1288" s="3" t="s">
        <v>221</v>
      </c>
      <c r="F1288" s="3" t="s">
        <v>46</v>
      </c>
      <c r="G1288" s="3" t="s">
        <v>46</v>
      </c>
      <c r="H1288" s="3">
        <v>6.59</v>
      </c>
      <c r="I1288" s="3">
        <v>26.6</v>
      </c>
      <c r="J1288" s="3">
        <v>13.07</v>
      </c>
      <c r="K1288" s="3">
        <v>6</v>
      </c>
      <c r="L1288" s="3">
        <v>8.01</v>
      </c>
      <c r="M1288" s="3">
        <v>-130.6</v>
      </c>
      <c r="N1288" s="3">
        <v>1164</v>
      </c>
      <c r="O1288" s="3"/>
      <c r="P1288" s="3"/>
      <c r="Q1288" s="3"/>
      <c r="R1288" s="3"/>
      <c r="S1288" s="3"/>
      <c r="T1288" s="3"/>
      <c r="U1288" s="3"/>
      <c r="V1288" s="3"/>
      <c r="W1288" s="3"/>
      <c r="X1288" s="3"/>
      <c r="Y1288" s="3"/>
      <c r="Z1288" s="3"/>
    </row>
    <row r="1289" spans="1:26" ht="15" x14ac:dyDescent="0.2">
      <c r="A1289" s="3" t="s">
        <v>365</v>
      </c>
      <c r="B1289" s="13">
        <v>44819</v>
      </c>
      <c r="C1289" s="12">
        <v>0.51180555555555551</v>
      </c>
      <c r="D1289" s="3" t="s">
        <v>243</v>
      </c>
      <c r="E1289" s="3" t="s">
        <v>203</v>
      </c>
      <c r="F1289" s="3">
        <v>1042</v>
      </c>
      <c r="G1289" s="3">
        <v>14236</v>
      </c>
      <c r="H1289" s="3">
        <v>7.04</v>
      </c>
      <c r="I1289" s="3">
        <v>27.4</v>
      </c>
      <c r="J1289" s="3">
        <v>15.56</v>
      </c>
      <c r="K1289" s="3">
        <v>81</v>
      </c>
      <c r="L1289" s="3">
        <v>7.99</v>
      </c>
      <c r="M1289" s="3">
        <v>-129.30000000000001</v>
      </c>
      <c r="N1289" s="3">
        <v>1164</v>
      </c>
      <c r="O1289" s="3"/>
      <c r="P1289" s="3"/>
      <c r="Q1289" s="3"/>
      <c r="R1289" s="3"/>
      <c r="S1289" s="3"/>
      <c r="T1289" s="3"/>
      <c r="U1289" s="3"/>
      <c r="V1289" s="3"/>
      <c r="W1289" s="3"/>
      <c r="X1289" s="3"/>
      <c r="Y1289" s="3"/>
      <c r="Z1289" s="3"/>
    </row>
    <row r="1290" spans="1:26" ht="15" x14ac:dyDescent="0.2">
      <c r="A1290" s="3" t="s">
        <v>365</v>
      </c>
      <c r="B1290" s="13">
        <v>44819</v>
      </c>
      <c r="C1290" s="12">
        <v>0.51180555555555551</v>
      </c>
      <c r="D1290" s="3" t="s">
        <v>243</v>
      </c>
      <c r="E1290" s="3" t="s">
        <v>221</v>
      </c>
      <c r="F1290" s="3" t="s">
        <v>46</v>
      </c>
      <c r="G1290" s="3" t="s">
        <v>46</v>
      </c>
      <c r="H1290" s="3">
        <v>7</v>
      </c>
      <c r="I1290" s="3">
        <v>27.2</v>
      </c>
      <c r="J1290" s="3">
        <v>15.72</v>
      </c>
      <c r="K1290" s="3">
        <v>22</v>
      </c>
      <c r="L1290" s="3">
        <v>7.98</v>
      </c>
      <c r="M1290" s="3">
        <v>-129.19999999999999</v>
      </c>
      <c r="N1290" s="3">
        <v>1165</v>
      </c>
      <c r="O1290" s="3"/>
      <c r="P1290" s="3"/>
      <c r="Q1290" s="3"/>
      <c r="R1290" s="3"/>
      <c r="S1290" s="3"/>
      <c r="T1290" s="3"/>
      <c r="U1290" s="3"/>
      <c r="V1290" s="3"/>
      <c r="W1290" s="3"/>
      <c r="X1290" s="3"/>
      <c r="Y1290" s="3"/>
      <c r="Z1290" s="3"/>
    </row>
    <row r="1291" spans="1:26" ht="15" x14ac:dyDescent="0.2">
      <c r="A1291" s="3" t="s">
        <v>365</v>
      </c>
      <c r="B1291" s="13">
        <v>44819</v>
      </c>
      <c r="C1291" s="12">
        <v>0.5229166666666667</v>
      </c>
      <c r="D1291" s="3" t="s">
        <v>246</v>
      </c>
      <c r="E1291" s="3" t="s">
        <v>203</v>
      </c>
      <c r="F1291" s="3">
        <v>1028</v>
      </c>
      <c r="G1291" s="3">
        <v>14220</v>
      </c>
      <c r="H1291" s="3">
        <v>7.29</v>
      </c>
      <c r="I1291" s="3">
        <v>27.6</v>
      </c>
      <c r="J1291" s="3">
        <v>19.63</v>
      </c>
      <c r="K1291" s="3" t="s">
        <v>598</v>
      </c>
      <c r="L1291" s="3">
        <v>8.14</v>
      </c>
      <c r="M1291" s="3">
        <v>-138</v>
      </c>
      <c r="N1291" s="3">
        <v>1147</v>
      </c>
      <c r="O1291" s="3"/>
      <c r="P1291" s="3"/>
      <c r="Q1291" s="3"/>
      <c r="R1291" s="3"/>
      <c r="S1291" s="3"/>
      <c r="T1291" s="3"/>
      <c r="U1291" s="3"/>
      <c r="V1291" s="3"/>
      <c r="W1291" s="3"/>
      <c r="X1291" s="3"/>
      <c r="Y1291" s="3"/>
      <c r="Z1291" s="3"/>
    </row>
    <row r="1292" spans="1:26" ht="15" x14ac:dyDescent="0.2">
      <c r="A1292" s="3" t="s">
        <v>365</v>
      </c>
      <c r="B1292" s="13">
        <v>44819</v>
      </c>
      <c r="C1292" s="12">
        <v>0.5229166666666667</v>
      </c>
      <c r="D1292" s="3" t="s">
        <v>246</v>
      </c>
      <c r="E1292" s="3" t="s">
        <v>221</v>
      </c>
      <c r="F1292" s="3" t="s">
        <v>46</v>
      </c>
      <c r="G1292" s="3" t="s">
        <v>46</v>
      </c>
      <c r="H1292" s="3">
        <v>7.02</v>
      </c>
      <c r="I1292" s="3">
        <v>27.1</v>
      </c>
      <c r="J1292" s="3">
        <v>19.82</v>
      </c>
      <c r="K1292" s="3">
        <v>13</v>
      </c>
      <c r="L1292" s="3">
        <v>8.14</v>
      </c>
      <c r="M1292" s="3">
        <v>-138.19999999999999</v>
      </c>
      <c r="N1292" s="3">
        <v>1148</v>
      </c>
      <c r="O1292" s="3"/>
      <c r="P1292" s="3"/>
      <c r="Q1292" s="3"/>
      <c r="R1292" s="3"/>
      <c r="S1292" s="3"/>
      <c r="T1292" s="3"/>
      <c r="U1292" s="3"/>
      <c r="V1292" s="3"/>
      <c r="W1292" s="3"/>
      <c r="X1292" s="3"/>
      <c r="Y1292" s="3"/>
      <c r="Z1292" s="3"/>
    </row>
    <row r="1293" spans="1:26" ht="15" x14ac:dyDescent="0.2">
      <c r="A1293" s="3" t="s">
        <v>365</v>
      </c>
      <c r="B1293" s="13">
        <v>44819</v>
      </c>
      <c r="C1293" s="12">
        <v>0.53888888888888886</v>
      </c>
      <c r="D1293" s="3" t="s">
        <v>249</v>
      </c>
      <c r="E1293" s="3" t="s">
        <v>203</v>
      </c>
      <c r="F1293" s="3">
        <v>1018</v>
      </c>
      <c r="G1293" s="3">
        <v>14234</v>
      </c>
      <c r="H1293" s="3">
        <v>7.1</v>
      </c>
      <c r="I1293" s="3">
        <v>27.7</v>
      </c>
      <c r="J1293" s="3">
        <v>18.63</v>
      </c>
      <c r="K1293" s="3">
        <v>136</v>
      </c>
      <c r="L1293" s="3">
        <v>8.1</v>
      </c>
      <c r="M1293" s="3">
        <v>-135.80000000000001</v>
      </c>
      <c r="N1293" s="3">
        <v>1149</v>
      </c>
      <c r="O1293" s="3"/>
      <c r="P1293" s="3"/>
      <c r="Q1293" s="3"/>
      <c r="R1293" s="3"/>
      <c r="S1293" s="3"/>
      <c r="T1293" s="3"/>
      <c r="U1293" s="3"/>
      <c r="V1293" s="3"/>
      <c r="W1293" s="3"/>
      <c r="X1293" s="3"/>
      <c r="Y1293" s="3"/>
      <c r="Z1293" s="3"/>
    </row>
    <row r="1294" spans="1:26" ht="15" x14ac:dyDescent="0.2">
      <c r="A1294" s="3" t="s">
        <v>365</v>
      </c>
      <c r="B1294" s="13">
        <v>44819</v>
      </c>
      <c r="C1294" s="12">
        <v>0.53888888888888886</v>
      </c>
      <c r="D1294" s="3" t="s">
        <v>249</v>
      </c>
      <c r="E1294" s="3" t="s">
        <v>221</v>
      </c>
      <c r="F1294" s="3" t="s">
        <v>46</v>
      </c>
      <c r="G1294" s="3" t="s">
        <v>46</v>
      </c>
      <c r="H1294" s="3">
        <v>6.96</v>
      </c>
      <c r="I1294" s="3">
        <v>27.5</v>
      </c>
      <c r="J1294" s="3">
        <v>18.670000000000002</v>
      </c>
      <c r="K1294" s="3">
        <v>18</v>
      </c>
      <c r="L1294" s="3">
        <v>8.1199999999999992</v>
      </c>
      <c r="M1294" s="3">
        <v>-136.80000000000001</v>
      </c>
      <c r="N1294" s="3">
        <v>1150</v>
      </c>
      <c r="O1294" s="3"/>
      <c r="P1294" s="3"/>
      <c r="Q1294" s="3"/>
      <c r="R1294" s="3"/>
      <c r="S1294" s="3"/>
      <c r="T1294" s="3"/>
      <c r="U1294" s="3"/>
      <c r="V1294" s="3"/>
      <c r="W1294" s="3"/>
      <c r="X1294" s="3"/>
      <c r="Y1294" s="3"/>
      <c r="Z1294" s="3"/>
    </row>
    <row r="1295" spans="1:26" ht="15" x14ac:dyDescent="0.2">
      <c r="A1295" s="3" t="s">
        <v>365</v>
      </c>
      <c r="B1295" s="13">
        <v>44819</v>
      </c>
      <c r="C1295" s="12">
        <v>0.54652777777777772</v>
      </c>
      <c r="D1295" s="3" t="s">
        <v>252</v>
      </c>
      <c r="E1295" s="3" t="s">
        <v>203</v>
      </c>
      <c r="F1295" s="3">
        <v>1016</v>
      </c>
      <c r="G1295" s="3">
        <v>14224</v>
      </c>
      <c r="H1295" s="3">
        <v>6.95</v>
      </c>
      <c r="I1295" s="3">
        <v>28.1</v>
      </c>
      <c r="J1295" s="3">
        <v>20.64</v>
      </c>
      <c r="K1295" s="3">
        <v>7</v>
      </c>
      <c r="L1295" s="3">
        <v>8.18</v>
      </c>
      <c r="M1295" s="3">
        <v>-140.19999999999999</v>
      </c>
      <c r="N1295" s="3">
        <v>1151</v>
      </c>
      <c r="O1295" s="3"/>
      <c r="P1295" s="3"/>
      <c r="Q1295" s="3"/>
      <c r="R1295" s="3"/>
      <c r="S1295" s="3"/>
      <c r="T1295" s="3"/>
      <c r="U1295" s="3"/>
      <c r="V1295" s="3"/>
      <c r="W1295" s="3"/>
      <c r="X1295" s="3"/>
      <c r="Y1295" s="3"/>
      <c r="Z1295" s="3"/>
    </row>
    <row r="1296" spans="1:26" ht="15" x14ac:dyDescent="0.2">
      <c r="A1296" s="3" t="s">
        <v>365</v>
      </c>
      <c r="B1296" s="13">
        <v>44819</v>
      </c>
      <c r="C1296" s="12">
        <v>0.54652777777777772</v>
      </c>
      <c r="D1296" s="3" t="s">
        <v>252</v>
      </c>
      <c r="E1296" s="3" t="s">
        <v>221</v>
      </c>
      <c r="F1296" s="3" t="s">
        <v>46</v>
      </c>
      <c r="G1296" s="3" t="s">
        <v>46</v>
      </c>
      <c r="H1296" s="3">
        <v>6.67</v>
      </c>
      <c r="I1296" s="3">
        <v>27.6</v>
      </c>
      <c r="J1296" s="3">
        <v>20.69</v>
      </c>
      <c r="K1296" s="3" t="s">
        <v>744</v>
      </c>
      <c r="L1296" s="3">
        <v>8.09</v>
      </c>
      <c r="M1296" s="3">
        <v>-135.4</v>
      </c>
      <c r="N1296" s="3">
        <v>1152</v>
      </c>
      <c r="O1296" s="3"/>
      <c r="P1296" s="3"/>
      <c r="Q1296" s="3"/>
      <c r="R1296" s="3"/>
      <c r="S1296" s="3"/>
      <c r="T1296" s="3"/>
      <c r="U1296" s="3"/>
      <c r="V1296" s="3"/>
      <c r="W1296" s="3"/>
      <c r="X1296" s="3"/>
      <c r="Y1296" s="3"/>
      <c r="Z1296" s="3"/>
    </row>
    <row r="1297" spans="1:26" ht="15" x14ac:dyDescent="0.2">
      <c r="A1297" s="3" t="s">
        <v>365</v>
      </c>
      <c r="B1297" s="13">
        <v>44819</v>
      </c>
      <c r="C1297" s="12">
        <v>0.56527777777777777</v>
      </c>
      <c r="D1297" s="3" t="s">
        <v>255</v>
      </c>
      <c r="E1297" s="3" t="s">
        <v>203</v>
      </c>
      <c r="F1297" s="3">
        <v>1017</v>
      </c>
      <c r="G1297" s="3">
        <v>14226</v>
      </c>
      <c r="H1297" s="3">
        <v>7.63</v>
      </c>
      <c r="I1297" s="3">
        <v>26.1</v>
      </c>
      <c r="J1297" s="3">
        <v>17.02</v>
      </c>
      <c r="K1297" s="3">
        <v>35</v>
      </c>
      <c r="L1297" s="3">
        <v>8.2100000000000009</v>
      </c>
      <c r="M1297" s="3">
        <v>-141.9</v>
      </c>
      <c r="N1297" s="3">
        <v>1153</v>
      </c>
      <c r="O1297" s="3"/>
      <c r="P1297" s="3"/>
      <c r="Q1297" s="3"/>
      <c r="R1297" s="3"/>
      <c r="S1297" s="3"/>
      <c r="T1297" s="3"/>
      <c r="U1297" s="3"/>
      <c r="V1297" s="3"/>
      <c r="W1297" s="3"/>
      <c r="X1297" s="3"/>
      <c r="Y1297" s="3"/>
      <c r="Z1297" s="3"/>
    </row>
    <row r="1298" spans="1:26" ht="15" x14ac:dyDescent="0.2">
      <c r="A1298" s="3" t="s">
        <v>365</v>
      </c>
      <c r="B1298" s="13">
        <v>44819</v>
      </c>
      <c r="C1298" s="12">
        <v>0.56527777777777777</v>
      </c>
      <c r="D1298" s="3" t="s">
        <v>255</v>
      </c>
      <c r="E1298" s="3" t="s">
        <v>221</v>
      </c>
      <c r="F1298" s="3">
        <v>1031</v>
      </c>
      <c r="G1298" s="3">
        <v>14229</v>
      </c>
      <c r="H1298" s="3">
        <v>7.08</v>
      </c>
      <c r="I1298" s="3">
        <v>27.5</v>
      </c>
      <c r="J1298" s="3">
        <v>19.559999999999999</v>
      </c>
      <c r="K1298" s="3">
        <v>138</v>
      </c>
      <c r="L1298" s="3">
        <v>8.1999999999999993</v>
      </c>
      <c r="M1298" s="3">
        <v>-141.9</v>
      </c>
      <c r="N1298" s="3">
        <v>1154</v>
      </c>
      <c r="O1298" s="3"/>
      <c r="P1298" s="3"/>
      <c r="Q1298" s="3"/>
      <c r="R1298" s="3"/>
      <c r="S1298" s="3"/>
      <c r="T1298" s="3"/>
      <c r="U1298" s="3"/>
      <c r="V1298" s="3"/>
      <c r="W1298" s="3"/>
      <c r="X1298" s="3"/>
      <c r="Y1298" s="3"/>
      <c r="Z1298" s="3"/>
    </row>
    <row r="1299" spans="1:26" ht="15" x14ac:dyDescent="0.2">
      <c r="A1299" s="3" t="s">
        <v>365</v>
      </c>
      <c r="B1299" s="13">
        <v>44819</v>
      </c>
      <c r="C1299" s="12">
        <v>0.57430555555555551</v>
      </c>
      <c r="D1299" s="3" t="s">
        <v>260</v>
      </c>
      <c r="E1299" s="3" t="s">
        <v>203</v>
      </c>
      <c r="F1299" s="3">
        <v>1038</v>
      </c>
      <c r="G1299" s="3">
        <v>14232</v>
      </c>
      <c r="H1299" s="3">
        <v>7.25</v>
      </c>
      <c r="I1299" s="3">
        <v>28.3</v>
      </c>
      <c r="J1299" s="3">
        <v>19.79</v>
      </c>
      <c r="K1299" s="3">
        <v>30</v>
      </c>
      <c r="L1299" s="3">
        <v>8.1999999999999993</v>
      </c>
      <c r="M1299" s="3">
        <v>-141.6</v>
      </c>
      <c r="N1299" s="3">
        <v>1155</v>
      </c>
      <c r="O1299" s="3"/>
      <c r="P1299" s="3"/>
      <c r="Q1299" s="3"/>
      <c r="R1299" s="3"/>
      <c r="S1299" s="3"/>
      <c r="T1299" s="3"/>
      <c r="U1299" s="3"/>
      <c r="V1299" s="3"/>
      <c r="W1299" s="3"/>
      <c r="X1299" s="3"/>
      <c r="Y1299" s="3"/>
      <c r="Z1299" s="3"/>
    </row>
    <row r="1300" spans="1:26" ht="15" x14ac:dyDescent="0.2">
      <c r="A1300" s="3" t="s">
        <v>365</v>
      </c>
      <c r="B1300" s="13">
        <v>44819</v>
      </c>
      <c r="C1300" s="12">
        <v>0.57430555555555551</v>
      </c>
      <c r="D1300" s="3" t="s">
        <v>260</v>
      </c>
      <c r="E1300" s="3" t="s">
        <v>221</v>
      </c>
      <c r="F1300" s="3">
        <v>1036</v>
      </c>
      <c r="G1300" s="3">
        <v>14223</v>
      </c>
      <c r="H1300" s="3">
        <v>6.17</v>
      </c>
      <c r="I1300" s="3">
        <v>28.1</v>
      </c>
      <c r="J1300" s="3">
        <v>25.96</v>
      </c>
      <c r="K1300" s="3">
        <v>109</v>
      </c>
      <c r="L1300" s="3">
        <v>8.16</v>
      </c>
      <c r="M1300" s="3">
        <v>-139.19999999999999</v>
      </c>
      <c r="N1300" s="3">
        <v>1145</v>
      </c>
      <c r="O1300" s="3"/>
      <c r="P1300" s="3"/>
      <c r="Q1300" s="3"/>
      <c r="R1300" s="3"/>
      <c r="S1300" s="3"/>
      <c r="T1300" s="3"/>
      <c r="U1300" s="3"/>
      <c r="V1300" s="3"/>
      <c r="W1300" s="3"/>
      <c r="X1300" s="3"/>
      <c r="Y1300" s="3"/>
      <c r="Z1300" s="3"/>
    </row>
    <row r="1301" spans="1:26" ht="15" x14ac:dyDescent="0.2">
      <c r="A1301" s="3" t="s">
        <v>365</v>
      </c>
      <c r="B1301" s="13">
        <v>44819</v>
      </c>
      <c r="C1301" s="12">
        <v>0.60069444444444442</v>
      </c>
      <c r="D1301" s="3" t="s">
        <v>263</v>
      </c>
      <c r="E1301" s="3" t="s">
        <v>203</v>
      </c>
      <c r="F1301" s="3">
        <v>1027</v>
      </c>
      <c r="G1301" s="3">
        <v>14221</v>
      </c>
      <c r="H1301" s="3">
        <v>7.72</v>
      </c>
      <c r="I1301" s="3">
        <v>27.9</v>
      </c>
      <c r="J1301" s="3">
        <v>14.31</v>
      </c>
      <c r="K1301" s="3">
        <v>96</v>
      </c>
      <c r="L1301" s="3">
        <v>8.14</v>
      </c>
      <c r="M1301" s="3">
        <v>-140.9</v>
      </c>
      <c r="N1301" s="3">
        <v>1143</v>
      </c>
      <c r="O1301" s="3"/>
      <c r="P1301" s="3"/>
      <c r="Q1301" s="3"/>
      <c r="R1301" s="3"/>
      <c r="S1301" s="3"/>
      <c r="T1301" s="3"/>
      <c r="U1301" s="3"/>
      <c r="V1301" s="3"/>
      <c r="W1301" s="3"/>
      <c r="X1301" s="3"/>
      <c r="Y1301" s="3"/>
      <c r="Z1301" s="3"/>
    </row>
    <row r="1302" spans="1:26" ht="15" x14ac:dyDescent="0.2">
      <c r="A1302" s="3" t="s">
        <v>365</v>
      </c>
      <c r="B1302" s="13">
        <v>44819</v>
      </c>
      <c r="C1302" s="12">
        <v>0.60069444444444442</v>
      </c>
      <c r="D1302" s="3" t="s">
        <v>263</v>
      </c>
      <c r="E1302" s="3" t="s">
        <v>221</v>
      </c>
      <c r="F1302" s="3">
        <v>1040</v>
      </c>
      <c r="G1302" s="3">
        <v>14222</v>
      </c>
      <c r="H1302" s="3">
        <v>4.1900000000000004</v>
      </c>
      <c r="I1302" s="3">
        <v>28.9</v>
      </c>
      <c r="J1302" s="3">
        <v>24.81</v>
      </c>
      <c r="K1302" s="3">
        <v>143</v>
      </c>
      <c r="L1302" s="3">
        <v>7.95</v>
      </c>
      <c r="M1302" s="3">
        <v>-127.4</v>
      </c>
      <c r="N1302" s="3">
        <v>1142</v>
      </c>
      <c r="O1302" s="3"/>
      <c r="P1302" s="3"/>
      <c r="Q1302" s="3"/>
      <c r="R1302" s="3"/>
      <c r="S1302" s="3"/>
      <c r="T1302" s="3"/>
      <c r="U1302" s="3"/>
      <c r="V1302" s="3"/>
      <c r="W1302" s="3"/>
      <c r="X1302" s="3"/>
      <c r="Y1302" s="3"/>
      <c r="Z1302" s="3"/>
    </row>
    <row r="1303" spans="1:26" ht="15" x14ac:dyDescent="0.2">
      <c r="A1303" s="3" t="s">
        <v>366</v>
      </c>
      <c r="B1303" s="30">
        <v>44861</v>
      </c>
      <c r="C1303" s="12">
        <v>0.30208333333333331</v>
      </c>
      <c r="D1303" s="3" t="s">
        <v>202</v>
      </c>
      <c r="E1303" s="3" t="s">
        <v>203</v>
      </c>
      <c r="F1303" s="3">
        <v>1015</v>
      </c>
      <c r="G1303" s="3">
        <v>14305</v>
      </c>
      <c r="H1303" s="3">
        <v>7.28</v>
      </c>
      <c r="I1303" s="3">
        <v>20</v>
      </c>
      <c r="J1303" s="3">
        <v>28.21</v>
      </c>
      <c r="K1303" s="3">
        <v>12</v>
      </c>
      <c r="L1303" s="3">
        <v>8.01</v>
      </c>
      <c r="M1303" s="3">
        <v>-134.30000000000001</v>
      </c>
      <c r="N1303" s="3">
        <v>1171</v>
      </c>
      <c r="O1303" s="3"/>
      <c r="P1303" s="3"/>
      <c r="Q1303" s="3"/>
      <c r="R1303" s="3"/>
      <c r="S1303" s="3"/>
      <c r="T1303" s="3"/>
      <c r="U1303" s="3"/>
      <c r="V1303" s="3"/>
      <c r="W1303" s="3"/>
      <c r="X1303" s="3"/>
      <c r="Y1303" s="3"/>
      <c r="Z1303" s="3"/>
    </row>
    <row r="1304" spans="1:26" ht="15" x14ac:dyDescent="0.2">
      <c r="A1304" s="3" t="s">
        <v>366</v>
      </c>
      <c r="B1304" s="30">
        <v>44861</v>
      </c>
      <c r="C1304" s="12">
        <v>0.30208333333333331</v>
      </c>
      <c r="D1304" s="3" t="s">
        <v>202</v>
      </c>
      <c r="E1304" s="3" t="s">
        <v>221</v>
      </c>
      <c r="F1304" s="3" t="s">
        <v>46</v>
      </c>
      <c r="G1304" s="3" t="s">
        <v>46</v>
      </c>
      <c r="H1304" s="3">
        <v>7.34</v>
      </c>
      <c r="I1304" s="3">
        <v>19.7</v>
      </c>
      <c r="J1304" s="3">
        <v>28.41</v>
      </c>
      <c r="K1304" s="3">
        <v>52</v>
      </c>
      <c r="L1304" s="3">
        <v>8.02</v>
      </c>
      <c r="M1304" s="3">
        <v>-134.6</v>
      </c>
      <c r="N1304" s="3">
        <v>1172</v>
      </c>
      <c r="O1304" s="3"/>
      <c r="P1304" s="3"/>
      <c r="Q1304" s="3"/>
      <c r="R1304" s="3"/>
      <c r="S1304" s="3"/>
      <c r="T1304" s="3"/>
      <c r="U1304" s="3"/>
      <c r="V1304" s="3"/>
      <c r="W1304" s="3"/>
      <c r="X1304" s="3"/>
      <c r="Y1304" s="3"/>
      <c r="Z1304" s="3"/>
    </row>
    <row r="1305" spans="1:26" ht="15" x14ac:dyDescent="0.2">
      <c r="A1305" s="3" t="s">
        <v>366</v>
      </c>
      <c r="B1305" s="30">
        <v>44861</v>
      </c>
      <c r="C1305" s="12">
        <v>0.3840277777777778</v>
      </c>
      <c r="D1305" s="3" t="s">
        <v>227</v>
      </c>
      <c r="E1305" s="3" t="s">
        <v>203</v>
      </c>
      <c r="F1305" s="3">
        <v>1011</v>
      </c>
      <c r="G1305" s="3">
        <v>14309</v>
      </c>
      <c r="H1305" s="3">
        <v>7.84</v>
      </c>
      <c r="I1305" s="3">
        <v>18.899999999999999</v>
      </c>
      <c r="J1305" s="3">
        <v>24.43</v>
      </c>
      <c r="K1305" s="3">
        <v>114</v>
      </c>
      <c r="L1305" s="3">
        <v>7.96</v>
      </c>
      <c r="M1305" s="3">
        <v>-131.1</v>
      </c>
      <c r="N1305" s="3">
        <v>1173</v>
      </c>
      <c r="O1305" s="3"/>
      <c r="P1305" s="3"/>
      <c r="Q1305" s="3"/>
      <c r="R1305" s="3"/>
      <c r="S1305" s="3"/>
      <c r="T1305" s="3"/>
      <c r="U1305" s="3"/>
      <c r="V1305" s="3"/>
      <c r="W1305" s="3"/>
      <c r="X1305" s="3"/>
      <c r="Y1305" s="3"/>
      <c r="Z1305" s="3"/>
    </row>
    <row r="1306" spans="1:26" ht="15" x14ac:dyDescent="0.2">
      <c r="A1306" s="16" t="s">
        <v>366</v>
      </c>
      <c r="B1306" s="45">
        <v>44861</v>
      </c>
      <c r="C1306" s="18">
        <v>0.3840277777777778</v>
      </c>
      <c r="D1306" s="16" t="s">
        <v>227</v>
      </c>
      <c r="E1306" s="16" t="s">
        <v>221</v>
      </c>
      <c r="F1306" s="16">
        <v>1017</v>
      </c>
      <c r="G1306" s="16">
        <v>14312</v>
      </c>
      <c r="H1306" s="16">
        <v>7.87</v>
      </c>
      <c r="I1306" s="16">
        <v>18.7</v>
      </c>
      <c r="J1306" s="16">
        <v>24.18</v>
      </c>
      <c r="K1306" s="16">
        <v>118</v>
      </c>
      <c r="L1306" s="16">
        <v>8.0399999999999991</v>
      </c>
      <c r="M1306" s="16">
        <v>-135.80000000000001</v>
      </c>
      <c r="N1306" s="16">
        <v>1174</v>
      </c>
      <c r="O1306" s="16"/>
      <c r="P1306" s="16" t="s">
        <v>745</v>
      </c>
      <c r="Q1306" s="3"/>
      <c r="R1306" s="3"/>
      <c r="S1306" s="3"/>
      <c r="T1306" s="3"/>
      <c r="U1306" s="3"/>
      <c r="V1306" s="3"/>
      <c r="W1306" s="3"/>
      <c r="X1306" s="3"/>
      <c r="Y1306" s="3"/>
      <c r="Z1306" s="3"/>
    </row>
    <row r="1307" spans="1:26" ht="15" x14ac:dyDescent="0.2">
      <c r="A1307" s="3" t="s">
        <v>366</v>
      </c>
      <c r="B1307" s="30">
        <v>44861</v>
      </c>
      <c r="C1307" s="12">
        <v>0.4236111111111111</v>
      </c>
      <c r="D1307" s="3" t="s">
        <v>230</v>
      </c>
      <c r="E1307" s="3" t="s">
        <v>203</v>
      </c>
      <c r="F1307" s="3">
        <v>1010</v>
      </c>
      <c r="G1307" s="3">
        <v>14311</v>
      </c>
      <c r="H1307" s="3">
        <v>8.07</v>
      </c>
      <c r="I1307" s="3">
        <v>19.100000000000001</v>
      </c>
      <c r="J1307" s="3">
        <v>25.12</v>
      </c>
      <c r="K1307" s="3">
        <v>134</v>
      </c>
      <c r="L1307" s="3">
        <v>8.0500000000000007</v>
      </c>
      <c r="M1307" s="3">
        <v>-136.30000000000001</v>
      </c>
      <c r="N1307" s="3">
        <v>1175</v>
      </c>
      <c r="O1307" s="3"/>
      <c r="P1307" s="3"/>
      <c r="Q1307" s="3"/>
      <c r="R1307" s="3"/>
      <c r="S1307" s="3"/>
      <c r="T1307" s="3"/>
      <c r="U1307" s="3"/>
      <c r="V1307" s="3"/>
      <c r="W1307" s="3"/>
      <c r="X1307" s="3"/>
      <c r="Y1307" s="3"/>
      <c r="Z1307" s="3"/>
    </row>
    <row r="1308" spans="1:26" ht="15" x14ac:dyDescent="0.2">
      <c r="A1308" s="16" t="s">
        <v>366</v>
      </c>
      <c r="B1308" s="45">
        <v>44861</v>
      </c>
      <c r="C1308" s="18">
        <v>0.4236111111111111</v>
      </c>
      <c r="D1308" s="16" t="s">
        <v>230</v>
      </c>
      <c r="E1308" s="16" t="s">
        <v>221</v>
      </c>
      <c r="F1308" s="16">
        <v>1017</v>
      </c>
      <c r="G1308" s="16">
        <v>14312</v>
      </c>
      <c r="H1308" s="16">
        <v>7.48</v>
      </c>
      <c r="I1308" s="16">
        <v>19.8</v>
      </c>
      <c r="J1308" s="16">
        <v>27.01</v>
      </c>
      <c r="K1308" s="16">
        <v>138</v>
      </c>
      <c r="L1308" s="16">
        <v>8.06</v>
      </c>
      <c r="M1308" s="16">
        <v>-137</v>
      </c>
      <c r="N1308" s="16">
        <v>1176</v>
      </c>
      <c r="O1308" s="16"/>
      <c r="P1308" s="16" t="s">
        <v>745</v>
      </c>
      <c r="Q1308" s="3"/>
      <c r="R1308" s="3"/>
      <c r="S1308" s="3"/>
      <c r="T1308" s="3"/>
      <c r="U1308" s="3"/>
      <c r="V1308" s="3"/>
      <c r="W1308" s="3"/>
      <c r="X1308" s="3"/>
      <c r="Y1308" s="3"/>
      <c r="Z1308" s="3"/>
    </row>
    <row r="1309" spans="1:26" ht="15" x14ac:dyDescent="0.2">
      <c r="A1309" s="3" t="s">
        <v>366</v>
      </c>
      <c r="B1309" s="30">
        <v>44861</v>
      </c>
      <c r="C1309" s="12">
        <v>0.45763888888888887</v>
      </c>
      <c r="D1309" s="3" t="s">
        <v>235</v>
      </c>
      <c r="E1309" s="3" t="s">
        <v>203</v>
      </c>
      <c r="F1309" s="3">
        <v>1022</v>
      </c>
      <c r="G1309" s="3">
        <v>14302</v>
      </c>
      <c r="H1309" s="3">
        <v>7.73</v>
      </c>
      <c r="I1309" s="3">
        <v>19.100000000000001</v>
      </c>
      <c r="J1309" s="3">
        <v>24.84</v>
      </c>
      <c r="K1309" s="3">
        <v>19</v>
      </c>
      <c r="L1309" s="3">
        <v>8.0500000000000007</v>
      </c>
      <c r="M1309" s="3">
        <v>-136.30000000000001</v>
      </c>
      <c r="N1309" s="3">
        <v>1177</v>
      </c>
      <c r="O1309" s="3"/>
      <c r="P1309" s="3"/>
      <c r="Q1309" s="3"/>
      <c r="R1309" s="3"/>
      <c r="S1309" s="3"/>
      <c r="T1309" s="3"/>
      <c r="U1309" s="3"/>
      <c r="V1309" s="3"/>
      <c r="W1309" s="3"/>
      <c r="X1309" s="3"/>
      <c r="Y1309" s="3"/>
      <c r="Z1309" s="3"/>
    </row>
    <row r="1310" spans="1:26" ht="15" x14ac:dyDescent="0.2">
      <c r="A1310" s="3" t="s">
        <v>366</v>
      </c>
      <c r="B1310" s="30">
        <v>44861</v>
      </c>
      <c r="C1310" s="12">
        <v>0.45763888888888887</v>
      </c>
      <c r="D1310" s="3" t="s">
        <v>235</v>
      </c>
      <c r="E1310" s="3" t="s">
        <v>221</v>
      </c>
      <c r="F1310" s="3" t="s">
        <v>46</v>
      </c>
      <c r="G1310" s="3" t="s">
        <v>46</v>
      </c>
      <c r="H1310" s="3">
        <v>7.72</v>
      </c>
      <c r="I1310" s="3">
        <v>19.2</v>
      </c>
      <c r="J1310" s="3">
        <v>24.98</v>
      </c>
      <c r="K1310" s="3">
        <v>30</v>
      </c>
      <c r="L1310" s="3">
        <v>8.0399999999999991</v>
      </c>
      <c r="M1310" s="3">
        <v>-135.69999999999999</v>
      </c>
      <c r="N1310" s="3">
        <v>1178</v>
      </c>
      <c r="O1310" s="3"/>
      <c r="P1310" s="3"/>
      <c r="Q1310" s="3"/>
      <c r="R1310" s="3"/>
      <c r="S1310" s="3"/>
      <c r="T1310" s="3"/>
      <c r="U1310" s="3"/>
      <c r="V1310" s="3"/>
      <c r="W1310" s="3"/>
      <c r="X1310" s="3"/>
      <c r="Y1310" s="3"/>
      <c r="Z1310" s="3"/>
    </row>
    <row r="1311" spans="1:26" ht="15" x14ac:dyDescent="0.2">
      <c r="A1311" s="3" t="s">
        <v>366</v>
      </c>
      <c r="B1311" s="30">
        <v>44861</v>
      </c>
      <c r="C1311" s="12">
        <v>0.46944444444444444</v>
      </c>
      <c r="D1311" s="3" t="s">
        <v>240</v>
      </c>
      <c r="E1311" s="3" t="s">
        <v>203</v>
      </c>
      <c r="F1311" s="3">
        <v>1027</v>
      </c>
      <c r="G1311" s="3">
        <v>14300</v>
      </c>
      <c r="H1311" s="3">
        <v>8.01</v>
      </c>
      <c r="I1311" s="3">
        <v>19.3</v>
      </c>
      <c r="J1311" s="3">
        <v>24.4</v>
      </c>
      <c r="K1311" s="3">
        <v>10</v>
      </c>
      <c r="L1311" s="3">
        <v>7.54</v>
      </c>
      <c r="M1311" s="3">
        <v>-107</v>
      </c>
      <c r="N1311" s="3">
        <v>1179</v>
      </c>
      <c r="O1311" s="3"/>
      <c r="P1311" s="3"/>
      <c r="Q1311" s="3"/>
      <c r="R1311" s="3"/>
      <c r="S1311" s="3"/>
      <c r="T1311" s="3"/>
      <c r="U1311" s="3"/>
      <c r="V1311" s="3"/>
      <c r="W1311" s="3"/>
      <c r="X1311" s="3"/>
      <c r="Y1311" s="3"/>
      <c r="Z1311" s="3"/>
    </row>
    <row r="1312" spans="1:26" ht="15" x14ac:dyDescent="0.2">
      <c r="A1312" s="3" t="s">
        <v>366</v>
      </c>
      <c r="B1312" s="30">
        <v>44861</v>
      </c>
      <c r="C1312" s="12">
        <v>0.46944444444444444</v>
      </c>
      <c r="D1312" s="3" t="s">
        <v>240</v>
      </c>
      <c r="E1312" s="3" t="s">
        <v>221</v>
      </c>
      <c r="F1312" s="3">
        <v>1042</v>
      </c>
      <c r="G1312" s="3">
        <v>14308</v>
      </c>
      <c r="H1312" s="3">
        <v>8.0500000000000007</v>
      </c>
      <c r="I1312" s="3">
        <v>19.100000000000001</v>
      </c>
      <c r="J1312" s="3">
        <v>21.64</v>
      </c>
      <c r="K1312" s="3">
        <v>35</v>
      </c>
      <c r="L1312" s="3">
        <v>8.0500000000000007</v>
      </c>
      <c r="M1312" s="3">
        <v>-136.19999999999999</v>
      </c>
      <c r="N1312" s="3">
        <v>1180</v>
      </c>
      <c r="O1312" s="3"/>
      <c r="P1312" s="3"/>
      <c r="Q1312" s="3"/>
      <c r="R1312" s="3"/>
      <c r="S1312" s="3"/>
      <c r="T1312" s="3"/>
      <c r="U1312" s="3"/>
      <c r="V1312" s="3"/>
      <c r="W1312" s="3"/>
      <c r="X1312" s="3"/>
      <c r="Y1312" s="3"/>
      <c r="Z1312" s="3"/>
    </row>
    <row r="1313" spans="1:26" ht="15" x14ac:dyDescent="0.2">
      <c r="A1313" s="3" t="s">
        <v>366</v>
      </c>
      <c r="B1313" s="30">
        <v>44861</v>
      </c>
      <c r="C1313" s="12">
        <v>0.48749999999999999</v>
      </c>
      <c r="D1313" s="3" t="s">
        <v>243</v>
      </c>
      <c r="E1313" s="3" t="s">
        <v>203</v>
      </c>
      <c r="F1313" s="3">
        <v>1021</v>
      </c>
      <c r="G1313" s="3">
        <v>14307</v>
      </c>
      <c r="H1313" s="3">
        <v>8.1</v>
      </c>
      <c r="I1313" s="3">
        <v>19.7</v>
      </c>
      <c r="J1313" s="3">
        <v>24.74</v>
      </c>
      <c r="K1313" s="3">
        <v>124</v>
      </c>
      <c r="L1313" s="3">
        <v>8.02</v>
      </c>
      <c r="M1313" s="3">
        <v>-134.6</v>
      </c>
      <c r="N1313" s="3">
        <v>1181</v>
      </c>
      <c r="O1313" s="3"/>
      <c r="P1313" s="3"/>
      <c r="Q1313" s="3"/>
      <c r="R1313" s="3"/>
      <c r="S1313" s="3"/>
      <c r="T1313" s="3"/>
      <c r="U1313" s="3"/>
      <c r="V1313" s="3"/>
      <c r="W1313" s="3"/>
      <c r="X1313" s="3"/>
      <c r="Y1313" s="3"/>
      <c r="Z1313" s="3"/>
    </row>
    <row r="1314" spans="1:26" ht="15" x14ac:dyDescent="0.2">
      <c r="A1314" s="3" t="s">
        <v>366</v>
      </c>
      <c r="B1314" s="30">
        <v>44861</v>
      </c>
      <c r="C1314" s="12">
        <v>0.48749999999999999</v>
      </c>
      <c r="D1314" s="3" t="s">
        <v>243</v>
      </c>
      <c r="E1314" s="3" t="s">
        <v>221</v>
      </c>
      <c r="F1314" s="3" t="s">
        <v>46</v>
      </c>
      <c r="G1314" s="3" t="s">
        <v>46</v>
      </c>
      <c r="H1314" s="3">
        <v>8.07</v>
      </c>
      <c r="I1314" s="3">
        <v>19.8</v>
      </c>
      <c r="J1314" s="3">
        <v>24.74</v>
      </c>
      <c r="K1314" s="3">
        <v>136</v>
      </c>
      <c r="L1314" s="3">
        <v>8.02</v>
      </c>
      <c r="M1314" s="3">
        <v>-134.69999999999999</v>
      </c>
      <c r="N1314" s="3">
        <v>1182</v>
      </c>
      <c r="O1314" s="3"/>
      <c r="P1314" s="3"/>
      <c r="Q1314" s="3"/>
      <c r="R1314" s="3"/>
      <c r="S1314" s="3"/>
      <c r="T1314" s="3"/>
      <c r="U1314" s="3"/>
      <c r="V1314" s="3"/>
      <c r="W1314" s="3"/>
      <c r="X1314" s="3"/>
      <c r="Y1314" s="3"/>
      <c r="Z1314" s="3"/>
    </row>
    <row r="1315" spans="1:26" ht="15" x14ac:dyDescent="0.2">
      <c r="A1315" s="3" t="s">
        <v>366</v>
      </c>
      <c r="B1315" s="30">
        <v>44861</v>
      </c>
      <c r="C1315" s="12">
        <v>0.50138888888888888</v>
      </c>
      <c r="D1315" s="3" t="s">
        <v>246</v>
      </c>
      <c r="E1315" s="3" t="s">
        <v>203</v>
      </c>
      <c r="F1315" s="3">
        <v>1002</v>
      </c>
      <c r="G1315" s="3">
        <v>14301</v>
      </c>
      <c r="H1315" s="3">
        <v>7.62</v>
      </c>
      <c r="I1315" s="3">
        <v>20.3</v>
      </c>
      <c r="J1315" s="3">
        <v>26.35</v>
      </c>
      <c r="K1315" s="3">
        <v>3</v>
      </c>
      <c r="L1315" s="3">
        <v>8.1199999999999992</v>
      </c>
      <c r="M1315" s="3">
        <v>-140.19999999999999</v>
      </c>
      <c r="N1315" s="3">
        <v>1183</v>
      </c>
      <c r="O1315" s="3"/>
      <c r="P1315" s="3"/>
      <c r="Q1315" s="3"/>
      <c r="R1315" s="3"/>
      <c r="S1315" s="3"/>
      <c r="T1315" s="3"/>
      <c r="U1315" s="3"/>
      <c r="V1315" s="3"/>
      <c r="W1315" s="3"/>
      <c r="X1315" s="3"/>
      <c r="Y1315" s="3"/>
      <c r="Z1315" s="3"/>
    </row>
    <row r="1316" spans="1:26" ht="15" x14ac:dyDescent="0.2">
      <c r="A1316" s="3" t="s">
        <v>366</v>
      </c>
      <c r="B1316" s="30">
        <v>44861</v>
      </c>
      <c r="C1316" s="12">
        <v>0.50138888888888888</v>
      </c>
      <c r="D1316" s="3" t="s">
        <v>246</v>
      </c>
      <c r="E1316" s="3" t="s">
        <v>221</v>
      </c>
      <c r="F1316" s="3" t="s">
        <v>46</v>
      </c>
      <c r="G1316" s="3" t="s">
        <v>46</v>
      </c>
      <c r="H1316" s="3">
        <v>7.81</v>
      </c>
      <c r="I1316" s="3">
        <v>19.899999999999999</v>
      </c>
      <c r="J1316" s="3">
        <v>26.59</v>
      </c>
      <c r="K1316" s="3">
        <v>110</v>
      </c>
      <c r="L1316" s="3">
        <v>8.15</v>
      </c>
      <c r="M1316" s="3">
        <v>-142.19999999999999</v>
      </c>
      <c r="N1316" s="3">
        <v>1184</v>
      </c>
      <c r="O1316" s="3"/>
      <c r="P1316" s="3"/>
      <c r="Q1316" s="3"/>
      <c r="R1316" s="3"/>
      <c r="S1316" s="3"/>
      <c r="T1316" s="3"/>
      <c r="U1316" s="3"/>
      <c r="V1316" s="3"/>
      <c r="W1316" s="3"/>
      <c r="X1316" s="3"/>
      <c r="Y1316" s="3"/>
      <c r="Z1316" s="3"/>
    </row>
    <row r="1317" spans="1:26" ht="15" x14ac:dyDescent="0.2">
      <c r="A1317" s="3" t="s">
        <v>366</v>
      </c>
      <c r="B1317" s="30">
        <v>44861</v>
      </c>
      <c r="C1317" s="12">
        <v>0.5131944444444444</v>
      </c>
      <c r="D1317" s="3" t="s">
        <v>252</v>
      </c>
      <c r="E1317" s="3" t="s">
        <v>203</v>
      </c>
      <c r="F1317" s="3">
        <v>1030</v>
      </c>
      <c r="G1317" s="3">
        <v>14303</v>
      </c>
      <c r="H1317" s="3">
        <v>7.76</v>
      </c>
      <c r="I1317" s="3">
        <v>19.899999999999999</v>
      </c>
      <c r="J1317" s="3">
        <v>29.2</v>
      </c>
      <c r="K1317" s="3">
        <v>81</v>
      </c>
      <c r="L1317" s="3">
        <v>8.1300000000000008</v>
      </c>
      <c r="M1317" s="3">
        <v>-141.1</v>
      </c>
      <c r="N1317" s="3">
        <v>1185</v>
      </c>
      <c r="O1317" s="3"/>
      <c r="P1317" s="3"/>
      <c r="Q1317" s="3"/>
      <c r="R1317" s="3"/>
      <c r="S1317" s="3"/>
      <c r="T1317" s="3"/>
      <c r="U1317" s="3"/>
      <c r="V1317" s="3"/>
      <c r="W1317" s="3"/>
      <c r="X1317" s="3"/>
      <c r="Y1317" s="3"/>
      <c r="Z1317" s="3"/>
    </row>
    <row r="1318" spans="1:26" ht="15" x14ac:dyDescent="0.2">
      <c r="A1318" s="3" t="s">
        <v>366</v>
      </c>
      <c r="B1318" s="30">
        <v>44861</v>
      </c>
      <c r="C1318" s="12">
        <v>0.5131944444444444</v>
      </c>
      <c r="D1318" s="3" t="s">
        <v>252</v>
      </c>
      <c r="E1318" s="3" t="s">
        <v>221</v>
      </c>
      <c r="F1318" s="3" t="s">
        <v>46</v>
      </c>
      <c r="G1318" s="3" t="s">
        <v>46</v>
      </c>
      <c r="H1318" s="3">
        <v>7.71</v>
      </c>
      <c r="I1318" s="3">
        <v>20</v>
      </c>
      <c r="J1318" s="3">
        <v>29</v>
      </c>
      <c r="K1318" s="3">
        <v>109</v>
      </c>
      <c r="L1318" s="3">
        <v>8.1300000000000008</v>
      </c>
      <c r="M1318" s="3">
        <v>-140.9</v>
      </c>
      <c r="N1318" s="3">
        <v>1186</v>
      </c>
      <c r="O1318" s="3"/>
      <c r="P1318" s="3"/>
      <c r="Q1318" s="3"/>
      <c r="R1318" s="3"/>
      <c r="S1318" s="3"/>
      <c r="T1318" s="3"/>
      <c r="U1318" s="3"/>
      <c r="V1318" s="3"/>
      <c r="W1318" s="3"/>
      <c r="X1318" s="3"/>
      <c r="Y1318" s="3"/>
      <c r="Z1318" s="3"/>
    </row>
    <row r="1319" spans="1:26" ht="15" x14ac:dyDescent="0.2">
      <c r="A1319" s="3" t="s">
        <v>366</v>
      </c>
      <c r="B1319" s="30">
        <v>44861</v>
      </c>
      <c r="C1319" s="12">
        <v>0.52708333333333335</v>
      </c>
      <c r="D1319" s="3" t="s">
        <v>255</v>
      </c>
      <c r="E1319" s="3" t="s">
        <v>203</v>
      </c>
      <c r="F1319" s="3">
        <v>1032</v>
      </c>
      <c r="G1319" s="3">
        <v>14306</v>
      </c>
      <c r="H1319" s="3">
        <v>7.93</v>
      </c>
      <c r="I1319" s="3">
        <v>20</v>
      </c>
      <c r="J1319" s="3">
        <v>28.97</v>
      </c>
      <c r="K1319" s="3">
        <v>5</v>
      </c>
      <c r="L1319" s="3">
        <v>8.06</v>
      </c>
      <c r="M1319" s="3">
        <v>-136.9</v>
      </c>
      <c r="N1319" s="3">
        <v>1187</v>
      </c>
      <c r="O1319" s="3"/>
      <c r="P1319" s="3"/>
      <c r="Q1319" s="3"/>
      <c r="R1319" s="3"/>
      <c r="S1319" s="3"/>
      <c r="T1319" s="3"/>
      <c r="U1319" s="3"/>
      <c r="V1319" s="3"/>
      <c r="W1319" s="3"/>
      <c r="X1319" s="3"/>
      <c r="Y1319" s="3"/>
      <c r="Z1319" s="3"/>
    </row>
    <row r="1320" spans="1:26" ht="15" x14ac:dyDescent="0.2">
      <c r="A1320" s="3" t="s">
        <v>366</v>
      </c>
      <c r="B1320" s="30">
        <v>44861</v>
      </c>
      <c r="C1320" s="12">
        <v>0.52708333333333335</v>
      </c>
      <c r="D1320" s="3" t="s">
        <v>255</v>
      </c>
      <c r="E1320" s="3" t="s">
        <v>221</v>
      </c>
      <c r="F1320" s="3" t="s">
        <v>46</v>
      </c>
      <c r="G1320" s="3" t="s">
        <v>46</v>
      </c>
      <c r="H1320" s="3">
        <v>7.65</v>
      </c>
      <c r="I1320" s="3">
        <v>19.899999999999999</v>
      </c>
      <c r="J1320" s="3">
        <v>29.15</v>
      </c>
      <c r="K1320" s="3">
        <v>101</v>
      </c>
      <c r="L1320" s="3">
        <v>8.1300000000000008</v>
      </c>
      <c r="M1320" s="3">
        <v>-141.1</v>
      </c>
      <c r="N1320" s="3">
        <v>1188</v>
      </c>
      <c r="O1320" s="3"/>
      <c r="P1320" s="3"/>
      <c r="Q1320" s="3"/>
      <c r="R1320" s="3"/>
      <c r="S1320" s="3"/>
      <c r="T1320" s="3"/>
      <c r="U1320" s="3"/>
      <c r="V1320" s="3"/>
      <c r="W1320" s="3"/>
      <c r="X1320" s="3"/>
      <c r="Y1320" s="3"/>
      <c r="Z1320" s="3"/>
    </row>
    <row r="1321" spans="1:26" ht="15" x14ac:dyDescent="0.2">
      <c r="A1321" s="3" t="s">
        <v>366</v>
      </c>
      <c r="B1321" s="30">
        <v>44861</v>
      </c>
      <c r="C1321" s="12">
        <v>0.53541666666666665</v>
      </c>
      <c r="D1321" s="3" t="s">
        <v>260</v>
      </c>
      <c r="E1321" s="3" t="s">
        <v>203</v>
      </c>
      <c r="F1321" s="3">
        <v>1036</v>
      </c>
      <c r="G1321" s="3">
        <v>14304</v>
      </c>
      <c r="H1321" s="3">
        <v>7.25</v>
      </c>
      <c r="I1321" s="3">
        <v>20.3</v>
      </c>
      <c r="J1321" s="3">
        <v>30.77</v>
      </c>
      <c r="K1321" s="3">
        <v>31</v>
      </c>
      <c r="L1321" s="3">
        <v>8.11</v>
      </c>
      <c r="M1321" s="3">
        <v>-140.1</v>
      </c>
      <c r="N1321" s="3">
        <v>1189</v>
      </c>
      <c r="O1321" s="3"/>
      <c r="P1321" s="3"/>
      <c r="Q1321" s="3"/>
      <c r="R1321" s="3"/>
      <c r="S1321" s="3"/>
      <c r="T1321" s="3"/>
      <c r="U1321" s="3"/>
      <c r="V1321" s="3"/>
      <c r="W1321" s="3"/>
      <c r="X1321" s="3"/>
      <c r="Y1321" s="3"/>
      <c r="Z1321" s="3"/>
    </row>
    <row r="1322" spans="1:26" ht="15" x14ac:dyDescent="0.2">
      <c r="A1322" s="3" t="s">
        <v>366</v>
      </c>
      <c r="B1322" s="30">
        <v>44861</v>
      </c>
      <c r="C1322" s="12">
        <v>0.53541666666666665</v>
      </c>
      <c r="D1322" s="3" t="s">
        <v>260</v>
      </c>
      <c r="E1322" s="3" t="s">
        <v>221</v>
      </c>
      <c r="F1322" s="3" t="s">
        <v>46</v>
      </c>
      <c r="G1322" s="3" t="s">
        <v>46</v>
      </c>
      <c r="H1322" s="3">
        <v>7.2</v>
      </c>
      <c r="I1322" s="3">
        <v>20.3</v>
      </c>
      <c r="J1322" s="3">
        <v>30.94</v>
      </c>
      <c r="K1322" s="3">
        <v>133</v>
      </c>
      <c r="L1322" s="3">
        <v>8.1199999999999992</v>
      </c>
      <c r="M1322" s="3">
        <v>-140.6</v>
      </c>
      <c r="N1322" s="3">
        <v>1190</v>
      </c>
      <c r="O1322" s="3"/>
      <c r="P1322" s="3"/>
      <c r="Q1322" s="3"/>
      <c r="R1322" s="3"/>
      <c r="S1322" s="3"/>
      <c r="T1322" s="3"/>
      <c r="U1322" s="3"/>
      <c r="V1322" s="3"/>
      <c r="W1322" s="3"/>
      <c r="X1322" s="3"/>
      <c r="Y1322" s="3"/>
      <c r="Z1322" s="3"/>
    </row>
    <row r="1323" spans="1:26" ht="15" x14ac:dyDescent="0.2">
      <c r="A1323" s="3" t="s">
        <v>366</v>
      </c>
      <c r="B1323" s="30">
        <v>44861</v>
      </c>
      <c r="C1323" s="12">
        <v>0.55347222222222225</v>
      </c>
      <c r="D1323" s="3" t="s">
        <v>263</v>
      </c>
      <c r="E1323" s="3" t="s">
        <v>203</v>
      </c>
      <c r="F1323" s="3">
        <v>1031</v>
      </c>
      <c r="G1323" s="3">
        <v>14310</v>
      </c>
      <c r="H1323" s="3">
        <v>8.01</v>
      </c>
      <c r="I1323" s="3">
        <v>20.100000000000001</v>
      </c>
      <c r="J1323" s="3">
        <v>26.69</v>
      </c>
      <c r="K1323" s="3">
        <v>11</v>
      </c>
      <c r="L1323" s="3">
        <v>8.1300000000000008</v>
      </c>
      <c r="M1323" s="3">
        <v>-141.1</v>
      </c>
      <c r="N1323" s="3">
        <v>1191</v>
      </c>
      <c r="O1323" s="3"/>
      <c r="P1323" s="3"/>
      <c r="Q1323" s="3"/>
      <c r="R1323" s="3"/>
      <c r="S1323" s="3"/>
      <c r="T1323" s="3"/>
      <c r="U1323" s="3"/>
      <c r="V1323" s="3"/>
      <c r="W1323" s="3"/>
      <c r="X1323" s="3"/>
      <c r="Y1323" s="3"/>
      <c r="Z1323" s="3"/>
    </row>
    <row r="1324" spans="1:26" ht="15" x14ac:dyDescent="0.2">
      <c r="A1324" s="3" t="s">
        <v>366</v>
      </c>
      <c r="B1324" s="30">
        <v>44861</v>
      </c>
      <c r="C1324" s="12">
        <v>0.55347222222222225</v>
      </c>
      <c r="D1324" s="3" t="s">
        <v>263</v>
      </c>
      <c r="E1324" s="3" t="s">
        <v>221</v>
      </c>
      <c r="F1324" s="3" t="s">
        <v>46</v>
      </c>
      <c r="G1324" s="3" t="s">
        <v>46</v>
      </c>
      <c r="H1324" s="3">
        <v>7.97</v>
      </c>
      <c r="I1324" s="3">
        <v>20</v>
      </c>
      <c r="J1324" s="3">
        <v>26.62</v>
      </c>
      <c r="K1324" s="3">
        <v>51</v>
      </c>
      <c r="L1324" s="3">
        <v>8.0500000000000007</v>
      </c>
      <c r="M1324" s="3">
        <v>-136.80000000000001</v>
      </c>
      <c r="N1324" s="3">
        <v>1192</v>
      </c>
      <c r="O1324" s="3"/>
      <c r="P1324" s="3"/>
      <c r="Q1324" s="3"/>
      <c r="R1324" s="3"/>
      <c r="S1324" s="3"/>
      <c r="T1324" s="3"/>
      <c r="U1324" s="3"/>
      <c r="V1324" s="3"/>
      <c r="W1324" s="3"/>
      <c r="X1324" s="3"/>
      <c r="Y1324" s="3"/>
      <c r="Z1324" s="3"/>
    </row>
    <row r="1325" spans="1:26" ht="15" x14ac:dyDescent="0.2">
      <c r="A1325" s="3" t="s">
        <v>366</v>
      </c>
      <c r="B1325" s="30">
        <v>44862</v>
      </c>
      <c r="C1325" s="12">
        <v>0.31319444444444444</v>
      </c>
      <c r="D1325" s="3" t="s">
        <v>279</v>
      </c>
      <c r="E1325" s="3" t="s">
        <v>203</v>
      </c>
      <c r="F1325" s="3">
        <v>1025</v>
      </c>
      <c r="G1325" s="3">
        <v>14321</v>
      </c>
      <c r="H1325" s="3">
        <v>7.36</v>
      </c>
      <c r="I1325" s="3">
        <v>19.100000000000001</v>
      </c>
      <c r="J1325" s="3">
        <v>18.46</v>
      </c>
      <c r="K1325" s="3">
        <v>121</v>
      </c>
      <c r="L1325" s="3">
        <v>7.93</v>
      </c>
      <c r="M1325" s="3">
        <v>-129.4</v>
      </c>
      <c r="N1325" s="3">
        <v>1193</v>
      </c>
      <c r="O1325" s="3"/>
      <c r="P1325" s="3"/>
      <c r="Q1325" s="3"/>
      <c r="R1325" s="3"/>
      <c r="S1325" s="3"/>
      <c r="T1325" s="3"/>
      <c r="U1325" s="3"/>
      <c r="V1325" s="3"/>
      <c r="W1325" s="3"/>
      <c r="X1325" s="3"/>
      <c r="Y1325" s="3"/>
      <c r="Z1325" s="3"/>
    </row>
    <row r="1326" spans="1:26" ht="15" x14ac:dyDescent="0.2">
      <c r="A1326" s="3" t="s">
        <v>366</v>
      </c>
      <c r="B1326" s="30">
        <v>44862</v>
      </c>
      <c r="C1326" s="12">
        <v>0.31319444444444444</v>
      </c>
      <c r="D1326" s="3" t="s">
        <v>279</v>
      </c>
      <c r="E1326" s="3" t="s">
        <v>221</v>
      </c>
      <c r="F1326" s="3" t="s">
        <v>46</v>
      </c>
      <c r="G1326" s="3" t="s">
        <v>46</v>
      </c>
      <c r="H1326" s="3">
        <v>7.51</v>
      </c>
      <c r="I1326" s="3">
        <v>18.8</v>
      </c>
      <c r="J1326" s="3">
        <v>18.57</v>
      </c>
      <c r="K1326" s="3">
        <v>122</v>
      </c>
      <c r="L1326" s="3">
        <v>7.66</v>
      </c>
      <c r="M1326" s="3">
        <v>-114.2</v>
      </c>
      <c r="N1326" s="3">
        <v>1194</v>
      </c>
      <c r="O1326" s="3"/>
      <c r="P1326" s="3"/>
      <c r="Q1326" s="3"/>
      <c r="R1326" s="3"/>
      <c r="S1326" s="3"/>
      <c r="T1326" s="3"/>
      <c r="U1326" s="3"/>
      <c r="V1326" s="3"/>
      <c r="W1326" s="3"/>
      <c r="X1326" s="3"/>
      <c r="Y1326" s="3"/>
      <c r="Z1326" s="3"/>
    </row>
    <row r="1327" spans="1:26" ht="15" x14ac:dyDescent="0.2">
      <c r="A1327" s="3" t="s">
        <v>366</v>
      </c>
      <c r="B1327" s="30">
        <v>44862</v>
      </c>
      <c r="C1327" s="12">
        <v>0.33402777777777776</v>
      </c>
      <c r="D1327" s="3" t="s">
        <v>277</v>
      </c>
      <c r="E1327" s="3" t="s">
        <v>203</v>
      </c>
      <c r="F1327" s="3">
        <v>1024</v>
      </c>
      <c r="G1327" s="3">
        <v>14317</v>
      </c>
      <c r="H1327" s="3">
        <v>7.77</v>
      </c>
      <c r="I1327" s="3">
        <v>19.7</v>
      </c>
      <c r="J1327" s="3">
        <v>15.21</v>
      </c>
      <c r="K1327" s="3">
        <v>46</v>
      </c>
      <c r="L1327" s="3">
        <v>7.72</v>
      </c>
      <c r="M1327" s="3">
        <v>-117.5</v>
      </c>
      <c r="N1327" s="3">
        <v>1195</v>
      </c>
      <c r="O1327" s="3"/>
      <c r="P1327" s="3"/>
      <c r="Q1327" s="3"/>
      <c r="R1327" s="3"/>
      <c r="S1327" s="3"/>
      <c r="T1327" s="3"/>
      <c r="U1327" s="3"/>
      <c r="V1327" s="3"/>
      <c r="W1327" s="3"/>
      <c r="X1327" s="3"/>
      <c r="Y1327" s="3"/>
      <c r="Z1327" s="3"/>
    </row>
    <row r="1328" spans="1:26" ht="15" x14ac:dyDescent="0.2">
      <c r="A1328" s="3" t="s">
        <v>366</v>
      </c>
      <c r="B1328" s="30">
        <v>44862</v>
      </c>
      <c r="C1328" s="12">
        <v>0.33402777777777776</v>
      </c>
      <c r="D1328" s="3" t="s">
        <v>277</v>
      </c>
      <c r="E1328" s="3" t="s">
        <v>221</v>
      </c>
      <c r="F1328" s="3" t="s">
        <v>46</v>
      </c>
      <c r="G1328" s="3" t="s">
        <v>46</v>
      </c>
      <c r="H1328" s="3">
        <v>7.87</v>
      </c>
      <c r="I1328" s="3">
        <v>19.399999999999999</v>
      </c>
      <c r="J1328" s="3">
        <v>15.21</v>
      </c>
      <c r="K1328" s="3">
        <v>96</v>
      </c>
      <c r="L1328" s="3">
        <v>7.7</v>
      </c>
      <c r="M1328" s="3">
        <v>-116.4</v>
      </c>
      <c r="N1328" s="3">
        <v>1196</v>
      </c>
      <c r="O1328" s="3"/>
      <c r="P1328" s="3"/>
      <c r="Q1328" s="3"/>
      <c r="R1328" s="3"/>
      <c r="S1328" s="3"/>
      <c r="T1328" s="3"/>
      <c r="U1328" s="3"/>
      <c r="V1328" s="3"/>
      <c r="W1328" s="3"/>
      <c r="X1328" s="3"/>
      <c r="Y1328" s="3"/>
      <c r="Z1328" s="3"/>
    </row>
    <row r="1329" spans="1:26" ht="15" x14ac:dyDescent="0.2">
      <c r="A1329" s="3" t="s">
        <v>366</v>
      </c>
      <c r="B1329" s="30">
        <v>44862</v>
      </c>
      <c r="C1329" s="12">
        <v>0.36388888888888887</v>
      </c>
      <c r="D1329" s="3" t="s">
        <v>307</v>
      </c>
      <c r="E1329" s="3" t="s">
        <v>203</v>
      </c>
      <c r="F1329" s="3">
        <v>1041</v>
      </c>
      <c r="G1329" s="3">
        <v>14320</v>
      </c>
      <c r="H1329" s="3">
        <v>6.04</v>
      </c>
      <c r="I1329" s="3">
        <v>20.5</v>
      </c>
      <c r="J1329" s="3">
        <v>14.35</v>
      </c>
      <c r="K1329" s="3" t="s">
        <v>598</v>
      </c>
      <c r="L1329" s="3">
        <v>7.73</v>
      </c>
      <c r="M1329" s="3">
        <v>-118</v>
      </c>
      <c r="N1329" s="3">
        <v>1197</v>
      </c>
      <c r="O1329" s="3"/>
      <c r="P1329" s="3"/>
      <c r="Q1329" s="3"/>
      <c r="R1329" s="3"/>
      <c r="S1329" s="3"/>
      <c r="T1329" s="3"/>
      <c r="U1329" s="3"/>
      <c r="V1329" s="3"/>
      <c r="W1329" s="3"/>
      <c r="X1329" s="3"/>
      <c r="Y1329" s="3"/>
      <c r="Z1329" s="3"/>
    </row>
    <row r="1330" spans="1:26" ht="15" x14ac:dyDescent="0.2">
      <c r="A1330" s="3" t="s">
        <v>366</v>
      </c>
      <c r="B1330" s="30">
        <v>44862</v>
      </c>
      <c r="C1330" s="12">
        <v>0.36388888888888887</v>
      </c>
      <c r="D1330" s="3" t="s">
        <v>307</v>
      </c>
      <c r="E1330" s="3" t="s">
        <v>221</v>
      </c>
      <c r="F1330" s="3">
        <v>1029</v>
      </c>
      <c r="G1330" s="3">
        <v>14315</v>
      </c>
      <c r="H1330" s="3">
        <v>5.47</v>
      </c>
      <c r="I1330" s="3">
        <v>20.9</v>
      </c>
      <c r="J1330" s="3">
        <v>25.88</v>
      </c>
      <c r="K1330" s="3">
        <v>114</v>
      </c>
      <c r="L1330" s="3">
        <v>7.84</v>
      </c>
      <c r="M1330" s="3">
        <v>-124.5</v>
      </c>
      <c r="N1330" s="3">
        <v>1198</v>
      </c>
      <c r="O1330" s="3"/>
      <c r="P1330" s="3"/>
      <c r="Q1330" s="3"/>
      <c r="R1330" s="3"/>
      <c r="S1330" s="3"/>
      <c r="T1330" s="3"/>
      <c r="U1330" s="3"/>
      <c r="V1330" s="3"/>
      <c r="W1330" s="3"/>
      <c r="X1330" s="3"/>
      <c r="Y1330" s="3"/>
      <c r="Z1330" s="3"/>
    </row>
    <row r="1331" spans="1:26" ht="15" x14ac:dyDescent="0.2">
      <c r="A1331" s="3" t="s">
        <v>366</v>
      </c>
      <c r="B1331" s="30">
        <v>44862</v>
      </c>
      <c r="C1331" s="12">
        <v>0.375</v>
      </c>
      <c r="D1331" s="3" t="s">
        <v>304</v>
      </c>
      <c r="E1331" s="3" t="s">
        <v>203</v>
      </c>
      <c r="F1331" s="3">
        <v>1006</v>
      </c>
      <c r="G1331" s="3">
        <v>14319</v>
      </c>
      <c r="H1331" s="3">
        <v>7.55</v>
      </c>
      <c r="I1331" s="3">
        <v>20.2</v>
      </c>
      <c r="J1331" s="3">
        <v>8.3000000000000007</v>
      </c>
      <c r="K1331" s="3">
        <v>26</v>
      </c>
      <c r="L1331" s="3">
        <v>7.73</v>
      </c>
      <c r="M1331" s="3">
        <v>-117.9</v>
      </c>
      <c r="N1331" s="3">
        <v>1199</v>
      </c>
      <c r="O1331" s="3"/>
      <c r="P1331" s="3"/>
      <c r="Q1331" s="3"/>
      <c r="R1331" s="3"/>
      <c r="S1331" s="3"/>
      <c r="T1331" s="3"/>
      <c r="U1331" s="3"/>
      <c r="V1331" s="3"/>
      <c r="W1331" s="3"/>
      <c r="X1331" s="3"/>
      <c r="Y1331" s="3"/>
      <c r="Z1331" s="3"/>
    </row>
    <row r="1332" spans="1:26" ht="15" x14ac:dyDescent="0.2">
      <c r="A1332" s="3" t="s">
        <v>366</v>
      </c>
      <c r="B1332" s="30">
        <v>44862</v>
      </c>
      <c r="C1332" s="12">
        <v>0.375</v>
      </c>
      <c r="D1332" s="3" t="s">
        <v>304</v>
      </c>
      <c r="E1332" s="3" t="s">
        <v>221</v>
      </c>
      <c r="F1332" s="3">
        <v>1040</v>
      </c>
      <c r="G1332" s="3">
        <v>14326</v>
      </c>
      <c r="H1332" s="3">
        <v>7.73</v>
      </c>
      <c r="I1332" s="3">
        <v>20</v>
      </c>
      <c r="J1332" s="3">
        <v>10.47</v>
      </c>
      <c r="K1332" s="3">
        <v>67</v>
      </c>
      <c r="L1332" s="3">
        <v>7.9</v>
      </c>
      <c r="M1332" s="3">
        <v>-127.7</v>
      </c>
      <c r="N1332" s="3">
        <v>1200</v>
      </c>
      <c r="O1332" s="3"/>
      <c r="P1332" s="3"/>
      <c r="Q1332" s="3"/>
      <c r="R1332" s="3"/>
      <c r="S1332" s="3"/>
      <c r="T1332" s="3"/>
      <c r="U1332" s="3"/>
      <c r="V1332" s="3"/>
      <c r="W1332" s="3"/>
      <c r="X1332" s="3"/>
      <c r="Y1332" s="3"/>
      <c r="Z1332" s="3"/>
    </row>
    <row r="1333" spans="1:26" ht="15" x14ac:dyDescent="0.2">
      <c r="A1333" s="3" t="s">
        <v>366</v>
      </c>
      <c r="B1333" s="30">
        <v>44862</v>
      </c>
      <c r="C1333" s="12">
        <v>0.38541666666666669</v>
      </c>
      <c r="D1333" s="3" t="s">
        <v>272</v>
      </c>
      <c r="E1333" s="3" t="s">
        <v>203</v>
      </c>
      <c r="F1333" s="3">
        <v>1014</v>
      </c>
      <c r="G1333" s="3">
        <v>14325</v>
      </c>
      <c r="H1333" s="3">
        <v>6.43</v>
      </c>
      <c r="I1333" s="3">
        <v>20.9</v>
      </c>
      <c r="J1333" s="3">
        <v>3.13</v>
      </c>
      <c r="K1333" s="3">
        <v>1</v>
      </c>
      <c r="L1333" s="3">
        <v>7.51</v>
      </c>
      <c r="M1333" s="3">
        <v>-105.2</v>
      </c>
      <c r="N1333" s="3">
        <v>1201</v>
      </c>
      <c r="O1333" s="3"/>
      <c r="P1333" s="3"/>
      <c r="Q1333" s="3"/>
      <c r="R1333" s="3"/>
      <c r="S1333" s="3"/>
      <c r="T1333" s="3"/>
      <c r="U1333" s="3"/>
      <c r="V1333" s="3"/>
      <c r="W1333" s="3"/>
      <c r="X1333" s="3"/>
      <c r="Y1333" s="3"/>
      <c r="Z1333" s="3"/>
    </row>
    <row r="1334" spans="1:26" ht="15" x14ac:dyDescent="0.2">
      <c r="A1334" s="3" t="s">
        <v>366</v>
      </c>
      <c r="B1334" s="30">
        <v>44862</v>
      </c>
      <c r="C1334" s="12">
        <v>0.38541666666666669</v>
      </c>
      <c r="D1334" s="3" t="s">
        <v>272</v>
      </c>
      <c r="E1334" s="3" t="s">
        <v>221</v>
      </c>
      <c r="F1334" s="3" t="s">
        <v>46</v>
      </c>
      <c r="G1334" s="3" t="s">
        <v>46</v>
      </c>
      <c r="H1334" s="3">
        <v>6.36</v>
      </c>
      <c r="I1334" s="3">
        <v>20.399999999999999</v>
      </c>
      <c r="J1334" s="3">
        <v>4.1500000000000004</v>
      </c>
      <c r="K1334" s="3">
        <v>64</v>
      </c>
      <c r="L1334" s="3">
        <v>7.53</v>
      </c>
      <c r="M1334" s="3">
        <v>-106.9</v>
      </c>
      <c r="N1334" s="3">
        <v>1202</v>
      </c>
      <c r="O1334" s="3"/>
      <c r="P1334" s="3"/>
      <c r="Q1334" s="3"/>
      <c r="R1334" s="3"/>
      <c r="S1334" s="3"/>
      <c r="T1334" s="3"/>
      <c r="U1334" s="3"/>
      <c r="V1334" s="3"/>
      <c r="W1334" s="3"/>
      <c r="X1334" s="3"/>
      <c r="Y1334" s="3"/>
      <c r="Z1334" s="3"/>
    </row>
    <row r="1335" spans="1:26" ht="15" x14ac:dyDescent="0.2">
      <c r="A1335" s="3" t="s">
        <v>366</v>
      </c>
      <c r="B1335" s="30">
        <v>44862</v>
      </c>
      <c r="C1335" s="12">
        <v>0.3972222222222222</v>
      </c>
      <c r="D1335" s="3" t="s">
        <v>300</v>
      </c>
      <c r="E1335" s="3" t="s">
        <v>203</v>
      </c>
      <c r="F1335" s="3">
        <v>1052</v>
      </c>
      <c r="G1335" s="3">
        <v>14324</v>
      </c>
      <c r="H1335" s="3">
        <v>6.79</v>
      </c>
      <c r="I1335" s="3">
        <v>21.1</v>
      </c>
      <c r="J1335" s="3">
        <v>6.05</v>
      </c>
      <c r="K1335" s="3">
        <v>23</v>
      </c>
      <c r="L1335" s="3">
        <v>7.65</v>
      </c>
      <c r="M1335" s="3">
        <v>-113.6</v>
      </c>
      <c r="N1335" s="3">
        <v>1203</v>
      </c>
      <c r="O1335" s="3"/>
      <c r="P1335" s="3"/>
      <c r="Q1335" s="3"/>
      <c r="R1335" s="3"/>
      <c r="S1335" s="3"/>
      <c r="T1335" s="3"/>
      <c r="U1335" s="3"/>
      <c r="V1335" s="3"/>
      <c r="W1335" s="3"/>
      <c r="X1335" s="3"/>
      <c r="Y1335" s="3"/>
      <c r="Z1335" s="3"/>
    </row>
    <row r="1336" spans="1:26" ht="15" x14ac:dyDescent="0.2">
      <c r="A1336" s="3" t="s">
        <v>366</v>
      </c>
      <c r="B1336" s="30">
        <v>44862</v>
      </c>
      <c r="C1336" s="12">
        <v>0.3972222222222222</v>
      </c>
      <c r="D1336" s="3" t="s">
        <v>300</v>
      </c>
      <c r="E1336" s="3" t="s">
        <v>221</v>
      </c>
      <c r="F1336" s="3" t="s">
        <v>46</v>
      </c>
      <c r="G1336" s="3" t="s">
        <v>46</v>
      </c>
      <c r="H1336" s="3">
        <v>6.92</v>
      </c>
      <c r="I1336" s="3">
        <v>20.9</v>
      </c>
      <c r="J1336" s="3">
        <v>6.11</v>
      </c>
      <c r="K1336" s="3">
        <v>44</v>
      </c>
      <c r="L1336" s="3">
        <v>7.89</v>
      </c>
      <c r="M1336" s="3">
        <v>-127.2</v>
      </c>
      <c r="N1336" s="3">
        <v>1204</v>
      </c>
      <c r="O1336" s="3"/>
      <c r="P1336" s="3"/>
      <c r="Q1336" s="3"/>
      <c r="R1336" s="3"/>
      <c r="S1336" s="3"/>
      <c r="T1336" s="3"/>
      <c r="U1336" s="3"/>
      <c r="V1336" s="3"/>
      <c r="W1336" s="3"/>
      <c r="X1336" s="3"/>
      <c r="Y1336" s="3"/>
      <c r="Z1336" s="3"/>
    </row>
    <row r="1337" spans="1:26" ht="15" x14ac:dyDescent="0.2">
      <c r="A1337" s="3" t="s">
        <v>366</v>
      </c>
      <c r="B1337" s="30">
        <v>44862</v>
      </c>
      <c r="C1337" s="12">
        <v>0.40555555555555556</v>
      </c>
      <c r="D1337" s="3" t="s">
        <v>270</v>
      </c>
      <c r="E1337" s="3" t="s">
        <v>203</v>
      </c>
      <c r="F1337" s="3">
        <v>1035</v>
      </c>
      <c r="G1337" s="3">
        <v>14328</v>
      </c>
      <c r="H1337" s="3">
        <v>6.57</v>
      </c>
      <c r="I1337" s="3">
        <v>20.6</v>
      </c>
      <c r="J1337" s="3">
        <v>5.34</v>
      </c>
      <c r="K1337" s="3">
        <v>6</v>
      </c>
      <c r="L1337" s="3">
        <v>7.49</v>
      </c>
      <c r="M1337" s="3">
        <v>-104</v>
      </c>
      <c r="N1337" s="3">
        <v>1205</v>
      </c>
      <c r="O1337" s="3"/>
      <c r="P1337" s="3"/>
      <c r="Q1337" s="3"/>
      <c r="R1337" s="3"/>
      <c r="S1337" s="3"/>
      <c r="T1337" s="3"/>
      <c r="U1337" s="3"/>
      <c r="V1337" s="3"/>
      <c r="W1337" s="3"/>
      <c r="X1337" s="3"/>
      <c r="Y1337" s="3"/>
      <c r="Z1337" s="3"/>
    </row>
    <row r="1338" spans="1:26" ht="15" x14ac:dyDescent="0.2">
      <c r="A1338" s="3" t="s">
        <v>366</v>
      </c>
      <c r="B1338" s="30">
        <v>44862</v>
      </c>
      <c r="C1338" s="12">
        <v>0.40555555555555556</v>
      </c>
      <c r="D1338" s="3" t="s">
        <v>270</v>
      </c>
      <c r="E1338" s="3" t="s">
        <v>221</v>
      </c>
      <c r="F1338" s="3" t="s">
        <v>46</v>
      </c>
      <c r="G1338" s="3" t="s">
        <v>46</v>
      </c>
      <c r="H1338" s="3">
        <v>6.55</v>
      </c>
      <c r="I1338" s="3">
        <v>20.8</v>
      </c>
      <c r="J1338" s="3">
        <v>5.88</v>
      </c>
      <c r="K1338" s="3">
        <v>29</v>
      </c>
      <c r="L1338" s="3">
        <v>7.52</v>
      </c>
      <c r="M1338" s="3">
        <v>-106.1</v>
      </c>
      <c r="N1338" s="3">
        <v>1206</v>
      </c>
      <c r="O1338" s="3"/>
      <c r="P1338" s="3"/>
      <c r="Q1338" s="3"/>
      <c r="R1338" s="3"/>
      <c r="S1338" s="3"/>
      <c r="T1338" s="3"/>
      <c r="U1338" s="3"/>
      <c r="V1338" s="3"/>
      <c r="W1338" s="3"/>
      <c r="X1338" s="3"/>
      <c r="Y1338" s="3"/>
      <c r="Z1338" s="3"/>
    </row>
    <row r="1339" spans="1:26" ht="15" x14ac:dyDescent="0.2">
      <c r="A1339" s="3" t="s">
        <v>366</v>
      </c>
      <c r="B1339" s="30">
        <v>44862</v>
      </c>
      <c r="C1339" s="12">
        <v>0.41319444444444442</v>
      </c>
      <c r="D1339" s="3" t="s">
        <v>267</v>
      </c>
      <c r="E1339" s="3" t="s">
        <v>203</v>
      </c>
      <c r="F1339" s="3">
        <v>1027</v>
      </c>
      <c r="G1339" s="3">
        <v>14330</v>
      </c>
      <c r="H1339" s="3">
        <v>8</v>
      </c>
      <c r="I1339" s="3">
        <v>19.600000000000001</v>
      </c>
      <c r="J1339" s="3">
        <v>14.77</v>
      </c>
      <c r="K1339" s="3">
        <v>35</v>
      </c>
      <c r="L1339" s="3">
        <v>7.79</v>
      </c>
      <c r="M1339" s="3">
        <v>-121.6</v>
      </c>
      <c r="N1339" s="3">
        <v>1207</v>
      </c>
      <c r="O1339" s="3"/>
      <c r="P1339" s="3"/>
      <c r="Q1339" s="3"/>
      <c r="R1339" s="3"/>
      <c r="S1339" s="3"/>
      <c r="T1339" s="3"/>
      <c r="U1339" s="3"/>
      <c r="V1339" s="3"/>
      <c r="W1339" s="3"/>
      <c r="X1339" s="3"/>
      <c r="Y1339" s="3"/>
      <c r="Z1339" s="3"/>
    </row>
    <row r="1340" spans="1:26" ht="15" x14ac:dyDescent="0.2">
      <c r="A1340" s="3" t="s">
        <v>366</v>
      </c>
      <c r="B1340" s="30">
        <v>44862</v>
      </c>
      <c r="C1340" s="12">
        <v>0.41319444444444442</v>
      </c>
      <c r="D1340" s="3" t="s">
        <v>267</v>
      </c>
      <c r="E1340" s="3" t="s">
        <v>221</v>
      </c>
      <c r="F1340" s="3" t="s">
        <v>46</v>
      </c>
      <c r="G1340" s="3" t="s">
        <v>46</v>
      </c>
      <c r="H1340" s="3">
        <v>8.02</v>
      </c>
      <c r="I1340" s="3">
        <v>19.600000000000001</v>
      </c>
      <c r="J1340" s="3">
        <v>14.84</v>
      </c>
      <c r="K1340" s="3">
        <v>113</v>
      </c>
      <c r="L1340" s="3">
        <v>7.98</v>
      </c>
      <c r="M1340" s="3">
        <v>-132.6</v>
      </c>
      <c r="N1340" s="3">
        <v>1208</v>
      </c>
      <c r="O1340" s="3"/>
      <c r="P1340" s="3"/>
      <c r="Q1340" s="3"/>
      <c r="R1340" s="3"/>
      <c r="S1340" s="3"/>
      <c r="T1340" s="3"/>
      <c r="U1340" s="3"/>
      <c r="V1340" s="3"/>
      <c r="W1340" s="3"/>
      <c r="X1340" s="3"/>
      <c r="Y1340" s="3"/>
      <c r="Z1340" s="3"/>
    </row>
    <row r="1341" spans="1:26" ht="15" x14ac:dyDescent="0.2">
      <c r="A1341" s="3" t="s">
        <v>366</v>
      </c>
      <c r="B1341" s="30">
        <v>44862</v>
      </c>
      <c r="C1341" s="12">
        <v>0.43055555555555558</v>
      </c>
      <c r="D1341" s="3" t="s">
        <v>274</v>
      </c>
      <c r="E1341" s="3" t="s">
        <v>203</v>
      </c>
      <c r="F1341" s="3">
        <v>1016</v>
      </c>
      <c r="G1341" s="3">
        <v>14329</v>
      </c>
      <c r="H1341" s="3">
        <v>7.8</v>
      </c>
      <c r="I1341" s="3">
        <v>20.7</v>
      </c>
      <c r="J1341" s="3">
        <v>16.190000000000001</v>
      </c>
      <c r="K1341" s="3">
        <v>10</v>
      </c>
      <c r="L1341" s="3">
        <v>7.78</v>
      </c>
      <c r="M1341" s="3">
        <v>-121.1</v>
      </c>
      <c r="N1341" s="3">
        <v>1209</v>
      </c>
      <c r="O1341" s="3"/>
      <c r="P1341" s="3"/>
      <c r="Q1341" s="3"/>
      <c r="R1341" s="3"/>
      <c r="S1341" s="3"/>
      <c r="T1341" s="3"/>
      <c r="U1341" s="3"/>
      <c r="V1341" s="3"/>
      <c r="W1341" s="3"/>
      <c r="X1341" s="3"/>
      <c r="Y1341" s="3"/>
      <c r="Z1341" s="3"/>
    </row>
    <row r="1342" spans="1:26" ht="15" x14ac:dyDescent="0.2">
      <c r="A1342" s="3" t="s">
        <v>366</v>
      </c>
      <c r="B1342" s="30">
        <v>44862</v>
      </c>
      <c r="C1342" s="12">
        <v>0.43055555555555558</v>
      </c>
      <c r="D1342" s="3" t="s">
        <v>274</v>
      </c>
      <c r="E1342" s="3" t="s">
        <v>221</v>
      </c>
      <c r="F1342" s="3">
        <v>1012</v>
      </c>
      <c r="G1342" s="3">
        <v>14323</v>
      </c>
      <c r="H1342" s="3">
        <v>6.3</v>
      </c>
      <c r="I1342" s="3">
        <v>21.1</v>
      </c>
      <c r="J1342" s="3">
        <v>28.08</v>
      </c>
      <c r="K1342" s="3">
        <v>16</v>
      </c>
      <c r="L1342" s="3">
        <v>7.94</v>
      </c>
      <c r="M1342" s="3">
        <v>-129.9</v>
      </c>
      <c r="N1342" s="3">
        <v>1210</v>
      </c>
      <c r="O1342" s="3"/>
      <c r="P1342" s="3"/>
      <c r="Q1342" s="3"/>
      <c r="R1342" s="3"/>
      <c r="S1342" s="3"/>
      <c r="T1342" s="3"/>
      <c r="U1342" s="3"/>
      <c r="V1342" s="3"/>
      <c r="W1342" s="3"/>
      <c r="X1342" s="3"/>
      <c r="Y1342" s="3"/>
      <c r="Z1342" s="3"/>
    </row>
    <row r="1343" spans="1:26" ht="15" x14ac:dyDescent="0.2">
      <c r="A1343" s="3" t="s">
        <v>366</v>
      </c>
      <c r="B1343" s="30">
        <v>44862</v>
      </c>
      <c r="C1343" s="12">
        <v>0.47222222222222221</v>
      </c>
      <c r="D1343" s="3" t="s">
        <v>265</v>
      </c>
      <c r="E1343" s="3" t="s">
        <v>203</v>
      </c>
      <c r="F1343" s="3">
        <v>1037</v>
      </c>
      <c r="G1343" s="3">
        <v>14327</v>
      </c>
      <c r="H1343" s="3">
        <v>8.0399999999999991</v>
      </c>
      <c r="I1343" s="3">
        <v>19.8</v>
      </c>
      <c r="J1343" s="3">
        <v>19.32</v>
      </c>
      <c r="K1343" s="3">
        <v>131</v>
      </c>
      <c r="L1343" s="3">
        <v>7.91</v>
      </c>
      <c r="M1343" s="3">
        <v>-128.6</v>
      </c>
      <c r="N1343" s="3">
        <v>1212</v>
      </c>
      <c r="O1343" s="3"/>
      <c r="P1343" s="3"/>
      <c r="Q1343" s="3"/>
      <c r="R1343" s="3"/>
      <c r="S1343" s="3"/>
      <c r="T1343" s="3"/>
      <c r="U1343" s="3"/>
      <c r="V1343" s="3"/>
      <c r="W1343" s="3"/>
      <c r="X1343" s="3"/>
      <c r="Y1343" s="3"/>
      <c r="Z1343" s="3"/>
    </row>
    <row r="1344" spans="1:26" ht="15" x14ac:dyDescent="0.2">
      <c r="A1344" s="3" t="s">
        <v>366</v>
      </c>
      <c r="B1344" s="30">
        <v>44862</v>
      </c>
      <c r="C1344" s="12">
        <v>0.47222222222222221</v>
      </c>
      <c r="D1344" s="3" t="s">
        <v>265</v>
      </c>
      <c r="E1344" s="3" t="s">
        <v>221</v>
      </c>
      <c r="F1344" s="3" t="s">
        <v>46</v>
      </c>
      <c r="G1344" s="3" t="s">
        <v>46</v>
      </c>
      <c r="H1344" s="3">
        <v>7.99</v>
      </c>
      <c r="I1344" s="3">
        <v>19.899999999999999</v>
      </c>
      <c r="J1344" s="3">
        <v>19.36</v>
      </c>
      <c r="K1344" s="3">
        <v>143</v>
      </c>
      <c r="L1344" s="3">
        <v>8.0399999999999991</v>
      </c>
      <c r="M1344" s="3">
        <v>-136.1</v>
      </c>
      <c r="N1344" s="3">
        <v>1213</v>
      </c>
      <c r="O1344" s="3"/>
      <c r="P1344" s="3"/>
      <c r="Q1344" s="3"/>
      <c r="R1344" s="3"/>
      <c r="S1344" s="3"/>
      <c r="T1344" s="3"/>
      <c r="U1344" s="3"/>
      <c r="V1344" s="3"/>
      <c r="W1344" s="3"/>
      <c r="X1344" s="3"/>
      <c r="Y1344" s="3"/>
      <c r="Z1344" s="3"/>
    </row>
    <row r="1345" spans="1:26" ht="15" x14ac:dyDescent="0.2">
      <c r="A1345" s="3" t="s">
        <v>366</v>
      </c>
      <c r="B1345" s="30">
        <v>44862</v>
      </c>
      <c r="C1345" s="12">
        <v>0.49861111111111112</v>
      </c>
      <c r="D1345" s="3" t="s">
        <v>215</v>
      </c>
      <c r="E1345" s="3" t="s">
        <v>203</v>
      </c>
      <c r="F1345" s="3">
        <v>1026</v>
      </c>
      <c r="G1345" s="3">
        <v>14322</v>
      </c>
      <c r="H1345" s="3">
        <v>8.08</v>
      </c>
      <c r="I1345" s="3">
        <v>19.600000000000001</v>
      </c>
      <c r="J1345" s="3">
        <v>22.08</v>
      </c>
      <c r="K1345" s="3">
        <v>115</v>
      </c>
      <c r="L1345" s="3">
        <v>7.93</v>
      </c>
      <c r="M1345" s="3">
        <v>-129.6</v>
      </c>
      <c r="N1345" s="3">
        <v>1214</v>
      </c>
      <c r="O1345" s="3"/>
      <c r="P1345" s="3"/>
      <c r="Q1345" s="3"/>
      <c r="R1345" s="3"/>
      <c r="S1345" s="3"/>
      <c r="T1345" s="3"/>
      <c r="U1345" s="3"/>
      <c r="V1345" s="3"/>
      <c r="W1345" s="3"/>
      <c r="X1345" s="3"/>
      <c r="Y1345" s="3"/>
      <c r="Z1345" s="3"/>
    </row>
    <row r="1346" spans="1:26" ht="15" x14ac:dyDescent="0.2">
      <c r="A1346" s="3" t="s">
        <v>366</v>
      </c>
      <c r="B1346" s="30">
        <v>44862</v>
      </c>
      <c r="C1346" s="12">
        <v>0.49861111111111112</v>
      </c>
      <c r="D1346" s="3" t="s">
        <v>215</v>
      </c>
      <c r="E1346" s="3" t="s">
        <v>221</v>
      </c>
      <c r="F1346" s="3" t="s">
        <v>46</v>
      </c>
      <c r="G1346" s="3" t="s">
        <v>46</v>
      </c>
      <c r="H1346" s="3">
        <v>8.0500000000000007</v>
      </c>
      <c r="I1346" s="3">
        <v>19.600000000000001</v>
      </c>
      <c r="J1346" s="3">
        <v>22.02</v>
      </c>
      <c r="K1346" s="3">
        <v>120</v>
      </c>
      <c r="L1346" s="3">
        <v>7.92</v>
      </c>
      <c r="M1346" s="3">
        <v>-128.9</v>
      </c>
      <c r="N1346" s="3">
        <v>1215</v>
      </c>
      <c r="O1346" s="3"/>
      <c r="P1346" s="3"/>
      <c r="Q1346" s="3"/>
      <c r="R1346" s="3"/>
      <c r="S1346" s="3"/>
      <c r="T1346" s="3"/>
      <c r="U1346" s="3"/>
      <c r="V1346" s="3"/>
      <c r="W1346" s="3"/>
      <c r="X1346" s="3"/>
      <c r="Y1346" s="3"/>
      <c r="Z1346" s="3"/>
    </row>
    <row r="1347" spans="1:26" ht="15" x14ac:dyDescent="0.2">
      <c r="A1347" s="3" t="s">
        <v>366</v>
      </c>
      <c r="B1347" s="30">
        <v>44862</v>
      </c>
      <c r="C1347" s="12">
        <v>0.51388888888888884</v>
      </c>
      <c r="D1347" s="3" t="s">
        <v>218</v>
      </c>
      <c r="E1347" s="3" t="s">
        <v>203</v>
      </c>
      <c r="F1347" s="3">
        <v>1034</v>
      </c>
      <c r="G1347" s="3">
        <v>14316</v>
      </c>
      <c r="H1347" s="3">
        <v>8.2799999999999994</v>
      </c>
      <c r="I1347" s="3">
        <v>19.8</v>
      </c>
      <c r="J1347" s="3">
        <v>21.18</v>
      </c>
      <c r="K1347" s="3">
        <v>18</v>
      </c>
      <c r="L1347" s="3">
        <v>8.1</v>
      </c>
      <c r="M1347" s="3">
        <v>-139.6</v>
      </c>
      <c r="N1347" s="3">
        <v>1216</v>
      </c>
      <c r="O1347" s="3"/>
      <c r="P1347" s="3"/>
      <c r="Q1347" s="3"/>
      <c r="R1347" s="3"/>
      <c r="S1347" s="3"/>
      <c r="T1347" s="3"/>
      <c r="U1347" s="3"/>
      <c r="V1347" s="3"/>
      <c r="W1347" s="3"/>
      <c r="X1347" s="3"/>
      <c r="Y1347" s="3"/>
      <c r="Z1347" s="3"/>
    </row>
    <row r="1348" spans="1:26" ht="15" x14ac:dyDescent="0.2">
      <c r="A1348" s="3" t="s">
        <v>366</v>
      </c>
      <c r="B1348" s="30">
        <v>44862</v>
      </c>
      <c r="C1348" s="12">
        <v>0.51388888888888884</v>
      </c>
      <c r="D1348" s="3" t="s">
        <v>218</v>
      </c>
      <c r="E1348" s="3" t="s">
        <v>221</v>
      </c>
      <c r="F1348" s="3">
        <v>1042</v>
      </c>
      <c r="G1348" s="3">
        <v>14318</v>
      </c>
      <c r="H1348" s="3">
        <v>6.95</v>
      </c>
      <c r="I1348" s="3">
        <v>21.3</v>
      </c>
      <c r="J1348" s="3">
        <v>30.5</v>
      </c>
      <c r="K1348" s="3">
        <v>80</v>
      </c>
      <c r="L1348" s="3">
        <v>8.02</v>
      </c>
      <c r="M1348" s="3">
        <v>-135</v>
      </c>
      <c r="N1348" s="3">
        <v>1217</v>
      </c>
      <c r="O1348" s="3"/>
      <c r="P1348" s="3"/>
      <c r="Q1348" s="3"/>
      <c r="R1348" s="3"/>
      <c r="S1348" s="3"/>
      <c r="T1348" s="3"/>
      <c r="U1348" s="3"/>
      <c r="V1348" s="3"/>
      <c r="W1348" s="3"/>
      <c r="X1348" s="3"/>
      <c r="Y1348" s="3"/>
      <c r="Z1348" s="3"/>
    </row>
    <row r="1349" spans="1:26" ht="15" x14ac:dyDescent="0.2">
      <c r="A1349" s="3" t="s">
        <v>366</v>
      </c>
      <c r="B1349" s="30">
        <v>44862</v>
      </c>
      <c r="C1349" s="12">
        <v>0.52777777777777779</v>
      </c>
      <c r="D1349" s="3" t="s">
        <v>224</v>
      </c>
      <c r="E1349" s="3" t="s">
        <v>203</v>
      </c>
      <c r="F1349" s="3">
        <v>1051</v>
      </c>
      <c r="G1349" s="3">
        <v>14331</v>
      </c>
      <c r="H1349" s="3">
        <v>7.75</v>
      </c>
      <c r="I1349" s="3">
        <v>20</v>
      </c>
      <c r="J1349" s="3">
        <v>20.149999999999999</v>
      </c>
      <c r="K1349" s="3">
        <v>48</v>
      </c>
      <c r="L1349" s="3">
        <v>7.82</v>
      </c>
      <c r="M1349" s="3">
        <v>-123.5</v>
      </c>
      <c r="N1349" s="3">
        <v>1218</v>
      </c>
      <c r="O1349" s="3"/>
      <c r="P1349" s="3"/>
      <c r="Q1349" s="3"/>
      <c r="R1349" s="3"/>
      <c r="S1349" s="3"/>
      <c r="T1349" s="3"/>
      <c r="U1349" s="3"/>
      <c r="V1349" s="3"/>
      <c r="W1349" s="3"/>
      <c r="X1349" s="3"/>
      <c r="Y1349" s="3"/>
      <c r="Z1349" s="3"/>
    </row>
    <row r="1350" spans="1:26" ht="15" x14ac:dyDescent="0.2">
      <c r="A1350" s="3" t="s">
        <v>366</v>
      </c>
      <c r="B1350" s="30">
        <v>44862</v>
      </c>
      <c r="C1350" s="12">
        <v>0.52777777777777779</v>
      </c>
      <c r="D1350" s="3" t="s">
        <v>224</v>
      </c>
      <c r="E1350" s="3" t="s">
        <v>221</v>
      </c>
      <c r="F1350" s="3" t="s">
        <v>46</v>
      </c>
      <c r="G1350" s="3" t="s">
        <v>46</v>
      </c>
      <c r="H1350" s="3">
        <v>7.66</v>
      </c>
      <c r="I1350" s="3">
        <v>20.3</v>
      </c>
      <c r="J1350" s="3">
        <v>19.96</v>
      </c>
      <c r="K1350" s="3">
        <v>105</v>
      </c>
      <c r="L1350" s="3">
        <v>7.95</v>
      </c>
      <c r="M1350" s="3">
        <v>-130.80000000000001</v>
      </c>
      <c r="N1350" s="3">
        <v>1219</v>
      </c>
      <c r="O1350" s="3"/>
      <c r="P1350" s="3"/>
      <c r="Q1350" s="3"/>
      <c r="R1350" s="3"/>
      <c r="S1350" s="3"/>
      <c r="T1350" s="3"/>
      <c r="U1350" s="3"/>
      <c r="V1350" s="3"/>
      <c r="W1350" s="3"/>
      <c r="X1350" s="3"/>
      <c r="Y1350" s="3"/>
      <c r="Z1350" s="3"/>
    </row>
    <row r="1351" spans="1:26" ht="15" x14ac:dyDescent="0.2">
      <c r="A1351" s="3" t="s">
        <v>366</v>
      </c>
      <c r="B1351" s="30">
        <v>44862</v>
      </c>
      <c r="C1351" s="12">
        <v>0.55625000000000002</v>
      </c>
      <c r="D1351" s="3" t="s">
        <v>281</v>
      </c>
      <c r="E1351" s="3" t="s">
        <v>203</v>
      </c>
      <c r="F1351" s="3">
        <v>1010</v>
      </c>
      <c r="G1351" s="3">
        <v>14313</v>
      </c>
      <c r="H1351" s="3">
        <v>9.3000000000000007</v>
      </c>
      <c r="I1351" s="3">
        <v>20.2</v>
      </c>
      <c r="J1351" s="3">
        <v>16.77</v>
      </c>
      <c r="K1351" s="3">
        <v>62</v>
      </c>
      <c r="L1351" s="3">
        <v>7.92</v>
      </c>
      <c r="M1351" s="3">
        <v>-131.4</v>
      </c>
      <c r="N1351" s="3">
        <v>1220</v>
      </c>
      <c r="O1351" s="3"/>
      <c r="P1351" s="3"/>
      <c r="Q1351" s="3"/>
      <c r="R1351" s="3"/>
      <c r="S1351" s="3"/>
      <c r="T1351" s="3"/>
      <c r="U1351" s="3"/>
      <c r="V1351" s="3"/>
      <c r="W1351" s="3"/>
      <c r="X1351" s="3"/>
      <c r="Y1351" s="3"/>
      <c r="Z1351" s="3"/>
    </row>
    <row r="1352" spans="1:26" ht="15" x14ac:dyDescent="0.2">
      <c r="A1352" s="3" t="s">
        <v>366</v>
      </c>
      <c r="B1352" s="30">
        <v>44862</v>
      </c>
      <c r="C1352" s="12">
        <v>0.55625000000000002</v>
      </c>
      <c r="D1352" s="3" t="s">
        <v>281</v>
      </c>
      <c r="E1352" s="3" t="s">
        <v>221</v>
      </c>
      <c r="F1352" s="3">
        <v>1030</v>
      </c>
      <c r="G1352" s="3">
        <v>14332</v>
      </c>
      <c r="H1352" s="3">
        <v>6.4</v>
      </c>
      <c r="I1352" s="3">
        <v>21.1</v>
      </c>
      <c r="J1352" s="3">
        <v>30.04</v>
      </c>
      <c r="K1352" s="3">
        <v>104</v>
      </c>
      <c r="L1352" s="3">
        <v>7.97</v>
      </c>
      <c r="M1352" s="3">
        <v>-132.1</v>
      </c>
      <c r="N1352" s="3">
        <v>1221</v>
      </c>
      <c r="O1352" s="3"/>
      <c r="P1352" s="3"/>
      <c r="Q1352" s="3"/>
      <c r="R1352" s="3"/>
      <c r="S1352" s="3"/>
      <c r="T1352" s="3"/>
      <c r="U1352" s="3"/>
      <c r="V1352" s="3"/>
      <c r="W1352" s="3"/>
      <c r="X1352" s="3"/>
      <c r="Y1352" s="3"/>
      <c r="Z1352" s="3"/>
    </row>
    <row r="1353" spans="1:26" ht="15" x14ac:dyDescent="0.2">
      <c r="A1353" s="3" t="s">
        <v>366</v>
      </c>
      <c r="B1353" s="30">
        <v>44862</v>
      </c>
      <c r="C1353" s="12">
        <v>0.58125000000000004</v>
      </c>
      <c r="D1353" s="3" t="s">
        <v>284</v>
      </c>
      <c r="E1353" s="3" t="s">
        <v>203</v>
      </c>
      <c r="F1353" s="3">
        <v>1021</v>
      </c>
      <c r="G1353" s="3">
        <v>14314</v>
      </c>
      <c r="H1353" s="3">
        <v>8.6199999999999992</v>
      </c>
      <c r="I1353" s="3">
        <v>21.3</v>
      </c>
      <c r="J1353" s="3">
        <v>16.32</v>
      </c>
      <c r="K1353" s="3">
        <v>103</v>
      </c>
      <c r="L1353" s="3">
        <v>7.91</v>
      </c>
      <c r="M1353" s="3">
        <v>-128.69999999999999</v>
      </c>
      <c r="N1353" s="3">
        <v>1222</v>
      </c>
      <c r="O1353" s="3"/>
      <c r="P1353" s="3"/>
      <c r="Q1353" s="3"/>
      <c r="R1353" s="3"/>
      <c r="S1353" s="3"/>
      <c r="T1353" s="3"/>
      <c r="U1353" s="3"/>
      <c r="V1353" s="3"/>
      <c r="W1353" s="3"/>
      <c r="X1353" s="3"/>
      <c r="Y1353" s="3"/>
      <c r="Z1353" s="3"/>
    </row>
    <row r="1354" spans="1:26" ht="15" x14ac:dyDescent="0.2">
      <c r="A1354" s="3" t="s">
        <v>366</v>
      </c>
      <c r="B1354" s="30">
        <v>44862</v>
      </c>
      <c r="C1354" s="12">
        <v>0.58125000000000004</v>
      </c>
      <c r="D1354" s="3" t="s">
        <v>284</v>
      </c>
      <c r="E1354" s="3" t="s">
        <v>221</v>
      </c>
      <c r="F1354" s="3" t="s">
        <v>46</v>
      </c>
      <c r="G1354" s="3" t="s">
        <v>46</v>
      </c>
      <c r="H1354" s="3">
        <v>8.74</v>
      </c>
      <c r="I1354" s="3">
        <v>21.5</v>
      </c>
      <c r="J1354" s="3">
        <v>16.670000000000002</v>
      </c>
      <c r="K1354" s="3">
        <v>116</v>
      </c>
      <c r="L1354" s="3">
        <v>7.86</v>
      </c>
      <c r="M1354" s="3">
        <v>-125.3</v>
      </c>
      <c r="N1354" s="3">
        <v>1223</v>
      </c>
      <c r="O1354" s="3"/>
      <c r="P1354" s="3"/>
      <c r="Q1354" s="3"/>
      <c r="R1354" s="3"/>
      <c r="S1354" s="3"/>
      <c r="T1354" s="3"/>
      <c r="U1354" s="3"/>
      <c r="V1354" s="3"/>
      <c r="W1354" s="3"/>
      <c r="X1354" s="3"/>
      <c r="Y1354" s="3"/>
      <c r="Z1354" s="3"/>
    </row>
    <row r="1355" spans="1:26" ht="15" x14ac:dyDescent="0.2">
      <c r="A1355" s="3" t="s">
        <v>367</v>
      </c>
      <c r="B1355" s="35">
        <v>44902</v>
      </c>
      <c r="C1355" s="12">
        <v>0.30277777777777776</v>
      </c>
      <c r="D1355" s="3" t="s">
        <v>284</v>
      </c>
      <c r="E1355" s="3" t="s">
        <v>203</v>
      </c>
      <c r="F1355" s="3">
        <v>1038</v>
      </c>
      <c r="G1355" s="3">
        <v>14404</v>
      </c>
      <c r="H1355" s="3">
        <v>6.86</v>
      </c>
      <c r="I1355" s="3">
        <v>19.100000000000001</v>
      </c>
      <c r="J1355" s="3">
        <v>4.8899999999999997</v>
      </c>
      <c r="K1355" s="3">
        <v>65</v>
      </c>
      <c r="L1355" s="3">
        <v>7.15</v>
      </c>
      <c r="M1355" s="3">
        <v>17.399999999999999</v>
      </c>
      <c r="N1355" s="3">
        <v>1224</v>
      </c>
      <c r="O1355" s="3"/>
      <c r="P1355" s="3"/>
      <c r="Q1355" s="3"/>
      <c r="R1355" s="3"/>
      <c r="S1355" s="3"/>
      <c r="T1355" s="3"/>
      <c r="U1355" s="3"/>
      <c r="V1355" s="3"/>
      <c r="W1355" s="3"/>
      <c r="X1355" s="3"/>
      <c r="Y1355" s="3"/>
      <c r="Z1355" s="3"/>
    </row>
    <row r="1356" spans="1:26" ht="15" x14ac:dyDescent="0.2">
      <c r="A1356" s="3" t="s">
        <v>367</v>
      </c>
      <c r="B1356" s="35">
        <v>44902</v>
      </c>
      <c r="C1356" s="12">
        <v>0.30277777777777776</v>
      </c>
      <c r="D1356" s="3" t="s">
        <v>284</v>
      </c>
      <c r="E1356" s="3" t="s">
        <v>221</v>
      </c>
      <c r="F1356" s="3" t="s">
        <v>46</v>
      </c>
      <c r="G1356" s="3" t="s">
        <v>46</v>
      </c>
      <c r="H1356" s="3">
        <v>7.1</v>
      </c>
      <c r="I1356" s="3">
        <v>19.100000000000001</v>
      </c>
      <c r="J1356" s="3">
        <v>4.96</v>
      </c>
      <c r="K1356" s="3">
        <v>67</v>
      </c>
      <c r="L1356" s="3">
        <v>7.17</v>
      </c>
      <c r="M1356" s="3">
        <v>-16.3</v>
      </c>
      <c r="N1356" s="3">
        <v>1225</v>
      </c>
      <c r="O1356" s="3"/>
      <c r="P1356" s="3"/>
      <c r="Q1356" s="3"/>
      <c r="R1356" s="3"/>
      <c r="S1356" s="3"/>
      <c r="T1356" s="3"/>
      <c r="U1356" s="3"/>
      <c r="V1356" s="3"/>
      <c r="W1356" s="3"/>
      <c r="X1356" s="3"/>
      <c r="Y1356" s="3"/>
      <c r="Z1356" s="3"/>
    </row>
    <row r="1357" spans="1:26" ht="15" x14ac:dyDescent="0.2">
      <c r="A1357" s="3" t="s">
        <v>367</v>
      </c>
      <c r="B1357" s="35">
        <v>44902</v>
      </c>
      <c r="C1357" s="12">
        <v>0.3263888888888889</v>
      </c>
      <c r="D1357" s="3" t="s">
        <v>224</v>
      </c>
      <c r="E1357" s="3" t="s">
        <v>203</v>
      </c>
      <c r="F1357" s="3">
        <v>1015</v>
      </c>
      <c r="G1357" s="3">
        <v>14406</v>
      </c>
      <c r="H1357" s="3">
        <v>9.58</v>
      </c>
      <c r="I1357" s="3">
        <v>18.5</v>
      </c>
      <c r="J1357" s="3">
        <v>6.84</v>
      </c>
      <c r="K1357" s="3">
        <v>52</v>
      </c>
      <c r="L1357" s="3">
        <v>8.17</v>
      </c>
      <c r="M1357" s="3">
        <v>-38.700000000000003</v>
      </c>
      <c r="N1357" s="3">
        <v>1226</v>
      </c>
      <c r="O1357" s="3"/>
      <c r="P1357" s="3"/>
      <c r="Q1357" s="3"/>
      <c r="R1357" s="3"/>
      <c r="S1357" s="3"/>
      <c r="T1357" s="3"/>
      <c r="U1357" s="3"/>
      <c r="V1357" s="3"/>
      <c r="W1357" s="3"/>
      <c r="X1357" s="3"/>
      <c r="Y1357" s="3"/>
      <c r="Z1357" s="3"/>
    </row>
    <row r="1358" spans="1:26" ht="15" x14ac:dyDescent="0.2">
      <c r="A1358" s="3" t="s">
        <v>367</v>
      </c>
      <c r="B1358" s="35">
        <v>44902</v>
      </c>
      <c r="C1358" s="12">
        <v>0.3263888888888889</v>
      </c>
      <c r="D1358" s="3" t="s">
        <v>224</v>
      </c>
      <c r="E1358" s="3" t="s">
        <v>221</v>
      </c>
      <c r="F1358" s="3" t="s">
        <v>46</v>
      </c>
      <c r="G1358" s="3" t="s">
        <v>46</v>
      </c>
      <c r="H1358" s="3">
        <v>9.26</v>
      </c>
      <c r="I1358" s="3">
        <v>18.600000000000001</v>
      </c>
      <c r="J1358" s="3">
        <v>7.39</v>
      </c>
      <c r="K1358" s="3">
        <v>62</v>
      </c>
      <c r="L1358" s="3">
        <v>8.08</v>
      </c>
      <c r="M1358" s="3">
        <v>-33.799999999999997</v>
      </c>
      <c r="N1358" s="3">
        <v>1227</v>
      </c>
      <c r="O1358" s="3"/>
      <c r="P1358" s="3"/>
      <c r="Q1358" s="3"/>
      <c r="R1358" s="3"/>
      <c r="S1358" s="3"/>
      <c r="T1358" s="3"/>
      <c r="U1358" s="3"/>
      <c r="V1358" s="3"/>
      <c r="W1358" s="3"/>
      <c r="X1358" s="3"/>
      <c r="Y1358" s="3"/>
      <c r="Z1358" s="3"/>
    </row>
    <row r="1359" spans="1:26" ht="15" x14ac:dyDescent="0.2">
      <c r="A1359" s="3" t="s">
        <v>367</v>
      </c>
      <c r="B1359" s="35">
        <v>44902</v>
      </c>
      <c r="C1359" s="12">
        <v>0.34236111111111112</v>
      </c>
      <c r="D1359" s="3" t="s">
        <v>218</v>
      </c>
      <c r="E1359" s="3" t="s">
        <v>203</v>
      </c>
      <c r="F1359" s="3">
        <v>1018</v>
      </c>
      <c r="G1359" s="3">
        <v>14403</v>
      </c>
      <c r="H1359" s="3">
        <v>8.5299999999999994</v>
      </c>
      <c r="I1359" s="3">
        <v>17.5</v>
      </c>
      <c r="J1359" s="3">
        <v>2.59</v>
      </c>
      <c r="K1359" s="3">
        <v>47</v>
      </c>
      <c r="L1359" s="3">
        <v>7.59</v>
      </c>
      <c r="M1359" s="3">
        <v>-7.1</v>
      </c>
      <c r="N1359" s="3">
        <v>1228</v>
      </c>
      <c r="O1359" s="3"/>
      <c r="P1359" s="3"/>
      <c r="Q1359" s="3"/>
      <c r="R1359" s="3"/>
      <c r="S1359" s="3"/>
      <c r="T1359" s="3"/>
      <c r="U1359" s="3"/>
      <c r="V1359" s="3"/>
      <c r="W1359" s="3"/>
      <c r="X1359" s="3"/>
      <c r="Y1359" s="3"/>
      <c r="Z1359" s="3"/>
    </row>
    <row r="1360" spans="1:26" ht="15" x14ac:dyDescent="0.2">
      <c r="A1360" s="3" t="s">
        <v>367</v>
      </c>
      <c r="B1360" s="35">
        <v>44902</v>
      </c>
      <c r="C1360" s="12">
        <v>0.34236111111111112</v>
      </c>
      <c r="D1360" s="3" t="s">
        <v>218</v>
      </c>
      <c r="E1360" s="3" t="s">
        <v>221</v>
      </c>
      <c r="F1360" s="3">
        <v>1020</v>
      </c>
      <c r="G1360" s="3">
        <v>14414</v>
      </c>
      <c r="H1360" s="3">
        <v>7</v>
      </c>
      <c r="I1360" s="3">
        <v>18.100000000000001</v>
      </c>
      <c r="J1360" s="3">
        <v>26.39</v>
      </c>
      <c r="K1360" s="3">
        <v>48</v>
      </c>
      <c r="L1360" s="3">
        <v>8.11</v>
      </c>
      <c r="M1360" s="3">
        <v>-35.299999999999997</v>
      </c>
      <c r="N1360" s="3">
        <v>1229</v>
      </c>
      <c r="O1360" s="3"/>
      <c r="P1360" s="3"/>
      <c r="Q1360" s="3"/>
      <c r="R1360" s="3"/>
      <c r="S1360" s="3"/>
      <c r="T1360" s="3"/>
      <c r="U1360" s="3"/>
      <c r="V1360" s="3"/>
      <c r="W1360" s="3"/>
      <c r="X1360" s="3"/>
      <c r="Y1360" s="3"/>
      <c r="Z1360" s="3"/>
    </row>
    <row r="1361" spans="1:26" ht="15" x14ac:dyDescent="0.2">
      <c r="A1361" s="3" t="s">
        <v>367</v>
      </c>
      <c r="B1361" s="35">
        <v>44902</v>
      </c>
      <c r="C1361" s="12">
        <v>0.35555555555555557</v>
      </c>
      <c r="D1361" s="3" t="s">
        <v>215</v>
      </c>
      <c r="E1361" s="3" t="s">
        <v>203</v>
      </c>
      <c r="F1361" s="3">
        <v>1002</v>
      </c>
      <c r="G1361" s="3">
        <v>14411</v>
      </c>
      <c r="H1361" s="3">
        <v>9.8000000000000007</v>
      </c>
      <c r="I1361" s="3">
        <v>19.100000000000001</v>
      </c>
      <c r="J1361" s="3">
        <v>5.03</v>
      </c>
      <c r="K1361" s="3">
        <v>44</v>
      </c>
      <c r="L1361" s="3">
        <v>8.18</v>
      </c>
      <c r="M1361" s="3">
        <v>-39.4</v>
      </c>
      <c r="N1361" s="3">
        <v>1230</v>
      </c>
      <c r="O1361" s="3"/>
      <c r="P1361" s="3"/>
      <c r="Q1361" s="3"/>
      <c r="R1361" s="3"/>
      <c r="S1361" s="3"/>
      <c r="T1361" s="3"/>
      <c r="U1361" s="3"/>
      <c r="V1361" s="3"/>
      <c r="W1361" s="3"/>
      <c r="X1361" s="3"/>
      <c r="Y1361" s="3"/>
      <c r="Z1361" s="3"/>
    </row>
    <row r="1362" spans="1:26" ht="15" x14ac:dyDescent="0.2">
      <c r="A1362" s="3" t="s">
        <v>367</v>
      </c>
      <c r="B1362" s="35">
        <v>44902</v>
      </c>
      <c r="C1362" s="12">
        <v>0.35555555555555557</v>
      </c>
      <c r="D1362" s="3" t="s">
        <v>215</v>
      </c>
      <c r="E1362" s="3" t="s">
        <v>221</v>
      </c>
      <c r="F1362" s="3">
        <v>1031</v>
      </c>
      <c r="G1362" s="3">
        <v>14408</v>
      </c>
      <c r="H1362" s="3">
        <v>7.7</v>
      </c>
      <c r="I1362" s="3">
        <v>18.399999999999999</v>
      </c>
      <c r="J1362" s="3">
        <v>16.8</v>
      </c>
      <c r="K1362" s="3">
        <v>46</v>
      </c>
      <c r="L1362" s="3">
        <v>8.02</v>
      </c>
      <c r="M1362" s="3">
        <v>-30.8</v>
      </c>
      <c r="N1362" s="3">
        <v>1231</v>
      </c>
      <c r="O1362" s="3"/>
      <c r="P1362" s="3"/>
      <c r="Q1362" s="3"/>
      <c r="R1362" s="3"/>
      <c r="S1362" s="3"/>
      <c r="T1362" s="3"/>
      <c r="U1362" s="3"/>
      <c r="V1362" s="3"/>
      <c r="W1362" s="3"/>
      <c r="X1362" s="3"/>
      <c r="Y1362" s="3"/>
      <c r="Z1362" s="3"/>
    </row>
    <row r="1363" spans="1:26" ht="15" x14ac:dyDescent="0.2">
      <c r="A1363" s="3" t="s">
        <v>367</v>
      </c>
      <c r="B1363" s="35">
        <v>44902</v>
      </c>
      <c r="C1363" s="12">
        <v>0.39166666666666666</v>
      </c>
      <c r="D1363" s="3" t="s">
        <v>265</v>
      </c>
      <c r="E1363" s="3" t="s">
        <v>203</v>
      </c>
      <c r="F1363" s="3">
        <v>1001</v>
      </c>
      <c r="G1363" s="3">
        <v>14417</v>
      </c>
      <c r="H1363" s="3">
        <v>9.1999999999999993</v>
      </c>
      <c r="I1363" s="3">
        <v>19.2</v>
      </c>
      <c r="J1363" s="3">
        <v>2.97</v>
      </c>
      <c r="K1363" s="3">
        <v>30</v>
      </c>
      <c r="L1363" s="3">
        <v>8.07</v>
      </c>
      <c r="M1363" s="3">
        <v>-33.1</v>
      </c>
      <c r="N1363" s="3">
        <v>1232</v>
      </c>
      <c r="O1363" s="3"/>
      <c r="P1363" s="3"/>
      <c r="Q1363" s="3"/>
      <c r="R1363" s="3"/>
      <c r="S1363" s="3"/>
      <c r="T1363" s="3"/>
      <c r="U1363" s="3"/>
      <c r="V1363" s="3"/>
      <c r="W1363" s="3"/>
      <c r="X1363" s="3"/>
      <c r="Y1363" s="3"/>
      <c r="Z1363" s="3"/>
    </row>
    <row r="1364" spans="1:26" ht="15" x14ac:dyDescent="0.2">
      <c r="A1364" s="3" t="s">
        <v>367</v>
      </c>
      <c r="B1364" s="35">
        <v>44902</v>
      </c>
      <c r="C1364" s="12">
        <v>0.39166666666666666</v>
      </c>
      <c r="D1364" s="3" t="s">
        <v>265</v>
      </c>
      <c r="E1364" s="3" t="s">
        <v>221</v>
      </c>
      <c r="F1364" s="3">
        <v>1033</v>
      </c>
      <c r="G1364" s="3">
        <v>14410</v>
      </c>
      <c r="H1364" s="3">
        <v>8.25</v>
      </c>
      <c r="I1364" s="3">
        <v>18.399999999999999</v>
      </c>
      <c r="J1364" s="3">
        <v>10.42</v>
      </c>
      <c r="K1364" s="3">
        <v>35</v>
      </c>
      <c r="L1364" s="3">
        <v>7.85</v>
      </c>
      <c r="M1364" s="3">
        <v>-21.1</v>
      </c>
      <c r="N1364" s="3">
        <v>1233</v>
      </c>
      <c r="O1364" s="3"/>
      <c r="P1364" s="3"/>
      <c r="Q1364" s="3"/>
      <c r="R1364" s="3"/>
      <c r="S1364" s="3"/>
      <c r="T1364" s="3"/>
      <c r="U1364" s="3"/>
      <c r="V1364" s="3"/>
      <c r="W1364" s="3"/>
      <c r="X1364" s="3"/>
      <c r="Y1364" s="3"/>
      <c r="Z1364" s="3"/>
    </row>
    <row r="1365" spans="1:26" ht="15" x14ac:dyDescent="0.2">
      <c r="A1365" s="3" t="s">
        <v>367</v>
      </c>
      <c r="B1365" s="35">
        <v>44902</v>
      </c>
      <c r="C1365" s="12">
        <v>0.42291666666666666</v>
      </c>
      <c r="D1365" s="3" t="s">
        <v>267</v>
      </c>
      <c r="E1365" s="3" t="s">
        <v>203</v>
      </c>
      <c r="F1365" s="3">
        <v>1036</v>
      </c>
      <c r="G1365" s="3">
        <v>14400</v>
      </c>
      <c r="H1365" s="3">
        <v>8.2799999999999994</v>
      </c>
      <c r="I1365" s="3">
        <v>17.3</v>
      </c>
      <c r="J1365" s="3">
        <v>0.1</v>
      </c>
      <c r="K1365" s="3">
        <v>23</v>
      </c>
      <c r="L1365" s="3">
        <v>7.39</v>
      </c>
      <c r="M1365" s="3">
        <v>4</v>
      </c>
      <c r="N1365" s="3">
        <v>1234</v>
      </c>
      <c r="O1365" s="3"/>
      <c r="P1365" s="3"/>
      <c r="Q1365" s="3"/>
      <c r="R1365" s="3"/>
      <c r="S1365" s="3"/>
      <c r="T1365" s="3"/>
      <c r="U1365" s="3"/>
      <c r="V1365" s="3"/>
      <c r="W1365" s="3"/>
      <c r="X1365" s="3"/>
      <c r="Y1365" s="3"/>
      <c r="Z1365" s="3"/>
    </row>
    <row r="1366" spans="1:26" ht="15" x14ac:dyDescent="0.2">
      <c r="A1366" s="3" t="s">
        <v>367</v>
      </c>
      <c r="B1366" s="35">
        <v>44902</v>
      </c>
      <c r="C1366" s="12">
        <v>0.42291666666666666</v>
      </c>
      <c r="D1366" s="3" t="s">
        <v>267</v>
      </c>
      <c r="E1366" s="3" t="s">
        <v>221</v>
      </c>
      <c r="F1366" s="3">
        <v>1025</v>
      </c>
      <c r="G1366" s="3">
        <v>14415</v>
      </c>
      <c r="H1366" s="3">
        <v>6.95</v>
      </c>
      <c r="I1366" s="3">
        <v>17.399999999999999</v>
      </c>
      <c r="J1366" s="3">
        <v>9</v>
      </c>
      <c r="K1366" s="3">
        <v>26</v>
      </c>
      <c r="L1366" s="3">
        <v>7.48</v>
      </c>
      <c r="M1366" s="3">
        <v>-0.5</v>
      </c>
      <c r="N1366" s="3">
        <v>1235</v>
      </c>
      <c r="O1366" s="3"/>
      <c r="P1366" s="3"/>
      <c r="Q1366" s="3"/>
      <c r="R1366" s="3"/>
      <c r="S1366" s="3"/>
      <c r="T1366" s="3"/>
      <c r="U1366" s="3"/>
      <c r="V1366" s="3"/>
      <c r="W1366" s="3"/>
      <c r="X1366" s="3"/>
      <c r="Y1366" s="3"/>
      <c r="Z1366" s="3"/>
    </row>
    <row r="1367" spans="1:26" ht="15" x14ac:dyDescent="0.2">
      <c r="A1367" s="3" t="s">
        <v>367</v>
      </c>
      <c r="B1367" s="35">
        <v>44902</v>
      </c>
      <c r="C1367" s="12">
        <v>0.43819444444444444</v>
      </c>
      <c r="D1367" s="3" t="s">
        <v>270</v>
      </c>
      <c r="E1367" s="3" t="s">
        <v>203</v>
      </c>
      <c r="F1367" s="3">
        <v>1022</v>
      </c>
      <c r="G1367" s="3">
        <v>14409</v>
      </c>
      <c r="H1367" s="3">
        <v>7.85</v>
      </c>
      <c r="I1367" s="3">
        <v>16.7</v>
      </c>
      <c r="J1367" s="3">
        <v>0.11</v>
      </c>
      <c r="K1367" s="3">
        <v>18</v>
      </c>
      <c r="L1367" s="3">
        <v>7.28</v>
      </c>
      <c r="M1367" s="3">
        <v>10.4</v>
      </c>
      <c r="N1367" s="3">
        <v>1236</v>
      </c>
      <c r="O1367" s="3"/>
      <c r="P1367" s="3"/>
      <c r="Q1367" s="3"/>
      <c r="R1367" s="3"/>
      <c r="S1367" s="3"/>
      <c r="T1367" s="3"/>
      <c r="U1367" s="3"/>
      <c r="V1367" s="3"/>
      <c r="W1367" s="3"/>
      <c r="X1367" s="3"/>
      <c r="Y1367" s="3"/>
      <c r="Z1367" s="3"/>
    </row>
    <row r="1368" spans="1:26" ht="15" x14ac:dyDescent="0.2">
      <c r="A1368" s="3" t="s">
        <v>367</v>
      </c>
      <c r="B1368" s="35">
        <v>44902</v>
      </c>
      <c r="C1368" s="12">
        <v>0.43819444444444444</v>
      </c>
      <c r="D1368" s="3" t="s">
        <v>270</v>
      </c>
      <c r="E1368" s="3" t="s">
        <v>221</v>
      </c>
      <c r="F1368" s="3" t="s">
        <v>46</v>
      </c>
      <c r="G1368" s="3" t="s">
        <v>46</v>
      </c>
      <c r="H1368" s="3">
        <v>7.94</v>
      </c>
      <c r="I1368" s="3">
        <v>16.7</v>
      </c>
      <c r="J1368" s="3">
        <v>0.08</v>
      </c>
      <c r="K1368" s="3">
        <v>19</v>
      </c>
      <c r="L1368" s="3">
        <v>7.28</v>
      </c>
      <c r="M1368" s="3">
        <v>10.5</v>
      </c>
      <c r="N1368" s="3">
        <v>1237</v>
      </c>
      <c r="O1368" s="3"/>
      <c r="P1368" s="3"/>
      <c r="Q1368" s="3"/>
      <c r="R1368" s="3"/>
      <c r="S1368" s="3"/>
      <c r="T1368" s="3"/>
      <c r="U1368" s="3"/>
      <c r="V1368" s="3"/>
      <c r="W1368" s="3"/>
      <c r="X1368" s="3"/>
      <c r="Y1368" s="3"/>
      <c r="Z1368" s="3"/>
    </row>
    <row r="1369" spans="1:26" ht="15" x14ac:dyDescent="0.2">
      <c r="A1369" s="3" t="s">
        <v>367</v>
      </c>
      <c r="B1369" s="35">
        <v>44902</v>
      </c>
      <c r="C1369" s="12">
        <v>0.4465277777777778</v>
      </c>
      <c r="D1369" s="3" t="s">
        <v>300</v>
      </c>
      <c r="E1369" s="3" t="s">
        <v>203</v>
      </c>
      <c r="F1369" s="3">
        <v>1037</v>
      </c>
      <c r="G1369" s="3">
        <v>14405</v>
      </c>
      <c r="H1369" s="3">
        <v>7.8</v>
      </c>
      <c r="I1369" s="3">
        <v>16.8</v>
      </c>
      <c r="J1369" s="3">
        <v>0.13</v>
      </c>
      <c r="K1369" s="3">
        <v>11</v>
      </c>
      <c r="L1369" s="3">
        <v>7.27</v>
      </c>
      <c r="M1369" s="3">
        <v>10.9</v>
      </c>
      <c r="N1369" s="3">
        <v>1238</v>
      </c>
      <c r="O1369" s="3"/>
      <c r="P1369" s="3"/>
      <c r="Q1369" s="3"/>
      <c r="R1369" s="3"/>
      <c r="S1369" s="3"/>
      <c r="T1369" s="3"/>
      <c r="U1369" s="3"/>
      <c r="V1369" s="3"/>
      <c r="W1369" s="3"/>
      <c r="X1369" s="3"/>
      <c r="Y1369" s="3"/>
      <c r="Z1369" s="3"/>
    </row>
    <row r="1370" spans="1:26" ht="15" x14ac:dyDescent="0.2">
      <c r="A1370" s="3" t="s">
        <v>367</v>
      </c>
      <c r="B1370" s="35">
        <v>44902</v>
      </c>
      <c r="C1370" s="12">
        <v>0.4465277777777778</v>
      </c>
      <c r="D1370" s="3" t="s">
        <v>300</v>
      </c>
      <c r="E1370" s="3" t="s">
        <v>221</v>
      </c>
      <c r="F1370" s="3" t="s">
        <v>46</v>
      </c>
      <c r="G1370" s="3" t="s">
        <v>46</v>
      </c>
      <c r="H1370" s="3">
        <v>7.83</v>
      </c>
      <c r="I1370" s="3">
        <v>16.7</v>
      </c>
      <c r="J1370" s="3">
        <v>0.11</v>
      </c>
      <c r="K1370" s="3">
        <v>16</v>
      </c>
      <c r="L1370" s="3">
        <v>7.29</v>
      </c>
      <c r="M1370" s="3">
        <v>10</v>
      </c>
      <c r="N1370" s="3">
        <v>1239</v>
      </c>
      <c r="O1370" s="3"/>
      <c r="P1370" s="3"/>
      <c r="Q1370" s="3"/>
      <c r="R1370" s="3"/>
      <c r="S1370" s="3"/>
      <c r="T1370" s="3"/>
      <c r="U1370" s="3"/>
      <c r="V1370" s="3"/>
      <c r="W1370" s="3"/>
      <c r="X1370" s="3"/>
      <c r="Y1370" s="3"/>
      <c r="Z1370" s="3"/>
    </row>
    <row r="1371" spans="1:26" ht="15" x14ac:dyDescent="0.2">
      <c r="A1371" s="3" t="s">
        <v>367</v>
      </c>
      <c r="B1371" s="35">
        <v>44902</v>
      </c>
      <c r="C1371" s="12">
        <v>0.45694444444444443</v>
      </c>
      <c r="D1371" s="3" t="s">
        <v>272</v>
      </c>
      <c r="E1371" s="3" t="s">
        <v>203</v>
      </c>
      <c r="F1371" s="3">
        <v>1011</v>
      </c>
      <c r="G1371" s="3">
        <v>14420</v>
      </c>
      <c r="H1371" s="3">
        <v>7.7</v>
      </c>
      <c r="I1371" s="3">
        <v>17.3</v>
      </c>
      <c r="J1371" s="3">
        <v>0.01</v>
      </c>
      <c r="K1371" s="3">
        <v>3</v>
      </c>
      <c r="L1371" s="3">
        <v>7.26</v>
      </c>
      <c r="M1371" s="3">
        <v>11.5</v>
      </c>
      <c r="N1371" s="3">
        <v>1240</v>
      </c>
      <c r="O1371" s="3"/>
      <c r="P1371" s="3"/>
      <c r="Q1371" s="3"/>
      <c r="R1371" s="3"/>
      <c r="S1371" s="3"/>
      <c r="T1371" s="3"/>
      <c r="U1371" s="3"/>
      <c r="V1371" s="3"/>
      <c r="W1371" s="3"/>
      <c r="X1371" s="3"/>
      <c r="Y1371" s="3"/>
      <c r="Z1371" s="3"/>
    </row>
    <row r="1372" spans="1:26" ht="15" x14ac:dyDescent="0.2">
      <c r="A1372" s="3" t="s">
        <v>367</v>
      </c>
      <c r="B1372" s="35">
        <v>44902</v>
      </c>
      <c r="C1372" s="12">
        <v>0.45694444444444443</v>
      </c>
      <c r="D1372" s="3" t="s">
        <v>272</v>
      </c>
      <c r="E1372" s="3" t="s">
        <v>221</v>
      </c>
      <c r="F1372" s="3" t="s">
        <v>46</v>
      </c>
      <c r="G1372" s="3" t="s">
        <v>46</v>
      </c>
      <c r="H1372" s="3">
        <v>8.07</v>
      </c>
      <c r="I1372" s="3">
        <v>16.8</v>
      </c>
      <c r="J1372" s="3">
        <v>7.0000000000000007E-2</v>
      </c>
      <c r="K1372" s="3">
        <v>9</v>
      </c>
      <c r="L1372" s="3">
        <v>7.26</v>
      </c>
      <c r="M1372" s="3">
        <v>11.3</v>
      </c>
      <c r="N1372" s="3">
        <v>1241</v>
      </c>
      <c r="O1372" s="3"/>
      <c r="P1372" s="3"/>
      <c r="Q1372" s="3"/>
      <c r="R1372" s="3"/>
      <c r="S1372" s="3"/>
      <c r="T1372" s="3"/>
      <c r="U1372" s="3"/>
      <c r="V1372" s="3"/>
      <c r="W1372" s="3"/>
      <c r="X1372" s="3"/>
      <c r="Y1372" s="3"/>
      <c r="Z1372" s="3"/>
    </row>
    <row r="1373" spans="1:26" ht="15" x14ac:dyDescent="0.2">
      <c r="A1373" s="3" t="s">
        <v>367</v>
      </c>
      <c r="B1373" s="35">
        <v>44902</v>
      </c>
      <c r="C1373" s="12">
        <v>0.46805555555555556</v>
      </c>
      <c r="D1373" s="3" t="s">
        <v>304</v>
      </c>
      <c r="E1373" s="3" t="s">
        <v>203</v>
      </c>
      <c r="F1373" s="3">
        <v>1032</v>
      </c>
      <c r="G1373" s="3">
        <v>14419</v>
      </c>
      <c r="H1373" s="3">
        <v>8</v>
      </c>
      <c r="I1373" s="3">
        <v>17.2</v>
      </c>
      <c r="J1373" s="3">
        <v>0.16</v>
      </c>
      <c r="K1373" s="3">
        <v>116</v>
      </c>
      <c r="L1373" s="3">
        <v>7.36</v>
      </c>
      <c r="M1373" s="3">
        <v>5.9</v>
      </c>
      <c r="N1373" s="3">
        <v>1242</v>
      </c>
      <c r="O1373" s="3"/>
      <c r="P1373" s="3"/>
      <c r="Q1373" s="3"/>
      <c r="R1373" s="3"/>
      <c r="S1373" s="3"/>
      <c r="T1373" s="3"/>
      <c r="U1373" s="3"/>
      <c r="V1373" s="3"/>
      <c r="W1373" s="3"/>
      <c r="X1373" s="3"/>
      <c r="Y1373" s="3"/>
      <c r="Z1373" s="3"/>
    </row>
    <row r="1374" spans="1:26" ht="15" x14ac:dyDescent="0.2">
      <c r="A1374" s="3" t="s">
        <v>367</v>
      </c>
      <c r="B1374" s="35">
        <v>44902</v>
      </c>
      <c r="C1374" s="12">
        <v>0.46805555555555556</v>
      </c>
      <c r="D1374" s="3" t="s">
        <v>304</v>
      </c>
      <c r="E1374" s="3" t="s">
        <v>221</v>
      </c>
      <c r="F1374" s="3" t="s">
        <v>46</v>
      </c>
      <c r="G1374" s="3" t="s">
        <v>46</v>
      </c>
      <c r="H1374" s="3">
        <v>8.01</v>
      </c>
      <c r="I1374" s="3">
        <v>17.7</v>
      </c>
      <c r="J1374" s="3">
        <v>0.12</v>
      </c>
      <c r="K1374" s="3">
        <v>133</v>
      </c>
      <c r="L1374" s="3">
        <v>7.3</v>
      </c>
      <c r="M1374" s="3">
        <v>9</v>
      </c>
      <c r="N1374" s="3">
        <v>1243</v>
      </c>
      <c r="O1374" s="3"/>
      <c r="P1374" s="3"/>
      <c r="Q1374" s="3"/>
      <c r="R1374" s="3"/>
      <c r="S1374" s="3"/>
      <c r="T1374" s="3"/>
      <c r="U1374" s="3"/>
      <c r="V1374" s="3"/>
      <c r="W1374" s="3"/>
      <c r="X1374" s="3"/>
      <c r="Y1374" s="3"/>
      <c r="Z1374" s="3"/>
    </row>
    <row r="1375" spans="1:26" ht="15" x14ac:dyDescent="0.2">
      <c r="A1375" s="3" t="s">
        <v>367</v>
      </c>
      <c r="B1375" s="35">
        <v>44902</v>
      </c>
      <c r="C1375" s="12">
        <v>0.47638888888888886</v>
      </c>
      <c r="D1375" s="3" t="s">
        <v>307</v>
      </c>
      <c r="E1375" s="3" t="s">
        <v>203</v>
      </c>
      <c r="F1375" s="3">
        <v>1027</v>
      </c>
      <c r="G1375" s="3">
        <v>14413</v>
      </c>
      <c r="H1375" s="3">
        <v>8.32</v>
      </c>
      <c r="I1375" s="3">
        <v>17.399999999999999</v>
      </c>
      <c r="J1375" s="3">
        <v>0.64</v>
      </c>
      <c r="K1375" s="3">
        <v>104</v>
      </c>
      <c r="L1375" s="3">
        <v>7.27</v>
      </c>
      <c r="M1375" s="3">
        <v>10.6</v>
      </c>
      <c r="N1375" s="3">
        <v>1244</v>
      </c>
      <c r="O1375" s="3"/>
      <c r="P1375" s="3"/>
      <c r="Q1375" s="3"/>
      <c r="R1375" s="3"/>
      <c r="S1375" s="3"/>
      <c r="T1375" s="3"/>
      <c r="U1375" s="3"/>
      <c r="V1375" s="3"/>
      <c r="W1375" s="3"/>
      <c r="X1375" s="3"/>
      <c r="Y1375" s="3"/>
      <c r="Z1375" s="3"/>
    </row>
    <row r="1376" spans="1:26" ht="15" x14ac:dyDescent="0.2">
      <c r="A1376" s="3" t="s">
        <v>367</v>
      </c>
      <c r="B1376" s="35">
        <v>44902</v>
      </c>
      <c r="C1376" s="12">
        <v>0.47638888888888886</v>
      </c>
      <c r="D1376" s="3" t="s">
        <v>307</v>
      </c>
      <c r="E1376" s="3" t="s">
        <v>221</v>
      </c>
      <c r="F1376" s="3" t="s">
        <v>46</v>
      </c>
      <c r="G1376" s="3" t="s">
        <v>46</v>
      </c>
      <c r="H1376" s="3">
        <v>7.85</v>
      </c>
      <c r="I1376" s="3">
        <v>17.399999999999999</v>
      </c>
      <c r="J1376" s="3">
        <v>1.87</v>
      </c>
      <c r="K1376" s="3">
        <v>105</v>
      </c>
      <c r="L1376" s="3">
        <v>7.29</v>
      </c>
      <c r="M1376" s="3">
        <v>9.6999999999999993</v>
      </c>
      <c r="N1376" s="3">
        <v>1245</v>
      </c>
      <c r="O1376" s="3"/>
      <c r="P1376" s="3"/>
      <c r="Q1376" s="3"/>
      <c r="R1376" s="3"/>
      <c r="S1376" s="3"/>
      <c r="T1376" s="3"/>
      <c r="U1376" s="3"/>
      <c r="V1376" s="3"/>
      <c r="W1376" s="3"/>
      <c r="X1376" s="3"/>
      <c r="Y1376" s="3"/>
      <c r="Z1376" s="3"/>
    </row>
    <row r="1377" spans="1:26" ht="15" x14ac:dyDescent="0.2">
      <c r="A1377" s="3" t="s">
        <v>367</v>
      </c>
      <c r="B1377" s="35">
        <v>44902</v>
      </c>
      <c r="C1377" s="12">
        <v>0.49722222222222223</v>
      </c>
      <c r="D1377" s="3" t="s">
        <v>274</v>
      </c>
      <c r="E1377" s="3" t="s">
        <v>203</v>
      </c>
      <c r="F1377" s="3">
        <v>1017</v>
      </c>
      <c r="G1377" s="3">
        <v>14418</v>
      </c>
      <c r="H1377" s="3">
        <v>7.99</v>
      </c>
      <c r="I1377" s="3">
        <v>17.399999999999999</v>
      </c>
      <c r="J1377" s="3">
        <v>3.15</v>
      </c>
      <c r="K1377" s="3">
        <v>134</v>
      </c>
      <c r="L1377" s="3">
        <v>7.47</v>
      </c>
      <c r="M1377" s="3">
        <v>0.1</v>
      </c>
      <c r="N1377" s="3">
        <v>1246</v>
      </c>
      <c r="O1377" s="3"/>
      <c r="P1377" s="3"/>
      <c r="Q1377" s="3"/>
      <c r="R1377" s="3"/>
      <c r="S1377" s="3"/>
      <c r="T1377" s="3"/>
      <c r="U1377" s="3"/>
      <c r="V1377" s="3"/>
      <c r="W1377" s="3"/>
      <c r="X1377" s="3"/>
      <c r="Y1377" s="3"/>
      <c r="Z1377" s="3"/>
    </row>
    <row r="1378" spans="1:26" ht="15" x14ac:dyDescent="0.2">
      <c r="A1378" s="3" t="s">
        <v>367</v>
      </c>
      <c r="B1378" s="35">
        <v>44902</v>
      </c>
      <c r="C1378" s="12">
        <v>0.49722222222222223</v>
      </c>
      <c r="D1378" s="3" t="s">
        <v>274</v>
      </c>
      <c r="E1378" s="3" t="s">
        <v>221</v>
      </c>
      <c r="F1378" s="3">
        <v>1041</v>
      </c>
      <c r="G1378" s="3">
        <v>14416</v>
      </c>
      <c r="H1378" s="3">
        <v>22.5</v>
      </c>
      <c r="I1378" s="3">
        <v>18.399999999999999</v>
      </c>
      <c r="J1378" s="3">
        <v>22.5</v>
      </c>
      <c r="K1378" s="3">
        <v>136</v>
      </c>
      <c r="L1378" s="3">
        <v>8.06</v>
      </c>
      <c r="M1378" s="3">
        <v>-32.799999999999997</v>
      </c>
      <c r="N1378" s="3">
        <v>1247</v>
      </c>
      <c r="O1378" s="3"/>
      <c r="P1378" s="3"/>
      <c r="Q1378" s="3"/>
      <c r="R1378" s="3"/>
      <c r="S1378" s="3"/>
      <c r="T1378" s="3"/>
      <c r="U1378" s="3"/>
      <c r="V1378" s="3"/>
      <c r="W1378" s="3"/>
      <c r="X1378" s="3"/>
      <c r="Y1378" s="3"/>
      <c r="Z1378" s="3"/>
    </row>
    <row r="1379" spans="1:26" ht="15" x14ac:dyDescent="0.2">
      <c r="A1379" s="3" t="s">
        <v>367</v>
      </c>
      <c r="B1379" s="35">
        <v>44902</v>
      </c>
      <c r="C1379" s="12">
        <v>0.51249999999999996</v>
      </c>
      <c r="D1379" s="3" t="s">
        <v>277</v>
      </c>
      <c r="E1379" s="3" t="s">
        <v>203</v>
      </c>
      <c r="F1379" s="3">
        <v>1040</v>
      </c>
      <c r="G1379" s="3">
        <v>14412</v>
      </c>
      <c r="H1379" s="3">
        <v>9.93</v>
      </c>
      <c r="I1379" s="3">
        <v>19.5</v>
      </c>
      <c r="J1379" s="3">
        <v>1.85</v>
      </c>
      <c r="K1379" s="3">
        <v>122</v>
      </c>
      <c r="L1379" s="3">
        <v>7.8</v>
      </c>
      <c r="M1379" s="3">
        <v>-18.399999999999999</v>
      </c>
      <c r="N1379" s="3">
        <v>1248</v>
      </c>
      <c r="O1379" s="3"/>
      <c r="P1379" s="3"/>
      <c r="Q1379" s="3"/>
      <c r="R1379" s="3"/>
      <c r="S1379" s="3"/>
      <c r="T1379" s="3"/>
      <c r="U1379" s="3"/>
      <c r="V1379" s="3"/>
      <c r="W1379" s="3"/>
      <c r="X1379" s="3"/>
      <c r="Y1379" s="3"/>
      <c r="Z1379" s="3"/>
    </row>
    <row r="1380" spans="1:26" ht="15" x14ac:dyDescent="0.2">
      <c r="A1380" s="3" t="s">
        <v>367</v>
      </c>
      <c r="B1380" s="35">
        <v>44902</v>
      </c>
      <c r="C1380" s="12">
        <v>0.51249999999999996</v>
      </c>
      <c r="D1380" s="3" t="s">
        <v>277</v>
      </c>
      <c r="E1380" s="3" t="s">
        <v>221</v>
      </c>
      <c r="F1380" s="3" t="s">
        <v>46</v>
      </c>
      <c r="G1380" s="3" t="s">
        <v>46</v>
      </c>
      <c r="H1380" s="3">
        <v>9.25</v>
      </c>
      <c r="I1380" s="3">
        <v>19.600000000000001</v>
      </c>
      <c r="J1380" s="3">
        <v>2.72</v>
      </c>
      <c r="K1380" s="3">
        <v>124</v>
      </c>
      <c r="L1380" s="3">
        <v>7.65</v>
      </c>
      <c r="M1380" s="3">
        <v>-10.199999999999999</v>
      </c>
      <c r="N1380" s="3">
        <v>1249</v>
      </c>
      <c r="O1380" s="3"/>
      <c r="P1380" s="3"/>
      <c r="Q1380" s="3"/>
      <c r="R1380" s="3"/>
      <c r="S1380" s="3"/>
      <c r="T1380" s="3"/>
      <c r="U1380" s="3"/>
      <c r="V1380" s="3"/>
      <c r="W1380" s="3"/>
      <c r="X1380" s="3"/>
      <c r="Y1380" s="3"/>
      <c r="Z1380" s="3"/>
    </row>
    <row r="1381" spans="1:26" ht="15" x14ac:dyDescent="0.2">
      <c r="A1381" s="3" t="s">
        <v>367</v>
      </c>
      <c r="B1381" s="35">
        <v>44902</v>
      </c>
      <c r="C1381" s="12">
        <v>0.52222222222222225</v>
      </c>
      <c r="D1381" s="3" t="s">
        <v>279</v>
      </c>
      <c r="E1381" s="3" t="s">
        <v>203</v>
      </c>
      <c r="F1381" s="3">
        <v>1035</v>
      </c>
      <c r="G1381" s="3">
        <v>14402</v>
      </c>
      <c r="H1381" s="3">
        <v>10.09</v>
      </c>
      <c r="I1381" s="3">
        <v>20.100000000000001</v>
      </c>
      <c r="J1381" s="3">
        <v>3.41</v>
      </c>
      <c r="K1381" s="3">
        <v>103</v>
      </c>
      <c r="L1381" s="3">
        <v>7.93</v>
      </c>
      <c r="M1381" s="3">
        <v>-25.6</v>
      </c>
      <c r="N1381" s="3">
        <v>1250</v>
      </c>
      <c r="O1381" s="3"/>
      <c r="P1381" s="3"/>
      <c r="Q1381" s="3"/>
      <c r="R1381" s="3"/>
      <c r="S1381" s="3"/>
      <c r="T1381" s="3"/>
      <c r="U1381" s="3"/>
      <c r="V1381" s="3"/>
      <c r="W1381" s="3"/>
      <c r="X1381" s="3"/>
      <c r="Y1381" s="3"/>
      <c r="Z1381" s="3"/>
    </row>
    <row r="1382" spans="1:26" ht="15" x14ac:dyDescent="0.2">
      <c r="A1382" s="3" t="s">
        <v>367</v>
      </c>
      <c r="B1382" s="35">
        <v>44902</v>
      </c>
      <c r="C1382" s="12">
        <v>0.52222222222222225</v>
      </c>
      <c r="D1382" s="3" t="s">
        <v>279</v>
      </c>
      <c r="E1382" s="3" t="s">
        <v>221</v>
      </c>
      <c r="F1382" s="3" t="s">
        <v>46</v>
      </c>
      <c r="G1382" s="3" t="s">
        <v>46</v>
      </c>
      <c r="H1382" s="3">
        <v>9.89</v>
      </c>
      <c r="I1382" s="3">
        <v>19.600000000000001</v>
      </c>
      <c r="J1382" s="3">
        <v>3.88</v>
      </c>
      <c r="K1382" s="3">
        <v>115</v>
      </c>
      <c r="L1382" s="3">
        <v>7.98</v>
      </c>
      <c r="M1382" s="3">
        <v>-28.3</v>
      </c>
      <c r="N1382" s="3">
        <v>1251</v>
      </c>
      <c r="O1382" s="3"/>
      <c r="P1382" s="3"/>
      <c r="Q1382" s="3"/>
      <c r="R1382" s="3"/>
      <c r="S1382" s="3"/>
      <c r="T1382" s="3"/>
      <c r="U1382" s="3"/>
      <c r="V1382" s="3"/>
      <c r="W1382" s="3"/>
      <c r="X1382" s="3"/>
      <c r="Y1382" s="3"/>
      <c r="Z1382" s="3"/>
    </row>
    <row r="1383" spans="1:26" ht="15" x14ac:dyDescent="0.2">
      <c r="A1383" s="3" t="s">
        <v>367</v>
      </c>
      <c r="B1383" s="35">
        <v>44902</v>
      </c>
      <c r="C1383" s="12">
        <v>0.53402777777777777</v>
      </c>
      <c r="D1383" s="3" t="s">
        <v>281</v>
      </c>
      <c r="E1383" s="3" t="s">
        <v>203</v>
      </c>
      <c r="F1383" s="3">
        <v>1026</v>
      </c>
      <c r="G1383" s="3">
        <v>14407</v>
      </c>
      <c r="H1383" s="3">
        <v>9.9600000000000009</v>
      </c>
      <c r="I1383" s="3">
        <v>20.7</v>
      </c>
      <c r="J1383" s="3">
        <v>1.1599999999999999</v>
      </c>
      <c r="K1383" s="3">
        <v>113</v>
      </c>
      <c r="L1383" s="3">
        <v>8.08</v>
      </c>
      <c r="M1383" s="3">
        <v>-33.6</v>
      </c>
      <c r="N1383" s="3">
        <v>1252</v>
      </c>
      <c r="O1383" s="3"/>
      <c r="P1383" s="3"/>
      <c r="Q1383" s="3"/>
      <c r="R1383" s="3"/>
      <c r="S1383" s="3"/>
      <c r="T1383" s="3"/>
      <c r="U1383" s="3"/>
      <c r="V1383" s="3"/>
      <c r="W1383" s="3"/>
      <c r="X1383" s="3"/>
      <c r="Y1383" s="3"/>
      <c r="Z1383" s="3"/>
    </row>
    <row r="1384" spans="1:26" ht="15" x14ac:dyDescent="0.2">
      <c r="A1384" s="3" t="s">
        <v>367</v>
      </c>
      <c r="B1384" s="35">
        <v>44902</v>
      </c>
      <c r="C1384" s="12">
        <v>0.53402777777777777</v>
      </c>
      <c r="D1384" s="3" t="s">
        <v>281</v>
      </c>
      <c r="E1384" s="3" t="s">
        <v>221</v>
      </c>
      <c r="F1384" s="3">
        <v>1051</v>
      </c>
      <c r="G1384" s="3">
        <v>14401</v>
      </c>
      <c r="H1384" s="3">
        <v>7.6</v>
      </c>
      <c r="I1384" s="3">
        <v>19.3</v>
      </c>
      <c r="J1384" s="3">
        <v>30.29</v>
      </c>
      <c r="K1384" s="3">
        <v>121</v>
      </c>
      <c r="L1384" s="3">
        <v>8.17</v>
      </c>
      <c r="M1384" s="3">
        <v>-38.700000000000003</v>
      </c>
      <c r="N1384" s="3">
        <v>1253</v>
      </c>
      <c r="O1384" s="3"/>
      <c r="P1384" s="3"/>
      <c r="Q1384" s="3"/>
      <c r="R1384" s="3"/>
      <c r="S1384" s="3"/>
      <c r="T1384" s="3"/>
      <c r="U1384" s="3"/>
      <c r="V1384" s="3"/>
      <c r="W1384" s="3"/>
      <c r="X1384" s="3"/>
      <c r="Y1384" s="3"/>
      <c r="Z1384" s="3"/>
    </row>
    <row r="1385" spans="1:26" ht="15" x14ac:dyDescent="0.2">
      <c r="A1385" s="3" t="s">
        <v>368</v>
      </c>
      <c r="B1385" s="30">
        <v>44981</v>
      </c>
      <c r="C1385" s="12">
        <v>0.29791666666666666</v>
      </c>
      <c r="D1385" s="3" t="s">
        <v>235</v>
      </c>
      <c r="E1385" s="3" t="s">
        <v>203</v>
      </c>
      <c r="F1385" s="3">
        <v>1030</v>
      </c>
      <c r="G1385" s="3">
        <v>14501</v>
      </c>
      <c r="H1385" s="3">
        <v>10.01</v>
      </c>
      <c r="I1385" s="3">
        <v>18</v>
      </c>
      <c r="J1385" s="3">
        <v>0.17</v>
      </c>
      <c r="K1385" s="3">
        <v>38</v>
      </c>
      <c r="L1385" s="3">
        <v>7.47</v>
      </c>
      <c r="M1385" s="3">
        <v>0.6</v>
      </c>
      <c r="N1385" s="3">
        <v>1254</v>
      </c>
      <c r="O1385" s="3"/>
      <c r="P1385" s="3"/>
      <c r="Q1385" s="3"/>
      <c r="R1385" s="3"/>
      <c r="S1385" s="3"/>
      <c r="T1385" s="3"/>
      <c r="U1385" s="3"/>
      <c r="V1385" s="3"/>
      <c r="W1385" s="3"/>
      <c r="X1385" s="3"/>
      <c r="Y1385" s="3"/>
      <c r="Z1385" s="3"/>
    </row>
    <row r="1386" spans="1:26" ht="15" x14ac:dyDescent="0.2">
      <c r="A1386" s="3" t="s">
        <v>368</v>
      </c>
      <c r="B1386" s="30">
        <v>44981</v>
      </c>
      <c r="C1386" s="12">
        <v>0.29791666666666666</v>
      </c>
      <c r="D1386" s="3" t="s">
        <v>235</v>
      </c>
      <c r="E1386" s="3" t="s">
        <v>221</v>
      </c>
      <c r="F1386" s="3">
        <v>1025</v>
      </c>
      <c r="G1386" s="3" t="s">
        <v>46</v>
      </c>
      <c r="H1386" s="3">
        <v>9.89</v>
      </c>
      <c r="I1386" s="3">
        <v>18</v>
      </c>
      <c r="J1386" s="3">
        <v>0.17</v>
      </c>
      <c r="K1386" s="3">
        <v>22</v>
      </c>
      <c r="L1386" s="3">
        <v>7.52</v>
      </c>
      <c r="M1386" s="3">
        <v>-2.6</v>
      </c>
      <c r="N1386" s="3">
        <v>1255</v>
      </c>
      <c r="O1386" s="3"/>
      <c r="P1386" s="3" t="s">
        <v>746</v>
      </c>
      <c r="Q1386" s="3"/>
      <c r="R1386" s="3"/>
      <c r="S1386" s="3"/>
      <c r="T1386" s="3"/>
      <c r="U1386" s="3"/>
      <c r="V1386" s="3"/>
      <c r="W1386" s="3"/>
      <c r="X1386" s="3"/>
      <c r="Y1386" s="3"/>
      <c r="Z1386" s="3"/>
    </row>
    <row r="1387" spans="1:26" ht="15" x14ac:dyDescent="0.2">
      <c r="A1387" s="3" t="s">
        <v>368</v>
      </c>
      <c r="B1387" s="30">
        <v>44981</v>
      </c>
      <c r="C1387" s="12">
        <v>0.33194444444444443</v>
      </c>
      <c r="D1387" s="3" t="s">
        <v>230</v>
      </c>
      <c r="E1387" s="3" t="s">
        <v>203</v>
      </c>
      <c r="F1387" s="3">
        <v>1003</v>
      </c>
      <c r="G1387" s="3">
        <v>14503</v>
      </c>
      <c r="H1387" s="3">
        <v>9.5299999999999994</v>
      </c>
      <c r="I1387" s="3">
        <v>17.7</v>
      </c>
      <c r="J1387" s="3">
        <v>1.41</v>
      </c>
      <c r="K1387" s="3">
        <v>23</v>
      </c>
      <c r="L1387" s="3">
        <v>7.53</v>
      </c>
      <c r="M1387" s="3">
        <v>-3</v>
      </c>
      <c r="N1387" s="3">
        <v>1256</v>
      </c>
      <c r="O1387" s="3"/>
      <c r="P1387" s="3"/>
      <c r="Q1387" s="3"/>
      <c r="R1387" s="3"/>
      <c r="S1387" s="3"/>
      <c r="T1387" s="3"/>
      <c r="U1387" s="3"/>
      <c r="V1387" s="3"/>
      <c r="W1387" s="3"/>
      <c r="X1387" s="3"/>
      <c r="Y1387" s="3"/>
      <c r="Z1387" s="3"/>
    </row>
    <row r="1388" spans="1:26" ht="15" x14ac:dyDescent="0.2">
      <c r="A1388" s="3" t="s">
        <v>368</v>
      </c>
      <c r="B1388" s="30">
        <v>44981</v>
      </c>
      <c r="C1388" s="12">
        <v>0.33194444444444443</v>
      </c>
      <c r="D1388" s="3" t="s">
        <v>230</v>
      </c>
      <c r="E1388" s="3" t="s">
        <v>221</v>
      </c>
      <c r="F1388" s="3">
        <v>1052</v>
      </c>
      <c r="G1388" s="3">
        <v>14500</v>
      </c>
      <c r="H1388" s="3">
        <v>8.4499999999999993</v>
      </c>
      <c r="I1388" s="3">
        <v>19.2</v>
      </c>
      <c r="J1388" s="3">
        <v>32</v>
      </c>
      <c r="K1388" s="3">
        <v>133</v>
      </c>
      <c r="L1388" s="36">
        <v>8.01</v>
      </c>
      <c r="M1388" s="36">
        <v>-31</v>
      </c>
      <c r="N1388" s="3">
        <v>1257</v>
      </c>
      <c r="O1388" s="3"/>
      <c r="P1388" s="3" t="s">
        <v>747</v>
      </c>
      <c r="Q1388" s="3"/>
      <c r="R1388" s="3"/>
      <c r="S1388" s="3"/>
      <c r="T1388" s="3"/>
      <c r="U1388" s="3"/>
      <c r="V1388" s="3"/>
      <c r="W1388" s="3"/>
      <c r="X1388" s="3"/>
      <c r="Y1388" s="3"/>
      <c r="Z1388" s="3"/>
    </row>
    <row r="1389" spans="1:26" ht="15" x14ac:dyDescent="0.2">
      <c r="A1389" s="3" t="s">
        <v>368</v>
      </c>
      <c r="B1389" s="30">
        <v>44981</v>
      </c>
      <c r="C1389" s="12">
        <v>0.35208333333333336</v>
      </c>
      <c r="D1389" s="3" t="s">
        <v>227</v>
      </c>
      <c r="E1389" s="3" t="s">
        <v>203</v>
      </c>
      <c r="F1389" s="3">
        <v>1034</v>
      </c>
      <c r="G1389" s="3">
        <v>14502</v>
      </c>
      <c r="H1389" s="3">
        <v>9.6999999999999993</v>
      </c>
      <c r="I1389" s="3">
        <v>18</v>
      </c>
      <c r="J1389" s="3">
        <v>1.1499999999999999</v>
      </c>
      <c r="K1389" s="3">
        <v>10</v>
      </c>
      <c r="L1389" s="3">
        <v>7.6</v>
      </c>
      <c r="M1389" s="3">
        <v>-7.2</v>
      </c>
      <c r="N1389" s="3">
        <v>1258</v>
      </c>
      <c r="O1389" s="3"/>
      <c r="P1389" s="3"/>
      <c r="Q1389" s="3"/>
      <c r="R1389" s="3"/>
      <c r="S1389" s="3"/>
      <c r="T1389" s="3"/>
      <c r="U1389" s="3"/>
      <c r="V1389" s="3"/>
      <c r="W1389" s="3"/>
      <c r="X1389" s="3"/>
      <c r="Y1389" s="3"/>
      <c r="Z1389" s="3"/>
    </row>
    <row r="1390" spans="1:26" ht="15" x14ac:dyDescent="0.2">
      <c r="A1390" s="3" t="s">
        <v>368</v>
      </c>
      <c r="B1390" s="30">
        <v>44981</v>
      </c>
      <c r="C1390" s="12">
        <v>0.35208333333333336</v>
      </c>
      <c r="D1390" s="3" t="s">
        <v>227</v>
      </c>
      <c r="E1390" s="3" t="s">
        <v>221</v>
      </c>
      <c r="F1390" s="3" t="s">
        <v>46</v>
      </c>
      <c r="G1390" s="3" t="s">
        <v>46</v>
      </c>
      <c r="H1390" s="3">
        <v>9.75</v>
      </c>
      <c r="I1390" s="3">
        <v>18.2</v>
      </c>
      <c r="J1390" s="3">
        <v>2.0299999999999998</v>
      </c>
      <c r="K1390" s="3">
        <v>46</v>
      </c>
      <c r="L1390" s="3">
        <v>7.59</v>
      </c>
      <c r="M1390" s="3">
        <v>-6.5</v>
      </c>
      <c r="N1390" s="3">
        <v>1259</v>
      </c>
      <c r="O1390" s="3"/>
      <c r="P1390" s="3"/>
      <c r="Q1390" s="3"/>
      <c r="R1390" s="3"/>
      <c r="S1390" s="3"/>
      <c r="T1390" s="3"/>
      <c r="U1390" s="3"/>
      <c r="V1390" s="3"/>
      <c r="W1390" s="3"/>
      <c r="X1390" s="3"/>
      <c r="Y1390" s="3"/>
      <c r="Z1390" s="3"/>
    </row>
    <row r="1391" spans="1:26" ht="15" x14ac:dyDescent="0.2">
      <c r="A1391" s="3" t="s">
        <v>370</v>
      </c>
      <c r="B1391" s="30">
        <v>44986</v>
      </c>
      <c r="C1391" s="12">
        <v>0.29236111111111113</v>
      </c>
      <c r="D1391" s="3" t="s">
        <v>284</v>
      </c>
      <c r="E1391" s="3" t="s">
        <v>203</v>
      </c>
      <c r="F1391" s="3">
        <v>1003</v>
      </c>
      <c r="G1391" s="3" t="s">
        <v>369</v>
      </c>
      <c r="H1391" s="3">
        <v>6.81</v>
      </c>
      <c r="I1391" s="3">
        <v>22.8</v>
      </c>
      <c r="J1391" s="3">
        <v>1.8</v>
      </c>
      <c r="K1391" s="3">
        <v>33</v>
      </c>
      <c r="L1391" s="3">
        <v>7.22</v>
      </c>
      <c r="M1391" s="3">
        <v>6.5</v>
      </c>
      <c r="N1391" s="3">
        <v>1260</v>
      </c>
      <c r="O1391" s="3"/>
      <c r="P1391" s="3"/>
      <c r="Q1391" s="3"/>
      <c r="R1391" s="3"/>
      <c r="S1391" s="3"/>
      <c r="T1391" s="3"/>
      <c r="U1391" s="3"/>
      <c r="V1391" s="3"/>
      <c r="W1391" s="3"/>
      <c r="X1391" s="3"/>
      <c r="Y1391" s="3"/>
      <c r="Z1391" s="3"/>
    </row>
    <row r="1392" spans="1:26" ht="15" x14ac:dyDescent="0.2">
      <c r="A1392" s="3" t="s">
        <v>370</v>
      </c>
      <c r="B1392" s="30">
        <v>44986</v>
      </c>
      <c r="C1392" s="12">
        <v>0.29236111111111113</v>
      </c>
      <c r="D1392" s="3" t="s">
        <v>284</v>
      </c>
      <c r="E1392" s="3" t="s">
        <v>221</v>
      </c>
      <c r="F1392" s="3" t="s">
        <v>46</v>
      </c>
      <c r="G1392" s="3" t="s">
        <v>46</v>
      </c>
      <c r="H1392" s="3">
        <v>6.87</v>
      </c>
      <c r="I1392" s="3">
        <v>22.8</v>
      </c>
      <c r="J1392" s="3">
        <v>1.82</v>
      </c>
      <c r="K1392" s="3">
        <v>99</v>
      </c>
      <c r="L1392" s="3">
        <v>7.4</v>
      </c>
      <c r="M1392" s="3">
        <v>16.600000000000001</v>
      </c>
      <c r="N1392" s="3">
        <v>1261</v>
      </c>
      <c r="O1392" s="3"/>
      <c r="P1392" s="3"/>
      <c r="Q1392" s="3"/>
      <c r="R1392" s="3"/>
      <c r="S1392" s="3"/>
      <c r="T1392" s="3"/>
      <c r="U1392" s="3"/>
      <c r="V1392" s="3"/>
      <c r="W1392" s="3"/>
      <c r="X1392" s="3"/>
      <c r="Y1392" s="3"/>
      <c r="Z1392" s="3"/>
    </row>
    <row r="1393" spans="1:26" ht="15" x14ac:dyDescent="0.2">
      <c r="A1393" s="3" t="s">
        <v>370</v>
      </c>
      <c r="B1393" s="30">
        <v>44993</v>
      </c>
      <c r="C1393" s="12">
        <v>0.36319444444444443</v>
      </c>
      <c r="D1393" s="3" t="s">
        <v>284</v>
      </c>
      <c r="E1393" s="3" t="s">
        <v>203</v>
      </c>
      <c r="F1393" s="3">
        <v>1024</v>
      </c>
      <c r="G1393" s="3" t="s">
        <v>373</v>
      </c>
      <c r="H1393" s="3">
        <v>7.71</v>
      </c>
      <c r="I1393" s="3">
        <v>23.6</v>
      </c>
      <c r="J1393" s="3">
        <v>1.91</v>
      </c>
      <c r="K1393" s="3" t="s">
        <v>748</v>
      </c>
      <c r="L1393" s="3">
        <v>7.34</v>
      </c>
      <c r="M1393" s="3">
        <v>4.0999999999999996</v>
      </c>
      <c r="N1393" s="3">
        <v>1262</v>
      </c>
      <c r="O1393" s="3"/>
      <c r="P1393" s="3"/>
      <c r="Q1393" s="3"/>
      <c r="R1393" s="3"/>
      <c r="S1393" s="3"/>
      <c r="T1393" s="3"/>
      <c r="U1393" s="3"/>
      <c r="V1393" s="3"/>
      <c r="W1393" s="3"/>
      <c r="X1393" s="3"/>
      <c r="Y1393" s="3"/>
      <c r="Z1393" s="3"/>
    </row>
    <row r="1394" spans="1:26" ht="15" x14ac:dyDescent="0.2">
      <c r="A1394" s="3" t="s">
        <v>370</v>
      </c>
      <c r="B1394" s="30">
        <v>44993</v>
      </c>
      <c r="C1394" s="12">
        <v>0.36319444444444443</v>
      </c>
      <c r="D1394" s="3" t="s">
        <v>284</v>
      </c>
      <c r="E1394" s="3" t="s">
        <v>221</v>
      </c>
      <c r="F1394" s="3" t="s">
        <v>46</v>
      </c>
      <c r="G1394" s="3" t="s">
        <v>46</v>
      </c>
      <c r="H1394" s="3" t="s">
        <v>46</v>
      </c>
      <c r="I1394" s="3" t="s">
        <v>46</v>
      </c>
      <c r="J1394" s="3">
        <v>1.91</v>
      </c>
      <c r="K1394" s="3">
        <v>20</v>
      </c>
      <c r="L1394" s="3">
        <v>7.52</v>
      </c>
      <c r="M1394" s="3">
        <v>-6.5</v>
      </c>
      <c r="N1394" s="3">
        <v>1263</v>
      </c>
      <c r="O1394" s="3"/>
      <c r="P1394" s="3"/>
      <c r="Q1394" s="3"/>
      <c r="R1394" s="3"/>
      <c r="S1394" s="3"/>
      <c r="T1394" s="3"/>
      <c r="U1394" s="3"/>
      <c r="V1394" s="3"/>
      <c r="W1394" s="3"/>
      <c r="X1394" s="3"/>
      <c r="Y1394" s="3"/>
      <c r="Z1394" s="3"/>
    </row>
    <row r="1395" spans="1:26" ht="15" x14ac:dyDescent="0.2">
      <c r="A1395" s="3" t="s">
        <v>370</v>
      </c>
      <c r="B1395" s="30">
        <v>44993</v>
      </c>
      <c r="C1395" s="12">
        <v>0.31666666666666665</v>
      </c>
      <c r="D1395" s="3" t="s">
        <v>372</v>
      </c>
      <c r="E1395" s="3" t="s">
        <v>203</v>
      </c>
      <c r="F1395" s="3">
        <v>1006</v>
      </c>
      <c r="G1395" s="3" t="s">
        <v>371</v>
      </c>
      <c r="H1395" s="3">
        <v>8.57</v>
      </c>
      <c r="I1395" s="3">
        <v>21.7</v>
      </c>
      <c r="J1395" s="3">
        <v>0.6</v>
      </c>
      <c r="K1395" s="3">
        <v>140</v>
      </c>
      <c r="L1395" s="3">
        <v>7.52</v>
      </c>
      <c r="M1395" s="3">
        <v>-6.7</v>
      </c>
      <c r="N1395" s="3">
        <v>1264</v>
      </c>
      <c r="O1395" s="3"/>
      <c r="P1395" s="3"/>
      <c r="Q1395" s="3"/>
      <c r="R1395" s="3"/>
      <c r="S1395" s="3"/>
      <c r="T1395" s="3"/>
      <c r="U1395" s="3"/>
      <c r="V1395" s="3"/>
      <c r="W1395" s="3"/>
      <c r="X1395" s="3"/>
      <c r="Y1395" s="3"/>
      <c r="Z1395" s="3"/>
    </row>
    <row r="1396" spans="1:26" ht="15" x14ac:dyDescent="0.2">
      <c r="A1396" s="3" t="s">
        <v>370</v>
      </c>
      <c r="B1396" s="30">
        <v>44993</v>
      </c>
      <c r="C1396" s="12">
        <v>0.31666666666666665</v>
      </c>
      <c r="D1396" s="3" t="s">
        <v>372</v>
      </c>
      <c r="E1396" s="3" t="s">
        <v>221</v>
      </c>
      <c r="F1396" s="3">
        <v>1021</v>
      </c>
      <c r="G1396" s="3" t="s">
        <v>374</v>
      </c>
      <c r="H1396" s="3">
        <v>6.05</v>
      </c>
      <c r="I1396" s="3">
        <v>21.4</v>
      </c>
      <c r="J1396" s="3">
        <v>23.82</v>
      </c>
      <c r="K1396" s="3">
        <v>114</v>
      </c>
      <c r="L1396" s="3">
        <v>7.91</v>
      </c>
      <c r="M1396" s="3">
        <v>-30.1</v>
      </c>
      <c r="N1396" s="3">
        <v>1265</v>
      </c>
      <c r="O1396" s="3"/>
      <c r="P1396" s="3"/>
      <c r="Q1396" s="3"/>
      <c r="R1396" s="3"/>
      <c r="S1396" s="3"/>
      <c r="T1396" s="3"/>
      <c r="U1396" s="3"/>
      <c r="V1396" s="3"/>
      <c r="W1396" s="3"/>
      <c r="X1396" s="3"/>
      <c r="Y1396" s="3"/>
      <c r="Z1396" s="3"/>
    </row>
    <row r="1397" spans="1:26" ht="15" x14ac:dyDescent="0.2">
      <c r="A1397" s="3" t="s">
        <v>370</v>
      </c>
      <c r="B1397" s="30">
        <v>44993</v>
      </c>
      <c r="C1397" s="12">
        <v>0.38750000000000001</v>
      </c>
      <c r="D1397" s="3" t="s">
        <v>279</v>
      </c>
      <c r="E1397" s="3" t="s">
        <v>203</v>
      </c>
      <c r="F1397" s="3">
        <v>1002</v>
      </c>
      <c r="G1397" s="3" t="s">
        <v>375</v>
      </c>
      <c r="H1397" s="3">
        <v>9.23</v>
      </c>
      <c r="I1397" s="3">
        <v>22.7</v>
      </c>
      <c r="J1397" s="3">
        <v>1.87</v>
      </c>
      <c r="K1397" s="3">
        <v>16</v>
      </c>
      <c r="L1397" s="3">
        <v>8.1199999999999992</v>
      </c>
      <c r="M1397" s="3">
        <v>-42.6</v>
      </c>
      <c r="N1397" s="3">
        <v>1266</v>
      </c>
      <c r="O1397" s="3"/>
      <c r="P1397" s="3"/>
      <c r="Q1397" s="3"/>
      <c r="R1397" s="3"/>
      <c r="S1397" s="3"/>
      <c r="T1397" s="3"/>
      <c r="U1397" s="3"/>
      <c r="V1397" s="3"/>
      <c r="W1397" s="3"/>
      <c r="X1397" s="3"/>
      <c r="Y1397" s="3"/>
      <c r="Z1397" s="3"/>
    </row>
    <row r="1398" spans="1:26" ht="15" x14ac:dyDescent="0.2">
      <c r="A1398" s="3" t="s">
        <v>370</v>
      </c>
      <c r="B1398" s="30">
        <v>44993</v>
      </c>
      <c r="C1398" s="12">
        <v>0.38750000000000001</v>
      </c>
      <c r="D1398" s="3" t="s">
        <v>279</v>
      </c>
      <c r="E1398" s="3" t="s">
        <v>221</v>
      </c>
      <c r="F1398" s="3" t="s">
        <v>46</v>
      </c>
      <c r="G1398" s="3" t="s">
        <v>46</v>
      </c>
      <c r="H1398" s="3">
        <v>9.11</v>
      </c>
      <c r="I1398" s="3">
        <v>22.4</v>
      </c>
      <c r="J1398" s="3">
        <v>1.87</v>
      </c>
      <c r="K1398" s="3">
        <v>39</v>
      </c>
      <c r="L1398" s="3">
        <v>8.0500000000000007</v>
      </c>
      <c r="M1398" s="3">
        <v>-38.6</v>
      </c>
      <c r="N1398" s="3">
        <v>1267</v>
      </c>
      <c r="O1398" s="3"/>
      <c r="P1398" s="3"/>
      <c r="Q1398" s="3"/>
      <c r="R1398" s="3"/>
      <c r="S1398" s="3"/>
      <c r="T1398" s="3"/>
      <c r="U1398" s="3"/>
      <c r="V1398" s="3"/>
      <c r="W1398" s="3"/>
      <c r="X1398" s="3"/>
      <c r="Y1398" s="3"/>
      <c r="Z1398" s="3"/>
    </row>
    <row r="1399" spans="1:26" ht="15" x14ac:dyDescent="0.2">
      <c r="A1399" s="3" t="s">
        <v>370</v>
      </c>
      <c r="B1399" s="30">
        <v>44993</v>
      </c>
      <c r="C1399" s="12">
        <v>0.40208333333333335</v>
      </c>
      <c r="D1399" s="3" t="s">
        <v>277</v>
      </c>
      <c r="E1399" s="3" t="s">
        <v>203</v>
      </c>
      <c r="F1399" s="3">
        <v>1032</v>
      </c>
      <c r="G1399" s="3">
        <v>14507</v>
      </c>
      <c r="H1399" s="3">
        <v>8.3699999999999992</v>
      </c>
      <c r="I1399" s="3">
        <v>23.3</v>
      </c>
      <c r="J1399" s="3">
        <v>1.25</v>
      </c>
      <c r="K1399" s="3">
        <v>113</v>
      </c>
      <c r="L1399" s="3">
        <v>7.59</v>
      </c>
      <c r="M1399" s="3">
        <v>-10.7</v>
      </c>
      <c r="N1399" s="3">
        <v>1268</v>
      </c>
      <c r="O1399" s="3"/>
      <c r="P1399" s="3"/>
      <c r="Q1399" s="3"/>
      <c r="R1399" s="3"/>
      <c r="S1399" s="3"/>
      <c r="T1399" s="3"/>
      <c r="U1399" s="3"/>
      <c r="V1399" s="3"/>
      <c r="W1399" s="3"/>
      <c r="X1399" s="3"/>
      <c r="Y1399" s="3"/>
      <c r="Z1399" s="3"/>
    </row>
    <row r="1400" spans="1:26" ht="15" x14ac:dyDescent="0.2">
      <c r="A1400" s="3" t="s">
        <v>370</v>
      </c>
      <c r="B1400" s="30">
        <v>44993</v>
      </c>
      <c r="C1400" s="12">
        <v>0.40208333333333335</v>
      </c>
      <c r="D1400" s="3" t="s">
        <v>277</v>
      </c>
      <c r="E1400" s="3" t="s">
        <v>221</v>
      </c>
      <c r="F1400" s="3" t="s">
        <v>46</v>
      </c>
      <c r="G1400" s="3" t="s">
        <v>46</v>
      </c>
      <c r="H1400" s="3">
        <v>8.34</v>
      </c>
      <c r="I1400" s="3">
        <v>23</v>
      </c>
      <c r="J1400" s="3">
        <v>1.38</v>
      </c>
      <c r="K1400" s="3">
        <v>33</v>
      </c>
      <c r="L1400" s="3">
        <v>7.69</v>
      </c>
      <c r="M1400" s="3">
        <v>-16.600000000000001</v>
      </c>
      <c r="N1400" s="3">
        <v>1269</v>
      </c>
      <c r="O1400" s="3"/>
      <c r="P1400" s="3"/>
      <c r="Q1400" s="3"/>
      <c r="R1400" s="3"/>
      <c r="S1400" s="3"/>
      <c r="T1400" s="3"/>
      <c r="U1400" s="3"/>
      <c r="V1400" s="3"/>
      <c r="W1400" s="3"/>
      <c r="X1400" s="3"/>
      <c r="Y1400" s="3"/>
      <c r="Z1400" s="3"/>
    </row>
    <row r="1401" spans="1:26" ht="15" x14ac:dyDescent="0.2">
      <c r="A1401" s="3" t="s">
        <v>370</v>
      </c>
      <c r="B1401" s="30">
        <v>44993</v>
      </c>
      <c r="C1401" s="12">
        <v>0.43819444444444444</v>
      </c>
      <c r="D1401" s="3" t="s">
        <v>274</v>
      </c>
      <c r="E1401" s="3" t="s">
        <v>203</v>
      </c>
      <c r="F1401" s="3">
        <v>1013</v>
      </c>
      <c r="G1401" s="3">
        <v>14505</v>
      </c>
      <c r="H1401" s="3">
        <v>8.1</v>
      </c>
      <c r="I1401" s="3">
        <v>20.399999999999999</v>
      </c>
      <c r="J1401" s="3">
        <v>2.0299999999999998</v>
      </c>
      <c r="K1401" s="3">
        <v>14</v>
      </c>
      <c r="L1401" s="3">
        <v>7.37</v>
      </c>
      <c r="M1401" s="3">
        <v>2.2000000000000002</v>
      </c>
      <c r="N1401" s="3">
        <v>1270</v>
      </c>
      <c r="O1401" s="3"/>
      <c r="P1401" s="3"/>
      <c r="Q1401" s="3"/>
      <c r="R1401" s="3"/>
      <c r="S1401" s="3"/>
      <c r="T1401" s="3"/>
      <c r="U1401" s="3"/>
      <c r="V1401" s="3"/>
      <c r="W1401" s="3"/>
      <c r="X1401" s="3"/>
      <c r="Y1401" s="3"/>
      <c r="Z1401" s="3"/>
    </row>
    <row r="1402" spans="1:26" ht="15" x14ac:dyDescent="0.2">
      <c r="A1402" s="3" t="s">
        <v>370</v>
      </c>
      <c r="B1402" s="30">
        <v>44993</v>
      </c>
      <c r="C1402" s="12">
        <v>0.43819444444444444</v>
      </c>
      <c r="D1402" s="3" t="s">
        <v>274</v>
      </c>
      <c r="E1402" s="3" t="s">
        <v>221</v>
      </c>
      <c r="F1402" s="3">
        <v>1044</v>
      </c>
      <c r="G1402" s="3">
        <v>14504</v>
      </c>
      <c r="H1402" s="3">
        <v>5.88</v>
      </c>
      <c r="I1402" s="3">
        <v>21</v>
      </c>
      <c r="J1402" s="3">
        <v>22.89</v>
      </c>
      <c r="K1402" s="3">
        <v>55</v>
      </c>
      <c r="L1402" s="3">
        <v>7.86</v>
      </c>
      <c r="M1402" s="3">
        <v>-27.3</v>
      </c>
      <c r="N1402" s="3">
        <v>1271</v>
      </c>
      <c r="O1402" s="3"/>
      <c r="P1402" s="3"/>
      <c r="Q1402" s="3"/>
      <c r="R1402" s="3"/>
      <c r="S1402" s="3"/>
      <c r="T1402" s="3"/>
      <c r="U1402" s="3"/>
      <c r="V1402" s="3"/>
      <c r="W1402" s="3"/>
      <c r="X1402" s="3"/>
      <c r="Y1402" s="3"/>
      <c r="Z1402" s="3"/>
    </row>
    <row r="1403" spans="1:26" ht="15" x14ac:dyDescent="0.2">
      <c r="A1403" s="3" t="s">
        <v>370</v>
      </c>
      <c r="B1403" s="30">
        <v>44993</v>
      </c>
      <c r="C1403" s="12">
        <v>0.46875</v>
      </c>
      <c r="D1403" s="3" t="s">
        <v>307</v>
      </c>
      <c r="E1403" s="3" t="s">
        <v>203</v>
      </c>
      <c r="F1403" s="3">
        <v>1022</v>
      </c>
      <c r="G1403" s="3">
        <v>14509</v>
      </c>
      <c r="H1403" s="3">
        <v>8.42</v>
      </c>
      <c r="I1403" s="3">
        <v>19.7</v>
      </c>
      <c r="J1403" s="3">
        <v>0.32</v>
      </c>
      <c r="K1403" s="3">
        <v>35</v>
      </c>
      <c r="L1403" s="3">
        <v>7.31</v>
      </c>
      <c r="M1403" s="3">
        <v>5.9</v>
      </c>
      <c r="N1403" s="3">
        <v>1272</v>
      </c>
      <c r="O1403" s="3"/>
      <c r="P1403" s="3"/>
      <c r="Q1403" s="3"/>
      <c r="R1403" s="3"/>
      <c r="S1403" s="3"/>
      <c r="T1403" s="3"/>
      <c r="U1403" s="3"/>
      <c r="V1403" s="3"/>
      <c r="W1403" s="3"/>
      <c r="X1403" s="3"/>
      <c r="Y1403" s="3"/>
      <c r="Z1403" s="3"/>
    </row>
    <row r="1404" spans="1:26" ht="15" x14ac:dyDescent="0.2">
      <c r="A1404" s="3" t="s">
        <v>370</v>
      </c>
      <c r="B1404" s="30">
        <v>44993</v>
      </c>
      <c r="C1404" s="12">
        <v>0.46875</v>
      </c>
      <c r="D1404" s="3" t="s">
        <v>307</v>
      </c>
      <c r="E1404" s="3" t="s">
        <v>221</v>
      </c>
      <c r="F1404" s="3">
        <v>1035</v>
      </c>
      <c r="G1404" s="3">
        <v>14506</v>
      </c>
      <c r="H1404" s="3">
        <v>6.38</v>
      </c>
      <c r="I1404" s="3">
        <v>20.3</v>
      </c>
      <c r="J1404" s="3">
        <v>16.22</v>
      </c>
      <c r="K1404" s="3">
        <v>36</v>
      </c>
      <c r="L1404" s="3">
        <v>7.63</v>
      </c>
      <c r="M1404" s="3">
        <v>-13.1</v>
      </c>
      <c r="N1404" s="3">
        <v>1273</v>
      </c>
      <c r="O1404" s="3"/>
      <c r="P1404" s="3"/>
      <c r="Q1404" s="3"/>
      <c r="R1404" s="3"/>
      <c r="S1404" s="3"/>
      <c r="T1404" s="3"/>
      <c r="U1404" s="3"/>
      <c r="V1404" s="3"/>
      <c r="W1404" s="3"/>
      <c r="X1404" s="3"/>
      <c r="Y1404" s="3"/>
      <c r="Z1404" s="3"/>
    </row>
    <row r="1405" spans="1:26" ht="15" x14ac:dyDescent="0.2">
      <c r="A1405" s="3" t="s">
        <v>370</v>
      </c>
      <c r="B1405" s="30">
        <v>44993</v>
      </c>
      <c r="C1405" s="12">
        <v>0.48125000000000001</v>
      </c>
      <c r="D1405" s="3" t="s">
        <v>304</v>
      </c>
      <c r="E1405" s="3" t="s">
        <v>203</v>
      </c>
      <c r="F1405" s="3">
        <v>1040</v>
      </c>
      <c r="G1405" s="3">
        <v>14508</v>
      </c>
      <c r="H1405" s="3">
        <v>8.18</v>
      </c>
      <c r="I1405" s="3">
        <v>19.7</v>
      </c>
      <c r="J1405" s="3">
        <v>0.06</v>
      </c>
      <c r="K1405" s="3">
        <v>11</v>
      </c>
      <c r="L1405" s="3">
        <v>7.37</v>
      </c>
      <c r="M1405" s="3">
        <v>2.5</v>
      </c>
      <c r="N1405" s="3">
        <v>1274</v>
      </c>
      <c r="O1405" s="3"/>
      <c r="P1405" s="3"/>
      <c r="Q1405" s="3"/>
      <c r="R1405" s="3"/>
      <c r="S1405" s="3"/>
      <c r="T1405" s="3"/>
      <c r="U1405" s="3"/>
      <c r="V1405" s="3"/>
      <c r="W1405" s="3"/>
      <c r="X1405" s="3"/>
      <c r="Y1405" s="3"/>
      <c r="Z1405" s="3"/>
    </row>
    <row r="1406" spans="1:26" ht="15" x14ac:dyDescent="0.2">
      <c r="A1406" s="3" t="s">
        <v>370</v>
      </c>
      <c r="B1406" s="30">
        <v>44993</v>
      </c>
      <c r="C1406" s="12">
        <v>0.48125000000000001</v>
      </c>
      <c r="D1406" s="3" t="s">
        <v>304</v>
      </c>
      <c r="E1406" s="3" t="s">
        <v>221</v>
      </c>
      <c r="F1406" s="3" t="s">
        <v>46</v>
      </c>
      <c r="G1406" s="3" t="s">
        <v>46</v>
      </c>
      <c r="H1406" s="3">
        <v>8.18</v>
      </c>
      <c r="I1406" s="3">
        <v>19.7</v>
      </c>
      <c r="J1406" s="3">
        <v>7.0000000000000007E-2</v>
      </c>
      <c r="K1406" s="3">
        <v>44</v>
      </c>
      <c r="L1406" s="3">
        <v>7.39</v>
      </c>
      <c r="M1406" s="3">
        <v>1.4</v>
      </c>
      <c r="N1406" s="3">
        <v>1275</v>
      </c>
      <c r="O1406" s="3"/>
      <c r="P1406" s="3"/>
      <c r="Q1406" s="3"/>
      <c r="R1406" s="3"/>
      <c r="S1406" s="3"/>
      <c r="T1406" s="3"/>
      <c r="U1406" s="3"/>
      <c r="V1406" s="3"/>
      <c r="W1406" s="3"/>
      <c r="X1406" s="3"/>
      <c r="Y1406" s="3"/>
      <c r="Z1406" s="3"/>
    </row>
    <row r="1407" spans="1:26" ht="15" x14ac:dyDescent="0.2">
      <c r="A1407" s="3" t="s">
        <v>370</v>
      </c>
      <c r="B1407" s="30">
        <v>44993</v>
      </c>
      <c r="C1407" s="12">
        <v>0.49930555555555556</v>
      </c>
      <c r="D1407" s="3" t="s">
        <v>272</v>
      </c>
      <c r="E1407" s="3" t="s">
        <v>203</v>
      </c>
      <c r="F1407" s="3">
        <v>1005</v>
      </c>
      <c r="G1407" s="3">
        <v>14513</v>
      </c>
      <c r="H1407" s="3">
        <v>8.18</v>
      </c>
      <c r="I1407" s="3">
        <v>19.3</v>
      </c>
      <c r="J1407" s="3">
        <v>0.05</v>
      </c>
      <c r="K1407" s="3">
        <v>29</v>
      </c>
      <c r="L1407" s="3">
        <v>7.31</v>
      </c>
      <c r="M1407" s="3">
        <v>6.2</v>
      </c>
      <c r="N1407" s="3">
        <v>1276</v>
      </c>
      <c r="O1407" s="3"/>
      <c r="P1407" s="3"/>
      <c r="Q1407" s="3"/>
      <c r="R1407" s="3"/>
      <c r="S1407" s="3"/>
      <c r="T1407" s="3"/>
      <c r="U1407" s="3"/>
      <c r="V1407" s="3"/>
      <c r="W1407" s="3"/>
      <c r="X1407" s="3"/>
      <c r="Y1407" s="3"/>
      <c r="Z1407" s="3"/>
    </row>
    <row r="1408" spans="1:26" ht="15" x14ac:dyDescent="0.2">
      <c r="A1408" s="3" t="s">
        <v>370</v>
      </c>
      <c r="B1408" s="30">
        <v>44993</v>
      </c>
      <c r="C1408" s="12">
        <v>0.49930555555555556</v>
      </c>
      <c r="D1408" s="3" t="s">
        <v>272</v>
      </c>
      <c r="E1408" s="3" t="s">
        <v>221</v>
      </c>
      <c r="F1408" s="3" t="s">
        <v>46</v>
      </c>
      <c r="G1408" s="3" t="s">
        <v>46</v>
      </c>
      <c r="H1408" s="3">
        <v>8.23</v>
      </c>
      <c r="I1408" s="3">
        <v>19.5</v>
      </c>
      <c r="J1408" s="3">
        <v>0.05</v>
      </c>
      <c r="K1408" s="3">
        <v>130</v>
      </c>
      <c r="L1408" s="3">
        <v>7.42</v>
      </c>
      <c r="M1408" s="3">
        <v>-0.7</v>
      </c>
      <c r="N1408" s="3">
        <v>1277</v>
      </c>
      <c r="O1408" s="3"/>
      <c r="P1408" s="3"/>
      <c r="Q1408" s="3"/>
      <c r="R1408" s="3"/>
      <c r="S1408" s="3"/>
      <c r="T1408" s="3"/>
      <c r="U1408" s="3"/>
      <c r="V1408" s="3"/>
      <c r="W1408" s="3"/>
      <c r="X1408" s="3"/>
      <c r="Y1408" s="3"/>
      <c r="Z1408" s="3"/>
    </row>
    <row r="1409" spans="1:26" ht="15" x14ac:dyDescent="0.2">
      <c r="A1409" s="3" t="s">
        <v>370</v>
      </c>
      <c r="B1409" s="30">
        <v>44993</v>
      </c>
      <c r="C1409" s="12">
        <v>0.5131944444444444</v>
      </c>
      <c r="D1409" s="3" t="s">
        <v>300</v>
      </c>
      <c r="E1409" s="3" t="s">
        <v>203</v>
      </c>
      <c r="F1409" s="3">
        <v>1034</v>
      </c>
      <c r="G1409" s="3">
        <v>14511</v>
      </c>
      <c r="H1409" s="3">
        <v>8.27</v>
      </c>
      <c r="I1409" s="3">
        <v>19.7</v>
      </c>
      <c r="J1409" s="3">
        <v>0.05</v>
      </c>
      <c r="K1409" s="3">
        <v>13</v>
      </c>
      <c r="L1409" s="3">
        <v>7.35</v>
      </c>
      <c r="M1409" s="3">
        <v>3.6</v>
      </c>
      <c r="N1409" s="3">
        <v>1278</v>
      </c>
      <c r="O1409" s="3"/>
      <c r="P1409" s="3"/>
      <c r="Q1409" s="3"/>
      <c r="R1409" s="3"/>
      <c r="S1409" s="3"/>
      <c r="T1409" s="3"/>
      <c r="U1409" s="3"/>
      <c r="V1409" s="3"/>
      <c r="W1409" s="3"/>
      <c r="X1409" s="3"/>
      <c r="Y1409" s="3"/>
      <c r="Z1409" s="3"/>
    </row>
    <row r="1410" spans="1:26" ht="15" x14ac:dyDescent="0.2">
      <c r="A1410" s="3" t="s">
        <v>370</v>
      </c>
      <c r="B1410" s="30">
        <v>44993</v>
      </c>
      <c r="C1410" s="12">
        <v>0.5131944444444444</v>
      </c>
      <c r="D1410" s="3" t="s">
        <v>300</v>
      </c>
      <c r="E1410" s="3" t="s">
        <v>221</v>
      </c>
      <c r="F1410" s="3" t="s">
        <v>46</v>
      </c>
      <c r="G1410" s="3" t="s">
        <v>46</v>
      </c>
      <c r="H1410" s="3">
        <v>8.4</v>
      </c>
      <c r="I1410" s="3">
        <v>19.600000000000001</v>
      </c>
      <c r="J1410" s="3">
        <v>0.05</v>
      </c>
      <c r="K1410" s="3">
        <v>60</v>
      </c>
      <c r="L1410" s="3">
        <v>7.33</v>
      </c>
      <c r="M1410" s="3">
        <v>4.7</v>
      </c>
      <c r="N1410" s="3">
        <v>1279</v>
      </c>
      <c r="O1410" s="3"/>
      <c r="P1410" s="3"/>
      <c r="Q1410" s="3"/>
      <c r="R1410" s="3"/>
      <c r="S1410" s="3"/>
      <c r="T1410" s="3"/>
      <c r="U1410" s="3"/>
      <c r="V1410" s="3"/>
      <c r="W1410" s="3"/>
      <c r="X1410" s="3"/>
      <c r="Y1410" s="3"/>
      <c r="Z1410" s="3"/>
    </row>
    <row r="1411" spans="1:26" ht="15" x14ac:dyDescent="0.2">
      <c r="A1411" s="3" t="s">
        <v>370</v>
      </c>
      <c r="B1411" s="30">
        <v>44993</v>
      </c>
      <c r="C1411" s="12">
        <v>0.52708333333333335</v>
      </c>
      <c r="D1411" s="3" t="s">
        <v>270</v>
      </c>
      <c r="E1411" s="3" t="s">
        <v>203</v>
      </c>
      <c r="F1411" s="3">
        <v>1025</v>
      </c>
      <c r="G1411" s="3">
        <v>14512</v>
      </c>
      <c r="H1411" s="3">
        <v>8.26</v>
      </c>
      <c r="I1411" s="3">
        <v>19.8</v>
      </c>
      <c r="J1411" s="3">
        <v>0.05</v>
      </c>
      <c r="K1411" s="3">
        <v>34</v>
      </c>
      <c r="L1411" s="3">
        <v>7.35</v>
      </c>
      <c r="M1411" s="3">
        <v>3.8</v>
      </c>
      <c r="N1411" s="3">
        <v>1280</v>
      </c>
      <c r="O1411" s="3"/>
      <c r="P1411" s="3"/>
      <c r="Q1411" s="3"/>
      <c r="R1411" s="3"/>
      <c r="S1411" s="3"/>
      <c r="T1411" s="3"/>
      <c r="U1411" s="3"/>
      <c r="V1411" s="3"/>
      <c r="W1411" s="3"/>
      <c r="X1411" s="3"/>
      <c r="Y1411" s="3"/>
      <c r="Z1411" s="3"/>
    </row>
    <row r="1412" spans="1:26" ht="15" x14ac:dyDescent="0.2">
      <c r="A1412" s="3" t="s">
        <v>370</v>
      </c>
      <c r="B1412" s="30">
        <v>44993</v>
      </c>
      <c r="C1412" s="12">
        <v>0.52708333333333335</v>
      </c>
      <c r="D1412" s="3" t="s">
        <v>270</v>
      </c>
      <c r="E1412" s="3" t="s">
        <v>221</v>
      </c>
      <c r="F1412" s="3" t="s">
        <v>46</v>
      </c>
      <c r="G1412" s="3" t="s">
        <v>46</v>
      </c>
      <c r="H1412" s="3">
        <v>8.49</v>
      </c>
      <c r="I1412" s="3">
        <v>19.600000000000001</v>
      </c>
      <c r="J1412" s="3">
        <v>0.05</v>
      </c>
      <c r="K1412" s="3">
        <v>38</v>
      </c>
      <c r="L1412" s="3">
        <v>7.34</v>
      </c>
      <c r="M1412" s="3">
        <v>4.3</v>
      </c>
      <c r="N1412" s="3">
        <v>1281</v>
      </c>
      <c r="O1412" s="3"/>
      <c r="P1412" s="3"/>
      <c r="Q1412" s="3"/>
      <c r="R1412" s="3"/>
      <c r="S1412" s="3"/>
      <c r="T1412" s="3"/>
      <c r="U1412" s="3"/>
      <c r="V1412" s="3"/>
      <c r="W1412" s="3"/>
      <c r="X1412" s="3"/>
      <c r="Y1412" s="3"/>
      <c r="Z1412" s="3"/>
    </row>
    <row r="1413" spans="1:26" ht="15" x14ac:dyDescent="0.2">
      <c r="A1413" s="3" t="s">
        <v>370</v>
      </c>
      <c r="B1413" s="30">
        <v>44993</v>
      </c>
      <c r="C1413" s="12">
        <v>0.54097222222222219</v>
      </c>
      <c r="D1413" s="3" t="s">
        <v>267</v>
      </c>
      <c r="E1413" s="3" t="s">
        <v>203</v>
      </c>
      <c r="F1413" s="3">
        <v>1052</v>
      </c>
      <c r="G1413" s="3">
        <v>14510</v>
      </c>
      <c r="H1413" s="3">
        <v>8.35</v>
      </c>
      <c r="I1413" s="3">
        <v>21.6</v>
      </c>
      <c r="J1413" s="3">
        <v>0.09</v>
      </c>
      <c r="K1413" s="3">
        <v>115</v>
      </c>
      <c r="L1413" s="3">
        <v>7.37</v>
      </c>
      <c r="M1413" s="3">
        <v>2.2999999999999998</v>
      </c>
      <c r="N1413" s="3">
        <v>1282</v>
      </c>
      <c r="O1413" s="3"/>
      <c r="P1413" s="3"/>
      <c r="Q1413" s="3"/>
      <c r="R1413" s="3"/>
      <c r="S1413" s="3"/>
      <c r="T1413" s="3"/>
      <c r="U1413" s="3"/>
      <c r="V1413" s="3"/>
      <c r="W1413" s="3"/>
      <c r="X1413" s="3"/>
      <c r="Y1413" s="3"/>
      <c r="Z1413" s="3"/>
    </row>
    <row r="1414" spans="1:26" ht="15" x14ac:dyDescent="0.2">
      <c r="A1414" s="3" t="s">
        <v>370</v>
      </c>
      <c r="B1414" s="30">
        <v>44993</v>
      </c>
      <c r="C1414" s="12">
        <v>0.54097222222222219</v>
      </c>
      <c r="D1414" s="3" t="s">
        <v>267</v>
      </c>
      <c r="E1414" s="3" t="s">
        <v>221</v>
      </c>
      <c r="F1414" s="3" t="s">
        <v>46</v>
      </c>
      <c r="G1414" s="3" t="s">
        <v>46</v>
      </c>
      <c r="H1414" s="3">
        <v>8.3699999999999992</v>
      </c>
      <c r="I1414" s="3">
        <v>21.3</v>
      </c>
      <c r="J1414" s="3">
        <v>0.1</v>
      </c>
      <c r="K1414" s="3">
        <v>139</v>
      </c>
      <c r="L1414" s="3">
        <v>7.38</v>
      </c>
      <c r="M1414" s="3">
        <v>2</v>
      </c>
      <c r="N1414" s="3">
        <v>1283</v>
      </c>
      <c r="O1414" s="3"/>
      <c r="P1414" s="3"/>
      <c r="Q1414" s="3"/>
      <c r="R1414" s="3"/>
      <c r="S1414" s="3"/>
      <c r="T1414" s="3"/>
      <c r="U1414" s="3"/>
      <c r="V1414" s="3"/>
      <c r="W1414" s="3"/>
      <c r="X1414" s="3"/>
      <c r="Y1414" s="3"/>
      <c r="Z1414" s="3"/>
    </row>
    <row r="1415" spans="1:26" ht="15" x14ac:dyDescent="0.2">
      <c r="A1415" s="3" t="s">
        <v>370</v>
      </c>
      <c r="B1415" s="30">
        <v>44995</v>
      </c>
      <c r="C1415" s="12">
        <v>0.27777777777777779</v>
      </c>
      <c r="D1415" s="3" t="s">
        <v>202</v>
      </c>
      <c r="E1415" s="3" t="s">
        <v>203</v>
      </c>
      <c r="F1415" s="3">
        <v>1025</v>
      </c>
      <c r="G1415" s="3">
        <v>14524</v>
      </c>
      <c r="H1415" s="3">
        <v>8.8699999999999992</v>
      </c>
      <c r="I1415" s="3">
        <v>22.4</v>
      </c>
      <c r="J1415" s="3">
        <v>3.86</v>
      </c>
      <c r="K1415" s="3">
        <v>56</v>
      </c>
      <c r="L1415" s="3">
        <v>8.09</v>
      </c>
      <c r="M1415" s="3">
        <v>-40.799999999999997</v>
      </c>
      <c r="N1415" s="3">
        <v>1284</v>
      </c>
      <c r="O1415" s="3"/>
      <c r="P1415" s="3"/>
      <c r="Q1415" s="3"/>
      <c r="R1415" s="3"/>
      <c r="S1415" s="3"/>
      <c r="T1415" s="3"/>
      <c r="U1415" s="3"/>
      <c r="V1415" s="3"/>
      <c r="W1415" s="3"/>
      <c r="X1415" s="3"/>
      <c r="Y1415" s="3"/>
      <c r="Z1415" s="3"/>
    </row>
    <row r="1416" spans="1:26" ht="15" x14ac:dyDescent="0.2">
      <c r="A1416" s="3" t="s">
        <v>370</v>
      </c>
      <c r="B1416" s="30">
        <v>44995</v>
      </c>
      <c r="C1416" s="12">
        <v>0.27777777777777779</v>
      </c>
      <c r="D1416" s="3" t="s">
        <v>202</v>
      </c>
      <c r="E1416" s="3" t="s">
        <v>221</v>
      </c>
      <c r="F1416" s="3">
        <v>1033</v>
      </c>
      <c r="G1416" s="3">
        <v>14522</v>
      </c>
      <c r="H1416" s="3">
        <v>6.35</v>
      </c>
      <c r="I1416" s="3">
        <v>22.2</v>
      </c>
      <c r="J1416" s="3">
        <v>24.06</v>
      </c>
      <c r="K1416" s="3">
        <v>123</v>
      </c>
      <c r="L1416" s="3">
        <v>7.98</v>
      </c>
      <c r="M1416" s="3">
        <v>-34.5</v>
      </c>
      <c r="N1416" s="3">
        <v>1285</v>
      </c>
      <c r="O1416" s="3"/>
      <c r="P1416" s="3"/>
      <c r="Q1416" s="3"/>
      <c r="R1416" s="3"/>
      <c r="S1416" s="3"/>
      <c r="T1416" s="3"/>
      <c r="U1416" s="3"/>
      <c r="V1416" s="3"/>
      <c r="W1416" s="3"/>
      <c r="X1416" s="3"/>
      <c r="Y1416" s="3"/>
      <c r="Z1416" s="3"/>
    </row>
    <row r="1417" spans="1:26" ht="15" x14ac:dyDescent="0.2">
      <c r="A1417" s="3" t="s">
        <v>370</v>
      </c>
      <c r="B1417" s="30">
        <v>44995</v>
      </c>
      <c r="C1417" s="12">
        <v>0.31944444444444442</v>
      </c>
      <c r="D1417" s="3" t="s">
        <v>206</v>
      </c>
      <c r="E1417" s="3" t="s">
        <v>203</v>
      </c>
      <c r="F1417" s="3">
        <v>1034</v>
      </c>
      <c r="G1417" s="3">
        <v>14523</v>
      </c>
      <c r="H1417" s="3">
        <v>7.2</v>
      </c>
      <c r="I1417" s="3">
        <v>22.9</v>
      </c>
      <c r="J1417" s="3">
        <v>4.5999999999999996</v>
      </c>
      <c r="K1417" s="3">
        <v>1</v>
      </c>
      <c r="L1417" s="3">
        <v>7.6</v>
      </c>
      <c r="M1417" s="3">
        <v>-11.4</v>
      </c>
      <c r="N1417" s="3">
        <v>1286</v>
      </c>
      <c r="O1417" s="3"/>
      <c r="P1417" s="3"/>
      <c r="Q1417" s="3"/>
      <c r="R1417" s="3"/>
      <c r="S1417" s="3"/>
      <c r="T1417" s="3"/>
      <c r="U1417" s="3"/>
      <c r="V1417" s="3"/>
      <c r="W1417" s="3"/>
      <c r="X1417" s="3"/>
      <c r="Y1417" s="3"/>
      <c r="Z1417" s="3"/>
    </row>
    <row r="1418" spans="1:26" ht="15" x14ac:dyDescent="0.2">
      <c r="A1418" s="3" t="s">
        <v>370</v>
      </c>
      <c r="B1418" s="30">
        <v>44995</v>
      </c>
      <c r="C1418" s="12">
        <v>0.31944444444444442</v>
      </c>
      <c r="D1418" s="3" t="s">
        <v>206</v>
      </c>
      <c r="E1418" s="3" t="s">
        <v>221</v>
      </c>
      <c r="F1418" s="3" t="s">
        <v>46</v>
      </c>
      <c r="G1418" s="3" t="s">
        <v>46</v>
      </c>
      <c r="H1418" s="3">
        <v>7.26</v>
      </c>
      <c r="I1418" s="3">
        <v>22.9</v>
      </c>
      <c r="J1418" s="3">
        <v>4.5999999999999996</v>
      </c>
      <c r="K1418" s="3">
        <v>116</v>
      </c>
      <c r="L1418" s="3">
        <v>7.67</v>
      </c>
      <c r="M1418" s="3">
        <v>-15.7</v>
      </c>
      <c r="N1418" s="3">
        <v>1287</v>
      </c>
      <c r="O1418" s="3"/>
      <c r="P1418" s="3"/>
      <c r="Q1418" s="3"/>
      <c r="R1418" s="3"/>
      <c r="S1418" s="3"/>
      <c r="T1418" s="3"/>
      <c r="U1418" s="3"/>
      <c r="V1418" s="3"/>
      <c r="W1418" s="3"/>
      <c r="X1418" s="3"/>
      <c r="Y1418" s="3"/>
      <c r="Z1418" s="3"/>
    </row>
    <row r="1419" spans="1:26" ht="15" x14ac:dyDescent="0.2">
      <c r="A1419" s="3" t="s">
        <v>370</v>
      </c>
      <c r="B1419" s="30">
        <v>44995</v>
      </c>
      <c r="C1419" s="12">
        <v>0.33888888888888891</v>
      </c>
      <c r="D1419" s="3" t="s">
        <v>209</v>
      </c>
      <c r="E1419" s="3" t="s">
        <v>203</v>
      </c>
      <c r="F1419" s="3">
        <v>1006</v>
      </c>
      <c r="G1419" s="3">
        <v>14521</v>
      </c>
      <c r="H1419" s="3">
        <v>7.47</v>
      </c>
      <c r="I1419" s="3">
        <v>23.3</v>
      </c>
      <c r="J1419" s="3">
        <v>4.76</v>
      </c>
      <c r="K1419" s="3">
        <v>46</v>
      </c>
      <c r="L1419" s="3">
        <v>7.72</v>
      </c>
      <c r="M1419" s="3">
        <v>-18.7</v>
      </c>
      <c r="N1419" s="3">
        <v>1288</v>
      </c>
      <c r="O1419" s="3"/>
      <c r="P1419" s="3"/>
      <c r="Q1419" s="3"/>
      <c r="R1419" s="3"/>
      <c r="S1419" s="3"/>
      <c r="T1419" s="3"/>
      <c r="U1419" s="3"/>
      <c r="V1419" s="3"/>
      <c r="W1419" s="3"/>
      <c r="X1419" s="3"/>
      <c r="Y1419" s="3"/>
      <c r="Z1419" s="3"/>
    </row>
    <row r="1420" spans="1:26" ht="15" x14ac:dyDescent="0.2">
      <c r="A1420" s="3" t="s">
        <v>370</v>
      </c>
      <c r="B1420" s="30">
        <v>44995</v>
      </c>
      <c r="C1420" s="12">
        <v>0.33888888888888891</v>
      </c>
      <c r="D1420" s="3" t="s">
        <v>209</v>
      </c>
      <c r="E1420" s="3" t="s">
        <v>221</v>
      </c>
      <c r="F1420" s="3" t="s">
        <v>46</v>
      </c>
      <c r="G1420" s="3" t="s">
        <v>46</v>
      </c>
      <c r="H1420" s="3">
        <v>7.72</v>
      </c>
      <c r="I1420" s="3">
        <v>22.8</v>
      </c>
      <c r="J1420" s="3">
        <v>4.71</v>
      </c>
      <c r="K1420" s="3">
        <v>80</v>
      </c>
      <c r="L1420" s="3">
        <v>7.78</v>
      </c>
      <c r="M1420" s="3">
        <v>-22.2</v>
      </c>
      <c r="N1420" s="3">
        <v>1289</v>
      </c>
      <c r="O1420" s="3"/>
      <c r="P1420" s="3"/>
      <c r="Q1420" s="3"/>
      <c r="R1420" s="3"/>
      <c r="S1420" s="3"/>
      <c r="T1420" s="3"/>
      <c r="U1420" s="3"/>
      <c r="V1420" s="3"/>
      <c r="W1420" s="3"/>
      <c r="X1420" s="3"/>
      <c r="Y1420" s="3"/>
      <c r="Z1420" s="3"/>
    </row>
    <row r="1421" spans="1:26" ht="15" x14ac:dyDescent="0.2">
      <c r="A1421" s="3" t="s">
        <v>370</v>
      </c>
      <c r="B1421" s="30">
        <v>44995</v>
      </c>
      <c r="C1421" s="12">
        <v>0.375</v>
      </c>
      <c r="D1421" s="3" t="s">
        <v>212</v>
      </c>
      <c r="E1421" s="3" t="s">
        <v>203</v>
      </c>
      <c r="F1421" s="3">
        <v>1032</v>
      </c>
      <c r="G1421" s="3">
        <v>14514</v>
      </c>
      <c r="H1421" s="3">
        <v>7.78</v>
      </c>
      <c r="I1421" s="3">
        <v>23.8</v>
      </c>
      <c r="J1421" s="3">
        <v>3.36</v>
      </c>
      <c r="K1421" s="3">
        <v>15</v>
      </c>
      <c r="L1421" s="3">
        <v>7.84</v>
      </c>
      <c r="M1421" s="3">
        <v>-26</v>
      </c>
      <c r="N1421" s="3">
        <v>1290</v>
      </c>
      <c r="O1421" s="3"/>
      <c r="P1421" s="3"/>
      <c r="Q1421" s="3"/>
      <c r="R1421" s="3"/>
      <c r="S1421" s="3"/>
      <c r="T1421" s="3"/>
      <c r="U1421" s="3"/>
      <c r="V1421" s="3"/>
      <c r="W1421" s="3"/>
      <c r="X1421" s="3"/>
      <c r="Y1421" s="3"/>
      <c r="Z1421" s="3"/>
    </row>
    <row r="1422" spans="1:26" ht="15" x14ac:dyDescent="0.2">
      <c r="A1422" s="3" t="s">
        <v>370</v>
      </c>
      <c r="B1422" s="30">
        <v>44995</v>
      </c>
      <c r="C1422" s="12">
        <v>0.375</v>
      </c>
      <c r="D1422" s="3" t="s">
        <v>212</v>
      </c>
      <c r="E1422" s="3" t="s">
        <v>221</v>
      </c>
      <c r="F1422" s="3" t="s">
        <v>46</v>
      </c>
      <c r="G1422" s="3" t="s">
        <v>46</v>
      </c>
      <c r="H1422" s="3">
        <v>7.44</v>
      </c>
      <c r="I1422" s="3">
        <v>23.7</v>
      </c>
      <c r="J1422" s="3">
        <v>3.34</v>
      </c>
      <c r="K1422" s="3">
        <v>128</v>
      </c>
      <c r="L1422" s="3">
        <v>7.91</v>
      </c>
      <c r="M1422" s="3">
        <v>-29.9</v>
      </c>
      <c r="N1422" s="3">
        <v>1291</v>
      </c>
      <c r="O1422" s="3"/>
      <c r="P1422" s="3"/>
      <c r="Q1422" s="3"/>
      <c r="R1422" s="3"/>
      <c r="S1422" s="3"/>
      <c r="T1422" s="3"/>
      <c r="U1422" s="3"/>
      <c r="V1422" s="3"/>
      <c r="W1422" s="3"/>
      <c r="X1422" s="3"/>
      <c r="Y1422" s="3"/>
      <c r="Z1422" s="3"/>
    </row>
    <row r="1423" spans="1:26" ht="15" x14ac:dyDescent="0.2">
      <c r="A1423" s="3" t="s">
        <v>370</v>
      </c>
      <c r="B1423" s="30">
        <v>44995</v>
      </c>
      <c r="C1423" s="12">
        <v>0.43055555555555558</v>
      </c>
      <c r="D1423" s="3" t="s">
        <v>227</v>
      </c>
      <c r="E1423" s="3" t="s">
        <v>203</v>
      </c>
      <c r="F1423" s="3">
        <v>1005</v>
      </c>
      <c r="G1423" s="3">
        <v>14527</v>
      </c>
      <c r="H1423" s="3">
        <v>8.6199999999999992</v>
      </c>
      <c r="I1423" s="3">
        <v>23</v>
      </c>
      <c r="J1423" s="3">
        <v>5.09</v>
      </c>
      <c r="K1423" s="3">
        <v>28</v>
      </c>
      <c r="L1423" s="3">
        <v>7.99</v>
      </c>
      <c r="M1423" s="3">
        <v>-35</v>
      </c>
      <c r="N1423" s="3">
        <v>1292</v>
      </c>
      <c r="O1423" s="3"/>
      <c r="P1423" s="3"/>
      <c r="Q1423" s="3"/>
      <c r="R1423" s="3"/>
      <c r="S1423" s="3"/>
      <c r="T1423" s="3"/>
      <c r="U1423" s="3"/>
      <c r="V1423" s="3"/>
      <c r="W1423" s="3"/>
      <c r="X1423" s="3"/>
      <c r="Y1423" s="3"/>
      <c r="Z1423" s="3"/>
    </row>
    <row r="1424" spans="1:26" ht="15" x14ac:dyDescent="0.2">
      <c r="A1424" s="3" t="s">
        <v>370</v>
      </c>
      <c r="B1424" s="30">
        <v>44995</v>
      </c>
      <c r="C1424" s="12">
        <v>0.43055555555555558</v>
      </c>
      <c r="D1424" s="3" t="s">
        <v>227</v>
      </c>
      <c r="E1424" s="3" t="s">
        <v>221</v>
      </c>
      <c r="F1424" s="3" t="s">
        <v>46</v>
      </c>
      <c r="G1424" s="3" t="s">
        <v>46</v>
      </c>
      <c r="H1424" s="3">
        <v>8.4</v>
      </c>
      <c r="I1424" s="3">
        <v>22.8</v>
      </c>
      <c r="J1424" s="3">
        <v>5.21</v>
      </c>
      <c r="K1424" s="3">
        <v>120</v>
      </c>
      <c r="L1424" s="3">
        <v>8.06</v>
      </c>
      <c r="M1424" s="3">
        <v>-39.200000000000003</v>
      </c>
      <c r="N1424" s="3">
        <v>1293</v>
      </c>
      <c r="O1424" s="3"/>
      <c r="P1424" s="3"/>
      <c r="Q1424" s="3"/>
      <c r="R1424" s="3"/>
      <c r="S1424" s="3"/>
      <c r="T1424" s="3"/>
      <c r="U1424" s="3"/>
      <c r="V1424" s="3"/>
      <c r="W1424" s="3"/>
      <c r="X1424" s="3"/>
      <c r="Y1424" s="3"/>
      <c r="Z1424" s="3"/>
    </row>
    <row r="1425" spans="1:26" ht="15" x14ac:dyDescent="0.2">
      <c r="A1425" s="3" t="s">
        <v>370</v>
      </c>
      <c r="B1425" s="30">
        <v>44995</v>
      </c>
      <c r="C1425" s="12">
        <v>0.4777777777777778</v>
      </c>
      <c r="D1425" s="3" t="s">
        <v>230</v>
      </c>
      <c r="E1425" s="3" t="s">
        <v>203</v>
      </c>
      <c r="F1425" s="3">
        <v>1035</v>
      </c>
      <c r="G1425" s="3">
        <v>14516</v>
      </c>
      <c r="H1425" s="3">
        <v>9.83</v>
      </c>
      <c r="I1425" s="3">
        <v>23</v>
      </c>
      <c r="J1425" s="3">
        <v>4.1900000000000004</v>
      </c>
      <c r="K1425" s="3">
        <v>26</v>
      </c>
      <c r="L1425" s="3">
        <v>8.27</v>
      </c>
      <c r="M1425" s="3">
        <v>-51.8</v>
      </c>
      <c r="N1425" s="3">
        <v>1294</v>
      </c>
      <c r="O1425" s="3"/>
      <c r="P1425" s="3"/>
      <c r="Q1425" s="3"/>
      <c r="R1425" s="3"/>
      <c r="S1425" s="3"/>
      <c r="T1425" s="3"/>
      <c r="U1425" s="3"/>
      <c r="V1425" s="3"/>
      <c r="W1425" s="3"/>
      <c r="X1425" s="3"/>
      <c r="Y1425" s="3"/>
      <c r="Z1425" s="3"/>
    </row>
    <row r="1426" spans="1:26" ht="15" x14ac:dyDescent="0.2">
      <c r="A1426" s="3" t="s">
        <v>370</v>
      </c>
      <c r="B1426" s="30">
        <v>44995</v>
      </c>
      <c r="C1426" s="12">
        <v>0.4777777777777778</v>
      </c>
      <c r="D1426" s="3" t="s">
        <v>230</v>
      </c>
      <c r="E1426" s="3" t="s">
        <v>221</v>
      </c>
      <c r="F1426" s="3">
        <v>1030</v>
      </c>
      <c r="G1426" s="3">
        <v>14520</v>
      </c>
      <c r="H1426" s="3">
        <v>7.6</v>
      </c>
      <c r="I1426" s="3">
        <v>22.7</v>
      </c>
      <c r="J1426" s="3">
        <v>15.29</v>
      </c>
      <c r="K1426" s="3">
        <v>71</v>
      </c>
      <c r="L1426" s="3">
        <v>8.0399999999999991</v>
      </c>
      <c r="M1426" s="3">
        <v>-38.1</v>
      </c>
      <c r="N1426" s="3">
        <v>1295</v>
      </c>
      <c r="O1426" s="3"/>
      <c r="P1426" s="3"/>
      <c r="Q1426" s="3"/>
      <c r="R1426" s="3"/>
      <c r="S1426" s="3"/>
      <c r="T1426" s="3"/>
      <c r="U1426" s="3"/>
      <c r="V1426" s="3"/>
      <c r="W1426" s="3"/>
      <c r="X1426" s="3"/>
      <c r="Y1426" s="3"/>
      <c r="Z1426" s="3"/>
    </row>
    <row r="1427" spans="1:26" ht="15" x14ac:dyDescent="0.2">
      <c r="A1427" s="3" t="s">
        <v>370</v>
      </c>
      <c r="B1427" s="30">
        <v>44995</v>
      </c>
      <c r="C1427" s="12">
        <v>0.5131944444444444</v>
      </c>
      <c r="D1427" s="3" t="s">
        <v>235</v>
      </c>
      <c r="E1427" s="3" t="s">
        <v>203</v>
      </c>
      <c r="F1427" s="3">
        <v>1010</v>
      </c>
      <c r="G1427" s="3">
        <v>14518</v>
      </c>
      <c r="H1427" s="3">
        <v>8.41</v>
      </c>
      <c r="I1427" s="3">
        <v>23.3</v>
      </c>
      <c r="J1427" s="3">
        <v>6.69</v>
      </c>
      <c r="K1427" s="3">
        <v>3</v>
      </c>
      <c r="L1427" s="3">
        <v>8.1199999999999992</v>
      </c>
      <c r="M1427" s="3">
        <v>-42.7</v>
      </c>
      <c r="N1427" s="3">
        <v>1296</v>
      </c>
      <c r="O1427" s="3"/>
      <c r="P1427" s="3"/>
      <c r="Q1427" s="3"/>
      <c r="R1427" s="3"/>
      <c r="S1427" s="3"/>
      <c r="T1427" s="3"/>
      <c r="U1427" s="3"/>
      <c r="V1427" s="3"/>
      <c r="W1427" s="3"/>
      <c r="X1427" s="3"/>
      <c r="Y1427" s="3"/>
      <c r="Z1427" s="3"/>
    </row>
    <row r="1428" spans="1:26" ht="15" x14ac:dyDescent="0.2">
      <c r="A1428" s="3" t="s">
        <v>370</v>
      </c>
      <c r="B1428" s="30">
        <v>44995</v>
      </c>
      <c r="C1428" s="12">
        <v>0.5131944444444444</v>
      </c>
      <c r="D1428" s="3" t="s">
        <v>235</v>
      </c>
      <c r="E1428" s="3" t="s">
        <v>221</v>
      </c>
      <c r="F1428" s="3" t="s">
        <v>46</v>
      </c>
      <c r="G1428" s="3" t="s">
        <v>46</v>
      </c>
      <c r="H1428" s="3">
        <v>8.4499999999999993</v>
      </c>
      <c r="I1428" s="3">
        <v>23.3</v>
      </c>
      <c r="J1428" s="3">
        <v>6.69</v>
      </c>
      <c r="K1428" s="3">
        <v>126</v>
      </c>
      <c r="L1428" s="3">
        <v>8.1</v>
      </c>
      <c r="M1428" s="3">
        <v>-41.8</v>
      </c>
      <c r="N1428" s="3">
        <v>1297</v>
      </c>
      <c r="O1428" s="3"/>
      <c r="P1428" s="3"/>
      <c r="Q1428" s="3"/>
      <c r="R1428" s="3"/>
      <c r="S1428" s="3"/>
      <c r="T1428" s="3"/>
      <c r="U1428" s="3"/>
      <c r="V1428" s="3"/>
      <c r="W1428" s="3"/>
      <c r="X1428" s="3"/>
      <c r="Y1428" s="3"/>
      <c r="Z1428" s="3"/>
    </row>
    <row r="1429" spans="1:26" ht="15" x14ac:dyDescent="0.2">
      <c r="A1429" s="3" t="s">
        <v>370</v>
      </c>
      <c r="B1429" s="30">
        <v>44995</v>
      </c>
      <c r="C1429" s="12">
        <v>0.52916666666666667</v>
      </c>
      <c r="D1429" s="3" t="s">
        <v>240</v>
      </c>
      <c r="E1429" s="3" t="s">
        <v>203</v>
      </c>
      <c r="F1429" s="3">
        <v>1040</v>
      </c>
      <c r="G1429" s="3">
        <v>14519</v>
      </c>
      <c r="H1429" s="3">
        <v>8.4</v>
      </c>
      <c r="I1429" s="3">
        <v>24</v>
      </c>
      <c r="J1429" s="3">
        <v>6.91</v>
      </c>
      <c r="K1429" s="3">
        <v>100</v>
      </c>
      <c r="L1429" s="3">
        <v>8.11</v>
      </c>
      <c r="M1429" s="3">
        <v>-42.1</v>
      </c>
      <c r="N1429" s="3">
        <v>1298</v>
      </c>
      <c r="O1429" s="3"/>
      <c r="P1429" s="3"/>
      <c r="Q1429" s="3"/>
      <c r="R1429" s="3"/>
      <c r="S1429" s="3"/>
      <c r="T1429" s="3"/>
      <c r="U1429" s="3"/>
      <c r="V1429" s="3"/>
      <c r="W1429" s="3"/>
      <c r="X1429" s="3"/>
      <c r="Y1429" s="3"/>
      <c r="Z1429" s="3"/>
    </row>
    <row r="1430" spans="1:26" ht="15" x14ac:dyDescent="0.2">
      <c r="A1430" s="3" t="s">
        <v>370</v>
      </c>
      <c r="B1430" s="30">
        <v>44995</v>
      </c>
      <c r="C1430" s="12">
        <v>0.52916666666666667</v>
      </c>
      <c r="D1430" s="3" t="s">
        <v>240</v>
      </c>
      <c r="E1430" s="3" t="s">
        <v>221</v>
      </c>
      <c r="F1430" s="3">
        <v>1052</v>
      </c>
      <c r="G1430" s="3">
        <v>14515</v>
      </c>
      <c r="H1430" s="3">
        <v>6.88</v>
      </c>
      <c r="I1430" s="3">
        <v>23.4</v>
      </c>
      <c r="J1430" s="3">
        <v>10.31</v>
      </c>
      <c r="K1430" s="3">
        <v>129</v>
      </c>
      <c r="L1430" s="3">
        <v>7.81</v>
      </c>
      <c r="M1430" s="3">
        <v>-24.1</v>
      </c>
      <c r="N1430" s="3">
        <v>1299</v>
      </c>
      <c r="O1430" s="3"/>
      <c r="P1430" s="3"/>
      <c r="Q1430" s="3"/>
      <c r="R1430" s="3"/>
      <c r="S1430" s="3"/>
      <c r="T1430" s="3"/>
      <c r="U1430" s="3"/>
      <c r="V1430" s="3"/>
      <c r="W1430" s="3"/>
      <c r="X1430" s="3"/>
      <c r="Y1430" s="3"/>
      <c r="Z1430" s="3"/>
    </row>
    <row r="1431" spans="1:26" ht="15" x14ac:dyDescent="0.2">
      <c r="A1431" s="3" t="s">
        <v>370</v>
      </c>
      <c r="B1431" s="30">
        <v>44995</v>
      </c>
      <c r="C1431" s="12">
        <v>0.55555555555555558</v>
      </c>
      <c r="D1431" s="3" t="s">
        <v>243</v>
      </c>
      <c r="E1431" s="3" t="s">
        <v>203</v>
      </c>
      <c r="F1431" s="3">
        <v>1002</v>
      </c>
      <c r="G1431" s="3">
        <v>14526</v>
      </c>
      <c r="H1431" s="3">
        <v>8.25</v>
      </c>
      <c r="I1431" s="3">
        <v>24.3</v>
      </c>
      <c r="J1431" s="3">
        <v>5.09</v>
      </c>
      <c r="K1431" s="3">
        <v>35</v>
      </c>
      <c r="L1431" s="3">
        <v>7.78</v>
      </c>
      <c r="M1431" s="3">
        <v>-22.4</v>
      </c>
      <c r="N1431" s="3">
        <v>1300</v>
      </c>
      <c r="O1431" s="3"/>
      <c r="P1431" s="3"/>
      <c r="Q1431" s="3"/>
      <c r="R1431" s="3"/>
      <c r="S1431" s="3"/>
      <c r="T1431" s="3"/>
      <c r="U1431" s="3"/>
      <c r="V1431" s="3"/>
      <c r="W1431" s="3"/>
      <c r="X1431" s="3"/>
      <c r="Y1431" s="3"/>
      <c r="Z1431" s="3"/>
    </row>
    <row r="1432" spans="1:26" ht="15" x14ac:dyDescent="0.2">
      <c r="A1432" s="3" t="s">
        <v>370</v>
      </c>
      <c r="B1432" s="30">
        <v>44995</v>
      </c>
      <c r="C1432" s="12">
        <v>0.55555555555555558</v>
      </c>
      <c r="D1432" s="3" t="s">
        <v>243</v>
      </c>
      <c r="E1432" s="3" t="s">
        <v>221</v>
      </c>
      <c r="F1432" s="3" t="s">
        <v>46</v>
      </c>
      <c r="G1432" s="3" t="s">
        <v>46</v>
      </c>
      <c r="H1432" s="3">
        <v>8.2100000000000009</v>
      </c>
      <c r="I1432" s="3">
        <v>24.3</v>
      </c>
      <c r="J1432" s="3">
        <v>5.13</v>
      </c>
      <c r="K1432" s="3">
        <v>72</v>
      </c>
      <c r="L1432" s="3">
        <v>7.76</v>
      </c>
      <c r="M1432" s="3">
        <v>-21</v>
      </c>
      <c r="N1432" s="3">
        <v>1301</v>
      </c>
      <c r="O1432" s="3"/>
      <c r="P1432" s="3"/>
      <c r="Q1432" s="3"/>
      <c r="R1432" s="3"/>
      <c r="S1432" s="3"/>
      <c r="T1432" s="3"/>
      <c r="U1432" s="3"/>
      <c r="V1432" s="3"/>
      <c r="W1432" s="3"/>
      <c r="X1432" s="3"/>
      <c r="Y1432" s="3"/>
      <c r="Z1432" s="3"/>
    </row>
    <row r="1433" spans="1:26" ht="15" x14ac:dyDescent="0.2">
      <c r="A1433" s="3" t="s">
        <v>370</v>
      </c>
      <c r="B1433" s="30">
        <v>44995</v>
      </c>
      <c r="C1433" s="12">
        <v>0.56805555555555554</v>
      </c>
      <c r="D1433" s="3" t="s">
        <v>246</v>
      </c>
      <c r="E1433" s="3" t="s">
        <v>203</v>
      </c>
      <c r="F1433" s="3">
        <v>1021</v>
      </c>
      <c r="G1433" s="3">
        <v>14525</v>
      </c>
      <c r="H1433" s="3">
        <v>7.91</v>
      </c>
      <c r="I1433" s="3">
        <v>24.1</v>
      </c>
      <c r="J1433" s="3">
        <v>7.03</v>
      </c>
      <c r="K1433" s="3">
        <v>30</v>
      </c>
      <c r="L1433" s="3">
        <v>7.55</v>
      </c>
      <c r="M1433" s="3">
        <v>-8.5</v>
      </c>
      <c r="N1433" s="3">
        <v>1302</v>
      </c>
      <c r="O1433" s="3"/>
      <c r="P1433" s="3"/>
      <c r="Q1433" s="3"/>
      <c r="R1433" s="3"/>
      <c r="S1433" s="3"/>
      <c r="T1433" s="3"/>
      <c r="U1433" s="3"/>
      <c r="V1433" s="3"/>
      <c r="W1433" s="3"/>
      <c r="X1433" s="3"/>
      <c r="Y1433" s="3"/>
      <c r="Z1433" s="3"/>
    </row>
    <row r="1434" spans="1:26" ht="15" x14ac:dyDescent="0.2">
      <c r="A1434" s="3" t="s">
        <v>370</v>
      </c>
      <c r="B1434" s="30">
        <v>44995</v>
      </c>
      <c r="C1434" s="12">
        <v>0.56805555555555554</v>
      </c>
      <c r="D1434" s="3" t="s">
        <v>246</v>
      </c>
      <c r="E1434" s="3" t="s">
        <v>221</v>
      </c>
      <c r="F1434" s="3" t="s">
        <v>46</v>
      </c>
      <c r="G1434" s="3" t="s">
        <v>46</v>
      </c>
      <c r="H1434" s="3">
        <v>7.97</v>
      </c>
      <c r="I1434" s="3">
        <v>23.6</v>
      </c>
      <c r="J1434" s="3">
        <v>7.52</v>
      </c>
      <c r="K1434" s="3">
        <v>62</v>
      </c>
      <c r="L1434" s="3">
        <v>7.69</v>
      </c>
      <c r="M1434" s="3">
        <v>-16.7</v>
      </c>
      <c r="N1434" s="3">
        <v>1303</v>
      </c>
      <c r="O1434" s="3"/>
      <c r="P1434" s="3"/>
      <c r="Q1434" s="3"/>
      <c r="R1434" s="3"/>
      <c r="S1434" s="3"/>
      <c r="T1434" s="3"/>
      <c r="U1434" s="3"/>
      <c r="V1434" s="3"/>
      <c r="W1434" s="3"/>
      <c r="X1434" s="3"/>
      <c r="Y1434" s="3"/>
      <c r="Z1434" s="3"/>
    </row>
    <row r="1435" spans="1:26" ht="15" x14ac:dyDescent="0.2">
      <c r="A1435" s="3" t="s">
        <v>370</v>
      </c>
      <c r="B1435" s="30">
        <v>44995</v>
      </c>
      <c r="C1435" s="12">
        <v>0.59097222222222223</v>
      </c>
      <c r="D1435" s="3" t="s">
        <v>252</v>
      </c>
      <c r="E1435" s="3" t="s">
        <v>203</v>
      </c>
      <c r="F1435" s="3">
        <v>1022</v>
      </c>
      <c r="G1435" s="3">
        <v>14517</v>
      </c>
      <c r="H1435" s="3">
        <v>8</v>
      </c>
      <c r="I1435" s="3">
        <v>24.1</v>
      </c>
      <c r="J1435" s="3">
        <v>11.54</v>
      </c>
      <c r="K1435" s="3">
        <v>101</v>
      </c>
      <c r="L1435" s="3">
        <v>7.97</v>
      </c>
      <c r="M1435" s="3">
        <v>-33.9</v>
      </c>
      <c r="N1435" s="3">
        <v>1304</v>
      </c>
      <c r="O1435" s="3"/>
      <c r="P1435" s="3"/>
      <c r="Q1435" s="3"/>
      <c r="R1435" s="3"/>
      <c r="S1435" s="3"/>
      <c r="T1435" s="3"/>
      <c r="U1435" s="3"/>
      <c r="V1435" s="3"/>
      <c r="W1435" s="3"/>
      <c r="X1435" s="3"/>
      <c r="Y1435" s="3"/>
      <c r="Z1435" s="3"/>
    </row>
    <row r="1436" spans="1:26" ht="15" x14ac:dyDescent="0.2">
      <c r="A1436" s="3" t="s">
        <v>370</v>
      </c>
      <c r="B1436" s="30">
        <v>44995</v>
      </c>
      <c r="C1436" s="12">
        <v>0.59097222222222223</v>
      </c>
      <c r="D1436" s="3" t="s">
        <v>252</v>
      </c>
      <c r="E1436" s="3" t="s">
        <v>221</v>
      </c>
      <c r="F1436" s="3" t="s">
        <v>46</v>
      </c>
      <c r="G1436" s="3" t="s">
        <v>46</v>
      </c>
      <c r="H1436" s="3">
        <v>7.98</v>
      </c>
      <c r="I1436" s="3">
        <v>24.1</v>
      </c>
      <c r="J1436" s="3">
        <v>11.65</v>
      </c>
      <c r="K1436" s="3">
        <v>109</v>
      </c>
      <c r="L1436" s="3">
        <v>8.01</v>
      </c>
      <c r="M1436" s="3">
        <v>-36</v>
      </c>
      <c r="N1436" s="3">
        <v>1305</v>
      </c>
      <c r="O1436" s="3"/>
      <c r="P1436" s="3"/>
      <c r="Q1436" s="3"/>
      <c r="R1436" s="3"/>
      <c r="S1436" s="3"/>
      <c r="T1436" s="3"/>
      <c r="U1436" s="3"/>
      <c r="V1436" s="3"/>
      <c r="W1436" s="3"/>
      <c r="X1436" s="3"/>
      <c r="Y1436" s="3"/>
      <c r="Z1436" s="3"/>
    </row>
    <row r="1437" spans="1:26" ht="15" x14ac:dyDescent="0.2">
      <c r="A1437" s="3"/>
      <c r="B1437" s="30"/>
      <c r="C1437" s="12"/>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ht="15" x14ac:dyDescent="0.2">
      <c r="A1438" s="3"/>
      <c r="B1438" s="30"/>
      <c r="C1438" s="12"/>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ht="15" x14ac:dyDescent="0.2">
      <c r="A1439" s="3"/>
      <c r="B1439" s="30"/>
      <c r="C1439" s="12"/>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ht="15" x14ac:dyDescent="0.2">
      <c r="A1440" s="3"/>
      <c r="B1440" s="30"/>
      <c r="C1440" s="12"/>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ht="15" x14ac:dyDescent="0.2">
      <c r="A1441" s="3"/>
      <c r="B1441" s="30"/>
      <c r="C1441" s="12"/>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ht="15" x14ac:dyDescent="0.2">
      <c r="A1442" s="3"/>
      <c r="B1442" s="30"/>
      <c r="C1442" s="12"/>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ht="15" x14ac:dyDescent="0.2">
      <c r="A1443" s="3"/>
      <c r="B1443" s="30"/>
      <c r="C1443" s="12"/>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ht="15" x14ac:dyDescent="0.2">
      <c r="A1444" s="3"/>
      <c r="B1444" s="30"/>
      <c r="C1444" s="12"/>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ht="15" x14ac:dyDescent="0.2">
      <c r="A1445" s="3"/>
      <c r="B1445" s="30"/>
      <c r="C1445" s="12"/>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ht="15" x14ac:dyDescent="0.2">
      <c r="A1446" s="3"/>
      <c r="B1446" s="30"/>
      <c r="C1446" s="12"/>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ht="15" x14ac:dyDescent="0.2">
      <c r="A1447" s="3"/>
      <c r="B1447" s="30"/>
      <c r="C1447" s="12"/>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ht="15" x14ac:dyDescent="0.2">
      <c r="A1448" s="3"/>
      <c r="B1448" s="30"/>
      <c r="C1448" s="12"/>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ht="15" x14ac:dyDescent="0.2">
      <c r="A1449" s="3"/>
      <c r="B1449" s="30"/>
      <c r="C1449" s="12"/>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ht="15" x14ac:dyDescent="0.2">
      <c r="A1450" s="3"/>
      <c r="B1450" s="30"/>
      <c r="C1450" s="12"/>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ht="15" x14ac:dyDescent="0.2">
      <c r="A1451" s="3"/>
      <c r="B1451" s="30"/>
      <c r="C1451" s="12"/>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ht="15" x14ac:dyDescent="0.2">
      <c r="A1452" s="3"/>
      <c r="B1452" s="30"/>
      <c r="C1452" s="12"/>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ht="15" x14ac:dyDescent="0.2">
      <c r="A1453" s="3"/>
      <c r="B1453" s="30"/>
      <c r="C1453" s="12"/>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ht="15" x14ac:dyDescent="0.2">
      <c r="A1454" s="3"/>
      <c r="B1454" s="30"/>
      <c r="C1454" s="12"/>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ht="15" x14ac:dyDescent="0.2">
      <c r="A1455" s="3"/>
      <c r="B1455" s="30"/>
      <c r="C1455" s="12"/>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ht="15" x14ac:dyDescent="0.2">
      <c r="A1456" s="3"/>
      <c r="B1456" s="30"/>
      <c r="C1456" s="12"/>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ht="15" x14ac:dyDescent="0.2">
      <c r="A1457" s="3"/>
      <c r="B1457" s="30"/>
      <c r="C1457" s="12"/>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ht="15" x14ac:dyDescent="0.2">
      <c r="A1458" s="3"/>
      <c r="B1458" s="30"/>
      <c r="C1458" s="12"/>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ht="15" x14ac:dyDescent="0.2">
      <c r="A1459" s="3"/>
      <c r="B1459" s="30"/>
      <c r="C1459" s="12"/>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ht="15" x14ac:dyDescent="0.2">
      <c r="A1460" s="3"/>
      <c r="B1460" s="30"/>
      <c r="C1460" s="12"/>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ht="15" x14ac:dyDescent="0.2">
      <c r="A1461" s="3"/>
      <c r="B1461" s="30"/>
      <c r="C1461" s="12"/>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ht="15" x14ac:dyDescent="0.2">
      <c r="A1462" s="3"/>
      <c r="B1462" s="30"/>
      <c r="C1462" s="12"/>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ht="15" x14ac:dyDescent="0.2">
      <c r="A1463" s="3"/>
      <c r="B1463" s="30"/>
      <c r="C1463" s="12"/>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ht="15" x14ac:dyDescent="0.2">
      <c r="A1464" s="3"/>
      <c r="B1464" s="30"/>
      <c r="C1464" s="12"/>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ht="15" x14ac:dyDescent="0.2">
      <c r="A1465" s="3"/>
      <c r="B1465" s="30"/>
      <c r="C1465" s="12"/>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ht="15" x14ac:dyDescent="0.2">
      <c r="A1466" s="3"/>
      <c r="B1466" s="30"/>
      <c r="C1466" s="12"/>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ht="15" x14ac:dyDescent="0.2">
      <c r="A1467" s="3"/>
      <c r="B1467" s="30"/>
      <c r="C1467" s="12"/>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ht="15" x14ac:dyDescent="0.2">
      <c r="A1468" s="3"/>
      <c r="B1468" s="30"/>
      <c r="C1468" s="12"/>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ht="15" x14ac:dyDescent="0.2">
      <c r="A1469" s="3"/>
      <c r="B1469" s="30"/>
      <c r="C1469" s="12"/>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ht="15" x14ac:dyDescent="0.2">
      <c r="A1470" s="3"/>
      <c r="B1470" s="30"/>
      <c r="C1470" s="12"/>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ht="15" x14ac:dyDescent="0.2">
      <c r="A1471" s="3"/>
      <c r="B1471" s="30"/>
      <c r="C1471" s="12"/>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ht="15" x14ac:dyDescent="0.2">
      <c r="A1472" s="3"/>
      <c r="B1472" s="30"/>
      <c r="C1472" s="12"/>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ht="15" x14ac:dyDescent="0.2">
      <c r="A1473" s="3"/>
      <c r="B1473" s="30"/>
      <c r="C1473" s="12"/>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ht="15" x14ac:dyDescent="0.2">
      <c r="A1474" s="3"/>
      <c r="B1474" s="30"/>
      <c r="C1474" s="12"/>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ht="15" x14ac:dyDescent="0.2">
      <c r="A1475" s="3"/>
      <c r="B1475" s="30"/>
      <c r="C1475" s="12"/>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ht="15" x14ac:dyDescent="0.2">
      <c r="A1476" s="3"/>
      <c r="B1476" s="30"/>
      <c r="C1476" s="12"/>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ht="15" x14ac:dyDescent="0.2">
      <c r="A1477" s="3"/>
      <c r="B1477" s="30"/>
      <c r="C1477" s="12"/>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ht="15" x14ac:dyDescent="0.2">
      <c r="A1478" s="3"/>
      <c r="B1478" s="30"/>
      <c r="C1478" s="12"/>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ht="15" x14ac:dyDescent="0.2">
      <c r="A1479" s="3"/>
      <c r="B1479" s="30"/>
      <c r="C1479" s="12"/>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ht="15" x14ac:dyDescent="0.2">
      <c r="A1480" s="3"/>
      <c r="B1480" s="30"/>
      <c r="C1480" s="12"/>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ht="15" x14ac:dyDescent="0.2">
      <c r="A1481" s="3"/>
      <c r="B1481" s="30"/>
      <c r="C1481" s="12"/>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ht="15" x14ac:dyDescent="0.2">
      <c r="A1482" s="3"/>
      <c r="B1482" s="30"/>
      <c r="C1482" s="12"/>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ht="15" x14ac:dyDescent="0.2">
      <c r="A1483" s="3"/>
      <c r="B1483" s="30"/>
      <c r="C1483" s="12"/>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ht="15" x14ac:dyDescent="0.2">
      <c r="A1484" s="3"/>
      <c r="B1484" s="30"/>
      <c r="C1484" s="12"/>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ht="15" x14ac:dyDescent="0.2">
      <c r="A1485" s="3"/>
      <c r="B1485" s="30"/>
      <c r="C1485" s="12"/>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ht="15" x14ac:dyDescent="0.2">
      <c r="A1486" s="3"/>
      <c r="B1486" s="30"/>
      <c r="C1486" s="12"/>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ht="15" x14ac:dyDescent="0.2">
      <c r="A1487" s="3"/>
      <c r="B1487" s="30"/>
      <c r="C1487" s="12"/>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ht="15" x14ac:dyDescent="0.2">
      <c r="A1488" s="3"/>
      <c r="B1488" s="30"/>
      <c r="C1488" s="12"/>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ht="15" x14ac:dyDescent="0.2">
      <c r="A1489" s="3"/>
      <c r="B1489" s="30"/>
      <c r="C1489" s="12"/>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ht="15" x14ac:dyDescent="0.2">
      <c r="A1490" s="3"/>
      <c r="B1490" s="30"/>
      <c r="C1490" s="12"/>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ht="15" x14ac:dyDescent="0.2">
      <c r="A1491" s="3"/>
      <c r="B1491" s="30"/>
      <c r="C1491" s="12"/>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ht="15" x14ac:dyDescent="0.2">
      <c r="A1492" s="3"/>
      <c r="B1492" s="30"/>
      <c r="C1492" s="12"/>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ht="15" x14ac:dyDescent="0.2">
      <c r="A1493" s="3"/>
      <c r="B1493" s="30"/>
      <c r="C1493" s="12"/>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ht="15" x14ac:dyDescent="0.2">
      <c r="A1494" s="3"/>
      <c r="B1494" s="30"/>
      <c r="C1494" s="12"/>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ht="15" x14ac:dyDescent="0.2">
      <c r="A1495" s="3"/>
      <c r="B1495" s="30"/>
      <c r="C1495" s="12"/>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ht="15" x14ac:dyDescent="0.2">
      <c r="A1496" s="3"/>
      <c r="B1496" s="30"/>
      <c r="C1496" s="12"/>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ht="15" x14ac:dyDescent="0.2">
      <c r="A1497" s="3"/>
      <c r="B1497" s="30"/>
      <c r="C1497" s="12"/>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ht="15" x14ac:dyDescent="0.2">
      <c r="A1498" s="3"/>
      <c r="B1498" s="30"/>
      <c r="C1498" s="12"/>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ht="15" x14ac:dyDescent="0.2">
      <c r="A1499" s="3"/>
      <c r="B1499" s="30"/>
      <c r="C1499" s="12"/>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ht="15" x14ac:dyDescent="0.2">
      <c r="A1500" s="3"/>
      <c r="B1500" s="30"/>
      <c r="C1500" s="12"/>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ht="15" x14ac:dyDescent="0.2">
      <c r="A1501" s="3"/>
      <c r="B1501" s="30"/>
      <c r="C1501" s="12"/>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ht="15" x14ac:dyDescent="0.2">
      <c r="A1502" s="3"/>
      <c r="B1502" s="30"/>
      <c r="C1502" s="12"/>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ht="15" x14ac:dyDescent="0.2">
      <c r="A1503" s="3"/>
      <c r="B1503" s="30"/>
      <c r="C1503" s="12"/>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ht="15" x14ac:dyDescent="0.2">
      <c r="A1504" s="3"/>
      <c r="B1504" s="30"/>
      <c r="C1504" s="12"/>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ht="15" x14ac:dyDescent="0.2">
      <c r="A1505" s="3"/>
      <c r="B1505" s="30"/>
      <c r="C1505" s="12"/>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ht="15" x14ac:dyDescent="0.2">
      <c r="A1506" s="3"/>
      <c r="B1506" s="30"/>
      <c r="C1506" s="12"/>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ht="15" x14ac:dyDescent="0.2">
      <c r="A1507" s="3"/>
      <c r="B1507" s="30"/>
      <c r="C1507" s="12"/>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ht="15" x14ac:dyDescent="0.2">
      <c r="A1508" s="3"/>
      <c r="B1508" s="30"/>
      <c r="C1508" s="12"/>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ht="15" x14ac:dyDescent="0.2">
      <c r="A1509" s="3"/>
      <c r="B1509" s="30"/>
      <c r="C1509" s="12"/>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ht="15" x14ac:dyDescent="0.2">
      <c r="A1510" s="3"/>
      <c r="B1510" s="30"/>
      <c r="C1510" s="12"/>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ht="15" x14ac:dyDescent="0.2">
      <c r="A1511" s="3"/>
      <c r="B1511" s="30"/>
      <c r="C1511" s="12"/>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ht="15" x14ac:dyDescent="0.2">
      <c r="A1512" s="3"/>
      <c r="B1512" s="30"/>
      <c r="C1512" s="12"/>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ht="15" x14ac:dyDescent="0.2">
      <c r="A1513" s="3"/>
      <c r="B1513" s="30"/>
      <c r="C1513" s="12"/>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ht="15" x14ac:dyDescent="0.2">
      <c r="A1514" s="3"/>
      <c r="B1514" s="30"/>
      <c r="C1514" s="12"/>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ht="15" x14ac:dyDescent="0.2">
      <c r="A1515" s="3"/>
      <c r="B1515" s="30"/>
      <c r="C1515" s="12"/>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ht="15" x14ac:dyDescent="0.2">
      <c r="A1516" s="3"/>
      <c r="B1516" s="30"/>
      <c r="C1516" s="12"/>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ht="15" x14ac:dyDescent="0.2">
      <c r="A1517" s="3"/>
      <c r="B1517" s="30"/>
      <c r="C1517" s="12"/>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ht="15" x14ac:dyDescent="0.2">
      <c r="A1518" s="3"/>
      <c r="B1518" s="30"/>
      <c r="C1518" s="12"/>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ht="15" x14ac:dyDescent="0.2">
      <c r="A1519" s="3"/>
      <c r="B1519" s="30"/>
      <c r="C1519" s="12"/>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ht="15" x14ac:dyDescent="0.2">
      <c r="A1520" s="3"/>
      <c r="B1520" s="30"/>
      <c r="C1520" s="12"/>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ht="15" x14ac:dyDescent="0.2">
      <c r="A1521" s="3"/>
      <c r="B1521" s="30"/>
      <c r="C1521" s="12"/>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ht="15" x14ac:dyDescent="0.2">
      <c r="A1522" s="3"/>
      <c r="B1522" s="30"/>
      <c r="C1522" s="12"/>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ht="15" x14ac:dyDescent="0.2">
      <c r="A1523" s="3"/>
      <c r="B1523" s="30"/>
      <c r="C1523" s="12"/>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ht="15" x14ac:dyDescent="0.2">
      <c r="A1524" s="3"/>
      <c r="B1524" s="30"/>
      <c r="C1524" s="12"/>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ht="15" x14ac:dyDescent="0.2">
      <c r="A1525" s="3"/>
      <c r="B1525" s="30"/>
      <c r="C1525" s="12"/>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ht="15" x14ac:dyDescent="0.2">
      <c r="A1526" s="3"/>
      <c r="B1526" s="30"/>
      <c r="C1526" s="12"/>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ht="15" x14ac:dyDescent="0.2">
      <c r="A1527" s="3"/>
      <c r="B1527" s="30"/>
      <c r="C1527" s="12"/>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ht="15" x14ac:dyDescent="0.2">
      <c r="A1528" s="3"/>
      <c r="B1528" s="30"/>
      <c r="C1528" s="12"/>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ht="15" x14ac:dyDescent="0.2">
      <c r="A1529" s="3"/>
      <c r="B1529" s="30"/>
      <c r="C1529" s="12"/>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ht="15" x14ac:dyDescent="0.2">
      <c r="A1530" s="3"/>
      <c r="B1530" s="30"/>
      <c r="C1530" s="12"/>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ht="15" x14ac:dyDescent="0.2">
      <c r="A1531" s="3"/>
      <c r="B1531" s="30"/>
      <c r="C1531" s="12"/>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ht="15" x14ac:dyDescent="0.2">
      <c r="A1532" s="3"/>
      <c r="B1532" s="30"/>
      <c r="C1532" s="12"/>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ht="15" x14ac:dyDescent="0.2">
      <c r="A1533" s="3"/>
      <c r="B1533" s="30"/>
      <c r="C1533" s="12"/>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ht="15" x14ac:dyDescent="0.2">
      <c r="A1534" s="3"/>
      <c r="B1534" s="30"/>
      <c r="C1534" s="12"/>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ht="15" x14ac:dyDescent="0.2">
      <c r="A1535" s="3"/>
      <c r="B1535" s="30"/>
      <c r="C1535" s="12"/>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ht="15" x14ac:dyDescent="0.2">
      <c r="A1536" s="3"/>
      <c r="B1536" s="30"/>
      <c r="C1536" s="12"/>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ht="15" x14ac:dyDescent="0.2">
      <c r="A1537" s="3"/>
      <c r="B1537" s="30"/>
      <c r="C1537" s="12"/>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ht="15" x14ac:dyDescent="0.2">
      <c r="A1538" s="3"/>
      <c r="B1538" s="30"/>
      <c r="C1538" s="12"/>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ht="15" x14ac:dyDescent="0.2">
      <c r="A1539" s="3"/>
      <c r="B1539" s="30"/>
      <c r="C1539" s="12"/>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ht="15" x14ac:dyDescent="0.2">
      <c r="A1540" s="3"/>
      <c r="B1540" s="30"/>
      <c r="C1540" s="12"/>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ht="15" x14ac:dyDescent="0.2">
      <c r="A1541" s="3"/>
      <c r="B1541" s="30"/>
      <c r="C1541" s="12"/>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ht="15" x14ac:dyDescent="0.2">
      <c r="A1542" s="3"/>
      <c r="B1542" s="30"/>
      <c r="C1542" s="12"/>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ht="15" x14ac:dyDescent="0.2">
      <c r="A1543" s="3"/>
      <c r="B1543" s="30"/>
      <c r="C1543" s="12"/>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ht="15" x14ac:dyDescent="0.2">
      <c r="A1544" s="3"/>
      <c r="B1544" s="30"/>
      <c r="C1544" s="12"/>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ht="15" x14ac:dyDescent="0.2">
      <c r="A1545" s="3"/>
      <c r="B1545" s="30"/>
      <c r="C1545" s="12"/>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ht="15" x14ac:dyDescent="0.2">
      <c r="A1546" s="3"/>
      <c r="B1546" s="30"/>
      <c r="C1546" s="12"/>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ht="15" x14ac:dyDescent="0.2">
      <c r="A1547" s="3"/>
      <c r="B1547" s="30"/>
      <c r="C1547" s="12"/>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ht="15" x14ac:dyDescent="0.2">
      <c r="A1548" s="3"/>
      <c r="B1548" s="30"/>
      <c r="C1548" s="12"/>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ht="15" x14ac:dyDescent="0.2">
      <c r="A1549" s="3"/>
      <c r="B1549" s="30"/>
      <c r="C1549" s="12"/>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ht="15" x14ac:dyDescent="0.2">
      <c r="A1550" s="3"/>
      <c r="B1550" s="30"/>
      <c r="C1550" s="12"/>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ht="15" x14ac:dyDescent="0.2">
      <c r="A1551" s="3"/>
      <c r="B1551" s="30"/>
      <c r="C1551" s="12"/>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ht="15" x14ac:dyDescent="0.2">
      <c r="A1552" s="3"/>
      <c r="B1552" s="30"/>
      <c r="C1552" s="12"/>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ht="15" x14ac:dyDescent="0.2">
      <c r="A1553" s="3"/>
      <c r="B1553" s="30"/>
      <c r="C1553" s="12"/>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ht="15" x14ac:dyDescent="0.2">
      <c r="A1554" s="3"/>
      <c r="B1554" s="30"/>
      <c r="C1554" s="12"/>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ht="15" x14ac:dyDescent="0.2">
      <c r="A1555" s="3"/>
      <c r="B1555" s="30"/>
      <c r="C1555" s="12"/>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ht="15" x14ac:dyDescent="0.2">
      <c r="A1556" s="3"/>
      <c r="B1556" s="30"/>
      <c r="C1556" s="12"/>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ht="15" x14ac:dyDescent="0.2">
      <c r="A1557" s="3"/>
      <c r="B1557" s="30"/>
      <c r="C1557" s="12"/>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ht="15" x14ac:dyDescent="0.2">
      <c r="A1558" s="3"/>
      <c r="B1558" s="30"/>
      <c r="C1558" s="12"/>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ht="15" x14ac:dyDescent="0.2">
      <c r="A1559" s="3"/>
      <c r="B1559" s="30"/>
      <c r="C1559" s="12"/>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ht="15" x14ac:dyDescent="0.2">
      <c r="A1560" s="3"/>
      <c r="B1560" s="30"/>
      <c r="C1560" s="12"/>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ht="15" x14ac:dyDescent="0.2">
      <c r="A1561" s="3"/>
      <c r="B1561" s="30"/>
      <c r="C1561" s="12"/>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ht="15" x14ac:dyDescent="0.2">
      <c r="A1562" s="3"/>
      <c r="B1562" s="30"/>
      <c r="C1562" s="12"/>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ht="15" x14ac:dyDescent="0.2">
      <c r="A1563" s="3"/>
      <c r="B1563" s="30"/>
      <c r="C1563" s="12"/>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ht="15" x14ac:dyDescent="0.2">
      <c r="A1564" s="3"/>
      <c r="B1564" s="30"/>
      <c r="C1564" s="12"/>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ht="15" x14ac:dyDescent="0.2">
      <c r="A1565" s="3"/>
      <c r="B1565" s="30"/>
      <c r="C1565" s="12"/>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ht="15" x14ac:dyDescent="0.2">
      <c r="A1566" s="3"/>
      <c r="B1566" s="30"/>
      <c r="C1566" s="12"/>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ht="15" x14ac:dyDescent="0.2">
      <c r="A1567" s="3"/>
      <c r="B1567" s="30"/>
      <c r="C1567" s="12"/>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ht="15" x14ac:dyDescent="0.2">
      <c r="A1568" s="3"/>
      <c r="B1568" s="30"/>
      <c r="C1568" s="12"/>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ht="15" x14ac:dyDescent="0.2">
      <c r="A1569" s="3"/>
      <c r="B1569" s="13"/>
      <c r="C1569" s="12"/>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ht="15" x14ac:dyDescent="0.2">
      <c r="A1570" s="3"/>
      <c r="B1570" s="13"/>
      <c r="C1570" s="12"/>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ht="15" x14ac:dyDescent="0.2">
      <c r="A1571" s="3"/>
      <c r="B1571" s="13"/>
      <c r="C1571" s="12"/>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ht="15" x14ac:dyDescent="0.2">
      <c r="A1572" s="3"/>
      <c r="B1572" s="13"/>
      <c r="C1572" s="12"/>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ht="15" x14ac:dyDescent="0.2">
      <c r="A1573" s="3"/>
      <c r="B1573" s="13"/>
      <c r="C1573" s="12"/>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ht="15" x14ac:dyDescent="0.2">
      <c r="A1574" s="3"/>
      <c r="B1574" s="13"/>
      <c r="C1574" s="12"/>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ht="15" x14ac:dyDescent="0.2">
      <c r="A1575" s="3"/>
      <c r="B1575" s="13"/>
      <c r="C1575" s="12"/>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ht="15" x14ac:dyDescent="0.2">
      <c r="A1576" s="3"/>
      <c r="B1576" s="13"/>
      <c r="C1576" s="12"/>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ht="15" x14ac:dyDescent="0.2">
      <c r="A1577" s="3"/>
      <c r="B1577" s="13"/>
      <c r="C1577" s="12"/>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ht="15" x14ac:dyDescent="0.2">
      <c r="A1578" s="3"/>
      <c r="B1578" s="13"/>
      <c r="C1578" s="12"/>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ht="15" x14ac:dyDescent="0.2">
      <c r="A1579" s="3"/>
      <c r="B1579" s="13"/>
      <c r="C1579" s="12"/>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ht="15" x14ac:dyDescent="0.2">
      <c r="A1580" s="3"/>
      <c r="B1580" s="13"/>
      <c r="C1580" s="12"/>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ht="15" x14ac:dyDescent="0.2">
      <c r="A1581" s="3"/>
      <c r="B1581" s="13"/>
      <c r="C1581" s="12"/>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ht="15" x14ac:dyDescent="0.2">
      <c r="A1582" s="3"/>
      <c r="B1582" s="13"/>
      <c r="C1582" s="12"/>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ht="15" x14ac:dyDescent="0.2">
      <c r="A1583" s="3"/>
      <c r="B1583" s="13"/>
      <c r="C1583" s="12"/>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ht="15" x14ac:dyDescent="0.2">
      <c r="A1584" s="3"/>
      <c r="B1584" s="13"/>
      <c r="C1584" s="12"/>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ht="15" x14ac:dyDescent="0.2">
      <c r="A1585" s="3"/>
      <c r="B1585" s="13"/>
      <c r="C1585" s="12"/>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ht="15" x14ac:dyDescent="0.2">
      <c r="A1586" s="3"/>
      <c r="B1586" s="13"/>
      <c r="C1586" s="12"/>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ht="15" x14ac:dyDescent="0.2">
      <c r="A1587" s="3"/>
      <c r="B1587" s="13"/>
      <c r="C1587" s="12"/>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ht="15" x14ac:dyDescent="0.2">
      <c r="A1588" s="3"/>
      <c r="B1588" s="13"/>
      <c r="C1588" s="12"/>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ht="15" x14ac:dyDescent="0.2">
      <c r="A1589" s="3"/>
      <c r="B1589" s="13"/>
      <c r="C1589" s="12"/>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ht="15" x14ac:dyDescent="0.2">
      <c r="A1590" s="3"/>
      <c r="B1590" s="13"/>
      <c r="C1590" s="12"/>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ht="15" x14ac:dyDescent="0.2">
      <c r="A1591" s="3"/>
      <c r="B1591" s="13"/>
      <c r="C1591" s="12"/>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ht="15" x14ac:dyDescent="0.2">
      <c r="A1592" s="3"/>
      <c r="B1592" s="13"/>
      <c r="C1592" s="12"/>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ht="15" x14ac:dyDescent="0.2">
      <c r="A1593" s="3"/>
      <c r="B1593" s="13"/>
      <c r="C1593" s="12"/>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ht="15" x14ac:dyDescent="0.2">
      <c r="A1594" s="3"/>
      <c r="B1594" s="13"/>
      <c r="C1594" s="12"/>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ht="15" x14ac:dyDescent="0.2">
      <c r="A1595" s="3"/>
      <c r="B1595" s="13"/>
      <c r="C1595" s="12"/>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ht="15" x14ac:dyDescent="0.2">
      <c r="A1596" s="3"/>
      <c r="B1596" s="13"/>
      <c r="C1596" s="12"/>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ht="15" x14ac:dyDescent="0.2">
      <c r="A1597" s="3"/>
      <c r="B1597" s="13"/>
      <c r="C1597" s="12"/>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ht="15" x14ac:dyDescent="0.2">
      <c r="A1598" s="3"/>
      <c r="B1598" s="13"/>
      <c r="C1598" s="12"/>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ht="15" x14ac:dyDescent="0.2">
      <c r="A1599" s="3"/>
      <c r="B1599" s="13"/>
      <c r="C1599" s="12"/>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ht="15" x14ac:dyDescent="0.2">
      <c r="A1600" s="3"/>
      <c r="B1600" s="13"/>
      <c r="C1600" s="12"/>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ht="15" x14ac:dyDescent="0.2">
      <c r="A1601" s="3"/>
      <c r="B1601" s="13"/>
      <c r="C1601" s="12"/>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ht="15" x14ac:dyDescent="0.2">
      <c r="A1602" s="3"/>
      <c r="B1602" s="13"/>
      <c r="C1602" s="12"/>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ht="15" x14ac:dyDescent="0.2">
      <c r="A1603" s="3"/>
      <c r="B1603" s="13"/>
      <c r="C1603" s="12"/>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ht="15" x14ac:dyDescent="0.2">
      <c r="A1604" s="3"/>
      <c r="B1604" s="13"/>
      <c r="C1604" s="12"/>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ht="15" x14ac:dyDescent="0.2">
      <c r="A1605" s="3"/>
      <c r="B1605" s="13"/>
      <c r="C1605" s="12"/>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ht="15" x14ac:dyDescent="0.2">
      <c r="A1606" s="3"/>
      <c r="B1606" s="13"/>
      <c r="C1606" s="12"/>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ht="15" x14ac:dyDescent="0.2">
      <c r="A1607" s="3"/>
      <c r="B1607" s="13"/>
      <c r="C1607" s="12"/>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ht="15" x14ac:dyDescent="0.2">
      <c r="A1608" s="3"/>
      <c r="B1608" s="13"/>
      <c r="C1608" s="12"/>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ht="15" x14ac:dyDescent="0.2">
      <c r="A1609" s="3"/>
      <c r="B1609" s="13"/>
      <c r="C1609" s="12"/>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ht="15" x14ac:dyDescent="0.2">
      <c r="A1610" s="3"/>
      <c r="B1610" s="13"/>
      <c r="C1610" s="12"/>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ht="15" x14ac:dyDescent="0.2">
      <c r="A1611" s="3"/>
      <c r="B1611" s="13"/>
      <c r="C1611" s="12"/>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ht="15" x14ac:dyDescent="0.2">
      <c r="A1612" s="3"/>
      <c r="B1612" s="13"/>
      <c r="C1612" s="12"/>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ht="15" x14ac:dyDescent="0.2">
      <c r="A1613" s="3"/>
      <c r="B1613" s="13"/>
      <c r="C1613" s="12"/>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ht="15" x14ac:dyDescent="0.2">
      <c r="A1614" s="3"/>
      <c r="B1614" s="13"/>
      <c r="C1614" s="12"/>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ht="15" x14ac:dyDescent="0.2">
      <c r="A1615" s="3"/>
      <c r="B1615" s="13"/>
      <c r="C1615" s="12"/>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ht="15" x14ac:dyDescent="0.2">
      <c r="A1616" s="3"/>
      <c r="B1616" s="13"/>
      <c r="C1616" s="12"/>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ht="15" x14ac:dyDescent="0.2">
      <c r="A1617" s="3"/>
      <c r="B1617" s="13"/>
      <c r="C1617" s="12"/>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ht="15" x14ac:dyDescent="0.2">
      <c r="A1618" s="3"/>
      <c r="B1618" s="13"/>
      <c r="C1618" s="12"/>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ht="15" x14ac:dyDescent="0.2">
      <c r="A1619" s="3"/>
      <c r="B1619" s="13"/>
      <c r="C1619" s="12"/>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ht="15" x14ac:dyDescent="0.2">
      <c r="A1620" s="3"/>
      <c r="B1620" s="13"/>
      <c r="C1620" s="12"/>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ht="15" x14ac:dyDescent="0.2">
      <c r="A1621" s="3"/>
      <c r="B1621" s="13"/>
      <c r="C1621" s="12"/>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ht="15" x14ac:dyDescent="0.2">
      <c r="A1622" s="3"/>
      <c r="B1622" s="13"/>
      <c r="C1622" s="12"/>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ht="15" x14ac:dyDescent="0.2">
      <c r="A1623" s="3"/>
      <c r="B1623" s="13"/>
      <c r="C1623" s="12"/>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ht="15" x14ac:dyDescent="0.2">
      <c r="A1624" s="3"/>
      <c r="B1624" s="13"/>
      <c r="C1624" s="12"/>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ht="15" x14ac:dyDescent="0.2">
      <c r="A1625" s="3"/>
      <c r="B1625" s="13"/>
      <c r="C1625" s="12"/>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ht="15" x14ac:dyDescent="0.2">
      <c r="A1626" s="3"/>
      <c r="B1626" s="13"/>
      <c r="C1626" s="12"/>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ht="15" x14ac:dyDescent="0.2">
      <c r="A1627" s="3"/>
      <c r="B1627" s="13"/>
      <c r="C1627" s="12"/>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ht="15" x14ac:dyDescent="0.2">
      <c r="A1628" s="3"/>
      <c r="B1628" s="13"/>
      <c r="C1628" s="12"/>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ht="15" x14ac:dyDescent="0.2">
      <c r="A1629" s="3"/>
      <c r="B1629" s="13"/>
      <c r="C1629" s="12"/>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ht="15" x14ac:dyDescent="0.2">
      <c r="A1630" s="3"/>
      <c r="B1630" s="13"/>
      <c r="C1630" s="12"/>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ht="15" x14ac:dyDescent="0.2">
      <c r="A1631" s="3"/>
      <c r="B1631" s="13"/>
      <c r="C1631" s="12"/>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ht="15" x14ac:dyDescent="0.2">
      <c r="A1632" s="3"/>
      <c r="B1632" s="13"/>
      <c r="C1632" s="12"/>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ht="15" x14ac:dyDescent="0.2">
      <c r="A1633" s="3"/>
      <c r="B1633" s="13"/>
      <c r="C1633" s="12"/>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ht="15" x14ac:dyDescent="0.2">
      <c r="A1634" s="3"/>
      <c r="B1634" s="13"/>
      <c r="C1634" s="12"/>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ht="15" x14ac:dyDescent="0.2">
      <c r="A1635" s="3"/>
      <c r="B1635" s="13"/>
      <c r="C1635" s="12"/>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ht="15" x14ac:dyDescent="0.2">
      <c r="A1636" s="3"/>
      <c r="B1636" s="13"/>
      <c r="C1636" s="12"/>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ht="15" x14ac:dyDescent="0.2">
      <c r="A1637" s="3"/>
      <c r="B1637" s="13"/>
      <c r="C1637" s="12"/>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ht="15" x14ac:dyDescent="0.2">
      <c r="A1638" s="3"/>
      <c r="B1638" s="13"/>
      <c r="C1638" s="12"/>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ht="15" x14ac:dyDescent="0.2">
      <c r="A1639" s="3"/>
      <c r="B1639" s="13"/>
      <c r="C1639" s="12"/>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ht="15" x14ac:dyDescent="0.2">
      <c r="A1640" s="3"/>
      <c r="B1640" s="13"/>
      <c r="C1640" s="12"/>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ht="15" x14ac:dyDescent="0.2">
      <c r="A1641" s="3"/>
      <c r="B1641" s="13"/>
      <c r="C1641" s="12"/>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ht="15" x14ac:dyDescent="0.2">
      <c r="A1642" s="3"/>
      <c r="B1642" s="13"/>
      <c r="C1642" s="12"/>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ht="15" x14ac:dyDescent="0.2">
      <c r="A1643" s="3"/>
      <c r="B1643" s="13"/>
      <c r="C1643" s="12"/>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ht="15" x14ac:dyDescent="0.2">
      <c r="A1644" s="3"/>
      <c r="B1644" s="13"/>
      <c r="C1644" s="12"/>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ht="15" x14ac:dyDescent="0.2">
      <c r="A1645" s="3"/>
      <c r="B1645" s="13"/>
      <c r="C1645" s="12"/>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ht="15" x14ac:dyDescent="0.2">
      <c r="A1646" s="3"/>
      <c r="B1646" s="13"/>
      <c r="C1646" s="12"/>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ht="15" x14ac:dyDescent="0.2">
      <c r="A1647" s="3"/>
      <c r="B1647" s="13"/>
      <c r="C1647" s="12"/>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ht="15" x14ac:dyDescent="0.2">
      <c r="A1648" s="3"/>
      <c r="B1648" s="13"/>
      <c r="C1648" s="12"/>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ht="15" x14ac:dyDescent="0.2">
      <c r="A1649" s="3"/>
      <c r="B1649" s="13"/>
      <c r="C1649" s="12"/>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ht="15" x14ac:dyDescent="0.2">
      <c r="A1650" s="3"/>
      <c r="B1650" s="13"/>
      <c r="C1650" s="12"/>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ht="15" x14ac:dyDescent="0.2">
      <c r="A1651" s="3"/>
      <c r="B1651" s="13"/>
      <c r="C1651" s="12"/>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ht="15" x14ac:dyDescent="0.2">
      <c r="A1652" s="3"/>
      <c r="B1652" s="13"/>
      <c r="C1652" s="12"/>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ht="15" x14ac:dyDescent="0.2">
      <c r="A1653" s="3"/>
      <c r="B1653" s="13"/>
      <c r="C1653" s="12"/>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ht="15" x14ac:dyDescent="0.2">
      <c r="A1654" s="3"/>
      <c r="B1654" s="13"/>
      <c r="C1654" s="12"/>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ht="15" x14ac:dyDescent="0.2">
      <c r="A1655" s="3"/>
      <c r="B1655" s="13"/>
      <c r="C1655" s="12"/>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ht="15" x14ac:dyDescent="0.2">
      <c r="A1656" s="3"/>
      <c r="B1656" s="13"/>
      <c r="C1656" s="12"/>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ht="15" x14ac:dyDescent="0.2">
      <c r="A1657" s="3"/>
      <c r="B1657" s="13"/>
      <c r="C1657" s="12"/>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ht="15" x14ac:dyDescent="0.2">
      <c r="A1658" s="3"/>
      <c r="B1658" s="13"/>
      <c r="C1658" s="12"/>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ht="15" x14ac:dyDescent="0.2">
      <c r="A1659" s="3"/>
      <c r="B1659" s="13"/>
      <c r="C1659" s="12"/>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ht="15" x14ac:dyDescent="0.2">
      <c r="A1660" s="3"/>
      <c r="B1660" s="13"/>
      <c r="C1660" s="12"/>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ht="15" x14ac:dyDescent="0.2">
      <c r="A1661" s="3"/>
      <c r="B1661" s="13"/>
      <c r="C1661" s="12"/>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ht="15" x14ac:dyDescent="0.2">
      <c r="A1662" s="3"/>
      <c r="B1662" s="13"/>
      <c r="C1662" s="12"/>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ht="15" x14ac:dyDescent="0.2">
      <c r="A1663" s="3"/>
      <c r="B1663" s="13"/>
      <c r="C1663" s="12"/>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ht="15" x14ac:dyDescent="0.2">
      <c r="A1664" s="3"/>
      <c r="B1664" s="13"/>
      <c r="C1664" s="12"/>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ht="15" x14ac:dyDescent="0.2">
      <c r="A1665" s="3"/>
      <c r="B1665" s="13"/>
      <c r="C1665" s="12"/>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ht="15" x14ac:dyDescent="0.2">
      <c r="A1666" s="3"/>
      <c r="B1666" s="13"/>
      <c r="C1666" s="12"/>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ht="15" x14ac:dyDescent="0.2">
      <c r="A1667" s="3"/>
      <c r="B1667" s="13"/>
      <c r="C1667" s="12"/>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ht="15" x14ac:dyDescent="0.2">
      <c r="A1668" s="3"/>
      <c r="B1668" s="13"/>
      <c r="C1668" s="12"/>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ht="15" x14ac:dyDescent="0.2">
      <c r="A1669" s="3"/>
      <c r="B1669" s="13"/>
      <c r="C1669" s="12"/>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ht="15" x14ac:dyDescent="0.2">
      <c r="A1670" s="3"/>
      <c r="B1670" s="13"/>
      <c r="C1670" s="12"/>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ht="15" x14ac:dyDescent="0.2">
      <c r="A1671" s="3"/>
      <c r="B1671" s="13"/>
      <c r="C1671" s="12"/>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ht="15" x14ac:dyDescent="0.2">
      <c r="A1672" s="3"/>
      <c r="B1672" s="13"/>
      <c r="C1672" s="12"/>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ht="15" x14ac:dyDescent="0.2">
      <c r="A1673" s="3"/>
      <c r="B1673" s="13"/>
      <c r="C1673" s="12"/>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ht="15" x14ac:dyDescent="0.2">
      <c r="A1674" s="3"/>
      <c r="B1674" s="13"/>
      <c r="C1674" s="12"/>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ht="15" x14ac:dyDescent="0.2">
      <c r="A1675" s="3"/>
      <c r="B1675" s="13"/>
      <c r="C1675" s="12"/>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ht="15" x14ac:dyDescent="0.2">
      <c r="A1676" s="3"/>
      <c r="B1676" s="13"/>
      <c r="C1676" s="12"/>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ht="15" x14ac:dyDescent="0.2">
      <c r="A1677" s="3"/>
      <c r="B1677" s="13"/>
      <c r="C1677" s="12"/>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ht="15" x14ac:dyDescent="0.2">
      <c r="A1678" s="3"/>
      <c r="B1678" s="13"/>
      <c r="C1678" s="12"/>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ht="15" x14ac:dyDescent="0.2">
      <c r="A1679" s="3"/>
      <c r="B1679" s="13"/>
      <c r="C1679" s="12"/>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ht="15" x14ac:dyDescent="0.2">
      <c r="A1680" s="3"/>
      <c r="B1680" s="13"/>
      <c r="C1680" s="12"/>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ht="15" x14ac:dyDescent="0.2">
      <c r="A1681" s="3"/>
      <c r="B1681" s="13"/>
      <c r="C1681" s="12"/>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ht="15" x14ac:dyDescent="0.2">
      <c r="A1682" s="3"/>
      <c r="B1682" s="13"/>
      <c r="C1682" s="12"/>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ht="15" x14ac:dyDescent="0.2">
      <c r="A1683" s="3"/>
      <c r="B1683" s="13"/>
      <c r="C1683" s="12"/>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ht="15" x14ac:dyDescent="0.2">
      <c r="A1684" s="3"/>
      <c r="B1684" s="13"/>
      <c r="C1684" s="12"/>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ht="15" x14ac:dyDescent="0.2">
      <c r="A1685" s="3"/>
      <c r="B1685" s="13"/>
      <c r="C1685" s="12"/>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ht="15" x14ac:dyDescent="0.2">
      <c r="A1686" s="3"/>
      <c r="B1686" s="13"/>
      <c r="C1686" s="12"/>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ht="15" x14ac:dyDescent="0.2">
      <c r="A1687" s="3"/>
      <c r="B1687" s="13"/>
      <c r="C1687" s="12"/>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ht="15" x14ac:dyDescent="0.2">
      <c r="A1688" s="3"/>
      <c r="B1688" s="13"/>
      <c r="C1688" s="12"/>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ht="15" x14ac:dyDescent="0.2">
      <c r="A1689" s="3"/>
      <c r="B1689" s="13"/>
      <c r="C1689" s="12"/>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ht="15" x14ac:dyDescent="0.2">
      <c r="A1690" s="3"/>
      <c r="B1690" s="13"/>
      <c r="C1690" s="12"/>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ht="15" x14ac:dyDescent="0.2">
      <c r="A1691" s="3"/>
      <c r="B1691" s="13"/>
      <c r="C1691" s="12"/>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ht="15" x14ac:dyDescent="0.2">
      <c r="A1692" s="3"/>
      <c r="B1692" s="13"/>
      <c r="C1692" s="12"/>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ht="15" x14ac:dyDescent="0.2">
      <c r="A1693" s="3"/>
      <c r="B1693" s="13"/>
      <c r="C1693" s="12"/>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ht="15" x14ac:dyDescent="0.2">
      <c r="A1694" s="3"/>
      <c r="B1694" s="13"/>
      <c r="C1694" s="12"/>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ht="15" x14ac:dyDescent="0.2">
      <c r="A1695" s="3"/>
      <c r="B1695" s="13"/>
      <c r="C1695" s="12"/>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ht="15" x14ac:dyDescent="0.2">
      <c r="A1696" s="3"/>
      <c r="B1696" s="13"/>
      <c r="C1696" s="12"/>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ht="15" x14ac:dyDescent="0.2">
      <c r="A1697" s="3"/>
      <c r="B1697" s="13"/>
      <c r="C1697" s="12"/>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ht="15" x14ac:dyDescent="0.2">
      <c r="A1698" s="3"/>
      <c r="B1698" s="13"/>
      <c r="C1698" s="12"/>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ht="15" x14ac:dyDescent="0.2">
      <c r="A1699" s="3"/>
      <c r="B1699" s="13"/>
      <c r="C1699" s="12"/>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ht="15" x14ac:dyDescent="0.2">
      <c r="A1700" s="3"/>
      <c r="B1700" s="13"/>
      <c r="C1700" s="12"/>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ht="15" x14ac:dyDescent="0.2">
      <c r="A1701" s="3"/>
      <c r="B1701" s="13"/>
      <c r="C1701" s="12"/>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ht="15" x14ac:dyDescent="0.2">
      <c r="A1702" s="3"/>
      <c r="B1702" s="13"/>
      <c r="C1702" s="12"/>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ht="15" x14ac:dyDescent="0.2">
      <c r="A1703" s="3"/>
      <c r="B1703" s="13"/>
      <c r="C1703" s="12"/>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ht="15" x14ac:dyDescent="0.2">
      <c r="A1704" s="3"/>
      <c r="B1704" s="13"/>
      <c r="C1704" s="12"/>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ht="15" x14ac:dyDescent="0.2">
      <c r="A1705" s="3"/>
      <c r="B1705" s="13"/>
      <c r="C1705" s="12"/>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ht="15" x14ac:dyDescent="0.2">
      <c r="A1706" s="3"/>
      <c r="B1706" s="13"/>
      <c r="C1706" s="12"/>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ht="15" x14ac:dyDescent="0.2">
      <c r="A1707" s="3"/>
      <c r="B1707" s="13"/>
      <c r="C1707" s="12"/>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ht="15" x14ac:dyDescent="0.2">
      <c r="A1708" s="3"/>
      <c r="B1708" s="13"/>
      <c r="C1708" s="12"/>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ht="15" x14ac:dyDescent="0.2">
      <c r="A1709" s="3"/>
      <c r="B1709" s="13"/>
      <c r="C1709" s="12"/>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ht="15" x14ac:dyDescent="0.2">
      <c r="A1710" s="3"/>
      <c r="B1710" s="13"/>
      <c r="C1710" s="12"/>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ht="15" x14ac:dyDescent="0.2">
      <c r="A1711" s="3"/>
      <c r="B1711" s="13"/>
      <c r="C1711" s="12"/>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ht="15" x14ac:dyDescent="0.2">
      <c r="A1712" s="3"/>
      <c r="B1712" s="13"/>
      <c r="C1712" s="12"/>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ht="15" x14ac:dyDescent="0.2">
      <c r="A1713" s="3"/>
      <c r="B1713" s="13"/>
      <c r="C1713" s="12"/>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ht="15" x14ac:dyDescent="0.2">
      <c r="A1714" s="3"/>
      <c r="B1714" s="13"/>
      <c r="C1714" s="12"/>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ht="15" x14ac:dyDescent="0.2">
      <c r="A1715" s="3"/>
      <c r="B1715" s="13"/>
      <c r="C1715" s="12"/>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ht="15" x14ac:dyDescent="0.2">
      <c r="A1716" s="3"/>
      <c r="B1716" s="13"/>
      <c r="C1716" s="12"/>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ht="15" x14ac:dyDescent="0.2">
      <c r="A1717" s="3"/>
      <c r="B1717" s="13"/>
      <c r="C1717" s="12"/>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ht="15" x14ac:dyDescent="0.2">
      <c r="A1718" s="3"/>
      <c r="B1718" s="13"/>
      <c r="C1718" s="12"/>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ht="15" x14ac:dyDescent="0.2">
      <c r="A1719" s="3"/>
      <c r="B1719" s="13"/>
      <c r="C1719" s="12"/>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ht="15" x14ac:dyDescent="0.2">
      <c r="A1720" s="3"/>
      <c r="B1720" s="13"/>
      <c r="C1720" s="12"/>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ht="15" x14ac:dyDescent="0.2">
      <c r="A1721" s="3"/>
      <c r="B1721" s="13"/>
      <c r="C1721" s="12"/>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ht="15" x14ac:dyDescent="0.2">
      <c r="A1722" s="3"/>
      <c r="B1722" s="13"/>
      <c r="C1722" s="12"/>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ht="15" x14ac:dyDescent="0.2">
      <c r="A1723" s="3"/>
      <c r="B1723" s="13"/>
      <c r="C1723" s="12"/>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ht="15" x14ac:dyDescent="0.2">
      <c r="A1724" s="3"/>
      <c r="B1724" s="13"/>
      <c r="C1724" s="12"/>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ht="15" x14ac:dyDescent="0.2">
      <c r="A1725" s="3"/>
      <c r="B1725" s="13"/>
      <c r="C1725" s="12"/>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ht="15" x14ac:dyDescent="0.2">
      <c r="A1726" s="3"/>
      <c r="B1726" s="13"/>
      <c r="C1726" s="12"/>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ht="15" x14ac:dyDescent="0.2">
      <c r="A1727" s="3"/>
      <c r="B1727" s="13"/>
      <c r="C1727" s="12"/>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ht="15" x14ac:dyDescent="0.2">
      <c r="A1728" s="3"/>
      <c r="B1728" s="13"/>
      <c r="C1728" s="12"/>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ht="15" x14ac:dyDescent="0.2">
      <c r="A1729" s="3"/>
      <c r="B1729" s="13"/>
      <c r="C1729" s="12"/>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ht="15" x14ac:dyDescent="0.2">
      <c r="A1730" s="3"/>
      <c r="B1730" s="13"/>
      <c r="C1730" s="12"/>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ht="15" x14ac:dyDescent="0.2">
      <c r="A1731" s="3"/>
      <c r="B1731" s="13"/>
      <c r="C1731" s="12"/>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ht="15" x14ac:dyDescent="0.2">
      <c r="A1732" s="3"/>
      <c r="B1732" s="13"/>
      <c r="C1732" s="12"/>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ht="15" x14ac:dyDescent="0.2">
      <c r="A1733" s="3"/>
      <c r="B1733" s="13"/>
      <c r="C1733" s="12"/>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ht="15" x14ac:dyDescent="0.2">
      <c r="A1734" s="3"/>
      <c r="B1734" s="13"/>
      <c r="C1734" s="12"/>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ht="15" x14ac:dyDescent="0.2">
      <c r="A1735" s="3"/>
      <c r="B1735" s="13"/>
      <c r="C1735" s="12"/>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ht="15" x14ac:dyDescent="0.2">
      <c r="A1736" s="3"/>
      <c r="B1736" s="13"/>
      <c r="C1736" s="12"/>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ht="15" x14ac:dyDescent="0.2">
      <c r="A1737" s="3"/>
      <c r="B1737" s="13"/>
      <c r="C1737" s="12"/>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ht="15" x14ac:dyDescent="0.2">
      <c r="A1738" s="3"/>
      <c r="B1738" s="13"/>
      <c r="C1738" s="12"/>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ht="15" x14ac:dyDescent="0.2">
      <c r="A1739" s="3"/>
      <c r="B1739" s="13"/>
      <c r="C1739" s="12"/>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ht="15" x14ac:dyDescent="0.2">
      <c r="A1740" s="3"/>
      <c r="B1740" s="13"/>
      <c r="C1740" s="12"/>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ht="15" x14ac:dyDescent="0.2">
      <c r="A1741" s="3"/>
      <c r="B1741" s="13"/>
      <c r="C1741" s="12"/>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ht="15" x14ac:dyDescent="0.2">
      <c r="A1742" s="3"/>
      <c r="B1742" s="13"/>
      <c r="C1742" s="12"/>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ht="15" x14ac:dyDescent="0.2">
      <c r="A1743" s="3"/>
      <c r="B1743" s="13"/>
      <c r="C1743" s="12"/>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ht="15" x14ac:dyDescent="0.2">
      <c r="A1744" s="3"/>
      <c r="B1744" s="13"/>
      <c r="C1744" s="12"/>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ht="15" x14ac:dyDescent="0.2">
      <c r="A1745" s="3"/>
      <c r="B1745" s="13"/>
      <c r="C1745" s="12"/>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ht="15" x14ac:dyDescent="0.2">
      <c r="A1746" s="3"/>
      <c r="B1746" s="13"/>
      <c r="C1746" s="12"/>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ht="15" x14ac:dyDescent="0.2">
      <c r="A1747" s="3"/>
      <c r="B1747" s="13"/>
      <c r="C1747" s="12"/>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ht="15" x14ac:dyDescent="0.2">
      <c r="A1748" s="3"/>
      <c r="B1748" s="13"/>
      <c r="C1748" s="12"/>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ht="15" x14ac:dyDescent="0.2">
      <c r="A1749" s="3"/>
      <c r="B1749" s="13"/>
      <c r="C1749" s="12"/>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ht="15" x14ac:dyDescent="0.2">
      <c r="A1750" s="3"/>
      <c r="B1750" s="13"/>
      <c r="C1750" s="12"/>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ht="15" x14ac:dyDescent="0.2">
      <c r="A1751" s="3"/>
      <c r="B1751" s="13"/>
      <c r="C1751" s="12"/>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ht="15" x14ac:dyDescent="0.2">
      <c r="A1752" s="3"/>
      <c r="B1752" s="13"/>
      <c r="C1752" s="12"/>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ht="15" x14ac:dyDescent="0.2">
      <c r="A1753" s="3"/>
      <c r="B1753" s="13"/>
      <c r="C1753" s="12"/>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ht="15" x14ac:dyDescent="0.2">
      <c r="A1754" s="3"/>
      <c r="B1754" s="13"/>
      <c r="C1754" s="12"/>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ht="15" x14ac:dyDescent="0.2">
      <c r="A1755" s="3"/>
      <c r="B1755" s="13"/>
      <c r="C1755" s="12"/>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ht="15" x14ac:dyDescent="0.2">
      <c r="A1756" s="3"/>
      <c r="B1756" s="13"/>
      <c r="C1756" s="12"/>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ht="15" x14ac:dyDescent="0.2">
      <c r="A1757" s="3"/>
      <c r="B1757" s="13"/>
      <c r="C1757" s="12"/>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ht="15" x14ac:dyDescent="0.2">
      <c r="A1758" s="3"/>
      <c r="B1758" s="13"/>
      <c r="C1758" s="12"/>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ht="15" x14ac:dyDescent="0.2">
      <c r="A1759" s="3"/>
      <c r="B1759" s="13"/>
      <c r="C1759" s="12"/>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ht="15" x14ac:dyDescent="0.2">
      <c r="A1760" s="3"/>
      <c r="B1760" s="13"/>
      <c r="C1760" s="12"/>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ht="15" x14ac:dyDescent="0.2">
      <c r="A1761" s="3"/>
      <c r="B1761" s="13"/>
      <c r="C1761" s="12"/>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ht="15" x14ac:dyDescent="0.2">
      <c r="A1762" s="3"/>
      <c r="B1762" s="13"/>
      <c r="C1762" s="12"/>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ht="15" x14ac:dyDescent="0.2">
      <c r="A1763" s="3"/>
      <c r="B1763" s="13"/>
      <c r="C1763" s="12"/>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ht="15" x14ac:dyDescent="0.2">
      <c r="A1764" s="3"/>
      <c r="B1764" s="13"/>
      <c r="C1764" s="12"/>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ht="15" x14ac:dyDescent="0.2">
      <c r="A1765" s="3"/>
      <c r="B1765" s="13"/>
      <c r="C1765" s="12"/>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ht="15" x14ac:dyDescent="0.2">
      <c r="A1766" s="3"/>
      <c r="B1766" s="13"/>
      <c r="C1766" s="12"/>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ht="15" x14ac:dyDescent="0.2">
      <c r="A1767" s="3"/>
      <c r="B1767" s="13"/>
      <c r="C1767" s="12"/>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ht="15" x14ac:dyDescent="0.2">
      <c r="A1768" s="3"/>
      <c r="B1768" s="13"/>
      <c r="C1768" s="12"/>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ht="15" x14ac:dyDescent="0.2">
      <c r="A1769" s="3"/>
      <c r="B1769" s="13"/>
      <c r="C1769" s="12"/>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ht="15" x14ac:dyDescent="0.2">
      <c r="A1770" s="3"/>
      <c r="B1770" s="13"/>
      <c r="C1770" s="12"/>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ht="15" x14ac:dyDescent="0.2">
      <c r="A1771" s="3"/>
      <c r="B1771" s="13"/>
      <c r="C1771" s="12"/>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ht="15" x14ac:dyDescent="0.2">
      <c r="A1772" s="3"/>
      <c r="B1772" s="13"/>
      <c r="C1772" s="12"/>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ht="15" x14ac:dyDescent="0.2">
      <c r="A1773" s="3"/>
      <c r="B1773" s="13"/>
      <c r="C1773" s="12"/>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ht="15" x14ac:dyDescent="0.2">
      <c r="A1774" s="3"/>
      <c r="B1774" s="13"/>
      <c r="C1774" s="12"/>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ht="15" x14ac:dyDescent="0.2">
      <c r="A1775" s="3"/>
      <c r="B1775" s="13"/>
      <c r="C1775" s="12"/>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ht="15" x14ac:dyDescent="0.2">
      <c r="A1776" s="3"/>
      <c r="B1776" s="13"/>
      <c r="C1776" s="12"/>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ht="15" x14ac:dyDescent="0.2">
      <c r="A1777" s="3"/>
      <c r="B1777" s="13"/>
      <c r="C1777" s="12"/>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ht="15" x14ac:dyDescent="0.2">
      <c r="A1778" s="3"/>
      <c r="B1778" s="13"/>
      <c r="C1778" s="12"/>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ht="15" x14ac:dyDescent="0.2">
      <c r="A1779" s="3"/>
      <c r="B1779" s="13"/>
      <c r="C1779" s="12"/>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ht="15" x14ac:dyDescent="0.2">
      <c r="A1780" s="3"/>
      <c r="B1780" s="13"/>
      <c r="C1780" s="12"/>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ht="15" x14ac:dyDescent="0.2">
      <c r="A1781" s="3"/>
      <c r="B1781" s="13"/>
      <c r="C1781" s="12"/>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ht="15" x14ac:dyDescent="0.2">
      <c r="A1782" s="3"/>
      <c r="B1782" s="13"/>
      <c r="C1782" s="12"/>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ht="15" x14ac:dyDescent="0.2">
      <c r="A1783" s="3"/>
      <c r="B1783" s="13"/>
      <c r="C1783" s="12"/>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ht="15" x14ac:dyDescent="0.2">
      <c r="A1784" s="3"/>
      <c r="B1784" s="13"/>
      <c r="C1784" s="12"/>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ht="15" x14ac:dyDescent="0.2">
      <c r="A1785" s="3"/>
      <c r="B1785" s="13"/>
      <c r="C1785" s="12"/>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ht="15" x14ac:dyDescent="0.2">
      <c r="A1786" s="3"/>
      <c r="B1786" s="13"/>
      <c r="C1786" s="12"/>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ht="15" x14ac:dyDescent="0.2">
      <c r="A1787" s="3"/>
      <c r="B1787" s="13"/>
      <c r="C1787" s="12"/>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ht="15" x14ac:dyDescent="0.2">
      <c r="A1788" s="3"/>
      <c r="B1788" s="13"/>
      <c r="C1788" s="12"/>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ht="15" x14ac:dyDescent="0.2">
      <c r="A1789" s="3"/>
      <c r="B1789" s="13"/>
      <c r="C1789" s="12"/>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ht="15" x14ac:dyDescent="0.2">
      <c r="A1790" s="3"/>
      <c r="B1790" s="13"/>
      <c r="C1790" s="12"/>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ht="15" x14ac:dyDescent="0.2">
      <c r="A1791" s="3"/>
      <c r="B1791" s="13"/>
      <c r="C1791" s="12"/>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ht="15" x14ac:dyDescent="0.2">
      <c r="A1792" s="3"/>
      <c r="B1792" s="13"/>
      <c r="C1792" s="12"/>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ht="15" x14ac:dyDescent="0.2">
      <c r="A1793" s="3"/>
      <c r="B1793" s="13"/>
      <c r="C1793" s="12"/>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ht="15" x14ac:dyDescent="0.2">
      <c r="A1794" s="3"/>
      <c r="B1794" s="13"/>
      <c r="C1794" s="12"/>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ht="15" x14ac:dyDescent="0.2">
      <c r="A1795" s="3"/>
      <c r="B1795" s="13"/>
      <c r="C1795" s="12"/>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ht="15" x14ac:dyDescent="0.2">
      <c r="A1796" s="3"/>
      <c r="B1796" s="13"/>
      <c r="C1796" s="12"/>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ht="15" x14ac:dyDescent="0.2">
      <c r="A1797" s="3"/>
      <c r="B1797" s="13"/>
      <c r="C1797" s="12"/>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ht="15" x14ac:dyDescent="0.2">
      <c r="A1798" s="3"/>
      <c r="B1798" s="13"/>
      <c r="C1798" s="12"/>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ht="15" x14ac:dyDescent="0.2">
      <c r="A1799" s="3"/>
      <c r="B1799" s="13"/>
      <c r="C1799" s="12"/>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ht="15" x14ac:dyDescent="0.2">
      <c r="A1800" s="3"/>
      <c r="B1800" s="13"/>
      <c r="C1800" s="12"/>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ht="15" x14ac:dyDescent="0.2">
      <c r="A1801" s="3"/>
      <c r="B1801" s="13"/>
      <c r="C1801" s="12"/>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ht="15" x14ac:dyDescent="0.2">
      <c r="A1802" s="3"/>
      <c r="B1802" s="13"/>
      <c r="C1802" s="12"/>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ht="15" x14ac:dyDescent="0.2">
      <c r="A1803" s="3"/>
      <c r="B1803" s="13"/>
      <c r="C1803" s="12"/>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ht="15" x14ac:dyDescent="0.2">
      <c r="A1804" s="3"/>
      <c r="B1804" s="13"/>
      <c r="C1804" s="12"/>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ht="15" x14ac:dyDescent="0.2">
      <c r="A1805" s="3"/>
      <c r="B1805" s="13"/>
      <c r="C1805" s="12"/>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ht="15" x14ac:dyDescent="0.2">
      <c r="A1806" s="3"/>
      <c r="B1806" s="13"/>
      <c r="C1806" s="12"/>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ht="15" x14ac:dyDescent="0.2">
      <c r="A1807" s="3"/>
      <c r="B1807" s="13"/>
      <c r="C1807" s="12"/>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ht="15" x14ac:dyDescent="0.2">
      <c r="A1808" s="3"/>
      <c r="B1808" s="13"/>
      <c r="C1808" s="12"/>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ht="15" x14ac:dyDescent="0.2">
      <c r="A1809" s="3"/>
      <c r="B1809" s="13"/>
      <c r="C1809" s="12"/>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ht="15" x14ac:dyDescent="0.2">
      <c r="A1810" s="3"/>
      <c r="B1810" s="13"/>
      <c r="C1810" s="12"/>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ht="15" x14ac:dyDescent="0.2">
      <c r="A1811" s="3"/>
      <c r="B1811" s="13"/>
      <c r="C1811" s="12"/>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ht="15" x14ac:dyDescent="0.2">
      <c r="A1812" s="3"/>
      <c r="B1812" s="13"/>
      <c r="C1812" s="12"/>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ht="15" x14ac:dyDescent="0.2">
      <c r="A1813" s="3"/>
      <c r="B1813" s="13"/>
      <c r="C1813" s="12"/>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ht="15" x14ac:dyDescent="0.2">
      <c r="A1814" s="3"/>
      <c r="B1814" s="13"/>
      <c r="C1814" s="12"/>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ht="15" x14ac:dyDescent="0.2">
      <c r="A1815" s="3"/>
      <c r="B1815" s="13"/>
      <c r="C1815" s="12"/>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ht="15" x14ac:dyDescent="0.2">
      <c r="A1816" s="3"/>
      <c r="B1816" s="13"/>
      <c r="C1816" s="12"/>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ht="15" x14ac:dyDescent="0.2">
      <c r="A1817" s="3"/>
      <c r="B1817" s="13"/>
      <c r="C1817" s="12"/>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ht="15" x14ac:dyDescent="0.2">
      <c r="A1818" s="3"/>
      <c r="B1818" s="13"/>
      <c r="C1818" s="12"/>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ht="15" x14ac:dyDescent="0.2">
      <c r="A1819" s="3"/>
      <c r="B1819" s="13"/>
      <c r="C1819" s="12"/>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ht="15" x14ac:dyDescent="0.2">
      <c r="A1820" s="3"/>
      <c r="B1820" s="13"/>
      <c r="C1820" s="12"/>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ht="15" x14ac:dyDescent="0.2">
      <c r="A1821" s="3"/>
      <c r="B1821" s="13"/>
      <c r="C1821" s="12"/>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ht="15" x14ac:dyDescent="0.2">
      <c r="A1822" s="3"/>
      <c r="B1822" s="13"/>
      <c r="C1822" s="12"/>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ht="15" x14ac:dyDescent="0.2">
      <c r="A1823" s="3"/>
      <c r="B1823" s="13"/>
      <c r="C1823" s="12"/>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ht="15" x14ac:dyDescent="0.2">
      <c r="A1824" s="3"/>
      <c r="B1824" s="13"/>
      <c r="C1824" s="12"/>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ht="15" x14ac:dyDescent="0.2">
      <c r="A1825" s="3"/>
      <c r="B1825" s="13"/>
      <c r="C1825" s="12"/>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ht="15" x14ac:dyDescent="0.2">
      <c r="A1826" s="3"/>
      <c r="B1826" s="13"/>
      <c r="C1826" s="12"/>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ht="15" x14ac:dyDescent="0.2">
      <c r="A1827" s="3"/>
      <c r="B1827" s="13"/>
      <c r="C1827" s="12"/>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ht="15" x14ac:dyDescent="0.2">
      <c r="A1828" s="3"/>
      <c r="B1828" s="13"/>
      <c r="C1828" s="12"/>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ht="15" x14ac:dyDescent="0.2">
      <c r="A1829" s="3"/>
      <c r="B1829" s="13"/>
      <c r="C1829" s="12"/>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ht="15" x14ac:dyDescent="0.2">
      <c r="A1830" s="3"/>
      <c r="B1830" s="13"/>
      <c r="C1830" s="12"/>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ht="15" x14ac:dyDescent="0.2">
      <c r="A1831" s="3"/>
      <c r="B1831" s="13"/>
      <c r="C1831" s="12"/>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ht="15" x14ac:dyDescent="0.2">
      <c r="A1832" s="3"/>
      <c r="B1832" s="13"/>
      <c r="C1832" s="12"/>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ht="15" x14ac:dyDescent="0.2">
      <c r="A1833" s="3"/>
      <c r="B1833" s="13"/>
      <c r="C1833" s="12"/>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ht="15" x14ac:dyDescent="0.2">
      <c r="A1834" s="3"/>
      <c r="B1834" s="13"/>
      <c r="C1834" s="12"/>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ht="15" x14ac:dyDescent="0.2">
      <c r="A1835" s="3"/>
      <c r="B1835" s="13"/>
      <c r="C1835" s="12"/>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ht="15" x14ac:dyDescent="0.2">
      <c r="A1836" s="3"/>
      <c r="B1836" s="13"/>
      <c r="C1836" s="12"/>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ht="15" x14ac:dyDescent="0.2">
      <c r="A1837" s="3"/>
      <c r="B1837" s="13"/>
      <c r="C1837" s="12"/>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ht="15" x14ac:dyDescent="0.2">
      <c r="A1838" s="3"/>
      <c r="B1838" s="13"/>
      <c r="C1838" s="12"/>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ht="15" x14ac:dyDescent="0.2">
      <c r="A1839" s="3"/>
      <c r="B1839" s="13"/>
      <c r="C1839" s="12"/>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ht="15" x14ac:dyDescent="0.2">
      <c r="A1840" s="3"/>
      <c r="B1840" s="13"/>
      <c r="C1840" s="12"/>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ht="15" x14ac:dyDescent="0.2">
      <c r="A1841" s="3"/>
      <c r="B1841" s="13"/>
      <c r="C1841" s="12"/>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ht="15" x14ac:dyDescent="0.2">
      <c r="A1842" s="3"/>
      <c r="B1842" s="13"/>
      <c r="C1842" s="12"/>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ht="15" x14ac:dyDescent="0.2">
      <c r="A1843" s="3"/>
      <c r="B1843" s="13"/>
      <c r="C1843" s="12"/>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ht="15" x14ac:dyDescent="0.2">
      <c r="A1844" s="3"/>
      <c r="B1844" s="13"/>
      <c r="C1844" s="12"/>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ht="15" x14ac:dyDescent="0.2">
      <c r="A1845" s="3"/>
      <c r="B1845" s="13"/>
      <c r="C1845" s="12"/>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ht="15" x14ac:dyDescent="0.2">
      <c r="A1846" s="3"/>
      <c r="B1846" s="13"/>
      <c r="C1846" s="12"/>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ht="15" x14ac:dyDescent="0.2">
      <c r="A1847" s="3"/>
      <c r="B1847" s="13"/>
      <c r="C1847" s="12"/>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ht="15" x14ac:dyDescent="0.2">
      <c r="A1848" s="3"/>
      <c r="B1848" s="13"/>
      <c r="C1848" s="12"/>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ht="15" x14ac:dyDescent="0.2">
      <c r="A1849" s="3"/>
      <c r="B1849" s="13"/>
      <c r="C1849" s="12"/>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ht="15" x14ac:dyDescent="0.2">
      <c r="A1850" s="3"/>
      <c r="B1850" s="13"/>
      <c r="C1850" s="12"/>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ht="15" x14ac:dyDescent="0.2">
      <c r="A1851" s="3"/>
      <c r="B1851" s="13"/>
      <c r="C1851" s="12"/>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ht="15" x14ac:dyDescent="0.2">
      <c r="A1852" s="3"/>
      <c r="B1852" s="13"/>
      <c r="C1852" s="12"/>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ht="15" x14ac:dyDescent="0.2">
      <c r="A1853" s="3"/>
      <c r="B1853" s="13"/>
      <c r="C1853" s="12"/>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ht="15" x14ac:dyDescent="0.2">
      <c r="A1854" s="3"/>
      <c r="B1854" s="13"/>
      <c r="C1854" s="12"/>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ht="15" x14ac:dyDescent="0.2">
      <c r="A1855" s="3"/>
      <c r="B1855" s="13"/>
      <c r="C1855" s="12"/>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ht="15" x14ac:dyDescent="0.2">
      <c r="A1856" s="3"/>
      <c r="B1856" s="13"/>
      <c r="C1856" s="12"/>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ht="15" x14ac:dyDescent="0.2">
      <c r="A1857" s="3"/>
      <c r="B1857" s="13"/>
      <c r="C1857" s="12"/>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ht="15" x14ac:dyDescent="0.2">
      <c r="A1858" s="3"/>
      <c r="B1858" s="13"/>
      <c r="C1858" s="12"/>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ht="15" x14ac:dyDescent="0.2">
      <c r="A1859" s="3"/>
      <c r="B1859" s="13"/>
      <c r="C1859" s="12"/>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ht="15" x14ac:dyDescent="0.2">
      <c r="A1860" s="3"/>
      <c r="B1860" s="13"/>
      <c r="C1860" s="12"/>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ht="15" x14ac:dyDescent="0.2">
      <c r="A1861" s="3"/>
      <c r="B1861" s="13"/>
      <c r="C1861" s="12"/>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ht="15" x14ac:dyDescent="0.2">
      <c r="A1862" s="3"/>
      <c r="B1862" s="13"/>
      <c r="C1862" s="12"/>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ht="15" x14ac:dyDescent="0.2">
      <c r="A1863" s="3"/>
      <c r="B1863" s="13"/>
      <c r="C1863" s="12"/>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ht="15" x14ac:dyDescent="0.2">
      <c r="A1864" s="3"/>
      <c r="B1864" s="13"/>
      <c r="C1864" s="12"/>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ht="15" x14ac:dyDescent="0.2">
      <c r="A1865" s="3"/>
      <c r="B1865" s="13"/>
      <c r="C1865" s="12"/>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ht="15" x14ac:dyDescent="0.2">
      <c r="A1866" s="3"/>
      <c r="B1866" s="13"/>
      <c r="C1866" s="12"/>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ht="15" x14ac:dyDescent="0.2">
      <c r="A1867" s="3"/>
      <c r="B1867" s="13"/>
      <c r="C1867" s="12"/>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ht="15" x14ac:dyDescent="0.2">
      <c r="A1868" s="3"/>
      <c r="B1868" s="13"/>
      <c r="C1868" s="12"/>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ht="15" x14ac:dyDescent="0.2">
      <c r="A1869" s="3"/>
      <c r="B1869" s="13"/>
      <c r="C1869" s="12"/>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ht="15" x14ac:dyDescent="0.2">
      <c r="A1870" s="3"/>
      <c r="B1870" s="13"/>
      <c r="C1870" s="12"/>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ht="15" x14ac:dyDescent="0.2">
      <c r="A1871" s="3"/>
      <c r="B1871" s="13"/>
      <c r="C1871" s="12"/>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ht="15" x14ac:dyDescent="0.2">
      <c r="A1872" s="3"/>
      <c r="B1872" s="13"/>
      <c r="C1872" s="12"/>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ht="15" x14ac:dyDescent="0.2">
      <c r="A1873" s="3"/>
      <c r="B1873" s="13"/>
      <c r="C1873" s="12"/>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ht="15" x14ac:dyDescent="0.2">
      <c r="A1874" s="3"/>
      <c r="B1874" s="13"/>
      <c r="C1874" s="12"/>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ht="15" x14ac:dyDescent="0.2">
      <c r="A1875" s="3"/>
      <c r="B1875" s="13"/>
      <c r="C1875" s="12"/>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ht="15" x14ac:dyDescent="0.2">
      <c r="A1876" s="3"/>
      <c r="B1876" s="13"/>
      <c r="C1876" s="12"/>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ht="15" x14ac:dyDescent="0.2">
      <c r="A1877" s="3"/>
      <c r="B1877" s="13"/>
      <c r="C1877" s="12"/>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ht="15" x14ac:dyDescent="0.2">
      <c r="A1878" s="3"/>
      <c r="B1878" s="13"/>
      <c r="C1878" s="12"/>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ht="15" x14ac:dyDescent="0.2">
      <c r="A1879" s="3"/>
      <c r="B1879" s="13"/>
      <c r="C1879" s="12"/>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ht="15" x14ac:dyDescent="0.2">
      <c r="A1880" s="3"/>
      <c r="B1880" s="13"/>
      <c r="C1880" s="12"/>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ht="15" x14ac:dyDescent="0.2">
      <c r="A1881" s="3"/>
      <c r="B1881" s="13"/>
      <c r="C1881" s="12"/>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ht="15" x14ac:dyDescent="0.2">
      <c r="A1882" s="3"/>
      <c r="B1882" s="13"/>
      <c r="C1882" s="12"/>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ht="15" x14ac:dyDescent="0.2">
      <c r="A1883" s="3"/>
      <c r="B1883" s="13"/>
      <c r="C1883" s="12"/>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ht="15" x14ac:dyDescent="0.2">
      <c r="A1884" s="3"/>
      <c r="B1884" s="13"/>
      <c r="C1884" s="12"/>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ht="15" x14ac:dyDescent="0.2">
      <c r="A1885" s="3"/>
      <c r="B1885" s="13"/>
      <c r="C1885" s="12"/>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ht="15" x14ac:dyDescent="0.2">
      <c r="A1886" s="3"/>
      <c r="B1886" s="13"/>
      <c r="C1886" s="12"/>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ht="15" x14ac:dyDescent="0.2">
      <c r="A1887" s="3"/>
      <c r="B1887" s="13"/>
      <c r="C1887" s="12"/>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ht="15" x14ac:dyDescent="0.2">
      <c r="A1888" s="3"/>
      <c r="B1888" s="13"/>
      <c r="C1888" s="12"/>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ht="15" x14ac:dyDescent="0.2">
      <c r="A1889" s="3"/>
      <c r="B1889" s="13"/>
      <c r="C1889" s="12"/>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ht="15" x14ac:dyDescent="0.2">
      <c r="A1890" s="3"/>
      <c r="B1890" s="13"/>
      <c r="C1890" s="12"/>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ht="15" x14ac:dyDescent="0.2">
      <c r="A1891" s="3"/>
      <c r="B1891" s="13"/>
      <c r="C1891" s="12"/>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ht="15" x14ac:dyDescent="0.2">
      <c r="A1892" s="3"/>
      <c r="B1892" s="13"/>
      <c r="C1892" s="12"/>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ht="15" x14ac:dyDescent="0.2">
      <c r="A1893" s="3"/>
      <c r="B1893" s="13"/>
      <c r="C1893" s="12"/>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ht="15" x14ac:dyDescent="0.2">
      <c r="A1894" s="3"/>
      <c r="B1894" s="13"/>
      <c r="C1894" s="12"/>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ht="15" x14ac:dyDescent="0.2">
      <c r="A1895" s="3"/>
      <c r="B1895" s="13"/>
      <c r="C1895" s="12"/>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ht="15" x14ac:dyDescent="0.2">
      <c r="A1896" s="3"/>
      <c r="B1896" s="13"/>
      <c r="C1896" s="12"/>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ht="15" x14ac:dyDescent="0.2">
      <c r="A1897" s="3"/>
      <c r="B1897" s="13"/>
      <c r="C1897" s="12"/>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ht="15" x14ac:dyDescent="0.2">
      <c r="A1898" s="3"/>
      <c r="B1898" s="13"/>
      <c r="C1898" s="12"/>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ht="15" x14ac:dyDescent="0.2">
      <c r="A1899" s="3"/>
      <c r="B1899" s="13"/>
      <c r="C1899" s="12"/>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ht="15" x14ac:dyDescent="0.2">
      <c r="A1900" s="3"/>
      <c r="B1900" s="13"/>
      <c r="C1900" s="12"/>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ht="15" x14ac:dyDescent="0.2">
      <c r="A1901" s="3"/>
      <c r="B1901" s="13"/>
      <c r="C1901" s="12"/>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ht="15" x14ac:dyDescent="0.2">
      <c r="A1902" s="3"/>
      <c r="B1902" s="13"/>
      <c r="C1902" s="12"/>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ht="15" x14ac:dyDescent="0.2">
      <c r="A1903" s="3"/>
      <c r="B1903" s="13"/>
      <c r="C1903" s="12"/>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ht="15" x14ac:dyDescent="0.2">
      <c r="A1904" s="3"/>
      <c r="B1904" s="13"/>
      <c r="C1904" s="12"/>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ht="15" x14ac:dyDescent="0.2">
      <c r="A1905" s="3"/>
      <c r="B1905" s="13"/>
      <c r="C1905" s="12"/>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ht="15" x14ac:dyDescent="0.2">
      <c r="A1906" s="3"/>
      <c r="B1906" s="13"/>
      <c r="C1906" s="12"/>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ht="15" x14ac:dyDescent="0.2">
      <c r="A1907" s="3"/>
      <c r="B1907" s="13"/>
      <c r="C1907" s="12"/>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ht="15" x14ac:dyDescent="0.2">
      <c r="A1908" s="3"/>
      <c r="B1908" s="13"/>
      <c r="C1908" s="12"/>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ht="15" x14ac:dyDescent="0.2">
      <c r="A1909" s="3"/>
      <c r="B1909" s="13"/>
      <c r="C1909" s="12"/>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ht="15" x14ac:dyDescent="0.2">
      <c r="A1910" s="3"/>
      <c r="B1910" s="13"/>
      <c r="C1910" s="12"/>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ht="15" x14ac:dyDescent="0.2">
      <c r="A1911" s="3"/>
      <c r="B1911" s="13"/>
      <c r="C1911" s="12"/>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ht="15" x14ac:dyDescent="0.2">
      <c r="A1912" s="3"/>
      <c r="B1912" s="13"/>
      <c r="C1912" s="12"/>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ht="15" x14ac:dyDescent="0.2">
      <c r="A1913" s="3"/>
      <c r="B1913" s="13"/>
      <c r="C1913" s="12"/>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ht="15" x14ac:dyDescent="0.2">
      <c r="A1914" s="3"/>
      <c r="B1914" s="13"/>
      <c r="C1914" s="12"/>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ht="15" x14ac:dyDescent="0.2">
      <c r="A1915" s="3"/>
      <c r="B1915" s="13"/>
      <c r="C1915" s="12"/>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ht="15" x14ac:dyDescent="0.2">
      <c r="A1916" s="3"/>
      <c r="B1916" s="13"/>
      <c r="C1916" s="12"/>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ht="15" x14ac:dyDescent="0.2">
      <c r="A1917" s="3"/>
      <c r="B1917" s="13"/>
      <c r="C1917" s="12"/>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ht="15" x14ac:dyDescent="0.2">
      <c r="A1918" s="3"/>
      <c r="B1918" s="13"/>
      <c r="C1918" s="12"/>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ht="15" x14ac:dyDescent="0.2">
      <c r="A1919" s="3"/>
      <c r="B1919" s="13"/>
      <c r="C1919" s="12"/>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ht="15" x14ac:dyDescent="0.2">
      <c r="A1920" s="3"/>
      <c r="B1920" s="13"/>
      <c r="C1920" s="12"/>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ht="15" x14ac:dyDescent="0.2">
      <c r="A1921" s="3"/>
      <c r="B1921" s="13"/>
      <c r="C1921" s="12"/>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ht="15" x14ac:dyDescent="0.2">
      <c r="A1922" s="3"/>
      <c r="B1922" s="13"/>
      <c r="C1922" s="12"/>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ht="15" x14ac:dyDescent="0.2">
      <c r="A1923" s="3"/>
      <c r="B1923" s="13"/>
      <c r="C1923" s="12"/>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ht="15" x14ac:dyDescent="0.2">
      <c r="A1924" s="3"/>
      <c r="B1924" s="13"/>
      <c r="C1924" s="12"/>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ht="15" x14ac:dyDescent="0.2">
      <c r="A1925" s="3"/>
      <c r="B1925" s="13"/>
      <c r="C1925" s="12"/>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ht="15" x14ac:dyDescent="0.2">
      <c r="A1926" s="3"/>
      <c r="B1926" s="13"/>
      <c r="C1926" s="12"/>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ht="15" x14ac:dyDescent="0.2">
      <c r="A1927" s="3"/>
      <c r="B1927" s="13"/>
      <c r="C1927" s="12"/>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ht="15" x14ac:dyDescent="0.2">
      <c r="A1928" s="3"/>
      <c r="B1928" s="13"/>
      <c r="C1928" s="12"/>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ht="15" x14ac:dyDescent="0.2">
      <c r="A1929" s="3"/>
      <c r="B1929" s="13"/>
      <c r="C1929" s="12"/>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ht="15" x14ac:dyDescent="0.2">
      <c r="A1930" s="3"/>
      <c r="B1930" s="13"/>
      <c r="C1930" s="12"/>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ht="15" x14ac:dyDescent="0.2">
      <c r="A1931" s="3"/>
      <c r="B1931" s="13"/>
      <c r="C1931" s="12"/>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ht="15" x14ac:dyDescent="0.2">
      <c r="A1932" s="3"/>
      <c r="B1932" s="13"/>
      <c r="C1932" s="12"/>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ht="15" x14ac:dyDescent="0.2">
      <c r="A1933" s="3"/>
      <c r="B1933" s="13"/>
      <c r="C1933" s="12"/>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ht="15" x14ac:dyDescent="0.2">
      <c r="A1934" s="3"/>
      <c r="B1934" s="13"/>
      <c r="C1934" s="12"/>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ht="15" x14ac:dyDescent="0.2">
      <c r="A1935" s="3"/>
      <c r="B1935" s="13"/>
      <c r="C1935" s="12"/>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ht="15" x14ac:dyDescent="0.2">
      <c r="A1936" s="3"/>
      <c r="B1936" s="13"/>
      <c r="C1936" s="12"/>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ht="15" x14ac:dyDescent="0.2">
      <c r="A1937" s="3"/>
      <c r="B1937" s="13"/>
      <c r="C1937" s="12"/>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ht="15" x14ac:dyDescent="0.2">
      <c r="A1938" s="3"/>
      <c r="B1938" s="13"/>
      <c r="C1938" s="12"/>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ht="15" x14ac:dyDescent="0.2">
      <c r="A1939" s="3"/>
      <c r="B1939" s="13"/>
      <c r="C1939" s="12"/>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ht="15" x14ac:dyDescent="0.2">
      <c r="A1940" s="3"/>
      <c r="B1940" s="13"/>
      <c r="C1940" s="12"/>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ht="15" x14ac:dyDescent="0.2">
      <c r="A1941" s="3"/>
      <c r="B1941" s="13"/>
      <c r="C1941" s="12"/>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ht="15" x14ac:dyDescent="0.2">
      <c r="A1942" s="3"/>
      <c r="B1942" s="13"/>
      <c r="C1942" s="12"/>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ht="15" x14ac:dyDescent="0.2">
      <c r="A1943" s="3"/>
      <c r="B1943" s="13"/>
      <c r="C1943" s="12"/>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ht="15" x14ac:dyDescent="0.2">
      <c r="A1944" s="3"/>
      <c r="B1944" s="13"/>
      <c r="C1944" s="12"/>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ht="15" x14ac:dyDescent="0.2">
      <c r="A1945" s="3"/>
      <c r="B1945" s="13"/>
      <c r="C1945" s="12"/>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ht="15" x14ac:dyDescent="0.2">
      <c r="A1946" s="3"/>
      <c r="B1946" s="13"/>
      <c r="C1946" s="12"/>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ht="15" x14ac:dyDescent="0.2">
      <c r="A1947" s="3"/>
      <c r="B1947" s="13"/>
      <c r="C1947" s="12"/>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ht="15" x14ac:dyDescent="0.2">
      <c r="A1948" s="3"/>
      <c r="B1948" s="13"/>
      <c r="C1948" s="12"/>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ht="15" x14ac:dyDescent="0.2">
      <c r="A1949" s="3"/>
      <c r="B1949" s="13"/>
      <c r="C1949" s="12"/>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ht="15" x14ac:dyDescent="0.2">
      <c r="A1950" s="3"/>
      <c r="B1950" s="13"/>
      <c r="C1950" s="12"/>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ht="15" x14ac:dyDescent="0.2">
      <c r="A1951" s="3"/>
      <c r="B1951" s="13"/>
      <c r="C1951" s="12"/>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ht="15" x14ac:dyDescent="0.2">
      <c r="A1952" s="3"/>
      <c r="B1952" s="13"/>
      <c r="C1952" s="12"/>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ht="15" x14ac:dyDescent="0.2">
      <c r="A1953" s="3"/>
      <c r="B1953" s="13"/>
      <c r="C1953" s="12"/>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ht="15" x14ac:dyDescent="0.2">
      <c r="A1954" s="3"/>
      <c r="B1954" s="13"/>
      <c r="C1954" s="12"/>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ht="15" x14ac:dyDescent="0.2">
      <c r="A1955" s="3"/>
      <c r="B1955" s="13"/>
      <c r="C1955" s="12"/>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ht="15" x14ac:dyDescent="0.2">
      <c r="A1956" s="3"/>
      <c r="B1956" s="13"/>
      <c r="C1956" s="12"/>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ht="15" x14ac:dyDescent="0.2">
      <c r="A1957" s="3"/>
      <c r="B1957" s="13"/>
      <c r="C1957" s="12"/>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ht="15" x14ac:dyDescent="0.2">
      <c r="A1958" s="3"/>
      <c r="B1958" s="13"/>
      <c r="C1958" s="12"/>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ht="15" x14ac:dyDescent="0.2">
      <c r="A1959" s="3"/>
      <c r="B1959" s="13"/>
      <c r="C1959" s="12"/>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ht="15" x14ac:dyDescent="0.2">
      <c r="A1960" s="3"/>
      <c r="B1960" s="13"/>
      <c r="C1960" s="12"/>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ht="15" x14ac:dyDescent="0.2">
      <c r="A1961" s="3"/>
      <c r="B1961" s="13"/>
      <c r="C1961" s="12"/>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ht="15" x14ac:dyDescent="0.2">
      <c r="A1962" s="3"/>
      <c r="B1962" s="13"/>
      <c r="C1962" s="12"/>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ht="15" x14ac:dyDescent="0.2">
      <c r="A1963" s="3"/>
      <c r="B1963" s="13"/>
      <c r="C1963" s="12"/>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ht="15" x14ac:dyDescent="0.2">
      <c r="A1964" s="3"/>
      <c r="B1964" s="13"/>
      <c r="C1964" s="12"/>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ht="15" x14ac:dyDescent="0.2">
      <c r="A1965" s="3"/>
      <c r="B1965" s="13"/>
      <c r="C1965" s="12"/>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ht="15" x14ac:dyDescent="0.2">
      <c r="A1966" s="3"/>
      <c r="B1966" s="13"/>
      <c r="C1966" s="12"/>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ht="15" x14ac:dyDescent="0.2">
      <c r="A1967" s="3"/>
      <c r="B1967" s="13"/>
      <c r="C1967" s="12"/>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ht="15" x14ac:dyDescent="0.2">
      <c r="A1968" s="3"/>
      <c r="B1968" s="13"/>
      <c r="C1968" s="12"/>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ht="15" x14ac:dyDescent="0.2">
      <c r="A1969" s="3"/>
      <c r="B1969" s="13"/>
      <c r="C1969" s="12"/>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ht="15" x14ac:dyDescent="0.2">
      <c r="A1970" s="3"/>
      <c r="B1970" s="13"/>
      <c r="C1970" s="12"/>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ht="15" x14ac:dyDescent="0.2">
      <c r="A1971" s="3"/>
      <c r="B1971" s="13"/>
      <c r="C1971" s="12"/>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ht="15" x14ac:dyDescent="0.2">
      <c r="A1972" s="3"/>
      <c r="B1972" s="13"/>
      <c r="C1972" s="12"/>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ht="15" x14ac:dyDescent="0.2">
      <c r="A1973" s="3"/>
      <c r="B1973" s="13"/>
      <c r="C1973" s="12"/>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ht="15" x14ac:dyDescent="0.2">
      <c r="A1974" s="3"/>
      <c r="B1974" s="13"/>
      <c r="C1974" s="12"/>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ht="15" x14ac:dyDescent="0.2">
      <c r="A1975" s="3"/>
      <c r="B1975" s="13"/>
      <c r="C1975" s="12"/>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ht="15" x14ac:dyDescent="0.2">
      <c r="A1976" s="3"/>
      <c r="B1976" s="13"/>
      <c r="C1976" s="12"/>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ht="15" x14ac:dyDescent="0.2">
      <c r="A1977" s="3"/>
      <c r="B1977" s="13"/>
      <c r="C1977" s="12"/>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ht="15" x14ac:dyDescent="0.2">
      <c r="A1978" s="3"/>
      <c r="B1978" s="13"/>
      <c r="C1978" s="12"/>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ht="15" x14ac:dyDescent="0.2">
      <c r="A1979" s="3"/>
      <c r="B1979" s="13"/>
      <c r="C1979" s="12"/>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ht="15" x14ac:dyDescent="0.2">
      <c r="A1980" s="3"/>
      <c r="B1980" s="13"/>
      <c r="C1980" s="12"/>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ht="15" x14ac:dyDescent="0.2">
      <c r="A1981" s="3"/>
      <c r="B1981" s="13"/>
      <c r="C1981" s="12"/>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ht="15" x14ac:dyDescent="0.2">
      <c r="A1982" s="3"/>
      <c r="B1982" s="13"/>
      <c r="C1982" s="12"/>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ht="15" x14ac:dyDescent="0.2">
      <c r="A1983" s="3"/>
      <c r="B1983" s="13"/>
      <c r="C1983" s="12"/>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ht="15" x14ac:dyDescent="0.2">
      <c r="A1984" s="3"/>
      <c r="B1984" s="13"/>
      <c r="C1984" s="12"/>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ht="15" x14ac:dyDescent="0.2">
      <c r="A1985" s="3"/>
      <c r="B1985" s="13"/>
      <c r="C1985" s="12"/>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ht="15" x14ac:dyDescent="0.2">
      <c r="A1986" s="3"/>
      <c r="B1986" s="13"/>
      <c r="C1986" s="12"/>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ht="15" x14ac:dyDescent="0.2">
      <c r="A1987" s="3"/>
      <c r="B1987" s="13"/>
      <c r="C1987" s="12"/>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ht="15" x14ac:dyDescent="0.2">
      <c r="A1988" s="3"/>
      <c r="B1988" s="13"/>
      <c r="C1988" s="12"/>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ht="15" x14ac:dyDescent="0.2">
      <c r="A1989" s="3"/>
      <c r="B1989" s="13"/>
      <c r="C1989" s="12"/>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ht="15" x14ac:dyDescent="0.2">
      <c r="A1990" s="3"/>
      <c r="B1990" s="13"/>
      <c r="C1990" s="12"/>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ht="15" x14ac:dyDescent="0.2">
      <c r="A1991" s="3"/>
      <c r="B1991" s="13"/>
      <c r="C1991" s="12"/>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ht="15" x14ac:dyDescent="0.2">
      <c r="A1992" s="3"/>
      <c r="B1992" s="13"/>
      <c r="C1992" s="12"/>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ht="15" x14ac:dyDescent="0.2">
      <c r="A1993" s="3"/>
      <c r="B1993" s="13"/>
      <c r="C1993" s="12"/>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ht="15" x14ac:dyDescent="0.2">
      <c r="A1994" s="3"/>
      <c r="B1994" s="13"/>
      <c r="C1994" s="12"/>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ht="15" x14ac:dyDescent="0.2">
      <c r="A1995" s="3"/>
      <c r="B1995" s="13"/>
      <c r="C1995" s="12"/>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ht="15" x14ac:dyDescent="0.2">
      <c r="A1996" s="3"/>
      <c r="B1996" s="13"/>
      <c r="C1996" s="12"/>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ht="15" x14ac:dyDescent="0.2">
      <c r="A1997" s="3"/>
      <c r="B1997" s="13"/>
      <c r="C1997" s="12"/>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ht="15" x14ac:dyDescent="0.2">
      <c r="A1998" s="3"/>
      <c r="B1998" s="13"/>
      <c r="C1998" s="12"/>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ht="15" x14ac:dyDescent="0.2">
      <c r="A1999" s="3"/>
      <c r="B1999" s="13"/>
      <c r="C1999" s="12"/>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ht="15" x14ac:dyDescent="0.2">
      <c r="A2000" s="3"/>
      <c r="B2000" s="13"/>
      <c r="C2000" s="12"/>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ht="15" x14ac:dyDescent="0.2">
      <c r="A2001" s="3"/>
      <c r="B2001" s="13"/>
      <c r="C2001" s="12"/>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ht="15" x14ac:dyDescent="0.2">
      <c r="A2002" s="3"/>
      <c r="B2002" s="13"/>
      <c r="C2002" s="12"/>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ht="15" x14ac:dyDescent="0.2">
      <c r="A2003" s="3"/>
      <c r="B2003" s="13"/>
      <c r="C2003" s="12"/>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ht="15" x14ac:dyDescent="0.2">
      <c r="A2004" s="3"/>
      <c r="B2004" s="13"/>
      <c r="C2004" s="12"/>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ht="15" x14ac:dyDescent="0.2">
      <c r="A2005" s="3"/>
      <c r="B2005" s="13"/>
      <c r="C2005" s="12"/>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ht="15" x14ac:dyDescent="0.2">
      <c r="A2006" s="3"/>
      <c r="B2006" s="13"/>
      <c r="C2006" s="12"/>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ht="15" x14ac:dyDescent="0.2">
      <c r="A2007" s="3"/>
      <c r="B2007" s="13"/>
      <c r="C2007" s="12"/>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ht="15" x14ac:dyDescent="0.2">
      <c r="A2008" s="3"/>
      <c r="B2008" s="13"/>
      <c r="C2008" s="12"/>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ht="15" x14ac:dyDescent="0.2">
      <c r="A2009" s="3"/>
      <c r="B2009" s="13"/>
      <c r="C2009" s="12"/>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ht="15" x14ac:dyDescent="0.2">
      <c r="A2010" s="3"/>
      <c r="B2010" s="13"/>
      <c r="C2010" s="12"/>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ht="15" x14ac:dyDescent="0.2">
      <c r="A2011" s="3"/>
      <c r="B2011" s="13"/>
      <c r="C2011" s="12"/>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ht="15" x14ac:dyDescent="0.2">
      <c r="A2012" s="3"/>
      <c r="B2012" s="13"/>
      <c r="C2012" s="12"/>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ht="15" x14ac:dyDescent="0.2">
      <c r="A2013" s="3"/>
      <c r="B2013" s="13"/>
      <c r="C2013" s="12"/>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ht="15" x14ac:dyDescent="0.2">
      <c r="A2014" s="3"/>
      <c r="B2014" s="13"/>
      <c r="C2014" s="12"/>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ht="15" x14ac:dyDescent="0.2">
      <c r="A2015" s="3"/>
      <c r="B2015" s="13"/>
      <c r="C2015" s="12"/>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ht="15" x14ac:dyDescent="0.2">
      <c r="A2016" s="3"/>
      <c r="B2016" s="13"/>
      <c r="C2016" s="12"/>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ht="15" x14ac:dyDescent="0.2">
      <c r="A2017" s="3"/>
      <c r="B2017" s="13"/>
      <c r="C2017" s="12"/>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ht="15" x14ac:dyDescent="0.2">
      <c r="A2018" s="3"/>
      <c r="B2018" s="13"/>
      <c r="C2018" s="12"/>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ht="15" x14ac:dyDescent="0.2">
      <c r="A2019" s="3"/>
      <c r="B2019" s="13"/>
      <c r="C2019" s="12"/>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ht="15" x14ac:dyDescent="0.2">
      <c r="A2020" s="3"/>
      <c r="B2020" s="13"/>
      <c r="C2020" s="12"/>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ht="15" x14ac:dyDescent="0.2">
      <c r="A2021" s="3"/>
      <c r="B2021" s="13"/>
      <c r="C2021" s="12"/>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ht="15" x14ac:dyDescent="0.2">
      <c r="A2022" s="3"/>
      <c r="B2022" s="13"/>
      <c r="C2022" s="12"/>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ht="15" x14ac:dyDescent="0.2">
      <c r="A2023" s="3"/>
      <c r="B2023" s="13"/>
      <c r="C2023" s="12"/>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ht="15" x14ac:dyDescent="0.2">
      <c r="A2024" s="3"/>
      <c r="B2024" s="13"/>
      <c r="C2024" s="12"/>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ht="15" x14ac:dyDescent="0.2">
      <c r="A2025" s="3"/>
      <c r="B2025" s="13"/>
      <c r="C2025" s="12"/>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ht="15" x14ac:dyDescent="0.2">
      <c r="A2026" s="3"/>
      <c r="B2026" s="13"/>
      <c r="C2026" s="12"/>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ht="15" x14ac:dyDescent="0.2">
      <c r="A2027" s="3"/>
      <c r="B2027" s="13"/>
      <c r="C2027" s="12"/>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ht="15" x14ac:dyDescent="0.2">
      <c r="A2028" s="3"/>
      <c r="B2028" s="13"/>
      <c r="C2028" s="12"/>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ht="15" x14ac:dyDescent="0.2">
      <c r="A2029" s="3"/>
      <c r="B2029" s="13"/>
      <c r="C2029" s="12"/>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ht="15" x14ac:dyDescent="0.2">
      <c r="A2030" s="3"/>
      <c r="B2030" s="13"/>
      <c r="C2030" s="12"/>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ht="15" x14ac:dyDescent="0.2">
      <c r="A2031" s="3"/>
      <c r="B2031" s="13"/>
      <c r="C2031" s="12"/>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ht="15" x14ac:dyDescent="0.2">
      <c r="A2032" s="3"/>
      <c r="B2032" s="13"/>
      <c r="C2032" s="12"/>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ht="15" x14ac:dyDescent="0.2">
      <c r="A2033" s="3"/>
      <c r="B2033" s="13"/>
      <c r="C2033" s="12"/>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ht="15" x14ac:dyDescent="0.2">
      <c r="A2034" s="3"/>
      <c r="B2034" s="13"/>
      <c r="C2034" s="12"/>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ht="15" x14ac:dyDescent="0.2">
      <c r="A2035" s="3"/>
      <c r="B2035" s="13"/>
      <c r="C2035" s="12"/>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ht="15" x14ac:dyDescent="0.2">
      <c r="A2036" s="3"/>
      <c r="B2036" s="13"/>
      <c r="C2036" s="12"/>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ht="15" x14ac:dyDescent="0.2">
      <c r="A2037" s="3"/>
      <c r="B2037" s="13"/>
      <c r="C2037" s="12"/>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ht="15" x14ac:dyDescent="0.2">
      <c r="A2038" s="3"/>
      <c r="B2038" s="13"/>
      <c r="C2038" s="12"/>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ht="15" x14ac:dyDescent="0.2">
      <c r="A2039" s="3"/>
      <c r="B2039" s="13"/>
      <c r="C2039" s="12"/>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ht="15" x14ac:dyDescent="0.2">
      <c r="A2040" s="3"/>
      <c r="B2040" s="13"/>
      <c r="C2040" s="12"/>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ht="15" x14ac:dyDescent="0.2">
      <c r="A2041" s="3"/>
      <c r="B2041" s="13"/>
      <c r="C2041" s="12"/>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ht="15" x14ac:dyDescent="0.2">
      <c r="A2042" s="3"/>
      <c r="B2042" s="13"/>
      <c r="C2042" s="12"/>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ht="15" x14ac:dyDescent="0.2">
      <c r="A2043" s="3"/>
      <c r="B2043" s="13"/>
      <c r="C2043" s="12"/>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ht="15" x14ac:dyDescent="0.2">
      <c r="A2044" s="3"/>
      <c r="B2044" s="13"/>
      <c r="C2044" s="12"/>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ht="15" x14ac:dyDescent="0.2">
      <c r="A2045" s="3"/>
      <c r="B2045" s="13"/>
      <c r="C2045" s="12"/>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ht="15" x14ac:dyDescent="0.2">
      <c r="A2046" s="3"/>
      <c r="B2046" s="13"/>
      <c r="C2046" s="12"/>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ht="15" x14ac:dyDescent="0.2">
      <c r="A2047" s="3"/>
      <c r="B2047" s="13"/>
      <c r="C2047" s="12"/>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ht="15" x14ac:dyDescent="0.2">
      <c r="A2048" s="3"/>
      <c r="B2048" s="13"/>
      <c r="C2048" s="12"/>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ht="15" x14ac:dyDescent="0.2">
      <c r="A2049" s="3"/>
      <c r="B2049" s="13"/>
      <c r="C2049" s="12"/>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ht="15" x14ac:dyDescent="0.2">
      <c r="A2050" s="3"/>
      <c r="B2050" s="13"/>
      <c r="C2050" s="12"/>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ht="15" x14ac:dyDescent="0.2">
      <c r="A2051" s="3"/>
      <c r="B2051" s="13"/>
      <c r="C2051" s="12"/>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ht="15" x14ac:dyDescent="0.2">
      <c r="A2052" s="3"/>
      <c r="B2052" s="13"/>
      <c r="C2052" s="12"/>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ht="15" x14ac:dyDescent="0.2">
      <c r="A2053" s="3"/>
      <c r="B2053" s="13"/>
      <c r="C2053" s="12"/>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ht="15" x14ac:dyDescent="0.2">
      <c r="A2054" s="3"/>
      <c r="B2054" s="13"/>
      <c r="C2054" s="12"/>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ht="15" x14ac:dyDescent="0.2">
      <c r="A2055" s="3"/>
      <c r="B2055" s="13"/>
      <c r="C2055" s="12"/>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ht="15" x14ac:dyDescent="0.2">
      <c r="A2056" s="3"/>
      <c r="B2056" s="13"/>
      <c r="C2056" s="12"/>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ht="15" x14ac:dyDescent="0.2">
      <c r="A2057" s="3"/>
      <c r="B2057" s="13"/>
      <c r="C2057" s="12"/>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ht="15" x14ac:dyDescent="0.2">
      <c r="A2058" s="3"/>
      <c r="B2058" s="13"/>
      <c r="C2058" s="12"/>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ht="15" x14ac:dyDescent="0.2">
      <c r="A2059" s="3"/>
      <c r="B2059" s="13"/>
      <c r="C2059" s="12"/>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ht="15" x14ac:dyDescent="0.2">
      <c r="A2060" s="3"/>
      <c r="B2060" s="13"/>
      <c r="C2060" s="12"/>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ht="15" x14ac:dyDescent="0.2">
      <c r="A2061" s="3"/>
      <c r="B2061" s="13"/>
      <c r="C2061" s="12"/>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ht="15" x14ac:dyDescent="0.2">
      <c r="A2062" s="3"/>
      <c r="B2062" s="13"/>
      <c r="C2062" s="12"/>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ht="15" x14ac:dyDescent="0.2">
      <c r="A2063" s="3"/>
      <c r="B2063" s="13"/>
      <c r="C2063" s="12"/>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ht="15" x14ac:dyDescent="0.2">
      <c r="A2064" s="3"/>
      <c r="B2064" s="13"/>
      <c r="C2064" s="12"/>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ht="15" x14ac:dyDescent="0.2">
      <c r="A2065" s="3"/>
      <c r="B2065" s="13"/>
      <c r="C2065" s="12"/>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ht="15" x14ac:dyDescent="0.2">
      <c r="A2066" s="3"/>
      <c r="B2066" s="13"/>
      <c r="C2066" s="12"/>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ht="15" x14ac:dyDescent="0.2">
      <c r="A2067" s="3"/>
      <c r="B2067" s="13"/>
      <c r="C2067" s="12"/>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ht="15" x14ac:dyDescent="0.2">
      <c r="A2068" s="3"/>
      <c r="B2068" s="13"/>
      <c r="C2068" s="12"/>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ht="15" x14ac:dyDescent="0.2">
      <c r="A2069" s="3"/>
      <c r="B2069" s="13"/>
      <c r="C2069" s="12"/>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ht="15" x14ac:dyDescent="0.2">
      <c r="A2070" s="3"/>
      <c r="B2070" s="13"/>
      <c r="C2070" s="12"/>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ht="15" x14ac:dyDescent="0.2">
      <c r="A2071" s="3"/>
      <c r="B2071" s="13"/>
      <c r="C2071" s="12"/>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ht="15" x14ac:dyDescent="0.2">
      <c r="A2072" s="3"/>
      <c r="B2072" s="13"/>
      <c r="C2072" s="12"/>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ht="15" x14ac:dyDescent="0.2">
      <c r="A2073" s="3"/>
      <c r="B2073" s="13"/>
      <c r="C2073" s="12"/>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ht="15" x14ac:dyDescent="0.2">
      <c r="A2074" s="3"/>
      <c r="B2074" s="13"/>
      <c r="C2074" s="12"/>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ht="15" x14ac:dyDescent="0.2">
      <c r="A2075" s="3"/>
      <c r="B2075" s="13"/>
      <c r="C2075" s="12"/>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ht="15" x14ac:dyDescent="0.2">
      <c r="A2076" s="3"/>
      <c r="B2076" s="13"/>
      <c r="C2076" s="12"/>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ht="15" x14ac:dyDescent="0.2">
      <c r="A2077" s="3"/>
      <c r="B2077" s="13"/>
      <c r="C2077" s="12"/>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ht="15" x14ac:dyDescent="0.2">
      <c r="A2078" s="3"/>
      <c r="B2078" s="13"/>
      <c r="C2078" s="12"/>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ht="15" x14ac:dyDescent="0.2">
      <c r="A2079" s="3"/>
      <c r="B2079" s="13"/>
      <c r="C2079" s="12"/>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ht="15" x14ac:dyDescent="0.2">
      <c r="A2080" s="3"/>
      <c r="B2080" s="13"/>
      <c r="C2080" s="12"/>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ht="15" x14ac:dyDescent="0.2">
      <c r="A2081" s="3"/>
      <c r="B2081" s="13"/>
      <c r="C2081" s="12"/>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ht="15" x14ac:dyDescent="0.2">
      <c r="A2082" s="3"/>
      <c r="B2082" s="13"/>
      <c r="C2082" s="12"/>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ht="15" x14ac:dyDescent="0.2">
      <c r="A2083" s="3"/>
      <c r="B2083" s="13"/>
      <c r="C2083" s="12"/>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ht="15" x14ac:dyDescent="0.2">
      <c r="A2084" s="3"/>
      <c r="B2084" s="13"/>
      <c r="C2084" s="12"/>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ht="15" x14ac:dyDescent="0.2">
      <c r="A2085" s="3"/>
      <c r="B2085" s="13"/>
      <c r="C2085" s="12"/>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ht="15" x14ac:dyDescent="0.2">
      <c r="A2086" s="3"/>
      <c r="B2086" s="13"/>
      <c r="C2086" s="12"/>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ht="15" x14ac:dyDescent="0.2">
      <c r="A2087" s="3"/>
      <c r="B2087" s="13"/>
      <c r="C2087" s="12"/>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ht="15" x14ac:dyDescent="0.2">
      <c r="A2088" s="3"/>
      <c r="B2088" s="13"/>
      <c r="C2088" s="12"/>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ht="15" x14ac:dyDescent="0.2">
      <c r="A2089" s="3"/>
      <c r="B2089" s="13"/>
      <c r="C2089" s="12"/>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ht="15" x14ac:dyDescent="0.2">
      <c r="A2090" s="3"/>
      <c r="B2090" s="13"/>
      <c r="C2090" s="12"/>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ht="15" x14ac:dyDescent="0.2">
      <c r="A2091" s="3"/>
      <c r="B2091" s="13"/>
      <c r="C2091" s="12"/>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ht="15" x14ac:dyDescent="0.2">
      <c r="A2092" s="3"/>
      <c r="B2092" s="13"/>
      <c r="C2092" s="12"/>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ht="15" x14ac:dyDescent="0.2">
      <c r="A2093" s="3"/>
      <c r="B2093" s="13"/>
      <c r="C2093" s="12"/>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ht="15" x14ac:dyDescent="0.2">
      <c r="A2094" s="3"/>
      <c r="B2094" s="13"/>
      <c r="C2094" s="12"/>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ht="15" x14ac:dyDescent="0.2">
      <c r="A2095" s="3"/>
      <c r="B2095" s="13"/>
      <c r="C2095" s="12"/>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ht="15" x14ac:dyDescent="0.2">
      <c r="A2096" s="3"/>
      <c r="B2096" s="13"/>
      <c r="C2096" s="12"/>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ht="15" x14ac:dyDescent="0.2">
      <c r="A2097" s="3"/>
      <c r="B2097" s="13"/>
      <c r="C2097" s="12"/>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ht="15" x14ac:dyDescent="0.2">
      <c r="A2098" s="3"/>
      <c r="B2098" s="13"/>
      <c r="C2098" s="12"/>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ht="15" x14ac:dyDescent="0.2">
      <c r="A2099" s="3"/>
      <c r="B2099" s="13"/>
      <c r="C2099" s="12"/>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ht="15" x14ac:dyDescent="0.2">
      <c r="A2100" s="3"/>
      <c r="B2100" s="13"/>
      <c r="C2100" s="12"/>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ht="15" x14ac:dyDescent="0.2">
      <c r="A2101" s="3"/>
      <c r="B2101" s="13"/>
      <c r="C2101" s="12"/>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ht="15" x14ac:dyDescent="0.2">
      <c r="A2102" s="3"/>
      <c r="B2102" s="13"/>
      <c r="C2102" s="12"/>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ht="15" x14ac:dyDescent="0.2">
      <c r="A2103" s="3"/>
      <c r="B2103" s="13"/>
      <c r="C2103" s="12"/>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ht="15" x14ac:dyDescent="0.2">
      <c r="A2104" s="3"/>
      <c r="B2104" s="13"/>
      <c r="C2104" s="12"/>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ht="15" x14ac:dyDescent="0.2">
      <c r="A2105" s="3"/>
      <c r="B2105" s="13"/>
      <c r="C2105" s="12"/>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ht="15" x14ac:dyDescent="0.2">
      <c r="A2106" s="3"/>
      <c r="B2106" s="13"/>
      <c r="C2106" s="12"/>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ht="15" x14ac:dyDescent="0.2">
      <c r="A2107" s="3"/>
      <c r="B2107" s="13"/>
      <c r="C2107" s="12"/>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ht="15" x14ac:dyDescent="0.2">
      <c r="A2108" s="3"/>
      <c r="B2108" s="13"/>
      <c r="C2108" s="12"/>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ht="15" x14ac:dyDescent="0.2">
      <c r="A2109" s="3"/>
      <c r="B2109" s="13"/>
      <c r="C2109" s="12"/>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ht="15" x14ac:dyDescent="0.2">
      <c r="A2110" s="3"/>
      <c r="B2110" s="13"/>
      <c r="C2110" s="12"/>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ht="15" x14ac:dyDescent="0.2">
      <c r="A2111" s="3"/>
      <c r="B2111" s="13"/>
      <c r="C2111" s="12"/>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ht="15" x14ac:dyDescent="0.2">
      <c r="A2112" s="3"/>
      <c r="B2112" s="13"/>
      <c r="C2112" s="12"/>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ht="15" x14ac:dyDescent="0.2">
      <c r="A2113" s="3"/>
      <c r="B2113" s="13"/>
      <c r="C2113" s="12"/>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ht="15" x14ac:dyDescent="0.2">
      <c r="A2114" s="3"/>
      <c r="B2114" s="13"/>
      <c r="C2114" s="12"/>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ht="15" x14ac:dyDescent="0.2">
      <c r="A2115" s="3"/>
      <c r="B2115" s="13"/>
      <c r="C2115" s="12"/>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ht="15" x14ac:dyDescent="0.2">
      <c r="A2116" s="3"/>
      <c r="B2116" s="13"/>
      <c r="C2116" s="12"/>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ht="15" x14ac:dyDescent="0.2">
      <c r="A2117" s="3"/>
      <c r="B2117" s="13"/>
      <c r="C2117" s="12"/>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ht="15" x14ac:dyDescent="0.2">
      <c r="A2118" s="3"/>
      <c r="B2118" s="13"/>
      <c r="C2118" s="12"/>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ht="15" x14ac:dyDescent="0.2">
      <c r="A2119" s="3"/>
      <c r="B2119" s="13"/>
      <c r="C2119" s="12"/>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ht="15" x14ac:dyDescent="0.2">
      <c r="A2120" s="3"/>
      <c r="B2120" s="13"/>
      <c r="C2120" s="12"/>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ht="15" x14ac:dyDescent="0.2">
      <c r="A2121" s="3"/>
      <c r="B2121" s="13"/>
      <c r="C2121" s="12"/>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ht="15" x14ac:dyDescent="0.2">
      <c r="A2122" s="3"/>
      <c r="B2122" s="13"/>
      <c r="C2122" s="12"/>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ht="15" x14ac:dyDescent="0.2">
      <c r="A2123" s="3"/>
      <c r="B2123" s="13"/>
      <c r="C2123" s="12"/>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ht="15" x14ac:dyDescent="0.2">
      <c r="A2124" s="3"/>
      <c r="B2124" s="13"/>
      <c r="C2124" s="12"/>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ht="15" x14ac:dyDescent="0.2">
      <c r="A2125" s="3"/>
      <c r="B2125" s="13"/>
      <c r="C2125" s="12"/>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ht="15" x14ac:dyDescent="0.2">
      <c r="A2126" s="3"/>
      <c r="B2126" s="13"/>
      <c r="C2126" s="12"/>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ht="15" x14ac:dyDescent="0.2">
      <c r="A2127" s="3"/>
      <c r="B2127" s="13"/>
      <c r="C2127" s="12"/>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ht="15" x14ac:dyDescent="0.2">
      <c r="A2128" s="3"/>
      <c r="B2128" s="13"/>
      <c r="C2128" s="12"/>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ht="15" x14ac:dyDescent="0.2">
      <c r="A2129" s="3"/>
      <c r="B2129" s="13"/>
      <c r="C2129" s="12"/>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ht="15" x14ac:dyDescent="0.2">
      <c r="A2130" s="3"/>
      <c r="B2130" s="13"/>
      <c r="C2130" s="12"/>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ht="15" x14ac:dyDescent="0.2">
      <c r="A2131" s="3"/>
      <c r="B2131" s="13"/>
      <c r="C2131" s="12"/>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ht="15" x14ac:dyDescent="0.2">
      <c r="A2132" s="3"/>
      <c r="B2132" s="13"/>
      <c r="C2132" s="12"/>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ht="15" x14ac:dyDescent="0.2">
      <c r="A2133" s="3"/>
      <c r="B2133" s="13"/>
      <c r="C2133" s="12"/>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ht="15" x14ac:dyDescent="0.2">
      <c r="A2134" s="3"/>
      <c r="B2134" s="13"/>
      <c r="C2134" s="12"/>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ht="15" x14ac:dyDescent="0.2">
      <c r="A2135" s="3"/>
      <c r="B2135" s="13"/>
      <c r="C2135" s="12"/>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ht="15" x14ac:dyDescent="0.2">
      <c r="A2136" s="3"/>
      <c r="B2136" s="13"/>
      <c r="C2136" s="12"/>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ht="15" x14ac:dyDescent="0.2">
      <c r="A2137" s="3"/>
      <c r="B2137" s="13"/>
      <c r="C2137" s="12"/>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ht="15" x14ac:dyDescent="0.2">
      <c r="A2138" s="3"/>
      <c r="B2138" s="13"/>
      <c r="C2138" s="12"/>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ht="15" x14ac:dyDescent="0.2">
      <c r="A2139" s="3"/>
      <c r="B2139" s="13"/>
      <c r="C2139" s="12"/>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ht="15" x14ac:dyDescent="0.2">
      <c r="A2140" s="3"/>
      <c r="B2140" s="13"/>
      <c r="C2140" s="12"/>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ht="15" x14ac:dyDescent="0.2">
      <c r="A2141" s="3"/>
      <c r="B2141" s="13"/>
      <c r="C2141" s="12"/>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ht="15" x14ac:dyDescent="0.2">
      <c r="A2142" s="3"/>
      <c r="B2142" s="13"/>
      <c r="C2142" s="12"/>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ht="15" x14ac:dyDescent="0.2">
      <c r="A2143" s="3"/>
      <c r="B2143" s="13"/>
      <c r="C2143" s="12"/>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ht="15" x14ac:dyDescent="0.2">
      <c r="A2144" s="3"/>
      <c r="B2144" s="13"/>
      <c r="C2144" s="12"/>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ht="15" x14ac:dyDescent="0.2">
      <c r="A2145" s="3"/>
      <c r="B2145" s="13"/>
      <c r="C2145" s="12"/>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ht="15" x14ac:dyDescent="0.2">
      <c r="A2146" s="3"/>
      <c r="B2146" s="13"/>
      <c r="C2146" s="12"/>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ht="15" x14ac:dyDescent="0.2">
      <c r="A2147" s="3"/>
      <c r="B2147" s="13"/>
      <c r="C2147" s="12"/>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ht="15" x14ac:dyDescent="0.2">
      <c r="A2148" s="3"/>
      <c r="B2148" s="13"/>
      <c r="C2148" s="12"/>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ht="15" x14ac:dyDescent="0.2">
      <c r="A2149" s="3"/>
      <c r="B2149" s="13"/>
      <c r="C2149" s="12"/>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ht="15" x14ac:dyDescent="0.2">
      <c r="A2150" s="3"/>
      <c r="B2150" s="13"/>
      <c r="C2150" s="12"/>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ht="15" x14ac:dyDescent="0.2">
      <c r="A2151" s="3"/>
      <c r="B2151" s="13"/>
      <c r="C2151" s="12"/>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ht="15" x14ac:dyDescent="0.2">
      <c r="A2152" s="3"/>
      <c r="B2152" s="13"/>
      <c r="C2152" s="12"/>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ht="15" x14ac:dyDescent="0.2">
      <c r="A2153" s="3"/>
      <c r="B2153" s="13"/>
      <c r="C2153" s="12"/>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ht="15" x14ac:dyDescent="0.2">
      <c r="A2154" s="3"/>
      <c r="B2154" s="13"/>
      <c r="C2154" s="12"/>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ht="15" x14ac:dyDescent="0.2">
      <c r="A2155" s="3"/>
      <c r="B2155" s="13"/>
      <c r="C2155" s="12"/>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ht="15" x14ac:dyDescent="0.2">
      <c r="A2156" s="3"/>
      <c r="B2156" s="13"/>
      <c r="C2156" s="12"/>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ht="15" x14ac:dyDescent="0.2">
      <c r="A2157" s="3"/>
      <c r="B2157" s="13"/>
      <c r="C2157" s="12"/>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ht="15" x14ac:dyDescent="0.2">
      <c r="A2158" s="3"/>
      <c r="B2158" s="13"/>
      <c r="C2158" s="12"/>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ht="15" x14ac:dyDescent="0.2">
      <c r="A2159" s="3"/>
      <c r="B2159" s="13"/>
      <c r="C2159" s="12"/>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ht="15" x14ac:dyDescent="0.2">
      <c r="A2160" s="3"/>
      <c r="B2160" s="13"/>
      <c r="C2160" s="12"/>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ht="15" x14ac:dyDescent="0.2">
      <c r="A2161" s="3"/>
      <c r="B2161" s="13"/>
      <c r="C2161" s="12"/>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ht="15" x14ac:dyDescent="0.2">
      <c r="A2162" s="3"/>
      <c r="B2162" s="13"/>
      <c r="C2162" s="12"/>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ht="15" x14ac:dyDescent="0.2">
      <c r="A2163" s="3"/>
      <c r="B2163" s="13"/>
      <c r="C2163" s="12"/>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ht="15" x14ac:dyDescent="0.2">
      <c r="A2164" s="3"/>
      <c r="B2164" s="13"/>
      <c r="C2164" s="12"/>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ht="15" x14ac:dyDescent="0.2">
      <c r="A2165" s="3"/>
      <c r="B2165" s="13"/>
      <c r="C2165" s="12"/>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ht="15" x14ac:dyDescent="0.2">
      <c r="A2166" s="3"/>
      <c r="B2166" s="13"/>
      <c r="C2166" s="12"/>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ht="15" x14ac:dyDescent="0.2">
      <c r="A2167" s="3"/>
      <c r="B2167" s="13"/>
      <c r="C2167" s="12"/>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ht="15" x14ac:dyDescent="0.2">
      <c r="A2168" s="3"/>
      <c r="B2168" s="13"/>
      <c r="C2168" s="12"/>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ht="15" x14ac:dyDescent="0.2">
      <c r="A2169" s="3"/>
      <c r="B2169" s="13"/>
      <c r="C2169" s="12"/>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ht="15" x14ac:dyDescent="0.2">
      <c r="A2170" s="3"/>
      <c r="B2170" s="13"/>
      <c r="C2170" s="12"/>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ht="15" x14ac:dyDescent="0.2">
      <c r="A2171" s="3"/>
      <c r="B2171" s="13"/>
      <c r="C2171" s="12"/>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ht="15" x14ac:dyDescent="0.2">
      <c r="A2172" s="3"/>
      <c r="B2172" s="13"/>
      <c r="C2172" s="12"/>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ht="15" x14ac:dyDescent="0.2">
      <c r="A2173" s="3"/>
      <c r="B2173" s="13"/>
      <c r="C2173" s="12"/>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ht="15" x14ac:dyDescent="0.2">
      <c r="A2174" s="3"/>
      <c r="B2174" s="13"/>
      <c r="C2174" s="12"/>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ht="15" x14ac:dyDescent="0.2">
      <c r="A2175" s="3"/>
      <c r="B2175" s="13"/>
      <c r="C2175" s="12"/>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ht="15" x14ac:dyDescent="0.2">
      <c r="A2176" s="3"/>
      <c r="B2176" s="13"/>
      <c r="C2176" s="12"/>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ht="15" x14ac:dyDescent="0.2">
      <c r="A2177" s="3"/>
      <c r="B2177" s="13"/>
      <c r="C2177" s="12"/>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ht="15" x14ac:dyDescent="0.2">
      <c r="A2178" s="3"/>
      <c r="B2178" s="13"/>
      <c r="C2178" s="12"/>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ht="15" x14ac:dyDescent="0.2">
      <c r="A2179" s="3"/>
      <c r="B2179" s="13"/>
      <c r="C2179" s="12"/>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ht="15" x14ac:dyDescent="0.2">
      <c r="A2180" s="3"/>
      <c r="B2180" s="13"/>
      <c r="C2180" s="12"/>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ht="15" x14ac:dyDescent="0.2">
      <c r="A2181" s="3"/>
      <c r="B2181" s="13"/>
      <c r="C2181" s="12"/>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ht="15" x14ac:dyDescent="0.2">
      <c r="A2182" s="3"/>
      <c r="B2182" s="13"/>
      <c r="C2182" s="12"/>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ht="15" x14ac:dyDescent="0.2">
      <c r="A2183" s="3"/>
      <c r="B2183" s="13"/>
      <c r="C2183" s="12"/>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ht="15" x14ac:dyDescent="0.2">
      <c r="A2184" s="3"/>
      <c r="B2184" s="13"/>
      <c r="C2184" s="12"/>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ht="15" x14ac:dyDescent="0.2">
      <c r="A2185" s="3"/>
      <c r="B2185" s="13"/>
      <c r="C2185" s="12"/>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ht="15" x14ac:dyDescent="0.2">
      <c r="A2186" s="3"/>
      <c r="B2186" s="13"/>
      <c r="C2186" s="12"/>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ht="15" x14ac:dyDescent="0.2">
      <c r="A2187" s="3"/>
      <c r="B2187" s="13"/>
      <c r="C2187" s="12"/>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ht="15" x14ac:dyDescent="0.2">
      <c r="A2188" s="3"/>
      <c r="B2188" s="13"/>
      <c r="C2188" s="12"/>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ht="15" x14ac:dyDescent="0.2">
      <c r="A2189" s="3"/>
      <c r="B2189" s="13"/>
      <c r="C2189" s="12"/>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ht="15" x14ac:dyDescent="0.2">
      <c r="A2190" s="3"/>
      <c r="B2190" s="13"/>
      <c r="C2190" s="12"/>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ht="15" x14ac:dyDescent="0.2">
      <c r="A2191" s="3"/>
      <c r="B2191" s="13"/>
      <c r="C2191" s="12"/>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ht="15" x14ac:dyDescent="0.2">
      <c r="A2192" s="3"/>
      <c r="B2192" s="13"/>
      <c r="C2192" s="12"/>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ht="15" x14ac:dyDescent="0.2">
      <c r="A2193" s="3"/>
      <c r="B2193" s="13"/>
      <c r="C2193" s="12"/>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ht="15" x14ac:dyDescent="0.2">
      <c r="A2194" s="3"/>
      <c r="B2194" s="13"/>
      <c r="C2194" s="12"/>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ht="15" x14ac:dyDescent="0.2">
      <c r="A2195" s="3"/>
      <c r="B2195" s="13"/>
      <c r="C2195" s="12"/>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ht="15" x14ac:dyDescent="0.2">
      <c r="A2196" s="3"/>
      <c r="B2196" s="13"/>
      <c r="C2196" s="12"/>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ht="15" x14ac:dyDescent="0.2">
      <c r="A2197" s="3"/>
      <c r="B2197" s="13"/>
      <c r="C2197" s="12"/>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ht="15" x14ac:dyDescent="0.2">
      <c r="A2198" s="3"/>
      <c r="B2198" s="13"/>
      <c r="C2198" s="12"/>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ht="15" x14ac:dyDescent="0.2">
      <c r="A2199" s="3"/>
      <c r="B2199" s="13"/>
      <c r="C2199" s="12"/>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ht="15" x14ac:dyDescent="0.2">
      <c r="A2200" s="3"/>
      <c r="B2200" s="13"/>
      <c r="C2200" s="12"/>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ht="15" x14ac:dyDescent="0.2">
      <c r="A2201" s="3"/>
      <c r="B2201" s="13"/>
      <c r="C2201" s="12"/>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ht="15" x14ac:dyDescent="0.2">
      <c r="A2202" s="3"/>
      <c r="B2202" s="13"/>
      <c r="C2202" s="12"/>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ht="15" x14ac:dyDescent="0.2">
      <c r="A2203" s="3"/>
      <c r="B2203" s="13"/>
      <c r="C2203" s="12"/>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ht="15" x14ac:dyDescent="0.2">
      <c r="A2204" s="3"/>
      <c r="B2204" s="13"/>
      <c r="C2204" s="12"/>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ht="15" x14ac:dyDescent="0.2">
      <c r="A2205" s="3"/>
      <c r="B2205" s="13"/>
      <c r="C2205" s="12"/>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ht="15" x14ac:dyDescent="0.2">
      <c r="A2206" s="3"/>
      <c r="B2206" s="13"/>
      <c r="C2206" s="12"/>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ht="15" x14ac:dyDescent="0.2">
      <c r="A2207" s="3"/>
      <c r="B2207" s="13"/>
      <c r="C2207" s="12"/>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ht="15" x14ac:dyDescent="0.2">
      <c r="A2208" s="3"/>
      <c r="B2208" s="13"/>
      <c r="C2208" s="12"/>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ht="15" x14ac:dyDescent="0.2">
      <c r="A2209" s="3"/>
      <c r="B2209" s="13"/>
      <c r="C2209" s="12"/>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ht="15" x14ac:dyDescent="0.2">
      <c r="A2210" s="3"/>
      <c r="B2210" s="13"/>
      <c r="C2210" s="12"/>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ht="15" x14ac:dyDescent="0.2">
      <c r="A2211" s="3"/>
      <c r="B2211" s="13"/>
      <c r="C2211" s="12"/>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ht="15" x14ac:dyDescent="0.2">
      <c r="A2212" s="3"/>
      <c r="B2212" s="13"/>
      <c r="C2212" s="12"/>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ht="15" x14ac:dyDescent="0.2">
      <c r="A2213" s="3"/>
      <c r="B2213" s="13"/>
      <c r="C2213" s="12"/>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ht="15" x14ac:dyDescent="0.2">
      <c r="A2214" s="3"/>
      <c r="B2214" s="13"/>
      <c r="C2214" s="12"/>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ht="15" x14ac:dyDescent="0.2">
      <c r="A2215" s="3"/>
      <c r="B2215" s="13"/>
      <c r="C2215" s="12"/>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ht="15" x14ac:dyDescent="0.2">
      <c r="A2216" s="3"/>
      <c r="B2216" s="13"/>
      <c r="C2216" s="12"/>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ht="15" x14ac:dyDescent="0.2">
      <c r="A2217" s="3"/>
      <c r="B2217" s="13"/>
      <c r="C2217" s="12"/>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ht="15" x14ac:dyDescent="0.2">
      <c r="A2218" s="3"/>
      <c r="B2218" s="13"/>
      <c r="C2218" s="12"/>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ht="15" x14ac:dyDescent="0.2">
      <c r="A2219" s="3"/>
      <c r="B2219" s="13"/>
      <c r="C2219" s="12"/>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ht="15" x14ac:dyDescent="0.2">
      <c r="A2220" s="3"/>
      <c r="B2220" s="13"/>
      <c r="C2220" s="12"/>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ht="15" x14ac:dyDescent="0.2">
      <c r="A2221" s="3"/>
      <c r="B2221" s="13"/>
      <c r="C2221" s="12"/>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ht="15" x14ac:dyDescent="0.2">
      <c r="A2222" s="3"/>
      <c r="B2222" s="13"/>
      <c r="C2222" s="12"/>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ht="15" x14ac:dyDescent="0.2">
      <c r="A2223" s="3"/>
      <c r="B2223" s="13"/>
      <c r="C2223" s="12"/>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ht="15" x14ac:dyDescent="0.2">
      <c r="A2224" s="3"/>
      <c r="B2224" s="13"/>
      <c r="C2224" s="12"/>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ht="15" x14ac:dyDescent="0.2">
      <c r="A2225" s="3"/>
      <c r="B2225" s="13"/>
      <c r="C2225" s="12"/>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ht="15" x14ac:dyDescent="0.2">
      <c r="A2226" s="3"/>
      <c r="B2226" s="13"/>
      <c r="C2226" s="12"/>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ht="15" x14ac:dyDescent="0.2">
      <c r="A2227" s="3"/>
      <c r="B2227" s="13"/>
      <c r="C2227" s="12"/>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ht="15" x14ac:dyDescent="0.2">
      <c r="A2228" s="3"/>
      <c r="B2228" s="13"/>
      <c r="C2228" s="12"/>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ht="15" x14ac:dyDescent="0.2">
      <c r="A2229" s="3"/>
      <c r="B2229" s="13"/>
      <c r="C2229" s="12"/>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ht="15" x14ac:dyDescent="0.2">
      <c r="A2230" s="3"/>
      <c r="B2230" s="13"/>
      <c r="C2230" s="12"/>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ht="15" x14ac:dyDescent="0.2">
      <c r="A2231" s="3"/>
      <c r="B2231" s="13"/>
      <c r="C2231" s="12"/>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ht="15" x14ac:dyDescent="0.2">
      <c r="A2232" s="3"/>
      <c r="B2232" s="13"/>
      <c r="C2232" s="12"/>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ht="15" x14ac:dyDescent="0.2">
      <c r="A2233" s="3"/>
      <c r="B2233" s="13"/>
      <c r="C2233" s="12"/>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ht="15" x14ac:dyDescent="0.2">
      <c r="A2234" s="3"/>
      <c r="B2234" s="13"/>
      <c r="C2234" s="12"/>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ht="15" x14ac:dyDescent="0.2">
      <c r="A2235" s="3"/>
      <c r="B2235" s="13"/>
      <c r="C2235" s="12"/>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ht="15" x14ac:dyDescent="0.2">
      <c r="A2236" s="3"/>
      <c r="B2236" s="13"/>
      <c r="C2236" s="12"/>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ht="15" x14ac:dyDescent="0.2">
      <c r="A2237" s="3"/>
      <c r="B2237" s="13"/>
      <c r="C2237" s="12"/>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ht="15" x14ac:dyDescent="0.2">
      <c r="A2238" s="3"/>
      <c r="B2238" s="13"/>
      <c r="C2238" s="12"/>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ht="15" x14ac:dyDescent="0.2">
      <c r="A2239" s="3"/>
      <c r="B2239" s="13"/>
      <c r="C2239" s="12"/>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ht="15" x14ac:dyDescent="0.2">
      <c r="A2240" s="3"/>
      <c r="B2240" s="13"/>
      <c r="C2240" s="12"/>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ht="15" x14ac:dyDescent="0.2">
      <c r="A2241" s="3"/>
      <c r="B2241" s="13"/>
      <c r="C2241" s="12"/>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ht="15" x14ac:dyDescent="0.2">
      <c r="A2242" s="3"/>
      <c r="B2242" s="13"/>
      <c r="C2242" s="12"/>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ht="15" x14ac:dyDescent="0.2">
      <c r="A2243" s="3"/>
      <c r="B2243" s="13"/>
      <c r="C2243" s="12"/>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ht="15" x14ac:dyDescent="0.2">
      <c r="A2244" s="3"/>
      <c r="B2244" s="13"/>
      <c r="C2244" s="12"/>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ht="15" x14ac:dyDescent="0.2">
      <c r="A2245" s="3"/>
      <c r="B2245" s="13"/>
      <c r="C2245" s="12"/>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ht="15" x14ac:dyDescent="0.2">
      <c r="A2246" s="3"/>
      <c r="B2246" s="13"/>
      <c r="C2246" s="12"/>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ht="15" x14ac:dyDescent="0.2">
      <c r="A2247" s="3"/>
      <c r="B2247" s="13"/>
      <c r="C2247" s="12"/>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ht="15" x14ac:dyDescent="0.2">
      <c r="A2248" s="3"/>
      <c r="B2248" s="13"/>
      <c r="C2248" s="12"/>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ht="15" x14ac:dyDescent="0.2">
      <c r="A2249" s="3"/>
      <c r="B2249" s="13"/>
      <c r="C2249" s="12"/>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ht="15" x14ac:dyDescent="0.2">
      <c r="A2250" s="3"/>
      <c r="B2250" s="13"/>
      <c r="C2250" s="12"/>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ht="15" x14ac:dyDescent="0.2">
      <c r="A2251" s="3"/>
      <c r="B2251" s="13"/>
      <c r="C2251" s="12"/>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ht="15" x14ac:dyDescent="0.2">
      <c r="A2252" s="3"/>
      <c r="B2252" s="13"/>
      <c r="C2252" s="12"/>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ht="15" x14ac:dyDescent="0.2">
      <c r="A2253" s="3"/>
      <c r="B2253" s="13"/>
      <c r="C2253" s="12"/>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ht="15" x14ac:dyDescent="0.2">
      <c r="A2254" s="3"/>
      <c r="B2254" s="13"/>
      <c r="C2254" s="12"/>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ht="15" x14ac:dyDescent="0.2">
      <c r="A2255" s="3"/>
      <c r="B2255" s="13"/>
      <c r="C2255" s="12"/>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ht="15" x14ac:dyDescent="0.2">
      <c r="A2256" s="3"/>
      <c r="B2256" s="13"/>
      <c r="C2256" s="12"/>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ht="15" x14ac:dyDescent="0.2">
      <c r="A2257" s="3"/>
      <c r="B2257" s="13"/>
      <c r="C2257" s="12"/>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ht="15" x14ac:dyDescent="0.2">
      <c r="A2258" s="3"/>
      <c r="B2258" s="13"/>
      <c r="C2258" s="12"/>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ht="15" x14ac:dyDescent="0.2">
      <c r="A2259" s="3"/>
      <c r="B2259" s="13"/>
      <c r="C2259" s="12"/>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ht="15" x14ac:dyDescent="0.2">
      <c r="A2260" s="3"/>
      <c r="B2260" s="13"/>
      <c r="C2260" s="12"/>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ht="15" x14ac:dyDescent="0.2">
      <c r="A2261" s="3"/>
      <c r="B2261" s="13"/>
      <c r="C2261" s="12"/>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ht="15" x14ac:dyDescent="0.2">
      <c r="A2262" s="3"/>
      <c r="B2262" s="13"/>
      <c r="C2262" s="12"/>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ht="15" x14ac:dyDescent="0.2">
      <c r="A2263" s="3"/>
      <c r="B2263" s="13"/>
      <c r="C2263" s="12"/>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ht="15" x14ac:dyDescent="0.2">
      <c r="A2264" s="3"/>
      <c r="B2264" s="13"/>
      <c r="C2264" s="12"/>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ht="15" x14ac:dyDescent="0.2">
      <c r="A2265" s="3"/>
      <c r="B2265" s="13"/>
      <c r="C2265" s="12"/>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ht="15" x14ac:dyDescent="0.2">
      <c r="A2266" s="3"/>
      <c r="B2266" s="13"/>
      <c r="C2266" s="12"/>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ht="15" x14ac:dyDescent="0.2">
      <c r="A2267" s="3"/>
      <c r="B2267" s="13"/>
      <c r="C2267" s="12"/>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ht="15" x14ac:dyDescent="0.2">
      <c r="A2268" s="3"/>
      <c r="B2268" s="13"/>
      <c r="C2268" s="12"/>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ht="15" x14ac:dyDescent="0.2">
      <c r="A2269" s="3"/>
      <c r="B2269" s="13"/>
      <c r="C2269" s="12"/>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ht="15" x14ac:dyDescent="0.2">
      <c r="A2270" s="3"/>
      <c r="B2270" s="13"/>
      <c r="C2270" s="12"/>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ht="15" x14ac:dyDescent="0.2">
      <c r="A2271" s="3"/>
      <c r="B2271" s="13"/>
      <c r="C2271" s="12"/>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ht="15" x14ac:dyDescent="0.2">
      <c r="A2272" s="3"/>
      <c r="B2272" s="13"/>
      <c r="C2272" s="12"/>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ht="15" x14ac:dyDescent="0.2">
      <c r="A2273" s="3"/>
      <c r="B2273" s="13"/>
      <c r="C2273" s="12"/>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ht="15" x14ac:dyDescent="0.2">
      <c r="A2274" s="3"/>
      <c r="B2274" s="13"/>
      <c r="C2274" s="12"/>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ht="15" x14ac:dyDescent="0.2">
      <c r="A2275" s="3"/>
      <c r="B2275" s="13"/>
      <c r="C2275" s="12"/>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ht="15" x14ac:dyDescent="0.2">
      <c r="A2276" s="3"/>
      <c r="B2276" s="13"/>
      <c r="C2276" s="12"/>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ht="15" x14ac:dyDescent="0.2">
      <c r="A2277" s="3"/>
      <c r="B2277" s="13"/>
      <c r="C2277" s="12"/>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ht="15" x14ac:dyDescent="0.2">
      <c r="A2278" s="3"/>
      <c r="B2278" s="13"/>
      <c r="C2278" s="12"/>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ht="15" x14ac:dyDescent="0.2">
      <c r="A2279" s="3"/>
      <c r="B2279" s="13"/>
      <c r="C2279" s="12"/>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ht="15" x14ac:dyDescent="0.2">
      <c r="A2280" s="3"/>
      <c r="B2280" s="13"/>
      <c r="C2280" s="12"/>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ht="15" x14ac:dyDescent="0.2">
      <c r="A2281" s="3"/>
      <c r="B2281" s="13"/>
      <c r="C2281" s="12"/>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ht="15" x14ac:dyDescent="0.2">
      <c r="A2282" s="3"/>
      <c r="B2282" s="13"/>
      <c r="C2282" s="12"/>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ht="15" x14ac:dyDescent="0.2">
      <c r="A2283" s="3"/>
      <c r="B2283" s="13"/>
      <c r="C2283" s="12"/>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ht="15" x14ac:dyDescent="0.2">
      <c r="A2284" s="3"/>
      <c r="B2284" s="13"/>
      <c r="C2284" s="12"/>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ht="15" x14ac:dyDescent="0.2">
      <c r="A2285" s="3"/>
      <c r="B2285" s="13"/>
      <c r="C2285" s="12"/>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ht="15" x14ac:dyDescent="0.2">
      <c r="A2286" s="3"/>
      <c r="B2286" s="13"/>
      <c r="C2286" s="12"/>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ht="15" x14ac:dyDescent="0.2">
      <c r="A2287" s="3"/>
      <c r="B2287" s="13"/>
      <c r="C2287" s="12"/>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ht="15" x14ac:dyDescent="0.2">
      <c r="A2288" s="3"/>
      <c r="B2288" s="13"/>
      <c r="C2288" s="12"/>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ht="15" x14ac:dyDescent="0.2">
      <c r="A2289" s="3"/>
      <c r="B2289" s="13"/>
      <c r="C2289" s="12"/>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ht="15" x14ac:dyDescent="0.2">
      <c r="A2290" s="3"/>
      <c r="B2290" s="13"/>
      <c r="C2290" s="12"/>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ht="15" x14ac:dyDescent="0.2">
      <c r="A2291" s="3"/>
      <c r="B2291" s="13"/>
      <c r="C2291" s="12"/>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ht="15" x14ac:dyDescent="0.2">
      <c r="A2292" s="3"/>
      <c r="B2292" s="13"/>
      <c r="C2292" s="12"/>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ht="15" x14ac:dyDescent="0.2">
      <c r="A2293" s="3"/>
      <c r="B2293" s="13"/>
      <c r="C2293" s="12"/>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ht="15" x14ac:dyDescent="0.2">
      <c r="A2294" s="3"/>
      <c r="B2294" s="13"/>
      <c r="C2294" s="12"/>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ht="15" x14ac:dyDescent="0.2">
      <c r="A2295" s="3"/>
      <c r="B2295" s="13"/>
      <c r="C2295" s="12"/>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ht="15" x14ac:dyDescent="0.2">
      <c r="A2296" s="3"/>
      <c r="B2296" s="13"/>
      <c r="C2296" s="12"/>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ht="15" x14ac:dyDescent="0.2">
      <c r="A2297" s="3"/>
      <c r="B2297" s="13"/>
      <c r="C2297" s="12"/>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ht="15" x14ac:dyDescent="0.2">
      <c r="A2298" s="3"/>
      <c r="B2298" s="13"/>
      <c r="C2298" s="12"/>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ht="15" x14ac:dyDescent="0.2">
      <c r="A2299" s="3"/>
      <c r="B2299" s="13"/>
      <c r="C2299" s="12"/>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ht="15" x14ac:dyDescent="0.2">
      <c r="A2300" s="3"/>
      <c r="B2300" s="13"/>
      <c r="C2300" s="12"/>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ht="15" x14ac:dyDescent="0.2">
      <c r="A2301" s="3"/>
      <c r="B2301" s="13"/>
      <c r="C2301" s="12"/>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ht="15" x14ac:dyDescent="0.2">
      <c r="A2302" s="3"/>
      <c r="B2302" s="13"/>
      <c r="C2302" s="12"/>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Sheet14!$A$1:$A$94</xm:f>
          </x14:formula1>
          <xm:sqref>D1:D2302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sheetData>
    <row r="1" spans="1:28" x14ac:dyDescent="0.2">
      <c r="A1" s="3" t="s">
        <v>15</v>
      </c>
      <c r="B1" s="3" t="s">
        <v>21</v>
      </c>
      <c r="C1" s="3" t="s">
        <v>27</v>
      </c>
      <c r="D1" s="3" t="s">
        <v>33</v>
      </c>
      <c r="E1" s="3" t="s">
        <v>39</v>
      </c>
      <c r="F1" s="3" t="s">
        <v>749</v>
      </c>
      <c r="G1" s="3" t="s">
        <v>49</v>
      </c>
      <c r="H1" s="3" t="s">
        <v>96</v>
      </c>
      <c r="I1" s="3" t="s">
        <v>100</v>
      </c>
      <c r="J1" s="3" t="s">
        <v>105</v>
      </c>
      <c r="K1" s="3" t="s">
        <v>109</v>
      </c>
      <c r="L1" s="3" t="s">
        <v>112</v>
      </c>
      <c r="M1" s="3"/>
      <c r="N1" s="3"/>
      <c r="O1" s="3"/>
      <c r="P1" s="3"/>
      <c r="Q1" s="3"/>
      <c r="R1" s="3"/>
      <c r="S1" s="3"/>
      <c r="T1" s="3"/>
      <c r="U1" s="3"/>
      <c r="V1" s="3"/>
      <c r="W1" s="3"/>
      <c r="X1" s="3"/>
      <c r="Y1" s="3"/>
      <c r="Z1" s="3"/>
      <c r="AA1" s="3"/>
      <c r="AB1" s="3"/>
    </row>
    <row r="2" spans="1:28" x14ac:dyDescent="0.2">
      <c r="A2" s="3" t="s">
        <v>199</v>
      </c>
      <c r="B2" s="3" t="str">
        <f>VLOOKUP(A2,'QAQC ID Reference Page'!A$2:G$10999,2,FALSE)</f>
        <v>OBS0520</v>
      </c>
      <c r="C2" s="46">
        <f>VLOOKUP(A2,'QAQC ID Reference Page'!A$2:G$10999,3,FALSE)</f>
        <v>43979</v>
      </c>
      <c r="D2" s="12">
        <f>VLOOKUP(A2,'QAQC ID Reference Page'!A$2:G$10999,4,FALSE)</f>
        <v>0.3034722222222222</v>
      </c>
      <c r="E2" s="21" t="str">
        <f>VLOOKUP(A2,'QAQC ID Reference Page'!A$2:G$10999,5,FALSE)</f>
        <v>B7C-S</v>
      </c>
      <c r="F2" s="21" t="str">
        <f>VLOOKUP(A2,'QAQC ID Reference Page'!A$2:G$10999,6,FALSE)</f>
        <v>B7C</v>
      </c>
      <c r="G2" s="3" t="str">
        <f>VLOOKUP(A2,'QAQC ID Reference Page'!A$2:G$10999,7,FALSE)</f>
        <v>S</v>
      </c>
      <c r="H2" s="47">
        <v>0.06</v>
      </c>
      <c r="I2" s="47">
        <v>0.11</v>
      </c>
      <c r="J2" s="48">
        <v>7.0000000000000001E-3</v>
      </c>
      <c r="K2" s="47">
        <v>-7.0000000000000007E-2</v>
      </c>
      <c r="L2" s="47">
        <v>49.08</v>
      </c>
      <c r="M2" s="3"/>
      <c r="N2" s="3"/>
      <c r="O2" s="3"/>
      <c r="P2" s="3"/>
      <c r="Q2" s="3"/>
      <c r="R2" s="3"/>
      <c r="S2" s="3"/>
      <c r="T2" s="3"/>
      <c r="U2" s="3"/>
      <c r="V2" s="3"/>
      <c r="W2" s="3"/>
      <c r="X2" s="3"/>
      <c r="Y2" s="3"/>
      <c r="Z2" s="3"/>
      <c r="AA2" s="3"/>
      <c r="AB2" s="3"/>
    </row>
    <row r="3" spans="1:28" x14ac:dyDescent="0.2">
      <c r="A3" s="3" t="s">
        <v>204</v>
      </c>
      <c r="B3" s="3" t="str">
        <f>VLOOKUP(A3,'QAQC ID Reference Page'!A$2:G$10999,2,FALSE)</f>
        <v>OBS0520</v>
      </c>
      <c r="C3" s="46">
        <f>VLOOKUP(A3,'QAQC ID Reference Page'!A$2:G$10999,3,FALSE)</f>
        <v>43979</v>
      </c>
      <c r="D3" s="12">
        <f>VLOOKUP(A3,'QAQC ID Reference Page'!A$2:G$10999,4,FALSE)</f>
        <v>0.34305555555555556</v>
      </c>
      <c r="E3" s="21" t="str">
        <f>VLOOKUP(A3,'QAQC ID Reference Page'!A$2:G$10999,5,FALSE)</f>
        <v>B11-S</v>
      </c>
      <c r="F3" s="21" t="str">
        <f>VLOOKUP(A3,'QAQC ID Reference Page'!A$2:G$10999,6,FALSE)</f>
        <v>B11</v>
      </c>
      <c r="G3" s="3" t="str">
        <f>VLOOKUP(A3,'QAQC ID Reference Page'!A$2:G$10999,7,FALSE)</f>
        <v>S</v>
      </c>
      <c r="H3" s="47">
        <v>0.06</v>
      </c>
      <c r="I3" s="47">
        <v>0.15</v>
      </c>
      <c r="J3" s="48">
        <v>1.4E-2</v>
      </c>
      <c r="K3" s="47">
        <v>0.17</v>
      </c>
      <c r="L3" s="47">
        <v>29.37</v>
      </c>
      <c r="M3" s="3"/>
      <c r="N3" s="3"/>
      <c r="O3" s="3"/>
      <c r="P3" s="3"/>
      <c r="Q3" s="3"/>
      <c r="R3" s="3"/>
      <c r="S3" s="3"/>
      <c r="T3" s="3"/>
      <c r="U3" s="3"/>
      <c r="V3" s="3"/>
      <c r="W3" s="3"/>
      <c r="X3" s="3"/>
      <c r="Y3" s="3"/>
      <c r="Z3" s="3"/>
      <c r="AA3" s="3"/>
      <c r="AB3" s="3"/>
    </row>
    <row r="4" spans="1:28" x14ac:dyDescent="0.2">
      <c r="A4" s="3" t="s">
        <v>207</v>
      </c>
      <c r="B4" s="3" t="str">
        <f>VLOOKUP(A4,'QAQC ID Reference Page'!A$2:G$10999,2,FALSE)</f>
        <v>OBS0520</v>
      </c>
      <c r="C4" s="46">
        <f>VLOOKUP(A4,'QAQC ID Reference Page'!A$2:G$10999,3,FALSE)</f>
        <v>43979</v>
      </c>
      <c r="D4" s="12">
        <f>VLOOKUP(A4,'QAQC ID Reference Page'!A$2:G$10999,4,FALSE)</f>
        <v>0.36180555555555555</v>
      </c>
      <c r="E4" s="21" t="str">
        <f>VLOOKUP(A4,'QAQC ID Reference Page'!A$2:G$10999,5,FALSE)</f>
        <v>BSR-S</v>
      </c>
      <c r="F4" s="21" t="str">
        <f>VLOOKUP(A4,'QAQC ID Reference Page'!A$2:G$10999,6,FALSE)</f>
        <v>BSR</v>
      </c>
      <c r="G4" s="3" t="str">
        <f>VLOOKUP(A4,'QAQC ID Reference Page'!A$2:G$10999,7,FALSE)</f>
        <v>S</v>
      </c>
      <c r="H4" s="47">
        <v>0.08</v>
      </c>
      <c r="I4" s="47">
        <v>0.15</v>
      </c>
      <c r="J4" s="48">
        <v>2.7E-2</v>
      </c>
      <c r="K4" s="47">
        <v>-0.27</v>
      </c>
      <c r="L4" s="47">
        <v>92.75</v>
      </c>
      <c r="M4" s="3"/>
      <c r="N4" s="3"/>
      <c r="O4" s="3"/>
      <c r="P4" s="3"/>
      <c r="Q4" s="3"/>
      <c r="R4" s="3"/>
      <c r="S4" s="3"/>
      <c r="T4" s="3"/>
      <c r="U4" s="3"/>
      <c r="V4" s="3"/>
      <c r="W4" s="3"/>
      <c r="X4" s="3"/>
      <c r="Y4" s="3"/>
      <c r="Z4" s="3"/>
      <c r="AA4" s="3"/>
      <c r="AB4" s="3"/>
    </row>
    <row r="5" spans="1:28" x14ac:dyDescent="0.2">
      <c r="A5" s="3" t="s">
        <v>210</v>
      </c>
      <c r="B5" s="3" t="str">
        <f>VLOOKUP(A5,'QAQC ID Reference Page'!A$2:G$10999,2,FALSE)</f>
        <v>OBS0520</v>
      </c>
      <c r="C5" s="46">
        <f>VLOOKUP(A5,'QAQC ID Reference Page'!A$2:G$10999,3,FALSE)</f>
        <v>43979</v>
      </c>
      <c r="D5" s="12">
        <f>VLOOKUP(A5,'QAQC ID Reference Page'!A$2:G$10999,4,FALSE)</f>
        <v>0.39583333333333331</v>
      </c>
      <c r="E5" s="21" t="str">
        <f>VLOOKUP(A5,'QAQC ID Reference Page'!A$2:G$10999,5,FALSE)</f>
        <v>WB-S</v>
      </c>
      <c r="F5" s="21" t="str">
        <f>VLOOKUP(A5,'QAQC ID Reference Page'!A$2:G$10999,6,FALSE)</f>
        <v>WB</v>
      </c>
      <c r="G5" s="3" t="str">
        <f>VLOOKUP(A5,'QAQC ID Reference Page'!A$2:G$10999,7,FALSE)</f>
        <v>S</v>
      </c>
      <c r="H5" s="47">
        <v>0.13</v>
      </c>
      <c r="I5" s="47">
        <v>0.2</v>
      </c>
      <c r="J5" s="48">
        <v>2.4E-2</v>
      </c>
      <c r="K5" s="47">
        <v>-0.12</v>
      </c>
      <c r="L5" s="47">
        <v>112.01</v>
      </c>
      <c r="M5" s="3"/>
      <c r="N5" s="3"/>
      <c r="O5" s="3"/>
      <c r="P5" s="3"/>
      <c r="Q5" s="3"/>
      <c r="R5" s="3"/>
      <c r="S5" s="3"/>
      <c r="T5" s="3"/>
      <c r="U5" s="3"/>
      <c r="V5" s="3"/>
      <c r="W5" s="3"/>
      <c r="X5" s="3"/>
      <c r="Y5" s="3"/>
      <c r="Z5" s="3"/>
      <c r="AA5" s="3"/>
      <c r="AB5" s="3"/>
    </row>
    <row r="6" spans="1:28" x14ac:dyDescent="0.2">
      <c r="A6" s="3" t="s">
        <v>213</v>
      </c>
      <c r="B6" s="3" t="str">
        <f>VLOOKUP(A6,'QAQC ID Reference Page'!A$2:G$10999,2,FALSE)</f>
        <v>OBS0520</v>
      </c>
      <c r="C6" s="46">
        <f>VLOOKUP(A6,'QAQC ID Reference Page'!A$2:G$10999,3,FALSE)</f>
        <v>43979</v>
      </c>
      <c r="D6" s="12">
        <f>VLOOKUP(A6,'QAQC ID Reference Page'!A$2:G$10999,4,FALSE)</f>
        <v>0.42152777777777778</v>
      </c>
      <c r="E6" s="21" t="str">
        <f>VLOOKUP(A6,'QAQC ID Reference Page'!A$2:G$10999,5,FALSE)</f>
        <v>E9-S</v>
      </c>
      <c r="F6" s="21" t="str">
        <f>VLOOKUP(A6,'QAQC ID Reference Page'!A$2:G$10999,6,FALSE)</f>
        <v>E9</v>
      </c>
      <c r="G6" s="3" t="str">
        <f>VLOOKUP(A6,'QAQC ID Reference Page'!A$2:G$10999,7,FALSE)</f>
        <v>S</v>
      </c>
      <c r="H6" s="47">
        <v>0.27</v>
      </c>
      <c r="I6" s="47">
        <v>0.1</v>
      </c>
      <c r="J6" s="48">
        <v>1.4999999999999999E-2</v>
      </c>
      <c r="K6" s="47">
        <v>0.51</v>
      </c>
      <c r="L6" s="47">
        <v>39.22</v>
      </c>
      <c r="M6" s="3"/>
      <c r="N6" s="3"/>
      <c r="O6" s="3"/>
      <c r="P6" s="3"/>
      <c r="Q6" s="3"/>
      <c r="R6" s="3"/>
      <c r="S6" s="3"/>
      <c r="T6" s="3"/>
      <c r="U6" s="3"/>
      <c r="V6" s="3"/>
      <c r="W6" s="3"/>
      <c r="X6" s="3"/>
      <c r="Y6" s="3"/>
      <c r="Z6" s="3"/>
      <c r="AA6" s="3"/>
      <c r="AB6" s="3"/>
    </row>
    <row r="7" spans="1:28" x14ac:dyDescent="0.2">
      <c r="A7" s="3" t="s">
        <v>216</v>
      </c>
      <c r="B7" s="3" t="str">
        <f>VLOOKUP(A7,'QAQC ID Reference Page'!A$2:G$10999,2,FALSE)</f>
        <v>OBS0520</v>
      </c>
      <c r="C7" s="46">
        <f>VLOOKUP(A7,'QAQC ID Reference Page'!A$2:G$10999,3,FALSE)</f>
        <v>43979</v>
      </c>
      <c r="D7" s="12">
        <f>VLOOKUP(A7,'QAQC ID Reference Page'!A$2:G$10999,4,FALSE)</f>
        <v>0.45</v>
      </c>
      <c r="E7" s="21" t="str">
        <f>VLOOKUP(A7,'QAQC ID Reference Page'!A$2:G$10999,5,FALSE)</f>
        <v>E7C-S</v>
      </c>
      <c r="F7" s="21" t="str">
        <f>VLOOKUP(A7,'QAQC ID Reference Page'!A$2:G$10999,6,FALSE)</f>
        <v>E7C</v>
      </c>
      <c r="G7" s="3" t="str">
        <f>VLOOKUP(A7,'QAQC ID Reference Page'!A$2:G$10999,7,FALSE)</f>
        <v>S</v>
      </c>
      <c r="H7" s="47">
        <v>0</v>
      </c>
      <c r="I7" s="47">
        <v>0.1</v>
      </c>
      <c r="J7" s="48">
        <v>1.2999999999999999E-2</v>
      </c>
      <c r="K7" s="47">
        <v>-0.13</v>
      </c>
      <c r="L7" s="47">
        <v>26.86</v>
      </c>
      <c r="M7" s="3"/>
      <c r="N7" s="3"/>
      <c r="O7" s="3"/>
      <c r="P7" s="3"/>
      <c r="Q7" s="3"/>
      <c r="R7" s="3"/>
      <c r="S7" s="3"/>
      <c r="T7" s="3"/>
      <c r="U7" s="3"/>
      <c r="V7" s="3"/>
      <c r="W7" s="3"/>
      <c r="X7" s="3"/>
      <c r="Y7" s="3"/>
      <c r="Z7" s="3"/>
      <c r="AA7" s="3"/>
      <c r="AB7" s="3"/>
    </row>
    <row r="8" spans="1:28" x14ac:dyDescent="0.2">
      <c r="A8" s="3" t="s">
        <v>219</v>
      </c>
      <c r="B8" s="3" t="str">
        <f>VLOOKUP(A8,'QAQC ID Reference Page'!A$2:G$10999,2,FALSE)</f>
        <v>OBS0520</v>
      </c>
      <c r="C8" s="46">
        <f>VLOOKUP(A8,'QAQC ID Reference Page'!A$2:G$10999,3,FALSE)</f>
        <v>43979</v>
      </c>
      <c r="D8" s="12">
        <f>VLOOKUP(A8,'QAQC ID Reference Page'!A$2:G$10999,4,FALSE)</f>
        <v>0.45</v>
      </c>
      <c r="E8" s="21" t="str">
        <f>VLOOKUP(A8,'QAQC ID Reference Page'!A$2:G$10999,5,FALSE)</f>
        <v>E7C-B</v>
      </c>
      <c r="F8" s="21" t="str">
        <f>VLOOKUP(A8,'QAQC ID Reference Page'!A$2:G$10999,6,FALSE)</f>
        <v>E7C</v>
      </c>
      <c r="G8" s="3" t="str">
        <f>VLOOKUP(A8,'QAQC ID Reference Page'!A$2:G$10999,7,FALSE)</f>
        <v>B</v>
      </c>
      <c r="H8" s="47">
        <v>0.05</v>
      </c>
      <c r="I8" s="47">
        <v>0.18</v>
      </c>
      <c r="J8" s="48">
        <v>3.3000000000000002E-2</v>
      </c>
      <c r="K8" s="47">
        <v>0.56999999999999995</v>
      </c>
      <c r="L8" s="47">
        <v>11.35</v>
      </c>
      <c r="M8" s="3"/>
      <c r="N8" s="3"/>
      <c r="O8" s="3"/>
      <c r="P8" s="3"/>
      <c r="Q8" s="3"/>
      <c r="R8" s="3"/>
      <c r="S8" s="3"/>
      <c r="T8" s="3"/>
      <c r="U8" s="3"/>
      <c r="V8" s="3"/>
      <c r="W8" s="3"/>
      <c r="X8" s="3"/>
      <c r="Y8" s="3"/>
      <c r="Z8" s="3"/>
      <c r="AA8" s="3"/>
      <c r="AB8" s="3"/>
    </row>
    <row r="9" spans="1:28" x14ac:dyDescent="0.2">
      <c r="A9" s="3" t="s">
        <v>222</v>
      </c>
      <c r="B9" s="3" t="str">
        <f>VLOOKUP(A9,'QAQC ID Reference Page'!A$2:G$10999,2,FALSE)</f>
        <v>OBS0520</v>
      </c>
      <c r="C9" s="46">
        <f>VLOOKUP(A9,'QAQC ID Reference Page'!A$2:G$10999,3,FALSE)</f>
        <v>43979</v>
      </c>
      <c r="D9" s="12">
        <f>VLOOKUP(A9,'QAQC ID Reference Page'!A$2:G$10999,4,FALSE)</f>
        <v>0.46736111111111112</v>
      </c>
      <c r="E9" s="21" t="str">
        <f>VLOOKUP(A9,'QAQC ID Reference Page'!A$2:G$10999,5,FALSE)</f>
        <v>E6-S</v>
      </c>
      <c r="F9" s="21" t="str">
        <f>VLOOKUP(A9,'QAQC ID Reference Page'!A$2:G$10999,6,FALSE)</f>
        <v>E6</v>
      </c>
      <c r="G9" s="3" t="str">
        <f>VLOOKUP(A9,'QAQC ID Reference Page'!A$2:G$10999,7,FALSE)</f>
        <v>S</v>
      </c>
      <c r="H9" s="47">
        <v>7.0000000000000007E-2</v>
      </c>
      <c r="I9" s="47">
        <v>0.11</v>
      </c>
      <c r="J9" s="48">
        <v>1.4999999999999999E-2</v>
      </c>
      <c r="K9" s="47">
        <v>-0.05</v>
      </c>
      <c r="L9" s="47">
        <v>38.71</v>
      </c>
      <c r="M9" s="3"/>
      <c r="N9" s="3"/>
      <c r="O9" s="3"/>
      <c r="P9" s="3"/>
      <c r="Q9" s="3"/>
      <c r="R9" s="3"/>
      <c r="S9" s="3"/>
      <c r="T9" s="3"/>
      <c r="U9" s="3"/>
      <c r="V9" s="3"/>
      <c r="W9" s="3"/>
      <c r="X9" s="3"/>
      <c r="Y9" s="3"/>
      <c r="Z9" s="3"/>
      <c r="AA9" s="3"/>
      <c r="AB9" s="3"/>
    </row>
    <row r="10" spans="1:28" x14ac:dyDescent="0.2">
      <c r="A10" s="3" t="s">
        <v>225</v>
      </c>
      <c r="B10" s="3" t="str">
        <f>VLOOKUP(A10,'QAQC ID Reference Page'!A$2:G$10999,2,FALSE)</f>
        <v>OBS0520</v>
      </c>
      <c r="C10" s="46">
        <f>VLOOKUP(A10,'QAQC ID Reference Page'!A$2:G$10999,3,FALSE)</f>
        <v>43979</v>
      </c>
      <c r="D10" s="12">
        <f>VLOOKUP(A10,'QAQC ID Reference Page'!A$2:G$10999,4,FALSE)</f>
        <v>0.52430555555555558</v>
      </c>
      <c r="E10" s="21" t="str">
        <f>VLOOKUP(A10,'QAQC ID Reference Page'!A$2:G$10999,5,FALSE)</f>
        <v>C9-S</v>
      </c>
      <c r="F10" s="21" t="str">
        <f>VLOOKUP(A10,'QAQC ID Reference Page'!A$2:G$10999,6,FALSE)</f>
        <v>C9</v>
      </c>
      <c r="G10" s="3" t="str">
        <f>VLOOKUP(A10,'QAQC ID Reference Page'!A$2:G$10999,7,FALSE)</f>
        <v>S</v>
      </c>
      <c r="H10" s="47">
        <v>0.03</v>
      </c>
      <c r="I10" s="47">
        <v>0.12</v>
      </c>
      <c r="J10" s="48">
        <v>1.2999999999999999E-2</v>
      </c>
      <c r="K10" s="47">
        <v>0.95</v>
      </c>
      <c r="L10" s="47">
        <v>24.58</v>
      </c>
      <c r="M10" s="3"/>
      <c r="N10" s="3"/>
      <c r="O10" s="3"/>
      <c r="P10" s="3"/>
      <c r="Q10" s="3"/>
      <c r="R10" s="3"/>
      <c r="S10" s="3"/>
      <c r="T10" s="3"/>
      <c r="U10" s="3"/>
      <c r="V10" s="3"/>
      <c r="W10" s="3"/>
      <c r="X10" s="3"/>
      <c r="Y10" s="3"/>
      <c r="Z10" s="3"/>
      <c r="AA10" s="3"/>
      <c r="AB10" s="3"/>
    </row>
    <row r="11" spans="1:28" x14ac:dyDescent="0.2">
      <c r="A11" s="3" t="s">
        <v>228</v>
      </c>
      <c r="B11" s="3" t="str">
        <f>VLOOKUP(A11,'QAQC ID Reference Page'!A$2:G$10999,2,FALSE)</f>
        <v>OBS0520</v>
      </c>
      <c r="C11" s="46">
        <f>VLOOKUP(A11,'QAQC ID Reference Page'!A$2:G$10999,3,FALSE)</f>
        <v>43979</v>
      </c>
      <c r="D11" s="12">
        <f>VLOOKUP(A11,'QAQC ID Reference Page'!A$2:G$10999,4,FALSE)</f>
        <v>0.54305555555555551</v>
      </c>
      <c r="E11" s="21" t="str">
        <f>VLOOKUP(A11,'QAQC ID Reference Page'!A$2:G$10999,5,FALSE)</f>
        <v>C7C-S</v>
      </c>
      <c r="F11" s="21" t="str">
        <f>VLOOKUP(A11,'QAQC ID Reference Page'!A$2:G$10999,6,FALSE)</f>
        <v>C7C</v>
      </c>
      <c r="G11" s="3" t="str">
        <f>VLOOKUP(A11,'QAQC ID Reference Page'!A$2:G$10999,7,FALSE)</f>
        <v>S</v>
      </c>
      <c r="H11" s="47">
        <v>7.0000000000000007E-2</v>
      </c>
      <c r="I11" s="47">
        <v>0.16</v>
      </c>
      <c r="J11" s="48">
        <v>1.4999999999999999E-2</v>
      </c>
      <c r="K11" s="47">
        <v>-0.04</v>
      </c>
      <c r="L11" s="47">
        <v>96.76</v>
      </c>
      <c r="M11" s="3"/>
      <c r="N11" s="3"/>
      <c r="O11" s="3"/>
      <c r="P11" s="3"/>
      <c r="Q11" s="3"/>
      <c r="R11" s="3"/>
      <c r="S11" s="3"/>
      <c r="T11" s="3"/>
      <c r="U11" s="3"/>
      <c r="V11" s="3"/>
      <c r="W11" s="3"/>
      <c r="X11" s="3"/>
      <c r="Y11" s="3"/>
      <c r="Z11" s="3"/>
      <c r="AA11" s="3"/>
      <c r="AB11" s="3"/>
    </row>
    <row r="12" spans="1:28" x14ac:dyDescent="0.2">
      <c r="A12" s="3" t="s">
        <v>231</v>
      </c>
      <c r="B12" s="3" t="str">
        <f>VLOOKUP(A12,'QAQC ID Reference Page'!A$2:G$10999,2,FALSE)</f>
        <v>OBS0520</v>
      </c>
      <c r="C12" s="46">
        <f>VLOOKUP(A12,'QAQC ID Reference Page'!A$2:G$10999,3,FALSE)</f>
        <v>43979</v>
      </c>
      <c r="D12" s="12">
        <f>VLOOKUP(A12,'QAQC ID Reference Page'!A$2:G$10999,4,FALSE)</f>
        <v>0.54305555555555551</v>
      </c>
      <c r="E12" s="21" t="str">
        <f>VLOOKUP(A12,'QAQC ID Reference Page'!A$2:G$10999,5,FALSE)</f>
        <v>C7C-B</v>
      </c>
      <c r="F12" s="21" t="str">
        <f>VLOOKUP(A12,'QAQC ID Reference Page'!A$2:G$10999,6,FALSE)</f>
        <v>C7C</v>
      </c>
      <c r="G12" s="3" t="str">
        <f>VLOOKUP(A12,'QAQC ID Reference Page'!A$2:G$10999,7,FALSE)</f>
        <v>B</v>
      </c>
      <c r="H12" s="47">
        <v>0.2</v>
      </c>
      <c r="I12" s="47">
        <v>0.19</v>
      </c>
      <c r="J12" s="48">
        <v>3.5000000000000003E-2</v>
      </c>
      <c r="K12" s="47">
        <v>-0.05</v>
      </c>
      <c r="L12" s="47">
        <v>45.34</v>
      </c>
      <c r="M12" s="3"/>
      <c r="N12" s="3"/>
      <c r="O12" s="3"/>
      <c r="P12" s="3"/>
      <c r="Q12" s="3"/>
      <c r="R12" s="3"/>
      <c r="S12" s="3"/>
      <c r="T12" s="3"/>
      <c r="U12" s="3"/>
      <c r="V12" s="3"/>
      <c r="W12" s="3"/>
      <c r="X12" s="3"/>
      <c r="Y12" s="3"/>
      <c r="Z12" s="3"/>
      <c r="AA12" s="3"/>
      <c r="AB12" s="3"/>
    </row>
    <row r="13" spans="1:28" x14ac:dyDescent="0.2">
      <c r="A13" s="3" t="s">
        <v>233</v>
      </c>
      <c r="B13" s="3" t="str">
        <f>VLOOKUP(A13,'QAQC ID Reference Page'!A$2:G$10999,2,FALSE)</f>
        <v>OBS0520</v>
      </c>
      <c r="C13" s="46">
        <f>VLOOKUP(A13,'QAQC ID Reference Page'!A$2:G$10999,3,FALSE)</f>
        <v>43979</v>
      </c>
      <c r="D13" s="12">
        <f>VLOOKUP(A13,'QAQC ID Reference Page'!A$2:G$10999,4,FALSE)</f>
        <v>0.56458333333333333</v>
      </c>
      <c r="E13" s="21" t="str">
        <f>VLOOKUP(A13,'QAQC ID Reference Page'!A$2:G$10999,5,FALSE)</f>
        <v>C5-1-S</v>
      </c>
      <c r="F13" s="21" t="str">
        <f>VLOOKUP(A13,'QAQC ID Reference Page'!A$2:G$10999,6,FALSE)</f>
        <v>C5-1</v>
      </c>
      <c r="G13" s="3" t="str">
        <f>VLOOKUP(A13,'QAQC ID Reference Page'!A$2:G$10999,7,FALSE)</f>
        <v>S</v>
      </c>
      <c r="H13" s="47">
        <v>0.23</v>
      </c>
      <c r="I13" s="47">
        <v>0.3</v>
      </c>
      <c r="J13" s="48">
        <v>3.7999999999999999E-2</v>
      </c>
      <c r="K13" s="47">
        <v>-0.2</v>
      </c>
      <c r="L13" s="47">
        <v>74.41</v>
      </c>
      <c r="M13" s="3"/>
      <c r="N13" s="3"/>
      <c r="O13" s="3"/>
      <c r="P13" s="3"/>
      <c r="Q13" s="3"/>
      <c r="R13" s="3"/>
      <c r="S13" s="3"/>
      <c r="T13" s="3"/>
      <c r="U13" s="3"/>
      <c r="V13" s="3"/>
      <c r="W13" s="3"/>
      <c r="X13" s="3"/>
      <c r="Y13" s="3"/>
      <c r="Z13" s="3"/>
      <c r="AA13" s="3"/>
      <c r="AB13" s="3"/>
    </row>
    <row r="14" spans="1:28" x14ac:dyDescent="0.2">
      <c r="A14" s="3" t="s">
        <v>236</v>
      </c>
      <c r="B14" s="3" t="str">
        <f>VLOOKUP(A14,'QAQC ID Reference Page'!A$2:G$10999,2,FALSE)</f>
        <v>OBS0520</v>
      </c>
      <c r="C14" s="46">
        <f>VLOOKUP(A14,'QAQC ID Reference Page'!A$2:G$10999,3,FALSE)</f>
        <v>43979</v>
      </c>
      <c r="D14" s="12">
        <f>VLOOKUP(A14,'QAQC ID Reference Page'!A$2:G$10999,4,FALSE)</f>
        <v>0.56458333333333333</v>
      </c>
      <c r="E14" s="21" t="str">
        <f>VLOOKUP(A14,'QAQC ID Reference Page'!A$2:G$10999,5,FALSE)</f>
        <v>C5-1-B</v>
      </c>
      <c r="F14" s="21" t="str">
        <f>VLOOKUP(A14,'QAQC ID Reference Page'!A$2:G$10999,6,FALSE)</f>
        <v>C5-1</v>
      </c>
      <c r="G14" s="3" t="str">
        <f>VLOOKUP(A14,'QAQC ID Reference Page'!A$2:G$10999,7,FALSE)</f>
        <v>B</v>
      </c>
      <c r="H14" s="47">
        <v>0.17</v>
      </c>
      <c r="I14" s="47">
        <v>0.16</v>
      </c>
      <c r="J14" s="48">
        <v>3.9E-2</v>
      </c>
      <c r="K14" s="47">
        <v>-0.1</v>
      </c>
      <c r="L14" s="47">
        <v>11.4</v>
      </c>
      <c r="M14" s="3"/>
      <c r="N14" s="3"/>
      <c r="O14" s="3"/>
      <c r="P14" s="3"/>
      <c r="Q14" s="3"/>
      <c r="R14" s="3"/>
      <c r="S14" s="3"/>
      <c r="T14" s="3"/>
      <c r="U14" s="3"/>
      <c r="V14" s="3"/>
      <c r="W14" s="3"/>
      <c r="X14" s="3"/>
      <c r="Y14" s="3"/>
      <c r="Z14" s="3"/>
      <c r="AA14" s="3"/>
      <c r="AB14" s="3"/>
    </row>
    <row r="15" spans="1:28" x14ac:dyDescent="0.2">
      <c r="A15" s="3" t="s">
        <v>238</v>
      </c>
      <c r="B15" s="3" t="str">
        <f>VLOOKUP(A15,'QAQC ID Reference Page'!A$2:G$10999,2,FALSE)</f>
        <v>OBS0520</v>
      </c>
      <c r="C15" s="46">
        <f>VLOOKUP(A15,'QAQC ID Reference Page'!A$2:G$10999,3,FALSE)</f>
        <v>43979</v>
      </c>
      <c r="D15" s="12">
        <f>VLOOKUP(A15,'QAQC ID Reference Page'!A$2:G$10999,4,FALSE)</f>
        <v>0.57708333333333328</v>
      </c>
      <c r="E15" s="21" t="str">
        <f>VLOOKUP(A15,'QAQC ID Reference Page'!A$2:G$10999,5,FALSE)</f>
        <v>C4-S</v>
      </c>
      <c r="F15" s="21" t="str">
        <f>VLOOKUP(A15,'QAQC ID Reference Page'!A$2:G$10999,6,FALSE)</f>
        <v>C4</v>
      </c>
      <c r="G15" s="3" t="str">
        <f>VLOOKUP(A15,'QAQC ID Reference Page'!A$2:G$10999,7,FALSE)</f>
        <v>S</v>
      </c>
      <c r="H15" s="47">
        <v>0.06</v>
      </c>
      <c r="I15" s="47">
        <v>0.16</v>
      </c>
      <c r="J15" s="48">
        <v>1.4999999999999999E-2</v>
      </c>
      <c r="K15" s="47">
        <v>-0.09</v>
      </c>
      <c r="L15" s="47">
        <v>34.19</v>
      </c>
      <c r="M15" s="3"/>
      <c r="N15" s="3"/>
      <c r="O15" s="3"/>
      <c r="P15" s="3"/>
      <c r="Q15" s="3"/>
      <c r="R15" s="3"/>
      <c r="S15" s="3"/>
      <c r="T15" s="3"/>
      <c r="U15" s="3"/>
      <c r="V15" s="3"/>
      <c r="W15" s="3"/>
      <c r="X15" s="3"/>
      <c r="Y15" s="3"/>
      <c r="Z15" s="3"/>
      <c r="AA15" s="3"/>
      <c r="AB15" s="3"/>
    </row>
    <row r="16" spans="1:28" x14ac:dyDescent="0.2">
      <c r="A16" s="3" t="s">
        <v>241</v>
      </c>
      <c r="B16" s="3" t="str">
        <f>VLOOKUP(A16,'QAQC ID Reference Page'!A$2:G$10999,2,FALSE)</f>
        <v>OBS0520</v>
      </c>
      <c r="C16" s="46">
        <f>VLOOKUP(A16,'QAQC ID Reference Page'!A$2:G$10999,3,FALSE)</f>
        <v>43979</v>
      </c>
      <c r="D16" s="12">
        <f>VLOOKUP(A16,'QAQC ID Reference Page'!A$2:G$10999,4,FALSE)</f>
        <v>0.58819444444444446</v>
      </c>
      <c r="E16" s="21" t="str">
        <f>VLOOKUP(A16,'QAQC ID Reference Page'!A$2:G$10999,5,FALSE)</f>
        <v>WFR-S</v>
      </c>
      <c r="F16" s="21" t="str">
        <f>VLOOKUP(A16,'QAQC ID Reference Page'!A$2:G$10999,6,FALSE)</f>
        <v>WFR</v>
      </c>
      <c r="G16" s="3" t="str">
        <f>VLOOKUP(A16,'QAQC ID Reference Page'!A$2:G$10999,7,FALSE)</f>
        <v>S</v>
      </c>
      <c r="H16" s="47">
        <v>0.01</v>
      </c>
      <c r="I16" s="47">
        <v>0.13</v>
      </c>
      <c r="J16" s="48">
        <v>1.4E-2</v>
      </c>
      <c r="K16" s="47">
        <v>0.14000000000000001</v>
      </c>
      <c r="L16" s="47">
        <v>31.06</v>
      </c>
      <c r="M16" s="3"/>
      <c r="N16" s="3"/>
      <c r="O16" s="3"/>
      <c r="P16" s="3"/>
      <c r="Q16" s="3"/>
      <c r="R16" s="3"/>
      <c r="S16" s="3"/>
      <c r="T16" s="3"/>
      <c r="U16" s="3"/>
      <c r="V16" s="3"/>
      <c r="W16" s="3"/>
      <c r="X16" s="3"/>
      <c r="Y16" s="3"/>
      <c r="Z16" s="3"/>
      <c r="AA16" s="3"/>
      <c r="AB16" s="3"/>
    </row>
    <row r="17" spans="1:28" x14ac:dyDescent="0.2">
      <c r="A17" s="3" t="s">
        <v>244</v>
      </c>
      <c r="B17" s="3" t="str">
        <f>VLOOKUP(A17,'QAQC ID Reference Page'!A$2:G$10999,2,FALSE)</f>
        <v>OBS0520</v>
      </c>
      <c r="C17" s="46">
        <f>VLOOKUP(A17,'QAQC ID Reference Page'!A$2:G$10999,3,FALSE)</f>
        <v>43979</v>
      </c>
      <c r="D17" s="12">
        <f>VLOOKUP(A17,'QAQC ID Reference Page'!A$2:G$10999,4,FALSE)</f>
        <v>0.60347222222222219</v>
      </c>
      <c r="E17" s="21" t="str">
        <f>VLOOKUP(A17,'QAQC ID Reference Page'!A$2:G$10999,5,FALSE)</f>
        <v>BLB-S</v>
      </c>
      <c r="F17" s="21" t="str">
        <f>VLOOKUP(A17,'QAQC ID Reference Page'!A$2:G$10999,6,FALSE)</f>
        <v>BLB</v>
      </c>
      <c r="G17" s="3" t="str">
        <f>VLOOKUP(A17,'QAQC ID Reference Page'!A$2:G$10999,7,FALSE)</f>
        <v>S</v>
      </c>
      <c r="H17" s="47">
        <v>0.14000000000000001</v>
      </c>
      <c r="I17" s="47">
        <v>0.18</v>
      </c>
      <c r="J17" s="48">
        <v>1.4999999999999999E-2</v>
      </c>
      <c r="K17" s="47">
        <v>0.76</v>
      </c>
      <c r="L17" s="47">
        <v>25.5</v>
      </c>
      <c r="M17" s="3"/>
      <c r="N17" s="3"/>
      <c r="O17" s="3"/>
      <c r="P17" s="3"/>
      <c r="Q17" s="3"/>
      <c r="R17" s="3"/>
      <c r="S17" s="3"/>
      <c r="T17" s="3"/>
      <c r="U17" s="3"/>
      <c r="V17" s="3"/>
      <c r="W17" s="3"/>
      <c r="X17" s="3"/>
      <c r="Y17" s="3"/>
      <c r="Z17" s="3"/>
      <c r="AA17" s="3"/>
      <c r="AB17" s="3"/>
    </row>
    <row r="18" spans="1:28" x14ac:dyDescent="0.2">
      <c r="A18" s="3" t="s">
        <v>247</v>
      </c>
      <c r="B18" s="3" t="str">
        <f>VLOOKUP(A18,'QAQC ID Reference Page'!A$2:G$10999,2,FALSE)</f>
        <v>OBS0520</v>
      </c>
      <c r="C18" s="46">
        <f>VLOOKUP(A18,'QAQC ID Reference Page'!A$2:G$10999,3,FALSE)</f>
        <v>43979</v>
      </c>
      <c r="D18" s="12">
        <f>VLOOKUP(A18,'QAQC ID Reference Page'!A$2:G$10999,4,FALSE)</f>
        <v>0.62152777777777779</v>
      </c>
      <c r="E18" s="21" t="str">
        <f>VLOOKUP(A18,'QAQC ID Reference Page'!A$2:G$10999,5,FALSE)</f>
        <v>E1-S</v>
      </c>
      <c r="F18" s="21" t="str">
        <f>VLOOKUP(A18,'QAQC ID Reference Page'!A$2:G$10999,6,FALSE)</f>
        <v>E1</v>
      </c>
      <c r="G18" s="3" t="str">
        <f>VLOOKUP(A18,'QAQC ID Reference Page'!A$2:G$10999,7,FALSE)</f>
        <v>S</v>
      </c>
      <c r="H18" s="47">
        <v>7.0000000000000007E-2</v>
      </c>
      <c r="I18" s="47">
        <v>0.15</v>
      </c>
      <c r="J18" s="48">
        <v>2.1999999999999999E-2</v>
      </c>
      <c r="K18" s="47">
        <v>0.06</v>
      </c>
      <c r="L18" s="47">
        <v>17.95</v>
      </c>
      <c r="M18" s="3"/>
      <c r="N18" s="3"/>
      <c r="O18" s="3"/>
      <c r="P18" s="3"/>
      <c r="Q18" s="3"/>
      <c r="R18" s="3"/>
      <c r="S18" s="3"/>
      <c r="T18" s="3"/>
      <c r="U18" s="3"/>
      <c r="V18" s="3"/>
      <c r="W18" s="3"/>
      <c r="X18" s="3"/>
      <c r="Y18" s="3"/>
      <c r="Z18" s="3"/>
      <c r="AA18" s="3"/>
      <c r="AB18" s="3"/>
    </row>
    <row r="19" spans="1:28" x14ac:dyDescent="0.2">
      <c r="A19" s="3" t="s">
        <v>250</v>
      </c>
      <c r="B19" s="3" t="str">
        <f>VLOOKUP(A19,'QAQC ID Reference Page'!A$2:G$10999,2,FALSE)</f>
        <v>OBS0520</v>
      </c>
      <c r="C19" s="46">
        <f>VLOOKUP(A19,'QAQC ID Reference Page'!A$2:G$10999,3,FALSE)</f>
        <v>43979</v>
      </c>
      <c r="D19" s="12">
        <f>VLOOKUP(A19,'QAQC ID Reference Page'!A$2:G$10999,4,FALSE)</f>
        <v>0.63124999999999998</v>
      </c>
      <c r="E19" s="21" t="str">
        <f>VLOOKUP(A19,'QAQC ID Reference Page'!A$2:G$10999,5,FALSE)</f>
        <v>D1-S</v>
      </c>
      <c r="F19" s="21" t="str">
        <f>VLOOKUP(A19,'QAQC ID Reference Page'!A$2:G$10999,6,FALSE)</f>
        <v>D1</v>
      </c>
      <c r="G19" s="3" t="str">
        <f>VLOOKUP(A19,'QAQC ID Reference Page'!A$2:G$10999,7,FALSE)</f>
        <v>S</v>
      </c>
      <c r="H19" s="47">
        <v>0.02</v>
      </c>
      <c r="I19" s="47">
        <v>0.16</v>
      </c>
      <c r="J19" s="48">
        <v>0.01</v>
      </c>
      <c r="K19" s="47">
        <v>-0.08</v>
      </c>
      <c r="L19" s="47">
        <v>64.66</v>
      </c>
      <c r="M19" s="3"/>
      <c r="N19" s="3"/>
      <c r="O19" s="3"/>
      <c r="P19" s="3"/>
      <c r="Q19" s="3"/>
      <c r="R19" s="3"/>
      <c r="S19" s="3"/>
      <c r="T19" s="3"/>
      <c r="U19" s="3"/>
      <c r="V19" s="3"/>
      <c r="W19" s="3"/>
      <c r="X19" s="3"/>
      <c r="Y19" s="3"/>
      <c r="Z19" s="3"/>
      <c r="AA19" s="3"/>
      <c r="AB19" s="3"/>
    </row>
    <row r="20" spans="1:28" x14ac:dyDescent="0.2">
      <c r="A20" s="3" t="s">
        <v>253</v>
      </c>
      <c r="B20" s="3" t="str">
        <f>VLOOKUP(A20,'QAQC ID Reference Page'!A$2:G$10999,2,FALSE)</f>
        <v>OBS0520</v>
      </c>
      <c r="C20" s="46">
        <f>VLOOKUP(A20,'QAQC ID Reference Page'!A$2:G$10999,3,FALSE)</f>
        <v>43979</v>
      </c>
      <c r="D20" s="12">
        <f>VLOOKUP(A20,'QAQC ID Reference Page'!A$2:G$10999,4,FALSE)</f>
        <v>0.64097222222222228</v>
      </c>
      <c r="E20" s="21" t="str">
        <f>VLOOKUP(A20,'QAQC ID Reference Page'!A$2:G$10999,5,FALSE)</f>
        <v>C1-S</v>
      </c>
      <c r="F20" s="21" t="str">
        <f>VLOOKUP(A20,'QAQC ID Reference Page'!A$2:G$10999,6,FALSE)</f>
        <v>C1</v>
      </c>
      <c r="G20" s="3" t="str">
        <f>VLOOKUP(A20,'QAQC ID Reference Page'!A$2:G$10999,7,FALSE)</f>
        <v>S</v>
      </c>
      <c r="H20" s="47">
        <v>7.0000000000000007E-2</v>
      </c>
      <c r="I20" s="47">
        <v>0.23</v>
      </c>
      <c r="J20" s="48">
        <v>1.6E-2</v>
      </c>
      <c r="K20" s="47">
        <v>-0.33</v>
      </c>
      <c r="L20" s="47">
        <v>51.27</v>
      </c>
      <c r="M20" s="3"/>
      <c r="N20" s="3"/>
      <c r="O20" s="3"/>
      <c r="P20" s="3"/>
      <c r="Q20" s="3"/>
      <c r="R20" s="3"/>
      <c r="S20" s="3"/>
      <c r="T20" s="3"/>
      <c r="U20" s="3"/>
      <c r="V20" s="3"/>
      <c r="W20" s="3"/>
      <c r="X20" s="3"/>
      <c r="Y20" s="3"/>
      <c r="Z20" s="3"/>
      <c r="AA20" s="3"/>
      <c r="AB20" s="3"/>
    </row>
    <row r="21" spans="1:28" x14ac:dyDescent="0.2">
      <c r="A21" s="3" t="s">
        <v>256</v>
      </c>
      <c r="B21" s="3" t="str">
        <f>VLOOKUP(A21,'QAQC ID Reference Page'!A$2:G$10999,2,FALSE)</f>
        <v>OBS0520</v>
      </c>
      <c r="C21" s="46">
        <f>VLOOKUP(A21,'QAQC ID Reference Page'!A$2:G$10999,3,FALSE)</f>
        <v>43979</v>
      </c>
      <c r="D21" s="12">
        <f>VLOOKUP(A21,'QAQC ID Reference Page'!A$2:G$10999,4,FALSE)</f>
        <v>0.64097222222222228</v>
      </c>
      <c r="E21" s="21" t="str">
        <f>VLOOKUP(A21,'QAQC ID Reference Page'!A$2:G$10999,5,FALSE)</f>
        <v>C1-B</v>
      </c>
      <c r="F21" s="21" t="str">
        <f>VLOOKUP(A21,'QAQC ID Reference Page'!A$2:G$10999,6,FALSE)</f>
        <v>C1</v>
      </c>
      <c r="G21" s="3" t="str">
        <f>VLOOKUP(A21,'QAQC ID Reference Page'!A$2:G$10999,7,FALSE)</f>
        <v>B</v>
      </c>
      <c r="H21" s="47">
        <v>-0.01</v>
      </c>
      <c r="I21" s="47">
        <v>0.13</v>
      </c>
      <c r="J21" s="48">
        <v>1.7999999999999999E-2</v>
      </c>
      <c r="K21" s="47">
        <v>-0.36</v>
      </c>
      <c r="L21" s="47">
        <v>38.14</v>
      </c>
      <c r="M21" s="3"/>
      <c r="N21" s="3"/>
      <c r="O21" s="3"/>
      <c r="P21" s="3"/>
      <c r="Q21" s="3"/>
      <c r="R21" s="3"/>
      <c r="S21" s="3"/>
      <c r="T21" s="3"/>
      <c r="U21" s="3"/>
      <c r="V21" s="3"/>
      <c r="W21" s="3"/>
      <c r="X21" s="3"/>
      <c r="Y21" s="3"/>
      <c r="Z21" s="3"/>
      <c r="AA21" s="3"/>
      <c r="AB21" s="3"/>
    </row>
    <row r="22" spans="1:28" x14ac:dyDescent="0.2">
      <c r="A22" s="3" t="s">
        <v>258</v>
      </c>
      <c r="B22" s="3" t="str">
        <f>VLOOKUP(A22,'QAQC ID Reference Page'!A$2:G$10999,2,FALSE)</f>
        <v>OBS0520</v>
      </c>
      <c r="C22" s="46">
        <f>VLOOKUP(A22,'QAQC ID Reference Page'!A$2:G$10999,3,FALSE)</f>
        <v>43979</v>
      </c>
      <c r="D22" s="12">
        <f>VLOOKUP(A22,'QAQC ID Reference Page'!A$2:G$10999,4,FALSE)</f>
        <v>0.65208333333333335</v>
      </c>
      <c r="E22" s="21" t="str">
        <f>VLOOKUP(A22,'QAQC ID Reference Page'!A$2:G$10999,5,FALSE)</f>
        <v>B1-S</v>
      </c>
      <c r="F22" s="21" t="str">
        <f>VLOOKUP(A22,'QAQC ID Reference Page'!A$2:G$10999,6,FALSE)</f>
        <v>B1</v>
      </c>
      <c r="G22" s="3" t="str">
        <f>VLOOKUP(A22,'QAQC ID Reference Page'!A$2:G$10999,7,FALSE)</f>
        <v>S</v>
      </c>
      <c r="H22" s="47">
        <v>0.08</v>
      </c>
      <c r="I22" s="47">
        <v>0.19</v>
      </c>
      <c r="J22" s="48">
        <v>1.6E-2</v>
      </c>
      <c r="K22" s="47">
        <v>0.57999999999999996</v>
      </c>
      <c r="L22" s="47">
        <v>34.57</v>
      </c>
      <c r="M22" s="3"/>
      <c r="N22" s="3"/>
      <c r="O22" s="3"/>
      <c r="P22" s="3"/>
      <c r="Q22" s="3"/>
      <c r="R22" s="3"/>
      <c r="S22" s="3"/>
      <c r="T22" s="3"/>
      <c r="U22" s="3"/>
      <c r="V22" s="3"/>
      <c r="W22" s="3"/>
      <c r="X22" s="3"/>
      <c r="Y22" s="3"/>
      <c r="Z22" s="3"/>
      <c r="AA22" s="3"/>
      <c r="AB22" s="3"/>
    </row>
    <row r="23" spans="1:28" x14ac:dyDescent="0.2">
      <c r="A23" s="3" t="s">
        <v>261</v>
      </c>
      <c r="B23" s="3" t="str">
        <f>VLOOKUP(A23,'QAQC ID Reference Page'!A$2:G$10999,2,FALSE)</f>
        <v>OBS0520</v>
      </c>
      <c r="C23" s="46">
        <f>VLOOKUP(A23,'QAQC ID Reference Page'!A$2:G$10999,3,FALSE)</f>
        <v>43979</v>
      </c>
      <c r="D23" s="12">
        <f>VLOOKUP(A23,'QAQC ID Reference Page'!A$2:G$10999,4,FALSE)</f>
        <v>0.68819444444444444</v>
      </c>
      <c r="E23" s="21" t="str">
        <f>VLOOKUP(A23,'QAQC ID Reference Page'!A$2:G$10999,5,FALSE)</f>
        <v>B4-S</v>
      </c>
      <c r="F23" s="21" t="str">
        <f>VLOOKUP(A23,'QAQC ID Reference Page'!A$2:G$10999,6,FALSE)</f>
        <v>B4</v>
      </c>
      <c r="G23" s="3" t="str">
        <f>VLOOKUP(A23,'QAQC ID Reference Page'!A$2:G$10999,7,FALSE)</f>
        <v>S</v>
      </c>
      <c r="H23" s="47">
        <v>0.01</v>
      </c>
      <c r="I23" s="47">
        <v>0.15</v>
      </c>
      <c r="J23" s="48">
        <v>1.2E-2</v>
      </c>
      <c r="K23" s="47">
        <v>-0.08</v>
      </c>
      <c r="L23" s="47">
        <v>11.05</v>
      </c>
      <c r="M23" s="3"/>
      <c r="N23" s="3"/>
      <c r="O23" s="3"/>
      <c r="P23" s="3"/>
      <c r="Q23" s="3"/>
      <c r="R23" s="3"/>
      <c r="S23" s="3"/>
      <c r="T23" s="3"/>
      <c r="U23" s="3"/>
      <c r="V23" s="3"/>
      <c r="W23" s="3"/>
      <c r="X23" s="3"/>
      <c r="Y23" s="3"/>
      <c r="Z23" s="3"/>
      <c r="AA23" s="3"/>
      <c r="AB23" s="3"/>
    </row>
    <row r="24" spans="1:28" x14ac:dyDescent="0.2">
      <c r="A24" s="3" t="s">
        <v>264</v>
      </c>
      <c r="B24" s="3" t="str">
        <f>VLOOKUP(A24,'QAQC ID Reference Page'!A$2:G$10999,2,FALSE)</f>
        <v>OBS0520</v>
      </c>
      <c r="C24" s="46">
        <f>VLOOKUP(A24,'QAQC ID Reference Page'!A$2:G$10999,3,FALSE)</f>
        <v>43986</v>
      </c>
      <c r="D24" s="12">
        <f>VLOOKUP(A24,'QAQC ID Reference Page'!A$2:G$10999,4,FALSE)</f>
        <v>0.34722222222222221</v>
      </c>
      <c r="E24" s="21">
        <f>VLOOKUP(A24,'QAQC ID Reference Page'!A$2:G$10999,5,FALSE)</f>
        <v>1005</v>
      </c>
      <c r="F24" s="21" t="str">
        <f>VLOOKUP(A24,'QAQC ID Reference Page'!A$2:G$10999,6,FALSE)</f>
        <v>G9</v>
      </c>
      <c r="G24" s="3" t="str">
        <f>VLOOKUP(A24,'QAQC ID Reference Page'!A$2:G$10999,7,FALSE)</f>
        <v>S</v>
      </c>
      <c r="H24" s="47">
        <v>0.31</v>
      </c>
      <c r="I24" s="47">
        <v>0.21</v>
      </c>
      <c r="J24" s="48">
        <v>1.9E-2</v>
      </c>
      <c r="K24" s="47">
        <v>0.34</v>
      </c>
      <c r="L24" s="47">
        <v>68.09</v>
      </c>
      <c r="M24" s="3"/>
      <c r="N24" s="3"/>
      <c r="O24" s="3"/>
      <c r="P24" s="3"/>
      <c r="Q24" s="3"/>
      <c r="R24" s="3"/>
      <c r="S24" s="3"/>
      <c r="T24" s="3"/>
      <c r="U24" s="3"/>
      <c r="V24" s="3"/>
      <c r="W24" s="3"/>
      <c r="X24" s="3"/>
      <c r="Y24" s="3"/>
      <c r="Z24" s="3"/>
      <c r="AA24" s="3"/>
      <c r="AB24" s="3"/>
    </row>
    <row r="25" spans="1:28" x14ac:dyDescent="0.2">
      <c r="A25" s="3" t="s">
        <v>266</v>
      </c>
      <c r="B25" s="3" t="str">
        <f>VLOOKUP(A25,'QAQC ID Reference Page'!A$2:G$10999,2,FALSE)</f>
        <v>OBS0520</v>
      </c>
      <c r="C25" s="46">
        <f>VLOOKUP(A25,'QAQC ID Reference Page'!A$2:G$10999,3,FALSE)</f>
        <v>43986</v>
      </c>
      <c r="D25" s="12">
        <f>VLOOKUP(A25,'QAQC ID Reference Page'!A$2:G$10999,4,FALSE)</f>
        <v>0.37152777777777779</v>
      </c>
      <c r="E25" s="21">
        <f>VLOOKUP(A25,'QAQC ID Reference Page'!A$2:G$10999,5,FALSE)</f>
        <v>1012</v>
      </c>
      <c r="F25" s="21" t="str">
        <f>VLOOKUP(A25,'QAQC ID Reference Page'!A$2:G$10999,6,FALSE)</f>
        <v>I9</v>
      </c>
      <c r="G25" s="3" t="str">
        <f>VLOOKUP(A25,'QAQC ID Reference Page'!A$2:G$10999,7,FALSE)</f>
        <v>S</v>
      </c>
      <c r="H25" s="47">
        <v>0.71</v>
      </c>
      <c r="I25" s="47">
        <v>0.08</v>
      </c>
      <c r="J25" s="48">
        <v>0.11600000000000001</v>
      </c>
      <c r="K25" s="47">
        <v>-0.03</v>
      </c>
      <c r="L25" s="47">
        <v>27.42</v>
      </c>
      <c r="M25" s="3"/>
      <c r="N25" s="3"/>
      <c r="O25" s="3"/>
      <c r="P25" s="3"/>
      <c r="Q25" s="3"/>
      <c r="R25" s="3"/>
      <c r="S25" s="3"/>
      <c r="T25" s="3"/>
      <c r="U25" s="3"/>
      <c r="V25" s="3"/>
      <c r="W25" s="3"/>
      <c r="X25" s="3"/>
      <c r="Y25" s="3"/>
      <c r="Z25" s="3"/>
      <c r="AA25" s="3"/>
      <c r="AB25" s="3"/>
    </row>
    <row r="26" spans="1:28" x14ac:dyDescent="0.2">
      <c r="A26" s="3" t="s">
        <v>268</v>
      </c>
      <c r="B26" s="3" t="str">
        <f>VLOOKUP(A26,'QAQC ID Reference Page'!A$2:G$10999,2,FALSE)</f>
        <v>OBS0520</v>
      </c>
      <c r="C26" s="46">
        <f>VLOOKUP(A26,'QAQC ID Reference Page'!A$2:G$10999,3,FALSE)</f>
        <v>43986</v>
      </c>
      <c r="D26" s="12">
        <f>VLOOKUP(A26,'QAQC ID Reference Page'!A$2:G$10999,4,FALSE)</f>
        <v>0.37152777777777779</v>
      </c>
      <c r="E26" s="21">
        <f>VLOOKUP(A26,'QAQC ID Reference Page'!A$2:G$10999,5,FALSE)</f>
        <v>1018</v>
      </c>
      <c r="F26" s="21" t="str">
        <f>VLOOKUP(A26,'QAQC ID Reference Page'!A$2:G$10999,6,FALSE)</f>
        <v>I9</v>
      </c>
      <c r="G26" s="3" t="str">
        <f>VLOOKUP(A26,'QAQC ID Reference Page'!A$2:G$10999,7,FALSE)</f>
        <v>B</v>
      </c>
      <c r="H26" s="47">
        <v>1.52</v>
      </c>
      <c r="I26" s="47">
        <v>0.13</v>
      </c>
      <c r="J26" s="48">
        <v>0.16800000000000001</v>
      </c>
      <c r="K26" s="47">
        <v>3.7</v>
      </c>
      <c r="L26" s="47">
        <v>77.97</v>
      </c>
      <c r="M26" s="3"/>
      <c r="N26" s="3"/>
      <c r="O26" s="3"/>
      <c r="P26" s="3"/>
      <c r="Q26" s="3"/>
      <c r="R26" s="3"/>
      <c r="S26" s="3"/>
      <c r="T26" s="3"/>
      <c r="U26" s="3"/>
      <c r="V26" s="3"/>
      <c r="W26" s="3"/>
      <c r="X26" s="3"/>
      <c r="Y26" s="3"/>
      <c r="Z26" s="3"/>
      <c r="AA26" s="3"/>
      <c r="AB26" s="3"/>
    </row>
    <row r="27" spans="1:28" x14ac:dyDescent="0.2">
      <c r="A27" s="3" t="s">
        <v>269</v>
      </c>
      <c r="B27" s="3" t="str">
        <f>VLOOKUP(A27,'QAQC ID Reference Page'!A$2:G$10999,2,FALSE)</f>
        <v>OBS0520</v>
      </c>
      <c r="C27" s="46">
        <f>VLOOKUP(A27,'QAQC ID Reference Page'!A$2:G$10999,3,FALSE)</f>
        <v>43986</v>
      </c>
      <c r="D27" s="12">
        <f>VLOOKUP(A27,'QAQC ID Reference Page'!A$2:G$10999,4,FALSE)</f>
        <v>0.39027777777777778</v>
      </c>
      <c r="E27" s="21">
        <f>VLOOKUP(A27,'QAQC ID Reference Page'!A$2:G$10999,5,FALSE)</f>
        <v>1013</v>
      </c>
      <c r="F27" s="21" t="str">
        <f>VLOOKUP(A27,'QAQC ID Reference Page'!A$2:G$10999,6,FALSE)</f>
        <v>BR</v>
      </c>
      <c r="G27" s="3" t="str">
        <f>VLOOKUP(A27,'QAQC ID Reference Page'!A$2:G$10999,7,FALSE)</f>
        <v>S</v>
      </c>
      <c r="H27" s="47">
        <v>10.9</v>
      </c>
      <c r="I27" s="47">
        <v>0.14000000000000001</v>
      </c>
      <c r="J27" s="48">
        <v>0.57999999999999996</v>
      </c>
      <c r="K27" s="47">
        <v>0.52</v>
      </c>
      <c r="L27" s="47">
        <v>57.04</v>
      </c>
      <c r="M27" s="3"/>
      <c r="N27" s="3"/>
      <c r="O27" s="3"/>
      <c r="P27" s="3"/>
      <c r="Q27" s="3"/>
      <c r="R27" s="3"/>
      <c r="S27" s="3"/>
      <c r="T27" s="3"/>
      <c r="U27" s="3"/>
      <c r="V27" s="3"/>
      <c r="W27" s="3"/>
      <c r="X27" s="3"/>
      <c r="Y27" s="3"/>
      <c r="Z27" s="3"/>
      <c r="AA27" s="3"/>
      <c r="AB27" s="3"/>
    </row>
    <row r="28" spans="1:28" x14ac:dyDescent="0.2">
      <c r="A28" s="3" t="s">
        <v>271</v>
      </c>
      <c r="B28" s="3" t="str">
        <f>VLOOKUP(A28,'QAQC ID Reference Page'!A$2:G$10999,2,FALSE)</f>
        <v>OBS0520</v>
      </c>
      <c r="C28" s="46">
        <f>VLOOKUP(A28,'QAQC ID Reference Page'!A$2:G$10999,3,FALSE)</f>
        <v>43986</v>
      </c>
      <c r="D28" s="12">
        <f>VLOOKUP(A28,'QAQC ID Reference Page'!A$2:G$10999,4,FALSE)</f>
        <v>0.40208333333333335</v>
      </c>
      <c r="E28" s="21">
        <f>VLOOKUP(A28,'QAQC ID Reference Page'!A$2:G$10999,5,FALSE)</f>
        <v>1016</v>
      </c>
      <c r="F28" s="21" t="str">
        <f>VLOOKUP(A28,'QAQC ID Reference Page'!A$2:G$10999,6,FALSE)</f>
        <v>TR-UP</v>
      </c>
      <c r="G28" s="3" t="str">
        <f>VLOOKUP(A28,'QAQC ID Reference Page'!A$2:G$10999,7,FALSE)</f>
        <v>S</v>
      </c>
      <c r="H28" s="47">
        <v>10.63</v>
      </c>
      <c r="I28" s="47">
        <v>0.08</v>
      </c>
      <c r="J28" s="48">
        <v>0.41799999999999998</v>
      </c>
      <c r="K28" s="47">
        <v>0.37</v>
      </c>
      <c r="L28" s="47">
        <v>55.89</v>
      </c>
      <c r="M28" s="3"/>
      <c r="N28" s="3"/>
      <c r="O28" s="3"/>
      <c r="P28" s="3"/>
      <c r="Q28" s="3"/>
      <c r="R28" s="3"/>
      <c r="S28" s="3"/>
      <c r="T28" s="3"/>
      <c r="U28" s="3"/>
      <c r="V28" s="3"/>
      <c r="W28" s="3"/>
      <c r="X28" s="3"/>
      <c r="Y28" s="3"/>
      <c r="Z28" s="3"/>
      <c r="AA28" s="3"/>
      <c r="AB28" s="3"/>
    </row>
    <row r="29" spans="1:28" x14ac:dyDescent="0.2">
      <c r="A29" s="3" t="s">
        <v>273</v>
      </c>
      <c r="B29" s="3" t="str">
        <f>VLOOKUP(A29,'QAQC ID Reference Page'!A$2:G$10999,2,FALSE)</f>
        <v>OBS0520</v>
      </c>
      <c r="C29" s="46">
        <f>VLOOKUP(A29,'QAQC ID Reference Page'!A$2:G$10999,3,FALSE)</f>
        <v>43986</v>
      </c>
      <c r="D29" s="12">
        <f>VLOOKUP(A29,'QAQC ID Reference Page'!A$2:G$10999,4,FALSE)</f>
        <v>0.44513888888888886</v>
      </c>
      <c r="E29" s="21">
        <f>VLOOKUP(A29,'QAQC ID Reference Page'!A$2:G$10999,5,FALSE)</f>
        <v>1011</v>
      </c>
      <c r="F29" s="21" t="str">
        <f>VLOOKUP(A29,'QAQC ID Reference Page'!A$2:G$10999,6,FALSE)</f>
        <v>I7C</v>
      </c>
      <c r="G29" s="3" t="str">
        <f>VLOOKUP(A29,'QAQC ID Reference Page'!A$2:G$10999,7,FALSE)</f>
        <v>S</v>
      </c>
      <c r="H29" s="47">
        <v>0.56999999999999995</v>
      </c>
      <c r="I29" s="47">
        <v>0.12</v>
      </c>
      <c r="J29" s="48">
        <v>0.186</v>
      </c>
      <c r="K29" s="47">
        <v>0.19</v>
      </c>
      <c r="L29" s="47">
        <v>62.42</v>
      </c>
      <c r="M29" s="3"/>
      <c r="N29" s="3"/>
      <c r="O29" s="3"/>
      <c r="P29" s="3"/>
      <c r="Q29" s="3"/>
      <c r="R29" s="3"/>
      <c r="S29" s="3"/>
      <c r="T29" s="3"/>
      <c r="U29" s="3"/>
      <c r="V29" s="3"/>
      <c r="W29" s="3"/>
      <c r="X29" s="3"/>
      <c r="Y29" s="3"/>
      <c r="Z29" s="3"/>
      <c r="AA29" s="3"/>
      <c r="AB29" s="3"/>
    </row>
    <row r="30" spans="1:28" x14ac:dyDescent="0.2">
      <c r="A30" s="3" t="s">
        <v>275</v>
      </c>
      <c r="B30" s="3" t="str">
        <f>VLOOKUP(A30,'QAQC ID Reference Page'!A$2:G$10999,2,FALSE)</f>
        <v>OBS0520</v>
      </c>
      <c r="C30" s="46">
        <f>VLOOKUP(A30,'QAQC ID Reference Page'!A$2:G$10999,3,FALSE)</f>
        <v>43986</v>
      </c>
      <c r="D30" s="12">
        <f>VLOOKUP(A30,'QAQC ID Reference Page'!A$2:G$10999,4,FALSE)</f>
        <v>0.44513888888888886</v>
      </c>
      <c r="E30" s="21">
        <f>VLOOKUP(A30,'QAQC ID Reference Page'!A$2:G$10999,5,FALSE)</f>
        <v>1019</v>
      </c>
      <c r="F30" s="21" t="str">
        <f>VLOOKUP(A30,'QAQC ID Reference Page'!A$2:G$10999,6,FALSE)</f>
        <v>I7C</v>
      </c>
      <c r="G30" s="3" t="str">
        <f>VLOOKUP(A30,'QAQC ID Reference Page'!A$2:G$10999,7,FALSE)</f>
        <v>B</v>
      </c>
      <c r="H30" s="47">
        <v>2.7800000000000002</v>
      </c>
      <c r="I30" s="47">
        <v>0.46</v>
      </c>
      <c r="J30" s="48">
        <v>0.92500000000000004</v>
      </c>
      <c r="K30" s="47">
        <v>3.56</v>
      </c>
      <c r="L30" s="47">
        <v>74.209999999999994</v>
      </c>
      <c r="M30" s="3"/>
      <c r="N30" s="3"/>
      <c r="O30" s="3"/>
      <c r="P30" s="3"/>
      <c r="Q30" s="3"/>
      <c r="R30" s="3"/>
      <c r="S30" s="3"/>
      <c r="T30" s="3"/>
      <c r="U30" s="3"/>
      <c r="V30" s="3"/>
      <c r="W30" s="3"/>
      <c r="X30" s="3"/>
      <c r="Y30" s="3"/>
      <c r="Z30" s="3"/>
      <c r="AA30" s="3"/>
      <c r="AB30" s="3"/>
    </row>
    <row r="31" spans="1:28" x14ac:dyDescent="0.2">
      <c r="A31" s="3" t="s">
        <v>276</v>
      </c>
      <c r="B31" s="3" t="str">
        <f>VLOOKUP(A31,'QAQC ID Reference Page'!A$2:G$10999,2,FALSE)</f>
        <v>OBS0520</v>
      </c>
      <c r="C31" s="46">
        <f>VLOOKUP(A31,'QAQC ID Reference Page'!A$2:G$10999,3,FALSE)</f>
        <v>43986</v>
      </c>
      <c r="D31" s="12">
        <f>VLOOKUP(A31,'QAQC ID Reference Page'!A$2:G$10999,4,FALSE)</f>
        <v>0.47569444444444442</v>
      </c>
      <c r="E31" s="21">
        <f>VLOOKUP(A31,'QAQC ID Reference Page'!A$2:G$10999,5,FALSE)</f>
        <v>1015</v>
      </c>
      <c r="F31" s="21" t="str">
        <f>VLOOKUP(A31,'QAQC ID Reference Page'!A$2:G$10999,6,FALSE)</f>
        <v>DR</v>
      </c>
      <c r="G31" s="3" t="str">
        <f>VLOOKUP(A31,'QAQC ID Reference Page'!A$2:G$10999,7,FALSE)</f>
        <v>S</v>
      </c>
      <c r="H31" s="47">
        <v>0.24</v>
      </c>
      <c r="I31" s="47">
        <v>0.13</v>
      </c>
      <c r="J31" s="48">
        <v>2.4E-2</v>
      </c>
      <c r="K31" s="47">
        <v>0.66</v>
      </c>
      <c r="L31" s="47">
        <v>71.53</v>
      </c>
      <c r="M31" s="3"/>
      <c r="N31" s="3"/>
      <c r="O31" s="3"/>
      <c r="P31" s="3"/>
      <c r="Q31" s="3"/>
      <c r="R31" s="3"/>
      <c r="S31" s="3"/>
      <c r="T31" s="3"/>
      <c r="U31" s="3"/>
      <c r="V31" s="3"/>
      <c r="W31" s="3"/>
      <c r="X31" s="3"/>
      <c r="Y31" s="3"/>
      <c r="Z31" s="3"/>
      <c r="AA31" s="3"/>
      <c r="AB31" s="3"/>
    </row>
    <row r="32" spans="1:28" x14ac:dyDescent="0.2">
      <c r="A32" s="3" t="s">
        <v>278</v>
      </c>
      <c r="B32" s="3" t="str">
        <f>VLOOKUP(A32,'QAQC ID Reference Page'!A$2:G$10999,2,FALSE)</f>
        <v>OBS0520</v>
      </c>
      <c r="C32" s="46">
        <f>VLOOKUP(A32,'QAQC ID Reference Page'!A$2:G$10999,3,FALSE)</f>
        <v>43986</v>
      </c>
      <c r="D32" s="12">
        <f>VLOOKUP(A32,'QAQC ID Reference Page'!A$2:G$10999,4,FALSE)</f>
        <v>0.48749999999999999</v>
      </c>
      <c r="E32" s="21">
        <f>VLOOKUP(A32,'QAQC ID Reference Page'!A$2:G$10999,5,FALSE)</f>
        <v>1010</v>
      </c>
      <c r="F32" s="21" t="str">
        <f>VLOOKUP(A32,'QAQC ID Reference Page'!A$2:G$10999,6,FALSE)</f>
        <v>G6</v>
      </c>
      <c r="G32" s="3" t="str">
        <f>VLOOKUP(A32,'QAQC ID Reference Page'!A$2:G$10999,7,FALSE)</f>
        <v>S</v>
      </c>
      <c r="H32" s="47">
        <v>0.09</v>
      </c>
      <c r="I32" s="47">
        <v>0.09</v>
      </c>
      <c r="J32" s="48">
        <v>1.0999999999999999E-2</v>
      </c>
      <c r="K32" s="47">
        <v>0.49</v>
      </c>
      <c r="L32" s="47">
        <v>21.75</v>
      </c>
      <c r="M32" s="3"/>
      <c r="N32" s="3"/>
      <c r="O32" s="3"/>
      <c r="P32" s="3"/>
      <c r="Q32" s="3"/>
      <c r="R32" s="3"/>
      <c r="S32" s="3"/>
      <c r="T32" s="3"/>
      <c r="U32" s="3"/>
      <c r="V32" s="3"/>
      <c r="W32" s="3"/>
      <c r="X32" s="3"/>
      <c r="Y32" s="3"/>
      <c r="Z32" s="3"/>
      <c r="AA32" s="3"/>
      <c r="AB32" s="3"/>
    </row>
    <row r="33" spans="1:28" x14ac:dyDescent="0.2">
      <c r="A33" s="3" t="s">
        <v>280</v>
      </c>
      <c r="B33" s="3" t="str">
        <f>VLOOKUP(A33,'QAQC ID Reference Page'!A$2:G$10999,2,FALSE)</f>
        <v>OBS0520</v>
      </c>
      <c r="C33" s="46">
        <f>VLOOKUP(A33,'QAQC ID Reference Page'!A$2:G$10999,3,FALSE)</f>
        <v>43986</v>
      </c>
      <c r="D33" s="12">
        <f>VLOOKUP(A33,'QAQC ID Reference Page'!A$2:G$10999,4,FALSE)</f>
        <v>0.50208333333333333</v>
      </c>
      <c r="E33" s="21">
        <f>VLOOKUP(A33,'QAQC ID Reference Page'!A$2:G$10999,5,FALSE)</f>
        <v>1007</v>
      </c>
      <c r="F33" s="21" t="str">
        <f>VLOOKUP(A33,'QAQC ID Reference Page'!A$2:G$10999,6,FALSE)</f>
        <v>G7C</v>
      </c>
      <c r="G33" s="3" t="str">
        <f>VLOOKUP(A33,'QAQC ID Reference Page'!A$2:G$10999,7,FALSE)</f>
        <v>S</v>
      </c>
      <c r="H33" s="47">
        <v>0.2</v>
      </c>
      <c r="I33" s="47">
        <v>0.11</v>
      </c>
      <c r="J33" s="48">
        <v>7.3999999999999996E-2</v>
      </c>
      <c r="K33" s="47">
        <v>0.32</v>
      </c>
      <c r="L33" s="47">
        <v>62.95</v>
      </c>
      <c r="M33" s="3"/>
      <c r="N33" s="3"/>
      <c r="O33" s="3"/>
      <c r="P33" s="3"/>
      <c r="Q33" s="3"/>
      <c r="R33" s="3"/>
      <c r="S33" s="3"/>
      <c r="T33" s="3"/>
      <c r="U33" s="3"/>
      <c r="V33" s="3"/>
      <c r="W33" s="3"/>
      <c r="X33" s="3"/>
      <c r="Y33" s="3"/>
      <c r="Z33" s="3"/>
      <c r="AA33" s="3"/>
      <c r="AB33" s="3"/>
    </row>
    <row r="34" spans="1:28" x14ac:dyDescent="0.2">
      <c r="A34" s="3" t="s">
        <v>282</v>
      </c>
      <c r="B34" s="3" t="str">
        <f>VLOOKUP(A34,'QAQC ID Reference Page'!A$2:G$10999,2,FALSE)</f>
        <v>OBS0520</v>
      </c>
      <c r="C34" s="46">
        <f>VLOOKUP(A34,'QAQC ID Reference Page'!A$2:G$10999,3,FALSE)</f>
        <v>43986</v>
      </c>
      <c r="D34" s="12">
        <f>VLOOKUP(A34,'QAQC ID Reference Page'!A$2:G$10999,4,FALSE)</f>
        <v>0.50208333333333333</v>
      </c>
      <c r="E34" s="21">
        <f>VLOOKUP(A34,'QAQC ID Reference Page'!A$2:G$10999,5,FALSE)</f>
        <v>1003</v>
      </c>
      <c r="F34" s="21" t="str">
        <f>VLOOKUP(A34,'QAQC ID Reference Page'!A$2:G$10999,6,FALSE)</f>
        <v>G7C</v>
      </c>
      <c r="G34" s="3" t="str">
        <f>VLOOKUP(A34,'QAQC ID Reference Page'!A$2:G$10999,7,FALSE)</f>
        <v>B</v>
      </c>
      <c r="H34" s="47">
        <v>0.99</v>
      </c>
      <c r="I34" s="47">
        <v>0.33</v>
      </c>
      <c r="J34" s="48">
        <v>0.42199999999999999</v>
      </c>
      <c r="K34" s="47">
        <v>2.15</v>
      </c>
      <c r="L34" s="47">
        <v>62.7</v>
      </c>
      <c r="M34" s="3"/>
      <c r="N34" s="3"/>
      <c r="O34" s="3"/>
      <c r="P34" s="3"/>
      <c r="Q34" s="3"/>
      <c r="R34" s="3"/>
      <c r="S34" s="3"/>
      <c r="T34" s="3"/>
      <c r="U34" s="3"/>
      <c r="V34" s="3"/>
      <c r="W34" s="3"/>
      <c r="X34" s="3"/>
      <c r="Y34" s="3"/>
      <c r="Z34" s="3"/>
      <c r="AA34" s="3"/>
      <c r="AB34" s="3"/>
    </row>
    <row r="35" spans="1:28" x14ac:dyDescent="0.2">
      <c r="A35" s="3" t="s">
        <v>283</v>
      </c>
      <c r="B35" s="3" t="str">
        <f>VLOOKUP(A35,'QAQC ID Reference Page'!A$2:G$10999,2,FALSE)</f>
        <v>OBS0520</v>
      </c>
      <c r="C35" s="46">
        <f>VLOOKUP(A35,'QAQC ID Reference Page'!A$2:G$10999,3,FALSE)</f>
        <v>43986</v>
      </c>
      <c r="D35" s="12">
        <f>VLOOKUP(A35,'QAQC ID Reference Page'!A$2:G$10999,4,FALSE)</f>
        <v>0.52222222222222225</v>
      </c>
      <c r="E35" s="21">
        <f>VLOOKUP(A35,'QAQC ID Reference Page'!A$2:G$10999,5,FALSE)</f>
        <v>1001</v>
      </c>
      <c r="F35" s="21" t="str">
        <f>VLOOKUP(A35,'QAQC ID Reference Page'!A$2:G$10999,6,FALSE)</f>
        <v>EFR</v>
      </c>
      <c r="G35" s="3" t="str">
        <f>VLOOKUP(A35,'QAQC ID Reference Page'!A$2:G$10999,7,FALSE)</f>
        <v>S</v>
      </c>
      <c r="H35" s="47">
        <v>0.11</v>
      </c>
      <c r="I35" s="47">
        <v>0.11</v>
      </c>
      <c r="J35" s="48">
        <v>1.7000000000000001E-2</v>
      </c>
      <c r="K35" s="47">
        <v>-0.28000000000000003</v>
      </c>
      <c r="L35" s="47">
        <v>79.040000000000006</v>
      </c>
      <c r="M35" s="3"/>
      <c r="N35" s="3"/>
      <c r="O35" s="3"/>
      <c r="P35" s="3"/>
      <c r="Q35" s="3"/>
      <c r="R35" s="3"/>
      <c r="S35" s="3"/>
      <c r="T35" s="3"/>
      <c r="U35" s="3"/>
      <c r="V35" s="3"/>
      <c r="W35" s="3"/>
      <c r="X35" s="3"/>
      <c r="Y35" s="3"/>
      <c r="Z35" s="3"/>
      <c r="AA35" s="3"/>
      <c r="AB35" s="3"/>
    </row>
    <row r="36" spans="1:28" x14ac:dyDescent="0.2">
      <c r="A36" s="3" t="s">
        <v>285</v>
      </c>
      <c r="B36" s="3" t="str">
        <f>VLOOKUP(A36,'QAQC ID Reference Page'!A$2:G$10999,2,FALSE)</f>
        <v>OBS0620</v>
      </c>
      <c r="C36" s="46">
        <f>VLOOKUP(A36,'QAQC ID Reference Page'!A$2:G$10999,3,FALSE)</f>
        <v>43999</v>
      </c>
      <c r="D36" s="12">
        <f>VLOOKUP(A36,'QAQC ID Reference Page'!A$2:G$10999,4,FALSE)</f>
        <v>0.30833333333333335</v>
      </c>
      <c r="E36" s="21">
        <f>VLOOKUP(A36,'QAQC ID Reference Page'!A$2:G$10999,5,FALSE)</f>
        <v>1001</v>
      </c>
      <c r="F36" s="21" t="str">
        <f>VLOOKUP(A36,'QAQC ID Reference Page'!A$2:G$10999,6,FALSE)</f>
        <v>E6</v>
      </c>
      <c r="G36" s="3" t="str">
        <f>VLOOKUP(A36,'QAQC ID Reference Page'!A$2:G$10999,7,FALSE)</f>
        <v>S</v>
      </c>
      <c r="H36" s="47">
        <v>0.4</v>
      </c>
      <c r="I36" s="47">
        <v>0.11</v>
      </c>
      <c r="J36" s="48">
        <v>1.7999999999999999E-2</v>
      </c>
      <c r="K36" s="47">
        <v>0.76</v>
      </c>
      <c r="L36" s="47">
        <v>50.11</v>
      </c>
      <c r="M36" s="3"/>
      <c r="N36" s="3"/>
      <c r="O36" s="3"/>
      <c r="P36" s="3"/>
      <c r="Q36" s="3"/>
      <c r="R36" s="3"/>
      <c r="S36" s="3"/>
      <c r="T36" s="3"/>
      <c r="U36" s="3"/>
      <c r="V36" s="3"/>
      <c r="W36" s="3"/>
      <c r="X36" s="3"/>
      <c r="Y36" s="3"/>
      <c r="Z36" s="3"/>
      <c r="AA36" s="3"/>
      <c r="AB36" s="3"/>
    </row>
    <row r="37" spans="1:28" x14ac:dyDescent="0.2">
      <c r="A37" s="3" t="s">
        <v>287</v>
      </c>
      <c r="B37" s="3" t="str">
        <f>VLOOKUP(A37,'QAQC ID Reference Page'!A$2:G$10999,2,FALSE)</f>
        <v>OBS0620</v>
      </c>
      <c r="C37" s="46">
        <f>VLOOKUP(A37,'QAQC ID Reference Page'!A$2:G$10999,3,FALSE)</f>
        <v>43999</v>
      </c>
      <c r="D37" s="12">
        <f>VLOOKUP(A37,'QAQC ID Reference Page'!A$2:G$10999,4,FALSE)</f>
        <v>0.35694444444444445</v>
      </c>
      <c r="E37" s="21">
        <f>VLOOKUP(A37,'QAQC ID Reference Page'!A$2:G$10999,5,FALSE)</f>
        <v>1002</v>
      </c>
      <c r="F37" s="21" t="str">
        <f>VLOOKUP(A37,'QAQC ID Reference Page'!A$2:G$10999,6,FALSE)</f>
        <v>E7C</v>
      </c>
      <c r="G37" s="3" t="str">
        <f>VLOOKUP(A37,'QAQC ID Reference Page'!A$2:G$10999,7,FALSE)</f>
        <v>S</v>
      </c>
      <c r="H37" s="47">
        <v>0.27</v>
      </c>
      <c r="I37" s="47">
        <v>0.13</v>
      </c>
      <c r="J37" s="48">
        <v>1.7000000000000001E-2</v>
      </c>
      <c r="K37" s="47">
        <v>0.46</v>
      </c>
      <c r="L37" s="47">
        <v>75.61</v>
      </c>
      <c r="M37" s="3"/>
      <c r="N37" s="3"/>
      <c r="O37" s="3"/>
      <c r="P37" s="3"/>
      <c r="Q37" s="3"/>
      <c r="R37" s="3"/>
      <c r="S37" s="3"/>
      <c r="T37" s="3"/>
      <c r="U37" s="3"/>
      <c r="V37" s="3"/>
      <c r="W37" s="3"/>
      <c r="X37" s="3"/>
      <c r="Y37" s="3"/>
      <c r="Z37" s="3"/>
      <c r="AA37" s="3"/>
      <c r="AB37" s="3"/>
    </row>
    <row r="38" spans="1:28" x14ac:dyDescent="0.2">
      <c r="A38" s="3" t="s">
        <v>288</v>
      </c>
      <c r="B38" s="3" t="str">
        <f>VLOOKUP(A38,'QAQC ID Reference Page'!A$2:G$10999,2,FALSE)</f>
        <v>OBS0620</v>
      </c>
      <c r="C38" s="46">
        <f>VLOOKUP(A38,'QAQC ID Reference Page'!A$2:G$10999,3,FALSE)</f>
        <v>43999</v>
      </c>
      <c r="D38" s="12">
        <f>VLOOKUP(A38,'QAQC ID Reference Page'!A$2:G$10999,4,FALSE)</f>
        <v>0.35694444444444445</v>
      </c>
      <c r="E38" s="21">
        <f>VLOOKUP(A38,'QAQC ID Reference Page'!A$2:G$10999,5,FALSE)</f>
        <v>1004</v>
      </c>
      <c r="F38" s="21" t="str">
        <f>VLOOKUP(A38,'QAQC ID Reference Page'!A$2:G$10999,6,FALSE)</f>
        <v>E7C</v>
      </c>
      <c r="G38" s="3" t="str">
        <f>VLOOKUP(A38,'QAQC ID Reference Page'!A$2:G$10999,7,FALSE)</f>
        <v>B</v>
      </c>
      <c r="H38" s="47">
        <v>0.36</v>
      </c>
      <c r="I38" s="47">
        <v>0.28000000000000003</v>
      </c>
      <c r="J38" s="48">
        <v>0.14299999999999999</v>
      </c>
      <c r="K38" s="47">
        <v>1.24</v>
      </c>
      <c r="L38" s="47">
        <v>33.53</v>
      </c>
      <c r="M38" s="3"/>
      <c r="N38" s="3"/>
      <c r="O38" s="3"/>
      <c r="P38" s="3"/>
      <c r="Q38" s="3"/>
      <c r="R38" s="3"/>
      <c r="S38" s="3"/>
      <c r="T38" s="3"/>
      <c r="U38" s="3"/>
      <c r="V38" s="3"/>
      <c r="W38" s="3"/>
      <c r="X38" s="3"/>
      <c r="Y38" s="3"/>
      <c r="Z38" s="3"/>
      <c r="AA38" s="3"/>
      <c r="AB38" s="3"/>
    </row>
    <row r="39" spans="1:28" x14ac:dyDescent="0.2">
      <c r="A39" s="3" t="s">
        <v>289</v>
      </c>
      <c r="B39" s="3" t="str">
        <f>VLOOKUP(A39,'QAQC ID Reference Page'!A$2:G$10999,2,FALSE)</f>
        <v>OBS0620</v>
      </c>
      <c r="C39" s="46">
        <f>VLOOKUP(A39,'QAQC ID Reference Page'!A$2:G$10999,3,FALSE)</f>
        <v>43999</v>
      </c>
      <c r="D39" s="12">
        <f>VLOOKUP(A39,'QAQC ID Reference Page'!A$2:G$10999,4,FALSE)</f>
        <v>0.3840277777777778</v>
      </c>
      <c r="E39" s="21">
        <f>VLOOKUP(A39,'QAQC ID Reference Page'!A$2:G$10999,5,FALSE)</f>
        <v>1003</v>
      </c>
      <c r="F39" s="21" t="str">
        <f>VLOOKUP(A39,'QAQC ID Reference Page'!A$2:G$10999,6,FALSE)</f>
        <v>E9</v>
      </c>
      <c r="G39" s="3" t="str">
        <f>VLOOKUP(A39,'QAQC ID Reference Page'!A$2:G$10999,7,FALSE)</f>
        <v>S</v>
      </c>
      <c r="H39" s="47">
        <v>0.2</v>
      </c>
      <c r="I39" s="47">
        <v>0.13</v>
      </c>
      <c r="J39" s="48">
        <v>2.4E-2</v>
      </c>
      <c r="K39" s="47">
        <v>0.39</v>
      </c>
      <c r="L39" s="47">
        <v>59.15</v>
      </c>
      <c r="M39" s="3"/>
      <c r="N39" s="3"/>
      <c r="O39" s="3"/>
      <c r="P39" s="3"/>
      <c r="Q39" s="3"/>
      <c r="R39" s="3"/>
      <c r="S39" s="3"/>
      <c r="T39" s="3"/>
      <c r="U39" s="3"/>
      <c r="V39" s="3"/>
      <c r="W39" s="3"/>
      <c r="X39" s="3"/>
      <c r="Y39" s="3"/>
      <c r="Z39" s="3"/>
      <c r="AA39" s="3"/>
      <c r="AB39" s="3"/>
    </row>
    <row r="40" spans="1:28" x14ac:dyDescent="0.2">
      <c r="A40" s="3" t="s">
        <v>290</v>
      </c>
      <c r="B40" s="3" t="str">
        <f>VLOOKUP(A40,'QAQC ID Reference Page'!A$2:G$10999,2,FALSE)</f>
        <v>OBS0620</v>
      </c>
      <c r="C40" s="46">
        <f>VLOOKUP(A40,'QAQC ID Reference Page'!A$2:G$10999,3,FALSE)</f>
        <v>43999</v>
      </c>
      <c r="D40" s="12">
        <f>VLOOKUP(A40,'QAQC ID Reference Page'!A$2:G$10999,4,FALSE)</f>
        <v>0.43055555555555558</v>
      </c>
      <c r="E40" s="21">
        <f>VLOOKUP(A40,'QAQC ID Reference Page'!A$2:G$10999,5,FALSE)</f>
        <v>1005</v>
      </c>
      <c r="F40" s="21" t="str">
        <f>VLOOKUP(A40,'QAQC ID Reference Page'!A$2:G$10999,6,FALSE)</f>
        <v>G9</v>
      </c>
      <c r="G40" s="3" t="str">
        <f>VLOOKUP(A40,'QAQC ID Reference Page'!A$2:G$10999,7,FALSE)</f>
        <v>S</v>
      </c>
      <c r="H40" s="47">
        <v>0.11</v>
      </c>
      <c r="I40" s="47">
        <v>0.1</v>
      </c>
      <c r="J40" s="48">
        <v>2.1999999999999999E-2</v>
      </c>
      <c r="K40" s="47">
        <v>0.59</v>
      </c>
      <c r="L40" s="47">
        <v>54.04</v>
      </c>
      <c r="M40" s="3"/>
      <c r="N40" s="3"/>
      <c r="O40" s="3"/>
      <c r="P40" s="3"/>
      <c r="Q40" s="3"/>
      <c r="R40" s="3"/>
      <c r="S40" s="3"/>
      <c r="T40" s="3"/>
      <c r="U40" s="3"/>
      <c r="V40" s="3"/>
      <c r="W40" s="3"/>
      <c r="X40" s="3"/>
      <c r="Y40" s="3"/>
      <c r="Z40" s="3"/>
      <c r="AA40" s="3"/>
      <c r="AB40" s="3"/>
    </row>
    <row r="41" spans="1:28" x14ac:dyDescent="0.2">
      <c r="A41" s="3" t="s">
        <v>291</v>
      </c>
      <c r="B41" s="3" t="str">
        <f>VLOOKUP(A41,'QAQC ID Reference Page'!A$2:G$10999,2,FALSE)</f>
        <v>OBS0620</v>
      </c>
      <c r="C41" s="46">
        <f>VLOOKUP(A41,'QAQC ID Reference Page'!A$2:G$10999,3,FALSE)</f>
        <v>43999</v>
      </c>
      <c r="D41" s="12">
        <f>VLOOKUP(A41,'QAQC ID Reference Page'!A$2:G$10999,4,FALSE)</f>
        <v>0.43055555555555558</v>
      </c>
      <c r="E41" s="21">
        <f>VLOOKUP(A41,'QAQC ID Reference Page'!A$2:G$10999,5,FALSE)</f>
        <v>1009</v>
      </c>
      <c r="F41" s="21" t="str">
        <f>VLOOKUP(A41,'QAQC ID Reference Page'!A$2:G$10999,6,FALSE)</f>
        <v>G9</v>
      </c>
      <c r="G41" s="3" t="str">
        <f>VLOOKUP(A41,'QAQC ID Reference Page'!A$2:G$10999,7,FALSE)</f>
        <v>B</v>
      </c>
      <c r="H41" s="47">
        <v>0.14000000000000001</v>
      </c>
      <c r="I41" s="47">
        <v>0.12</v>
      </c>
      <c r="J41" s="48">
        <v>1.2E-2</v>
      </c>
      <c r="K41" s="47">
        <v>0.41</v>
      </c>
      <c r="L41" s="47">
        <v>54.22</v>
      </c>
      <c r="M41" s="3"/>
      <c r="N41" s="3"/>
      <c r="O41" s="3"/>
      <c r="P41" s="3"/>
      <c r="Q41" s="3"/>
      <c r="R41" s="3"/>
      <c r="S41" s="3"/>
      <c r="T41" s="3"/>
      <c r="U41" s="3"/>
      <c r="V41" s="3"/>
      <c r="W41" s="3"/>
      <c r="X41" s="3"/>
      <c r="Y41" s="3"/>
      <c r="Z41" s="3"/>
      <c r="AA41" s="3"/>
      <c r="AB41" s="3"/>
    </row>
    <row r="42" spans="1:28" x14ac:dyDescent="0.2">
      <c r="A42" s="3" t="s">
        <v>292</v>
      </c>
      <c r="B42" s="3" t="str">
        <f>VLOOKUP(A42,'QAQC ID Reference Page'!A$2:G$10999,2,FALSE)</f>
        <v>OBS0620</v>
      </c>
      <c r="C42" s="46">
        <f>VLOOKUP(A42,'QAQC ID Reference Page'!A$2:G$10999,3,FALSE)</f>
        <v>43999</v>
      </c>
      <c r="D42" s="12">
        <f>VLOOKUP(A42,'QAQC ID Reference Page'!A$2:G$10999,4,FALSE)</f>
        <v>0.44444444444444442</v>
      </c>
      <c r="E42" s="21">
        <f>VLOOKUP(A42,'QAQC ID Reference Page'!A$2:G$10999,5,FALSE)</f>
        <v>1024</v>
      </c>
      <c r="F42" s="21" t="str">
        <f>VLOOKUP(A42,'QAQC ID Reference Page'!A$2:G$10999,6,FALSE)</f>
        <v>H9-1</v>
      </c>
      <c r="G42" s="3" t="str">
        <f>VLOOKUP(A42,'QAQC ID Reference Page'!A$2:G$10999,7,FALSE)</f>
        <v>S</v>
      </c>
      <c r="H42" s="47">
        <v>0.75</v>
      </c>
      <c r="I42" s="47">
        <v>0.1</v>
      </c>
      <c r="J42" s="48">
        <v>6.3E-2</v>
      </c>
      <c r="K42" s="47">
        <v>1.96</v>
      </c>
      <c r="L42" s="47">
        <v>23.74</v>
      </c>
      <c r="M42" s="3"/>
      <c r="N42" s="3"/>
      <c r="O42" s="3"/>
      <c r="P42" s="3"/>
      <c r="Q42" s="3"/>
      <c r="R42" s="3"/>
      <c r="S42" s="3"/>
      <c r="T42" s="3"/>
      <c r="U42" s="3"/>
      <c r="V42" s="3"/>
      <c r="W42" s="3"/>
      <c r="X42" s="3"/>
      <c r="Y42" s="3"/>
      <c r="Z42" s="3"/>
      <c r="AA42" s="3"/>
      <c r="AB42" s="3"/>
    </row>
    <row r="43" spans="1:28" x14ac:dyDescent="0.2">
      <c r="A43" s="3" t="s">
        <v>294</v>
      </c>
      <c r="B43" s="3" t="str">
        <f>VLOOKUP(A43,'QAQC ID Reference Page'!A$2:G$10999,2,FALSE)</f>
        <v>OBS0620</v>
      </c>
      <c r="C43" s="46">
        <f>VLOOKUP(A43,'QAQC ID Reference Page'!A$2:G$10999,3,FALSE)</f>
        <v>43999</v>
      </c>
      <c r="D43" s="12">
        <f>VLOOKUP(A43,'QAQC ID Reference Page'!A$2:G$10999,4,FALSE)</f>
        <v>0.44444444444444442</v>
      </c>
      <c r="E43" s="21">
        <f>VLOOKUP(A43,'QAQC ID Reference Page'!A$2:G$10999,5,FALSE)</f>
        <v>1014</v>
      </c>
      <c r="F43" s="21" t="str">
        <f>VLOOKUP(A43,'QAQC ID Reference Page'!A$2:G$10999,6,FALSE)</f>
        <v>H9-1</v>
      </c>
      <c r="G43" s="3" t="str">
        <f>VLOOKUP(A43,'QAQC ID Reference Page'!A$2:G$10999,7,FALSE)</f>
        <v>B</v>
      </c>
      <c r="H43" s="47">
        <v>1.6099999999999999</v>
      </c>
      <c r="I43" s="47">
        <v>0.2</v>
      </c>
      <c r="J43" s="48">
        <v>0.251</v>
      </c>
      <c r="K43" s="47">
        <v>3.7800000000000002</v>
      </c>
      <c r="L43" s="47">
        <v>116.02</v>
      </c>
      <c r="M43" s="3"/>
      <c r="N43" s="3"/>
      <c r="O43" s="3"/>
      <c r="P43" s="3"/>
      <c r="Q43" s="3"/>
      <c r="R43" s="3"/>
      <c r="S43" s="3"/>
      <c r="T43" s="3"/>
      <c r="U43" s="3"/>
      <c r="V43" s="3"/>
      <c r="W43" s="3"/>
      <c r="X43" s="3"/>
      <c r="Y43" s="3"/>
      <c r="Z43" s="3"/>
      <c r="AA43" s="3"/>
      <c r="AB43" s="3"/>
    </row>
    <row r="44" spans="1:28" x14ac:dyDescent="0.2">
      <c r="A44" s="3" t="s">
        <v>295</v>
      </c>
      <c r="B44" s="3" t="str">
        <f>VLOOKUP(A44,'QAQC ID Reference Page'!A$2:G$10999,2,FALSE)</f>
        <v>OBS0620</v>
      </c>
      <c r="C44" s="46">
        <f>VLOOKUP(A44,'QAQC ID Reference Page'!A$2:G$10999,3,FALSE)</f>
        <v>43999</v>
      </c>
      <c r="D44" s="12">
        <f>VLOOKUP(A44,'QAQC ID Reference Page'!A$2:G$10999,4,FALSE)</f>
        <v>0.47708333333333336</v>
      </c>
      <c r="E44" s="21">
        <f>VLOOKUP(A44,'QAQC ID Reference Page'!A$2:G$10999,5,FALSE)</f>
        <v>1007</v>
      </c>
      <c r="F44" s="21" t="str">
        <f>VLOOKUP(A44,'QAQC ID Reference Page'!A$2:G$10999,6,FALSE)</f>
        <v>I9</v>
      </c>
      <c r="G44" s="3" t="str">
        <f>VLOOKUP(A44,'QAQC ID Reference Page'!A$2:G$10999,7,FALSE)</f>
        <v>S</v>
      </c>
      <c r="H44" s="47">
        <v>3.9</v>
      </c>
      <c r="I44" s="47">
        <v>0.13</v>
      </c>
      <c r="J44" s="48">
        <v>0.42599999999999999</v>
      </c>
      <c r="K44" s="47">
        <v>4.13</v>
      </c>
      <c r="L44" s="47">
        <v>83.46</v>
      </c>
      <c r="M44" s="3"/>
      <c r="N44" s="3"/>
      <c r="O44" s="3"/>
      <c r="P44" s="3"/>
      <c r="Q44" s="3"/>
      <c r="R44" s="3"/>
      <c r="S44" s="3"/>
      <c r="T44" s="3"/>
      <c r="U44" s="3"/>
      <c r="V44" s="3"/>
      <c r="W44" s="3"/>
      <c r="X44" s="3"/>
      <c r="Y44" s="3"/>
      <c r="Z44" s="3"/>
      <c r="AA44" s="3"/>
      <c r="AB44" s="3"/>
    </row>
    <row r="45" spans="1:28" x14ac:dyDescent="0.2">
      <c r="A45" s="3" t="s">
        <v>296</v>
      </c>
      <c r="B45" s="3" t="str">
        <f>VLOOKUP(A45,'QAQC ID Reference Page'!A$2:G$10999,2,FALSE)</f>
        <v>OBS0620</v>
      </c>
      <c r="C45" s="46">
        <f>VLOOKUP(A45,'QAQC ID Reference Page'!A$2:G$10999,3,FALSE)</f>
        <v>43999</v>
      </c>
      <c r="D45" s="12">
        <f>VLOOKUP(A45,'QAQC ID Reference Page'!A$2:G$10999,4,FALSE)</f>
        <v>0.48541666666666666</v>
      </c>
      <c r="E45" s="21">
        <f>VLOOKUP(A45,'QAQC ID Reference Page'!A$2:G$10999,5,FALSE)</f>
        <v>1008</v>
      </c>
      <c r="F45" s="21" t="str">
        <f>VLOOKUP(A45,'QAQC ID Reference Page'!A$2:G$10999,6,FALSE)</f>
        <v>I9-1</v>
      </c>
      <c r="G45" s="3" t="str">
        <f>VLOOKUP(A45,'QAQC ID Reference Page'!A$2:G$10999,7,FALSE)</f>
        <v>S</v>
      </c>
      <c r="H45" s="47">
        <v>1.77</v>
      </c>
      <c r="I45" s="47">
        <v>0.12</v>
      </c>
      <c r="J45" s="48">
        <v>0.27700000000000002</v>
      </c>
      <c r="K45" s="47">
        <v>4.9800000000000004</v>
      </c>
      <c r="L45" s="47">
        <v>76.67</v>
      </c>
      <c r="M45" s="3"/>
      <c r="N45" s="3"/>
      <c r="O45" s="3"/>
      <c r="P45" s="3"/>
      <c r="Q45" s="3"/>
      <c r="R45" s="3"/>
      <c r="S45" s="3"/>
      <c r="T45" s="3"/>
      <c r="U45" s="3"/>
      <c r="V45" s="3"/>
      <c r="W45" s="3"/>
      <c r="X45" s="3"/>
      <c r="Y45" s="3"/>
      <c r="Z45" s="3"/>
      <c r="AA45" s="3"/>
      <c r="AB45" s="3"/>
    </row>
    <row r="46" spans="1:28" x14ac:dyDescent="0.2">
      <c r="A46" s="3" t="s">
        <v>298</v>
      </c>
      <c r="B46" s="3" t="str">
        <f>VLOOKUP(A46,'QAQC ID Reference Page'!A$2:G$10999,2,FALSE)</f>
        <v>OBS0620</v>
      </c>
      <c r="C46" s="46">
        <f>VLOOKUP(A46,'QAQC ID Reference Page'!A$2:G$10999,3,FALSE)</f>
        <v>43999</v>
      </c>
      <c r="D46" s="12">
        <f>VLOOKUP(A46,'QAQC ID Reference Page'!A$2:G$10999,4,FALSE)</f>
        <v>0.49861111111111112</v>
      </c>
      <c r="E46" s="21">
        <f>VLOOKUP(A46,'QAQC ID Reference Page'!A$2:G$10999,5,FALSE)</f>
        <v>1015</v>
      </c>
      <c r="F46" s="21" t="str">
        <f>VLOOKUP(A46,'QAQC ID Reference Page'!A$2:G$10999,6,FALSE)</f>
        <v>BR</v>
      </c>
      <c r="G46" s="3" t="str">
        <f>VLOOKUP(A46,'QAQC ID Reference Page'!A$2:G$10999,7,FALSE)</f>
        <v>S</v>
      </c>
      <c r="H46" s="47">
        <v>2.3199999999999998</v>
      </c>
      <c r="I46" s="47">
        <v>0.14000000000000001</v>
      </c>
      <c r="J46" s="48">
        <v>0.13800000000000001</v>
      </c>
      <c r="K46" s="47">
        <v>0.87</v>
      </c>
      <c r="L46" s="47">
        <v>46.87</v>
      </c>
      <c r="M46" s="3"/>
      <c r="N46" s="3"/>
      <c r="O46" s="3"/>
      <c r="P46" s="3"/>
      <c r="Q46" s="3"/>
      <c r="R46" s="3"/>
      <c r="S46" s="3"/>
      <c r="T46" s="3"/>
      <c r="U46" s="3"/>
      <c r="V46" s="3"/>
      <c r="W46" s="3"/>
      <c r="X46" s="3"/>
      <c r="Y46" s="3"/>
      <c r="Z46" s="3"/>
      <c r="AA46" s="3"/>
      <c r="AB46" s="3"/>
    </row>
    <row r="47" spans="1:28" x14ac:dyDescent="0.2">
      <c r="A47" s="3" t="s">
        <v>299</v>
      </c>
      <c r="B47" s="3" t="str">
        <f>VLOOKUP(A47,'QAQC ID Reference Page'!A$2:G$10999,2,FALSE)</f>
        <v>OBS0620</v>
      </c>
      <c r="C47" s="46">
        <f>VLOOKUP(A47,'QAQC ID Reference Page'!A$2:G$10999,3,FALSE)</f>
        <v>43999</v>
      </c>
      <c r="D47" s="12">
        <f>VLOOKUP(A47,'QAQC ID Reference Page'!A$2:G$10999,4,FALSE)</f>
        <v>0.51041666666666663</v>
      </c>
      <c r="E47" s="21">
        <f>VLOOKUP(A47,'QAQC ID Reference Page'!A$2:G$10999,5,FALSE)</f>
        <v>1019</v>
      </c>
      <c r="F47" s="21" t="str">
        <f>VLOOKUP(A47,'QAQC ID Reference Page'!A$2:G$10999,6,FALSE)</f>
        <v>AR</v>
      </c>
      <c r="G47" s="3" t="str">
        <f>VLOOKUP(A47,'QAQC ID Reference Page'!A$2:G$10999,7,FALSE)</f>
        <v>S</v>
      </c>
      <c r="H47" s="47">
        <v>2.46</v>
      </c>
      <c r="I47" s="47">
        <v>0.14000000000000001</v>
      </c>
      <c r="J47" s="48">
        <v>0.16</v>
      </c>
      <c r="K47" s="47">
        <v>1.4</v>
      </c>
      <c r="L47" s="47">
        <v>48.96</v>
      </c>
      <c r="M47" s="3"/>
      <c r="N47" s="3"/>
      <c r="O47" s="3"/>
      <c r="P47" s="3"/>
      <c r="Q47" s="3"/>
      <c r="R47" s="3"/>
      <c r="S47" s="3"/>
      <c r="T47" s="3"/>
      <c r="U47" s="3"/>
      <c r="V47" s="3"/>
      <c r="W47" s="3"/>
      <c r="X47" s="3"/>
      <c r="Y47" s="3"/>
      <c r="Z47" s="3"/>
      <c r="AA47" s="3"/>
      <c r="AB47" s="3"/>
    </row>
    <row r="48" spans="1:28" x14ac:dyDescent="0.2">
      <c r="A48" s="3" t="s">
        <v>301</v>
      </c>
      <c r="B48" s="3" t="str">
        <f>VLOOKUP(A48,'QAQC ID Reference Page'!A$2:G$10999,2,FALSE)</f>
        <v>OBS0620</v>
      </c>
      <c r="C48" s="46">
        <f>VLOOKUP(A48,'QAQC ID Reference Page'!A$2:G$10999,3,FALSE)</f>
        <v>43999</v>
      </c>
      <c r="D48" s="12">
        <f>VLOOKUP(A48,'QAQC ID Reference Page'!A$2:G$10999,4,FALSE)</f>
        <v>0.51041666666666663</v>
      </c>
      <c r="E48" s="21" t="str">
        <f>VLOOKUP(A48,'QAQC ID Reference Page'!A$2:G$10999,5,FALSE)</f>
        <v>NA</v>
      </c>
      <c r="F48" s="21" t="str">
        <f>VLOOKUP(A48,'QAQC ID Reference Page'!A$2:G$10999,6,FALSE)</f>
        <v>AR</v>
      </c>
      <c r="G48" s="3" t="str">
        <f>VLOOKUP(A48,'QAQC ID Reference Page'!A$2:G$10999,7,FALSE)</f>
        <v>B</v>
      </c>
      <c r="H48" s="47">
        <v>0.74</v>
      </c>
      <c r="I48" s="47">
        <v>0.32</v>
      </c>
      <c r="J48" s="48">
        <v>0.17499999999999999</v>
      </c>
      <c r="K48" s="47">
        <v>3.41</v>
      </c>
      <c r="L48" s="47">
        <v>14.29</v>
      </c>
      <c r="M48" s="3"/>
      <c r="N48" s="3"/>
      <c r="O48" s="3"/>
      <c r="P48" s="3"/>
      <c r="Q48" s="3"/>
      <c r="R48" s="3"/>
      <c r="S48" s="3"/>
      <c r="T48" s="3"/>
      <c r="U48" s="3"/>
      <c r="V48" s="3"/>
      <c r="W48" s="3"/>
      <c r="X48" s="3"/>
      <c r="Y48" s="3"/>
      <c r="Z48" s="3"/>
      <c r="AA48" s="3"/>
      <c r="AB48" s="3"/>
    </row>
    <row r="49" spans="1:28" x14ac:dyDescent="0.2">
      <c r="A49" s="3" t="s">
        <v>302</v>
      </c>
      <c r="B49" s="3" t="str">
        <f>VLOOKUP(A49,'QAQC ID Reference Page'!A$2:G$10999,2,FALSE)</f>
        <v>OBS0620</v>
      </c>
      <c r="C49" s="46">
        <f>VLOOKUP(A49,'QAQC ID Reference Page'!A$2:G$10999,3,FALSE)</f>
        <v>43999</v>
      </c>
      <c r="D49" s="12">
        <f>VLOOKUP(A49,'QAQC ID Reference Page'!A$2:G$10999,4,FALSE)</f>
        <v>0.52222222222222225</v>
      </c>
      <c r="E49" s="21">
        <f>VLOOKUP(A49,'QAQC ID Reference Page'!A$2:G$10999,5,FALSE)</f>
        <v>1023</v>
      </c>
      <c r="F49" s="21" t="str">
        <f>VLOOKUP(A49,'QAQC ID Reference Page'!A$2:G$10999,6,FALSE)</f>
        <v>TR-UP</v>
      </c>
      <c r="G49" s="3" t="str">
        <f>VLOOKUP(A49,'QAQC ID Reference Page'!A$2:G$10999,7,FALSE)</f>
        <v>S</v>
      </c>
      <c r="H49" s="47">
        <v>0.61</v>
      </c>
      <c r="I49" s="47">
        <v>0.08</v>
      </c>
      <c r="J49" s="48">
        <v>9.7000000000000003E-2</v>
      </c>
      <c r="K49" s="47">
        <v>0.49</v>
      </c>
      <c r="L49" s="47">
        <v>52.84</v>
      </c>
      <c r="M49" s="3"/>
      <c r="N49" s="3"/>
      <c r="O49" s="3"/>
      <c r="P49" s="3"/>
      <c r="Q49" s="3"/>
      <c r="R49" s="3"/>
      <c r="S49" s="3"/>
      <c r="T49" s="3"/>
      <c r="U49" s="3"/>
      <c r="V49" s="3"/>
      <c r="W49" s="3"/>
      <c r="X49" s="3"/>
      <c r="Y49" s="3"/>
      <c r="Z49" s="3"/>
      <c r="AA49" s="3"/>
      <c r="AB49" s="3"/>
    </row>
    <row r="50" spans="1:28" x14ac:dyDescent="0.2">
      <c r="A50" s="3" t="s">
        <v>303</v>
      </c>
      <c r="B50" s="3" t="str">
        <f>VLOOKUP(A50,'QAQC ID Reference Page'!A$2:G$10999,2,FALSE)</f>
        <v>OBS0620</v>
      </c>
      <c r="C50" s="46">
        <f>VLOOKUP(A50,'QAQC ID Reference Page'!A$2:G$10999,3,FALSE)</f>
        <v>43999</v>
      </c>
      <c r="D50" s="12">
        <f>VLOOKUP(A50,'QAQC ID Reference Page'!A$2:G$10999,4,FALSE)</f>
        <v>0.53680555555555554</v>
      </c>
      <c r="E50" s="21">
        <f>VLOOKUP(A50,'QAQC ID Reference Page'!A$2:G$10999,5,FALSE)</f>
        <v>1018</v>
      </c>
      <c r="F50" s="21" t="str">
        <f>VLOOKUP(A50,'QAQC ID Reference Page'!A$2:G$10999,6,FALSE)</f>
        <v>TR</v>
      </c>
      <c r="G50" s="3" t="str">
        <f>VLOOKUP(A50,'QAQC ID Reference Page'!A$2:G$10999,7,FALSE)</f>
        <v>S</v>
      </c>
      <c r="H50" s="47">
        <v>0.32</v>
      </c>
      <c r="I50" s="47">
        <v>0.06</v>
      </c>
      <c r="J50" s="48">
        <v>3.3000000000000002E-2</v>
      </c>
      <c r="K50" s="47">
        <v>0.96</v>
      </c>
      <c r="L50" s="47">
        <v>58.71</v>
      </c>
      <c r="M50" s="3"/>
      <c r="N50" s="3"/>
      <c r="O50" s="3"/>
      <c r="P50" s="3"/>
      <c r="Q50" s="3"/>
      <c r="R50" s="3"/>
      <c r="S50" s="3"/>
      <c r="T50" s="3"/>
      <c r="U50" s="3"/>
      <c r="V50" s="3"/>
      <c r="W50" s="3"/>
      <c r="X50" s="3"/>
      <c r="Y50" s="3"/>
      <c r="Z50" s="3"/>
      <c r="AA50" s="3"/>
      <c r="AB50" s="3"/>
    </row>
    <row r="51" spans="1:28" x14ac:dyDescent="0.2">
      <c r="A51" s="3" t="s">
        <v>305</v>
      </c>
      <c r="B51" s="3" t="str">
        <f>VLOOKUP(A51,'QAQC ID Reference Page'!A$2:G$10999,2,FALSE)</f>
        <v>OBS0620</v>
      </c>
      <c r="C51" s="46">
        <f>VLOOKUP(A51,'QAQC ID Reference Page'!A$2:G$10999,3,FALSE)</f>
        <v>43999</v>
      </c>
      <c r="D51" s="12">
        <f>VLOOKUP(A51,'QAQC ID Reference Page'!A$2:G$10999,4,FALSE)</f>
        <v>0.53680555555555554</v>
      </c>
      <c r="E51" s="21">
        <f>VLOOKUP(A51,'QAQC ID Reference Page'!A$2:G$10999,5,FALSE)</f>
        <v>1012</v>
      </c>
      <c r="F51" s="21" t="str">
        <f>VLOOKUP(A51,'QAQC ID Reference Page'!A$2:G$10999,6,FALSE)</f>
        <v>TR</v>
      </c>
      <c r="G51" s="3" t="str">
        <f>VLOOKUP(A51,'QAQC ID Reference Page'!A$2:G$10999,7,FALSE)</f>
        <v>B</v>
      </c>
      <c r="H51" s="47">
        <v>1.76</v>
      </c>
      <c r="I51" s="47">
        <v>0.17</v>
      </c>
      <c r="J51" s="48">
        <v>0.20699999999999999</v>
      </c>
      <c r="K51" s="47">
        <v>2.74</v>
      </c>
      <c r="L51" s="47">
        <v>49.95</v>
      </c>
      <c r="M51" s="3"/>
      <c r="N51" s="3"/>
      <c r="O51" s="3"/>
      <c r="P51" s="3"/>
      <c r="Q51" s="3"/>
      <c r="R51" s="3"/>
      <c r="S51" s="3"/>
      <c r="T51" s="3"/>
      <c r="U51" s="3"/>
      <c r="V51" s="3"/>
      <c r="W51" s="3"/>
      <c r="X51" s="3"/>
      <c r="Y51" s="3"/>
      <c r="Z51" s="3"/>
      <c r="AA51" s="3"/>
      <c r="AB51" s="3"/>
    </row>
    <row r="52" spans="1:28" x14ac:dyDescent="0.2">
      <c r="A52" s="3" t="s">
        <v>306</v>
      </c>
      <c r="B52" s="3" t="str">
        <f>VLOOKUP(A52,'QAQC ID Reference Page'!A$2:G$10999,2,FALSE)</f>
        <v>OBS0620</v>
      </c>
      <c r="C52" s="46">
        <f>VLOOKUP(A52,'QAQC ID Reference Page'!A$2:G$10999,3,FALSE)</f>
        <v>43999</v>
      </c>
      <c r="D52" s="12">
        <f>VLOOKUP(A52,'QAQC ID Reference Page'!A$2:G$10999,4,FALSE)</f>
        <v>0.55000000000000004</v>
      </c>
      <c r="E52" s="21">
        <f>VLOOKUP(A52,'QAQC ID Reference Page'!A$2:G$10999,5,FALSE)</f>
        <v>1017</v>
      </c>
      <c r="F52" s="21" t="str">
        <f>VLOOKUP(A52,'QAQC ID Reference Page'!A$2:G$10999,6,FALSE)</f>
        <v>MR</v>
      </c>
      <c r="G52" s="3" t="str">
        <f>VLOOKUP(A52,'QAQC ID Reference Page'!A$2:G$10999,7,FALSE)</f>
        <v>S</v>
      </c>
      <c r="H52" s="47">
        <v>5.34</v>
      </c>
      <c r="I52" s="47">
        <v>0.18</v>
      </c>
      <c r="J52" s="48">
        <v>0.33600000000000002</v>
      </c>
      <c r="K52" s="47">
        <v>1.43</v>
      </c>
      <c r="L52" s="47">
        <v>64.92</v>
      </c>
      <c r="M52" s="3"/>
      <c r="N52" s="3"/>
      <c r="O52" s="3"/>
      <c r="P52" s="3"/>
      <c r="Q52" s="3"/>
      <c r="R52" s="3"/>
      <c r="S52" s="3"/>
      <c r="T52" s="3"/>
      <c r="U52" s="3"/>
      <c r="V52" s="3"/>
      <c r="W52" s="3"/>
      <c r="X52" s="3"/>
      <c r="Y52" s="3"/>
      <c r="Z52" s="3"/>
      <c r="AA52" s="3"/>
      <c r="AB52" s="3"/>
    </row>
    <row r="53" spans="1:28" x14ac:dyDescent="0.2">
      <c r="A53" s="3" t="s">
        <v>308</v>
      </c>
      <c r="B53" s="3" t="str">
        <f>VLOOKUP(A53,'QAQC ID Reference Page'!A$2:G$10999,2,FALSE)</f>
        <v>OBS0620</v>
      </c>
      <c r="C53" s="46">
        <f>VLOOKUP(A53,'QAQC ID Reference Page'!A$2:G$10999,3,FALSE)</f>
        <v>43999</v>
      </c>
      <c r="D53" s="12">
        <f>VLOOKUP(A53,'QAQC ID Reference Page'!A$2:G$10999,4,FALSE)</f>
        <v>0.55902777777777779</v>
      </c>
      <c r="E53" s="21">
        <f>VLOOKUP(A53,'QAQC ID Reference Page'!A$2:G$10999,5,FALSE)</f>
        <v>1011</v>
      </c>
      <c r="F53" s="21" t="str">
        <f>VLOOKUP(A53,'QAQC ID Reference Page'!A$2:G$10999,6,FALSE)</f>
        <v>J7C</v>
      </c>
      <c r="G53" s="3" t="str">
        <f>VLOOKUP(A53,'QAQC ID Reference Page'!A$2:G$10999,7,FALSE)</f>
        <v>S</v>
      </c>
      <c r="H53" s="47">
        <v>9.5</v>
      </c>
      <c r="I53" s="47">
        <v>0.79</v>
      </c>
      <c r="J53" s="48">
        <v>2.2200000000000002</v>
      </c>
      <c r="K53" s="47">
        <v>16.23</v>
      </c>
      <c r="L53" s="47">
        <v>86.78</v>
      </c>
      <c r="M53" s="3"/>
      <c r="N53" s="3"/>
      <c r="O53" s="3"/>
      <c r="P53" s="3"/>
      <c r="Q53" s="3"/>
      <c r="R53" s="3"/>
      <c r="S53" s="3"/>
      <c r="T53" s="3"/>
      <c r="U53" s="3"/>
      <c r="V53" s="3"/>
      <c r="W53" s="3"/>
      <c r="X53" s="3"/>
      <c r="Y53" s="3"/>
      <c r="Z53" s="3"/>
      <c r="AA53" s="3"/>
      <c r="AB53" s="3"/>
    </row>
    <row r="54" spans="1:28" x14ac:dyDescent="0.2">
      <c r="A54" s="3" t="s">
        <v>310</v>
      </c>
      <c r="B54" s="3" t="str">
        <f>VLOOKUP(A54,'QAQC ID Reference Page'!A$2:G$10999,2,FALSE)</f>
        <v>OBS0620</v>
      </c>
      <c r="C54" s="46">
        <f>VLOOKUP(A54,'QAQC ID Reference Page'!A$2:G$10999,3,FALSE)</f>
        <v>43999</v>
      </c>
      <c r="D54" s="12">
        <f>VLOOKUP(A54,'QAQC ID Reference Page'!A$2:G$10999,4,FALSE)</f>
        <v>0.55902777777777779</v>
      </c>
      <c r="E54" s="21">
        <f>VLOOKUP(A54,'QAQC ID Reference Page'!A$2:G$10999,5,FALSE)</f>
        <v>1041</v>
      </c>
      <c r="F54" s="21" t="str">
        <f>VLOOKUP(A54,'QAQC ID Reference Page'!A$2:G$10999,6,FALSE)</f>
        <v>J7C</v>
      </c>
      <c r="G54" s="3" t="str">
        <f>VLOOKUP(A54,'QAQC ID Reference Page'!A$2:G$10999,7,FALSE)</f>
        <v>B</v>
      </c>
      <c r="H54" s="47">
        <v>2.73</v>
      </c>
      <c r="I54" s="47">
        <v>0.85</v>
      </c>
      <c r="J54" s="48">
        <v>0.60599999999999998</v>
      </c>
      <c r="K54" s="47">
        <v>6.58</v>
      </c>
      <c r="L54" s="47">
        <v>68.34</v>
      </c>
      <c r="M54" s="3"/>
      <c r="N54" s="3"/>
      <c r="O54" s="3"/>
      <c r="P54" s="3"/>
      <c r="Q54" s="3"/>
      <c r="R54" s="3"/>
      <c r="S54" s="3"/>
      <c r="T54" s="3"/>
      <c r="U54" s="3"/>
      <c r="V54" s="3"/>
      <c r="W54" s="3"/>
      <c r="X54" s="3"/>
      <c r="Y54" s="3"/>
      <c r="Z54" s="3"/>
      <c r="AA54" s="3"/>
      <c r="AB54" s="3"/>
    </row>
    <row r="55" spans="1:28" x14ac:dyDescent="0.2">
      <c r="A55" s="3" t="s">
        <v>311</v>
      </c>
      <c r="B55" s="3" t="str">
        <f>VLOOKUP(A55,'QAQC ID Reference Page'!A$2:G$10999,2,FALSE)</f>
        <v>OBS0620</v>
      </c>
      <c r="C55" s="46">
        <f>VLOOKUP(A55,'QAQC ID Reference Page'!A$2:G$10999,3,FALSE)</f>
        <v>43999</v>
      </c>
      <c r="D55" s="12">
        <f>VLOOKUP(A55,'QAQC ID Reference Page'!A$2:G$10999,4,FALSE)</f>
        <v>0.58402777777777781</v>
      </c>
      <c r="E55" s="21">
        <f>VLOOKUP(A55,'QAQC ID Reference Page'!A$2:G$10999,5,FALSE)</f>
        <v>1020</v>
      </c>
      <c r="F55" s="21" t="str">
        <f>VLOOKUP(A55,'QAQC ID Reference Page'!A$2:G$10999,6,FALSE)</f>
        <v>I7C</v>
      </c>
      <c r="G55" s="3" t="str">
        <f>VLOOKUP(A55,'QAQC ID Reference Page'!A$2:G$10999,7,FALSE)</f>
        <v>S</v>
      </c>
      <c r="H55" s="47">
        <v>1.03</v>
      </c>
      <c r="I55" s="47">
        <v>0.09</v>
      </c>
      <c r="J55" s="48">
        <v>0.17499999999999999</v>
      </c>
      <c r="K55" s="47">
        <v>0.45</v>
      </c>
      <c r="L55" s="47">
        <v>62.79</v>
      </c>
      <c r="M55" s="3"/>
      <c r="N55" s="3"/>
      <c r="O55" s="3"/>
      <c r="P55" s="3"/>
      <c r="Q55" s="3"/>
      <c r="R55" s="3"/>
      <c r="S55" s="3"/>
      <c r="T55" s="3"/>
      <c r="U55" s="3"/>
      <c r="V55" s="3"/>
      <c r="W55" s="3"/>
      <c r="X55" s="3"/>
      <c r="Y55" s="3"/>
      <c r="Z55" s="3"/>
      <c r="AA55" s="3"/>
      <c r="AB55" s="3"/>
    </row>
    <row r="56" spans="1:28" x14ac:dyDescent="0.2">
      <c r="A56" s="3" t="s">
        <v>312</v>
      </c>
      <c r="B56" s="3" t="str">
        <f>VLOOKUP(A56,'QAQC ID Reference Page'!A$2:G$10999,2,FALSE)</f>
        <v>OBS0620</v>
      </c>
      <c r="C56" s="46">
        <f>VLOOKUP(A56,'QAQC ID Reference Page'!A$2:G$10999,3,FALSE)</f>
        <v>43999</v>
      </c>
      <c r="D56" s="12">
        <f>VLOOKUP(A56,'QAQC ID Reference Page'!A$2:G$10999,4,FALSE)</f>
        <v>0.58402777777777781</v>
      </c>
      <c r="E56" s="21">
        <f>VLOOKUP(A56,'QAQC ID Reference Page'!A$2:G$10999,5,FALSE)</f>
        <v>1010</v>
      </c>
      <c r="F56" s="21" t="str">
        <f>VLOOKUP(A56,'QAQC ID Reference Page'!A$2:G$10999,6,FALSE)</f>
        <v>I7C</v>
      </c>
      <c r="G56" s="3" t="str">
        <f>VLOOKUP(A56,'QAQC ID Reference Page'!A$2:G$10999,7,FALSE)</f>
        <v>B</v>
      </c>
      <c r="H56" s="47">
        <v>1.02</v>
      </c>
      <c r="I56" s="47">
        <v>0.64</v>
      </c>
      <c r="J56" s="48">
        <v>0.33700000000000002</v>
      </c>
      <c r="K56" s="47">
        <v>3.4</v>
      </c>
      <c r="L56" s="47">
        <v>41.62</v>
      </c>
      <c r="M56" s="3"/>
      <c r="N56" s="3"/>
      <c r="O56" s="3"/>
      <c r="P56" s="3"/>
      <c r="Q56" s="3"/>
      <c r="R56" s="3"/>
      <c r="S56" s="3"/>
      <c r="T56" s="3"/>
      <c r="U56" s="3"/>
      <c r="V56" s="3"/>
      <c r="W56" s="3"/>
      <c r="X56" s="3"/>
      <c r="Y56" s="3"/>
      <c r="Z56" s="3"/>
      <c r="AA56" s="3"/>
      <c r="AB56" s="3"/>
    </row>
    <row r="57" spans="1:28" x14ac:dyDescent="0.2">
      <c r="A57" s="3" t="s">
        <v>313</v>
      </c>
      <c r="B57" s="3" t="str">
        <f>VLOOKUP(A57,'QAQC ID Reference Page'!A$2:G$10999,2,FALSE)</f>
        <v>OBS0620</v>
      </c>
      <c r="C57" s="46">
        <f>VLOOKUP(A57,'QAQC ID Reference Page'!A$2:G$10999,3,FALSE)</f>
        <v>43999</v>
      </c>
      <c r="D57" s="12">
        <f>VLOOKUP(A57,'QAQC ID Reference Page'!A$2:G$10999,4,FALSE)</f>
        <v>0.59722222222222221</v>
      </c>
      <c r="E57" s="21">
        <f>VLOOKUP(A57,'QAQC ID Reference Page'!A$2:G$10999,5,FALSE)</f>
        <v>1027</v>
      </c>
      <c r="F57" s="21" t="str">
        <f>VLOOKUP(A57,'QAQC ID Reference Page'!A$2:G$10999,6,FALSE)</f>
        <v>DR</v>
      </c>
      <c r="G57" s="3" t="str">
        <f>VLOOKUP(A57,'QAQC ID Reference Page'!A$2:G$10999,7,FALSE)</f>
        <v>S</v>
      </c>
      <c r="H57" s="47">
        <v>0.16</v>
      </c>
      <c r="I57" s="47">
        <v>0.15</v>
      </c>
      <c r="J57" s="48">
        <v>2.1999999999999999E-2</v>
      </c>
      <c r="K57" s="47">
        <v>0.56999999999999995</v>
      </c>
      <c r="L57" s="47">
        <v>60.48</v>
      </c>
      <c r="M57" s="3"/>
      <c r="N57" s="3"/>
      <c r="O57" s="3"/>
      <c r="P57" s="3"/>
      <c r="Q57" s="3"/>
      <c r="R57" s="3"/>
      <c r="S57" s="3"/>
      <c r="T57" s="3"/>
      <c r="U57" s="3"/>
      <c r="V57" s="3"/>
      <c r="W57" s="3"/>
      <c r="X57" s="3"/>
      <c r="Y57" s="3"/>
      <c r="Z57" s="3"/>
      <c r="AA57" s="3"/>
      <c r="AB57" s="3"/>
    </row>
    <row r="58" spans="1:28" x14ac:dyDescent="0.2">
      <c r="A58" s="3" t="s">
        <v>314</v>
      </c>
      <c r="B58" s="3" t="str">
        <f>VLOOKUP(A58,'QAQC ID Reference Page'!A$2:G$10999,2,FALSE)</f>
        <v>OBS0620</v>
      </c>
      <c r="C58" s="46">
        <f>VLOOKUP(A58,'QAQC ID Reference Page'!A$2:G$10999,3,FALSE)</f>
        <v>43999</v>
      </c>
      <c r="D58" s="12">
        <f>VLOOKUP(A58,'QAQC ID Reference Page'!A$2:G$10999,4,FALSE)</f>
        <v>0.61319444444444449</v>
      </c>
      <c r="E58" s="21">
        <f>VLOOKUP(A58,'QAQC ID Reference Page'!A$2:G$10999,5,FALSE)</f>
        <v>1013</v>
      </c>
      <c r="F58" s="21" t="str">
        <f>VLOOKUP(A58,'QAQC ID Reference Page'!A$2:G$10999,6,FALSE)</f>
        <v>G7C</v>
      </c>
      <c r="G58" s="3" t="str">
        <f>VLOOKUP(A58,'QAQC ID Reference Page'!A$2:G$10999,7,FALSE)</f>
        <v>S</v>
      </c>
      <c r="H58" s="47">
        <v>0.19</v>
      </c>
      <c r="I58" s="47">
        <v>0.08</v>
      </c>
      <c r="J58" s="48">
        <v>0.02</v>
      </c>
      <c r="K58" s="47">
        <v>0.67</v>
      </c>
      <c r="L58" s="47">
        <v>41.61</v>
      </c>
      <c r="M58" s="3"/>
      <c r="N58" s="3"/>
      <c r="O58" s="3"/>
      <c r="P58" s="3"/>
      <c r="Q58" s="3"/>
      <c r="R58" s="3"/>
      <c r="S58" s="3"/>
      <c r="T58" s="3"/>
      <c r="U58" s="3"/>
      <c r="V58" s="3"/>
      <c r="W58" s="3"/>
      <c r="X58" s="3"/>
      <c r="Y58" s="3"/>
      <c r="Z58" s="3"/>
      <c r="AA58" s="3"/>
      <c r="AB58" s="3"/>
    </row>
    <row r="59" spans="1:28" x14ac:dyDescent="0.2">
      <c r="A59" s="3" t="s">
        <v>315</v>
      </c>
      <c r="B59" s="3" t="str">
        <f>VLOOKUP(A59,'QAQC ID Reference Page'!A$2:G$10999,2,FALSE)</f>
        <v>OBS0620</v>
      </c>
      <c r="C59" s="46">
        <f>VLOOKUP(A59,'QAQC ID Reference Page'!A$2:G$10999,3,FALSE)</f>
        <v>43999</v>
      </c>
      <c r="D59" s="12">
        <f>VLOOKUP(A59,'QAQC ID Reference Page'!A$2:G$10999,4,FALSE)</f>
        <v>0.61319444444444449</v>
      </c>
      <c r="E59" s="21">
        <f>VLOOKUP(A59,'QAQC ID Reference Page'!A$2:G$10999,5,FALSE)</f>
        <v>1022</v>
      </c>
      <c r="F59" s="21" t="str">
        <f>VLOOKUP(A59,'QAQC ID Reference Page'!A$2:G$10999,6,FALSE)</f>
        <v>G7C</v>
      </c>
      <c r="G59" s="3" t="str">
        <f>VLOOKUP(A59,'QAQC ID Reference Page'!A$2:G$10999,7,FALSE)</f>
        <v>B</v>
      </c>
      <c r="H59" s="47">
        <v>0.5</v>
      </c>
      <c r="I59" s="47">
        <v>0.37</v>
      </c>
      <c r="J59" s="48">
        <v>0.17799999999999999</v>
      </c>
      <c r="K59" s="47">
        <v>2.06</v>
      </c>
      <c r="L59" s="47">
        <v>45.67</v>
      </c>
      <c r="M59" s="3"/>
      <c r="N59" s="3"/>
      <c r="O59" s="3"/>
      <c r="P59" s="3"/>
      <c r="Q59" s="3"/>
      <c r="R59" s="3"/>
      <c r="S59" s="3"/>
      <c r="T59" s="3"/>
      <c r="U59" s="3"/>
      <c r="V59" s="3"/>
      <c r="W59" s="3"/>
      <c r="X59" s="3"/>
      <c r="Y59" s="3"/>
      <c r="Z59" s="3"/>
      <c r="AA59" s="3"/>
      <c r="AB59" s="3"/>
    </row>
    <row r="60" spans="1:28" x14ac:dyDescent="0.2">
      <c r="A60" s="3" t="s">
        <v>316</v>
      </c>
      <c r="B60" s="3" t="str">
        <f>VLOOKUP(A60,'QAQC ID Reference Page'!A$2:G$10999,2,FALSE)</f>
        <v>OBS0620</v>
      </c>
      <c r="C60" s="46">
        <f>VLOOKUP(A60,'QAQC ID Reference Page'!A$2:G$10999,3,FALSE)</f>
        <v>43999</v>
      </c>
      <c r="D60" s="12">
        <f>VLOOKUP(A60,'QAQC ID Reference Page'!A$2:G$10999,4,FALSE)</f>
        <v>0.6381944444444444</v>
      </c>
      <c r="E60" s="21">
        <f>VLOOKUP(A60,'QAQC ID Reference Page'!A$2:G$10999,5,FALSE)</f>
        <v>1021</v>
      </c>
      <c r="F60" s="21" t="str">
        <f>VLOOKUP(A60,'QAQC ID Reference Page'!A$2:G$10999,6,FALSE)</f>
        <v>EFR</v>
      </c>
      <c r="G60" s="3" t="str">
        <f>VLOOKUP(A60,'QAQC ID Reference Page'!A$2:G$10999,7,FALSE)</f>
        <v>S</v>
      </c>
      <c r="H60" s="47">
        <v>0.21</v>
      </c>
      <c r="I60" s="47">
        <v>0.09</v>
      </c>
      <c r="J60" s="48">
        <v>2.9000000000000001E-2</v>
      </c>
      <c r="K60" s="47">
        <v>0.54</v>
      </c>
      <c r="L60" s="47">
        <v>57.13</v>
      </c>
      <c r="M60" s="3"/>
      <c r="N60" s="3"/>
      <c r="O60" s="3"/>
      <c r="P60" s="3"/>
      <c r="Q60" s="3"/>
      <c r="R60" s="3"/>
      <c r="S60" s="3"/>
      <c r="T60" s="3"/>
      <c r="U60" s="3"/>
      <c r="V60" s="3"/>
      <c r="W60" s="3"/>
      <c r="X60" s="3"/>
      <c r="Y60" s="3"/>
      <c r="Z60" s="3"/>
      <c r="AA60" s="3"/>
      <c r="AB60" s="3"/>
    </row>
    <row r="61" spans="1:28" x14ac:dyDescent="0.2">
      <c r="A61" s="3" t="s">
        <v>317</v>
      </c>
      <c r="B61" s="3" t="str">
        <f>VLOOKUP(A61,'QAQC ID Reference Page'!A$2:G$10999,2,FALSE)</f>
        <v>OBS0620</v>
      </c>
      <c r="C61" s="46">
        <f>VLOOKUP(A61,'QAQC ID Reference Page'!A$2:G$10999,3,FALSE)</f>
        <v>44000</v>
      </c>
      <c r="D61" s="12">
        <f>VLOOKUP(A61,'QAQC ID Reference Page'!A$2:G$10999,4,FALSE)</f>
        <v>0.28472222222222221</v>
      </c>
      <c r="E61" s="21">
        <f>VLOOKUP(A61,'QAQC ID Reference Page'!A$2:G$10999,5,FALSE)</f>
        <v>1001</v>
      </c>
      <c r="F61" s="21" t="str">
        <f>VLOOKUP(A61,'QAQC ID Reference Page'!A$2:G$10999,6,FALSE)</f>
        <v>C5-1</v>
      </c>
      <c r="G61" s="3" t="str">
        <f>VLOOKUP(A61,'QAQC ID Reference Page'!A$2:G$10999,7,FALSE)</f>
        <v>S</v>
      </c>
      <c r="H61" s="47">
        <v>0.15</v>
      </c>
      <c r="I61" s="47">
        <v>0.16</v>
      </c>
      <c r="J61" s="48">
        <v>1.4999999999999999E-2</v>
      </c>
      <c r="K61" s="47">
        <v>0.42</v>
      </c>
      <c r="L61" s="47">
        <v>45.17</v>
      </c>
      <c r="M61" s="3"/>
      <c r="N61" s="3"/>
      <c r="O61" s="3"/>
      <c r="P61" s="3"/>
      <c r="Q61" s="3"/>
      <c r="R61" s="3"/>
      <c r="S61" s="3"/>
      <c r="T61" s="3"/>
      <c r="U61" s="3"/>
      <c r="V61" s="3"/>
      <c r="W61" s="3"/>
      <c r="X61" s="3"/>
      <c r="Y61" s="3"/>
      <c r="Z61" s="3"/>
      <c r="AA61" s="3"/>
      <c r="AB61" s="3"/>
    </row>
    <row r="62" spans="1:28" x14ac:dyDescent="0.2">
      <c r="A62" s="3" t="s">
        <v>318</v>
      </c>
      <c r="B62" s="3" t="str">
        <f>VLOOKUP(A62,'QAQC ID Reference Page'!A$2:G$10999,2,FALSE)</f>
        <v>OBS0620</v>
      </c>
      <c r="C62" s="46">
        <f>VLOOKUP(A62,'QAQC ID Reference Page'!A$2:G$10999,3,FALSE)</f>
        <v>44000</v>
      </c>
      <c r="D62" s="12">
        <f>VLOOKUP(A62,'QAQC ID Reference Page'!A$2:G$10999,4,FALSE)</f>
        <v>0.28472222222222221</v>
      </c>
      <c r="E62" s="21">
        <f>VLOOKUP(A62,'QAQC ID Reference Page'!A$2:G$10999,5,FALSE)</f>
        <v>1005</v>
      </c>
      <c r="F62" s="21" t="str">
        <f>VLOOKUP(A62,'QAQC ID Reference Page'!A$2:G$10999,6,FALSE)</f>
        <v>C5-1</v>
      </c>
      <c r="G62" s="3" t="str">
        <f>VLOOKUP(A62,'QAQC ID Reference Page'!A$2:G$10999,7,FALSE)</f>
        <v>B</v>
      </c>
      <c r="H62" s="47">
        <v>0.35</v>
      </c>
      <c r="I62" s="47">
        <v>0.25</v>
      </c>
      <c r="J62" s="48">
        <v>3.2000000000000001E-2</v>
      </c>
      <c r="K62" s="47">
        <v>0.87</v>
      </c>
      <c r="L62" s="47">
        <v>62.89</v>
      </c>
      <c r="M62" s="3"/>
      <c r="N62" s="3"/>
      <c r="O62" s="3"/>
      <c r="P62" s="3"/>
      <c r="Q62" s="3"/>
      <c r="R62" s="3"/>
      <c r="S62" s="3"/>
      <c r="T62" s="3"/>
      <c r="U62" s="3"/>
      <c r="V62" s="3"/>
      <c r="W62" s="3"/>
      <c r="X62" s="3"/>
      <c r="Y62" s="3"/>
      <c r="Z62" s="3"/>
      <c r="AA62" s="3"/>
      <c r="AB62" s="3"/>
    </row>
    <row r="63" spans="1:28" x14ac:dyDescent="0.2">
      <c r="A63" s="3" t="s">
        <v>319</v>
      </c>
      <c r="B63" s="3" t="str">
        <f>VLOOKUP(A63,'QAQC ID Reference Page'!A$2:G$10999,2,FALSE)</f>
        <v>OBS0620</v>
      </c>
      <c r="C63" s="46">
        <f>VLOOKUP(A63,'QAQC ID Reference Page'!A$2:G$10999,3,FALSE)</f>
        <v>44000</v>
      </c>
      <c r="D63" s="12">
        <f>VLOOKUP(A63,'QAQC ID Reference Page'!A$2:G$10999,4,FALSE)</f>
        <v>0.2986111111111111</v>
      </c>
      <c r="E63" s="21">
        <f>VLOOKUP(A63,'QAQC ID Reference Page'!A$2:G$10999,5,FALSE)</f>
        <v>1002</v>
      </c>
      <c r="F63" s="21" t="str">
        <f>VLOOKUP(A63,'QAQC ID Reference Page'!A$2:G$10999,6,FALSE)</f>
        <v>B4</v>
      </c>
      <c r="G63" s="3" t="str">
        <f>VLOOKUP(A63,'QAQC ID Reference Page'!A$2:G$10999,7,FALSE)</f>
        <v>S</v>
      </c>
      <c r="H63" s="47">
        <v>0.09</v>
      </c>
      <c r="I63" s="47">
        <v>0.18</v>
      </c>
      <c r="J63" s="48">
        <v>1.2999999999999999E-2</v>
      </c>
      <c r="K63" s="47">
        <v>-0.05</v>
      </c>
      <c r="L63" s="47">
        <v>56.81</v>
      </c>
      <c r="M63" s="3"/>
      <c r="N63" s="3"/>
      <c r="O63" s="3"/>
      <c r="P63" s="3"/>
      <c r="Q63" s="3"/>
      <c r="R63" s="3"/>
      <c r="S63" s="3"/>
      <c r="T63" s="3"/>
      <c r="U63" s="3"/>
      <c r="V63" s="3"/>
      <c r="W63" s="3"/>
      <c r="X63" s="3"/>
      <c r="Y63" s="3"/>
      <c r="Z63" s="3"/>
      <c r="AA63" s="3"/>
      <c r="AB63" s="3"/>
    </row>
    <row r="64" spans="1:28" x14ac:dyDescent="0.2">
      <c r="A64" s="3" t="s">
        <v>320</v>
      </c>
      <c r="B64" s="3" t="str">
        <f>VLOOKUP(A64,'QAQC ID Reference Page'!A$2:G$10999,2,FALSE)</f>
        <v>OBS0620</v>
      </c>
      <c r="C64" s="46">
        <f>VLOOKUP(A64,'QAQC ID Reference Page'!A$2:G$10999,3,FALSE)</f>
        <v>44000</v>
      </c>
      <c r="D64" s="12">
        <f>VLOOKUP(A64,'QAQC ID Reference Page'!A$2:G$10999,4,FALSE)</f>
        <v>0.31874999999999998</v>
      </c>
      <c r="E64" s="21">
        <f>VLOOKUP(A64,'QAQC ID Reference Page'!A$2:G$10999,5,FALSE)</f>
        <v>1003</v>
      </c>
      <c r="F64" s="21" t="str">
        <f>VLOOKUP(A64,'QAQC ID Reference Page'!A$2:G$10999,6,FALSE)</f>
        <v>B1</v>
      </c>
      <c r="G64" s="3" t="str">
        <f>VLOOKUP(A64,'QAQC ID Reference Page'!A$2:G$10999,7,FALSE)</f>
        <v>S</v>
      </c>
      <c r="H64" s="47">
        <v>0.15</v>
      </c>
      <c r="I64" s="47">
        <v>0.16</v>
      </c>
      <c r="J64" s="48">
        <v>1.2E-2</v>
      </c>
      <c r="K64" s="47">
        <v>-0.06</v>
      </c>
      <c r="L64" s="47">
        <v>35.69</v>
      </c>
      <c r="M64" s="3"/>
      <c r="N64" s="3"/>
      <c r="O64" s="3"/>
      <c r="P64" s="3"/>
      <c r="Q64" s="3"/>
      <c r="R64" s="3"/>
      <c r="S64" s="3"/>
      <c r="T64" s="3"/>
      <c r="U64" s="3"/>
      <c r="V64" s="3"/>
      <c r="W64" s="3"/>
      <c r="X64" s="3"/>
      <c r="Y64" s="3"/>
      <c r="Z64" s="3"/>
      <c r="AA64" s="3"/>
      <c r="AB64" s="3"/>
    </row>
    <row r="65" spans="1:28" x14ac:dyDescent="0.2">
      <c r="A65" s="3" t="s">
        <v>321</v>
      </c>
      <c r="B65" s="3" t="str">
        <f>VLOOKUP(A65,'QAQC ID Reference Page'!A$2:G$10999,2,FALSE)</f>
        <v>OBS0620</v>
      </c>
      <c r="C65" s="46">
        <f>VLOOKUP(A65,'QAQC ID Reference Page'!A$2:G$10999,3,FALSE)</f>
        <v>44000</v>
      </c>
      <c r="D65" s="12">
        <f>VLOOKUP(A65,'QAQC ID Reference Page'!A$2:G$10999,4,FALSE)</f>
        <v>0.3298611111111111</v>
      </c>
      <c r="E65" s="21">
        <f>VLOOKUP(A65,'QAQC ID Reference Page'!A$2:G$10999,5,FALSE)</f>
        <v>1006</v>
      </c>
      <c r="F65" s="21" t="str">
        <f>VLOOKUP(A65,'QAQC ID Reference Page'!A$2:G$10999,6,FALSE)</f>
        <v>C1</v>
      </c>
      <c r="G65" s="3" t="str">
        <f>VLOOKUP(A65,'QAQC ID Reference Page'!A$2:G$10999,7,FALSE)</f>
        <v>S</v>
      </c>
      <c r="H65" s="47">
        <v>0.42</v>
      </c>
      <c r="I65" s="47">
        <v>0.2</v>
      </c>
      <c r="J65" s="48">
        <v>1.2E-2</v>
      </c>
      <c r="K65" s="47">
        <v>0.38</v>
      </c>
      <c r="L65" s="47">
        <v>37.78</v>
      </c>
      <c r="M65" s="3"/>
      <c r="N65" s="3"/>
      <c r="O65" s="3"/>
      <c r="P65" s="3"/>
      <c r="Q65" s="3"/>
      <c r="R65" s="3"/>
      <c r="S65" s="3"/>
      <c r="T65" s="3"/>
      <c r="U65" s="3"/>
      <c r="V65" s="3"/>
      <c r="W65" s="3"/>
      <c r="X65" s="3"/>
      <c r="Y65" s="3"/>
      <c r="Z65" s="3"/>
      <c r="AA65" s="3"/>
      <c r="AB65" s="3"/>
    </row>
    <row r="66" spans="1:28" x14ac:dyDescent="0.2">
      <c r="A66" s="3" t="s">
        <v>322</v>
      </c>
      <c r="B66" s="3" t="str">
        <f>VLOOKUP(A66,'QAQC ID Reference Page'!A$2:G$10999,2,FALSE)</f>
        <v>OBS0620</v>
      </c>
      <c r="C66" s="46">
        <f>VLOOKUP(A66,'QAQC ID Reference Page'!A$2:G$10999,3,FALSE)</f>
        <v>44000</v>
      </c>
      <c r="D66" s="12">
        <f>VLOOKUP(A66,'QAQC ID Reference Page'!A$2:G$10999,4,FALSE)</f>
        <v>0.3298611111111111</v>
      </c>
      <c r="E66" s="21">
        <f>VLOOKUP(A66,'QAQC ID Reference Page'!A$2:G$10999,5,FALSE)</f>
        <v>1008</v>
      </c>
      <c r="F66" s="21" t="str">
        <f>VLOOKUP(A66,'QAQC ID Reference Page'!A$2:G$10999,6,FALSE)</f>
        <v>C1</v>
      </c>
      <c r="G66" s="3" t="str">
        <f>VLOOKUP(A66,'QAQC ID Reference Page'!A$2:G$10999,7,FALSE)</f>
        <v>B</v>
      </c>
      <c r="H66" s="47">
        <v>0.15</v>
      </c>
      <c r="I66" s="47">
        <v>0.17</v>
      </c>
      <c r="J66" s="48">
        <v>1.9E-2</v>
      </c>
      <c r="K66" s="47">
        <v>0.06</v>
      </c>
      <c r="L66" s="47">
        <v>30.07</v>
      </c>
      <c r="M66" s="3"/>
      <c r="N66" s="3"/>
      <c r="O66" s="3"/>
      <c r="P66" s="3"/>
      <c r="Q66" s="3"/>
      <c r="R66" s="3"/>
      <c r="S66" s="3"/>
      <c r="T66" s="3"/>
      <c r="U66" s="3"/>
      <c r="V66" s="3"/>
      <c r="W66" s="3"/>
      <c r="X66" s="3"/>
      <c r="Y66" s="3"/>
      <c r="Z66" s="3"/>
      <c r="AA66" s="3"/>
      <c r="AB66" s="3"/>
    </row>
    <row r="67" spans="1:28" x14ac:dyDescent="0.2">
      <c r="A67" s="3" t="s">
        <v>323</v>
      </c>
      <c r="B67" s="3" t="str">
        <f>VLOOKUP(A67,'QAQC ID Reference Page'!A$2:G$10999,2,FALSE)</f>
        <v>OBS0620</v>
      </c>
      <c r="C67" s="46">
        <f>VLOOKUP(A67,'QAQC ID Reference Page'!A$2:G$10999,3,FALSE)</f>
        <v>44000</v>
      </c>
      <c r="D67" s="12">
        <f>VLOOKUP(A67,'QAQC ID Reference Page'!A$2:G$10999,4,FALSE)</f>
        <v>0.34027777777777779</v>
      </c>
      <c r="E67" s="21">
        <f>VLOOKUP(A67,'QAQC ID Reference Page'!A$2:G$10999,5,FALSE)</f>
        <v>1025</v>
      </c>
      <c r="F67" s="21" t="str">
        <f>VLOOKUP(A67,'QAQC ID Reference Page'!A$2:G$10999,6,FALSE)</f>
        <v>D1</v>
      </c>
      <c r="G67" s="3" t="str">
        <f>VLOOKUP(A67,'QAQC ID Reference Page'!A$2:G$10999,7,FALSE)</f>
        <v>S</v>
      </c>
      <c r="H67" s="47">
        <v>0.08</v>
      </c>
      <c r="I67" s="47">
        <v>0.16</v>
      </c>
      <c r="J67" s="48">
        <v>7.0000000000000001E-3</v>
      </c>
      <c r="K67" s="47">
        <v>0.06</v>
      </c>
      <c r="L67" s="47">
        <v>28.5</v>
      </c>
      <c r="M67" s="3"/>
      <c r="N67" s="3"/>
      <c r="O67" s="3"/>
      <c r="P67" s="3"/>
      <c r="Q67" s="3"/>
      <c r="R67" s="3"/>
      <c r="S67" s="3"/>
      <c r="T67" s="3"/>
      <c r="U67" s="3"/>
      <c r="V67" s="3"/>
      <c r="W67" s="3"/>
      <c r="X67" s="3"/>
      <c r="Y67" s="3"/>
      <c r="Z67" s="3"/>
      <c r="AA67" s="3"/>
      <c r="AB67" s="3"/>
    </row>
    <row r="68" spans="1:28" x14ac:dyDescent="0.2">
      <c r="A68" s="3" t="s">
        <v>324</v>
      </c>
      <c r="B68" s="3" t="str">
        <f>VLOOKUP(A68,'QAQC ID Reference Page'!A$2:G$10999,2,FALSE)</f>
        <v>OBS0620</v>
      </c>
      <c r="C68" s="46">
        <f>VLOOKUP(A68,'QAQC ID Reference Page'!A$2:G$10999,3,FALSE)</f>
        <v>44000</v>
      </c>
      <c r="D68" s="12">
        <f>VLOOKUP(A68,'QAQC ID Reference Page'!A$2:G$10999,4,FALSE)</f>
        <v>0.35</v>
      </c>
      <c r="E68" s="21">
        <f>VLOOKUP(A68,'QAQC ID Reference Page'!A$2:G$10999,5,FALSE)</f>
        <v>1015</v>
      </c>
      <c r="F68" s="21" t="str">
        <f>VLOOKUP(A68,'QAQC ID Reference Page'!A$2:G$10999,6,FALSE)</f>
        <v>E1</v>
      </c>
      <c r="G68" s="3" t="str">
        <f>VLOOKUP(A68,'QAQC ID Reference Page'!A$2:G$10999,7,FALSE)</f>
        <v>S</v>
      </c>
      <c r="H68" s="47">
        <v>2.11</v>
      </c>
      <c r="I68" s="47">
        <v>0.09</v>
      </c>
      <c r="J68" s="48">
        <v>0.15</v>
      </c>
      <c r="K68" s="47">
        <v>1.34</v>
      </c>
      <c r="L68" s="47">
        <v>59.25</v>
      </c>
      <c r="M68" s="3"/>
      <c r="N68" s="3"/>
      <c r="O68" s="3"/>
      <c r="P68" s="3"/>
      <c r="Q68" s="3"/>
      <c r="R68" s="3"/>
      <c r="S68" s="3"/>
      <c r="T68" s="3"/>
      <c r="U68" s="3"/>
      <c r="V68" s="3"/>
      <c r="W68" s="3"/>
      <c r="X68" s="3"/>
      <c r="Y68" s="3"/>
      <c r="Z68" s="3"/>
      <c r="AA68" s="3"/>
      <c r="AB68" s="3"/>
    </row>
    <row r="69" spans="1:28" x14ac:dyDescent="0.2">
      <c r="A69" s="3" t="s">
        <v>325</v>
      </c>
      <c r="B69" s="3" t="str">
        <f>VLOOKUP(A69,'QAQC ID Reference Page'!A$2:G$10999,2,FALSE)</f>
        <v>OBS0620</v>
      </c>
      <c r="C69" s="46">
        <f>VLOOKUP(A69,'QAQC ID Reference Page'!A$2:G$10999,3,FALSE)</f>
        <v>44000</v>
      </c>
      <c r="D69" s="12">
        <f>VLOOKUP(A69,'QAQC ID Reference Page'!A$2:G$10999,4,FALSE)</f>
        <v>0.35902777777777778</v>
      </c>
      <c r="E69" s="21">
        <f>VLOOKUP(A69,'QAQC ID Reference Page'!A$2:G$10999,5,FALSE)</f>
        <v>1040</v>
      </c>
      <c r="F69" s="21" t="str">
        <f>VLOOKUP(A69,'QAQC ID Reference Page'!A$2:G$10999,6,FALSE)</f>
        <v>BLB</v>
      </c>
      <c r="G69" s="3" t="str">
        <f>VLOOKUP(A69,'QAQC ID Reference Page'!A$2:G$10999,7,FALSE)</f>
        <v>S</v>
      </c>
      <c r="H69" s="47">
        <v>0.12</v>
      </c>
      <c r="I69" s="47">
        <v>0.15</v>
      </c>
      <c r="J69" s="48">
        <v>1.7999999999999999E-2</v>
      </c>
      <c r="K69" s="47">
        <v>0.3</v>
      </c>
      <c r="L69" s="47">
        <v>63.95</v>
      </c>
      <c r="M69" s="3"/>
      <c r="N69" s="3"/>
      <c r="O69" s="3"/>
      <c r="P69" s="3"/>
      <c r="Q69" s="3"/>
      <c r="R69" s="3"/>
      <c r="S69" s="3"/>
      <c r="T69" s="3"/>
      <c r="U69" s="3"/>
      <c r="V69" s="3"/>
      <c r="W69" s="3"/>
      <c r="X69" s="3"/>
      <c r="Y69" s="3"/>
      <c r="Z69" s="3"/>
      <c r="AA69" s="3"/>
      <c r="AB69" s="3"/>
    </row>
    <row r="70" spans="1:28" x14ac:dyDescent="0.2">
      <c r="A70" s="3" t="s">
        <v>326</v>
      </c>
      <c r="B70" s="3" t="str">
        <f>VLOOKUP(A70,'QAQC ID Reference Page'!A$2:G$10999,2,FALSE)</f>
        <v>OBS0620</v>
      </c>
      <c r="C70" s="46">
        <f>VLOOKUP(A70,'QAQC ID Reference Page'!A$2:G$10999,3,FALSE)</f>
        <v>44000</v>
      </c>
      <c r="D70" s="12">
        <f>VLOOKUP(A70,'QAQC ID Reference Page'!A$2:G$10999,4,FALSE)</f>
        <v>0.3888888888888889</v>
      </c>
      <c r="E70" s="21">
        <f>VLOOKUP(A70,'QAQC ID Reference Page'!A$2:G$10999,5,FALSE)</f>
        <v>1030</v>
      </c>
      <c r="F70" s="21" t="str">
        <f>VLOOKUP(A70,'QAQC ID Reference Page'!A$2:G$10999,6,FALSE)</f>
        <v>WFR</v>
      </c>
      <c r="G70" s="3" t="str">
        <f>VLOOKUP(A70,'QAQC ID Reference Page'!A$2:G$10999,7,FALSE)</f>
        <v>S</v>
      </c>
      <c r="H70" s="47">
        <v>0.15</v>
      </c>
      <c r="I70" s="47">
        <v>0.17</v>
      </c>
      <c r="J70" s="48">
        <v>1.6E-2</v>
      </c>
      <c r="K70" s="47">
        <v>0.56999999999999995</v>
      </c>
      <c r="L70" s="47">
        <v>54.41</v>
      </c>
      <c r="M70" s="3"/>
      <c r="N70" s="3"/>
      <c r="O70" s="3"/>
      <c r="P70" s="3"/>
      <c r="Q70" s="3"/>
      <c r="R70" s="3"/>
      <c r="S70" s="3"/>
      <c r="T70" s="3"/>
      <c r="U70" s="3"/>
      <c r="V70" s="3"/>
      <c r="W70" s="3"/>
      <c r="X70" s="3"/>
      <c r="Y70" s="3"/>
      <c r="Z70" s="3"/>
      <c r="AA70" s="3"/>
      <c r="AB70" s="3"/>
    </row>
    <row r="71" spans="1:28" x14ac:dyDescent="0.2">
      <c r="A71" s="3" t="s">
        <v>327</v>
      </c>
      <c r="B71" s="3" t="str">
        <f>VLOOKUP(A71,'QAQC ID Reference Page'!A$2:G$10999,2,FALSE)</f>
        <v>OBS0620</v>
      </c>
      <c r="C71" s="46">
        <f>VLOOKUP(A71,'QAQC ID Reference Page'!A$2:G$10999,3,FALSE)</f>
        <v>44000</v>
      </c>
      <c r="D71" s="12">
        <f>VLOOKUP(A71,'QAQC ID Reference Page'!A$2:G$10999,4,FALSE)</f>
        <v>0.3972222222222222</v>
      </c>
      <c r="E71" s="21">
        <f>VLOOKUP(A71,'QAQC ID Reference Page'!A$2:G$10999,5,FALSE)</f>
        <v>1012</v>
      </c>
      <c r="F71" s="21" t="str">
        <f>VLOOKUP(A71,'QAQC ID Reference Page'!A$2:G$10999,6,FALSE)</f>
        <v>C4</v>
      </c>
      <c r="G71" s="3" t="str">
        <f>VLOOKUP(A71,'QAQC ID Reference Page'!A$2:G$10999,7,FALSE)</f>
        <v>S</v>
      </c>
      <c r="H71" s="47">
        <v>0.19</v>
      </c>
      <c r="I71" s="47">
        <v>0.16</v>
      </c>
      <c r="J71" s="48">
        <v>1.6E-2</v>
      </c>
      <c r="K71" s="47">
        <v>0.69</v>
      </c>
      <c r="L71" s="47">
        <v>75.040000000000006</v>
      </c>
      <c r="M71" s="3"/>
      <c r="N71" s="3"/>
      <c r="O71" s="3"/>
      <c r="P71" s="3"/>
      <c r="Q71" s="3"/>
      <c r="R71" s="3"/>
      <c r="S71" s="3"/>
      <c r="T71" s="3"/>
      <c r="U71" s="3"/>
      <c r="V71" s="3"/>
      <c r="W71" s="3"/>
      <c r="X71" s="3"/>
      <c r="Y71" s="3"/>
      <c r="Z71" s="3"/>
      <c r="AA71" s="3"/>
      <c r="AB71" s="3"/>
    </row>
    <row r="72" spans="1:28" x14ac:dyDescent="0.2">
      <c r="A72" s="3" t="s">
        <v>328</v>
      </c>
      <c r="B72" s="3" t="str">
        <f>VLOOKUP(A72,'QAQC ID Reference Page'!A$2:G$10999,2,FALSE)</f>
        <v>OBS0620</v>
      </c>
      <c r="C72" s="46">
        <f>VLOOKUP(A72,'QAQC ID Reference Page'!A$2:G$10999,3,FALSE)</f>
        <v>44000</v>
      </c>
      <c r="D72" s="12">
        <f>VLOOKUP(A72,'QAQC ID Reference Page'!A$2:G$10999,4,FALSE)</f>
        <v>0.3972222222222222</v>
      </c>
      <c r="E72" s="21">
        <f>VLOOKUP(A72,'QAQC ID Reference Page'!A$2:G$10999,5,FALSE)</f>
        <v>1017</v>
      </c>
      <c r="F72" s="21" t="str">
        <f>VLOOKUP(A72,'QAQC ID Reference Page'!A$2:G$10999,6,FALSE)</f>
        <v>C4</v>
      </c>
      <c r="G72" s="3" t="str">
        <f>VLOOKUP(A72,'QAQC ID Reference Page'!A$2:G$10999,7,FALSE)</f>
        <v>B</v>
      </c>
      <c r="H72" s="47">
        <v>0.11</v>
      </c>
      <c r="I72" s="47">
        <v>0.17</v>
      </c>
      <c r="J72" s="48">
        <v>7.0000000000000001E-3</v>
      </c>
      <c r="K72" s="47">
        <v>0.51</v>
      </c>
      <c r="L72" s="47">
        <v>27.96</v>
      </c>
      <c r="M72" s="3"/>
      <c r="N72" s="3"/>
      <c r="O72" s="3"/>
      <c r="P72" s="3"/>
      <c r="Q72" s="3"/>
      <c r="R72" s="3"/>
      <c r="S72" s="3"/>
      <c r="T72" s="3"/>
      <c r="U72" s="3"/>
      <c r="V72" s="3"/>
      <c r="W72" s="3"/>
      <c r="X72" s="3"/>
      <c r="Y72" s="3"/>
      <c r="Z72" s="3"/>
      <c r="AA72" s="3"/>
      <c r="AB72" s="3"/>
    </row>
    <row r="73" spans="1:28" x14ac:dyDescent="0.2">
      <c r="A73" s="3" t="s">
        <v>329</v>
      </c>
      <c r="B73" s="3" t="str">
        <f>VLOOKUP(A73,'QAQC ID Reference Page'!A$2:G$10999,2,FALSE)</f>
        <v>OBS0620</v>
      </c>
      <c r="C73" s="46">
        <f>VLOOKUP(A73,'QAQC ID Reference Page'!A$2:G$10999,3,FALSE)</f>
        <v>44000</v>
      </c>
      <c r="D73" s="12">
        <f>VLOOKUP(A73,'QAQC ID Reference Page'!A$2:G$10999,4,FALSE)</f>
        <v>0.4548611111111111</v>
      </c>
      <c r="E73" s="21">
        <f>VLOOKUP(A73,'QAQC ID Reference Page'!A$2:G$10999,5,FALSE)</f>
        <v>1029</v>
      </c>
      <c r="F73" s="21" t="str">
        <f>VLOOKUP(A73,'QAQC ID Reference Page'!A$2:G$10999,6,FALSE)</f>
        <v>WB</v>
      </c>
      <c r="G73" s="3" t="str">
        <f>VLOOKUP(A73,'QAQC ID Reference Page'!A$2:G$10999,7,FALSE)</f>
        <v>S</v>
      </c>
      <c r="H73" s="47">
        <v>0.18</v>
      </c>
      <c r="I73" s="47">
        <v>0.18</v>
      </c>
      <c r="J73" s="48">
        <v>2.5999999999999999E-2</v>
      </c>
      <c r="K73" s="47">
        <v>0.28999999999999998</v>
      </c>
      <c r="L73" s="47">
        <v>168.24</v>
      </c>
      <c r="M73" s="3"/>
      <c r="N73" s="3"/>
      <c r="O73" s="3"/>
      <c r="P73" s="3"/>
      <c r="Q73" s="3"/>
      <c r="R73" s="3"/>
      <c r="S73" s="3"/>
      <c r="T73" s="3"/>
      <c r="U73" s="3"/>
      <c r="V73" s="3"/>
      <c r="W73" s="3"/>
      <c r="X73" s="3"/>
      <c r="Y73" s="3"/>
      <c r="Z73" s="3"/>
      <c r="AA73" s="3"/>
      <c r="AB73" s="3"/>
    </row>
    <row r="74" spans="1:28" x14ac:dyDescent="0.2">
      <c r="A74" s="3" t="s">
        <v>330</v>
      </c>
      <c r="B74" s="3" t="str">
        <f>VLOOKUP(A74,'QAQC ID Reference Page'!A$2:G$10999,2,FALSE)</f>
        <v>OBS0620</v>
      </c>
      <c r="C74" s="46">
        <f>VLOOKUP(A74,'QAQC ID Reference Page'!A$2:G$10999,3,FALSE)</f>
        <v>44000</v>
      </c>
      <c r="D74" s="12">
        <f>VLOOKUP(A74,'QAQC ID Reference Page'!A$2:G$10999,4,FALSE)</f>
        <v>0.47152777777777777</v>
      </c>
      <c r="E74" s="21">
        <f>VLOOKUP(A74,'QAQC ID Reference Page'!A$2:G$10999,5,FALSE)</f>
        <v>1009</v>
      </c>
      <c r="F74" s="21" t="str">
        <f>VLOOKUP(A74,'QAQC ID Reference Page'!A$2:G$10999,6,FALSE)</f>
        <v>BSR</v>
      </c>
      <c r="G74" s="3" t="str">
        <f>VLOOKUP(A74,'QAQC ID Reference Page'!A$2:G$10999,7,FALSE)</f>
        <v>S</v>
      </c>
      <c r="H74" s="47">
        <v>0.26</v>
      </c>
      <c r="I74" s="47">
        <v>0.3</v>
      </c>
      <c r="J74" s="48">
        <v>1.2999999999999999E-2</v>
      </c>
      <c r="K74" s="47">
        <v>0.3</v>
      </c>
      <c r="L74" s="47">
        <v>119.96</v>
      </c>
      <c r="M74" s="3"/>
      <c r="N74" s="3"/>
      <c r="O74" s="3"/>
      <c r="P74" s="3"/>
      <c r="Q74" s="3"/>
      <c r="R74" s="3"/>
      <c r="S74" s="3"/>
      <c r="T74" s="3"/>
      <c r="U74" s="3"/>
      <c r="V74" s="3"/>
      <c r="W74" s="3"/>
      <c r="X74" s="3"/>
      <c r="Y74" s="3"/>
      <c r="Z74" s="3"/>
      <c r="AA74" s="3"/>
      <c r="AB74" s="3"/>
    </row>
    <row r="75" spans="1:28" x14ac:dyDescent="0.2">
      <c r="A75" s="3" t="s">
        <v>331</v>
      </c>
      <c r="B75" s="3" t="str">
        <f>VLOOKUP(A75,'QAQC ID Reference Page'!A$2:G$10999,2,FALSE)</f>
        <v>OBS0620</v>
      </c>
      <c r="C75" s="46">
        <f>VLOOKUP(A75,'QAQC ID Reference Page'!A$2:G$10999,3,FALSE)</f>
        <v>44000</v>
      </c>
      <c r="D75" s="12">
        <f>VLOOKUP(A75,'QAQC ID Reference Page'!A$2:G$10999,4,FALSE)</f>
        <v>0.48333333333333334</v>
      </c>
      <c r="E75" s="21">
        <f>VLOOKUP(A75,'QAQC ID Reference Page'!A$2:G$10999,5,FALSE)</f>
        <v>1007</v>
      </c>
      <c r="F75" s="21" t="str">
        <f>VLOOKUP(A75,'QAQC ID Reference Page'!A$2:G$10999,6,FALSE)</f>
        <v>B11</v>
      </c>
      <c r="G75" s="3" t="str">
        <f>VLOOKUP(A75,'QAQC ID Reference Page'!A$2:G$10999,7,FALSE)</f>
        <v>S</v>
      </c>
      <c r="H75" s="47">
        <v>0.17</v>
      </c>
      <c r="I75" s="47">
        <v>0.16</v>
      </c>
      <c r="J75" s="48">
        <v>1.2999999999999999E-2</v>
      </c>
      <c r="K75" s="47">
        <v>0.38</v>
      </c>
      <c r="L75" s="47">
        <v>56.84</v>
      </c>
      <c r="M75" s="3"/>
      <c r="N75" s="3"/>
      <c r="O75" s="3"/>
      <c r="P75" s="3"/>
      <c r="Q75" s="3"/>
      <c r="R75" s="3"/>
      <c r="S75" s="3"/>
      <c r="T75" s="3"/>
      <c r="U75" s="3"/>
      <c r="V75" s="3"/>
      <c r="W75" s="3"/>
      <c r="X75" s="3"/>
      <c r="Y75" s="3"/>
      <c r="Z75" s="3"/>
      <c r="AA75" s="3"/>
      <c r="AB75" s="3"/>
    </row>
    <row r="76" spans="1:28" x14ac:dyDescent="0.2">
      <c r="A76" s="3" t="s">
        <v>332</v>
      </c>
      <c r="B76" s="3" t="str">
        <f>VLOOKUP(A76,'QAQC ID Reference Page'!A$2:G$10999,2,FALSE)</f>
        <v>OBS0620</v>
      </c>
      <c r="C76" s="46">
        <f>VLOOKUP(A76,'QAQC ID Reference Page'!A$2:G$10999,3,FALSE)</f>
        <v>44000</v>
      </c>
      <c r="D76" s="12">
        <f>VLOOKUP(A76,'QAQC ID Reference Page'!A$2:G$10999,4,FALSE)</f>
        <v>0.51527777777777772</v>
      </c>
      <c r="E76" s="21">
        <f>VLOOKUP(A76,'QAQC ID Reference Page'!A$2:G$10999,5,FALSE)</f>
        <v>1016</v>
      </c>
      <c r="F76" s="21" t="str">
        <f>VLOOKUP(A76,'QAQC ID Reference Page'!A$2:G$10999,6,FALSE)</f>
        <v>C9</v>
      </c>
      <c r="G76" s="3" t="str">
        <f>VLOOKUP(A76,'QAQC ID Reference Page'!A$2:G$10999,7,FALSE)</f>
        <v>S</v>
      </c>
      <c r="H76" s="47">
        <v>1.03</v>
      </c>
      <c r="I76" s="47">
        <v>0.12</v>
      </c>
      <c r="J76" s="48">
        <v>2.4E-2</v>
      </c>
      <c r="K76" s="47">
        <v>3.36</v>
      </c>
      <c r="L76" s="47">
        <v>68.08</v>
      </c>
      <c r="M76" s="3"/>
      <c r="N76" s="3"/>
      <c r="O76" s="3"/>
      <c r="P76" s="3"/>
      <c r="Q76" s="3"/>
      <c r="R76" s="3"/>
      <c r="S76" s="3"/>
      <c r="T76" s="3"/>
      <c r="U76" s="3"/>
      <c r="V76" s="3"/>
      <c r="W76" s="3"/>
      <c r="X76" s="3"/>
      <c r="Y76" s="3"/>
      <c r="Z76" s="3"/>
      <c r="AA76" s="3"/>
      <c r="AB76" s="3"/>
    </row>
    <row r="77" spans="1:28" x14ac:dyDescent="0.2">
      <c r="A77" s="3" t="s">
        <v>333</v>
      </c>
      <c r="B77" s="3" t="str">
        <f>VLOOKUP(A77,'QAQC ID Reference Page'!A$2:G$10999,2,FALSE)</f>
        <v>OBS0620</v>
      </c>
      <c r="C77" s="46">
        <f>VLOOKUP(A77,'QAQC ID Reference Page'!A$2:G$10999,3,FALSE)</f>
        <v>44000</v>
      </c>
      <c r="D77" s="12">
        <f>VLOOKUP(A77,'QAQC ID Reference Page'!A$2:G$10999,4,FALSE)</f>
        <v>0.51527777777777772</v>
      </c>
      <c r="E77" s="21">
        <f>VLOOKUP(A77,'QAQC ID Reference Page'!A$2:G$10999,5,FALSE)</f>
        <v>1037</v>
      </c>
      <c r="F77" s="21" t="str">
        <f>VLOOKUP(A77,'QAQC ID Reference Page'!A$2:G$10999,6,FALSE)</f>
        <v>C9</v>
      </c>
      <c r="G77" s="3" t="str">
        <f>VLOOKUP(A77,'QAQC ID Reference Page'!A$2:G$10999,7,FALSE)</f>
        <v>B</v>
      </c>
      <c r="H77" s="47">
        <v>0.18</v>
      </c>
      <c r="I77" s="47">
        <v>0.14000000000000001</v>
      </c>
      <c r="J77" s="48">
        <v>8.9999999999999993E-3</v>
      </c>
      <c r="K77" s="47">
        <v>0.14000000000000001</v>
      </c>
      <c r="L77" s="47">
        <v>59.04</v>
      </c>
      <c r="M77" s="3"/>
      <c r="N77" s="3"/>
      <c r="O77" s="3"/>
      <c r="P77" s="3"/>
      <c r="Q77" s="3"/>
      <c r="R77" s="3"/>
      <c r="S77" s="3"/>
      <c r="T77" s="3"/>
      <c r="U77" s="3"/>
      <c r="V77" s="3"/>
      <c r="W77" s="3"/>
      <c r="X77" s="3"/>
      <c r="Y77" s="3"/>
      <c r="Z77" s="3"/>
      <c r="AA77" s="3"/>
      <c r="AB77" s="3"/>
    </row>
    <row r="78" spans="1:28" x14ac:dyDescent="0.2">
      <c r="A78" s="3" t="s">
        <v>334</v>
      </c>
      <c r="B78" s="3" t="str">
        <f>VLOOKUP(A78,'QAQC ID Reference Page'!A$2:G$10999,2,FALSE)</f>
        <v>OBS0620</v>
      </c>
      <c r="C78" s="46">
        <f>VLOOKUP(A78,'QAQC ID Reference Page'!A$2:G$10999,3,FALSE)</f>
        <v>44000</v>
      </c>
      <c r="D78" s="12">
        <f>VLOOKUP(A78,'QAQC ID Reference Page'!A$2:G$10999,4,FALSE)</f>
        <v>0.53333333333333333</v>
      </c>
      <c r="E78" s="21">
        <f>VLOOKUP(A78,'QAQC ID Reference Page'!A$2:G$10999,5,FALSE)</f>
        <v>1033</v>
      </c>
      <c r="F78" s="21" t="str">
        <f>VLOOKUP(A78,'QAQC ID Reference Page'!A$2:G$10999,6,FALSE)</f>
        <v>B7C</v>
      </c>
      <c r="G78" s="3" t="str">
        <f>VLOOKUP(A78,'QAQC ID Reference Page'!A$2:G$10999,7,FALSE)</f>
        <v>S</v>
      </c>
      <c r="H78" s="47">
        <v>0.15</v>
      </c>
      <c r="I78" s="47">
        <v>0.13</v>
      </c>
      <c r="J78" s="48">
        <v>1.2E-2</v>
      </c>
      <c r="K78" s="47">
        <v>0.09</v>
      </c>
      <c r="L78" s="47">
        <v>100.83</v>
      </c>
      <c r="M78" s="3"/>
      <c r="N78" s="3"/>
      <c r="O78" s="3"/>
      <c r="P78" s="3"/>
      <c r="Q78" s="3"/>
      <c r="R78" s="3"/>
      <c r="S78" s="3"/>
      <c r="T78" s="3"/>
      <c r="U78" s="3"/>
      <c r="V78" s="3"/>
      <c r="W78" s="3"/>
      <c r="X78" s="3"/>
      <c r="Y78" s="3"/>
      <c r="Z78" s="3"/>
      <c r="AA78" s="3"/>
      <c r="AB78" s="3"/>
    </row>
    <row r="79" spans="1:28" x14ac:dyDescent="0.2">
      <c r="A79" s="3" t="s">
        <v>335</v>
      </c>
      <c r="B79" s="3" t="str">
        <f>VLOOKUP(A79,'QAQC ID Reference Page'!A$2:G$10999,2,FALSE)</f>
        <v>OBS0620</v>
      </c>
      <c r="C79" s="46">
        <f>VLOOKUP(A79,'QAQC ID Reference Page'!A$2:G$10999,3,FALSE)</f>
        <v>44000</v>
      </c>
      <c r="D79" s="12">
        <f>VLOOKUP(A79,'QAQC ID Reference Page'!A$2:G$10999,4,FALSE)</f>
        <v>0.53333333333333333</v>
      </c>
      <c r="E79" s="21">
        <f>VLOOKUP(A79,'QAQC ID Reference Page'!A$2:G$10999,5,FALSE)</f>
        <v>1045</v>
      </c>
      <c r="F79" s="21" t="str">
        <f>VLOOKUP(A79,'QAQC ID Reference Page'!A$2:G$10999,6,FALSE)</f>
        <v>B7C</v>
      </c>
      <c r="G79" s="3" t="str">
        <f>VLOOKUP(A79,'QAQC ID Reference Page'!A$2:G$10999,7,FALSE)</f>
        <v>B</v>
      </c>
      <c r="H79" s="47">
        <v>0.22</v>
      </c>
      <c r="I79" s="47">
        <v>0.24</v>
      </c>
      <c r="J79" s="48">
        <v>2.9000000000000001E-2</v>
      </c>
      <c r="K79" s="47">
        <v>-0.33</v>
      </c>
      <c r="L79" s="47">
        <v>27.71</v>
      </c>
      <c r="M79" s="3"/>
      <c r="N79" s="3"/>
      <c r="O79" s="3"/>
      <c r="P79" s="3"/>
      <c r="Q79" s="3"/>
      <c r="R79" s="3"/>
      <c r="S79" s="3"/>
      <c r="T79" s="3"/>
      <c r="U79" s="3"/>
      <c r="V79" s="3"/>
      <c r="W79" s="3"/>
      <c r="X79" s="3"/>
      <c r="Y79" s="3"/>
      <c r="Z79" s="3"/>
      <c r="AA79" s="3"/>
      <c r="AB79" s="3"/>
    </row>
    <row r="80" spans="1:28" x14ac:dyDescent="0.2">
      <c r="A80" s="3" t="s">
        <v>336</v>
      </c>
      <c r="B80" s="3" t="str">
        <f>VLOOKUP(A80,'QAQC ID Reference Page'!A$2:G$10999,2,FALSE)</f>
        <v>OBS0620</v>
      </c>
      <c r="C80" s="46">
        <f>VLOOKUP(A80,'QAQC ID Reference Page'!A$2:G$10999,3,FALSE)</f>
        <v>44000</v>
      </c>
      <c r="D80" s="12">
        <f>VLOOKUP(A80,'QAQC ID Reference Page'!A$2:G$10999,4,FALSE)</f>
        <v>0.54305555555555551</v>
      </c>
      <c r="E80" s="21">
        <f>VLOOKUP(A80,'QAQC ID Reference Page'!A$2:G$10999,5,FALSE)</f>
        <v>1013</v>
      </c>
      <c r="F80" s="21" t="str">
        <f>VLOOKUP(A80,'QAQC ID Reference Page'!A$2:G$10999,6,FALSE)</f>
        <v>C7C</v>
      </c>
      <c r="G80" s="3" t="str">
        <f>VLOOKUP(A80,'QAQC ID Reference Page'!A$2:G$10999,7,FALSE)</f>
        <v>S</v>
      </c>
      <c r="H80" s="47">
        <v>0.57999999999999996</v>
      </c>
      <c r="I80" s="47">
        <v>0.13</v>
      </c>
      <c r="J80" s="48">
        <v>1.9E-2</v>
      </c>
      <c r="K80" s="47">
        <v>0.78</v>
      </c>
      <c r="L80" s="47">
        <v>64.37</v>
      </c>
      <c r="M80" s="3"/>
      <c r="N80" s="3"/>
      <c r="O80" s="3"/>
      <c r="P80" s="3"/>
      <c r="Q80" s="3"/>
      <c r="R80" s="3"/>
      <c r="S80" s="3"/>
      <c r="T80" s="3"/>
      <c r="U80" s="3"/>
      <c r="V80" s="3"/>
      <c r="W80" s="3"/>
      <c r="X80" s="3"/>
      <c r="Y80" s="3"/>
      <c r="Z80" s="3"/>
      <c r="AA80" s="3"/>
      <c r="AB80" s="3"/>
    </row>
    <row r="81" spans="1:28" x14ac:dyDescent="0.2">
      <c r="A81" s="3" t="s">
        <v>337</v>
      </c>
      <c r="B81" s="3" t="str">
        <f>VLOOKUP(A81,'QAQC ID Reference Page'!A$2:G$10999,2,FALSE)</f>
        <v>OBS0620</v>
      </c>
      <c r="C81" s="46">
        <f>VLOOKUP(A81,'QAQC ID Reference Page'!A$2:G$10999,3,FALSE)</f>
        <v>44000</v>
      </c>
      <c r="D81" s="12">
        <f>VLOOKUP(A81,'QAQC ID Reference Page'!A$2:G$10999,4,FALSE)</f>
        <v>0.54305555555555551</v>
      </c>
      <c r="E81" s="21">
        <f>VLOOKUP(A81,'QAQC ID Reference Page'!A$2:G$10999,5,FALSE)</f>
        <v>1039</v>
      </c>
      <c r="F81" s="21" t="str">
        <f>VLOOKUP(A81,'QAQC ID Reference Page'!A$2:G$10999,6,FALSE)</f>
        <v>C7C</v>
      </c>
      <c r="G81" s="3" t="str">
        <f>VLOOKUP(A81,'QAQC ID Reference Page'!A$2:G$10999,7,FALSE)</f>
        <v>B</v>
      </c>
      <c r="H81" s="47">
        <v>0.26</v>
      </c>
      <c r="I81" s="47">
        <v>0.22</v>
      </c>
      <c r="J81" s="48">
        <v>3.5000000000000003E-2</v>
      </c>
      <c r="K81" s="47">
        <v>-0.04</v>
      </c>
      <c r="L81" s="47">
        <v>15.1</v>
      </c>
      <c r="M81" s="3"/>
      <c r="N81" s="3"/>
      <c r="O81" s="3"/>
      <c r="P81" s="3"/>
      <c r="Q81" s="3"/>
      <c r="R81" s="3"/>
      <c r="S81" s="3"/>
      <c r="T81" s="3"/>
      <c r="U81" s="3"/>
      <c r="V81" s="3"/>
      <c r="W81" s="3"/>
      <c r="X81" s="3"/>
      <c r="Y81" s="3"/>
      <c r="Z81" s="3"/>
      <c r="AA81" s="3"/>
      <c r="AB81" s="3"/>
    </row>
    <row r="82" spans="1:28" x14ac:dyDescent="0.2">
      <c r="A82" s="3">
        <v>10024</v>
      </c>
      <c r="B82" s="3" t="str">
        <f>VLOOKUP(A82,'QAQC ID Reference Page'!A$2:G$10999,2,FALSE)</f>
        <v>OBS0720</v>
      </c>
      <c r="C82" s="46">
        <f>VLOOKUP(A82,'QAQC ID Reference Page'!A$2:G$10999,3,FALSE)</f>
        <v>44041</v>
      </c>
      <c r="D82" s="12">
        <f>VLOOKUP(A82,'QAQC ID Reference Page'!A$2:G$10999,4,FALSE)</f>
        <v>0.5625</v>
      </c>
      <c r="E82" s="21">
        <f>VLOOKUP(A82,'QAQC ID Reference Page'!A$2:G$10999,5,FALSE)</f>
        <v>1030</v>
      </c>
      <c r="F82" s="21" t="str">
        <f>VLOOKUP(A82,'QAQC ID Reference Page'!A$2:G$10999,6,FALSE)</f>
        <v>EFR</v>
      </c>
      <c r="G82" s="3" t="str">
        <f>VLOOKUP(A82,'QAQC ID Reference Page'!A$2:G$10999,7,FALSE)</f>
        <v>S</v>
      </c>
      <c r="H82" s="3">
        <v>0.92</v>
      </c>
      <c r="I82" s="3">
        <v>0.17</v>
      </c>
      <c r="J82" s="3">
        <v>0.219</v>
      </c>
      <c r="K82" s="3">
        <v>1</v>
      </c>
      <c r="L82" s="3">
        <v>70.16</v>
      </c>
      <c r="M82" s="3"/>
      <c r="N82" s="3"/>
      <c r="O82" s="3"/>
      <c r="P82" s="3"/>
      <c r="Q82" s="3"/>
      <c r="R82" s="3"/>
      <c r="S82" s="3"/>
      <c r="T82" s="3"/>
      <c r="U82" s="3"/>
      <c r="V82" s="3"/>
      <c r="W82" s="3"/>
      <c r="X82" s="3"/>
      <c r="Y82" s="3"/>
      <c r="Z82" s="3"/>
      <c r="AA82" s="3"/>
      <c r="AB82" s="3"/>
    </row>
    <row r="83" spans="1:28" x14ac:dyDescent="0.2">
      <c r="A83" s="3">
        <v>10025</v>
      </c>
      <c r="B83" s="3" t="str">
        <f>VLOOKUP(A83,'QAQC ID Reference Page'!A$2:G$10999,2,FALSE)</f>
        <v>OBS0720</v>
      </c>
      <c r="C83" s="46">
        <f>VLOOKUP(A83,'QAQC ID Reference Page'!A$2:G$10999,3,FALSE)</f>
        <v>44041</v>
      </c>
      <c r="D83" s="12">
        <f>VLOOKUP(A83,'QAQC ID Reference Page'!A$2:G$10999,4,FALSE)</f>
        <v>0.39027777777777778</v>
      </c>
      <c r="E83" s="21">
        <f>VLOOKUP(A83,'QAQC ID Reference Page'!A$2:G$10999,5,FALSE)</f>
        <v>1043</v>
      </c>
      <c r="F83" s="21" t="str">
        <f>VLOOKUP(A83,'QAQC ID Reference Page'!A$2:G$10999,6,FALSE)</f>
        <v>MR</v>
      </c>
      <c r="G83" s="3" t="str">
        <f>VLOOKUP(A83,'QAQC ID Reference Page'!A$2:G$10999,7,FALSE)</f>
        <v>B</v>
      </c>
      <c r="H83" s="3">
        <v>2.1800000000000002</v>
      </c>
      <c r="I83" s="3">
        <v>0.89</v>
      </c>
      <c r="J83" s="3">
        <v>0.86099999999999999</v>
      </c>
      <c r="K83" s="3">
        <v>10.119999999999999</v>
      </c>
      <c r="L83" s="3">
        <v>46.32</v>
      </c>
      <c r="M83" s="3"/>
      <c r="N83" s="3"/>
      <c r="O83" s="3"/>
      <c r="P83" s="3"/>
      <c r="Q83" s="3"/>
      <c r="R83" s="3"/>
      <c r="S83" s="3"/>
      <c r="T83" s="3"/>
      <c r="U83" s="3"/>
      <c r="V83" s="3"/>
      <c r="W83" s="3"/>
      <c r="X83" s="3"/>
      <c r="Y83" s="3"/>
      <c r="Z83" s="3"/>
      <c r="AA83" s="3"/>
      <c r="AB83" s="3"/>
    </row>
    <row r="84" spans="1:28" x14ac:dyDescent="0.2">
      <c r="A84" s="3">
        <v>10026</v>
      </c>
      <c r="B84" s="3" t="str">
        <f>VLOOKUP(A84,'QAQC ID Reference Page'!A$2:G$10999,2,FALSE)</f>
        <v>OBS0720</v>
      </c>
      <c r="C84" s="46">
        <f>VLOOKUP(A84,'QAQC ID Reference Page'!A$2:G$10999,3,FALSE)</f>
        <v>44041</v>
      </c>
      <c r="D84" s="12">
        <f>VLOOKUP(A84,'QAQC ID Reference Page'!A$2:G$10999,4,FALSE)</f>
        <v>0.34027777777777779</v>
      </c>
      <c r="E84" s="21">
        <f>VLOOKUP(A84,'QAQC ID Reference Page'!A$2:G$10999,5,FALSE)</f>
        <v>1012</v>
      </c>
      <c r="F84" s="21" t="str">
        <f>VLOOKUP(A84,'QAQC ID Reference Page'!A$2:G$10999,6,FALSE)</f>
        <v>G6</v>
      </c>
      <c r="G84" s="3" t="str">
        <f>VLOOKUP(A84,'QAQC ID Reference Page'!A$2:G$10999,7,FALSE)</f>
        <v>S</v>
      </c>
      <c r="H84" s="3">
        <v>0.12</v>
      </c>
      <c r="I84" s="3">
        <v>0.45</v>
      </c>
      <c r="J84" s="3">
        <v>0.109</v>
      </c>
      <c r="K84" s="3">
        <v>0.76</v>
      </c>
      <c r="L84" s="3">
        <v>46.6</v>
      </c>
      <c r="M84" s="3"/>
      <c r="N84" s="3"/>
      <c r="O84" s="3"/>
      <c r="P84" s="3"/>
      <c r="Q84" s="3"/>
      <c r="R84" s="3"/>
      <c r="S84" s="3"/>
      <c r="T84" s="3"/>
      <c r="U84" s="3"/>
      <c r="V84" s="3"/>
      <c r="W84" s="3"/>
      <c r="X84" s="3"/>
      <c r="Y84" s="3"/>
      <c r="Z84" s="3"/>
      <c r="AA84" s="3"/>
      <c r="AB84" s="3"/>
    </row>
    <row r="85" spans="1:28" x14ac:dyDescent="0.2">
      <c r="A85" s="3">
        <v>10027</v>
      </c>
      <c r="B85" s="3" t="str">
        <f>VLOOKUP(A85,'QAQC ID Reference Page'!A$2:G$10999,2,FALSE)</f>
        <v>OBS0720</v>
      </c>
      <c r="C85" s="46">
        <f>VLOOKUP(A85,'QAQC ID Reference Page'!A$2:G$10999,3,FALSE)</f>
        <v>44041</v>
      </c>
      <c r="D85" s="12">
        <f>VLOOKUP(A85,'QAQC ID Reference Page'!A$2:G$10999,4,FALSE)</f>
        <v>0.42152777777777778</v>
      </c>
      <c r="E85" s="21">
        <f>VLOOKUP(A85,'QAQC ID Reference Page'!A$2:G$10999,5,FALSE)</f>
        <v>1004</v>
      </c>
      <c r="F85" s="21" t="str">
        <f>VLOOKUP(A85,'QAQC ID Reference Page'!A$2:G$10999,6,FALSE)</f>
        <v>TR-UP</v>
      </c>
      <c r="G85" s="3" t="str">
        <f>VLOOKUP(A85,'QAQC ID Reference Page'!A$2:G$10999,7,FALSE)</f>
        <v>S</v>
      </c>
      <c r="H85" s="3">
        <v>2</v>
      </c>
      <c r="I85" s="3">
        <v>0.14000000000000001</v>
      </c>
      <c r="J85" s="3">
        <v>0.28899999999999998</v>
      </c>
      <c r="K85" s="3">
        <v>2.72</v>
      </c>
      <c r="L85" s="3">
        <v>60.43</v>
      </c>
      <c r="M85" s="3"/>
      <c r="N85" s="3"/>
      <c r="O85" s="3"/>
      <c r="P85" s="3"/>
      <c r="Q85" s="3"/>
      <c r="R85" s="3"/>
      <c r="S85" s="3"/>
      <c r="T85" s="3"/>
      <c r="U85" s="3"/>
      <c r="V85" s="3"/>
      <c r="W85" s="3"/>
      <c r="X85" s="3"/>
      <c r="Y85" s="3"/>
      <c r="Z85" s="3"/>
      <c r="AA85" s="3"/>
      <c r="AB85" s="3"/>
    </row>
    <row r="86" spans="1:28" x14ac:dyDescent="0.2">
      <c r="A86" s="3">
        <v>10028</v>
      </c>
      <c r="B86" s="3" t="str">
        <f>VLOOKUP(A86,'QAQC ID Reference Page'!A$2:G$10999,2,FALSE)</f>
        <v>OBS0720</v>
      </c>
      <c r="C86" s="46">
        <f>VLOOKUP(A86,'QAQC ID Reference Page'!A$2:G$10999,3,FALSE)</f>
        <v>44041</v>
      </c>
      <c r="D86" s="12">
        <f>VLOOKUP(A86,'QAQC ID Reference Page'!A$2:G$10999,4,FALSE)</f>
        <v>0.37916666666666665</v>
      </c>
      <c r="E86" s="21">
        <f>VLOOKUP(A86,'QAQC ID Reference Page'!A$2:G$10999,5,FALSE)</f>
        <v>1013</v>
      </c>
      <c r="F86" s="21" t="str">
        <f>VLOOKUP(A86,'QAQC ID Reference Page'!A$2:G$10999,6,FALSE)</f>
        <v>J7C</v>
      </c>
      <c r="G86" s="3" t="str">
        <f>VLOOKUP(A86,'QAQC ID Reference Page'!A$2:G$10999,7,FALSE)</f>
        <v>B</v>
      </c>
      <c r="H86" s="3">
        <v>0.91</v>
      </c>
      <c r="I86" s="3">
        <v>0.48</v>
      </c>
      <c r="J86" s="3">
        <v>0.41699999999999998</v>
      </c>
      <c r="K86" s="3">
        <v>5.68</v>
      </c>
      <c r="L86" s="3">
        <v>72.06</v>
      </c>
      <c r="M86" s="3"/>
      <c r="N86" s="3"/>
      <c r="O86" s="3"/>
      <c r="P86" s="3"/>
      <c r="Q86" s="3"/>
      <c r="R86" s="3"/>
      <c r="S86" s="3"/>
      <c r="T86" s="3"/>
      <c r="U86" s="3"/>
      <c r="V86" s="3"/>
      <c r="W86" s="3"/>
      <c r="X86" s="3"/>
      <c r="Y86" s="3"/>
      <c r="Z86" s="3"/>
      <c r="AA86" s="3"/>
      <c r="AB86" s="3"/>
    </row>
    <row r="87" spans="1:28" x14ac:dyDescent="0.2">
      <c r="A87" s="3">
        <v>10029</v>
      </c>
      <c r="B87" s="3" t="str">
        <f>VLOOKUP(A87,'QAQC ID Reference Page'!A$2:G$10999,2,FALSE)</f>
        <v>OBS0720</v>
      </c>
      <c r="C87" s="46">
        <f>VLOOKUP(A87,'QAQC ID Reference Page'!A$2:G$10999,3,FALSE)</f>
        <v>44041</v>
      </c>
      <c r="D87" s="12">
        <f>VLOOKUP(A87,'QAQC ID Reference Page'!A$2:G$10999,4,FALSE)</f>
        <v>0.34027777777777779</v>
      </c>
      <c r="E87" s="21">
        <f>VLOOKUP(A87,'QAQC ID Reference Page'!A$2:G$10999,5,FALSE)</f>
        <v>1019</v>
      </c>
      <c r="F87" s="21" t="str">
        <f>VLOOKUP(A87,'QAQC ID Reference Page'!A$2:G$10999,6,FALSE)</f>
        <v>G6</v>
      </c>
      <c r="G87" s="3" t="str">
        <f>VLOOKUP(A87,'QAQC ID Reference Page'!A$2:G$10999,7,FALSE)</f>
        <v>B</v>
      </c>
      <c r="H87" s="3">
        <v>0.01</v>
      </c>
      <c r="I87" s="3">
        <v>0.22</v>
      </c>
      <c r="J87" s="3">
        <v>0.19900000000000001</v>
      </c>
      <c r="K87" s="3">
        <v>0.77</v>
      </c>
      <c r="L87" s="3">
        <v>12.51</v>
      </c>
      <c r="M87" s="3"/>
      <c r="N87" s="3"/>
      <c r="O87" s="3"/>
      <c r="P87" s="3"/>
      <c r="Q87" s="3"/>
      <c r="R87" s="3"/>
      <c r="S87" s="3"/>
      <c r="T87" s="3"/>
      <c r="U87" s="3"/>
      <c r="V87" s="3"/>
      <c r="W87" s="3"/>
      <c r="X87" s="3"/>
      <c r="Y87" s="3"/>
      <c r="Z87" s="3"/>
      <c r="AA87" s="3"/>
      <c r="AB87" s="3"/>
    </row>
    <row r="88" spans="1:28" x14ac:dyDescent="0.2">
      <c r="A88" s="3">
        <v>10030</v>
      </c>
      <c r="B88" s="3" t="str">
        <f>VLOOKUP(A88,'QAQC ID Reference Page'!A$2:G$10999,2,FALSE)</f>
        <v>OBS0720</v>
      </c>
      <c r="C88" s="46">
        <f>VLOOKUP(A88,'QAQC ID Reference Page'!A$2:G$10999,3,FALSE)</f>
        <v>44041</v>
      </c>
      <c r="D88" s="12">
        <f>VLOOKUP(A88,'QAQC ID Reference Page'!A$2:G$10999,4,FALSE)</f>
        <v>0.43472222222222223</v>
      </c>
      <c r="E88" s="21">
        <f>VLOOKUP(A88,'QAQC ID Reference Page'!A$2:G$10999,5,FALSE)</f>
        <v>1010</v>
      </c>
      <c r="F88" s="21" t="str">
        <f>VLOOKUP(A88,'QAQC ID Reference Page'!A$2:G$10999,6,FALSE)</f>
        <v>AR</v>
      </c>
      <c r="G88" s="3" t="str">
        <f>VLOOKUP(A88,'QAQC ID Reference Page'!A$2:G$10999,7,FALSE)</f>
        <v>S</v>
      </c>
      <c r="H88" s="3">
        <v>3.05</v>
      </c>
      <c r="I88" s="3">
        <v>0.19</v>
      </c>
      <c r="J88" s="3">
        <v>0.40400000000000003</v>
      </c>
      <c r="K88" s="3">
        <v>1.06</v>
      </c>
      <c r="L88" s="3">
        <v>59.34</v>
      </c>
      <c r="M88" s="3"/>
      <c r="N88" s="3"/>
      <c r="O88" s="3"/>
      <c r="P88" s="3"/>
      <c r="Q88" s="3"/>
      <c r="R88" s="3"/>
      <c r="S88" s="3"/>
      <c r="T88" s="3"/>
      <c r="U88" s="3"/>
      <c r="V88" s="3"/>
      <c r="W88" s="3"/>
      <c r="X88" s="3"/>
      <c r="Y88" s="3"/>
      <c r="Z88" s="3"/>
      <c r="AA88" s="3"/>
      <c r="AB88" s="3"/>
    </row>
    <row r="89" spans="1:28" x14ac:dyDescent="0.2">
      <c r="A89" s="3">
        <v>10031</v>
      </c>
      <c r="B89" s="3" t="str">
        <f>VLOOKUP(A89,'QAQC ID Reference Page'!A$2:G$10999,2,FALSE)</f>
        <v>OBS0720</v>
      </c>
      <c r="C89" s="46">
        <f>VLOOKUP(A89,'QAQC ID Reference Page'!A$2:G$10999,3,FALSE)</f>
        <v>44041</v>
      </c>
      <c r="D89" s="12">
        <f>VLOOKUP(A89,'QAQC ID Reference Page'!A$2:G$10999,4,FALSE)</f>
        <v>0.39027777777777778</v>
      </c>
      <c r="E89" s="21">
        <f>VLOOKUP(A89,'QAQC ID Reference Page'!A$2:G$10999,5,FALSE)</f>
        <v>1025</v>
      </c>
      <c r="F89" s="21" t="str">
        <f>VLOOKUP(A89,'QAQC ID Reference Page'!A$2:G$10999,6,FALSE)</f>
        <v>MR</v>
      </c>
      <c r="G89" s="3" t="str">
        <f>VLOOKUP(A89,'QAQC ID Reference Page'!A$2:G$10999,7,FALSE)</f>
        <v>S</v>
      </c>
      <c r="H89" s="3">
        <v>5.41</v>
      </c>
      <c r="I89" s="3">
        <v>0.35</v>
      </c>
      <c r="J89" s="3">
        <v>0.57799999999999996</v>
      </c>
      <c r="K89" s="3">
        <v>3.96</v>
      </c>
      <c r="L89" s="3">
        <v>63.86</v>
      </c>
      <c r="M89" s="3"/>
      <c r="N89" s="3"/>
      <c r="O89" s="3"/>
      <c r="P89" s="3"/>
      <c r="Q89" s="3"/>
      <c r="R89" s="3"/>
      <c r="S89" s="3"/>
      <c r="T89" s="3"/>
      <c r="U89" s="3"/>
      <c r="V89" s="3"/>
      <c r="W89" s="3"/>
      <c r="X89" s="3"/>
      <c r="Y89" s="3"/>
      <c r="Z89" s="3"/>
      <c r="AA89" s="3"/>
      <c r="AB89" s="3"/>
    </row>
    <row r="90" spans="1:28" x14ac:dyDescent="0.2">
      <c r="A90" s="3">
        <v>10032</v>
      </c>
      <c r="B90" s="3" t="str">
        <f>VLOOKUP(A90,'QAQC ID Reference Page'!A$2:G$10999,2,FALSE)</f>
        <v>OBS0720</v>
      </c>
      <c r="C90" s="46">
        <f>VLOOKUP(A90,'QAQC ID Reference Page'!A$2:G$10999,3,FALSE)</f>
        <v>44041</v>
      </c>
      <c r="D90" s="12">
        <f>VLOOKUP(A90,'QAQC ID Reference Page'!A$2:G$10999,4,FALSE)</f>
        <v>0.44444444444444442</v>
      </c>
      <c r="E90" s="21">
        <f>VLOOKUP(A90,'QAQC ID Reference Page'!A$2:G$10999,5,FALSE)</f>
        <v>1008</v>
      </c>
      <c r="F90" s="21" t="str">
        <f>VLOOKUP(A90,'QAQC ID Reference Page'!A$2:G$10999,6,FALSE)</f>
        <v>BR</v>
      </c>
      <c r="G90" s="3" t="str">
        <f>VLOOKUP(A90,'QAQC ID Reference Page'!A$2:G$10999,7,FALSE)</f>
        <v>S</v>
      </c>
      <c r="H90" s="3">
        <v>3.38</v>
      </c>
      <c r="I90" s="3">
        <v>0.14000000000000001</v>
      </c>
      <c r="J90" s="3">
        <v>0.39700000000000002</v>
      </c>
      <c r="K90" s="3">
        <v>1.07</v>
      </c>
      <c r="L90" s="3">
        <v>67.09</v>
      </c>
      <c r="M90" s="3"/>
      <c r="N90" s="3"/>
      <c r="O90" s="3"/>
      <c r="P90" s="3"/>
      <c r="Q90" s="3"/>
      <c r="R90" s="3"/>
      <c r="S90" s="3"/>
      <c r="T90" s="3"/>
      <c r="U90" s="3"/>
      <c r="V90" s="3"/>
      <c r="W90" s="3"/>
      <c r="X90" s="3"/>
      <c r="Y90" s="3"/>
      <c r="Z90" s="3"/>
      <c r="AA90" s="3"/>
      <c r="AB90" s="3"/>
    </row>
    <row r="91" spans="1:28" x14ac:dyDescent="0.2">
      <c r="A91" s="3">
        <v>10033</v>
      </c>
      <c r="B91" s="3" t="str">
        <f>VLOOKUP(A91,'QAQC ID Reference Page'!A$2:G$10999,2,FALSE)</f>
        <v>OBS0720</v>
      </c>
      <c r="C91" s="46">
        <f>VLOOKUP(A91,'QAQC ID Reference Page'!A$2:G$10999,3,FALSE)</f>
        <v>44041</v>
      </c>
      <c r="D91" s="12">
        <f>VLOOKUP(A91,'QAQC ID Reference Page'!A$2:G$10999,4,FALSE)</f>
        <v>0.5131944444444444</v>
      </c>
      <c r="E91" s="21">
        <f>VLOOKUP(A91,'QAQC ID Reference Page'!A$2:G$10999,5,FALSE)</f>
        <v>1017</v>
      </c>
      <c r="F91" s="21" t="str">
        <f>VLOOKUP(A91,'QAQC ID Reference Page'!A$2:G$10999,6,FALSE)</f>
        <v>G9</v>
      </c>
      <c r="G91" s="3" t="str">
        <f>VLOOKUP(A91,'QAQC ID Reference Page'!A$2:G$10999,7,FALSE)</f>
        <v>S</v>
      </c>
      <c r="H91" s="3">
        <v>0.11</v>
      </c>
      <c r="I91" s="3">
        <v>0.57999999999999996</v>
      </c>
      <c r="J91" s="3">
        <v>0.224</v>
      </c>
      <c r="K91" s="3">
        <v>0.33</v>
      </c>
      <c r="L91" s="3">
        <v>120.65</v>
      </c>
      <c r="M91" s="3"/>
      <c r="N91" s="3"/>
      <c r="O91" s="3"/>
      <c r="P91" s="3"/>
      <c r="Q91" s="3"/>
      <c r="R91" s="3"/>
      <c r="S91" s="3"/>
      <c r="T91" s="3"/>
      <c r="U91" s="3"/>
      <c r="V91" s="3"/>
      <c r="W91" s="3"/>
      <c r="X91" s="3"/>
      <c r="Y91" s="3"/>
      <c r="Z91" s="3"/>
      <c r="AA91" s="3"/>
      <c r="AB91" s="3"/>
    </row>
    <row r="92" spans="1:28" x14ac:dyDescent="0.2">
      <c r="A92" s="3">
        <v>10034</v>
      </c>
      <c r="B92" s="3" t="str">
        <f>VLOOKUP(A92,'QAQC ID Reference Page'!A$2:G$10999,2,FALSE)</f>
        <v>OBS0720</v>
      </c>
      <c r="C92" s="46">
        <f>VLOOKUP(A92,'QAQC ID Reference Page'!A$2:G$10999,3,FALSE)</f>
        <v>44041</v>
      </c>
      <c r="D92" s="12">
        <f>VLOOKUP(A92,'QAQC ID Reference Page'!A$2:G$10999,4,FALSE)</f>
        <v>0.3576388888888889</v>
      </c>
      <c r="E92" s="21">
        <f>VLOOKUP(A92,'QAQC ID Reference Page'!A$2:G$10999,5,FALSE)</f>
        <v>1033</v>
      </c>
      <c r="F92" s="21" t="str">
        <f>VLOOKUP(A92,'QAQC ID Reference Page'!A$2:G$10999,6,FALSE)</f>
        <v>DR</v>
      </c>
      <c r="G92" s="3" t="str">
        <f>VLOOKUP(A92,'QAQC ID Reference Page'!A$2:G$10999,7,FALSE)</f>
        <v>S</v>
      </c>
      <c r="H92" s="3">
        <v>0.31</v>
      </c>
      <c r="I92" s="3">
        <v>0.12</v>
      </c>
      <c r="J92" s="3">
        <v>8.6999999999999994E-2</v>
      </c>
      <c r="K92" s="3">
        <v>0.59</v>
      </c>
      <c r="L92" s="3">
        <v>43.5</v>
      </c>
      <c r="M92" s="3"/>
      <c r="N92" s="3"/>
      <c r="O92" s="3"/>
      <c r="P92" s="3"/>
      <c r="Q92" s="3"/>
      <c r="R92" s="3"/>
      <c r="S92" s="3"/>
      <c r="T92" s="3"/>
      <c r="U92" s="3"/>
      <c r="V92" s="3"/>
      <c r="W92" s="3"/>
      <c r="X92" s="3"/>
      <c r="Y92" s="3"/>
      <c r="Z92" s="3"/>
      <c r="AA92" s="3"/>
      <c r="AB92" s="3"/>
    </row>
    <row r="93" spans="1:28" x14ac:dyDescent="0.2">
      <c r="A93" s="3">
        <v>10035</v>
      </c>
      <c r="B93" s="3" t="str">
        <f>VLOOKUP(A93,'QAQC ID Reference Page'!A$2:G$10999,2,FALSE)</f>
        <v>OBS0720</v>
      </c>
      <c r="C93" s="46">
        <f>VLOOKUP(A93,'QAQC ID Reference Page'!A$2:G$10999,3,FALSE)</f>
        <v>44041</v>
      </c>
      <c r="D93" s="12">
        <f>VLOOKUP(A93,'QAQC ID Reference Page'!A$2:G$10999,4,FALSE)</f>
        <v>0.37916666666666665</v>
      </c>
      <c r="E93" s="21">
        <f>VLOOKUP(A93,'QAQC ID Reference Page'!A$2:G$10999,5,FALSE)</f>
        <v>1007</v>
      </c>
      <c r="F93" s="21" t="str">
        <f>VLOOKUP(A93,'QAQC ID Reference Page'!A$2:G$10999,6,FALSE)</f>
        <v>J7C</v>
      </c>
      <c r="G93" s="3" t="str">
        <f>VLOOKUP(A93,'QAQC ID Reference Page'!A$2:G$10999,7,FALSE)</f>
        <v>S</v>
      </c>
      <c r="H93" s="3">
        <v>0.03</v>
      </c>
      <c r="I93" s="3">
        <v>0.16</v>
      </c>
      <c r="J93" s="3">
        <v>0.25700000000000001</v>
      </c>
      <c r="K93" s="3">
        <v>0.31</v>
      </c>
      <c r="L93" s="3">
        <v>37.51</v>
      </c>
      <c r="M93" s="3"/>
      <c r="N93" s="3"/>
      <c r="O93" s="3"/>
      <c r="P93" s="3"/>
      <c r="Q93" s="3"/>
      <c r="R93" s="3"/>
      <c r="S93" s="3"/>
      <c r="T93" s="3"/>
      <c r="U93" s="3"/>
      <c r="V93" s="3"/>
      <c r="W93" s="3"/>
      <c r="X93" s="3"/>
      <c r="Y93" s="3"/>
      <c r="Z93" s="3"/>
      <c r="AA93" s="3"/>
      <c r="AB93" s="3"/>
    </row>
    <row r="94" spans="1:28" x14ac:dyDescent="0.2">
      <c r="A94" s="3">
        <v>10036</v>
      </c>
      <c r="B94" s="3" t="str">
        <f>VLOOKUP(A94,'QAQC ID Reference Page'!A$2:G$10999,2,FALSE)</f>
        <v>OBS0720</v>
      </c>
      <c r="C94" s="46">
        <f>VLOOKUP(A94,'QAQC ID Reference Page'!A$2:G$10999,3,FALSE)</f>
        <v>44041</v>
      </c>
      <c r="D94" s="12">
        <f>VLOOKUP(A94,'QAQC ID Reference Page'!A$2:G$10999,4,FALSE)</f>
        <v>0.46111111111111114</v>
      </c>
      <c r="E94" s="21">
        <f>VLOOKUP(A94,'QAQC ID Reference Page'!A$2:G$10999,5,FALSE)</f>
        <v>1022</v>
      </c>
      <c r="F94" s="21" t="str">
        <f>VLOOKUP(A94,'QAQC ID Reference Page'!A$2:G$10999,6,FALSE)</f>
        <v>I9</v>
      </c>
      <c r="G94" s="3" t="str">
        <f>VLOOKUP(A94,'QAQC ID Reference Page'!A$2:G$10999,7,FALSE)</f>
        <v>B</v>
      </c>
      <c r="H94" s="3">
        <v>0.05</v>
      </c>
      <c r="I94" s="3">
        <v>0.18</v>
      </c>
      <c r="J94" s="3">
        <v>0.253</v>
      </c>
      <c r="K94" s="3">
        <v>0.03</v>
      </c>
      <c r="L94" s="3">
        <v>48.57</v>
      </c>
      <c r="M94" s="3"/>
      <c r="N94" s="3"/>
      <c r="O94" s="3"/>
      <c r="P94" s="3"/>
      <c r="Q94" s="3"/>
      <c r="R94" s="3"/>
      <c r="S94" s="3"/>
      <c r="T94" s="3"/>
      <c r="U94" s="3"/>
      <c r="V94" s="3"/>
      <c r="W94" s="3"/>
      <c r="X94" s="3"/>
      <c r="Y94" s="3"/>
      <c r="Z94" s="3"/>
      <c r="AA94" s="3"/>
      <c r="AB94" s="3"/>
    </row>
    <row r="95" spans="1:28" x14ac:dyDescent="0.2">
      <c r="A95" s="3">
        <v>10037</v>
      </c>
      <c r="B95" s="3" t="str">
        <f>VLOOKUP(A95,'QAQC ID Reference Page'!A$2:G$10999,2,FALSE)</f>
        <v>OBS0720</v>
      </c>
      <c r="C95" s="46">
        <f>VLOOKUP(A95,'QAQC ID Reference Page'!A$2:G$10999,3,FALSE)</f>
        <v>44041</v>
      </c>
      <c r="D95" s="12">
        <f>VLOOKUP(A95,'QAQC ID Reference Page'!A$2:G$10999,4,FALSE)</f>
        <v>0.40486111111111112</v>
      </c>
      <c r="E95" s="21">
        <f>VLOOKUP(A95,'QAQC ID Reference Page'!A$2:G$10999,5,FALSE)</f>
        <v>1011</v>
      </c>
      <c r="F95" s="21" t="str">
        <f>VLOOKUP(A95,'QAQC ID Reference Page'!A$2:G$10999,6,FALSE)</f>
        <v>TR</v>
      </c>
      <c r="G95" s="3" t="str">
        <f>VLOOKUP(A95,'QAQC ID Reference Page'!A$2:G$10999,7,FALSE)</f>
        <v>S</v>
      </c>
      <c r="H95" s="3">
        <v>1.44</v>
      </c>
      <c r="I95" s="3">
        <v>7.0000000000000007E-2</v>
      </c>
      <c r="J95" s="3">
        <v>0.44</v>
      </c>
      <c r="K95" s="3">
        <v>0.44</v>
      </c>
      <c r="L95" s="3">
        <v>50.18</v>
      </c>
      <c r="M95" s="3"/>
      <c r="N95" s="3"/>
      <c r="O95" s="3"/>
      <c r="P95" s="3"/>
      <c r="Q95" s="3"/>
      <c r="R95" s="3"/>
      <c r="S95" s="3"/>
      <c r="T95" s="3"/>
      <c r="U95" s="3"/>
      <c r="V95" s="3"/>
      <c r="W95" s="3"/>
      <c r="X95" s="3"/>
      <c r="Y95" s="3"/>
      <c r="Z95" s="3"/>
      <c r="AA95" s="3"/>
      <c r="AB95" s="3"/>
    </row>
    <row r="96" spans="1:28" x14ac:dyDescent="0.2">
      <c r="A96" s="3">
        <v>10038</v>
      </c>
      <c r="B96" s="3" t="str">
        <f>VLOOKUP(A96,'QAQC ID Reference Page'!A$2:G$10999,2,FALSE)</f>
        <v>OBS0720</v>
      </c>
      <c r="C96" s="46">
        <f>VLOOKUP(A96,'QAQC ID Reference Page'!A$2:G$10999,3,FALSE)</f>
        <v>44041</v>
      </c>
      <c r="D96" s="12">
        <f>VLOOKUP(A96,'QAQC ID Reference Page'!A$2:G$10999,4,FALSE)</f>
        <v>0.40486111111111112</v>
      </c>
      <c r="E96" s="21">
        <f>VLOOKUP(A96,'QAQC ID Reference Page'!A$2:G$10999,5,FALSE)</f>
        <v>1014</v>
      </c>
      <c r="F96" s="21" t="str">
        <f>VLOOKUP(A96,'QAQC ID Reference Page'!A$2:G$10999,6,FALSE)</f>
        <v>TR</v>
      </c>
      <c r="G96" s="3" t="str">
        <f>VLOOKUP(A96,'QAQC ID Reference Page'!A$2:G$10999,7,FALSE)</f>
        <v>B</v>
      </c>
      <c r="H96" s="3">
        <v>1.1399999999999999</v>
      </c>
      <c r="I96" s="3">
        <v>0.2</v>
      </c>
      <c r="J96" s="3">
        <v>0.41799999999999998</v>
      </c>
      <c r="K96" s="3">
        <v>0.56999999999999995</v>
      </c>
      <c r="L96" s="3">
        <v>63.69</v>
      </c>
      <c r="M96" s="3"/>
      <c r="N96" s="3"/>
      <c r="O96" s="3"/>
      <c r="P96" s="3"/>
      <c r="Q96" s="3"/>
      <c r="R96" s="3"/>
      <c r="S96" s="3"/>
      <c r="T96" s="3"/>
      <c r="U96" s="3"/>
      <c r="V96" s="3"/>
      <c r="W96" s="3"/>
      <c r="X96" s="3"/>
      <c r="Y96" s="3"/>
      <c r="Z96" s="3"/>
      <c r="AA96" s="3"/>
      <c r="AB96" s="3"/>
    </row>
    <row r="97" spans="1:28" x14ac:dyDescent="0.2">
      <c r="A97" s="3">
        <v>10039</v>
      </c>
      <c r="B97" s="3" t="str">
        <f>VLOOKUP(A97,'QAQC ID Reference Page'!A$2:G$10999,2,FALSE)</f>
        <v>OBS0720</v>
      </c>
      <c r="C97" s="46">
        <f>VLOOKUP(A97,'QAQC ID Reference Page'!A$2:G$10999,3,FALSE)</f>
        <v>44041</v>
      </c>
      <c r="D97" s="12">
        <f>VLOOKUP(A97,'QAQC ID Reference Page'!A$2:G$10999,4,FALSE)</f>
        <v>0.49583333333333335</v>
      </c>
      <c r="E97" s="21">
        <f>VLOOKUP(A97,'QAQC ID Reference Page'!A$2:G$10999,5,FALSE)</f>
        <v>1006</v>
      </c>
      <c r="F97" s="21" t="str">
        <f>VLOOKUP(A97,'QAQC ID Reference Page'!A$2:G$10999,6,FALSE)</f>
        <v>G7C</v>
      </c>
      <c r="G97" s="3" t="str">
        <f>VLOOKUP(A97,'QAQC ID Reference Page'!A$2:G$10999,7,FALSE)</f>
        <v>B</v>
      </c>
      <c r="H97" s="3">
        <v>0.5</v>
      </c>
      <c r="I97" s="3">
        <v>0.57999999999999996</v>
      </c>
      <c r="J97" s="3">
        <v>0.41699999999999998</v>
      </c>
      <c r="K97" s="3">
        <v>2.0699999999999998</v>
      </c>
      <c r="L97" s="3">
        <v>76.430000000000007</v>
      </c>
      <c r="M97" s="3"/>
      <c r="N97" s="3"/>
      <c r="O97" s="3"/>
      <c r="P97" s="3"/>
      <c r="Q97" s="3"/>
      <c r="R97" s="3"/>
      <c r="S97" s="3"/>
      <c r="T97" s="3"/>
      <c r="U97" s="3"/>
      <c r="V97" s="3"/>
      <c r="W97" s="3"/>
      <c r="X97" s="3"/>
      <c r="Y97" s="3"/>
      <c r="Z97" s="3"/>
      <c r="AA97" s="3"/>
      <c r="AB97" s="3"/>
    </row>
    <row r="98" spans="1:28" x14ac:dyDescent="0.2">
      <c r="A98" s="3">
        <v>10040</v>
      </c>
      <c r="B98" s="3" t="str">
        <f>VLOOKUP(A98,'QAQC ID Reference Page'!A$2:G$10999,2,FALSE)</f>
        <v>OBS0720</v>
      </c>
      <c r="C98" s="46">
        <f>VLOOKUP(A98,'QAQC ID Reference Page'!A$2:G$10999,3,FALSE)</f>
        <v>44041</v>
      </c>
      <c r="D98" s="12">
        <f>VLOOKUP(A98,'QAQC ID Reference Page'!A$2:G$10999,4,FALSE)</f>
        <v>0.46111111111111114</v>
      </c>
      <c r="E98" s="21">
        <f>VLOOKUP(A98,'QAQC ID Reference Page'!A$2:G$10999,5,FALSE)</f>
        <v>1001</v>
      </c>
      <c r="F98" s="21" t="str">
        <f>VLOOKUP(A98,'QAQC ID Reference Page'!A$2:G$10999,6,FALSE)</f>
        <v>I9</v>
      </c>
      <c r="G98" s="3" t="str">
        <f>VLOOKUP(A98,'QAQC ID Reference Page'!A$2:G$10999,7,FALSE)</f>
        <v>S</v>
      </c>
      <c r="H98" s="3">
        <v>0.09</v>
      </c>
      <c r="I98" s="3">
        <v>0.24</v>
      </c>
      <c r="J98" s="3">
        <v>0.29699999999999999</v>
      </c>
      <c r="K98" s="3">
        <v>0.25</v>
      </c>
      <c r="L98" s="3">
        <v>74.849999999999994</v>
      </c>
      <c r="M98" s="3"/>
      <c r="N98" s="3"/>
      <c r="O98" s="3"/>
      <c r="P98" s="3"/>
      <c r="Q98" s="3"/>
      <c r="R98" s="3"/>
      <c r="S98" s="3"/>
      <c r="T98" s="3"/>
      <c r="U98" s="3"/>
      <c r="V98" s="3"/>
      <c r="W98" s="3"/>
      <c r="X98" s="3"/>
      <c r="Y98" s="3"/>
      <c r="Z98" s="3"/>
      <c r="AA98" s="3"/>
      <c r="AB98" s="3"/>
    </row>
    <row r="99" spans="1:28" x14ac:dyDescent="0.2">
      <c r="A99" s="3">
        <v>10041</v>
      </c>
      <c r="B99" s="3" t="str">
        <f>VLOOKUP(A99,'QAQC ID Reference Page'!A$2:G$10999,2,FALSE)</f>
        <v>OBS0720</v>
      </c>
      <c r="C99" s="46">
        <f>VLOOKUP(A99,'QAQC ID Reference Page'!A$2:G$10999,3,FALSE)</f>
        <v>44041</v>
      </c>
      <c r="D99" s="12">
        <f>VLOOKUP(A99,'QAQC ID Reference Page'!A$2:G$10999,4,FALSE)</f>
        <v>0.49583333333333335</v>
      </c>
      <c r="E99" s="21">
        <f>VLOOKUP(A99,'QAQC ID Reference Page'!A$2:G$10999,5,FALSE)</f>
        <v>1005</v>
      </c>
      <c r="F99" s="21" t="str">
        <f>VLOOKUP(A99,'QAQC ID Reference Page'!A$2:G$10999,6,FALSE)</f>
        <v>G7C</v>
      </c>
      <c r="G99" s="3" t="str">
        <f>VLOOKUP(A99,'QAQC ID Reference Page'!A$2:G$10999,7,FALSE)</f>
        <v>S</v>
      </c>
      <c r="H99" s="3">
        <v>0.1</v>
      </c>
      <c r="I99" s="3">
        <v>0.28000000000000003</v>
      </c>
      <c r="J99" s="3">
        <v>0.30299999999999999</v>
      </c>
      <c r="K99" s="3">
        <v>0.06</v>
      </c>
      <c r="L99" s="3">
        <v>35.950000000000003</v>
      </c>
      <c r="M99" s="3"/>
      <c r="N99" s="3"/>
      <c r="O99" s="3"/>
      <c r="P99" s="3"/>
      <c r="Q99" s="3"/>
      <c r="R99" s="3"/>
      <c r="S99" s="3"/>
      <c r="T99" s="3"/>
      <c r="U99" s="3"/>
      <c r="V99" s="3"/>
      <c r="W99" s="3"/>
      <c r="X99" s="3"/>
      <c r="Y99" s="3"/>
      <c r="Z99" s="3"/>
      <c r="AA99" s="3"/>
      <c r="AB99" s="3"/>
    </row>
    <row r="100" spans="1:28" x14ac:dyDescent="0.2">
      <c r="A100" s="3">
        <v>10042</v>
      </c>
      <c r="B100" s="3" t="str">
        <f>VLOOKUP(A100,'QAQC ID Reference Page'!A$2:G$10999,2,FALSE)</f>
        <v>OBS0720</v>
      </c>
      <c r="C100" s="46">
        <f>VLOOKUP(A100,'QAQC ID Reference Page'!A$2:G$10999,3,FALSE)</f>
        <v>44042</v>
      </c>
      <c r="D100" s="12">
        <f>VLOOKUP(A100,'QAQC ID Reference Page'!A$2:G$10999,4,FALSE)</f>
        <v>0.47916666666666669</v>
      </c>
      <c r="E100" s="21">
        <f>VLOOKUP(A100,'QAQC ID Reference Page'!A$2:G$10999,5,FALSE)</f>
        <v>1025</v>
      </c>
      <c r="F100" s="21" t="str">
        <f>VLOOKUP(A100,'QAQC ID Reference Page'!A$2:G$10999,6,FALSE)</f>
        <v>E7C</v>
      </c>
      <c r="G100" s="3" t="str">
        <f>VLOOKUP(A100,'QAQC ID Reference Page'!A$2:G$10999,7,FALSE)</f>
        <v>B</v>
      </c>
      <c r="H100" s="3">
        <v>1.3</v>
      </c>
      <c r="I100" s="3">
        <v>0.63</v>
      </c>
      <c r="J100" s="3">
        <v>0.66800000000000004</v>
      </c>
      <c r="K100" s="3">
        <v>3.75</v>
      </c>
      <c r="L100" s="3">
        <v>53.21</v>
      </c>
      <c r="M100" s="3"/>
      <c r="N100" s="3"/>
      <c r="O100" s="3"/>
      <c r="P100" s="3"/>
      <c r="Q100" s="3"/>
      <c r="R100" s="3"/>
      <c r="S100" s="3"/>
      <c r="T100" s="3"/>
      <c r="U100" s="3"/>
      <c r="V100" s="3"/>
      <c r="W100" s="3"/>
      <c r="X100" s="3"/>
      <c r="Y100" s="3"/>
      <c r="Z100" s="3"/>
      <c r="AA100" s="3"/>
      <c r="AB100" s="3"/>
    </row>
    <row r="101" spans="1:28" x14ac:dyDescent="0.2">
      <c r="A101" s="3">
        <v>10043</v>
      </c>
      <c r="B101" s="3" t="str">
        <f>VLOOKUP(A101,'QAQC ID Reference Page'!A$2:G$10999,2,FALSE)</f>
        <v>OBS0720</v>
      </c>
      <c r="C101" s="46">
        <f>VLOOKUP(A101,'QAQC ID Reference Page'!A$2:G$10999,3,FALSE)</f>
        <v>44042</v>
      </c>
      <c r="D101" s="12">
        <f>VLOOKUP(A101,'QAQC ID Reference Page'!A$2:G$10999,4,FALSE)</f>
        <v>0.47916666666666669</v>
      </c>
      <c r="E101" s="21">
        <f>VLOOKUP(A101,'QAQC ID Reference Page'!A$2:G$10999,5,FALSE)</f>
        <v>1036</v>
      </c>
      <c r="F101" s="21" t="str">
        <f>VLOOKUP(A101,'QAQC ID Reference Page'!A$2:G$10999,6,FALSE)</f>
        <v>E7C</v>
      </c>
      <c r="G101" s="3" t="str">
        <f>VLOOKUP(A101,'QAQC ID Reference Page'!A$2:G$10999,7,FALSE)</f>
        <v>S</v>
      </c>
      <c r="H101" s="3">
        <v>0.44</v>
      </c>
      <c r="I101" s="3">
        <v>0.23</v>
      </c>
      <c r="J101" s="3">
        <v>0.41399999999999998</v>
      </c>
      <c r="K101" s="3">
        <v>0.04</v>
      </c>
      <c r="L101" s="3">
        <v>95.84</v>
      </c>
      <c r="M101" s="3"/>
      <c r="N101" s="3"/>
      <c r="O101" s="3"/>
      <c r="P101" s="3"/>
      <c r="Q101" s="3"/>
      <c r="R101" s="3"/>
      <c r="S101" s="3"/>
      <c r="T101" s="3"/>
      <c r="U101" s="3"/>
      <c r="V101" s="3"/>
      <c r="W101" s="3"/>
      <c r="X101" s="3"/>
      <c r="Y101" s="3"/>
      <c r="Z101" s="3"/>
      <c r="AA101" s="3"/>
      <c r="AB101" s="3"/>
    </row>
    <row r="102" spans="1:28" x14ac:dyDescent="0.2">
      <c r="A102" s="3">
        <v>10044</v>
      </c>
      <c r="B102" s="3" t="str">
        <f>VLOOKUP(A102,'QAQC ID Reference Page'!A$2:G$10999,2,FALSE)</f>
        <v>OBS0720</v>
      </c>
      <c r="C102" s="46">
        <f>VLOOKUP(A102,'QAQC ID Reference Page'!A$2:G$10999,3,FALSE)</f>
        <v>44042</v>
      </c>
      <c r="D102" s="12">
        <f>VLOOKUP(A102,'QAQC ID Reference Page'!A$2:G$10999,4,FALSE)</f>
        <v>0.64930555555555558</v>
      </c>
      <c r="E102" s="21">
        <f>VLOOKUP(A102,'QAQC ID Reference Page'!A$2:G$10999,5,FALSE)</f>
        <v>1021</v>
      </c>
      <c r="F102" s="21" t="str">
        <f>VLOOKUP(A102,'QAQC ID Reference Page'!A$2:G$10999,6,FALSE)</f>
        <v>B11</v>
      </c>
      <c r="G102" s="3" t="str">
        <f>VLOOKUP(A102,'QAQC ID Reference Page'!A$2:G$10999,7,FALSE)</f>
        <v>S</v>
      </c>
      <c r="H102" s="3">
        <v>0.33</v>
      </c>
      <c r="I102" s="3">
        <v>0.56000000000000005</v>
      </c>
      <c r="J102" s="3">
        <v>0.44700000000000001</v>
      </c>
      <c r="K102" s="3">
        <v>1.24</v>
      </c>
      <c r="L102" s="3">
        <v>89.3</v>
      </c>
      <c r="M102" s="3"/>
      <c r="N102" s="3"/>
      <c r="O102" s="3"/>
      <c r="P102" s="3"/>
      <c r="Q102" s="3"/>
      <c r="R102" s="3"/>
      <c r="S102" s="3"/>
      <c r="T102" s="3"/>
      <c r="U102" s="3"/>
      <c r="V102" s="3"/>
      <c r="W102" s="3"/>
      <c r="X102" s="3"/>
      <c r="Y102" s="3"/>
      <c r="Z102" s="3"/>
      <c r="AA102" s="3"/>
      <c r="AB102" s="3"/>
    </row>
    <row r="103" spans="1:28" x14ac:dyDescent="0.2">
      <c r="A103" s="3">
        <v>10045</v>
      </c>
      <c r="B103" s="3" t="str">
        <f>VLOOKUP(A103,'QAQC ID Reference Page'!A$2:G$10999,2,FALSE)</f>
        <v>OBS0720</v>
      </c>
      <c r="C103" s="46">
        <f>VLOOKUP(A103,'QAQC ID Reference Page'!A$2:G$10999,3,FALSE)</f>
        <v>44042</v>
      </c>
      <c r="D103" s="12">
        <f>VLOOKUP(A103,'QAQC ID Reference Page'!A$2:G$10999,4,FALSE)</f>
        <v>0.5805555555555556</v>
      </c>
      <c r="E103" s="21">
        <f>VLOOKUP(A103,'QAQC ID Reference Page'!A$2:G$10999,5,FALSE)</f>
        <v>1018</v>
      </c>
      <c r="F103" s="21" t="str">
        <f>VLOOKUP(A103,'QAQC ID Reference Page'!A$2:G$10999,6,FALSE)</f>
        <v>C7C</v>
      </c>
      <c r="G103" s="3" t="str">
        <f>VLOOKUP(A103,'QAQC ID Reference Page'!A$2:G$10999,7,FALSE)</f>
        <v>S</v>
      </c>
      <c r="H103" s="3">
        <v>0.3</v>
      </c>
      <c r="I103" s="3">
        <v>0.35</v>
      </c>
      <c r="J103" s="3">
        <v>0.46300000000000002</v>
      </c>
      <c r="K103" s="3">
        <v>-0.1</v>
      </c>
      <c r="L103" s="3">
        <v>63.16</v>
      </c>
      <c r="M103" s="3"/>
      <c r="N103" s="3"/>
      <c r="O103" s="3"/>
      <c r="P103" s="3"/>
      <c r="Q103" s="3"/>
      <c r="R103" s="3"/>
      <c r="S103" s="3"/>
      <c r="T103" s="3"/>
      <c r="U103" s="3"/>
      <c r="V103" s="3"/>
      <c r="W103" s="3"/>
      <c r="X103" s="3"/>
      <c r="Y103" s="3"/>
      <c r="Z103" s="3"/>
      <c r="AA103" s="3"/>
      <c r="AB103" s="3"/>
    </row>
    <row r="104" spans="1:28" x14ac:dyDescent="0.2">
      <c r="A104" s="3">
        <v>10046</v>
      </c>
      <c r="B104" s="3" t="str">
        <f>VLOOKUP(A104,'QAQC ID Reference Page'!A$2:G$10999,2,FALSE)</f>
        <v>OBS0720</v>
      </c>
      <c r="C104" s="46">
        <f>VLOOKUP(A104,'QAQC ID Reference Page'!A$2:G$10999,3,FALSE)</f>
        <v>44042</v>
      </c>
      <c r="D104" s="12">
        <f>VLOOKUP(A104,'QAQC ID Reference Page'!A$2:G$10999,4,FALSE)</f>
        <v>0.42430555555555555</v>
      </c>
      <c r="E104" s="21">
        <f>VLOOKUP(A104,'QAQC ID Reference Page'!A$2:G$10999,5,FALSE)</f>
        <v>1029</v>
      </c>
      <c r="F104" s="21" t="str">
        <f>VLOOKUP(A104,'QAQC ID Reference Page'!A$2:G$10999,6,FALSE)</f>
        <v>WFR</v>
      </c>
      <c r="G104" s="3" t="str">
        <f>VLOOKUP(A104,'QAQC ID Reference Page'!A$2:G$10999,7,FALSE)</f>
        <v>S</v>
      </c>
      <c r="H104" s="3">
        <v>0.01</v>
      </c>
      <c r="I104" s="3">
        <v>0.15</v>
      </c>
      <c r="J104" s="3">
        <v>0.51900000000000002</v>
      </c>
      <c r="K104" s="3">
        <v>-0.17</v>
      </c>
      <c r="L104" s="3">
        <v>80.760000000000005</v>
      </c>
      <c r="M104" s="3"/>
      <c r="N104" s="3"/>
      <c r="O104" s="3"/>
      <c r="P104" s="3"/>
      <c r="Q104" s="3"/>
      <c r="R104" s="3"/>
      <c r="S104" s="3"/>
      <c r="T104" s="3"/>
      <c r="U104" s="3"/>
      <c r="V104" s="3"/>
      <c r="W104" s="3"/>
      <c r="X104" s="3"/>
      <c r="Y104" s="3"/>
      <c r="Z104" s="3"/>
      <c r="AA104" s="3"/>
      <c r="AB104" s="3"/>
    </row>
    <row r="105" spans="1:28" x14ac:dyDescent="0.2">
      <c r="A105" s="3">
        <v>10047</v>
      </c>
      <c r="B105" s="3" t="str">
        <f>VLOOKUP(A105,'QAQC ID Reference Page'!A$2:G$10999,2,FALSE)</f>
        <v>OBS0720</v>
      </c>
      <c r="C105" s="46">
        <f>VLOOKUP(A105,'QAQC ID Reference Page'!A$2:G$10999,3,FALSE)</f>
        <v>44042</v>
      </c>
      <c r="D105" s="12">
        <f>VLOOKUP(A105,'QAQC ID Reference Page'!A$2:G$10999,4,FALSE)</f>
        <v>0.5805555555555556</v>
      </c>
      <c r="E105" s="21">
        <f>VLOOKUP(A105,'QAQC ID Reference Page'!A$2:G$10999,5,FALSE)</f>
        <v>1042</v>
      </c>
      <c r="F105" s="21" t="str">
        <f>VLOOKUP(A105,'QAQC ID Reference Page'!A$2:G$10999,6,FALSE)</f>
        <v>C7C</v>
      </c>
      <c r="G105" s="3" t="str">
        <f>VLOOKUP(A105,'QAQC ID Reference Page'!A$2:G$10999,7,FALSE)</f>
        <v>B</v>
      </c>
      <c r="H105" s="3">
        <v>0.82</v>
      </c>
      <c r="I105" s="3">
        <v>0.51</v>
      </c>
      <c r="J105" s="3">
        <v>0.67</v>
      </c>
      <c r="K105" s="3">
        <v>1.5</v>
      </c>
      <c r="L105" s="3">
        <v>47.42</v>
      </c>
      <c r="M105" s="3"/>
      <c r="N105" s="3"/>
      <c r="O105" s="3"/>
      <c r="P105" s="3"/>
      <c r="Q105" s="3"/>
      <c r="R105" s="3"/>
      <c r="S105" s="3"/>
      <c r="T105" s="3"/>
      <c r="U105" s="3"/>
      <c r="V105" s="3"/>
      <c r="W105" s="3"/>
      <c r="X105" s="3"/>
      <c r="Y105" s="3"/>
      <c r="Z105" s="3"/>
      <c r="AA105" s="3"/>
      <c r="AB105" s="3"/>
    </row>
    <row r="106" spans="1:28" x14ac:dyDescent="0.2">
      <c r="A106" s="3">
        <v>10048</v>
      </c>
      <c r="B106" s="3" t="str">
        <f>VLOOKUP(A106,'QAQC ID Reference Page'!A$2:G$10999,2,FALSE)</f>
        <v>OBS0720</v>
      </c>
      <c r="C106" s="46">
        <f>VLOOKUP(A106,'QAQC ID Reference Page'!A$2:G$10999,3,FALSE)</f>
        <v>44042</v>
      </c>
      <c r="D106" s="12">
        <f>VLOOKUP(A106,'QAQC ID Reference Page'!A$2:G$10999,4,FALSE)</f>
        <v>0.37916666666666665</v>
      </c>
      <c r="E106" s="21">
        <f>VLOOKUP(A106,'QAQC ID Reference Page'!A$2:G$10999,5,FALSE)</f>
        <v>1016</v>
      </c>
      <c r="F106" s="21" t="str">
        <f>VLOOKUP(A106,'QAQC ID Reference Page'!A$2:G$10999,6,FALSE)</f>
        <v>D1</v>
      </c>
      <c r="G106" s="3" t="str">
        <f>VLOOKUP(A106,'QAQC ID Reference Page'!A$2:G$10999,7,FALSE)</f>
        <v>S</v>
      </c>
      <c r="H106" s="3">
        <v>0.05</v>
      </c>
      <c r="I106" s="3">
        <v>0.66</v>
      </c>
      <c r="J106" s="3">
        <v>0.46</v>
      </c>
      <c r="K106" s="3">
        <v>-0.54</v>
      </c>
      <c r="L106" s="3">
        <v>43.22</v>
      </c>
      <c r="M106" s="3"/>
      <c r="N106" s="3"/>
      <c r="O106" s="3"/>
      <c r="P106" s="3"/>
      <c r="Q106" s="3"/>
      <c r="R106" s="3"/>
      <c r="S106" s="3"/>
      <c r="T106" s="3"/>
      <c r="U106" s="3"/>
      <c r="V106" s="3"/>
      <c r="W106" s="3"/>
      <c r="X106" s="3"/>
      <c r="Y106" s="3"/>
      <c r="Z106" s="3"/>
      <c r="AA106" s="3"/>
      <c r="AB106" s="3"/>
    </row>
    <row r="107" spans="1:28" x14ac:dyDescent="0.2">
      <c r="A107" s="3">
        <v>10049</v>
      </c>
      <c r="B107" s="3" t="str">
        <f>VLOOKUP(A107,'QAQC ID Reference Page'!A$2:G$10999,2,FALSE)</f>
        <v>OBS0720</v>
      </c>
      <c r="C107" s="46">
        <f>VLOOKUP(A107,'QAQC ID Reference Page'!A$2:G$10999,3,FALSE)</f>
        <v>44042</v>
      </c>
      <c r="D107" s="12">
        <f>VLOOKUP(A107,'QAQC ID Reference Page'!A$2:G$10999,4,FALSE)</f>
        <v>0.36875000000000002</v>
      </c>
      <c r="E107" s="21">
        <f>VLOOKUP(A107,'QAQC ID Reference Page'!A$2:G$10999,5,FALSE)</f>
        <v>1008</v>
      </c>
      <c r="F107" s="21" t="str">
        <f>VLOOKUP(A107,'QAQC ID Reference Page'!A$2:G$10999,6,FALSE)</f>
        <v>C1</v>
      </c>
      <c r="G107" s="3" t="str">
        <f>VLOOKUP(A107,'QAQC ID Reference Page'!A$2:G$10999,7,FALSE)</f>
        <v>B</v>
      </c>
      <c r="H107" s="3">
        <v>1</v>
      </c>
      <c r="I107" s="3">
        <v>0.74</v>
      </c>
      <c r="J107" s="3">
        <v>0.63900000000000001</v>
      </c>
      <c r="K107" s="3">
        <v>1.19</v>
      </c>
      <c r="L107" s="3">
        <v>64.23</v>
      </c>
      <c r="M107" s="3"/>
      <c r="N107" s="3"/>
      <c r="O107" s="3"/>
      <c r="P107" s="3"/>
      <c r="Q107" s="3"/>
      <c r="R107" s="3"/>
      <c r="S107" s="3"/>
      <c r="T107" s="3"/>
      <c r="U107" s="3"/>
      <c r="V107" s="3"/>
      <c r="W107" s="3"/>
      <c r="X107" s="3"/>
      <c r="Y107" s="3"/>
      <c r="Z107" s="3"/>
      <c r="AA107" s="3"/>
      <c r="AB107" s="3"/>
    </row>
    <row r="108" spans="1:28" x14ac:dyDescent="0.2">
      <c r="A108" s="3">
        <v>10050</v>
      </c>
      <c r="B108" s="3" t="str">
        <f>VLOOKUP(A108,'QAQC ID Reference Page'!A$2:G$10999,2,FALSE)</f>
        <v>OBS0720</v>
      </c>
      <c r="C108" s="46">
        <f>VLOOKUP(A108,'QAQC ID Reference Page'!A$2:G$10999,3,FALSE)</f>
        <v>44042</v>
      </c>
      <c r="D108" s="12">
        <f>VLOOKUP(A108,'QAQC ID Reference Page'!A$2:G$10999,4,FALSE)</f>
        <v>0.46388888888888891</v>
      </c>
      <c r="E108" s="21">
        <f>VLOOKUP(A108,'QAQC ID Reference Page'!A$2:G$10999,5,FALSE)</f>
        <v>1002</v>
      </c>
      <c r="F108" s="21" t="str">
        <f>VLOOKUP(A108,'QAQC ID Reference Page'!A$2:G$10999,6,FALSE)</f>
        <v>E6</v>
      </c>
      <c r="G108" s="3" t="str">
        <f>VLOOKUP(A108,'QAQC ID Reference Page'!A$2:G$10999,7,FALSE)</f>
        <v>S</v>
      </c>
      <c r="H108" s="3">
        <v>-0.03</v>
      </c>
      <c r="I108" s="3">
        <v>0.19</v>
      </c>
      <c r="J108" s="3">
        <v>0.45300000000000001</v>
      </c>
      <c r="K108" s="3">
        <v>-0.09</v>
      </c>
      <c r="L108" s="3">
        <v>118.72</v>
      </c>
      <c r="M108" s="3"/>
      <c r="N108" s="3"/>
      <c r="O108" s="3"/>
      <c r="P108" s="3"/>
      <c r="Q108" s="3"/>
      <c r="R108" s="3"/>
      <c r="S108" s="3"/>
      <c r="T108" s="3"/>
      <c r="U108" s="3"/>
      <c r="V108" s="3"/>
      <c r="W108" s="3"/>
      <c r="X108" s="3"/>
      <c r="Y108" s="3"/>
      <c r="Z108" s="3"/>
      <c r="AA108" s="3"/>
      <c r="AB108" s="3"/>
    </row>
    <row r="109" spans="1:28" x14ac:dyDescent="0.2">
      <c r="A109" s="3">
        <v>10051</v>
      </c>
      <c r="B109" s="3" t="str">
        <f>VLOOKUP(A109,'QAQC ID Reference Page'!A$2:G$10999,2,FALSE)</f>
        <v>OBS0720</v>
      </c>
      <c r="C109" s="46">
        <f>VLOOKUP(A109,'QAQC ID Reference Page'!A$2:G$10999,3,FALSE)</f>
        <v>44042</v>
      </c>
      <c r="D109" s="12">
        <f>VLOOKUP(A109,'QAQC ID Reference Page'!A$2:G$10999,4,FALSE)</f>
        <v>0.62986111111111109</v>
      </c>
      <c r="E109" s="21">
        <f>VLOOKUP(A109,'QAQC ID Reference Page'!A$2:G$10999,5,FALSE)</f>
        <v>1038</v>
      </c>
      <c r="F109" s="21" t="str">
        <f>VLOOKUP(A109,'QAQC ID Reference Page'!A$2:G$10999,6,FALSE)</f>
        <v>BSR</v>
      </c>
      <c r="G109" s="3" t="str">
        <f>VLOOKUP(A109,'QAQC ID Reference Page'!A$2:G$10999,7,FALSE)</f>
        <v>S</v>
      </c>
      <c r="H109" s="3">
        <v>0.25</v>
      </c>
      <c r="I109" s="3">
        <v>0.45</v>
      </c>
      <c r="J109" s="3">
        <v>0.5</v>
      </c>
      <c r="K109" s="3">
        <v>0.28000000000000003</v>
      </c>
      <c r="L109" s="3">
        <v>106.72</v>
      </c>
      <c r="M109" s="3"/>
      <c r="N109" s="3"/>
      <c r="O109" s="3"/>
      <c r="P109" s="3"/>
      <c r="Q109" s="3"/>
      <c r="R109" s="3"/>
      <c r="S109" s="3"/>
      <c r="T109" s="3"/>
      <c r="U109" s="3"/>
      <c r="V109" s="3"/>
      <c r="W109" s="3"/>
      <c r="X109" s="3"/>
      <c r="Y109" s="3"/>
      <c r="Z109" s="3"/>
      <c r="AA109" s="3"/>
      <c r="AB109" s="3"/>
    </row>
    <row r="110" spans="1:28" x14ac:dyDescent="0.2">
      <c r="A110" s="3">
        <v>10052</v>
      </c>
      <c r="B110" s="3" t="str">
        <f>VLOOKUP(A110,'QAQC ID Reference Page'!A$2:G$10999,2,FALSE)</f>
        <v>OBS0720</v>
      </c>
      <c r="C110" s="46">
        <f>VLOOKUP(A110,'QAQC ID Reference Page'!A$2:G$10999,3,FALSE)</f>
        <v>44042</v>
      </c>
      <c r="D110" s="12">
        <f>VLOOKUP(A110,'QAQC ID Reference Page'!A$2:G$10999,4,FALSE)</f>
        <v>0.41041666666666665</v>
      </c>
      <c r="E110" s="21">
        <f>VLOOKUP(A110,'QAQC ID Reference Page'!A$2:G$10999,5,FALSE)</f>
        <v>1020</v>
      </c>
      <c r="F110" s="21" t="str">
        <f>VLOOKUP(A110,'QAQC ID Reference Page'!A$2:G$10999,6,FALSE)</f>
        <v>BLB</v>
      </c>
      <c r="G110" s="3" t="str">
        <f>VLOOKUP(A110,'QAQC ID Reference Page'!A$2:G$10999,7,FALSE)</f>
        <v>S</v>
      </c>
      <c r="H110" s="3">
        <v>0.52</v>
      </c>
      <c r="I110" s="3">
        <v>0.27</v>
      </c>
      <c r="J110" s="3">
        <v>0.49</v>
      </c>
      <c r="K110" s="3">
        <v>1.38</v>
      </c>
      <c r="L110" s="3">
        <v>65.55</v>
      </c>
      <c r="M110" s="3"/>
      <c r="N110" s="3"/>
      <c r="O110" s="3"/>
      <c r="P110" s="3"/>
      <c r="Q110" s="3"/>
      <c r="R110" s="3"/>
      <c r="S110" s="3"/>
      <c r="T110" s="3"/>
      <c r="U110" s="3"/>
      <c r="V110" s="3"/>
      <c r="W110" s="3"/>
      <c r="X110" s="3"/>
      <c r="Y110" s="3"/>
      <c r="Z110" s="3"/>
      <c r="AA110" s="3"/>
      <c r="AB110" s="3"/>
    </row>
    <row r="111" spans="1:28" x14ac:dyDescent="0.2">
      <c r="A111" s="3">
        <v>10053</v>
      </c>
      <c r="B111" s="3" t="str">
        <f>VLOOKUP(A111,'QAQC ID Reference Page'!A$2:G$10999,2,FALSE)</f>
        <v>OBS0720</v>
      </c>
      <c r="C111" s="46">
        <f>VLOOKUP(A111,'QAQC ID Reference Page'!A$2:G$10999,3,FALSE)</f>
        <v>44042</v>
      </c>
      <c r="D111" s="12">
        <f>VLOOKUP(A111,'QAQC ID Reference Page'!A$2:G$10999,4,FALSE)</f>
        <v>0.39027777777777778</v>
      </c>
      <c r="E111" s="21">
        <f>VLOOKUP(A111,'QAQC ID Reference Page'!A$2:G$10999,5,FALSE)</f>
        <v>1031</v>
      </c>
      <c r="F111" s="21" t="str">
        <f>VLOOKUP(A111,'QAQC ID Reference Page'!A$2:G$10999,6,FALSE)</f>
        <v>E1</v>
      </c>
      <c r="G111" s="3" t="str">
        <f>VLOOKUP(A111,'QAQC ID Reference Page'!A$2:G$10999,7,FALSE)</f>
        <v>S</v>
      </c>
      <c r="H111" s="3">
        <v>0.69</v>
      </c>
      <c r="I111" s="3">
        <v>0.17</v>
      </c>
      <c r="J111" s="3">
        <v>0.504</v>
      </c>
      <c r="K111" s="3">
        <v>0.47</v>
      </c>
      <c r="L111" s="3">
        <v>65.45</v>
      </c>
      <c r="M111" s="3"/>
      <c r="N111" s="3"/>
      <c r="O111" s="3"/>
      <c r="P111" s="3"/>
      <c r="Q111" s="3"/>
      <c r="R111" s="3"/>
      <c r="S111" s="3"/>
      <c r="T111" s="3"/>
      <c r="U111" s="3"/>
      <c r="V111" s="3"/>
      <c r="W111" s="3"/>
      <c r="X111" s="3"/>
      <c r="Y111" s="3"/>
      <c r="Z111" s="3"/>
      <c r="AA111" s="3"/>
      <c r="AB111" s="3"/>
    </row>
    <row r="112" spans="1:28" x14ac:dyDescent="0.2">
      <c r="A112" s="3">
        <v>10054</v>
      </c>
      <c r="B112" s="3" t="str">
        <f>VLOOKUP(A112,'QAQC ID Reference Page'!A$2:G$10999,2,FALSE)</f>
        <v>OBS0720</v>
      </c>
      <c r="C112" s="46">
        <f>VLOOKUP(A112,'QAQC ID Reference Page'!A$2:G$10999,3,FALSE)</f>
        <v>44042</v>
      </c>
      <c r="D112" s="12">
        <f>VLOOKUP(A112,'QAQC ID Reference Page'!A$2:G$10999,4,FALSE)</f>
        <v>0.29652777777777778</v>
      </c>
      <c r="E112" s="21">
        <f>VLOOKUP(A112,'QAQC ID Reference Page'!A$2:G$10999,5,FALSE)</f>
        <v>1004</v>
      </c>
      <c r="F112" s="21" t="str">
        <f>VLOOKUP(A112,'QAQC ID Reference Page'!A$2:G$10999,6,FALSE)</f>
        <v>C5-1</v>
      </c>
      <c r="G112" s="3" t="str">
        <f>VLOOKUP(A112,'QAQC ID Reference Page'!A$2:G$10999,7,FALSE)</f>
        <v>S</v>
      </c>
      <c r="H112" s="3">
        <v>0.46</v>
      </c>
      <c r="I112" s="3">
        <v>0.34</v>
      </c>
      <c r="J112" s="3">
        <v>0.48399999999999999</v>
      </c>
      <c r="K112" s="3">
        <v>0.61</v>
      </c>
      <c r="L112" s="3">
        <v>47.45</v>
      </c>
      <c r="M112" s="3"/>
      <c r="N112" s="3"/>
      <c r="O112" s="3"/>
      <c r="P112" s="3"/>
      <c r="Q112" s="3"/>
      <c r="R112" s="3"/>
      <c r="S112" s="3"/>
      <c r="T112" s="3"/>
      <c r="U112" s="3"/>
      <c r="V112" s="3"/>
      <c r="W112" s="3"/>
      <c r="X112" s="3"/>
      <c r="Y112" s="3"/>
      <c r="Z112" s="3"/>
      <c r="AA112" s="3"/>
      <c r="AB112" s="3"/>
    </row>
    <row r="113" spans="1:28" x14ac:dyDescent="0.2">
      <c r="A113" s="3">
        <v>10055</v>
      </c>
      <c r="B113" s="3" t="str">
        <f>VLOOKUP(A113,'QAQC ID Reference Page'!A$2:G$10999,2,FALSE)</f>
        <v>OBS0720</v>
      </c>
      <c r="C113" s="46">
        <f>VLOOKUP(A113,'QAQC ID Reference Page'!A$2:G$10999,3,FALSE)</f>
        <v>44042</v>
      </c>
      <c r="D113" s="12">
        <f>VLOOKUP(A113,'QAQC ID Reference Page'!A$2:G$10999,4,FALSE)</f>
        <v>0.35833333333333334</v>
      </c>
      <c r="E113" s="21">
        <f>VLOOKUP(A113,'QAQC ID Reference Page'!A$2:G$10999,5,FALSE)</f>
        <v>1003</v>
      </c>
      <c r="F113" s="21" t="str">
        <f>VLOOKUP(A113,'QAQC ID Reference Page'!A$2:G$10999,6,FALSE)</f>
        <v>B1</v>
      </c>
      <c r="G113" s="3" t="str">
        <f>VLOOKUP(A113,'QAQC ID Reference Page'!A$2:G$10999,7,FALSE)</f>
        <v>S</v>
      </c>
      <c r="H113" s="3">
        <v>0.43</v>
      </c>
      <c r="I113" s="3">
        <v>0.28999999999999998</v>
      </c>
      <c r="J113" s="3">
        <v>0.51200000000000001</v>
      </c>
      <c r="K113" s="3">
        <v>0.62</v>
      </c>
      <c r="L113" s="3">
        <v>60.76</v>
      </c>
      <c r="M113" s="3"/>
      <c r="N113" s="3"/>
      <c r="O113" s="3"/>
      <c r="P113" s="3"/>
      <c r="Q113" s="3"/>
      <c r="R113" s="3"/>
      <c r="S113" s="3"/>
      <c r="T113" s="3"/>
      <c r="U113" s="3"/>
      <c r="V113" s="3"/>
      <c r="W113" s="3"/>
      <c r="X113" s="3"/>
      <c r="Y113" s="3"/>
      <c r="Z113" s="3"/>
      <c r="AA113" s="3"/>
      <c r="AB113" s="3"/>
    </row>
    <row r="114" spans="1:28" x14ac:dyDescent="0.2">
      <c r="A114" s="3">
        <v>10056</v>
      </c>
      <c r="B114" s="3" t="str">
        <f>VLOOKUP(A114,'QAQC ID Reference Page'!A$2:G$10999,2,FALSE)</f>
        <v>OBS0720</v>
      </c>
      <c r="C114" s="46">
        <f>VLOOKUP(A114,'QAQC ID Reference Page'!A$2:G$10999,3,FALSE)</f>
        <v>44042</v>
      </c>
      <c r="D114" s="12">
        <f>VLOOKUP(A114,'QAQC ID Reference Page'!A$2:G$10999,4,FALSE)</f>
        <v>0.49305555555555558</v>
      </c>
      <c r="E114" s="21">
        <f>VLOOKUP(A114,'QAQC ID Reference Page'!A$2:G$10999,5,FALSE)</f>
        <v>1041</v>
      </c>
      <c r="F114" s="21" t="str">
        <f>VLOOKUP(A114,'QAQC ID Reference Page'!A$2:G$10999,6,FALSE)</f>
        <v>E9</v>
      </c>
      <c r="G114" s="3" t="str">
        <f>VLOOKUP(A114,'QAQC ID Reference Page'!A$2:G$10999,7,FALSE)</f>
        <v>S</v>
      </c>
      <c r="H114" s="3">
        <v>0.19</v>
      </c>
      <c r="I114" s="3">
        <v>0.37</v>
      </c>
      <c r="J114" s="3">
        <v>0.48399999999999999</v>
      </c>
      <c r="K114" s="3">
        <v>1.77</v>
      </c>
      <c r="L114" s="3">
        <v>91.47</v>
      </c>
      <c r="M114" s="3"/>
      <c r="N114" s="3"/>
      <c r="O114" s="3"/>
      <c r="P114" s="3"/>
      <c r="Q114" s="3"/>
      <c r="R114" s="3"/>
      <c r="S114" s="3"/>
      <c r="T114" s="3"/>
      <c r="U114" s="3"/>
      <c r="V114" s="3"/>
      <c r="W114" s="3"/>
      <c r="X114" s="3"/>
      <c r="Y114" s="3"/>
      <c r="Z114" s="3"/>
      <c r="AA114" s="3"/>
      <c r="AB114" s="3"/>
    </row>
    <row r="115" spans="1:28" x14ac:dyDescent="0.2">
      <c r="A115" s="3">
        <v>10057</v>
      </c>
      <c r="B115" s="3" t="str">
        <f>VLOOKUP(A115,'QAQC ID Reference Page'!A$2:G$10999,2,FALSE)</f>
        <v>OBS0720</v>
      </c>
      <c r="C115" s="46">
        <f>VLOOKUP(A115,'QAQC ID Reference Page'!A$2:G$10999,3,FALSE)</f>
        <v>44042</v>
      </c>
      <c r="D115" s="12">
        <f>VLOOKUP(A115,'QAQC ID Reference Page'!A$2:G$10999,4,FALSE)</f>
        <v>0.36875000000000002</v>
      </c>
      <c r="E115" s="21">
        <f>VLOOKUP(A115,'QAQC ID Reference Page'!A$2:G$10999,5,FALSE)</f>
        <v>1011</v>
      </c>
      <c r="F115" s="21" t="str">
        <f>VLOOKUP(A115,'QAQC ID Reference Page'!A$2:G$10999,6,FALSE)</f>
        <v>C1</v>
      </c>
      <c r="G115" s="3" t="str">
        <f>VLOOKUP(A115,'QAQC ID Reference Page'!A$2:G$10999,7,FALSE)</f>
        <v>S</v>
      </c>
      <c r="H115" s="3">
        <v>1.06</v>
      </c>
      <c r="I115" s="3">
        <v>0.55000000000000004</v>
      </c>
      <c r="J115" s="3">
        <v>0.54300000000000004</v>
      </c>
      <c r="K115" s="3">
        <v>-0.05</v>
      </c>
      <c r="L115" s="3">
        <v>84.42</v>
      </c>
      <c r="M115" s="3"/>
      <c r="N115" s="3"/>
      <c r="O115" s="3"/>
      <c r="P115" s="3"/>
      <c r="Q115" s="3"/>
      <c r="R115" s="3"/>
      <c r="S115" s="3"/>
      <c r="T115" s="3"/>
      <c r="U115" s="3"/>
      <c r="V115" s="3"/>
      <c r="W115" s="3"/>
      <c r="X115" s="3"/>
      <c r="Y115" s="3"/>
      <c r="Z115" s="3"/>
      <c r="AA115" s="3"/>
      <c r="AB115" s="3"/>
    </row>
    <row r="116" spans="1:28" x14ac:dyDescent="0.2">
      <c r="A116" s="3">
        <v>10058</v>
      </c>
      <c r="B116" s="3" t="str">
        <f>VLOOKUP(A116,'QAQC ID Reference Page'!A$2:G$10999,2,FALSE)</f>
        <v>OBS0720</v>
      </c>
      <c r="C116" s="46">
        <f>VLOOKUP(A116,'QAQC ID Reference Page'!A$2:G$10999,3,FALSE)</f>
        <v>44042</v>
      </c>
      <c r="D116" s="12">
        <f>VLOOKUP(A116,'QAQC ID Reference Page'!A$2:G$10999,4,FALSE)</f>
        <v>0.59722222222222221</v>
      </c>
      <c r="E116" s="21">
        <f>VLOOKUP(A116,'QAQC ID Reference Page'!A$2:G$10999,5,FALSE)</f>
        <v>1035</v>
      </c>
      <c r="F116" s="21" t="str">
        <f>VLOOKUP(A116,'QAQC ID Reference Page'!A$2:G$10999,6,FALSE)</f>
        <v>C10</v>
      </c>
      <c r="G116" s="3" t="str">
        <f>VLOOKUP(A116,'QAQC ID Reference Page'!A$2:G$10999,7,FALSE)</f>
        <v>S</v>
      </c>
      <c r="H116" s="3">
        <v>0.08</v>
      </c>
      <c r="I116" s="3">
        <v>0.34</v>
      </c>
      <c r="J116" s="3">
        <v>0.63</v>
      </c>
      <c r="K116" s="3">
        <v>0.13</v>
      </c>
      <c r="L116" s="3">
        <v>87.17</v>
      </c>
      <c r="M116" s="3"/>
      <c r="N116" s="3"/>
      <c r="O116" s="3"/>
      <c r="P116" s="3"/>
      <c r="Q116" s="3"/>
      <c r="R116" s="3"/>
      <c r="S116" s="3"/>
      <c r="T116" s="3"/>
      <c r="U116" s="3"/>
      <c r="V116" s="3"/>
      <c r="W116" s="3"/>
      <c r="X116" s="3"/>
      <c r="Y116" s="3"/>
      <c r="Z116" s="3"/>
      <c r="AA116" s="3"/>
      <c r="AB116" s="3"/>
    </row>
    <row r="117" spans="1:28" x14ac:dyDescent="0.2">
      <c r="A117" s="3">
        <v>10059</v>
      </c>
      <c r="B117" s="3" t="str">
        <f>VLOOKUP(A117,'QAQC ID Reference Page'!A$2:G$10999,2,FALSE)</f>
        <v>OBS0720</v>
      </c>
      <c r="C117" s="46">
        <f>VLOOKUP(A117,'QAQC ID Reference Page'!A$2:G$10999,3,FALSE)</f>
        <v>44042</v>
      </c>
      <c r="D117" s="12">
        <f>VLOOKUP(A117,'QAQC ID Reference Page'!A$2:G$10999,4,FALSE)</f>
        <v>0.43541666666666667</v>
      </c>
      <c r="E117" s="21">
        <f>VLOOKUP(A117,'QAQC ID Reference Page'!A$2:G$10999,5,FALSE)</f>
        <v>1027</v>
      </c>
      <c r="F117" s="21" t="str">
        <f>VLOOKUP(A117,'QAQC ID Reference Page'!A$2:G$10999,6,FALSE)</f>
        <v>C4</v>
      </c>
      <c r="G117" s="3" t="str">
        <f>VLOOKUP(A117,'QAQC ID Reference Page'!A$2:G$10999,7,FALSE)</f>
        <v>S</v>
      </c>
      <c r="H117" s="3">
        <v>0.47</v>
      </c>
      <c r="I117" s="3">
        <v>0.46</v>
      </c>
      <c r="J117" s="3">
        <v>0.64</v>
      </c>
      <c r="K117" s="3">
        <v>0.02</v>
      </c>
      <c r="L117" s="3">
        <v>62.58</v>
      </c>
      <c r="M117" s="3"/>
      <c r="N117" s="3"/>
      <c r="O117" s="3"/>
      <c r="P117" s="3"/>
      <c r="Q117" s="3"/>
      <c r="R117" s="3"/>
      <c r="S117" s="3"/>
      <c r="T117" s="3"/>
      <c r="U117" s="3"/>
      <c r="V117" s="3"/>
      <c r="W117" s="3"/>
      <c r="X117" s="3"/>
      <c r="Y117" s="3"/>
      <c r="Z117" s="3"/>
      <c r="AA117" s="3"/>
      <c r="AB117" s="3"/>
    </row>
    <row r="118" spans="1:28" x14ac:dyDescent="0.2">
      <c r="A118" s="3">
        <v>10060</v>
      </c>
      <c r="B118" s="3" t="str">
        <f>VLOOKUP(A118,'QAQC ID Reference Page'!A$2:G$10999,2,FALSE)</f>
        <v>OBS0720</v>
      </c>
      <c r="C118" s="46">
        <f>VLOOKUP(A118,'QAQC ID Reference Page'!A$2:G$10999,3,FALSE)</f>
        <v>44042</v>
      </c>
      <c r="D118" s="12">
        <f>VLOOKUP(A118,'QAQC ID Reference Page'!A$2:G$10999,4,FALSE)</f>
        <v>0.5131944444444444</v>
      </c>
      <c r="E118" s="21">
        <f>VLOOKUP(A118,'QAQC ID Reference Page'!A$2:G$10999,5,FALSE)</f>
        <v>1007</v>
      </c>
      <c r="F118" s="21" t="str">
        <f>VLOOKUP(A118,'QAQC ID Reference Page'!A$2:G$10999,6,FALSE)</f>
        <v>WB</v>
      </c>
      <c r="G118" s="3" t="str">
        <f>VLOOKUP(A118,'QAQC ID Reference Page'!A$2:G$10999,7,FALSE)</f>
        <v>S</v>
      </c>
      <c r="H118" s="3">
        <v>1.1499999999999999</v>
      </c>
      <c r="I118" s="3">
        <v>0.16</v>
      </c>
      <c r="J118" s="3">
        <v>0.73199999999999998</v>
      </c>
      <c r="K118" s="3">
        <v>1.39</v>
      </c>
      <c r="L118" s="3">
        <v>123.74</v>
      </c>
      <c r="M118" s="3"/>
      <c r="N118" s="3"/>
      <c r="O118" s="3"/>
      <c r="P118" s="3"/>
      <c r="Q118" s="3"/>
      <c r="R118" s="3"/>
      <c r="S118" s="3"/>
      <c r="T118" s="3"/>
      <c r="U118" s="3"/>
      <c r="V118" s="3"/>
      <c r="W118" s="3"/>
      <c r="X118" s="3"/>
      <c r="Y118" s="3"/>
      <c r="Z118" s="3"/>
      <c r="AA118" s="3"/>
      <c r="AB118" s="3"/>
    </row>
    <row r="119" spans="1:28" x14ac:dyDescent="0.2">
      <c r="A119" s="3">
        <v>10061</v>
      </c>
      <c r="B119" s="3" t="str">
        <f>VLOOKUP(A119,'QAQC ID Reference Page'!A$2:G$10999,2,FALSE)</f>
        <v>OBS0720</v>
      </c>
      <c r="C119" s="46">
        <f>VLOOKUP(A119,'QAQC ID Reference Page'!A$2:G$10999,3,FALSE)</f>
        <v>44042</v>
      </c>
      <c r="D119" s="12">
        <f>VLOOKUP(A119,'QAQC ID Reference Page'!A$2:G$10999,4,FALSE)</f>
        <v>0.31666666666666665</v>
      </c>
      <c r="E119" s="21">
        <f>VLOOKUP(A119,'QAQC ID Reference Page'!A$2:G$10999,5,FALSE)</f>
        <v>1013</v>
      </c>
      <c r="F119" s="21" t="str">
        <f>VLOOKUP(A119,'QAQC ID Reference Page'!A$2:G$10999,6,FALSE)</f>
        <v>B4</v>
      </c>
      <c r="G119" s="3" t="str">
        <f>VLOOKUP(A119,'QAQC ID Reference Page'!A$2:G$10999,7,FALSE)</f>
        <v>S</v>
      </c>
      <c r="H119" s="3">
        <v>0.33</v>
      </c>
      <c r="I119" s="3">
        <v>0.68</v>
      </c>
      <c r="J119" s="3">
        <v>0.70399999999999996</v>
      </c>
      <c r="K119" s="3">
        <v>-0.15</v>
      </c>
      <c r="L119" s="3">
        <v>36.61</v>
      </c>
      <c r="M119" s="3"/>
      <c r="N119" s="3"/>
      <c r="O119" s="3"/>
      <c r="P119" s="3"/>
      <c r="Q119" s="3"/>
      <c r="R119" s="3"/>
      <c r="S119" s="3"/>
      <c r="T119" s="3"/>
      <c r="U119" s="3"/>
      <c r="V119" s="3"/>
      <c r="W119" s="3"/>
      <c r="X119" s="3"/>
      <c r="Y119" s="3"/>
      <c r="Z119" s="3"/>
      <c r="AA119" s="3"/>
      <c r="AB119" s="3"/>
    </row>
    <row r="120" spans="1:28" x14ac:dyDescent="0.2">
      <c r="A120" s="3">
        <v>10101</v>
      </c>
      <c r="B120" s="3" t="str">
        <f>VLOOKUP(A120,'QAQC ID Reference Page'!A$2:G$10999,2,FALSE)</f>
        <v>OBS0820</v>
      </c>
      <c r="C120" s="46">
        <f>VLOOKUP(A120,'QAQC ID Reference Page'!A$2:G$10999,3,FALSE)</f>
        <v>44054</v>
      </c>
      <c r="D120" s="12">
        <f>VLOOKUP(A120,'QAQC ID Reference Page'!A$2:G$10999,4,FALSE)</f>
        <v>0.44097222222222221</v>
      </c>
      <c r="E120" s="21">
        <f>VLOOKUP(A120,'QAQC ID Reference Page'!A$2:G$10999,5,FALSE)</f>
        <v>1004</v>
      </c>
      <c r="F120" s="21" t="str">
        <f>VLOOKUP(A120,'QAQC ID Reference Page'!A$2:G$10999,6,FALSE)</f>
        <v>WFR</v>
      </c>
      <c r="G120" s="3" t="str">
        <f>VLOOKUP(A120,'QAQC ID Reference Page'!A$2:G$10999,7,FALSE)</f>
        <v>S</v>
      </c>
      <c r="H120" s="3">
        <v>0.51</v>
      </c>
      <c r="I120" s="3">
        <v>0.27</v>
      </c>
      <c r="J120" s="3">
        <v>8.0000000000000002E-3</v>
      </c>
      <c r="K120" s="3">
        <v>1.64</v>
      </c>
      <c r="L120" s="3">
        <v>84.69</v>
      </c>
      <c r="M120" s="3"/>
      <c r="N120" s="3"/>
      <c r="O120" s="3"/>
      <c r="P120" s="3"/>
      <c r="Q120" s="3"/>
      <c r="R120" s="3"/>
      <c r="S120" s="3"/>
      <c r="T120" s="3"/>
      <c r="U120" s="3"/>
      <c r="V120" s="3"/>
      <c r="W120" s="3"/>
      <c r="X120" s="3"/>
      <c r="Y120" s="3"/>
      <c r="Z120" s="3"/>
      <c r="AA120" s="3"/>
      <c r="AB120" s="3"/>
    </row>
    <row r="121" spans="1:28" x14ac:dyDescent="0.2">
      <c r="A121" s="3">
        <v>10102</v>
      </c>
      <c r="B121" s="3" t="str">
        <f>VLOOKUP(A121,'QAQC ID Reference Page'!A$2:G$10999,2,FALSE)</f>
        <v>OBS0820</v>
      </c>
      <c r="C121" s="46">
        <f>VLOOKUP(A121,'QAQC ID Reference Page'!A$2:G$10999,3,FALSE)</f>
        <v>44054</v>
      </c>
      <c r="D121" s="12">
        <f>VLOOKUP(A121,'QAQC ID Reference Page'!A$2:G$10999,4,FALSE)</f>
        <v>0.48125000000000001</v>
      </c>
      <c r="E121" s="21">
        <f>VLOOKUP(A121,'QAQC ID Reference Page'!A$2:G$10999,5,FALSE)</f>
        <v>1012</v>
      </c>
      <c r="F121" s="21" t="str">
        <f>VLOOKUP(A121,'QAQC ID Reference Page'!A$2:G$10999,6,FALSE)</f>
        <v>E1</v>
      </c>
      <c r="G121" s="3" t="str">
        <f>VLOOKUP(A121,'QAQC ID Reference Page'!A$2:G$10999,7,FALSE)</f>
        <v>S</v>
      </c>
      <c r="H121" s="3">
        <v>0.13</v>
      </c>
      <c r="I121" s="3">
        <v>0.28999999999999998</v>
      </c>
      <c r="J121" s="3">
        <v>1.0999999999999999E-2</v>
      </c>
      <c r="K121" s="3">
        <v>0.16</v>
      </c>
      <c r="L121" s="3">
        <v>71.790000000000006</v>
      </c>
      <c r="M121" s="3"/>
      <c r="N121" s="3"/>
      <c r="O121" s="3"/>
      <c r="P121" s="3"/>
      <c r="Q121" s="3"/>
      <c r="R121" s="3"/>
      <c r="S121" s="3"/>
      <c r="T121" s="3"/>
      <c r="U121" s="3"/>
      <c r="V121" s="3"/>
      <c r="W121" s="3"/>
      <c r="X121" s="3"/>
      <c r="Y121" s="3"/>
      <c r="Z121" s="3"/>
      <c r="AA121" s="3"/>
      <c r="AB121" s="3"/>
    </row>
    <row r="122" spans="1:28" x14ac:dyDescent="0.2">
      <c r="A122" s="3">
        <v>10103</v>
      </c>
      <c r="B122" s="3" t="str">
        <f>VLOOKUP(A122,'QAQC ID Reference Page'!A$2:G$10999,2,FALSE)</f>
        <v>OBS0820</v>
      </c>
      <c r="C122" s="46">
        <f>VLOOKUP(A122,'QAQC ID Reference Page'!A$2:G$10999,3,FALSE)</f>
        <v>44054</v>
      </c>
      <c r="D122" s="12">
        <f>VLOOKUP(A122,'QAQC ID Reference Page'!A$2:G$10999,4,FALSE)</f>
        <v>0.51458333333333328</v>
      </c>
      <c r="E122" s="21">
        <f>VLOOKUP(A122,'QAQC ID Reference Page'!A$2:G$10999,5,FALSE)</f>
        <v>1008</v>
      </c>
      <c r="F122" s="21" t="str">
        <f>VLOOKUP(A122,'QAQC ID Reference Page'!A$2:G$10999,6,FALSE)</f>
        <v>B1</v>
      </c>
      <c r="G122" s="3" t="str">
        <f>VLOOKUP(A122,'QAQC ID Reference Page'!A$2:G$10999,7,FALSE)</f>
        <v>S</v>
      </c>
      <c r="H122" s="3">
        <v>0.04</v>
      </c>
      <c r="I122" s="3">
        <v>0.14000000000000001</v>
      </c>
      <c r="J122" s="3">
        <v>-1E-3</v>
      </c>
      <c r="K122" s="3">
        <v>0.73</v>
      </c>
      <c r="L122" s="3">
        <v>11.9</v>
      </c>
      <c r="M122" s="3"/>
      <c r="N122" s="3"/>
      <c r="O122" s="3"/>
      <c r="P122" s="3"/>
      <c r="Q122" s="3"/>
      <c r="R122" s="3"/>
      <c r="S122" s="3"/>
      <c r="T122" s="3"/>
      <c r="U122" s="3"/>
      <c r="V122" s="3"/>
      <c r="W122" s="3"/>
      <c r="X122" s="3"/>
      <c r="Y122" s="3"/>
      <c r="Z122" s="3"/>
      <c r="AA122" s="3"/>
      <c r="AB122" s="3"/>
    </row>
    <row r="123" spans="1:28" x14ac:dyDescent="0.2">
      <c r="A123" s="3">
        <v>10104</v>
      </c>
      <c r="B123" s="3" t="str">
        <f>VLOOKUP(A123,'QAQC ID Reference Page'!A$2:G$10999,2,FALSE)</f>
        <v>OBS0820</v>
      </c>
      <c r="C123" s="46">
        <f>VLOOKUP(A123,'QAQC ID Reference Page'!A$2:G$10999,3,FALSE)</f>
        <v>44054</v>
      </c>
      <c r="D123" s="12">
        <f>VLOOKUP(A123,'QAQC ID Reference Page'!A$2:G$10999,4,FALSE)</f>
        <v>0.5541666666666667</v>
      </c>
      <c r="E123" s="21">
        <f>VLOOKUP(A123,'QAQC ID Reference Page'!A$2:G$10999,5,FALSE)</f>
        <v>1011</v>
      </c>
      <c r="F123" s="21" t="str">
        <f>VLOOKUP(A123,'QAQC ID Reference Page'!A$2:G$10999,6,FALSE)</f>
        <v>C5-1</v>
      </c>
      <c r="G123" s="3" t="str">
        <f>VLOOKUP(A123,'QAQC ID Reference Page'!A$2:G$10999,7,FALSE)</f>
        <v>B</v>
      </c>
      <c r="H123" s="3">
        <v>0.1</v>
      </c>
      <c r="I123" s="3">
        <v>0.46</v>
      </c>
      <c r="J123" s="3">
        <v>3.0000000000000001E-3</v>
      </c>
      <c r="K123" s="3">
        <v>0.38</v>
      </c>
      <c r="L123" s="3">
        <v>73.05</v>
      </c>
      <c r="M123" s="3"/>
      <c r="N123" s="3"/>
      <c r="O123" s="3"/>
      <c r="P123" s="3"/>
      <c r="Q123" s="3"/>
      <c r="R123" s="3"/>
      <c r="S123" s="3"/>
      <c r="T123" s="3"/>
      <c r="U123" s="3"/>
      <c r="V123" s="3"/>
      <c r="W123" s="3"/>
      <c r="X123" s="3"/>
      <c r="Y123" s="3"/>
      <c r="Z123" s="3"/>
      <c r="AA123" s="3"/>
      <c r="AB123" s="3"/>
    </row>
    <row r="124" spans="1:28" x14ac:dyDescent="0.2">
      <c r="A124" s="3">
        <v>10105</v>
      </c>
      <c r="B124" s="3" t="str">
        <f>VLOOKUP(A124,'QAQC ID Reference Page'!A$2:G$10999,2,FALSE)</f>
        <v>OBS0820</v>
      </c>
      <c r="C124" s="46">
        <f>VLOOKUP(A124,'QAQC ID Reference Page'!A$2:G$10999,3,FALSE)</f>
        <v>44054</v>
      </c>
      <c r="D124" s="12">
        <f>VLOOKUP(A124,'QAQC ID Reference Page'!A$2:G$10999,4,FALSE)</f>
        <v>0.5541666666666667</v>
      </c>
      <c r="E124" s="21">
        <f>VLOOKUP(A124,'QAQC ID Reference Page'!A$2:G$10999,5,FALSE)</f>
        <v>1005</v>
      </c>
      <c r="F124" s="21" t="str">
        <f>VLOOKUP(A124,'QAQC ID Reference Page'!A$2:G$10999,6,FALSE)</f>
        <v>C5-1</v>
      </c>
      <c r="G124" s="3" t="str">
        <f>VLOOKUP(A124,'QAQC ID Reference Page'!A$2:G$10999,7,FALSE)</f>
        <v>S</v>
      </c>
      <c r="H124" s="3">
        <v>0.04</v>
      </c>
      <c r="I124" s="3">
        <v>0.2</v>
      </c>
      <c r="J124" s="3">
        <v>5.0000000000000001E-3</v>
      </c>
      <c r="K124" s="3">
        <v>0.05</v>
      </c>
      <c r="L124" s="3">
        <v>99.28</v>
      </c>
      <c r="M124" s="3"/>
      <c r="N124" s="3"/>
      <c r="O124" s="3"/>
      <c r="P124" s="3"/>
      <c r="Q124" s="3"/>
      <c r="R124" s="3"/>
      <c r="S124" s="3"/>
      <c r="T124" s="3"/>
      <c r="U124" s="3"/>
      <c r="V124" s="3"/>
      <c r="W124" s="3"/>
      <c r="X124" s="3"/>
      <c r="Y124" s="3"/>
      <c r="Z124" s="3"/>
      <c r="AA124" s="3"/>
      <c r="AB124" s="3"/>
    </row>
    <row r="125" spans="1:28" x14ac:dyDescent="0.2">
      <c r="A125" s="3">
        <v>10106</v>
      </c>
      <c r="B125" s="3" t="str">
        <f>VLOOKUP(A125,'QAQC ID Reference Page'!A$2:G$10999,2,FALSE)</f>
        <v>OBS0820</v>
      </c>
      <c r="C125" s="46">
        <f>VLOOKUP(A125,'QAQC ID Reference Page'!A$2:G$10999,3,FALSE)</f>
        <v>44054</v>
      </c>
      <c r="D125" s="12">
        <f>VLOOKUP(A125,'QAQC ID Reference Page'!A$2:G$10999,4,FALSE)</f>
        <v>0.57499999999999996</v>
      </c>
      <c r="E125" s="21">
        <f>VLOOKUP(A125,'QAQC ID Reference Page'!A$2:G$10999,5,FALSE)</f>
        <v>1043</v>
      </c>
      <c r="F125" s="21" t="str">
        <f>VLOOKUP(A125,'QAQC ID Reference Page'!A$2:G$10999,6,FALSE)</f>
        <v>C7C</v>
      </c>
      <c r="G125" s="3" t="str">
        <f>VLOOKUP(A125,'QAQC ID Reference Page'!A$2:G$10999,7,FALSE)</f>
        <v>B</v>
      </c>
      <c r="H125" s="3">
        <v>0.35</v>
      </c>
      <c r="I125" s="3">
        <v>0.47</v>
      </c>
      <c r="J125" s="3">
        <v>0.22500000000000001</v>
      </c>
      <c r="K125" s="3">
        <v>1.52</v>
      </c>
      <c r="L125" s="3">
        <v>58.16</v>
      </c>
      <c r="M125" s="3"/>
      <c r="N125" s="3"/>
      <c r="O125" s="3"/>
      <c r="P125" s="3"/>
      <c r="Q125" s="3"/>
      <c r="R125" s="3"/>
      <c r="S125" s="3"/>
      <c r="T125" s="3"/>
      <c r="U125" s="3"/>
      <c r="V125" s="3"/>
      <c r="W125" s="3"/>
      <c r="X125" s="3"/>
      <c r="Y125" s="3"/>
      <c r="Z125" s="3"/>
      <c r="AA125" s="3"/>
      <c r="AB125" s="3"/>
    </row>
    <row r="126" spans="1:28" x14ac:dyDescent="0.2">
      <c r="A126" s="3">
        <v>10107</v>
      </c>
      <c r="B126" s="3" t="str">
        <f>VLOOKUP(A126,'QAQC ID Reference Page'!A$2:G$10999,2,FALSE)</f>
        <v>OBS0820</v>
      </c>
      <c r="C126" s="46">
        <f>VLOOKUP(A126,'QAQC ID Reference Page'!A$2:G$10999,3,FALSE)</f>
        <v>44054</v>
      </c>
      <c r="D126" s="12">
        <f>VLOOKUP(A126,'QAQC ID Reference Page'!A$2:G$10999,4,FALSE)</f>
        <v>0.49236111111111114</v>
      </c>
      <c r="E126" s="21">
        <f>VLOOKUP(A126,'QAQC ID Reference Page'!A$2:G$10999,5,FALSE)</f>
        <v>1016</v>
      </c>
      <c r="F126" s="21" t="str">
        <f>VLOOKUP(A126,'QAQC ID Reference Page'!A$2:G$10999,6,FALSE)</f>
        <v>D1</v>
      </c>
      <c r="G126" s="3" t="str">
        <f>VLOOKUP(A126,'QAQC ID Reference Page'!A$2:G$10999,7,FALSE)</f>
        <v>S</v>
      </c>
      <c r="H126" s="3">
        <v>0.14000000000000001</v>
      </c>
      <c r="I126" s="3">
        <v>0.65</v>
      </c>
      <c r="J126" s="3">
        <v>6.0000000000000001E-3</v>
      </c>
      <c r="K126" s="3">
        <v>-0.06</v>
      </c>
      <c r="L126" s="3">
        <v>44.77</v>
      </c>
      <c r="M126" s="3"/>
      <c r="N126" s="3"/>
      <c r="O126" s="3"/>
      <c r="P126" s="3"/>
      <c r="Q126" s="3"/>
      <c r="R126" s="3"/>
      <c r="S126" s="3"/>
      <c r="T126" s="3"/>
      <c r="U126" s="3"/>
      <c r="V126" s="3"/>
      <c r="W126" s="3"/>
      <c r="X126" s="3"/>
      <c r="Y126" s="3"/>
      <c r="Z126" s="3"/>
      <c r="AA126" s="3"/>
      <c r="AB126" s="3"/>
    </row>
    <row r="127" spans="1:28" x14ac:dyDescent="0.2">
      <c r="A127" s="3">
        <v>10108</v>
      </c>
      <c r="B127" s="3" t="str">
        <f>VLOOKUP(A127,'QAQC ID Reference Page'!A$2:G$10999,2,FALSE)</f>
        <v>OBS0820</v>
      </c>
      <c r="C127" s="46">
        <f>VLOOKUP(A127,'QAQC ID Reference Page'!A$2:G$10999,3,FALSE)</f>
        <v>44054</v>
      </c>
      <c r="D127" s="12">
        <f>VLOOKUP(A127,'QAQC ID Reference Page'!A$2:G$10999,4,FALSE)</f>
        <v>0.42499999999999999</v>
      </c>
      <c r="E127" s="21">
        <f>VLOOKUP(A127,'QAQC ID Reference Page'!A$2:G$10999,5,FALSE)</f>
        <v>1018</v>
      </c>
      <c r="F127" s="21" t="str">
        <f>VLOOKUP(A127,'QAQC ID Reference Page'!A$2:G$10999,6,FALSE)</f>
        <v>C4</v>
      </c>
      <c r="G127" s="3" t="str">
        <f>VLOOKUP(A127,'QAQC ID Reference Page'!A$2:G$10999,7,FALSE)</f>
        <v>S</v>
      </c>
      <c r="H127" s="3">
        <v>0.11</v>
      </c>
      <c r="I127" s="3">
        <v>0.67</v>
      </c>
      <c r="J127" s="3">
        <v>1.2E-2</v>
      </c>
      <c r="K127" s="3">
        <v>0.23</v>
      </c>
      <c r="L127" s="3">
        <v>62.59</v>
      </c>
      <c r="M127" s="3"/>
      <c r="N127" s="3"/>
      <c r="O127" s="3"/>
      <c r="P127" s="3"/>
      <c r="Q127" s="3"/>
      <c r="R127" s="3"/>
      <c r="S127" s="3"/>
      <c r="T127" s="3"/>
      <c r="U127" s="3"/>
      <c r="V127" s="3"/>
      <c r="W127" s="3"/>
      <c r="X127" s="3"/>
      <c r="Y127" s="3"/>
      <c r="Z127" s="3"/>
      <c r="AA127" s="3"/>
      <c r="AB127" s="3"/>
    </row>
    <row r="128" spans="1:28" x14ac:dyDescent="0.2">
      <c r="A128" s="3">
        <v>10109</v>
      </c>
      <c r="B128" s="3" t="str">
        <f>VLOOKUP(A128,'QAQC ID Reference Page'!A$2:G$10999,2,FALSE)</f>
        <v>OBS0820</v>
      </c>
      <c r="C128" s="46">
        <f>VLOOKUP(A128,'QAQC ID Reference Page'!A$2:G$10999,3,FALSE)</f>
        <v>44054</v>
      </c>
      <c r="D128" s="12">
        <f>VLOOKUP(A128,'QAQC ID Reference Page'!A$2:G$10999,4,FALSE)</f>
        <v>0.35694444444444445</v>
      </c>
      <c r="E128" s="21">
        <f>VLOOKUP(A128,'QAQC ID Reference Page'!A$2:G$10999,5,FALSE)</f>
        <v>1007</v>
      </c>
      <c r="F128" s="21" t="str">
        <f>VLOOKUP(A128,'QAQC ID Reference Page'!A$2:G$10999,6,FALSE)</f>
        <v>BSR</v>
      </c>
      <c r="G128" s="3" t="str">
        <f>VLOOKUP(A128,'QAQC ID Reference Page'!A$2:G$10999,7,FALSE)</f>
        <v>B</v>
      </c>
      <c r="H128" s="3">
        <v>0.05</v>
      </c>
      <c r="I128" s="3">
        <v>0.39</v>
      </c>
      <c r="J128" s="3">
        <v>4.0000000000000001E-3</v>
      </c>
      <c r="K128" s="3">
        <v>0.37</v>
      </c>
      <c r="L128" s="3">
        <v>27.8</v>
      </c>
      <c r="M128" s="3"/>
      <c r="N128" s="3"/>
      <c r="O128" s="3"/>
      <c r="P128" s="3"/>
      <c r="Q128" s="3"/>
      <c r="R128" s="3"/>
      <c r="S128" s="3"/>
      <c r="T128" s="3"/>
      <c r="U128" s="3"/>
      <c r="V128" s="3"/>
      <c r="W128" s="3"/>
      <c r="X128" s="3"/>
      <c r="Y128" s="3"/>
      <c r="Z128" s="3"/>
      <c r="AA128" s="3"/>
      <c r="AB128" s="3"/>
    </row>
    <row r="129" spans="1:28" x14ac:dyDescent="0.2">
      <c r="A129" s="3">
        <v>10110</v>
      </c>
      <c r="B129" s="3" t="str">
        <f>VLOOKUP(A129,'QAQC ID Reference Page'!A$2:G$10999,2,FALSE)</f>
        <v>OBS0820</v>
      </c>
      <c r="C129" s="46">
        <f>VLOOKUP(A129,'QAQC ID Reference Page'!A$2:G$10999,3,FALSE)</f>
        <v>44054</v>
      </c>
      <c r="D129" s="12">
        <f>VLOOKUP(A129,'QAQC ID Reference Page'!A$2:G$10999,4,FALSE)</f>
        <v>0.57499999999999996</v>
      </c>
      <c r="E129" s="21">
        <f>VLOOKUP(A129,'QAQC ID Reference Page'!A$2:G$10999,5,FALSE)</f>
        <v>1027</v>
      </c>
      <c r="F129" s="21" t="str">
        <f>VLOOKUP(A129,'QAQC ID Reference Page'!A$2:G$10999,6,FALSE)</f>
        <v>C7C</v>
      </c>
      <c r="G129" s="3" t="str">
        <f>VLOOKUP(A129,'QAQC ID Reference Page'!A$2:G$10999,7,FALSE)</f>
        <v>S</v>
      </c>
      <c r="H129" s="3">
        <v>0.16</v>
      </c>
      <c r="I129" s="3">
        <v>0.2</v>
      </c>
      <c r="J129" s="3">
        <v>7.0000000000000001E-3</v>
      </c>
      <c r="K129" s="3">
        <v>0</v>
      </c>
      <c r="L129" s="3">
        <v>98.86</v>
      </c>
      <c r="M129" s="3"/>
      <c r="N129" s="3"/>
      <c r="O129" s="3"/>
      <c r="P129" s="3"/>
      <c r="Q129" s="3"/>
      <c r="R129" s="3"/>
      <c r="S129" s="3"/>
      <c r="T129" s="3"/>
      <c r="U129" s="3"/>
      <c r="V129" s="3"/>
      <c r="W129" s="3"/>
      <c r="X129" s="3"/>
      <c r="Y129" s="3"/>
      <c r="Z129" s="3"/>
      <c r="AA129" s="3"/>
      <c r="AB129" s="3"/>
    </row>
    <row r="130" spans="1:28" x14ac:dyDescent="0.2">
      <c r="A130" s="3">
        <v>10111</v>
      </c>
      <c r="B130" s="3" t="str">
        <f>VLOOKUP(A130,'QAQC ID Reference Page'!A$2:G$10999,2,FALSE)</f>
        <v>OBS0820</v>
      </c>
      <c r="C130" s="46">
        <f>VLOOKUP(A130,'QAQC ID Reference Page'!A$2:G$10999,3,FALSE)</f>
        <v>44054</v>
      </c>
      <c r="D130" s="12">
        <f>VLOOKUP(A130,'QAQC ID Reference Page'!A$2:G$10999,4,FALSE)</f>
        <v>0.58958333333333335</v>
      </c>
      <c r="E130" s="21">
        <f>VLOOKUP(A130,'QAQC ID Reference Page'!A$2:G$10999,5,FALSE)</f>
        <v>1030</v>
      </c>
      <c r="F130" s="21" t="str">
        <f>VLOOKUP(A130,'QAQC ID Reference Page'!A$2:G$10999,6,FALSE)</f>
        <v>B7C</v>
      </c>
      <c r="G130" s="3" t="str">
        <f>VLOOKUP(A130,'QAQC ID Reference Page'!A$2:G$10999,7,FALSE)</f>
        <v>B</v>
      </c>
      <c r="H130" s="3">
        <v>0.28999999999999998</v>
      </c>
      <c r="I130" s="3">
        <v>0.49</v>
      </c>
      <c r="J130" s="3">
        <v>0.121</v>
      </c>
      <c r="K130" s="3">
        <v>1.18</v>
      </c>
      <c r="L130" s="3">
        <v>54.73</v>
      </c>
      <c r="M130" s="3"/>
      <c r="N130" s="3"/>
      <c r="O130" s="3"/>
      <c r="P130" s="3"/>
      <c r="Q130" s="3"/>
      <c r="R130" s="3"/>
      <c r="S130" s="3"/>
      <c r="T130" s="3"/>
      <c r="U130" s="3"/>
      <c r="V130" s="3"/>
      <c r="W130" s="3"/>
      <c r="X130" s="3"/>
      <c r="Y130" s="3"/>
      <c r="Z130" s="3"/>
      <c r="AA130" s="3"/>
      <c r="AB130" s="3"/>
    </row>
    <row r="131" spans="1:28" x14ac:dyDescent="0.2">
      <c r="A131" s="3">
        <v>10112</v>
      </c>
      <c r="B131" s="3" t="str">
        <f>VLOOKUP(A131,'QAQC ID Reference Page'!A$2:G$10999,2,FALSE)</f>
        <v>OBS0820</v>
      </c>
      <c r="C131" s="46">
        <f>VLOOKUP(A131,'QAQC ID Reference Page'!A$2:G$10999,3,FALSE)</f>
        <v>44054</v>
      </c>
      <c r="D131" s="12">
        <f>VLOOKUP(A131,'QAQC ID Reference Page'!A$2:G$10999,4,FALSE)</f>
        <v>0.58958333333333335</v>
      </c>
      <c r="E131" s="21">
        <f>VLOOKUP(A131,'QAQC ID Reference Page'!A$2:G$10999,5,FALSE)</f>
        <v>1002</v>
      </c>
      <c r="F131" s="21" t="str">
        <f>VLOOKUP(A131,'QAQC ID Reference Page'!A$2:G$10999,6,FALSE)</f>
        <v>B7C</v>
      </c>
      <c r="G131" s="3" t="str">
        <f>VLOOKUP(A131,'QAQC ID Reference Page'!A$2:G$10999,7,FALSE)</f>
        <v>S</v>
      </c>
      <c r="H131" s="3">
        <v>0.16</v>
      </c>
      <c r="I131" s="3">
        <v>0.3</v>
      </c>
      <c r="J131" s="3">
        <v>3.0000000000000001E-3</v>
      </c>
      <c r="K131" s="3">
        <v>0.02</v>
      </c>
      <c r="L131" s="3">
        <v>83.96</v>
      </c>
      <c r="M131" s="3"/>
      <c r="N131" s="3"/>
      <c r="O131" s="3"/>
      <c r="P131" s="3"/>
      <c r="Q131" s="3"/>
      <c r="R131" s="3"/>
      <c r="S131" s="3"/>
      <c r="T131" s="3"/>
      <c r="U131" s="3"/>
      <c r="V131" s="3"/>
      <c r="W131" s="3"/>
      <c r="X131" s="3"/>
      <c r="Y131" s="3"/>
      <c r="Z131" s="3"/>
      <c r="AA131" s="3"/>
      <c r="AB131" s="3"/>
    </row>
    <row r="132" spans="1:28" x14ac:dyDescent="0.2">
      <c r="A132" s="3">
        <v>10113</v>
      </c>
      <c r="B132" s="3" t="str">
        <f>VLOOKUP(A132,'QAQC ID Reference Page'!A$2:G$10999,2,FALSE)</f>
        <v>OBS0820</v>
      </c>
      <c r="C132" s="46">
        <f>VLOOKUP(A132,'QAQC ID Reference Page'!A$2:G$10999,3,FALSE)</f>
        <v>44054</v>
      </c>
      <c r="D132" s="12">
        <f>VLOOKUP(A132,'QAQC ID Reference Page'!A$2:G$10999,4,FALSE)</f>
        <v>0.35694444444444445</v>
      </c>
      <c r="E132" s="21">
        <f>VLOOKUP(A132,'QAQC ID Reference Page'!A$2:G$10999,5,FALSE)</f>
        <v>1003</v>
      </c>
      <c r="F132" s="21" t="str">
        <f>VLOOKUP(A132,'QAQC ID Reference Page'!A$2:G$10999,6,FALSE)</f>
        <v>BSR</v>
      </c>
      <c r="G132" s="3" t="str">
        <f>VLOOKUP(A132,'QAQC ID Reference Page'!A$2:G$10999,7,FALSE)</f>
        <v>S</v>
      </c>
      <c r="H132" s="3">
        <v>0.18</v>
      </c>
      <c r="I132" s="3">
        <v>0.62</v>
      </c>
      <c r="J132" s="3">
        <v>1.2E-2</v>
      </c>
      <c r="K132" s="3">
        <v>0.23</v>
      </c>
      <c r="L132" s="3">
        <v>116.95</v>
      </c>
      <c r="M132" s="3"/>
      <c r="N132" s="3"/>
      <c r="O132" s="3"/>
      <c r="P132" s="3"/>
      <c r="Q132" s="3"/>
      <c r="R132" s="3"/>
      <c r="S132" s="3"/>
      <c r="T132" s="3"/>
      <c r="U132" s="3"/>
      <c r="V132" s="3"/>
      <c r="W132" s="3"/>
      <c r="X132" s="3"/>
      <c r="Y132" s="3"/>
      <c r="Z132" s="3"/>
      <c r="AA132" s="3"/>
      <c r="AB132" s="3"/>
    </row>
    <row r="133" spans="1:28" x14ac:dyDescent="0.2">
      <c r="A133" s="3">
        <v>10114</v>
      </c>
      <c r="B133" s="3" t="str">
        <f>VLOOKUP(A133,'QAQC ID Reference Page'!A$2:G$10999,2,FALSE)</f>
        <v>OBS0820</v>
      </c>
      <c r="C133" s="46">
        <f>VLOOKUP(A133,'QAQC ID Reference Page'!A$2:G$10999,3,FALSE)</f>
        <v>44054</v>
      </c>
      <c r="D133" s="12">
        <f>VLOOKUP(A133,'QAQC ID Reference Page'!A$2:G$10999,4,FALSE)</f>
        <v>0.54097222222222219</v>
      </c>
      <c r="E133" s="21">
        <f>VLOOKUP(A133,'QAQC ID Reference Page'!A$2:G$10999,5,FALSE)</f>
        <v>1033</v>
      </c>
      <c r="F133" s="21" t="str">
        <f>VLOOKUP(A133,'QAQC ID Reference Page'!A$2:G$10999,6,FALSE)</f>
        <v>B4</v>
      </c>
      <c r="G133" s="3" t="str">
        <f>VLOOKUP(A133,'QAQC ID Reference Page'!A$2:G$10999,7,FALSE)</f>
        <v>S</v>
      </c>
      <c r="H133" s="3">
        <v>0.09</v>
      </c>
      <c r="I133" s="3">
        <v>0.7</v>
      </c>
      <c r="J133" s="3">
        <v>-5.0000000000000001E-3</v>
      </c>
      <c r="K133" s="3">
        <v>0.15</v>
      </c>
      <c r="L133" s="3">
        <v>36.39</v>
      </c>
      <c r="M133" s="3"/>
      <c r="N133" s="3"/>
      <c r="O133" s="3"/>
      <c r="P133" s="3"/>
      <c r="Q133" s="3"/>
      <c r="R133" s="3"/>
      <c r="S133" s="3"/>
      <c r="T133" s="3"/>
      <c r="U133" s="3"/>
      <c r="V133" s="3"/>
      <c r="W133" s="3"/>
      <c r="X133" s="3"/>
      <c r="Y133" s="3"/>
      <c r="Z133" s="3"/>
      <c r="AA133" s="3"/>
      <c r="AB133" s="3"/>
    </row>
    <row r="134" spans="1:28" x14ac:dyDescent="0.2">
      <c r="A134" s="3">
        <v>10115</v>
      </c>
      <c r="B134" s="3" t="str">
        <f>VLOOKUP(A134,'QAQC ID Reference Page'!A$2:G$10999,2,FALSE)</f>
        <v>OBS0820</v>
      </c>
      <c r="C134" s="46">
        <f>VLOOKUP(A134,'QAQC ID Reference Page'!A$2:G$10999,3,FALSE)</f>
        <v>44054</v>
      </c>
      <c r="D134" s="12">
        <f>VLOOKUP(A134,'QAQC ID Reference Page'!A$2:G$10999,4,FALSE)</f>
        <v>0.45694444444444443</v>
      </c>
      <c r="E134" s="21">
        <f>VLOOKUP(A134,'QAQC ID Reference Page'!A$2:G$10999,5,FALSE)</f>
        <v>1015</v>
      </c>
      <c r="F134" s="21" t="str">
        <f>VLOOKUP(A134,'QAQC ID Reference Page'!A$2:G$10999,6,FALSE)</f>
        <v>BLB</v>
      </c>
      <c r="G134" s="3" t="str">
        <f>VLOOKUP(A134,'QAQC ID Reference Page'!A$2:G$10999,7,FALSE)</f>
        <v>S</v>
      </c>
      <c r="H134" s="3">
        <v>0.08</v>
      </c>
      <c r="I134" s="3">
        <v>0.22</v>
      </c>
      <c r="J134" s="3">
        <v>6.0000000000000001E-3</v>
      </c>
      <c r="K134" s="3">
        <v>0.31</v>
      </c>
      <c r="L134" s="3">
        <v>42.68</v>
      </c>
      <c r="M134" s="3"/>
      <c r="N134" s="3"/>
      <c r="O134" s="3"/>
      <c r="P134" s="3"/>
      <c r="Q134" s="3"/>
      <c r="R134" s="3"/>
      <c r="S134" s="3"/>
      <c r="T134" s="3"/>
      <c r="U134" s="3"/>
      <c r="V134" s="3"/>
      <c r="W134" s="3"/>
      <c r="X134" s="3"/>
      <c r="Y134" s="3"/>
      <c r="Z134" s="3"/>
      <c r="AA134" s="3"/>
      <c r="AB134" s="3"/>
    </row>
    <row r="135" spans="1:28" x14ac:dyDescent="0.2">
      <c r="A135" s="3">
        <v>10116</v>
      </c>
      <c r="B135" s="3" t="str">
        <f>VLOOKUP(A135,'QAQC ID Reference Page'!A$2:G$10999,2,FALSE)</f>
        <v>OBS0820</v>
      </c>
      <c r="C135" s="46">
        <f>VLOOKUP(A135,'QAQC ID Reference Page'!A$2:G$10999,3,FALSE)</f>
        <v>44054</v>
      </c>
      <c r="D135" s="12">
        <f>VLOOKUP(A135,'QAQC ID Reference Page'!A$2:G$10999,4,FALSE)</f>
        <v>0.50347222222222221</v>
      </c>
      <c r="E135" s="21">
        <f>VLOOKUP(A135,'QAQC ID Reference Page'!A$2:G$10999,5,FALSE)</f>
        <v>1009</v>
      </c>
      <c r="F135" s="21" t="str">
        <f>VLOOKUP(A135,'QAQC ID Reference Page'!A$2:G$10999,6,FALSE)</f>
        <v>C1</v>
      </c>
      <c r="G135" s="3" t="str">
        <f>VLOOKUP(A135,'QAQC ID Reference Page'!A$2:G$10999,7,FALSE)</f>
        <v>S</v>
      </c>
      <c r="H135" s="3">
        <v>0.06</v>
      </c>
      <c r="I135" s="3">
        <v>0.64</v>
      </c>
      <c r="J135" s="3">
        <v>5.0000000000000001E-3</v>
      </c>
      <c r="K135" s="3">
        <v>-0.15</v>
      </c>
      <c r="L135" s="3">
        <v>47.07</v>
      </c>
      <c r="M135" s="3"/>
      <c r="N135" s="3"/>
      <c r="O135" s="3"/>
      <c r="P135" s="3"/>
      <c r="Q135" s="3"/>
      <c r="R135" s="3"/>
      <c r="S135" s="3"/>
      <c r="T135" s="3"/>
      <c r="U135" s="3"/>
      <c r="V135" s="3"/>
      <c r="W135" s="3"/>
      <c r="X135" s="3"/>
      <c r="Y135" s="3"/>
      <c r="Z135" s="3"/>
      <c r="AA135" s="3"/>
      <c r="AB135" s="3"/>
    </row>
    <row r="136" spans="1:28" x14ac:dyDescent="0.2">
      <c r="A136" s="3">
        <v>10117</v>
      </c>
      <c r="B136" s="3" t="str">
        <f>VLOOKUP(A136,'QAQC ID Reference Page'!A$2:G$10999,2,FALSE)</f>
        <v>OBS0820</v>
      </c>
      <c r="C136" s="46">
        <f>VLOOKUP(A136,'QAQC ID Reference Page'!A$2:G$10999,3,FALSE)</f>
        <v>44055</v>
      </c>
      <c r="D136" s="12">
        <f>VLOOKUP(A136,'QAQC ID Reference Page'!A$2:G$10999,4,FALSE)</f>
        <v>0.30972222222222223</v>
      </c>
      <c r="E136" s="21">
        <f>VLOOKUP(A136,'QAQC ID Reference Page'!A$2:G$10999,5,FALSE)</f>
        <v>1028</v>
      </c>
      <c r="F136" s="21" t="str">
        <f>VLOOKUP(A136,'QAQC ID Reference Page'!A$2:G$10999,6,FALSE)</f>
        <v>G6</v>
      </c>
      <c r="G136" s="3" t="str">
        <f>VLOOKUP(A136,'QAQC ID Reference Page'!A$2:G$10999,7,FALSE)</f>
        <v>S</v>
      </c>
      <c r="H136" s="3"/>
      <c r="I136" s="3"/>
      <c r="J136" s="3"/>
      <c r="K136" s="3"/>
      <c r="L136" s="3"/>
      <c r="M136" s="3" t="s">
        <v>750</v>
      </c>
      <c r="N136" s="3"/>
      <c r="O136" s="3"/>
      <c r="P136" s="3"/>
      <c r="Q136" s="3"/>
      <c r="R136" s="3"/>
      <c r="S136" s="3"/>
      <c r="T136" s="3"/>
      <c r="U136" s="3"/>
      <c r="V136" s="3"/>
      <c r="W136" s="3"/>
      <c r="X136" s="3"/>
      <c r="Y136" s="3"/>
      <c r="Z136" s="3"/>
      <c r="AA136" s="3"/>
      <c r="AB136" s="3"/>
    </row>
    <row r="137" spans="1:28" x14ac:dyDescent="0.2">
      <c r="A137" s="3">
        <v>10118</v>
      </c>
      <c r="B137" s="3" t="str">
        <f>VLOOKUP(A137,'QAQC ID Reference Page'!A$2:G$10999,2,FALSE)</f>
        <v>OBS0820</v>
      </c>
      <c r="C137" s="46">
        <f>VLOOKUP(A137,'QAQC ID Reference Page'!A$2:G$10999,3,FALSE)</f>
        <v>44055</v>
      </c>
      <c r="D137" s="12">
        <f>VLOOKUP(A137,'QAQC ID Reference Page'!A$2:G$10999,4,FALSE)</f>
        <v>0.33750000000000002</v>
      </c>
      <c r="E137" s="21">
        <f>VLOOKUP(A137,'QAQC ID Reference Page'!A$2:G$10999,5,FALSE)</f>
        <v>1040</v>
      </c>
      <c r="F137" s="21" t="str">
        <f>VLOOKUP(A137,'QAQC ID Reference Page'!A$2:G$10999,6,FALSE)</f>
        <v>DR</v>
      </c>
      <c r="G137" s="3" t="str">
        <f>VLOOKUP(A137,'QAQC ID Reference Page'!A$2:G$10999,7,FALSE)</f>
        <v>S</v>
      </c>
      <c r="H137" s="3"/>
      <c r="I137" s="3"/>
      <c r="J137" s="3"/>
      <c r="K137" s="3"/>
      <c r="L137" s="3"/>
      <c r="M137" s="3"/>
      <c r="N137" s="3"/>
      <c r="O137" s="3"/>
      <c r="P137" s="3"/>
      <c r="Q137" s="3"/>
      <c r="R137" s="3"/>
      <c r="S137" s="3"/>
      <c r="T137" s="3"/>
      <c r="U137" s="3"/>
      <c r="V137" s="3"/>
      <c r="W137" s="3"/>
      <c r="X137" s="3"/>
      <c r="Y137" s="3"/>
      <c r="Z137" s="3"/>
      <c r="AA137" s="3"/>
      <c r="AB137" s="3"/>
    </row>
    <row r="138" spans="1:28" x14ac:dyDescent="0.2">
      <c r="A138" s="3">
        <v>10119</v>
      </c>
      <c r="B138" s="3" t="str">
        <f>VLOOKUP(A138,'QAQC ID Reference Page'!A$2:G$10999,2,FALSE)</f>
        <v>OBS0820</v>
      </c>
      <c r="C138" s="46">
        <f>VLOOKUP(A138,'QAQC ID Reference Page'!A$2:G$10999,3,FALSE)</f>
        <v>44055</v>
      </c>
      <c r="D138" s="12">
        <f>VLOOKUP(A138,'QAQC ID Reference Page'!A$2:G$10999,4,FALSE)</f>
        <v>0.37569444444444444</v>
      </c>
      <c r="E138" s="21">
        <f>VLOOKUP(A138,'QAQC ID Reference Page'!A$2:G$10999,5,FALSE)</f>
        <v>1006</v>
      </c>
      <c r="F138" s="21" t="str">
        <f>VLOOKUP(A138,'QAQC ID Reference Page'!A$2:G$10999,6,FALSE)</f>
        <v>MR</v>
      </c>
      <c r="G138" s="3" t="str">
        <f>VLOOKUP(A138,'QAQC ID Reference Page'!A$2:G$10999,7,FALSE)</f>
        <v>S</v>
      </c>
      <c r="H138" s="3"/>
      <c r="I138" s="3"/>
      <c r="J138" s="3"/>
      <c r="K138" s="3"/>
      <c r="L138" s="3"/>
      <c r="M138" s="3"/>
      <c r="N138" s="3"/>
      <c r="O138" s="3"/>
      <c r="P138" s="3"/>
      <c r="Q138" s="3"/>
      <c r="R138" s="3"/>
      <c r="S138" s="3"/>
      <c r="T138" s="3"/>
      <c r="U138" s="3"/>
      <c r="V138" s="3"/>
      <c r="W138" s="3"/>
      <c r="X138" s="3"/>
      <c r="Y138" s="3"/>
      <c r="Z138" s="3"/>
      <c r="AA138" s="3"/>
      <c r="AB138" s="3"/>
    </row>
    <row r="139" spans="1:28" x14ac:dyDescent="0.2">
      <c r="A139" s="3">
        <v>10120</v>
      </c>
      <c r="B139" s="3" t="str">
        <f>VLOOKUP(A139,'QAQC ID Reference Page'!A$2:G$10999,2,FALSE)</f>
        <v>OBS0820</v>
      </c>
      <c r="C139" s="46">
        <f>VLOOKUP(A139,'QAQC ID Reference Page'!A$2:G$10999,3,FALSE)</f>
        <v>44055</v>
      </c>
      <c r="D139" s="12">
        <f>VLOOKUP(A139,'QAQC ID Reference Page'!A$2:G$10999,4,FALSE)</f>
        <v>0.37569444444444444</v>
      </c>
      <c r="E139" s="21">
        <f>VLOOKUP(A139,'QAQC ID Reference Page'!A$2:G$10999,5,FALSE)</f>
        <v>1013</v>
      </c>
      <c r="F139" s="21" t="str">
        <f>VLOOKUP(A139,'QAQC ID Reference Page'!A$2:G$10999,6,FALSE)</f>
        <v>MR</v>
      </c>
      <c r="G139" s="3" t="str">
        <f>VLOOKUP(A139,'QAQC ID Reference Page'!A$2:G$10999,7,FALSE)</f>
        <v>B</v>
      </c>
      <c r="H139" s="3"/>
      <c r="I139" s="3"/>
      <c r="J139" s="3"/>
      <c r="K139" s="3"/>
      <c r="L139" s="3"/>
      <c r="M139" s="3"/>
      <c r="N139" s="3"/>
      <c r="O139" s="3"/>
      <c r="P139" s="3"/>
      <c r="Q139" s="3"/>
      <c r="R139" s="3"/>
      <c r="S139" s="3"/>
      <c r="T139" s="3"/>
      <c r="U139" s="3"/>
      <c r="V139" s="3"/>
      <c r="W139" s="3"/>
      <c r="X139" s="3"/>
      <c r="Y139" s="3"/>
      <c r="Z139" s="3"/>
      <c r="AA139" s="3"/>
      <c r="AB139" s="3"/>
    </row>
    <row r="140" spans="1:28" x14ac:dyDescent="0.2">
      <c r="A140" s="3">
        <v>10121</v>
      </c>
      <c r="B140" s="3" t="str">
        <f>VLOOKUP(A140,'QAQC ID Reference Page'!A$2:G$10999,2,FALSE)</f>
        <v>OBS0820</v>
      </c>
      <c r="C140" s="46">
        <f>VLOOKUP(A140,'QAQC ID Reference Page'!A$2:G$10999,3,FALSE)</f>
        <v>44055</v>
      </c>
      <c r="D140" s="12">
        <f>VLOOKUP(A140,'QAQC ID Reference Page'!A$2:G$10999,4,FALSE)</f>
        <v>0.3888888888888889</v>
      </c>
      <c r="E140" s="21">
        <f>VLOOKUP(A140,'QAQC ID Reference Page'!A$2:G$10999,5,FALSE)</f>
        <v>1017</v>
      </c>
      <c r="F140" s="21" t="str">
        <f>VLOOKUP(A140,'QAQC ID Reference Page'!A$2:G$10999,6,FALSE)</f>
        <v>TR</v>
      </c>
      <c r="G140" s="3" t="str">
        <f>VLOOKUP(A140,'QAQC ID Reference Page'!A$2:G$10999,7,FALSE)</f>
        <v>S</v>
      </c>
      <c r="H140" s="3"/>
      <c r="I140" s="3"/>
      <c r="J140" s="3"/>
      <c r="K140" s="3"/>
      <c r="L140" s="3"/>
      <c r="M140" s="3"/>
      <c r="N140" s="3"/>
      <c r="O140" s="3"/>
      <c r="P140" s="3"/>
      <c r="Q140" s="3"/>
      <c r="R140" s="3"/>
      <c r="S140" s="3"/>
      <c r="T140" s="3"/>
      <c r="U140" s="3"/>
      <c r="V140" s="3"/>
      <c r="W140" s="3"/>
      <c r="X140" s="3"/>
      <c r="Y140" s="3"/>
      <c r="Z140" s="3"/>
      <c r="AA140" s="3"/>
      <c r="AB140" s="3"/>
    </row>
    <row r="141" spans="1:28" x14ac:dyDescent="0.2">
      <c r="A141" s="3">
        <v>10122</v>
      </c>
      <c r="B141" s="3" t="str">
        <f>VLOOKUP(A141,'QAQC ID Reference Page'!A$2:G$10999,2,FALSE)</f>
        <v>OBS0820</v>
      </c>
      <c r="C141" s="46">
        <f>VLOOKUP(A141,'QAQC ID Reference Page'!A$2:G$10999,3,FALSE)</f>
        <v>44055</v>
      </c>
      <c r="D141" s="12">
        <f>VLOOKUP(A141,'QAQC ID Reference Page'!A$2:G$10999,4,FALSE)</f>
        <v>0.40347222222222223</v>
      </c>
      <c r="E141" s="21">
        <f>VLOOKUP(A141,'QAQC ID Reference Page'!A$2:G$10999,5,FALSE)</f>
        <v>1042</v>
      </c>
      <c r="F141" s="21" t="str">
        <f>VLOOKUP(A141,'QAQC ID Reference Page'!A$2:G$10999,6,FALSE)</f>
        <v>TR-UP</v>
      </c>
      <c r="G141" s="3" t="str">
        <f>VLOOKUP(A141,'QAQC ID Reference Page'!A$2:G$10999,7,FALSE)</f>
        <v>S</v>
      </c>
      <c r="H141" s="3"/>
      <c r="I141" s="3"/>
      <c r="J141" s="3"/>
      <c r="K141" s="3"/>
      <c r="L141" s="3"/>
      <c r="M141" s="3"/>
      <c r="N141" s="3"/>
      <c r="O141" s="3"/>
      <c r="P141" s="3"/>
      <c r="Q141" s="3"/>
      <c r="R141" s="3"/>
      <c r="S141" s="3"/>
      <c r="T141" s="3"/>
      <c r="U141" s="3"/>
      <c r="V141" s="3"/>
      <c r="W141" s="3"/>
      <c r="X141" s="3"/>
      <c r="Y141" s="3"/>
      <c r="Z141" s="3"/>
      <c r="AA141" s="3"/>
      <c r="AB141" s="3"/>
    </row>
    <row r="142" spans="1:28" x14ac:dyDescent="0.2">
      <c r="A142" s="3">
        <v>10123</v>
      </c>
      <c r="B142" s="3" t="str">
        <f>VLOOKUP(A142,'QAQC ID Reference Page'!A$2:G$10999,2,FALSE)</f>
        <v>OBS0820</v>
      </c>
      <c r="C142" s="46">
        <f>VLOOKUP(A142,'QAQC ID Reference Page'!A$2:G$10999,3,FALSE)</f>
        <v>44055</v>
      </c>
      <c r="D142" s="12">
        <f>VLOOKUP(A142,'QAQC ID Reference Page'!A$2:G$10999,4,FALSE)</f>
        <v>0.40347222222222223</v>
      </c>
      <c r="E142" s="21">
        <f>VLOOKUP(A142,'QAQC ID Reference Page'!A$2:G$10999,5,FALSE)</f>
        <v>1041</v>
      </c>
      <c r="F142" s="21" t="str">
        <f>VLOOKUP(A142,'QAQC ID Reference Page'!A$2:G$10999,6,FALSE)</f>
        <v>TR-UP</v>
      </c>
      <c r="G142" s="3" t="str">
        <f>VLOOKUP(A142,'QAQC ID Reference Page'!A$2:G$10999,7,FALSE)</f>
        <v>B</v>
      </c>
      <c r="H142" s="3"/>
      <c r="I142" s="3"/>
      <c r="J142" s="3"/>
      <c r="K142" s="3"/>
      <c r="L142" s="3"/>
      <c r="M142" s="3"/>
      <c r="N142" s="3"/>
      <c r="O142" s="3"/>
      <c r="P142" s="3"/>
      <c r="Q142" s="3"/>
      <c r="R142" s="3"/>
      <c r="S142" s="3"/>
      <c r="T142" s="3"/>
      <c r="U142" s="3"/>
      <c r="V142" s="3"/>
      <c r="W142" s="3"/>
      <c r="X142" s="3"/>
      <c r="Y142" s="3"/>
      <c r="Z142" s="3"/>
      <c r="AA142" s="3"/>
      <c r="AB142" s="3"/>
    </row>
    <row r="143" spans="1:28" x14ac:dyDescent="0.2">
      <c r="A143" s="3">
        <v>10124</v>
      </c>
      <c r="B143" s="3" t="str">
        <f>VLOOKUP(A143,'QAQC ID Reference Page'!A$2:G$10999,2,FALSE)</f>
        <v>OBS0820</v>
      </c>
      <c r="C143" s="46">
        <f>VLOOKUP(A143,'QAQC ID Reference Page'!A$2:G$10999,3,FALSE)</f>
        <v>44055</v>
      </c>
      <c r="D143" s="12">
        <f>VLOOKUP(A143,'QAQC ID Reference Page'!A$2:G$10999,4,FALSE)</f>
        <v>0.41666666666666669</v>
      </c>
      <c r="E143" s="21">
        <f>VLOOKUP(A143,'QAQC ID Reference Page'!A$2:G$10999,5,FALSE)</f>
        <v>1031</v>
      </c>
      <c r="F143" s="21" t="str">
        <f>VLOOKUP(A143,'QAQC ID Reference Page'!A$2:G$10999,6,FALSE)</f>
        <v>AR</v>
      </c>
      <c r="G143" s="3" t="str">
        <f>VLOOKUP(A143,'QAQC ID Reference Page'!A$2:G$10999,7,FALSE)</f>
        <v>S</v>
      </c>
      <c r="H143" s="3"/>
      <c r="I143" s="3"/>
      <c r="J143" s="3"/>
      <c r="K143" s="3"/>
      <c r="L143" s="3"/>
      <c r="M143" s="3"/>
      <c r="N143" s="3"/>
      <c r="O143" s="3"/>
      <c r="P143" s="3"/>
      <c r="Q143" s="3"/>
      <c r="R143" s="3"/>
      <c r="S143" s="3"/>
      <c r="T143" s="3"/>
      <c r="U143" s="3"/>
      <c r="V143" s="3"/>
      <c r="W143" s="3"/>
      <c r="X143" s="3"/>
      <c r="Y143" s="3"/>
      <c r="Z143" s="3"/>
      <c r="AA143" s="3"/>
      <c r="AB143" s="3"/>
    </row>
    <row r="144" spans="1:28" x14ac:dyDescent="0.2">
      <c r="A144" s="3">
        <v>10125</v>
      </c>
      <c r="B144" s="3" t="str">
        <f>VLOOKUP(A144,'QAQC ID Reference Page'!A$2:G$10999,2,FALSE)</f>
        <v>OBS0820</v>
      </c>
      <c r="C144" s="46">
        <f>VLOOKUP(A144,'QAQC ID Reference Page'!A$2:G$10999,3,FALSE)</f>
        <v>44055</v>
      </c>
      <c r="D144" s="12">
        <f>VLOOKUP(A144,'QAQC ID Reference Page'!A$2:G$10999,4,FALSE)</f>
        <v>0.42638888888888887</v>
      </c>
      <c r="E144" s="21">
        <f>VLOOKUP(A144,'QAQC ID Reference Page'!A$2:G$10999,5,FALSE)</f>
        <v>1029</v>
      </c>
      <c r="F144" s="21" t="str">
        <f>VLOOKUP(A144,'QAQC ID Reference Page'!A$2:G$10999,6,FALSE)</f>
        <v>BR</v>
      </c>
      <c r="G144" s="3" t="str">
        <f>VLOOKUP(A144,'QAQC ID Reference Page'!A$2:G$10999,7,FALSE)</f>
        <v>S</v>
      </c>
      <c r="H144" s="3"/>
      <c r="I144" s="3"/>
      <c r="J144" s="3"/>
      <c r="K144" s="3"/>
      <c r="L144" s="3"/>
      <c r="M144" s="3"/>
      <c r="N144" s="3"/>
      <c r="O144" s="3"/>
      <c r="P144" s="3"/>
      <c r="Q144" s="3"/>
      <c r="R144" s="3"/>
      <c r="S144" s="3"/>
      <c r="T144" s="3"/>
      <c r="U144" s="3"/>
      <c r="V144" s="3"/>
      <c r="W144" s="3"/>
      <c r="X144" s="3"/>
      <c r="Y144" s="3"/>
      <c r="Z144" s="3"/>
      <c r="AA144" s="3"/>
      <c r="AB144" s="3"/>
    </row>
    <row r="145" spans="1:28" x14ac:dyDescent="0.2">
      <c r="A145" s="3">
        <v>10126</v>
      </c>
      <c r="B145" s="3" t="str">
        <f>VLOOKUP(A145,'QAQC ID Reference Page'!A$2:G$10999,2,FALSE)</f>
        <v>OBS0820</v>
      </c>
      <c r="C145" s="46">
        <f>VLOOKUP(A145,'QAQC ID Reference Page'!A$2:G$10999,3,FALSE)</f>
        <v>44055</v>
      </c>
      <c r="D145" s="12">
        <f>VLOOKUP(A145,'QAQC ID Reference Page'!A$2:G$10999,4,FALSE)</f>
        <v>0.46250000000000002</v>
      </c>
      <c r="E145" s="21">
        <f>VLOOKUP(A145,'QAQC ID Reference Page'!A$2:G$10999,5,FALSE)</f>
        <v>1037</v>
      </c>
      <c r="F145" s="21" t="str">
        <f>VLOOKUP(A145,'QAQC ID Reference Page'!A$2:G$10999,6,FALSE)</f>
        <v>I9</v>
      </c>
      <c r="G145" s="3" t="str">
        <f>VLOOKUP(A145,'QAQC ID Reference Page'!A$2:G$10999,7,FALSE)</f>
        <v>S</v>
      </c>
      <c r="H145" s="3"/>
      <c r="I145" s="3"/>
      <c r="J145" s="3"/>
      <c r="K145" s="3"/>
      <c r="L145" s="3"/>
      <c r="M145" s="3"/>
      <c r="N145" s="3"/>
      <c r="O145" s="3"/>
      <c r="P145" s="3"/>
      <c r="Q145" s="3"/>
      <c r="R145" s="3"/>
      <c r="S145" s="3"/>
      <c r="T145" s="3"/>
      <c r="U145" s="3"/>
      <c r="V145" s="3"/>
      <c r="W145" s="3"/>
      <c r="X145" s="3"/>
      <c r="Y145" s="3"/>
      <c r="Z145" s="3"/>
      <c r="AA145" s="3"/>
      <c r="AB145" s="3"/>
    </row>
    <row r="146" spans="1:28" x14ac:dyDescent="0.2">
      <c r="A146" s="3">
        <v>10127</v>
      </c>
      <c r="B146" s="3" t="str">
        <f>VLOOKUP(A146,'QAQC ID Reference Page'!A$2:G$10999,2,FALSE)</f>
        <v>OBS0820</v>
      </c>
      <c r="C146" s="46">
        <f>VLOOKUP(A146,'QAQC ID Reference Page'!A$2:G$10999,3,FALSE)</f>
        <v>44055</v>
      </c>
      <c r="D146" s="12">
        <f>VLOOKUP(A146,'QAQC ID Reference Page'!A$2:G$10999,4,FALSE)</f>
        <v>0.33750000000000002</v>
      </c>
      <c r="E146" s="21">
        <f>VLOOKUP(A146,'QAQC ID Reference Page'!A$2:G$10999,5,FALSE)</f>
        <v>1025</v>
      </c>
      <c r="F146" s="21" t="str">
        <f>VLOOKUP(A146,'QAQC ID Reference Page'!A$2:G$10999,6,FALSE)</f>
        <v>DR</v>
      </c>
      <c r="G146" s="3" t="str">
        <f>VLOOKUP(A146,'QAQC ID Reference Page'!A$2:G$10999,7,FALSE)</f>
        <v>B</v>
      </c>
      <c r="H146" s="3"/>
      <c r="I146" s="3"/>
      <c r="J146" s="3"/>
      <c r="K146" s="3"/>
      <c r="L146" s="3"/>
      <c r="M146" s="3"/>
      <c r="N146" s="3"/>
      <c r="O146" s="3"/>
      <c r="P146" s="3"/>
      <c r="Q146" s="3"/>
      <c r="R146" s="3"/>
      <c r="S146" s="3"/>
      <c r="T146" s="3"/>
      <c r="U146" s="3"/>
      <c r="V146" s="3"/>
      <c r="W146" s="3"/>
      <c r="X146" s="3"/>
      <c r="Y146" s="3"/>
      <c r="Z146" s="3"/>
      <c r="AA146" s="3"/>
      <c r="AB146" s="3"/>
    </row>
    <row r="147" spans="1:28" x14ac:dyDescent="0.2">
      <c r="A147" s="3">
        <v>10128</v>
      </c>
      <c r="B147" s="3" t="str">
        <f>VLOOKUP(A147,'QAQC ID Reference Page'!A$2:G$10999,2,FALSE)</f>
        <v>OBS0820</v>
      </c>
      <c r="C147" s="46">
        <f>VLOOKUP(A147,'QAQC ID Reference Page'!A$2:G$10999,3,FALSE)</f>
        <v>44055</v>
      </c>
      <c r="D147" s="12">
        <f>VLOOKUP(A147,'QAQC ID Reference Page'!A$2:G$10999,4,FALSE)</f>
        <v>0.49583333333333335</v>
      </c>
      <c r="E147" s="21">
        <f>VLOOKUP(A147,'QAQC ID Reference Page'!A$2:G$10999,5,FALSE)</f>
        <v>1022</v>
      </c>
      <c r="F147" s="21" t="str">
        <f>VLOOKUP(A147,'QAQC ID Reference Page'!A$2:G$10999,6,FALSE)</f>
        <v>G7C</v>
      </c>
      <c r="G147" s="3" t="str">
        <f>VLOOKUP(A147,'QAQC ID Reference Page'!A$2:G$10999,7,FALSE)</f>
        <v>S</v>
      </c>
      <c r="H147" s="3"/>
      <c r="I147" s="3"/>
      <c r="J147" s="3"/>
      <c r="K147" s="3"/>
      <c r="L147" s="3"/>
      <c r="M147" s="3"/>
      <c r="N147" s="3"/>
      <c r="O147" s="3"/>
      <c r="P147" s="3"/>
      <c r="Q147" s="3"/>
      <c r="R147" s="3"/>
      <c r="S147" s="3"/>
      <c r="T147" s="3"/>
      <c r="U147" s="3"/>
      <c r="V147" s="3"/>
      <c r="W147" s="3"/>
      <c r="X147" s="3"/>
      <c r="Y147" s="3"/>
      <c r="Z147" s="3"/>
      <c r="AA147" s="3"/>
      <c r="AB147" s="3"/>
    </row>
    <row r="148" spans="1:28" x14ac:dyDescent="0.2">
      <c r="A148" s="3">
        <v>10129</v>
      </c>
      <c r="B148" s="3" t="str">
        <f>VLOOKUP(A148,'QAQC ID Reference Page'!A$2:G$10999,2,FALSE)</f>
        <v>OBS0820</v>
      </c>
      <c r="C148" s="46">
        <f>VLOOKUP(A148,'QAQC ID Reference Page'!A$2:G$10999,3,FALSE)</f>
        <v>44055</v>
      </c>
      <c r="D148" s="12">
        <f>VLOOKUP(A148,'QAQC ID Reference Page'!A$2:G$10999,4,FALSE)</f>
        <v>0.49583333333333335</v>
      </c>
      <c r="E148" s="21">
        <f>VLOOKUP(A148,'QAQC ID Reference Page'!A$2:G$10999,5,FALSE)</f>
        <v>1045</v>
      </c>
      <c r="F148" s="21" t="str">
        <f>VLOOKUP(A148,'QAQC ID Reference Page'!A$2:G$10999,6,FALSE)</f>
        <v>G7C</v>
      </c>
      <c r="G148" s="3" t="str">
        <f>VLOOKUP(A148,'QAQC ID Reference Page'!A$2:G$10999,7,FALSE)</f>
        <v>B</v>
      </c>
      <c r="H148" s="3"/>
      <c r="I148" s="3"/>
      <c r="J148" s="3"/>
      <c r="K148" s="3"/>
      <c r="L148" s="3"/>
      <c r="M148" s="3"/>
      <c r="N148" s="3"/>
      <c r="O148" s="3"/>
      <c r="P148" s="3"/>
      <c r="Q148" s="3"/>
      <c r="R148" s="3"/>
      <c r="S148" s="3"/>
      <c r="T148" s="3"/>
      <c r="U148" s="3"/>
      <c r="V148" s="3"/>
      <c r="W148" s="3"/>
      <c r="X148" s="3"/>
      <c r="Y148" s="3"/>
      <c r="Z148" s="3"/>
      <c r="AA148" s="3"/>
      <c r="AB148" s="3"/>
    </row>
    <row r="149" spans="1:28" x14ac:dyDescent="0.2">
      <c r="A149" s="3">
        <v>10130</v>
      </c>
      <c r="B149" s="3" t="str">
        <f>VLOOKUP(A149,'QAQC ID Reference Page'!A$2:G$10999,2,FALSE)</f>
        <v>OBS0820</v>
      </c>
      <c r="C149" s="46">
        <f>VLOOKUP(A149,'QAQC ID Reference Page'!A$2:G$10999,3,FALSE)</f>
        <v>44055</v>
      </c>
      <c r="D149" s="12">
        <f>VLOOKUP(A149,'QAQC ID Reference Page'!A$2:G$10999,4,FALSE)</f>
        <v>0.51041666666666663</v>
      </c>
      <c r="E149" s="21">
        <f>VLOOKUP(A149,'QAQC ID Reference Page'!A$2:G$10999,5,FALSE)</f>
        <v>1021</v>
      </c>
      <c r="F149" s="21" t="str">
        <f>VLOOKUP(A149,'QAQC ID Reference Page'!A$2:G$10999,6,FALSE)</f>
        <v>G9</v>
      </c>
      <c r="G149" s="3" t="str">
        <f>VLOOKUP(A149,'QAQC ID Reference Page'!A$2:G$10999,7,FALSE)</f>
        <v>S</v>
      </c>
      <c r="H149" s="3"/>
      <c r="I149" s="3"/>
      <c r="J149" s="3"/>
      <c r="K149" s="3"/>
      <c r="L149" s="3"/>
      <c r="M149" s="3"/>
      <c r="N149" s="3"/>
      <c r="O149" s="3"/>
      <c r="P149" s="3"/>
      <c r="Q149" s="3"/>
      <c r="R149" s="3"/>
      <c r="S149" s="3"/>
      <c r="T149" s="3"/>
      <c r="U149" s="3"/>
      <c r="V149" s="3"/>
      <c r="W149" s="3"/>
      <c r="X149" s="3"/>
      <c r="Y149" s="3"/>
      <c r="Z149" s="3"/>
      <c r="AA149" s="3"/>
      <c r="AB149" s="3"/>
    </row>
    <row r="150" spans="1:28" x14ac:dyDescent="0.2">
      <c r="A150" s="3">
        <v>10131</v>
      </c>
      <c r="B150" s="3" t="str">
        <f>VLOOKUP(A150,'QAQC ID Reference Page'!A$2:G$10999,2,FALSE)</f>
        <v>OBS0820</v>
      </c>
      <c r="C150" s="46">
        <f>VLOOKUP(A150,'QAQC ID Reference Page'!A$2:G$10999,3,FALSE)</f>
        <v>44055</v>
      </c>
      <c r="D150" s="12">
        <f>VLOOKUP(A150,'QAQC ID Reference Page'!A$2:G$10999,4,FALSE)</f>
        <v>0.51041666666666663</v>
      </c>
      <c r="E150" s="21">
        <f>VLOOKUP(A150,'QAQC ID Reference Page'!A$2:G$10999,5,FALSE)</f>
        <v>1020</v>
      </c>
      <c r="F150" s="21" t="str">
        <f>VLOOKUP(A150,'QAQC ID Reference Page'!A$2:G$10999,6,FALSE)</f>
        <v>G9</v>
      </c>
      <c r="G150" s="3" t="str">
        <f>VLOOKUP(A150,'QAQC ID Reference Page'!A$2:G$10999,7,FALSE)</f>
        <v>B</v>
      </c>
      <c r="H150" s="3"/>
      <c r="I150" s="3"/>
      <c r="J150" s="3"/>
      <c r="K150" s="3"/>
      <c r="L150" s="3"/>
      <c r="M150" s="3"/>
      <c r="N150" s="3"/>
      <c r="O150" s="3"/>
      <c r="P150" s="3"/>
      <c r="Q150" s="3"/>
      <c r="R150" s="3"/>
      <c r="S150" s="3"/>
      <c r="T150" s="3"/>
      <c r="U150" s="3"/>
      <c r="V150" s="3"/>
      <c r="W150" s="3"/>
      <c r="X150" s="3"/>
      <c r="Y150" s="3"/>
      <c r="Z150" s="3"/>
      <c r="AA150" s="3"/>
      <c r="AB150" s="3"/>
    </row>
    <row r="151" spans="1:28" x14ac:dyDescent="0.2">
      <c r="A151" s="3">
        <v>10132</v>
      </c>
      <c r="B151" s="3" t="str">
        <f>VLOOKUP(A151,'QAQC ID Reference Page'!A$2:G$10999,2,FALSE)</f>
        <v>OBS0820</v>
      </c>
      <c r="C151" s="46">
        <f>VLOOKUP(A151,'QAQC ID Reference Page'!A$2:G$10999,3,FALSE)</f>
        <v>44055</v>
      </c>
      <c r="D151" s="12">
        <f>VLOOKUP(A151,'QAQC ID Reference Page'!A$2:G$10999,4,FALSE)</f>
        <v>0.53749999999999998</v>
      </c>
      <c r="E151" s="21">
        <f>VLOOKUP(A151,'QAQC ID Reference Page'!A$2:G$10999,5,FALSE)</f>
        <v>1026</v>
      </c>
      <c r="F151" s="21" t="str">
        <f>VLOOKUP(A151,'QAQC ID Reference Page'!A$2:G$10999,6,FALSE)</f>
        <v>E9</v>
      </c>
      <c r="G151" s="3" t="str">
        <f>VLOOKUP(A151,'QAQC ID Reference Page'!A$2:G$10999,7,FALSE)</f>
        <v>S</v>
      </c>
      <c r="H151" s="3"/>
      <c r="I151" s="3"/>
      <c r="J151" s="3"/>
      <c r="K151" s="3"/>
      <c r="L151" s="3"/>
      <c r="M151" s="3"/>
      <c r="N151" s="3"/>
      <c r="O151" s="3"/>
      <c r="P151" s="3"/>
      <c r="Q151" s="3"/>
      <c r="R151" s="3"/>
      <c r="S151" s="3"/>
      <c r="T151" s="3"/>
      <c r="U151" s="3"/>
      <c r="V151" s="3"/>
      <c r="W151" s="3"/>
      <c r="X151" s="3"/>
      <c r="Y151" s="3"/>
      <c r="Z151" s="3"/>
      <c r="AA151" s="3"/>
      <c r="AB151" s="3"/>
    </row>
    <row r="152" spans="1:28" x14ac:dyDescent="0.2">
      <c r="A152" s="3">
        <v>10133</v>
      </c>
      <c r="B152" s="3" t="str">
        <f>VLOOKUP(A152,'QAQC ID Reference Page'!A$2:G$10999,2,FALSE)</f>
        <v>OBS0820</v>
      </c>
      <c r="C152" s="46">
        <f>VLOOKUP(A152,'QAQC ID Reference Page'!A$2:G$10999,3,FALSE)</f>
        <v>44055</v>
      </c>
      <c r="D152" s="12">
        <f>VLOOKUP(A152,'QAQC ID Reference Page'!A$2:G$10999,4,FALSE)</f>
        <v>0.56041666666666667</v>
      </c>
      <c r="E152" s="21">
        <f>VLOOKUP(A152,'QAQC ID Reference Page'!A$2:G$10999,5,FALSE)</f>
        <v>1001</v>
      </c>
      <c r="F152" s="21" t="str">
        <f>VLOOKUP(A152,'QAQC ID Reference Page'!A$2:G$10999,6,FALSE)</f>
        <v>E7C</v>
      </c>
      <c r="G152" s="3" t="str">
        <f>VLOOKUP(A152,'QAQC ID Reference Page'!A$2:G$10999,7,FALSE)</f>
        <v>S</v>
      </c>
      <c r="H152" s="3"/>
      <c r="I152" s="3"/>
      <c r="J152" s="3"/>
      <c r="K152" s="3"/>
      <c r="L152" s="3"/>
      <c r="M152" s="3"/>
      <c r="N152" s="3"/>
      <c r="O152" s="3"/>
      <c r="P152" s="3"/>
      <c r="Q152" s="3"/>
      <c r="R152" s="3"/>
      <c r="S152" s="3"/>
      <c r="T152" s="3"/>
      <c r="U152" s="3"/>
      <c r="V152" s="3"/>
      <c r="W152" s="3"/>
      <c r="X152" s="3"/>
      <c r="Y152" s="3"/>
      <c r="Z152" s="3"/>
      <c r="AA152" s="3"/>
      <c r="AB152" s="3"/>
    </row>
    <row r="153" spans="1:28" x14ac:dyDescent="0.2">
      <c r="A153" s="3">
        <v>10134</v>
      </c>
      <c r="B153" s="3" t="str">
        <f>VLOOKUP(A153,'QAQC ID Reference Page'!A$2:G$10999,2,FALSE)</f>
        <v>OBS0820</v>
      </c>
      <c r="C153" s="46">
        <f>VLOOKUP(A153,'QAQC ID Reference Page'!A$2:G$10999,3,FALSE)</f>
        <v>44055</v>
      </c>
      <c r="D153" s="12">
        <f>VLOOKUP(A153,'QAQC ID Reference Page'!A$2:G$10999,4,FALSE)</f>
        <v>0.56041666666666667</v>
      </c>
      <c r="E153" s="21">
        <f>VLOOKUP(A153,'QAQC ID Reference Page'!A$2:G$10999,5,FALSE)</f>
        <v>1039</v>
      </c>
      <c r="F153" s="21" t="str">
        <f>VLOOKUP(A153,'QAQC ID Reference Page'!A$2:G$10999,6,FALSE)</f>
        <v>E7C</v>
      </c>
      <c r="G153" s="3" t="str">
        <f>VLOOKUP(A153,'QAQC ID Reference Page'!A$2:G$10999,7,FALSE)</f>
        <v>B</v>
      </c>
      <c r="H153" s="3"/>
      <c r="I153" s="3"/>
      <c r="J153" s="3"/>
      <c r="K153" s="3"/>
      <c r="L153" s="3"/>
      <c r="M153" s="3"/>
      <c r="N153" s="3"/>
      <c r="O153" s="3"/>
      <c r="P153" s="3"/>
      <c r="Q153" s="3"/>
      <c r="R153" s="3"/>
      <c r="S153" s="3"/>
      <c r="T153" s="3"/>
      <c r="U153" s="3"/>
      <c r="V153" s="3"/>
      <c r="W153" s="3"/>
      <c r="X153" s="3"/>
      <c r="Y153" s="3"/>
      <c r="Z153" s="3"/>
      <c r="AA153" s="3"/>
      <c r="AB153" s="3"/>
    </row>
    <row r="154" spans="1:28" x14ac:dyDescent="0.2">
      <c r="A154" s="3">
        <v>10135</v>
      </c>
      <c r="B154" s="3" t="str">
        <f>VLOOKUP(A154,'QAQC ID Reference Page'!A$2:G$10999,2,FALSE)</f>
        <v>OBS0820</v>
      </c>
      <c r="C154" s="46">
        <f>VLOOKUP(A154,'QAQC ID Reference Page'!A$2:G$10999,3,FALSE)</f>
        <v>44055</v>
      </c>
      <c r="D154" s="12">
        <f>VLOOKUP(A154,'QAQC ID Reference Page'!A$2:G$10999,4,FALSE)</f>
        <v>0.57291666666666663</v>
      </c>
      <c r="E154" s="21">
        <f>VLOOKUP(A154,'QAQC ID Reference Page'!A$2:G$10999,5,FALSE)</f>
        <v>1023</v>
      </c>
      <c r="F154" s="21" t="str">
        <f>VLOOKUP(A154,'QAQC ID Reference Page'!A$2:G$10999,6,FALSE)</f>
        <v>E6</v>
      </c>
      <c r="G154" s="3" t="str">
        <f>VLOOKUP(A154,'QAQC ID Reference Page'!A$2:G$10999,7,FALSE)</f>
        <v>S</v>
      </c>
      <c r="H154" s="3"/>
      <c r="I154" s="3"/>
      <c r="J154" s="3"/>
      <c r="K154" s="3"/>
      <c r="L154" s="3"/>
      <c r="M154" s="3"/>
      <c r="N154" s="3"/>
      <c r="O154" s="3"/>
      <c r="P154" s="3"/>
      <c r="Q154" s="3"/>
      <c r="R154" s="3"/>
      <c r="S154" s="3"/>
      <c r="T154" s="3"/>
      <c r="U154" s="3"/>
      <c r="V154" s="3"/>
      <c r="W154" s="3"/>
      <c r="X154" s="3"/>
      <c r="Y154" s="3"/>
      <c r="Z154" s="3"/>
      <c r="AA154" s="3"/>
      <c r="AB154" s="3"/>
    </row>
    <row r="155" spans="1:28" x14ac:dyDescent="0.2">
      <c r="A155" s="3">
        <v>10136</v>
      </c>
      <c r="B155" s="3" t="str">
        <f>VLOOKUP(A155,'QAQC ID Reference Page'!A$2:G$10999,2,FALSE)</f>
        <v>OBS0820</v>
      </c>
      <c r="C155" s="46">
        <f>VLOOKUP(A155,'QAQC ID Reference Page'!A$2:G$10999,3,FALSE)</f>
        <v>44055</v>
      </c>
      <c r="D155" s="12">
        <f>VLOOKUP(A155,'QAQC ID Reference Page'!A$2:G$10999,4,FALSE)</f>
        <v>0.58888888888888891</v>
      </c>
      <c r="E155" s="21">
        <f>VLOOKUP(A155,'QAQC ID Reference Page'!A$2:G$10999,5,FALSE)</f>
        <v>1034</v>
      </c>
      <c r="F155" s="21" t="str">
        <f>VLOOKUP(A155,'QAQC ID Reference Page'!A$2:G$10999,6,FALSE)</f>
        <v>EFR</v>
      </c>
      <c r="G155" s="3" t="str">
        <f>VLOOKUP(A155,'QAQC ID Reference Page'!A$2:G$10999,7,FALSE)</f>
        <v>S</v>
      </c>
      <c r="H155" s="3"/>
      <c r="I155" s="3"/>
      <c r="J155" s="3"/>
      <c r="K155" s="3"/>
      <c r="L155" s="3"/>
      <c r="M155" s="3"/>
      <c r="N155" s="3"/>
      <c r="O155" s="3"/>
      <c r="P155" s="3"/>
      <c r="Q155" s="3"/>
      <c r="R155" s="3"/>
      <c r="S155" s="3"/>
      <c r="T155" s="3"/>
      <c r="U155" s="3"/>
      <c r="V155" s="3"/>
      <c r="W155" s="3"/>
      <c r="X155" s="3"/>
      <c r="Y155" s="3"/>
      <c r="Z155" s="3"/>
      <c r="AA155" s="3"/>
      <c r="AB155" s="3"/>
    </row>
    <row r="156" spans="1:28" x14ac:dyDescent="0.2">
      <c r="A156" s="3">
        <v>10137</v>
      </c>
      <c r="B156" s="3" t="str">
        <f>VLOOKUP(A156,'QAQC ID Reference Page'!A$2:G$10999,2,FALSE)</f>
        <v>OBS0820</v>
      </c>
      <c r="C156" s="46">
        <f>VLOOKUP(A156,'QAQC ID Reference Page'!A$2:G$10999,3,FALSE)</f>
        <v>44055</v>
      </c>
      <c r="D156" s="12">
        <f>VLOOKUP(A156,'QAQC ID Reference Page'!A$2:G$10999,4,FALSE)</f>
        <v>0.58888888888888891</v>
      </c>
      <c r="E156" s="21">
        <f>VLOOKUP(A156,'QAQC ID Reference Page'!A$2:G$10999,5,FALSE)</f>
        <v>1019</v>
      </c>
      <c r="F156" s="21" t="str">
        <f>VLOOKUP(A156,'QAQC ID Reference Page'!A$2:G$10999,6,FALSE)</f>
        <v>EFR</v>
      </c>
      <c r="G156" s="3" t="str">
        <f>VLOOKUP(A156,'QAQC ID Reference Page'!A$2:G$10999,7,FALSE)</f>
        <v>B</v>
      </c>
      <c r="H156" s="3"/>
      <c r="I156" s="3"/>
      <c r="J156" s="3"/>
      <c r="K156" s="3"/>
      <c r="L156" s="3"/>
      <c r="M156" s="3"/>
      <c r="N156" s="3"/>
      <c r="O156" s="3"/>
      <c r="P156" s="3"/>
      <c r="Q156" s="3"/>
      <c r="R156" s="3"/>
      <c r="S156" s="3"/>
      <c r="T156" s="3"/>
      <c r="U156" s="3"/>
      <c r="V156" s="3"/>
      <c r="W156" s="3"/>
      <c r="X156" s="3"/>
      <c r="Y156" s="3"/>
      <c r="Z156" s="3"/>
      <c r="AA156" s="3"/>
      <c r="AB156" s="3"/>
    </row>
    <row r="157" spans="1:28" x14ac:dyDescent="0.2">
      <c r="A157" s="3">
        <v>10138</v>
      </c>
      <c r="B157" s="3" t="str">
        <f>VLOOKUP(A157,'QAQC ID Reference Page'!A$2:G$10999,2,FALSE)</f>
        <v>OBS0820</v>
      </c>
      <c r="C157" s="46">
        <f>VLOOKUP(A157,'QAQC ID Reference Page'!A$2:G$10999,3,FALSE)</f>
        <v>44055</v>
      </c>
      <c r="D157" s="12">
        <f>VLOOKUP(A157,'QAQC ID Reference Page'!A$2:G$10999,4,FALSE)</f>
        <v>0.46250000000000002</v>
      </c>
      <c r="E157" s="21">
        <f>VLOOKUP(A157,'QAQC ID Reference Page'!A$2:G$10999,5,FALSE)</f>
        <v>1036</v>
      </c>
      <c r="F157" s="21" t="str">
        <f>VLOOKUP(A157,'QAQC ID Reference Page'!A$2:G$10999,6,FALSE)</f>
        <v>I9</v>
      </c>
      <c r="G157" s="3" t="str">
        <f>VLOOKUP(A157,'QAQC ID Reference Page'!A$2:G$10999,7,FALSE)</f>
        <v>B</v>
      </c>
      <c r="H157" s="3"/>
      <c r="I157" s="3"/>
      <c r="J157" s="3"/>
      <c r="K157" s="3"/>
      <c r="L157" s="3"/>
      <c r="M157" s="3"/>
      <c r="N157" s="3"/>
      <c r="O157" s="3"/>
      <c r="P157" s="3"/>
      <c r="Q157" s="3"/>
      <c r="R157" s="3"/>
      <c r="S157" s="3"/>
      <c r="T157" s="3"/>
      <c r="U157" s="3"/>
      <c r="V157" s="3"/>
      <c r="W157" s="3"/>
      <c r="X157" s="3"/>
      <c r="Y157" s="3"/>
      <c r="Z157" s="3"/>
      <c r="AA157" s="3"/>
      <c r="AB157" s="3"/>
    </row>
    <row r="158" spans="1:28" x14ac:dyDescent="0.2">
      <c r="A158" s="3">
        <v>10201</v>
      </c>
      <c r="B158" s="3" t="str">
        <f>VLOOKUP(A158,'QAQC ID Reference Page'!A$2:G$10999,2,FALSE)</f>
        <v>OBS0920</v>
      </c>
      <c r="C158" s="46">
        <f>VLOOKUP(A158,'QAQC ID Reference Page'!A$2:G$10999,3,FALSE)</f>
        <v>44083</v>
      </c>
      <c r="D158" s="12">
        <f>VLOOKUP(A158,'QAQC ID Reference Page'!A$2:G$10999,4,FALSE)</f>
        <v>0.38263888888888886</v>
      </c>
      <c r="E158" s="21">
        <f>VLOOKUP(A158,'QAQC ID Reference Page'!A$2:G$10999,5,FALSE)</f>
        <v>1020</v>
      </c>
      <c r="F158" s="21" t="str">
        <f>VLOOKUP(A158,'QAQC ID Reference Page'!A$2:G$10999,6,FALSE)</f>
        <v>MR</v>
      </c>
      <c r="G158" s="3" t="str">
        <f>VLOOKUP(A158,'QAQC ID Reference Page'!A$2:G$10999,7,FALSE)</f>
        <v>S</v>
      </c>
      <c r="H158" s="3">
        <v>2.14</v>
      </c>
      <c r="I158" s="3">
        <v>0.25</v>
      </c>
      <c r="J158" s="3">
        <v>0.73399999999999999</v>
      </c>
      <c r="K158" s="3">
        <v>1.87</v>
      </c>
      <c r="L158" s="3">
        <v>72.23</v>
      </c>
      <c r="M158" s="3"/>
      <c r="N158" s="3"/>
      <c r="O158" s="3"/>
      <c r="P158" s="3"/>
      <c r="Q158" s="3"/>
      <c r="R158" s="3"/>
      <c r="S158" s="3"/>
      <c r="T158" s="3"/>
      <c r="U158" s="3"/>
      <c r="V158" s="3"/>
      <c r="W158" s="3"/>
      <c r="X158" s="3"/>
      <c r="Y158" s="3"/>
      <c r="Z158" s="3"/>
      <c r="AA158" s="3"/>
      <c r="AB158" s="3"/>
    </row>
    <row r="159" spans="1:28" x14ac:dyDescent="0.2">
      <c r="A159" s="3">
        <v>10202</v>
      </c>
      <c r="B159" s="3" t="str">
        <f>VLOOKUP(A159,'QAQC ID Reference Page'!A$2:G$10999,2,FALSE)</f>
        <v>OBS0920</v>
      </c>
      <c r="C159" s="46">
        <f>VLOOKUP(A159,'QAQC ID Reference Page'!A$2:G$10999,3,FALSE)</f>
        <v>44083</v>
      </c>
      <c r="D159" s="12">
        <f>VLOOKUP(A159,'QAQC ID Reference Page'!A$2:G$10999,4,FALSE)</f>
        <v>0.38263888888888886</v>
      </c>
      <c r="E159" s="21">
        <f>VLOOKUP(A159,'QAQC ID Reference Page'!A$2:G$10999,5,FALSE)</f>
        <v>1007</v>
      </c>
      <c r="F159" s="21" t="str">
        <f>VLOOKUP(A159,'QAQC ID Reference Page'!A$2:G$10999,6,FALSE)</f>
        <v>MR</v>
      </c>
      <c r="G159" s="3" t="str">
        <f>VLOOKUP(A159,'QAQC ID Reference Page'!A$2:G$10999,7,FALSE)</f>
        <v>B</v>
      </c>
      <c r="H159" s="3">
        <v>6.63</v>
      </c>
      <c r="I159" s="3">
        <v>1.37</v>
      </c>
      <c r="J159" s="3">
        <v>8.31</v>
      </c>
      <c r="K159" s="3">
        <v>7.31</v>
      </c>
      <c r="L159" s="3">
        <v>59.97</v>
      </c>
      <c r="M159" s="3"/>
      <c r="N159" s="3"/>
      <c r="O159" s="3"/>
      <c r="P159" s="3"/>
      <c r="Q159" s="3"/>
      <c r="R159" s="3"/>
      <c r="S159" s="3"/>
      <c r="T159" s="3"/>
      <c r="U159" s="3"/>
      <c r="V159" s="3"/>
      <c r="W159" s="3"/>
      <c r="X159" s="3"/>
      <c r="Y159" s="3"/>
      <c r="Z159" s="3"/>
      <c r="AA159" s="3"/>
      <c r="AB159" s="3"/>
    </row>
    <row r="160" spans="1:28" x14ac:dyDescent="0.2">
      <c r="A160" s="3">
        <v>10203</v>
      </c>
      <c r="B160" s="3" t="str">
        <f>VLOOKUP(A160,'QAQC ID Reference Page'!A$2:G$10999,2,FALSE)</f>
        <v>OBS0920</v>
      </c>
      <c r="C160" s="46">
        <f>VLOOKUP(A160,'QAQC ID Reference Page'!A$2:G$10999,3,FALSE)</f>
        <v>44083</v>
      </c>
      <c r="D160" s="12">
        <f>VLOOKUP(A160,'QAQC ID Reference Page'!A$2:G$10999,4,FALSE)</f>
        <v>0.56597222222222221</v>
      </c>
      <c r="E160" s="21">
        <f>VLOOKUP(A160,'QAQC ID Reference Page'!A$2:G$10999,5,FALSE)</f>
        <v>1040</v>
      </c>
      <c r="F160" s="21" t="str">
        <f>VLOOKUP(A160,'QAQC ID Reference Page'!A$2:G$10999,6,FALSE)</f>
        <v>E7C</v>
      </c>
      <c r="G160" s="3" t="str">
        <f>VLOOKUP(A160,'QAQC ID Reference Page'!A$2:G$10999,7,FALSE)</f>
        <v>B</v>
      </c>
      <c r="H160" s="3">
        <v>0.54</v>
      </c>
      <c r="I160" s="3">
        <v>0.38</v>
      </c>
      <c r="J160" s="3">
        <v>0.24199999999999999</v>
      </c>
      <c r="K160" s="3">
        <v>1.7</v>
      </c>
      <c r="L160" s="3">
        <v>17.63</v>
      </c>
      <c r="M160" s="3"/>
      <c r="N160" s="3"/>
      <c r="O160" s="3"/>
      <c r="P160" s="3"/>
      <c r="Q160" s="3"/>
      <c r="R160" s="3"/>
      <c r="S160" s="3"/>
      <c r="T160" s="3"/>
      <c r="U160" s="3"/>
      <c r="V160" s="3"/>
      <c r="W160" s="3"/>
      <c r="X160" s="3"/>
      <c r="Y160" s="3"/>
      <c r="Z160" s="3"/>
      <c r="AA160" s="3"/>
      <c r="AB160" s="3"/>
    </row>
    <row r="161" spans="1:28" x14ac:dyDescent="0.2">
      <c r="A161" s="3">
        <v>10204</v>
      </c>
      <c r="B161" s="3" t="str">
        <f>VLOOKUP(A161,'QAQC ID Reference Page'!A$2:G$10999,2,FALSE)</f>
        <v>OBS0920</v>
      </c>
      <c r="C161" s="46">
        <f>VLOOKUP(A161,'QAQC ID Reference Page'!A$2:G$10999,3,FALSE)</f>
        <v>44083</v>
      </c>
      <c r="D161" s="12">
        <f>VLOOKUP(A161,'QAQC ID Reference Page'!A$2:G$10999,4,FALSE)</f>
        <v>0.59652777777777777</v>
      </c>
      <c r="E161" s="21">
        <f>VLOOKUP(A161,'QAQC ID Reference Page'!A$2:G$10999,5,FALSE)</f>
        <v>1036</v>
      </c>
      <c r="F161" s="21" t="str">
        <f>VLOOKUP(A161,'QAQC ID Reference Page'!A$2:G$10999,6,FALSE)</f>
        <v>EFR</v>
      </c>
      <c r="G161" s="3" t="str">
        <f>VLOOKUP(A161,'QAQC ID Reference Page'!A$2:G$10999,7,FALSE)</f>
        <v>S</v>
      </c>
      <c r="H161" s="3">
        <v>0.28999999999999998</v>
      </c>
      <c r="I161" s="3">
        <v>0.2</v>
      </c>
      <c r="J161" s="3">
        <v>6.6000000000000003E-2</v>
      </c>
      <c r="K161" s="3">
        <v>0.55000000000000004</v>
      </c>
      <c r="L161" s="3">
        <v>38.78</v>
      </c>
      <c r="M161" s="3"/>
      <c r="N161" s="3"/>
      <c r="O161" s="3"/>
      <c r="P161" s="3"/>
      <c r="Q161" s="3"/>
      <c r="R161" s="3"/>
      <c r="S161" s="3"/>
      <c r="T161" s="3"/>
      <c r="U161" s="3"/>
      <c r="V161" s="3"/>
      <c r="W161" s="3"/>
      <c r="X161" s="3"/>
      <c r="Y161" s="3"/>
      <c r="Z161" s="3"/>
      <c r="AA161" s="3"/>
      <c r="AB161" s="3"/>
    </row>
    <row r="162" spans="1:28" x14ac:dyDescent="0.2">
      <c r="A162" s="3">
        <v>10205</v>
      </c>
      <c r="B162" s="3" t="str">
        <f>VLOOKUP(A162,'QAQC ID Reference Page'!A$2:G$10999,2,FALSE)</f>
        <v>OBS0920</v>
      </c>
      <c r="C162" s="46">
        <f>VLOOKUP(A162,'QAQC ID Reference Page'!A$2:G$10999,3,FALSE)</f>
        <v>44083</v>
      </c>
      <c r="D162" s="12">
        <f>VLOOKUP(A162,'QAQC ID Reference Page'!A$2:G$10999,4,FALSE)</f>
        <v>0.56597222222222221</v>
      </c>
      <c r="E162" s="21">
        <f>VLOOKUP(A162,'QAQC ID Reference Page'!A$2:G$10999,5,FALSE)</f>
        <v>1021</v>
      </c>
      <c r="F162" s="21" t="str">
        <f>VLOOKUP(A162,'QAQC ID Reference Page'!A$2:G$10999,6,FALSE)</f>
        <v>E7C</v>
      </c>
      <c r="G162" s="3" t="str">
        <f>VLOOKUP(A162,'QAQC ID Reference Page'!A$2:G$10999,7,FALSE)</f>
        <v>S</v>
      </c>
      <c r="H162" s="3">
        <v>0.21</v>
      </c>
      <c r="I162" s="3">
        <v>0.09</v>
      </c>
      <c r="J162" s="3">
        <v>6.2E-2</v>
      </c>
      <c r="K162" s="3">
        <v>0.55000000000000004</v>
      </c>
      <c r="L162" s="3">
        <v>31.16</v>
      </c>
      <c r="M162" s="3"/>
      <c r="N162" s="3"/>
      <c r="O162" s="3"/>
      <c r="P162" s="3"/>
      <c r="Q162" s="3"/>
      <c r="R162" s="3"/>
      <c r="S162" s="3"/>
      <c r="T162" s="3"/>
      <c r="U162" s="3"/>
      <c r="V162" s="3"/>
      <c r="W162" s="3"/>
      <c r="X162" s="3"/>
      <c r="Y162" s="3"/>
      <c r="Z162" s="3"/>
      <c r="AA162" s="3"/>
      <c r="AB162" s="3"/>
    </row>
    <row r="163" spans="1:28" x14ac:dyDescent="0.2">
      <c r="A163" s="3">
        <v>10206</v>
      </c>
      <c r="B163" s="3" t="str">
        <f>VLOOKUP(A163,'QAQC ID Reference Page'!A$2:G$10999,2,FALSE)</f>
        <v>OBS0920</v>
      </c>
      <c r="C163" s="46">
        <f>VLOOKUP(A163,'QAQC ID Reference Page'!A$2:G$10999,3,FALSE)</f>
        <v>44083</v>
      </c>
      <c r="D163" s="12">
        <f>VLOOKUP(A163,'QAQC ID Reference Page'!A$2:G$10999,4,FALSE)</f>
        <v>0.57916666666666672</v>
      </c>
      <c r="E163" s="21">
        <f>VLOOKUP(A163,'QAQC ID Reference Page'!A$2:G$10999,5,FALSE)</f>
        <v>1014</v>
      </c>
      <c r="F163" s="21" t="str">
        <f>VLOOKUP(A163,'QAQC ID Reference Page'!A$2:G$10999,6,FALSE)</f>
        <v>E6</v>
      </c>
      <c r="G163" s="3" t="str">
        <f>VLOOKUP(A163,'QAQC ID Reference Page'!A$2:G$10999,7,FALSE)</f>
        <v>S</v>
      </c>
      <c r="H163" s="3">
        <v>0.09</v>
      </c>
      <c r="I163" s="3">
        <v>0.4</v>
      </c>
      <c r="J163" s="3">
        <v>7.0000000000000007E-2</v>
      </c>
      <c r="K163" s="3">
        <v>0.23</v>
      </c>
      <c r="L163" s="3">
        <v>73.430000000000007</v>
      </c>
      <c r="M163" s="3"/>
      <c r="N163" s="3"/>
      <c r="O163" s="3"/>
      <c r="P163" s="3"/>
      <c r="Q163" s="3"/>
      <c r="R163" s="3"/>
      <c r="S163" s="3"/>
      <c r="T163" s="3"/>
      <c r="U163" s="3"/>
      <c r="V163" s="3"/>
      <c r="W163" s="3"/>
      <c r="X163" s="3"/>
      <c r="Y163" s="3"/>
      <c r="Z163" s="3"/>
      <c r="AA163" s="3"/>
      <c r="AB163" s="3"/>
    </row>
    <row r="164" spans="1:28" x14ac:dyDescent="0.2">
      <c r="A164" s="3">
        <v>10207</v>
      </c>
      <c r="B164" s="3" t="str">
        <f>VLOOKUP(A164,'QAQC ID Reference Page'!A$2:G$10999,2,FALSE)</f>
        <v>OBS0920</v>
      </c>
      <c r="C164" s="46">
        <f>VLOOKUP(A164,'QAQC ID Reference Page'!A$2:G$10999,3,FALSE)</f>
        <v>44083</v>
      </c>
      <c r="D164" s="12">
        <f>VLOOKUP(A164,'QAQC ID Reference Page'!A$2:G$10999,4,FALSE)</f>
        <v>0.40833333333333333</v>
      </c>
      <c r="E164" s="21">
        <f>VLOOKUP(A164,'QAQC ID Reference Page'!A$2:G$10999,5,FALSE)</f>
        <v>1043</v>
      </c>
      <c r="F164" s="21" t="str">
        <f>VLOOKUP(A164,'QAQC ID Reference Page'!A$2:G$10999,6,FALSE)</f>
        <v>TR-UP</v>
      </c>
      <c r="G164" s="3" t="str">
        <f>VLOOKUP(A164,'QAQC ID Reference Page'!A$2:G$10999,7,FALSE)</f>
        <v>B</v>
      </c>
      <c r="H164" s="3">
        <v>1.9</v>
      </c>
      <c r="I164" s="3">
        <v>0.22</v>
      </c>
      <c r="J164" s="3">
        <v>0.52600000000000002</v>
      </c>
      <c r="K164" s="3">
        <v>5.17</v>
      </c>
      <c r="L164" s="3">
        <v>84.97</v>
      </c>
      <c r="M164" s="3"/>
      <c r="N164" s="3"/>
      <c r="O164" s="3"/>
      <c r="P164" s="3"/>
      <c r="Q164" s="3"/>
      <c r="R164" s="3"/>
      <c r="S164" s="3"/>
      <c r="T164" s="3"/>
      <c r="U164" s="3"/>
      <c r="V164" s="3"/>
      <c r="W164" s="3"/>
      <c r="X164" s="3"/>
      <c r="Y164" s="3"/>
      <c r="Z164" s="3"/>
      <c r="AA164" s="3"/>
      <c r="AB164" s="3"/>
    </row>
    <row r="165" spans="1:28" x14ac:dyDescent="0.2">
      <c r="A165" s="3">
        <v>10208</v>
      </c>
      <c r="B165" s="3" t="str">
        <f>VLOOKUP(A165,'QAQC ID Reference Page'!A$2:G$10999,2,FALSE)</f>
        <v>OBS0920</v>
      </c>
      <c r="C165" s="46">
        <f>VLOOKUP(A165,'QAQC ID Reference Page'!A$2:G$10999,3,FALSE)</f>
        <v>44083</v>
      </c>
      <c r="D165" s="12">
        <f>VLOOKUP(A165,'QAQC ID Reference Page'!A$2:G$10999,4,FALSE)</f>
        <v>0.53819444444444442</v>
      </c>
      <c r="E165" s="21">
        <f>VLOOKUP(A165,'QAQC ID Reference Page'!A$2:G$10999,5,FALSE)</f>
        <v>1010</v>
      </c>
      <c r="F165" s="21" t="str">
        <f>VLOOKUP(A165,'QAQC ID Reference Page'!A$2:G$10999,6,FALSE)</f>
        <v>E9</v>
      </c>
      <c r="G165" s="3" t="str">
        <f>VLOOKUP(A165,'QAQC ID Reference Page'!A$2:G$10999,7,FALSE)</f>
        <v>S</v>
      </c>
      <c r="H165" s="3">
        <v>0.44</v>
      </c>
      <c r="I165" s="3">
        <v>0.17</v>
      </c>
      <c r="J165" s="3">
        <v>9.2999999999999999E-2</v>
      </c>
      <c r="K165" s="3">
        <v>0.83</v>
      </c>
      <c r="L165" s="3">
        <v>80.13</v>
      </c>
      <c r="M165" s="3"/>
      <c r="N165" s="3"/>
      <c r="O165" s="3"/>
      <c r="P165" s="3"/>
      <c r="Q165" s="3"/>
      <c r="R165" s="3"/>
      <c r="S165" s="3"/>
      <c r="T165" s="3"/>
      <c r="U165" s="3"/>
      <c r="V165" s="3"/>
      <c r="W165" s="3"/>
      <c r="X165" s="3"/>
      <c r="Y165" s="3"/>
      <c r="Z165" s="3"/>
      <c r="AA165" s="3"/>
      <c r="AB165" s="3"/>
    </row>
    <row r="166" spans="1:28" x14ac:dyDescent="0.2">
      <c r="A166" s="3">
        <v>10209</v>
      </c>
      <c r="B166" s="3" t="str">
        <f>VLOOKUP(A166,'QAQC ID Reference Page'!A$2:G$10999,2,FALSE)</f>
        <v>OBS0920</v>
      </c>
      <c r="C166" s="46">
        <f>VLOOKUP(A166,'QAQC ID Reference Page'!A$2:G$10999,3,FALSE)</f>
        <v>44083</v>
      </c>
      <c r="D166" s="12">
        <f>VLOOKUP(A166,'QAQC ID Reference Page'!A$2:G$10999,4,FALSE)</f>
        <v>0.39513888888888887</v>
      </c>
      <c r="E166" s="21">
        <f>VLOOKUP(A166,'QAQC ID Reference Page'!A$2:G$10999,5,FALSE)</f>
        <v>1028</v>
      </c>
      <c r="F166" s="21" t="str">
        <f>VLOOKUP(A166,'QAQC ID Reference Page'!A$2:G$10999,6,FALSE)</f>
        <v>TR</v>
      </c>
      <c r="G166" s="3" t="str">
        <f>VLOOKUP(A166,'QAQC ID Reference Page'!A$2:G$10999,7,FALSE)</f>
        <v>S</v>
      </c>
      <c r="H166" s="3">
        <v>0.31</v>
      </c>
      <c r="I166" s="3">
        <v>7.0000000000000007E-2</v>
      </c>
      <c r="J166" s="3">
        <v>6.3E-2</v>
      </c>
      <c r="K166" s="3">
        <v>0.92</v>
      </c>
      <c r="L166" s="3">
        <v>74.650000000000006</v>
      </c>
      <c r="M166" s="3"/>
      <c r="N166" s="3"/>
      <c r="O166" s="3"/>
      <c r="P166" s="3"/>
      <c r="Q166" s="3"/>
      <c r="R166" s="3"/>
      <c r="S166" s="3"/>
      <c r="T166" s="3"/>
      <c r="U166" s="3"/>
      <c r="V166" s="3"/>
      <c r="W166" s="3"/>
      <c r="X166" s="3"/>
      <c r="Y166" s="3"/>
      <c r="Z166" s="3"/>
      <c r="AA166" s="3"/>
      <c r="AB166" s="3"/>
    </row>
    <row r="167" spans="1:28" x14ac:dyDescent="0.2">
      <c r="A167" s="3">
        <v>10210</v>
      </c>
      <c r="B167" s="3" t="str">
        <f>VLOOKUP(A167,'QAQC ID Reference Page'!A$2:G$10999,2,FALSE)</f>
        <v>OBS0920</v>
      </c>
      <c r="C167" s="46">
        <f>VLOOKUP(A167,'QAQC ID Reference Page'!A$2:G$10999,3,FALSE)</f>
        <v>44083</v>
      </c>
      <c r="D167" s="12">
        <f>VLOOKUP(A167,'QAQC ID Reference Page'!A$2:G$10999,4,FALSE)</f>
        <v>0.47152777777777777</v>
      </c>
      <c r="E167" s="21">
        <f>VLOOKUP(A167,'QAQC ID Reference Page'!A$2:G$10999,5,FALSE)</f>
        <v>1019</v>
      </c>
      <c r="F167" s="21" t="str">
        <f>VLOOKUP(A167,'QAQC ID Reference Page'!A$2:G$10999,6,FALSE)</f>
        <v>I9</v>
      </c>
      <c r="G167" s="3" t="str">
        <f>VLOOKUP(A167,'QAQC ID Reference Page'!A$2:G$10999,7,FALSE)</f>
        <v>S</v>
      </c>
      <c r="H167" s="3">
        <v>0.47</v>
      </c>
      <c r="I167" s="3">
        <v>0.16</v>
      </c>
      <c r="J167" s="3">
        <v>0.161</v>
      </c>
      <c r="K167" s="3">
        <v>1.33</v>
      </c>
      <c r="L167" s="3">
        <v>49.27</v>
      </c>
      <c r="M167" s="3"/>
      <c r="N167" s="3"/>
      <c r="O167" s="3"/>
      <c r="P167" s="3"/>
      <c r="Q167" s="3"/>
      <c r="R167" s="3"/>
      <c r="S167" s="3"/>
      <c r="T167" s="3"/>
      <c r="U167" s="3"/>
      <c r="V167" s="3"/>
      <c r="W167" s="3"/>
      <c r="X167" s="3"/>
      <c r="Y167" s="3"/>
      <c r="Z167" s="3"/>
      <c r="AA167" s="3"/>
      <c r="AB167" s="3"/>
    </row>
    <row r="168" spans="1:28" x14ac:dyDescent="0.2">
      <c r="A168" s="3">
        <v>10211</v>
      </c>
      <c r="B168" s="3" t="str">
        <f>VLOOKUP(A168,'QAQC ID Reference Page'!A$2:G$10999,2,FALSE)</f>
        <v>OBS0920</v>
      </c>
      <c r="C168" s="46">
        <f>VLOOKUP(A168,'QAQC ID Reference Page'!A$2:G$10999,3,FALSE)</f>
        <v>44083</v>
      </c>
      <c r="D168" s="12">
        <f>VLOOKUP(A168,'QAQC ID Reference Page'!A$2:G$10999,4,FALSE)</f>
        <v>0.45347222222222222</v>
      </c>
      <c r="E168" s="21">
        <f>VLOOKUP(A168,'QAQC ID Reference Page'!A$2:G$10999,5,FALSE)</f>
        <v>1026</v>
      </c>
      <c r="F168" s="21" t="str">
        <f>VLOOKUP(A168,'QAQC ID Reference Page'!A$2:G$10999,6,FALSE)</f>
        <v>I7C</v>
      </c>
      <c r="G168" s="3" t="str">
        <f>VLOOKUP(A168,'QAQC ID Reference Page'!A$2:G$10999,7,FALSE)</f>
        <v>B</v>
      </c>
      <c r="H168" s="3">
        <v>2</v>
      </c>
      <c r="I168" s="3">
        <v>1.39</v>
      </c>
      <c r="J168" s="3">
        <v>2.254</v>
      </c>
      <c r="K168" s="3">
        <v>9.0299999999999994</v>
      </c>
      <c r="L168" s="3">
        <v>74.260000000000005</v>
      </c>
      <c r="M168" s="3"/>
      <c r="N168" s="3"/>
      <c r="O168" s="3"/>
      <c r="P168" s="3"/>
      <c r="Q168" s="3"/>
      <c r="R168" s="3"/>
      <c r="S168" s="3"/>
      <c r="T168" s="3"/>
      <c r="U168" s="3"/>
      <c r="V168" s="3"/>
      <c r="W168" s="3"/>
      <c r="X168" s="3"/>
      <c r="Y168" s="3"/>
      <c r="Z168" s="3"/>
      <c r="AA168" s="3"/>
      <c r="AB168" s="3"/>
    </row>
    <row r="169" spans="1:28" x14ac:dyDescent="0.2">
      <c r="A169" s="3">
        <v>10212</v>
      </c>
      <c r="B169" s="3" t="str">
        <f>VLOOKUP(A169,'QAQC ID Reference Page'!A$2:G$10999,2,FALSE)</f>
        <v>OBS0920</v>
      </c>
      <c r="C169" s="46">
        <f>VLOOKUP(A169,'QAQC ID Reference Page'!A$2:G$10999,3,FALSE)</f>
        <v>44083</v>
      </c>
      <c r="D169" s="12">
        <f>VLOOKUP(A169,'QAQC ID Reference Page'!A$2:G$10999,4,FALSE)</f>
        <v>0.34861111111111109</v>
      </c>
      <c r="E169" s="21">
        <f>VLOOKUP(A169,'QAQC ID Reference Page'!A$2:G$10999,5,FALSE)</f>
        <v>1015</v>
      </c>
      <c r="F169" s="21" t="str">
        <f>VLOOKUP(A169,'QAQC ID Reference Page'!A$2:G$10999,6,FALSE)</f>
        <v>DR</v>
      </c>
      <c r="G169" s="3" t="str">
        <f>VLOOKUP(A169,'QAQC ID Reference Page'!A$2:G$10999,7,FALSE)</f>
        <v>S</v>
      </c>
      <c r="H169" s="3">
        <v>0.14000000000000001</v>
      </c>
      <c r="I169" s="3">
        <v>0.23</v>
      </c>
      <c r="J169" s="3">
        <v>0.13600000000000001</v>
      </c>
      <c r="K169" s="3">
        <v>0.68</v>
      </c>
      <c r="L169" s="3">
        <v>84.43</v>
      </c>
      <c r="M169" s="3"/>
      <c r="N169" s="3"/>
      <c r="O169" s="3"/>
      <c r="P169" s="3"/>
      <c r="Q169" s="3"/>
      <c r="R169" s="3"/>
      <c r="S169" s="3"/>
      <c r="T169" s="3"/>
      <c r="U169" s="3"/>
      <c r="V169" s="3"/>
      <c r="W169" s="3"/>
      <c r="X169" s="3"/>
      <c r="Y169" s="3"/>
      <c r="Z169" s="3"/>
      <c r="AA169" s="3"/>
      <c r="AB169" s="3"/>
    </row>
    <row r="170" spans="1:28" x14ac:dyDescent="0.2">
      <c r="A170" s="3">
        <v>10213</v>
      </c>
      <c r="B170" s="3" t="str">
        <f>VLOOKUP(A170,'QAQC ID Reference Page'!A$2:G$10999,2,FALSE)</f>
        <v>OBS0920</v>
      </c>
      <c r="C170" s="46">
        <f>VLOOKUP(A170,'QAQC ID Reference Page'!A$2:G$10999,3,FALSE)</f>
        <v>44083</v>
      </c>
      <c r="D170" s="12">
        <f>VLOOKUP(A170,'QAQC ID Reference Page'!A$2:G$10999,4,FALSE)</f>
        <v>0.40833333333333333</v>
      </c>
      <c r="E170" s="21">
        <f>VLOOKUP(A170,'QAQC ID Reference Page'!A$2:G$10999,5,FALSE)</f>
        <v>1037</v>
      </c>
      <c r="F170" s="21" t="str">
        <f>VLOOKUP(A170,'QAQC ID Reference Page'!A$2:G$10999,6,FALSE)</f>
        <v>TR-UP</v>
      </c>
      <c r="G170" s="3" t="str">
        <f>VLOOKUP(A170,'QAQC ID Reference Page'!A$2:G$10999,7,FALSE)</f>
        <v>S</v>
      </c>
      <c r="H170" s="3">
        <v>3.18</v>
      </c>
      <c r="I170" s="3">
        <v>0.1</v>
      </c>
      <c r="J170" s="3">
        <v>0.20899999999999999</v>
      </c>
      <c r="K170" s="3">
        <v>0.65</v>
      </c>
      <c r="L170" s="3">
        <v>86.51</v>
      </c>
      <c r="M170" s="3"/>
      <c r="N170" s="3"/>
      <c r="O170" s="3"/>
      <c r="P170" s="3"/>
      <c r="Q170" s="3"/>
      <c r="R170" s="3"/>
      <c r="S170" s="3"/>
      <c r="T170" s="3"/>
      <c r="U170" s="3"/>
      <c r="V170" s="3"/>
      <c r="W170" s="3"/>
      <c r="X170" s="3"/>
      <c r="Y170" s="3"/>
      <c r="Z170" s="3"/>
      <c r="AA170" s="3"/>
      <c r="AB170" s="3"/>
    </row>
    <row r="171" spans="1:28" x14ac:dyDescent="0.2">
      <c r="A171" s="3">
        <v>10214</v>
      </c>
      <c r="B171" s="3" t="str">
        <f>VLOOKUP(A171,'QAQC ID Reference Page'!A$2:G$10999,2,FALSE)</f>
        <v>OBS0920</v>
      </c>
      <c r="C171" s="46">
        <f>VLOOKUP(A171,'QAQC ID Reference Page'!A$2:G$10999,3,FALSE)</f>
        <v>44083</v>
      </c>
      <c r="D171" s="12">
        <f>VLOOKUP(A171,'QAQC ID Reference Page'!A$2:G$10999,4,FALSE)</f>
        <v>0.53819444444444442</v>
      </c>
      <c r="E171" s="21">
        <f>VLOOKUP(A171,'QAQC ID Reference Page'!A$2:G$10999,5,FALSE)</f>
        <v>1002</v>
      </c>
      <c r="F171" s="21" t="str">
        <f>VLOOKUP(A171,'QAQC ID Reference Page'!A$2:G$10999,6,FALSE)</f>
        <v>E9</v>
      </c>
      <c r="G171" s="3" t="str">
        <f>VLOOKUP(A171,'QAQC ID Reference Page'!A$2:G$10999,7,FALSE)</f>
        <v>S</v>
      </c>
      <c r="H171" s="3">
        <v>0.36</v>
      </c>
      <c r="I171" s="3">
        <v>0.45</v>
      </c>
      <c r="J171" s="3">
        <v>0.27400000000000002</v>
      </c>
      <c r="K171" s="3">
        <v>1.26</v>
      </c>
      <c r="L171" s="3">
        <v>44.95</v>
      </c>
      <c r="M171" s="3"/>
      <c r="N171" s="3"/>
      <c r="O171" s="3"/>
      <c r="P171" s="3"/>
      <c r="Q171" s="3"/>
      <c r="R171" s="3"/>
      <c r="S171" s="3"/>
      <c r="T171" s="3"/>
      <c r="U171" s="3"/>
      <c r="V171" s="3"/>
      <c r="W171" s="3"/>
      <c r="X171" s="3"/>
      <c r="Y171" s="3"/>
      <c r="Z171" s="3"/>
      <c r="AA171" s="3"/>
      <c r="AB171" s="3"/>
    </row>
    <row r="172" spans="1:28" x14ac:dyDescent="0.2">
      <c r="A172" s="3">
        <v>10215</v>
      </c>
      <c r="B172" s="3" t="str">
        <f>VLOOKUP(A172,'QAQC ID Reference Page'!A$2:G$10999,2,FALSE)</f>
        <v>OBS0920</v>
      </c>
      <c r="C172" s="46">
        <f>VLOOKUP(A172,'QAQC ID Reference Page'!A$2:G$10999,3,FALSE)</f>
        <v>44083</v>
      </c>
      <c r="D172" s="12">
        <f>VLOOKUP(A172,'QAQC ID Reference Page'!A$2:G$10999,4,FALSE)</f>
        <v>0.45347222222222222</v>
      </c>
      <c r="E172" s="21">
        <f>VLOOKUP(A172,'QAQC ID Reference Page'!A$2:G$10999,5,FALSE)</f>
        <v>1045</v>
      </c>
      <c r="F172" s="21" t="str">
        <f>VLOOKUP(A172,'QAQC ID Reference Page'!A$2:G$10999,6,FALSE)</f>
        <v>I7C</v>
      </c>
      <c r="G172" s="3" t="str">
        <f>VLOOKUP(A172,'QAQC ID Reference Page'!A$2:G$10999,7,FALSE)</f>
        <v>S</v>
      </c>
      <c r="H172" s="3">
        <v>0.06</v>
      </c>
      <c r="I172" s="3">
        <v>0.19</v>
      </c>
      <c r="J172" s="3">
        <v>7.8E-2</v>
      </c>
      <c r="K172" s="3">
        <v>0.33</v>
      </c>
      <c r="L172" s="3">
        <v>95.72</v>
      </c>
      <c r="M172" s="3"/>
      <c r="N172" s="3"/>
      <c r="O172" s="3"/>
      <c r="P172" s="3"/>
      <c r="Q172" s="3"/>
      <c r="R172" s="3"/>
      <c r="S172" s="3"/>
      <c r="T172" s="3"/>
      <c r="U172" s="3"/>
      <c r="V172" s="3"/>
      <c r="W172" s="3"/>
      <c r="X172" s="3"/>
      <c r="Y172" s="3"/>
      <c r="Z172" s="3"/>
      <c r="AA172" s="3"/>
      <c r="AB172" s="3"/>
    </row>
    <row r="173" spans="1:28" x14ac:dyDescent="0.2">
      <c r="A173" s="3">
        <v>10216</v>
      </c>
      <c r="B173" s="3" t="str">
        <f>VLOOKUP(A173,'QAQC ID Reference Page'!A$2:G$10999,2,FALSE)</f>
        <v>OBS0920</v>
      </c>
      <c r="C173" s="46">
        <f>VLOOKUP(A173,'QAQC ID Reference Page'!A$2:G$10999,3,FALSE)</f>
        <v>44083</v>
      </c>
      <c r="D173" s="12">
        <f>VLOOKUP(A173,'QAQC ID Reference Page'!A$2:G$10999,4,FALSE)</f>
        <v>0.41944444444444445</v>
      </c>
      <c r="E173" s="21">
        <f>VLOOKUP(A173,'QAQC ID Reference Page'!A$2:G$10999,5,FALSE)</f>
        <v>1006</v>
      </c>
      <c r="F173" s="21" t="str">
        <f>VLOOKUP(A173,'QAQC ID Reference Page'!A$2:G$10999,6,FALSE)</f>
        <v>AR</v>
      </c>
      <c r="G173" s="3" t="str">
        <f>VLOOKUP(A173,'QAQC ID Reference Page'!A$2:G$10999,7,FALSE)</f>
        <v>S</v>
      </c>
      <c r="H173" s="3">
        <v>2.2999999999999998</v>
      </c>
      <c r="I173" s="3">
        <v>0.13</v>
      </c>
      <c r="J173" s="3">
        <v>0.46800000000000003</v>
      </c>
      <c r="K173" s="3">
        <v>1.8</v>
      </c>
      <c r="L173" s="3">
        <v>68.48</v>
      </c>
      <c r="M173" s="3"/>
      <c r="N173" s="3"/>
      <c r="O173" s="3"/>
      <c r="P173" s="3"/>
      <c r="Q173" s="3"/>
      <c r="R173" s="3"/>
      <c r="S173" s="3"/>
      <c r="T173" s="3"/>
      <c r="U173" s="3"/>
      <c r="V173" s="3"/>
      <c r="W173" s="3"/>
      <c r="X173" s="3"/>
      <c r="Y173" s="3"/>
      <c r="Z173" s="3"/>
      <c r="AA173" s="3"/>
      <c r="AB173" s="3"/>
    </row>
    <row r="174" spans="1:28" x14ac:dyDescent="0.2">
      <c r="A174" s="3">
        <v>10217</v>
      </c>
      <c r="B174" s="3" t="str">
        <f>VLOOKUP(A174,'QAQC ID Reference Page'!A$2:G$10999,2,FALSE)</f>
        <v>OBS0920</v>
      </c>
      <c r="C174" s="46">
        <f>VLOOKUP(A174,'QAQC ID Reference Page'!A$2:G$10999,3,FALSE)</f>
        <v>44083</v>
      </c>
      <c r="D174" s="12">
        <f>VLOOKUP(A174,'QAQC ID Reference Page'!A$2:G$10999,4,FALSE)</f>
        <v>0.51249999999999996</v>
      </c>
      <c r="E174" s="21">
        <f>VLOOKUP(A174,'QAQC ID Reference Page'!A$2:G$10999,5,FALSE)</f>
        <v>1029</v>
      </c>
      <c r="F174" s="21" t="str">
        <f>VLOOKUP(A174,'QAQC ID Reference Page'!A$2:G$10999,6,FALSE)</f>
        <v>G9</v>
      </c>
      <c r="G174" s="3" t="str">
        <f>VLOOKUP(A174,'QAQC ID Reference Page'!A$2:G$10999,7,FALSE)</f>
        <v>B</v>
      </c>
      <c r="H174" s="3">
        <v>0.59</v>
      </c>
      <c r="I174" s="3">
        <v>0.52</v>
      </c>
      <c r="J174" s="3">
        <v>0.14799999999999999</v>
      </c>
      <c r="K174" s="3">
        <v>1.89</v>
      </c>
      <c r="L174" s="3">
        <v>61.66</v>
      </c>
      <c r="M174" s="3"/>
      <c r="N174" s="3"/>
      <c r="O174" s="3"/>
      <c r="P174" s="3"/>
      <c r="Q174" s="3"/>
      <c r="R174" s="3"/>
      <c r="S174" s="3"/>
      <c r="T174" s="3"/>
      <c r="U174" s="3"/>
      <c r="V174" s="3"/>
      <c r="W174" s="3"/>
      <c r="X174" s="3"/>
      <c r="Y174" s="3"/>
      <c r="Z174" s="3"/>
      <c r="AA174" s="3"/>
      <c r="AB174" s="3"/>
    </row>
    <row r="175" spans="1:28" x14ac:dyDescent="0.2">
      <c r="A175" s="3">
        <v>10218</v>
      </c>
      <c r="B175" s="3" t="str">
        <f>VLOOKUP(A175,'QAQC ID Reference Page'!A$2:G$10999,2,FALSE)</f>
        <v>OBS0920</v>
      </c>
      <c r="C175" s="46">
        <f>VLOOKUP(A175,'QAQC ID Reference Page'!A$2:G$10999,3,FALSE)</f>
        <v>44083</v>
      </c>
      <c r="D175" s="12">
        <f>VLOOKUP(A175,'QAQC ID Reference Page'!A$2:G$10999,4,FALSE)</f>
        <v>0.51249999999999996</v>
      </c>
      <c r="E175" s="21">
        <f>VLOOKUP(A175,'QAQC ID Reference Page'!A$2:G$10999,5,FALSE)</f>
        <v>1041</v>
      </c>
      <c r="F175" s="21" t="str">
        <f>VLOOKUP(A175,'QAQC ID Reference Page'!A$2:G$10999,6,FALSE)</f>
        <v>G9</v>
      </c>
      <c r="G175" s="3" t="str">
        <f>VLOOKUP(A175,'QAQC ID Reference Page'!A$2:G$10999,7,FALSE)</f>
        <v>S</v>
      </c>
      <c r="H175" s="3">
        <v>0.3</v>
      </c>
      <c r="I175" s="3">
        <v>0.2</v>
      </c>
      <c r="J175" s="3">
        <v>8.8999999999999996E-2</v>
      </c>
      <c r="K175" s="3">
        <v>0.84</v>
      </c>
      <c r="L175" s="3">
        <v>85.11</v>
      </c>
      <c r="M175" s="3"/>
      <c r="N175" s="3"/>
      <c r="O175" s="3"/>
      <c r="P175" s="3"/>
      <c r="Q175" s="3"/>
      <c r="R175" s="3"/>
      <c r="S175" s="3"/>
      <c r="T175" s="3"/>
      <c r="U175" s="3"/>
      <c r="V175" s="3"/>
      <c r="W175" s="3"/>
      <c r="X175" s="3"/>
      <c r="Y175" s="3"/>
      <c r="Z175" s="3"/>
      <c r="AA175" s="3"/>
      <c r="AB175" s="3"/>
    </row>
    <row r="176" spans="1:28" x14ac:dyDescent="0.2">
      <c r="A176" s="3">
        <v>10219</v>
      </c>
      <c r="B176" s="3" t="str">
        <f>VLOOKUP(A176,'QAQC ID Reference Page'!A$2:G$10999,2,FALSE)</f>
        <v>OBS0920</v>
      </c>
      <c r="C176" s="46">
        <f>VLOOKUP(A176,'QAQC ID Reference Page'!A$2:G$10999,3,FALSE)</f>
        <v>44083</v>
      </c>
      <c r="D176" s="12">
        <f>VLOOKUP(A176,'QAQC ID Reference Page'!A$2:G$10999,4,FALSE)</f>
        <v>0.42916666666666664</v>
      </c>
      <c r="E176" s="21">
        <f>VLOOKUP(A176,'QAQC ID Reference Page'!A$2:G$10999,5,FALSE)</f>
        <v>1031</v>
      </c>
      <c r="F176" s="21" t="str">
        <f>VLOOKUP(A176,'QAQC ID Reference Page'!A$2:G$10999,6,FALSE)</f>
        <v>BR</v>
      </c>
      <c r="G176" s="3" t="str">
        <f>VLOOKUP(A176,'QAQC ID Reference Page'!A$2:G$10999,7,FALSE)</f>
        <v>S</v>
      </c>
      <c r="H176" s="3">
        <v>2.17</v>
      </c>
      <c r="I176" s="3">
        <v>0.18</v>
      </c>
      <c r="J176" s="3">
        <v>0.161</v>
      </c>
      <c r="K176" s="3">
        <v>1.23</v>
      </c>
      <c r="L176" s="3">
        <v>22.18</v>
      </c>
      <c r="M176" s="3"/>
      <c r="N176" s="3"/>
      <c r="O176" s="3"/>
      <c r="P176" s="3"/>
      <c r="Q176" s="3"/>
      <c r="R176" s="3"/>
      <c r="S176" s="3"/>
      <c r="T176" s="3"/>
      <c r="U176" s="3"/>
      <c r="V176" s="3"/>
      <c r="W176" s="3"/>
      <c r="X176" s="3"/>
      <c r="Y176" s="3"/>
      <c r="Z176" s="3"/>
      <c r="AA176" s="3"/>
      <c r="AB176" s="3"/>
    </row>
    <row r="177" spans="1:28" x14ac:dyDescent="0.2">
      <c r="A177" s="3">
        <v>10220</v>
      </c>
      <c r="B177" s="3" t="str">
        <f>VLOOKUP(A177,'QAQC ID Reference Page'!A$2:G$10999,2,FALSE)</f>
        <v>OBS0920</v>
      </c>
      <c r="C177" s="46">
        <f>VLOOKUP(A177,'QAQC ID Reference Page'!A$2:G$10999,3,FALSE)</f>
        <v>44083</v>
      </c>
      <c r="D177" s="12">
        <f>VLOOKUP(A177,'QAQC ID Reference Page'!A$2:G$10999,4,FALSE)</f>
        <v>0.3215277777777778</v>
      </c>
      <c r="E177" s="21">
        <f>VLOOKUP(A177,'QAQC ID Reference Page'!A$2:G$10999,5,FALSE)</f>
        <v>1024</v>
      </c>
      <c r="F177" s="21" t="str">
        <f>VLOOKUP(A177,'QAQC ID Reference Page'!A$2:G$10999,6,FALSE)</f>
        <v>G6</v>
      </c>
      <c r="G177" s="3" t="str">
        <f>VLOOKUP(A177,'QAQC ID Reference Page'!A$2:G$10999,7,FALSE)</f>
        <v>S</v>
      </c>
      <c r="H177" s="3">
        <v>0.01</v>
      </c>
      <c r="I177" s="3">
        <v>0.27</v>
      </c>
      <c r="J177" s="3">
        <v>6.3E-2</v>
      </c>
      <c r="K177" s="3">
        <v>0.18</v>
      </c>
      <c r="L177" s="3">
        <v>47.4</v>
      </c>
      <c r="M177" s="3"/>
      <c r="N177" s="3"/>
      <c r="O177" s="3"/>
      <c r="P177" s="3"/>
      <c r="Q177" s="3"/>
      <c r="R177" s="3"/>
      <c r="S177" s="3"/>
      <c r="T177" s="3"/>
      <c r="U177" s="3"/>
      <c r="V177" s="3"/>
      <c r="W177" s="3"/>
      <c r="X177" s="3"/>
      <c r="Y177" s="3"/>
      <c r="Z177" s="3"/>
      <c r="AA177" s="3"/>
      <c r="AB177" s="3"/>
    </row>
    <row r="178" spans="1:28" x14ac:dyDescent="0.2">
      <c r="A178" s="3">
        <v>10401</v>
      </c>
      <c r="B178" s="3" t="str">
        <f>VLOOKUP(A178,'QAQC ID Reference Page'!A$2:G$10999,2,FALSE)</f>
        <v>OBS1120</v>
      </c>
      <c r="C178" s="46">
        <f>VLOOKUP(A178,'QAQC ID Reference Page'!A$2:G$10999,3,FALSE)</f>
        <v>44139</v>
      </c>
      <c r="D178" s="12">
        <f>VLOOKUP(A178,'QAQC ID Reference Page'!A$2:G$10999,4,FALSE)</f>
        <v>0.42638888888888887</v>
      </c>
      <c r="E178" s="21">
        <f>VLOOKUP(A178,'QAQC ID Reference Page'!A$2:G$10999,5,FALSE)</f>
        <v>1035</v>
      </c>
      <c r="F178" s="21" t="str">
        <f>VLOOKUP(A178,'QAQC ID Reference Page'!A$2:G$10999,6,FALSE)</f>
        <v>BLB</v>
      </c>
      <c r="G178" s="3" t="str">
        <f>VLOOKUP(A178,'QAQC ID Reference Page'!A$2:G$10999,7,FALSE)</f>
        <v>S</v>
      </c>
      <c r="H178" s="3">
        <v>0.14000000000000001</v>
      </c>
      <c r="I178" s="3">
        <v>0.2</v>
      </c>
      <c r="J178" s="3">
        <v>1E-3</v>
      </c>
      <c r="K178" s="3">
        <v>1.56</v>
      </c>
      <c r="L178" s="3">
        <v>37.71</v>
      </c>
      <c r="M178" s="3"/>
      <c r="N178" s="3"/>
      <c r="O178" s="3"/>
      <c r="P178" s="3"/>
      <c r="Q178" s="3"/>
      <c r="R178" s="3"/>
      <c r="S178" s="3"/>
      <c r="T178" s="3"/>
      <c r="U178" s="3"/>
      <c r="V178" s="3"/>
      <c r="W178" s="3"/>
      <c r="X178" s="3"/>
      <c r="Y178" s="3"/>
      <c r="Z178" s="3"/>
      <c r="AA178" s="3"/>
      <c r="AB178" s="3"/>
    </row>
    <row r="179" spans="1:28" x14ac:dyDescent="0.2">
      <c r="A179" s="3">
        <v>10402</v>
      </c>
      <c r="B179" s="3" t="str">
        <f>VLOOKUP(A179,'QAQC ID Reference Page'!A$2:G$10999,2,FALSE)</f>
        <v>OBS1120</v>
      </c>
      <c r="C179" s="46">
        <f>VLOOKUP(A179,'QAQC ID Reference Page'!A$2:G$10999,3,FALSE)</f>
        <v>44139</v>
      </c>
      <c r="D179" s="12">
        <f>VLOOKUP(A179,'QAQC ID Reference Page'!A$2:G$10999,4,FALSE)</f>
        <v>0.52638888888888891</v>
      </c>
      <c r="E179" s="21">
        <f>VLOOKUP(A179,'QAQC ID Reference Page'!A$2:G$10999,5,FALSE)</f>
        <v>1022</v>
      </c>
      <c r="F179" s="21" t="str">
        <f>VLOOKUP(A179,'QAQC ID Reference Page'!A$2:G$10999,6,FALSE)</f>
        <v>C9</v>
      </c>
      <c r="G179" s="3" t="str">
        <f>VLOOKUP(A179,'QAQC ID Reference Page'!A$2:G$10999,7,FALSE)</f>
        <v>S</v>
      </c>
      <c r="H179" s="3">
        <v>0.38</v>
      </c>
      <c r="I179" s="3">
        <v>0.13</v>
      </c>
      <c r="J179" s="3">
        <v>0.123</v>
      </c>
      <c r="K179" s="3">
        <v>0.53</v>
      </c>
      <c r="L179" s="3">
        <v>59.27</v>
      </c>
      <c r="M179" s="3"/>
      <c r="N179" s="3"/>
      <c r="O179" s="3"/>
      <c r="P179" s="3"/>
      <c r="Q179" s="3"/>
      <c r="R179" s="3"/>
      <c r="S179" s="3"/>
      <c r="T179" s="3"/>
      <c r="U179" s="3"/>
      <c r="V179" s="3"/>
      <c r="W179" s="3"/>
      <c r="X179" s="3"/>
      <c r="Y179" s="3"/>
      <c r="Z179" s="3"/>
      <c r="AA179" s="3"/>
      <c r="AB179" s="3"/>
    </row>
    <row r="180" spans="1:28" x14ac:dyDescent="0.2">
      <c r="A180" s="3">
        <v>10403</v>
      </c>
      <c r="B180" s="3" t="str">
        <f>VLOOKUP(A180,'QAQC ID Reference Page'!A$2:G$10999,2,FALSE)</f>
        <v>OBS1120</v>
      </c>
      <c r="C180" s="46">
        <f>VLOOKUP(A180,'QAQC ID Reference Page'!A$2:G$10999,3,FALSE)</f>
        <v>44139</v>
      </c>
      <c r="D180" s="12">
        <f>VLOOKUP(A180,'QAQC ID Reference Page'!A$2:G$10999,4,FALSE)</f>
        <v>0.52638888888888891</v>
      </c>
      <c r="E180" s="21">
        <f>VLOOKUP(A180,'QAQC ID Reference Page'!A$2:G$10999,5,FALSE)</f>
        <v>1034</v>
      </c>
      <c r="F180" s="21" t="str">
        <f>VLOOKUP(A180,'QAQC ID Reference Page'!A$2:G$10999,6,FALSE)</f>
        <v>C9</v>
      </c>
      <c r="G180" s="3" t="str">
        <f>VLOOKUP(A180,'QAQC ID Reference Page'!A$2:G$10999,7,FALSE)</f>
        <v>B</v>
      </c>
      <c r="H180" s="3">
        <v>1.38</v>
      </c>
      <c r="I180" s="3">
        <v>0.26</v>
      </c>
      <c r="J180" s="3">
        <v>0.35699999999999998</v>
      </c>
      <c r="K180" s="3">
        <v>1.23</v>
      </c>
      <c r="L180" s="3">
        <v>53.3</v>
      </c>
      <c r="M180" s="3"/>
      <c r="N180" s="3"/>
      <c r="O180" s="3"/>
      <c r="P180" s="3"/>
      <c r="Q180" s="3"/>
      <c r="R180" s="3"/>
      <c r="S180" s="3"/>
      <c r="T180" s="3"/>
      <c r="U180" s="3"/>
      <c r="V180" s="3"/>
      <c r="W180" s="3"/>
      <c r="X180" s="3"/>
      <c r="Y180" s="3"/>
      <c r="Z180" s="3"/>
      <c r="AA180" s="3"/>
      <c r="AB180" s="3"/>
    </row>
    <row r="181" spans="1:28" x14ac:dyDescent="0.2">
      <c r="A181" s="3">
        <v>10404</v>
      </c>
      <c r="B181" s="3" t="str">
        <f>VLOOKUP(A181,'QAQC ID Reference Page'!A$2:G$10999,2,FALSE)</f>
        <v>OBS1120</v>
      </c>
      <c r="C181" s="46">
        <f>VLOOKUP(A181,'QAQC ID Reference Page'!A$2:G$10999,3,FALSE)</f>
        <v>44139</v>
      </c>
      <c r="D181" s="12">
        <f>VLOOKUP(A181,'QAQC ID Reference Page'!A$2:G$10999,4,FALSE)</f>
        <v>0.49652777777777779</v>
      </c>
      <c r="E181" s="21">
        <f>VLOOKUP(A181,'QAQC ID Reference Page'!A$2:G$10999,5,FALSE)</f>
        <v>1039</v>
      </c>
      <c r="F181" s="21" t="str">
        <f>VLOOKUP(A181,'QAQC ID Reference Page'!A$2:G$10999,6,FALSE)</f>
        <v>C7C</v>
      </c>
      <c r="G181" s="3" t="str">
        <f>VLOOKUP(A181,'QAQC ID Reference Page'!A$2:G$10999,7,FALSE)</f>
        <v>B</v>
      </c>
      <c r="H181" s="3">
        <v>0.79</v>
      </c>
      <c r="I181" s="3">
        <v>0.18</v>
      </c>
      <c r="J181" s="3">
        <v>0.13100000000000001</v>
      </c>
      <c r="K181" s="3">
        <v>0.78</v>
      </c>
      <c r="L181" s="3">
        <v>23.71</v>
      </c>
      <c r="M181" s="3"/>
      <c r="N181" s="3"/>
      <c r="O181" s="3"/>
      <c r="P181" s="3"/>
      <c r="Q181" s="3"/>
      <c r="R181" s="3"/>
      <c r="S181" s="3"/>
      <c r="T181" s="3"/>
      <c r="U181" s="3"/>
      <c r="V181" s="3"/>
      <c r="W181" s="3"/>
      <c r="X181" s="3"/>
      <c r="Y181" s="3"/>
      <c r="Z181" s="3"/>
      <c r="AA181" s="3"/>
      <c r="AB181" s="3"/>
    </row>
    <row r="182" spans="1:28" x14ac:dyDescent="0.2">
      <c r="A182" s="3">
        <v>10405</v>
      </c>
      <c r="B182" s="3" t="str">
        <f>VLOOKUP(A182,'QAQC ID Reference Page'!A$2:G$10999,2,FALSE)</f>
        <v>OBS1120</v>
      </c>
      <c r="C182" s="46">
        <f>VLOOKUP(A182,'QAQC ID Reference Page'!A$2:G$10999,3,FALSE)</f>
        <v>44139</v>
      </c>
      <c r="D182" s="12">
        <f>VLOOKUP(A182,'QAQC ID Reference Page'!A$2:G$10999,4,FALSE)</f>
        <v>0.46736111111111112</v>
      </c>
      <c r="E182" s="21">
        <f>VLOOKUP(A182,'QAQC ID Reference Page'!A$2:G$10999,5,FALSE)</f>
        <v>1009</v>
      </c>
      <c r="F182" s="21" t="str">
        <f>VLOOKUP(A182,'QAQC ID Reference Page'!A$2:G$10999,6,FALSE)</f>
        <v>C5-1</v>
      </c>
      <c r="G182" s="3" t="str">
        <f>VLOOKUP(A182,'QAQC ID Reference Page'!A$2:G$10999,7,FALSE)</f>
        <v>S</v>
      </c>
      <c r="H182" s="3">
        <v>3.04</v>
      </c>
      <c r="I182" s="3">
        <v>0.19</v>
      </c>
      <c r="J182" s="3">
        <v>0.247</v>
      </c>
      <c r="K182" s="3">
        <v>0.56999999999999995</v>
      </c>
      <c r="L182" s="3">
        <v>73.53</v>
      </c>
      <c r="M182" s="3"/>
      <c r="N182" s="3"/>
      <c r="O182" s="3"/>
      <c r="P182" s="3"/>
      <c r="Q182" s="3"/>
      <c r="R182" s="3"/>
      <c r="S182" s="3"/>
      <c r="T182" s="3"/>
      <c r="U182" s="3"/>
      <c r="V182" s="3"/>
      <c r="W182" s="3"/>
      <c r="X182" s="3"/>
      <c r="Y182" s="3"/>
      <c r="Z182" s="3"/>
      <c r="AA182" s="3"/>
      <c r="AB182" s="3"/>
    </row>
    <row r="183" spans="1:28" x14ac:dyDescent="0.2">
      <c r="A183" s="3">
        <v>10406</v>
      </c>
      <c r="B183" s="3" t="str">
        <f>VLOOKUP(A183,'QAQC ID Reference Page'!A$2:G$10999,2,FALSE)</f>
        <v>OBS1120</v>
      </c>
      <c r="C183" s="46">
        <f>VLOOKUP(A183,'QAQC ID Reference Page'!A$2:G$10999,3,FALSE)</f>
        <v>44139</v>
      </c>
      <c r="D183" s="12">
        <f>VLOOKUP(A183,'QAQC ID Reference Page'!A$2:G$10999,4,FALSE)</f>
        <v>0.39652777777777776</v>
      </c>
      <c r="E183" s="21">
        <f>VLOOKUP(A183,'QAQC ID Reference Page'!A$2:G$10999,5,FALSE)</f>
        <v>1029</v>
      </c>
      <c r="F183" s="21" t="str">
        <f>VLOOKUP(A183,'QAQC ID Reference Page'!A$2:G$10999,6,FALSE)</f>
        <v>E1</v>
      </c>
      <c r="G183" s="3" t="str">
        <f>VLOOKUP(A183,'QAQC ID Reference Page'!A$2:G$10999,7,FALSE)</f>
        <v>S</v>
      </c>
      <c r="H183" s="3">
        <v>0.14000000000000001</v>
      </c>
      <c r="I183" s="3">
        <v>0.22</v>
      </c>
      <c r="J183" s="3">
        <v>8.9999999999999993E-3</v>
      </c>
      <c r="K183" s="3">
        <v>-0.03</v>
      </c>
      <c r="L183" s="3">
        <v>41.21</v>
      </c>
      <c r="M183" s="3"/>
      <c r="N183" s="3"/>
      <c r="O183" s="3"/>
      <c r="P183" s="3"/>
      <c r="Q183" s="3"/>
      <c r="R183" s="3"/>
      <c r="S183" s="3"/>
      <c r="T183" s="3"/>
      <c r="U183" s="3"/>
      <c r="V183" s="3"/>
      <c r="W183" s="3"/>
      <c r="X183" s="3"/>
      <c r="Y183" s="3"/>
      <c r="Z183" s="3"/>
      <c r="AA183" s="3"/>
      <c r="AB183" s="3"/>
    </row>
    <row r="184" spans="1:28" x14ac:dyDescent="0.2">
      <c r="A184" s="3">
        <v>10407</v>
      </c>
      <c r="B184" s="3" t="str">
        <f>VLOOKUP(A184,'QAQC ID Reference Page'!A$2:G$10999,2,FALSE)</f>
        <v>OBS1120</v>
      </c>
      <c r="C184" s="46">
        <f>VLOOKUP(A184,'QAQC ID Reference Page'!A$2:G$10999,3,FALSE)</f>
        <v>44139</v>
      </c>
      <c r="D184" s="12">
        <f>VLOOKUP(A184,'QAQC ID Reference Page'!A$2:G$10999,4,FALSE)</f>
        <v>0.37569444444444444</v>
      </c>
      <c r="E184" s="21">
        <f>VLOOKUP(A184,'QAQC ID Reference Page'!A$2:G$10999,5,FALSE)</f>
        <v>1045</v>
      </c>
      <c r="F184" s="21" t="str">
        <f>VLOOKUP(A184,'QAQC ID Reference Page'!A$2:G$10999,6,FALSE)</f>
        <v>C1</v>
      </c>
      <c r="G184" s="3" t="str">
        <f>VLOOKUP(A184,'QAQC ID Reference Page'!A$2:G$10999,7,FALSE)</f>
        <v>B</v>
      </c>
      <c r="H184" s="3">
        <v>0.1</v>
      </c>
      <c r="I184" s="3">
        <v>0.22</v>
      </c>
      <c r="J184" s="3">
        <v>7.0000000000000001E-3</v>
      </c>
      <c r="K184" s="3">
        <v>-0.01</v>
      </c>
      <c r="L184" s="3">
        <v>47.43</v>
      </c>
      <c r="M184" s="3"/>
      <c r="N184" s="3"/>
      <c r="O184" s="3"/>
      <c r="P184" s="3"/>
      <c r="Q184" s="3"/>
      <c r="R184" s="3"/>
      <c r="S184" s="3"/>
      <c r="T184" s="3"/>
      <c r="U184" s="3"/>
      <c r="V184" s="3"/>
      <c r="W184" s="3"/>
      <c r="X184" s="3"/>
      <c r="Y184" s="3"/>
      <c r="Z184" s="3"/>
      <c r="AA184" s="3"/>
      <c r="AB184" s="3"/>
    </row>
    <row r="185" spans="1:28" x14ac:dyDescent="0.2">
      <c r="A185" s="3">
        <v>10408</v>
      </c>
      <c r="B185" s="3" t="str">
        <f>VLOOKUP(A185,'QAQC ID Reference Page'!A$2:G$10999,2,FALSE)</f>
        <v>OBS1120</v>
      </c>
      <c r="C185" s="46">
        <f>VLOOKUP(A185,'QAQC ID Reference Page'!A$2:G$10999,3,FALSE)</f>
        <v>44139</v>
      </c>
      <c r="D185" s="12">
        <f>VLOOKUP(A185,'QAQC ID Reference Page'!A$2:G$10999,4,FALSE)</f>
        <v>0.45555555555555555</v>
      </c>
      <c r="E185" s="21">
        <f>VLOOKUP(A185,'QAQC ID Reference Page'!A$2:G$10999,5,FALSE)</f>
        <v>1017</v>
      </c>
      <c r="F185" s="21" t="str">
        <f>VLOOKUP(A185,'QAQC ID Reference Page'!A$2:G$10999,6,FALSE)</f>
        <v>C4</v>
      </c>
      <c r="G185" s="3" t="str">
        <f>VLOOKUP(A185,'QAQC ID Reference Page'!A$2:G$10999,7,FALSE)</f>
        <v>S</v>
      </c>
      <c r="H185" s="3">
        <v>0.78</v>
      </c>
      <c r="I185" s="3">
        <v>0.1</v>
      </c>
      <c r="J185" s="3">
        <v>8.6999999999999994E-2</v>
      </c>
      <c r="K185" s="3">
        <v>1.1499999999999999</v>
      </c>
      <c r="L185" s="3">
        <v>27.27</v>
      </c>
      <c r="M185" s="3"/>
      <c r="N185" s="3"/>
      <c r="O185" s="3"/>
      <c r="P185" s="3"/>
      <c r="Q185" s="3"/>
      <c r="R185" s="3"/>
      <c r="S185" s="3"/>
      <c r="T185" s="3"/>
      <c r="U185" s="3"/>
      <c r="V185" s="3"/>
      <c r="W185" s="3"/>
      <c r="X185" s="3"/>
      <c r="Y185" s="3"/>
      <c r="Z185" s="3"/>
      <c r="AA185" s="3"/>
      <c r="AB185" s="3"/>
    </row>
    <row r="186" spans="1:28" x14ac:dyDescent="0.2">
      <c r="A186" s="3">
        <v>10409</v>
      </c>
      <c r="B186" s="3" t="str">
        <f>VLOOKUP(A186,'QAQC ID Reference Page'!A$2:G$10999,2,FALSE)</f>
        <v>OBS1120</v>
      </c>
      <c r="C186" s="46">
        <f>VLOOKUP(A186,'QAQC ID Reference Page'!A$2:G$10999,3,FALSE)</f>
        <v>44139</v>
      </c>
      <c r="D186" s="12">
        <f>VLOOKUP(A186,'QAQC ID Reference Page'!A$2:G$10999,4,FALSE)</f>
        <v>0.59166666666666667</v>
      </c>
      <c r="E186" s="21">
        <f>VLOOKUP(A186,'QAQC ID Reference Page'!A$2:G$10999,5,FALSE)</f>
        <v>1004</v>
      </c>
      <c r="F186" s="21" t="str">
        <f>VLOOKUP(A186,'QAQC ID Reference Page'!A$2:G$10999,6,FALSE)</f>
        <v>B11</v>
      </c>
      <c r="G186" s="3" t="str">
        <f>VLOOKUP(A186,'QAQC ID Reference Page'!A$2:G$10999,7,FALSE)</f>
        <v>S</v>
      </c>
      <c r="H186" s="3">
        <v>0.22</v>
      </c>
      <c r="I186" s="3">
        <v>0.18</v>
      </c>
      <c r="J186" s="3">
        <v>7.0000000000000001E-3</v>
      </c>
      <c r="K186" s="3">
        <v>1.1100000000000001</v>
      </c>
      <c r="L186" s="3">
        <v>45.05</v>
      </c>
      <c r="M186" s="3"/>
      <c r="N186" s="3"/>
      <c r="O186" s="3"/>
      <c r="P186" s="3"/>
      <c r="Q186" s="3"/>
      <c r="R186" s="3"/>
      <c r="S186" s="3"/>
      <c r="T186" s="3"/>
      <c r="U186" s="3"/>
      <c r="V186" s="3"/>
      <c r="W186" s="3"/>
      <c r="X186" s="3"/>
      <c r="Y186" s="3"/>
      <c r="Z186" s="3"/>
      <c r="AA186" s="3"/>
      <c r="AB186" s="3"/>
    </row>
    <row r="187" spans="1:28" x14ac:dyDescent="0.2">
      <c r="A187" s="3">
        <v>10410</v>
      </c>
      <c r="B187" s="3" t="str">
        <f>VLOOKUP(A187,'QAQC ID Reference Page'!A$2:G$10999,2,FALSE)</f>
        <v>OBS1120</v>
      </c>
      <c r="C187" s="46">
        <f>VLOOKUP(A187,'QAQC ID Reference Page'!A$2:G$10999,3,FALSE)</f>
        <v>44139</v>
      </c>
      <c r="D187" s="12">
        <f>VLOOKUP(A187,'QAQC ID Reference Page'!A$2:G$10999,4,FALSE)</f>
        <v>0.33263888888888887</v>
      </c>
      <c r="E187" s="21">
        <f>VLOOKUP(A187,'QAQC ID Reference Page'!A$2:G$10999,5,FALSE)</f>
        <v>1001</v>
      </c>
      <c r="F187" s="21" t="str">
        <f>VLOOKUP(A187,'QAQC ID Reference Page'!A$2:G$10999,6,FALSE)</f>
        <v>B4</v>
      </c>
      <c r="G187" s="3" t="str">
        <f>VLOOKUP(A187,'QAQC ID Reference Page'!A$2:G$10999,7,FALSE)</f>
        <v>S</v>
      </c>
      <c r="H187" s="3">
        <v>0.09</v>
      </c>
      <c r="I187" s="3">
        <v>0.13</v>
      </c>
      <c r="J187" s="3">
        <v>1.6E-2</v>
      </c>
      <c r="K187" s="3">
        <v>1.23</v>
      </c>
      <c r="L187" s="3">
        <v>41.93</v>
      </c>
      <c r="M187" s="3"/>
      <c r="N187" s="3"/>
      <c r="O187" s="3"/>
      <c r="P187" s="3"/>
      <c r="Q187" s="3"/>
      <c r="R187" s="3"/>
      <c r="S187" s="3"/>
      <c r="T187" s="3"/>
      <c r="U187" s="3"/>
      <c r="V187" s="3"/>
      <c r="W187" s="3"/>
      <c r="X187" s="3"/>
      <c r="Y187" s="3"/>
      <c r="Z187" s="3"/>
      <c r="AA187" s="3"/>
      <c r="AB187" s="3"/>
    </row>
    <row r="188" spans="1:28" x14ac:dyDescent="0.2">
      <c r="A188" s="3">
        <v>10411</v>
      </c>
      <c r="B188" s="3" t="str">
        <f>VLOOKUP(A188,'QAQC ID Reference Page'!A$2:G$10999,2,FALSE)</f>
        <v>OBS1120</v>
      </c>
      <c r="C188" s="46">
        <f>VLOOKUP(A188,'QAQC ID Reference Page'!A$2:G$10999,3,FALSE)</f>
        <v>44139</v>
      </c>
      <c r="D188" s="12">
        <f>VLOOKUP(A188,'QAQC ID Reference Page'!A$2:G$10999,4,FALSE)</f>
        <v>0.44722222222222224</v>
      </c>
      <c r="E188" s="21">
        <f>VLOOKUP(A188,'QAQC ID Reference Page'!A$2:G$10999,5,FALSE)</f>
        <v>1007</v>
      </c>
      <c r="F188" s="21" t="str">
        <f>VLOOKUP(A188,'QAQC ID Reference Page'!A$2:G$10999,6,FALSE)</f>
        <v>WFR</v>
      </c>
      <c r="G188" s="3" t="str">
        <f>VLOOKUP(A188,'QAQC ID Reference Page'!A$2:G$10999,7,FALSE)</f>
        <v>S</v>
      </c>
      <c r="H188" s="3">
        <v>0.08</v>
      </c>
      <c r="I188" s="3">
        <v>0.19</v>
      </c>
      <c r="J188" s="3">
        <v>0.01</v>
      </c>
      <c r="K188" s="3">
        <v>0.24</v>
      </c>
      <c r="L188" s="3">
        <v>50</v>
      </c>
      <c r="M188" s="3"/>
      <c r="N188" s="3"/>
      <c r="O188" s="3"/>
      <c r="P188" s="3"/>
      <c r="Q188" s="3"/>
      <c r="R188" s="3"/>
      <c r="S188" s="3"/>
      <c r="T188" s="3"/>
      <c r="U188" s="3"/>
      <c r="V188" s="3"/>
      <c r="W188" s="3"/>
      <c r="X188" s="3"/>
      <c r="Y188" s="3"/>
      <c r="Z188" s="3"/>
      <c r="AA188" s="3"/>
      <c r="AB188" s="3"/>
    </row>
    <row r="189" spans="1:28" x14ac:dyDescent="0.2">
      <c r="A189" s="3">
        <v>10412</v>
      </c>
      <c r="B189" s="3" t="str">
        <f>VLOOKUP(A189,'QAQC ID Reference Page'!A$2:G$10999,2,FALSE)</f>
        <v>OBS1120</v>
      </c>
      <c r="C189" s="46">
        <f>VLOOKUP(A189,'QAQC ID Reference Page'!A$2:G$10999,3,FALSE)</f>
        <v>44139</v>
      </c>
      <c r="D189" s="12">
        <f>VLOOKUP(A189,'QAQC ID Reference Page'!A$2:G$10999,4,FALSE)</f>
        <v>0.57847222222222228</v>
      </c>
      <c r="E189" s="21">
        <f>VLOOKUP(A189,'QAQC ID Reference Page'!A$2:G$10999,5,FALSE)</f>
        <v>1014</v>
      </c>
      <c r="F189" s="21" t="str">
        <f>VLOOKUP(A189,'QAQC ID Reference Page'!A$2:G$10999,6,FALSE)</f>
        <v>BSR</v>
      </c>
      <c r="G189" s="3" t="str">
        <f>VLOOKUP(A189,'QAQC ID Reference Page'!A$2:G$10999,7,FALSE)</f>
        <v>S</v>
      </c>
      <c r="H189" s="3">
        <v>0.12</v>
      </c>
      <c r="I189" s="3">
        <v>0.27</v>
      </c>
      <c r="J189" s="3">
        <v>0.01</v>
      </c>
      <c r="K189" s="3">
        <v>0.15</v>
      </c>
      <c r="L189" s="3">
        <v>44.6</v>
      </c>
      <c r="M189" s="3"/>
      <c r="N189" s="3"/>
      <c r="O189" s="3"/>
      <c r="P189" s="3"/>
      <c r="Q189" s="3"/>
      <c r="R189" s="3"/>
      <c r="S189" s="3"/>
      <c r="T189" s="3"/>
      <c r="U189" s="3"/>
      <c r="V189" s="3"/>
      <c r="W189" s="3"/>
      <c r="X189" s="3"/>
      <c r="Y189" s="3"/>
      <c r="Z189" s="3"/>
      <c r="AA189" s="3"/>
      <c r="AB189" s="3"/>
    </row>
    <row r="190" spans="1:28" x14ac:dyDescent="0.2">
      <c r="A190" s="3">
        <v>10413</v>
      </c>
      <c r="B190" s="3" t="str">
        <f>VLOOKUP(A190,'QAQC ID Reference Page'!A$2:G$10999,2,FALSE)</f>
        <v>OBS1120</v>
      </c>
      <c r="C190" s="46">
        <f>VLOOKUP(A190,'QAQC ID Reference Page'!A$2:G$10999,3,FALSE)</f>
        <v>44139</v>
      </c>
      <c r="D190" s="12">
        <f>VLOOKUP(A190,'QAQC ID Reference Page'!A$2:G$10999,4,FALSE)</f>
        <v>0.37569444444444444</v>
      </c>
      <c r="E190" s="21">
        <f>VLOOKUP(A190,'QAQC ID Reference Page'!A$2:G$10999,5,FALSE)</f>
        <v>1015</v>
      </c>
      <c r="F190" s="21" t="str">
        <f>VLOOKUP(A190,'QAQC ID Reference Page'!A$2:G$10999,6,FALSE)</f>
        <v>C1</v>
      </c>
      <c r="G190" s="3" t="str">
        <f>VLOOKUP(A190,'QAQC ID Reference Page'!A$2:G$10999,7,FALSE)</f>
        <v>S</v>
      </c>
      <c r="H190" s="3">
        <v>0.04</v>
      </c>
      <c r="I190" s="3">
        <v>0.12</v>
      </c>
      <c r="J190" s="3">
        <v>2E-3</v>
      </c>
      <c r="K190" s="3">
        <v>0.47</v>
      </c>
      <c r="L190" s="3">
        <v>35.67</v>
      </c>
      <c r="M190" s="3"/>
      <c r="N190" s="3"/>
      <c r="O190" s="3"/>
      <c r="P190" s="3"/>
      <c r="Q190" s="3"/>
      <c r="R190" s="3"/>
      <c r="S190" s="3"/>
      <c r="T190" s="3"/>
      <c r="U190" s="3"/>
      <c r="V190" s="3"/>
      <c r="W190" s="3"/>
      <c r="X190" s="3"/>
      <c r="Y190" s="3"/>
      <c r="Z190" s="3"/>
      <c r="AA190" s="3"/>
      <c r="AB190" s="3"/>
    </row>
    <row r="191" spans="1:28" x14ac:dyDescent="0.2">
      <c r="A191" s="3">
        <v>10414</v>
      </c>
      <c r="B191" s="3" t="str">
        <f>VLOOKUP(A191,'QAQC ID Reference Page'!A$2:G$10999,2,FALSE)</f>
        <v>OBS1120</v>
      </c>
      <c r="C191" s="46">
        <f>VLOOKUP(A191,'QAQC ID Reference Page'!A$2:G$10999,3,FALSE)</f>
        <v>44139</v>
      </c>
      <c r="D191" s="12">
        <f>VLOOKUP(A191,'QAQC ID Reference Page'!A$2:G$10999,4,FALSE)</f>
        <v>0.36388888888888887</v>
      </c>
      <c r="E191" s="21">
        <f>VLOOKUP(A191,'QAQC ID Reference Page'!A$2:G$10999,5,FALSE)</f>
        <v>1020</v>
      </c>
      <c r="F191" s="21" t="str">
        <f>VLOOKUP(A191,'QAQC ID Reference Page'!A$2:G$10999,6,FALSE)</f>
        <v>B1</v>
      </c>
      <c r="G191" s="3" t="str">
        <f>VLOOKUP(A191,'QAQC ID Reference Page'!A$2:G$10999,7,FALSE)</f>
        <v>S</v>
      </c>
      <c r="H191" s="3">
        <v>0.19</v>
      </c>
      <c r="I191" s="3">
        <v>0.19</v>
      </c>
      <c r="J191" s="3">
        <v>8.9999999999999993E-3</v>
      </c>
      <c r="K191" s="3">
        <v>1.06</v>
      </c>
      <c r="L191" s="3">
        <v>38.43</v>
      </c>
      <c r="M191" s="3"/>
      <c r="N191" s="3"/>
      <c r="O191" s="3"/>
      <c r="P191" s="3"/>
      <c r="Q191" s="3"/>
      <c r="R191" s="3"/>
      <c r="S191" s="3"/>
      <c r="T191" s="3"/>
      <c r="U191" s="3"/>
      <c r="V191" s="3"/>
      <c r="W191" s="3"/>
      <c r="X191" s="3"/>
      <c r="Y191" s="3"/>
      <c r="Z191" s="3"/>
      <c r="AA191" s="3"/>
      <c r="AB191" s="3"/>
    </row>
    <row r="192" spans="1:28" x14ac:dyDescent="0.2">
      <c r="A192" s="3">
        <v>10415</v>
      </c>
      <c r="B192" s="3" t="str">
        <f>VLOOKUP(A192,'QAQC ID Reference Page'!A$2:G$10999,2,FALSE)</f>
        <v>OBS1120</v>
      </c>
      <c r="C192" s="46">
        <f>VLOOKUP(A192,'QAQC ID Reference Page'!A$2:G$10999,3,FALSE)</f>
        <v>44139</v>
      </c>
      <c r="D192" s="12">
        <f>VLOOKUP(A192,'QAQC ID Reference Page'!A$2:G$10999,4,FALSE)</f>
        <v>0.49652777777777779</v>
      </c>
      <c r="E192" s="21">
        <f>VLOOKUP(A192,'QAQC ID Reference Page'!A$2:G$10999,5,FALSE)</f>
        <v>1033</v>
      </c>
      <c r="F192" s="21" t="str">
        <f>VLOOKUP(A192,'QAQC ID Reference Page'!A$2:G$10999,6,FALSE)</f>
        <v>C7C</v>
      </c>
      <c r="G192" s="3" t="str">
        <f>VLOOKUP(A192,'QAQC ID Reference Page'!A$2:G$10999,7,FALSE)</f>
        <v>S</v>
      </c>
      <c r="H192" s="3">
        <v>2.79</v>
      </c>
      <c r="I192" s="3">
        <v>0.15</v>
      </c>
      <c r="J192" s="3">
        <v>0.314</v>
      </c>
      <c r="K192" s="3">
        <v>1.17</v>
      </c>
      <c r="L192" s="3">
        <v>77.94</v>
      </c>
      <c r="M192" s="3"/>
      <c r="N192" s="3"/>
      <c r="O192" s="3"/>
      <c r="P192" s="3"/>
      <c r="Q192" s="3"/>
      <c r="R192" s="3"/>
      <c r="S192" s="3"/>
      <c r="T192" s="3"/>
      <c r="U192" s="3"/>
      <c r="V192" s="3"/>
      <c r="W192" s="3"/>
      <c r="X192" s="3"/>
      <c r="Y192" s="3"/>
      <c r="Z192" s="3"/>
      <c r="AA192" s="3"/>
      <c r="AB192" s="3"/>
    </row>
    <row r="193" spans="1:28" x14ac:dyDescent="0.2">
      <c r="A193" s="3">
        <v>10416</v>
      </c>
      <c r="B193" s="3" t="str">
        <f>VLOOKUP(A193,'QAQC ID Reference Page'!A$2:G$10999,2,FALSE)</f>
        <v>OBS1120</v>
      </c>
      <c r="C193" s="46">
        <f>VLOOKUP(A193,'QAQC ID Reference Page'!A$2:G$10999,3,FALSE)</f>
        <v>44139</v>
      </c>
      <c r="D193" s="12">
        <f>VLOOKUP(A193,'QAQC ID Reference Page'!A$2:G$10999,4,FALSE)</f>
        <v>0.38680555555555557</v>
      </c>
      <c r="E193" s="21">
        <f>VLOOKUP(A193,'QAQC ID Reference Page'!A$2:G$10999,5,FALSE)</f>
        <v>1012</v>
      </c>
      <c r="F193" s="21" t="str">
        <f>VLOOKUP(A193,'QAQC ID Reference Page'!A$2:G$10999,6,FALSE)</f>
        <v>D1</v>
      </c>
      <c r="G193" s="3" t="str">
        <f>VLOOKUP(A193,'QAQC ID Reference Page'!A$2:G$10999,7,FALSE)</f>
        <v>S</v>
      </c>
      <c r="H193" s="3">
        <v>0.24</v>
      </c>
      <c r="I193" s="3">
        <v>0.26</v>
      </c>
      <c r="J193" s="3">
        <v>7.0000000000000001E-3</v>
      </c>
      <c r="K193" s="3">
        <v>0.85</v>
      </c>
      <c r="L193" s="3">
        <v>36.5</v>
      </c>
      <c r="M193" s="3"/>
      <c r="N193" s="3"/>
      <c r="O193" s="3"/>
      <c r="P193" s="3"/>
      <c r="Q193" s="3"/>
      <c r="R193" s="3"/>
      <c r="S193" s="3"/>
      <c r="T193" s="3"/>
      <c r="U193" s="3"/>
      <c r="V193" s="3"/>
      <c r="W193" s="3"/>
      <c r="X193" s="3"/>
      <c r="Y193" s="3"/>
      <c r="Z193" s="3"/>
      <c r="AA193" s="3"/>
      <c r="AB193" s="3"/>
    </row>
    <row r="194" spans="1:28" x14ac:dyDescent="0.2">
      <c r="A194" s="3">
        <v>10417</v>
      </c>
      <c r="B194" s="3" t="str">
        <f>VLOOKUP(A194,'QAQC ID Reference Page'!A$2:G$10999,2,FALSE)</f>
        <v>OBS1120</v>
      </c>
      <c r="C194" s="46">
        <f>VLOOKUP(A194,'QAQC ID Reference Page'!A$2:G$10999,3,FALSE)</f>
        <v>44139</v>
      </c>
      <c r="D194" s="12">
        <f>VLOOKUP(A194,'QAQC ID Reference Page'!A$2:G$10999,4,FALSE)</f>
        <v>0.61527777777777781</v>
      </c>
      <c r="E194" s="21">
        <f>VLOOKUP(A194,'QAQC ID Reference Page'!A$2:G$10999,5,FALSE)</f>
        <v>1013</v>
      </c>
      <c r="F194" s="21" t="str">
        <f>VLOOKUP(A194,'QAQC ID Reference Page'!A$2:G$10999,6,FALSE)</f>
        <v>B7C</v>
      </c>
      <c r="G194" s="3" t="str">
        <f>VLOOKUP(A194,'QAQC ID Reference Page'!A$2:G$10999,7,FALSE)</f>
        <v>B</v>
      </c>
      <c r="H194" s="3">
        <v>0.86</v>
      </c>
      <c r="I194" s="3">
        <v>0.2</v>
      </c>
      <c r="J194" s="3">
        <v>0.16300000000000001</v>
      </c>
      <c r="K194" s="3">
        <v>0.4</v>
      </c>
      <c r="L194" s="3">
        <v>34.71</v>
      </c>
      <c r="M194" s="3"/>
      <c r="N194" s="3"/>
      <c r="O194" s="3"/>
      <c r="P194" s="3"/>
      <c r="Q194" s="3"/>
      <c r="R194" s="3"/>
      <c r="S194" s="3"/>
      <c r="T194" s="3"/>
      <c r="U194" s="3"/>
      <c r="V194" s="3"/>
      <c r="W194" s="3"/>
      <c r="X194" s="3"/>
      <c r="Y194" s="3"/>
      <c r="Z194" s="3"/>
      <c r="AA194" s="3"/>
      <c r="AB194" s="3"/>
    </row>
    <row r="195" spans="1:28" x14ac:dyDescent="0.2">
      <c r="A195" s="3">
        <v>10418</v>
      </c>
      <c r="B195" s="3" t="str">
        <f>VLOOKUP(A195,'QAQC ID Reference Page'!A$2:G$10999,2,FALSE)</f>
        <v>OBS1120</v>
      </c>
      <c r="C195" s="46">
        <f>VLOOKUP(A195,'QAQC ID Reference Page'!A$2:G$10999,3,FALSE)</f>
        <v>44139</v>
      </c>
      <c r="D195" s="12">
        <f>VLOOKUP(A195,'QAQC ID Reference Page'!A$2:G$10999,4,FALSE)</f>
        <v>0.56180555555555556</v>
      </c>
      <c r="E195" s="21">
        <f>VLOOKUP(A195,'QAQC ID Reference Page'!A$2:G$10999,5,FALSE)</f>
        <v>1030</v>
      </c>
      <c r="F195" s="21" t="str">
        <f>VLOOKUP(A195,'QAQC ID Reference Page'!A$2:G$10999,6,FALSE)</f>
        <v>WB</v>
      </c>
      <c r="G195" s="3" t="str">
        <f>VLOOKUP(A195,'QAQC ID Reference Page'!A$2:G$10999,7,FALSE)</f>
        <v>B</v>
      </c>
      <c r="H195" s="3">
        <v>0.46</v>
      </c>
      <c r="I195" s="3">
        <v>0.28999999999999998</v>
      </c>
      <c r="J195" s="3">
        <v>5.2999999999999999E-2</v>
      </c>
      <c r="K195" s="3">
        <v>2.4300000000000002</v>
      </c>
      <c r="L195" s="3">
        <v>37.85</v>
      </c>
      <c r="M195" s="3"/>
      <c r="N195" s="3"/>
      <c r="O195" s="3"/>
      <c r="P195" s="3"/>
      <c r="Q195" s="3"/>
      <c r="R195" s="3"/>
      <c r="S195" s="3"/>
      <c r="T195" s="3"/>
      <c r="U195" s="3"/>
      <c r="V195" s="3"/>
      <c r="W195" s="3"/>
      <c r="X195" s="3"/>
      <c r="Y195" s="3"/>
      <c r="Z195" s="3"/>
      <c r="AA195" s="3"/>
      <c r="AB195" s="3"/>
    </row>
    <row r="196" spans="1:28" x14ac:dyDescent="0.2">
      <c r="A196" s="3">
        <v>10419</v>
      </c>
      <c r="B196" s="3" t="str">
        <f>VLOOKUP(A196,'QAQC ID Reference Page'!A$2:G$10999,2,FALSE)</f>
        <v>OBS1120</v>
      </c>
      <c r="C196" s="46">
        <f>VLOOKUP(A196,'QAQC ID Reference Page'!A$2:G$10999,3,FALSE)</f>
        <v>44139</v>
      </c>
      <c r="D196" s="12">
        <f>VLOOKUP(A196,'QAQC ID Reference Page'!A$2:G$10999,4,FALSE)</f>
        <v>0.45555555555555555</v>
      </c>
      <c r="E196" s="21">
        <f>VLOOKUP(A196,'QAQC ID Reference Page'!A$2:G$10999,5,FALSE)</f>
        <v>1037</v>
      </c>
      <c r="F196" s="21" t="str">
        <f>VLOOKUP(A196,'QAQC ID Reference Page'!A$2:G$10999,6,FALSE)</f>
        <v>C4</v>
      </c>
      <c r="G196" s="3" t="str">
        <f>VLOOKUP(A196,'QAQC ID Reference Page'!A$2:G$10999,7,FALSE)</f>
        <v>B</v>
      </c>
      <c r="H196" s="3">
        <v>0.95</v>
      </c>
      <c r="I196" s="3">
        <v>0.17</v>
      </c>
      <c r="J196" s="3">
        <v>0.111</v>
      </c>
      <c r="K196" s="3">
        <v>1</v>
      </c>
      <c r="L196" s="3">
        <v>61.83</v>
      </c>
      <c r="M196" s="3"/>
      <c r="N196" s="3"/>
      <c r="O196" s="3"/>
      <c r="P196" s="3"/>
      <c r="Q196" s="3"/>
      <c r="R196" s="3"/>
      <c r="S196" s="3"/>
      <c r="T196" s="3"/>
      <c r="U196" s="3"/>
      <c r="V196" s="3"/>
      <c r="W196" s="3"/>
      <c r="X196" s="3"/>
      <c r="Y196" s="3"/>
      <c r="Z196" s="3"/>
      <c r="AA196" s="3"/>
      <c r="AB196" s="3"/>
    </row>
    <row r="197" spans="1:28" x14ac:dyDescent="0.2">
      <c r="A197" s="3">
        <v>10420</v>
      </c>
      <c r="B197" s="3" t="str">
        <f>VLOOKUP(A197,'QAQC ID Reference Page'!A$2:G$10999,2,FALSE)</f>
        <v>OBS1120</v>
      </c>
      <c r="C197" s="46">
        <f>VLOOKUP(A197,'QAQC ID Reference Page'!A$2:G$10999,3,FALSE)</f>
        <v>44139</v>
      </c>
      <c r="D197" s="12">
        <f>VLOOKUP(A197,'QAQC ID Reference Page'!A$2:G$10999,4,FALSE)</f>
        <v>0.61527777777777781</v>
      </c>
      <c r="E197" s="21">
        <f>VLOOKUP(A197,'QAQC ID Reference Page'!A$2:G$10999,5,FALSE)</f>
        <v>1005</v>
      </c>
      <c r="F197" s="21" t="str">
        <f>VLOOKUP(A197,'QAQC ID Reference Page'!A$2:G$10999,6,FALSE)</f>
        <v>B7C</v>
      </c>
      <c r="G197" s="3" t="str">
        <f>VLOOKUP(A197,'QAQC ID Reference Page'!A$2:G$10999,7,FALSE)</f>
        <v>S</v>
      </c>
      <c r="H197" s="3">
        <v>1.03</v>
      </c>
      <c r="I197" s="3">
        <v>0.1</v>
      </c>
      <c r="J197" s="3">
        <v>0.13</v>
      </c>
      <c r="K197" s="3">
        <v>0.4</v>
      </c>
      <c r="L197" s="3">
        <v>37.450000000000003</v>
      </c>
      <c r="M197" s="3"/>
      <c r="N197" s="3"/>
      <c r="O197" s="3"/>
      <c r="P197" s="3"/>
      <c r="Q197" s="3"/>
      <c r="R197" s="3"/>
      <c r="S197" s="3"/>
      <c r="T197" s="3"/>
      <c r="U197" s="3"/>
      <c r="V197" s="3"/>
      <c r="W197" s="3"/>
      <c r="X197" s="3"/>
      <c r="Y197" s="3"/>
      <c r="Z197" s="3"/>
      <c r="AA197" s="3"/>
      <c r="AB197" s="3"/>
    </row>
    <row r="198" spans="1:28" x14ac:dyDescent="0.2">
      <c r="A198" s="3">
        <v>10421</v>
      </c>
      <c r="B198" s="3" t="str">
        <f>VLOOKUP(A198,'QAQC ID Reference Page'!A$2:G$10999,2,FALSE)</f>
        <v>OBS1120</v>
      </c>
      <c r="C198" s="46">
        <f>VLOOKUP(A198,'QAQC ID Reference Page'!A$2:G$10999,3,FALSE)</f>
        <v>44139</v>
      </c>
      <c r="D198" s="12">
        <f>VLOOKUP(A198,'QAQC ID Reference Page'!A$2:G$10999,4,FALSE)</f>
        <v>0.56180555555555556</v>
      </c>
      <c r="E198" s="21">
        <f>VLOOKUP(A198,'QAQC ID Reference Page'!A$2:G$10999,5,FALSE)</f>
        <v>1038</v>
      </c>
      <c r="F198" s="21" t="str">
        <f>VLOOKUP(A198,'QAQC ID Reference Page'!A$2:G$10999,6,FALSE)</f>
        <v>WB</v>
      </c>
      <c r="G198" s="3" t="str">
        <f>VLOOKUP(A198,'QAQC ID Reference Page'!A$2:G$10999,7,FALSE)</f>
        <v>S</v>
      </c>
      <c r="H198" s="3">
        <v>1.94</v>
      </c>
      <c r="I198" s="3">
        <v>0.17</v>
      </c>
      <c r="J198" s="3">
        <v>0.105</v>
      </c>
      <c r="K198" s="3">
        <v>1.59</v>
      </c>
      <c r="L198" s="3">
        <v>51.74</v>
      </c>
      <c r="M198" s="3"/>
      <c r="N198" s="3"/>
      <c r="O198" s="3"/>
      <c r="P198" s="3"/>
      <c r="Q198" s="3"/>
      <c r="R198" s="3"/>
      <c r="S198" s="3"/>
      <c r="T198" s="3"/>
      <c r="U198" s="3"/>
      <c r="V198" s="3"/>
      <c r="W198" s="3"/>
      <c r="X198" s="3"/>
      <c r="Y198" s="3"/>
      <c r="Z198" s="3"/>
      <c r="AA198" s="3"/>
      <c r="AB198" s="3"/>
    </row>
    <row r="199" spans="1:28" x14ac:dyDescent="0.2">
      <c r="A199" s="3">
        <v>10422</v>
      </c>
      <c r="B199" s="3" t="str">
        <f>VLOOKUP(A199,'QAQC ID Reference Page'!A$2:G$10999,2,FALSE)</f>
        <v>OBS1120</v>
      </c>
      <c r="C199" s="46">
        <f>VLOOKUP(A199,'QAQC ID Reference Page'!A$2:G$10999,3,FALSE)</f>
        <v>44140</v>
      </c>
      <c r="D199" s="12">
        <f>VLOOKUP(A199,'QAQC ID Reference Page'!A$2:G$10999,4,FALSE)</f>
        <v>0.57291666666666663</v>
      </c>
      <c r="E199" s="21">
        <f>VLOOKUP(A199,'QAQC ID Reference Page'!A$2:G$10999,5,FALSE)</f>
        <v>1008</v>
      </c>
      <c r="F199" s="21" t="str">
        <f>VLOOKUP(A199,'QAQC ID Reference Page'!A$2:G$10999,6,FALSE)</f>
        <v>EFR</v>
      </c>
      <c r="G199" s="3" t="str">
        <f>VLOOKUP(A199,'QAQC ID Reference Page'!A$2:G$10999,7,FALSE)</f>
        <v>S</v>
      </c>
      <c r="H199" s="3">
        <v>0.56999999999999995</v>
      </c>
      <c r="I199" s="3">
        <v>0.08</v>
      </c>
      <c r="J199" s="3">
        <v>0.252</v>
      </c>
      <c r="K199" s="3">
        <v>0.73</v>
      </c>
      <c r="L199" s="3">
        <v>86.98</v>
      </c>
      <c r="M199" s="3"/>
      <c r="N199" s="3"/>
      <c r="O199" s="3"/>
      <c r="P199" s="3"/>
      <c r="Q199" s="3"/>
      <c r="R199" s="3"/>
      <c r="S199" s="3"/>
      <c r="T199" s="3"/>
      <c r="U199" s="3"/>
      <c r="V199" s="3"/>
      <c r="W199" s="3"/>
      <c r="X199" s="3"/>
      <c r="Y199" s="3"/>
      <c r="Z199" s="3"/>
      <c r="AA199" s="3"/>
      <c r="AB199" s="3"/>
    </row>
    <row r="200" spans="1:28" x14ac:dyDescent="0.2">
      <c r="A200" s="3">
        <v>10423</v>
      </c>
      <c r="B200" s="3" t="str">
        <f>VLOOKUP(A200,'QAQC ID Reference Page'!A$2:G$10999,2,FALSE)</f>
        <v>OBS1120</v>
      </c>
      <c r="C200" s="46">
        <f>VLOOKUP(A200,'QAQC ID Reference Page'!A$2:G$10999,3,FALSE)</f>
        <v>44140</v>
      </c>
      <c r="D200" s="12">
        <f>VLOOKUP(A200,'QAQC ID Reference Page'!A$2:G$10999,4,FALSE)</f>
        <v>0.43055555555555558</v>
      </c>
      <c r="E200" s="21">
        <f>VLOOKUP(A200,'QAQC ID Reference Page'!A$2:G$10999,5,FALSE)</f>
        <v>1021</v>
      </c>
      <c r="F200" s="21" t="str">
        <f>VLOOKUP(A200,'QAQC ID Reference Page'!A$2:G$10999,6,FALSE)</f>
        <v>I9</v>
      </c>
      <c r="G200" s="3" t="str">
        <f>VLOOKUP(A200,'QAQC ID Reference Page'!A$2:G$10999,7,FALSE)</f>
        <v>S</v>
      </c>
      <c r="H200" s="3">
        <v>14.88</v>
      </c>
      <c r="I200" s="3">
        <v>0.41</v>
      </c>
      <c r="J200" s="3">
        <v>0.44800000000000001</v>
      </c>
      <c r="K200" s="3">
        <v>4.54</v>
      </c>
      <c r="L200" s="3">
        <v>70.62</v>
      </c>
      <c r="M200" s="3"/>
      <c r="N200" s="3"/>
      <c r="O200" s="3"/>
      <c r="P200" s="3"/>
      <c r="Q200" s="3"/>
      <c r="R200" s="3"/>
      <c r="S200" s="3"/>
      <c r="T200" s="3"/>
      <c r="U200" s="3"/>
      <c r="V200" s="3"/>
      <c r="W200" s="3"/>
      <c r="X200" s="3"/>
      <c r="Y200" s="3"/>
      <c r="Z200" s="3"/>
      <c r="AA200" s="3"/>
      <c r="AB200" s="3"/>
    </row>
    <row r="201" spans="1:28" x14ac:dyDescent="0.2">
      <c r="A201" s="3">
        <v>10424</v>
      </c>
      <c r="B201" s="3" t="str">
        <f>VLOOKUP(A201,'QAQC ID Reference Page'!A$2:G$10999,2,FALSE)</f>
        <v>OBS1120</v>
      </c>
      <c r="C201" s="46">
        <f>VLOOKUP(A201,'QAQC ID Reference Page'!A$2:G$10999,3,FALSE)</f>
        <v>44140</v>
      </c>
      <c r="D201" s="12">
        <f>VLOOKUP(A201,'QAQC ID Reference Page'!A$2:G$10999,4,FALSE)</f>
        <v>0.41111111111111109</v>
      </c>
      <c r="E201" s="21">
        <f>VLOOKUP(A201,'QAQC ID Reference Page'!A$2:G$10999,5,FALSE)</f>
        <v>1003</v>
      </c>
      <c r="F201" s="21" t="str">
        <f>VLOOKUP(A201,'QAQC ID Reference Page'!A$2:G$10999,6,FALSE)</f>
        <v>BR</v>
      </c>
      <c r="G201" s="3" t="str">
        <f>VLOOKUP(A201,'QAQC ID Reference Page'!A$2:G$10999,7,FALSE)</f>
        <v>S</v>
      </c>
      <c r="H201" s="3">
        <v>13.31</v>
      </c>
      <c r="I201" s="3">
        <v>0.22</v>
      </c>
      <c r="J201" s="3">
        <v>0.14000000000000001</v>
      </c>
      <c r="K201" s="3">
        <v>3.46</v>
      </c>
      <c r="L201" s="3">
        <v>112.48</v>
      </c>
      <c r="M201" s="3"/>
      <c r="N201" s="3"/>
      <c r="O201" s="3"/>
      <c r="P201" s="3"/>
      <c r="Q201" s="3"/>
      <c r="R201" s="3"/>
      <c r="S201" s="3"/>
      <c r="T201" s="3"/>
      <c r="U201" s="3"/>
      <c r="V201" s="3"/>
      <c r="W201" s="3"/>
      <c r="X201" s="3"/>
      <c r="Y201" s="3"/>
      <c r="Z201" s="3"/>
      <c r="AA201" s="3"/>
      <c r="AB201" s="3"/>
    </row>
    <row r="202" spans="1:28" x14ac:dyDescent="0.2">
      <c r="A202" s="3">
        <v>10425</v>
      </c>
      <c r="B202" s="3" t="str">
        <f>VLOOKUP(A202,'QAQC ID Reference Page'!A$2:G$10999,2,FALSE)</f>
        <v>OBS1120</v>
      </c>
      <c r="C202" s="46">
        <f>VLOOKUP(A202,'QAQC ID Reference Page'!A$2:G$10999,3,FALSE)</f>
        <v>44140</v>
      </c>
      <c r="D202" s="12">
        <f>VLOOKUP(A202,'QAQC ID Reference Page'!A$2:G$10999,4,FALSE)</f>
        <v>0.38750000000000001</v>
      </c>
      <c r="E202" s="21">
        <f>VLOOKUP(A202,'QAQC ID Reference Page'!A$2:G$10999,5,FALSE)</f>
        <v>1001</v>
      </c>
      <c r="F202" s="21" t="str">
        <f>VLOOKUP(A202,'QAQC ID Reference Page'!A$2:G$10999,6,FALSE)</f>
        <v>TR-UP</v>
      </c>
      <c r="G202" s="3" t="str">
        <f>VLOOKUP(A202,'QAQC ID Reference Page'!A$2:G$10999,7,FALSE)</f>
        <v>S</v>
      </c>
      <c r="H202" s="3">
        <v>18.86</v>
      </c>
      <c r="I202" s="3">
        <v>0.35</v>
      </c>
      <c r="J202" s="3">
        <v>0.20200000000000001</v>
      </c>
      <c r="K202" s="3">
        <v>2.37</v>
      </c>
      <c r="L202" s="3">
        <v>91.01</v>
      </c>
      <c r="M202" s="3"/>
      <c r="N202" s="3"/>
      <c r="O202" s="3"/>
      <c r="P202" s="3"/>
      <c r="Q202" s="3"/>
      <c r="R202" s="3"/>
      <c r="S202" s="3"/>
      <c r="T202" s="3"/>
      <c r="U202" s="3"/>
      <c r="V202" s="3"/>
      <c r="W202" s="3"/>
      <c r="X202" s="3"/>
      <c r="Y202" s="3"/>
      <c r="Z202" s="3"/>
      <c r="AA202" s="3"/>
      <c r="AB202" s="3"/>
    </row>
    <row r="203" spans="1:28" x14ac:dyDescent="0.2">
      <c r="A203" s="3">
        <v>10426</v>
      </c>
      <c r="B203" s="3" t="str">
        <f>VLOOKUP(A203,'QAQC ID Reference Page'!A$2:G$10999,2,FALSE)</f>
        <v>OBS1120</v>
      </c>
      <c r="C203" s="46">
        <f>VLOOKUP(A203,'QAQC ID Reference Page'!A$2:G$10999,3,FALSE)</f>
        <v>44140</v>
      </c>
      <c r="D203" s="12">
        <f>VLOOKUP(A203,'QAQC ID Reference Page'!A$2:G$10999,4,FALSE)</f>
        <v>0.35902777777777778</v>
      </c>
      <c r="E203" s="21">
        <f>VLOOKUP(A203,'QAQC ID Reference Page'!A$2:G$10999,5,FALSE)</f>
        <v>1027</v>
      </c>
      <c r="F203" s="21" t="str">
        <f>VLOOKUP(A203,'QAQC ID Reference Page'!A$2:G$10999,6,FALSE)</f>
        <v>MR</v>
      </c>
      <c r="G203" s="3" t="str">
        <f>VLOOKUP(A203,'QAQC ID Reference Page'!A$2:G$10999,7,FALSE)</f>
        <v>B</v>
      </c>
      <c r="H203" s="3">
        <v>7.56</v>
      </c>
      <c r="I203" s="3">
        <v>0.53</v>
      </c>
      <c r="J203" s="3">
        <v>0.56399999999999995</v>
      </c>
      <c r="K203" s="3">
        <v>4.55</v>
      </c>
      <c r="L203" s="3">
        <v>55.26</v>
      </c>
      <c r="M203" s="3"/>
      <c r="N203" s="3"/>
      <c r="O203" s="3"/>
      <c r="P203" s="3"/>
      <c r="Q203" s="3"/>
      <c r="R203" s="3"/>
      <c r="S203" s="3"/>
      <c r="T203" s="3"/>
      <c r="U203" s="3"/>
      <c r="V203" s="3"/>
      <c r="W203" s="3"/>
      <c r="X203" s="3"/>
      <c r="Y203" s="3"/>
      <c r="Z203" s="3"/>
      <c r="AA203" s="3"/>
      <c r="AB203" s="3"/>
    </row>
    <row r="204" spans="1:28" x14ac:dyDescent="0.2">
      <c r="A204" s="3">
        <v>10427</v>
      </c>
      <c r="B204" s="3" t="str">
        <f>VLOOKUP(A204,'QAQC ID Reference Page'!A$2:G$10999,2,FALSE)</f>
        <v>OBS1120</v>
      </c>
      <c r="C204" s="46">
        <f>VLOOKUP(A204,'QAQC ID Reference Page'!A$2:G$10999,3,FALSE)</f>
        <v>44140</v>
      </c>
      <c r="D204" s="12">
        <f>VLOOKUP(A204,'QAQC ID Reference Page'!A$2:G$10999,4,FALSE)</f>
        <v>0.54791666666666672</v>
      </c>
      <c r="E204" s="21">
        <f>VLOOKUP(A204,'QAQC ID Reference Page'!A$2:G$10999,5,FALSE)</f>
        <v>1036</v>
      </c>
      <c r="F204" s="21" t="str">
        <f>VLOOKUP(A204,'QAQC ID Reference Page'!A$2:G$10999,6,FALSE)</f>
        <v>E7C</v>
      </c>
      <c r="G204" s="3" t="str">
        <f>VLOOKUP(A204,'QAQC ID Reference Page'!A$2:G$10999,7,FALSE)</f>
        <v>S</v>
      </c>
      <c r="H204" s="3">
        <v>7.79</v>
      </c>
      <c r="I204" s="3">
        <v>0.19</v>
      </c>
      <c r="J204" s="3">
        <v>0.50800000000000001</v>
      </c>
      <c r="K204" s="3">
        <v>2.48</v>
      </c>
      <c r="L204" s="3">
        <v>74.239999999999995</v>
      </c>
      <c r="M204" s="3"/>
      <c r="N204" s="3"/>
      <c r="O204" s="3"/>
      <c r="P204" s="3"/>
      <c r="Q204" s="3"/>
      <c r="R204" s="3"/>
      <c r="S204" s="3"/>
      <c r="T204" s="3"/>
      <c r="U204" s="3"/>
      <c r="V204" s="3"/>
      <c r="W204" s="3"/>
      <c r="X204" s="3"/>
      <c r="Y204" s="3"/>
      <c r="Z204" s="3"/>
      <c r="AA204" s="3"/>
      <c r="AB204" s="3"/>
    </row>
    <row r="205" spans="1:28" x14ac:dyDescent="0.2">
      <c r="A205" s="3">
        <v>10428</v>
      </c>
      <c r="B205" s="3" t="str">
        <f>VLOOKUP(A205,'QAQC ID Reference Page'!A$2:G$10999,2,FALSE)</f>
        <v>OBS1120</v>
      </c>
      <c r="C205" s="46">
        <f>VLOOKUP(A205,'QAQC ID Reference Page'!A$2:G$10999,3,FALSE)</f>
        <v>44140</v>
      </c>
      <c r="D205" s="12">
        <f>VLOOKUP(A205,'QAQC ID Reference Page'!A$2:G$10999,4,FALSE)</f>
        <v>0.39861111111111114</v>
      </c>
      <c r="E205" s="21">
        <f>VLOOKUP(A205,'QAQC ID Reference Page'!A$2:G$10999,5,FALSE)</f>
        <v>1039</v>
      </c>
      <c r="F205" s="21" t="str">
        <f>VLOOKUP(A205,'QAQC ID Reference Page'!A$2:G$10999,6,FALSE)</f>
        <v>AR</v>
      </c>
      <c r="G205" s="3" t="str">
        <f>VLOOKUP(A205,'QAQC ID Reference Page'!A$2:G$10999,7,FALSE)</f>
        <v>S</v>
      </c>
      <c r="H205" s="3">
        <v>20.85</v>
      </c>
      <c r="I205" s="3">
        <v>0.39</v>
      </c>
      <c r="J205" s="3">
        <v>0.26700000000000002</v>
      </c>
      <c r="K205" s="3">
        <v>3.91</v>
      </c>
      <c r="L205" s="3">
        <v>100.08</v>
      </c>
      <c r="M205" s="3"/>
      <c r="N205" s="3"/>
      <c r="O205" s="3"/>
      <c r="P205" s="3"/>
      <c r="Q205" s="3"/>
      <c r="R205" s="3"/>
      <c r="S205" s="3"/>
      <c r="T205" s="3"/>
      <c r="U205" s="3"/>
      <c r="V205" s="3"/>
      <c r="W205" s="3"/>
      <c r="X205" s="3"/>
      <c r="Y205" s="3"/>
      <c r="Z205" s="3"/>
      <c r="AA205" s="3"/>
      <c r="AB205" s="3"/>
    </row>
    <row r="206" spans="1:28" x14ac:dyDescent="0.2">
      <c r="A206" s="3">
        <v>10429</v>
      </c>
      <c r="B206" s="3" t="str">
        <f>VLOOKUP(A206,'QAQC ID Reference Page'!A$2:G$10999,2,FALSE)</f>
        <v>OBS1120</v>
      </c>
      <c r="C206" s="46">
        <f>VLOOKUP(A206,'QAQC ID Reference Page'!A$2:G$10999,3,FALSE)</f>
        <v>44140</v>
      </c>
      <c r="D206" s="12">
        <f>VLOOKUP(A206,'QAQC ID Reference Page'!A$2:G$10999,4,FALSE)</f>
        <v>0.5625</v>
      </c>
      <c r="E206" s="21">
        <f>VLOOKUP(A206,'QAQC ID Reference Page'!A$2:G$10999,5,FALSE)</f>
        <v>1006</v>
      </c>
      <c r="F206" s="21" t="str">
        <f>VLOOKUP(A206,'QAQC ID Reference Page'!A$2:G$10999,6,FALSE)</f>
        <v>E6</v>
      </c>
      <c r="G206" s="3" t="str">
        <f>VLOOKUP(A206,'QAQC ID Reference Page'!A$2:G$10999,7,FALSE)</f>
        <v>S</v>
      </c>
      <c r="H206" s="3">
        <v>2.54</v>
      </c>
      <c r="I206" s="3">
        <v>0.05</v>
      </c>
      <c r="J206" s="3">
        <v>0.373</v>
      </c>
      <c r="K206" s="3">
        <v>3.43</v>
      </c>
      <c r="L206" s="3">
        <v>31.33</v>
      </c>
      <c r="M206" s="3"/>
      <c r="N206" s="3"/>
      <c r="O206" s="3"/>
      <c r="P206" s="3"/>
      <c r="Q206" s="3"/>
      <c r="R206" s="3"/>
      <c r="S206" s="3"/>
      <c r="T206" s="3"/>
      <c r="U206" s="3"/>
      <c r="V206" s="3"/>
      <c r="W206" s="3"/>
      <c r="X206" s="3"/>
      <c r="Y206" s="3"/>
      <c r="Z206" s="3"/>
      <c r="AA206" s="3"/>
      <c r="AB206" s="3"/>
    </row>
    <row r="207" spans="1:28" x14ac:dyDescent="0.2">
      <c r="A207" s="3">
        <v>10430</v>
      </c>
      <c r="B207" s="3" t="str">
        <f>VLOOKUP(A207,'QAQC ID Reference Page'!A$2:G$10999,2,FALSE)</f>
        <v>OBS1120</v>
      </c>
      <c r="C207" s="46">
        <f>VLOOKUP(A207,'QAQC ID Reference Page'!A$2:G$10999,3,FALSE)</f>
        <v>44140</v>
      </c>
      <c r="D207" s="12">
        <f>VLOOKUP(A207,'QAQC ID Reference Page'!A$2:G$10999,4,FALSE)</f>
        <v>0.30625000000000002</v>
      </c>
      <c r="E207" s="21">
        <f>VLOOKUP(A207,'QAQC ID Reference Page'!A$2:G$10999,5,FALSE)</f>
        <v>1025</v>
      </c>
      <c r="F207" s="21" t="str">
        <f>VLOOKUP(A207,'QAQC ID Reference Page'!A$2:G$10999,6,FALSE)</f>
        <v>G6</v>
      </c>
      <c r="G207" s="3" t="str">
        <f>VLOOKUP(A207,'QAQC ID Reference Page'!A$2:G$10999,7,FALSE)</f>
        <v>S</v>
      </c>
      <c r="H207" s="3">
        <v>16.559999999999999</v>
      </c>
      <c r="I207" s="3">
        <v>0.54</v>
      </c>
      <c r="J207" s="3">
        <v>1.101</v>
      </c>
      <c r="K207" s="3">
        <v>3.11</v>
      </c>
      <c r="L207" s="3">
        <v>87.02</v>
      </c>
      <c r="M207" s="3"/>
      <c r="N207" s="3"/>
      <c r="O207" s="3"/>
      <c r="P207" s="3"/>
      <c r="Q207" s="3"/>
      <c r="R207" s="3"/>
      <c r="S207" s="3"/>
      <c r="T207" s="3"/>
      <c r="U207" s="3"/>
      <c r="V207" s="3"/>
      <c r="W207" s="3"/>
      <c r="X207" s="3"/>
      <c r="Y207" s="3"/>
      <c r="Z207" s="3"/>
      <c r="AA207" s="3"/>
      <c r="AB207" s="3"/>
    </row>
    <row r="208" spans="1:28" x14ac:dyDescent="0.2">
      <c r="A208" s="3">
        <v>10431</v>
      </c>
      <c r="B208" s="3" t="str">
        <f>VLOOKUP(A208,'QAQC ID Reference Page'!A$2:G$10999,2,FALSE)</f>
        <v>OBS1120</v>
      </c>
      <c r="C208" s="46">
        <f>VLOOKUP(A208,'QAQC ID Reference Page'!A$2:G$10999,3,FALSE)</f>
        <v>44140</v>
      </c>
      <c r="D208" s="12">
        <f>VLOOKUP(A208,'QAQC ID Reference Page'!A$2:G$10999,4,FALSE)</f>
        <v>0.37291666666666667</v>
      </c>
      <c r="E208" s="21">
        <f>VLOOKUP(A208,'QAQC ID Reference Page'!A$2:G$10999,5,FALSE)</f>
        <v>1011</v>
      </c>
      <c r="F208" s="21" t="str">
        <f>VLOOKUP(A208,'QAQC ID Reference Page'!A$2:G$10999,6,FALSE)</f>
        <v>TR</v>
      </c>
      <c r="G208" s="3" t="str">
        <f>VLOOKUP(A208,'QAQC ID Reference Page'!A$2:G$10999,7,FALSE)</f>
        <v>S</v>
      </c>
      <c r="H208" s="3">
        <v>17.86</v>
      </c>
      <c r="I208" s="3">
        <v>0.24</v>
      </c>
      <c r="J208" s="3">
        <v>0.217</v>
      </c>
      <c r="K208" s="3">
        <v>3.54</v>
      </c>
      <c r="L208" s="3">
        <v>112.22</v>
      </c>
      <c r="M208" s="3"/>
      <c r="N208" s="3"/>
      <c r="O208" s="3"/>
      <c r="P208" s="3"/>
      <c r="Q208" s="3"/>
      <c r="R208" s="3"/>
      <c r="S208" s="3"/>
      <c r="T208" s="3"/>
      <c r="U208" s="3"/>
      <c r="V208" s="3"/>
      <c r="W208" s="3"/>
      <c r="X208" s="3"/>
      <c r="Y208" s="3"/>
      <c r="Z208" s="3"/>
      <c r="AA208" s="3"/>
      <c r="AB208" s="3"/>
    </row>
    <row r="209" spans="1:28" x14ac:dyDescent="0.2">
      <c r="A209" s="3">
        <v>10432</v>
      </c>
      <c r="B209" s="3" t="str">
        <f>VLOOKUP(A209,'QAQC ID Reference Page'!A$2:G$10999,2,FALSE)</f>
        <v>OBS1120</v>
      </c>
      <c r="C209" s="46">
        <f>VLOOKUP(A209,'QAQC ID Reference Page'!A$2:G$10999,3,FALSE)</f>
        <v>44140</v>
      </c>
      <c r="D209" s="12">
        <f>VLOOKUP(A209,'QAQC ID Reference Page'!A$2:G$10999,4,FALSE)</f>
        <v>0.53263888888888888</v>
      </c>
      <c r="E209" s="21">
        <f>VLOOKUP(A209,'QAQC ID Reference Page'!A$2:G$10999,5,FALSE)</f>
        <v>1040</v>
      </c>
      <c r="F209" s="21" t="str">
        <f>VLOOKUP(A209,'QAQC ID Reference Page'!A$2:G$10999,6,FALSE)</f>
        <v>E9</v>
      </c>
      <c r="G209" s="3" t="str">
        <f>VLOOKUP(A209,'QAQC ID Reference Page'!A$2:G$10999,7,FALSE)</f>
        <v>B</v>
      </c>
      <c r="H209" s="3">
        <v>5.36</v>
      </c>
      <c r="I209" s="3">
        <v>0.22</v>
      </c>
      <c r="J209" s="3">
        <v>0.68799999999999994</v>
      </c>
      <c r="K209" s="3">
        <v>1.37</v>
      </c>
      <c r="L209" s="3">
        <v>75.73</v>
      </c>
      <c r="M209" s="3"/>
      <c r="N209" s="3"/>
      <c r="O209" s="3"/>
      <c r="P209" s="3"/>
      <c r="Q209" s="3"/>
      <c r="R209" s="3"/>
      <c r="S209" s="3"/>
      <c r="T209" s="3"/>
      <c r="U209" s="3"/>
      <c r="V209" s="3"/>
      <c r="W209" s="3"/>
      <c r="X209" s="3"/>
      <c r="Y209" s="3"/>
      <c r="Z209" s="3"/>
      <c r="AA209" s="3"/>
      <c r="AB209" s="3"/>
    </row>
    <row r="210" spans="1:28" x14ac:dyDescent="0.2">
      <c r="A210" s="3">
        <v>10433</v>
      </c>
      <c r="B210" s="3" t="str">
        <f>VLOOKUP(A210,'QAQC ID Reference Page'!A$2:G$10999,2,FALSE)</f>
        <v>OBS1120</v>
      </c>
      <c r="C210" s="46">
        <f>VLOOKUP(A210,'QAQC ID Reference Page'!A$2:G$10999,3,FALSE)</f>
        <v>44140</v>
      </c>
      <c r="D210" s="12">
        <f>VLOOKUP(A210,'QAQC ID Reference Page'!A$2:G$10999,4,FALSE)</f>
        <v>0.48958333333333331</v>
      </c>
      <c r="E210" s="21">
        <f>VLOOKUP(A210,'QAQC ID Reference Page'!A$2:G$10999,5,FALSE)</f>
        <v>1038</v>
      </c>
      <c r="F210" s="21" t="str">
        <f>VLOOKUP(A210,'QAQC ID Reference Page'!A$2:G$10999,6,FALSE)</f>
        <v>G7C</v>
      </c>
      <c r="G210" s="3" t="str">
        <f>VLOOKUP(A210,'QAQC ID Reference Page'!A$2:G$10999,7,FALSE)</f>
        <v>B</v>
      </c>
      <c r="H210" s="3">
        <v>2.81</v>
      </c>
      <c r="I210" s="3">
        <v>0.33</v>
      </c>
      <c r="J210" s="3">
        <v>0.46</v>
      </c>
      <c r="K210" s="3">
        <v>5.17</v>
      </c>
      <c r="L210" s="3">
        <v>38.06</v>
      </c>
      <c r="M210" s="3"/>
      <c r="N210" s="3"/>
      <c r="O210" s="3"/>
      <c r="P210" s="3"/>
      <c r="Q210" s="3"/>
      <c r="R210" s="3"/>
      <c r="S210" s="3"/>
      <c r="T210" s="3"/>
      <c r="U210" s="3"/>
      <c r="V210" s="3"/>
      <c r="W210" s="3"/>
      <c r="X210" s="3"/>
      <c r="Y210" s="3"/>
      <c r="Z210" s="3"/>
      <c r="AA210" s="3"/>
      <c r="AB210" s="3"/>
    </row>
    <row r="211" spans="1:28" x14ac:dyDescent="0.2">
      <c r="A211" s="3">
        <v>10434</v>
      </c>
      <c r="B211" s="3" t="str">
        <f>VLOOKUP(A211,'QAQC ID Reference Page'!A$2:G$10999,2,FALSE)</f>
        <v>OBS1120</v>
      </c>
      <c r="C211" s="46">
        <f>VLOOKUP(A211,'QAQC ID Reference Page'!A$2:G$10999,3,FALSE)</f>
        <v>44140</v>
      </c>
      <c r="D211" s="12">
        <f>VLOOKUP(A211,'QAQC ID Reference Page'!A$2:G$10999,4,FALSE)</f>
        <v>0.32916666666666666</v>
      </c>
      <c r="E211" s="21">
        <f>VLOOKUP(A211,'QAQC ID Reference Page'!A$2:G$10999,5,FALSE)</f>
        <v>1012</v>
      </c>
      <c r="F211" s="21" t="str">
        <f>VLOOKUP(A211,'QAQC ID Reference Page'!A$2:G$10999,6,FALSE)</f>
        <v>DR</v>
      </c>
      <c r="G211" s="3" t="str">
        <f>VLOOKUP(A211,'QAQC ID Reference Page'!A$2:G$10999,7,FALSE)</f>
        <v>S</v>
      </c>
      <c r="H211" s="3">
        <v>4.9400000000000004</v>
      </c>
      <c r="I211" s="3">
        <v>0.04</v>
      </c>
      <c r="J211" s="3">
        <v>0.251</v>
      </c>
      <c r="K211" s="3">
        <v>2.84</v>
      </c>
      <c r="L211" s="3">
        <v>43.84</v>
      </c>
      <c r="M211" s="3"/>
      <c r="N211" s="3"/>
      <c r="O211" s="3"/>
      <c r="P211" s="3"/>
      <c r="Q211" s="3"/>
      <c r="R211" s="3"/>
      <c r="S211" s="3"/>
      <c r="T211" s="3"/>
      <c r="U211" s="3"/>
      <c r="V211" s="3"/>
      <c r="W211" s="3"/>
      <c r="X211" s="3"/>
      <c r="Y211" s="3"/>
      <c r="Z211" s="3"/>
      <c r="AA211" s="3"/>
      <c r="AB211" s="3"/>
    </row>
    <row r="212" spans="1:28" x14ac:dyDescent="0.2">
      <c r="A212" s="3">
        <v>10435</v>
      </c>
      <c r="B212" s="3" t="str">
        <f>VLOOKUP(A212,'QAQC ID Reference Page'!A$2:G$10999,2,FALSE)</f>
        <v>OBS1120</v>
      </c>
      <c r="C212" s="46">
        <f>VLOOKUP(A212,'QAQC ID Reference Page'!A$2:G$10999,3,FALSE)</f>
        <v>44140</v>
      </c>
      <c r="D212" s="12">
        <f>VLOOKUP(A212,'QAQC ID Reference Page'!A$2:G$10999,4,FALSE)</f>
        <v>0.48958333333333331</v>
      </c>
      <c r="E212" s="21">
        <f>VLOOKUP(A212,'QAQC ID Reference Page'!A$2:G$10999,5,FALSE)</f>
        <v>1004</v>
      </c>
      <c r="F212" s="21" t="str">
        <f>VLOOKUP(A212,'QAQC ID Reference Page'!A$2:G$10999,6,FALSE)</f>
        <v>G7C</v>
      </c>
      <c r="G212" s="3" t="str">
        <f>VLOOKUP(A212,'QAQC ID Reference Page'!A$2:G$10999,7,FALSE)</f>
        <v>S</v>
      </c>
      <c r="H212" s="3">
        <v>4.87</v>
      </c>
      <c r="I212" s="3">
        <v>0.17</v>
      </c>
      <c r="J212" s="3">
        <v>0.215</v>
      </c>
      <c r="K212" s="3">
        <v>3.06</v>
      </c>
      <c r="L212" s="3">
        <v>47.56</v>
      </c>
      <c r="M212" s="3"/>
      <c r="N212" s="3"/>
      <c r="O212" s="3"/>
      <c r="P212" s="3"/>
      <c r="Q212" s="3"/>
      <c r="R212" s="3"/>
      <c r="S212" s="3"/>
      <c r="T212" s="3"/>
      <c r="U212" s="3"/>
      <c r="V212" s="3"/>
      <c r="W212" s="3"/>
      <c r="X212" s="3"/>
      <c r="Y212" s="3"/>
      <c r="Z212" s="3"/>
      <c r="AA212" s="3"/>
      <c r="AB212" s="3"/>
    </row>
    <row r="213" spans="1:28" x14ac:dyDescent="0.2">
      <c r="A213" s="3">
        <v>10436</v>
      </c>
      <c r="B213" s="3" t="str">
        <f>VLOOKUP(A213,'QAQC ID Reference Page'!A$2:G$10999,2,FALSE)</f>
        <v>OBS1120</v>
      </c>
      <c r="C213" s="46">
        <f>VLOOKUP(A213,'QAQC ID Reference Page'!A$2:G$10999,3,FALSE)</f>
        <v>44140</v>
      </c>
      <c r="D213" s="12">
        <f>VLOOKUP(A213,'QAQC ID Reference Page'!A$2:G$10999,4,FALSE)</f>
        <v>0.54791666666666672</v>
      </c>
      <c r="E213" s="21">
        <f>VLOOKUP(A213,'QAQC ID Reference Page'!A$2:G$10999,5,FALSE)</f>
        <v>1042</v>
      </c>
      <c r="F213" s="21" t="str">
        <f>VLOOKUP(A213,'QAQC ID Reference Page'!A$2:G$10999,6,FALSE)</f>
        <v>E7C</v>
      </c>
      <c r="G213" s="3" t="str">
        <f>VLOOKUP(A213,'QAQC ID Reference Page'!A$2:G$10999,7,FALSE)</f>
        <v>B</v>
      </c>
      <c r="H213" s="3">
        <v>1.0900000000000001</v>
      </c>
      <c r="I213" s="3">
        <v>0.16</v>
      </c>
      <c r="J213" s="3">
        <v>0.20399999999999999</v>
      </c>
      <c r="K213" s="3">
        <v>1.81</v>
      </c>
      <c r="L213" s="3">
        <v>15.45</v>
      </c>
      <c r="M213" s="3"/>
      <c r="N213" s="3"/>
      <c r="O213" s="3"/>
      <c r="P213" s="3"/>
      <c r="Q213" s="3"/>
      <c r="R213" s="3"/>
      <c r="S213" s="3"/>
      <c r="T213" s="3"/>
      <c r="U213" s="3"/>
      <c r="V213" s="3"/>
      <c r="W213" s="3"/>
      <c r="X213" s="3"/>
      <c r="Y213" s="3"/>
      <c r="Z213" s="3"/>
      <c r="AA213" s="3"/>
      <c r="AB213" s="3"/>
    </row>
    <row r="214" spans="1:28" x14ac:dyDescent="0.2">
      <c r="A214" s="3">
        <v>10437</v>
      </c>
      <c r="B214" s="3" t="str">
        <f>VLOOKUP(A214,'QAQC ID Reference Page'!A$2:G$10999,2,FALSE)</f>
        <v>OBS1120</v>
      </c>
      <c r="C214" s="46">
        <f>VLOOKUP(A214,'QAQC ID Reference Page'!A$2:G$10999,3,FALSE)</f>
        <v>44140</v>
      </c>
      <c r="D214" s="12">
        <f>VLOOKUP(A214,'QAQC ID Reference Page'!A$2:G$10999,4,FALSE)</f>
        <v>0.44236111111111109</v>
      </c>
      <c r="E214" s="21">
        <f>VLOOKUP(A214,'QAQC ID Reference Page'!A$2:G$10999,5,FALSE)</f>
        <v>1019</v>
      </c>
      <c r="F214" s="21" t="str">
        <f>VLOOKUP(A214,'QAQC ID Reference Page'!A$2:G$10999,6,FALSE)</f>
        <v>I7C</v>
      </c>
      <c r="G214" s="3" t="str">
        <f>VLOOKUP(A214,'QAQC ID Reference Page'!A$2:G$10999,7,FALSE)</f>
        <v>B</v>
      </c>
      <c r="H214" s="3">
        <v>4.09</v>
      </c>
      <c r="I214" s="3">
        <v>0.35</v>
      </c>
      <c r="J214" s="3">
        <v>0.41499999999999998</v>
      </c>
      <c r="K214" s="3">
        <v>3.69</v>
      </c>
      <c r="L214" s="3">
        <v>60.94</v>
      </c>
      <c r="M214" s="3"/>
      <c r="N214" s="3"/>
      <c r="O214" s="3"/>
      <c r="P214" s="3"/>
      <c r="Q214" s="3"/>
      <c r="R214" s="3"/>
      <c r="S214" s="3"/>
      <c r="T214" s="3"/>
      <c r="U214" s="3"/>
      <c r="V214" s="3"/>
      <c r="W214" s="3"/>
      <c r="X214" s="3"/>
      <c r="Y214" s="3"/>
      <c r="Z214" s="3"/>
      <c r="AA214" s="3"/>
      <c r="AB214" s="3"/>
    </row>
    <row r="215" spans="1:28" x14ac:dyDescent="0.2">
      <c r="A215" s="3">
        <v>10438</v>
      </c>
      <c r="B215" s="3" t="str">
        <f>VLOOKUP(A215,'QAQC ID Reference Page'!A$2:G$10999,2,FALSE)</f>
        <v>OBS1120</v>
      </c>
      <c r="C215" s="46">
        <f>VLOOKUP(A215,'QAQC ID Reference Page'!A$2:G$10999,3,FALSE)</f>
        <v>44140</v>
      </c>
      <c r="D215" s="12">
        <f>VLOOKUP(A215,'QAQC ID Reference Page'!A$2:G$10999,4,FALSE)</f>
        <v>0.44236111111111109</v>
      </c>
      <c r="E215" s="21">
        <f>VLOOKUP(A215,'QAQC ID Reference Page'!A$2:G$10999,5,FALSE)</f>
        <v>1017</v>
      </c>
      <c r="F215" s="21" t="str">
        <f>VLOOKUP(A215,'QAQC ID Reference Page'!A$2:G$10999,6,FALSE)</f>
        <v>I7C</v>
      </c>
      <c r="G215" s="3" t="str">
        <f>VLOOKUP(A215,'QAQC ID Reference Page'!A$2:G$10999,7,FALSE)</f>
        <v>S</v>
      </c>
      <c r="H215" s="3">
        <v>6.54</v>
      </c>
      <c r="I215" s="3">
        <v>0.22</v>
      </c>
      <c r="J215" s="3">
        <v>0.183</v>
      </c>
      <c r="K215" s="3">
        <v>2.92</v>
      </c>
      <c r="L215" s="3">
        <v>97.91</v>
      </c>
      <c r="M215" s="3"/>
      <c r="N215" s="3"/>
      <c r="O215" s="3"/>
      <c r="P215" s="3"/>
      <c r="Q215" s="3"/>
      <c r="R215" s="3"/>
      <c r="S215" s="3"/>
      <c r="T215" s="3"/>
      <c r="U215" s="3"/>
      <c r="V215" s="3"/>
      <c r="W215" s="3"/>
      <c r="X215" s="3"/>
      <c r="Y215" s="3"/>
      <c r="Z215" s="3"/>
      <c r="AA215" s="3"/>
      <c r="AB215" s="3"/>
    </row>
    <row r="216" spans="1:28" x14ac:dyDescent="0.2">
      <c r="A216" s="3">
        <v>10439</v>
      </c>
      <c r="B216" s="3" t="str">
        <f>VLOOKUP(A216,'QAQC ID Reference Page'!A$2:G$10999,2,FALSE)</f>
        <v>OBS1120</v>
      </c>
      <c r="C216" s="46">
        <f>VLOOKUP(A216,'QAQC ID Reference Page'!A$2:G$10999,3,FALSE)</f>
        <v>44140</v>
      </c>
      <c r="D216" s="12">
        <f>VLOOKUP(A216,'QAQC ID Reference Page'!A$2:G$10999,4,FALSE)</f>
        <v>0.53263888888888888</v>
      </c>
      <c r="E216" s="21">
        <f>VLOOKUP(A216,'QAQC ID Reference Page'!A$2:G$10999,5,FALSE)</f>
        <v>1029</v>
      </c>
      <c r="F216" s="21" t="str">
        <f>VLOOKUP(A216,'QAQC ID Reference Page'!A$2:G$10999,6,FALSE)</f>
        <v>E9</v>
      </c>
      <c r="G216" s="3" t="str">
        <f>VLOOKUP(A216,'QAQC ID Reference Page'!A$2:G$10999,7,FALSE)</f>
        <v>S</v>
      </c>
      <c r="H216" s="3">
        <v>5.28</v>
      </c>
      <c r="I216" s="3">
        <v>0.16</v>
      </c>
      <c r="J216" s="3">
        <v>0.58899999999999997</v>
      </c>
      <c r="K216" s="3">
        <v>0.14000000000000001</v>
      </c>
      <c r="L216" s="3">
        <v>88.85</v>
      </c>
      <c r="M216" s="3"/>
      <c r="N216" s="3"/>
      <c r="O216" s="3"/>
      <c r="P216" s="3"/>
      <c r="Q216" s="3"/>
      <c r="R216" s="3"/>
      <c r="S216" s="3"/>
      <c r="T216" s="3"/>
      <c r="U216" s="3"/>
      <c r="V216" s="3"/>
      <c r="W216" s="3"/>
      <c r="X216" s="3"/>
      <c r="Y216" s="3"/>
      <c r="Z216" s="3"/>
      <c r="AA216" s="3"/>
      <c r="AB216" s="3"/>
    </row>
    <row r="217" spans="1:28" x14ac:dyDescent="0.2">
      <c r="A217" s="3">
        <v>10440</v>
      </c>
      <c r="B217" s="3" t="str">
        <f>VLOOKUP(A217,'QAQC ID Reference Page'!A$2:G$10999,2,FALSE)</f>
        <v>OBS1120</v>
      </c>
      <c r="C217" s="46">
        <f>VLOOKUP(A217,'QAQC ID Reference Page'!A$2:G$10999,3,FALSE)</f>
        <v>44140</v>
      </c>
      <c r="D217" s="12">
        <f>VLOOKUP(A217,'QAQC ID Reference Page'!A$2:G$10999,4,FALSE)</f>
        <v>0.47638888888888886</v>
      </c>
      <c r="E217" s="21">
        <f>VLOOKUP(A217,'QAQC ID Reference Page'!A$2:G$10999,5,FALSE)</f>
        <v>1022</v>
      </c>
      <c r="F217" s="21" t="str">
        <f>VLOOKUP(A217,'QAQC ID Reference Page'!A$2:G$10999,6,FALSE)</f>
        <v>G9</v>
      </c>
      <c r="G217" s="3" t="str">
        <f>VLOOKUP(A217,'QAQC ID Reference Page'!A$2:G$10999,7,FALSE)</f>
        <v>S</v>
      </c>
      <c r="H217" s="3">
        <v>3.57</v>
      </c>
      <c r="I217" s="3">
        <v>0.2</v>
      </c>
      <c r="J217" s="3">
        <v>0.45800000000000002</v>
      </c>
      <c r="K217" s="3">
        <v>0.8</v>
      </c>
      <c r="L217" s="3">
        <v>126.16</v>
      </c>
      <c r="M217" s="3"/>
      <c r="N217" s="3"/>
      <c r="O217" s="3"/>
      <c r="P217" s="3"/>
      <c r="Q217" s="3"/>
      <c r="R217" s="3"/>
      <c r="S217" s="3"/>
      <c r="T217" s="3"/>
      <c r="U217" s="3"/>
      <c r="V217" s="3"/>
      <c r="W217" s="3"/>
      <c r="X217" s="3"/>
      <c r="Y217" s="3"/>
      <c r="Z217" s="3"/>
      <c r="AA217" s="3"/>
      <c r="AB217" s="3"/>
    </row>
    <row r="218" spans="1:28" x14ac:dyDescent="0.2">
      <c r="A218" s="3">
        <v>10441</v>
      </c>
      <c r="B218" s="3" t="str">
        <f>VLOOKUP(A218,'QAQC ID Reference Page'!A$2:G$10999,2,FALSE)</f>
        <v>OBS1120</v>
      </c>
      <c r="C218" s="46">
        <f>VLOOKUP(A218,'QAQC ID Reference Page'!A$2:G$10999,3,FALSE)</f>
        <v>44140</v>
      </c>
      <c r="D218" s="12">
        <f>VLOOKUP(A218,'QAQC ID Reference Page'!A$2:G$10999,4,FALSE)</f>
        <v>0.35902777777777778</v>
      </c>
      <c r="E218" s="21">
        <f>VLOOKUP(A218,'QAQC ID Reference Page'!A$2:G$10999,5,FALSE)</f>
        <v>1009</v>
      </c>
      <c r="F218" s="21" t="str">
        <f>VLOOKUP(A218,'QAQC ID Reference Page'!A$2:G$10999,6,FALSE)</f>
        <v>MR</v>
      </c>
      <c r="G218" s="3" t="str">
        <f>VLOOKUP(A218,'QAQC ID Reference Page'!A$2:G$10999,7,FALSE)</f>
        <v>S</v>
      </c>
      <c r="H218" s="3">
        <v>10.64</v>
      </c>
      <c r="I218" s="3">
        <v>0.32</v>
      </c>
      <c r="J218" s="3">
        <v>0.17799999999999999</v>
      </c>
      <c r="K218" s="3">
        <v>2.66</v>
      </c>
      <c r="L218" s="3">
        <v>53.26</v>
      </c>
      <c r="M218" s="3"/>
      <c r="N218" s="3"/>
      <c r="O218" s="3"/>
      <c r="P218" s="3"/>
      <c r="Q218" s="3"/>
      <c r="R218" s="3"/>
      <c r="S218" s="3"/>
      <c r="T218" s="3"/>
      <c r="U218" s="3"/>
      <c r="V218" s="3"/>
      <c r="W218" s="3"/>
      <c r="X218" s="3"/>
      <c r="Y218" s="3"/>
      <c r="Z218" s="3"/>
      <c r="AA218" s="3"/>
      <c r="AB218" s="3"/>
    </row>
    <row r="219" spans="1:28" x14ac:dyDescent="0.2">
      <c r="A219" s="3">
        <v>10601</v>
      </c>
      <c r="B219" s="3" t="str">
        <f>VLOOKUP(A219,'QAQC ID Reference Page'!A$2:G$10999,2,FALSE)</f>
        <v>OBS0121</v>
      </c>
      <c r="C219" s="46">
        <f>VLOOKUP(A219,'QAQC ID Reference Page'!A$2:G$10999,3,FALSE)</f>
        <v>44215</v>
      </c>
      <c r="D219" s="12">
        <f>VLOOKUP(A219,'QAQC ID Reference Page'!A$2:G$10999,4,FALSE)</f>
        <v>0.30694444444444446</v>
      </c>
      <c r="E219" s="21">
        <f>VLOOKUP(A219,'QAQC ID Reference Page'!A$2:G$10999,5,FALSE)</f>
        <v>1031</v>
      </c>
      <c r="F219" s="21" t="str">
        <f>VLOOKUP(A219,'QAQC ID Reference Page'!A$2:G$10999,6,FALSE)</f>
        <v>B7C</v>
      </c>
      <c r="G219" s="3" t="str">
        <f>VLOOKUP(A219,'QAQC ID Reference Page'!A$2:G$10999,7,FALSE)</f>
        <v>B</v>
      </c>
      <c r="H219" s="3">
        <v>0.61</v>
      </c>
      <c r="I219" s="3">
        <v>0.15</v>
      </c>
      <c r="J219" s="3">
        <v>6.8000000000000005E-2</v>
      </c>
      <c r="K219" s="3">
        <v>1.35</v>
      </c>
      <c r="L219" s="3">
        <v>22.96</v>
      </c>
      <c r="M219" s="3"/>
      <c r="N219" s="3"/>
      <c r="O219" s="3"/>
      <c r="P219" s="3"/>
      <c r="Q219" s="3"/>
      <c r="R219" s="3"/>
      <c r="S219" s="3"/>
      <c r="T219" s="3"/>
      <c r="U219" s="3"/>
      <c r="V219" s="3"/>
      <c r="W219" s="3"/>
      <c r="X219" s="3"/>
      <c r="Y219" s="3"/>
      <c r="Z219" s="3"/>
      <c r="AA219" s="3"/>
      <c r="AB219" s="3"/>
    </row>
    <row r="220" spans="1:28" x14ac:dyDescent="0.2">
      <c r="A220" s="3">
        <v>10602</v>
      </c>
      <c r="B220" s="3" t="str">
        <f>VLOOKUP(A220,'QAQC ID Reference Page'!A$2:G$10999,2,FALSE)</f>
        <v>OBS0121</v>
      </c>
      <c r="C220" s="46">
        <f>VLOOKUP(A220,'QAQC ID Reference Page'!A$2:G$10999,3,FALSE)</f>
        <v>44215</v>
      </c>
      <c r="D220" s="12">
        <f>VLOOKUP(A220,'QAQC ID Reference Page'!A$2:G$10999,4,FALSE)</f>
        <v>0.45277777777777778</v>
      </c>
      <c r="E220" s="21">
        <f>VLOOKUP(A220,'QAQC ID Reference Page'!A$2:G$10999,5,FALSE)</f>
        <v>1013</v>
      </c>
      <c r="F220" s="21" t="str">
        <f>VLOOKUP(A220,'QAQC ID Reference Page'!A$2:G$10999,6,FALSE)</f>
        <v>B4</v>
      </c>
      <c r="G220" s="3" t="str">
        <f>VLOOKUP(A220,'QAQC ID Reference Page'!A$2:G$10999,7,FALSE)</f>
        <v>S</v>
      </c>
      <c r="H220" s="3">
        <v>0.11</v>
      </c>
      <c r="I220" s="3">
        <v>0.16</v>
      </c>
      <c r="J220" s="3">
        <v>-5.0000000000000001E-3</v>
      </c>
      <c r="K220" s="3">
        <v>-0.04</v>
      </c>
      <c r="L220" s="3">
        <v>12.84</v>
      </c>
      <c r="M220" s="3"/>
      <c r="N220" s="3"/>
      <c r="O220" s="3"/>
      <c r="P220" s="3"/>
      <c r="Q220" s="3"/>
      <c r="R220" s="3"/>
      <c r="S220" s="3"/>
      <c r="T220" s="3"/>
      <c r="U220" s="3"/>
      <c r="V220" s="3"/>
      <c r="W220" s="3"/>
      <c r="X220" s="3"/>
      <c r="Y220" s="3"/>
      <c r="Z220" s="3"/>
      <c r="AA220" s="3"/>
      <c r="AB220" s="3"/>
    </row>
    <row r="221" spans="1:28" x14ac:dyDescent="0.2">
      <c r="A221" s="3">
        <v>10603</v>
      </c>
      <c r="B221" s="3" t="str">
        <f>VLOOKUP(A221,'QAQC ID Reference Page'!A$2:G$10999,2,FALSE)</f>
        <v>OBS0121</v>
      </c>
      <c r="C221" s="46">
        <f>VLOOKUP(A221,'QAQC ID Reference Page'!A$2:G$10999,3,FALSE)</f>
        <v>44215</v>
      </c>
      <c r="D221" s="12">
        <f>VLOOKUP(A221,'QAQC ID Reference Page'!A$2:G$10999,4,FALSE)</f>
        <v>0.40555555555555556</v>
      </c>
      <c r="E221" s="21">
        <f>VLOOKUP(A221,'QAQC ID Reference Page'!A$2:G$10999,5,FALSE)</f>
        <v>1035</v>
      </c>
      <c r="F221" s="21" t="str">
        <f>VLOOKUP(A221,'QAQC ID Reference Page'!A$2:G$10999,6,FALSE)</f>
        <v>C7C</v>
      </c>
      <c r="G221" s="3" t="str">
        <f>VLOOKUP(A221,'QAQC ID Reference Page'!A$2:G$10999,7,FALSE)</f>
        <v>S</v>
      </c>
      <c r="H221" s="3">
        <v>0.12</v>
      </c>
      <c r="I221" s="3">
        <v>0.14000000000000001</v>
      </c>
      <c r="J221" s="3">
        <v>1.2999999999999999E-2</v>
      </c>
      <c r="K221" s="3">
        <v>0.31</v>
      </c>
      <c r="L221" s="3">
        <v>27.53</v>
      </c>
      <c r="M221" s="3"/>
      <c r="N221" s="3"/>
      <c r="O221" s="3"/>
      <c r="P221" s="3"/>
      <c r="Q221" s="3"/>
      <c r="R221" s="3"/>
      <c r="S221" s="3"/>
      <c r="T221" s="3"/>
      <c r="U221" s="3"/>
      <c r="V221" s="3"/>
      <c r="W221" s="3"/>
      <c r="X221" s="3"/>
      <c r="Y221" s="3"/>
      <c r="Z221" s="3"/>
      <c r="AA221" s="3"/>
      <c r="AB221" s="3"/>
    </row>
    <row r="222" spans="1:28" x14ac:dyDescent="0.2">
      <c r="A222" s="3">
        <v>10604</v>
      </c>
      <c r="B222" s="3" t="str">
        <f>VLOOKUP(A222,'QAQC ID Reference Page'!A$2:G$10999,2,FALSE)</f>
        <v>OBS0121</v>
      </c>
      <c r="C222" s="46">
        <f>VLOOKUP(A222,'QAQC ID Reference Page'!A$2:G$10999,3,FALSE)</f>
        <v>44215</v>
      </c>
      <c r="D222" s="12">
        <f>VLOOKUP(A222,'QAQC ID Reference Page'!A$2:G$10999,4,FALSE)</f>
        <v>0.54791666666666672</v>
      </c>
      <c r="E222" s="21">
        <f>VLOOKUP(A222,'QAQC ID Reference Page'!A$2:G$10999,5,FALSE)</f>
        <v>1040</v>
      </c>
      <c r="F222" s="21" t="str">
        <f>VLOOKUP(A222,'QAQC ID Reference Page'!A$2:G$10999,6,FALSE)</f>
        <v>C4</v>
      </c>
      <c r="G222" s="3" t="str">
        <f>VLOOKUP(A222,'QAQC ID Reference Page'!A$2:G$10999,7,FALSE)</f>
        <v>S</v>
      </c>
      <c r="H222" s="3">
        <v>0.05</v>
      </c>
      <c r="I222" s="3">
        <v>0.11</v>
      </c>
      <c r="J222" s="3">
        <v>1.2999999999999999E-2</v>
      </c>
      <c r="K222" s="3">
        <v>0.03</v>
      </c>
      <c r="L222" s="3">
        <v>105.11</v>
      </c>
      <c r="M222" s="3"/>
      <c r="N222" s="3"/>
      <c r="O222" s="3"/>
      <c r="P222" s="3"/>
      <c r="Q222" s="3"/>
      <c r="R222" s="3"/>
      <c r="S222" s="3"/>
      <c r="T222" s="3"/>
      <c r="U222" s="3"/>
      <c r="V222" s="3"/>
      <c r="W222" s="3"/>
      <c r="X222" s="3"/>
      <c r="Y222" s="3"/>
      <c r="Z222" s="3"/>
      <c r="AA222" s="3"/>
      <c r="AB222" s="3"/>
    </row>
    <row r="223" spans="1:28" x14ac:dyDescent="0.2">
      <c r="A223" s="3">
        <v>10605</v>
      </c>
      <c r="B223" s="3" t="str">
        <f>VLOOKUP(A223,'QAQC ID Reference Page'!A$2:G$10999,2,FALSE)</f>
        <v>OBS0121</v>
      </c>
      <c r="C223" s="46">
        <f>VLOOKUP(A223,'QAQC ID Reference Page'!A$2:G$10999,3,FALSE)</f>
        <v>44215</v>
      </c>
      <c r="D223" s="12">
        <f>VLOOKUP(A223,'QAQC ID Reference Page'!A$2:G$10999,4,FALSE)</f>
        <v>0.4909722222222222</v>
      </c>
      <c r="E223" s="21">
        <f>VLOOKUP(A223,'QAQC ID Reference Page'!A$2:G$10999,5,FALSE)</f>
        <v>1014</v>
      </c>
      <c r="F223" s="21" t="str">
        <f>VLOOKUP(A223,'QAQC ID Reference Page'!A$2:G$10999,6,FALSE)</f>
        <v>D1</v>
      </c>
      <c r="G223" s="3" t="str">
        <f>VLOOKUP(A223,'QAQC ID Reference Page'!A$2:G$10999,7,FALSE)</f>
        <v>S</v>
      </c>
      <c r="H223" s="3">
        <v>0.12</v>
      </c>
      <c r="I223" s="3">
        <v>0.1</v>
      </c>
      <c r="J223" s="3">
        <v>2E-3</v>
      </c>
      <c r="K223" s="3">
        <v>-0.15</v>
      </c>
      <c r="L223" s="3">
        <v>19.149999999999999</v>
      </c>
      <c r="M223" s="3"/>
      <c r="N223" s="3"/>
      <c r="O223" s="3"/>
      <c r="P223" s="3"/>
      <c r="Q223" s="3"/>
      <c r="R223" s="3"/>
      <c r="S223" s="3"/>
      <c r="T223" s="3"/>
      <c r="U223" s="3"/>
      <c r="V223" s="3"/>
      <c r="W223" s="3"/>
      <c r="X223" s="3"/>
      <c r="Y223" s="3"/>
      <c r="Z223" s="3"/>
      <c r="AA223" s="3"/>
      <c r="AB223" s="3"/>
    </row>
    <row r="224" spans="1:28" x14ac:dyDescent="0.2">
      <c r="A224" s="3">
        <v>10606</v>
      </c>
      <c r="B224" s="3" t="str">
        <f>VLOOKUP(A224,'QAQC ID Reference Page'!A$2:G$10999,2,FALSE)</f>
        <v>OBS0121</v>
      </c>
      <c r="C224" s="46">
        <f>VLOOKUP(A224,'QAQC ID Reference Page'!A$2:G$10999,3,FALSE)</f>
        <v>44215</v>
      </c>
      <c r="D224" s="12">
        <f>VLOOKUP(A224,'QAQC ID Reference Page'!A$2:G$10999,4,FALSE)</f>
        <v>0.48055555555555557</v>
      </c>
      <c r="E224" s="21">
        <f>VLOOKUP(A224,'QAQC ID Reference Page'!A$2:G$10999,5,FALSE)</f>
        <v>1015</v>
      </c>
      <c r="F224" s="21" t="str">
        <f>VLOOKUP(A224,'QAQC ID Reference Page'!A$2:G$10999,6,FALSE)</f>
        <v>C1</v>
      </c>
      <c r="G224" s="3" t="str">
        <f>VLOOKUP(A224,'QAQC ID Reference Page'!A$2:G$10999,7,FALSE)</f>
        <v>S</v>
      </c>
      <c r="H224" s="3">
        <v>0.2</v>
      </c>
      <c r="I224" s="3">
        <v>0.13</v>
      </c>
      <c r="J224" s="3">
        <v>0</v>
      </c>
      <c r="K224" s="3">
        <v>0.02</v>
      </c>
      <c r="L224" s="3">
        <v>24.36</v>
      </c>
      <c r="M224" s="3"/>
      <c r="N224" s="3"/>
      <c r="O224" s="3"/>
      <c r="P224" s="3"/>
      <c r="Q224" s="3"/>
      <c r="R224" s="3"/>
      <c r="S224" s="3"/>
      <c r="T224" s="3"/>
      <c r="U224" s="3"/>
      <c r="V224" s="3"/>
      <c r="W224" s="3"/>
      <c r="X224" s="3"/>
      <c r="Y224" s="3"/>
      <c r="Z224" s="3"/>
      <c r="AA224" s="3"/>
      <c r="AB224" s="3"/>
    </row>
    <row r="225" spans="1:28" x14ac:dyDescent="0.2">
      <c r="A225" s="3">
        <v>10607</v>
      </c>
      <c r="B225" s="3" t="str">
        <f>VLOOKUP(A225,'QAQC ID Reference Page'!A$2:G$10999,2,FALSE)</f>
        <v>OBS0121</v>
      </c>
      <c r="C225" s="46">
        <f>VLOOKUP(A225,'QAQC ID Reference Page'!A$2:G$10999,3,FALSE)</f>
        <v>44215</v>
      </c>
      <c r="D225" s="12">
        <f>VLOOKUP(A225,'QAQC ID Reference Page'!A$2:G$10999,4,FALSE)</f>
        <v>0.40555555555555556</v>
      </c>
      <c r="E225" s="21">
        <f>VLOOKUP(A225,'QAQC ID Reference Page'!A$2:G$10999,5,FALSE)</f>
        <v>1036</v>
      </c>
      <c r="F225" s="21" t="str">
        <f>VLOOKUP(A225,'QAQC ID Reference Page'!A$2:G$10999,6,FALSE)</f>
        <v>C7C</v>
      </c>
      <c r="G225" s="3" t="str">
        <f>VLOOKUP(A225,'QAQC ID Reference Page'!A$2:G$10999,7,FALSE)</f>
        <v>B</v>
      </c>
      <c r="H225" s="3">
        <v>0.3</v>
      </c>
      <c r="I225" s="3">
        <v>0.18</v>
      </c>
      <c r="J225" s="3">
        <v>5.8000000000000003E-2</v>
      </c>
      <c r="K225" s="3">
        <v>-0.28000000000000003</v>
      </c>
      <c r="L225" s="3">
        <v>38.08</v>
      </c>
      <c r="M225" s="3"/>
      <c r="N225" s="3"/>
      <c r="O225" s="3"/>
      <c r="P225" s="3"/>
      <c r="Q225" s="3"/>
      <c r="R225" s="3"/>
      <c r="S225" s="3"/>
      <c r="T225" s="3"/>
      <c r="U225" s="3"/>
      <c r="V225" s="3"/>
      <c r="W225" s="3"/>
      <c r="X225" s="3"/>
      <c r="Y225" s="3"/>
      <c r="Z225" s="3"/>
      <c r="AA225" s="3"/>
      <c r="AB225" s="3"/>
    </row>
    <row r="226" spans="1:28" x14ac:dyDescent="0.2">
      <c r="A226" s="3">
        <v>10608</v>
      </c>
      <c r="B226" s="3" t="str">
        <f>VLOOKUP(A226,'QAQC ID Reference Page'!A$2:G$10999,2,FALSE)</f>
        <v>OBS0121</v>
      </c>
      <c r="C226" s="46">
        <f>VLOOKUP(A226,'QAQC ID Reference Page'!A$2:G$10999,3,FALSE)</f>
        <v>44215</v>
      </c>
      <c r="D226" s="12">
        <f>VLOOKUP(A226,'QAQC ID Reference Page'!A$2:G$10999,4,FALSE)</f>
        <v>0.53819444444444442</v>
      </c>
      <c r="E226" s="21">
        <f>VLOOKUP(A226,'QAQC ID Reference Page'!A$2:G$10999,5,FALSE)</f>
        <v>1028</v>
      </c>
      <c r="F226" s="21" t="str">
        <f>VLOOKUP(A226,'QAQC ID Reference Page'!A$2:G$10999,6,FALSE)</f>
        <v>WFR</v>
      </c>
      <c r="G226" s="3" t="str">
        <f>VLOOKUP(A226,'QAQC ID Reference Page'!A$2:G$10999,7,FALSE)</f>
        <v>S</v>
      </c>
      <c r="H226" s="3">
        <v>0.14000000000000001</v>
      </c>
      <c r="I226" s="3">
        <v>0.13</v>
      </c>
      <c r="J226" s="3">
        <v>1.2E-2</v>
      </c>
      <c r="K226" s="3">
        <v>-0.26</v>
      </c>
      <c r="L226" s="3">
        <v>22.91</v>
      </c>
      <c r="M226" s="3"/>
      <c r="N226" s="3"/>
      <c r="O226" s="3"/>
      <c r="P226" s="3"/>
      <c r="Q226" s="3"/>
      <c r="R226" s="3"/>
      <c r="S226" s="3"/>
      <c r="T226" s="3"/>
      <c r="U226" s="3"/>
      <c r="V226" s="3"/>
      <c r="W226" s="3"/>
      <c r="X226" s="3"/>
      <c r="Y226" s="3"/>
      <c r="Z226" s="3"/>
      <c r="AA226" s="3"/>
      <c r="AB226" s="3"/>
    </row>
    <row r="227" spans="1:28" x14ac:dyDescent="0.2">
      <c r="A227" s="3">
        <v>10609</v>
      </c>
      <c r="B227" s="3" t="str">
        <f>VLOOKUP(A227,'QAQC ID Reference Page'!A$2:G$10999,2,FALSE)</f>
        <v>OBS0121</v>
      </c>
      <c r="C227" s="46">
        <f>VLOOKUP(A227,'QAQC ID Reference Page'!A$2:G$10999,3,FALSE)</f>
        <v>44215</v>
      </c>
      <c r="D227" s="12">
        <f>VLOOKUP(A227,'QAQC ID Reference Page'!A$2:G$10999,4,FALSE)</f>
        <v>0.49861111111111112</v>
      </c>
      <c r="E227" s="21">
        <f>VLOOKUP(A227,'QAQC ID Reference Page'!A$2:G$10999,5,FALSE)</f>
        <v>1039</v>
      </c>
      <c r="F227" s="21" t="str">
        <f>VLOOKUP(A227,'QAQC ID Reference Page'!A$2:G$10999,6,FALSE)</f>
        <v>E1</v>
      </c>
      <c r="G227" s="3" t="str">
        <f>VLOOKUP(A227,'QAQC ID Reference Page'!A$2:G$10999,7,FALSE)</f>
        <v>S</v>
      </c>
      <c r="H227" s="3">
        <v>0.23</v>
      </c>
      <c r="I227" s="3">
        <v>0.12</v>
      </c>
      <c r="J227" s="3">
        <v>1.2999999999999999E-2</v>
      </c>
      <c r="K227" s="3">
        <v>-0.14000000000000001</v>
      </c>
      <c r="L227" s="3">
        <v>37.21</v>
      </c>
      <c r="M227" s="3"/>
      <c r="N227" s="3"/>
      <c r="O227" s="3"/>
      <c r="P227" s="3"/>
      <c r="Q227" s="3"/>
      <c r="R227" s="3"/>
      <c r="S227" s="3"/>
      <c r="T227" s="3"/>
      <c r="U227" s="3"/>
      <c r="V227" s="3"/>
      <c r="W227" s="3"/>
      <c r="X227" s="3"/>
      <c r="Y227" s="3"/>
      <c r="Z227" s="3"/>
      <c r="AA227" s="3"/>
      <c r="AB227" s="3"/>
    </row>
    <row r="228" spans="1:28" x14ac:dyDescent="0.2">
      <c r="A228" s="3">
        <v>10610</v>
      </c>
      <c r="B228" s="3" t="str">
        <f>VLOOKUP(A228,'QAQC ID Reference Page'!A$2:G$10999,2,FALSE)</f>
        <v>OBS0121</v>
      </c>
      <c r="C228" s="46">
        <f>VLOOKUP(A228,'QAQC ID Reference Page'!A$2:G$10999,3,FALSE)</f>
        <v>44215</v>
      </c>
      <c r="D228" s="12">
        <f>VLOOKUP(A228,'QAQC ID Reference Page'!A$2:G$10999,4,FALSE)</f>
        <v>0.38194444444444442</v>
      </c>
      <c r="E228" s="21">
        <f>VLOOKUP(A228,'QAQC ID Reference Page'!A$2:G$10999,5,FALSE)</f>
        <v>1044</v>
      </c>
      <c r="F228" s="21" t="str">
        <f>VLOOKUP(A228,'QAQC ID Reference Page'!A$2:G$10999,6,FALSE)</f>
        <v>C9</v>
      </c>
      <c r="G228" s="3" t="str">
        <f>VLOOKUP(A228,'QAQC ID Reference Page'!A$2:G$10999,7,FALSE)</f>
        <v>S</v>
      </c>
      <c r="H228" s="3">
        <v>0.2</v>
      </c>
      <c r="I228" s="3">
        <v>0.08</v>
      </c>
      <c r="J228" s="3">
        <v>1.9E-2</v>
      </c>
      <c r="K228" s="3">
        <v>0.05</v>
      </c>
      <c r="L228" s="3">
        <v>29.63</v>
      </c>
      <c r="M228" s="3"/>
      <c r="N228" s="3"/>
      <c r="O228" s="3"/>
      <c r="P228" s="3"/>
      <c r="Q228" s="3"/>
      <c r="R228" s="3"/>
      <c r="S228" s="3"/>
      <c r="T228" s="3"/>
      <c r="U228" s="3"/>
      <c r="V228" s="3"/>
      <c r="W228" s="3"/>
      <c r="X228" s="3"/>
      <c r="Y228" s="3"/>
      <c r="Z228" s="3"/>
      <c r="AA228" s="3"/>
      <c r="AB228" s="3"/>
    </row>
    <row r="229" spans="1:28" x14ac:dyDescent="0.2">
      <c r="A229" s="3">
        <v>10611</v>
      </c>
      <c r="B229" s="3" t="str">
        <f>VLOOKUP(A229,'QAQC ID Reference Page'!A$2:G$10999,2,FALSE)</f>
        <v>OBS0121</v>
      </c>
      <c r="C229" s="46">
        <f>VLOOKUP(A229,'QAQC ID Reference Page'!A$2:G$10999,3,FALSE)</f>
        <v>44215</v>
      </c>
      <c r="D229" s="12">
        <f>VLOOKUP(A229,'QAQC ID Reference Page'!A$2:G$10999,4,FALSE)</f>
        <v>0.36458333333333331</v>
      </c>
      <c r="E229" s="21">
        <f>VLOOKUP(A229,'QAQC ID Reference Page'!A$2:G$10999,5,FALSE)</f>
        <v>1012</v>
      </c>
      <c r="F229" s="21" t="str">
        <f>VLOOKUP(A229,'QAQC ID Reference Page'!A$2:G$10999,6,FALSE)</f>
        <v>WB</v>
      </c>
      <c r="G229" s="3" t="str">
        <f>VLOOKUP(A229,'QAQC ID Reference Page'!A$2:G$10999,7,FALSE)</f>
        <v>S</v>
      </c>
      <c r="H229" s="3">
        <v>2.3199999999999998</v>
      </c>
      <c r="I229" s="3">
        <v>0.14000000000000001</v>
      </c>
      <c r="J229" s="3">
        <v>0.221</v>
      </c>
      <c r="K229" s="3">
        <v>0.3</v>
      </c>
      <c r="L229" s="3">
        <v>26.98</v>
      </c>
      <c r="M229" s="3"/>
      <c r="N229" s="3"/>
      <c r="O229" s="3"/>
      <c r="P229" s="3"/>
      <c r="Q229" s="3"/>
      <c r="R229" s="3"/>
      <c r="S229" s="3"/>
      <c r="T229" s="3"/>
      <c r="U229" s="3"/>
      <c r="V229" s="3"/>
      <c r="W229" s="3"/>
      <c r="X229" s="3"/>
      <c r="Y229" s="3"/>
      <c r="Z229" s="3"/>
      <c r="AA229" s="3"/>
      <c r="AB229" s="3"/>
    </row>
    <row r="230" spans="1:28" x14ac:dyDescent="0.2">
      <c r="A230" s="3">
        <v>10612</v>
      </c>
      <c r="B230" s="3" t="str">
        <f>VLOOKUP(A230,'QAQC ID Reference Page'!A$2:G$10999,2,FALSE)</f>
        <v>OBS0121</v>
      </c>
      <c r="C230" s="46">
        <f>VLOOKUP(A230,'QAQC ID Reference Page'!A$2:G$10999,3,FALSE)</f>
        <v>44215</v>
      </c>
      <c r="D230" s="12">
        <f>VLOOKUP(A230,'QAQC ID Reference Page'!A$2:G$10999,4,FALSE)</f>
        <v>0.44166666666666665</v>
      </c>
      <c r="E230" s="21">
        <f>VLOOKUP(A230,'QAQC ID Reference Page'!A$2:G$10999,5,FALSE)</f>
        <v>1023</v>
      </c>
      <c r="F230" s="21" t="str">
        <f>VLOOKUP(A230,'QAQC ID Reference Page'!A$2:G$10999,6,FALSE)</f>
        <v>C5-1</v>
      </c>
      <c r="G230" s="3" t="str">
        <f>VLOOKUP(A230,'QAQC ID Reference Page'!A$2:G$10999,7,FALSE)</f>
        <v>S</v>
      </c>
      <c r="H230" s="3">
        <v>0.1</v>
      </c>
      <c r="I230" s="3">
        <v>0.06</v>
      </c>
      <c r="J230" s="3">
        <v>2.9000000000000001E-2</v>
      </c>
      <c r="K230" s="3">
        <v>0.23</v>
      </c>
      <c r="L230" s="3">
        <v>55.84</v>
      </c>
      <c r="M230" s="3"/>
      <c r="N230" s="3"/>
      <c r="O230" s="3"/>
      <c r="P230" s="3"/>
      <c r="Q230" s="3"/>
      <c r="R230" s="3"/>
      <c r="S230" s="3"/>
      <c r="T230" s="3"/>
      <c r="U230" s="3"/>
      <c r="V230" s="3"/>
      <c r="W230" s="3"/>
      <c r="X230" s="3"/>
      <c r="Y230" s="3"/>
      <c r="Z230" s="3"/>
      <c r="AA230" s="3"/>
      <c r="AB230" s="3"/>
    </row>
    <row r="231" spans="1:28" x14ac:dyDescent="0.2">
      <c r="A231" s="3">
        <v>10613</v>
      </c>
      <c r="B231" s="3" t="str">
        <f>VLOOKUP(A231,'QAQC ID Reference Page'!A$2:G$10999,2,FALSE)</f>
        <v>OBS0121</v>
      </c>
      <c r="C231" s="46">
        <f>VLOOKUP(A231,'QAQC ID Reference Page'!A$2:G$10999,3,FALSE)</f>
        <v>44215</v>
      </c>
      <c r="D231" s="12">
        <f>VLOOKUP(A231,'QAQC ID Reference Page'!A$2:G$10999,4,FALSE)</f>
        <v>0.52638888888888891</v>
      </c>
      <c r="E231" s="21">
        <f>VLOOKUP(A231,'QAQC ID Reference Page'!A$2:G$10999,5,FALSE)</f>
        <v>1006</v>
      </c>
      <c r="F231" s="21" t="str">
        <f>VLOOKUP(A231,'QAQC ID Reference Page'!A$2:G$10999,6,FALSE)</f>
        <v>BLB</v>
      </c>
      <c r="G231" s="3" t="str">
        <f>VLOOKUP(A231,'QAQC ID Reference Page'!A$2:G$10999,7,FALSE)</f>
        <v>S</v>
      </c>
      <c r="H231" s="3">
        <v>0.09</v>
      </c>
      <c r="I231" s="3">
        <v>0.12</v>
      </c>
      <c r="J231" s="3">
        <v>0</v>
      </c>
      <c r="K231" s="3">
        <v>-0.2</v>
      </c>
      <c r="L231" s="3">
        <v>23.58</v>
      </c>
      <c r="M231" s="3"/>
      <c r="N231" s="3"/>
      <c r="O231" s="3"/>
      <c r="P231" s="3"/>
      <c r="Q231" s="3"/>
      <c r="R231" s="3"/>
      <c r="S231" s="3"/>
      <c r="T231" s="3"/>
      <c r="U231" s="3"/>
      <c r="V231" s="3"/>
      <c r="W231" s="3"/>
      <c r="X231" s="3"/>
      <c r="Y231" s="3"/>
      <c r="Z231" s="3"/>
      <c r="AA231" s="3"/>
      <c r="AB231" s="3"/>
    </row>
    <row r="232" spans="1:28" x14ac:dyDescent="0.2">
      <c r="A232" s="3">
        <v>10614</v>
      </c>
      <c r="B232" s="3" t="str">
        <f>VLOOKUP(A232,'QAQC ID Reference Page'!A$2:G$10999,2,FALSE)</f>
        <v>OBS0121</v>
      </c>
      <c r="C232" s="46">
        <f>VLOOKUP(A232,'QAQC ID Reference Page'!A$2:G$10999,3,FALSE)</f>
        <v>44215</v>
      </c>
      <c r="D232" s="12">
        <f>VLOOKUP(A232,'QAQC ID Reference Page'!A$2:G$10999,4,FALSE)</f>
        <v>0.47083333333333333</v>
      </c>
      <c r="E232" s="21">
        <f>VLOOKUP(A232,'QAQC ID Reference Page'!A$2:G$10999,5,FALSE)</f>
        <v>1011</v>
      </c>
      <c r="F232" s="21" t="str">
        <f>VLOOKUP(A232,'QAQC ID Reference Page'!A$2:G$10999,6,FALSE)</f>
        <v>B1</v>
      </c>
      <c r="G232" s="3" t="str">
        <f>VLOOKUP(A232,'QAQC ID Reference Page'!A$2:G$10999,7,FALSE)</f>
        <v>S</v>
      </c>
      <c r="H232" s="3">
        <v>0.18</v>
      </c>
      <c r="I232" s="3">
        <v>0.15</v>
      </c>
      <c r="J232" s="3">
        <v>0.01</v>
      </c>
      <c r="K232" s="3">
        <v>0.17</v>
      </c>
      <c r="L232" s="3">
        <v>18.13</v>
      </c>
      <c r="M232" s="3"/>
      <c r="N232" s="3"/>
      <c r="O232" s="3"/>
      <c r="P232" s="3"/>
      <c r="Q232" s="3"/>
      <c r="R232" s="3"/>
      <c r="S232" s="3"/>
      <c r="T232" s="3"/>
      <c r="U232" s="3"/>
      <c r="V232" s="3"/>
      <c r="W232" s="3"/>
      <c r="X232" s="3"/>
      <c r="Y232" s="3"/>
      <c r="Z232" s="3"/>
      <c r="AA232" s="3"/>
      <c r="AB232" s="3"/>
    </row>
    <row r="233" spans="1:28" x14ac:dyDescent="0.2">
      <c r="A233" s="3">
        <v>10615</v>
      </c>
      <c r="B233" s="3" t="str">
        <f>VLOOKUP(A233,'QAQC ID Reference Page'!A$2:G$10999,2,FALSE)</f>
        <v>OBS0121</v>
      </c>
      <c r="C233" s="46">
        <f>VLOOKUP(A233,'QAQC ID Reference Page'!A$2:G$10999,3,FALSE)</f>
        <v>44215</v>
      </c>
      <c r="D233" s="12">
        <f>VLOOKUP(A233,'QAQC ID Reference Page'!A$2:G$10999,4,FALSE)</f>
        <v>0.34513888888888888</v>
      </c>
      <c r="E233" s="21">
        <f>VLOOKUP(A233,'QAQC ID Reference Page'!A$2:G$10999,5,FALSE)</f>
        <v>1037</v>
      </c>
      <c r="F233" s="21" t="str">
        <f>VLOOKUP(A233,'QAQC ID Reference Page'!A$2:G$10999,6,FALSE)</f>
        <v>BSR</v>
      </c>
      <c r="G233" s="3" t="str">
        <f>VLOOKUP(A233,'QAQC ID Reference Page'!A$2:G$10999,7,FALSE)</f>
        <v>S</v>
      </c>
      <c r="H233" s="3">
        <v>0.21</v>
      </c>
      <c r="I233" s="3">
        <v>0.09</v>
      </c>
      <c r="J233" s="3">
        <v>7.0000000000000001E-3</v>
      </c>
      <c r="K233" s="3">
        <v>0.3</v>
      </c>
      <c r="L233" s="3">
        <v>2.14</v>
      </c>
      <c r="M233" s="3"/>
      <c r="N233" s="3"/>
      <c r="O233" s="3"/>
      <c r="P233" s="3"/>
      <c r="Q233" s="3"/>
      <c r="R233" s="3"/>
      <c r="S233" s="3"/>
      <c r="T233" s="3"/>
      <c r="U233" s="3"/>
      <c r="V233" s="3"/>
      <c r="W233" s="3"/>
      <c r="X233" s="3"/>
      <c r="Y233" s="3"/>
      <c r="Z233" s="3"/>
      <c r="AA233" s="3"/>
      <c r="AB233" s="3"/>
    </row>
    <row r="234" spans="1:28" x14ac:dyDescent="0.2">
      <c r="A234" s="3">
        <v>10616</v>
      </c>
      <c r="B234" s="3" t="str">
        <f>VLOOKUP(A234,'QAQC ID Reference Page'!A$2:G$10999,2,FALSE)</f>
        <v>OBS0121</v>
      </c>
      <c r="C234" s="46">
        <f>VLOOKUP(A234,'QAQC ID Reference Page'!A$2:G$10999,3,FALSE)</f>
        <v>44215</v>
      </c>
      <c r="D234" s="12">
        <f>VLOOKUP(A234,'QAQC ID Reference Page'!A$2:G$10999,4,FALSE)</f>
        <v>0.33263888888888887</v>
      </c>
      <c r="E234" s="21">
        <f>VLOOKUP(A234,'QAQC ID Reference Page'!A$2:G$10999,5,FALSE)</f>
        <v>1027</v>
      </c>
      <c r="F234" s="21" t="str">
        <f>VLOOKUP(A234,'QAQC ID Reference Page'!A$2:G$10999,6,FALSE)</f>
        <v>B11</v>
      </c>
      <c r="G234" s="3" t="str">
        <f>VLOOKUP(A234,'QAQC ID Reference Page'!A$2:G$10999,7,FALSE)</f>
        <v>S</v>
      </c>
      <c r="H234" s="3">
        <v>-0.01</v>
      </c>
      <c r="I234" s="3">
        <v>0.06</v>
      </c>
      <c r="J234" s="3">
        <v>2E-3</v>
      </c>
      <c r="K234" s="3">
        <v>0.28000000000000003</v>
      </c>
      <c r="L234" s="3">
        <v>48.4</v>
      </c>
      <c r="M234" s="3"/>
      <c r="N234" s="3"/>
      <c r="O234" s="3"/>
      <c r="P234" s="3"/>
      <c r="Q234" s="3"/>
      <c r="R234" s="3"/>
      <c r="S234" s="3"/>
      <c r="T234" s="3"/>
      <c r="U234" s="3"/>
      <c r="V234" s="3"/>
      <c r="W234" s="3"/>
      <c r="X234" s="3"/>
      <c r="Y234" s="3"/>
      <c r="Z234" s="3"/>
      <c r="AA234" s="3"/>
      <c r="AB234" s="3"/>
    </row>
    <row r="235" spans="1:28" x14ac:dyDescent="0.2">
      <c r="A235" s="3">
        <v>10617</v>
      </c>
      <c r="B235" s="3" t="str">
        <f>VLOOKUP(A235,'QAQC ID Reference Page'!A$2:G$10999,2,FALSE)</f>
        <v>OBS0121</v>
      </c>
      <c r="C235" s="46">
        <f>VLOOKUP(A235,'QAQC ID Reference Page'!A$2:G$10999,3,FALSE)</f>
        <v>44215</v>
      </c>
      <c r="D235" s="12">
        <f>VLOOKUP(A235,'QAQC ID Reference Page'!A$2:G$10999,4,FALSE)</f>
        <v>0.30694444444444446</v>
      </c>
      <c r="E235" s="21">
        <f>VLOOKUP(A235,'QAQC ID Reference Page'!A$2:G$10999,5,FALSE)</f>
        <v>1020</v>
      </c>
      <c r="F235" s="21" t="str">
        <f>VLOOKUP(A235,'QAQC ID Reference Page'!A$2:G$10999,6,FALSE)</f>
        <v>B7C</v>
      </c>
      <c r="G235" s="3" t="str">
        <f>VLOOKUP(A235,'QAQC ID Reference Page'!A$2:G$10999,7,FALSE)</f>
        <v>S</v>
      </c>
      <c r="H235" s="3">
        <v>0.03</v>
      </c>
      <c r="I235" s="3">
        <v>0.05</v>
      </c>
      <c r="J235" s="3">
        <v>-4.0000000000000001E-3</v>
      </c>
      <c r="K235" s="3">
        <v>0.47</v>
      </c>
      <c r="L235" s="3">
        <v>53.5</v>
      </c>
      <c r="M235" s="3"/>
      <c r="N235" s="3"/>
      <c r="O235" s="3"/>
      <c r="P235" s="3"/>
      <c r="Q235" s="3"/>
      <c r="R235" s="3"/>
      <c r="S235" s="3"/>
      <c r="T235" s="3"/>
      <c r="U235" s="3"/>
      <c r="V235" s="3"/>
      <c r="W235" s="3"/>
      <c r="X235" s="3"/>
      <c r="Y235" s="3"/>
      <c r="Z235" s="3"/>
      <c r="AA235" s="3"/>
      <c r="AB235" s="3"/>
    </row>
    <row r="236" spans="1:28" x14ac:dyDescent="0.2">
      <c r="A236" s="3">
        <v>10618</v>
      </c>
      <c r="B236" s="3" t="str">
        <f>VLOOKUP(A236,'QAQC ID Reference Page'!A$2:G$10999,2,FALSE)</f>
        <v>OBS0121</v>
      </c>
      <c r="C236" s="46">
        <f>VLOOKUP(A236,'QAQC ID Reference Page'!A$2:G$10999,3,FALSE)</f>
        <v>44216</v>
      </c>
      <c r="D236" s="12">
        <f>VLOOKUP(A236,'QAQC ID Reference Page'!A$2:G$10999,4,FALSE)</f>
        <v>0.57430555555555551</v>
      </c>
      <c r="E236" s="21">
        <f>VLOOKUP(A236,'QAQC ID Reference Page'!A$2:G$10999,5,FALSE)</f>
        <v>1035</v>
      </c>
      <c r="F236" s="21" t="str">
        <f>VLOOKUP(A236,'QAQC ID Reference Page'!A$2:G$10999,6,FALSE)</f>
        <v>G6</v>
      </c>
      <c r="G236" s="3" t="str">
        <f>VLOOKUP(A236,'QAQC ID Reference Page'!A$2:G$10999,7,FALSE)</f>
        <v>S</v>
      </c>
      <c r="H236" s="3">
        <v>7.0000000000000007E-2</v>
      </c>
      <c r="I236" s="3">
        <v>0.06</v>
      </c>
      <c r="J236" s="3">
        <v>3.3000000000000002E-2</v>
      </c>
      <c r="K236" s="3">
        <v>1.31</v>
      </c>
      <c r="L236" s="3">
        <v>65.069999999999993</v>
      </c>
      <c r="M236" s="3"/>
      <c r="N236" s="3"/>
      <c r="O236" s="3"/>
      <c r="P236" s="3"/>
      <c r="Q236" s="3"/>
      <c r="R236" s="3"/>
      <c r="S236" s="3"/>
      <c r="T236" s="3"/>
      <c r="U236" s="3"/>
      <c r="V236" s="3"/>
      <c r="W236" s="3"/>
      <c r="X236" s="3"/>
      <c r="Y236" s="3"/>
      <c r="Z236" s="3"/>
      <c r="AA236" s="3"/>
      <c r="AB236" s="3"/>
    </row>
    <row r="237" spans="1:28" x14ac:dyDescent="0.2">
      <c r="A237" s="3">
        <v>10619</v>
      </c>
      <c r="B237" s="3" t="str">
        <f>VLOOKUP(A237,'QAQC ID Reference Page'!A$2:G$10999,2,FALSE)</f>
        <v>OBS0121</v>
      </c>
      <c r="C237" s="46">
        <f>VLOOKUP(A237,'QAQC ID Reference Page'!A$2:G$10999,3,FALSE)</f>
        <v>44216</v>
      </c>
      <c r="D237" s="12">
        <f>VLOOKUP(A237,'QAQC ID Reference Page'!A$2:G$10999,4,FALSE)</f>
        <v>0.36319444444444443</v>
      </c>
      <c r="E237" s="21">
        <f>VLOOKUP(A237,'QAQC ID Reference Page'!A$2:G$10999,5,FALSE)</f>
        <v>1005</v>
      </c>
      <c r="F237" s="21" t="str">
        <f>VLOOKUP(A237,'QAQC ID Reference Page'!A$2:G$10999,6,FALSE)</f>
        <v>E9</v>
      </c>
      <c r="G237" s="3" t="str">
        <f>VLOOKUP(A237,'QAQC ID Reference Page'!A$2:G$10999,7,FALSE)</f>
        <v>S</v>
      </c>
      <c r="H237" s="3">
        <v>0.73</v>
      </c>
      <c r="I237" s="3">
        <v>0.04</v>
      </c>
      <c r="J237" s="3">
        <v>0.18</v>
      </c>
      <c r="K237" s="3">
        <v>0.14000000000000001</v>
      </c>
      <c r="L237" s="3">
        <v>97.35</v>
      </c>
      <c r="M237" s="3"/>
      <c r="N237" s="3"/>
      <c r="O237" s="3"/>
      <c r="P237" s="3"/>
      <c r="Q237" s="3"/>
      <c r="R237" s="3"/>
      <c r="S237" s="3"/>
      <c r="T237" s="3"/>
      <c r="U237" s="3"/>
      <c r="V237" s="3"/>
      <c r="W237" s="3"/>
      <c r="X237" s="3"/>
      <c r="Y237" s="3"/>
      <c r="Z237" s="3"/>
      <c r="AA237" s="3"/>
      <c r="AB237" s="3"/>
    </row>
    <row r="238" spans="1:28" x14ac:dyDescent="0.2">
      <c r="A238" s="3">
        <v>10620</v>
      </c>
      <c r="B238" s="3" t="str">
        <f>VLOOKUP(A238,'QAQC ID Reference Page'!A$2:G$10999,2,FALSE)</f>
        <v>OBS0121</v>
      </c>
      <c r="C238" s="46">
        <f>VLOOKUP(A238,'QAQC ID Reference Page'!A$2:G$10999,3,FALSE)</f>
        <v>44216</v>
      </c>
      <c r="D238" s="12">
        <f>VLOOKUP(A238,'QAQC ID Reference Page'!A$2:G$10999,4,FALSE)</f>
        <v>0.52986111111111112</v>
      </c>
      <c r="E238" s="21">
        <f>VLOOKUP(A238,'QAQC ID Reference Page'!A$2:G$10999,5,FALSE)</f>
        <v>1018</v>
      </c>
      <c r="F238" s="21" t="str">
        <f>VLOOKUP(A238,'QAQC ID Reference Page'!A$2:G$10999,6,FALSE)</f>
        <v>I7C</v>
      </c>
      <c r="G238" s="3" t="str">
        <f>VLOOKUP(A238,'QAQC ID Reference Page'!A$2:G$10999,7,FALSE)</f>
        <v>B</v>
      </c>
      <c r="H238" s="3">
        <v>3.7</v>
      </c>
      <c r="I238" s="3">
        <v>0.2</v>
      </c>
      <c r="J238" s="3">
        <v>0.29899999999999999</v>
      </c>
      <c r="K238" s="3">
        <v>1</v>
      </c>
      <c r="L238" s="3">
        <v>54.1</v>
      </c>
      <c r="M238" s="3"/>
      <c r="N238" s="3"/>
      <c r="O238" s="3"/>
      <c r="P238" s="3"/>
      <c r="Q238" s="3"/>
      <c r="R238" s="3"/>
      <c r="S238" s="3"/>
      <c r="T238" s="3"/>
      <c r="U238" s="3"/>
      <c r="V238" s="3"/>
      <c r="W238" s="3"/>
      <c r="X238" s="3"/>
      <c r="Y238" s="3"/>
      <c r="Z238" s="3"/>
      <c r="AA238" s="3"/>
      <c r="AB238" s="3"/>
    </row>
    <row r="239" spans="1:28" x14ac:dyDescent="0.2">
      <c r="A239" s="3">
        <v>10621</v>
      </c>
      <c r="B239" s="3" t="str">
        <f>VLOOKUP(A239,'QAQC ID Reference Page'!A$2:G$10999,2,FALSE)</f>
        <v>OBS0121</v>
      </c>
      <c r="C239" s="46">
        <f>VLOOKUP(A239,'QAQC ID Reference Page'!A$2:G$10999,3,FALSE)</f>
        <v>44216</v>
      </c>
      <c r="D239" s="12">
        <f>VLOOKUP(A239,'QAQC ID Reference Page'!A$2:G$10999,4,FALSE)</f>
        <v>0.49305555555555558</v>
      </c>
      <c r="E239" s="21">
        <f>VLOOKUP(A239,'QAQC ID Reference Page'!A$2:G$10999,5,FALSE)</f>
        <v>1044</v>
      </c>
      <c r="F239" s="21" t="str">
        <f>VLOOKUP(A239,'QAQC ID Reference Page'!A$2:G$10999,6,FALSE)</f>
        <v>MR</v>
      </c>
      <c r="G239" s="3" t="str">
        <f>VLOOKUP(A239,'QAQC ID Reference Page'!A$2:G$10999,7,FALSE)</f>
        <v>B</v>
      </c>
      <c r="H239" s="3">
        <v>4.1100000000000003</v>
      </c>
      <c r="I239" s="3">
        <v>0.28999999999999998</v>
      </c>
      <c r="J239" s="3">
        <v>0.33400000000000002</v>
      </c>
      <c r="K239" s="3">
        <v>3.94</v>
      </c>
      <c r="L239" s="3">
        <v>63.93</v>
      </c>
      <c r="M239" s="3"/>
      <c r="N239" s="3"/>
      <c r="O239" s="3"/>
      <c r="P239" s="3"/>
      <c r="Q239" s="3"/>
      <c r="R239" s="3"/>
      <c r="S239" s="3"/>
      <c r="T239" s="3"/>
      <c r="U239" s="3"/>
      <c r="V239" s="3"/>
      <c r="W239" s="3"/>
      <c r="X239" s="3"/>
      <c r="Y239" s="3"/>
      <c r="Z239" s="3"/>
      <c r="AA239" s="3"/>
      <c r="AB239" s="3"/>
    </row>
    <row r="240" spans="1:28" x14ac:dyDescent="0.2">
      <c r="A240" s="3">
        <v>10622</v>
      </c>
      <c r="B240" s="3" t="str">
        <f>VLOOKUP(A240,'QAQC ID Reference Page'!A$2:G$10999,2,FALSE)</f>
        <v>OBS0121</v>
      </c>
      <c r="C240" s="46">
        <f>VLOOKUP(A240,'QAQC ID Reference Page'!A$2:G$10999,3,FALSE)</f>
        <v>44216</v>
      </c>
      <c r="D240" s="12">
        <f>VLOOKUP(A240,'QAQC ID Reference Page'!A$2:G$10999,4,FALSE)</f>
        <v>0.36319444444444443</v>
      </c>
      <c r="E240" s="21">
        <f>VLOOKUP(A240,'QAQC ID Reference Page'!A$2:G$10999,5,FALSE)</f>
        <v>1032</v>
      </c>
      <c r="F240" s="21" t="str">
        <f>VLOOKUP(A240,'QAQC ID Reference Page'!A$2:G$10999,6,FALSE)</f>
        <v>E9</v>
      </c>
      <c r="G240" s="3" t="str">
        <f>VLOOKUP(A240,'QAQC ID Reference Page'!A$2:G$10999,7,FALSE)</f>
        <v>B</v>
      </c>
      <c r="H240" s="3">
        <v>0.27</v>
      </c>
      <c r="I240" s="3">
        <v>0.03</v>
      </c>
      <c r="J240" s="3">
        <v>5.6000000000000001E-2</v>
      </c>
      <c r="K240" s="3">
        <v>1.1399999999999999</v>
      </c>
      <c r="L240" s="3">
        <v>23.12</v>
      </c>
      <c r="M240" s="3"/>
      <c r="N240" s="3"/>
      <c r="O240" s="3"/>
      <c r="P240" s="3"/>
      <c r="Q240" s="3"/>
      <c r="R240" s="3"/>
      <c r="S240" s="3"/>
      <c r="T240" s="3"/>
      <c r="U240" s="3"/>
      <c r="V240" s="3"/>
      <c r="W240" s="3"/>
      <c r="X240" s="3"/>
      <c r="Y240" s="3"/>
      <c r="Z240" s="3"/>
      <c r="AA240" s="3"/>
      <c r="AB240" s="3"/>
    </row>
    <row r="241" spans="1:28" x14ac:dyDescent="0.2">
      <c r="A241" s="3">
        <v>10623</v>
      </c>
      <c r="B241" s="3" t="str">
        <f>VLOOKUP(A241,'QAQC ID Reference Page'!A$2:G$10999,2,FALSE)</f>
        <v>OBS0121</v>
      </c>
      <c r="C241" s="46">
        <f>VLOOKUP(A241,'QAQC ID Reference Page'!A$2:G$10999,3,FALSE)</f>
        <v>44216</v>
      </c>
      <c r="D241" s="12">
        <f>VLOOKUP(A241,'QAQC ID Reference Page'!A$2:G$10999,4,FALSE)</f>
        <v>0.52986111111111112</v>
      </c>
      <c r="E241" s="21">
        <f>VLOOKUP(A241,'QAQC ID Reference Page'!A$2:G$10999,5,FALSE)</f>
        <v>1015</v>
      </c>
      <c r="F241" s="21" t="str">
        <f>VLOOKUP(A241,'QAQC ID Reference Page'!A$2:G$10999,6,FALSE)</f>
        <v>I7C</v>
      </c>
      <c r="G241" s="3" t="str">
        <f>VLOOKUP(A241,'QAQC ID Reference Page'!A$2:G$10999,7,FALSE)</f>
        <v>S</v>
      </c>
      <c r="H241" s="3">
        <v>13.79</v>
      </c>
      <c r="I241" s="3">
        <v>0.23</v>
      </c>
      <c r="J241" s="3">
        <v>0.442</v>
      </c>
      <c r="K241" s="3">
        <v>1.02</v>
      </c>
      <c r="L241" s="3">
        <v>108.73</v>
      </c>
      <c r="M241" s="3"/>
      <c r="N241" s="3"/>
      <c r="O241" s="3"/>
      <c r="P241" s="3"/>
      <c r="Q241" s="3"/>
      <c r="R241" s="3"/>
      <c r="S241" s="3"/>
      <c r="T241" s="3"/>
      <c r="U241" s="3"/>
      <c r="V241" s="3"/>
      <c r="W241" s="3"/>
      <c r="X241" s="3"/>
      <c r="Y241" s="3"/>
      <c r="Z241" s="3"/>
      <c r="AA241" s="3"/>
      <c r="AB241" s="3"/>
    </row>
    <row r="242" spans="1:28" x14ac:dyDescent="0.2">
      <c r="A242" s="3">
        <v>10624</v>
      </c>
      <c r="B242" s="3" t="str">
        <f>VLOOKUP(A242,'QAQC ID Reference Page'!A$2:G$10999,2,FALSE)</f>
        <v>OBS0121</v>
      </c>
      <c r="C242" s="46">
        <f>VLOOKUP(A242,'QAQC ID Reference Page'!A$2:G$10999,3,FALSE)</f>
        <v>44216</v>
      </c>
      <c r="D242" s="12">
        <f>VLOOKUP(A242,'QAQC ID Reference Page'!A$2:G$10999,4,FALSE)</f>
        <v>0.58680555555555558</v>
      </c>
      <c r="E242" s="21">
        <f>VLOOKUP(A242,'QAQC ID Reference Page'!A$2:G$10999,5,FALSE)</f>
        <v>1040</v>
      </c>
      <c r="F242" s="21" t="str">
        <f>VLOOKUP(A242,'QAQC ID Reference Page'!A$2:G$10999,6,FALSE)</f>
        <v>G7C</v>
      </c>
      <c r="G242" s="3" t="str">
        <f>VLOOKUP(A242,'QAQC ID Reference Page'!A$2:G$10999,7,FALSE)</f>
        <v>S</v>
      </c>
      <c r="H242" s="3">
        <v>4.37</v>
      </c>
      <c r="I242" s="3">
        <v>0.04</v>
      </c>
      <c r="J242" s="3">
        <v>0.28199999999999997</v>
      </c>
      <c r="K242" s="3">
        <v>0.56999999999999995</v>
      </c>
      <c r="L242" s="3">
        <v>97.13</v>
      </c>
      <c r="M242" s="3"/>
      <c r="N242" s="3"/>
      <c r="O242" s="3"/>
      <c r="P242" s="3"/>
      <c r="Q242" s="3"/>
      <c r="R242" s="3"/>
      <c r="S242" s="3"/>
      <c r="T242" s="3"/>
      <c r="U242" s="3"/>
      <c r="V242" s="3"/>
      <c r="W242" s="3"/>
      <c r="X242" s="3"/>
      <c r="Y242" s="3"/>
      <c r="Z242" s="3"/>
      <c r="AA242" s="3"/>
      <c r="AB242" s="3"/>
    </row>
    <row r="243" spans="1:28" x14ac:dyDescent="0.2">
      <c r="A243" s="3">
        <v>10625</v>
      </c>
      <c r="B243" s="3" t="str">
        <f>VLOOKUP(A243,'QAQC ID Reference Page'!A$2:G$10999,2,FALSE)</f>
        <v>OBS0121</v>
      </c>
      <c r="C243" s="46">
        <f>VLOOKUP(A243,'QAQC ID Reference Page'!A$2:G$10999,3,FALSE)</f>
        <v>44216</v>
      </c>
      <c r="D243" s="12">
        <f>VLOOKUP(A243,'QAQC ID Reference Page'!A$2:G$10999,4,FALSE)</f>
        <v>0.49305555555555558</v>
      </c>
      <c r="E243" s="21">
        <f>VLOOKUP(A243,'QAQC ID Reference Page'!A$2:G$10999,5,FALSE)</f>
        <v>1024</v>
      </c>
      <c r="F243" s="21" t="str">
        <f>VLOOKUP(A243,'QAQC ID Reference Page'!A$2:G$10999,6,FALSE)</f>
        <v>MR</v>
      </c>
      <c r="G243" s="3" t="str">
        <f>VLOOKUP(A243,'QAQC ID Reference Page'!A$2:G$10999,7,FALSE)</f>
        <v>S</v>
      </c>
      <c r="H243" s="3">
        <v>12.57</v>
      </c>
      <c r="I243" s="3">
        <v>0.28999999999999998</v>
      </c>
      <c r="J243" s="3">
        <v>0.35199999999999998</v>
      </c>
      <c r="K243" s="3">
        <v>2.29</v>
      </c>
      <c r="L243" s="3">
        <v>123.19</v>
      </c>
      <c r="M243" s="3"/>
      <c r="N243" s="3"/>
      <c r="O243" s="3"/>
      <c r="P243" s="3"/>
      <c r="Q243" s="3"/>
      <c r="R243" s="3"/>
      <c r="S243" s="3"/>
      <c r="T243" s="3"/>
      <c r="U243" s="3"/>
      <c r="V243" s="3"/>
      <c r="W243" s="3"/>
      <c r="X243" s="3"/>
      <c r="Y243" s="3"/>
      <c r="Z243" s="3"/>
      <c r="AA243" s="3"/>
      <c r="AB243" s="3"/>
    </row>
    <row r="244" spans="1:28" x14ac:dyDescent="0.2">
      <c r="A244" s="3">
        <v>10626</v>
      </c>
      <c r="B244" s="3" t="str">
        <f>VLOOKUP(A244,'QAQC ID Reference Page'!A$2:G$10999,2,FALSE)</f>
        <v>OBS0121</v>
      </c>
      <c r="C244" s="46">
        <f>VLOOKUP(A244,'QAQC ID Reference Page'!A$2:G$10999,3,FALSE)</f>
        <v>44216</v>
      </c>
      <c r="D244" s="12">
        <f>VLOOKUP(A244,'QAQC ID Reference Page'!A$2:G$10999,4,FALSE)</f>
        <v>0.56111111111111112</v>
      </c>
      <c r="E244" s="21">
        <f>VLOOKUP(A244,'QAQC ID Reference Page'!A$2:G$10999,5,FALSE)</f>
        <v>1039</v>
      </c>
      <c r="F244" s="21" t="str">
        <f>VLOOKUP(A244,'QAQC ID Reference Page'!A$2:G$10999,6,FALSE)</f>
        <v>DR</v>
      </c>
      <c r="G244" s="3" t="str">
        <f>VLOOKUP(A244,'QAQC ID Reference Page'!A$2:G$10999,7,FALSE)</f>
        <v>S</v>
      </c>
      <c r="H244" s="3">
        <v>0.13</v>
      </c>
      <c r="I244" s="3">
        <v>0.04</v>
      </c>
      <c r="J244" s="3">
        <v>3.1E-2</v>
      </c>
      <c r="K244" s="3">
        <v>0.55000000000000004</v>
      </c>
      <c r="L244" s="3">
        <v>41.06</v>
      </c>
      <c r="M244" s="3"/>
      <c r="N244" s="3"/>
      <c r="O244" s="3"/>
      <c r="P244" s="3"/>
      <c r="Q244" s="3"/>
      <c r="R244" s="3"/>
      <c r="S244" s="3"/>
      <c r="T244" s="3"/>
      <c r="U244" s="3"/>
      <c r="V244" s="3"/>
      <c r="W244" s="3"/>
      <c r="X244" s="3"/>
      <c r="Y244" s="3"/>
      <c r="Z244" s="3"/>
      <c r="AA244" s="3"/>
      <c r="AB244" s="3"/>
    </row>
    <row r="245" spans="1:28" x14ac:dyDescent="0.2">
      <c r="A245" s="3">
        <v>10627</v>
      </c>
      <c r="B245" s="3" t="str">
        <f>VLOOKUP(A245,'QAQC ID Reference Page'!A$2:G$10999,2,FALSE)</f>
        <v>OBS0121</v>
      </c>
      <c r="C245" s="46">
        <f>VLOOKUP(A245,'QAQC ID Reference Page'!A$2:G$10999,3,FALSE)</f>
        <v>44216</v>
      </c>
      <c r="D245" s="12">
        <f>VLOOKUP(A245,'QAQC ID Reference Page'!A$2:G$10999,4,FALSE)</f>
        <v>0.43194444444444446</v>
      </c>
      <c r="E245" s="21">
        <f>VLOOKUP(A245,'QAQC ID Reference Page'!A$2:G$10999,5,FALSE)</f>
        <v>1042</v>
      </c>
      <c r="F245" s="21" t="str">
        <f>VLOOKUP(A245,'QAQC ID Reference Page'!A$2:G$10999,6,FALSE)</f>
        <v>I9</v>
      </c>
      <c r="G245" s="3" t="str">
        <f>VLOOKUP(A245,'QAQC ID Reference Page'!A$2:G$10999,7,FALSE)</f>
        <v>B</v>
      </c>
      <c r="H245" s="3">
        <v>2.0499999999999998</v>
      </c>
      <c r="I245" s="3">
        <v>0.05</v>
      </c>
      <c r="J245" s="3">
        <v>0.14499999999999999</v>
      </c>
      <c r="K245" s="3">
        <v>1.49</v>
      </c>
      <c r="L245" s="3">
        <v>63.48</v>
      </c>
      <c r="M245" s="3"/>
      <c r="N245" s="3"/>
      <c r="O245" s="3"/>
      <c r="P245" s="3"/>
      <c r="Q245" s="3"/>
      <c r="R245" s="3"/>
      <c r="S245" s="3"/>
      <c r="T245" s="3"/>
      <c r="U245" s="3"/>
      <c r="V245" s="3"/>
      <c r="W245" s="3"/>
      <c r="X245" s="3"/>
      <c r="Y245" s="3"/>
      <c r="Z245" s="3"/>
      <c r="AA245" s="3"/>
      <c r="AB245" s="3"/>
    </row>
    <row r="246" spans="1:28" x14ac:dyDescent="0.2">
      <c r="A246" s="3">
        <v>10628</v>
      </c>
      <c r="B246" s="3" t="str">
        <f>VLOOKUP(A246,'QAQC ID Reference Page'!A$2:G$10999,2,FALSE)</f>
        <v>OBS0121</v>
      </c>
      <c r="C246" s="46">
        <f>VLOOKUP(A246,'QAQC ID Reference Page'!A$2:G$10999,3,FALSE)</f>
        <v>44216</v>
      </c>
      <c r="D246" s="12">
        <f>VLOOKUP(A246,'QAQC ID Reference Page'!A$2:G$10999,4,FALSE)</f>
        <v>0.48125000000000001</v>
      </c>
      <c r="E246" s="21">
        <f>VLOOKUP(A246,'QAQC ID Reference Page'!A$2:G$10999,5,FALSE)</f>
        <v>1029</v>
      </c>
      <c r="F246" s="21" t="str">
        <f>VLOOKUP(A246,'QAQC ID Reference Page'!A$2:G$10999,6,FALSE)</f>
        <v>TR</v>
      </c>
      <c r="G246" s="3" t="str">
        <f>VLOOKUP(A246,'QAQC ID Reference Page'!A$2:G$10999,7,FALSE)</f>
        <v>S</v>
      </c>
      <c r="H246" s="3">
        <v>17.670000000000002</v>
      </c>
      <c r="I246" s="3">
        <v>0.33</v>
      </c>
      <c r="J246" s="3">
        <v>0.372</v>
      </c>
      <c r="K246" s="3">
        <v>0.38</v>
      </c>
      <c r="L246" s="3">
        <v>124.56</v>
      </c>
      <c r="M246" s="3"/>
      <c r="N246" s="3"/>
      <c r="O246" s="3"/>
      <c r="P246" s="3"/>
      <c r="Q246" s="3"/>
      <c r="R246" s="3"/>
      <c r="S246" s="3"/>
      <c r="T246" s="3"/>
      <c r="U246" s="3"/>
      <c r="V246" s="3"/>
      <c r="W246" s="3"/>
      <c r="X246" s="3"/>
      <c r="Y246" s="3"/>
      <c r="Z246" s="3"/>
      <c r="AA246" s="3"/>
      <c r="AB246" s="3"/>
    </row>
    <row r="247" spans="1:28" x14ac:dyDescent="0.2">
      <c r="A247" s="3">
        <v>10629</v>
      </c>
      <c r="B247" s="3" t="str">
        <f>VLOOKUP(A247,'QAQC ID Reference Page'!A$2:G$10999,2,FALSE)</f>
        <v>OBS0121</v>
      </c>
      <c r="C247" s="46">
        <f>VLOOKUP(A247,'QAQC ID Reference Page'!A$2:G$10999,3,FALSE)</f>
        <v>44216</v>
      </c>
      <c r="D247" s="12">
        <f>VLOOKUP(A247,'QAQC ID Reference Page'!A$2:G$10999,4,FALSE)</f>
        <v>0.33611111111111114</v>
      </c>
      <c r="E247" s="21">
        <f>VLOOKUP(A247,'QAQC ID Reference Page'!A$2:G$10999,5,FALSE)</f>
        <v>1038</v>
      </c>
      <c r="F247" s="21" t="str">
        <f>VLOOKUP(A247,'QAQC ID Reference Page'!A$2:G$10999,6,FALSE)</f>
        <v>E7C</v>
      </c>
      <c r="G247" s="3" t="str">
        <f>VLOOKUP(A247,'QAQC ID Reference Page'!A$2:G$10999,7,FALSE)</f>
        <v>B</v>
      </c>
      <c r="H247" s="3">
        <v>0.51</v>
      </c>
      <c r="I247" s="3">
        <v>0.15</v>
      </c>
      <c r="J247" s="3">
        <v>6.5000000000000002E-2</v>
      </c>
      <c r="K247" s="3">
        <v>0.1</v>
      </c>
      <c r="L247" s="3">
        <v>28.91</v>
      </c>
      <c r="M247" s="3"/>
      <c r="N247" s="3"/>
      <c r="O247" s="3"/>
      <c r="P247" s="3"/>
      <c r="Q247" s="3"/>
      <c r="R247" s="3"/>
      <c r="S247" s="3"/>
      <c r="T247" s="3"/>
      <c r="U247" s="3"/>
      <c r="V247" s="3"/>
      <c r="W247" s="3"/>
      <c r="X247" s="3"/>
      <c r="Y247" s="3"/>
      <c r="Z247" s="3"/>
      <c r="AA247" s="3"/>
      <c r="AB247" s="3"/>
    </row>
    <row r="248" spans="1:28" x14ac:dyDescent="0.2">
      <c r="A248" s="3">
        <v>10630</v>
      </c>
      <c r="B248" s="3" t="str">
        <f>VLOOKUP(A248,'QAQC ID Reference Page'!A$2:G$10999,2,FALSE)</f>
        <v>OBS0121</v>
      </c>
      <c r="C248" s="46">
        <f>VLOOKUP(A248,'QAQC ID Reference Page'!A$2:G$10999,3,FALSE)</f>
        <v>44216</v>
      </c>
      <c r="D248" s="12">
        <f>VLOOKUP(A248,'QAQC ID Reference Page'!A$2:G$10999,4,FALSE)</f>
        <v>0.30277777777777776</v>
      </c>
      <c r="E248" s="21">
        <f>VLOOKUP(A248,'QAQC ID Reference Page'!A$2:G$10999,5,FALSE)</f>
        <v>1010</v>
      </c>
      <c r="F248" s="21" t="str">
        <f>VLOOKUP(A248,'QAQC ID Reference Page'!A$2:G$10999,6,FALSE)</f>
        <v>EFR</v>
      </c>
      <c r="G248" s="3" t="str">
        <f>VLOOKUP(A248,'QAQC ID Reference Page'!A$2:G$10999,7,FALSE)</f>
        <v>S</v>
      </c>
      <c r="H248" s="3">
        <v>2.8</v>
      </c>
      <c r="I248" s="3">
        <v>0.03</v>
      </c>
      <c r="J248" s="3">
        <v>0.20699999999999999</v>
      </c>
      <c r="K248" s="3">
        <v>1.0900000000000001</v>
      </c>
      <c r="L248" s="3">
        <v>64.260000000000005</v>
      </c>
      <c r="M248" s="3"/>
      <c r="N248" s="3"/>
      <c r="O248" s="3"/>
      <c r="P248" s="3"/>
      <c r="Q248" s="3"/>
      <c r="R248" s="3"/>
      <c r="S248" s="3"/>
      <c r="T248" s="3"/>
      <c r="U248" s="3"/>
      <c r="V248" s="3"/>
      <c r="W248" s="3"/>
      <c r="X248" s="3"/>
      <c r="Y248" s="3"/>
      <c r="Z248" s="3"/>
      <c r="AA248" s="3"/>
      <c r="AB248" s="3"/>
    </row>
    <row r="249" spans="1:28" x14ac:dyDescent="0.2">
      <c r="A249" s="3">
        <v>10631</v>
      </c>
      <c r="B249" s="3" t="str">
        <f>VLOOKUP(A249,'QAQC ID Reference Page'!A$2:G$10999,2,FALSE)</f>
        <v>OBS0121</v>
      </c>
      <c r="C249" s="46">
        <f>VLOOKUP(A249,'QAQC ID Reference Page'!A$2:G$10999,3,FALSE)</f>
        <v>44216</v>
      </c>
      <c r="D249" s="12">
        <f>VLOOKUP(A249,'QAQC ID Reference Page'!A$2:G$10999,4,FALSE)</f>
        <v>0.33611111111111114</v>
      </c>
      <c r="E249" s="21">
        <f>VLOOKUP(A249,'QAQC ID Reference Page'!A$2:G$10999,5,FALSE)</f>
        <v>1034</v>
      </c>
      <c r="F249" s="21" t="str">
        <f>VLOOKUP(A249,'QAQC ID Reference Page'!A$2:G$10999,6,FALSE)</f>
        <v>E7C</v>
      </c>
      <c r="G249" s="3" t="str">
        <f>VLOOKUP(A249,'QAQC ID Reference Page'!A$2:G$10999,7,FALSE)</f>
        <v>S</v>
      </c>
      <c r="H249" s="3">
        <v>1.24</v>
      </c>
      <c r="I249" s="3">
        <v>0.03</v>
      </c>
      <c r="J249" s="3">
        <v>0.16400000000000001</v>
      </c>
      <c r="K249" s="3">
        <v>0.45</v>
      </c>
      <c r="L249" s="3">
        <v>49.12</v>
      </c>
      <c r="M249" s="3"/>
      <c r="N249" s="3"/>
      <c r="O249" s="3"/>
      <c r="P249" s="3"/>
      <c r="Q249" s="3"/>
      <c r="R249" s="3"/>
      <c r="S249" s="3"/>
      <c r="T249" s="3"/>
      <c r="U249" s="3"/>
      <c r="V249" s="3"/>
      <c r="W249" s="3"/>
      <c r="X249" s="3"/>
      <c r="Y249" s="3"/>
      <c r="Z249" s="3"/>
      <c r="AA249" s="3"/>
      <c r="AB249" s="3"/>
    </row>
    <row r="250" spans="1:28" x14ac:dyDescent="0.2">
      <c r="A250" s="3">
        <v>10632</v>
      </c>
      <c r="B250" s="3" t="str">
        <f>VLOOKUP(A250,'QAQC ID Reference Page'!A$2:G$10999,2,FALSE)</f>
        <v>OBS0121</v>
      </c>
      <c r="C250" s="46">
        <f>VLOOKUP(A250,'QAQC ID Reference Page'!A$2:G$10999,3,FALSE)</f>
        <v>44216</v>
      </c>
      <c r="D250" s="12">
        <f>VLOOKUP(A250,'QAQC ID Reference Page'!A$2:G$10999,4,FALSE)</f>
        <v>0.58680555555555558</v>
      </c>
      <c r="E250" s="21">
        <f>VLOOKUP(A250,'QAQC ID Reference Page'!A$2:G$10999,5,FALSE)</f>
        <v>1003</v>
      </c>
      <c r="F250" s="21" t="str">
        <f>VLOOKUP(A250,'QAQC ID Reference Page'!A$2:G$10999,6,FALSE)</f>
        <v>G7C</v>
      </c>
      <c r="G250" s="3" t="str">
        <f>VLOOKUP(A250,'QAQC ID Reference Page'!A$2:G$10999,7,FALSE)</f>
        <v>B</v>
      </c>
      <c r="H250" s="3">
        <v>1.1100000000000001</v>
      </c>
      <c r="I250" s="3">
        <v>0.08</v>
      </c>
      <c r="J250" s="3">
        <v>0.14199999999999999</v>
      </c>
      <c r="K250" s="3">
        <v>0.33</v>
      </c>
      <c r="L250" s="3">
        <v>56.47</v>
      </c>
      <c r="M250" s="3"/>
      <c r="N250" s="3"/>
      <c r="O250" s="3"/>
      <c r="P250" s="3"/>
      <c r="Q250" s="3"/>
      <c r="R250" s="3"/>
      <c r="S250" s="3"/>
      <c r="T250" s="3"/>
      <c r="U250" s="3"/>
      <c r="V250" s="3"/>
      <c r="W250" s="3"/>
      <c r="X250" s="3"/>
      <c r="Y250" s="3"/>
      <c r="Z250" s="3"/>
      <c r="AA250" s="3"/>
      <c r="AB250" s="3"/>
    </row>
    <row r="251" spans="1:28" x14ac:dyDescent="0.2">
      <c r="A251" s="3">
        <v>10633</v>
      </c>
      <c r="B251" s="3" t="str">
        <f>VLOOKUP(A251,'QAQC ID Reference Page'!A$2:G$10999,2,FALSE)</f>
        <v>OBS0121</v>
      </c>
      <c r="C251" s="46">
        <f>VLOOKUP(A251,'QAQC ID Reference Page'!A$2:G$10999,3,FALSE)</f>
        <v>44216</v>
      </c>
      <c r="D251" s="12">
        <f>VLOOKUP(A251,'QAQC ID Reference Page'!A$2:G$10999,4,FALSE)</f>
        <v>0.46736111111111112</v>
      </c>
      <c r="E251" s="21">
        <f>VLOOKUP(A251,'QAQC ID Reference Page'!A$2:G$10999,5,FALSE)</f>
        <v>1013</v>
      </c>
      <c r="F251" s="21" t="str">
        <f>VLOOKUP(A251,'QAQC ID Reference Page'!A$2:G$10999,6,FALSE)</f>
        <v>TR-UP</v>
      </c>
      <c r="G251" s="3" t="str">
        <f>VLOOKUP(A251,'QAQC ID Reference Page'!A$2:G$10999,7,FALSE)</f>
        <v>S</v>
      </c>
      <c r="H251" s="3">
        <v>15.69</v>
      </c>
      <c r="I251" s="3">
        <v>0.3</v>
      </c>
      <c r="J251" s="3">
        <v>0.33900000000000002</v>
      </c>
      <c r="K251" s="3">
        <v>0.68</v>
      </c>
      <c r="L251" s="3">
        <v>114.88</v>
      </c>
      <c r="M251" s="3"/>
      <c r="N251" s="3"/>
      <c r="O251" s="3"/>
      <c r="P251" s="3"/>
      <c r="Q251" s="3"/>
      <c r="R251" s="3"/>
      <c r="S251" s="3"/>
      <c r="T251" s="3"/>
      <c r="U251" s="3"/>
      <c r="V251" s="3"/>
      <c r="W251" s="3"/>
      <c r="X251" s="3"/>
      <c r="Y251" s="3"/>
      <c r="Z251" s="3"/>
      <c r="AA251" s="3"/>
      <c r="AB251" s="3"/>
    </row>
    <row r="252" spans="1:28" x14ac:dyDescent="0.2">
      <c r="A252" s="3">
        <v>10634</v>
      </c>
      <c r="B252" s="3" t="str">
        <f>VLOOKUP(A252,'QAQC ID Reference Page'!A$2:G$10999,2,FALSE)</f>
        <v>OBS0121</v>
      </c>
      <c r="C252" s="46">
        <f>VLOOKUP(A252,'QAQC ID Reference Page'!A$2:G$10999,3,FALSE)</f>
        <v>44216</v>
      </c>
      <c r="D252" s="12">
        <f>VLOOKUP(A252,'QAQC ID Reference Page'!A$2:G$10999,4,FALSE)</f>
        <v>0.40069444444444446</v>
      </c>
      <c r="E252" s="21">
        <f>VLOOKUP(A252,'QAQC ID Reference Page'!A$2:G$10999,5,FALSE)</f>
        <v>1019</v>
      </c>
      <c r="F252" s="21" t="str">
        <f>VLOOKUP(A252,'QAQC ID Reference Page'!A$2:G$10999,6,FALSE)</f>
        <v>G9</v>
      </c>
      <c r="G252" s="3" t="str">
        <f>VLOOKUP(A252,'QAQC ID Reference Page'!A$2:G$10999,7,FALSE)</f>
        <v>B</v>
      </c>
      <c r="H252" s="3">
        <v>1.01</v>
      </c>
      <c r="I252" s="3">
        <v>0.05</v>
      </c>
      <c r="J252" s="3">
        <v>7.9000000000000001E-2</v>
      </c>
      <c r="K252" s="3">
        <v>2.25</v>
      </c>
      <c r="L252" s="3">
        <v>50.09</v>
      </c>
      <c r="M252" s="3"/>
      <c r="N252" s="3"/>
      <c r="O252" s="3"/>
      <c r="P252" s="3"/>
      <c r="Q252" s="3"/>
      <c r="R252" s="3"/>
      <c r="S252" s="3"/>
      <c r="T252" s="3"/>
      <c r="U252" s="3"/>
      <c r="V252" s="3"/>
      <c r="W252" s="3"/>
      <c r="X252" s="3"/>
      <c r="Y252" s="3"/>
      <c r="Z252" s="3"/>
      <c r="AA252" s="3"/>
      <c r="AB252" s="3"/>
    </row>
    <row r="253" spans="1:28" x14ac:dyDescent="0.2">
      <c r="A253" s="3">
        <v>10635</v>
      </c>
      <c r="B253" s="3" t="str">
        <f>VLOOKUP(A253,'QAQC ID Reference Page'!A$2:G$10999,2,FALSE)</f>
        <v>OBS0121</v>
      </c>
      <c r="C253" s="46">
        <f>VLOOKUP(A253,'QAQC ID Reference Page'!A$2:G$10999,3,FALSE)</f>
        <v>44216</v>
      </c>
      <c r="D253" s="12">
        <f>VLOOKUP(A253,'QAQC ID Reference Page'!A$2:G$10999,4,FALSE)</f>
        <v>0.44513888888888886</v>
      </c>
      <c r="E253" s="21">
        <f>VLOOKUP(A253,'QAQC ID Reference Page'!A$2:G$10999,5,FALSE)</f>
        <v>1001</v>
      </c>
      <c r="F253" s="21" t="str">
        <f>VLOOKUP(A253,'QAQC ID Reference Page'!A$2:G$10999,6,FALSE)</f>
        <v>BR</v>
      </c>
      <c r="G253" s="3" t="str">
        <f>VLOOKUP(A253,'QAQC ID Reference Page'!A$2:G$10999,7,FALSE)</f>
        <v>S</v>
      </c>
      <c r="H253" s="3">
        <v>17.29</v>
      </c>
      <c r="I253" s="3">
        <v>0.25</v>
      </c>
      <c r="J253" s="3">
        <v>0.38100000000000001</v>
      </c>
      <c r="K253" s="3">
        <v>0.81</v>
      </c>
      <c r="L253" s="3">
        <v>115.15</v>
      </c>
      <c r="M253" s="3"/>
      <c r="N253" s="3"/>
      <c r="O253" s="3"/>
      <c r="P253" s="3"/>
      <c r="Q253" s="3"/>
      <c r="R253" s="3"/>
      <c r="S253" s="3"/>
      <c r="T253" s="3"/>
      <c r="U253" s="3"/>
      <c r="V253" s="3"/>
      <c r="W253" s="3"/>
      <c r="X253" s="3"/>
      <c r="Y253" s="3"/>
      <c r="Z253" s="3"/>
      <c r="AA253" s="3"/>
      <c r="AB253" s="3"/>
    </row>
    <row r="254" spans="1:28" x14ac:dyDescent="0.2">
      <c r="A254" s="3">
        <v>10636</v>
      </c>
      <c r="B254" s="3" t="str">
        <f>VLOOKUP(A254,'QAQC ID Reference Page'!A$2:G$10999,2,FALSE)</f>
        <v>OBS0121</v>
      </c>
      <c r="C254" s="46">
        <f>VLOOKUP(A254,'QAQC ID Reference Page'!A$2:G$10999,3,FALSE)</f>
        <v>44216</v>
      </c>
      <c r="D254" s="12">
        <f>VLOOKUP(A254,'QAQC ID Reference Page'!A$2:G$10999,4,FALSE)</f>
        <v>0.43194444444444446</v>
      </c>
      <c r="E254" s="21">
        <f>VLOOKUP(A254,'QAQC ID Reference Page'!A$2:G$10999,5,FALSE)</f>
        <v>1041</v>
      </c>
      <c r="F254" s="21" t="str">
        <f>VLOOKUP(A254,'QAQC ID Reference Page'!A$2:G$10999,6,FALSE)</f>
        <v>I9</v>
      </c>
      <c r="G254" s="3" t="str">
        <f>VLOOKUP(A254,'QAQC ID Reference Page'!A$2:G$10999,7,FALSE)</f>
        <v>S</v>
      </c>
      <c r="H254" s="3">
        <v>6.82</v>
      </c>
      <c r="I254" s="3">
        <v>0.13</v>
      </c>
      <c r="J254" s="3">
        <v>0.17899999999999999</v>
      </c>
      <c r="K254" s="3">
        <v>0.45</v>
      </c>
      <c r="L254" s="3">
        <v>86.25</v>
      </c>
      <c r="M254" s="3"/>
      <c r="N254" s="3"/>
      <c r="O254" s="3"/>
      <c r="P254" s="3"/>
      <c r="Q254" s="3"/>
      <c r="R254" s="3"/>
      <c r="S254" s="3"/>
      <c r="T254" s="3"/>
      <c r="U254" s="3"/>
      <c r="V254" s="3"/>
      <c r="W254" s="3"/>
      <c r="X254" s="3"/>
      <c r="Y254" s="3"/>
      <c r="Z254" s="3"/>
      <c r="AA254" s="3"/>
      <c r="AB254" s="3"/>
    </row>
    <row r="255" spans="1:28" x14ac:dyDescent="0.2">
      <c r="A255" s="3">
        <v>10637</v>
      </c>
      <c r="B255" s="3" t="str">
        <f>VLOOKUP(A255,'QAQC ID Reference Page'!A$2:G$10999,2,FALSE)</f>
        <v>OBS0121</v>
      </c>
      <c r="C255" s="46">
        <f>VLOOKUP(A255,'QAQC ID Reference Page'!A$2:G$10999,3,FALSE)</f>
        <v>44216</v>
      </c>
      <c r="D255" s="12">
        <f>VLOOKUP(A255,'QAQC ID Reference Page'!A$2:G$10999,4,FALSE)</f>
        <v>0.45555555555555555</v>
      </c>
      <c r="E255" s="21">
        <f>VLOOKUP(A255,'QAQC ID Reference Page'!A$2:G$10999,5,FALSE)</f>
        <v>1017</v>
      </c>
      <c r="F255" s="21" t="str">
        <f>VLOOKUP(A255,'QAQC ID Reference Page'!A$2:G$10999,6,FALSE)</f>
        <v>AR</v>
      </c>
      <c r="G255" s="3" t="str">
        <f>VLOOKUP(A255,'QAQC ID Reference Page'!A$2:G$10999,7,FALSE)</f>
        <v>S</v>
      </c>
      <c r="H255" s="3">
        <v>18.66</v>
      </c>
      <c r="I255" s="3">
        <v>0.28999999999999998</v>
      </c>
      <c r="J255" s="3">
        <v>0.377</v>
      </c>
      <c r="K255" s="3">
        <v>1.29</v>
      </c>
      <c r="L255" s="3">
        <v>149.52000000000001</v>
      </c>
      <c r="M255" s="3"/>
      <c r="N255" s="3"/>
      <c r="O255" s="3"/>
      <c r="P255" s="3"/>
      <c r="Q255" s="3"/>
      <c r="R255" s="3"/>
      <c r="S255" s="3"/>
      <c r="T255" s="3"/>
      <c r="U255" s="3"/>
      <c r="V255" s="3"/>
      <c r="W255" s="3"/>
      <c r="X255" s="3"/>
      <c r="Y255" s="3"/>
      <c r="Z255" s="3"/>
      <c r="AA255" s="3"/>
      <c r="AB255" s="3"/>
    </row>
    <row r="256" spans="1:28" x14ac:dyDescent="0.2">
      <c r="A256" s="3">
        <v>10638</v>
      </c>
      <c r="B256" s="3" t="str">
        <f>VLOOKUP(A256,'QAQC ID Reference Page'!A$2:G$10999,2,FALSE)</f>
        <v>OBS0121</v>
      </c>
      <c r="C256" s="46">
        <f>VLOOKUP(A256,'QAQC ID Reference Page'!A$2:G$10999,3,FALSE)</f>
        <v>44216</v>
      </c>
      <c r="D256" s="12">
        <f>VLOOKUP(A256,'QAQC ID Reference Page'!A$2:G$10999,4,FALSE)</f>
        <v>0.40069444444444446</v>
      </c>
      <c r="E256" s="21">
        <f>VLOOKUP(A256,'QAQC ID Reference Page'!A$2:G$10999,5,FALSE)</f>
        <v>1016</v>
      </c>
      <c r="F256" s="21" t="str">
        <f>VLOOKUP(A256,'QAQC ID Reference Page'!A$2:G$10999,6,FALSE)</f>
        <v>G9</v>
      </c>
      <c r="G256" s="3" t="str">
        <f>VLOOKUP(A256,'QAQC ID Reference Page'!A$2:G$10999,7,FALSE)</f>
        <v>S</v>
      </c>
      <c r="H256" s="3">
        <v>0.2</v>
      </c>
      <c r="I256" s="3">
        <v>0.06</v>
      </c>
      <c r="J256" s="3">
        <v>2.5999999999999999E-2</v>
      </c>
      <c r="K256" s="3">
        <v>0.48</v>
      </c>
      <c r="L256" s="3">
        <v>86.36</v>
      </c>
      <c r="M256" s="3"/>
      <c r="N256" s="3"/>
      <c r="O256" s="3"/>
      <c r="P256" s="3"/>
      <c r="Q256" s="3"/>
      <c r="R256" s="3"/>
      <c r="S256" s="3"/>
      <c r="T256" s="3"/>
      <c r="U256" s="3"/>
      <c r="V256" s="3"/>
      <c r="W256" s="3"/>
      <c r="X256" s="3"/>
      <c r="Y256" s="3"/>
      <c r="Z256" s="3"/>
      <c r="AA256" s="3"/>
      <c r="AB256" s="3"/>
    </row>
    <row r="257" spans="1:28" x14ac:dyDescent="0.2">
      <c r="A257" s="3">
        <v>10639</v>
      </c>
      <c r="B257" s="3" t="str">
        <f>VLOOKUP(A257,'QAQC ID Reference Page'!A$2:G$10999,2,FALSE)</f>
        <v>OBS0121</v>
      </c>
      <c r="C257" s="46">
        <f>VLOOKUP(A257,'QAQC ID Reference Page'!A$2:G$10999,3,FALSE)</f>
        <v>44216</v>
      </c>
      <c r="D257" s="12">
        <f>VLOOKUP(A257,'QAQC ID Reference Page'!A$2:G$10999,4,FALSE)</f>
        <v>0.31666666666666665</v>
      </c>
      <c r="E257" s="21">
        <f>VLOOKUP(A257,'QAQC ID Reference Page'!A$2:G$10999,5,FALSE)</f>
        <v>1033</v>
      </c>
      <c r="F257" s="21" t="str">
        <f>VLOOKUP(A257,'QAQC ID Reference Page'!A$2:G$10999,6,FALSE)</f>
        <v>E6</v>
      </c>
      <c r="G257" s="3" t="str">
        <f>VLOOKUP(A257,'QAQC ID Reference Page'!A$2:G$10999,7,FALSE)</f>
        <v>S</v>
      </c>
      <c r="H257" s="3">
        <v>0.16</v>
      </c>
      <c r="I257" s="3">
        <v>0.05</v>
      </c>
      <c r="J257" s="3">
        <v>2.1000000000000001E-2</v>
      </c>
      <c r="K257" s="3">
        <v>0.83</v>
      </c>
      <c r="L257" s="3">
        <v>69.510000000000005</v>
      </c>
      <c r="M257" s="3"/>
      <c r="N257" s="3"/>
      <c r="O257" s="3"/>
      <c r="P257" s="3"/>
      <c r="Q257" s="3"/>
      <c r="R257" s="3"/>
      <c r="S257" s="3"/>
      <c r="T257" s="3"/>
      <c r="U257" s="3"/>
      <c r="V257" s="3"/>
      <c r="W257" s="3"/>
      <c r="X257" s="3"/>
      <c r="Y257" s="3"/>
      <c r="Z257" s="3"/>
      <c r="AA257" s="3"/>
      <c r="AB257" s="3"/>
    </row>
    <row r="258" spans="1:28" x14ac:dyDescent="0.2">
      <c r="A258" s="3">
        <v>10701</v>
      </c>
      <c r="B258" s="3" t="str">
        <f>VLOOKUP(A258,'QAQC ID Reference Page'!A$2:G$10999,2,FALSE)</f>
        <v>OBS0621</v>
      </c>
      <c r="C258" s="46">
        <f>VLOOKUP(A258,'QAQC ID Reference Page'!A$2:G$10999,3,FALSE)</f>
        <v>44370</v>
      </c>
      <c r="D258" s="12">
        <f>VLOOKUP(A258,'QAQC ID Reference Page'!A$2:G$10999,4,FALSE)</f>
        <v>0.52361111111111114</v>
      </c>
      <c r="E258" s="21">
        <f>VLOOKUP(A258,'QAQC ID Reference Page'!A$2:G$10999,5,FALSE)</f>
        <v>1032</v>
      </c>
      <c r="F258" s="21" t="str">
        <f>VLOOKUP(A258,'QAQC ID Reference Page'!A$2:G$10999,6,FALSE)</f>
        <v>DR</v>
      </c>
      <c r="G258" s="3" t="str">
        <f>VLOOKUP(A258,'QAQC ID Reference Page'!A$2:G$10999,7,FALSE)</f>
        <v>B</v>
      </c>
      <c r="H258" s="49">
        <v>57.58</v>
      </c>
      <c r="I258" s="49">
        <v>0.41</v>
      </c>
      <c r="J258" s="50">
        <v>0.49099999999999999</v>
      </c>
      <c r="K258" s="49">
        <v>88.48</v>
      </c>
      <c r="L258" s="49">
        <v>72.33</v>
      </c>
      <c r="M258" s="3"/>
      <c r="N258" s="3"/>
      <c r="O258" s="3"/>
      <c r="P258" s="3"/>
      <c r="Q258" s="3"/>
      <c r="R258" s="3"/>
      <c r="S258" s="3"/>
      <c r="T258" s="3"/>
      <c r="U258" s="3"/>
      <c r="V258" s="3"/>
      <c r="W258" s="3"/>
      <c r="X258" s="3"/>
      <c r="Y258" s="3"/>
      <c r="Z258" s="3"/>
      <c r="AA258" s="3"/>
      <c r="AB258" s="3"/>
    </row>
    <row r="259" spans="1:28" x14ac:dyDescent="0.2">
      <c r="A259" s="3">
        <v>10702</v>
      </c>
      <c r="B259" s="3" t="str">
        <f>VLOOKUP(A259,'QAQC ID Reference Page'!A$2:G$10999,2,FALSE)</f>
        <v>OBS0621</v>
      </c>
      <c r="C259" s="46">
        <f>VLOOKUP(A259,'QAQC ID Reference Page'!A$2:G$10999,3,FALSE)</f>
        <v>44370</v>
      </c>
      <c r="D259" s="12">
        <f>VLOOKUP(A259,'QAQC ID Reference Page'!A$2:G$10999,4,FALSE)</f>
        <v>0.55000000000000004</v>
      </c>
      <c r="E259" s="21">
        <f>VLOOKUP(A259,'QAQC ID Reference Page'!A$2:G$10999,5,FALSE)</f>
        <v>1036</v>
      </c>
      <c r="F259" s="21" t="str">
        <f>VLOOKUP(A259,'QAQC ID Reference Page'!A$2:G$10999,6,FALSE)</f>
        <v>MR</v>
      </c>
      <c r="G259" s="3" t="str">
        <f>VLOOKUP(A259,'QAQC ID Reference Page'!A$2:G$10999,7,FALSE)</f>
        <v>B</v>
      </c>
      <c r="H259" s="49">
        <v>14.43</v>
      </c>
      <c r="I259" s="49">
        <v>0.6</v>
      </c>
      <c r="J259" s="50">
        <v>0.61499999999999999</v>
      </c>
      <c r="K259" s="49">
        <v>5.93</v>
      </c>
      <c r="L259" s="49">
        <v>96.23</v>
      </c>
      <c r="M259" s="3"/>
      <c r="N259" s="3"/>
      <c r="O259" s="3"/>
      <c r="P259" s="3"/>
      <c r="Q259" s="3"/>
      <c r="R259" s="3"/>
      <c r="S259" s="3"/>
      <c r="T259" s="3"/>
      <c r="U259" s="3"/>
      <c r="V259" s="3"/>
      <c r="W259" s="3"/>
      <c r="X259" s="3"/>
      <c r="Y259" s="3"/>
      <c r="Z259" s="3"/>
      <c r="AA259" s="3"/>
      <c r="AB259" s="3"/>
    </row>
    <row r="260" spans="1:28" x14ac:dyDescent="0.2">
      <c r="A260" s="3">
        <v>10703</v>
      </c>
      <c r="B260" s="3" t="str">
        <f>VLOOKUP(A260,'QAQC ID Reference Page'!A$2:G$10999,2,FALSE)</f>
        <v>OBS0621</v>
      </c>
      <c r="C260" s="46">
        <f>VLOOKUP(A260,'QAQC ID Reference Page'!A$2:G$10999,3,FALSE)</f>
        <v>44370</v>
      </c>
      <c r="D260" s="12">
        <f>VLOOKUP(A260,'QAQC ID Reference Page'!A$2:G$10999,4,FALSE)</f>
        <v>0.60486111111111107</v>
      </c>
      <c r="E260" s="21">
        <f>VLOOKUP(A260,'QAQC ID Reference Page'!A$2:G$10999,5,FALSE)</f>
        <v>1008</v>
      </c>
      <c r="F260" s="21" t="str">
        <f>VLOOKUP(A260,'QAQC ID Reference Page'!A$2:G$10999,6,FALSE)</f>
        <v>I9-1</v>
      </c>
      <c r="G260" s="3" t="str">
        <f>VLOOKUP(A260,'QAQC ID Reference Page'!A$2:G$10999,7,FALSE)</f>
        <v>S</v>
      </c>
      <c r="H260" s="49">
        <v>5.82</v>
      </c>
      <c r="I260" s="49">
        <v>0.6</v>
      </c>
      <c r="J260" s="50">
        <v>0.27200000000000002</v>
      </c>
      <c r="K260" s="49">
        <v>3.81</v>
      </c>
      <c r="L260" s="49">
        <v>78.75</v>
      </c>
      <c r="M260" s="3"/>
      <c r="N260" s="3"/>
      <c r="O260" s="3"/>
      <c r="P260" s="3"/>
      <c r="Q260" s="3"/>
      <c r="R260" s="3"/>
      <c r="S260" s="3"/>
      <c r="T260" s="3"/>
      <c r="U260" s="3"/>
      <c r="V260" s="3"/>
      <c r="W260" s="3"/>
      <c r="X260" s="3"/>
      <c r="Y260" s="3"/>
      <c r="Z260" s="3"/>
      <c r="AA260" s="3"/>
      <c r="AB260" s="3"/>
    </row>
    <row r="261" spans="1:28" x14ac:dyDescent="0.2">
      <c r="A261" s="3">
        <v>10704</v>
      </c>
      <c r="B261" s="3" t="str">
        <f>VLOOKUP(A261,'QAQC ID Reference Page'!A$2:G$10999,2,FALSE)</f>
        <v>OBS0621</v>
      </c>
      <c r="C261" s="46">
        <f>VLOOKUP(A261,'QAQC ID Reference Page'!A$2:G$10999,3,FALSE)</f>
        <v>44370</v>
      </c>
      <c r="D261" s="12">
        <f>VLOOKUP(A261,'QAQC ID Reference Page'!A$2:G$10999,4,FALSE)</f>
        <v>0.50416666666666665</v>
      </c>
      <c r="E261" s="21">
        <f>VLOOKUP(A261,'QAQC ID Reference Page'!A$2:G$10999,5,FALSE)</f>
        <v>1030</v>
      </c>
      <c r="F261" s="21" t="str">
        <f>VLOOKUP(A261,'QAQC ID Reference Page'!A$2:G$10999,6,FALSE)</f>
        <v>G6</v>
      </c>
      <c r="G261" s="3" t="str">
        <f>VLOOKUP(A261,'QAQC ID Reference Page'!A$2:G$10999,7,FALSE)</f>
        <v>B</v>
      </c>
      <c r="H261" s="49">
        <v>7.67</v>
      </c>
      <c r="I261" s="49">
        <v>0.34</v>
      </c>
      <c r="J261" s="50">
        <v>0.51500000000000001</v>
      </c>
      <c r="K261" s="49">
        <v>0.94</v>
      </c>
      <c r="L261" s="49">
        <v>50.2</v>
      </c>
      <c r="M261" s="3"/>
      <c r="N261" s="3"/>
      <c r="O261" s="3"/>
      <c r="P261" s="3"/>
      <c r="Q261" s="3"/>
      <c r="R261" s="3"/>
      <c r="S261" s="3"/>
      <c r="T261" s="3"/>
      <c r="U261" s="3"/>
      <c r="V261" s="3"/>
      <c r="W261" s="3"/>
      <c r="X261" s="3"/>
      <c r="Y261" s="3"/>
      <c r="Z261" s="3"/>
      <c r="AA261" s="3"/>
      <c r="AB261" s="3"/>
    </row>
    <row r="262" spans="1:28" x14ac:dyDescent="0.2">
      <c r="A262" s="3">
        <v>10705</v>
      </c>
      <c r="B262" s="3" t="str">
        <f>VLOOKUP(A262,'QAQC ID Reference Page'!A$2:G$10999,2,FALSE)</f>
        <v>OBS0621</v>
      </c>
      <c r="C262" s="46">
        <f>VLOOKUP(A262,'QAQC ID Reference Page'!A$2:G$10999,3,FALSE)</f>
        <v>44370</v>
      </c>
      <c r="D262" s="12">
        <f>VLOOKUP(A262,'QAQC ID Reference Page'!A$2:G$10999,4,FALSE)</f>
        <v>0.52361111111111114</v>
      </c>
      <c r="E262" s="21">
        <f>VLOOKUP(A262,'QAQC ID Reference Page'!A$2:G$10999,5,FALSE)</f>
        <v>1018</v>
      </c>
      <c r="F262" s="21" t="str">
        <f>VLOOKUP(A262,'QAQC ID Reference Page'!A$2:G$10999,6,FALSE)</f>
        <v>DR</v>
      </c>
      <c r="G262" s="3" t="str">
        <f>VLOOKUP(A262,'QAQC ID Reference Page'!A$2:G$10999,7,FALSE)</f>
        <v>S</v>
      </c>
      <c r="H262" s="49">
        <v>7.44</v>
      </c>
      <c r="I262" s="49">
        <v>0.28000000000000003</v>
      </c>
      <c r="J262" s="50">
        <v>0.39700000000000002</v>
      </c>
      <c r="K262" s="49">
        <v>1.52</v>
      </c>
      <c r="L262" s="49">
        <v>75.61</v>
      </c>
      <c r="M262" s="3"/>
      <c r="N262" s="3"/>
      <c r="O262" s="3"/>
      <c r="P262" s="3"/>
      <c r="Q262" s="3"/>
      <c r="R262" s="3"/>
      <c r="S262" s="3"/>
      <c r="T262" s="3"/>
      <c r="U262" s="3"/>
      <c r="V262" s="3"/>
      <c r="W262" s="3"/>
      <c r="X262" s="3"/>
      <c r="Y262" s="3"/>
      <c r="Z262" s="3"/>
      <c r="AA262" s="3"/>
      <c r="AB262" s="3"/>
    </row>
    <row r="263" spans="1:28" x14ac:dyDescent="0.2">
      <c r="A263" s="3">
        <v>10706</v>
      </c>
      <c r="B263" s="3" t="str">
        <f>VLOOKUP(A263,'QAQC ID Reference Page'!A$2:G$10999,2,FALSE)</f>
        <v>OBS0621</v>
      </c>
      <c r="C263" s="46">
        <f>VLOOKUP(A263,'QAQC ID Reference Page'!A$2:G$10999,3,FALSE)</f>
        <v>44370</v>
      </c>
      <c r="D263" s="12">
        <f>VLOOKUP(A263,'QAQC ID Reference Page'!A$2:G$10999,4,FALSE)</f>
        <v>0.56319444444444444</v>
      </c>
      <c r="E263" s="21">
        <f>VLOOKUP(A263,'QAQC ID Reference Page'!A$2:G$10999,5,FALSE)</f>
        <v>1023</v>
      </c>
      <c r="F263" s="21" t="str">
        <f>VLOOKUP(A263,'QAQC ID Reference Page'!A$2:G$10999,6,FALSE)</f>
        <v>TR</v>
      </c>
      <c r="G263" s="3" t="str">
        <f>VLOOKUP(A263,'QAQC ID Reference Page'!A$2:G$10999,7,FALSE)</f>
        <v>S</v>
      </c>
      <c r="H263" s="49">
        <v>9.4499999999999993</v>
      </c>
      <c r="I263" s="49">
        <v>0.59</v>
      </c>
      <c r="J263" s="50">
        <v>0.35199999999999998</v>
      </c>
      <c r="K263" s="49">
        <v>1.18</v>
      </c>
      <c r="L263" s="49">
        <v>88.42</v>
      </c>
      <c r="M263" s="3"/>
      <c r="N263" s="3"/>
      <c r="O263" s="3"/>
      <c r="P263" s="3"/>
      <c r="Q263" s="3"/>
      <c r="R263" s="3"/>
      <c r="S263" s="3"/>
      <c r="T263" s="3"/>
      <c r="U263" s="3"/>
      <c r="V263" s="3"/>
      <c r="W263" s="3"/>
      <c r="X263" s="3"/>
      <c r="Y263" s="3"/>
      <c r="Z263" s="3"/>
      <c r="AA263" s="3"/>
      <c r="AB263" s="3"/>
    </row>
    <row r="264" spans="1:28" x14ac:dyDescent="0.2">
      <c r="A264" s="3">
        <v>10707</v>
      </c>
      <c r="B264" s="3" t="str">
        <f>VLOOKUP(A264,'QAQC ID Reference Page'!A$2:G$10999,2,FALSE)</f>
        <v>OBS0621</v>
      </c>
      <c r="C264" s="46">
        <f>VLOOKUP(A264,'QAQC ID Reference Page'!A$2:G$10999,3,FALSE)</f>
        <v>44370</v>
      </c>
      <c r="D264" s="12">
        <f>VLOOKUP(A264,'QAQC ID Reference Page'!A$2:G$10999,4,FALSE)</f>
        <v>0.48680555555555555</v>
      </c>
      <c r="E264" s="21">
        <f>VLOOKUP(A264,'QAQC ID Reference Page'!A$2:G$10999,5,FALSE)</f>
        <v>1033</v>
      </c>
      <c r="F264" s="21" t="str">
        <f>VLOOKUP(A264,'QAQC ID Reference Page'!A$2:G$10999,6,FALSE)</f>
        <v>EFR</v>
      </c>
      <c r="G264" s="3" t="str">
        <f>VLOOKUP(A264,'QAQC ID Reference Page'!A$2:G$10999,7,FALSE)</f>
        <v>B</v>
      </c>
      <c r="H264" s="49">
        <v>5.18</v>
      </c>
      <c r="I264" s="49">
        <v>0.51</v>
      </c>
      <c r="J264" s="50">
        <v>0.182</v>
      </c>
      <c r="K264" s="49">
        <v>2.84</v>
      </c>
      <c r="L264" s="49">
        <v>32.46</v>
      </c>
      <c r="M264" s="3"/>
      <c r="N264" s="3"/>
      <c r="O264" s="3"/>
      <c r="P264" s="3"/>
      <c r="Q264" s="3"/>
      <c r="R264" s="3"/>
      <c r="S264" s="3"/>
      <c r="T264" s="3"/>
      <c r="U264" s="3"/>
      <c r="V264" s="3"/>
      <c r="W264" s="3"/>
      <c r="X264" s="3"/>
      <c r="Y264" s="3"/>
      <c r="Z264" s="3"/>
      <c r="AA264" s="3"/>
      <c r="AB264" s="3"/>
    </row>
    <row r="265" spans="1:28" x14ac:dyDescent="0.2">
      <c r="A265" s="3">
        <v>10708</v>
      </c>
      <c r="B265" s="3" t="str">
        <f>VLOOKUP(A265,'QAQC ID Reference Page'!A$2:G$10999,2,FALSE)</f>
        <v>OBS0621</v>
      </c>
      <c r="C265" s="46">
        <f>VLOOKUP(A265,'QAQC ID Reference Page'!A$2:G$10999,3,FALSE)</f>
        <v>44370</v>
      </c>
      <c r="D265" s="12">
        <f>VLOOKUP(A265,'QAQC ID Reference Page'!A$2:G$10999,4,FALSE)</f>
        <v>0.48680555555555555</v>
      </c>
      <c r="E265" s="21">
        <f>VLOOKUP(A265,'QAQC ID Reference Page'!A$2:G$10999,5,FALSE)</f>
        <v>1005</v>
      </c>
      <c r="F265" s="21" t="str">
        <f>VLOOKUP(A265,'QAQC ID Reference Page'!A$2:G$10999,6,FALSE)</f>
        <v>EFR</v>
      </c>
      <c r="G265" s="3" t="str">
        <f>VLOOKUP(A265,'QAQC ID Reference Page'!A$2:G$10999,7,FALSE)</f>
        <v>S</v>
      </c>
      <c r="H265" s="49">
        <v>5.0999999999999996</v>
      </c>
      <c r="I265" s="49">
        <v>0.56999999999999995</v>
      </c>
      <c r="J265" s="50">
        <v>0.17399999999999999</v>
      </c>
      <c r="K265" s="49">
        <v>1.97</v>
      </c>
      <c r="L265" s="49">
        <v>20.52</v>
      </c>
      <c r="M265" s="3"/>
      <c r="N265" s="3"/>
      <c r="O265" s="3"/>
      <c r="P265" s="3"/>
      <c r="Q265" s="3"/>
      <c r="R265" s="3"/>
      <c r="S265" s="3"/>
      <c r="T265" s="3"/>
      <c r="U265" s="3"/>
      <c r="V265" s="3"/>
      <c r="W265" s="3"/>
      <c r="X265" s="3"/>
      <c r="Y265" s="3"/>
      <c r="Z265" s="3"/>
      <c r="AA265" s="3"/>
      <c r="AB265" s="3"/>
    </row>
    <row r="266" spans="1:28" x14ac:dyDescent="0.2">
      <c r="A266" s="3">
        <v>10709</v>
      </c>
      <c r="B266" s="3" t="str">
        <f>VLOOKUP(A266,'QAQC ID Reference Page'!A$2:G$10999,2,FALSE)</f>
        <v>OBS0621</v>
      </c>
      <c r="C266" s="46">
        <f>VLOOKUP(A266,'QAQC ID Reference Page'!A$2:G$10999,3,FALSE)</f>
        <v>44370</v>
      </c>
      <c r="D266" s="12">
        <f>VLOOKUP(A266,'QAQC ID Reference Page'!A$2:G$10999,4,FALSE)</f>
        <v>0.55000000000000004</v>
      </c>
      <c r="E266" s="21">
        <f>VLOOKUP(A266,'QAQC ID Reference Page'!A$2:G$10999,5,FALSE)</f>
        <v>1028</v>
      </c>
      <c r="F266" s="21" t="str">
        <f>VLOOKUP(A266,'QAQC ID Reference Page'!A$2:G$10999,6,FALSE)</f>
        <v>MR</v>
      </c>
      <c r="G266" s="3" t="str">
        <f>VLOOKUP(A266,'QAQC ID Reference Page'!A$2:G$10999,7,FALSE)</f>
        <v>S</v>
      </c>
      <c r="H266" s="49">
        <v>12.99</v>
      </c>
      <c r="I266" s="49">
        <v>0.55000000000000004</v>
      </c>
      <c r="J266" s="50">
        <v>0.57399999999999995</v>
      </c>
      <c r="K266" s="49">
        <v>2.36</v>
      </c>
      <c r="L266" s="49">
        <v>100.59</v>
      </c>
      <c r="M266" s="3"/>
      <c r="N266" s="3"/>
      <c r="O266" s="3"/>
      <c r="P266" s="3"/>
      <c r="Q266" s="3"/>
      <c r="R266" s="3"/>
      <c r="S266" s="3"/>
      <c r="T266" s="3"/>
      <c r="U266" s="3"/>
      <c r="V266" s="3"/>
      <c r="W266" s="3"/>
      <c r="X266" s="3"/>
      <c r="Y266" s="3"/>
      <c r="Z266" s="3"/>
      <c r="AA266" s="3"/>
      <c r="AB266" s="3"/>
    </row>
    <row r="267" spans="1:28" x14ac:dyDescent="0.2">
      <c r="A267" s="3">
        <v>10710</v>
      </c>
      <c r="B267" s="3" t="str">
        <f>VLOOKUP(A267,'QAQC ID Reference Page'!A$2:G$10999,2,FALSE)</f>
        <v>OBS0621</v>
      </c>
      <c r="C267" s="46">
        <f>VLOOKUP(A267,'QAQC ID Reference Page'!A$2:G$10999,3,FALSE)</f>
        <v>44370</v>
      </c>
      <c r="D267" s="12">
        <f>VLOOKUP(A267,'QAQC ID Reference Page'!A$2:G$10999,4,FALSE)</f>
        <v>0.50416666666666665</v>
      </c>
      <c r="E267" s="21">
        <f>VLOOKUP(A267,'QAQC ID Reference Page'!A$2:G$10999,5,FALSE)</f>
        <v>1026</v>
      </c>
      <c r="F267" s="21" t="str">
        <f>VLOOKUP(A267,'QAQC ID Reference Page'!A$2:G$10999,6,FALSE)</f>
        <v>G6</v>
      </c>
      <c r="G267" s="3" t="str">
        <f>VLOOKUP(A267,'QAQC ID Reference Page'!A$2:G$10999,7,FALSE)</f>
        <v>S</v>
      </c>
      <c r="H267" s="49">
        <v>9.42</v>
      </c>
      <c r="I267" s="49">
        <v>0.39</v>
      </c>
      <c r="J267" s="50">
        <v>0.72799999999999998</v>
      </c>
      <c r="K267" s="49">
        <v>0.76</v>
      </c>
      <c r="L267" s="49">
        <v>86.78</v>
      </c>
      <c r="M267" s="3"/>
      <c r="N267" s="3"/>
      <c r="O267" s="3"/>
      <c r="P267" s="3"/>
      <c r="Q267" s="3"/>
      <c r="R267" s="3"/>
      <c r="S267" s="3"/>
      <c r="T267" s="3"/>
      <c r="U267" s="3"/>
      <c r="V267" s="3"/>
      <c r="W267" s="3"/>
      <c r="X267" s="3"/>
      <c r="Y267" s="3"/>
      <c r="Z267" s="3"/>
      <c r="AA267" s="3"/>
      <c r="AB267" s="3"/>
    </row>
    <row r="268" spans="1:28" x14ac:dyDescent="0.2">
      <c r="A268" s="3">
        <v>10711</v>
      </c>
      <c r="B268" s="3" t="str">
        <f>VLOOKUP(A268,'QAQC ID Reference Page'!A$2:G$10999,2,FALSE)</f>
        <v>OBS0621</v>
      </c>
      <c r="C268" s="46">
        <f>VLOOKUP(A268,'QAQC ID Reference Page'!A$2:G$10999,3,FALSE)</f>
        <v>44370</v>
      </c>
      <c r="D268" s="12">
        <f>VLOOKUP(A268,'QAQC ID Reference Page'!A$2:G$10999,4,FALSE)</f>
        <v>0.56319444444444444</v>
      </c>
      <c r="E268" s="21">
        <f>VLOOKUP(A268,'QAQC ID Reference Page'!A$2:G$10999,5,FALSE)</f>
        <v>1025</v>
      </c>
      <c r="F268" s="21" t="str">
        <f>VLOOKUP(A268,'QAQC ID Reference Page'!A$2:G$10999,6,FALSE)</f>
        <v>TR</v>
      </c>
      <c r="G268" s="3" t="str">
        <f>VLOOKUP(A268,'QAQC ID Reference Page'!A$2:G$10999,7,FALSE)</f>
        <v>B</v>
      </c>
      <c r="H268" s="49">
        <v>9.1999999999999993</v>
      </c>
      <c r="I268" s="49">
        <v>0.6</v>
      </c>
      <c r="J268" s="50">
        <v>0.34599999999999997</v>
      </c>
      <c r="K268" s="49">
        <v>1.29</v>
      </c>
      <c r="L268" s="49">
        <v>88.36</v>
      </c>
      <c r="M268" s="3"/>
      <c r="N268" s="3"/>
      <c r="O268" s="3"/>
      <c r="P268" s="3"/>
      <c r="Q268" s="3"/>
      <c r="R268" s="3"/>
      <c r="S268" s="3"/>
      <c r="T268" s="3"/>
      <c r="U268" s="3"/>
      <c r="V268" s="3"/>
      <c r="W268" s="3"/>
      <c r="X268" s="3"/>
      <c r="Y268" s="3"/>
      <c r="Z268" s="3"/>
      <c r="AA268" s="3"/>
      <c r="AB268" s="3"/>
    </row>
    <row r="269" spans="1:28" x14ac:dyDescent="0.2">
      <c r="A269" s="3">
        <v>10712</v>
      </c>
      <c r="B269" s="3" t="str">
        <f>VLOOKUP(A269,'QAQC ID Reference Page'!A$2:G$10999,2,FALSE)</f>
        <v>OBS0621</v>
      </c>
      <c r="C269" s="46">
        <f>VLOOKUP(A269,'QAQC ID Reference Page'!A$2:G$10999,3,FALSE)</f>
        <v>44370</v>
      </c>
      <c r="D269" s="12">
        <f>VLOOKUP(A269,'QAQC ID Reference Page'!A$2:G$10999,4,FALSE)</f>
        <v>0.60486111111111107</v>
      </c>
      <c r="E269" s="21">
        <f>VLOOKUP(A269,'QAQC ID Reference Page'!A$2:G$10999,5,FALSE)</f>
        <v>1029</v>
      </c>
      <c r="F269" s="21" t="str">
        <f>VLOOKUP(A269,'QAQC ID Reference Page'!A$2:G$10999,6,FALSE)</f>
        <v>I9-1</v>
      </c>
      <c r="G269" s="3" t="str">
        <f>VLOOKUP(A269,'QAQC ID Reference Page'!A$2:G$10999,7,FALSE)</f>
        <v>B</v>
      </c>
      <c r="H269" s="49">
        <v>6.52</v>
      </c>
      <c r="I269" s="49">
        <v>0.33</v>
      </c>
      <c r="J269" s="50">
        <v>0.29699999999999999</v>
      </c>
      <c r="K269" s="49">
        <v>1.42</v>
      </c>
      <c r="L269" s="49">
        <v>74.459999999999994</v>
      </c>
      <c r="M269" s="3"/>
      <c r="N269" s="3"/>
      <c r="O269" s="3"/>
      <c r="P269" s="3"/>
      <c r="Q269" s="3"/>
      <c r="R269" s="3"/>
      <c r="S269" s="3"/>
      <c r="T269" s="3"/>
      <c r="U269" s="3"/>
      <c r="V269" s="3"/>
      <c r="W269" s="3"/>
      <c r="X269" s="3"/>
      <c r="Y269" s="3"/>
      <c r="Z269" s="3"/>
      <c r="AA269" s="3"/>
      <c r="AB269" s="3"/>
    </row>
    <row r="270" spans="1:28" x14ac:dyDescent="0.2">
      <c r="A270" s="3">
        <v>10713</v>
      </c>
      <c r="B270" s="3" t="str">
        <f>VLOOKUP(A270,'QAQC ID Reference Page'!A$2:G$10999,2,FALSE)</f>
        <v>OBS0621</v>
      </c>
      <c r="C270" s="46">
        <f>VLOOKUP(A270,'QAQC ID Reference Page'!A$2:G$10999,3,FALSE)</f>
        <v>44370</v>
      </c>
      <c r="D270" s="12">
        <f>VLOOKUP(A270,'QAQC ID Reference Page'!A$2:G$10999,4,FALSE)</f>
        <v>0.57777777777777772</v>
      </c>
      <c r="E270" s="21">
        <f>VLOOKUP(A270,'QAQC ID Reference Page'!A$2:G$10999,5,FALSE)</f>
        <v>1022</v>
      </c>
      <c r="F270" s="21" t="str">
        <f>VLOOKUP(A270,'QAQC ID Reference Page'!A$2:G$10999,6,FALSE)</f>
        <v>TR-up</v>
      </c>
      <c r="G270" s="3" t="str">
        <f>VLOOKUP(A270,'QAQC ID Reference Page'!A$2:G$10999,7,FALSE)</f>
        <v>S</v>
      </c>
      <c r="H270" s="49">
        <v>10.37</v>
      </c>
      <c r="I270" s="49">
        <v>0.47</v>
      </c>
      <c r="J270" s="50">
        <v>0.10299999999999999</v>
      </c>
      <c r="K270" s="49">
        <v>2.91</v>
      </c>
      <c r="L270" s="49">
        <v>39.5</v>
      </c>
      <c r="M270" s="3"/>
      <c r="N270" s="3"/>
      <c r="O270" s="3"/>
      <c r="P270" s="3"/>
      <c r="Q270" s="3"/>
      <c r="R270" s="3"/>
      <c r="S270" s="3"/>
      <c r="T270" s="3"/>
      <c r="U270" s="3"/>
      <c r="V270" s="3"/>
      <c r="W270" s="3"/>
      <c r="X270" s="3"/>
      <c r="Y270" s="3"/>
      <c r="Z270" s="3"/>
      <c r="AA270" s="3"/>
      <c r="AB270" s="3"/>
    </row>
    <row r="271" spans="1:28" x14ac:dyDescent="0.2">
      <c r="A271" s="3">
        <v>10714</v>
      </c>
      <c r="B271" s="3" t="str">
        <f>VLOOKUP(A271,'QAQC ID Reference Page'!A$2:G$10999,2,FALSE)</f>
        <v>OBS0621</v>
      </c>
      <c r="C271" s="46">
        <f>VLOOKUP(A271,'QAQC ID Reference Page'!A$2:G$10999,3,FALSE)</f>
        <v>44370</v>
      </c>
      <c r="D271" s="12">
        <f>VLOOKUP(A271,'QAQC ID Reference Page'!A$2:G$10999,4,FALSE)</f>
        <v>0.59097222222222223</v>
      </c>
      <c r="E271" s="21">
        <f>VLOOKUP(A271,'QAQC ID Reference Page'!A$2:G$10999,5,FALSE)</f>
        <v>1006</v>
      </c>
      <c r="F271" s="21" t="str">
        <f>VLOOKUP(A271,'QAQC ID Reference Page'!A$2:G$10999,6,FALSE)</f>
        <v>BR</v>
      </c>
      <c r="G271" s="3" t="str">
        <f>VLOOKUP(A271,'QAQC ID Reference Page'!A$2:G$10999,7,FALSE)</f>
        <v>B</v>
      </c>
      <c r="H271" s="49">
        <v>12.15</v>
      </c>
      <c r="I271" s="49">
        <v>0.46</v>
      </c>
      <c r="J271" s="50">
        <v>0.34100000000000003</v>
      </c>
      <c r="K271" s="49">
        <v>1.62</v>
      </c>
      <c r="L271" s="49">
        <v>81.05</v>
      </c>
      <c r="M271" s="3"/>
      <c r="N271" s="3"/>
      <c r="O271" s="3"/>
      <c r="P271" s="3"/>
      <c r="Q271" s="3"/>
      <c r="R271" s="3"/>
      <c r="S271" s="3"/>
      <c r="T271" s="3"/>
      <c r="U271" s="3"/>
      <c r="V271" s="3"/>
      <c r="W271" s="3"/>
      <c r="X271" s="3"/>
      <c r="Y271" s="3"/>
      <c r="Z271" s="3"/>
      <c r="AA271" s="3"/>
      <c r="AB271" s="3"/>
    </row>
    <row r="272" spans="1:28" x14ac:dyDescent="0.2">
      <c r="A272" s="3">
        <v>10715</v>
      </c>
      <c r="B272" s="3" t="str">
        <f>VLOOKUP(A272,'QAQC ID Reference Page'!A$2:G$10999,2,FALSE)</f>
        <v>OBS0621</v>
      </c>
      <c r="C272" s="46">
        <f>VLOOKUP(A272,'QAQC ID Reference Page'!A$2:G$10999,3,FALSE)</f>
        <v>44370</v>
      </c>
      <c r="D272" s="12">
        <f>VLOOKUP(A272,'QAQC ID Reference Page'!A$2:G$10999,4,FALSE)</f>
        <v>0.57777777777777772</v>
      </c>
      <c r="E272" s="21">
        <f>VLOOKUP(A272,'QAQC ID Reference Page'!A$2:G$10999,5,FALSE)</f>
        <v>1041</v>
      </c>
      <c r="F272" s="21" t="str">
        <f>VLOOKUP(A272,'QAQC ID Reference Page'!A$2:G$10999,6,FALSE)</f>
        <v>TR-up</v>
      </c>
      <c r="G272" s="3" t="str">
        <f>VLOOKUP(A272,'QAQC ID Reference Page'!A$2:G$10999,7,FALSE)</f>
        <v>B</v>
      </c>
      <c r="H272" s="49">
        <v>12.26</v>
      </c>
      <c r="I272" s="49">
        <v>0.49</v>
      </c>
      <c r="J272" s="50">
        <v>0.39400000000000002</v>
      </c>
      <c r="K272" s="49">
        <v>2.21</v>
      </c>
      <c r="L272" s="49">
        <v>87.47</v>
      </c>
      <c r="M272" s="3"/>
      <c r="N272" s="3"/>
      <c r="O272" s="3"/>
      <c r="P272" s="3"/>
      <c r="Q272" s="3"/>
      <c r="R272" s="3"/>
      <c r="S272" s="3"/>
      <c r="T272" s="3"/>
      <c r="U272" s="3"/>
      <c r="V272" s="3"/>
      <c r="W272" s="3"/>
      <c r="X272" s="3"/>
      <c r="Y272" s="3"/>
      <c r="Z272" s="3"/>
      <c r="AA272" s="3"/>
      <c r="AB272" s="3"/>
    </row>
    <row r="273" spans="1:28" x14ac:dyDescent="0.2">
      <c r="A273" s="3">
        <v>10716</v>
      </c>
      <c r="B273" s="3" t="str">
        <f>VLOOKUP(A273,'QAQC ID Reference Page'!A$2:G$10999,2,FALSE)</f>
        <v>OBS0621</v>
      </c>
      <c r="C273" s="46">
        <f>VLOOKUP(A273,'QAQC ID Reference Page'!A$2:G$10999,3,FALSE)</f>
        <v>44370</v>
      </c>
      <c r="D273" s="12">
        <f>VLOOKUP(A273,'QAQC ID Reference Page'!A$2:G$10999,4,FALSE)</f>
        <v>0.59097222222222223</v>
      </c>
      <c r="E273" s="21">
        <f>VLOOKUP(A273,'QAQC ID Reference Page'!A$2:G$10999,5,FALSE)</f>
        <v>1003</v>
      </c>
      <c r="F273" s="21" t="str">
        <f>VLOOKUP(A273,'QAQC ID Reference Page'!A$2:G$10999,6,FALSE)</f>
        <v>BR</v>
      </c>
      <c r="G273" s="3" t="str">
        <f>VLOOKUP(A273,'QAQC ID Reference Page'!A$2:G$10999,7,FALSE)</f>
        <v>S</v>
      </c>
      <c r="H273" s="49">
        <v>11.9</v>
      </c>
      <c r="I273" s="49">
        <v>0.49</v>
      </c>
      <c r="J273" s="50">
        <v>0.371</v>
      </c>
      <c r="K273" s="49">
        <v>1.8199999999999998</v>
      </c>
      <c r="L273" s="49">
        <v>89.7</v>
      </c>
      <c r="M273" s="3"/>
      <c r="N273" s="3"/>
      <c r="O273" s="3"/>
      <c r="P273" s="3"/>
      <c r="Q273" s="3"/>
      <c r="R273" s="3"/>
      <c r="S273" s="3"/>
      <c r="T273" s="3"/>
      <c r="U273" s="3"/>
      <c r="V273" s="3"/>
      <c r="W273" s="3"/>
      <c r="X273" s="3"/>
      <c r="Y273" s="3"/>
      <c r="Z273" s="3"/>
      <c r="AA273" s="3"/>
      <c r="AB273" s="3"/>
    </row>
    <row r="274" spans="1:28" x14ac:dyDescent="0.2">
      <c r="A274" s="3">
        <v>10717</v>
      </c>
      <c r="B274" s="3" t="str">
        <f>VLOOKUP(A274,'QAQC ID Reference Page'!A$2:G$10999,2,FALSE)</f>
        <v>OBS0621</v>
      </c>
      <c r="C274" s="46">
        <f>VLOOKUP(A274,'QAQC ID Reference Page'!A$2:G$10999,3,FALSE)</f>
        <v>44370</v>
      </c>
      <c r="D274" s="12">
        <f>VLOOKUP(A274,'QAQC ID Reference Page'!A$2:G$10999,4,FALSE)</f>
        <v>0.62986111111111109</v>
      </c>
      <c r="E274" s="21">
        <f>VLOOKUP(A274,'QAQC ID Reference Page'!A$2:G$10999,5,FALSE)</f>
        <v>1004</v>
      </c>
      <c r="F274" s="21" t="str">
        <f>VLOOKUP(A274,'QAQC ID Reference Page'!A$2:G$10999,6,FALSE)</f>
        <v>I7C</v>
      </c>
      <c r="G274" s="3" t="str">
        <f>VLOOKUP(A274,'QAQC ID Reference Page'!A$2:G$10999,7,FALSE)</f>
        <v>S</v>
      </c>
      <c r="H274" s="49">
        <v>11.74</v>
      </c>
      <c r="I274" s="49">
        <v>0.57999999999999996</v>
      </c>
      <c r="J274" s="50">
        <v>0.02</v>
      </c>
      <c r="K274" s="49">
        <v>4.18</v>
      </c>
      <c r="L274" s="49">
        <v>30.62</v>
      </c>
      <c r="M274" s="3"/>
      <c r="N274" s="3"/>
      <c r="O274" s="3"/>
      <c r="P274" s="3"/>
      <c r="Q274" s="3"/>
      <c r="R274" s="3"/>
      <c r="S274" s="3"/>
      <c r="T274" s="3"/>
      <c r="U274" s="3"/>
      <c r="V274" s="3"/>
      <c r="W274" s="3"/>
      <c r="X274" s="3"/>
      <c r="Y274" s="3"/>
      <c r="Z274" s="3"/>
      <c r="AA274" s="3"/>
      <c r="AB274" s="3"/>
    </row>
    <row r="275" spans="1:28" x14ac:dyDescent="0.2">
      <c r="A275" s="3">
        <v>10718</v>
      </c>
      <c r="B275" s="3" t="str">
        <f>VLOOKUP(A275,'QAQC ID Reference Page'!A$2:G$10999,2,FALSE)</f>
        <v>OBS0621</v>
      </c>
      <c r="C275" s="46">
        <f>VLOOKUP(A275,'QAQC ID Reference Page'!A$2:G$10999,3,FALSE)</f>
        <v>44370</v>
      </c>
      <c r="D275" s="12">
        <f>VLOOKUP(A275,'QAQC ID Reference Page'!A$2:G$10999,4,FALSE)</f>
        <v>0.62986111111111109</v>
      </c>
      <c r="E275" s="21">
        <f>VLOOKUP(A275,'QAQC ID Reference Page'!A$2:G$10999,5,FALSE)</f>
        <v>1027</v>
      </c>
      <c r="F275" s="21" t="str">
        <f>VLOOKUP(A275,'QAQC ID Reference Page'!A$2:G$10999,6,FALSE)</f>
        <v>I7C</v>
      </c>
      <c r="G275" s="3" t="str">
        <f>VLOOKUP(A275,'QAQC ID Reference Page'!A$2:G$10999,7,FALSE)</f>
        <v>B</v>
      </c>
      <c r="H275" s="49">
        <v>3.25</v>
      </c>
      <c r="I275" s="49">
        <v>0.34</v>
      </c>
      <c r="J275" s="50">
        <v>0.25600000000000001</v>
      </c>
      <c r="K275" s="49">
        <v>4.92</v>
      </c>
      <c r="L275" s="49">
        <v>31.43</v>
      </c>
      <c r="M275" s="3"/>
      <c r="N275" s="3"/>
      <c r="O275" s="3"/>
      <c r="P275" s="3"/>
      <c r="Q275" s="3"/>
      <c r="R275" s="3"/>
      <c r="S275" s="3"/>
      <c r="T275" s="3"/>
      <c r="U275" s="3"/>
      <c r="V275" s="3"/>
      <c r="W275" s="3"/>
      <c r="X275" s="3"/>
      <c r="Y275" s="3"/>
      <c r="Z275" s="3"/>
      <c r="AA275" s="3"/>
      <c r="AB275" s="3"/>
    </row>
    <row r="276" spans="1:28" x14ac:dyDescent="0.2">
      <c r="A276" s="3">
        <v>10719</v>
      </c>
      <c r="B276" s="3" t="str">
        <f>VLOOKUP(A276,'QAQC ID Reference Page'!A$2:G$10999,2,FALSE)</f>
        <v>OBS0621</v>
      </c>
      <c r="C276" s="46">
        <f>VLOOKUP(A276,'QAQC ID Reference Page'!A$2:G$10999,3,FALSE)</f>
        <v>44372</v>
      </c>
      <c r="D276" s="12">
        <f>VLOOKUP(A276,'QAQC ID Reference Page'!A$2:G$10999,4,FALSE)</f>
        <v>0.28402777777777777</v>
      </c>
      <c r="E276" s="21">
        <f>VLOOKUP(A276,'QAQC ID Reference Page'!A$2:G$10999,5,FALSE)</f>
        <v>1011</v>
      </c>
      <c r="F276" s="21" t="str">
        <f>VLOOKUP(A276,'QAQC ID Reference Page'!A$2:G$10999,6,FALSE)</f>
        <v>B7C</v>
      </c>
      <c r="G276" s="3" t="str">
        <f>VLOOKUP(A276,'QAQC ID Reference Page'!A$2:G$10999,7,FALSE)</f>
        <v>S</v>
      </c>
      <c r="H276" s="49">
        <v>1.62</v>
      </c>
      <c r="I276" s="49">
        <v>0.22</v>
      </c>
      <c r="J276" s="50">
        <v>0.123</v>
      </c>
      <c r="K276" s="49">
        <v>1.41</v>
      </c>
      <c r="L276" s="49">
        <v>60.03</v>
      </c>
      <c r="M276" s="3"/>
      <c r="N276" s="3"/>
      <c r="O276" s="3"/>
      <c r="P276" s="3"/>
      <c r="Q276" s="3"/>
      <c r="R276" s="3"/>
      <c r="S276" s="3"/>
      <c r="T276" s="3"/>
      <c r="U276" s="3"/>
      <c r="V276" s="3"/>
      <c r="W276" s="3"/>
      <c r="X276" s="3"/>
      <c r="Y276" s="3"/>
      <c r="Z276" s="3"/>
      <c r="AA276" s="3"/>
      <c r="AB276" s="3"/>
    </row>
    <row r="277" spans="1:28" x14ac:dyDescent="0.2">
      <c r="A277" s="3">
        <v>10720</v>
      </c>
      <c r="B277" s="3" t="str">
        <f>VLOOKUP(A277,'QAQC ID Reference Page'!A$2:G$10999,2,FALSE)</f>
        <v>OBS0621</v>
      </c>
      <c r="C277" s="46">
        <f>VLOOKUP(A277,'QAQC ID Reference Page'!A$2:G$10999,3,FALSE)</f>
        <v>44372</v>
      </c>
      <c r="D277" s="12">
        <f>VLOOKUP(A277,'QAQC ID Reference Page'!A$2:G$10999,4,FALSE)</f>
        <v>0.28402777777777777</v>
      </c>
      <c r="E277" s="21">
        <f>VLOOKUP(A277,'QAQC ID Reference Page'!A$2:G$10999,5,FALSE)</f>
        <v>1012</v>
      </c>
      <c r="F277" s="21" t="str">
        <f>VLOOKUP(A277,'QAQC ID Reference Page'!A$2:G$10999,6,FALSE)</f>
        <v>B7C</v>
      </c>
      <c r="G277" s="3" t="str">
        <f>VLOOKUP(A277,'QAQC ID Reference Page'!A$2:G$10999,7,FALSE)</f>
        <v>B</v>
      </c>
      <c r="H277" s="49">
        <v>1.55</v>
      </c>
      <c r="I277" s="49">
        <v>0.14000000000000001</v>
      </c>
      <c r="J277" s="50">
        <v>0.16800000000000001</v>
      </c>
      <c r="K277" s="49">
        <v>1.3</v>
      </c>
      <c r="L277" s="49">
        <v>52.6</v>
      </c>
      <c r="M277" s="3"/>
      <c r="N277" s="3"/>
      <c r="O277" s="3"/>
      <c r="P277" s="3"/>
      <c r="Q277" s="3"/>
      <c r="R277" s="3"/>
      <c r="S277" s="3"/>
      <c r="T277" s="3"/>
      <c r="U277" s="3"/>
      <c r="V277" s="3"/>
      <c r="W277" s="3"/>
      <c r="X277" s="3"/>
      <c r="Y277" s="3"/>
      <c r="Z277" s="3"/>
      <c r="AA277" s="3"/>
      <c r="AB277" s="3"/>
    </row>
    <row r="278" spans="1:28" x14ac:dyDescent="0.2">
      <c r="A278" s="3">
        <v>10721</v>
      </c>
      <c r="B278" s="3" t="str">
        <f>VLOOKUP(A278,'QAQC ID Reference Page'!A$2:G$10999,2,FALSE)</f>
        <v>OBS0621</v>
      </c>
      <c r="C278" s="46">
        <f>VLOOKUP(A278,'QAQC ID Reference Page'!A$2:G$10999,3,FALSE)</f>
        <v>44372</v>
      </c>
      <c r="D278" s="12">
        <f>VLOOKUP(A278,'QAQC ID Reference Page'!A$2:G$10999,4,FALSE)</f>
        <v>0.32291666666666669</v>
      </c>
      <c r="E278" s="21">
        <f>VLOOKUP(A278,'QAQC ID Reference Page'!A$2:G$10999,5,FALSE)</f>
        <v>1013</v>
      </c>
      <c r="F278" s="21" t="str">
        <f>VLOOKUP(A278,'QAQC ID Reference Page'!A$2:G$10999,6,FALSE)</f>
        <v>B11</v>
      </c>
      <c r="G278" s="3" t="str">
        <f>VLOOKUP(A278,'QAQC ID Reference Page'!A$2:G$10999,7,FALSE)</f>
        <v>S</v>
      </c>
      <c r="H278" s="49">
        <v>0.08</v>
      </c>
      <c r="I278" s="49">
        <v>0.34</v>
      </c>
      <c r="J278" s="50">
        <v>5.0000000000000001E-3</v>
      </c>
      <c r="K278" s="49">
        <v>0.57999999999999996</v>
      </c>
      <c r="L278" s="49">
        <v>62.66</v>
      </c>
      <c r="M278" s="3"/>
      <c r="N278" s="3"/>
      <c r="O278" s="3"/>
      <c r="P278" s="3"/>
      <c r="Q278" s="3"/>
      <c r="R278" s="3"/>
      <c r="S278" s="3"/>
      <c r="T278" s="3"/>
      <c r="U278" s="3"/>
      <c r="V278" s="3"/>
      <c r="W278" s="3"/>
      <c r="X278" s="3"/>
      <c r="Y278" s="3"/>
      <c r="Z278" s="3"/>
      <c r="AA278" s="3"/>
      <c r="AB278" s="3"/>
    </row>
    <row r="279" spans="1:28" x14ac:dyDescent="0.2">
      <c r="A279" s="3">
        <v>10722</v>
      </c>
      <c r="B279" s="3" t="str">
        <f>VLOOKUP(A279,'QAQC ID Reference Page'!A$2:G$10999,2,FALSE)</f>
        <v>OBS0621</v>
      </c>
      <c r="C279" s="46">
        <f>VLOOKUP(A279,'QAQC ID Reference Page'!A$2:G$10999,3,FALSE)</f>
        <v>44372</v>
      </c>
      <c r="D279" s="12">
        <f>VLOOKUP(A279,'QAQC ID Reference Page'!A$2:G$10999,4,FALSE)</f>
        <v>0.34305555555555556</v>
      </c>
      <c r="E279" s="21">
        <f>VLOOKUP(A279,'QAQC ID Reference Page'!A$2:G$10999,5,FALSE)</f>
        <v>1015</v>
      </c>
      <c r="F279" s="21" t="str">
        <f>VLOOKUP(A279,'QAQC ID Reference Page'!A$2:G$10999,6,FALSE)</f>
        <v>BSR</v>
      </c>
      <c r="G279" s="3" t="str">
        <f>VLOOKUP(A279,'QAQC ID Reference Page'!A$2:G$10999,7,FALSE)</f>
        <v>S</v>
      </c>
      <c r="H279" s="49">
        <v>0.1</v>
      </c>
      <c r="I279" s="49">
        <v>0.15</v>
      </c>
      <c r="J279" s="50">
        <v>3.0000000000000001E-3</v>
      </c>
      <c r="K279" s="49">
        <v>0.51</v>
      </c>
      <c r="L279" s="49">
        <v>27.32</v>
      </c>
      <c r="M279" s="3"/>
      <c r="N279" s="3"/>
      <c r="O279" s="3"/>
      <c r="P279" s="3"/>
      <c r="Q279" s="3"/>
      <c r="R279" s="3"/>
      <c r="S279" s="3"/>
      <c r="T279" s="3"/>
      <c r="U279" s="3"/>
      <c r="V279" s="3"/>
      <c r="W279" s="3"/>
      <c r="X279" s="3"/>
      <c r="Y279" s="3"/>
      <c r="Z279" s="3"/>
      <c r="AA279" s="3"/>
      <c r="AB279" s="3"/>
    </row>
    <row r="280" spans="1:28" x14ac:dyDescent="0.2">
      <c r="A280" s="3">
        <v>10723</v>
      </c>
      <c r="B280" s="3" t="str">
        <f>VLOOKUP(A280,'QAQC ID Reference Page'!A$2:G$10999,2,FALSE)</f>
        <v>OBS0621</v>
      </c>
      <c r="C280" s="46">
        <f>VLOOKUP(A280,'QAQC ID Reference Page'!A$2:G$10999,3,FALSE)</f>
        <v>44372</v>
      </c>
      <c r="D280" s="12">
        <f>VLOOKUP(A280,'QAQC ID Reference Page'!A$2:G$10999,4,FALSE)</f>
        <v>0.37777777777777777</v>
      </c>
      <c r="E280" s="21">
        <f>VLOOKUP(A280,'QAQC ID Reference Page'!A$2:G$10999,5,FALSE)</f>
        <v>1016</v>
      </c>
      <c r="F280" s="21" t="str">
        <f>VLOOKUP(A280,'QAQC ID Reference Page'!A$2:G$10999,6,FALSE)</f>
        <v>E9</v>
      </c>
      <c r="G280" s="3" t="str">
        <f>VLOOKUP(A280,'QAQC ID Reference Page'!A$2:G$10999,7,FALSE)</f>
        <v>S</v>
      </c>
      <c r="H280" s="49">
        <v>9.76</v>
      </c>
      <c r="I280" s="49">
        <v>0.71</v>
      </c>
      <c r="J280" s="50">
        <v>0.58799999999999997</v>
      </c>
      <c r="K280" s="49">
        <v>2.19</v>
      </c>
      <c r="L280" s="49">
        <v>63.57</v>
      </c>
      <c r="M280" s="3"/>
      <c r="N280" s="3"/>
      <c r="O280" s="3"/>
      <c r="P280" s="3"/>
      <c r="Q280" s="3"/>
      <c r="R280" s="3"/>
      <c r="S280" s="3"/>
      <c r="T280" s="3"/>
      <c r="U280" s="3"/>
      <c r="V280" s="3"/>
      <c r="W280" s="3"/>
      <c r="X280" s="3"/>
      <c r="Y280" s="3"/>
      <c r="Z280" s="3"/>
      <c r="AA280" s="3"/>
      <c r="AB280" s="3"/>
    </row>
    <row r="281" spans="1:28" x14ac:dyDescent="0.2">
      <c r="A281" s="3">
        <v>10724</v>
      </c>
      <c r="B281" s="3" t="str">
        <f>VLOOKUP(A281,'QAQC ID Reference Page'!A$2:G$10999,2,FALSE)</f>
        <v>OBS0621</v>
      </c>
      <c r="C281" s="46">
        <f>VLOOKUP(A281,'QAQC ID Reference Page'!A$2:G$10999,3,FALSE)</f>
        <v>44372</v>
      </c>
      <c r="D281" s="12">
        <f>VLOOKUP(A281,'QAQC ID Reference Page'!A$2:G$10999,4,FALSE)</f>
        <v>0.39374999999999999</v>
      </c>
      <c r="E281" s="21">
        <f>VLOOKUP(A281,'QAQC ID Reference Page'!A$2:G$10999,5,FALSE)</f>
        <v>1024</v>
      </c>
      <c r="F281" s="21" t="str">
        <f>VLOOKUP(A281,'QAQC ID Reference Page'!A$2:G$10999,6,FALSE)</f>
        <v>E7C</v>
      </c>
      <c r="G281" s="3" t="str">
        <f>VLOOKUP(A281,'QAQC ID Reference Page'!A$2:G$10999,7,FALSE)</f>
        <v>S</v>
      </c>
      <c r="H281" s="49">
        <v>6.07</v>
      </c>
      <c r="I281" s="49">
        <v>0.45</v>
      </c>
      <c r="J281" s="50">
        <v>0.33700000000000002</v>
      </c>
      <c r="K281" s="49">
        <v>0.84</v>
      </c>
      <c r="L281" s="49">
        <v>67.2</v>
      </c>
      <c r="M281" s="3"/>
      <c r="N281" s="3"/>
      <c r="O281" s="3"/>
      <c r="P281" s="3"/>
      <c r="Q281" s="3"/>
      <c r="R281" s="3"/>
      <c r="S281" s="3"/>
      <c r="T281" s="3"/>
      <c r="U281" s="3"/>
      <c r="V281" s="3"/>
      <c r="W281" s="3"/>
      <c r="X281" s="3"/>
      <c r="Y281" s="3"/>
      <c r="Z281" s="3"/>
      <c r="AA281" s="3"/>
      <c r="AB281" s="3"/>
    </row>
    <row r="282" spans="1:28" x14ac:dyDescent="0.2">
      <c r="A282" s="3">
        <v>10725</v>
      </c>
      <c r="B282" s="3" t="str">
        <f>VLOOKUP(A282,'QAQC ID Reference Page'!A$2:G$10999,2,FALSE)</f>
        <v>OBS0621</v>
      </c>
      <c r="C282" s="46">
        <f>VLOOKUP(A282,'QAQC ID Reference Page'!A$2:G$10999,3,FALSE)</f>
        <v>44372</v>
      </c>
      <c r="D282" s="12">
        <f>VLOOKUP(A282,'QAQC ID Reference Page'!A$2:G$10999,4,FALSE)</f>
        <v>0.40972222222222221</v>
      </c>
      <c r="E282" s="21">
        <f>VLOOKUP(A282,'QAQC ID Reference Page'!A$2:G$10999,5,FALSE)</f>
        <v>1031</v>
      </c>
      <c r="F282" s="21" t="str">
        <f>VLOOKUP(A282,'QAQC ID Reference Page'!A$2:G$10999,6,FALSE)</f>
        <v>E6</v>
      </c>
      <c r="G282" s="3" t="str">
        <f>VLOOKUP(A282,'QAQC ID Reference Page'!A$2:G$10999,7,FALSE)</f>
        <v>S</v>
      </c>
      <c r="H282" s="49">
        <v>0.12</v>
      </c>
      <c r="I282" s="49">
        <v>0.18</v>
      </c>
      <c r="J282" s="50">
        <v>8.9999999999999993E-3</v>
      </c>
      <c r="K282" s="49">
        <v>0.65</v>
      </c>
      <c r="L282" s="49">
        <v>26.64</v>
      </c>
      <c r="M282" s="3"/>
      <c r="N282" s="3"/>
      <c r="O282" s="3"/>
      <c r="P282" s="3"/>
      <c r="Q282" s="3"/>
      <c r="R282" s="3"/>
      <c r="S282" s="3"/>
      <c r="T282" s="3"/>
      <c r="U282" s="3"/>
      <c r="V282" s="3"/>
      <c r="W282" s="3"/>
      <c r="X282" s="3"/>
      <c r="Y282" s="3"/>
      <c r="Z282" s="3"/>
      <c r="AA282" s="3"/>
      <c r="AB282" s="3"/>
    </row>
    <row r="283" spans="1:28" x14ac:dyDescent="0.2">
      <c r="A283" s="3">
        <v>10726</v>
      </c>
      <c r="B283" s="3" t="str">
        <f>VLOOKUP(A283,'QAQC ID Reference Page'!A$2:G$10999,2,FALSE)</f>
        <v>OBS0621</v>
      </c>
      <c r="C283" s="46">
        <f>VLOOKUP(A283,'QAQC ID Reference Page'!A$2:G$10999,3,FALSE)</f>
        <v>44372</v>
      </c>
      <c r="D283" s="12">
        <f>VLOOKUP(A283,'QAQC ID Reference Page'!A$2:G$10999,4,FALSE)</f>
        <v>0.43125000000000002</v>
      </c>
      <c r="E283" s="21">
        <f>VLOOKUP(A283,'QAQC ID Reference Page'!A$2:G$10999,5,FALSE)</f>
        <v>1007</v>
      </c>
      <c r="F283" s="21" t="str">
        <f>VLOOKUP(A283,'QAQC ID Reference Page'!A$2:G$10999,6,FALSE)</f>
        <v>C5-1</v>
      </c>
      <c r="G283" s="3" t="str">
        <f>VLOOKUP(A283,'QAQC ID Reference Page'!A$2:G$10999,7,FALSE)</f>
        <v>S</v>
      </c>
      <c r="H283" s="49">
        <v>3.4</v>
      </c>
      <c r="I283" s="49">
        <v>0.14000000000000001</v>
      </c>
      <c r="J283" s="50">
        <v>0.156</v>
      </c>
      <c r="K283" s="49">
        <v>0.46</v>
      </c>
      <c r="L283" s="49">
        <v>38.880000000000003</v>
      </c>
      <c r="M283" s="3"/>
      <c r="N283" s="3"/>
      <c r="O283" s="3"/>
      <c r="P283" s="3"/>
      <c r="Q283" s="3"/>
      <c r="R283" s="3"/>
      <c r="S283" s="3"/>
      <c r="T283" s="3"/>
      <c r="U283" s="3"/>
      <c r="V283" s="3"/>
      <c r="W283" s="3"/>
      <c r="X283" s="3"/>
      <c r="Y283" s="3"/>
      <c r="Z283" s="3"/>
      <c r="AA283" s="3"/>
      <c r="AB283" s="3"/>
    </row>
    <row r="284" spans="1:28" x14ac:dyDescent="0.2">
      <c r="A284" s="3">
        <v>10727</v>
      </c>
      <c r="B284" s="3" t="str">
        <f>VLOOKUP(A284,'QAQC ID Reference Page'!A$2:G$10999,2,FALSE)</f>
        <v>OBS0621</v>
      </c>
      <c r="C284" s="46">
        <f>VLOOKUP(A284,'QAQC ID Reference Page'!A$2:G$10999,3,FALSE)</f>
        <v>44372</v>
      </c>
      <c r="D284" s="12">
        <f>VLOOKUP(A284,'QAQC ID Reference Page'!A$2:G$10999,4,FALSE)</f>
        <v>0.39374999999999999</v>
      </c>
      <c r="E284" s="21">
        <f>VLOOKUP(A284,'QAQC ID Reference Page'!A$2:G$10999,5,FALSE)</f>
        <v>1039</v>
      </c>
      <c r="F284" s="21" t="str">
        <f>VLOOKUP(A284,'QAQC ID Reference Page'!A$2:G$10999,6,FALSE)</f>
        <v>E7C</v>
      </c>
      <c r="G284" s="3" t="str">
        <f>VLOOKUP(A284,'QAQC ID Reference Page'!A$2:G$10999,7,FALSE)</f>
        <v>B</v>
      </c>
      <c r="H284" s="49">
        <v>2.15</v>
      </c>
      <c r="I284" s="49">
        <v>0.26</v>
      </c>
      <c r="J284" s="50">
        <v>0.25700000000000001</v>
      </c>
      <c r="K284" s="49">
        <v>1.46</v>
      </c>
      <c r="L284" s="49">
        <v>19.579999999999998</v>
      </c>
      <c r="M284" s="3"/>
      <c r="N284" s="3"/>
      <c r="O284" s="3"/>
      <c r="P284" s="3"/>
      <c r="Q284" s="3"/>
      <c r="R284" s="3"/>
      <c r="S284" s="3"/>
      <c r="T284" s="3"/>
      <c r="U284" s="3"/>
      <c r="V284" s="3"/>
      <c r="W284" s="3"/>
      <c r="X284" s="3"/>
      <c r="Y284" s="3"/>
      <c r="Z284" s="3"/>
      <c r="AA284" s="3"/>
      <c r="AB284" s="3"/>
    </row>
    <row r="285" spans="1:28" x14ac:dyDescent="0.2">
      <c r="A285" s="3">
        <v>10801</v>
      </c>
      <c r="B285" s="3" t="str">
        <f>VLOOKUP(A285,'QAQC ID Reference Page'!A$2:G$10999,2,FALSE)</f>
        <v>OBS0721</v>
      </c>
      <c r="C285" s="46">
        <f>VLOOKUP(A285,'QAQC ID Reference Page'!A$2:G$10999,3,FALSE)</f>
        <v>44404</v>
      </c>
      <c r="D285" s="12">
        <f>VLOOKUP(A285,'QAQC ID Reference Page'!A$2:G$10999,4,FALSE)</f>
        <v>0.54374999999999996</v>
      </c>
      <c r="E285" s="21">
        <f>VLOOKUP(A285,'QAQC ID Reference Page'!A$2:G$10999,5,FALSE)</f>
        <v>1017</v>
      </c>
      <c r="F285" s="21" t="str">
        <f>VLOOKUP(A285,'QAQC ID Reference Page'!A$2:G$10999,6,FALSE)</f>
        <v>H9</v>
      </c>
      <c r="G285" s="3" t="str">
        <f>VLOOKUP(A285,'QAQC ID Reference Page'!A$2:G$10999,7,FALSE)</f>
        <v>S</v>
      </c>
      <c r="H285" s="49">
        <v>5.32</v>
      </c>
      <c r="I285" s="49">
        <v>0.12</v>
      </c>
      <c r="J285" s="50">
        <v>0.02</v>
      </c>
      <c r="K285" s="49">
        <v>28.18</v>
      </c>
      <c r="L285" s="49">
        <v>89.12</v>
      </c>
      <c r="M285" s="3"/>
      <c r="N285" s="3"/>
      <c r="O285" s="3"/>
      <c r="P285" s="3"/>
      <c r="Q285" s="3"/>
      <c r="R285" s="3"/>
      <c r="S285" s="3"/>
      <c r="T285" s="3"/>
      <c r="U285" s="3"/>
      <c r="V285" s="3"/>
      <c r="W285" s="3"/>
      <c r="X285" s="3"/>
      <c r="Y285" s="3"/>
      <c r="Z285" s="3"/>
      <c r="AA285" s="3"/>
      <c r="AB285" s="3"/>
    </row>
    <row r="286" spans="1:28" x14ac:dyDescent="0.2">
      <c r="A286" s="3">
        <v>10802</v>
      </c>
      <c r="B286" s="3" t="str">
        <f>VLOOKUP(A286,'QAQC ID Reference Page'!A$2:G$10999,2,FALSE)</f>
        <v>OBS0721</v>
      </c>
      <c r="C286" s="46">
        <f>VLOOKUP(A286,'QAQC ID Reference Page'!A$2:G$10999,3,FALSE)</f>
        <v>44404</v>
      </c>
      <c r="D286" s="12">
        <f>VLOOKUP(A286,'QAQC ID Reference Page'!A$2:G$10999,4,FALSE)</f>
        <v>0.53333333333333333</v>
      </c>
      <c r="E286" s="21">
        <f>VLOOKUP(A286,'QAQC ID Reference Page'!A$2:G$10999,5,FALSE)</f>
        <v>1013</v>
      </c>
      <c r="F286" s="21" t="str">
        <f>VLOOKUP(A286,'QAQC ID Reference Page'!A$2:G$10999,6,FALSE)</f>
        <v>I9</v>
      </c>
      <c r="G286" s="3" t="str">
        <f>VLOOKUP(A286,'QAQC ID Reference Page'!A$2:G$10999,7,FALSE)</f>
        <v>S</v>
      </c>
      <c r="H286" s="49">
        <v>11.1</v>
      </c>
      <c r="I286" s="49">
        <v>0.32</v>
      </c>
      <c r="J286" s="50">
        <v>0.16800000000000001</v>
      </c>
      <c r="K286" s="49">
        <v>0.79</v>
      </c>
      <c r="L286" s="49">
        <v>108.94</v>
      </c>
      <c r="M286" s="3"/>
      <c r="N286" s="3"/>
      <c r="O286" s="3"/>
      <c r="P286" s="3"/>
      <c r="Q286" s="3"/>
      <c r="R286" s="3"/>
      <c r="S286" s="3"/>
      <c r="T286" s="3"/>
      <c r="U286" s="3"/>
      <c r="V286" s="3"/>
      <c r="W286" s="3"/>
      <c r="X286" s="3"/>
      <c r="Y286" s="3"/>
      <c r="Z286" s="3"/>
      <c r="AA286" s="3"/>
      <c r="AB286" s="3"/>
    </row>
    <row r="287" spans="1:28" x14ac:dyDescent="0.2">
      <c r="A287" s="3">
        <v>10803</v>
      </c>
      <c r="B287" s="3" t="str">
        <f>VLOOKUP(A287,'QAQC ID Reference Page'!A$2:G$10999,2,FALSE)</f>
        <v>OBS0721</v>
      </c>
      <c r="C287" s="46">
        <f>VLOOKUP(A287,'QAQC ID Reference Page'!A$2:G$10999,3,FALSE)</f>
        <v>44404</v>
      </c>
      <c r="D287" s="12">
        <f>VLOOKUP(A287,'QAQC ID Reference Page'!A$2:G$10999,4,FALSE)</f>
        <v>0.54374999999999996</v>
      </c>
      <c r="E287" s="21">
        <f>VLOOKUP(A287,'QAQC ID Reference Page'!A$2:G$10999,5,FALSE)</f>
        <v>1028</v>
      </c>
      <c r="F287" s="21" t="str">
        <f>VLOOKUP(A287,'QAQC ID Reference Page'!A$2:G$10999,6,FALSE)</f>
        <v>H9</v>
      </c>
      <c r="G287" s="3" t="str">
        <f>VLOOKUP(A287,'QAQC ID Reference Page'!A$2:G$10999,7,FALSE)</f>
        <v>B</v>
      </c>
      <c r="H287" s="49">
        <v>0.63</v>
      </c>
      <c r="I287" s="49">
        <v>0.2</v>
      </c>
      <c r="J287" s="50">
        <v>9.6000000000000002E-2</v>
      </c>
      <c r="K287" s="49">
        <v>3.58</v>
      </c>
      <c r="L287" s="49">
        <v>65.239999999999995</v>
      </c>
      <c r="M287" s="3"/>
      <c r="N287" s="3"/>
      <c r="O287" s="3"/>
      <c r="P287" s="3"/>
      <c r="Q287" s="3"/>
      <c r="R287" s="3"/>
      <c r="S287" s="3"/>
      <c r="T287" s="3"/>
      <c r="U287" s="3"/>
      <c r="V287" s="3"/>
      <c r="W287" s="3"/>
      <c r="X287" s="3"/>
      <c r="Y287" s="3"/>
      <c r="Z287" s="3"/>
      <c r="AA287" s="3"/>
      <c r="AB287" s="3"/>
    </row>
    <row r="288" spans="1:28" x14ac:dyDescent="0.2">
      <c r="A288" s="3">
        <v>10804</v>
      </c>
      <c r="B288" s="3" t="str">
        <f>VLOOKUP(A288,'QAQC ID Reference Page'!A$2:G$10999,2,FALSE)</f>
        <v>OBS0721</v>
      </c>
      <c r="C288" s="46">
        <f>VLOOKUP(A288,'QAQC ID Reference Page'!A$2:G$10999,3,FALSE)</f>
        <v>44404</v>
      </c>
      <c r="D288" s="12">
        <f>VLOOKUP(A288,'QAQC ID Reference Page'!A$2:G$10999,4,FALSE)</f>
        <v>0.56319444444444444</v>
      </c>
      <c r="E288" s="21">
        <f>VLOOKUP(A288,'QAQC ID Reference Page'!A$2:G$10999,5,FALSE)</f>
        <v>1027</v>
      </c>
      <c r="F288" s="21" t="str">
        <f>VLOOKUP(A288,'QAQC ID Reference Page'!A$2:G$10999,6,FALSE)</f>
        <v>G7C</v>
      </c>
      <c r="G288" s="3" t="str">
        <f>VLOOKUP(A288,'QAQC ID Reference Page'!A$2:G$10999,7,FALSE)</f>
        <v>S</v>
      </c>
      <c r="H288" s="49">
        <v>0.4</v>
      </c>
      <c r="I288" s="49">
        <v>0.09</v>
      </c>
      <c r="J288" s="50">
        <v>2.1000000000000001E-2</v>
      </c>
      <c r="K288" s="49">
        <v>0.38</v>
      </c>
      <c r="L288" s="49">
        <v>109.98</v>
      </c>
      <c r="M288" s="3"/>
      <c r="N288" s="3"/>
      <c r="O288" s="3"/>
      <c r="P288" s="3"/>
      <c r="Q288" s="3"/>
      <c r="R288" s="3"/>
      <c r="S288" s="3"/>
      <c r="T288" s="3"/>
      <c r="U288" s="3"/>
      <c r="V288" s="3"/>
      <c r="W288" s="3"/>
      <c r="X288" s="3"/>
      <c r="Y288" s="3"/>
      <c r="Z288" s="3"/>
      <c r="AA288" s="3"/>
      <c r="AB288" s="3"/>
    </row>
    <row r="289" spans="1:28" x14ac:dyDescent="0.2">
      <c r="A289" s="3">
        <v>10805</v>
      </c>
      <c r="B289" s="3" t="str">
        <f>VLOOKUP(A289,'QAQC ID Reference Page'!A$2:G$10999,2,FALSE)</f>
        <v>OBS0721</v>
      </c>
      <c r="C289" s="46">
        <f>VLOOKUP(A289,'QAQC ID Reference Page'!A$2:G$10999,3,FALSE)</f>
        <v>44404</v>
      </c>
      <c r="D289" s="12">
        <f>VLOOKUP(A289,'QAQC ID Reference Page'!A$2:G$10999,4,FALSE)</f>
        <v>0.47847222222222224</v>
      </c>
      <c r="E289" s="21">
        <f>VLOOKUP(A289,'QAQC ID Reference Page'!A$2:G$10999,5,FALSE)</f>
        <v>1022</v>
      </c>
      <c r="F289" s="21" t="str">
        <f>VLOOKUP(A289,'QAQC ID Reference Page'!A$2:G$10999,6,FALSE)</f>
        <v>TR-UP</v>
      </c>
      <c r="G289" s="3" t="str">
        <f>VLOOKUP(A289,'QAQC ID Reference Page'!A$2:G$10999,7,FALSE)</f>
        <v>S</v>
      </c>
      <c r="H289" s="49">
        <v>14.75</v>
      </c>
      <c r="I289" s="49">
        <v>0.43</v>
      </c>
      <c r="J289" s="50">
        <v>0.14399999999999999</v>
      </c>
      <c r="K289" s="49">
        <v>1.25</v>
      </c>
      <c r="L289" s="49">
        <v>119.33</v>
      </c>
      <c r="M289" s="3"/>
      <c r="N289" s="3"/>
      <c r="O289" s="3"/>
      <c r="P289" s="3"/>
      <c r="Q289" s="3"/>
      <c r="R289" s="3"/>
      <c r="S289" s="3"/>
      <c r="T289" s="3"/>
      <c r="U289" s="3"/>
      <c r="V289" s="3"/>
      <c r="W289" s="3"/>
      <c r="X289" s="3"/>
      <c r="Y289" s="3"/>
      <c r="Z289" s="3"/>
      <c r="AA289" s="3"/>
      <c r="AB289" s="3"/>
    </row>
    <row r="290" spans="1:28" x14ac:dyDescent="0.2">
      <c r="A290" s="3">
        <v>10806</v>
      </c>
      <c r="B290" s="3" t="str">
        <f>VLOOKUP(A290,'QAQC ID Reference Page'!A$2:G$10999,2,FALSE)</f>
        <v>OBS0721</v>
      </c>
      <c r="C290" s="46">
        <f>VLOOKUP(A290,'QAQC ID Reference Page'!A$2:G$10999,3,FALSE)</f>
        <v>44404</v>
      </c>
      <c r="D290" s="12">
        <f>VLOOKUP(A290,'QAQC ID Reference Page'!A$2:G$10999,4,FALSE)</f>
        <v>0.56319444444444444</v>
      </c>
      <c r="E290" s="21">
        <f>VLOOKUP(A290,'QAQC ID Reference Page'!A$2:G$10999,5,FALSE)</f>
        <v>1036</v>
      </c>
      <c r="F290" s="21" t="str">
        <f>VLOOKUP(A290,'QAQC ID Reference Page'!A$2:G$10999,6,FALSE)</f>
        <v>G7C</v>
      </c>
      <c r="G290" s="3" t="str">
        <f>VLOOKUP(A290,'QAQC ID Reference Page'!A$2:G$10999,7,FALSE)</f>
        <v>B</v>
      </c>
      <c r="H290" s="49">
        <v>1.52</v>
      </c>
      <c r="I290" s="49">
        <v>0.36</v>
      </c>
      <c r="J290" s="50">
        <v>0.65600000000000003</v>
      </c>
      <c r="K290" s="49">
        <v>4.9399999999999995</v>
      </c>
      <c r="L290" s="49">
        <v>69.489999999999995</v>
      </c>
      <c r="M290" s="3"/>
      <c r="N290" s="3"/>
      <c r="O290" s="3"/>
      <c r="P290" s="3"/>
      <c r="Q290" s="3"/>
      <c r="R290" s="3"/>
      <c r="S290" s="3"/>
      <c r="T290" s="3"/>
      <c r="U290" s="3"/>
      <c r="V290" s="3"/>
      <c r="W290" s="3"/>
      <c r="X290" s="3"/>
      <c r="Y290" s="3"/>
      <c r="Z290" s="3"/>
      <c r="AA290" s="3"/>
      <c r="AB290" s="3"/>
    </row>
    <row r="291" spans="1:28" x14ac:dyDescent="0.2">
      <c r="A291" s="3">
        <v>10807</v>
      </c>
      <c r="B291" s="3" t="str">
        <f>VLOOKUP(A291,'QAQC ID Reference Page'!A$2:G$10999,2,FALSE)</f>
        <v>OBS0721</v>
      </c>
      <c r="C291" s="46">
        <f>VLOOKUP(A291,'QAQC ID Reference Page'!A$2:G$10999,3,FALSE)</f>
        <v>44404</v>
      </c>
      <c r="D291" s="12">
        <f>VLOOKUP(A291,'QAQC ID Reference Page'!A$2:G$10999,4,FALSE)</f>
        <v>0.45694444444444443</v>
      </c>
      <c r="E291" s="21">
        <f>VLOOKUP(A291,'QAQC ID Reference Page'!A$2:G$10999,5,FALSE)</f>
        <v>1005</v>
      </c>
      <c r="F291" s="21" t="str">
        <f>VLOOKUP(A291,'QAQC ID Reference Page'!A$2:G$10999,6,FALSE)</f>
        <v>MR</v>
      </c>
      <c r="G291" s="3" t="str">
        <f>VLOOKUP(A291,'QAQC ID Reference Page'!A$2:G$10999,7,FALSE)</f>
        <v>B</v>
      </c>
      <c r="H291" s="49">
        <v>6.19</v>
      </c>
      <c r="I291" s="49">
        <v>0.62</v>
      </c>
      <c r="J291" s="50">
        <v>1.4769999999999999</v>
      </c>
      <c r="K291" s="49">
        <v>8.23</v>
      </c>
      <c r="L291" s="49">
        <v>62.81</v>
      </c>
      <c r="M291" s="3"/>
      <c r="N291" s="3"/>
      <c r="O291" s="3"/>
      <c r="P291" s="3"/>
      <c r="Q291" s="3"/>
      <c r="R291" s="3"/>
      <c r="S291" s="3"/>
      <c r="T291" s="3"/>
      <c r="U291" s="3"/>
      <c r="V291" s="3"/>
      <c r="W291" s="3"/>
      <c r="X291" s="3"/>
      <c r="Y291" s="3"/>
      <c r="Z291" s="3"/>
      <c r="AA291" s="3"/>
      <c r="AB291" s="3"/>
    </row>
    <row r="292" spans="1:28" x14ac:dyDescent="0.2">
      <c r="A292" s="3">
        <v>10808</v>
      </c>
      <c r="B292" s="3" t="str">
        <f>VLOOKUP(A292,'QAQC ID Reference Page'!A$2:G$10999,2,FALSE)</f>
        <v>OBS0721</v>
      </c>
      <c r="C292" s="46">
        <f>VLOOKUP(A292,'QAQC ID Reference Page'!A$2:G$10999,3,FALSE)</f>
        <v>44404</v>
      </c>
      <c r="D292" s="12">
        <f>VLOOKUP(A292,'QAQC ID Reference Page'!A$2:G$10999,4,FALSE)</f>
        <v>0.45694444444444443</v>
      </c>
      <c r="E292" s="21">
        <f>VLOOKUP(A292,'QAQC ID Reference Page'!A$2:G$10999,5,FALSE)</f>
        <v>1002</v>
      </c>
      <c r="F292" s="21" t="str">
        <f>VLOOKUP(A292,'QAQC ID Reference Page'!A$2:G$10999,6,FALSE)</f>
        <v>MR</v>
      </c>
      <c r="G292" s="3" t="str">
        <f>VLOOKUP(A292,'QAQC ID Reference Page'!A$2:G$10999,7,FALSE)</f>
        <v>S</v>
      </c>
      <c r="H292" s="49">
        <v>17.07</v>
      </c>
      <c r="I292" s="49">
        <v>0.4</v>
      </c>
      <c r="J292" s="50">
        <v>0.189</v>
      </c>
      <c r="K292" s="49">
        <v>1.9300000000000002</v>
      </c>
      <c r="L292" s="49">
        <v>125.2</v>
      </c>
      <c r="M292" s="3"/>
      <c r="N292" s="3"/>
      <c r="O292" s="3"/>
      <c r="P292" s="3"/>
      <c r="Q292" s="3"/>
      <c r="R292" s="3"/>
      <c r="S292" s="3"/>
      <c r="T292" s="3"/>
      <c r="U292" s="3"/>
      <c r="V292" s="3"/>
      <c r="W292" s="3"/>
      <c r="X292" s="3"/>
      <c r="Y292" s="3"/>
      <c r="Z292" s="3"/>
      <c r="AA292" s="3"/>
      <c r="AB292" s="3"/>
    </row>
    <row r="293" spans="1:28" x14ac:dyDescent="0.2">
      <c r="A293" s="3">
        <v>10809</v>
      </c>
      <c r="B293" s="3" t="str">
        <f>VLOOKUP(A293,'QAQC ID Reference Page'!A$2:G$10999,2,FALSE)</f>
        <v>OBS0721</v>
      </c>
      <c r="C293" s="46">
        <f>VLOOKUP(A293,'QAQC ID Reference Page'!A$2:G$10999,3,FALSE)</f>
        <v>44404</v>
      </c>
      <c r="D293" s="12">
        <f>VLOOKUP(A293,'QAQC ID Reference Page'!A$2:G$10999,4,FALSE)</f>
        <v>0.31458333333333333</v>
      </c>
      <c r="E293" s="21">
        <f>VLOOKUP(A293,'QAQC ID Reference Page'!A$2:G$10999,5,FALSE)</f>
        <v>1007</v>
      </c>
      <c r="F293" s="21" t="str">
        <f>VLOOKUP(A293,'QAQC ID Reference Page'!A$2:G$10999,6,FALSE)</f>
        <v>E6</v>
      </c>
      <c r="G293" s="3" t="str">
        <f>VLOOKUP(A293,'QAQC ID Reference Page'!A$2:G$10999,7,FALSE)</f>
        <v>S</v>
      </c>
      <c r="H293" s="49">
        <v>0.12</v>
      </c>
      <c r="I293" s="49">
        <v>0.06</v>
      </c>
      <c r="J293" s="50">
        <v>7.0000000000000001E-3</v>
      </c>
      <c r="K293" s="49">
        <v>0.79</v>
      </c>
      <c r="L293" s="49">
        <v>57.1</v>
      </c>
      <c r="M293" s="3"/>
      <c r="N293" s="3"/>
      <c r="O293" s="3"/>
      <c r="P293" s="3"/>
      <c r="Q293" s="3"/>
      <c r="R293" s="3"/>
      <c r="S293" s="3"/>
      <c r="T293" s="3"/>
      <c r="U293" s="3"/>
      <c r="V293" s="3"/>
      <c r="W293" s="3"/>
      <c r="X293" s="3"/>
      <c r="Y293" s="3"/>
      <c r="Z293" s="3"/>
      <c r="AA293" s="3"/>
      <c r="AB293" s="3"/>
    </row>
    <row r="294" spans="1:28" x14ac:dyDescent="0.2">
      <c r="A294" s="3">
        <v>10810</v>
      </c>
      <c r="B294" s="3" t="str">
        <f>VLOOKUP(A294,'QAQC ID Reference Page'!A$2:G$10999,2,FALSE)</f>
        <v>OBS0721</v>
      </c>
      <c r="C294" s="46">
        <f>VLOOKUP(A294,'QAQC ID Reference Page'!A$2:G$10999,3,FALSE)</f>
        <v>44404</v>
      </c>
      <c r="D294" s="12">
        <f>VLOOKUP(A294,'QAQC ID Reference Page'!A$2:G$10999,4,FALSE)</f>
        <v>0.49861111111111112</v>
      </c>
      <c r="E294" s="21">
        <f>VLOOKUP(A294,'QAQC ID Reference Page'!A$2:G$10999,5,FALSE)</f>
        <v>1003</v>
      </c>
      <c r="F294" s="21" t="str">
        <f>VLOOKUP(A294,'QAQC ID Reference Page'!A$2:G$10999,6,FALSE)</f>
        <v>BR</v>
      </c>
      <c r="G294" s="3" t="str">
        <f>VLOOKUP(A294,'QAQC ID Reference Page'!A$2:G$10999,7,FALSE)</f>
        <v>S</v>
      </c>
      <c r="H294" s="49">
        <v>15.05</v>
      </c>
      <c r="I294" s="49">
        <v>0.39</v>
      </c>
      <c r="J294" s="50">
        <v>0.14699999999999999</v>
      </c>
      <c r="K294" s="49">
        <v>0.99</v>
      </c>
      <c r="L294" s="49">
        <v>119</v>
      </c>
      <c r="M294" s="3"/>
      <c r="N294" s="3"/>
      <c r="O294" s="3"/>
      <c r="P294" s="3"/>
      <c r="Q294" s="3"/>
      <c r="R294" s="3"/>
      <c r="S294" s="3"/>
      <c r="T294" s="3"/>
      <c r="U294" s="3"/>
      <c r="V294" s="3"/>
      <c r="W294" s="3"/>
      <c r="X294" s="3"/>
      <c r="Y294" s="3"/>
      <c r="Z294" s="3"/>
      <c r="AA294" s="3"/>
      <c r="AB294" s="3"/>
    </row>
    <row r="295" spans="1:28" x14ac:dyDescent="0.2">
      <c r="A295" s="3">
        <v>10811</v>
      </c>
      <c r="B295" s="3" t="str">
        <f>VLOOKUP(A295,'QAQC ID Reference Page'!A$2:G$10999,2,FALSE)</f>
        <v>OBS0721</v>
      </c>
      <c r="C295" s="46">
        <f>VLOOKUP(A295,'QAQC ID Reference Page'!A$2:G$10999,3,FALSE)</f>
        <v>44404</v>
      </c>
      <c r="D295" s="12">
        <f>VLOOKUP(A295,'QAQC ID Reference Page'!A$2:G$10999,4,FALSE)</f>
        <v>0.46736111111111112</v>
      </c>
      <c r="E295" s="21">
        <f>VLOOKUP(A295,'QAQC ID Reference Page'!A$2:G$10999,5,FALSE)</f>
        <v>1030</v>
      </c>
      <c r="F295" s="21" t="str">
        <f>VLOOKUP(A295,'QAQC ID Reference Page'!A$2:G$10999,6,FALSE)</f>
        <v>TR</v>
      </c>
      <c r="G295" s="3" t="str">
        <f>VLOOKUP(A295,'QAQC ID Reference Page'!A$2:G$10999,7,FALSE)</f>
        <v>S</v>
      </c>
      <c r="H295" s="49">
        <v>14.71</v>
      </c>
      <c r="I295" s="49">
        <v>0.43</v>
      </c>
      <c r="J295" s="50">
        <v>0.13</v>
      </c>
      <c r="K295" s="49">
        <v>0.61</v>
      </c>
      <c r="L295" s="49">
        <v>122.56</v>
      </c>
      <c r="M295" s="3"/>
      <c r="N295" s="3"/>
      <c r="O295" s="3"/>
      <c r="P295" s="3"/>
      <c r="Q295" s="3"/>
      <c r="R295" s="3"/>
      <c r="S295" s="3"/>
      <c r="T295" s="3"/>
      <c r="U295" s="3"/>
      <c r="V295" s="3"/>
      <c r="W295" s="3"/>
      <c r="X295" s="3"/>
      <c r="Y295" s="3"/>
      <c r="Z295" s="3"/>
      <c r="AA295" s="3"/>
      <c r="AB295" s="3"/>
    </row>
    <row r="296" spans="1:28" x14ac:dyDescent="0.2">
      <c r="A296" s="3">
        <v>10812</v>
      </c>
      <c r="B296" s="3" t="str">
        <f>VLOOKUP(A296,'QAQC ID Reference Page'!A$2:G$10999,2,FALSE)</f>
        <v>OBS0721</v>
      </c>
      <c r="C296" s="46">
        <f>VLOOKUP(A296,'QAQC ID Reference Page'!A$2:G$10999,3,FALSE)</f>
        <v>44404</v>
      </c>
      <c r="D296" s="12">
        <f>VLOOKUP(A296,'QAQC ID Reference Page'!A$2:G$10999,4,FALSE)</f>
        <v>0.34930555555555554</v>
      </c>
      <c r="E296" s="21">
        <f>VLOOKUP(A296,'QAQC ID Reference Page'!A$2:G$10999,5,FALSE)</f>
        <v>1026</v>
      </c>
      <c r="F296" s="21" t="str">
        <f>VLOOKUP(A296,'QAQC ID Reference Page'!A$2:G$10999,6,FALSE)</f>
        <v>E9</v>
      </c>
      <c r="G296" s="3" t="str">
        <f>VLOOKUP(A296,'QAQC ID Reference Page'!A$2:G$10999,7,FALSE)</f>
        <v>B</v>
      </c>
      <c r="H296" s="49">
        <v>0.55000000000000004</v>
      </c>
      <c r="I296" s="49">
        <v>0.28999999999999998</v>
      </c>
      <c r="J296" s="50">
        <v>0.16200000000000001</v>
      </c>
      <c r="K296" s="49">
        <v>5.68</v>
      </c>
      <c r="L296" s="49">
        <v>42.99</v>
      </c>
      <c r="M296" s="3"/>
      <c r="N296" s="3"/>
      <c r="O296" s="3"/>
      <c r="P296" s="3"/>
      <c r="Q296" s="3"/>
      <c r="R296" s="3"/>
      <c r="S296" s="3"/>
      <c r="T296" s="3"/>
      <c r="U296" s="3"/>
      <c r="V296" s="3"/>
      <c r="W296" s="3"/>
      <c r="X296" s="3"/>
      <c r="Y296" s="3"/>
      <c r="Z296" s="3"/>
      <c r="AA296" s="3"/>
      <c r="AB296" s="3"/>
    </row>
    <row r="297" spans="1:28" x14ac:dyDescent="0.2">
      <c r="A297" s="3">
        <v>10813</v>
      </c>
      <c r="B297" s="3" t="str">
        <f>VLOOKUP(A297,'QAQC ID Reference Page'!A$2:G$10999,2,FALSE)</f>
        <v>OBS0721</v>
      </c>
      <c r="C297" s="46">
        <f>VLOOKUP(A297,'QAQC ID Reference Page'!A$2:G$10999,3,FALSE)</f>
        <v>44404</v>
      </c>
      <c r="D297" s="12">
        <f>VLOOKUP(A297,'QAQC ID Reference Page'!A$2:G$10999,4,FALSE)</f>
        <v>0.48888888888888887</v>
      </c>
      <c r="E297" s="21">
        <f>VLOOKUP(A297,'QAQC ID Reference Page'!A$2:G$10999,5,FALSE)</f>
        <v>1024</v>
      </c>
      <c r="F297" s="21" t="str">
        <f>VLOOKUP(A297,'QAQC ID Reference Page'!A$2:G$10999,6,FALSE)</f>
        <v>AR</v>
      </c>
      <c r="G297" s="3" t="str">
        <f>VLOOKUP(A297,'QAQC ID Reference Page'!A$2:G$10999,7,FALSE)</f>
        <v>S</v>
      </c>
      <c r="H297" s="49">
        <v>14.87</v>
      </c>
      <c r="I297" s="49">
        <v>0.37</v>
      </c>
      <c r="J297" s="50">
        <v>0.157</v>
      </c>
      <c r="K297" s="49">
        <v>0.45</v>
      </c>
      <c r="L297" s="49">
        <v>126.13</v>
      </c>
      <c r="M297" s="3"/>
      <c r="N297" s="3"/>
      <c r="O297" s="3"/>
      <c r="P297" s="3"/>
      <c r="Q297" s="3"/>
      <c r="R297" s="3"/>
      <c r="S297" s="3"/>
      <c r="T297" s="3"/>
      <c r="U297" s="3"/>
      <c r="V297" s="3"/>
      <c r="W297" s="3"/>
      <c r="X297" s="3"/>
      <c r="Y297" s="3"/>
      <c r="Z297" s="3"/>
      <c r="AA297" s="3"/>
      <c r="AB297" s="3"/>
    </row>
    <row r="298" spans="1:28" x14ac:dyDescent="0.2">
      <c r="A298" s="3">
        <v>10814</v>
      </c>
      <c r="B298" s="3" t="str">
        <f>VLOOKUP(A298,'QAQC ID Reference Page'!A$2:G$10999,2,FALSE)</f>
        <v>OBS0721</v>
      </c>
      <c r="C298" s="46">
        <f>VLOOKUP(A298,'QAQC ID Reference Page'!A$2:G$10999,3,FALSE)</f>
        <v>44404</v>
      </c>
      <c r="D298" s="12">
        <f>VLOOKUP(A298,'QAQC ID Reference Page'!A$2:G$10999,4,FALSE)</f>
        <v>0.57361111111111107</v>
      </c>
      <c r="E298" s="21">
        <f>VLOOKUP(A298,'QAQC ID Reference Page'!A$2:G$10999,5,FALSE)</f>
        <v>1023</v>
      </c>
      <c r="F298" s="21" t="str">
        <f>VLOOKUP(A298,'QAQC ID Reference Page'!A$2:G$10999,6,FALSE)</f>
        <v>EFR</v>
      </c>
      <c r="G298" s="3" t="str">
        <f>VLOOKUP(A298,'QAQC ID Reference Page'!A$2:G$10999,7,FALSE)</f>
        <v>S</v>
      </c>
      <c r="H298" s="49">
        <v>0.2</v>
      </c>
      <c r="I298" s="49">
        <v>7.0000000000000007E-2</v>
      </c>
      <c r="J298" s="50">
        <v>0.01</v>
      </c>
      <c r="K298" s="49">
        <v>0.57999999999999996</v>
      </c>
      <c r="L298" s="49">
        <v>90.83</v>
      </c>
      <c r="M298" s="3"/>
      <c r="N298" s="3"/>
      <c r="O298" s="3"/>
      <c r="P298" s="3"/>
      <c r="Q298" s="3"/>
      <c r="R298" s="3"/>
      <c r="S298" s="3"/>
      <c r="T298" s="3"/>
      <c r="U298" s="3"/>
      <c r="V298" s="3"/>
      <c r="W298" s="3"/>
      <c r="X298" s="3"/>
      <c r="Y298" s="3"/>
      <c r="Z298" s="3"/>
      <c r="AA298" s="3"/>
      <c r="AB298" s="3"/>
    </row>
    <row r="299" spans="1:28" x14ac:dyDescent="0.2">
      <c r="A299" s="3">
        <v>10815</v>
      </c>
      <c r="B299" s="3" t="str">
        <f>VLOOKUP(A299,'QAQC ID Reference Page'!A$2:G$10999,2,FALSE)</f>
        <v>OBS0721</v>
      </c>
      <c r="C299" s="46">
        <f>VLOOKUP(A299,'QAQC ID Reference Page'!A$2:G$10999,3,FALSE)</f>
        <v>44404</v>
      </c>
      <c r="D299" s="12">
        <f>VLOOKUP(A299,'QAQC ID Reference Page'!A$2:G$10999,4,FALSE)</f>
        <v>0.40972222222222221</v>
      </c>
      <c r="E299" s="21">
        <f>VLOOKUP(A299,'QAQC ID Reference Page'!A$2:G$10999,5,FALSE)</f>
        <v>1039</v>
      </c>
      <c r="F299" s="21" t="str">
        <f>VLOOKUP(A299,'QAQC ID Reference Page'!A$2:G$10999,6,FALSE)</f>
        <v>G6</v>
      </c>
      <c r="G299" s="3" t="str">
        <f>VLOOKUP(A299,'QAQC ID Reference Page'!A$2:G$10999,7,FALSE)</f>
        <v>S</v>
      </c>
      <c r="H299" s="49">
        <v>0.36</v>
      </c>
      <c r="I299" s="49">
        <v>0.08</v>
      </c>
      <c r="J299" s="50">
        <v>5.8999999999999997E-2</v>
      </c>
      <c r="K299" s="49">
        <v>0.76</v>
      </c>
      <c r="L299" s="49">
        <v>92.19</v>
      </c>
      <c r="M299" s="3"/>
      <c r="N299" s="3"/>
      <c r="O299" s="3"/>
      <c r="P299" s="3"/>
      <c r="Q299" s="3"/>
      <c r="R299" s="3"/>
      <c r="S299" s="3"/>
      <c r="T299" s="3"/>
      <c r="U299" s="3"/>
      <c r="V299" s="3"/>
      <c r="W299" s="3"/>
      <c r="X299" s="3"/>
      <c r="Y299" s="3"/>
      <c r="Z299" s="3"/>
      <c r="AA299" s="3"/>
      <c r="AB299" s="3"/>
    </row>
    <row r="300" spans="1:28" x14ac:dyDescent="0.2">
      <c r="A300" s="3">
        <v>10816</v>
      </c>
      <c r="B300" s="3" t="str">
        <f>VLOOKUP(A300,'QAQC ID Reference Page'!A$2:G$10999,2,FALSE)</f>
        <v>OBS0721</v>
      </c>
      <c r="C300" s="46">
        <f>VLOOKUP(A300,'QAQC ID Reference Page'!A$2:G$10999,3,FALSE)</f>
        <v>44404</v>
      </c>
      <c r="D300" s="12">
        <f>VLOOKUP(A300,'QAQC ID Reference Page'!A$2:G$10999,4,FALSE)</f>
        <v>0.34930555555555554</v>
      </c>
      <c r="E300" s="21">
        <f>VLOOKUP(A300,'QAQC ID Reference Page'!A$2:G$10999,5,FALSE)</f>
        <v>1021</v>
      </c>
      <c r="F300" s="21" t="str">
        <f>VLOOKUP(A300,'QAQC ID Reference Page'!A$2:G$10999,6,FALSE)</f>
        <v>E9</v>
      </c>
      <c r="G300" s="3" t="str">
        <f>VLOOKUP(A300,'QAQC ID Reference Page'!A$2:G$10999,7,FALSE)</f>
        <v>S</v>
      </c>
      <c r="H300" s="49">
        <v>0.14000000000000001</v>
      </c>
      <c r="I300" s="49">
        <v>0.11</v>
      </c>
      <c r="J300" s="50">
        <v>8.9999999999999993E-3</v>
      </c>
      <c r="K300" s="49">
        <v>0.69</v>
      </c>
      <c r="L300" s="49">
        <v>77.430000000000007</v>
      </c>
      <c r="M300" s="3"/>
      <c r="N300" s="3"/>
      <c r="O300" s="3"/>
      <c r="P300" s="3"/>
      <c r="Q300" s="3"/>
      <c r="R300" s="3"/>
      <c r="S300" s="3"/>
      <c r="T300" s="3"/>
      <c r="U300" s="3"/>
      <c r="V300" s="3"/>
      <c r="W300" s="3"/>
      <c r="X300" s="3"/>
      <c r="Y300" s="3"/>
      <c r="Z300" s="3"/>
      <c r="AA300" s="3"/>
      <c r="AB300" s="3"/>
    </row>
    <row r="301" spans="1:28" x14ac:dyDescent="0.2">
      <c r="A301" s="3">
        <v>10817</v>
      </c>
      <c r="B301" s="3" t="str">
        <f>VLOOKUP(A301,'QAQC ID Reference Page'!A$2:G$10999,2,FALSE)</f>
        <v>OBS0721</v>
      </c>
      <c r="C301" s="46">
        <f>VLOOKUP(A301,'QAQC ID Reference Page'!A$2:G$10999,3,FALSE)</f>
        <v>44404</v>
      </c>
      <c r="D301" s="12">
        <f>VLOOKUP(A301,'QAQC ID Reference Page'!A$2:G$10999,4,FALSE)</f>
        <v>0.43125000000000002</v>
      </c>
      <c r="E301" s="21">
        <f>VLOOKUP(A301,'QAQC ID Reference Page'!A$2:G$10999,5,FALSE)</f>
        <v>1011</v>
      </c>
      <c r="F301" s="21" t="str">
        <f>VLOOKUP(A301,'QAQC ID Reference Page'!A$2:G$10999,6,FALSE)</f>
        <v>DR</v>
      </c>
      <c r="G301" s="3" t="str">
        <f>VLOOKUP(A301,'QAQC ID Reference Page'!A$2:G$10999,7,FALSE)</f>
        <v>S</v>
      </c>
      <c r="H301" s="49">
        <v>0.38</v>
      </c>
      <c r="I301" s="49">
        <v>0.09</v>
      </c>
      <c r="J301" s="50">
        <v>1.9E-2</v>
      </c>
      <c r="K301" s="49">
        <v>0.89</v>
      </c>
      <c r="L301" s="49">
        <v>91.48</v>
      </c>
      <c r="M301" s="3"/>
      <c r="N301" s="3"/>
      <c r="O301" s="3"/>
      <c r="P301" s="3"/>
      <c r="Q301" s="3"/>
      <c r="R301" s="3"/>
      <c r="S301" s="3"/>
      <c r="T301" s="3"/>
      <c r="U301" s="3"/>
      <c r="V301" s="3"/>
      <c r="W301" s="3"/>
      <c r="X301" s="3"/>
      <c r="Y301" s="3"/>
      <c r="Z301" s="3"/>
      <c r="AA301" s="3"/>
      <c r="AB301" s="3"/>
    </row>
    <row r="302" spans="1:28" x14ac:dyDescent="0.2">
      <c r="A302" s="3">
        <v>10818</v>
      </c>
      <c r="B302" s="3" t="str">
        <f>VLOOKUP(A302,'QAQC ID Reference Page'!A$2:G$10999,2,FALSE)</f>
        <v>OBS0721</v>
      </c>
      <c r="C302" s="46">
        <f>VLOOKUP(A302,'QAQC ID Reference Page'!A$2:G$10999,3,FALSE)</f>
        <v>44404</v>
      </c>
      <c r="D302" s="12">
        <f>VLOOKUP(A302,'QAQC ID Reference Page'!A$2:G$10999,4,FALSE)</f>
        <v>0.33055555555555555</v>
      </c>
      <c r="E302" s="21">
        <f>VLOOKUP(A302,'QAQC ID Reference Page'!A$2:G$10999,5,FALSE)</f>
        <v>1016</v>
      </c>
      <c r="F302" s="21" t="str">
        <f>VLOOKUP(A302,'QAQC ID Reference Page'!A$2:G$10999,6,FALSE)</f>
        <v>E7C</v>
      </c>
      <c r="G302" s="3" t="str">
        <f>VLOOKUP(A302,'QAQC ID Reference Page'!A$2:G$10999,7,FALSE)</f>
        <v>S</v>
      </c>
      <c r="H302" s="49">
        <v>2.39</v>
      </c>
      <c r="I302" s="49">
        <v>0.06</v>
      </c>
      <c r="J302" s="50">
        <v>0.13900000000000001</v>
      </c>
      <c r="K302" s="49">
        <v>1.81</v>
      </c>
      <c r="L302" s="49">
        <v>102.44</v>
      </c>
      <c r="M302" s="3"/>
      <c r="N302" s="3"/>
      <c r="O302" s="3"/>
      <c r="P302" s="3"/>
      <c r="Q302" s="3"/>
      <c r="R302" s="3"/>
      <c r="S302" s="3"/>
      <c r="T302" s="3"/>
      <c r="U302" s="3"/>
      <c r="V302" s="3"/>
      <c r="W302" s="3"/>
      <c r="X302" s="3"/>
      <c r="Y302" s="3"/>
      <c r="Z302" s="3"/>
      <c r="AA302" s="3"/>
      <c r="AB302" s="3"/>
    </row>
    <row r="303" spans="1:28" x14ac:dyDescent="0.2">
      <c r="A303" s="3">
        <v>10819</v>
      </c>
      <c r="B303" s="3" t="str">
        <f>VLOOKUP(A303,'QAQC ID Reference Page'!A$2:G$10999,2,FALSE)</f>
        <v>OBS0721</v>
      </c>
      <c r="C303" s="46">
        <f>VLOOKUP(A303,'QAQC ID Reference Page'!A$2:G$10999,3,FALSE)</f>
        <v>44404</v>
      </c>
      <c r="D303" s="12">
        <f>VLOOKUP(A303,'QAQC ID Reference Page'!A$2:G$10999,4,FALSE)</f>
        <v>0.33055555555555555</v>
      </c>
      <c r="E303" s="21">
        <f>VLOOKUP(A303,'QAQC ID Reference Page'!A$2:G$10999,5,FALSE)</f>
        <v>1031</v>
      </c>
      <c r="F303" s="21" t="str">
        <f>VLOOKUP(A303,'QAQC ID Reference Page'!A$2:G$10999,6,FALSE)</f>
        <v>E7C</v>
      </c>
      <c r="G303" s="3" t="str">
        <f>VLOOKUP(A303,'QAQC ID Reference Page'!A$2:G$10999,7,FALSE)</f>
        <v>B</v>
      </c>
      <c r="H303" s="49">
        <v>1.1000000000000001</v>
      </c>
      <c r="I303" s="49">
        <v>0.25</v>
      </c>
      <c r="J303" s="50">
        <v>0.40400000000000003</v>
      </c>
      <c r="K303" s="49">
        <v>3.7199999999999998</v>
      </c>
      <c r="L303" s="49">
        <v>29.2</v>
      </c>
      <c r="M303" s="3"/>
      <c r="N303" s="3"/>
      <c r="O303" s="3"/>
      <c r="P303" s="3"/>
      <c r="Q303" s="3"/>
      <c r="R303" s="3"/>
      <c r="S303" s="3"/>
      <c r="T303" s="3"/>
      <c r="U303" s="3"/>
      <c r="V303" s="3"/>
      <c r="W303" s="3"/>
      <c r="X303" s="3"/>
      <c r="Y303" s="3"/>
      <c r="Z303" s="3"/>
      <c r="AA303" s="3"/>
      <c r="AB303" s="3"/>
    </row>
    <row r="304" spans="1:28" x14ac:dyDescent="0.2">
      <c r="A304" s="3">
        <v>10820</v>
      </c>
      <c r="B304" s="3" t="str">
        <f>VLOOKUP(A304,'QAQC ID Reference Page'!A$2:G$10999,2,FALSE)</f>
        <v>OBS0721</v>
      </c>
      <c r="C304" s="46">
        <f>VLOOKUP(A304,'QAQC ID Reference Page'!A$2:G$10999,3,FALSE)</f>
        <v>44406</v>
      </c>
      <c r="D304" s="12">
        <f>VLOOKUP(A304,'QAQC ID Reference Page'!A$2:G$10999,4,FALSE)</f>
        <v>0.54236111111111107</v>
      </c>
      <c r="E304" s="21">
        <f>VLOOKUP(A304,'QAQC ID Reference Page'!A$2:G$10999,5,FALSE)</f>
        <v>1017</v>
      </c>
      <c r="F304" s="21" t="str">
        <f>VLOOKUP(A304,'QAQC ID Reference Page'!A$2:G$10999,6,FALSE)</f>
        <v>B1</v>
      </c>
      <c r="G304" s="3" t="str">
        <f>VLOOKUP(A304,'QAQC ID Reference Page'!A$2:G$10999,7,FALSE)</f>
        <v>B</v>
      </c>
      <c r="H304" s="49">
        <v>0.55000000000000004</v>
      </c>
      <c r="I304" s="49">
        <v>0.26</v>
      </c>
      <c r="J304" s="50">
        <v>5.7000000000000002E-2</v>
      </c>
      <c r="K304" s="49">
        <v>1.04</v>
      </c>
      <c r="L304" s="49">
        <v>22.43</v>
      </c>
      <c r="M304" s="3"/>
      <c r="N304" s="3"/>
      <c r="O304" s="3"/>
      <c r="P304" s="3"/>
      <c r="Q304" s="3"/>
      <c r="R304" s="3"/>
      <c r="S304" s="3"/>
      <c r="T304" s="3"/>
      <c r="U304" s="3"/>
      <c r="V304" s="3"/>
      <c r="W304" s="3"/>
      <c r="X304" s="3"/>
      <c r="Y304" s="3"/>
      <c r="Z304" s="3"/>
      <c r="AA304" s="3"/>
      <c r="AB304" s="3"/>
    </row>
    <row r="305" spans="1:28" x14ac:dyDescent="0.2">
      <c r="A305" s="3">
        <v>10821</v>
      </c>
      <c r="B305" s="3" t="str">
        <f>VLOOKUP(A305,'QAQC ID Reference Page'!A$2:G$10999,2,FALSE)</f>
        <v>OBS0721</v>
      </c>
      <c r="C305" s="46">
        <f>VLOOKUP(A305,'QAQC ID Reference Page'!A$2:G$10999,3,FALSE)</f>
        <v>44406</v>
      </c>
      <c r="D305" s="12">
        <f>VLOOKUP(A305,'QAQC ID Reference Page'!A$2:G$10999,4,FALSE)</f>
        <v>0.54236111111111107</v>
      </c>
      <c r="E305" s="21">
        <f>VLOOKUP(A305,'QAQC ID Reference Page'!A$2:G$10999,5,FALSE)</f>
        <v>1036</v>
      </c>
      <c r="F305" s="21" t="str">
        <f>VLOOKUP(A305,'QAQC ID Reference Page'!A$2:G$10999,6,FALSE)</f>
        <v>B1</v>
      </c>
      <c r="G305" s="3" t="str">
        <f>VLOOKUP(A305,'QAQC ID Reference Page'!A$2:G$10999,7,FALSE)</f>
        <v>S</v>
      </c>
      <c r="H305" s="49">
        <v>0.34</v>
      </c>
      <c r="I305" s="49">
        <v>0.1</v>
      </c>
      <c r="J305" s="50">
        <v>3.0000000000000001E-3</v>
      </c>
      <c r="K305" s="49">
        <v>0.54</v>
      </c>
      <c r="L305" s="49">
        <v>54.61</v>
      </c>
      <c r="M305" s="3"/>
      <c r="N305" s="3"/>
      <c r="O305" s="3"/>
      <c r="P305" s="3"/>
      <c r="Q305" s="3"/>
      <c r="R305" s="3"/>
      <c r="S305" s="3"/>
      <c r="T305" s="3"/>
      <c r="U305" s="3"/>
      <c r="V305" s="3"/>
      <c r="W305" s="3"/>
      <c r="X305" s="3"/>
      <c r="Y305" s="3"/>
      <c r="Z305" s="3"/>
      <c r="AA305" s="3"/>
      <c r="AB305" s="3"/>
    </row>
    <row r="306" spans="1:28" x14ac:dyDescent="0.2">
      <c r="A306" s="3">
        <v>10822</v>
      </c>
      <c r="B306" s="3" t="str">
        <f>VLOOKUP(A306,'QAQC ID Reference Page'!A$2:G$10999,2,FALSE)</f>
        <v>OBS0721</v>
      </c>
      <c r="C306" s="46">
        <f>VLOOKUP(A306,'QAQC ID Reference Page'!A$2:G$10999,3,FALSE)</f>
        <v>44406</v>
      </c>
      <c r="D306" s="12">
        <f>VLOOKUP(A306,'QAQC ID Reference Page'!A$2:G$10999,4,FALSE)</f>
        <v>0.4909722222222222</v>
      </c>
      <c r="E306" s="21">
        <f>VLOOKUP(A306,'QAQC ID Reference Page'!A$2:G$10999,5,FALSE)</f>
        <v>1019</v>
      </c>
      <c r="F306" s="21" t="str">
        <f>VLOOKUP(A306,'QAQC ID Reference Page'!A$2:G$10999,6,FALSE)</f>
        <v>WFR</v>
      </c>
      <c r="G306" s="3" t="str">
        <f>VLOOKUP(A306,'QAQC ID Reference Page'!A$2:G$10999,7,FALSE)</f>
        <v>S</v>
      </c>
      <c r="H306" s="49">
        <v>0.28999999999999998</v>
      </c>
      <c r="I306" s="49">
        <v>0.14000000000000001</v>
      </c>
      <c r="J306" s="50">
        <v>6.0000000000000001E-3</v>
      </c>
      <c r="K306" s="49">
        <v>1.29</v>
      </c>
      <c r="L306" s="49">
        <v>92.43</v>
      </c>
      <c r="M306" s="3"/>
      <c r="N306" s="3"/>
      <c r="O306" s="3"/>
      <c r="P306" s="3"/>
      <c r="Q306" s="3"/>
      <c r="R306" s="3"/>
      <c r="S306" s="3"/>
      <c r="T306" s="3"/>
      <c r="U306" s="3"/>
      <c r="V306" s="3"/>
      <c r="W306" s="3"/>
      <c r="X306" s="3"/>
      <c r="Y306" s="3"/>
      <c r="Z306" s="3"/>
      <c r="AA306" s="3"/>
      <c r="AB306" s="3"/>
    </row>
    <row r="307" spans="1:28" x14ac:dyDescent="0.2">
      <c r="A307" s="3">
        <v>10823</v>
      </c>
      <c r="B307" s="3" t="str">
        <f>VLOOKUP(A307,'QAQC ID Reference Page'!A$2:G$10999,2,FALSE)</f>
        <v>OBS0721</v>
      </c>
      <c r="C307" s="46">
        <f>VLOOKUP(A307,'QAQC ID Reference Page'!A$2:G$10999,3,FALSE)</f>
        <v>44406</v>
      </c>
      <c r="D307" s="12">
        <f>VLOOKUP(A307,'QAQC ID Reference Page'!A$2:G$10999,4,FALSE)</f>
        <v>0.53402777777777777</v>
      </c>
      <c r="E307" s="21">
        <f>VLOOKUP(A307,'QAQC ID Reference Page'!A$2:G$10999,5,FALSE)</f>
        <v>1023</v>
      </c>
      <c r="F307" s="21" t="str">
        <f>VLOOKUP(A307,'QAQC ID Reference Page'!A$2:G$10999,6,FALSE)</f>
        <v>C1</v>
      </c>
      <c r="G307" s="3" t="str">
        <f>VLOOKUP(A307,'QAQC ID Reference Page'!A$2:G$10999,7,FALSE)</f>
        <v>S</v>
      </c>
      <c r="H307" s="49">
        <v>0.13</v>
      </c>
      <c r="I307" s="49">
        <v>0.11</v>
      </c>
      <c r="J307" s="50">
        <v>4.0000000000000001E-3</v>
      </c>
      <c r="K307" s="49">
        <v>0.23</v>
      </c>
      <c r="L307" s="49">
        <v>32.11</v>
      </c>
      <c r="M307" s="3"/>
      <c r="N307" s="3"/>
      <c r="O307" s="3"/>
      <c r="P307" s="3"/>
      <c r="Q307" s="3"/>
      <c r="R307" s="3"/>
      <c r="S307" s="3"/>
      <c r="T307" s="3"/>
      <c r="U307" s="3"/>
      <c r="V307" s="3"/>
      <c r="W307" s="3"/>
      <c r="X307" s="3"/>
      <c r="Y307" s="3"/>
      <c r="Z307" s="3"/>
      <c r="AA307" s="3"/>
      <c r="AB307" s="3"/>
    </row>
    <row r="308" spans="1:28" x14ac:dyDescent="0.2">
      <c r="A308" s="3">
        <v>10824</v>
      </c>
      <c r="B308" s="3" t="str">
        <f>VLOOKUP(A308,'QAQC ID Reference Page'!A$2:G$10999,2,FALSE)</f>
        <v>OBS0721</v>
      </c>
      <c r="C308" s="46">
        <f>VLOOKUP(A308,'QAQC ID Reference Page'!A$2:G$10999,3,FALSE)</f>
        <v>44406</v>
      </c>
      <c r="D308" s="12">
        <f>VLOOKUP(A308,'QAQC ID Reference Page'!A$2:G$10999,4,FALSE)</f>
        <v>0.52638888888888891</v>
      </c>
      <c r="E308" s="21">
        <f>VLOOKUP(A308,'QAQC ID Reference Page'!A$2:G$10999,5,FALSE)</f>
        <v>1031</v>
      </c>
      <c r="F308" s="21" t="str">
        <f>VLOOKUP(A308,'QAQC ID Reference Page'!A$2:G$10999,6,FALSE)</f>
        <v>D1</v>
      </c>
      <c r="G308" s="3" t="str">
        <f>VLOOKUP(A308,'QAQC ID Reference Page'!A$2:G$10999,7,FALSE)</f>
        <v>S</v>
      </c>
      <c r="H308" s="49">
        <v>0.11</v>
      </c>
      <c r="I308" s="49">
        <v>0.08</v>
      </c>
      <c r="J308" s="50">
        <v>2E-3</v>
      </c>
      <c r="K308" s="49">
        <v>0.31</v>
      </c>
      <c r="L308" s="49">
        <v>25.13</v>
      </c>
      <c r="M308" s="3"/>
      <c r="N308" s="3"/>
      <c r="O308" s="3"/>
      <c r="P308" s="3"/>
      <c r="Q308" s="3"/>
      <c r="R308" s="3"/>
      <c r="S308" s="3"/>
      <c r="T308" s="3"/>
      <c r="U308" s="3"/>
      <c r="V308" s="3"/>
      <c r="W308" s="3"/>
      <c r="X308" s="3"/>
      <c r="Y308" s="3"/>
      <c r="Z308" s="3"/>
      <c r="AA308" s="3"/>
      <c r="AB308" s="3"/>
    </row>
    <row r="309" spans="1:28" x14ac:dyDescent="0.2">
      <c r="A309" s="3">
        <v>10825</v>
      </c>
      <c r="B309" s="3" t="str">
        <f>VLOOKUP(A309,'QAQC ID Reference Page'!A$2:G$10999,2,FALSE)</f>
        <v>OBS0721</v>
      </c>
      <c r="C309" s="46">
        <f>VLOOKUP(A309,'QAQC ID Reference Page'!A$2:G$10999,3,FALSE)</f>
        <v>44406</v>
      </c>
      <c r="D309" s="12">
        <f>VLOOKUP(A309,'QAQC ID Reference Page'!A$2:G$10999,4,FALSE)</f>
        <v>0.50486111111111109</v>
      </c>
      <c r="E309" s="21">
        <f>VLOOKUP(A309,'QAQC ID Reference Page'!A$2:G$10999,5,FALSE)</f>
        <v>1020</v>
      </c>
      <c r="F309" s="21" t="str">
        <f>VLOOKUP(A309,'QAQC ID Reference Page'!A$2:G$10999,6,FALSE)</f>
        <v>BLB</v>
      </c>
      <c r="G309" s="3" t="str">
        <f>VLOOKUP(A309,'QAQC ID Reference Page'!A$2:G$10999,7,FALSE)</f>
        <v>S</v>
      </c>
      <c r="H309" s="49">
        <v>0.13</v>
      </c>
      <c r="I309" s="49">
        <v>0.11</v>
      </c>
      <c r="J309" s="50">
        <v>4.0000000000000001E-3</v>
      </c>
      <c r="K309" s="49">
        <v>0.53</v>
      </c>
      <c r="L309" s="49">
        <v>59.63</v>
      </c>
      <c r="M309" s="3"/>
      <c r="N309" s="3"/>
      <c r="O309" s="3"/>
      <c r="P309" s="3"/>
      <c r="Q309" s="3"/>
      <c r="R309" s="3"/>
      <c r="S309" s="3"/>
      <c r="T309" s="3"/>
      <c r="U309" s="3"/>
      <c r="V309" s="3"/>
      <c r="W309" s="3"/>
      <c r="X309" s="3"/>
      <c r="Y309" s="3"/>
      <c r="Z309" s="3"/>
      <c r="AA309" s="3"/>
      <c r="AB309" s="3"/>
    </row>
    <row r="310" spans="1:28" x14ac:dyDescent="0.2">
      <c r="A310" s="3">
        <v>10826</v>
      </c>
      <c r="B310" s="3" t="str">
        <f>VLOOKUP(A310,'QAQC ID Reference Page'!A$2:G$10999,2,FALSE)</f>
        <v>OBS0721</v>
      </c>
      <c r="C310" s="46">
        <f>VLOOKUP(A310,'QAQC ID Reference Page'!A$2:G$10999,3,FALSE)</f>
        <v>44406</v>
      </c>
      <c r="D310" s="12">
        <f>VLOOKUP(A310,'QAQC ID Reference Page'!A$2:G$10999,4,FALSE)</f>
        <v>0.47986111111111113</v>
      </c>
      <c r="E310" s="21">
        <f>VLOOKUP(A310,'QAQC ID Reference Page'!A$2:G$10999,5,FALSE)</f>
        <v>1044</v>
      </c>
      <c r="F310" s="21" t="str">
        <f>VLOOKUP(A310,'QAQC ID Reference Page'!A$2:G$10999,6,FALSE)</f>
        <v>C4</v>
      </c>
      <c r="G310" s="3" t="str">
        <f>VLOOKUP(A310,'QAQC ID Reference Page'!A$2:G$10999,7,FALSE)</f>
        <v>S</v>
      </c>
      <c r="H310" s="49">
        <v>0.15</v>
      </c>
      <c r="I310" s="49">
        <v>0.08</v>
      </c>
      <c r="J310" s="50">
        <v>2E-3</v>
      </c>
      <c r="K310" s="49">
        <v>0.54</v>
      </c>
      <c r="L310" s="49">
        <v>65.39</v>
      </c>
      <c r="M310" s="3"/>
      <c r="N310" s="3"/>
      <c r="O310" s="3"/>
      <c r="P310" s="3"/>
      <c r="Q310" s="3"/>
      <c r="R310" s="3"/>
      <c r="S310" s="3"/>
      <c r="T310" s="3"/>
      <c r="U310" s="3"/>
      <c r="V310" s="3"/>
      <c r="W310" s="3"/>
      <c r="X310" s="3"/>
      <c r="Y310" s="3"/>
      <c r="Z310" s="3"/>
      <c r="AA310" s="3"/>
      <c r="AB310" s="3"/>
    </row>
    <row r="311" spans="1:28" x14ac:dyDescent="0.2">
      <c r="A311" s="3">
        <v>10827</v>
      </c>
      <c r="B311" s="3" t="str">
        <f>VLOOKUP(A311,'QAQC ID Reference Page'!A$2:G$10999,2,FALSE)</f>
        <v>OBS0721</v>
      </c>
      <c r="C311" s="46">
        <f>VLOOKUP(A311,'QAQC ID Reference Page'!A$2:G$10999,3,FALSE)</f>
        <v>44406</v>
      </c>
      <c r="D311" s="12">
        <f>VLOOKUP(A311,'QAQC ID Reference Page'!A$2:G$10999,4,FALSE)</f>
        <v>0.51875000000000004</v>
      </c>
      <c r="E311" s="21">
        <f>VLOOKUP(A311,'QAQC ID Reference Page'!A$2:G$10999,5,FALSE)</f>
        <v>1008</v>
      </c>
      <c r="F311" s="21" t="str">
        <f>VLOOKUP(A311,'QAQC ID Reference Page'!A$2:G$10999,6,FALSE)</f>
        <v>E1</v>
      </c>
      <c r="G311" s="3" t="str">
        <f>VLOOKUP(A311,'QAQC ID Reference Page'!A$2:G$10999,7,FALSE)</f>
        <v>S</v>
      </c>
      <c r="H311" s="49">
        <v>0.14000000000000001</v>
      </c>
      <c r="I311" s="49">
        <v>0.1</v>
      </c>
      <c r="J311" s="50">
        <v>0.01</v>
      </c>
      <c r="K311" s="49">
        <v>0.77</v>
      </c>
      <c r="L311" s="49">
        <v>90.39</v>
      </c>
      <c r="M311" s="3"/>
      <c r="N311" s="3"/>
      <c r="O311" s="3"/>
      <c r="P311" s="3"/>
      <c r="Q311" s="3"/>
      <c r="R311" s="3"/>
      <c r="S311" s="3"/>
      <c r="T311" s="3"/>
      <c r="U311" s="3"/>
      <c r="V311" s="3"/>
      <c r="W311" s="3"/>
      <c r="X311" s="3"/>
      <c r="Y311" s="3"/>
      <c r="Z311" s="3"/>
      <c r="AA311" s="3"/>
      <c r="AB311" s="3"/>
    </row>
    <row r="312" spans="1:28" x14ac:dyDescent="0.2">
      <c r="A312" s="3">
        <v>10828</v>
      </c>
      <c r="B312" s="3" t="str">
        <f>VLOOKUP(A312,'QAQC ID Reference Page'!A$2:G$10999,2,FALSE)</f>
        <v>OBS0721</v>
      </c>
      <c r="C312" s="46">
        <f>VLOOKUP(A312,'QAQC ID Reference Page'!A$2:G$10999,3,FALSE)</f>
        <v>44406</v>
      </c>
      <c r="D312" s="12">
        <f>VLOOKUP(A312,'QAQC ID Reference Page'!A$2:G$10999,4,FALSE)</f>
        <v>0.45208333333333334</v>
      </c>
      <c r="E312" s="21">
        <f>VLOOKUP(A312,'QAQC ID Reference Page'!A$2:G$10999,5,FALSE)</f>
        <v>1035</v>
      </c>
      <c r="F312" s="21" t="str">
        <f>VLOOKUP(A312,'QAQC ID Reference Page'!A$2:G$10999,6,FALSE)</f>
        <v>C7C</v>
      </c>
      <c r="G312" s="3" t="str">
        <f>VLOOKUP(A312,'QAQC ID Reference Page'!A$2:G$10999,7,FALSE)</f>
        <v>S</v>
      </c>
      <c r="H312" s="49">
        <v>0.26</v>
      </c>
      <c r="I312" s="49">
        <v>7.0000000000000007E-2</v>
      </c>
      <c r="J312" s="50">
        <v>3.7999999999999999E-2</v>
      </c>
      <c r="K312" s="49">
        <v>2.59</v>
      </c>
      <c r="L312" s="49">
        <v>47.77</v>
      </c>
      <c r="M312" s="3"/>
      <c r="N312" s="3"/>
      <c r="O312" s="3"/>
      <c r="P312" s="3"/>
      <c r="Q312" s="3"/>
      <c r="R312" s="3"/>
      <c r="S312" s="3"/>
      <c r="T312" s="3"/>
      <c r="U312" s="3"/>
      <c r="V312" s="3"/>
      <c r="W312" s="3"/>
      <c r="X312" s="3"/>
      <c r="Y312" s="3"/>
      <c r="Z312" s="3"/>
      <c r="AA312" s="3"/>
      <c r="AB312" s="3"/>
    </row>
    <row r="313" spans="1:28" x14ac:dyDescent="0.2">
      <c r="A313" s="3">
        <v>10829</v>
      </c>
      <c r="B313" s="3" t="str">
        <f>VLOOKUP(A313,'QAQC ID Reference Page'!A$2:G$10999,2,FALSE)</f>
        <v>OBS0721</v>
      </c>
      <c r="C313" s="46">
        <f>VLOOKUP(A313,'QAQC ID Reference Page'!A$2:G$10999,3,FALSE)</f>
        <v>44406</v>
      </c>
      <c r="D313" s="12">
        <f>VLOOKUP(A313,'QAQC ID Reference Page'!A$2:G$10999,4,FALSE)</f>
        <v>0.47013888888888888</v>
      </c>
      <c r="E313" s="21">
        <f>VLOOKUP(A313,'QAQC ID Reference Page'!A$2:G$10999,5,FALSE)</f>
        <v>1009</v>
      </c>
      <c r="F313" s="21" t="str">
        <f>VLOOKUP(A313,'QAQC ID Reference Page'!A$2:G$10999,6,FALSE)</f>
        <v>C5-1</v>
      </c>
      <c r="G313" s="3" t="str">
        <f>VLOOKUP(A313,'QAQC ID Reference Page'!A$2:G$10999,7,FALSE)</f>
        <v>S</v>
      </c>
      <c r="H313" s="49">
        <v>0.54</v>
      </c>
      <c r="I313" s="49">
        <v>0.33</v>
      </c>
      <c r="J313" s="50">
        <v>6.2E-2</v>
      </c>
      <c r="K313" s="49">
        <v>2.0299999999999998</v>
      </c>
      <c r="L313" s="49">
        <v>80.69</v>
      </c>
      <c r="M313" s="3"/>
      <c r="N313" s="3"/>
      <c r="O313" s="3"/>
      <c r="P313" s="3"/>
      <c r="Q313" s="3"/>
      <c r="R313" s="3"/>
      <c r="S313" s="3"/>
      <c r="T313" s="3"/>
      <c r="U313" s="3"/>
      <c r="V313" s="3"/>
      <c r="W313" s="3"/>
      <c r="X313" s="3"/>
      <c r="Y313" s="3"/>
      <c r="Z313" s="3"/>
      <c r="AA313" s="3"/>
      <c r="AB313" s="3"/>
    </row>
    <row r="314" spans="1:28" x14ac:dyDescent="0.2">
      <c r="A314" s="3">
        <v>10830</v>
      </c>
      <c r="B314" s="3" t="str">
        <f>VLOOKUP(A314,'QAQC ID Reference Page'!A$2:G$10999,2,FALSE)</f>
        <v>OBS0721</v>
      </c>
      <c r="C314" s="46">
        <f>VLOOKUP(A314,'QAQC ID Reference Page'!A$2:G$10999,3,FALSE)</f>
        <v>44406</v>
      </c>
      <c r="D314" s="12">
        <f>VLOOKUP(A314,'QAQC ID Reference Page'!A$2:G$10999,4,FALSE)</f>
        <v>0.3659722222222222</v>
      </c>
      <c r="E314" s="21">
        <f>VLOOKUP(A314,'QAQC ID Reference Page'!A$2:G$10999,5,FALSE)</f>
        <v>1042</v>
      </c>
      <c r="F314" s="21" t="str">
        <f>VLOOKUP(A314,'QAQC ID Reference Page'!A$2:G$10999,6,FALSE)</f>
        <v>BSR</v>
      </c>
      <c r="G314" s="3" t="str">
        <f>VLOOKUP(A314,'QAQC ID Reference Page'!A$2:G$10999,7,FALSE)</f>
        <v>S</v>
      </c>
      <c r="H314" s="49">
        <v>0.06</v>
      </c>
      <c r="I314" s="49">
        <v>0.14000000000000001</v>
      </c>
      <c r="J314" s="50">
        <v>2E-3</v>
      </c>
      <c r="K314" s="49">
        <v>0.19</v>
      </c>
      <c r="L314" s="49">
        <v>66.95</v>
      </c>
      <c r="M314" s="3"/>
      <c r="N314" s="3"/>
      <c r="O314" s="3"/>
      <c r="P314" s="3"/>
      <c r="Q314" s="3"/>
      <c r="R314" s="3"/>
      <c r="S314" s="3"/>
      <c r="T314" s="3"/>
      <c r="U314" s="3"/>
      <c r="V314" s="3"/>
      <c r="W314" s="3"/>
      <c r="X314" s="3"/>
      <c r="Y314" s="3"/>
      <c r="Z314" s="3"/>
      <c r="AA314" s="3"/>
      <c r="AB314" s="3"/>
    </row>
    <row r="315" spans="1:28" x14ac:dyDescent="0.2">
      <c r="A315" s="3">
        <v>10831</v>
      </c>
      <c r="B315" s="3" t="str">
        <f>VLOOKUP(A315,'QAQC ID Reference Page'!A$2:G$10999,2,FALSE)</f>
        <v>OBS0721</v>
      </c>
      <c r="C315" s="46">
        <f>VLOOKUP(A315,'QAQC ID Reference Page'!A$2:G$10999,3,FALSE)</f>
        <v>44406</v>
      </c>
      <c r="D315" s="12">
        <f>VLOOKUP(A315,'QAQC ID Reference Page'!A$2:G$10999,4,FALSE)</f>
        <v>0.38680555555555557</v>
      </c>
      <c r="E315" s="21">
        <f>VLOOKUP(A315,'QAQC ID Reference Page'!A$2:G$10999,5,FALSE)</f>
        <v>1040</v>
      </c>
      <c r="F315" s="21" t="str">
        <f>VLOOKUP(A315,'QAQC ID Reference Page'!A$2:G$10999,6,FALSE)</f>
        <v>C9</v>
      </c>
      <c r="G315" s="3" t="str">
        <f>VLOOKUP(A315,'QAQC ID Reference Page'!A$2:G$10999,7,FALSE)</f>
        <v>S</v>
      </c>
      <c r="H315" s="49">
        <v>0.13</v>
      </c>
      <c r="I315" s="49">
        <v>0.13</v>
      </c>
      <c r="J315" s="50">
        <v>-2E-3</v>
      </c>
      <c r="K315" s="49">
        <v>0.41</v>
      </c>
      <c r="L315" s="49">
        <v>37.71</v>
      </c>
      <c r="M315" s="3"/>
      <c r="N315" s="3"/>
      <c r="O315" s="3"/>
      <c r="P315" s="3"/>
      <c r="Q315" s="3"/>
      <c r="R315" s="3"/>
      <c r="S315" s="3"/>
      <c r="T315" s="3"/>
      <c r="U315" s="3"/>
      <c r="V315" s="3"/>
      <c r="W315" s="3"/>
      <c r="X315" s="3"/>
      <c r="Y315" s="3"/>
      <c r="Z315" s="3"/>
      <c r="AA315" s="3"/>
      <c r="AB315" s="3"/>
    </row>
    <row r="316" spans="1:28" x14ac:dyDescent="0.2">
      <c r="A316" s="3">
        <v>10832</v>
      </c>
      <c r="B316" s="3" t="str">
        <f>VLOOKUP(A316,'QAQC ID Reference Page'!A$2:G$10999,2,FALSE)</f>
        <v>OBS0721</v>
      </c>
      <c r="C316" s="46">
        <f>VLOOKUP(A316,'QAQC ID Reference Page'!A$2:G$10999,3,FALSE)</f>
        <v>44406</v>
      </c>
      <c r="D316" s="12">
        <f>VLOOKUP(A316,'QAQC ID Reference Page'!A$2:G$10999,4,FALSE)</f>
        <v>0.45208333333333334</v>
      </c>
      <c r="E316" s="21">
        <f>VLOOKUP(A316,'QAQC ID Reference Page'!A$2:G$10999,5,FALSE)</f>
        <v>1037</v>
      </c>
      <c r="F316" s="21" t="str">
        <f>VLOOKUP(A316,'QAQC ID Reference Page'!A$2:G$10999,6,FALSE)</f>
        <v>C7C</v>
      </c>
      <c r="G316" s="3" t="str">
        <f>VLOOKUP(A316,'QAQC ID Reference Page'!A$2:G$10999,7,FALSE)</f>
        <v>B</v>
      </c>
      <c r="H316" s="49">
        <v>0.94</v>
      </c>
      <c r="I316" s="49">
        <v>0.4</v>
      </c>
      <c r="J316" s="50">
        <v>0.45300000000000001</v>
      </c>
      <c r="K316" s="49">
        <v>2.11</v>
      </c>
      <c r="L316" s="49">
        <v>31.54</v>
      </c>
      <c r="M316" s="3"/>
      <c r="N316" s="3"/>
      <c r="O316" s="3"/>
      <c r="P316" s="3"/>
      <c r="Q316" s="3"/>
      <c r="R316" s="3"/>
      <c r="S316" s="3"/>
      <c r="T316" s="3"/>
      <c r="U316" s="3"/>
      <c r="V316" s="3"/>
      <c r="W316" s="3"/>
      <c r="X316" s="3"/>
      <c r="Y316" s="3"/>
      <c r="Z316" s="3"/>
      <c r="AA316" s="3"/>
      <c r="AB316" s="3"/>
    </row>
    <row r="317" spans="1:28" x14ac:dyDescent="0.2">
      <c r="A317" s="3">
        <v>10833</v>
      </c>
      <c r="B317" s="3" t="str">
        <f>VLOOKUP(A317,'QAQC ID Reference Page'!A$2:G$10999,2,FALSE)</f>
        <v>OBS0721</v>
      </c>
      <c r="C317" s="46">
        <f>VLOOKUP(A317,'QAQC ID Reference Page'!A$2:G$10999,3,FALSE)</f>
        <v>44406</v>
      </c>
      <c r="D317" s="12">
        <f>VLOOKUP(A317,'QAQC ID Reference Page'!A$2:G$10999,4,FALSE)</f>
        <v>0.40902777777777777</v>
      </c>
      <c r="E317" s="21">
        <f>VLOOKUP(A317,'QAQC ID Reference Page'!A$2:G$10999,5,FALSE)</f>
        <v>1010</v>
      </c>
      <c r="F317" s="21" t="str">
        <f>VLOOKUP(A317,'QAQC ID Reference Page'!A$2:G$10999,6,FALSE)</f>
        <v>WB</v>
      </c>
      <c r="G317" s="3" t="str">
        <f>VLOOKUP(A317,'QAQC ID Reference Page'!A$2:G$10999,7,FALSE)</f>
        <v>S</v>
      </c>
      <c r="H317" s="49">
        <v>0.24</v>
      </c>
      <c r="I317" s="49">
        <v>0.09</v>
      </c>
      <c r="J317" s="50">
        <v>3.5000000000000003E-2</v>
      </c>
      <c r="K317" s="49">
        <v>0.37</v>
      </c>
      <c r="L317" s="49">
        <v>53.69</v>
      </c>
      <c r="M317" s="3"/>
      <c r="N317" s="3"/>
      <c r="O317" s="3"/>
      <c r="P317" s="3"/>
      <c r="Q317" s="3"/>
      <c r="R317" s="3"/>
      <c r="S317" s="3"/>
      <c r="T317" s="3"/>
      <c r="U317" s="3"/>
      <c r="V317" s="3"/>
      <c r="W317" s="3"/>
      <c r="X317" s="3"/>
      <c r="Y317" s="3"/>
      <c r="Z317" s="3"/>
      <c r="AA317" s="3"/>
      <c r="AB317" s="3"/>
    </row>
    <row r="318" spans="1:28" x14ac:dyDescent="0.2">
      <c r="A318" s="3">
        <v>10834</v>
      </c>
      <c r="B318" s="3" t="str">
        <f>VLOOKUP(A318,'QAQC ID Reference Page'!A$2:G$10999,2,FALSE)</f>
        <v>OBS0721</v>
      </c>
      <c r="C318" s="46">
        <f>VLOOKUP(A318,'QAQC ID Reference Page'!A$2:G$10999,3,FALSE)</f>
        <v>44406</v>
      </c>
      <c r="D318" s="12">
        <f>VLOOKUP(A318,'QAQC ID Reference Page'!A$2:G$10999,4,FALSE)</f>
        <v>0.35138888888888886</v>
      </c>
      <c r="E318" s="21">
        <f>VLOOKUP(A318,'QAQC ID Reference Page'!A$2:G$10999,5,FALSE)</f>
        <v>1012</v>
      </c>
      <c r="F318" s="21" t="str">
        <f>VLOOKUP(A318,'QAQC ID Reference Page'!A$2:G$10999,6,FALSE)</f>
        <v>B11</v>
      </c>
      <c r="G318" s="3" t="str">
        <f>VLOOKUP(A318,'QAQC ID Reference Page'!A$2:G$10999,7,FALSE)</f>
        <v>S</v>
      </c>
      <c r="H318" s="49">
        <v>0.15</v>
      </c>
      <c r="I318" s="49">
        <v>0.1</v>
      </c>
      <c r="J318" s="50">
        <v>-3.0000000000000001E-3</v>
      </c>
      <c r="K318" s="49">
        <v>0.18</v>
      </c>
      <c r="L318" s="49">
        <v>72.73</v>
      </c>
      <c r="M318" s="3"/>
      <c r="N318" s="3"/>
      <c r="O318" s="3"/>
      <c r="P318" s="3"/>
      <c r="Q318" s="3"/>
      <c r="R318" s="3"/>
      <c r="S318" s="3"/>
      <c r="T318" s="3"/>
      <c r="U318" s="3"/>
      <c r="V318" s="3"/>
      <c r="W318" s="3"/>
      <c r="X318" s="3"/>
      <c r="Y318" s="3"/>
      <c r="Z318" s="3"/>
      <c r="AA318" s="3"/>
      <c r="AB318" s="3"/>
    </row>
    <row r="319" spans="1:28" x14ac:dyDescent="0.2">
      <c r="A319" s="3">
        <v>10835</v>
      </c>
      <c r="B319" s="3" t="str">
        <f>VLOOKUP(A319,'QAQC ID Reference Page'!A$2:G$10999,2,FALSE)</f>
        <v>OBS0721</v>
      </c>
      <c r="C319" s="46">
        <f>VLOOKUP(A319,'QAQC ID Reference Page'!A$2:G$10999,3,FALSE)</f>
        <v>44406</v>
      </c>
      <c r="D319" s="12">
        <f>VLOOKUP(A319,'QAQC ID Reference Page'!A$2:G$10999,4,FALSE)</f>
        <v>0.31458333333333333</v>
      </c>
      <c r="E319" s="21">
        <f>VLOOKUP(A319,'QAQC ID Reference Page'!A$2:G$10999,5,FALSE)</f>
        <v>1034</v>
      </c>
      <c r="F319" s="21" t="str">
        <f>VLOOKUP(A319,'QAQC ID Reference Page'!A$2:G$10999,6,FALSE)</f>
        <v>B7C</v>
      </c>
      <c r="G319" s="3" t="str">
        <f>VLOOKUP(A319,'QAQC ID Reference Page'!A$2:G$10999,7,FALSE)</f>
        <v>B</v>
      </c>
      <c r="H319" s="49">
        <v>0.94</v>
      </c>
      <c r="I319" s="49">
        <v>0.2</v>
      </c>
      <c r="J319" s="50">
        <v>0.48099999999999998</v>
      </c>
      <c r="K319" s="49">
        <v>1.85</v>
      </c>
      <c r="L319" s="49">
        <v>34.39</v>
      </c>
      <c r="M319" s="3"/>
      <c r="N319" s="3"/>
      <c r="O319" s="3"/>
      <c r="P319" s="3"/>
      <c r="Q319" s="3"/>
      <c r="R319" s="3"/>
      <c r="S319" s="3"/>
      <c r="T319" s="3"/>
      <c r="U319" s="3"/>
      <c r="V319" s="3"/>
      <c r="W319" s="3"/>
      <c r="X319" s="3"/>
      <c r="Y319" s="3"/>
      <c r="Z319" s="3"/>
      <c r="AA319" s="3"/>
      <c r="AB319" s="3"/>
    </row>
    <row r="320" spans="1:28" x14ac:dyDescent="0.2">
      <c r="A320" s="3">
        <v>10836</v>
      </c>
      <c r="B320" s="3" t="str">
        <f>VLOOKUP(A320,'QAQC ID Reference Page'!A$2:G$10999,2,FALSE)</f>
        <v>OBS0721</v>
      </c>
      <c r="C320" s="46">
        <f>VLOOKUP(A320,'QAQC ID Reference Page'!A$2:G$10999,3,FALSE)</f>
        <v>44406</v>
      </c>
      <c r="D320" s="12">
        <f>VLOOKUP(A320,'QAQC ID Reference Page'!A$2:G$10999,4,FALSE)</f>
        <v>0.31458333333333333</v>
      </c>
      <c r="E320" s="21">
        <f>VLOOKUP(A320,'QAQC ID Reference Page'!A$2:G$10999,5,FALSE)</f>
        <v>1041</v>
      </c>
      <c r="F320" s="21" t="str">
        <f>VLOOKUP(A320,'QAQC ID Reference Page'!A$2:G$10999,6,FALSE)</f>
        <v>B7C</v>
      </c>
      <c r="G320" s="3" t="str">
        <f>VLOOKUP(A320,'QAQC ID Reference Page'!A$2:G$10999,7,FALSE)</f>
        <v>S</v>
      </c>
      <c r="H320" s="49">
        <v>0.56999999999999995</v>
      </c>
      <c r="I320" s="49">
        <v>0.12</v>
      </c>
      <c r="J320" s="50">
        <v>8.4000000000000005E-2</v>
      </c>
      <c r="K320" s="49">
        <v>1.79</v>
      </c>
      <c r="L320" s="49">
        <v>93.75</v>
      </c>
      <c r="M320" s="3"/>
      <c r="N320" s="3"/>
      <c r="O320" s="3"/>
      <c r="P320" s="3"/>
      <c r="Q320" s="3"/>
      <c r="R320" s="3"/>
      <c r="S320" s="3"/>
      <c r="T320" s="3"/>
      <c r="U320" s="3"/>
      <c r="V320" s="3"/>
      <c r="W320" s="3"/>
      <c r="X320" s="3"/>
      <c r="Y320" s="3"/>
      <c r="Z320" s="3"/>
      <c r="AA320" s="3"/>
      <c r="AB320" s="3"/>
    </row>
    <row r="321" spans="1:28" x14ac:dyDescent="0.2">
      <c r="A321" s="3">
        <v>10901</v>
      </c>
      <c r="B321" s="3" t="str">
        <f>VLOOKUP(A321,'QAQC ID Reference Page'!A$2:G$10999,2,FALSE)</f>
        <v>OBS0821W1</v>
      </c>
      <c r="C321" s="46">
        <f>VLOOKUP(A321,'QAQC ID Reference Page'!A$2:G$10999,3,FALSE)</f>
        <v>44411</v>
      </c>
      <c r="D321" s="12">
        <f>VLOOKUP(A321,'QAQC ID Reference Page'!A$2:G$10999,4,FALSE)</f>
        <v>0.45277777777777778</v>
      </c>
      <c r="E321" s="21">
        <f>VLOOKUP(A321,'QAQC ID Reference Page'!A$2:G$10999,5,FALSE)</f>
        <v>1040</v>
      </c>
      <c r="F321" s="21" t="str">
        <f>VLOOKUP(A321,'QAQC ID Reference Page'!A$2:G$10999,6,FALSE)</f>
        <v>G7C</v>
      </c>
      <c r="G321" s="3" t="str">
        <f>VLOOKUP(A321,'QAQC ID Reference Page'!A$2:G$10999,7,FALSE)</f>
        <v>B</v>
      </c>
      <c r="H321" s="49">
        <v>0.88</v>
      </c>
      <c r="I321" s="49">
        <v>0.26</v>
      </c>
      <c r="J321" s="50">
        <v>0.33100000000000002</v>
      </c>
      <c r="K321" s="49">
        <v>4.5</v>
      </c>
      <c r="L321" s="49">
        <v>61.55</v>
      </c>
      <c r="M321" s="3"/>
      <c r="N321" s="3"/>
      <c r="O321" s="3"/>
      <c r="P321" s="3"/>
      <c r="Q321" s="3"/>
      <c r="R321" s="3"/>
      <c r="S321" s="3"/>
      <c r="T321" s="3"/>
      <c r="U321" s="3"/>
      <c r="V321" s="3"/>
      <c r="W321" s="3"/>
      <c r="X321" s="3"/>
      <c r="Y321" s="3"/>
      <c r="Z321" s="3"/>
      <c r="AA321" s="3"/>
      <c r="AB321" s="3"/>
    </row>
    <row r="322" spans="1:28" x14ac:dyDescent="0.2">
      <c r="A322" s="3">
        <v>10902</v>
      </c>
      <c r="B322" s="3" t="str">
        <f>VLOOKUP(A322,'QAQC ID Reference Page'!A$2:G$10999,2,FALSE)</f>
        <v>OBS0821W1</v>
      </c>
      <c r="C322" s="46">
        <f>VLOOKUP(A322,'QAQC ID Reference Page'!A$2:G$10999,3,FALSE)</f>
        <v>44411</v>
      </c>
      <c r="D322" s="12">
        <f>VLOOKUP(A322,'QAQC ID Reference Page'!A$2:G$10999,4,FALSE)</f>
        <v>0.50277777777777777</v>
      </c>
      <c r="E322" s="21">
        <f>VLOOKUP(A322,'QAQC ID Reference Page'!A$2:G$10999,5,FALSE)</f>
        <v>1042</v>
      </c>
      <c r="F322" s="21" t="str">
        <f>VLOOKUP(A322,'QAQC ID Reference Page'!A$2:G$10999,6,FALSE)</f>
        <v>E7C</v>
      </c>
      <c r="G322" s="3" t="str">
        <f>VLOOKUP(A322,'QAQC ID Reference Page'!A$2:G$10999,7,FALSE)</f>
        <v>S</v>
      </c>
      <c r="H322" s="49">
        <v>0.11</v>
      </c>
      <c r="I322" s="49">
        <v>0.09</v>
      </c>
      <c r="J322" s="50">
        <v>4.0000000000000001E-3</v>
      </c>
      <c r="K322" s="49">
        <v>0.46</v>
      </c>
      <c r="L322" s="49">
        <v>54.61</v>
      </c>
      <c r="M322" s="3"/>
      <c r="N322" s="3"/>
      <c r="O322" s="3"/>
      <c r="P322" s="3"/>
      <c r="Q322" s="3"/>
      <c r="R322" s="3"/>
      <c r="S322" s="3"/>
      <c r="T322" s="3"/>
      <c r="U322" s="3"/>
      <c r="V322" s="3"/>
      <c r="W322" s="3"/>
      <c r="X322" s="3"/>
      <c r="Y322" s="3"/>
      <c r="Z322" s="3"/>
      <c r="AA322" s="3"/>
      <c r="AB322" s="3"/>
    </row>
    <row r="323" spans="1:28" x14ac:dyDescent="0.2">
      <c r="A323" s="3">
        <v>10903</v>
      </c>
      <c r="B323" s="3" t="str">
        <f>VLOOKUP(A323,'QAQC ID Reference Page'!A$2:G$10999,2,FALSE)</f>
        <v>OBS0821W1</v>
      </c>
      <c r="C323" s="46">
        <f>VLOOKUP(A323,'QAQC ID Reference Page'!A$2:G$10999,3,FALSE)</f>
        <v>44411</v>
      </c>
      <c r="D323" s="12">
        <f>VLOOKUP(A323,'QAQC ID Reference Page'!A$2:G$10999,4,FALSE)</f>
        <v>0.49236111111111114</v>
      </c>
      <c r="E323" s="21">
        <f>VLOOKUP(A323,'QAQC ID Reference Page'!A$2:G$10999,5,FALSE)</f>
        <v>1018</v>
      </c>
      <c r="F323" s="21" t="str">
        <f>VLOOKUP(A323,'QAQC ID Reference Page'!A$2:G$10999,6,FALSE)</f>
        <v>E9</v>
      </c>
      <c r="G323" s="3" t="str">
        <f>VLOOKUP(A323,'QAQC ID Reference Page'!A$2:G$10999,7,FALSE)</f>
        <v>S</v>
      </c>
      <c r="H323" s="49">
        <v>0.08</v>
      </c>
      <c r="I323" s="49">
        <v>0.12</v>
      </c>
      <c r="J323" s="50">
        <v>-4.0000000000000001E-3</v>
      </c>
      <c r="K323" s="49">
        <v>0.21</v>
      </c>
      <c r="L323" s="49">
        <v>72.36</v>
      </c>
      <c r="M323" s="3"/>
      <c r="N323" s="3"/>
      <c r="O323" s="3"/>
      <c r="P323" s="3"/>
      <c r="Q323" s="3"/>
      <c r="R323" s="3"/>
      <c r="S323" s="3"/>
      <c r="T323" s="3"/>
      <c r="U323" s="3"/>
      <c r="V323" s="3"/>
      <c r="W323" s="3"/>
      <c r="X323" s="3"/>
      <c r="Y323" s="3"/>
      <c r="Z323" s="3"/>
      <c r="AA323" s="3"/>
      <c r="AB323" s="3"/>
    </row>
    <row r="324" spans="1:28" x14ac:dyDescent="0.2">
      <c r="A324" s="3">
        <v>10904</v>
      </c>
      <c r="B324" s="3" t="str">
        <f>VLOOKUP(A324,'QAQC ID Reference Page'!A$2:G$10999,2,FALSE)</f>
        <v>OBS0821W1</v>
      </c>
      <c r="C324" s="46">
        <f>VLOOKUP(A324,'QAQC ID Reference Page'!A$2:G$10999,3,FALSE)</f>
        <v>44411</v>
      </c>
      <c r="D324" s="12">
        <f>VLOOKUP(A324,'QAQC ID Reference Page'!A$2:G$10999,4,FALSE)</f>
        <v>0.29236111111111113</v>
      </c>
      <c r="E324" s="21">
        <f>VLOOKUP(A324,'QAQC ID Reference Page'!A$2:G$10999,5,FALSE)</f>
        <v>1012</v>
      </c>
      <c r="F324" s="21" t="str">
        <f>VLOOKUP(A324,'QAQC ID Reference Page'!A$2:G$10999,6,FALSE)</f>
        <v>EFR</v>
      </c>
      <c r="G324" s="3" t="str">
        <f>VLOOKUP(A324,'QAQC ID Reference Page'!A$2:G$10999,7,FALSE)</f>
        <v>S</v>
      </c>
      <c r="H324" s="49">
        <v>0.65</v>
      </c>
      <c r="I324" s="49">
        <v>0.14000000000000001</v>
      </c>
      <c r="J324" s="50">
        <v>8.3000000000000004E-2</v>
      </c>
      <c r="K324" s="49">
        <v>3.7800000000000002</v>
      </c>
      <c r="L324" s="49">
        <v>90.32</v>
      </c>
      <c r="M324" s="3"/>
      <c r="N324" s="3"/>
      <c r="O324" s="3"/>
      <c r="P324" s="3"/>
      <c r="Q324" s="3"/>
      <c r="R324" s="3"/>
      <c r="S324" s="3"/>
      <c r="T324" s="3"/>
      <c r="U324" s="3"/>
      <c r="V324" s="3"/>
      <c r="W324" s="3"/>
      <c r="X324" s="3"/>
      <c r="Y324" s="3"/>
      <c r="Z324" s="3"/>
      <c r="AA324" s="3"/>
      <c r="AB324" s="3"/>
    </row>
    <row r="325" spans="1:28" x14ac:dyDescent="0.2">
      <c r="A325" s="3">
        <v>10905</v>
      </c>
      <c r="B325" s="3" t="str">
        <f>VLOOKUP(A325,'QAQC ID Reference Page'!A$2:G$10999,2,FALSE)</f>
        <v>OBS0821W1</v>
      </c>
      <c r="C325" s="46">
        <f>VLOOKUP(A325,'QAQC ID Reference Page'!A$2:G$10999,3,FALSE)</f>
        <v>44411</v>
      </c>
      <c r="D325" s="12">
        <f>VLOOKUP(A325,'QAQC ID Reference Page'!A$2:G$10999,4,FALSE)</f>
        <v>0.36736111111111114</v>
      </c>
      <c r="E325" s="21">
        <f>VLOOKUP(A325,'QAQC ID Reference Page'!A$2:G$10999,5,FALSE)</f>
        <v>1027</v>
      </c>
      <c r="F325" s="21" t="str">
        <f>VLOOKUP(A325,'QAQC ID Reference Page'!A$2:G$10999,6,FALSE)</f>
        <v>TR-UP</v>
      </c>
      <c r="G325" s="3" t="str">
        <f>VLOOKUP(A325,'QAQC ID Reference Page'!A$2:G$10999,7,FALSE)</f>
        <v>S</v>
      </c>
      <c r="H325" s="49">
        <v>9.83</v>
      </c>
      <c r="I325" s="49">
        <v>0.36</v>
      </c>
      <c r="J325" s="50">
        <v>0.11700000000000001</v>
      </c>
      <c r="K325" s="49">
        <v>1.23</v>
      </c>
      <c r="L325" s="49">
        <v>111.6</v>
      </c>
      <c r="M325" s="3"/>
      <c r="N325" s="3"/>
      <c r="O325" s="3"/>
      <c r="P325" s="3"/>
      <c r="Q325" s="3"/>
      <c r="R325" s="3"/>
      <c r="S325" s="3"/>
      <c r="T325" s="3"/>
      <c r="U325" s="3"/>
      <c r="V325" s="3"/>
      <c r="W325" s="3"/>
      <c r="X325" s="3"/>
      <c r="Y325" s="3"/>
      <c r="Z325" s="3"/>
      <c r="AA325" s="3"/>
      <c r="AB325" s="3"/>
    </row>
    <row r="326" spans="1:28" x14ac:dyDescent="0.2">
      <c r="A326" s="3">
        <v>10906</v>
      </c>
      <c r="B326" s="3" t="str">
        <f>VLOOKUP(A326,'QAQC ID Reference Page'!A$2:G$10999,2,FALSE)</f>
        <v>OBS0821W1</v>
      </c>
      <c r="C326" s="46">
        <f>VLOOKUP(A326,'QAQC ID Reference Page'!A$2:G$10999,3,FALSE)</f>
        <v>44411</v>
      </c>
      <c r="D326" s="12">
        <f>VLOOKUP(A326,'QAQC ID Reference Page'!A$2:G$10999,4,FALSE)</f>
        <v>0.41041666666666665</v>
      </c>
      <c r="E326" s="21">
        <f>VLOOKUP(A326,'QAQC ID Reference Page'!A$2:G$10999,5,FALSE)</f>
        <v>1041</v>
      </c>
      <c r="F326" s="21" t="str">
        <f>VLOOKUP(A326,'QAQC ID Reference Page'!A$2:G$10999,6,FALSE)</f>
        <v>I7C</v>
      </c>
      <c r="G326" s="3" t="str">
        <f>VLOOKUP(A326,'QAQC ID Reference Page'!A$2:G$10999,7,FALSE)</f>
        <v>B</v>
      </c>
      <c r="H326" s="49">
        <v>1.0900000000000001</v>
      </c>
      <c r="I326" s="49">
        <v>0.28999999999999998</v>
      </c>
      <c r="J326" s="50">
        <v>0.433</v>
      </c>
      <c r="K326" s="49">
        <v>5.09</v>
      </c>
      <c r="L326" s="49">
        <v>63</v>
      </c>
      <c r="M326" s="3"/>
      <c r="N326" s="3"/>
      <c r="O326" s="3"/>
      <c r="P326" s="3"/>
      <c r="Q326" s="3"/>
      <c r="R326" s="3"/>
      <c r="S326" s="3"/>
      <c r="T326" s="3"/>
      <c r="U326" s="3"/>
      <c r="V326" s="3"/>
      <c r="W326" s="3"/>
      <c r="X326" s="3"/>
      <c r="Y326" s="3"/>
      <c r="Z326" s="3"/>
      <c r="AA326" s="3"/>
      <c r="AB326" s="3"/>
    </row>
    <row r="327" spans="1:28" x14ac:dyDescent="0.2">
      <c r="A327" s="3">
        <v>10907</v>
      </c>
      <c r="B327" s="3" t="str">
        <f>VLOOKUP(A327,'QAQC ID Reference Page'!A$2:G$10999,2,FALSE)</f>
        <v>OBS0821W1</v>
      </c>
      <c r="C327" s="46">
        <f>VLOOKUP(A327,'QAQC ID Reference Page'!A$2:G$10999,3,FALSE)</f>
        <v>44411</v>
      </c>
      <c r="D327" s="12">
        <f>VLOOKUP(A327,'QAQC ID Reference Page'!A$2:G$10999,4,FALSE)</f>
        <v>0.50277777777777777</v>
      </c>
      <c r="E327" s="21">
        <f>VLOOKUP(A327,'QAQC ID Reference Page'!A$2:G$10999,5,FALSE)</f>
        <v>1044</v>
      </c>
      <c r="F327" s="21" t="str">
        <f>VLOOKUP(A327,'QAQC ID Reference Page'!A$2:G$10999,6,FALSE)</f>
        <v>E7C</v>
      </c>
      <c r="G327" s="3" t="str">
        <f>VLOOKUP(A327,'QAQC ID Reference Page'!A$2:G$10999,7,FALSE)</f>
        <v>B</v>
      </c>
      <c r="H327" s="49">
        <v>0.81</v>
      </c>
      <c r="I327" s="49">
        <v>0.2</v>
      </c>
      <c r="J327" s="50">
        <v>0.34499999999999997</v>
      </c>
      <c r="K327" s="49">
        <v>2.39</v>
      </c>
      <c r="L327" s="49">
        <v>53.61</v>
      </c>
      <c r="M327" s="3"/>
      <c r="N327" s="3"/>
      <c r="O327" s="3"/>
      <c r="P327" s="3"/>
      <c r="Q327" s="3"/>
      <c r="R327" s="3"/>
      <c r="S327" s="3"/>
      <c r="T327" s="3"/>
      <c r="U327" s="3"/>
      <c r="V327" s="3"/>
      <c r="W327" s="3"/>
      <c r="X327" s="3"/>
      <c r="Y327" s="3"/>
      <c r="Z327" s="3"/>
      <c r="AA327" s="3"/>
      <c r="AB327" s="3"/>
    </row>
    <row r="328" spans="1:28" x14ac:dyDescent="0.2">
      <c r="A328" s="3">
        <v>10908</v>
      </c>
      <c r="B328" s="3" t="str">
        <f>VLOOKUP(A328,'QAQC ID Reference Page'!A$2:G$10999,2,FALSE)</f>
        <v>OBS0821W1</v>
      </c>
      <c r="C328" s="46">
        <f>VLOOKUP(A328,'QAQC ID Reference Page'!A$2:G$10999,3,FALSE)</f>
        <v>44411</v>
      </c>
      <c r="D328" s="12">
        <f>VLOOKUP(A328,'QAQC ID Reference Page'!A$2:G$10999,4,FALSE)</f>
        <v>0.34722222222222221</v>
      </c>
      <c r="E328" s="21">
        <f>VLOOKUP(A328,'QAQC ID Reference Page'!A$2:G$10999,5,FALSE)</f>
        <v>1007</v>
      </c>
      <c r="F328" s="21" t="str">
        <f>VLOOKUP(A328,'QAQC ID Reference Page'!A$2:G$10999,6,FALSE)</f>
        <v>MR</v>
      </c>
      <c r="G328" s="3" t="str">
        <f>VLOOKUP(A328,'QAQC ID Reference Page'!A$2:G$10999,7,FALSE)</f>
        <v>S</v>
      </c>
      <c r="H328" s="49">
        <v>4.1500000000000004</v>
      </c>
      <c r="I328" s="49">
        <v>0.33</v>
      </c>
      <c r="J328" s="50">
        <v>0.124</v>
      </c>
      <c r="K328" s="49">
        <v>2.7</v>
      </c>
      <c r="L328" s="49">
        <v>84.95</v>
      </c>
      <c r="M328" s="3"/>
      <c r="N328" s="3"/>
      <c r="O328" s="3"/>
      <c r="P328" s="3"/>
      <c r="Q328" s="3"/>
      <c r="R328" s="3"/>
      <c r="S328" s="3"/>
      <c r="T328" s="3"/>
      <c r="U328" s="3"/>
      <c r="V328" s="3"/>
      <c r="W328" s="3"/>
      <c r="X328" s="3"/>
      <c r="Y328" s="3"/>
      <c r="Z328" s="3"/>
      <c r="AA328" s="3"/>
      <c r="AB328" s="3"/>
    </row>
    <row r="329" spans="1:28" x14ac:dyDescent="0.2">
      <c r="A329" s="3">
        <v>10909</v>
      </c>
      <c r="B329" s="3" t="str">
        <f>VLOOKUP(A329,'QAQC ID Reference Page'!A$2:G$10999,2,FALSE)</f>
        <v>OBS0821W1</v>
      </c>
      <c r="C329" s="46">
        <f>VLOOKUP(A329,'QAQC ID Reference Page'!A$2:G$10999,3,FALSE)</f>
        <v>44411</v>
      </c>
      <c r="D329" s="12">
        <f>VLOOKUP(A329,'QAQC ID Reference Page'!A$2:G$10999,4,FALSE)</f>
        <v>0.44305555555555554</v>
      </c>
      <c r="E329" s="21">
        <f>VLOOKUP(A329,'QAQC ID Reference Page'!A$2:G$10999,5,FALSE)</f>
        <v>1016</v>
      </c>
      <c r="F329" s="21" t="str">
        <f>VLOOKUP(A329,'QAQC ID Reference Page'!A$2:G$10999,6,FALSE)</f>
        <v>G9</v>
      </c>
      <c r="G329" s="3" t="str">
        <f>VLOOKUP(A329,'QAQC ID Reference Page'!A$2:G$10999,7,FALSE)</f>
        <v>S</v>
      </c>
      <c r="H329" s="49">
        <v>0.52</v>
      </c>
      <c r="I329" s="49">
        <v>0.39</v>
      </c>
      <c r="J329" s="50">
        <v>2.5999999999999999E-2</v>
      </c>
      <c r="K329" s="49">
        <v>0.62</v>
      </c>
      <c r="L329" s="49">
        <v>92.72</v>
      </c>
      <c r="M329" s="3"/>
      <c r="N329" s="3"/>
      <c r="O329" s="3"/>
      <c r="P329" s="3"/>
      <c r="Q329" s="3"/>
      <c r="R329" s="3"/>
      <c r="S329" s="3"/>
      <c r="T329" s="3"/>
      <c r="U329" s="3"/>
      <c r="V329" s="3"/>
      <c r="W329" s="3"/>
      <c r="X329" s="3"/>
      <c r="Y329" s="3"/>
      <c r="Z329" s="3"/>
      <c r="AA329" s="3"/>
      <c r="AB329" s="3"/>
    </row>
    <row r="330" spans="1:28" x14ac:dyDescent="0.2">
      <c r="A330" s="3">
        <v>10910</v>
      </c>
      <c r="B330" s="3" t="str">
        <f>VLOOKUP(A330,'QAQC ID Reference Page'!A$2:G$10999,2,FALSE)</f>
        <v>OBS0821W1</v>
      </c>
      <c r="C330" s="46">
        <f>VLOOKUP(A330,'QAQC ID Reference Page'!A$2:G$10999,3,FALSE)</f>
        <v>44411</v>
      </c>
      <c r="D330" s="12">
        <f>VLOOKUP(A330,'QAQC ID Reference Page'!A$2:G$10999,4,FALSE)</f>
        <v>0.41041666666666665</v>
      </c>
      <c r="E330" s="21">
        <f>VLOOKUP(A330,'QAQC ID Reference Page'!A$2:G$10999,5,FALSE)</f>
        <v>1036</v>
      </c>
      <c r="F330" s="21" t="str">
        <f>VLOOKUP(A330,'QAQC ID Reference Page'!A$2:G$10999,6,FALSE)</f>
        <v>I7C</v>
      </c>
      <c r="G330" s="3" t="str">
        <f>VLOOKUP(A330,'QAQC ID Reference Page'!A$2:G$10999,7,FALSE)</f>
        <v>S</v>
      </c>
      <c r="H330" s="49">
        <v>1.5699999999999998</v>
      </c>
      <c r="I330" s="49">
        <v>0.14000000000000001</v>
      </c>
      <c r="J330" s="50">
        <v>8.8999999999999996E-2</v>
      </c>
      <c r="K330" s="49">
        <v>0.81</v>
      </c>
      <c r="L330" s="49">
        <v>101.23</v>
      </c>
      <c r="M330" s="3"/>
      <c r="N330" s="3"/>
      <c r="O330" s="3"/>
      <c r="P330" s="3"/>
      <c r="Q330" s="3"/>
      <c r="R330" s="3"/>
      <c r="S330" s="3"/>
      <c r="T330" s="3"/>
      <c r="U330" s="3"/>
      <c r="V330" s="3"/>
      <c r="W330" s="3"/>
      <c r="X330" s="3"/>
      <c r="Y330" s="3"/>
      <c r="Z330" s="3"/>
      <c r="AA330" s="3"/>
      <c r="AB330" s="3"/>
    </row>
    <row r="331" spans="1:28" x14ac:dyDescent="0.2">
      <c r="A331" s="3">
        <v>10911</v>
      </c>
      <c r="B331" s="3" t="str">
        <f>VLOOKUP(A331,'QAQC ID Reference Page'!A$2:G$10999,2,FALSE)</f>
        <v>OBS0821W1</v>
      </c>
      <c r="C331" s="46">
        <f>VLOOKUP(A331,'QAQC ID Reference Page'!A$2:G$10999,3,FALSE)</f>
        <v>44411</v>
      </c>
      <c r="D331" s="12">
        <f>VLOOKUP(A331,'QAQC ID Reference Page'!A$2:G$10999,4,FALSE)</f>
        <v>0.51458333333333328</v>
      </c>
      <c r="E331" s="21">
        <f>VLOOKUP(A331,'QAQC ID Reference Page'!A$2:G$10999,5,FALSE)</f>
        <v>1023</v>
      </c>
      <c r="F331" s="21" t="str">
        <f>VLOOKUP(A331,'QAQC ID Reference Page'!A$2:G$10999,6,FALSE)</f>
        <v>E6</v>
      </c>
      <c r="G331" s="3" t="str">
        <f>VLOOKUP(A331,'QAQC ID Reference Page'!A$2:G$10999,7,FALSE)</f>
        <v>S</v>
      </c>
      <c r="H331" s="49">
        <v>0.79</v>
      </c>
      <c r="I331" s="49">
        <v>0.28999999999999998</v>
      </c>
      <c r="J331" s="50">
        <v>9.0999999999999998E-2</v>
      </c>
      <c r="K331" s="49">
        <v>0.63</v>
      </c>
      <c r="L331" s="49">
        <v>35.22</v>
      </c>
      <c r="M331" s="3"/>
      <c r="N331" s="3"/>
      <c r="O331" s="3"/>
      <c r="P331" s="3"/>
      <c r="Q331" s="3"/>
      <c r="R331" s="3"/>
      <c r="S331" s="3"/>
      <c r="T331" s="3"/>
      <c r="U331" s="3"/>
      <c r="V331" s="3"/>
      <c r="W331" s="3"/>
      <c r="X331" s="3"/>
      <c r="Y331" s="3"/>
      <c r="Z331" s="3"/>
      <c r="AA331" s="3"/>
      <c r="AB331" s="3"/>
    </row>
    <row r="332" spans="1:28" x14ac:dyDescent="0.2">
      <c r="A332" s="3">
        <v>10912</v>
      </c>
      <c r="B332" s="3" t="str">
        <f>VLOOKUP(A332,'QAQC ID Reference Page'!A$2:G$10999,2,FALSE)</f>
        <v>OBS0821W1</v>
      </c>
      <c r="C332" s="46">
        <f>VLOOKUP(A332,'QAQC ID Reference Page'!A$2:G$10999,3,FALSE)</f>
        <v>44411</v>
      </c>
      <c r="D332" s="12">
        <f>VLOOKUP(A332,'QAQC ID Reference Page'!A$2:G$10999,4,FALSE)</f>
        <v>0.34722222222222221</v>
      </c>
      <c r="E332" s="21">
        <f>VLOOKUP(A332,'QAQC ID Reference Page'!A$2:G$10999,5,FALSE)</f>
        <v>1013</v>
      </c>
      <c r="F332" s="21" t="str">
        <f>VLOOKUP(A332,'QAQC ID Reference Page'!A$2:G$10999,6,FALSE)</f>
        <v>MR</v>
      </c>
      <c r="G332" s="3" t="str">
        <f>VLOOKUP(A332,'QAQC ID Reference Page'!A$2:G$10999,7,FALSE)</f>
        <v>B</v>
      </c>
      <c r="H332" s="49">
        <v>2.0299999999999998</v>
      </c>
      <c r="I332" s="49">
        <v>0.28999999999999998</v>
      </c>
      <c r="J332" s="50">
        <v>0.51800000000000002</v>
      </c>
      <c r="K332" s="49">
        <v>6.44</v>
      </c>
      <c r="L332" s="49">
        <v>21.72</v>
      </c>
      <c r="M332" s="3"/>
      <c r="N332" s="3"/>
      <c r="O332" s="3"/>
      <c r="P332" s="3"/>
      <c r="Q332" s="3"/>
      <c r="R332" s="3"/>
      <c r="S332" s="3"/>
      <c r="T332" s="3"/>
      <c r="U332" s="3"/>
      <c r="V332" s="3"/>
      <c r="W332" s="3"/>
      <c r="X332" s="3"/>
      <c r="Y332" s="3"/>
      <c r="Z332" s="3"/>
      <c r="AA332" s="3"/>
      <c r="AB332" s="3"/>
    </row>
    <row r="333" spans="1:28" x14ac:dyDescent="0.2">
      <c r="A333" s="3">
        <v>10913</v>
      </c>
      <c r="B333" s="3" t="str">
        <f>VLOOKUP(A333,'QAQC ID Reference Page'!A$2:G$10999,2,FALSE)</f>
        <v>OBS0821W1</v>
      </c>
      <c r="C333" s="46">
        <f>VLOOKUP(A333,'QAQC ID Reference Page'!A$2:G$10999,3,FALSE)</f>
        <v>44411</v>
      </c>
      <c r="D333" s="12">
        <f>VLOOKUP(A333,'QAQC ID Reference Page'!A$2:G$10999,4,FALSE)</f>
        <v>0.45277777777777778</v>
      </c>
      <c r="E333" s="21">
        <f>VLOOKUP(A333,'QAQC ID Reference Page'!A$2:G$10999,5,FALSE)</f>
        <v>1037</v>
      </c>
      <c r="F333" s="21" t="str">
        <f>VLOOKUP(A333,'QAQC ID Reference Page'!A$2:G$10999,6,FALSE)</f>
        <v>G7C</v>
      </c>
      <c r="G333" s="3" t="str">
        <f>VLOOKUP(A333,'QAQC ID Reference Page'!A$2:G$10999,7,FALSE)</f>
        <v>S</v>
      </c>
      <c r="H333" s="49">
        <v>8.06</v>
      </c>
      <c r="I333" s="49">
        <v>0.64</v>
      </c>
      <c r="J333" s="50">
        <v>0.11600000000000001</v>
      </c>
      <c r="K333" s="49">
        <v>0.77</v>
      </c>
      <c r="L333" s="49">
        <v>92.41</v>
      </c>
      <c r="M333" s="3"/>
      <c r="N333" s="3"/>
      <c r="O333" s="3"/>
      <c r="P333" s="3"/>
      <c r="Q333" s="3"/>
      <c r="R333" s="3"/>
      <c r="S333" s="3"/>
      <c r="T333" s="3"/>
      <c r="U333" s="3"/>
      <c r="V333" s="3"/>
      <c r="W333" s="3"/>
      <c r="X333" s="3"/>
      <c r="Y333" s="3"/>
      <c r="Z333" s="3"/>
      <c r="AA333" s="3"/>
      <c r="AB333" s="3"/>
    </row>
    <row r="334" spans="1:28" x14ac:dyDescent="0.2">
      <c r="A334" s="3">
        <v>10914</v>
      </c>
      <c r="B334" s="3" t="str">
        <f>VLOOKUP(A334,'QAQC ID Reference Page'!A$2:G$10999,2,FALSE)</f>
        <v>OBS0821W1</v>
      </c>
      <c r="C334" s="46">
        <f>VLOOKUP(A334,'QAQC ID Reference Page'!A$2:G$10999,3,FALSE)</f>
        <v>44411</v>
      </c>
      <c r="D334" s="12">
        <f>VLOOKUP(A334,'QAQC ID Reference Page'!A$2:G$10999,4,FALSE)</f>
        <v>0.30694444444444446</v>
      </c>
      <c r="E334" s="21">
        <f>VLOOKUP(A334,'QAQC ID Reference Page'!A$2:G$10999,5,FALSE)</f>
        <v>1035</v>
      </c>
      <c r="F334" s="21" t="str">
        <f>VLOOKUP(A334,'QAQC ID Reference Page'!A$2:G$10999,6,FALSE)</f>
        <v>G6</v>
      </c>
      <c r="G334" s="3" t="str">
        <f>VLOOKUP(A334,'QAQC ID Reference Page'!A$2:G$10999,7,FALSE)</f>
        <v>S</v>
      </c>
      <c r="H334" s="49">
        <v>0.46</v>
      </c>
      <c r="I334" s="49">
        <v>0.08</v>
      </c>
      <c r="J334" s="50">
        <v>3.5999999999999997E-2</v>
      </c>
      <c r="K334" s="49">
        <v>1.24</v>
      </c>
      <c r="L334" s="49">
        <v>49.73</v>
      </c>
      <c r="M334" s="3"/>
      <c r="N334" s="3"/>
      <c r="O334" s="3"/>
      <c r="P334" s="3"/>
      <c r="Q334" s="3"/>
      <c r="R334" s="3"/>
      <c r="S334" s="3"/>
      <c r="T334" s="3"/>
      <c r="U334" s="3"/>
      <c r="V334" s="3"/>
      <c r="W334" s="3"/>
      <c r="X334" s="3"/>
      <c r="Y334" s="3"/>
      <c r="Z334" s="3"/>
      <c r="AA334" s="3"/>
      <c r="AB334" s="3"/>
    </row>
    <row r="335" spans="1:28" x14ac:dyDescent="0.2">
      <c r="A335" s="3">
        <v>10915</v>
      </c>
      <c r="B335" s="3" t="str">
        <f>VLOOKUP(A335,'QAQC ID Reference Page'!A$2:G$10999,2,FALSE)</f>
        <v>OBS0821W1</v>
      </c>
      <c r="C335" s="46">
        <f>VLOOKUP(A335,'QAQC ID Reference Page'!A$2:G$10999,3,FALSE)</f>
        <v>44411</v>
      </c>
      <c r="D335" s="12">
        <f>VLOOKUP(A335,'QAQC ID Reference Page'!A$2:G$10999,4,FALSE)</f>
        <v>0.35694444444444445</v>
      </c>
      <c r="E335" s="21">
        <f>VLOOKUP(A335,'QAQC ID Reference Page'!A$2:G$10999,5,FALSE)</f>
        <v>1011</v>
      </c>
      <c r="F335" s="21" t="str">
        <f>VLOOKUP(A335,'QAQC ID Reference Page'!A$2:G$10999,6,FALSE)</f>
        <v>TR</v>
      </c>
      <c r="G335" s="3" t="str">
        <f>VLOOKUP(A335,'QAQC ID Reference Page'!A$2:G$10999,7,FALSE)</f>
        <v>S</v>
      </c>
      <c r="H335" s="49">
        <v>10</v>
      </c>
      <c r="I335" s="49">
        <v>0.41</v>
      </c>
      <c r="J335" s="50">
        <v>0.126</v>
      </c>
      <c r="K335" s="49">
        <v>0.74</v>
      </c>
      <c r="L335" s="49">
        <v>99.24</v>
      </c>
      <c r="M335" s="3"/>
      <c r="N335" s="3"/>
      <c r="O335" s="3"/>
      <c r="P335" s="3"/>
      <c r="Q335" s="3"/>
      <c r="R335" s="3"/>
      <c r="S335" s="3"/>
      <c r="T335" s="3"/>
      <c r="U335" s="3"/>
      <c r="V335" s="3"/>
      <c r="W335" s="3"/>
      <c r="X335" s="3"/>
      <c r="Y335" s="3"/>
      <c r="Z335" s="3"/>
      <c r="AA335" s="3"/>
      <c r="AB335" s="3"/>
    </row>
    <row r="336" spans="1:28" x14ac:dyDescent="0.2">
      <c r="A336" s="3">
        <v>10916</v>
      </c>
      <c r="B336" s="3" t="str">
        <f>VLOOKUP(A336,'QAQC ID Reference Page'!A$2:G$10999,2,FALSE)</f>
        <v>OBS0821W1</v>
      </c>
      <c r="C336" s="46">
        <f>VLOOKUP(A336,'QAQC ID Reference Page'!A$2:G$10999,3,FALSE)</f>
        <v>44411</v>
      </c>
      <c r="D336" s="12">
        <f>VLOOKUP(A336,'QAQC ID Reference Page'!A$2:G$10999,4,FALSE)</f>
        <v>0.31666666666666665</v>
      </c>
      <c r="E336" s="21">
        <f>VLOOKUP(A336,'QAQC ID Reference Page'!A$2:G$10999,5,FALSE)</f>
        <v>1002</v>
      </c>
      <c r="F336" s="21" t="str">
        <f>VLOOKUP(A336,'QAQC ID Reference Page'!A$2:G$10999,6,FALSE)</f>
        <v>DR</v>
      </c>
      <c r="G336" s="3" t="str">
        <f>VLOOKUP(A336,'QAQC ID Reference Page'!A$2:G$10999,7,FALSE)</f>
        <v>S</v>
      </c>
      <c r="H336" s="49">
        <v>9.76</v>
      </c>
      <c r="I336" s="49">
        <v>0.35</v>
      </c>
      <c r="J336" s="50">
        <v>0.105</v>
      </c>
      <c r="K336" s="49">
        <v>0.6</v>
      </c>
      <c r="L336" s="49">
        <v>68.42</v>
      </c>
      <c r="M336" s="3"/>
      <c r="N336" s="3"/>
      <c r="O336" s="3"/>
      <c r="P336" s="3"/>
      <c r="Q336" s="3"/>
      <c r="R336" s="3"/>
      <c r="S336" s="3"/>
      <c r="T336" s="3"/>
      <c r="U336" s="3"/>
      <c r="V336" s="3"/>
      <c r="W336" s="3"/>
      <c r="X336" s="3"/>
      <c r="Y336" s="3"/>
      <c r="Z336" s="3"/>
      <c r="AA336" s="3"/>
      <c r="AB336" s="3"/>
    </row>
    <row r="337" spans="1:28" x14ac:dyDescent="0.2">
      <c r="A337" s="3">
        <v>10917</v>
      </c>
      <c r="B337" s="3" t="str">
        <f>VLOOKUP(A337,'QAQC ID Reference Page'!A$2:G$10999,2,FALSE)</f>
        <v>OBS0821W1</v>
      </c>
      <c r="C337" s="46">
        <f>VLOOKUP(A337,'QAQC ID Reference Page'!A$2:G$10999,3,FALSE)</f>
        <v>44411</v>
      </c>
      <c r="D337" s="12">
        <f>VLOOKUP(A337,'QAQC ID Reference Page'!A$2:G$10999,4,FALSE)</f>
        <v>0.38541666666666669</v>
      </c>
      <c r="E337" s="21">
        <f>VLOOKUP(A337,'QAQC ID Reference Page'!A$2:G$10999,5,FALSE)</f>
        <v>1034</v>
      </c>
      <c r="F337" s="21" t="str">
        <f>VLOOKUP(A337,'QAQC ID Reference Page'!A$2:G$10999,6,FALSE)</f>
        <v>BR</v>
      </c>
      <c r="G337" s="3" t="str">
        <f>VLOOKUP(A337,'QAQC ID Reference Page'!A$2:G$10999,7,FALSE)</f>
        <v>S</v>
      </c>
      <c r="H337" s="49">
        <v>1.97</v>
      </c>
      <c r="I337" s="49">
        <v>0.28000000000000003</v>
      </c>
      <c r="J337" s="50">
        <v>0.10299999999999999</v>
      </c>
      <c r="K337" s="49">
        <v>1.53</v>
      </c>
      <c r="L337" s="49">
        <v>110.04</v>
      </c>
      <c r="M337" s="3"/>
      <c r="N337" s="3"/>
      <c r="O337" s="3"/>
      <c r="P337" s="3"/>
      <c r="Q337" s="3"/>
      <c r="R337" s="3"/>
      <c r="S337" s="3"/>
      <c r="T337" s="3"/>
      <c r="U337" s="3"/>
      <c r="V337" s="3"/>
      <c r="W337" s="3"/>
      <c r="X337" s="3"/>
      <c r="Y337" s="3"/>
      <c r="Z337" s="3"/>
      <c r="AA337" s="3"/>
      <c r="AB337" s="3"/>
    </row>
    <row r="338" spans="1:28" x14ac:dyDescent="0.2">
      <c r="A338" s="3">
        <v>10918</v>
      </c>
      <c r="B338" s="3" t="str">
        <f>VLOOKUP(A338,'QAQC ID Reference Page'!A$2:G$10999,2,FALSE)</f>
        <v>OBS0821W1</v>
      </c>
      <c r="C338" s="46">
        <f>VLOOKUP(A338,'QAQC ID Reference Page'!A$2:G$10999,3,FALSE)</f>
        <v>44411</v>
      </c>
      <c r="D338" s="12">
        <f>VLOOKUP(A338,'QAQC ID Reference Page'!A$2:G$10999,4,FALSE)</f>
        <v>0.37708333333333333</v>
      </c>
      <c r="E338" s="21">
        <f>VLOOKUP(A338,'QAQC ID Reference Page'!A$2:G$10999,5,FALSE)</f>
        <v>1031</v>
      </c>
      <c r="F338" s="21" t="str">
        <f>VLOOKUP(A338,'QAQC ID Reference Page'!A$2:G$10999,6,FALSE)</f>
        <v>AR</v>
      </c>
      <c r="G338" s="3" t="str">
        <f>VLOOKUP(A338,'QAQC ID Reference Page'!A$2:G$10999,7,FALSE)</f>
        <v>S</v>
      </c>
      <c r="H338" s="49">
        <v>0.77</v>
      </c>
      <c r="I338" s="49">
        <v>7.0000000000000007E-2</v>
      </c>
      <c r="J338" s="50">
        <v>9.4E-2</v>
      </c>
      <c r="K338" s="49">
        <v>0.27</v>
      </c>
      <c r="L338" s="49">
        <v>59.69</v>
      </c>
      <c r="M338" s="3"/>
      <c r="N338" s="3"/>
      <c r="O338" s="3"/>
      <c r="P338" s="3"/>
      <c r="Q338" s="3"/>
      <c r="R338" s="3"/>
      <c r="S338" s="3"/>
      <c r="T338" s="3"/>
      <c r="U338" s="3"/>
      <c r="V338" s="3"/>
      <c r="W338" s="3"/>
      <c r="X338" s="3"/>
      <c r="Y338" s="3"/>
      <c r="Z338" s="3"/>
      <c r="AA338" s="3"/>
      <c r="AB338" s="3"/>
    </row>
    <row r="339" spans="1:28" x14ac:dyDescent="0.2">
      <c r="A339" s="3">
        <v>10919</v>
      </c>
      <c r="B339" s="3" t="str">
        <f>VLOOKUP(A339,'QAQC ID Reference Page'!A$2:G$10999,2,FALSE)</f>
        <v>OBS0821W1</v>
      </c>
      <c r="C339" s="46">
        <f>VLOOKUP(A339,'QAQC ID Reference Page'!A$2:G$10999,3,FALSE)</f>
        <v>44411</v>
      </c>
      <c r="D339" s="12">
        <f>VLOOKUP(A339,'QAQC ID Reference Page'!A$2:G$10999,4,FALSE)</f>
        <v>0.3972222222222222</v>
      </c>
      <c r="E339" s="21">
        <f>VLOOKUP(A339,'QAQC ID Reference Page'!A$2:G$10999,5,FALSE)</f>
        <v>1019</v>
      </c>
      <c r="F339" s="21" t="str">
        <f>VLOOKUP(A339,'QAQC ID Reference Page'!A$2:G$10999,6,FALSE)</f>
        <v>I9</v>
      </c>
      <c r="G339" s="3" t="str">
        <f>VLOOKUP(A339,'QAQC ID Reference Page'!A$2:G$10999,7,FALSE)</f>
        <v>S</v>
      </c>
      <c r="H339" s="49">
        <v>0.27</v>
      </c>
      <c r="I339" s="49">
        <v>0.06</v>
      </c>
      <c r="J339" s="50">
        <v>3.7999999999999999E-2</v>
      </c>
      <c r="K339" s="49">
        <v>1.1499999999999999</v>
      </c>
      <c r="L339" s="49">
        <v>107.42</v>
      </c>
      <c r="M339" s="3"/>
      <c r="N339" s="3"/>
      <c r="O339" s="3"/>
      <c r="P339" s="3"/>
      <c r="Q339" s="3"/>
      <c r="R339" s="3"/>
      <c r="S339" s="3"/>
      <c r="T339" s="3"/>
      <c r="U339" s="3"/>
      <c r="V339" s="3"/>
      <c r="W339" s="3"/>
      <c r="X339" s="3"/>
      <c r="Y339" s="3"/>
      <c r="Z339" s="3"/>
      <c r="AA339" s="3"/>
      <c r="AB339" s="3"/>
    </row>
    <row r="340" spans="1:28" x14ac:dyDescent="0.2">
      <c r="A340" s="10">
        <v>10920</v>
      </c>
      <c r="B340" s="3" t="str">
        <f>VLOOKUP(A340,'QAQC ID Reference Page'!A$2:G$10999,2,FALSE)</f>
        <v>OBS0821W1</v>
      </c>
      <c r="C340" s="46">
        <f>VLOOKUP(A340,'QAQC ID Reference Page'!A$2:G$10999,3,FALSE)</f>
        <v>44412</v>
      </c>
      <c r="D340" s="12">
        <f>VLOOKUP(A340,'QAQC ID Reference Page'!A$2:G$10999,4,FALSE)</f>
        <v>0.34861111111111109</v>
      </c>
      <c r="E340" s="21">
        <f>VLOOKUP(A340,'QAQC ID Reference Page'!A$2:G$10999,5,FALSE)</f>
        <v>1031</v>
      </c>
      <c r="F340" s="21" t="str">
        <f>VLOOKUP(A340,'QAQC ID Reference Page'!A$2:G$10999,6,FALSE)</f>
        <v>WB</v>
      </c>
      <c r="G340" s="3" t="str">
        <f>VLOOKUP(A340,'QAQC ID Reference Page'!A$2:G$10999,7,FALSE)</f>
        <v>S</v>
      </c>
      <c r="H340" s="49">
        <v>0.2</v>
      </c>
      <c r="I340" s="49">
        <v>0.2</v>
      </c>
      <c r="J340" s="50">
        <v>5.0000000000000001E-3</v>
      </c>
      <c r="K340" s="49">
        <v>1.21</v>
      </c>
      <c r="L340" s="49">
        <v>40.07</v>
      </c>
      <c r="M340" s="3"/>
      <c r="N340" s="3"/>
      <c r="O340" s="3"/>
      <c r="P340" s="3"/>
      <c r="Q340" s="3"/>
      <c r="R340" s="3"/>
      <c r="S340" s="3"/>
      <c r="T340" s="3"/>
      <c r="U340" s="3"/>
      <c r="V340" s="3"/>
      <c r="W340" s="3"/>
      <c r="X340" s="3"/>
      <c r="Y340" s="3"/>
      <c r="Z340" s="3"/>
      <c r="AA340" s="3"/>
      <c r="AB340" s="3"/>
    </row>
    <row r="341" spans="1:28" x14ac:dyDescent="0.2">
      <c r="A341" s="3">
        <v>10921</v>
      </c>
      <c r="B341" s="3" t="str">
        <f>VLOOKUP(A341,'QAQC ID Reference Page'!A$2:G$10999,2,FALSE)</f>
        <v>OBS0821W1</v>
      </c>
      <c r="C341" s="46">
        <f>VLOOKUP(A341,'QAQC ID Reference Page'!A$2:G$10999,3,FALSE)</f>
        <v>44412</v>
      </c>
      <c r="D341" s="12">
        <f>VLOOKUP(A341,'QAQC ID Reference Page'!A$2:G$10999,4,FALSE)</f>
        <v>0.5444444444444444</v>
      </c>
      <c r="E341" s="21">
        <f>VLOOKUP(A341,'QAQC ID Reference Page'!A$2:G$10999,5,FALSE)</f>
        <v>1040</v>
      </c>
      <c r="F341" s="21" t="str">
        <f>VLOOKUP(A341,'QAQC ID Reference Page'!A$2:G$10999,6,FALSE)</f>
        <v>B3</v>
      </c>
      <c r="G341" s="3" t="str">
        <f>VLOOKUP(A341,'QAQC ID Reference Page'!A$2:G$10999,7,FALSE)</f>
        <v>B</v>
      </c>
      <c r="H341" s="49">
        <v>0.38</v>
      </c>
      <c r="I341" s="49">
        <v>0.12</v>
      </c>
      <c r="J341" s="50">
        <v>1.2E-2</v>
      </c>
      <c r="K341" s="49">
        <v>1.97</v>
      </c>
      <c r="L341" s="49">
        <v>32.65</v>
      </c>
      <c r="M341" s="3"/>
      <c r="N341" s="3"/>
      <c r="O341" s="3"/>
      <c r="P341" s="3"/>
      <c r="Q341" s="3"/>
      <c r="R341" s="3"/>
      <c r="S341" s="3"/>
      <c r="T341" s="3"/>
      <c r="U341" s="3"/>
      <c r="V341" s="3"/>
      <c r="W341" s="3"/>
      <c r="X341" s="3"/>
      <c r="Y341" s="3"/>
      <c r="Z341" s="3"/>
      <c r="AA341" s="3"/>
      <c r="AB341" s="3"/>
    </row>
    <row r="342" spans="1:28" x14ac:dyDescent="0.2">
      <c r="A342" s="3">
        <v>10922</v>
      </c>
      <c r="B342" s="3" t="str">
        <f>VLOOKUP(A342,'QAQC ID Reference Page'!A$2:G$10999,2,FALSE)</f>
        <v>OBS0821W1</v>
      </c>
      <c r="C342" s="46">
        <f>VLOOKUP(A342,'QAQC ID Reference Page'!A$2:G$10999,3,FALSE)</f>
        <v>44412</v>
      </c>
      <c r="D342" s="12">
        <f>VLOOKUP(A342,'QAQC ID Reference Page'!A$2:G$10999,4,FALSE)</f>
        <v>0.51875000000000004</v>
      </c>
      <c r="E342" s="21">
        <f>VLOOKUP(A342,'QAQC ID Reference Page'!A$2:G$10999,5,FALSE)</f>
        <v>1007</v>
      </c>
      <c r="F342" s="21" t="str">
        <f>VLOOKUP(A342,'QAQC ID Reference Page'!A$2:G$10999,6,FALSE)</f>
        <v>B1</v>
      </c>
      <c r="G342" s="3" t="str">
        <f>VLOOKUP(A342,'QAQC ID Reference Page'!A$2:G$10999,7,FALSE)</f>
        <v>S</v>
      </c>
      <c r="H342" s="49">
        <v>0.37</v>
      </c>
      <c r="I342" s="49">
        <v>0.56000000000000005</v>
      </c>
      <c r="J342" s="50">
        <v>-5.0000000000000001E-3</v>
      </c>
      <c r="K342" s="49">
        <v>0.75</v>
      </c>
      <c r="L342" s="49">
        <v>34.520000000000003</v>
      </c>
      <c r="M342" s="3"/>
      <c r="N342" s="3"/>
      <c r="O342" s="3"/>
      <c r="P342" s="3"/>
      <c r="Q342" s="3"/>
      <c r="R342" s="3"/>
      <c r="S342" s="3"/>
      <c r="T342" s="3"/>
      <c r="U342" s="3"/>
      <c r="V342" s="3"/>
      <c r="W342" s="3"/>
      <c r="X342" s="3"/>
      <c r="Y342" s="3"/>
      <c r="Z342" s="3"/>
      <c r="AA342" s="3"/>
      <c r="AB342" s="3"/>
    </row>
    <row r="343" spans="1:28" x14ac:dyDescent="0.2">
      <c r="A343" s="10">
        <v>10923</v>
      </c>
      <c r="B343" s="3" t="str">
        <f>VLOOKUP(A343,'QAQC ID Reference Page'!A$2:G$10999,2,FALSE)</f>
        <v>OBS0821W1</v>
      </c>
      <c r="C343" s="46">
        <f>VLOOKUP(A343,'QAQC ID Reference Page'!A$2:G$10999,3,FALSE)</f>
        <v>44412</v>
      </c>
      <c r="D343" s="12">
        <f>VLOOKUP(A343,'QAQC ID Reference Page'!A$2:G$10999,4,FALSE)</f>
        <v>0.49861111111111112</v>
      </c>
      <c r="E343" s="21">
        <f>VLOOKUP(A343,'QAQC ID Reference Page'!A$2:G$10999,5,FALSE)</f>
        <v>1027</v>
      </c>
      <c r="F343" s="21" t="str">
        <f>VLOOKUP(A343,'QAQC ID Reference Page'!A$2:G$10999,6,FALSE)</f>
        <v>D1</v>
      </c>
      <c r="G343" s="3" t="str">
        <f>VLOOKUP(A343,'QAQC ID Reference Page'!A$2:G$10999,7,FALSE)</f>
        <v>S</v>
      </c>
      <c r="H343" s="49">
        <v>0.15</v>
      </c>
      <c r="I343" s="49">
        <v>0.08</v>
      </c>
      <c r="J343" s="50">
        <v>2E-3</v>
      </c>
      <c r="K343" s="49">
        <v>0.77</v>
      </c>
      <c r="L343" s="49">
        <v>39.83</v>
      </c>
      <c r="M343" s="3"/>
      <c r="N343" s="3"/>
      <c r="O343" s="3"/>
      <c r="P343" s="3"/>
      <c r="Q343" s="3"/>
      <c r="R343" s="3"/>
      <c r="S343" s="3"/>
      <c r="T343" s="3"/>
      <c r="U343" s="3"/>
      <c r="V343" s="3"/>
      <c r="W343" s="3"/>
      <c r="X343" s="3"/>
      <c r="Y343" s="3"/>
      <c r="Z343" s="3"/>
      <c r="AA343" s="3"/>
      <c r="AB343" s="3"/>
    </row>
    <row r="344" spans="1:28" x14ac:dyDescent="0.2">
      <c r="A344" s="3">
        <v>10924</v>
      </c>
      <c r="B344" s="3" t="str">
        <f>VLOOKUP(A344,'QAQC ID Reference Page'!A$2:G$10999,2,FALSE)</f>
        <v>OBS0821W1</v>
      </c>
      <c r="C344" s="46">
        <f>VLOOKUP(A344,'QAQC ID Reference Page'!A$2:G$10999,3,FALSE)</f>
        <v>44412</v>
      </c>
      <c r="D344" s="12">
        <f>VLOOKUP(A344,'QAQC ID Reference Page'!A$2:G$10999,4,FALSE)</f>
        <v>0.4909722222222222</v>
      </c>
      <c r="E344" s="21">
        <f>VLOOKUP(A344,'QAQC ID Reference Page'!A$2:G$10999,5,FALSE)</f>
        <v>1036</v>
      </c>
      <c r="F344" s="21" t="str">
        <f>VLOOKUP(A344,'QAQC ID Reference Page'!A$2:G$10999,6,FALSE)</f>
        <v>E1</v>
      </c>
      <c r="G344" s="3" t="str">
        <f>VLOOKUP(A344,'QAQC ID Reference Page'!A$2:G$10999,7,FALSE)</f>
        <v>S</v>
      </c>
      <c r="H344" s="49">
        <v>0.2</v>
      </c>
      <c r="I344" s="49">
        <v>0.15</v>
      </c>
      <c r="J344" s="50">
        <v>5.0000000000000001E-3</v>
      </c>
      <c r="K344" s="49">
        <v>0.94</v>
      </c>
      <c r="L344" s="49">
        <v>39.200000000000003</v>
      </c>
      <c r="M344" s="3"/>
      <c r="N344" s="3"/>
      <c r="O344" s="3"/>
      <c r="P344" s="3"/>
      <c r="Q344" s="3"/>
      <c r="R344" s="3"/>
      <c r="S344" s="3"/>
      <c r="T344" s="3"/>
      <c r="U344" s="3"/>
      <c r="V344" s="3"/>
      <c r="W344" s="3"/>
      <c r="X344" s="3"/>
      <c r="Y344" s="3"/>
      <c r="Z344" s="3"/>
      <c r="AA344" s="3"/>
      <c r="AB344" s="3"/>
    </row>
    <row r="345" spans="1:28" x14ac:dyDescent="0.2">
      <c r="A345" s="3">
        <v>10925</v>
      </c>
      <c r="B345" s="3" t="str">
        <f>VLOOKUP(A345,'QAQC ID Reference Page'!A$2:G$10999,2,FALSE)</f>
        <v>OBS0821W1</v>
      </c>
      <c r="C345" s="46">
        <f>VLOOKUP(A345,'QAQC ID Reference Page'!A$2:G$10999,3,FALSE)</f>
        <v>44412</v>
      </c>
      <c r="D345" s="12">
        <f>VLOOKUP(A345,'QAQC ID Reference Page'!A$2:G$10999,4,FALSE)</f>
        <v>0.40347222222222223</v>
      </c>
      <c r="E345" s="21">
        <f>VLOOKUP(A345,'QAQC ID Reference Page'!A$2:G$10999,5,FALSE)</f>
        <v>1011</v>
      </c>
      <c r="F345" s="21" t="str">
        <f>VLOOKUP(A345,'QAQC ID Reference Page'!A$2:G$10999,6,FALSE)</f>
        <v>C7C</v>
      </c>
      <c r="G345" s="3" t="str">
        <f>VLOOKUP(A345,'QAQC ID Reference Page'!A$2:G$10999,7,FALSE)</f>
        <v>S</v>
      </c>
      <c r="H345" s="49">
        <v>0.09</v>
      </c>
      <c r="I345" s="49">
        <v>0.06</v>
      </c>
      <c r="J345" s="50">
        <v>7.0000000000000001E-3</v>
      </c>
      <c r="K345" s="49">
        <v>0.43</v>
      </c>
      <c r="L345" s="49">
        <v>38.700000000000003</v>
      </c>
      <c r="M345" s="3"/>
      <c r="N345" s="3"/>
      <c r="O345" s="3"/>
      <c r="P345" s="3"/>
      <c r="Q345" s="3"/>
      <c r="R345" s="3"/>
      <c r="S345" s="3"/>
      <c r="T345" s="3"/>
      <c r="U345" s="3"/>
      <c r="V345" s="3"/>
      <c r="W345" s="3"/>
      <c r="X345" s="3"/>
      <c r="Y345" s="3"/>
      <c r="Z345" s="3"/>
      <c r="AA345" s="3"/>
      <c r="AB345" s="3"/>
    </row>
    <row r="346" spans="1:28" x14ac:dyDescent="0.2">
      <c r="A346" s="3">
        <v>10926</v>
      </c>
      <c r="B346" s="3" t="str">
        <f>VLOOKUP(A346,'QAQC ID Reference Page'!A$2:G$10999,2,FALSE)</f>
        <v>OBS0821W1</v>
      </c>
      <c r="C346" s="46">
        <f>VLOOKUP(A346,'QAQC ID Reference Page'!A$2:G$10999,3,FALSE)</f>
        <v>44412</v>
      </c>
      <c r="D346" s="12">
        <f>VLOOKUP(A346,'QAQC ID Reference Page'!A$2:G$10999,4,FALSE)</f>
        <v>0.49861111111111112</v>
      </c>
      <c r="E346" s="21">
        <f>VLOOKUP(A346,'QAQC ID Reference Page'!A$2:G$10999,5,FALSE)</f>
        <v>1041</v>
      </c>
      <c r="F346" s="21" t="str">
        <f>VLOOKUP(A346,'QAQC ID Reference Page'!A$2:G$10999,6,FALSE)</f>
        <v>D1</v>
      </c>
      <c r="G346" s="3" t="str">
        <f>VLOOKUP(A346,'QAQC ID Reference Page'!A$2:G$10999,7,FALSE)</f>
        <v>B</v>
      </c>
      <c r="H346" s="49">
        <v>0.87</v>
      </c>
      <c r="I346" s="49">
        <v>0.5</v>
      </c>
      <c r="J346" s="50">
        <v>0.57399999999999995</v>
      </c>
      <c r="K346" s="49">
        <v>2.33</v>
      </c>
      <c r="L346" s="49">
        <v>55.9</v>
      </c>
      <c r="M346" s="3"/>
      <c r="N346" s="3"/>
      <c r="O346" s="3"/>
      <c r="P346" s="3"/>
      <c r="Q346" s="3"/>
      <c r="R346" s="3"/>
      <c r="S346" s="3"/>
      <c r="T346" s="3"/>
      <c r="U346" s="3"/>
      <c r="V346" s="3"/>
      <c r="W346" s="3"/>
      <c r="X346" s="3"/>
      <c r="Y346" s="3"/>
      <c r="Z346" s="3"/>
      <c r="AA346" s="3"/>
      <c r="AB346" s="3"/>
    </row>
    <row r="347" spans="1:28" x14ac:dyDescent="0.2">
      <c r="A347" s="3">
        <v>10927</v>
      </c>
      <c r="B347" s="3" t="str">
        <f>VLOOKUP(A347,'QAQC ID Reference Page'!A$2:G$10999,2,FALSE)</f>
        <v>OBS0821W1</v>
      </c>
      <c r="C347" s="46">
        <f>VLOOKUP(A347,'QAQC ID Reference Page'!A$2:G$10999,3,FALSE)</f>
        <v>44412</v>
      </c>
      <c r="D347" s="12">
        <f>VLOOKUP(A347,'QAQC ID Reference Page'!A$2:G$10999,4,FALSE)</f>
        <v>0.27638888888888891</v>
      </c>
      <c r="E347" s="21">
        <f>VLOOKUP(A347,'QAQC ID Reference Page'!A$2:G$10999,5,FALSE)</f>
        <v>1004</v>
      </c>
      <c r="F347" s="21" t="str">
        <f>VLOOKUP(A347,'QAQC ID Reference Page'!A$2:G$10999,6,FALSE)</f>
        <v>B7C</v>
      </c>
      <c r="G347" s="3" t="str">
        <f>VLOOKUP(A347,'QAQC ID Reference Page'!A$2:G$10999,7,FALSE)</f>
        <v>B</v>
      </c>
      <c r="H347" s="49">
        <v>3.06</v>
      </c>
      <c r="I347" s="49">
        <v>0.33</v>
      </c>
      <c r="J347" s="50">
        <v>1.3919999999999999</v>
      </c>
      <c r="K347" s="49">
        <v>3.67</v>
      </c>
      <c r="L347" s="49">
        <v>55.74</v>
      </c>
      <c r="M347" s="3"/>
      <c r="N347" s="3"/>
      <c r="O347" s="3"/>
      <c r="P347" s="3"/>
      <c r="Q347" s="3"/>
      <c r="R347" s="3"/>
      <c r="S347" s="3"/>
      <c r="T347" s="3"/>
      <c r="U347" s="3"/>
      <c r="V347" s="3"/>
      <c r="W347" s="3"/>
      <c r="X347" s="3"/>
      <c r="Y347" s="3"/>
      <c r="Z347" s="3"/>
      <c r="AA347" s="3"/>
      <c r="AB347" s="3"/>
    </row>
    <row r="348" spans="1:28" x14ac:dyDescent="0.2">
      <c r="A348" s="3">
        <v>10928</v>
      </c>
      <c r="B348" s="3" t="str">
        <f>VLOOKUP(A348,'QAQC ID Reference Page'!A$2:G$10999,2,FALSE)</f>
        <v>OBS0821W1</v>
      </c>
      <c r="C348" s="46">
        <f>VLOOKUP(A348,'QAQC ID Reference Page'!A$2:G$10999,3,FALSE)</f>
        <v>44412</v>
      </c>
      <c r="D348" s="12">
        <f>VLOOKUP(A348,'QAQC ID Reference Page'!A$2:G$10999,4,FALSE)</f>
        <v>0.45833333333333331</v>
      </c>
      <c r="E348" s="21">
        <f>VLOOKUP(A348,'QAQC ID Reference Page'!A$2:G$10999,5,FALSE)</f>
        <v>1023</v>
      </c>
      <c r="F348" s="21" t="str">
        <f>VLOOKUP(A348,'QAQC ID Reference Page'!A$2:G$10999,6,FALSE)</f>
        <v>WFR</v>
      </c>
      <c r="G348" s="3" t="str">
        <f>VLOOKUP(A348,'QAQC ID Reference Page'!A$2:G$10999,7,FALSE)</f>
        <v>S</v>
      </c>
      <c r="H348" s="49">
        <v>0.22</v>
      </c>
      <c r="I348" s="49">
        <v>0.16</v>
      </c>
      <c r="J348" s="50">
        <v>5.0999999999999997E-2</v>
      </c>
      <c r="K348" s="49">
        <v>0.65</v>
      </c>
      <c r="L348" s="49">
        <v>84.38</v>
      </c>
      <c r="M348" s="3"/>
      <c r="N348" s="3"/>
      <c r="O348" s="3"/>
      <c r="P348" s="3"/>
      <c r="Q348" s="3"/>
      <c r="R348" s="3"/>
      <c r="S348" s="3"/>
      <c r="T348" s="3"/>
      <c r="U348" s="3"/>
      <c r="V348" s="3"/>
      <c r="W348" s="3"/>
      <c r="X348" s="3"/>
      <c r="Y348" s="3"/>
      <c r="Z348" s="3"/>
      <c r="AA348" s="3"/>
      <c r="AB348" s="3"/>
    </row>
    <row r="349" spans="1:28" x14ac:dyDescent="0.2">
      <c r="A349" s="3">
        <v>10929</v>
      </c>
      <c r="B349" s="3" t="str">
        <f>VLOOKUP(A349,'QAQC ID Reference Page'!A$2:G$10999,2,FALSE)</f>
        <v>OBS0821W1</v>
      </c>
      <c r="C349" s="46">
        <f>VLOOKUP(A349,'QAQC ID Reference Page'!A$2:G$10999,3,FALSE)</f>
        <v>44412</v>
      </c>
      <c r="D349" s="12">
        <f>VLOOKUP(A349,'QAQC ID Reference Page'!A$2:G$10999,4,FALSE)</f>
        <v>0.51875000000000004</v>
      </c>
      <c r="E349" s="21">
        <f>VLOOKUP(A349,'QAQC ID Reference Page'!A$2:G$10999,5,FALSE)</f>
        <v>1044</v>
      </c>
      <c r="F349" s="21" t="str">
        <f>VLOOKUP(A349,'QAQC ID Reference Page'!A$2:G$10999,6,FALSE)</f>
        <v>B1</v>
      </c>
      <c r="G349" s="3" t="str">
        <f>VLOOKUP(A349,'QAQC ID Reference Page'!A$2:G$10999,7,FALSE)</f>
        <v>B</v>
      </c>
      <c r="H349" s="49">
        <v>0.53</v>
      </c>
      <c r="I349" s="49">
        <v>0.28000000000000003</v>
      </c>
      <c r="J349" s="50">
        <v>0.193</v>
      </c>
      <c r="K349" s="49">
        <v>1.19</v>
      </c>
      <c r="L349" s="49">
        <v>26.27</v>
      </c>
      <c r="M349" s="3"/>
      <c r="N349" s="3"/>
      <c r="O349" s="3"/>
      <c r="P349" s="3"/>
      <c r="Q349" s="3"/>
      <c r="R349" s="3"/>
      <c r="S349" s="3"/>
      <c r="T349" s="3"/>
      <c r="U349" s="3"/>
      <c r="V349" s="3"/>
      <c r="W349" s="3"/>
      <c r="X349" s="3"/>
      <c r="Y349" s="3"/>
      <c r="Z349" s="3"/>
      <c r="AA349" s="3"/>
      <c r="AB349" s="3"/>
    </row>
    <row r="350" spans="1:28" x14ac:dyDescent="0.2">
      <c r="A350" s="3">
        <v>10930</v>
      </c>
      <c r="B350" s="3" t="str">
        <f>VLOOKUP(A350,'QAQC ID Reference Page'!A$2:G$10999,2,FALSE)</f>
        <v>OBS0821W1</v>
      </c>
      <c r="C350" s="46">
        <f>VLOOKUP(A350,'QAQC ID Reference Page'!A$2:G$10999,3,FALSE)</f>
        <v>44412</v>
      </c>
      <c r="D350" s="12">
        <f>VLOOKUP(A350,'QAQC ID Reference Page'!A$2:G$10999,4,FALSE)</f>
        <v>0.44374999999999998</v>
      </c>
      <c r="E350" s="21">
        <f>VLOOKUP(A350,'QAQC ID Reference Page'!A$2:G$10999,5,FALSE)</f>
        <v>1006</v>
      </c>
      <c r="F350" s="21" t="str">
        <f>VLOOKUP(A350,'QAQC ID Reference Page'!A$2:G$10999,6,FALSE)</f>
        <v>C4</v>
      </c>
      <c r="G350" s="3" t="str">
        <f>VLOOKUP(A350,'QAQC ID Reference Page'!A$2:G$10999,7,FALSE)</f>
        <v>S</v>
      </c>
      <c r="H350" s="49">
        <v>0.05</v>
      </c>
      <c r="I350" s="49">
        <v>0.15</v>
      </c>
      <c r="J350" s="50">
        <v>1E-3</v>
      </c>
      <c r="K350" s="49">
        <v>0.7</v>
      </c>
      <c r="L350" s="49">
        <v>33.89</v>
      </c>
      <c r="M350" s="3"/>
      <c r="N350" s="3"/>
      <c r="O350" s="3"/>
      <c r="P350" s="3"/>
      <c r="Q350" s="3"/>
      <c r="R350" s="3"/>
      <c r="S350" s="3"/>
      <c r="T350" s="3"/>
      <c r="U350" s="3"/>
      <c r="V350" s="3"/>
      <c r="W350" s="3"/>
      <c r="X350" s="3"/>
      <c r="Y350" s="3"/>
      <c r="Z350" s="3"/>
      <c r="AA350" s="3"/>
      <c r="AB350" s="3"/>
    </row>
    <row r="351" spans="1:28" x14ac:dyDescent="0.2">
      <c r="A351" s="3">
        <v>10931</v>
      </c>
      <c r="B351" s="3" t="str">
        <f>VLOOKUP(A351,'QAQC ID Reference Page'!A$2:G$10999,2,FALSE)</f>
        <v>OBS0821W1</v>
      </c>
      <c r="C351" s="46">
        <f>VLOOKUP(A351,'QAQC ID Reference Page'!A$2:G$10999,3,FALSE)</f>
        <v>44412</v>
      </c>
      <c r="D351" s="12">
        <f>VLOOKUP(A351,'QAQC ID Reference Page'!A$2:G$10999,4,FALSE)</f>
        <v>0.47291666666666665</v>
      </c>
      <c r="E351" s="21">
        <f>VLOOKUP(A351,'QAQC ID Reference Page'!A$2:G$10999,5,FALSE)</f>
        <v>1022</v>
      </c>
      <c r="F351" s="21" t="str">
        <f>VLOOKUP(A351,'QAQC ID Reference Page'!A$2:G$10999,6,FALSE)</f>
        <v>BLB</v>
      </c>
      <c r="G351" s="3" t="str">
        <f>VLOOKUP(A351,'QAQC ID Reference Page'!A$2:G$10999,7,FALSE)</f>
        <v>S</v>
      </c>
      <c r="H351" s="49">
        <v>7.0000000000000007E-2</v>
      </c>
      <c r="I351" s="49">
        <v>0.16</v>
      </c>
      <c r="J351" s="50">
        <v>6.0000000000000001E-3</v>
      </c>
      <c r="K351" s="49">
        <v>0.56999999999999995</v>
      </c>
      <c r="L351" s="49">
        <v>73.12</v>
      </c>
      <c r="M351" s="3"/>
      <c r="N351" s="3"/>
      <c r="O351" s="3"/>
      <c r="P351" s="3"/>
      <c r="Q351" s="3"/>
      <c r="R351" s="3"/>
      <c r="S351" s="3"/>
      <c r="T351" s="3"/>
      <c r="U351" s="3"/>
      <c r="V351" s="3"/>
      <c r="W351" s="3"/>
      <c r="X351" s="3"/>
      <c r="Y351" s="3"/>
      <c r="Z351" s="3"/>
      <c r="AA351" s="3"/>
      <c r="AB351" s="3"/>
    </row>
    <row r="352" spans="1:28" x14ac:dyDescent="0.2">
      <c r="A352" s="3">
        <v>10932</v>
      </c>
      <c r="B352" s="3" t="str">
        <f>VLOOKUP(A352,'QAQC ID Reference Page'!A$2:G$10999,2,FALSE)</f>
        <v>OBS0821W1</v>
      </c>
      <c r="C352" s="46">
        <f>VLOOKUP(A352,'QAQC ID Reference Page'!A$2:G$10999,3,FALSE)</f>
        <v>44412</v>
      </c>
      <c r="D352" s="12">
        <f>VLOOKUP(A352,'QAQC ID Reference Page'!A$2:G$10999,4,FALSE)</f>
        <v>0.50694444444444442</v>
      </c>
      <c r="E352" s="21">
        <f>VLOOKUP(A352,'QAQC ID Reference Page'!A$2:G$10999,5,FALSE)</f>
        <v>1021</v>
      </c>
      <c r="F352" s="21" t="str">
        <f>VLOOKUP(A352,'QAQC ID Reference Page'!A$2:G$10999,6,FALSE)</f>
        <v>C1</v>
      </c>
      <c r="G352" s="3" t="str">
        <f>VLOOKUP(A352,'QAQC ID Reference Page'!A$2:G$10999,7,FALSE)</f>
        <v>S</v>
      </c>
      <c r="H352" s="49">
        <v>0.08</v>
      </c>
      <c r="I352" s="49">
        <v>0.17</v>
      </c>
      <c r="J352" s="50">
        <v>3.0000000000000001E-3</v>
      </c>
      <c r="K352" s="49">
        <v>0.67</v>
      </c>
      <c r="L352" s="49">
        <v>38.950000000000003</v>
      </c>
      <c r="M352" s="3"/>
      <c r="N352" s="3"/>
      <c r="O352" s="3"/>
      <c r="P352" s="3"/>
      <c r="Q352" s="3"/>
      <c r="R352" s="3"/>
      <c r="S352" s="3"/>
      <c r="T352" s="3"/>
      <c r="U352" s="3"/>
      <c r="V352" s="3"/>
      <c r="W352" s="3"/>
      <c r="X352" s="3"/>
      <c r="Y352" s="3"/>
      <c r="Z352" s="3"/>
      <c r="AA352" s="3"/>
      <c r="AB352" s="3"/>
    </row>
    <row r="353" spans="1:28" x14ac:dyDescent="0.2">
      <c r="A353" s="3">
        <v>10933</v>
      </c>
      <c r="B353" s="3" t="str">
        <f>VLOOKUP(A353,'QAQC ID Reference Page'!A$2:G$10999,2,FALSE)</f>
        <v>OBS0821W1</v>
      </c>
      <c r="C353" s="46">
        <f>VLOOKUP(A353,'QAQC ID Reference Page'!A$2:G$10999,3,FALSE)</f>
        <v>44412</v>
      </c>
      <c r="D353" s="12">
        <f>VLOOKUP(A353,'QAQC ID Reference Page'!A$2:G$10999,4,FALSE)</f>
        <v>0.50694444444444442</v>
      </c>
      <c r="E353" s="21">
        <f>VLOOKUP(A353,'QAQC ID Reference Page'!A$2:G$10999,5,FALSE)</f>
        <v>1025</v>
      </c>
      <c r="F353" s="21" t="str">
        <f>VLOOKUP(A353,'QAQC ID Reference Page'!A$2:G$10999,6,FALSE)</f>
        <v>C1</v>
      </c>
      <c r="G353" s="3" t="str">
        <f>VLOOKUP(A353,'QAQC ID Reference Page'!A$2:G$10999,7,FALSE)</f>
        <v>B</v>
      </c>
      <c r="H353" s="49">
        <v>0.1</v>
      </c>
      <c r="I353" s="49">
        <v>0.21</v>
      </c>
      <c r="J353" s="50">
        <v>0.02</v>
      </c>
      <c r="K353" s="49">
        <v>0.82</v>
      </c>
      <c r="L353" s="49">
        <v>38.79</v>
      </c>
      <c r="M353" s="3"/>
      <c r="N353" s="3"/>
      <c r="O353" s="3"/>
      <c r="P353" s="3"/>
      <c r="Q353" s="3"/>
      <c r="R353" s="3"/>
      <c r="S353" s="3"/>
      <c r="T353" s="3"/>
      <c r="U353" s="3"/>
      <c r="V353" s="3"/>
      <c r="W353" s="3"/>
      <c r="X353" s="3"/>
      <c r="Y353" s="3"/>
      <c r="Z353" s="3"/>
      <c r="AA353" s="3"/>
      <c r="AB353" s="3"/>
    </row>
    <row r="354" spans="1:28" x14ac:dyDescent="0.2">
      <c r="A354" s="3">
        <v>10934</v>
      </c>
      <c r="B354" s="3" t="str">
        <f>VLOOKUP(A354,'QAQC ID Reference Page'!A$2:G$10999,2,FALSE)</f>
        <v>OBS0821W1</v>
      </c>
      <c r="C354" s="46">
        <f>VLOOKUP(A354,'QAQC ID Reference Page'!A$2:G$10999,3,FALSE)</f>
        <v>44412</v>
      </c>
      <c r="D354" s="12">
        <f>VLOOKUP(A354,'QAQC ID Reference Page'!A$2:G$10999,4,FALSE)</f>
        <v>0.43402777777777779</v>
      </c>
      <c r="E354" s="21">
        <f>VLOOKUP(A354,'QAQC ID Reference Page'!A$2:G$10999,5,FALSE)</f>
        <v>1035</v>
      </c>
      <c r="F354" s="21" t="str">
        <f>VLOOKUP(A354,'QAQC ID Reference Page'!A$2:G$10999,6,FALSE)</f>
        <v>C5-1</v>
      </c>
      <c r="G354" s="3" t="str">
        <f>VLOOKUP(A354,'QAQC ID Reference Page'!A$2:G$10999,7,FALSE)</f>
        <v>S</v>
      </c>
      <c r="H354" s="49">
        <v>0.76</v>
      </c>
      <c r="I354" s="49">
        <v>0.04</v>
      </c>
      <c r="J354" s="50">
        <v>0.13800000000000001</v>
      </c>
      <c r="K354" s="49">
        <v>2.4300000000000002</v>
      </c>
      <c r="L354" s="49">
        <v>59.06</v>
      </c>
      <c r="M354" s="3"/>
      <c r="N354" s="3"/>
      <c r="O354" s="3"/>
      <c r="P354" s="3"/>
      <c r="Q354" s="3"/>
      <c r="R354" s="3"/>
      <c r="S354" s="3"/>
      <c r="T354" s="3"/>
      <c r="U354" s="3"/>
      <c r="V354" s="3"/>
      <c r="W354" s="3"/>
      <c r="X354" s="3"/>
      <c r="Y354" s="3"/>
      <c r="Z354" s="3"/>
      <c r="AA354" s="3"/>
      <c r="AB354" s="3"/>
    </row>
    <row r="355" spans="1:28" x14ac:dyDescent="0.2">
      <c r="A355" s="3">
        <v>10935</v>
      </c>
      <c r="B355" s="3" t="str">
        <f>VLOOKUP(A355,'QAQC ID Reference Page'!A$2:G$10999,2,FALSE)</f>
        <v>OBS0821W1</v>
      </c>
      <c r="C355" s="46">
        <f>VLOOKUP(A355,'QAQC ID Reference Page'!A$2:G$10999,3,FALSE)</f>
        <v>44412</v>
      </c>
      <c r="D355" s="12">
        <f>VLOOKUP(A355,'QAQC ID Reference Page'!A$2:G$10999,4,FALSE)</f>
        <v>0.40347222222222223</v>
      </c>
      <c r="E355" s="21">
        <f>VLOOKUP(A355,'QAQC ID Reference Page'!A$2:G$10999,5,FALSE)</f>
        <v>1019</v>
      </c>
      <c r="F355" s="21" t="str">
        <f>VLOOKUP(A355,'QAQC ID Reference Page'!A$2:G$10999,6,FALSE)</f>
        <v>C7C</v>
      </c>
      <c r="G355" s="3" t="str">
        <f>VLOOKUP(A355,'QAQC ID Reference Page'!A$2:G$10999,7,FALSE)</f>
        <v>B</v>
      </c>
      <c r="H355" s="49">
        <v>1.96</v>
      </c>
      <c r="I355" s="49">
        <v>0.28999999999999998</v>
      </c>
      <c r="J355" s="50">
        <v>1.032</v>
      </c>
      <c r="K355" s="49">
        <v>2.5</v>
      </c>
      <c r="L355" s="49">
        <v>58.68</v>
      </c>
      <c r="M355" s="3"/>
      <c r="N355" s="3"/>
      <c r="O355" s="3"/>
      <c r="P355" s="3"/>
      <c r="Q355" s="3"/>
      <c r="R355" s="3"/>
      <c r="S355" s="3"/>
      <c r="T355" s="3"/>
      <c r="U355" s="3"/>
      <c r="V355" s="3"/>
      <c r="W355" s="3"/>
      <c r="X355" s="3"/>
      <c r="Y355" s="3"/>
      <c r="Z355" s="3"/>
      <c r="AA355" s="3"/>
      <c r="AB355" s="3"/>
    </row>
    <row r="356" spans="1:28" x14ac:dyDescent="0.2">
      <c r="A356" s="10">
        <v>10936</v>
      </c>
      <c r="B356" s="3" t="str">
        <f>VLOOKUP(A356,'QAQC ID Reference Page'!A$2:G$10999,2,FALSE)</f>
        <v>OBS0821W1</v>
      </c>
      <c r="C356" s="46">
        <f>VLOOKUP(A356,'QAQC ID Reference Page'!A$2:G$10999,3,FALSE)</f>
        <v>44412</v>
      </c>
      <c r="D356" s="12">
        <f>VLOOKUP(A356,'QAQC ID Reference Page'!A$2:G$10999,4,FALSE)</f>
        <v>0.32430555555555557</v>
      </c>
      <c r="E356" s="21">
        <f>VLOOKUP(A356,'QAQC ID Reference Page'!A$2:G$10999,5,FALSE)</f>
        <v>1037</v>
      </c>
      <c r="F356" s="21" t="str">
        <f>VLOOKUP(A356,'QAQC ID Reference Page'!A$2:G$10999,6,FALSE)</f>
        <v>BSR</v>
      </c>
      <c r="G356" s="3" t="str">
        <f>VLOOKUP(A356,'QAQC ID Reference Page'!A$2:G$10999,7,FALSE)</f>
        <v>S</v>
      </c>
      <c r="H356" s="49">
        <v>0.08</v>
      </c>
      <c r="I356" s="49">
        <v>0.15</v>
      </c>
      <c r="J356" s="50">
        <v>1.4999999999999999E-2</v>
      </c>
      <c r="K356" s="49">
        <v>0.56999999999999995</v>
      </c>
      <c r="L356" s="49">
        <v>40.93</v>
      </c>
      <c r="M356" s="3"/>
      <c r="N356" s="3"/>
      <c r="O356" s="3"/>
      <c r="P356" s="3"/>
      <c r="Q356" s="3"/>
      <c r="R356" s="3"/>
      <c r="S356" s="3"/>
      <c r="T356" s="3"/>
      <c r="U356" s="3"/>
      <c r="V356" s="3"/>
      <c r="W356" s="3"/>
      <c r="X356" s="3"/>
      <c r="Y356" s="3"/>
      <c r="Z356" s="3"/>
      <c r="AA356" s="3"/>
      <c r="AB356" s="3"/>
    </row>
    <row r="357" spans="1:28" x14ac:dyDescent="0.2">
      <c r="A357" s="3">
        <v>10937</v>
      </c>
      <c r="B357" s="3" t="str">
        <f>VLOOKUP(A357,'QAQC ID Reference Page'!A$2:G$10999,2,FALSE)</f>
        <v>OBS0821W1</v>
      </c>
      <c r="C357" s="46">
        <f>VLOOKUP(A357,'QAQC ID Reference Page'!A$2:G$10999,3,FALSE)</f>
        <v>44412</v>
      </c>
      <c r="D357" s="12">
        <f>VLOOKUP(A357,'QAQC ID Reference Page'!A$2:G$10999,4,FALSE)</f>
        <v>0.5444444444444444</v>
      </c>
      <c r="E357" s="21">
        <f>VLOOKUP(A357,'QAQC ID Reference Page'!A$2:G$10999,5,FALSE)</f>
        <v>1017</v>
      </c>
      <c r="F357" s="21" t="str">
        <f>VLOOKUP(A357,'QAQC ID Reference Page'!A$2:G$10999,6,FALSE)</f>
        <v>B3</v>
      </c>
      <c r="G357" s="3" t="str">
        <f>VLOOKUP(A357,'QAQC ID Reference Page'!A$2:G$10999,7,FALSE)</f>
        <v>S</v>
      </c>
      <c r="H357" s="49">
        <v>0.03</v>
      </c>
      <c r="I357" s="49">
        <v>0.04</v>
      </c>
      <c r="J357" s="50">
        <v>-2E-3</v>
      </c>
      <c r="K357" s="49">
        <v>0.4</v>
      </c>
      <c r="L357" s="49">
        <v>43.67</v>
      </c>
      <c r="M357" s="3"/>
      <c r="N357" s="3"/>
      <c r="O357" s="3"/>
      <c r="P357" s="3"/>
      <c r="Q357" s="3"/>
      <c r="R357" s="3"/>
      <c r="S357" s="3"/>
      <c r="T357" s="3"/>
      <c r="U357" s="3"/>
      <c r="V357" s="3"/>
      <c r="W357" s="3"/>
      <c r="X357" s="3"/>
      <c r="Y357" s="3"/>
      <c r="Z357" s="3"/>
      <c r="AA357" s="3"/>
      <c r="AB357" s="3"/>
    </row>
    <row r="358" spans="1:28" x14ac:dyDescent="0.2">
      <c r="A358" s="3">
        <v>10938</v>
      </c>
      <c r="B358" s="3" t="str">
        <f>VLOOKUP(A358,'QAQC ID Reference Page'!A$2:G$10999,2,FALSE)</f>
        <v>OBS0821W1</v>
      </c>
      <c r="C358" s="46">
        <f>VLOOKUP(A358,'QAQC ID Reference Page'!A$2:G$10999,3,FALSE)</f>
        <v>44412</v>
      </c>
      <c r="D358" s="12">
        <f>VLOOKUP(A358,'QAQC ID Reference Page'!A$2:G$10999,4,FALSE)</f>
        <v>0.27638888888888891</v>
      </c>
      <c r="E358" s="21">
        <f>VLOOKUP(A358,'QAQC ID Reference Page'!A$2:G$10999,5,FALSE)</f>
        <v>1020</v>
      </c>
      <c r="F358" s="21" t="str">
        <f>VLOOKUP(A358,'QAQC ID Reference Page'!A$2:G$10999,6,FALSE)</f>
        <v>B7C</v>
      </c>
      <c r="G358" s="3" t="str">
        <f>VLOOKUP(A358,'QAQC ID Reference Page'!A$2:G$10999,7,FALSE)</f>
        <v>S</v>
      </c>
      <c r="H358" s="49">
        <v>0.55000000000000004</v>
      </c>
      <c r="I358" s="49">
        <v>0.05</v>
      </c>
      <c r="J358" s="50">
        <v>0.115</v>
      </c>
      <c r="K358" s="49">
        <v>1.25</v>
      </c>
      <c r="L358" s="49">
        <v>68.760000000000005</v>
      </c>
      <c r="M358" s="3"/>
      <c r="N358" s="3"/>
      <c r="O358" s="3"/>
      <c r="P358" s="3"/>
      <c r="Q358" s="3"/>
      <c r="R358" s="3"/>
      <c r="S358" s="3"/>
      <c r="T358" s="3"/>
      <c r="U358" s="3"/>
      <c r="V358" s="3"/>
      <c r="W358" s="3"/>
      <c r="X358" s="3"/>
      <c r="Y358" s="3"/>
      <c r="Z358" s="3"/>
      <c r="AA358" s="3"/>
      <c r="AB358" s="3"/>
    </row>
    <row r="359" spans="1:28" x14ac:dyDescent="0.2">
      <c r="A359" s="3">
        <v>10939</v>
      </c>
      <c r="B359" s="3" t="str">
        <f>VLOOKUP(A359,'QAQC ID Reference Page'!A$2:G$10999,2,FALSE)</f>
        <v>OBS0821W1</v>
      </c>
      <c r="C359" s="46">
        <f>VLOOKUP(A359,'QAQC ID Reference Page'!A$2:G$10999,3,FALSE)</f>
        <v>44412</v>
      </c>
      <c r="D359" s="12">
        <f>VLOOKUP(A359,'QAQC ID Reference Page'!A$2:G$10999,4,FALSE)</f>
        <v>0.30833333333333335</v>
      </c>
      <c r="E359" s="21">
        <f>VLOOKUP(A359,'QAQC ID Reference Page'!A$2:G$10999,5,FALSE)</f>
        <v>1002</v>
      </c>
      <c r="F359" s="21" t="str">
        <f>VLOOKUP(A359,'QAQC ID Reference Page'!A$2:G$10999,6,FALSE)</f>
        <v>B11</v>
      </c>
      <c r="G359" s="3" t="str">
        <f>VLOOKUP(A359,'QAQC ID Reference Page'!A$2:G$10999,7,FALSE)</f>
        <v>S</v>
      </c>
      <c r="H359" s="49">
        <v>0.09</v>
      </c>
      <c r="I359" s="49">
        <v>0.54</v>
      </c>
      <c r="J359" s="50">
        <v>1.9E-2</v>
      </c>
      <c r="K359" s="49">
        <v>1.17</v>
      </c>
      <c r="L359" s="49">
        <v>100.27</v>
      </c>
      <c r="M359" s="3"/>
      <c r="N359" s="3"/>
      <c r="O359" s="3"/>
      <c r="P359" s="3"/>
      <c r="Q359" s="3"/>
      <c r="R359" s="3"/>
      <c r="S359" s="3"/>
      <c r="T359" s="3"/>
      <c r="U359" s="3"/>
      <c r="V359" s="3"/>
      <c r="W359" s="3"/>
      <c r="X359" s="3"/>
      <c r="Y359" s="3"/>
      <c r="Z359" s="3"/>
      <c r="AA359" s="3"/>
      <c r="AB359" s="3"/>
    </row>
    <row r="360" spans="1:28" x14ac:dyDescent="0.2">
      <c r="A360" s="3">
        <v>10940</v>
      </c>
      <c r="B360" s="3" t="str">
        <f>VLOOKUP(A360,'QAQC ID Reference Page'!A$2:G$10999,2,FALSE)</f>
        <v>OBS0821W1</v>
      </c>
      <c r="C360" s="46">
        <f>VLOOKUP(A360,'QAQC ID Reference Page'!A$2:G$10999,3,FALSE)</f>
        <v>44412</v>
      </c>
      <c r="D360" s="12">
        <f>VLOOKUP(A360,'QAQC ID Reference Page'!A$2:G$10999,4,FALSE)</f>
        <v>0.37083333333333335</v>
      </c>
      <c r="E360" s="21">
        <f>VLOOKUP(A360,'QAQC ID Reference Page'!A$2:G$10999,5,FALSE)</f>
        <v>1009</v>
      </c>
      <c r="F360" s="21" t="str">
        <f>VLOOKUP(A360,'QAQC ID Reference Page'!A$2:G$10999,6,FALSE)</f>
        <v>C9</v>
      </c>
      <c r="G360" s="3" t="str">
        <f>VLOOKUP(A360,'QAQC ID Reference Page'!A$2:G$10999,7,FALSE)</f>
        <v>S</v>
      </c>
      <c r="H360" s="49">
        <v>0.02</v>
      </c>
      <c r="I360" s="49">
        <v>0.04</v>
      </c>
      <c r="J360" s="50">
        <v>-2E-3</v>
      </c>
      <c r="K360" s="49">
        <v>0.77</v>
      </c>
      <c r="L360" s="49">
        <v>31.28</v>
      </c>
      <c r="M360" s="3"/>
      <c r="N360" s="3"/>
      <c r="O360" s="3"/>
      <c r="P360" s="3"/>
      <c r="Q360" s="3"/>
      <c r="R360" s="3"/>
      <c r="S360" s="3"/>
      <c r="T360" s="3"/>
      <c r="U360" s="3"/>
      <c r="V360" s="3"/>
      <c r="W360" s="3"/>
      <c r="X360" s="3"/>
      <c r="Y360" s="3"/>
      <c r="Z360" s="3"/>
      <c r="AA360" s="3"/>
      <c r="AB360" s="3"/>
    </row>
    <row r="361" spans="1:28" x14ac:dyDescent="0.2">
      <c r="A361" s="3">
        <v>11001</v>
      </c>
      <c r="B361" s="3" t="str">
        <f>VLOOKUP(A361,'QAQC ID Reference Page'!A$2:G$10999,2,FALSE)</f>
        <v>OBS0821W2</v>
      </c>
      <c r="C361" s="46">
        <f>VLOOKUP(A361,'QAQC ID Reference Page'!A$2:G$10999,3,FALSE)</f>
        <v>44417</v>
      </c>
      <c r="D361" s="12">
        <f>VLOOKUP(A361,'QAQC ID Reference Page'!A$2:G$10999,4,FALSE)</f>
        <v>0.34513888888888888</v>
      </c>
      <c r="E361" s="21">
        <f>VLOOKUP(A361,'QAQC ID Reference Page'!A$2:G$10999,5,FALSE)</f>
        <v>1013</v>
      </c>
      <c r="F361" s="21" t="str">
        <f>VLOOKUP(A361,'QAQC ID Reference Page'!A$2:G$10999,6,FALSE)</f>
        <v>TR</v>
      </c>
      <c r="G361" s="3" t="str">
        <f>VLOOKUP(A361,'QAQC ID Reference Page'!A$2:G$10999,7,FALSE)</f>
        <v>S</v>
      </c>
      <c r="H361" s="49">
        <v>3.93</v>
      </c>
      <c r="I361" s="49">
        <v>0.12</v>
      </c>
      <c r="J361" s="50">
        <v>0.20399999999999999</v>
      </c>
      <c r="K361" s="49">
        <v>1.77</v>
      </c>
      <c r="L361" s="49">
        <v>116.04</v>
      </c>
      <c r="M361" s="3"/>
      <c r="N361" s="3"/>
      <c r="O361" s="3"/>
      <c r="P361" s="3"/>
      <c r="Q361" s="3"/>
      <c r="R361" s="3"/>
      <c r="S361" s="3"/>
      <c r="T361" s="3"/>
      <c r="U361" s="3"/>
      <c r="V361" s="3"/>
      <c r="W361" s="3"/>
      <c r="X361" s="3"/>
      <c r="Y361" s="3"/>
      <c r="Z361" s="3"/>
      <c r="AA361" s="3"/>
      <c r="AB361" s="3"/>
    </row>
    <row r="362" spans="1:28" x14ac:dyDescent="0.2">
      <c r="A362" s="3">
        <v>11002</v>
      </c>
      <c r="B362" s="3" t="str">
        <f>VLOOKUP(A362,'QAQC ID Reference Page'!A$2:G$10999,2,FALSE)</f>
        <v>OBS0821W2</v>
      </c>
      <c r="C362" s="46">
        <f>VLOOKUP(A362,'QAQC ID Reference Page'!A$2:G$10999,3,FALSE)</f>
        <v>44417</v>
      </c>
      <c r="D362" s="12">
        <f>VLOOKUP(A362,'QAQC ID Reference Page'!A$2:G$10999,4,FALSE)</f>
        <v>0.52013888888888893</v>
      </c>
      <c r="E362" s="21">
        <f>VLOOKUP(A362,'QAQC ID Reference Page'!A$2:G$10999,5,FALSE)</f>
        <v>1020</v>
      </c>
      <c r="F362" s="21" t="str">
        <f>VLOOKUP(A362,'QAQC ID Reference Page'!A$2:G$10999,6,FALSE)</f>
        <v>E6</v>
      </c>
      <c r="G362" s="3" t="str">
        <f>VLOOKUP(A362,'QAQC ID Reference Page'!A$2:G$10999,7,FALSE)</f>
        <v>S</v>
      </c>
      <c r="H362" s="49">
        <v>0.06</v>
      </c>
      <c r="I362" s="49">
        <v>0.12</v>
      </c>
      <c r="J362" s="50">
        <v>5.0000000000000001E-3</v>
      </c>
      <c r="K362" s="49">
        <v>0.05</v>
      </c>
      <c r="L362" s="49">
        <v>107.2</v>
      </c>
      <c r="M362" s="3"/>
      <c r="N362" s="3"/>
      <c r="O362" s="3"/>
      <c r="P362" s="3"/>
      <c r="Q362" s="3"/>
      <c r="R362" s="3"/>
      <c r="S362" s="3"/>
      <c r="T362" s="3"/>
      <c r="U362" s="3"/>
      <c r="V362" s="3"/>
      <c r="W362" s="3"/>
      <c r="X362" s="3"/>
      <c r="Y362" s="3"/>
      <c r="Z362" s="3"/>
      <c r="AA362" s="3"/>
      <c r="AB362" s="3"/>
    </row>
    <row r="363" spans="1:28" x14ac:dyDescent="0.2">
      <c r="A363" s="3">
        <v>11003</v>
      </c>
      <c r="B363" s="3" t="str">
        <f>VLOOKUP(A363,'QAQC ID Reference Page'!A$2:G$10999,2,FALSE)</f>
        <v>OBS0821W2</v>
      </c>
      <c r="C363" s="46">
        <f>VLOOKUP(A363,'QAQC ID Reference Page'!A$2:G$10999,3,FALSE)</f>
        <v>44417</v>
      </c>
      <c r="D363" s="12">
        <f>VLOOKUP(A363,'QAQC ID Reference Page'!A$2:G$10999,4,FALSE)</f>
        <v>0.49236111111111114</v>
      </c>
      <c r="E363" s="21">
        <f>VLOOKUP(A363,'QAQC ID Reference Page'!A$2:G$10999,5,FALSE)</f>
        <v>1030</v>
      </c>
      <c r="F363" s="21" t="str">
        <f>VLOOKUP(A363,'QAQC ID Reference Page'!A$2:G$10999,6,FALSE)</f>
        <v>E9</v>
      </c>
      <c r="G363" s="3" t="str">
        <f>VLOOKUP(A363,'QAQC ID Reference Page'!A$2:G$10999,7,FALSE)</f>
        <v>B</v>
      </c>
      <c r="H363" s="49">
        <v>0.14000000000000001</v>
      </c>
      <c r="I363" s="49">
        <v>0.32</v>
      </c>
      <c r="J363" s="50">
        <v>2.7E-2</v>
      </c>
      <c r="K363" s="49">
        <v>3.43</v>
      </c>
      <c r="L363" s="49">
        <v>103.94</v>
      </c>
      <c r="M363" s="3"/>
      <c r="N363" s="3"/>
      <c r="O363" s="3"/>
      <c r="P363" s="3"/>
      <c r="Q363" s="3"/>
      <c r="R363" s="3"/>
      <c r="S363" s="3"/>
      <c r="T363" s="3"/>
      <c r="U363" s="3"/>
      <c r="V363" s="3"/>
      <c r="W363" s="3"/>
      <c r="X363" s="3"/>
      <c r="Y363" s="3"/>
      <c r="Z363" s="3"/>
      <c r="AA363" s="3"/>
      <c r="AB363" s="3"/>
    </row>
    <row r="364" spans="1:28" x14ac:dyDescent="0.2">
      <c r="A364" s="3">
        <v>11004</v>
      </c>
      <c r="B364" s="3" t="str">
        <f>VLOOKUP(A364,'QAQC ID Reference Page'!A$2:G$10999,2,FALSE)</f>
        <v>OBS0821W2</v>
      </c>
      <c r="C364" s="46">
        <f>VLOOKUP(A364,'QAQC ID Reference Page'!A$2:G$10999,3,FALSE)</f>
        <v>44417</v>
      </c>
      <c r="D364" s="12">
        <f>VLOOKUP(A364,'QAQC ID Reference Page'!A$2:G$10999,4,FALSE)</f>
        <v>0.40486111111111112</v>
      </c>
      <c r="E364" s="21">
        <f>VLOOKUP(A364,'QAQC ID Reference Page'!A$2:G$10999,5,FALSE)</f>
        <v>1024</v>
      </c>
      <c r="F364" s="21" t="str">
        <f>VLOOKUP(A364,'QAQC ID Reference Page'!A$2:G$10999,6,FALSE)</f>
        <v>I7C</v>
      </c>
      <c r="G364" s="3" t="str">
        <f>VLOOKUP(A364,'QAQC ID Reference Page'!A$2:G$10999,7,FALSE)</f>
        <v>S</v>
      </c>
      <c r="H364" s="49">
        <v>0.9</v>
      </c>
      <c r="I364" s="49">
        <v>0.21</v>
      </c>
      <c r="J364" s="50">
        <v>0.122</v>
      </c>
      <c r="K364" s="49">
        <v>0.41</v>
      </c>
      <c r="L364" s="49">
        <v>56.88</v>
      </c>
      <c r="M364" s="3"/>
      <c r="N364" s="3"/>
      <c r="O364" s="3"/>
      <c r="P364" s="3"/>
      <c r="Q364" s="3"/>
      <c r="R364" s="3"/>
      <c r="S364" s="3"/>
      <c r="T364" s="3"/>
      <c r="U364" s="3"/>
      <c r="V364" s="3"/>
      <c r="W364" s="3"/>
      <c r="X364" s="3"/>
      <c r="Y364" s="3"/>
      <c r="Z364" s="3"/>
      <c r="AA364" s="3"/>
      <c r="AB364" s="3"/>
    </row>
    <row r="365" spans="1:28" x14ac:dyDescent="0.2">
      <c r="A365" s="3">
        <v>11005</v>
      </c>
      <c r="B365" s="3" t="str">
        <f>VLOOKUP(A365,'QAQC ID Reference Page'!A$2:G$10999,2,FALSE)</f>
        <v>OBS0821W2</v>
      </c>
      <c r="C365" s="46">
        <f>VLOOKUP(A365,'QAQC ID Reference Page'!A$2:G$10999,3,FALSE)</f>
        <v>44417</v>
      </c>
      <c r="D365" s="12">
        <f>VLOOKUP(A365,'QAQC ID Reference Page'!A$2:G$10999,4,FALSE)</f>
        <v>0.35833333333333334</v>
      </c>
      <c r="E365" s="21">
        <f>VLOOKUP(A365,'QAQC ID Reference Page'!A$2:G$10999,5,FALSE)</f>
        <v>1008</v>
      </c>
      <c r="F365" s="21" t="str">
        <f>VLOOKUP(A365,'QAQC ID Reference Page'!A$2:G$10999,6,FALSE)</f>
        <v>TR-UP</v>
      </c>
      <c r="G365" s="3" t="str">
        <f>VLOOKUP(A365,'QAQC ID Reference Page'!A$2:G$10999,7,FALSE)</f>
        <v>S</v>
      </c>
      <c r="H365" s="49">
        <v>8.3000000000000007</v>
      </c>
      <c r="I365" s="49">
        <v>0.1</v>
      </c>
      <c r="J365" s="50">
        <v>0.28899999999999998</v>
      </c>
      <c r="K365" s="49">
        <v>0.17</v>
      </c>
      <c r="L365" s="49">
        <v>123.73</v>
      </c>
      <c r="M365" s="3"/>
      <c r="N365" s="3"/>
      <c r="O365" s="3"/>
      <c r="P365" s="3"/>
      <c r="Q365" s="3"/>
      <c r="R365" s="3"/>
      <c r="S365" s="3"/>
      <c r="T365" s="3"/>
      <c r="U365" s="3"/>
      <c r="V365" s="3"/>
      <c r="W365" s="3"/>
      <c r="X365" s="3"/>
      <c r="Y365" s="3"/>
      <c r="Z365" s="3"/>
      <c r="AA365" s="3"/>
      <c r="AB365" s="3"/>
    </row>
    <row r="366" spans="1:28" x14ac:dyDescent="0.2">
      <c r="A366" s="3">
        <v>11006</v>
      </c>
      <c r="B366" s="3" t="str">
        <f>VLOOKUP(A366,'QAQC ID Reference Page'!A$2:G$10999,2,FALSE)</f>
        <v>OBS0821W2</v>
      </c>
      <c r="C366" s="46">
        <f>VLOOKUP(A366,'QAQC ID Reference Page'!A$2:G$10999,3,FALSE)</f>
        <v>44417</v>
      </c>
      <c r="D366" s="12">
        <f>VLOOKUP(A366,'QAQC ID Reference Page'!A$2:G$10999,4,FALSE)</f>
        <v>0.2986111111111111</v>
      </c>
      <c r="E366" s="21">
        <f>VLOOKUP(A366,'QAQC ID Reference Page'!A$2:G$10999,5,FALSE)</f>
        <v>1011</v>
      </c>
      <c r="F366" s="21" t="str">
        <f>VLOOKUP(A366,'QAQC ID Reference Page'!A$2:G$10999,6,FALSE)</f>
        <v>G6</v>
      </c>
      <c r="G366" s="3" t="str">
        <f>VLOOKUP(A366,'QAQC ID Reference Page'!A$2:G$10999,7,FALSE)</f>
        <v>S</v>
      </c>
      <c r="H366" s="49">
        <v>0.13</v>
      </c>
      <c r="I366" s="49">
        <v>0.47</v>
      </c>
      <c r="J366" s="50">
        <v>-2E-3</v>
      </c>
      <c r="K366" s="49">
        <v>0.5</v>
      </c>
      <c r="L366" s="49">
        <v>36</v>
      </c>
      <c r="M366" s="3"/>
      <c r="N366" s="3"/>
      <c r="O366" s="3"/>
      <c r="P366" s="3"/>
      <c r="Q366" s="3"/>
      <c r="R366" s="3"/>
      <c r="S366" s="3"/>
      <c r="T366" s="3"/>
      <c r="U366" s="3"/>
      <c r="V366" s="3"/>
      <c r="W366" s="3"/>
      <c r="X366" s="3"/>
      <c r="Y366" s="3"/>
      <c r="Z366" s="3"/>
      <c r="AA366" s="3"/>
      <c r="AB366" s="3"/>
    </row>
    <row r="367" spans="1:28" x14ac:dyDescent="0.2">
      <c r="A367" s="3">
        <v>11007</v>
      </c>
      <c r="B367" s="3" t="str">
        <f>VLOOKUP(A367,'QAQC ID Reference Page'!A$2:G$10999,2,FALSE)</f>
        <v>OBS0821W2</v>
      </c>
      <c r="C367" s="46">
        <f>VLOOKUP(A367,'QAQC ID Reference Page'!A$2:G$10999,3,FALSE)</f>
        <v>44417</v>
      </c>
      <c r="D367" s="12">
        <f>VLOOKUP(A367,'QAQC ID Reference Page'!A$2:G$10999,4,FALSE)</f>
        <v>0.28680555555555554</v>
      </c>
      <c r="E367" s="21">
        <f>VLOOKUP(A367,'QAQC ID Reference Page'!A$2:G$10999,5,FALSE)</f>
        <v>1005</v>
      </c>
      <c r="F367" s="21" t="str">
        <f>VLOOKUP(A367,'QAQC ID Reference Page'!A$2:G$10999,6,FALSE)</f>
        <v>EFR</v>
      </c>
      <c r="G367" s="3" t="str">
        <f>VLOOKUP(A367,'QAQC ID Reference Page'!A$2:G$10999,7,FALSE)</f>
        <v>S</v>
      </c>
      <c r="H367" s="49">
        <v>0.19</v>
      </c>
      <c r="I367" s="49">
        <v>0.1</v>
      </c>
      <c r="J367" s="50">
        <v>8.6999999999999994E-2</v>
      </c>
      <c r="K367" s="49">
        <v>0.97</v>
      </c>
      <c r="L367" s="49">
        <v>34.58</v>
      </c>
      <c r="M367" s="3"/>
      <c r="N367" s="3"/>
      <c r="O367" s="3"/>
      <c r="P367" s="3"/>
      <c r="Q367" s="3"/>
      <c r="R367" s="3"/>
      <c r="S367" s="3"/>
      <c r="T367" s="3"/>
      <c r="U367" s="3"/>
      <c r="V367" s="3"/>
      <c r="W367" s="3"/>
      <c r="X367" s="3"/>
      <c r="Y367" s="3"/>
      <c r="Z367" s="3"/>
      <c r="AA367" s="3"/>
      <c r="AB367" s="3"/>
    </row>
    <row r="368" spans="1:28" x14ac:dyDescent="0.2">
      <c r="A368" s="3">
        <v>11008</v>
      </c>
      <c r="B368" s="3" t="str">
        <f>VLOOKUP(A368,'QAQC ID Reference Page'!A$2:G$10999,2,FALSE)</f>
        <v>OBS0821W2</v>
      </c>
      <c r="C368" s="46">
        <f>VLOOKUP(A368,'QAQC ID Reference Page'!A$2:G$10999,3,FALSE)</f>
        <v>44417</v>
      </c>
      <c r="D368" s="12">
        <f>VLOOKUP(A368,'QAQC ID Reference Page'!A$2:G$10999,4,FALSE)</f>
        <v>0.45</v>
      </c>
      <c r="E368" s="21">
        <f>VLOOKUP(A368,'QAQC ID Reference Page'!A$2:G$10999,5,FALSE)</f>
        <v>1040</v>
      </c>
      <c r="F368" s="21" t="str">
        <f>VLOOKUP(A368,'QAQC ID Reference Page'!A$2:G$10999,6,FALSE)</f>
        <v>G7C</v>
      </c>
      <c r="G368" s="3" t="str">
        <f>VLOOKUP(A368,'QAQC ID Reference Page'!A$2:G$10999,7,FALSE)</f>
        <v>B</v>
      </c>
      <c r="H368" s="49">
        <v>1.26</v>
      </c>
      <c r="I368" s="49">
        <v>0.61</v>
      </c>
      <c r="J368" s="50">
        <v>0.79400000000000004</v>
      </c>
      <c r="K368" s="49">
        <v>9.14</v>
      </c>
      <c r="L368" s="49">
        <v>73.23</v>
      </c>
      <c r="M368" s="3"/>
      <c r="N368" s="3"/>
      <c r="O368" s="3"/>
      <c r="P368" s="3"/>
      <c r="Q368" s="3"/>
      <c r="R368" s="3"/>
      <c r="S368" s="3"/>
      <c r="T368" s="3"/>
      <c r="U368" s="3"/>
      <c r="V368" s="3"/>
      <c r="W368" s="3"/>
      <c r="X368" s="3"/>
      <c r="Y368" s="3"/>
      <c r="Z368" s="3"/>
      <c r="AA368" s="3"/>
      <c r="AB368" s="3"/>
    </row>
    <row r="369" spans="1:28" x14ac:dyDescent="0.2">
      <c r="A369" s="3">
        <v>11009</v>
      </c>
      <c r="B369" s="3" t="str">
        <f>VLOOKUP(A369,'QAQC ID Reference Page'!A$2:G$10999,2,FALSE)</f>
        <v>OBS0821W2</v>
      </c>
      <c r="C369" s="46">
        <f>VLOOKUP(A369,'QAQC ID Reference Page'!A$2:G$10999,3,FALSE)</f>
        <v>44417</v>
      </c>
      <c r="D369" s="12">
        <f>VLOOKUP(A369,'QAQC ID Reference Page'!A$2:G$10999,4,FALSE)</f>
        <v>0.3347222222222222</v>
      </c>
      <c r="E369" s="21">
        <f>VLOOKUP(A369,'QAQC ID Reference Page'!A$2:G$10999,5,FALSE)</f>
        <v>1034</v>
      </c>
      <c r="F369" s="21" t="str">
        <f>VLOOKUP(A369,'QAQC ID Reference Page'!A$2:G$10999,6,FALSE)</f>
        <v>MR</v>
      </c>
      <c r="G369" s="3" t="str">
        <f>VLOOKUP(A369,'QAQC ID Reference Page'!A$2:G$10999,7,FALSE)</f>
        <v>B</v>
      </c>
      <c r="H369" s="49">
        <v>5.6</v>
      </c>
      <c r="I369" s="49">
        <v>1.1200000000000001</v>
      </c>
      <c r="J369" s="50">
        <v>1.58</v>
      </c>
      <c r="K369" s="49">
        <v>12.63</v>
      </c>
      <c r="L369" s="49">
        <v>68.55</v>
      </c>
      <c r="M369" s="3"/>
      <c r="N369" s="3"/>
      <c r="O369" s="3"/>
      <c r="P369" s="3"/>
      <c r="Q369" s="3"/>
      <c r="R369" s="3"/>
      <c r="S369" s="3"/>
      <c r="T369" s="3"/>
      <c r="U369" s="3"/>
      <c r="V369" s="3"/>
      <c r="W369" s="3"/>
      <c r="X369" s="3"/>
      <c r="Y369" s="3"/>
      <c r="Z369" s="3"/>
      <c r="AA369" s="3"/>
      <c r="AB369" s="3"/>
    </row>
    <row r="370" spans="1:28" x14ac:dyDescent="0.2">
      <c r="A370" s="3">
        <v>11010</v>
      </c>
      <c r="B370" s="3" t="str">
        <f>VLOOKUP(A370,'QAQC ID Reference Page'!A$2:G$10999,2,FALSE)</f>
        <v>OBS0821W2</v>
      </c>
      <c r="C370" s="46">
        <f>VLOOKUP(A370,'QAQC ID Reference Page'!A$2:G$10999,3,FALSE)</f>
        <v>44417</v>
      </c>
      <c r="D370" s="12">
        <f>VLOOKUP(A370,'QAQC ID Reference Page'!A$2:G$10999,4,FALSE)</f>
        <v>0.37847222222222221</v>
      </c>
      <c r="E370" s="21">
        <f>VLOOKUP(A370,'QAQC ID Reference Page'!A$2:G$10999,5,FALSE)</f>
        <v>1039</v>
      </c>
      <c r="F370" s="21" t="str">
        <f>VLOOKUP(A370,'QAQC ID Reference Page'!A$2:G$10999,6,FALSE)</f>
        <v>BR</v>
      </c>
      <c r="G370" s="3" t="str">
        <f>VLOOKUP(A370,'QAQC ID Reference Page'!A$2:G$10999,7,FALSE)</f>
        <v>S</v>
      </c>
      <c r="H370" s="49">
        <v>2.08</v>
      </c>
      <c r="I370" s="49">
        <v>0.91</v>
      </c>
      <c r="J370" s="50">
        <v>0.182</v>
      </c>
      <c r="K370" s="49">
        <v>1.6</v>
      </c>
      <c r="L370" s="49">
        <v>109.91</v>
      </c>
      <c r="M370" s="3"/>
      <c r="N370" s="3"/>
      <c r="O370" s="3"/>
      <c r="P370" s="3"/>
      <c r="Q370" s="3"/>
      <c r="R370" s="3"/>
      <c r="S370" s="3"/>
      <c r="T370" s="3"/>
      <c r="U370" s="3"/>
      <c r="V370" s="3"/>
      <c r="W370" s="3"/>
      <c r="X370" s="3"/>
      <c r="Y370" s="3"/>
      <c r="Z370" s="3"/>
      <c r="AA370" s="3"/>
      <c r="AB370" s="3"/>
    </row>
    <row r="371" spans="1:28" x14ac:dyDescent="0.2">
      <c r="A371" s="3">
        <v>11011</v>
      </c>
      <c r="B371" s="3" t="str">
        <f>VLOOKUP(A371,'QAQC ID Reference Page'!A$2:G$10999,2,FALSE)</f>
        <v>OBS0821W2</v>
      </c>
      <c r="C371" s="46">
        <f>VLOOKUP(A371,'QAQC ID Reference Page'!A$2:G$10999,3,FALSE)</f>
        <v>44417</v>
      </c>
      <c r="D371" s="12">
        <f>VLOOKUP(A371,'QAQC ID Reference Page'!A$2:G$10999,4,FALSE)</f>
        <v>0.31041666666666667</v>
      </c>
      <c r="E371" s="21">
        <f>VLOOKUP(A371,'QAQC ID Reference Page'!A$2:G$10999,5,FALSE)</f>
        <v>1028</v>
      </c>
      <c r="F371" s="21" t="str">
        <f>VLOOKUP(A371,'QAQC ID Reference Page'!A$2:G$10999,6,FALSE)</f>
        <v>DR</v>
      </c>
      <c r="G371" s="3" t="str">
        <f>VLOOKUP(A371,'QAQC ID Reference Page'!A$2:G$10999,7,FALSE)</f>
        <v>S</v>
      </c>
      <c r="H371" s="49">
        <v>0.1</v>
      </c>
      <c r="I371" s="49">
        <v>0.15</v>
      </c>
      <c r="J371" s="50">
        <v>1.0999999999999999E-2</v>
      </c>
      <c r="K371" s="49">
        <v>-0.03</v>
      </c>
      <c r="L371" s="49">
        <v>102.17</v>
      </c>
      <c r="M371" s="3"/>
      <c r="N371" s="3"/>
      <c r="O371" s="3"/>
      <c r="P371" s="3"/>
      <c r="Q371" s="3"/>
      <c r="R371" s="3"/>
      <c r="S371" s="3"/>
      <c r="T371" s="3"/>
      <c r="U371" s="3"/>
      <c r="V371" s="3"/>
      <c r="W371" s="3"/>
      <c r="X371" s="3"/>
      <c r="Y371" s="3"/>
      <c r="Z371" s="3"/>
      <c r="AA371" s="3"/>
      <c r="AB371" s="3"/>
    </row>
    <row r="372" spans="1:28" x14ac:dyDescent="0.2">
      <c r="A372" s="3">
        <v>11012</v>
      </c>
      <c r="B372" s="3" t="str">
        <f>VLOOKUP(A372,'QAQC ID Reference Page'!A$2:G$10999,2,FALSE)</f>
        <v>OBS0821W2</v>
      </c>
      <c r="C372" s="46">
        <f>VLOOKUP(A372,'QAQC ID Reference Page'!A$2:G$10999,3,FALSE)</f>
        <v>44417</v>
      </c>
      <c r="D372" s="12">
        <f>VLOOKUP(A372,'QAQC ID Reference Page'!A$2:G$10999,4,FALSE)</f>
        <v>0.49236111111111114</v>
      </c>
      <c r="E372" s="21">
        <f>VLOOKUP(A372,'QAQC ID Reference Page'!A$2:G$10999,5,FALSE)</f>
        <v>1007</v>
      </c>
      <c r="F372" s="21" t="str">
        <f>VLOOKUP(A372,'QAQC ID Reference Page'!A$2:G$10999,6,FALSE)</f>
        <v>E9</v>
      </c>
      <c r="G372" s="3" t="str">
        <f>VLOOKUP(A372,'QAQC ID Reference Page'!A$2:G$10999,7,FALSE)</f>
        <v>S</v>
      </c>
      <c r="H372" s="49">
        <v>0.11</v>
      </c>
      <c r="I372" s="49">
        <v>0.08</v>
      </c>
      <c r="J372" s="50">
        <v>6.0000000000000001E-3</v>
      </c>
      <c r="K372" s="49">
        <v>7.0000000000000007E-2</v>
      </c>
      <c r="L372" s="49">
        <v>86.4</v>
      </c>
      <c r="M372" s="3"/>
      <c r="N372" s="3"/>
      <c r="O372" s="3"/>
      <c r="P372" s="3"/>
      <c r="Q372" s="3"/>
      <c r="R372" s="3"/>
      <c r="S372" s="3"/>
      <c r="T372" s="3"/>
      <c r="U372" s="3"/>
      <c r="V372" s="3"/>
      <c r="W372" s="3"/>
      <c r="X372" s="3"/>
      <c r="Y372" s="3"/>
      <c r="Z372" s="3"/>
      <c r="AA372" s="3"/>
      <c r="AB372" s="3"/>
    </row>
    <row r="373" spans="1:28" x14ac:dyDescent="0.2">
      <c r="A373" s="3">
        <v>11013</v>
      </c>
      <c r="B373" s="3" t="str">
        <f>VLOOKUP(A373,'QAQC ID Reference Page'!A$2:G$10999,2,FALSE)</f>
        <v>OBS0821W2</v>
      </c>
      <c r="C373" s="46">
        <f>VLOOKUP(A373,'QAQC ID Reference Page'!A$2:G$10999,3,FALSE)</f>
        <v>44417</v>
      </c>
      <c r="D373" s="12">
        <f>VLOOKUP(A373,'QAQC ID Reference Page'!A$2:G$10999,4,FALSE)</f>
        <v>0.45</v>
      </c>
      <c r="E373" s="21">
        <f>VLOOKUP(A373,'QAQC ID Reference Page'!A$2:G$10999,5,FALSE)</f>
        <v>1009</v>
      </c>
      <c r="F373" s="21" t="str">
        <f>VLOOKUP(A373,'QAQC ID Reference Page'!A$2:G$10999,6,FALSE)</f>
        <v>G7C</v>
      </c>
      <c r="G373" s="3" t="str">
        <f>VLOOKUP(A373,'QAQC ID Reference Page'!A$2:G$10999,7,FALSE)</f>
        <v>S</v>
      </c>
      <c r="H373" s="49">
        <v>0.15</v>
      </c>
      <c r="I373" s="49">
        <v>1.02</v>
      </c>
      <c r="J373" s="50">
        <v>1.2999999999999999E-2</v>
      </c>
      <c r="K373" s="49">
        <v>0.26</v>
      </c>
      <c r="L373" s="49">
        <v>28.4</v>
      </c>
      <c r="M373" s="3"/>
      <c r="N373" s="3"/>
      <c r="O373" s="3"/>
      <c r="P373" s="3"/>
      <c r="Q373" s="3"/>
      <c r="R373" s="3"/>
      <c r="S373" s="3"/>
      <c r="T373" s="3"/>
      <c r="U373" s="3"/>
      <c r="V373" s="3"/>
      <c r="W373" s="3"/>
      <c r="X373" s="3"/>
      <c r="Y373" s="3"/>
      <c r="Z373" s="3"/>
      <c r="AA373" s="3"/>
      <c r="AB373" s="3"/>
    </row>
    <row r="374" spans="1:28" x14ac:dyDescent="0.2">
      <c r="A374" s="3">
        <v>11014</v>
      </c>
      <c r="B374" s="3" t="str">
        <f>VLOOKUP(A374,'QAQC ID Reference Page'!A$2:G$10999,2,FALSE)</f>
        <v>OBS0821W2</v>
      </c>
      <c r="C374" s="46">
        <f>VLOOKUP(A374,'QAQC ID Reference Page'!A$2:G$10999,3,FALSE)</f>
        <v>44417</v>
      </c>
      <c r="D374" s="12">
        <f>VLOOKUP(A374,'QAQC ID Reference Page'!A$2:G$10999,4,FALSE)</f>
        <v>0.3347222222222222</v>
      </c>
      <c r="E374" s="21">
        <f>VLOOKUP(A374,'QAQC ID Reference Page'!A$2:G$10999,5,FALSE)</f>
        <v>1026</v>
      </c>
      <c r="F374" s="21" t="str">
        <f>VLOOKUP(A374,'QAQC ID Reference Page'!A$2:G$10999,6,FALSE)</f>
        <v>MR</v>
      </c>
      <c r="G374" s="3" t="str">
        <f>VLOOKUP(A374,'QAQC ID Reference Page'!A$2:G$10999,7,FALSE)</f>
        <v>S</v>
      </c>
      <c r="H374" s="49">
        <v>6.32</v>
      </c>
      <c r="I374" s="49">
        <v>0.16</v>
      </c>
      <c r="J374" s="50">
        <v>0.33600000000000002</v>
      </c>
      <c r="K374" s="49">
        <v>1.32</v>
      </c>
      <c r="L374" s="49">
        <v>106.86</v>
      </c>
      <c r="M374" s="3"/>
      <c r="N374" s="3"/>
      <c r="O374" s="3"/>
      <c r="P374" s="3"/>
      <c r="Q374" s="3"/>
      <c r="R374" s="3"/>
      <c r="S374" s="3"/>
      <c r="T374" s="3"/>
      <c r="U374" s="3"/>
      <c r="V374" s="3"/>
      <c r="W374" s="3"/>
      <c r="X374" s="3"/>
      <c r="Y374" s="3"/>
      <c r="Z374" s="3"/>
      <c r="AA374" s="3"/>
      <c r="AB374" s="3"/>
    </row>
    <row r="375" spans="1:28" x14ac:dyDescent="0.2">
      <c r="A375" s="3">
        <v>11015</v>
      </c>
      <c r="B375" s="3" t="str">
        <f>VLOOKUP(A375,'QAQC ID Reference Page'!A$2:G$10999,2,FALSE)</f>
        <v>OBS0821W2</v>
      </c>
      <c r="C375" s="46">
        <f>VLOOKUP(A375,'QAQC ID Reference Page'!A$2:G$10999,3,FALSE)</f>
        <v>44417</v>
      </c>
      <c r="D375" s="12">
        <f>VLOOKUP(A375,'QAQC ID Reference Page'!A$2:G$10999,4,FALSE)</f>
        <v>0.39305555555555555</v>
      </c>
      <c r="E375" s="21">
        <f>VLOOKUP(A375,'QAQC ID Reference Page'!A$2:G$10999,5,FALSE)</f>
        <v>1003</v>
      </c>
      <c r="F375" s="21" t="str">
        <f>VLOOKUP(A375,'QAQC ID Reference Page'!A$2:G$10999,6,FALSE)</f>
        <v>I9</v>
      </c>
      <c r="G375" s="3" t="str">
        <f>VLOOKUP(A375,'QAQC ID Reference Page'!A$2:G$10999,7,FALSE)</f>
        <v>S</v>
      </c>
      <c r="H375" s="49">
        <v>0.35</v>
      </c>
      <c r="I375" s="49">
        <v>0.49</v>
      </c>
      <c r="J375" s="50">
        <v>2.5000000000000001E-2</v>
      </c>
      <c r="K375" s="49">
        <v>1.72</v>
      </c>
      <c r="L375" s="49">
        <v>97.68</v>
      </c>
      <c r="M375" s="3"/>
      <c r="N375" s="3"/>
      <c r="O375" s="3"/>
      <c r="P375" s="3"/>
      <c r="Q375" s="3"/>
      <c r="R375" s="3"/>
      <c r="S375" s="3"/>
      <c r="T375" s="3"/>
      <c r="U375" s="3"/>
      <c r="V375" s="3"/>
      <c r="W375" s="3"/>
      <c r="X375" s="3"/>
      <c r="Y375" s="3"/>
      <c r="Z375" s="3"/>
      <c r="AA375" s="3"/>
      <c r="AB375" s="3"/>
    </row>
    <row r="376" spans="1:28" x14ac:dyDescent="0.2">
      <c r="A376" s="3">
        <v>11016</v>
      </c>
      <c r="B376" s="3" t="str">
        <f>VLOOKUP(A376,'QAQC ID Reference Page'!A$2:G$10999,2,FALSE)</f>
        <v>OBS0821W2</v>
      </c>
      <c r="C376" s="46">
        <f>VLOOKUP(A376,'QAQC ID Reference Page'!A$2:G$10999,3,FALSE)</f>
        <v>44417</v>
      </c>
      <c r="D376" s="12">
        <f>VLOOKUP(A376,'QAQC ID Reference Page'!A$2:G$10999,4,FALSE)</f>
        <v>0.43888888888888888</v>
      </c>
      <c r="E376" s="21">
        <f>VLOOKUP(A376,'QAQC ID Reference Page'!A$2:G$10999,5,FALSE)</f>
        <v>1002</v>
      </c>
      <c r="F376" s="21" t="str">
        <f>VLOOKUP(A376,'QAQC ID Reference Page'!A$2:G$10999,6,FALSE)</f>
        <v>G9</v>
      </c>
      <c r="G376" s="3" t="str">
        <f>VLOOKUP(A376,'QAQC ID Reference Page'!A$2:G$10999,7,FALSE)</f>
        <v>S</v>
      </c>
      <c r="H376" s="49">
        <v>0.03</v>
      </c>
      <c r="I376" s="49">
        <v>0.04</v>
      </c>
      <c r="J376" s="50">
        <v>5.0000000000000001E-3</v>
      </c>
      <c r="K376" s="49">
        <v>0.09</v>
      </c>
      <c r="L376" s="49">
        <v>77.84</v>
      </c>
      <c r="M376" s="3"/>
      <c r="N376" s="3"/>
      <c r="O376" s="3"/>
      <c r="P376" s="3"/>
      <c r="Q376" s="3"/>
      <c r="R376" s="3"/>
      <c r="S376" s="3"/>
      <c r="T376" s="3"/>
      <c r="U376" s="3"/>
      <c r="V376" s="3"/>
      <c r="W376" s="3"/>
      <c r="X376" s="3"/>
      <c r="Y376" s="3"/>
      <c r="Z376" s="3"/>
      <c r="AA376" s="3"/>
      <c r="AB376" s="3"/>
    </row>
    <row r="377" spans="1:28" x14ac:dyDescent="0.2">
      <c r="A377" s="3">
        <v>11017</v>
      </c>
      <c r="B377" s="3" t="str">
        <f>VLOOKUP(A377,'QAQC ID Reference Page'!A$2:G$10999,2,FALSE)</f>
        <v>OBS0821W2</v>
      </c>
      <c r="C377" s="46">
        <f>VLOOKUP(A377,'QAQC ID Reference Page'!A$2:G$10999,3,FALSE)</f>
        <v>44417</v>
      </c>
      <c r="D377" s="12">
        <f>VLOOKUP(A377,'QAQC ID Reference Page'!A$2:G$10999,4,FALSE)</f>
        <v>0.36944444444444446</v>
      </c>
      <c r="E377" s="21">
        <f>VLOOKUP(A377,'QAQC ID Reference Page'!A$2:G$10999,5,FALSE)</f>
        <v>1010</v>
      </c>
      <c r="F377" s="21" t="str">
        <f>VLOOKUP(A377,'QAQC ID Reference Page'!A$2:G$10999,6,FALSE)</f>
        <v>AR</v>
      </c>
      <c r="G377" s="3" t="str">
        <f>VLOOKUP(A377,'QAQC ID Reference Page'!A$2:G$10999,7,FALSE)</f>
        <v>S</v>
      </c>
      <c r="H377" s="49">
        <v>5.04</v>
      </c>
      <c r="I377" s="49">
        <v>0.23</v>
      </c>
      <c r="J377" s="50">
        <v>0.16300000000000001</v>
      </c>
      <c r="K377" s="49">
        <v>0.9</v>
      </c>
      <c r="L377" s="49">
        <v>111.94</v>
      </c>
      <c r="M377" s="3"/>
      <c r="N377" s="3"/>
      <c r="O377" s="3"/>
      <c r="P377" s="3"/>
      <c r="Q377" s="3"/>
      <c r="R377" s="3"/>
      <c r="S377" s="3"/>
      <c r="T377" s="3"/>
      <c r="U377" s="3"/>
      <c r="V377" s="3"/>
      <c r="W377" s="3"/>
      <c r="X377" s="3"/>
      <c r="Y377" s="3"/>
      <c r="Z377" s="3"/>
      <c r="AA377" s="3"/>
      <c r="AB377" s="3"/>
    </row>
    <row r="378" spans="1:28" x14ac:dyDescent="0.2">
      <c r="A378" s="3">
        <v>11018</v>
      </c>
      <c r="B378" s="3" t="str">
        <f>VLOOKUP(A378,'QAQC ID Reference Page'!A$2:G$10999,2,FALSE)</f>
        <v>OBS0821W2</v>
      </c>
      <c r="C378" s="46">
        <f>VLOOKUP(A378,'QAQC ID Reference Page'!A$2:G$10999,3,FALSE)</f>
        <v>44417</v>
      </c>
      <c r="D378" s="12">
        <f>VLOOKUP(A378,'QAQC ID Reference Page'!A$2:G$10999,4,FALSE)</f>
        <v>0.50555555555555554</v>
      </c>
      <c r="E378" s="21">
        <f>VLOOKUP(A378,'QAQC ID Reference Page'!A$2:G$10999,5,FALSE)</f>
        <v>1025</v>
      </c>
      <c r="F378" s="21" t="str">
        <f>VLOOKUP(A378,'QAQC ID Reference Page'!A$2:G$10999,6,FALSE)</f>
        <v>E7C</v>
      </c>
      <c r="G378" s="3" t="str">
        <f>VLOOKUP(A378,'QAQC ID Reference Page'!A$2:G$10999,7,FALSE)</f>
        <v>B</v>
      </c>
      <c r="H378" s="49">
        <v>0.52</v>
      </c>
      <c r="I378" s="49">
        <v>0.67</v>
      </c>
      <c r="J378" s="50">
        <v>0.13800000000000001</v>
      </c>
      <c r="K378" s="49">
        <v>1.92</v>
      </c>
      <c r="L378" s="49">
        <v>33.270000000000003</v>
      </c>
      <c r="M378" s="3"/>
      <c r="N378" s="3"/>
      <c r="O378" s="3"/>
      <c r="P378" s="3"/>
      <c r="Q378" s="3"/>
      <c r="R378" s="3"/>
      <c r="S378" s="3"/>
      <c r="T378" s="3"/>
      <c r="U378" s="3"/>
      <c r="V378" s="3"/>
      <c r="W378" s="3"/>
      <c r="X378" s="3"/>
      <c r="Y378" s="3"/>
      <c r="Z378" s="3"/>
      <c r="AA378" s="3"/>
      <c r="AB378" s="3"/>
    </row>
    <row r="379" spans="1:28" x14ac:dyDescent="0.2">
      <c r="A379" s="3">
        <v>11019</v>
      </c>
      <c r="B379" s="3" t="str">
        <f>VLOOKUP(A379,'QAQC ID Reference Page'!A$2:G$10999,2,FALSE)</f>
        <v>OBS0821W2</v>
      </c>
      <c r="C379" s="46">
        <f>VLOOKUP(A379,'QAQC ID Reference Page'!A$2:G$10999,3,FALSE)</f>
        <v>44417</v>
      </c>
      <c r="D379" s="12">
        <f>VLOOKUP(A379,'QAQC ID Reference Page'!A$2:G$10999,4,FALSE)</f>
        <v>0.50555555555555554</v>
      </c>
      <c r="E379" s="21">
        <f>VLOOKUP(A379,'QAQC ID Reference Page'!A$2:G$10999,5,FALSE)</f>
        <v>1006</v>
      </c>
      <c r="F379" s="21" t="str">
        <f>VLOOKUP(A379,'QAQC ID Reference Page'!A$2:G$10999,6,FALSE)</f>
        <v>E7C</v>
      </c>
      <c r="G379" s="3" t="str">
        <f>VLOOKUP(A379,'QAQC ID Reference Page'!A$2:G$10999,7,FALSE)</f>
        <v>S</v>
      </c>
      <c r="H379" s="49">
        <v>0.06</v>
      </c>
      <c r="I379" s="49">
        <v>0.13</v>
      </c>
      <c r="J379" s="50">
        <v>0.01</v>
      </c>
      <c r="K379" s="49">
        <v>0.18</v>
      </c>
      <c r="L379" s="49">
        <v>63.34</v>
      </c>
      <c r="M379" s="3"/>
      <c r="N379" s="3"/>
      <c r="O379" s="3"/>
      <c r="P379" s="3"/>
      <c r="Q379" s="3"/>
      <c r="R379" s="3"/>
      <c r="S379" s="3"/>
      <c r="T379" s="3"/>
      <c r="U379" s="3"/>
      <c r="V379" s="3"/>
      <c r="W379" s="3"/>
      <c r="X379" s="3"/>
      <c r="Y379" s="3"/>
      <c r="Z379" s="3"/>
      <c r="AA379" s="3"/>
      <c r="AB379" s="3"/>
    </row>
    <row r="380" spans="1:28" x14ac:dyDescent="0.2">
      <c r="A380" s="3">
        <v>11020</v>
      </c>
      <c r="B380" s="3" t="str">
        <f>VLOOKUP(A380,'QAQC ID Reference Page'!A$2:G$10999,2,FALSE)</f>
        <v>OBS0821W2</v>
      </c>
      <c r="C380" s="46">
        <f>VLOOKUP(A380,'QAQC ID Reference Page'!A$2:G$10999,3,FALSE)</f>
        <v>44417</v>
      </c>
      <c r="D380" s="12">
        <f>VLOOKUP(A380,'QAQC ID Reference Page'!A$2:G$10999,4,FALSE)</f>
        <v>0.40486111111111112</v>
      </c>
      <c r="E380" s="21">
        <f>VLOOKUP(A380,'QAQC ID Reference Page'!A$2:G$10999,5,FALSE)</f>
        <v>1027</v>
      </c>
      <c r="F380" s="21" t="str">
        <f>VLOOKUP(A380,'QAQC ID Reference Page'!A$2:G$10999,6,FALSE)</f>
        <v>I7C</v>
      </c>
      <c r="G380" s="3" t="str">
        <f>VLOOKUP(A380,'QAQC ID Reference Page'!A$2:G$10999,7,FALSE)</f>
        <v>B</v>
      </c>
      <c r="H380" s="49">
        <v>3.33</v>
      </c>
      <c r="I380" s="49">
        <v>0.8</v>
      </c>
      <c r="J380" s="50">
        <v>1.2789999999999999</v>
      </c>
      <c r="K380" s="49">
        <v>11.92</v>
      </c>
      <c r="L380" s="49">
        <v>70.92</v>
      </c>
      <c r="M380" s="3"/>
      <c r="N380" s="3"/>
      <c r="O380" s="3"/>
      <c r="P380" s="3"/>
      <c r="Q380" s="3"/>
      <c r="R380" s="3"/>
      <c r="S380" s="3"/>
      <c r="T380" s="3"/>
      <c r="U380" s="3"/>
      <c r="V380" s="3"/>
      <c r="W380" s="3"/>
      <c r="X380" s="3"/>
      <c r="Y380" s="3"/>
      <c r="Z380" s="3"/>
      <c r="AA380" s="3"/>
      <c r="AB380" s="3"/>
    </row>
    <row r="381" spans="1:28" x14ac:dyDescent="0.2">
      <c r="A381" s="3">
        <v>11021</v>
      </c>
      <c r="B381" s="3" t="str">
        <f>VLOOKUP(A381,'QAQC ID Reference Page'!A$2:G$10999,2,FALSE)</f>
        <v>OBS0821W2</v>
      </c>
      <c r="C381" s="46">
        <f>VLOOKUP(A381,'QAQC ID Reference Page'!A$2:G$10999,3,FALSE)</f>
        <v>44419</v>
      </c>
      <c r="D381" s="12">
        <f>VLOOKUP(A381,'QAQC ID Reference Page'!A$2:G$10999,4,FALSE)</f>
        <v>0.31041666666666667</v>
      </c>
      <c r="E381" s="21">
        <f>VLOOKUP(A381,'QAQC ID Reference Page'!A$2:G$10999,5,FALSE)</f>
        <v>1024</v>
      </c>
      <c r="F381" s="21" t="str">
        <f>VLOOKUP(A381,'QAQC ID Reference Page'!A$2:G$10999,6,FALSE)</f>
        <v>BSR</v>
      </c>
      <c r="G381" s="3" t="str">
        <f>VLOOKUP(A381,'QAQC ID Reference Page'!A$2:G$10999,7,FALSE)</f>
        <v>S</v>
      </c>
      <c r="H381" s="49">
        <v>0.13</v>
      </c>
      <c r="I381" s="49">
        <v>0.35</v>
      </c>
      <c r="J381" s="50">
        <v>2.8000000000000001E-2</v>
      </c>
      <c r="K381" s="49">
        <v>0.3</v>
      </c>
      <c r="L381" s="49">
        <v>74.5</v>
      </c>
      <c r="M381" s="3"/>
      <c r="N381" s="3"/>
      <c r="O381" s="3"/>
      <c r="P381" s="3"/>
      <c r="Q381" s="3"/>
      <c r="R381" s="3"/>
      <c r="S381" s="3"/>
      <c r="T381" s="3"/>
      <c r="U381" s="3"/>
      <c r="V381" s="3"/>
      <c r="W381" s="3"/>
      <c r="X381" s="3"/>
      <c r="Y381" s="3"/>
      <c r="Z381" s="3"/>
      <c r="AA381" s="3"/>
      <c r="AB381" s="3"/>
    </row>
    <row r="382" spans="1:28" x14ac:dyDescent="0.2">
      <c r="A382" s="3">
        <v>11022</v>
      </c>
      <c r="B382" s="3" t="str">
        <f>VLOOKUP(A382,'QAQC ID Reference Page'!A$2:G$10999,2,FALSE)</f>
        <v>OBS0821W2</v>
      </c>
      <c r="C382" s="46">
        <f>VLOOKUP(A382,'QAQC ID Reference Page'!A$2:G$10999,3,FALSE)</f>
        <v>44419</v>
      </c>
      <c r="D382" s="12">
        <f>VLOOKUP(A382,'QAQC ID Reference Page'!A$2:G$10999,4,FALSE)</f>
        <v>0.33055555555555555</v>
      </c>
      <c r="E382" s="21">
        <f>VLOOKUP(A382,'QAQC ID Reference Page'!A$2:G$10999,5,FALSE)</f>
        <v>1002</v>
      </c>
      <c r="F382" s="21" t="str">
        <f>VLOOKUP(A382,'QAQC ID Reference Page'!A$2:G$10999,6,FALSE)</f>
        <v>WB</v>
      </c>
      <c r="G382" s="3" t="str">
        <f>VLOOKUP(A382,'QAQC ID Reference Page'!A$2:G$10999,7,FALSE)</f>
        <v>S</v>
      </c>
      <c r="H382" s="49">
        <v>0.23</v>
      </c>
      <c r="I382" s="49">
        <v>0.31</v>
      </c>
      <c r="J382" s="50">
        <v>2.3E-2</v>
      </c>
      <c r="K382" s="49">
        <v>1.22</v>
      </c>
      <c r="L382" s="49">
        <v>94.48</v>
      </c>
      <c r="M382" s="3"/>
      <c r="N382" s="3"/>
      <c r="O382" s="3"/>
      <c r="P382" s="3"/>
      <c r="Q382" s="3"/>
      <c r="R382" s="3"/>
      <c r="S382" s="3"/>
      <c r="T382" s="3"/>
      <c r="U382" s="3"/>
      <c r="V382" s="3"/>
      <c r="W382" s="3"/>
      <c r="X382" s="3"/>
      <c r="Y382" s="3"/>
      <c r="Z382" s="3"/>
      <c r="AA382" s="3"/>
      <c r="AB382" s="3"/>
    </row>
    <row r="383" spans="1:28" x14ac:dyDescent="0.2">
      <c r="A383" s="3">
        <v>11023</v>
      </c>
      <c r="B383" s="3" t="str">
        <f>VLOOKUP(A383,'QAQC ID Reference Page'!A$2:G$10999,2,FALSE)</f>
        <v>OBS0821W2</v>
      </c>
      <c r="C383" s="46">
        <f>VLOOKUP(A383,'QAQC ID Reference Page'!A$2:G$10999,3,FALSE)</f>
        <v>44419</v>
      </c>
      <c r="D383" s="12">
        <f>VLOOKUP(A383,'QAQC ID Reference Page'!A$2:G$10999,4,FALSE)</f>
        <v>0.27500000000000002</v>
      </c>
      <c r="E383" s="21">
        <f>VLOOKUP(A383,'QAQC ID Reference Page'!A$2:G$10999,5,FALSE)</f>
        <v>1006</v>
      </c>
      <c r="F383" s="21" t="str">
        <f>VLOOKUP(A383,'QAQC ID Reference Page'!A$2:G$10999,6,FALSE)</f>
        <v>B7C</v>
      </c>
      <c r="G383" s="3" t="str">
        <f>VLOOKUP(A383,'QAQC ID Reference Page'!A$2:G$10999,7,FALSE)</f>
        <v>S</v>
      </c>
      <c r="H383" s="49">
        <v>0.1</v>
      </c>
      <c r="I383" s="49">
        <v>0.13</v>
      </c>
      <c r="J383" s="50">
        <v>0.02</v>
      </c>
      <c r="K383" s="49">
        <v>0.51</v>
      </c>
      <c r="L383" s="49">
        <v>20.66</v>
      </c>
      <c r="M383" s="3"/>
      <c r="N383" s="3"/>
      <c r="O383" s="3"/>
      <c r="P383" s="3"/>
      <c r="Q383" s="3"/>
      <c r="R383" s="3"/>
      <c r="S383" s="3"/>
      <c r="T383" s="3"/>
      <c r="U383" s="3"/>
      <c r="V383" s="3"/>
      <c r="W383" s="3"/>
      <c r="X383" s="3"/>
      <c r="Y383" s="3"/>
      <c r="Z383" s="3"/>
      <c r="AA383" s="3"/>
      <c r="AB383" s="3"/>
    </row>
    <row r="384" spans="1:28" x14ac:dyDescent="0.2">
      <c r="A384" s="3">
        <v>11024</v>
      </c>
      <c r="B384" s="3" t="str">
        <f>VLOOKUP(A384,'QAQC ID Reference Page'!A$2:G$10999,2,FALSE)</f>
        <v>OBS0821W2</v>
      </c>
      <c r="C384" s="46">
        <f>VLOOKUP(A384,'QAQC ID Reference Page'!A$2:G$10999,3,FALSE)</f>
        <v>44419</v>
      </c>
      <c r="D384" s="12">
        <f>VLOOKUP(A384,'QAQC ID Reference Page'!A$2:G$10999,4,FALSE)</f>
        <v>0.27500000000000002</v>
      </c>
      <c r="E384" s="21">
        <f>VLOOKUP(A384,'QAQC ID Reference Page'!A$2:G$10999,5,FALSE)</f>
        <v>1026</v>
      </c>
      <c r="F384" s="21" t="str">
        <f>VLOOKUP(A384,'QAQC ID Reference Page'!A$2:G$10999,6,FALSE)</f>
        <v>B7C</v>
      </c>
      <c r="G384" s="3" t="str">
        <f>VLOOKUP(A384,'QAQC ID Reference Page'!A$2:G$10999,7,FALSE)</f>
        <v>B</v>
      </c>
      <c r="H384" s="49">
        <v>0.36</v>
      </c>
      <c r="I384" s="49">
        <v>0.26</v>
      </c>
      <c r="J384" s="50">
        <v>9.5000000000000001E-2</v>
      </c>
      <c r="K384" s="49">
        <v>0.39</v>
      </c>
      <c r="L384" s="49">
        <v>15.07</v>
      </c>
      <c r="M384" s="3"/>
      <c r="N384" s="3"/>
      <c r="O384" s="3"/>
      <c r="P384" s="3"/>
      <c r="Q384" s="3"/>
      <c r="R384" s="3"/>
      <c r="S384" s="3"/>
      <c r="T384" s="3"/>
      <c r="U384" s="3"/>
      <c r="V384" s="3"/>
      <c r="W384" s="3"/>
      <c r="X384" s="3"/>
      <c r="Y384" s="3"/>
      <c r="Z384" s="3"/>
      <c r="AA384" s="3"/>
      <c r="AB384" s="3"/>
    </row>
    <row r="385" spans="1:28" x14ac:dyDescent="0.2">
      <c r="A385" s="3">
        <v>11025</v>
      </c>
      <c r="B385" s="3" t="str">
        <f>VLOOKUP(A385,'QAQC ID Reference Page'!A$2:G$10999,2,FALSE)</f>
        <v>OBS0821W2</v>
      </c>
      <c r="C385" s="46">
        <f>VLOOKUP(A385,'QAQC ID Reference Page'!A$2:G$10999,3,FALSE)</f>
        <v>44419</v>
      </c>
      <c r="D385" s="12">
        <f>VLOOKUP(A385,'QAQC ID Reference Page'!A$2:G$10999,4,FALSE)</f>
        <v>0.40069444444444446</v>
      </c>
      <c r="E385" s="21">
        <f>VLOOKUP(A385,'QAQC ID Reference Page'!A$2:G$10999,5,FALSE)</f>
        <v>1019</v>
      </c>
      <c r="F385" s="21" t="str">
        <f>VLOOKUP(A385,'QAQC ID Reference Page'!A$2:G$10999,6,FALSE)</f>
        <v>C5-1</v>
      </c>
      <c r="G385" s="3" t="str">
        <f>VLOOKUP(A385,'QAQC ID Reference Page'!A$2:G$10999,7,FALSE)</f>
        <v>S</v>
      </c>
      <c r="H385" s="49">
        <v>0.01</v>
      </c>
      <c r="I385" s="49">
        <v>0.06</v>
      </c>
      <c r="J385" s="50">
        <v>5.0000000000000001E-3</v>
      </c>
      <c r="K385" s="49">
        <v>0.17</v>
      </c>
      <c r="L385" s="49">
        <v>57.41</v>
      </c>
      <c r="M385" s="3"/>
      <c r="N385" s="3"/>
      <c r="O385" s="3"/>
      <c r="P385" s="3"/>
      <c r="Q385" s="3"/>
      <c r="R385" s="3"/>
      <c r="S385" s="3"/>
      <c r="T385" s="3"/>
      <c r="U385" s="3"/>
      <c r="V385" s="3"/>
      <c r="W385" s="3"/>
      <c r="X385" s="3"/>
      <c r="Y385" s="3"/>
      <c r="Z385" s="3"/>
      <c r="AA385" s="3"/>
      <c r="AB385" s="3"/>
    </row>
    <row r="386" spans="1:28" x14ac:dyDescent="0.2">
      <c r="A386" s="3">
        <v>11026</v>
      </c>
      <c r="B386" s="3" t="str">
        <f>VLOOKUP(A386,'QAQC ID Reference Page'!A$2:G$10999,2,FALSE)</f>
        <v>OBS0821W2</v>
      </c>
      <c r="C386" s="46">
        <f>VLOOKUP(A386,'QAQC ID Reference Page'!A$2:G$10999,3,FALSE)</f>
        <v>44419</v>
      </c>
      <c r="D386" s="12">
        <f>VLOOKUP(A386,'QAQC ID Reference Page'!A$2:G$10999,4,FALSE)</f>
        <v>0.34861111111111109</v>
      </c>
      <c r="E386" s="21">
        <f>VLOOKUP(A386,'QAQC ID Reference Page'!A$2:G$10999,5,FALSE)</f>
        <v>1040</v>
      </c>
      <c r="F386" s="21" t="str">
        <f>VLOOKUP(A386,'QAQC ID Reference Page'!A$2:G$10999,6,FALSE)</f>
        <v>C9</v>
      </c>
      <c r="G386" s="3" t="str">
        <f>VLOOKUP(A386,'QAQC ID Reference Page'!A$2:G$10999,7,FALSE)</f>
        <v>S</v>
      </c>
      <c r="H386" s="49">
        <v>0.2</v>
      </c>
      <c r="I386" s="49">
        <v>0.34</v>
      </c>
      <c r="J386" s="50">
        <v>7.0000000000000001E-3</v>
      </c>
      <c r="K386" s="49">
        <v>0.47</v>
      </c>
      <c r="L386" s="49">
        <v>48.73</v>
      </c>
      <c r="M386" s="3"/>
      <c r="N386" s="3"/>
      <c r="O386" s="3"/>
      <c r="P386" s="3"/>
      <c r="Q386" s="3"/>
      <c r="R386" s="3"/>
      <c r="S386" s="3"/>
      <c r="T386" s="3"/>
      <c r="U386" s="3"/>
      <c r="V386" s="3"/>
      <c r="W386" s="3"/>
      <c r="X386" s="3"/>
      <c r="Y386" s="3"/>
      <c r="Z386" s="3"/>
      <c r="AA386" s="3"/>
      <c r="AB386" s="3"/>
    </row>
    <row r="387" spans="1:28" x14ac:dyDescent="0.2">
      <c r="A387" s="3">
        <v>11027</v>
      </c>
      <c r="B387" s="3" t="str">
        <f>VLOOKUP(A387,'QAQC ID Reference Page'!A$2:G$10999,2,FALSE)</f>
        <v>OBS0821W2</v>
      </c>
      <c r="C387" s="46">
        <f>VLOOKUP(A387,'QAQC ID Reference Page'!A$2:G$10999,3,FALSE)</f>
        <v>44419</v>
      </c>
      <c r="D387" s="12">
        <f>VLOOKUP(A387,'QAQC ID Reference Page'!A$2:G$10999,4,FALSE)</f>
        <v>0.2986111111111111</v>
      </c>
      <c r="E387" s="21">
        <f>VLOOKUP(A387,'QAQC ID Reference Page'!A$2:G$10999,5,FALSE)</f>
        <v>1025</v>
      </c>
      <c r="F387" s="21" t="str">
        <f>VLOOKUP(A387,'QAQC ID Reference Page'!A$2:G$10999,6,FALSE)</f>
        <v>B11</v>
      </c>
      <c r="G387" s="3" t="str">
        <f>VLOOKUP(A387,'QAQC ID Reference Page'!A$2:G$10999,7,FALSE)</f>
        <v>S</v>
      </c>
      <c r="H387" s="49">
        <v>0.06</v>
      </c>
      <c r="I387" s="49">
        <v>0.71</v>
      </c>
      <c r="J387" s="50">
        <v>6.0000000000000001E-3</v>
      </c>
      <c r="K387" s="49">
        <v>0.36</v>
      </c>
      <c r="L387" s="49">
        <v>58.22</v>
      </c>
      <c r="M387" s="3"/>
      <c r="N387" s="3"/>
      <c r="O387" s="3"/>
      <c r="P387" s="3"/>
      <c r="Q387" s="3"/>
      <c r="R387" s="3"/>
      <c r="S387" s="3"/>
      <c r="T387" s="3"/>
      <c r="U387" s="3"/>
      <c r="V387" s="3"/>
      <c r="W387" s="3"/>
      <c r="X387" s="3"/>
      <c r="Y387" s="3"/>
      <c r="Z387" s="3"/>
      <c r="AA387" s="3"/>
      <c r="AB387" s="3"/>
    </row>
    <row r="388" spans="1:28" x14ac:dyDescent="0.2">
      <c r="A388" s="3">
        <v>11028</v>
      </c>
      <c r="B388" s="3" t="str">
        <f>VLOOKUP(A388,'QAQC ID Reference Page'!A$2:G$10999,2,FALSE)</f>
        <v>OBS0821W2</v>
      </c>
      <c r="C388" s="46">
        <f>VLOOKUP(A388,'QAQC ID Reference Page'!A$2:G$10999,3,FALSE)</f>
        <v>44419</v>
      </c>
      <c r="D388" s="12">
        <f>VLOOKUP(A388,'QAQC ID Reference Page'!A$2:G$10999,4,FALSE)</f>
        <v>0.42499999999999999</v>
      </c>
      <c r="E388" s="21">
        <f>VLOOKUP(A388,'QAQC ID Reference Page'!A$2:G$10999,5,FALSE)</f>
        <v>1037</v>
      </c>
      <c r="F388" s="21" t="str">
        <f>VLOOKUP(A388,'QAQC ID Reference Page'!A$2:G$10999,6,FALSE)</f>
        <v>BLB</v>
      </c>
      <c r="G388" s="3" t="str">
        <f>VLOOKUP(A388,'QAQC ID Reference Page'!A$2:G$10999,7,FALSE)</f>
        <v>S</v>
      </c>
      <c r="H388" s="49">
        <v>0.25</v>
      </c>
      <c r="I388" s="49">
        <v>0.24</v>
      </c>
      <c r="J388" s="50">
        <v>4.0000000000000001E-3</v>
      </c>
      <c r="K388" s="49">
        <v>0.56000000000000005</v>
      </c>
      <c r="L388" s="49">
        <v>55.82</v>
      </c>
      <c r="M388" s="3"/>
      <c r="N388" s="3"/>
      <c r="O388" s="3"/>
      <c r="P388" s="3"/>
      <c r="Q388" s="3"/>
      <c r="R388" s="3"/>
      <c r="S388" s="3"/>
      <c r="T388" s="3"/>
      <c r="U388" s="3"/>
      <c r="V388" s="3"/>
      <c r="W388" s="3"/>
      <c r="X388" s="3"/>
      <c r="Y388" s="3"/>
      <c r="Z388" s="3"/>
      <c r="AA388" s="3"/>
      <c r="AB388" s="3"/>
    </row>
    <row r="389" spans="1:28" x14ac:dyDescent="0.2">
      <c r="A389" s="3">
        <v>11029</v>
      </c>
      <c r="B389" s="3" t="str">
        <f>VLOOKUP(A389,'QAQC ID Reference Page'!A$2:G$10999,2,FALSE)</f>
        <v>OBS0821W2</v>
      </c>
      <c r="C389" s="46">
        <f>VLOOKUP(A389,'QAQC ID Reference Page'!A$2:G$10999,3,FALSE)</f>
        <v>44419</v>
      </c>
      <c r="D389" s="12">
        <f>VLOOKUP(A389,'QAQC ID Reference Page'!A$2:G$10999,4,FALSE)</f>
        <v>0.37222222222222223</v>
      </c>
      <c r="E389" s="21">
        <f>VLOOKUP(A389,'QAQC ID Reference Page'!A$2:G$10999,5,FALSE)</f>
        <v>1017</v>
      </c>
      <c r="F389" s="21" t="str">
        <f>VLOOKUP(A389,'QAQC ID Reference Page'!A$2:G$10999,6,FALSE)</f>
        <v>C7C</v>
      </c>
      <c r="G389" s="3" t="str">
        <f>VLOOKUP(A389,'QAQC ID Reference Page'!A$2:G$10999,7,FALSE)</f>
        <v>S</v>
      </c>
      <c r="H389" s="49">
        <v>0</v>
      </c>
      <c r="I389" s="49">
        <v>0.1</v>
      </c>
      <c r="J389" s="50">
        <v>1E-3</v>
      </c>
      <c r="K389" s="49">
        <v>0.06</v>
      </c>
      <c r="L389" s="49">
        <v>36.270000000000003</v>
      </c>
      <c r="M389" s="3"/>
      <c r="N389" s="3"/>
      <c r="O389" s="3"/>
      <c r="P389" s="3"/>
      <c r="Q389" s="3"/>
      <c r="R389" s="3"/>
      <c r="S389" s="3"/>
      <c r="T389" s="3"/>
      <c r="U389" s="3"/>
      <c r="V389" s="3"/>
      <c r="W389" s="3"/>
      <c r="X389" s="3"/>
      <c r="Y389" s="3"/>
      <c r="Z389" s="3"/>
      <c r="AA389" s="3"/>
      <c r="AB389" s="3"/>
    </row>
    <row r="390" spans="1:28" x14ac:dyDescent="0.2">
      <c r="A390" s="3">
        <v>11030</v>
      </c>
      <c r="B390" s="3" t="str">
        <f>VLOOKUP(A390,'QAQC ID Reference Page'!A$2:G$10999,2,FALSE)</f>
        <v>OBS0821W2</v>
      </c>
      <c r="C390" s="46">
        <f>VLOOKUP(A390,'QAQC ID Reference Page'!A$2:G$10999,3,FALSE)</f>
        <v>44419</v>
      </c>
      <c r="D390" s="12">
        <f>VLOOKUP(A390,'QAQC ID Reference Page'!A$2:G$10999,4,FALSE)</f>
        <v>0.37222222222222223</v>
      </c>
      <c r="E390" s="21">
        <f>VLOOKUP(A390,'QAQC ID Reference Page'!A$2:G$10999,5,FALSE)</f>
        <v>1027</v>
      </c>
      <c r="F390" s="21" t="str">
        <f>VLOOKUP(A390,'QAQC ID Reference Page'!A$2:G$10999,6,FALSE)</f>
        <v>C7C</v>
      </c>
      <c r="G390" s="3" t="str">
        <f>VLOOKUP(A390,'QAQC ID Reference Page'!A$2:G$10999,7,FALSE)</f>
        <v>B</v>
      </c>
      <c r="H390" s="49">
        <v>0.42</v>
      </c>
      <c r="I390" s="49">
        <v>0.51</v>
      </c>
      <c r="J390" s="50">
        <v>7.9000000000000001E-2</v>
      </c>
      <c r="K390" s="49">
        <v>0.41</v>
      </c>
      <c r="L390" s="49">
        <v>40.07</v>
      </c>
      <c r="M390" s="3"/>
      <c r="N390" s="3"/>
      <c r="O390" s="3"/>
      <c r="P390" s="3"/>
      <c r="Q390" s="3"/>
      <c r="R390" s="3"/>
      <c r="S390" s="3"/>
      <c r="T390" s="3"/>
      <c r="U390" s="3"/>
      <c r="V390" s="3"/>
      <c r="W390" s="3"/>
      <c r="X390" s="3"/>
      <c r="Y390" s="3"/>
      <c r="Z390" s="3"/>
      <c r="AA390" s="3"/>
      <c r="AB390" s="3"/>
    </row>
    <row r="391" spans="1:28" x14ac:dyDescent="0.2">
      <c r="A391" s="3">
        <v>11031</v>
      </c>
      <c r="B391" s="3" t="str">
        <f>VLOOKUP(A391,'QAQC ID Reference Page'!A$2:G$10999,2,FALSE)</f>
        <v>OBS0821W2</v>
      </c>
      <c r="C391" s="46">
        <f>VLOOKUP(A391,'QAQC ID Reference Page'!A$2:G$10999,3,FALSE)</f>
        <v>44419</v>
      </c>
      <c r="D391" s="12">
        <f>VLOOKUP(A391,'QAQC ID Reference Page'!A$2:G$10999,4,FALSE)</f>
        <v>0.40902777777777777</v>
      </c>
      <c r="E391" s="21">
        <f>VLOOKUP(A391,'QAQC ID Reference Page'!A$2:G$10999,5,FALSE)</f>
        <v>1033</v>
      </c>
      <c r="F391" s="21" t="str">
        <f>VLOOKUP(A391,'QAQC ID Reference Page'!A$2:G$10999,6,FALSE)</f>
        <v>C4</v>
      </c>
      <c r="G391" s="3" t="str">
        <f>VLOOKUP(A391,'QAQC ID Reference Page'!A$2:G$10999,7,FALSE)</f>
        <v>S</v>
      </c>
      <c r="H391" s="49">
        <v>0.28000000000000003</v>
      </c>
      <c r="I391" s="49">
        <v>0.61</v>
      </c>
      <c r="J391" s="50">
        <v>1E-3</v>
      </c>
      <c r="K391" s="49">
        <v>0.57999999999999996</v>
      </c>
      <c r="L391" s="49">
        <v>66.31</v>
      </c>
      <c r="M391" s="3"/>
      <c r="N391" s="3"/>
      <c r="O391" s="3"/>
      <c r="P391" s="3"/>
      <c r="Q391" s="3"/>
      <c r="R391" s="3"/>
      <c r="S391" s="3"/>
      <c r="T391" s="3"/>
      <c r="U391" s="3"/>
      <c r="V391" s="3"/>
      <c r="W391" s="3"/>
      <c r="X391" s="3"/>
      <c r="Y391" s="3"/>
      <c r="Z391" s="3"/>
      <c r="AA391" s="3"/>
      <c r="AB391" s="3"/>
    </row>
    <row r="392" spans="1:28" x14ac:dyDescent="0.2">
      <c r="A392" s="3">
        <v>11032</v>
      </c>
      <c r="B392" s="3" t="str">
        <f>VLOOKUP(A392,'QAQC ID Reference Page'!A$2:G$10999,2,FALSE)</f>
        <v>OBS0821W2</v>
      </c>
      <c r="C392" s="46">
        <f>VLOOKUP(A392,'QAQC ID Reference Page'!A$2:G$10999,3,FALSE)</f>
        <v>44419</v>
      </c>
      <c r="D392" s="12">
        <f>VLOOKUP(A392,'QAQC ID Reference Page'!A$2:G$10999,4,FALSE)</f>
        <v>0.44305555555555554</v>
      </c>
      <c r="E392" s="21">
        <f>VLOOKUP(A392,'QAQC ID Reference Page'!A$2:G$10999,5,FALSE)</f>
        <v>1004</v>
      </c>
      <c r="F392" s="21" t="str">
        <f>VLOOKUP(A392,'QAQC ID Reference Page'!A$2:G$10999,6,FALSE)</f>
        <v>D1</v>
      </c>
      <c r="G392" s="3" t="str">
        <f>VLOOKUP(A392,'QAQC ID Reference Page'!A$2:G$10999,7,FALSE)</f>
        <v>S</v>
      </c>
      <c r="H392" s="49">
        <v>0.08</v>
      </c>
      <c r="I392" s="49">
        <v>0.18</v>
      </c>
      <c r="J392" s="50">
        <v>3.0000000000000001E-3</v>
      </c>
      <c r="K392" s="49">
        <v>-0.1</v>
      </c>
      <c r="L392" s="49">
        <v>33.79</v>
      </c>
      <c r="M392" s="3"/>
      <c r="N392" s="3"/>
      <c r="O392" s="3"/>
      <c r="P392" s="3"/>
      <c r="Q392" s="3"/>
      <c r="R392" s="3"/>
      <c r="S392" s="3"/>
      <c r="T392" s="3"/>
      <c r="U392" s="3"/>
      <c r="V392" s="3"/>
      <c r="W392" s="3"/>
      <c r="X392" s="3"/>
      <c r="Y392" s="3"/>
      <c r="Z392" s="3"/>
      <c r="AA392" s="3"/>
      <c r="AB392" s="3"/>
    </row>
    <row r="393" spans="1:28" x14ac:dyDescent="0.2">
      <c r="A393" s="3">
        <v>11033</v>
      </c>
      <c r="B393" s="3" t="str">
        <f>VLOOKUP(A393,'QAQC ID Reference Page'!A$2:G$10999,2,FALSE)</f>
        <v>OBS0821W2</v>
      </c>
      <c r="C393" s="46">
        <f>VLOOKUP(A393,'QAQC ID Reference Page'!A$2:G$10999,3,FALSE)</f>
        <v>44419</v>
      </c>
      <c r="D393" s="12">
        <f>VLOOKUP(A393,'QAQC ID Reference Page'!A$2:G$10999,4,FALSE)</f>
        <v>0.45069444444444445</v>
      </c>
      <c r="E393" s="21">
        <f>VLOOKUP(A393,'QAQC ID Reference Page'!A$2:G$10999,5,FALSE)</f>
        <v>1022</v>
      </c>
      <c r="F393" s="21" t="str">
        <f>VLOOKUP(A393,'QAQC ID Reference Page'!A$2:G$10999,6,FALSE)</f>
        <v>C1</v>
      </c>
      <c r="G393" s="3" t="str">
        <f>VLOOKUP(A393,'QAQC ID Reference Page'!A$2:G$10999,7,FALSE)</f>
        <v>S</v>
      </c>
      <c r="H393" s="49">
        <v>0.08</v>
      </c>
      <c r="I393" s="49">
        <v>0.15</v>
      </c>
      <c r="J393" s="50">
        <v>6.0000000000000001E-3</v>
      </c>
      <c r="K393" s="49">
        <v>-0.05</v>
      </c>
      <c r="L393" s="49">
        <v>31.53</v>
      </c>
      <c r="M393" s="3"/>
      <c r="N393" s="3"/>
      <c r="O393" s="3"/>
      <c r="P393" s="3"/>
      <c r="Q393" s="3"/>
      <c r="R393" s="3"/>
      <c r="S393" s="3"/>
      <c r="T393" s="3"/>
      <c r="U393" s="3"/>
      <c r="V393" s="3"/>
      <c r="W393" s="3"/>
      <c r="X393" s="3"/>
      <c r="Y393" s="3"/>
      <c r="Z393" s="3"/>
      <c r="AA393" s="3"/>
      <c r="AB393" s="3"/>
    </row>
    <row r="394" spans="1:28" x14ac:dyDescent="0.2">
      <c r="A394" s="3">
        <v>11034</v>
      </c>
      <c r="B394" s="3" t="str">
        <f>VLOOKUP(A394,'QAQC ID Reference Page'!A$2:G$10999,2,FALSE)</f>
        <v>OBS0821W2</v>
      </c>
      <c r="C394" s="46">
        <f>VLOOKUP(A394,'QAQC ID Reference Page'!A$2:G$10999,3,FALSE)</f>
        <v>44419</v>
      </c>
      <c r="D394" s="12">
        <f>VLOOKUP(A394,'QAQC ID Reference Page'!A$2:G$10999,4,FALSE)</f>
        <v>0.41597222222222224</v>
      </c>
      <c r="E394" s="21">
        <f>VLOOKUP(A394,'QAQC ID Reference Page'!A$2:G$10999,5,FALSE)</f>
        <v>1036</v>
      </c>
      <c r="F394" s="21" t="str">
        <f>VLOOKUP(A394,'QAQC ID Reference Page'!A$2:G$10999,6,FALSE)</f>
        <v>WFR</v>
      </c>
      <c r="G394" s="3" t="str">
        <f>VLOOKUP(A394,'QAQC ID Reference Page'!A$2:G$10999,7,FALSE)</f>
        <v>S</v>
      </c>
      <c r="H394" s="49">
        <v>0.3</v>
      </c>
      <c r="I394" s="49">
        <v>0.68</v>
      </c>
      <c r="J394" s="50">
        <v>1.7999999999999999E-2</v>
      </c>
      <c r="K394" s="49">
        <v>0.21</v>
      </c>
      <c r="L394" s="49">
        <v>54.76</v>
      </c>
      <c r="M394" s="3"/>
      <c r="N394" s="3"/>
      <c r="O394" s="3"/>
      <c r="P394" s="3"/>
      <c r="Q394" s="3"/>
      <c r="R394" s="3"/>
      <c r="S394" s="3"/>
      <c r="T394" s="3"/>
      <c r="U394" s="3"/>
      <c r="V394" s="3"/>
      <c r="W394" s="3"/>
      <c r="X394" s="3"/>
      <c r="Y394" s="3"/>
      <c r="Z394" s="3"/>
      <c r="AA394" s="3"/>
      <c r="AB394" s="3"/>
    </row>
    <row r="395" spans="1:28" x14ac:dyDescent="0.2">
      <c r="A395" s="3">
        <v>11035</v>
      </c>
      <c r="B395" s="3" t="str">
        <f>VLOOKUP(A395,'QAQC ID Reference Page'!A$2:G$10999,2,FALSE)</f>
        <v>OBS0821W2</v>
      </c>
      <c r="C395" s="46">
        <f>VLOOKUP(A395,'QAQC ID Reference Page'!A$2:G$10999,3,FALSE)</f>
        <v>44419</v>
      </c>
      <c r="D395" s="12">
        <f>VLOOKUP(A395,'QAQC ID Reference Page'!A$2:G$10999,4,FALSE)</f>
        <v>0.43680555555555556</v>
      </c>
      <c r="E395" s="21">
        <f>VLOOKUP(A395,'QAQC ID Reference Page'!A$2:G$10999,5,FALSE)</f>
        <v>1021</v>
      </c>
      <c r="F395" s="21" t="str">
        <f>VLOOKUP(A395,'QAQC ID Reference Page'!A$2:G$10999,6,FALSE)</f>
        <v>E1</v>
      </c>
      <c r="G395" s="3" t="str">
        <f>VLOOKUP(A395,'QAQC ID Reference Page'!A$2:G$10999,7,FALSE)</f>
        <v>S</v>
      </c>
      <c r="H395" s="49">
        <v>0.11</v>
      </c>
      <c r="I395" s="49">
        <v>0.26</v>
      </c>
      <c r="J395" s="50">
        <v>6.0000000000000001E-3</v>
      </c>
      <c r="K395" s="49">
        <v>0.14000000000000001</v>
      </c>
      <c r="L395" s="49">
        <v>38.93</v>
      </c>
      <c r="M395" s="3"/>
      <c r="N395" s="3"/>
      <c r="O395" s="3"/>
      <c r="P395" s="3"/>
      <c r="Q395" s="3"/>
      <c r="R395" s="3"/>
      <c r="S395" s="3"/>
      <c r="T395" s="3"/>
      <c r="U395" s="3"/>
      <c r="V395" s="3"/>
      <c r="W395" s="3"/>
      <c r="X395" s="3"/>
      <c r="Y395" s="3"/>
      <c r="Z395" s="3"/>
      <c r="AA395" s="3"/>
      <c r="AB395" s="3"/>
    </row>
    <row r="396" spans="1:28" x14ac:dyDescent="0.2">
      <c r="A396" s="3">
        <v>11036</v>
      </c>
      <c r="B396" s="3" t="str">
        <f>VLOOKUP(A396,'QAQC ID Reference Page'!A$2:G$10999,2,FALSE)</f>
        <v>OBS0821W2</v>
      </c>
      <c r="C396" s="46">
        <f>VLOOKUP(A396,'QAQC ID Reference Page'!A$2:G$10999,3,FALSE)</f>
        <v>44419</v>
      </c>
      <c r="D396" s="12">
        <f>VLOOKUP(A396,'QAQC ID Reference Page'!A$2:G$10999,4,FALSE)</f>
        <v>0.33055555555555555</v>
      </c>
      <c r="E396" s="21">
        <f>VLOOKUP(A396,'QAQC ID Reference Page'!A$2:G$10999,5,FALSE)</f>
        <v>1023</v>
      </c>
      <c r="F396" s="21" t="str">
        <f>VLOOKUP(A396,'QAQC ID Reference Page'!A$2:G$10999,6,FALSE)</f>
        <v>WB</v>
      </c>
      <c r="G396" s="3" t="str">
        <f>VLOOKUP(A396,'QAQC ID Reference Page'!A$2:G$10999,7,FALSE)</f>
        <v>B</v>
      </c>
      <c r="H396" s="49">
        <v>0.27</v>
      </c>
      <c r="I396" s="49">
        <v>0.54</v>
      </c>
      <c r="J396" s="50">
        <v>1.2E-2</v>
      </c>
      <c r="K396" s="49">
        <v>0.14000000000000001</v>
      </c>
      <c r="L396" s="49">
        <v>28.27</v>
      </c>
      <c r="M396" s="3"/>
      <c r="N396" s="3"/>
      <c r="O396" s="3"/>
      <c r="P396" s="3"/>
      <c r="Q396" s="3"/>
      <c r="R396" s="3"/>
      <c r="S396" s="3"/>
      <c r="T396" s="3"/>
      <c r="U396" s="3"/>
      <c r="V396" s="3"/>
      <c r="W396" s="3"/>
      <c r="X396" s="3"/>
      <c r="Y396" s="3"/>
      <c r="Z396" s="3"/>
      <c r="AA396" s="3"/>
      <c r="AB396" s="3"/>
    </row>
    <row r="397" spans="1:28" x14ac:dyDescent="0.2">
      <c r="A397" s="3">
        <v>11101</v>
      </c>
      <c r="B397" s="3" t="str">
        <f>VLOOKUP(A397,'QAQC ID Reference Page'!A$2:G$10999,2,FALSE)</f>
        <v>OBS0821W3</v>
      </c>
      <c r="C397" s="46">
        <f>VLOOKUP(A397,'QAQC ID Reference Page'!A$2:G$10999,3,FALSE)</f>
        <v>44426</v>
      </c>
      <c r="D397" s="12">
        <f>VLOOKUP(A397,'QAQC ID Reference Page'!A$2:G$10999,4,FALSE)</f>
        <v>0.49305555555555558</v>
      </c>
      <c r="E397" s="21">
        <f>VLOOKUP(A397,'QAQC ID Reference Page'!A$2:G$10999,5,FALSE)</f>
        <v>1036</v>
      </c>
      <c r="F397" s="21" t="str">
        <f>VLOOKUP(A397,'QAQC ID Reference Page'!A$2:G$10999,6,FALSE)</f>
        <v>E7C</v>
      </c>
      <c r="G397" s="3" t="str">
        <f>VLOOKUP(A397,'QAQC ID Reference Page'!A$2:G$10999,7,FALSE)</f>
        <v>B</v>
      </c>
      <c r="H397" s="49">
        <v>0.48</v>
      </c>
      <c r="I397" s="49">
        <v>0.52</v>
      </c>
      <c r="J397" s="50">
        <v>8.6999999999999994E-2</v>
      </c>
      <c r="K397" s="49">
        <v>2.12</v>
      </c>
      <c r="L397" s="49">
        <v>35.979999999999997</v>
      </c>
      <c r="M397" s="3"/>
      <c r="N397" s="3"/>
      <c r="O397" s="3"/>
      <c r="P397" s="3"/>
      <c r="Q397" s="3"/>
      <c r="R397" s="3"/>
      <c r="S397" s="3"/>
      <c r="T397" s="3"/>
      <c r="U397" s="3"/>
      <c r="V397" s="3"/>
      <c r="W397" s="3"/>
      <c r="X397" s="3"/>
      <c r="Y397" s="3"/>
      <c r="Z397" s="3"/>
      <c r="AA397" s="3"/>
      <c r="AB397" s="3"/>
    </row>
    <row r="398" spans="1:28" x14ac:dyDescent="0.2">
      <c r="A398" s="3">
        <v>11102</v>
      </c>
      <c r="B398" s="3" t="str">
        <f>VLOOKUP(A398,'QAQC ID Reference Page'!A$2:G$10999,2,FALSE)</f>
        <v>OBS0821W3</v>
      </c>
      <c r="C398" s="46">
        <f>VLOOKUP(A398,'QAQC ID Reference Page'!A$2:G$10999,3,FALSE)</f>
        <v>44426</v>
      </c>
      <c r="D398" s="12">
        <f>VLOOKUP(A398,'QAQC ID Reference Page'!A$2:G$10999,4,FALSE)</f>
        <v>0.32013888888888886</v>
      </c>
      <c r="E398" s="21">
        <f>VLOOKUP(A398,'QAQC ID Reference Page'!A$2:G$10999,5,FALSE)</f>
        <v>1007</v>
      </c>
      <c r="F398" s="21" t="str">
        <f>VLOOKUP(A398,'QAQC ID Reference Page'!A$2:G$10999,6,FALSE)</f>
        <v>DR</v>
      </c>
      <c r="G398" s="3" t="str">
        <f>VLOOKUP(A398,'QAQC ID Reference Page'!A$2:G$10999,7,FALSE)</f>
        <v>S</v>
      </c>
      <c r="H398" s="49">
        <v>0.12</v>
      </c>
      <c r="I398" s="49">
        <v>0.14000000000000001</v>
      </c>
      <c r="J398" s="50">
        <v>0</v>
      </c>
      <c r="K398" s="49">
        <v>0.6</v>
      </c>
      <c r="L398" s="49">
        <v>84.89</v>
      </c>
      <c r="M398" s="3"/>
      <c r="N398" s="3"/>
      <c r="O398" s="3"/>
      <c r="P398" s="3"/>
      <c r="Q398" s="3"/>
      <c r="R398" s="3"/>
      <c r="S398" s="3"/>
      <c r="T398" s="3"/>
      <c r="U398" s="3"/>
      <c r="V398" s="3"/>
      <c r="W398" s="3"/>
      <c r="X398" s="3"/>
      <c r="Y398" s="3"/>
      <c r="Z398" s="3"/>
      <c r="AA398" s="3"/>
      <c r="AB398" s="3"/>
    </row>
    <row r="399" spans="1:28" x14ac:dyDescent="0.2">
      <c r="A399" s="3">
        <v>11103</v>
      </c>
      <c r="B399" s="3" t="str">
        <f>VLOOKUP(A399,'QAQC ID Reference Page'!A$2:G$10999,2,FALSE)</f>
        <v>OBS0821W3</v>
      </c>
      <c r="C399" s="46">
        <f>VLOOKUP(A399,'QAQC ID Reference Page'!A$2:G$10999,3,FALSE)</f>
        <v>44426</v>
      </c>
      <c r="D399" s="12">
        <f>VLOOKUP(A399,'QAQC ID Reference Page'!A$2:G$10999,4,FALSE)</f>
        <v>0.51111111111111107</v>
      </c>
      <c r="E399" s="21">
        <f>VLOOKUP(A399,'QAQC ID Reference Page'!A$2:G$10999,5,FALSE)</f>
        <v>1037</v>
      </c>
      <c r="F399" s="21" t="str">
        <f>VLOOKUP(A399,'QAQC ID Reference Page'!A$2:G$10999,6,FALSE)</f>
        <v>E6</v>
      </c>
      <c r="G399" s="3" t="str">
        <f>VLOOKUP(A399,'QAQC ID Reference Page'!A$2:G$10999,7,FALSE)</f>
        <v>S</v>
      </c>
      <c r="H399" s="49">
        <v>0.03</v>
      </c>
      <c r="I399" s="49">
        <v>0.28999999999999998</v>
      </c>
      <c r="J399" s="50">
        <v>1E-3</v>
      </c>
      <c r="K399" s="49">
        <v>-0.23</v>
      </c>
      <c r="L399" s="49">
        <v>89.79</v>
      </c>
      <c r="M399" s="3"/>
      <c r="N399" s="3"/>
      <c r="O399" s="3"/>
      <c r="P399" s="3"/>
      <c r="Q399" s="3"/>
      <c r="R399" s="3"/>
      <c r="S399" s="3"/>
      <c r="T399" s="3"/>
      <c r="U399" s="3"/>
      <c r="V399" s="3"/>
      <c r="W399" s="3"/>
      <c r="X399" s="3"/>
      <c r="Y399" s="3"/>
      <c r="Z399" s="3"/>
      <c r="AA399" s="3"/>
      <c r="AB399" s="3"/>
    </row>
    <row r="400" spans="1:28" x14ac:dyDescent="0.2">
      <c r="A400" s="3">
        <v>11104</v>
      </c>
      <c r="B400" s="3" t="str">
        <f>VLOOKUP(A400,'QAQC ID Reference Page'!A$2:G$10999,2,FALSE)</f>
        <v>OBS0821W3</v>
      </c>
      <c r="C400" s="46">
        <f>VLOOKUP(A400,'QAQC ID Reference Page'!A$2:G$10999,3,FALSE)</f>
        <v>44426</v>
      </c>
      <c r="D400" s="12">
        <f>VLOOKUP(A400,'QAQC ID Reference Page'!A$2:G$10999,4,FALSE)</f>
        <v>0.45</v>
      </c>
      <c r="E400" s="21">
        <f>VLOOKUP(A400,'QAQC ID Reference Page'!A$2:G$10999,5,FALSE)</f>
        <v>1020</v>
      </c>
      <c r="F400" s="21" t="str">
        <f>VLOOKUP(A400,'QAQC ID Reference Page'!A$2:G$10999,6,FALSE)</f>
        <v>G9</v>
      </c>
      <c r="G400" s="3" t="str">
        <f>VLOOKUP(A400,'QAQC ID Reference Page'!A$2:G$10999,7,FALSE)</f>
        <v>S</v>
      </c>
      <c r="H400" s="49">
        <v>-0.03</v>
      </c>
      <c r="I400" s="49">
        <v>0.14000000000000001</v>
      </c>
      <c r="J400" s="50">
        <v>4.0000000000000001E-3</v>
      </c>
      <c r="K400" s="49">
        <v>0.12</v>
      </c>
      <c r="L400" s="49">
        <v>82.54</v>
      </c>
      <c r="M400" s="3"/>
      <c r="N400" s="3"/>
      <c r="O400" s="3"/>
      <c r="P400" s="3"/>
      <c r="Q400" s="3"/>
      <c r="R400" s="3"/>
      <c r="S400" s="3"/>
      <c r="T400" s="3"/>
      <c r="U400" s="3"/>
      <c r="V400" s="3"/>
      <c r="W400" s="3"/>
      <c r="X400" s="3"/>
      <c r="Y400" s="3"/>
      <c r="Z400" s="3"/>
      <c r="AA400" s="3"/>
      <c r="AB400" s="3"/>
    </row>
    <row r="401" spans="1:28" x14ac:dyDescent="0.2">
      <c r="A401" s="3">
        <v>11105</v>
      </c>
      <c r="B401" s="3" t="str">
        <f>VLOOKUP(A401,'QAQC ID Reference Page'!A$2:G$10999,2,FALSE)</f>
        <v>OBS0821W3</v>
      </c>
      <c r="C401" s="46">
        <f>VLOOKUP(A401,'QAQC ID Reference Page'!A$2:G$10999,3,FALSE)</f>
        <v>44426</v>
      </c>
      <c r="D401" s="12">
        <f>VLOOKUP(A401,'QAQC ID Reference Page'!A$2:G$10999,4,FALSE)</f>
        <v>0.41597222222222224</v>
      </c>
      <c r="E401" s="21">
        <f>VLOOKUP(A401,'QAQC ID Reference Page'!A$2:G$10999,5,FALSE)</f>
        <v>1003</v>
      </c>
      <c r="F401" s="21" t="str">
        <f>VLOOKUP(A401,'QAQC ID Reference Page'!A$2:G$10999,6,FALSE)</f>
        <v>I7C</v>
      </c>
      <c r="G401" s="3" t="str">
        <f>VLOOKUP(A401,'QAQC ID Reference Page'!A$2:G$10999,7,FALSE)</f>
        <v>S</v>
      </c>
      <c r="H401" s="49">
        <v>0.05</v>
      </c>
      <c r="I401" s="49">
        <v>0.13</v>
      </c>
      <c r="J401" s="50">
        <v>1.7000000000000001E-2</v>
      </c>
      <c r="K401" s="49">
        <v>-0.17</v>
      </c>
      <c r="L401" s="49">
        <v>112.91</v>
      </c>
      <c r="M401" s="3"/>
      <c r="N401" s="3"/>
      <c r="O401" s="3"/>
      <c r="P401" s="3"/>
      <c r="Q401" s="3"/>
      <c r="R401" s="3"/>
      <c r="S401" s="3"/>
      <c r="T401" s="3"/>
      <c r="U401" s="3"/>
      <c r="V401" s="3"/>
      <c r="W401" s="3"/>
      <c r="X401" s="3"/>
      <c r="Y401" s="3"/>
      <c r="Z401" s="3"/>
      <c r="AA401" s="3"/>
      <c r="AB401" s="3"/>
    </row>
    <row r="402" spans="1:28" x14ac:dyDescent="0.2">
      <c r="A402" s="3">
        <v>11106</v>
      </c>
      <c r="B402" s="3" t="str">
        <f>VLOOKUP(A402,'QAQC ID Reference Page'!A$2:G$10999,2,FALSE)</f>
        <v>OBS0821W3</v>
      </c>
      <c r="C402" s="46">
        <f>VLOOKUP(A402,'QAQC ID Reference Page'!A$2:G$10999,3,FALSE)</f>
        <v>44426</v>
      </c>
      <c r="D402" s="12">
        <f>VLOOKUP(A402,'QAQC ID Reference Page'!A$2:G$10999,4,FALSE)</f>
        <v>0.41597222222222224</v>
      </c>
      <c r="E402" s="21">
        <f>VLOOKUP(A402,'QAQC ID Reference Page'!A$2:G$10999,5,FALSE)</f>
        <v>1011</v>
      </c>
      <c r="F402" s="21" t="str">
        <f>VLOOKUP(A402,'QAQC ID Reference Page'!A$2:G$10999,6,FALSE)</f>
        <v>I7C</v>
      </c>
      <c r="G402" s="3" t="str">
        <f>VLOOKUP(A402,'QAQC ID Reference Page'!A$2:G$10999,7,FALSE)</f>
        <v>B</v>
      </c>
      <c r="H402" s="49">
        <v>1.23</v>
      </c>
      <c r="I402" s="49">
        <v>0.57999999999999996</v>
      </c>
      <c r="J402" s="50">
        <v>0.439</v>
      </c>
      <c r="K402" s="49">
        <v>2.58</v>
      </c>
      <c r="L402" s="49">
        <v>36.49</v>
      </c>
      <c r="M402" s="3"/>
      <c r="N402" s="3"/>
      <c r="O402" s="3"/>
      <c r="P402" s="3"/>
      <c r="Q402" s="3"/>
      <c r="R402" s="3"/>
      <c r="S402" s="3"/>
      <c r="T402" s="3"/>
      <c r="U402" s="3"/>
      <c r="V402" s="3"/>
      <c r="W402" s="3"/>
      <c r="X402" s="3"/>
      <c r="Y402" s="3"/>
      <c r="Z402" s="3"/>
      <c r="AA402" s="3"/>
      <c r="AB402" s="3"/>
    </row>
    <row r="403" spans="1:28" x14ac:dyDescent="0.2">
      <c r="A403" s="3">
        <v>11107</v>
      </c>
      <c r="B403" s="3" t="str">
        <f>VLOOKUP(A403,'QAQC ID Reference Page'!A$2:G$10999,2,FALSE)</f>
        <v>OBS0821W3</v>
      </c>
      <c r="C403" s="46">
        <f>VLOOKUP(A403,'QAQC ID Reference Page'!A$2:G$10999,3,FALSE)</f>
        <v>44426</v>
      </c>
      <c r="D403" s="12">
        <f>VLOOKUP(A403,'QAQC ID Reference Page'!A$2:G$10999,4,FALSE)</f>
        <v>0.49305555555555558</v>
      </c>
      <c r="E403" s="21">
        <f>VLOOKUP(A403,'QAQC ID Reference Page'!A$2:G$10999,5,FALSE)</f>
        <v>1023</v>
      </c>
      <c r="F403" s="21" t="str">
        <f>VLOOKUP(A403,'QAQC ID Reference Page'!A$2:G$10999,6,FALSE)</f>
        <v>E7C</v>
      </c>
      <c r="G403" s="3" t="str">
        <f>VLOOKUP(A403,'QAQC ID Reference Page'!A$2:G$10999,7,FALSE)</f>
        <v>S</v>
      </c>
      <c r="H403" s="49">
        <v>0.11</v>
      </c>
      <c r="I403" s="49">
        <v>0.12</v>
      </c>
      <c r="J403" s="50">
        <v>3.5000000000000003E-2</v>
      </c>
      <c r="K403" s="49">
        <v>0.12</v>
      </c>
      <c r="L403" s="49">
        <v>55.86</v>
      </c>
      <c r="M403" s="3"/>
      <c r="N403" s="3"/>
      <c r="O403" s="3"/>
      <c r="P403" s="3"/>
      <c r="Q403" s="3"/>
      <c r="R403" s="3"/>
      <c r="S403" s="3"/>
      <c r="T403" s="3"/>
      <c r="U403" s="3"/>
      <c r="V403" s="3"/>
      <c r="W403" s="3"/>
      <c r="X403" s="3"/>
      <c r="Y403" s="3"/>
      <c r="Z403" s="3"/>
      <c r="AA403" s="3"/>
      <c r="AB403" s="3"/>
    </row>
    <row r="404" spans="1:28" x14ac:dyDescent="0.2">
      <c r="A404" s="3">
        <v>11108</v>
      </c>
      <c r="B404" s="3" t="str">
        <f>VLOOKUP(A404,'QAQC ID Reference Page'!A$2:G$10999,2,FALSE)</f>
        <v>OBS0821W3</v>
      </c>
      <c r="C404" s="46">
        <f>VLOOKUP(A404,'QAQC ID Reference Page'!A$2:G$10999,3,FALSE)</f>
        <v>44426</v>
      </c>
      <c r="D404" s="12">
        <f>VLOOKUP(A404,'QAQC ID Reference Page'!A$2:G$10999,4,FALSE)</f>
        <v>0.40416666666666667</v>
      </c>
      <c r="E404" s="21">
        <f>VLOOKUP(A404,'QAQC ID Reference Page'!A$2:G$10999,5,FALSE)</f>
        <v>1039</v>
      </c>
      <c r="F404" s="21" t="str">
        <f>VLOOKUP(A404,'QAQC ID Reference Page'!A$2:G$10999,6,FALSE)</f>
        <v>I9</v>
      </c>
      <c r="G404" s="3" t="str">
        <f>VLOOKUP(A404,'QAQC ID Reference Page'!A$2:G$10999,7,FALSE)</f>
        <v>S</v>
      </c>
      <c r="H404" s="49">
        <v>0.05</v>
      </c>
      <c r="I404" s="49">
        <v>0.34</v>
      </c>
      <c r="J404" s="50">
        <v>3.6999999999999998E-2</v>
      </c>
      <c r="K404" s="49">
        <v>0.41</v>
      </c>
      <c r="L404" s="49">
        <v>35.35</v>
      </c>
      <c r="M404" s="3"/>
      <c r="N404" s="3"/>
      <c r="O404" s="3"/>
      <c r="P404" s="3"/>
      <c r="Q404" s="3"/>
      <c r="R404" s="3"/>
      <c r="S404" s="3"/>
      <c r="T404" s="3"/>
      <c r="U404" s="3"/>
      <c r="V404" s="3"/>
      <c r="W404" s="3"/>
      <c r="X404" s="3"/>
      <c r="Y404" s="3"/>
      <c r="Z404" s="3"/>
      <c r="AA404" s="3"/>
      <c r="AB404" s="3"/>
    </row>
    <row r="405" spans="1:28" x14ac:dyDescent="0.2">
      <c r="A405" s="3">
        <v>11109</v>
      </c>
      <c r="B405" s="3" t="str">
        <f>VLOOKUP(A405,'QAQC ID Reference Page'!A$2:G$10999,2,FALSE)</f>
        <v>OBS0821W3</v>
      </c>
      <c r="C405" s="46">
        <f>VLOOKUP(A405,'QAQC ID Reference Page'!A$2:G$10999,3,FALSE)</f>
        <v>44426</v>
      </c>
      <c r="D405" s="12">
        <f>VLOOKUP(A405,'QAQC ID Reference Page'!A$2:G$10999,4,FALSE)</f>
        <v>0.4777777777777778</v>
      </c>
      <c r="E405" s="21">
        <f>VLOOKUP(A405,'QAQC ID Reference Page'!A$2:G$10999,5,FALSE)</f>
        <v>1041</v>
      </c>
      <c r="F405" s="21" t="str">
        <f>VLOOKUP(A405,'QAQC ID Reference Page'!A$2:G$10999,6,FALSE)</f>
        <v>E9</v>
      </c>
      <c r="G405" s="3" t="str">
        <f>VLOOKUP(A405,'QAQC ID Reference Page'!A$2:G$10999,7,FALSE)</f>
        <v>S</v>
      </c>
      <c r="H405" s="49">
        <v>-0.05</v>
      </c>
      <c r="I405" s="49">
        <v>0.09</v>
      </c>
      <c r="J405" s="50">
        <v>4.2000000000000003E-2</v>
      </c>
      <c r="K405" s="49">
        <v>0.15</v>
      </c>
      <c r="L405" s="49">
        <v>31.58</v>
      </c>
      <c r="M405" s="3"/>
      <c r="N405" s="3"/>
      <c r="O405" s="3"/>
      <c r="P405" s="3"/>
      <c r="Q405" s="3"/>
      <c r="R405" s="3"/>
      <c r="S405" s="3"/>
      <c r="T405" s="3"/>
      <c r="U405" s="3"/>
      <c r="V405" s="3"/>
      <c r="W405" s="3"/>
      <c r="X405" s="3"/>
      <c r="Y405" s="3"/>
      <c r="Z405" s="3"/>
      <c r="AA405" s="3"/>
      <c r="AB405" s="3"/>
    </row>
    <row r="406" spans="1:28" x14ac:dyDescent="0.2">
      <c r="A406" s="3">
        <v>11110</v>
      </c>
      <c r="B406" s="3" t="str">
        <f>VLOOKUP(A406,'QAQC ID Reference Page'!A$2:G$10999,2,FALSE)</f>
        <v>OBS0821W3</v>
      </c>
      <c r="C406" s="46">
        <f>VLOOKUP(A406,'QAQC ID Reference Page'!A$2:G$10999,3,FALSE)</f>
        <v>44426</v>
      </c>
      <c r="D406" s="12">
        <f>VLOOKUP(A406,'QAQC ID Reference Page'!A$2:G$10999,4,FALSE)</f>
        <v>0.36944444444444446</v>
      </c>
      <c r="E406" s="21">
        <f>VLOOKUP(A406,'QAQC ID Reference Page'!A$2:G$10999,5,FALSE)</f>
        <v>1035</v>
      </c>
      <c r="F406" s="21" t="str">
        <f>VLOOKUP(A406,'QAQC ID Reference Page'!A$2:G$10999,6,FALSE)</f>
        <v>TR-UP</v>
      </c>
      <c r="G406" s="3" t="str">
        <f>VLOOKUP(A406,'QAQC ID Reference Page'!A$2:G$10999,7,FALSE)</f>
        <v>S</v>
      </c>
      <c r="H406" s="49">
        <v>4.2699999999999996</v>
      </c>
      <c r="I406" s="49">
        <v>0.08</v>
      </c>
      <c r="J406" s="50">
        <v>0.19700000000000001</v>
      </c>
      <c r="K406" s="49">
        <v>0.52</v>
      </c>
      <c r="L406" s="49">
        <v>112.27</v>
      </c>
      <c r="M406" s="3"/>
      <c r="N406" s="3"/>
      <c r="O406" s="3"/>
      <c r="P406" s="3"/>
      <c r="Q406" s="3"/>
      <c r="R406" s="3"/>
      <c r="S406" s="3"/>
      <c r="T406" s="3"/>
      <c r="U406" s="3"/>
      <c r="V406" s="3"/>
      <c r="W406" s="3"/>
      <c r="X406" s="3"/>
      <c r="Y406" s="3"/>
      <c r="Z406" s="3"/>
      <c r="AA406" s="3"/>
      <c r="AB406" s="3"/>
    </row>
    <row r="407" spans="1:28" x14ac:dyDescent="0.2">
      <c r="A407" s="3">
        <v>11111</v>
      </c>
      <c r="B407" s="3" t="str">
        <f>VLOOKUP(A407,'QAQC ID Reference Page'!A$2:G$10999,2,FALSE)</f>
        <v>OBS0821W3</v>
      </c>
      <c r="C407" s="46">
        <f>VLOOKUP(A407,'QAQC ID Reference Page'!A$2:G$10999,3,FALSE)</f>
        <v>44426</v>
      </c>
      <c r="D407" s="12">
        <f>VLOOKUP(A407,'QAQC ID Reference Page'!A$2:G$10999,4,FALSE)</f>
        <v>0.38055555555555554</v>
      </c>
      <c r="E407" s="21">
        <f>VLOOKUP(A407,'QAQC ID Reference Page'!A$2:G$10999,5,FALSE)</f>
        <v>1005</v>
      </c>
      <c r="F407" s="21" t="str">
        <f>VLOOKUP(A407,'QAQC ID Reference Page'!A$2:G$10999,6,FALSE)</f>
        <v>AR</v>
      </c>
      <c r="G407" s="3" t="str">
        <f>VLOOKUP(A407,'QAQC ID Reference Page'!A$2:G$10999,7,FALSE)</f>
        <v>S</v>
      </c>
      <c r="H407" s="49">
        <v>1.46</v>
      </c>
      <c r="I407" s="49">
        <v>0.14000000000000001</v>
      </c>
      <c r="J407" s="50">
        <v>0.30199999999999999</v>
      </c>
      <c r="K407" s="49">
        <v>1.27</v>
      </c>
      <c r="L407" s="49">
        <v>94.2</v>
      </c>
      <c r="M407" s="3"/>
      <c r="N407" s="3"/>
      <c r="O407" s="3"/>
      <c r="P407" s="3"/>
      <c r="Q407" s="3"/>
      <c r="R407" s="3"/>
      <c r="S407" s="3"/>
      <c r="T407" s="3"/>
      <c r="U407" s="3"/>
      <c r="V407" s="3"/>
      <c r="W407" s="3"/>
      <c r="X407" s="3"/>
      <c r="Y407" s="3"/>
      <c r="Z407" s="3"/>
      <c r="AA407" s="3"/>
      <c r="AB407" s="3"/>
    </row>
    <row r="408" spans="1:28" x14ac:dyDescent="0.2">
      <c r="A408" s="3">
        <v>11112</v>
      </c>
      <c r="B408" s="3" t="str">
        <f>VLOOKUP(A408,'QAQC ID Reference Page'!A$2:G$10999,2,FALSE)</f>
        <v>OBS0821W3</v>
      </c>
      <c r="C408" s="46">
        <f>VLOOKUP(A408,'QAQC ID Reference Page'!A$2:G$10999,3,FALSE)</f>
        <v>44426</v>
      </c>
      <c r="D408" s="12">
        <f>VLOOKUP(A408,'QAQC ID Reference Page'!A$2:G$10999,4,FALSE)</f>
        <v>0.39027777777777778</v>
      </c>
      <c r="E408" s="21">
        <f>VLOOKUP(A408,'QAQC ID Reference Page'!A$2:G$10999,5,FALSE)</f>
        <v>1030</v>
      </c>
      <c r="F408" s="21" t="str">
        <f>VLOOKUP(A408,'QAQC ID Reference Page'!A$2:G$10999,6,FALSE)</f>
        <v>BR</v>
      </c>
      <c r="G408" s="3" t="str">
        <f>VLOOKUP(A408,'QAQC ID Reference Page'!A$2:G$10999,7,FALSE)</f>
        <v>S</v>
      </c>
      <c r="H408" s="49">
        <v>0.06</v>
      </c>
      <c r="I408" s="49">
        <v>0.1</v>
      </c>
      <c r="J408" s="50">
        <v>0.247</v>
      </c>
      <c r="K408" s="49">
        <v>0.22</v>
      </c>
      <c r="L408" s="49">
        <v>31.75</v>
      </c>
      <c r="M408" s="3"/>
      <c r="N408" s="3"/>
      <c r="O408" s="3"/>
      <c r="P408" s="3"/>
      <c r="Q408" s="3"/>
      <c r="R408" s="3"/>
      <c r="S408" s="3"/>
      <c r="T408" s="3"/>
      <c r="U408" s="3"/>
      <c r="V408" s="3"/>
      <c r="W408" s="3"/>
      <c r="X408" s="3"/>
      <c r="Y408" s="3"/>
      <c r="Z408" s="3"/>
      <c r="AA408" s="3"/>
      <c r="AB408" s="3"/>
    </row>
    <row r="409" spans="1:28" x14ac:dyDescent="0.2">
      <c r="A409" s="3">
        <v>11113</v>
      </c>
      <c r="B409" s="3" t="str">
        <f>VLOOKUP(A409,'QAQC ID Reference Page'!A$2:G$10999,2,FALSE)</f>
        <v>OBS0821W3</v>
      </c>
      <c r="C409" s="46">
        <f>VLOOKUP(A409,'QAQC ID Reference Page'!A$2:G$10999,3,FALSE)</f>
        <v>44426</v>
      </c>
      <c r="D409" s="12">
        <f>VLOOKUP(A409,'QAQC ID Reference Page'!A$2:G$10999,4,FALSE)</f>
        <v>0.35833333333333334</v>
      </c>
      <c r="E409" s="21">
        <f>VLOOKUP(A409,'QAQC ID Reference Page'!A$2:G$10999,5,FALSE)</f>
        <v>1009</v>
      </c>
      <c r="F409" s="21" t="str">
        <f>VLOOKUP(A409,'QAQC ID Reference Page'!A$2:G$10999,6,FALSE)</f>
        <v>TR</v>
      </c>
      <c r="G409" s="3" t="str">
        <f>VLOOKUP(A409,'QAQC ID Reference Page'!A$2:G$10999,7,FALSE)</f>
        <v>S</v>
      </c>
      <c r="H409" s="49">
        <v>0.83</v>
      </c>
      <c r="I409" s="49">
        <v>0.06</v>
      </c>
      <c r="J409" s="50">
        <v>3.5000000000000003E-2</v>
      </c>
      <c r="K409" s="49">
        <v>0.74</v>
      </c>
      <c r="L409" s="49">
        <v>49.46</v>
      </c>
      <c r="M409" s="3"/>
      <c r="N409" s="3"/>
      <c r="O409" s="3"/>
      <c r="P409" s="3"/>
      <c r="Q409" s="3"/>
      <c r="R409" s="3"/>
      <c r="S409" s="3"/>
      <c r="T409" s="3"/>
      <c r="U409" s="3"/>
      <c r="V409" s="3"/>
      <c r="W409" s="3"/>
      <c r="X409" s="3"/>
      <c r="Y409" s="3"/>
      <c r="Z409" s="3"/>
      <c r="AA409" s="3"/>
      <c r="AB409" s="3"/>
    </row>
    <row r="410" spans="1:28" x14ac:dyDescent="0.2">
      <c r="A410" s="3">
        <v>11114</v>
      </c>
      <c r="B410" s="3" t="str">
        <f>VLOOKUP(A410,'QAQC ID Reference Page'!A$2:G$10999,2,FALSE)</f>
        <v>OBS0821W3</v>
      </c>
      <c r="C410" s="46">
        <f>VLOOKUP(A410,'QAQC ID Reference Page'!A$2:G$10999,3,FALSE)</f>
        <v>44426</v>
      </c>
      <c r="D410" s="12">
        <f>VLOOKUP(A410,'QAQC ID Reference Page'!A$2:G$10999,4,FALSE)</f>
        <v>0.29652777777777778</v>
      </c>
      <c r="E410" s="21">
        <f>VLOOKUP(A410,'QAQC ID Reference Page'!A$2:G$10999,5,FALSE)</f>
        <v>1013</v>
      </c>
      <c r="F410" s="21" t="str">
        <f>VLOOKUP(A410,'QAQC ID Reference Page'!A$2:G$10999,6,FALSE)</f>
        <v>EFR</v>
      </c>
      <c r="G410" s="3" t="str">
        <f>VLOOKUP(A410,'QAQC ID Reference Page'!A$2:G$10999,7,FALSE)</f>
        <v>S</v>
      </c>
      <c r="H410" s="49">
        <v>0.02</v>
      </c>
      <c r="I410" s="49">
        <v>0.17</v>
      </c>
      <c r="J410" s="50">
        <v>-4.1000000000000002E-2</v>
      </c>
      <c r="K410" s="49">
        <v>0.46</v>
      </c>
      <c r="L410" s="49">
        <v>71.06</v>
      </c>
      <c r="M410" s="3"/>
      <c r="N410" s="3"/>
      <c r="O410" s="3"/>
      <c r="P410" s="3"/>
      <c r="Q410" s="3"/>
      <c r="R410" s="3"/>
      <c r="S410" s="3"/>
      <c r="T410" s="3"/>
      <c r="U410" s="3"/>
      <c r="V410" s="3"/>
      <c r="W410" s="3"/>
      <c r="X410" s="3"/>
      <c r="Y410" s="3"/>
      <c r="Z410" s="3"/>
      <c r="AA410" s="3"/>
      <c r="AB410" s="3"/>
    </row>
    <row r="411" spans="1:28" x14ac:dyDescent="0.2">
      <c r="A411" s="3">
        <v>11115</v>
      </c>
      <c r="B411" s="3" t="str">
        <f>VLOOKUP(A411,'QAQC ID Reference Page'!A$2:G$10999,2,FALSE)</f>
        <v>OBS0821W3</v>
      </c>
      <c r="C411" s="46">
        <f>VLOOKUP(A411,'QAQC ID Reference Page'!A$2:G$10999,3,FALSE)</f>
        <v>44426</v>
      </c>
      <c r="D411" s="12">
        <f>VLOOKUP(A411,'QAQC ID Reference Page'!A$2:G$10999,4,FALSE)</f>
        <v>0.30902777777777779</v>
      </c>
      <c r="E411" s="21">
        <f>VLOOKUP(A411,'QAQC ID Reference Page'!A$2:G$10999,5,FALSE)</f>
        <v>1028</v>
      </c>
      <c r="F411" s="21" t="str">
        <f>VLOOKUP(A411,'QAQC ID Reference Page'!A$2:G$10999,6,FALSE)</f>
        <v>G6</v>
      </c>
      <c r="G411" s="3" t="str">
        <f>VLOOKUP(A411,'QAQC ID Reference Page'!A$2:G$10999,7,FALSE)</f>
        <v>S</v>
      </c>
      <c r="H411" s="49">
        <v>-0.03</v>
      </c>
      <c r="I411" s="49">
        <v>0.19</v>
      </c>
      <c r="J411" s="50">
        <v>-5.8999999999999997E-2</v>
      </c>
      <c r="K411" s="49">
        <v>0.64</v>
      </c>
      <c r="L411" s="49">
        <v>48.52</v>
      </c>
      <c r="M411" s="3"/>
      <c r="N411" s="3"/>
      <c r="O411" s="3"/>
      <c r="P411" s="3"/>
      <c r="Q411" s="3"/>
      <c r="R411" s="3"/>
      <c r="S411" s="3"/>
      <c r="T411" s="3"/>
      <c r="U411" s="3"/>
      <c r="V411" s="3"/>
      <c r="W411" s="3"/>
      <c r="X411" s="3"/>
      <c r="Y411" s="3"/>
      <c r="Z411" s="3"/>
      <c r="AA411" s="3"/>
      <c r="AB411" s="3"/>
    </row>
    <row r="412" spans="1:28" x14ac:dyDescent="0.2">
      <c r="A412" s="3">
        <v>11116</v>
      </c>
      <c r="B412" s="3" t="str">
        <f>VLOOKUP(A412,'QAQC ID Reference Page'!A$2:G$10999,2,FALSE)</f>
        <v>OBS0821W3</v>
      </c>
      <c r="C412" s="46">
        <f>VLOOKUP(A412,'QAQC ID Reference Page'!A$2:G$10999,3,FALSE)</f>
        <v>44426</v>
      </c>
      <c r="D412" s="12">
        <f>VLOOKUP(A412,'QAQC ID Reference Page'!A$2:G$10999,4,FALSE)</f>
        <v>0.34583333333333333</v>
      </c>
      <c r="E412" s="21">
        <f>VLOOKUP(A412,'QAQC ID Reference Page'!A$2:G$10999,5,FALSE)</f>
        <v>1010</v>
      </c>
      <c r="F412" s="21" t="str">
        <f>VLOOKUP(A412,'QAQC ID Reference Page'!A$2:G$10999,6,FALSE)</f>
        <v>MR</v>
      </c>
      <c r="G412" s="3" t="str">
        <f>VLOOKUP(A412,'QAQC ID Reference Page'!A$2:G$10999,7,FALSE)</f>
        <v>S</v>
      </c>
      <c r="H412" s="49">
        <v>4.08</v>
      </c>
      <c r="I412" s="49">
        <v>0.16</v>
      </c>
      <c r="J412" s="50">
        <v>0.63</v>
      </c>
      <c r="K412" s="49">
        <v>4.72</v>
      </c>
      <c r="L412" s="49">
        <v>68.77</v>
      </c>
      <c r="M412" s="3"/>
      <c r="N412" s="3"/>
      <c r="O412" s="3"/>
      <c r="P412" s="3"/>
      <c r="Q412" s="3"/>
      <c r="R412" s="3"/>
      <c r="S412" s="3"/>
      <c r="T412" s="3"/>
      <c r="U412" s="3"/>
      <c r="V412" s="3"/>
      <c r="W412" s="3"/>
      <c r="X412" s="3"/>
      <c r="Y412" s="3"/>
      <c r="Z412" s="3"/>
      <c r="AA412" s="3"/>
      <c r="AB412" s="3"/>
    </row>
    <row r="413" spans="1:28" x14ac:dyDescent="0.2">
      <c r="A413" s="3">
        <v>11117</v>
      </c>
      <c r="B413" s="3" t="str">
        <f>VLOOKUP(A413,'QAQC ID Reference Page'!A$2:G$10999,2,FALSE)</f>
        <v>OBS0821W3</v>
      </c>
      <c r="C413" s="46">
        <f>VLOOKUP(A413,'QAQC ID Reference Page'!A$2:G$10999,3,FALSE)</f>
        <v>44426</v>
      </c>
      <c r="D413" s="12">
        <f>VLOOKUP(A413,'QAQC ID Reference Page'!A$2:G$10999,4,FALSE)</f>
        <v>0.34583333333333333</v>
      </c>
      <c r="E413" s="21">
        <f>VLOOKUP(A413,'QAQC ID Reference Page'!A$2:G$10999,5,FALSE)</f>
        <v>1034</v>
      </c>
      <c r="F413" s="21" t="str">
        <f>VLOOKUP(A413,'QAQC ID Reference Page'!A$2:G$10999,6,FALSE)</f>
        <v>MR</v>
      </c>
      <c r="G413" s="3" t="str">
        <f>VLOOKUP(A413,'QAQC ID Reference Page'!A$2:G$10999,7,FALSE)</f>
        <v>B</v>
      </c>
      <c r="H413" s="49">
        <v>3.73</v>
      </c>
      <c r="I413" s="49">
        <v>0.55000000000000004</v>
      </c>
      <c r="J413" s="50">
        <v>0.83499999999999996</v>
      </c>
      <c r="K413" s="49">
        <v>8.68</v>
      </c>
      <c r="L413" s="49">
        <v>81.430000000000007</v>
      </c>
      <c r="M413" s="3"/>
      <c r="N413" s="3"/>
      <c r="O413" s="3"/>
      <c r="P413" s="3"/>
      <c r="Q413" s="3"/>
      <c r="R413" s="3"/>
      <c r="S413" s="3"/>
      <c r="T413" s="3"/>
      <c r="U413" s="3"/>
      <c r="V413" s="3"/>
      <c r="W413" s="3"/>
      <c r="X413" s="3"/>
      <c r="Y413" s="3"/>
      <c r="Z413" s="3"/>
      <c r="AA413" s="3"/>
      <c r="AB413" s="3"/>
    </row>
    <row r="414" spans="1:28" x14ac:dyDescent="0.2">
      <c r="A414" s="3">
        <v>11118</v>
      </c>
      <c r="B414" s="3" t="str">
        <f>VLOOKUP(A414,'QAQC ID Reference Page'!A$2:G$10999,2,FALSE)</f>
        <v>OBS0821W3</v>
      </c>
      <c r="C414" s="46">
        <f>VLOOKUP(A414,'QAQC ID Reference Page'!A$2:G$10999,3,FALSE)</f>
        <v>44427</v>
      </c>
      <c r="D414" s="12">
        <f>VLOOKUP(A414,'QAQC ID Reference Page'!A$2:G$10999,4,FALSE)</f>
        <v>0.33263888888888887</v>
      </c>
      <c r="E414" s="21">
        <f>VLOOKUP(A414,'QAQC ID Reference Page'!A$2:G$10999,5,FALSE)</f>
        <v>1005</v>
      </c>
      <c r="F414" s="21" t="str">
        <f>VLOOKUP(A414,'QAQC ID Reference Page'!A$2:G$10999,6,FALSE)</f>
        <v>BSR</v>
      </c>
      <c r="G414" s="3" t="str">
        <f>VLOOKUP(A414,'QAQC ID Reference Page'!A$2:G$10999,7,FALSE)</f>
        <v>S</v>
      </c>
      <c r="H414" s="49">
        <v>0.09</v>
      </c>
      <c r="I414" s="49">
        <v>2.34</v>
      </c>
      <c r="J414" s="50">
        <v>8.0000000000000002E-3</v>
      </c>
      <c r="K414" s="49">
        <v>2.82</v>
      </c>
      <c r="L414" s="49">
        <v>98.03</v>
      </c>
      <c r="M414" s="3"/>
      <c r="N414" s="3"/>
      <c r="O414" s="3"/>
      <c r="P414" s="3"/>
      <c r="Q414" s="3"/>
      <c r="R414" s="3"/>
      <c r="S414" s="3"/>
      <c r="T414" s="3"/>
      <c r="U414" s="3"/>
      <c r="V414" s="3"/>
      <c r="W414" s="3"/>
      <c r="X414" s="3"/>
      <c r="Y414" s="3"/>
      <c r="Z414" s="3"/>
      <c r="AA414" s="3"/>
      <c r="AB414" s="3"/>
    </row>
    <row r="415" spans="1:28" x14ac:dyDescent="0.2">
      <c r="A415" s="3">
        <v>11119</v>
      </c>
      <c r="B415" s="3" t="str">
        <f>VLOOKUP(A415,'QAQC ID Reference Page'!A$2:G$10999,2,FALSE)</f>
        <v>OBS0821W3</v>
      </c>
      <c r="C415" s="46">
        <f>VLOOKUP(A415,'QAQC ID Reference Page'!A$2:G$10999,3,FALSE)</f>
        <v>44427</v>
      </c>
      <c r="D415" s="12">
        <f>VLOOKUP(A415,'QAQC ID Reference Page'!A$2:G$10999,4,FALSE)</f>
        <v>0.34930555555555554</v>
      </c>
      <c r="E415" s="21">
        <f>VLOOKUP(A415,'QAQC ID Reference Page'!A$2:G$10999,5,FALSE)</f>
        <v>1040</v>
      </c>
      <c r="F415" s="21" t="str">
        <f>VLOOKUP(A415,'QAQC ID Reference Page'!A$2:G$10999,6,FALSE)</f>
        <v>D11</v>
      </c>
      <c r="G415" s="3" t="str">
        <f>VLOOKUP(A415,'QAQC ID Reference Page'!A$2:G$10999,7,FALSE)</f>
        <v>S</v>
      </c>
      <c r="H415" s="49">
        <v>0</v>
      </c>
      <c r="I415" s="49">
        <v>0.82</v>
      </c>
      <c r="J415" s="50">
        <v>3.3000000000000002E-2</v>
      </c>
      <c r="K415" s="49">
        <v>-0.26</v>
      </c>
      <c r="L415" s="49">
        <v>95.24</v>
      </c>
      <c r="M415" s="3"/>
      <c r="N415" s="3"/>
      <c r="O415" s="3"/>
      <c r="P415" s="3"/>
      <c r="Q415" s="3"/>
      <c r="R415" s="3"/>
      <c r="S415" s="3"/>
      <c r="T415" s="3"/>
      <c r="U415" s="3"/>
      <c r="V415" s="3"/>
      <c r="W415" s="3"/>
      <c r="X415" s="3"/>
      <c r="Y415" s="3"/>
      <c r="Z415" s="3"/>
      <c r="AA415" s="3"/>
      <c r="AB415" s="3"/>
    </row>
    <row r="416" spans="1:28" x14ac:dyDescent="0.2">
      <c r="A416" s="3">
        <v>11120</v>
      </c>
      <c r="B416" s="3" t="str">
        <f>VLOOKUP(A416,'QAQC ID Reference Page'!A$2:G$10999,2,FALSE)</f>
        <v>OBS0821W3</v>
      </c>
      <c r="C416" s="46">
        <f>VLOOKUP(A416,'QAQC ID Reference Page'!A$2:G$10999,3,FALSE)</f>
        <v>44427</v>
      </c>
      <c r="D416" s="12">
        <f>VLOOKUP(A416,'QAQC ID Reference Page'!A$2:G$10999,4,FALSE)</f>
        <v>0.40416666666666667</v>
      </c>
      <c r="E416" s="21">
        <f>VLOOKUP(A416,'QAQC ID Reference Page'!A$2:G$10999,5,FALSE)</f>
        <v>1024</v>
      </c>
      <c r="F416" s="21" t="str">
        <f>VLOOKUP(A416,'QAQC ID Reference Page'!A$2:G$10999,6,FALSE)</f>
        <v>C7C</v>
      </c>
      <c r="G416" s="3" t="str">
        <f>VLOOKUP(A416,'QAQC ID Reference Page'!A$2:G$10999,7,FALSE)</f>
        <v>S</v>
      </c>
      <c r="H416" s="49">
        <v>0.15</v>
      </c>
      <c r="I416" s="49">
        <v>0.67</v>
      </c>
      <c r="J416" s="50">
        <v>-8.3000000000000004E-2</v>
      </c>
      <c r="K416" s="49">
        <v>0.28999999999999998</v>
      </c>
      <c r="L416" s="49">
        <v>32.08</v>
      </c>
      <c r="M416" s="3"/>
      <c r="N416" s="3"/>
      <c r="O416" s="3"/>
      <c r="P416" s="3"/>
      <c r="Q416" s="3"/>
      <c r="R416" s="3"/>
      <c r="S416" s="3"/>
      <c r="T416" s="3"/>
      <c r="U416" s="3"/>
      <c r="V416" s="3"/>
      <c r="W416" s="3"/>
      <c r="X416" s="3"/>
      <c r="Y416" s="3"/>
      <c r="Z416" s="3"/>
      <c r="AA416" s="3"/>
      <c r="AB416" s="3"/>
    </row>
    <row r="417" spans="1:28" x14ac:dyDescent="0.2">
      <c r="A417" s="3">
        <v>11121</v>
      </c>
      <c r="B417" s="3" t="str">
        <f>VLOOKUP(A417,'QAQC ID Reference Page'!A$2:G$10999,2,FALSE)</f>
        <v>OBS0821W3</v>
      </c>
      <c r="C417" s="46">
        <f>VLOOKUP(A417,'QAQC ID Reference Page'!A$2:G$10999,3,FALSE)</f>
        <v>44427</v>
      </c>
      <c r="D417" s="12">
        <f>VLOOKUP(A417,'QAQC ID Reference Page'!A$2:G$10999,4,FALSE)</f>
        <v>0.31666666666666665</v>
      </c>
      <c r="E417" s="21">
        <f>VLOOKUP(A417,'QAQC ID Reference Page'!A$2:G$10999,5,FALSE)</f>
        <v>1009</v>
      </c>
      <c r="F417" s="21" t="str">
        <f>VLOOKUP(A417,'QAQC ID Reference Page'!A$2:G$10999,6,FALSE)</f>
        <v>B11</v>
      </c>
      <c r="G417" s="3" t="str">
        <f>VLOOKUP(A417,'QAQC ID Reference Page'!A$2:G$10999,7,FALSE)</f>
        <v>S</v>
      </c>
      <c r="H417" s="49">
        <v>-0.02</v>
      </c>
      <c r="I417" s="49">
        <v>1.01</v>
      </c>
      <c r="J417" s="50">
        <v>-6.0000000000000001E-3</v>
      </c>
      <c r="K417" s="49">
        <v>0.01</v>
      </c>
      <c r="L417" s="49">
        <v>80</v>
      </c>
      <c r="M417" s="3"/>
      <c r="N417" s="3"/>
      <c r="O417" s="3"/>
      <c r="P417" s="3"/>
      <c r="Q417" s="3"/>
      <c r="R417" s="3"/>
      <c r="S417" s="3"/>
      <c r="T417" s="3"/>
      <c r="U417" s="3"/>
      <c r="V417" s="3"/>
      <c r="W417" s="3"/>
      <c r="X417" s="3"/>
      <c r="Y417" s="3"/>
      <c r="Z417" s="3"/>
      <c r="AA417" s="3"/>
      <c r="AB417" s="3"/>
    </row>
    <row r="418" spans="1:28" x14ac:dyDescent="0.2">
      <c r="A418" s="3">
        <v>11122</v>
      </c>
      <c r="B418" s="3" t="str">
        <f>VLOOKUP(A418,'QAQC ID Reference Page'!A$2:G$10999,2,FALSE)</f>
        <v>OBS0821W3</v>
      </c>
      <c r="C418" s="46">
        <f>VLOOKUP(A418,'QAQC ID Reference Page'!A$2:G$10999,3,FALSE)</f>
        <v>44427</v>
      </c>
      <c r="D418" s="12">
        <f>VLOOKUP(A418,'QAQC ID Reference Page'!A$2:G$10999,4,FALSE)</f>
        <v>0.4597222222222222</v>
      </c>
      <c r="E418" s="21">
        <f>VLOOKUP(A418,'QAQC ID Reference Page'!A$2:G$10999,5,FALSE)</f>
        <v>1006</v>
      </c>
      <c r="F418" s="21" t="str">
        <f>VLOOKUP(A418,'QAQC ID Reference Page'!A$2:G$10999,6,FALSE)</f>
        <v>WFR</v>
      </c>
      <c r="G418" s="3" t="str">
        <f>VLOOKUP(A418,'QAQC ID Reference Page'!A$2:G$10999,7,FALSE)</f>
        <v>S</v>
      </c>
      <c r="H418" s="49">
        <v>0.04</v>
      </c>
      <c r="I418" s="49">
        <v>0.47</v>
      </c>
      <c r="J418" s="50">
        <v>-3.3000000000000002E-2</v>
      </c>
      <c r="K418" s="49">
        <v>0.21</v>
      </c>
      <c r="L418" s="49">
        <v>36.9</v>
      </c>
      <c r="M418" s="3"/>
      <c r="N418" s="3"/>
      <c r="O418" s="3"/>
      <c r="P418" s="3"/>
      <c r="Q418" s="3"/>
      <c r="R418" s="3"/>
      <c r="S418" s="3"/>
      <c r="T418" s="3"/>
      <c r="U418" s="3"/>
      <c r="V418" s="3"/>
      <c r="W418" s="3"/>
      <c r="X418" s="3"/>
      <c r="Y418" s="3"/>
      <c r="Z418" s="3"/>
      <c r="AA418" s="3"/>
      <c r="AB418" s="3"/>
    </row>
    <row r="419" spans="1:28" x14ac:dyDescent="0.2">
      <c r="A419" s="3">
        <v>11123</v>
      </c>
      <c r="B419" s="3" t="str">
        <f>VLOOKUP(A419,'QAQC ID Reference Page'!A$2:G$10999,2,FALSE)</f>
        <v>OBS0821W3</v>
      </c>
      <c r="C419" s="46">
        <f>VLOOKUP(A419,'QAQC ID Reference Page'!A$2:G$10999,3,FALSE)</f>
        <v>44427</v>
      </c>
      <c r="D419" s="12">
        <f>VLOOKUP(A419,'QAQC ID Reference Page'!A$2:G$10999,4,FALSE)</f>
        <v>0.50069444444444444</v>
      </c>
      <c r="E419" s="21">
        <f>VLOOKUP(A419,'QAQC ID Reference Page'!A$2:G$10999,5,FALSE)</f>
        <v>1033</v>
      </c>
      <c r="F419" s="21" t="str">
        <f>VLOOKUP(A419,'QAQC ID Reference Page'!A$2:G$10999,6,FALSE)</f>
        <v>C1</v>
      </c>
      <c r="G419" s="3" t="str">
        <f>VLOOKUP(A419,'QAQC ID Reference Page'!A$2:G$10999,7,FALSE)</f>
        <v>B</v>
      </c>
      <c r="H419" s="49">
        <v>0.11</v>
      </c>
      <c r="I419" s="49">
        <v>0.69</v>
      </c>
      <c r="J419" s="50">
        <v>1.2999999999999999E-2</v>
      </c>
      <c r="K419" s="49">
        <v>0.36</v>
      </c>
      <c r="L419" s="49">
        <v>8.86</v>
      </c>
      <c r="M419" s="3"/>
      <c r="N419" s="3"/>
      <c r="O419" s="3"/>
      <c r="P419" s="3"/>
      <c r="Q419" s="3"/>
      <c r="R419" s="3"/>
      <c r="S419" s="3"/>
      <c r="T419" s="3"/>
      <c r="U419" s="3"/>
      <c r="V419" s="3"/>
      <c r="W419" s="3"/>
      <c r="X419" s="3"/>
      <c r="Y419" s="3"/>
      <c r="Z419" s="3"/>
      <c r="AA419" s="3"/>
      <c r="AB419" s="3"/>
    </row>
    <row r="420" spans="1:28" x14ac:dyDescent="0.2">
      <c r="A420" s="3">
        <v>11124</v>
      </c>
      <c r="B420" s="3" t="str">
        <f>VLOOKUP(A420,'QAQC ID Reference Page'!A$2:G$10999,2,FALSE)</f>
        <v>OBS0821W3</v>
      </c>
      <c r="C420" s="46">
        <f>VLOOKUP(A420,'QAQC ID Reference Page'!A$2:G$10999,3,FALSE)</f>
        <v>44427</v>
      </c>
      <c r="D420" s="12">
        <f>VLOOKUP(A420,'QAQC ID Reference Page'!A$2:G$10999,4,FALSE)</f>
        <v>0.50069444444444444</v>
      </c>
      <c r="E420" s="21">
        <f>VLOOKUP(A420,'QAQC ID Reference Page'!A$2:G$10999,5,FALSE)</f>
        <v>1026</v>
      </c>
      <c r="F420" s="21" t="str">
        <f>VLOOKUP(A420,'QAQC ID Reference Page'!A$2:G$10999,6,FALSE)</f>
        <v>C1</v>
      </c>
      <c r="G420" s="3" t="str">
        <f>VLOOKUP(A420,'QAQC ID Reference Page'!A$2:G$10999,7,FALSE)</f>
        <v>S</v>
      </c>
      <c r="H420" s="49">
        <v>0.18</v>
      </c>
      <c r="I420" s="49">
        <v>0.26</v>
      </c>
      <c r="J420" s="50">
        <v>1.6E-2</v>
      </c>
      <c r="K420" s="49">
        <v>0.01</v>
      </c>
      <c r="L420" s="49">
        <v>33.06</v>
      </c>
      <c r="M420" s="3"/>
      <c r="N420" s="3"/>
      <c r="O420" s="3"/>
      <c r="P420" s="3"/>
      <c r="Q420" s="3"/>
      <c r="R420" s="3"/>
      <c r="S420" s="3"/>
      <c r="T420" s="3"/>
      <c r="U420" s="3"/>
      <c r="V420" s="3"/>
      <c r="W420" s="3"/>
      <c r="X420" s="3"/>
      <c r="Y420" s="3"/>
      <c r="Z420" s="3"/>
      <c r="AA420" s="3"/>
      <c r="AB420" s="3"/>
    </row>
    <row r="421" spans="1:28" x14ac:dyDescent="0.2">
      <c r="A421" s="3">
        <v>11125</v>
      </c>
      <c r="B421" s="3" t="str">
        <f>VLOOKUP(A421,'QAQC ID Reference Page'!A$2:G$10999,2,FALSE)</f>
        <v>OBS0821W3</v>
      </c>
      <c r="C421" s="46">
        <f>VLOOKUP(A421,'QAQC ID Reference Page'!A$2:G$10999,3,FALSE)</f>
        <v>44427</v>
      </c>
      <c r="D421" s="12">
        <f>VLOOKUP(A421,'QAQC ID Reference Page'!A$2:G$10999,4,FALSE)</f>
        <v>0.49236111111111114</v>
      </c>
      <c r="E421" s="21">
        <f>VLOOKUP(A421,'QAQC ID Reference Page'!A$2:G$10999,5,FALSE)</f>
        <v>1027</v>
      </c>
      <c r="F421" s="21" t="str">
        <f>VLOOKUP(A421,'QAQC ID Reference Page'!A$2:G$10999,6,FALSE)</f>
        <v>D1</v>
      </c>
      <c r="G421" s="3" t="str">
        <f>VLOOKUP(A421,'QAQC ID Reference Page'!A$2:G$10999,7,FALSE)</f>
        <v>S</v>
      </c>
      <c r="H421" s="49">
        <v>0</v>
      </c>
      <c r="I421" s="49">
        <v>0.33</v>
      </c>
      <c r="J421" s="50">
        <v>5.2999999999999999E-2</v>
      </c>
      <c r="K421" s="49">
        <v>0.28000000000000003</v>
      </c>
      <c r="L421" s="49">
        <v>33.18</v>
      </c>
      <c r="M421" s="3"/>
      <c r="N421" s="3"/>
      <c r="O421" s="3"/>
      <c r="P421" s="3"/>
      <c r="Q421" s="3"/>
      <c r="R421" s="3"/>
      <c r="S421" s="3"/>
      <c r="T421" s="3"/>
      <c r="U421" s="3"/>
      <c r="V421" s="3"/>
      <c r="W421" s="3"/>
      <c r="X421" s="3"/>
      <c r="Y421" s="3"/>
      <c r="Z421" s="3"/>
      <c r="AA421" s="3"/>
      <c r="AB421" s="3"/>
    </row>
    <row r="422" spans="1:28" x14ac:dyDescent="0.2">
      <c r="A422" s="3">
        <v>11126</v>
      </c>
      <c r="B422" s="3" t="str">
        <f>VLOOKUP(A422,'QAQC ID Reference Page'!A$2:G$10999,2,FALSE)</f>
        <v>OBS0821W3</v>
      </c>
      <c r="C422" s="46">
        <f>VLOOKUP(A422,'QAQC ID Reference Page'!A$2:G$10999,3,FALSE)</f>
        <v>44427</v>
      </c>
      <c r="D422" s="12">
        <f>VLOOKUP(A422,'QAQC ID Reference Page'!A$2:G$10999,4,FALSE)</f>
        <v>0.37847222222222221</v>
      </c>
      <c r="E422" s="21">
        <f>VLOOKUP(A422,'QAQC ID Reference Page'!A$2:G$10999,5,FALSE)</f>
        <v>1008</v>
      </c>
      <c r="F422" s="21" t="str">
        <f>VLOOKUP(A422,'QAQC ID Reference Page'!A$2:G$10999,6,FALSE)</f>
        <v>C9</v>
      </c>
      <c r="G422" s="3" t="str">
        <f>VLOOKUP(A422,'QAQC ID Reference Page'!A$2:G$10999,7,FALSE)</f>
        <v>S</v>
      </c>
      <c r="H422" s="49">
        <v>0.64</v>
      </c>
      <c r="I422" s="49">
        <v>0.62</v>
      </c>
      <c r="J422" s="50">
        <v>5.5E-2</v>
      </c>
      <c r="K422" s="49">
        <v>0.98</v>
      </c>
      <c r="L422" s="49">
        <v>42.16</v>
      </c>
      <c r="M422" s="3"/>
      <c r="N422" s="3"/>
      <c r="O422" s="3"/>
      <c r="P422" s="3"/>
      <c r="Q422" s="3"/>
      <c r="R422" s="3"/>
      <c r="S422" s="3"/>
      <c r="T422" s="3"/>
      <c r="U422" s="3"/>
      <c r="V422" s="3"/>
      <c r="W422" s="3"/>
      <c r="X422" s="3"/>
      <c r="Y422" s="3"/>
      <c r="Z422" s="3"/>
      <c r="AA422" s="3"/>
      <c r="AB422" s="3"/>
    </row>
    <row r="423" spans="1:28" x14ac:dyDescent="0.2">
      <c r="A423" s="3">
        <v>11127</v>
      </c>
      <c r="B423" s="3" t="str">
        <f>VLOOKUP(A423,'QAQC ID Reference Page'!A$2:G$10999,2,FALSE)</f>
        <v>OBS0821W3</v>
      </c>
      <c r="C423" s="46">
        <f>VLOOKUP(A423,'QAQC ID Reference Page'!A$2:G$10999,3,FALSE)</f>
        <v>44427</v>
      </c>
      <c r="D423" s="12">
        <f>VLOOKUP(A423,'QAQC ID Reference Page'!A$2:G$10999,4,FALSE)</f>
        <v>0.44097222222222221</v>
      </c>
      <c r="E423" s="21">
        <f>VLOOKUP(A423,'QAQC ID Reference Page'!A$2:G$10999,5,FALSE)</f>
        <v>1011</v>
      </c>
      <c r="F423" s="21" t="str">
        <f>VLOOKUP(A423,'QAQC ID Reference Page'!A$2:G$10999,6,FALSE)</f>
        <v>C5-1</v>
      </c>
      <c r="G423" s="3" t="str">
        <f>VLOOKUP(A423,'QAQC ID Reference Page'!A$2:G$10999,7,FALSE)</f>
        <v>S</v>
      </c>
      <c r="H423" s="49">
        <v>-0.06</v>
      </c>
      <c r="I423" s="49">
        <v>0.16</v>
      </c>
      <c r="J423" s="50">
        <v>-0.01</v>
      </c>
      <c r="K423" s="49">
        <v>0.13</v>
      </c>
      <c r="L423" s="49">
        <v>41.64</v>
      </c>
      <c r="M423" s="3"/>
      <c r="N423" s="3"/>
      <c r="O423" s="3"/>
      <c r="P423" s="3"/>
      <c r="Q423" s="3"/>
      <c r="R423" s="3"/>
      <c r="S423" s="3"/>
      <c r="T423" s="3"/>
      <c r="U423" s="3"/>
      <c r="V423" s="3"/>
      <c r="W423" s="3"/>
      <c r="X423" s="3"/>
      <c r="Y423" s="3"/>
      <c r="Z423" s="3"/>
      <c r="AA423" s="3"/>
      <c r="AB423" s="3"/>
    </row>
    <row r="424" spans="1:28" x14ac:dyDescent="0.2">
      <c r="A424" s="3">
        <v>11128</v>
      </c>
      <c r="B424" s="3" t="str">
        <f>VLOOKUP(A424,'QAQC ID Reference Page'!A$2:G$10999,2,FALSE)</f>
        <v>OBS0821W3</v>
      </c>
      <c r="C424" s="46">
        <f>VLOOKUP(A424,'QAQC ID Reference Page'!A$2:G$10999,3,FALSE)</f>
        <v>44427</v>
      </c>
      <c r="D424" s="12">
        <f>VLOOKUP(A424,'QAQC ID Reference Page'!A$2:G$10999,4,FALSE)</f>
        <v>0.47083333333333333</v>
      </c>
      <c r="E424" s="21">
        <f>VLOOKUP(A424,'QAQC ID Reference Page'!A$2:G$10999,5,FALSE)</f>
        <v>1022</v>
      </c>
      <c r="F424" s="21" t="str">
        <f>VLOOKUP(A424,'QAQC ID Reference Page'!A$2:G$10999,6,FALSE)</f>
        <v>BLB</v>
      </c>
      <c r="G424" s="3" t="str">
        <f>VLOOKUP(A424,'QAQC ID Reference Page'!A$2:G$10999,7,FALSE)</f>
        <v>S</v>
      </c>
      <c r="H424" s="49">
        <v>0.03</v>
      </c>
      <c r="I424" s="49">
        <v>0.28999999999999998</v>
      </c>
      <c r="J424" s="50">
        <v>-7.0000000000000001E-3</v>
      </c>
      <c r="K424" s="49">
        <v>-0.32</v>
      </c>
      <c r="L424" s="49">
        <v>31.56</v>
      </c>
      <c r="M424" s="3"/>
      <c r="N424" s="3"/>
      <c r="O424" s="3"/>
      <c r="P424" s="3"/>
      <c r="Q424" s="3"/>
      <c r="R424" s="3"/>
      <c r="S424" s="3"/>
      <c r="T424" s="3"/>
      <c r="U424" s="3"/>
      <c r="V424" s="3"/>
      <c r="W424" s="3"/>
      <c r="X424" s="3"/>
      <c r="Y424" s="3"/>
      <c r="Z424" s="3"/>
      <c r="AA424" s="3"/>
      <c r="AB424" s="3"/>
    </row>
    <row r="425" spans="1:28" x14ac:dyDescent="0.2">
      <c r="A425" s="3">
        <v>11129</v>
      </c>
      <c r="B425" s="3" t="str">
        <f>VLOOKUP(A425,'QAQC ID Reference Page'!A$2:G$10999,2,FALSE)</f>
        <v>OBS0821W3</v>
      </c>
      <c r="C425" s="46">
        <f>VLOOKUP(A425,'QAQC ID Reference Page'!A$2:G$10999,3,FALSE)</f>
        <v>44427</v>
      </c>
      <c r="D425" s="12">
        <f>VLOOKUP(A425,'QAQC ID Reference Page'!A$2:G$10999,4,FALSE)</f>
        <v>0.4513888888888889</v>
      </c>
      <c r="E425" s="21">
        <f>VLOOKUP(A425,'QAQC ID Reference Page'!A$2:G$10999,5,FALSE)</f>
        <v>1019</v>
      </c>
      <c r="F425" s="21" t="str">
        <f>VLOOKUP(A425,'QAQC ID Reference Page'!A$2:G$10999,6,FALSE)</f>
        <v>C4</v>
      </c>
      <c r="G425" s="3" t="str">
        <f>VLOOKUP(A425,'QAQC ID Reference Page'!A$2:G$10999,7,FALSE)</f>
        <v>S</v>
      </c>
      <c r="H425" s="49">
        <v>0.13</v>
      </c>
      <c r="I425" s="49">
        <v>0.43</v>
      </c>
      <c r="J425" s="50">
        <v>-8.0000000000000002E-3</v>
      </c>
      <c r="K425" s="49">
        <v>0.17</v>
      </c>
      <c r="L425" s="49">
        <v>41.74</v>
      </c>
      <c r="M425" s="3"/>
      <c r="N425" s="3"/>
      <c r="O425" s="3"/>
      <c r="P425" s="3"/>
      <c r="Q425" s="3"/>
      <c r="R425" s="3"/>
      <c r="S425" s="3"/>
      <c r="T425" s="3"/>
      <c r="U425" s="3"/>
      <c r="V425" s="3"/>
      <c r="W425" s="3"/>
      <c r="X425" s="3"/>
      <c r="Y425" s="3"/>
      <c r="Z425" s="3"/>
      <c r="AA425" s="3"/>
      <c r="AB425" s="3"/>
    </row>
    <row r="426" spans="1:28" x14ac:dyDescent="0.2">
      <c r="A426" s="3">
        <v>11130</v>
      </c>
      <c r="B426" s="3" t="str">
        <f>VLOOKUP(A426,'QAQC ID Reference Page'!A$2:G$10999,2,FALSE)</f>
        <v>OBS0821W3</v>
      </c>
      <c r="C426" s="46">
        <f>VLOOKUP(A426,'QAQC ID Reference Page'!A$2:G$10999,3,FALSE)</f>
        <v>44427</v>
      </c>
      <c r="D426" s="12">
        <f>VLOOKUP(A426,'QAQC ID Reference Page'!A$2:G$10999,4,FALSE)</f>
        <v>0.54861111111111116</v>
      </c>
      <c r="E426" s="21">
        <f>VLOOKUP(A426,'QAQC ID Reference Page'!A$2:G$10999,5,FALSE)</f>
        <v>1035</v>
      </c>
      <c r="F426" s="21" t="str">
        <f>VLOOKUP(A426,'QAQC ID Reference Page'!A$2:G$10999,6,FALSE)</f>
        <v>B4</v>
      </c>
      <c r="G426" s="3" t="str">
        <f>VLOOKUP(A426,'QAQC ID Reference Page'!A$2:G$10999,7,FALSE)</f>
        <v>S</v>
      </c>
      <c r="H426" s="49">
        <v>-0.05</v>
      </c>
      <c r="I426" s="49">
        <v>0.46</v>
      </c>
      <c r="J426" s="50">
        <v>-7.0000000000000001E-3</v>
      </c>
      <c r="K426" s="49">
        <v>-0.23</v>
      </c>
      <c r="L426" s="49">
        <v>43.1</v>
      </c>
      <c r="M426" s="3"/>
      <c r="N426" s="3"/>
      <c r="O426" s="3"/>
      <c r="P426" s="3"/>
      <c r="Q426" s="3"/>
      <c r="R426" s="3"/>
      <c r="S426" s="3"/>
      <c r="T426" s="3"/>
      <c r="U426" s="3"/>
      <c r="V426" s="3"/>
      <c r="W426" s="3"/>
      <c r="X426" s="3"/>
      <c r="Y426" s="3"/>
      <c r="Z426" s="3"/>
      <c r="AA426" s="3"/>
      <c r="AB426" s="3"/>
    </row>
    <row r="427" spans="1:28" x14ac:dyDescent="0.2">
      <c r="A427" s="3">
        <v>11131</v>
      </c>
      <c r="B427" s="3" t="str">
        <f>VLOOKUP(A427,'QAQC ID Reference Page'!A$2:G$10999,2,FALSE)</f>
        <v>OBS0821W3</v>
      </c>
      <c r="C427" s="46">
        <f>VLOOKUP(A427,'QAQC ID Reference Page'!A$2:G$10999,3,FALSE)</f>
        <v>44427</v>
      </c>
      <c r="D427" s="12">
        <f>VLOOKUP(A427,'QAQC ID Reference Page'!A$2:G$10999,4,FALSE)</f>
        <v>0.51249999999999996</v>
      </c>
      <c r="E427" s="21">
        <f>VLOOKUP(A427,'QAQC ID Reference Page'!A$2:G$10999,5,FALSE)</f>
        <v>1002</v>
      </c>
      <c r="F427" s="21" t="str">
        <f>VLOOKUP(A427,'QAQC ID Reference Page'!A$2:G$10999,6,FALSE)</f>
        <v>B1</v>
      </c>
      <c r="G427" s="3" t="str">
        <f>VLOOKUP(A427,'QAQC ID Reference Page'!A$2:G$10999,7,FALSE)</f>
        <v>S</v>
      </c>
      <c r="H427" s="49">
        <v>-0.05</v>
      </c>
      <c r="I427" s="49">
        <v>0.23</v>
      </c>
      <c r="J427" s="50">
        <v>4.8000000000000001E-2</v>
      </c>
      <c r="K427" s="49">
        <v>-7.0000000000000007E-2</v>
      </c>
      <c r="L427" s="49">
        <v>35.130000000000003</v>
      </c>
      <c r="M427" s="3"/>
      <c r="N427" s="3"/>
      <c r="O427" s="3"/>
      <c r="P427" s="3"/>
      <c r="Q427" s="3"/>
      <c r="R427" s="3"/>
      <c r="S427" s="3"/>
      <c r="T427" s="3"/>
      <c r="U427" s="3"/>
      <c r="V427" s="3"/>
      <c r="W427" s="3"/>
      <c r="X427" s="3"/>
      <c r="Y427" s="3"/>
      <c r="Z427" s="3"/>
      <c r="AA427" s="3"/>
      <c r="AB427" s="3"/>
    </row>
    <row r="428" spans="1:28" x14ac:dyDescent="0.2">
      <c r="A428" s="3">
        <v>11132</v>
      </c>
      <c r="B428" s="3" t="str">
        <f>VLOOKUP(A428,'QAQC ID Reference Page'!A$2:G$10999,2,FALSE)</f>
        <v>OBS0821W3</v>
      </c>
      <c r="C428" s="46">
        <f>VLOOKUP(A428,'QAQC ID Reference Page'!A$2:G$10999,3,FALSE)</f>
        <v>44427</v>
      </c>
      <c r="D428" s="12">
        <f>VLOOKUP(A428,'QAQC ID Reference Page'!A$2:G$10999,4,FALSE)</f>
        <v>0.28819444444444442</v>
      </c>
      <c r="E428" s="21">
        <f>VLOOKUP(A428,'QAQC ID Reference Page'!A$2:G$10999,5,FALSE)</f>
        <v>1028</v>
      </c>
      <c r="F428" s="21" t="str">
        <f>VLOOKUP(A428,'QAQC ID Reference Page'!A$2:G$10999,6,FALSE)</f>
        <v>B7C</v>
      </c>
      <c r="G428" s="3" t="str">
        <f>VLOOKUP(A428,'QAQC ID Reference Page'!A$2:G$10999,7,FALSE)</f>
        <v>S</v>
      </c>
      <c r="H428" s="49">
        <v>0.16</v>
      </c>
      <c r="I428" s="49">
        <v>0.23</v>
      </c>
      <c r="J428" s="50">
        <v>3.3000000000000002E-2</v>
      </c>
      <c r="K428" s="49">
        <v>-0.08</v>
      </c>
      <c r="L428" s="49">
        <v>25.86</v>
      </c>
      <c r="M428" s="3"/>
      <c r="N428" s="3"/>
      <c r="O428" s="3"/>
      <c r="P428" s="3"/>
      <c r="Q428" s="3"/>
      <c r="R428" s="3"/>
      <c r="S428" s="3"/>
      <c r="T428" s="3"/>
      <c r="U428" s="3"/>
      <c r="V428" s="3"/>
      <c r="W428" s="3"/>
      <c r="X428" s="3"/>
      <c r="Y428" s="3"/>
      <c r="Z428" s="3"/>
      <c r="AA428" s="3"/>
      <c r="AB428" s="3"/>
    </row>
    <row r="429" spans="1:28" x14ac:dyDescent="0.2">
      <c r="A429" s="3">
        <v>11133</v>
      </c>
      <c r="B429" s="3" t="str">
        <f>VLOOKUP(A429,'QAQC ID Reference Page'!A$2:G$10999,2,FALSE)</f>
        <v>OBS0821W3</v>
      </c>
      <c r="C429" s="46">
        <f>VLOOKUP(A429,'QAQC ID Reference Page'!A$2:G$10999,3,FALSE)</f>
        <v>44427</v>
      </c>
      <c r="D429" s="12">
        <f>VLOOKUP(A429,'QAQC ID Reference Page'!A$2:G$10999,4,FALSE)</f>
        <v>0.28819444444444442</v>
      </c>
      <c r="E429" s="21">
        <f>VLOOKUP(A429,'QAQC ID Reference Page'!A$2:G$10999,5,FALSE)</f>
        <v>1025</v>
      </c>
      <c r="F429" s="21" t="str">
        <f>VLOOKUP(A429,'QAQC ID Reference Page'!A$2:G$10999,6,FALSE)</f>
        <v>B7C</v>
      </c>
      <c r="G429" s="3" t="str">
        <f>VLOOKUP(A429,'QAQC ID Reference Page'!A$2:G$10999,7,FALSE)</f>
        <v>B</v>
      </c>
      <c r="H429" s="49">
        <v>0.13</v>
      </c>
      <c r="I429" s="49">
        <v>0.2</v>
      </c>
      <c r="J429" s="50">
        <v>-4.0000000000000001E-3</v>
      </c>
      <c r="K429" s="49">
        <v>-0.11</v>
      </c>
      <c r="L429" s="49">
        <v>22.46</v>
      </c>
      <c r="M429" s="3"/>
      <c r="N429" s="3"/>
      <c r="O429" s="3"/>
      <c r="P429" s="3"/>
      <c r="Q429" s="3"/>
      <c r="R429" s="3"/>
      <c r="S429" s="3"/>
      <c r="T429" s="3"/>
      <c r="U429" s="3"/>
      <c r="V429" s="3"/>
      <c r="W429" s="3"/>
      <c r="X429" s="3"/>
      <c r="Y429" s="3"/>
      <c r="Z429" s="3"/>
      <c r="AA429" s="3"/>
      <c r="AB429" s="3"/>
    </row>
    <row r="430" spans="1:28" x14ac:dyDescent="0.2">
      <c r="A430" s="3">
        <v>11134</v>
      </c>
      <c r="B430" s="3" t="str">
        <f>VLOOKUP(A430,'QAQC ID Reference Page'!A$2:G$10999,2,FALSE)</f>
        <v>OBS0821W3</v>
      </c>
      <c r="C430" s="46">
        <f>VLOOKUP(A430,'QAQC ID Reference Page'!A$2:G$10999,3,FALSE)</f>
        <v>44427</v>
      </c>
      <c r="D430" s="12">
        <f>VLOOKUP(A430,'QAQC ID Reference Page'!A$2:G$10999,4,FALSE)</f>
        <v>0.48472222222222222</v>
      </c>
      <c r="E430" s="21">
        <f>VLOOKUP(A430,'QAQC ID Reference Page'!A$2:G$10999,5,FALSE)</f>
        <v>1021</v>
      </c>
      <c r="F430" s="21" t="str">
        <f>VLOOKUP(A430,'QAQC ID Reference Page'!A$2:G$10999,6,FALSE)</f>
        <v>E1</v>
      </c>
      <c r="G430" s="3" t="str">
        <f>VLOOKUP(A430,'QAQC ID Reference Page'!A$2:G$10999,7,FALSE)</f>
        <v>S</v>
      </c>
      <c r="H430" s="49">
        <v>0.14000000000000001</v>
      </c>
      <c r="I430" s="49">
        <v>0.47</v>
      </c>
      <c r="J430" s="50">
        <v>2.1000000000000001E-2</v>
      </c>
      <c r="K430" s="49">
        <v>0.47</v>
      </c>
      <c r="L430" s="49">
        <v>30.41</v>
      </c>
      <c r="M430" s="3"/>
      <c r="N430" s="3"/>
      <c r="O430" s="3"/>
      <c r="P430" s="3"/>
      <c r="Q430" s="3"/>
      <c r="R430" s="3"/>
      <c r="S430" s="3"/>
      <c r="T430" s="3"/>
      <c r="U430" s="3"/>
      <c r="V430" s="3"/>
      <c r="W430" s="3"/>
      <c r="X430" s="3"/>
      <c r="Y430" s="3"/>
      <c r="Z430" s="3"/>
      <c r="AA430" s="3"/>
      <c r="AB430" s="3"/>
    </row>
    <row r="431" spans="1:28" x14ac:dyDescent="0.2">
      <c r="A431" s="3">
        <v>11135</v>
      </c>
      <c r="B431" s="3" t="str">
        <f>VLOOKUP(A431,'QAQC ID Reference Page'!A$2:G$10999,2,FALSE)</f>
        <v>OBS0821W3</v>
      </c>
      <c r="C431" s="46">
        <f>VLOOKUP(A431,'QAQC ID Reference Page'!A$2:G$10999,3,FALSE)</f>
        <v>44427</v>
      </c>
      <c r="D431" s="12">
        <f>VLOOKUP(A431,'QAQC ID Reference Page'!A$2:G$10999,4,FALSE)</f>
        <v>0.51249999999999996</v>
      </c>
      <c r="E431" s="21">
        <f>VLOOKUP(A431,'QAQC ID Reference Page'!A$2:G$10999,5,FALSE)</f>
        <v>1007</v>
      </c>
      <c r="F431" s="21" t="str">
        <f>VLOOKUP(A431,'QAQC ID Reference Page'!A$2:G$10999,6,FALSE)</f>
        <v>B1</v>
      </c>
      <c r="G431" s="3" t="str">
        <f>VLOOKUP(A431,'QAQC ID Reference Page'!A$2:G$10999,7,FALSE)</f>
        <v>B</v>
      </c>
      <c r="H431" s="49">
        <v>0.14000000000000001</v>
      </c>
      <c r="I431" s="49">
        <v>0.44</v>
      </c>
      <c r="J431" s="50">
        <v>1.2E-2</v>
      </c>
      <c r="K431" s="49">
        <v>0</v>
      </c>
      <c r="L431" s="49">
        <v>18.899999999999999</v>
      </c>
      <c r="M431" s="3"/>
      <c r="N431" s="3"/>
      <c r="O431" s="3"/>
      <c r="P431" s="3"/>
      <c r="Q431" s="3"/>
      <c r="R431" s="3"/>
      <c r="S431" s="3"/>
      <c r="T431" s="3"/>
      <c r="U431" s="3"/>
      <c r="V431" s="3"/>
      <c r="W431" s="3"/>
      <c r="X431" s="3"/>
      <c r="Y431" s="3"/>
      <c r="Z431" s="3"/>
      <c r="AA431" s="3"/>
      <c r="AB431" s="3"/>
    </row>
    <row r="432" spans="1:28" x14ac:dyDescent="0.2">
      <c r="A432" s="3">
        <v>11136</v>
      </c>
      <c r="B432" s="3" t="str">
        <f>VLOOKUP(A432,'QAQC ID Reference Page'!A$2:G$10999,2,FALSE)</f>
        <v>OBS0821W3</v>
      </c>
      <c r="C432" s="46">
        <f>VLOOKUP(A432,'QAQC ID Reference Page'!A$2:G$10999,3,FALSE)</f>
        <v>44427</v>
      </c>
      <c r="D432" s="12">
        <f>VLOOKUP(A432,'QAQC ID Reference Page'!A$2:G$10999,4,FALSE)</f>
        <v>0.40416666666666667</v>
      </c>
      <c r="E432" s="21">
        <f>VLOOKUP(A432,'QAQC ID Reference Page'!A$2:G$10999,5,FALSE)</f>
        <v>1004</v>
      </c>
      <c r="F432" s="21" t="str">
        <f>VLOOKUP(A432,'QAQC ID Reference Page'!A$2:G$10999,6,FALSE)</f>
        <v>C7C</v>
      </c>
      <c r="G432" s="3" t="str">
        <f>VLOOKUP(A432,'QAQC ID Reference Page'!A$2:G$10999,7,FALSE)</f>
        <v>B</v>
      </c>
      <c r="H432" s="49">
        <v>0.23</v>
      </c>
      <c r="I432" s="49">
        <v>0.74</v>
      </c>
      <c r="J432" s="50">
        <v>0.95799999999999996</v>
      </c>
      <c r="K432" s="49">
        <v>0.35</v>
      </c>
      <c r="L432" s="49">
        <v>23.07</v>
      </c>
      <c r="M432" s="3"/>
      <c r="N432" s="3"/>
      <c r="O432" s="3"/>
      <c r="P432" s="3"/>
      <c r="Q432" s="3"/>
      <c r="R432" s="3"/>
      <c r="S432" s="3"/>
      <c r="T432" s="3"/>
      <c r="U432" s="3"/>
      <c r="V432" s="3"/>
      <c r="W432" s="3"/>
      <c r="X432" s="3"/>
      <c r="Y432" s="3"/>
      <c r="Z432" s="3"/>
      <c r="AA432" s="3"/>
      <c r="AB432" s="3"/>
    </row>
    <row r="433" spans="1:28" x14ac:dyDescent="0.2">
      <c r="A433" s="3">
        <v>11201</v>
      </c>
      <c r="B433" s="3" t="str">
        <f>VLOOKUP(A433,'QAQC ID Reference Page'!A$2:G$10999,2,FALSE)</f>
        <v>OBS0821W4</v>
      </c>
      <c r="C433" s="46">
        <f>VLOOKUP(A433,'QAQC ID Reference Page'!A$2:G$10999,3,FALSE)</f>
        <v>44432</v>
      </c>
      <c r="D433" s="12">
        <f>VLOOKUP(A433,'QAQC ID Reference Page'!A$2:G$10999,4,FALSE)</f>
        <v>0.5131944444444444</v>
      </c>
      <c r="E433" s="21">
        <f>VLOOKUP(A433,'QAQC ID Reference Page'!A$2:G$10999,5,FALSE)</f>
        <v>1007</v>
      </c>
      <c r="F433" s="21" t="str">
        <f>VLOOKUP(A433,'QAQC ID Reference Page'!A$2:G$10999,6,FALSE)</f>
        <v>E7C</v>
      </c>
      <c r="G433" s="3" t="str">
        <f>VLOOKUP(A433,'QAQC ID Reference Page'!A$2:G$10999,7,FALSE)</f>
        <v>S</v>
      </c>
      <c r="H433" s="49">
        <v>0.81</v>
      </c>
      <c r="I433" s="49">
        <v>0.62</v>
      </c>
      <c r="J433" s="50">
        <v>5.1109999999999998</v>
      </c>
      <c r="K433" s="49">
        <v>2.4900000000000002</v>
      </c>
      <c r="L433" s="49">
        <v>23.26</v>
      </c>
      <c r="M433" s="3"/>
      <c r="N433" s="3"/>
      <c r="O433" s="3"/>
      <c r="P433" s="3"/>
      <c r="Q433" s="3"/>
      <c r="R433" s="3"/>
      <c r="S433" s="3"/>
      <c r="T433" s="3"/>
      <c r="U433" s="3"/>
      <c r="V433" s="3"/>
      <c r="W433" s="3"/>
      <c r="X433" s="3"/>
      <c r="Y433" s="3"/>
      <c r="Z433" s="3"/>
      <c r="AA433" s="3"/>
      <c r="AB433" s="3"/>
    </row>
    <row r="434" spans="1:28" x14ac:dyDescent="0.2">
      <c r="A434" s="3">
        <v>11202</v>
      </c>
      <c r="B434" s="3" t="str">
        <f>VLOOKUP(A434,'QAQC ID Reference Page'!A$2:G$10999,2,FALSE)</f>
        <v>OBS0821W4</v>
      </c>
      <c r="C434" s="46">
        <f>VLOOKUP(A434,'QAQC ID Reference Page'!A$2:G$10999,3,FALSE)</f>
        <v>44432</v>
      </c>
      <c r="D434" s="12">
        <f>VLOOKUP(A434,'QAQC ID Reference Page'!A$2:G$10999,4,FALSE)</f>
        <v>0.44305555555555554</v>
      </c>
      <c r="E434" s="21">
        <f>VLOOKUP(A434,'QAQC ID Reference Page'!A$2:G$10999,5,FALSE)</f>
        <v>1041</v>
      </c>
      <c r="F434" s="21" t="str">
        <f>VLOOKUP(A434,'QAQC ID Reference Page'!A$2:G$10999,6,FALSE)</f>
        <v>G9</v>
      </c>
      <c r="G434" s="3" t="str">
        <f>VLOOKUP(A434,'QAQC ID Reference Page'!A$2:G$10999,7,FALSE)</f>
        <v>S</v>
      </c>
      <c r="H434" s="49">
        <v>0.28000000000000003</v>
      </c>
      <c r="I434" s="49">
        <v>0.48</v>
      </c>
      <c r="J434" s="50">
        <v>4.625</v>
      </c>
      <c r="K434" s="49">
        <v>0.59</v>
      </c>
      <c r="L434" s="49">
        <v>22.84</v>
      </c>
      <c r="M434" s="3"/>
      <c r="N434" s="3"/>
      <c r="O434" s="3"/>
      <c r="P434" s="3"/>
      <c r="Q434" s="3"/>
      <c r="R434" s="3"/>
      <c r="S434" s="3"/>
      <c r="T434" s="3"/>
      <c r="U434" s="3"/>
      <c r="V434" s="3"/>
      <c r="W434" s="3"/>
      <c r="X434" s="3"/>
      <c r="Y434" s="3"/>
      <c r="Z434" s="3"/>
      <c r="AA434" s="3"/>
      <c r="AB434" s="3"/>
    </row>
    <row r="435" spans="1:28" x14ac:dyDescent="0.2">
      <c r="A435" s="3">
        <v>11203</v>
      </c>
      <c r="B435" s="3" t="str">
        <f>VLOOKUP(A435,'QAQC ID Reference Page'!A$2:G$10999,2,FALSE)</f>
        <v>OBS0821W4</v>
      </c>
      <c r="C435" s="46">
        <f>VLOOKUP(A435,'QAQC ID Reference Page'!A$2:G$10999,3,FALSE)</f>
        <v>44432</v>
      </c>
      <c r="D435" s="12">
        <f>VLOOKUP(A435,'QAQC ID Reference Page'!A$2:G$10999,4,FALSE)</f>
        <v>0.4548611111111111</v>
      </c>
      <c r="E435" s="21">
        <f>VLOOKUP(A435,'QAQC ID Reference Page'!A$2:G$10999,5,FALSE)</f>
        <v>1008</v>
      </c>
      <c r="F435" s="21" t="str">
        <f>VLOOKUP(A435,'QAQC ID Reference Page'!A$2:G$10999,6,FALSE)</f>
        <v>G7C</v>
      </c>
      <c r="G435" s="3" t="str">
        <f>VLOOKUP(A435,'QAQC ID Reference Page'!A$2:G$10999,7,FALSE)</f>
        <v>B</v>
      </c>
      <c r="H435" s="49">
        <v>0.73</v>
      </c>
      <c r="I435" s="49">
        <v>0.4</v>
      </c>
      <c r="J435" s="50">
        <v>4.3970000000000002</v>
      </c>
      <c r="K435" s="49">
        <v>3.79</v>
      </c>
      <c r="L435" s="49">
        <v>35.340000000000003</v>
      </c>
      <c r="M435" s="3"/>
      <c r="N435" s="3"/>
      <c r="O435" s="3"/>
      <c r="P435" s="3"/>
      <c r="Q435" s="3"/>
      <c r="R435" s="3"/>
      <c r="S435" s="3"/>
      <c r="T435" s="3"/>
      <c r="U435" s="3"/>
      <c r="V435" s="3"/>
      <c r="W435" s="3"/>
      <c r="X435" s="3"/>
      <c r="Y435" s="3"/>
      <c r="Z435" s="3"/>
      <c r="AA435" s="3"/>
      <c r="AB435" s="3"/>
    </row>
    <row r="436" spans="1:28" x14ac:dyDescent="0.2">
      <c r="A436" s="3">
        <v>11204</v>
      </c>
      <c r="B436" s="3" t="str">
        <f>VLOOKUP(A436,'QAQC ID Reference Page'!A$2:G$10999,2,FALSE)</f>
        <v>OBS0821W4</v>
      </c>
      <c r="C436" s="46">
        <f>VLOOKUP(A436,'QAQC ID Reference Page'!A$2:G$10999,3,FALSE)</f>
        <v>44432</v>
      </c>
      <c r="D436" s="12">
        <f>VLOOKUP(A436,'QAQC ID Reference Page'!A$2:G$10999,4,FALSE)</f>
        <v>0.5131944444444444</v>
      </c>
      <c r="E436" s="21">
        <f>VLOOKUP(A436,'QAQC ID Reference Page'!A$2:G$10999,5,FALSE)</f>
        <v>1019</v>
      </c>
      <c r="F436" s="21" t="str">
        <f>VLOOKUP(A436,'QAQC ID Reference Page'!A$2:G$10999,6,FALSE)</f>
        <v>E7C</v>
      </c>
      <c r="G436" s="3" t="str">
        <f>VLOOKUP(A436,'QAQC ID Reference Page'!A$2:G$10999,7,FALSE)</f>
        <v>B</v>
      </c>
      <c r="H436" s="49">
        <v>0.63</v>
      </c>
      <c r="I436" s="49">
        <v>0.62</v>
      </c>
      <c r="J436" s="50">
        <v>3.8810000000000002</v>
      </c>
      <c r="K436" s="49">
        <v>2</v>
      </c>
      <c r="L436" s="49">
        <v>38.119999999999997</v>
      </c>
      <c r="M436" s="3"/>
      <c r="N436" s="3"/>
      <c r="O436" s="3"/>
      <c r="P436" s="3"/>
      <c r="Q436" s="3"/>
      <c r="R436" s="3"/>
      <c r="S436" s="3"/>
      <c r="T436" s="3"/>
      <c r="U436" s="3"/>
      <c r="V436" s="3"/>
      <c r="W436" s="3"/>
      <c r="X436" s="3"/>
      <c r="Y436" s="3"/>
      <c r="Z436" s="3"/>
      <c r="AA436" s="3"/>
      <c r="AB436" s="3"/>
    </row>
    <row r="437" spans="1:28" x14ac:dyDescent="0.2">
      <c r="A437" s="3">
        <v>11205</v>
      </c>
      <c r="B437" s="3" t="str">
        <f>VLOOKUP(A437,'QAQC ID Reference Page'!A$2:G$10999,2,FALSE)</f>
        <v>OBS0821W4</v>
      </c>
      <c r="C437" s="46">
        <f>VLOOKUP(A437,'QAQC ID Reference Page'!A$2:G$10999,3,FALSE)</f>
        <v>44432</v>
      </c>
      <c r="D437" s="12">
        <f>VLOOKUP(A437,'QAQC ID Reference Page'!A$2:G$10999,4,FALSE)</f>
        <v>0.40763888888888888</v>
      </c>
      <c r="E437" s="21">
        <f>VLOOKUP(A437,'QAQC ID Reference Page'!A$2:G$10999,5,FALSE)</f>
        <v>1009</v>
      </c>
      <c r="F437" s="21" t="str">
        <f>VLOOKUP(A437,'QAQC ID Reference Page'!A$2:G$10999,6,FALSE)</f>
        <v>I7C</v>
      </c>
      <c r="G437" s="3" t="str">
        <f>VLOOKUP(A437,'QAQC ID Reference Page'!A$2:G$10999,7,FALSE)</f>
        <v>B</v>
      </c>
      <c r="H437" s="49">
        <v>1.46</v>
      </c>
      <c r="I437" s="49">
        <v>0.46</v>
      </c>
      <c r="J437" s="50">
        <v>3.532</v>
      </c>
      <c r="K437" s="49">
        <v>6.22</v>
      </c>
      <c r="L437" s="49">
        <v>57.39</v>
      </c>
      <c r="M437" s="3"/>
      <c r="N437" s="3"/>
      <c r="O437" s="3"/>
      <c r="P437" s="3"/>
      <c r="Q437" s="3"/>
      <c r="R437" s="3"/>
      <c r="S437" s="3"/>
      <c r="T437" s="3"/>
      <c r="U437" s="3"/>
      <c r="V437" s="3"/>
      <c r="W437" s="3"/>
      <c r="X437" s="3"/>
      <c r="Y437" s="3"/>
      <c r="Z437" s="3"/>
      <c r="AA437" s="3"/>
      <c r="AB437" s="3"/>
    </row>
    <row r="438" spans="1:28" x14ac:dyDescent="0.2">
      <c r="A438" s="3">
        <v>11206</v>
      </c>
      <c r="B438" s="3" t="str">
        <f>VLOOKUP(A438,'QAQC ID Reference Page'!A$2:G$10999,2,FALSE)</f>
        <v>OBS0821W4</v>
      </c>
      <c r="C438" s="46">
        <f>VLOOKUP(A438,'QAQC ID Reference Page'!A$2:G$10999,3,FALSE)</f>
        <v>44432</v>
      </c>
      <c r="D438" s="12">
        <f>VLOOKUP(A438,'QAQC ID Reference Page'!A$2:G$10999,4,FALSE)</f>
        <v>0.32777777777777778</v>
      </c>
      <c r="E438" s="21">
        <f>VLOOKUP(A438,'QAQC ID Reference Page'!A$2:G$10999,5,FALSE)</f>
        <v>1027</v>
      </c>
      <c r="F438" s="21" t="str">
        <f>VLOOKUP(A438,'QAQC ID Reference Page'!A$2:G$10999,6,FALSE)</f>
        <v>MR</v>
      </c>
      <c r="G438" s="3" t="str">
        <f>VLOOKUP(A438,'QAQC ID Reference Page'!A$2:G$10999,7,FALSE)</f>
        <v>S</v>
      </c>
      <c r="H438" s="49">
        <v>8.59</v>
      </c>
      <c r="I438" s="49">
        <v>0.38</v>
      </c>
      <c r="J438" s="50">
        <v>3.048</v>
      </c>
      <c r="K438" s="49">
        <v>4.54</v>
      </c>
      <c r="L438" s="49">
        <v>117.52</v>
      </c>
      <c r="M438" s="3"/>
      <c r="N438" s="3"/>
      <c r="O438" s="3"/>
      <c r="P438" s="3"/>
      <c r="Q438" s="3"/>
      <c r="R438" s="3"/>
      <c r="S438" s="3"/>
      <c r="T438" s="3"/>
      <c r="U438" s="3"/>
      <c r="V438" s="3"/>
      <c r="W438" s="3"/>
      <c r="X438" s="3"/>
      <c r="Y438" s="3"/>
      <c r="Z438" s="3"/>
      <c r="AA438" s="3"/>
      <c r="AB438" s="3"/>
    </row>
    <row r="439" spans="1:28" x14ac:dyDescent="0.2">
      <c r="A439" s="3">
        <v>11207</v>
      </c>
      <c r="B439" s="3" t="str">
        <f>VLOOKUP(A439,'QAQC ID Reference Page'!A$2:G$10999,2,FALSE)</f>
        <v>OBS0821W4</v>
      </c>
      <c r="C439" s="46">
        <f>VLOOKUP(A439,'QAQC ID Reference Page'!A$2:G$10999,3,FALSE)</f>
        <v>44432</v>
      </c>
      <c r="D439" s="12">
        <f>VLOOKUP(A439,'QAQC ID Reference Page'!A$2:G$10999,4,FALSE)</f>
        <v>0.4548611111111111</v>
      </c>
      <c r="E439" s="21">
        <f>VLOOKUP(A439,'QAQC ID Reference Page'!A$2:G$10999,5,FALSE)</f>
        <v>1006</v>
      </c>
      <c r="F439" s="21" t="str">
        <f>VLOOKUP(A439,'QAQC ID Reference Page'!A$2:G$10999,6,FALSE)</f>
        <v>G7C</v>
      </c>
      <c r="G439" s="3" t="str">
        <f>VLOOKUP(A439,'QAQC ID Reference Page'!A$2:G$10999,7,FALSE)</f>
        <v>S</v>
      </c>
      <c r="H439" s="49">
        <v>1.06</v>
      </c>
      <c r="I439" s="49">
        <v>0.57999999999999996</v>
      </c>
      <c r="J439" s="50">
        <v>2.6219999999999999</v>
      </c>
      <c r="K439" s="49">
        <v>0.85</v>
      </c>
      <c r="L439" s="49">
        <v>26.21</v>
      </c>
      <c r="M439" s="3"/>
      <c r="N439" s="3"/>
      <c r="O439" s="3"/>
      <c r="P439" s="3"/>
      <c r="Q439" s="3"/>
      <c r="R439" s="3"/>
      <c r="S439" s="3"/>
      <c r="T439" s="3"/>
      <c r="U439" s="3"/>
      <c r="V439" s="3"/>
      <c r="W439" s="3"/>
      <c r="X439" s="3"/>
      <c r="Y439" s="3"/>
      <c r="Z439" s="3"/>
      <c r="AA439" s="3"/>
      <c r="AB439" s="3"/>
    </row>
    <row r="440" spans="1:28" x14ac:dyDescent="0.2">
      <c r="A440" s="3">
        <v>11208</v>
      </c>
      <c r="B440" s="3" t="str">
        <f>VLOOKUP(A440,'QAQC ID Reference Page'!A$2:G$10999,2,FALSE)</f>
        <v>OBS0821W4</v>
      </c>
      <c r="C440" s="46">
        <f>VLOOKUP(A440,'QAQC ID Reference Page'!A$2:G$10999,3,FALSE)</f>
        <v>44432</v>
      </c>
      <c r="D440" s="12">
        <f>VLOOKUP(A440,'QAQC ID Reference Page'!A$2:G$10999,4,FALSE)</f>
        <v>0.52430555555555558</v>
      </c>
      <c r="E440" s="21">
        <f>VLOOKUP(A440,'QAQC ID Reference Page'!A$2:G$10999,5,FALSE)</f>
        <v>1021</v>
      </c>
      <c r="F440" s="21" t="str">
        <f>VLOOKUP(A440,'QAQC ID Reference Page'!A$2:G$10999,6,FALSE)</f>
        <v>E6</v>
      </c>
      <c r="G440" s="3" t="str">
        <f>VLOOKUP(A440,'QAQC ID Reference Page'!A$2:G$10999,7,FALSE)</f>
        <v>S</v>
      </c>
      <c r="H440" s="49">
        <v>0.05</v>
      </c>
      <c r="I440" s="49">
        <v>0.1</v>
      </c>
      <c r="J440" s="50">
        <v>2.13</v>
      </c>
      <c r="K440" s="49">
        <v>0.56000000000000005</v>
      </c>
      <c r="L440" s="49">
        <v>39.1</v>
      </c>
      <c r="M440" s="3"/>
      <c r="N440" s="3"/>
      <c r="O440" s="3"/>
      <c r="P440" s="3"/>
      <c r="Q440" s="3"/>
      <c r="R440" s="3"/>
      <c r="S440" s="3"/>
      <c r="T440" s="3"/>
      <c r="U440" s="3"/>
      <c r="V440" s="3"/>
      <c r="W440" s="3"/>
      <c r="X440" s="3"/>
      <c r="Y440" s="3"/>
      <c r="Z440" s="3"/>
      <c r="AA440" s="3"/>
      <c r="AB440" s="3"/>
    </row>
    <row r="441" spans="1:28" x14ac:dyDescent="0.2">
      <c r="A441" s="3">
        <v>11209</v>
      </c>
      <c r="B441" s="3" t="str">
        <f>VLOOKUP(A441,'QAQC ID Reference Page'!A$2:G$10999,2,FALSE)</f>
        <v>OBS0821W4</v>
      </c>
      <c r="C441" s="46">
        <f>VLOOKUP(A441,'QAQC ID Reference Page'!A$2:G$10999,3,FALSE)</f>
        <v>44432</v>
      </c>
      <c r="D441" s="12">
        <f>VLOOKUP(A441,'QAQC ID Reference Page'!A$2:G$10999,4,FALSE)</f>
        <v>0.40763888888888888</v>
      </c>
      <c r="E441" s="21">
        <f>VLOOKUP(A441,'QAQC ID Reference Page'!A$2:G$10999,5,FALSE)</f>
        <v>1004</v>
      </c>
      <c r="F441" s="21" t="str">
        <f>VLOOKUP(A441,'QAQC ID Reference Page'!A$2:G$10999,6,FALSE)</f>
        <v>I7C</v>
      </c>
      <c r="G441" s="3" t="str">
        <f>VLOOKUP(A441,'QAQC ID Reference Page'!A$2:G$10999,7,FALSE)</f>
        <v>S</v>
      </c>
      <c r="H441" s="49">
        <v>4.53</v>
      </c>
      <c r="I441" s="49">
        <v>0.24</v>
      </c>
      <c r="J441" s="50">
        <v>1.8220000000000001</v>
      </c>
      <c r="K441" s="49">
        <v>7.31</v>
      </c>
      <c r="L441" s="49">
        <v>68.42</v>
      </c>
      <c r="M441" s="3"/>
      <c r="N441" s="3"/>
      <c r="O441" s="3"/>
      <c r="P441" s="3"/>
      <c r="Q441" s="3"/>
      <c r="R441" s="3"/>
      <c r="S441" s="3"/>
      <c r="T441" s="3"/>
      <c r="U441" s="3"/>
      <c r="V441" s="3"/>
      <c r="W441" s="3"/>
      <c r="X441" s="3"/>
      <c r="Y441" s="3"/>
      <c r="Z441" s="3"/>
      <c r="AA441" s="3"/>
      <c r="AB441" s="3"/>
    </row>
    <row r="442" spans="1:28" x14ac:dyDescent="0.2">
      <c r="A442" s="3">
        <v>11210</v>
      </c>
      <c r="B442" s="3" t="str">
        <f>VLOOKUP(A442,'QAQC ID Reference Page'!A$2:G$10999,2,FALSE)</f>
        <v>OBS0821W4</v>
      </c>
      <c r="C442" s="46">
        <f>VLOOKUP(A442,'QAQC ID Reference Page'!A$2:G$10999,3,FALSE)</f>
        <v>44432</v>
      </c>
      <c r="D442" s="12">
        <f>VLOOKUP(A442,'QAQC ID Reference Page'!A$2:G$10999,4,FALSE)</f>
        <v>0.39166666666666666</v>
      </c>
      <c r="E442" s="21">
        <f>VLOOKUP(A442,'QAQC ID Reference Page'!A$2:G$10999,5,FALSE)</f>
        <v>1002</v>
      </c>
      <c r="F442" s="21" t="str">
        <f>VLOOKUP(A442,'QAQC ID Reference Page'!A$2:G$10999,6,FALSE)</f>
        <v>I9</v>
      </c>
      <c r="G442" s="3" t="str">
        <f>VLOOKUP(A442,'QAQC ID Reference Page'!A$2:G$10999,7,FALSE)</f>
        <v>S</v>
      </c>
      <c r="H442" s="49">
        <v>4.3899999999999997</v>
      </c>
      <c r="I442" s="49">
        <v>0.32</v>
      </c>
      <c r="J442" s="50">
        <v>1.3240000000000001</v>
      </c>
      <c r="K442" s="49">
        <v>1.42</v>
      </c>
      <c r="L442" s="49">
        <v>106.91</v>
      </c>
      <c r="M442" s="3"/>
      <c r="N442" s="3"/>
      <c r="O442" s="3"/>
      <c r="P442" s="3"/>
      <c r="Q442" s="3"/>
      <c r="R442" s="3"/>
      <c r="S442" s="3"/>
      <c r="T442" s="3"/>
      <c r="U442" s="3"/>
      <c r="V442" s="3"/>
      <c r="W442" s="3"/>
      <c r="X442" s="3"/>
      <c r="Y442" s="3"/>
      <c r="Z442" s="3"/>
      <c r="AA442" s="3"/>
      <c r="AB442" s="3"/>
    </row>
    <row r="443" spans="1:28" x14ac:dyDescent="0.2">
      <c r="A443" s="3">
        <v>11211</v>
      </c>
      <c r="B443" s="3" t="str">
        <f>VLOOKUP(A443,'QAQC ID Reference Page'!A$2:G$10999,2,FALSE)</f>
        <v>OBS0821W4</v>
      </c>
      <c r="C443" s="46">
        <f>VLOOKUP(A443,'QAQC ID Reference Page'!A$2:G$10999,3,FALSE)</f>
        <v>44432</v>
      </c>
      <c r="D443" s="12">
        <f>VLOOKUP(A443,'QAQC ID Reference Page'!A$2:G$10999,4,FALSE)</f>
        <v>0.30625000000000002</v>
      </c>
      <c r="E443" s="21">
        <f>VLOOKUP(A443,'QAQC ID Reference Page'!A$2:G$10999,5,FALSE)</f>
        <v>1022</v>
      </c>
      <c r="F443" s="21" t="str">
        <f>VLOOKUP(A443,'QAQC ID Reference Page'!A$2:G$10999,6,FALSE)</f>
        <v>DR</v>
      </c>
      <c r="G443" s="3" t="str">
        <f>VLOOKUP(A443,'QAQC ID Reference Page'!A$2:G$10999,7,FALSE)</f>
        <v>S</v>
      </c>
      <c r="H443" s="49">
        <v>0.5</v>
      </c>
      <c r="I443" s="49">
        <v>0.57999999999999996</v>
      </c>
      <c r="J443" s="50">
        <v>0.87</v>
      </c>
      <c r="K443" s="49">
        <v>1.17</v>
      </c>
      <c r="L443" s="49">
        <v>26.98</v>
      </c>
      <c r="M443" s="3"/>
      <c r="N443" s="3"/>
      <c r="O443" s="3"/>
      <c r="P443" s="3"/>
      <c r="Q443" s="3"/>
      <c r="R443" s="3"/>
      <c r="S443" s="3"/>
      <c r="T443" s="3"/>
      <c r="U443" s="3"/>
      <c r="V443" s="3"/>
      <c r="W443" s="3"/>
      <c r="X443" s="3"/>
      <c r="Y443" s="3"/>
      <c r="Z443" s="3"/>
      <c r="AA443" s="3"/>
      <c r="AB443" s="3"/>
    </row>
    <row r="444" spans="1:28" x14ac:dyDescent="0.2">
      <c r="A444" s="3">
        <v>11212</v>
      </c>
      <c r="B444" s="3" t="str">
        <f>VLOOKUP(A444,'QAQC ID Reference Page'!A$2:G$10999,2,FALSE)</f>
        <v>OBS0821W4</v>
      </c>
      <c r="C444" s="46">
        <f>VLOOKUP(A444,'QAQC ID Reference Page'!A$2:G$10999,3,FALSE)</f>
        <v>44432</v>
      </c>
      <c r="D444" s="12">
        <f>VLOOKUP(A444,'QAQC ID Reference Page'!A$2:G$10999,4,FALSE)</f>
        <v>0.35625000000000001</v>
      </c>
      <c r="E444" s="21">
        <f>VLOOKUP(A444,'QAQC ID Reference Page'!A$2:G$10999,5,FALSE)</f>
        <v>1005</v>
      </c>
      <c r="F444" s="21" t="str">
        <f>VLOOKUP(A444,'QAQC ID Reference Page'!A$2:G$10999,6,FALSE)</f>
        <v>AR</v>
      </c>
      <c r="G444" s="3" t="str">
        <f>VLOOKUP(A444,'QAQC ID Reference Page'!A$2:G$10999,7,FALSE)</f>
        <v>S</v>
      </c>
      <c r="H444" s="49">
        <v>12.7</v>
      </c>
      <c r="I444" s="49">
        <v>0.41</v>
      </c>
      <c r="J444" s="50">
        <v>0.49299999999999999</v>
      </c>
      <c r="K444" s="49">
        <v>0.44</v>
      </c>
      <c r="L444" s="49">
        <v>100.28</v>
      </c>
      <c r="M444" s="3"/>
      <c r="N444" s="3"/>
      <c r="O444" s="3"/>
      <c r="P444" s="3"/>
      <c r="Q444" s="3"/>
      <c r="R444" s="3"/>
      <c r="S444" s="3"/>
      <c r="T444" s="3"/>
      <c r="U444" s="3"/>
      <c r="V444" s="3"/>
      <c r="W444" s="3"/>
      <c r="X444" s="3"/>
      <c r="Y444" s="3"/>
      <c r="Z444" s="3"/>
      <c r="AA444" s="3"/>
      <c r="AB444" s="3"/>
    </row>
    <row r="445" spans="1:28" x14ac:dyDescent="0.2">
      <c r="A445" s="3">
        <v>11213</v>
      </c>
      <c r="B445" s="3" t="str">
        <f>VLOOKUP(A445,'QAQC ID Reference Page'!A$2:G$10999,2,FALSE)</f>
        <v>OBS0821W4</v>
      </c>
      <c r="C445" s="46">
        <f>VLOOKUP(A445,'QAQC ID Reference Page'!A$2:G$10999,3,FALSE)</f>
        <v>44432</v>
      </c>
      <c r="D445" s="12">
        <f>VLOOKUP(A445,'QAQC ID Reference Page'!A$2:G$10999,4,FALSE)</f>
        <v>0.37916666666666665</v>
      </c>
      <c r="E445" s="21">
        <f>VLOOKUP(A445,'QAQC ID Reference Page'!A$2:G$10999,5,FALSE)</f>
        <v>1033</v>
      </c>
      <c r="F445" s="21" t="str">
        <f>VLOOKUP(A445,'QAQC ID Reference Page'!A$2:G$10999,6,FALSE)</f>
        <v>BR</v>
      </c>
      <c r="G445" s="3" t="str">
        <f>VLOOKUP(A445,'QAQC ID Reference Page'!A$2:G$10999,7,FALSE)</f>
        <v>S</v>
      </c>
      <c r="H445" s="49">
        <v>13.47</v>
      </c>
      <c r="I445" s="49">
        <v>0.23</v>
      </c>
      <c r="J445" s="50">
        <v>7.3999999999999996E-2</v>
      </c>
      <c r="K445" s="49">
        <v>0.26</v>
      </c>
      <c r="L445" s="49">
        <v>103.16</v>
      </c>
      <c r="M445" s="3"/>
      <c r="N445" s="3"/>
      <c r="O445" s="3"/>
      <c r="P445" s="3"/>
      <c r="Q445" s="3"/>
      <c r="R445" s="3"/>
      <c r="S445" s="3"/>
      <c r="T445" s="3"/>
      <c r="U445" s="3"/>
      <c r="V445" s="3"/>
      <c r="W445" s="3"/>
      <c r="X445" s="3"/>
      <c r="Y445" s="3"/>
      <c r="Z445" s="3"/>
      <c r="AA445" s="3"/>
      <c r="AB445" s="3"/>
    </row>
    <row r="446" spans="1:28" x14ac:dyDescent="0.2">
      <c r="A446" s="3">
        <v>11214</v>
      </c>
      <c r="B446" s="3" t="str">
        <f>VLOOKUP(A446,'QAQC ID Reference Page'!A$2:G$10999,2,FALSE)</f>
        <v>OBS0821W4</v>
      </c>
      <c r="C446" s="46">
        <f>VLOOKUP(A446,'QAQC ID Reference Page'!A$2:G$10999,3,FALSE)</f>
        <v>44432</v>
      </c>
      <c r="D446" s="12">
        <f>VLOOKUP(A446,'QAQC ID Reference Page'!A$2:G$10999,4,FALSE)</f>
        <v>0.50138888888888888</v>
      </c>
      <c r="E446" s="21">
        <f>VLOOKUP(A446,'QAQC ID Reference Page'!A$2:G$10999,5,FALSE)</f>
        <v>1035</v>
      </c>
      <c r="F446" s="21" t="str">
        <f>VLOOKUP(A446,'QAQC ID Reference Page'!A$2:G$10999,6,FALSE)</f>
        <v>E9</v>
      </c>
      <c r="G446" s="3" t="str">
        <f>VLOOKUP(A446,'QAQC ID Reference Page'!A$2:G$10999,7,FALSE)</f>
        <v>S</v>
      </c>
      <c r="H446" s="49">
        <v>0.73</v>
      </c>
      <c r="I446" s="49">
        <v>0.45</v>
      </c>
      <c r="J446" s="50">
        <v>1.2E-2</v>
      </c>
      <c r="K446" s="49">
        <v>0.61</v>
      </c>
      <c r="L446" s="49">
        <v>55.62</v>
      </c>
      <c r="M446" s="3"/>
      <c r="N446" s="3"/>
      <c r="O446" s="3"/>
      <c r="P446" s="3"/>
      <c r="Q446" s="3"/>
      <c r="R446" s="3"/>
      <c r="S446" s="3"/>
      <c r="T446" s="3"/>
      <c r="U446" s="3"/>
      <c r="V446" s="3"/>
      <c r="W446" s="3"/>
      <c r="X446" s="3"/>
      <c r="Y446" s="3"/>
      <c r="Z446" s="3"/>
      <c r="AA446" s="3"/>
      <c r="AB446" s="3"/>
    </row>
    <row r="447" spans="1:28" x14ac:dyDescent="0.2">
      <c r="A447" s="3">
        <v>11215</v>
      </c>
      <c r="B447" s="3" t="str">
        <f>VLOOKUP(A447,'QAQC ID Reference Page'!A$2:G$10999,2,FALSE)</f>
        <v>OBS0821W4</v>
      </c>
      <c r="C447" s="46">
        <f>VLOOKUP(A447,'QAQC ID Reference Page'!A$2:G$10999,3,FALSE)</f>
        <v>44432</v>
      </c>
      <c r="D447" s="12">
        <f>VLOOKUP(A447,'QAQC ID Reference Page'!A$2:G$10999,4,FALSE)</f>
        <v>0.28819444444444442</v>
      </c>
      <c r="E447" s="21">
        <f>VLOOKUP(A447,'QAQC ID Reference Page'!A$2:G$10999,5,FALSE)</f>
        <v>1040</v>
      </c>
      <c r="F447" s="21" t="str">
        <f>VLOOKUP(A447,'QAQC ID Reference Page'!A$2:G$10999,6,FALSE)</f>
        <v>EFR</v>
      </c>
      <c r="G447" s="3" t="str">
        <f>VLOOKUP(A447,'QAQC ID Reference Page'!A$2:G$10999,7,FALSE)</f>
        <v>S</v>
      </c>
      <c r="H447" s="49">
        <v>0.23</v>
      </c>
      <c r="I447" s="49">
        <v>0.51</v>
      </c>
      <c r="J447" s="50">
        <v>1.7999999999999999E-2</v>
      </c>
      <c r="K447" s="49">
        <v>0.94</v>
      </c>
      <c r="L447" s="49">
        <v>52.27</v>
      </c>
      <c r="M447" s="3"/>
      <c r="N447" s="3"/>
      <c r="O447" s="3"/>
      <c r="P447" s="3"/>
      <c r="Q447" s="3"/>
      <c r="R447" s="3"/>
      <c r="S447" s="3"/>
      <c r="T447" s="3"/>
      <c r="U447" s="3"/>
      <c r="V447" s="3"/>
      <c r="W447" s="3"/>
      <c r="X447" s="3"/>
      <c r="Y447" s="3"/>
      <c r="Z447" s="3"/>
      <c r="AA447" s="3"/>
      <c r="AB447" s="3"/>
    </row>
    <row r="448" spans="1:28" x14ac:dyDescent="0.2">
      <c r="A448" s="3">
        <v>11216</v>
      </c>
      <c r="B448" s="3" t="str">
        <f>VLOOKUP(A448,'QAQC ID Reference Page'!A$2:G$10999,2,FALSE)</f>
        <v>OBS0821W4</v>
      </c>
      <c r="C448" s="46">
        <f>VLOOKUP(A448,'QAQC ID Reference Page'!A$2:G$10999,3,FALSE)</f>
        <v>44432</v>
      </c>
      <c r="D448" s="12">
        <f>VLOOKUP(A448,'QAQC ID Reference Page'!A$2:G$10999,4,FALSE)</f>
        <v>0.32777777777777778</v>
      </c>
      <c r="E448" s="21">
        <f>VLOOKUP(A448,'QAQC ID Reference Page'!A$2:G$10999,5,FALSE)</f>
        <v>1028</v>
      </c>
      <c r="F448" s="21" t="str">
        <f>VLOOKUP(A448,'QAQC ID Reference Page'!A$2:G$10999,6,FALSE)</f>
        <v>MR</v>
      </c>
      <c r="G448" s="3" t="str">
        <f>VLOOKUP(A448,'QAQC ID Reference Page'!A$2:G$10999,7,FALSE)</f>
        <v>B</v>
      </c>
      <c r="H448" s="49">
        <v>4.1900000000000004</v>
      </c>
      <c r="I448" s="49">
        <v>0.67</v>
      </c>
      <c r="J448" s="50">
        <v>0.46600000000000003</v>
      </c>
      <c r="K448" s="49">
        <v>7.87</v>
      </c>
      <c r="L448" s="49">
        <v>53.55</v>
      </c>
      <c r="M448" s="3"/>
      <c r="N448" s="3"/>
      <c r="O448" s="3"/>
      <c r="P448" s="3"/>
      <c r="Q448" s="3"/>
      <c r="R448" s="3"/>
      <c r="S448" s="3"/>
      <c r="T448" s="3"/>
      <c r="U448" s="3"/>
      <c r="V448" s="3"/>
      <c r="W448" s="3"/>
      <c r="X448" s="3"/>
      <c r="Y448" s="3"/>
      <c r="Z448" s="3"/>
      <c r="AA448" s="3"/>
      <c r="AB448" s="3"/>
    </row>
    <row r="449" spans="1:28" x14ac:dyDescent="0.2">
      <c r="A449" s="3">
        <v>11217</v>
      </c>
      <c r="B449" s="3" t="str">
        <f>VLOOKUP(A449,'QAQC ID Reference Page'!A$2:G$10999,2,FALSE)</f>
        <v>OBS0821W4</v>
      </c>
      <c r="C449" s="46">
        <f>VLOOKUP(A449,'QAQC ID Reference Page'!A$2:G$10999,3,FALSE)</f>
        <v>44432</v>
      </c>
      <c r="D449" s="12">
        <f>VLOOKUP(A449,'QAQC ID Reference Page'!A$2:G$10999,4,FALSE)</f>
        <v>0.34722222222222221</v>
      </c>
      <c r="E449" s="21">
        <f>VLOOKUP(A449,'QAQC ID Reference Page'!A$2:G$10999,5,FALSE)</f>
        <v>1024</v>
      </c>
      <c r="F449" s="21" t="str">
        <f>VLOOKUP(A449,'QAQC ID Reference Page'!A$2:G$10999,6,FALSE)</f>
        <v>TR-UP</v>
      </c>
      <c r="G449" s="3" t="str">
        <f>VLOOKUP(A449,'QAQC ID Reference Page'!A$2:G$10999,7,FALSE)</f>
        <v>S</v>
      </c>
      <c r="H449" s="49">
        <v>12.79</v>
      </c>
      <c r="I449" s="49">
        <v>0.36</v>
      </c>
      <c r="J449" s="50">
        <v>0.104</v>
      </c>
      <c r="K449" s="49">
        <v>0.93</v>
      </c>
      <c r="L449" s="49">
        <v>111.79</v>
      </c>
      <c r="M449" s="3"/>
      <c r="N449" s="3"/>
      <c r="O449" s="3"/>
      <c r="P449" s="3"/>
      <c r="Q449" s="3"/>
      <c r="R449" s="3"/>
      <c r="S449" s="3"/>
      <c r="T449" s="3"/>
      <c r="U449" s="3"/>
      <c r="V449" s="3"/>
      <c r="W449" s="3"/>
      <c r="X449" s="3"/>
      <c r="Y449" s="3"/>
      <c r="Z449" s="3"/>
      <c r="AA449" s="3"/>
      <c r="AB449" s="3"/>
    </row>
    <row r="450" spans="1:28" x14ac:dyDescent="0.2">
      <c r="A450" s="3">
        <v>11218</v>
      </c>
      <c r="B450" s="3" t="str">
        <f>VLOOKUP(A450,'QAQC ID Reference Page'!A$2:G$10999,2,FALSE)</f>
        <v>OBS0821W4</v>
      </c>
      <c r="C450" s="46">
        <f>VLOOKUP(A450,'QAQC ID Reference Page'!A$2:G$10999,3,FALSE)</f>
        <v>44432</v>
      </c>
      <c r="D450" s="12">
        <f>VLOOKUP(A450,'QAQC ID Reference Page'!A$2:G$10999,4,FALSE)</f>
        <v>0.33819444444444446</v>
      </c>
      <c r="E450" s="21">
        <f>VLOOKUP(A450,'QAQC ID Reference Page'!A$2:G$10999,5,FALSE)</f>
        <v>1025</v>
      </c>
      <c r="F450" s="21" t="str">
        <f>VLOOKUP(A450,'QAQC ID Reference Page'!A$2:G$10999,6,FALSE)</f>
        <v>TR</v>
      </c>
      <c r="G450" s="3" t="str">
        <f>VLOOKUP(A450,'QAQC ID Reference Page'!A$2:G$10999,7,FALSE)</f>
        <v>S</v>
      </c>
      <c r="H450" s="49">
        <v>11.46</v>
      </c>
      <c r="I450" s="49">
        <v>0.28000000000000003</v>
      </c>
      <c r="J450" s="50">
        <v>8.1000000000000003E-2</v>
      </c>
      <c r="K450" s="49">
        <v>0.79</v>
      </c>
      <c r="L450" s="49">
        <v>134.69</v>
      </c>
      <c r="M450" s="3"/>
      <c r="N450" s="3"/>
      <c r="O450" s="3"/>
      <c r="P450" s="3"/>
      <c r="Q450" s="3"/>
      <c r="R450" s="3"/>
      <c r="S450" s="3"/>
      <c r="T450" s="3"/>
      <c r="U450" s="3"/>
      <c r="V450" s="3"/>
      <c r="W450" s="3"/>
      <c r="X450" s="3"/>
      <c r="Y450" s="3"/>
      <c r="Z450" s="3"/>
      <c r="AA450" s="3"/>
      <c r="AB450" s="3"/>
    </row>
    <row r="451" spans="1:28" x14ac:dyDescent="0.2">
      <c r="A451" s="3">
        <v>11219</v>
      </c>
      <c r="B451" s="3" t="str">
        <f>VLOOKUP(A451,'QAQC ID Reference Page'!A$2:G$10999,2,FALSE)</f>
        <v>OBS0821W4</v>
      </c>
      <c r="C451" s="46">
        <f>VLOOKUP(A451,'QAQC ID Reference Page'!A$2:G$10999,3,FALSE)</f>
        <v>44432</v>
      </c>
      <c r="D451" s="12">
        <f>VLOOKUP(A451,'QAQC ID Reference Page'!A$2:G$10999,4,FALSE)</f>
        <v>0.29722222222222222</v>
      </c>
      <c r="E451" s="21">
        <f>VLOOKUP(A451,'QAQC ID Reference Page'!A$2:G$10999,5,FALSE)</f>
        <v>1026</v>
      </c>
      <c r="F451" s="21" t="str">
        <f>VLOOKUP(A451,'QAQC ID Reference Page'!A$2:G$10999,6,FALSE)</f>
        <v>G6</v>
      </c>
      <c r="G451" s="3" t="str">
        <f>VLOOKUP(A451,'QAQC ID Reference Page'!A$2:G$10999,7,FALSE)</f>
        <v>S</v>
      </c>
      <c r="H451" s="49">
        <v>0.84</v>
      </c>
      <c r="I451" s="49">
        <v>0.12</v>
      </c>
      <c r="J451" s="50">
        <v>1.7999999999999999E-2</v>
      </c>
      <c r="K451" s="49">
        <v>2.54</v>
      </c>
      <c r="L451" s="49">
        <v>102.37</v>
      </c>
      <c r="M451" s="3"/>
      <c r="N451" s="3"/>
      <c r="O451" s="3"/>
      <c r="P451" s="3"/>
      <c r="Q451" s="3"/>
      <c r="R451" s="3"/>
      <c r="S451" s="3"/>
      <c r="T451" s="3"/>
      <c r="U451" s="3"/>
      <c r="V451" s="3"/>
      <c r="W451" s="3"/>
      <c r="X451" s="3"/>
      <c r="Y451" s="3"/>
      <c r="Z451" s="3"/>
      <c r="AA451" s="3"/>
      <c r="AB451" s="3"/>
    </row>
    <row r="452" spans="1:28" x14ac:dyDescent="0.2">
      <c r="A452" s="3">
        <v>11220</v>
      </c>
      <c r="B452" s="3" t="str">
        <f>VLOOKUP(A452,'QAQC ID Reference Page'!A$2:G$10999,2,FALSE)</f>
        <v>OBS0821W4</v>
      </c>
      <c r="C452" s="46">
        <f>VLOOKUP(A452,'QAQC ID Reference Page'!A$2:G$10999,3,FALSE)</f>
        <v>44433</v>
      </c>
      <c r="D452" s="12">
        <f>VLOOKUP(A452,'QAQC ID Reference Page'!A$2:G$10999,4,FALSE)</f>
        <v>0.55625000000000002</v>
      </c>
      <c r="E452" s="21">
        <f>VLOOKUP(A452,'QAQC ID Reference Page'!A$2:G$10999,5,FALSE)</f>
        <v>1036</v>
      </c>
      <c r="F452" s="21" t="str">
        <f>VLOOKUP(A452,'QAQC ID Reference Page'!A$2:G$10999,6,FALSE)</f>
        <v>D1</v>
      </c>
      <c r="G452" s="3" t="str">
        <f>VLOOKUP(A452,'QAQC ID Reference Page'!A$2:G$10999,7,FALSE)</f>
        <v>S</v>
      </c>
      <c r="H452" s="49">
        <v>0.03</v>
      </c>
      <c r="I452" s="49">
        <v>0.38</v>
      </c>
      <c r="J452" s="50">
        <v>-3.0000000000000001E-3</v>
      </c>
      <c r="K452" s="49">
        <v>-0.55000000000000004</v>
      </c>
      <c r="L452" s="49">
        <v>34.01</v>
      </c>
      <c r="M452" s="3"/>
      <c r="N452" s="3"/>
      <c r="O452" s="3"/>
      <c r="P452" s="3"/>
      <c r="Q452" s="3"/>
      <c r="R452" s="3"/>
      <c r="S452" s="3"/>
      <c r="T452" s="3"/>
      <c r="U452" s="3"/>
      <c r="V452" s="3"/>
      <c r="W452" s="3"/>
      <c r="X452" s="3"/>
      <c r="Y452" s="3"/>
      <c r="Z452" s="3"/>
      <c r="AA452" s="3"/>
      <c r="AB452" s="3"/>
    </row>
    <row r="453" spans="1:28" x14ac:dyDescent="0.2">
      <c r="A453" s="3">
        <v>11221</v>
      </c>
      <c r="B453" s="3" t="str">
        <f>VLOOKUP(A453,'QAQC ID Reference Page'!A$2:G$10999,2,FALSE)</f>
        <v>OBS0821W4</v>
      </c>
      <c r="C453" s="46">
        <f>VLOOKUP(A453,'QAQC ID Reference Page'!A$2:G$10999,3,FALSE)</f>
        <v>44433</v>
      </c>
      <c r="D453" s="12">
        <f>VLOOKUP(A453,'QAQC ID Reference Page'!A$2:G$10999,4,FALSE)</f>
        <v>0.58125000000000004</v>
      </c>
      <c r="E453" s="21">
        <f>VLOOKUP(A453,'QAQC ID Reference Page'!A$2:G$10999,5,FALSE)</f>
        <v>1003</v>
      </c>
      <c r="F453" s="21" t="str">
        <f>VLOOKUP(A453,'QAQC ID Reference Page'!A$2:G$10999,6,FALSE)</f>
        <v>B1</v>
      </c>
      <c r="G453" s="3" t="str">
        <f>VLOOKUP(A453,'QAQC ID Reference Page'!A$2:G$10999,7,FALSE)</f>
        <v>S</v>
      </c>
      <c r="H453" s="49">
        <v>-0.01</v>
      </c>
      <c r="I453" s="49">
        <v>0.33</v>
      </c>
      <c r="J453" s="50">
        <v>-6.0000000000000001E-3</v>
      </c>
      <c r="K453" s="49">
        <v>-0.26</v>
      </c>
      <c r="L453" s="49">
        <v>35.880000000000003</v>
      </c>
      <c r="M453" s="3"/>
      <c r="N453" s="3"/>
      <c r="O453" s="3"/>
      <c r="P453" s="3"/>
      <c r="Q453" s="3"/>
      <c r="R453" s="3"/>
      <c r="S453" s="3"/>
      <c r="T453" s="3"/>
      <c r="U453" s="3"/>
      <c r="V453" s="3"/>
      <c r="W453" s="3"/>
      <c r="X453" s="3"/>
      <c r="Y453" s="3"/>
      <c r="Z453" s="3"/>
      <c r="AA453" s="3"/>
      <c r="AB453" s="3"/>
    </row>
    <row r="454" spans="1:28" x14ac:dyDescent="0.2">
      <c r="A454" s="3">
        <v>11222</v>
      </c>
      <c r="B454" s="3" t="str">
        <f>VLOOKUP(A454,'QAQC ID Reference Page'!A$2:G$10999,2,FALSE)</f>
        <v>OBS0821W4</v>
      </c>
      <c r="C454" s="46">
        <f>VLOOKUP(A454,'QAQC ID Reference Page'!A$2:G$10999,3,FALSE)</f>
        <v>44433</v>
      </c>
      <c r="D454" s="12">
        <f>VLOOKUP(A454,'QAQC ID Reference Page'!A$2:G$10999,4,FALSE)</f>
        <v>0.47916666666666669</v>
      </c>
      <c r="E454" s="21">
        <f>VLOOKUP(A454,'QAQC ID Reference Page'!A$2:G$10999,5,FALSE)</f>
        <v>1030</v>
      </c>
      <c r="F454" s="21" t="str">
        <f>VLOOKUP(A454,'QAQC ID Reference Page'!A$2:G$10999,6,FALSE)</f>
        <v>C4</v>
      </c>
      <c r="G454" s="3" t="str">
        <f>VLOOKUP(A454,'QAQC ID Reference Page'!A$2:G$10999,7,FALSE)</f>
        <v>S</v>
      </c>
      <c r="H454" s="49">
        <v>0.17</v>
      </c>
      <c r="I454" s="49">
        <v>0.55000000000000004</v>
      </c>
      <c r="J454" s="50">
        <v>8.9999999999999993E-3</v>
      </c>
      <c r="K454" s="49">
        <v>0.6</v>
      </c>
      <c r="L454" s="49">
        <v>35.97</v>
      </c>
      <c r="M454" s="3"/>
      <c r="N454" s="3"/>
      <c r="O454" s="3"/>
      <c r="P454" s="3"/>
      <c r="Q454" s="3"/>
      <c r="R454" s="3"/>
      <c r="S454" s="3"/>
      <c r="T454" s="3"/>
      <c r="U454" s="3"/>
      <c r="V454" s="3"/>
      <c r="W454" s="3"/>
      <c r="X454" s="3"/>
      <c r="Y454" s="3"/>
      <c r="Z454" s="3"/>
      <c r="AA454" s="3"/>
      <c r="AB454" s="3"/>
    </row>
    <row r="455" spans="1:28" x14ac:dyDescent="0.2">
      <c r="A455" s="3">
        <v>11223</v>
      </c>
      <c r="B455" s="3" t="str">
        <f>VLOOKUP(A455,'QAQC ID Reference Page'!A$2:G$10999,2,FALSE)</f>
        <v>OBS0821W4</v>
      </c>
      <c r="C455" s="46">
        <f>VLOOKUP(A455,'QAQC ID Reference Page'!A$2:G$10999,3,FALSE)</f>
        <v>44433</v>
      </c>
      <c r="D455" s="12">
        <f>VLOOKUP(A455,'QAQC ID Reference Page'!A$2:G$10999,4,FALSE)</f>
        <v>0.46805555555555556</v>
      </c>
      <c r="E455" s="21">
        <f>VLOOKUP(A455,'QAQC ID Reference Page'!A$2:G$10999,5,FALSE)</f>
        <v>1001</v>
      </c>
      <c r="F455" s="21" t="str">
        <f>VLOOKUP(A455,'QAQC ID Reference Page'!A$2:G$10999,6,FALSE)</f>
        <v>C5-1</v>
      </c>
      <c r="G455" s="3" t="str">
        <f>VLOOKUP(A455,'QAQC ID Reference Page'!A$2:G$10999,7,FALSE)</f>
        <v>S</v>
      </c>
      <c r="H455" s="49">
        <v>-7.0000000000000007E-2</v>
      </c>
      <c r="I455" s="49">
        <v>0.15</v>
      </c>
      <c r="J455" s="50">
        <v>7.0000000000000001E-3</v>
      </c>
      <c r="K455" s="49">
        <v>0.57999999999999996</v>
      </c>
      <c r="L455" s="49">
        <v>68.41</v>
      </c>
      <c r="M455" s="3"/>
      <c r="N455" s="3"/>
      <c r="O455" s="3"/>
      <c r="P455" s="3"/>
      <c r="Q455" s="3"/>
      <c r="R455" s="3"/>
      <c r="S455" s="3"/>
      <c r="T455" s="3"/>
      <c r="U455" s="3"/>
      <c r="V455" s="3"/>
      <c r="W455" s="3"/>
      <c r="X455" s="3"/>
      <c r="Y455" s="3"/>
      <c r="Z455" s="3"/>
      <c r="AA455" s="3"/>
      <c r="AB455" s="3"/>
    </row>
    <row r="456" spans="1:28" x14ac:dyDescent="0.2">
      <c r="A456" s="3">
        <v>11224</v>
      </c>
      <c r="B456" s="3" t="str">
        <f>VLOOKUP(A456,'QAQC ID Reference Page'!A$2:G$10999,2,FALSE)</f>
        <v>OBS0821W4</v>
      </c>
      <c r="C456" s="46">
        <f>VLOOKUP(A456,'QAQC ID Reference Page'!A$2:G$10999,3,FALSE)</f>
        <v>44433</v>
      </c>
      <c r="D456" s="12">
        <f>VLOOKUP(A456,'QAQC ID Reference Page'!A$2:G$10999,4,FALSE)</f>
        <v>0.59930555555555554</v>
      </c>
      <c r="E456" s="21">
        <f>VLOOKUP(A456,'QAQC ID Reference Page'!A$2:G$10999,5,FALSE)</f>
        <v>1037</v>
      </c>
      <c r="F456" s="21" t="str">
        <f>VLOOKUP(A456,'QAQC ID Reference Page'!A$2:G$10999,6,FALSE)</f>
        <v>B4</v>
      </c>
      <c r="G456" s="3" t="str">
        <f>VLOOKUP(A456,'QAQC ID Reference Page'!A$2:G$10999,7,FALSE)</f>
        <v>S</v>
      </c>
      <c r="H456" s="49">
        <v>0.01</v>
      </c>
      <c r="I456" s="49">
        <v>0.37</v>
      </c>
      <c r="J456" s="50">
        <v>6.0000000000000001E-3</v>
      </c>
      <c r="K456" s="49">
        <v>-0.17</v>
      </c>
      <c r="L456" s="49">
        <v>28.91</v>
      </c>
      <c r="M456" s="3"/>
      <c r="N456" s="3"/>
      <c r="O456" s="3"/>
      <c r="P456" s="3"/>
      <c r="Q456" s="3"/>
      <c r="R456" s="3"/>
      <c r="S456" s="3"/>
      <c r="T456" s="3"/>
      <c r="U456" s="3"/>
      <c r="V456" s="3"/>
      <c r="W456" s="3"/>
      <c r="X456" s="3"/>
      <c r="Y456" s="3"/>
      <c r="Z456" s="3"/>
      <c r="AA456" s="3"/>
      <c r="AB456" s="3"/>
    </row>
    <row r="457" spans="1:28" x14ac:dyDescent="0.2">
      <c r="A457" s="3">
        <v>11225</v>
      </c>
      <c r="B457" s="3" t="str">
        <f>VLOOKUP(A457,'QAQC ID Reference Page'!A$2:G$10999,2,FALSE)</f>
        <v>OBS0821W4</v>
      </c>
      <c r="C457" s="46">
        <f>VLOOKUP(A457,'QAQC ID Reference Page'!A$2:G$10999,3,FALSE)</f>
        <v>44433</v>
      </c>
      <c r="D457" s="12">
        <f>VLOOKUP(A457,'QAQC ID Reference Page'!A$2:G$10999,4,FALSE)</f>
        <v>0.51597222222222228</v>
      </c>
      <c r="E457" s="21">
        <f>VLOOKUP(A457,'QAQC ID Reference Page'!A$2:G$10999,5,FALSE)</f>
        <v>1010</v>
      </c>
      <c r="F457" s="21" t="str">
        <f>VLOOKUP(A457,'QAQC ID Reference Page'!A$2:G$10999,6,FALSE)</f>
        <v>BLB</v>
      </c>
      <c r="G457" s="3" t="str">
        <f>VLOOKUP(A457,'QAQC ID Reference Page'!A$2:G$10999,7,FALSE)</f>
        <v>S</v>
      </c>
      <c r="H457" s="49">
        <v>0.04</v>
      </c>
      <c r="I457" s="49">
        <v>0.19</v>
      </c>
      <c r="J457" s="50">
        <v>2.1999999999999999E-2</v>
      </c>
      <c r="K457" s="49">
        <v>-0.49</v>
      </c>
      <c r="L457" s="49">
        <v>42.96</v>
      </c>
      <c r="M457" s="3"/>
      <c r="N457" s="3"/>
      <c r="O457" s="3"/>
      <c r="P457" s="3"/>
      <c r="Q457" s="3"/>
      <c r="R457" s="3"/>
      <c r="S457" s="3"/>
      <c r="T457" s="3"/>
      <c r="U457" s="3"/>
      <c r="V457" s="3"/>
      <c r="W457" s="3"/>
      <c r="X457" s="3"/>
      <c r="Y457" s="3"/>
      <c r="Z457" s="3"/>
      <c r="AA457" s="3"/>
      <c r="AB457" s="3"/>
    </row>
    <row r="458" spans="1:28" x14ac:dyDescent="0.2">
      <c r="A458" s="3">
        <v>11226</v>
      </c>
      <c r="B458" s="3" t="str">
        <f>VLOOKUP(A458,'QAQC ID Reference Page'!A$2:G$10999,2,FALSE)</f>
        <v>OBS0821W4</v>
      </c>
      <c r="C458" s="46">
        <f>VLOOKUP(A458,'QAQC ID Reference Page'!A$2:G$10999,3,FALSE)</f>
        <v>44433</v>
      </c>
      <c r="D458" s="12">
        <f>VLOOKUP(A458,'QAQC ID Reference Page'!A$2:G$10999,4,FALSE)</f>
        <v>0.53680555555555554</v>
      </c>
      <c r="E458" s="21">
        <f>VLOOKUP(A458,'QAQC ID Reference Page'!A$2:G$10999,5,FALSE)</f>
        <v>1013</v>
      </c>
      <c r="F458" s="21" t="str">
        <f>VLOOKUP(A458,'QAQC ID Reference Page'!A$2:G$10999,6,FALSE)</f>
        <v>E1</v>
      </c>
      <c r="G458" s="3" t="str">
        <f>VLOOKUP(A458,'QAQC ID Reference Page'!A$2:G$10999,7,FALSE)</f>
        <v>S</v>
      </c>
      <c r="H458" s="49">
        <v>0.05</v>
      </c>
      <c r="I458" s="49">
        <v>0.14000000000000001</v>
      </c>
      <c r="J458" s="50">
        <v>3.1E-2</v>
      </c>
      <c r="K458" s="49">
        <v>-0.54</v>
      </c>
      <c r="L458" s="49">
        <v>47.23</v>
      </c>
      <c r="M458" s="3"/>
      <c r="N458" s="3"/>
      <c r="O458" s="3"/>
      <c r="P458" s="3"/>
      <c r="Q458" s="3"/>
      <c r="R458" s="3"/>
      <c r="S458" s="3"/>
      <c r="T458" s="3"/>
      <c r="U458" s="3"/>
      <c r="V458" s="3"/>
      <c r="W458" s="3"/>
      <c r="X458" s="3"/>
      <c r="Y458" s="3"/>
      <c r="Z458" s="3"/>
      <c r="AA458" s="3"/>
      <c r="AB458" s="3"/>
    </row>
    <row r="459" spans="1:28" x14ac:dyDescent="0.2">
      <c r="A459" s="3">
        <v>11227</v>
      </c>
      <c r="B459" s="3" t="str">
        <f>VLOOKUP(A459,'QAQC ID Reference Page'!A$2:G$10999,2,FALSE)</f>
        <v>OBS0821W4</v>
      </c>
      <c r="C459" s="46">
        <f>VLOOKUP(A459,'QAQC ID Reference Page'!A$2:G$10999,3,FALSE)</f>
        <v>44433</v>
      </c>
      <c r="D459" s="12">
        <f>VLOOKUP(A459,'QAQC ID Reference Page'!A$2:G$10999,4,FALSE)</f>
        <v>0.48958333333333331</v>
      </c>
      <c r="E459" s="21">
        <f>VLOOKUP(A459,'QAQC ID Reference Page'!A$2:G$10999,5,FALSE)</f>
        <v>1007</v>
      </c>
      <c r="F459" s="21" t="str">
        <f>VLOOKUP(A459,'QAQC ID Reference Page'!A$2:G$10999,6,FALSE)</f>
        <v>WFR</v>
      </c>
      <c r="G459" s="3" t="str">
        <f>VLOOKUP(A459,'QAQC ID Reference Page'!A$2:G$10999,7,FALSE)</f>
        <v>S</v>
      </c>
      <c r="H459" s="49">
        <v>0.1</v>
      </c>
      <c r="I459" s="49">
        <v>0.11</v>
      </c>
      <c r="J459" s="50">
        <v>-2.5999999999999999E-2</v>
      </c>
      <c r="K459" s="49">
        <v>0.03</v>
      </c>
      <c r="L459" s="49">
        <v>61.39</v>
      </c>
      <c r="M459" s="3"/>
      <c r="N459" s="3"/>
      <c r="O459" s="3"/>
      <c r="P459" s="3"/>
      <c r="Q459" s="3"/>
      <c r="R459" s="3"/>
      <c r="S459" s="3"/>
      <c r="T459" s="3"/>
      <c r="U459" s="3"/>
      <c r="V459" s="3"/>
      <c r="W459" s="3"/>
      <c r="X459" s="3"/>
      <c r="Y459" s="3"/>
      <c r="Z459" s="3"/>
      <c r="AA459" s="3"/>
      <c r="AB459" s="3"/>
    </row>
    <row r="460" spans="1:28" x14ac:dyDescent="0.2">
      <c r="A460" s="3">
        <v>11228</v>
      </c>
      <c r="B460" s="3" t="str">
        <f>VLOOKUP(A460,'QAQC ID Reference Page'!A$2:G$10999,2,FALSE)</f>
        <v>OBS0821W4</v>
      </c>
      <c r="C460" s="46">
        <f>VLOOKUP(A460,'QAQC ID Reference Page'!A$2:G$10999,3,FALSE)</f>
        <v>44433</v>
      </c>
      <c r="D460" s="12">
        <f>VLOOKUP(A460,'QAQC ID Reference Page'!A$2:G$10999,4,FALSE)</f>
        <v>0.34305555555555556</v>
      </c>
      <c r="E460" s="21">
        <f>VLOOKUP(A460,'QAQC ID Reference Page'!A$2:G$10999,5,FALSE)</f>
        <v>1017</v>
      </c>
      <c r="F460" s="21" t="str">
        <f>VLOOKUP(A460,'QAQC ID Reference Page'!A$2:G$10999,6,FALSE)</f>
        <v>B12</v>
      </c>
      <c r="G460" s="3" t="str">
        <f>VLOOKUP(A460,'QAQC ID Reference Page'!A$2:G$10999,7,FALSE)</f>
        <v>S</v>
      </c>
      <c r="H460" s="49">
        <v>0.05</v>
      </c>
      <c r="I460" s="49">
        <v>0.41</v>
      </c>
      <c r="J460" s="50">
        <v>-2.1999999999999999E-2</v>
      </c>
      <c r="K460" s="49">
        <v>-0.11</v>
      </c>
      <c r="L460" s="49">
        <v>76.959999999999994</v>
      </c>
      <c r="M460" s="3"/>
      <c r="N460" s="3"/>
      <c r="O460" s="3"/>
      <c r="P460" s="3"/>
      <c r="Q460" s="3"/>
      <c r="R460" s="3"/>
      <c r="S460" s="3"/>
      <c r="T460" s="3"/>
      <c r="U460" s="3"/>
      <c r="V460" s="3"/>
      <c r="W460" s="3"/>
      <c r="X460" s="3"/>
      <c r="Y460" s="3"/>
      <c r="Z460" s="3"/>
      <c r="AA460" s="3"/>
      <c r="AB460" s="3"/>
    </row>
    <row r="461" spans="1:28" x14ac:dyDescent="0.2">
      <c r="A461" s="3">
        <v>11229</v>
      </c>
      <c r="B461" s="3" t="str">
        <f>VLOOKUP(A461,'QAQC ID Reference Page'!A$2:G$10999,2,FALSE)</f>
        <v>OBS0821W4</v>
      </c>
      <c r="C461" s="46">
        <f>VLOOKUP(A461,'QAQC ID Reference Page'!A$2:G$10999,3,FALSE)</f>
        <v>44433</v>
      </c>
      <c r="D461" s="12">
        <f>VLOOKUP(A461,'QAQC ID Reference Page'!A$2:G$10999,4,FALSE)</f>
        <v>0.5708333333333333</v>
      </c>
      <c r="E461" s="21">
        <f>VLOOKUP(A461,'QAQC ID Reference Page'!A$2:G$10999,5,FALSE)</f>
        <v>1023</v>
      </c>
      <c r="F461" s="21" t="str">
        <f>VLOOKUP(A461,'QAQC ID Reference Page'!A$2:G$10999,6,FALSE)</f>
        <v>C1</v>
      </c>
      <c r="G461" s="3" t="str">
        <f>VLOOKUP(A461,'QAQC ID Reference Page'!A$2:G$10999,7,FALSE)</f>
        <v>S</v>
      </c>
      <c r="H461" s="49">
        <v>-0.02</v>
      </c>
      <c r="I461" s="49">
        <v>0.44</v>
      </c>
      <c r="J461" s="50">
        <v>-2.9000000000000001E-2</v>
      </c>
      <c r="K461" s="49">
        <v>-0.34</v>
      </c>
      <c r="L461" s="49">
        <v>27.77</v>
      </c>
      <c r="M461" s="3"/>
      <c r="N461" s="3"/>
      <c r="O461" s="3"/>
      <c r="P461" s="3"/>
      <c r="Q461" s="3"/>
      <c r="R461" s="3"/>
      <c r="S461" s="3"/>
      <c r="T461" s="3"/>
      <c r="U461" s="3"/>
      <c r="V461" s="3"/>
      <c r="W461" s="3"/>
      <c r="X461" s="3"/>
      <c r="Y461" s="3"/>
      <c r="Z461" s="3"/>
      <c r="AA461" s="3"/>
      <c r="AB461" s="3"/>
    </row>
    <row r="462" spans="1:28" x14ac:dyDescent="0.2">
      <c r="A462" s="3">
        <v>11230</v>
      </c>
      <c r="B462" s="3" t="str">
        <f>VLOOKUP(A462,'QAQC ID Reference Page'!A$2:G$10999,2,FALSE)</f>
        <v>OBS0821W4</v>
      </c>
      <c r="C462" s="46">
        <f>VLOOKUP(A462,'QAQC ID Reference Page'!A$2:G$10999,3,FALSE)</f>
        <v>44433</v>
      </c>
      <c r="D462" s="12">
        <f>VLOOKUP(A462,'QAQC ID Reference Page'!A$2:G$10999,4,FALSE)</f>
        <v>0.4236111111111111</v>
      </c>
      <c r="E462" s="21">
        <f>VLOOKUP(A462,'QAQC ID Reference Page'!A$2:G$10999,5,FALSE)</f>
        <v>1034</v>
      </c>
      <c r="F462" s="21" t="str">
        <f>VLOOKUP(A462,'QAQC ID Reference Page'!A$2:G$10999,6,FALSE)</f>
        <v>C7C</v>
      </c>
      <c r="G462" s="3" t="str">
        <f>VLOOKUP(A462,'QAQC ID Reference Page'!A$2:G$10999,7,FALSE)</f>
        <v>B</v>
      </c>
      <c r="H462" s="49">
        <v>1.42</v>
      </c>
      <c r="I462" s="49">
        <v>0.54</v>
      </c>
      <c r="J462" s="50">
        <v>0.67500000000000004</v>
      </c>
      <c r="K462" s="49">
        <v>0.55000000000000004</v>
      </c>
      <c r="L462" s="49">
        <v>24.69</v>
      </c>
      <c r="M462" s="3"/>
      <c r="N462" s="3"/>
      <c r="O462" s="3"/>
      <c r="P462" s="3"/>
      <c r="Q462" s="3"/>
      <c r="R462" s="3"/>
      <c r="S462" s="3"/>
      <c r="T462" s="3"/>
      <c r="U462" s="3"/>
      <c r="V462" s="3"/>
      <c r="W462" s="3"/>
      <c r="X462" s="3"/>
      <c r="Y462" s="3"/>
      <c r="Z462" s="3"/>
      <c r="AA462" s="3"/>
      <c r="AB462" s="3"/>
    </row>
    <row r="463" spans="1:28" x14ac:dyDescent="0.2">
      <c r="A463" s="3">
        <v>11231</v>
      </c>
      <c r="B463" s="3" t="str">
        <f>VLOOKUP(A463,'QAQC ID Reference Page'!A$2:G$10999,2,FALSE)</f>
        <v>OBS0821W4</v>
      </c>
      <c r="C463" s="46">
        <f>VLOOKUP(A463,'QAQC ID Reference Page'!A$2:G$10999,3,FALSE)</f>
        <v>44433</v>
      </c>
      <c r="D463" s="12">
        <f>VLOOKUP(A463,'QAQC ID Reference Page'!A$2:G$10999,4,FALSE)</f>
        <v>0.28888888888888886</v>
      </c>
      <c r="E463" s="21">
        <f>VLOOKUP(A463,'QAQC ID Reference Page'!A$2:G$10999,5,FALSE)</f>
        <v>1005</v>
      </c>
      <c r="F463" s="21" t="str">
        <f>VLOOKUP(A463,'QAQC ID Reference Page'!A$2:G$10999,6,FALSE)</f>
        <v>B7C</v>
      </c>
      <c r="G463" s="3" t="str">
        <f>VLOOKUP(A463,'QAQC ID Reference Page'!A$2:G$10999,7,FALSE)</f>
        <v>B</v>
      </c>
      <c r="H463" s="49">
        <v>1.3</v>
      </c>
      <c r="I463" s="49">
        <v>0.37</v>
      </c>
      <c r="J463" s="50">
        <v>0.60299999999999998</v>
      </c>
      <c r="K463" s="49">
        <v>0.19</v>
      </c>
      <c r="L463" s="49">
        <v>33.99</v>
      </c>
      <c r="M463" s="3"/>
      <c r="N463" s="3"/>
      <c r="O463" s="3"/>
      <c r="P463" s="3"/>
      <c r="Q463" s="3"/>
      <c r="R463" s="3"/>
      <c r="S463" s="3"/>
      <c r="T463" s="3"/>
      <c r="U463" s="3"/>
      <c r="V463" s="3"/>
      <c r="W463" s="3"/>
      <c r="X463" s="3"/>
      <c r="Y463" s="3"/>
      <c r="Z463" s="3"/>
      <c r="AA463" s="3"/>
      <c r="AB463" s="3"/>
    </row>
    <row r="464" spans="1:28" x14ac:dyDescent="0.2">
      <c r="A464" s="3">
        <v>11232</v>
      </c>
      <c r="B464" s="3" t="str">
        <f>VLOOKUP(A464,'QAQC ID Reference Page'!A$2:G$10999,2,FALSE)</f>
        <v>OBS0821W4</v>
      </c>
      <c r="C464" s="46">
        <f>VLOOKUP(A464,'QAQC ID Reference Page'!A$2:G$10999,3,FALSE)</f>
        <v>44433</v>
      </c>
      <c r="D464" s="12">
        <f>VLOOKUP(A464,'QAQC ID Reference Page'!A$2:G$10999,4,FALSE)</f>
        <v>0.36944444444444446</v>
      </c>
      <c r="E464" s="21">
        <f>VLOOKUP(A464,'QAQC ID Reference Page'!A$2:G$10999,5,FALSE)</f>
        <v>1011</v>
      </c>
      <c r="F464" s="21" t="str">
        <f>VLOOKUP(A464,'QAQC ID Reference Page'!A$2:G$10999,6,FALSE)</f>
        <v>WB</v>
      </c>
      <c r="G464" s="3" t="str">
        <f>VLOOKUP(A464,'QAQC ID Reference Page'!A$2:G$10999,7,FALSE)</f>
        <v>S</v>
      </c>
      <c r="H464" s="49">
        <v>0.53</v>
      </c>
      <c r="I464" s="49">
        <v>0.26</v>
      </c>
      <c r="J464" s="50">
        <v>-0.01</v>
      </c>
      <c r="K464" s="49">
        <v>0.24</v>
      </c>
      <c r="L464" s="49">
        <v>86.42</v>
      </c>
      <c r="M464" s="3"/>
      <c r="N464" s="3"/>
      <c r="O464" s="3"/>
      <c r="P464" s="3"/>
      <c r="Q464" s="3"/>
      <c r="R464" s="3"/>
      <c r="S464" s="3"/>
      <c r="T464" s="3"/>
      <c r="U464" s="3"/>
      <c r="V464" s="3"/>
      <c r="W464" s="3"/>
      <c r="X464" s="3"/>
      <c r="Y464" s="3"/>
      <c r="Z464" s="3"/>
      <c r="AA464" s="3"/>
      <c r="AB464" s="3"/>
    </row>
    <row r="465" spans="1:28" x14ac:dyDescent="0.2">
      <c r="A465" s="3">
        <v>11233</v>
      </c>
      <c r="B465" s="3" t="str">
        <f>VLOOKUP(A465,'QAQC ID Reference Page'!A$2:G$10999,2,FALSE)</f>
        <v>OBS0821W4</v>
      </c>
      <c r="C465" s="46">
        <f>VLOOKUP(A465,'QAQC ID Reference Page'!A$2:G$10999,3,FALSE)</f>
        <v>44433</v>
      </c>
      <c r="D465" s="12">
        <f>VLOOKUP(A465,'QAQC ID Reference Page'!A$2:G$10999,4,FALSE)</f>
        <v>0.33402777777777776</v>
      </c>
      <c r="E465" s="21">
        <f>VLOOKUP(A465,'QAQC ID Reference Page'!A$2:G$10999,5,FALSE)</f>
        <v>1041</v>
      </c>
      <c r="F465" s="21" t="str">
        <f>VLOOKUP(A465,'QAQC ID Reference Page'!A$2:G$10999,6,FALSE)</f>
        <v>B11</v>
      </c>
      <c r="G465" s="3" t="str">
        <f>VLOOKUP(A465,'QAQC ID Reference Page'!A$2:G$10999,7,FALSE)</f>
        <v>S</v>
      </c>
      <c r="H465" s="49">
        <v>0.23</v>
      </c>
      <c r="I465" s="49">
        <v>0.73</v>
      </c>
      <c r="J465" s="50">
        <v>-0.08</v>
      </c>
      <c r="K465" s="49">
        <v>0.57999999999999996</v>
      </c>
      <c r="L465" s="49">
        <v>72.58</v>
      </c>
      <c r="M465" s="3"/>
      <c r="N465" s="3"/>
      <c r="O465" s="3"/>
      <c r="P465" s="3"/>
      <c r="Q465" s="3"/>
      <c r="R465" s="3"/>
      <c r="S465" s="3"/>
      <c r="T465" s="3"/>
      <c r="U465" s="3"/>
      <c r="V465" s="3"/>
      <c r="W465" s="3"/>
      <c r="X465" s="3"/>
      <c r="Y465" s="3"/>
      <c r="Z465" s="3"/>
      <c r="AA465" s="3"/>
      <c r="AB465" s="3"/>
    </row>
    <row r="466" spans="1:28" x14ac:dyDescent="0.2">
      <c r="A466" s="3">
        <v>11234</v>
      </c>
      <c r="B466" s="3" t="str">
        <f>VLOOKUP(A466,'QAQC ID Reference Page'!A$2:G$10999,2,FALSE)</f>
        <v>OBS0821W4</v>
      </c>
      <c r="C466" s="46">
        <f>VLOOKUP(A466,'QAQC ID Reference Page'!A$2:G$10999,3,FALSE)</f>
        <v>44433</v>
      </c>
      <c r="D466" s="12">
        <f>VLOOKUP(A466,'QAQC ID Reference Page'!A$2:G$10999,4,FALSE)</f>
        <v>0.4236111111111111</v>
      </c>
      <c r="E466" s="21">
        <f>VLOOKUP(A466,'QAQC ID Reference Page'!A$2:G$10999,5,FALSE)</f>
        <v>1009</v>
      </c>
      <c r="F466" s="21" t="str">
        <f>VLOOKUP(A466,'QAQC ID Reference Page'!A$2:G$10999,6,FALSE)</f>
        <v>C7C</v>
      </c>
      <c r="G466" s="3" t="str">
        <f>VLOOKUP(A466,'QAQC ID Reference Page'!A$2:G$10999,7,FALSE)</f>
        <v>S</v>
      </c>
      <c r="H466" s="49">
        <v>0.1</v>
      </c>
      <c r="I466" s="49">
        <v>0.4</v>
      </c>
      <c r="J466" s="50">
        <v>-3.6999999999999998E-2</v>
      </c>
      <c r="K466" s="49">
        <v>-0.14000000000000001</v>
      </c>
      <c r="L466" s="49">
        <v>116.72</v>
      </c>
      <c r="M466" s="3"/>
      <c r="N466" s="3"/>
      <c r="O466" s="3"/>
      <c r="P466" s="3"/>
      <c r="Q466" s="3"/>
      <c r="R466" s="3"/>
      <c r="S466" s="3"/>
      <c r="T466" s="3"/>
      <c r="U466" s="3"/>
      <c r="V466" s="3"/>
      <c r="W466" s="3"/>
      <c r="X466" s="3"/>
      <c r="Y466" s="3"/>
      <c r="Z466" s="3"/>
      <c r="AA466" s="3"/>
      <c r="AB466" s="3"/>
    </row>
    <row r="467" spans="1:28" x14ac:dyDescent="0.2">
      <c r="A467" s="3">
        <v>11235</v>
      </c>
      <c r="B467" s="3" t="str">
        <f>VLOOKUP(A467,'QAQC ID Reference Page'!A$2:G$10999,2,FALSE)</f>
        <v>OBS0821W4</v>
      </c>
      <c r="C467" s="46">
        <f>VLOOKUP(A467,'QAQC ID Reference Page'!A$2:G$10999,3,FALSE)</f>
        <v>44433</v>
      </c>
      <c r="D467" s="12">
        <f>VLOOKUP(A467,'QAQC ID Reference Page'!A$2:G$10999,4,FALSE)</f>
        <v>0.28888888888888886</v>
      </c>
      <c r="E467" s="21">
        <f>VLOOKUP(A467,'QAQC ID Reference Page'!A$2:G$10999,5,FALSE)</f>
        <v>1028</v>
      </c>
      <c r="F467" s="21" t="str">
        <f>VLOOKUP(A467,'QAQC ID Reference Page'!A$2:G$10999,6,FALSE)</f>
        <v>B7C</v>
      </c>
      <c r="G467" s="3" t="str">
        <f>VLOOKUP(A467,'QAQC ID Reference Page'!A$2:G$10999,7,FALSE)</f>
        <v>S</v>
      </c>
      <c r="H467" s="49">
        <v>0</v>
      </c>
      <c r="I467" s="49">
        <v>0.2</v>
      </c>
      <c r="J467" s="50">
        <v>9.5000000000000001E-2</v>
      </c>
      <c r="K467" s="49">
        <v>0.26</v>
      </c>
      <c r="L467" s="49">
        <v>92.56</v>
      </c>
      <c r="M467" s="3"/>
      <c r="N467" s="3"/>
      <c r="O467" s="3"/>
      <c r="P467" s="3"/>
      <c r="Q467" s="3"/>
      <c r="R467" s="3"/>
      <c r="S467" s="3"/>
      <c r="T467" s="3"/>
      <c r="U467" s="3"/>
      <c r="V467" s="3"/>
      <c r="W467" s="3"/>
      <c r="X467" s="3"/>
      <c r="Y467" s="3"/>
      <c r="Z467" s="3"/>
      <c r="AA467" s="3"/>
      <c r="AB467" s="3"/>
    </row>
    <row r="468" spans="1:28" x14ac:dyDescent="0.2">
      <c r="A468" s="3">
        <v>11236</v>
      </c>
      <c r="B468" s="3" t="str">
        <f>VLOOKUP(A468,'QAQC ID Reference Page'!A$2:G$10999,2,FALSE)</f>
        <v>OBS0821W4</v>
      </c>
      <c r="C468" s="46">
        <f>VLOOKUP(A468,'QAQC ID Reference Page'!A$2:G$10999,3,FALSE)</f>
        <v>44433</v>
      </c>
      <c r="D468" s="12">
        <f>VLOOKUP(A468,'QAQC ID Reference Page'!A$2:G$10999,4,FALSE)</f>
        <v>0.39652777777777776</v>
      </c>
      <c r="E468" s="21">
        <f>VLOOKUP(A468,'QAQC ID Reference Page'!A$2:G$10999,5,FALSE)</f>
        <v>1019</v>
      </c>
      <c r="F468" s="21" t="str">
        <f>VLOOKUP(A468,'QAQC ID Reference Page'!A$2:G$10999,6,FALSE)</f>
        <v>C9</v>
      </c>
      <c r="G468" s="3" t="str">
        <f>VLOOKUP(A468,'QAQC ID Reference Page'!A$2:G$10999,7,FALSE)</f>
        <v>S</v>
      </c>
      <c r="H468" s="49">
        <v>0.35</v>
      </c>
      <c r="I468" s="49">
        <v>0.82</v>
      </c>
      <c r="J468" s="50">
        <v>6.2E-2</v>
      </c>
      <c r="K468" s="49">
        <v>0.98</v>
      </c>
      <c r="L468" s="49">
        <v>48.91</v>
      </c>
      <c r="M468" s="3"/>
      <c r="N468" s="3"/>
      <c r="O468" s="3"/>
      <c r="P468" s="3"/>
      <c r="Q468" s="3"/>
      <c r="R468" s="3"/>
      <c r="S468" s="3"/>
      <c r="T468" s="3"/>
      <c r="U468" s="3"/>
      <c r="V468" s="3"/>
      <c r="W468" s="3"/>
      <c r="X468" s="3"/>
      <c r="Y468" s="3"/>
      <c r="Z468" s="3"/>
      <c r="AA468" s="3"/>
      <c r="AB468" s="3"/>
    </row>
    <row r="469" spans="1:28" x14ac:dyDescent="0.2">
      <c r="A469" s="3">
        <v>11301</v>
      </c>
      <c r="B469" s="3" t="str">
        <f>VLOOKUP(A469,'QAQC ID Reference Page'!A$2:G$10999,2,FALSE)</f>
        <v>OBS0921</v>
      </c>
      <c r="C469" s="46">
        <f>VLOOKUP(A469,'QAQC ID Reference Page'!A$2:G$10999,3,FALSE)</f>
        <v>44446</v>
      </c>
      <c r="D469" s="12">
        <f>VLOOKUP(A469,'QAQC ID Reference Page'!A$2:G$10999,4,FALSE)</f>
        <v>0.29166666666666669</v>
      </c>
      <c r="E469" s="21">
        <f>VLOOKUP(A469,'QAQC ID Reference Page'!A$2:G$10999,5,FALSE)</f>
        <v>1019</v>
      </c>
      <c r="F469" s="21" t="str">
        <f>VLOOKUP(A469,'QAQC ID Reference Page'!A$2:G$10999,6,FALSE)</f>
        <v>EFR</v>
      </c>
      <c r="G469" s="3" t="str">
        <f>VLOOKUP(A469,'QAQC ID Reference Page'!A$2:G$10999,7,FALSE)</f>
        <v>S</v>
      </c>
      <c r="H469" s="49">
        <v>0.13</v>
      </c>
      <c r="I469" s="49">
        <v>0.05</v>
      </c>
      <c r="J469" s="50">
        <v>0.16900000000000001</v>
      </c>
      <c r="K469" s="49">
        <v>3.48</v>
      </c>
      <c r="L469" s="49">
        <v>16.93</v>
      </c>
      <c r="M469" s="3"/>
      <c r="N469" s="3"/>
      <c r="O469" s="3"/>
      <c r="P469" s="3"/>
      <c r="Q469" s="3"/>
      <c r="R469" s="3"/>
      <c r="S469" s="3"/>
      <c r="T469" s="3"/>
      <c r="U469" s="3"/>
      <c r="V469" s="3"/>
      <c r="W469" s="3"/>
      <c r="X469" s="3"/>
      <c r="Y469" s="3"/>
      <c r="Z469" s="3"/>
      <c r="AA469" s="3"/>
      <c r="AB469" s="3"/>
    </row>
    <row r="470" spans="1:28" x14ac:dyDescent="0.2">
      <c r="A470" s="3">
        <v>11302</v>
      </c>
      <c r="B470" s="3" t="str">
        <f>VLOOKUP(A470,'QAQC ID Reference Page'!A$2:G$10999,2,FALSE)</f>
        <v>OBS0921</v>
      </c>
      <c r="C470" s="46">
        <f>VLOOKUP(A470,'QAQC ID Reference Page'!A$2:G$10999,3,FALSE)</f>
        <v>44446</v>
      </c>
      <c r="D470" s="12">
        <f>VLOOKUP(A470,'QAQC ID Reference Page'!A$2:G$10999,4,FALSE)</f>
        <v>0.30972222222222223</v>
      </c>
      <c r="E470" s="21">
        <f>VLOOKUP(A470,'QAQC ID Reference Page'!A$2:G$10999,5,FALSE)</f>
        <v>1004</v>
      </c>
      <c r="F470" s="21" t="str">
        <f>VLOOKUP(A470,'QAQC ID Reference Page'!A$2:G$10999,6,FALSE)</f>
        <v>E6</v>
      </c>
      <c r="G470" s="3" t="str">
        <f>VLOOKUP(A470,'QAQC ID Reference Page'!A$2:G$10999,7,FALSE)</f>
        <v>S</v>
      </c>
      <c r="H470" s="49">
        <v>0.1</v>
      </c>
      <c r="I470" s="49">
        <v>0.1</v>
      </c>
      <c r="J470" s="50">
        <v>2.9000000000000001E-2</v>
      </c>
      <c r="K470" s="49">
        <v>7.11</v>
      </c>
      <c r="L470" s="49">
        <v>72.27</v>
      </c>
      <c r="M470" s="3"/>
      <c r="N470" s="3"/>
      <c r="O470" s="3"/>
      <c r="P470" s="3"/>
      <c r="Q470" s="3"/>
      <c r="R470" s="3"/>
      <c r="S470" s="3"/>
      <c r="T470" s="3"/>
      <c r="U470" s="3"/>
      <c r="V470" s="3"/>
      <c r="W470" s="3"/>
      <c r="X470" s="3"/>
      <c r="Y470" s="3"/>
      <c r="Z470" s="3"/>
      <c r="AA470" s="3"/>
      <c r="AB470" s="3"/>
    </row>
    <row r="471" spans="1:28" x14ac:dyDescent="0.2">
      <c r="A471" s="3">
        <v>11303</v>
      </c>
      <c r="B471" s="3" t="str">
        <f>VLOOKUP(A471,'QAQC ID Reference Page'!A$2:G$10999,2,FALSE)</f>
        <v>OBS0921</v>
      </c>
      <c r="C471" s="46">
        <f>VLOOKUP(A471,'QAQC ID Reference Page'!A$2:G$10999,3,FALSE)</f>
        <v>44446</v>
      </c>
      <c r="D471" s="12">
        <f>VLOOKUP(A471,'QAQC ID Reference Page'!A$2:G$10999,4,FALSE)</f>
        <v>0.3263888888888889</v>
      </c>
      <c r="E471" s="21">
        <f>VLOOKUP(A471,'QAQC ID Reference Page'!A$2:G$10999,5,FALSE)</f>
        <v>1036</v>
      </c>
      <c r="F471" s="21" t="str">
        <f>VLOOKUP(A471,'QAQC ID Reference Page'!A$2:G$10999,6,FALSE)</f>
        <v>E7C</v>
      </c>
      <c r="G471" s="3" t="str">
        <f>VLOOKUP(A471,'QAQC ID Reference Page'!A$2:G$10999,7,FALSE)</f>
        <v>B</v>
      </c>
      <c r="H471" s="49">
        <v>1.3</v>
      </c>
      <c r="I471" s="49">
        <v>0.51</v>
      </c>
      <c r="J471" s="50">
        <v>0.46300000000000002</v>
      </c>
      <c r="K471" s="49">
        <v>18.440000000000001</v>
      </c>
      <c r="L471" s="49">
        <v>31.38</v>
      </c>
      <c r="M471" s="3"/>
      <c r="N471" s="3"/>
      <c r="O471" s="3"/>
      <c r="P471" s="3"/>
      <c r="Q471" s="3"/>
      <c r="R471" s="3"/>
      <c r="S471" s="3"/>
      <c r="T471" s="3"/>
      <c r="U471" s="3"/>
      <c r="V471" s="3"/>
      <c r="W471" s="3"/>
      <c r="X471" s="3"/>
      <c r="Y471" s="3"/>
      <c r="Z471" s="3"/>
      <c r="AA471" s="3"/>
      <c r="AB471" s="3"/>
    </row>
    <row r="472" spans="1:28" x14ac:dyDescent="0.2">
      <c r="A472" s="3">
        <v>11305</v>
      </c>
      <c r="B472" s="3" t="str">
        <f>VLOOKUP(A472,'QAQC ID Reference Page'!A$2:G$10999,2,FALSE)</f>
        <v>OBS0921</v>
      </c>
      <c r="C472" s="46">
        <f>VLOOKUP(A472,'QAQC ID Reference Page'!A$2:G$10999,3,FALSE)</f>
        <v>44446</v>
      </c>
      <c r="D472" s="12">
        <f>VLOOKUP(A472,'QAQC ID Reference Page'!A$2:G$10999,4,FALSE)</f>
        <v>0.3263888888888889</v>
      </c>
      <c r="E472" s="21">
        <f>VLOOKUP(A472,'QAQC ID Reference Page'!A$2:G$10999,5,FALSE)</f>
        <v>1023</v>
      </c>
      <c r="F472" s="21" t="str">
        <f>VLOOKUP(A472,'QAQC ID Reference Page'!A$2:G$10999,6,FALSE)</f>
        <v>E7C</v>
      </c>
      <c r="G472" s="3" t="str">
        <f>VLOOKUP(A472,'QAQC ID Reference Page'!A$2:G$10999,7,FALSE)</f>
        <v>S</v>
      </c>
      <c r="H472" s="49">
        <v>0.2</v>
      </c>
      <c r="I472" s="49">
        <v>0.16</v>
      </c>
      <c r="J472" s="50">
        <v>4.7E-2</v>
      </c>
      <c r="K472" s="49">
        <v>1.81</v>
      </c>
      <c r="L472" s="49">
        <v>59.88</v>
      </c>
      <c r="M472" s="3"/>
      <c r="N472" s="3"/>
      <c r="O472" s="3"/>
      <c r="P472" s="3"/>
      <c r="Q472" s="3"/>
      <c r="R472" s="3"/>
      <c r="S472" s="3"/>
      <c r="T472" s="3"/>
      <c r="U472" s="3"/>
      <c r="V472" s="3"/>
      <c r="W472" s="3"/>
      <c r="X472" s="3"/>
      <c r="Y472" s="3"/>
      <c r="Z472" s="3"/>
      <c r="AA472" s="3"/>
      <c r="AB472" s="3"/>
    </row>
    <row r="473" spans="1:28" x14ac:dyDescent="0.2">
      <c r="A473" s="3">
        <v>11306</v>
      </c>
      <c r="B473" s="3" t="str">
        <f>VLOOKUP(A473,'QAQC ID Reference Page'!A$2:G$10999,2,FALSE)</f>
        <v>OBS0921</v>
      </c>
      <c r="C473" s="46">
        <f>VLOOKUP(A473,'QAQC ID Reference Page'!A$2:G$10999,3,FALSE)</f>
        <v>44446</v>
      </c>
      <c r="D473" s="12">
        <f>VLOOKUP(A473,'QAQC ID Reference Page'!A$2:G$10999,4,FALSE)</f>
        <v>0.39166666666666666</v>
      </c>
      <c r="E473" s="21">
        <f>VLOOKUP(A473,'QAQC ID Reference Page'!A$2:G$10999,5,FALSE)</f>
        <v>1016</v>
      </c>
      <c r="F473" s="21" t="str">
        <f>VLOOKUP(A473,'QAQC ID Reference Page'!A$2:G$10999,6,FALSE)</f>
        <v>I9</v>
      </c>
      <c r="G473" s="3" t="str">
        <f>VLOOKUP(A473,'QAQC ID Reference Page'!A$2:G$10999,7,FALSE)</f>
        <v>S</v>
      </c>
      <c r="H473" s="49">
        <v>0.7</v>
      </c>
      <c r="I473" s="49">
        <v>0.22</v>
      </c>
      <c r="J473" s="50">
        <v>5.1999999999999998E-2</v>
      </c>
      <c r="K473" s="49">
        <v>1.79</v>
      </c>
      <c r="L473" s="49">
        <v>23.99</v>
      </c>
      <c r="M473" s="3"/>
      <c r="N473" s="3"/>
      <c r="O473" s="3"/>
      <c r="P473" s="3"/>
      <c r="Q473" s="3"/>
      <c r="R473" s="3"/>
      <c r="S473" s="3"/>
      <c r="T473" s="3"/>
      <c r="U473" s="3"/>
      <c r="V473" s="3"/>
      <c r="W473" s="3"/>
      <c r="X473" s="3"/>
      <c r="Y473" s="3"/>
      <c r="Z473" s="3"/>
      <c r="AA473" s="3"/>
      <c r="AB473" s="3"/>
    </row>
    <row r="474" spans="1:28" x14ac:dyDescent="0.2">
      <c r="A474" s="3">
        <v>11307</v>
      </c>
      <c r="B474" s="3" t="str">
        <f>VLOOKUP(A474,'QAQC ID Reference Page'!A$2:G$10999,2,FALSE)</f>
        <v>OBS0921</v>
      </c>
      <c r="C474" s="46">
        <f>VLOOKUP(A474,'QAQC ID Reference Page'!A$2:G$10999,3,FALSE)</f>
        <v>44446</v>
      </c>
      <c r="D474" s="12">
        <f>VLOOKUP(A474,'QAQC ID Reference Page'!A$2:G$10999,4,FALSE)</f>
        <v>0.40416666666666667</v>
      </c>
      <c r="E474" s="21">
        <f>VLOOKUP(A474,'QAQC ID Reference Page'!A$2:G$10999,5,FALSE)</f>
        <v>1001</v>
      </c>
      <c r="F474" s="21" t="str">
        <f>VLOOKUP(A474,'QAQC ID Reference Page'!A$2:G$10999,6,FALSE)</f>
        <v>BR</v>
      </c>
      <c r="G474" s="3" t="str">
        <f>VLOOKUP(A474,'QAQC ID Reference Page'!A$2:G$10999,7,FALSE)</f>
        <v>S</v>
      </c>
      <c r="H474" s="49">
        <v>7.67</v>
      </c>
      <c r="I474" s="49">
        <v>0.25</v>
      </c>
      <c r="J474" s="50">
        <v>0.30299999999999999</v>
      </c>
      <c r="K474" s="49">
        <v>1.55</v>
      </c>
      <c r="L474" s="49">
        <v>65.48</v>
      </c>
      <c r="M474" s="3"/>
      <c r="N474" s="3"/>
      <c r="O474" s="3"/>
      <c r="P474" s="3"/>
      <c r="Q474" s="3"/>
      <c r="R474" s="3"/>
      <c r="S474" s="3"/>
      <c r="T474" s="3"/>
      <c r="U474" s="3"/>
      <c r="V474" s="3"/>
      <c r="W474" s="3"/>
      <c r="X474" s="3"/>
      <c r="Y474" s="3"/>
      <c r="Z474" s="3"/>
      <c r="AA474" s="3"/>
      <c r="AB474" s="3"/>
    </row>
    <row r="475" spans="1:28" x14ac:dyDescent="0.2">
      <c r="A475" s="3">
        <v>11308</v>
      </c>
      <c r="B475" s="3" t="str">
        <f>VLOOKUP(A475,'QAQC ID Reference Page'!A$2:G$10999,2,FALSE)</f>
        <v>OBS0921</v>
      </c>
      <c r="C475" s="46">
        <f>VLOOKUP(A475,'QAQC ID Reference Page'!A$2:G$10999,3,FALSE)</f>
        <v>44446</v>
      </c>
      <c r="D475" s="12">
        <f>VLOOKUP(A475,'QAQC ID Reference Page'!A$2:G$10999,4,FALSE)</f>
        <v>0.4236111111111111</v>
      </c>
      <c r="E475" s="21">
        <f>VLOOKUP(A475,'QAQC ID Reference Page'!A$2:G$10999,5,FALSE)</f>
        <v>1015</v>
      </c>
      <c r="F475" s="21" t="str">
        <f>VLOOKUP(A475,'QAQC ID Reference Page'!A$2:G$10999,6,FALSE)</f>
        <v>TR-UP</v>
      </c>
      <c r="G475" s="3" t="str">
        <f>VLOOKUP(A475,'QAQC ID Reference Page'!A$2:G$10999,7,FALSE)</f>
        <v>S</v>
      </c>
      <c r="H475" s="49">
        <v>12.14</v>
      </c>
      <c r="I475" s="49">
        <v>0.28999999999999998</v>
      </c>
      <c r="J475" s="50">
        <v>0.10299999999999999</v>
      </c>
      <c r="K475" s="49">
        <v>1.1400000000000001</v>
      </c>
      <c r="L475" s="49">
        <v>97.03</v>
      </c>
      <c r="M475" s="3"/>
      <c r="N475" s="3"/>
      <c r="O475" s="3"/>
      <c r="P475" s="3"/>
      <c r="Q475" s="3"/>
      <c r="R475" s="3"/>
      <c r="S475" s="3"/>
      <c r="T475" s="3"/>
      <c r="U475" s="3"/>
      <c r="V475" s="3"/>
      <c r="W475" s="3"/>
      <c r="X475" s="3"/>
      <c r="Y475" s="3"/>
      <c r="Z475" s="3"/>
      <c r="AA475" s="3"/>
      <c r="AB475" s="3"/>
    </row>
    <row r="476" spans="1:28" x14ac:dyDescent="0.2">
      <c r="A476" s="3">
        <v>11309</v>
      </c>
      <c r="B476" s="3" t="str">
        <f>VLOOKUP(A476,'QAQC ID Reference Page'!A$2:G$10999,2,FALSE)</f>
        <v>OBS0921</v>
      </c>
      <c r="C476" s="46">
        <f>VLOOKUP(A476,'QAQC ID Reference Page'!A$2:G$10999,3,FALSE)</f>
        <v>44446</v>
      </c>
      <c r="D476" s="12">
        <f>VLOOKUP(A476,'QAQC ID Reference Page'!A$2:G$10999,4,FALSE)</f>
        <v>0.33958333333333335</v>
      </c>
      <c r="E476" s="21">
        <f>VLOOKUP(A476,'QAQC ID Reference Page'!A$2:G$10999,5,FALSE)</f>
        <v>1022</v>
      </c>
      <c r="F476" s="21" t="str">
        <f>VLOOKUP(A476,'QAQC ID Reference Page'!A$2:G$10999,6,FALSE)</f>
        <v>E9</v>
      </c>
      <c r="G476" s="3" t="str">
        <f>VLOOKUP(A476,'QAQC ID Reference Page'!A$2:G$10999,7,FALSE)</f>
        <v>S</v>
      </c>
      <c r="H476" s="49">
        <v>8.44</v>
      </c>
      <c r="I476" s="49">
        <v>0.44</v>
      </c>
      <c r="J476" s="50">
        <v>3.5000000000000003E-2</v>
      </c>
      <c r="K476" s="49">
        <v>1.81</v>
      </c>
      <c r="L476" s="49">
        <v>61.74</v>
      </c>
      <c r="M476" s="3"/>
      <c r="N476" s="3"/>
      <c r="O476" s="3"/>
      <c r="P476" s="3"/>
      <c r="Q476" s="3"/>
      <c r="R476" s="3"/>
      <c r="S476" s="3"/>
      <c r="T476" s="3"/>
      <c r="U476" s="3"/>
      <c r="V476" s="3"/>
      <c r="W476" s="3"/>
      <c r="X476" s="3"/>
      <c r="Y476" s="3"/>
      <c r="Z476" s="3"/>
      <c r="AA476" s="3"/>
      <c r="AB476" s="3"/>
    </row>
    <row r="477" spans="1:28" x14ac:dyDescent="0.2">
      <c r="A477" s="3">
        <v>11309</v>
      </c>
      <c r="B477" s="3" t="str">
        <f>VLOOKUP(A477,'QAQC ID Reference Page'!A$2:G$10999,2,FALSE)</f>
        <v>OBS0921</v>
      </c>
      <c r="C477" s="46">
        <f>VLOOKUP(A477,'QAQC ID Reference Page'!A$2:G$10999,3,FALSE)</f>
        <v>44446</v>
      </c>
      <c r="D477" s="12">
        <f>VLOOKUP(A477,'QAQC ID Reference Page'!A$2:G$10999,4,FALSE)</f>
        <v>0.33958333333333335</v>
      </c>
      <c r="E477" s="21">
        <f>VLOOKUP(A477,'QAQC ID Reference Page'!A$2:G$10999,5,FALSE)</f>
        <v>1022</v>
      </c>
      <c r="F477" s="21" t="str">
        <f>VLOOKUP(A477,'QAQC ID Reference Page'!A$2:G$10999,6,FALSE)</f>
        <v>E9</v>
      </c>
      <c r="G477" s="3" t="str">
        <f>VLOOKUP(A477,'QAQC ID Reference Page'!A$2:G$10999,7,FALSE)</f>
        <v>S</v>
      </c>
      <c r="H477" s="49">
        <v>12.19</v>
      </c>
      <c r="I477" s="49">
        <v>0.23</v>
      </c>
      <c r="J477" s="50">
        <v>6.7000000000000004E-2</v>
      </c>
      <c r="K477" s="49">
        <v>1.28</v>
      </c>
      <c r="L477" s="49">
        <v>117.34</v>
      </c>
      <c r="M477" s="3"/>
      <c r="N477" s="3"/>
      <c r="O477" s="3"/>
      <c r="P477" s="3"/>
      <c r="Q477" s="3"/>
      <c r="R477" s="3"/>
      <c r="S477" s="3"/>
      <c r="T477" s="3"/>
      <c r="U477" s="3"/>
      <c r="V477" s="3"/>
      <c r="W477" s="3"/>
      <c r="X477" s="3"/>
      <c r="Y477" s="3"/>
      <c r="Z477" s="3"/>
      <c r="AA477" s="3"/>
      <c r="AB477" s="3"/>
    </row>
    <row r="478" spans="1:28" x14ac:dyDescent="0.2">
      <c r="A478" s="3">
        <v>11310</v>
      </c>
      <c r="B478" s="3" t="str">
        <f>VLOOKUP(A478,'QAQC ID Reference Page'!A$2:G$10999,2,FALSE)</f>
        <v>OBS0921</v>
      </c>
      <c r="C478" s="46">
        <f>VLOOKUP(A478,'QAQC ID Reference Page'!A$2:G$10999,3,FALSE)</f>
        <v>44446</v>
      </c>
      <c r="D478" s="12">
        <f>VLOOKUP(A478,'QAQC ID Reference Page'!A$2:G$10999,4,FALSE)</f>
        <v>0.36875000000000002</v>
      </c>
      <c r="E478" s="21">
        <f>VLOOKUP(A478,'QAQC ID Reference Page'!A$2:G$10999,5,FALSE)</f>
        <v>1030</v>
      </c>
      <c r="F478" s="21" t="str">
        <f>VLOOKUP(A478,'QAQC ID Reference Page'!A$2:G$10999,6,FALSE)</f>
        <v>G9</v>
      </c>
      <c r="G478" s="3" t="str">
        <f>VLOOKUP(A478,'QAQC ID Reference Page'!A$2:G$10999,7,FALSE)</f>
        <v>S</v>
      </c>
      <c r="H478" s="49">
        <v>8.65</v>
      </c>
      <c r="I478" s="49">
        <v>0.28999999999999998</v>
      </c>
      <c r="J478" s="50">
        <v>0.14499999999999999</v>
      </c>
      <c r="K478" s="49">
        <v>1.54</v>
      </c>
      <c r="L478" s="49">
        <v>63.93</v>
      </c>
      <c r="M478" s="3"/>
      <c r="N478" s="3"/>
      <c r="O478" s="3"/>
      <c r="P478" s="3"/>
      <c r="Q478" s="3"/>
      <c r="R478" s="3"/>
      <c r="S478" s="3"/>
      <c r="T478" s="3"/>
      <c r="U478" s="3"/>
      <c r="V478" s="3"/>
      <c r="W478" s="3"/>
      <c r="X478" s="3"/>
      <c r="Y478" s="3"/>
      <c r="Z478" s="3"/>
      <c r="AA478" s="3"/>
      <c r="AB478" s="3"/>
    </row>
    <row r="479" spans="1:28" x14ac:dyDescent="0.2">
      <c r="A479" s="3">
        <v>11311</v>
      </c>
      <c r="B479" s="3" t="str">
        <f>VLOOKUP(A479,'QAQC ID Reference Page'!A$2:G$10999,2,FALSE)</f>
        <v>OBS0921</v>
      </c>
      <c r="C479" s="46">
        <f>VLOOKUP(A479,'QAQC ID Reference Page'!A$2:G$10999,3,FALSE)</f>
        <v>44446</v>
      </c>
      <c r="D479" s="12">
        <f>VLOOKUP(A479,'QAQC ID Reference Page'!A$2:G$10999,4,FALSE)</f>
        <v>0.43611111111111112</v>
      </c>
      <c r="E479" s="21">
        <f>VLOOKUP(A479,'QAQC ID Reference Page'!A$2:G$10999,5,FALSE)</f>
        <v>1012</v>
      </c>
      <c r="F479" s="21" t="str">
        <f>VLOOKUP(A479,'QAQC ID Reference Page'!A$2:G$10999,6,FALSE)</f>
        <v>TR</v>
      </c>
      <c r="G479" s="3" t="str">
        <f>VLOOKUP(A479,'QAQC ID Reference Page'!A$2:G$10999,7,FALSE)</f>
        <v>S</v>
      </c>
      <c r="H479" s="49">
        <v>12.47</v>
      </c>
      <c r="I479" s="49">
        <v>0.32</v>
      </c>
      <c r="J479" s="50">
        <v>0.13800000000000001</v>
      </c>
      <c r="K479" s="49">
        <v>1.01</v>
      </c>
      <c r="L479" s="49">
        <v>66.52</v>
      </c>
      <c r="M479" s="3"/>
      <c r="N479" s="3"/>
      <c r="O479" s="3"/>
      <c r="P479" s="3"/>
      <c r="Q479" s="3"/>
      <c r="R479" s="3"/>
      <c r="S479" s="3"/>
      <c r="T479" s="3"/>
      <c r="U479" s="3"/>
      <c r="V479" s="3"/>
      <c r="W479" s="3"/>
      <c r="X479" s="3"/>
      <c r="Y479" s="3"/>
      <c r="Z479" s="3"/>
      <c r="AA479" s="3"/>
      <c r="AB479" s="3"/>
    </row>
    <row r="480" spans="1:28" x14ac:dyDescent="0.2">
      <c r="A480" s="3">
        <v>11312</v>
      </c>
      <c r="B480" s="3" t="str">
        <f>VLOOKUP(A480,'QAQC ID Reference Page'!A$2:G$10999,2,FALSE)</f>
        <v>OBS0921</v>
      </c>
      <c r="C480" s="46">
        <f>VLOOKUP(A480,'QAQC ID Reference Page'!A$2:G$10999,3,FALSE)</f>
        <v>44446</v>
      </c>
      <c r="D480" s="12">
        <f>VLOOKUP(A480,'QAQC ID Reference Page'!A$2:G$10999,4,FALSE)</f>
        <v>0.44930555555555557</v>
      </c>
      <c r="E480" s="21">
        <f>VLOOKUP(A480,'QAQC ID Reference Page'!A$2:G$10999,5,FALSE)</f>
        <v>1041</v>
      </c>
      <c r="F480" s="21" t="str">
        <f>VLOOKUP(A480,'QAQC ID Reference Page'!A$2:G$10999,6,FALSE)</f>
        <v>MR</v>
      </c>
      <c r="G480" s="3" t="str">
        <f>VLOOKUP(A480,'QAQC ID Reference Page'!A$2:G$10999,7,FALSE)</f>
        <v>B</v>
      </c>
      <c r="H480" s="49">
        <v>5.3</v>
      </c>
      <c r="I480" s="49">
        <v>0.23</v>
      </c>
      <c r="J480" s="50">
        <v>0.159</v>
      </c>
      <c r="K480" s="49">
        <v>2.4500000000000002</v>
      </c>
      <c r="L480" s="49">
        <v>60.61</v>
      </c>
      <c r="M480" s="3"/>
      <c r="N480" s="3"/>
      <c r="O480" s="3"/>
      <c r="P480" s="3"/>
      <c r="Q480" s="3"/>
      <c r="R480" s="3"/>
      <c r="S480" s="3"/>
      <c r="T480" s="3"/>
      <c r="U480" s="3"/>
      <c r="V480" s="3"/>
      <c r="W480" s="3"/>
      <c r="X480" s="3"/>
      <c r="Y480" s="3"/>
      <c r="Z480" s="3"/>
      <c r="AA480" s="3"/>
      <c r="AB480" s="3"/>
    </row>
    <row r="481" spans="1:28" x14ac:dyDescent="0.2">
      <c r="A481" s="3">
        <v>11313</v>
      </c>
      <c r="B481" s="3" t="str">
        <f>VLOOKUP(A481,'QAQC ID Reference Page'!A$2:G$10999,2,FALSE)</f>
        <v>OBS0921</v>
      </c>
      <c r="C481" s="46">
        <f>VLOOKUP(A481,'QAQC ID Reference Page'!A$2:G$10999,3,FALSE)</f>
        <v>44446</v>
      </c>
      <c r="D481" s="12">
        <f>VLOOKUP(A481,'QAQC ID Reference Page'!A$2:G$10999,4,FALSE)</f>
        <v>0.50624999999999998</v>
      </c>
      <c r="E481" s="21">
        <f>VLOOKUP(A481,'QAQC ID Reference Page'!A$2:G$10999,5,FALSE)</f>
        <v>1035</v>
      </c>
      <c r="F481" s="21" t="str">
        <f>VLOOKUP(A481,'QAQC ID Reference Page'!A$2:G$10999,6,FALSE)</f>
        <v>DR</v>
      </c>
      <c r="G481" s="3" t="str">
        <f>VLOOKUP(A481,'QAQC ID Reference Page'!A$2:G$10999,7,FALSE)</f>
        <v>S</v>
      </c>
      <c r="H481" s="49">
        <v>0.06</v>
      </c>
      <c r="I481" s="49">
        <v>7.0000000000000007E-2</v>
      </c>
      <c r="J481" s="50">
        <v>2.1999999999999999E-2</v>
      </c>
      <c r="K481" s="49">
        <v>1.1200000000000001</v>
      </c>
      <c r="L481" s="49">
        <v>69.66</v>
      </c>
      <c r="M481" s="3"/>
      <c r="N481" s="3"/>
      <c r="O481" s="3"/>
      <c r="P481" s="3"/>
      <c r="Q481" s="3"/>
      <c r="R481" s="3"/>
      <c r="S481" s="3"/>
      <c r="T481" s="3"/>
      <c r="U481" s="3"/>
      <c r="V481" s="3"/>
      <c r="W481" s="3"/>
      <c r="X481" s="3"/>
      <c r="Y481" s="3"/>
      <c r="Z481" s="3"/>
      <c r="AA481" s="3"/>
      <c r="AB481" s="3"/>
    </row>
    <row r="482" spans="1:28" x14ac:dyDescent="0.2">
      <c r="A482" s="3">
        <v>11314</v>
      </c>
      <c r="B482" s="3" t="str">
        <f>VLOOKUP(A482,'QAQC ID Reference Page'!A$2:G$10999,2,FALSE)</f>
        <v>OBS0921</v>
      </c>
      <c r="C482" s="46">
        <f>VLOOKUP(A482,'QAQC ID Reference Page'!A$2:G$10999,3,FALSE)</f>
        <v>44446</v>
      </c>
      <c r="D482" s="12">
        <f>VLOOKUP(A482,'QAQC ID Reference Page'!A$2:G$10999,4,FALSE)</f>
        <v>0.52013888888888893</v>
      </c>
      <c r="E482" s="21">
        <f>VLOOKUP(A482,'QAQC ID Reference Page'!A$2:G$10999,5,FALSE)</f>
        <v>1024</v>
      </c>
      <c r="F482" s="21" t="str">
        <f>VLOOKUP(A482,'QAQC ID Reference Page'!A$2:G$10999,6,FALSE)</f>
        <v>G7C</v>
      </c>
      <c r="G482" s="3" t="str">
        <f>VLOOKUP(A482,'QAQC ID Reference Page'!A$2:G$10999,7,FALSE)</f>
        <v>B</v>
      </c>
      <c r="H482" s="49">
        <v>2.11</v>
      </c>
      <c r="I482" s="49">
        <v>0.54</v>
      </c>
      <c r="J482" s="50">
        <v>0.42699999999999999</v>
      </c>
      <c r="K482" s="49">
        <v>16.829999999999998</v>
      </c>
      <c r="L482" s="49">
        <v>23.53</v>
      </c>
      <c r="M482" s="3"/>
      <c r="N482" s="3"/>
      <c r="O482" s="3"/>
      <c r="P482" s="3"/>
      <c r="Q482" s="3"/>
      <c r="R482" s="3"/>
      <c r="S482" s="3"/>
      <c r="T482" s="3"/>
      <c r="U482" s="3"/>
      <c r="V482" s="3"/>
      <c r="W482" s="3"/>
      <c r="X482" s="3"/>
      <c r="Y482" s="3"/>
      <c r="Z482" s="3"/>
      <c r="AA482" s="3"/>
      <c r="AB482" s="3"/>
    </row>
    <row r="483" spans="1:28" x14ac:dyDescent="0.2">
      <c r="A483" s="3">
        <v>11315</v>
      </c>
      <c r="B483" s="3" t="str">
        <f>VLOOKUP(A483,'QAQC ID Reference Page'!A$2:G$10999,2,FALSE)</f>
        <v>OBS0921</v>
      </c>
      <c r="C483" s="46">
        <f>VLOOKUP(A483,'QAQC ID Reference Page'!A$2:G$10999,3,FALSE)</f>
        <v>44446</v>
      </c>
      <c r="D483" s="12">
        <f>VLOOKUP(A483,'QAQC ID Reference Page'!A$2:G$10999,4,FALSE)</f>
        <v>0.47569444444444442</v>
      </c>
      <c r="E483" s="21">
        <f>VLOOKUP(A483,'QAQC ID Reference Page'!A$2:G$10999,5,FALSE)</f>
        <v>1013</v>
      </c>
      <c r="F483" s="21" t="str">
        <f>VLOOKUP(A483,'QAQC ID Reference Page'!A$2:G$10999,6,FALSE)</f>
        <v>I7C</v>
      </c>
      <c r="G483" s="3" t="str">
        <f>VLOOKUP(A483,'QAQC ID Reference Page'!A$2:G$10999,7,FALSE)</f>
        <v>S</v>
      </c>
      <c r="H483" s="49">
        <v>2.57</v>
      </c>
      <c r="I483" s="49">
        <v>0.21</v>
      </c>
      <c r="J483" s="50">
        <v>-3.6999999999999998E-2</v>
      </c>
      <c r="K483" s="49">
        <v>1.52</v>
      </c>
      <c r="L483" s="49">
        <v>54.39</v>
      </c>
      <c r="M483" s="3"/>
      <c r="N483" s="3"/>
      <c r="O483" s="3"/>
      <c r="P483" s="3"/>
      <c r="Q483" s="3"/>
      <c r="R483" s="3"/>
      <c r="S483" s="3"/>
      <c r="T483" s="3"/>
      <c r="U483" s="3"/>
      <c r="V483" s="3"/>
      <c r="W483" s="3"/>
      <c r="X483" s="3"/>
      <c r="Y483" s="3"/>
      <c r="Z483" s="3"/>
      <c r="AA483" s="3"/>
      <c r="AB483" s="3"/>
    </row>
    <row r="484" spans="1:28" x14ac:dyDescent="0.2">
      <c r="A484" s="3">
        <v>11316</v>
      </c>
      <c r="B484" s="3" t="str">
        <f>VLOOKUP(A484,'QAQC ID Reference Page'!A$2:G$10999,2,FALSE)</f>
        <v>OBS0921</v>
      </c>
      <c r="C484" s="46">
        <f>VLOOKUP(A484,'QAQC ID Reference Page'!A$2:G$10999,3,FALSE)</f>
        <v>44446</v>
      </c>
      <c r="D484" s="12">
        <f>VLOOKUP(A484,'QAQC ID Reference Page'!A$2:G$10999,4,FALSE)</f>
        <v>0.52013888888888893</v>
      </c>
      <c r="E484" s="21">
        <f>VLOOKUP(A484,'QAQC ID Reference Page'!A$2:G$10999,5,FALSE)</f>
        <v>1007</v>
      </c>
      <c r="F484" s="21" t="str">
        <f>VLOOKUP(A484,'QAQC ID Reference Page'!A$2:G$10999,6,FALSE)</f>
        <v>G7C</v>
      </c>
      <c r="G484" s="3" t="str">
        <f>VLOOKUP(A484,'QAQC ID Reference Page'!A$2:G$10999,7,FALSE)</f>
        <v>S</v>
      </c>
      <c r="H484" s="49">
        <v>3.09</v>
      </c>
      <c r="I484" s="49">
        <v>0.1</v>
      </c>
      <c r="J484" s="50">
        <v>2.1000000000000001E-2</v>
      </c>
      <c r="K484" s="49">
        <v>1.32</v>
      </c>
      <c r="L484" s="49">
        <v>67.59</v>
      </c>
      <c r="M484" s="3"/>
      <c r="N484" s="3"/>
      <c r="O484" s="3"/>
      <c r="P484" s="3"/>
      <c r="Q484" s="3"/>
      <c r="R484" s="3"/>
      <c r="S484" s="3"/>
      <c r="T484" s="3"/>
      <c r="U484" s="3"/>
      <c r="V484" s="3"/>
      <c r="W484" s="3"/>
      <c r="X484" s="3"/>
      <c r="Y484" s="3"/>
      <c r="Z484" s="3"/>
      <c r="AA484" s="3"/>
      <c r="AB484" s="3"/>
    </row>
    <row r="485" spans="1:28" x14ac:dyDescent="0.2">
      <c r="A485" s="3">
        <v>11317</v>
      </c>
      <c r="B485" s="3" t="str">
        <f>VLOOKUP(A485,'QAQC ID Reference Page'!A$2:G$10999,2,FALSE)</f>
        <v>OBS0921</v>
      </c>
      <c r="C485" s="46">
        <f>VLOOKUP(A485,'QAQC ID Reference Page'!A$2:G$10999,3,FALSE)</f>
        <v>44446</v>
      </c>
      <c r="D485" s="12">
        <f>VLOOKUP(A485,'QAQC ID Reference Page'!A$2:G$10999,4,FALSE)</f>
        <v>0.44930555555555557</v>
      </c>
      <c r="E485" s="21">
        <f>VLOOKUP(A485,'QAQC ID Reference Page'!A$2:G$10999,5,FALSE)</f>
        <v>1027</v>
      </c>
      <c r="F485" s="21" t="str">
        <f>VLOOKUP(A485,'QAQC ID Reference Page'!A$2:G$10999,6,FALSE)</f>
        <v>MR</v>
      </c>
      <c r="G485" s="3" t="str">
        <f>VLOOKUP(A485,'QAQC ID Reference Page'!A$2:G$10999,7,FALSE)</f>
        <v>S</v>
      </c>
      <c r="H485" s="49">
        <v>2.14</v>
      </c>
      <c r="I485" s="49">
        <v>0.49</v>
      </c>
      <c r="J485" s="50">
        <v>-0.05</v>
      </c>
      <c r="K485" s="49">
        <v>1.41</v>
      </c>
      <c r="L485" s="49">
        <v>38</v>
      </c>
      <c r="M485" s="3"/>
      <c r="N485" s="3"/>
      <c r="O485" s="3"/>
      <c r="P485" s="3"/>
      <c r="Q485" s="3"/>
      <c r="R485" s="3"/>
      <c r="S485" s="3"/>
      <c r="T485" s="3"/>
      <c r="U485" s="3"/>
      <c r="V485" s="3"/>
      <c r="W485" s="3"/>
      <c r="X485" s="3"/>
      <c r="Y485" s="3"/>
      <c r="Z485" s="3"/>
      <c r="AA485" s="3"/>
      <c r="AB485" s="3"/>
    </row>
    <row r="486" spans="1:28" x14ac:dyDescent="0.2">
      <c r="A486" s="3">
        <v>11318</v>
      </c>
      <c r="B486" s="3" t="str">
        <f>VLOOKUP(A486,'QAQC ID Reference Page'!A$2:G$10999,2,FALSE)</f>
        <v>OBS0921</v>
      </c>
      <c r="C486" s="46">
        <f>VLOOKUP(A486,'QAQC ID Reference Page'!A$2:G$10999,3,FALSE)</f>
        <v>44446</v>
      </c>
      <c r="D486" s="12">
        <f>VLOOKUP(A486,'QAQC ID Reference Page'!A$2:G$10999,4,FALSE)</f>
        <v>0.47569444444444442</v>
      </c>
      <c r="E486" s="21">
        <f>VLOOKUP(A486,'QAQC ID Reference Page'!A$2:G$10999,5,FALSE)</f>
        <v>1037</v>
      </c>
      <c r="F486" s="21" t="str">
        <f>VLOOKUP(A486,'QAQC ID Reference Page'!A$2:G$10999,6,FALSE)</f>
        <v>I7C</v>
      </c>
      <c r="G486" s="3" t="str">
        <f>VLOOKUP(A486,'QAQC ID Reference Page'!A$2:G$10999,7,FALSE)</f>
        <v>B</v>
      </c>
      <c r="H486" s="49">
        <v>1.8199999999999998</v>
      </c>
      <c r="I486" s="49">
        <v>0.76</v>
      </c>
      <c r="J486" s="50">
        <v>0.86299999999999999</v>
      </c>
      <c r="K486" s="49">
        <v>24.82</v>
      </c>
      <c r="L486" s="49">
        <v>17.75</v>
      </c>
      <c r="M486" s="3"/>
      <c r="N486" s="3"/>
      <c r="O486" s="3"/>
      <c r="P486" s="3"/>
      <c r="Q486" s="3"/>
      <c r="R486" s="3"/>
      <c r="S486" s="3"/>
      <c r="T486" s="3"/>
      <c r="U486" s="3"/>
      <c r="V486" s="3"/>
      <c r="W486" s="3"/>
      <c r="X486" s="3"/>
      <c r="Y486" s="3"/>
      <c r="Z486" s="3"/>
      <c r="AA486" s="3"/>
      <c r="AB486" s="3"/>
    </row>
    <row r="487" spans="1:28" x14ac:dyDescent="0.2">
      <c r="A487" s="3">
        <v>11319</v>
      </c>
      <c r="B487" s="3" t="str">
        <f>VLOOKUP(A487,'QAQC ID Reference Page'!A$2:G$10999,2,FALSE)</f>
        <v>OBS0921</v>
      </c>
      <c r="C487" s="46">
        <f>VLOOKUP(A487,'QAQC ID Reference Page'!A$2:G$10999,3,FALSE)</f>
        <v>44446</v>
      </c>
      <c r="D487" s="12">
        <f>VLOOKUP(A487,'QAQC ID Reference Page'!A$2:G$10999,4,FALSE)</f>
        <v>0.53402777777777777</v>
      </c>
      <c r="E487" s="21">
        <f>VLOOKUP(A487,'QAQC ID Reference Page'!A$2:G$10999,5,FALSE)</f>
        <v>1021</v>
      </c>
      <c r="F487" s="21" t="str">
        <f>VLOOKUP(A487,'QAQC ID Reference Page'!A$2:G$10999,6,FALSE)</f>
        <v>G6</v>
      </c>
      <c r="G487" s="3" t="str">
        <f>VLOOKUP(A487,'QAQC ID Reference Page'!A$2:G$10999,7,FALSE)</f>
        <v>S</v>
      </c>
      <c r="H487" s="49">
        <v>0.28999999999999998</v>
      </c>
      <c r="I487" s="49">
        <v>0.06</v>
      </c>
      <c r="J487" s="50">
        <v>-4.2000000000000003E-2</v>
      </c>
      <c r="K487" s="49">
        <v>1.3599999999999999</v>
      </c>
      <c r="L487" s="49">
        <v>54.58</v>
      </c>
      <c r="M487" s="3"/>
      <c r="N487" s="3"/>
      <c r="O487" s="3"/>
      <c r="P487" s="3"/>
      <c r="Q487" s="3"/>
      <c r="R487" s="3"/>
      <c r="S487" s="3"/>
      <c r="T487" s="3"/>
      <c r="U487" s="3"/>
      <c r="V487" s="3"/>
      <c r="W487" s="3"/>
      <c r="X487" s="3"/>
      <c r="Y487" s="3"/>
      <c r="Z487" s="3"/>
      <c r="AA487" s="3"/>
      <c r="AB487" s="3"/>
    </row>
    <row r="488" spans="1:28" x14ac:dyDescent="0.2">
      <c r="A488" s="3">
        <v>11320</v>
      </c>
      <c r="B488" s="3" t="str">
        <f>VLOOKUP(A488,'QAQC ID Reference Page'!A$2:G$10999,2,FALSE)</f>
        <v>OBS0921</v>
      </c>
      <c r="C488" s="46">
        <f>VLOOKUP(A488,'QAQC ID Reference Page'!A$2:G$10999,3,FALSE)</f>
        <v>44448</v>
      </c>
      <c r="D488" s="12">
        <f>VLOOKUP(A488,'QAQC ID Reference Page'!A$2:G$10999,4,FALSE)</f>
        <v>0.47222222222222221</v>
      </c>
      <c r="E488" s="21">
        <f>VLOOKUP(A488,'QAQC ID Reference Page'!A$2:G$10999,5,FALSE)</f>
        <v>1027</v>
      </c>
      <c r="F488" s="21" t="str">
        <f>VLOOKUP(A488,'QAQC ID Reference Page'!A$2:G$10999,6,FALSE)</f>
        <v>C7C</v>
      </c>
      <c r="G488" s="3" t="str">
        <f>VLOOKUP(A488,'QAQC ID Reference Page'!A$2:G$10999,7,FALSE)</f>
        <v>S</v>
      </c>
      <c r="H488" s="49">
        <v>0.91</v>
      </c>
      <c r="I488" s="49">
        <v>7.0000000000000007E-2</v>
      </c>
      <c r="J488" s="50">
        <v>1.4E-2</v>
      </c>
      <c r="K488" s="49">
        <v>2.09</v>
      </c>
      <c r="L488" s="49">
        <v>38.39</v>
      </c>
      <c r="M488" s="3"/>
      <c r="N488" s="3"/>
      <c r="O488" s="3"/>
      <c r="P488" s="3"/>
      <c r="Q488" s="3"/>
      <c r="R488" s="3"/>
      <c r="S488" s="3"/>
      <c r="T488" s="3"/>
      <c r="U488" s="3"/>
      <c r="V488" s="3"/>
      <c r="W488" s="3"/>
      <c r="X488" s="3"/>
      <c r="Y488" s="3"/>
      <c r="Z488" s="3"/>
      <c r="AA488" s="3"/>
      <c r="AB488" s="3"/>
    </row>
    <row r="489" spans="1:28" x14ac:dyDescent="0.2">
      <c r="A489" s="3">
        <v>11321</v>
      </c>
      <c r="B489" s="3" t="str">
        <f>VLOOKUP(A489,'QAQC ID Reference Page'!A$2:G$10999,2,FALSE)</f>
        <v>OBS0921</v>
      </c>
      <c r="C489" s="46">
        <f>VLOOKUP(A489,'QAQC ID Reference Page'!A$2:G$10999,3,FALSE)</f>
        <v>44448</v>
      </c>
      <c r="D489" s="12">
        <f>VLOOKUP(A489,'QAQC ID Reference Page'!A$2:G$10999,4,FALSE)</f>
        <v>0.42916666666666664</v>
      </c>
      <c r="E489" s="21">
        <f>VLOOKUP(A489,'QAQC ID Reference Page'!A$2:G$10999,5,FALSE)</f>
        <v>1024</v>
      </c>
      <c r="F489" s="21" t="str">
        <f>VLOOKUP(A489,'QAQC ID Reference Page'!A$2:G$10999,6,FALSE)</f>
        <v>C9</v>
      </c>
      <c r="G489" s="3" t="str">
        <f>VLOOKUP(A489,'QAQC ID Reference Page'!A$2:G$10999,7,FALSE)</f>
        <v>S</v>
      </c>
      <c r="H489" s="49">
        <v>0.2</v>
      </c>
      <c r="I489" s="49">
        <v>0.06</v>
      </c>
      <c r="J489" s="50">
        <v>8.2000000000000003E-2</v>
      </c>
      <c r="K489" s="49">
        <v>1.04</v>
      </c>
      <c r="L489" s="49">
        <v>21.57</v>
      </c>
      <c r="M489" s="3"/>
      <c r="N489" s="3"/>
      <c r="O489" s="3"/>
      <c r="P489" s="3"/>
      <c r="Q489" s="3"/>
      <c r="R489" s="3"/>
      <c r="S489" s="3"/>
      <c r="T489" s="3"/>
      <c r="U489" s="3"/>
      <c r="V489" s="3"/>
      <c r="W489" s="3"/>
      <c r="X489" s="3"/>
      <c r="Y489" s="3"/>
      <c r="Z489" s="3"/>
      <c r="AA489" s="3"/>
      <c r="AB489" s="3"/>
    </row>
    <row r="490" spans="1:28" x14ac:dyDescent="0.2">
      <c r="A490" s="3">
        <v>11322</v>
      </c>
      <c r="B490" s="3" t="str">
        <f>VLOOKUP(A490,'QAQC ID Reference Page'!A$2:G$10999,2,FALSE)</f>
        <v>OBS0921</v>
      </c>
      <c r="C490" s="46">
        <f>VLOOKUP(A490,'QAQC ID Reference Page'!A$2:G$10999,3,FALSE)</f>
        <v>44448</v>
      </c>
      <c r="D490" s="12">
        <f>VLOOKUP(A490,'QAQC ID Reference Page'!A$2:G$10999,4,FALSE)</f>
        <v>0.39305555555555555</v>
      </c>
      <c r="E490" s="21">
        <f>VLOOKUP(A490,'QAQC ID Reference Page'!A$2:G$10999,5,FALSE)</f>
        <v>1035</v>
      </c>
      <c r="F490" s="21" t="str">
        <f>VLOOKUP(A490,'QAQC ID Reference Page'!A$2:G$10999,6,FALSE)</f>
        <v>WB</v>
      </c>
      <c r="G490" s="3" t="str">
        <f>VLOOKUP(A490,'QAQC ID Reference Page'!A$2:G$10999,7,FALSE)</f>
        <v>S</v>
      </c>
      <c r="H490" s="49">
        <v>3.37</v>
      </c>
      <c r="I490" s="49">
        <v>0.11</v>
      </c>
      <c r="J490" s="50">
        <v>9.5000000000000001E-2</v>
      </c>
      <c r="K490" s="49">
        <v>1.5699999999999998</v>
      </c>
      <c r="L490" s="49">
        <v>38.479999999999997</v>
      </c>
      <c r="M490" s="3"/>
      <c r="N490" s="3"/>
      <c r="O490" s="3"/>
      <c r="P490" s="3"/>
      <c r="Q490" s="3"/>
      <c r="R490" s="3"/>
      <c r="S490" s="3"/>
      <c r="T490" s="3"/>
      <c r="U490" s="3"/>
      <c r="V490" s="3"/>
      <c r="W490" s="3"/>
      <c r="X490" s="3"/>
      <c r="Y490" s="3"/>
      <c r="Z490" s="3"/>
      <c r="AA490" s="3"/>
      <c r="AB490" s="3"/>
    </row>
    <row r="491" spans="1:28" x14ac:dyDescent="0.2">
      <c r="A491" s="3">
        <v>11323</v>
      </c>
      <c r="B491" s="3" t="str">
        <f>VLOOKUP(A491,'QAQC ID Reference Page'!A$2:G$10999,2,FALSE)</f>
        <v>OBS0921</v>
      </c>
      <c r="C491" s="46">
        <f>VLOOKUP(A491,'QAQC ID Reference Page'!A$2:G$10999,3,FALSE)</f>
        <v>44448</v>
      </c>
      <c r="D491" s="12">
        <f>VLOOKUP(A491,'QAQC ID Reference Page'!A$2:G$10999,4,FALSE)</f>
        <v>0.30625000000000002</v>
      </c>
      <c r="E491" s="21">
        <f>VLOOKUP(A491,'QAQC ID Reference Page'!A$2:G$10999,5,FALSE)</f>
        <v>1016</v>
      </c>
      <c r="F491" s="21" t="str">
        <f>VLOOKUP(A491,'QAQC ID Reference Page'!A$2:G$10999,6,FALSE)</f>
        <v>B7C</v>
      </c>
      <c r="G491" s="3" t="str">
        <f>VLOOKUP(A491,'QAQC ID Reference Page'!A$2:G$10999,7,FALSE)</f>
        <v>B</v>
      </c>
      <c r="H491" s="49">
        <v>0.46</v>
      </c>
      <c r="I491" s="49">
        <v>0.24</v>
      </c>
      <c r="J491" s="50">
        <v>0.14699999999999999</v>
      </c>
      <c r="K491" s="49">
        <v>6.39</v>
      </c>
      <c r="L491" s="49">
        <v>20.190000000000001</v>
      </c>
      <c r="M491" s="3"/>
      <c r="N491" s="3"/>
      <c r="O491" s="3"/>
      <c r="P491" s="3"/>
      <c r="Q491" s="3"/>
      <c r="R491" s="3"/>
      <c r="S491" s="3"/>
      <c r="T491" s="3"/>
      <c r="U491" s="3"/>
      <c r="V491" s="3"/>
      <c r="W491" s="3"/>
      <c r="X491" s="3"/>
      <c r="Y491" s="3"/>
      <c r="Z491" s="3"/>
      <c r="AA491" s="3"/>
      <c r="AB491" s="3"/>
    </row>
    <row r="492" spans="1:28" x14ac:dyDescent="0.2">
      <c r="A492" s="3">
        <v>11324</v>
      </c>
      <c r="B492" s="3" t="str">
        <f>VLOOKUP(A492,'QAQC ID Reference Page'!A$2:G$10999,2,FALSE)</f>
        <v>OBS0921</v>
      </c>
      <c r="C492" s="46">
        <f>VLOOKUP(A492,'QAQC ID Reference Page'!A$2:G$10999,3,FALSE)</f>
        <v>44448</v>
      </c>
      <c r="D492" s="12">
        <f>VLOOKUP(A492,'QAQC ID Reference Page'!A$2:G$10999,4,FALSE)</f>
        <v>0.53749999999999998</v>
      </c>
      <c r="E492" s="21">
        <f>VLOOKUP(A492,'QAQC ID Reference Page'!A$2:G$10999,5,FALSE)</f>
        <v>1005</v>
      </c>
      <c r="F492" s="21" t="str">
        <f>VLOOKUP(A492,'QAQC ID Reference Page'!A$2:G$10999,6,FALSE)</f>
        <v>WFR</v>
      </c>
      <c r="G492" s="3" t="str">
        <f>VLOOKUP(A492,'QAQC ID Reference Page'!A$2:G$10999,7,FALSE)</f>
        <v>S</v>
      </c>
      <c r="H492" s="49">
        <v>0.03</v>
      </c>
      <c r="I492" s="49">
        <v>0.45</v>
      </c>
      <c r="J492" s="50">
        <v>-0.01</v>
      </c>
      <c r="K492" s="49">
        <v>1.01</v>
      </c>
      <c r="L492" s="49">
        <v>3.81</v>
      </c>
      <c r="M492" s="3"/>
      <c r="N492" s="3"/>
      <c r="O492" s="3"/>
      <c r="P492" s="3"/>
      <c r="Q492" s="3"/>
      <c r="R492" s="3"/>
      <c r="S492" s="3"/>
      <c r="T492" s="3"/>
      <c r="U492" s="3"/>
      <c r="V492" s="3"/>
      <c r="W492" s="3"/>
      <c r="X492" s="3"/>
      <c r="Y492" s="3"/>
      <c r="Z492" s="3"/>
      <c r="AA492" s="3"/>
      <c r="AB492" s="3"/>
    </row>
    <row r="493" spans="1:28" x14ac:dyDescent="0.2">
      <c r="A493" s="3">
        <v>11325</v>
      </c>
      <c r="B493" s="3" t="str">
        <f>VLOOKUP(A493,'QAQC ID Reference Page'!A$2:G$10999,2,FALSE)</f>
        <v>OBS0921</v>
      </c>
      <c r="C493" s="46">
        <f>VLOOKUP(A493,'QAQC ID Reference Page'!A$2:G$10999,3,FALSE)</f>
        <v>44448</v>
      </c>
      <c r="D493" s="12">
        <f>VLOOKUP(A493,'QAQC ID Reference Page'!A$2:G$10999,4,FALSE)</f>
        <v>0.62986111111111109</v>
      </c>
      <c r="E493" s="21">
        <f>VLOOKUP(A493,'QAQC ID Reference Page'!A$2:G$10999,5,FALSE)</f>
        <v>1037</v>
      </c>
      <c r="F493" s="21" t="str">
        <f>VLOOKUP(A493,'QAQC ID Reference Page'!A$2:G$10999,6,FALSE)</f>
        <v>B4</v>
      </c>
      <c r="G493" s="3" t="str">
        <f>VLOOKUP(A493,'QAQC ID Reference Page'!A$2:G$10999,7,FALSE)</f>
        <v>S</v>
      </c>
      <c r="H493" s="49">
        <v>-0.14000000000000001</v>
      </c>
      <c r="I493" s="49">
        <v>0.05</v>
      </c>
      <c r="J493" s="50">
        <v>-8.0000000000000002E-3</v>
      </c>
      <c r="K493" s="49">
        <v>0.73</v>
      </c>
      <c r="L493" s="49">
        <v>23.22</v>
      </c>
      <c r="M493" s="3"/>
      <c r="N493" s="3"/>
      <c r="O493" s="3"/>
      <c r="P493" s="3"/>
      <c r="Q493" s="3"/>
      <c r="R493" s="3"/>
      <c r="S493" s="3"/>
      <c r="T493" s="3"/>
      <c r="U493" s="3"/>
      <c r="V493" s="3"/>
      <c r="W493" s="3"/>
      <c r="X493" s="3"/>
      <c r="Y493" s="3"/>
      <c r="Z493" s="3"/>
      <c r="AA493" s="3"/>
      <c r="AB493" s="3"/>
    </row>
    <row r="494" spans="1:28" x14ac:dyDescent="0.2">
      <c r="A494" s="3">
        <v>11326</v>
      </c>
      <c r="B494" s="3" t="str">
        <f>VLOOKUP(A494,'QAQC ID Reference Page'!A$2:G$10999,2,FALSE)</f>
        <v>OBS0921</v>
      </c>
      <c r="C494" s="46">
        <f>VLOOKUP(A494,'QAQC ID Reference Page'!A$2:G$10999,3,FALSE)</f>
        <v>44448</v>
      </c>
      <c r="D494" s="12">
        <f>VLOOKUP(A494,'QAQC ID Reference Page'!A$2:G$10999,4,FALSE)</f>
        <v>0.51597222222222228</v>
      </c>
      <c r="E494" s="21">
        <f>VLOOKUP(A494,'QAQC ID Reference Page'!A$2:G$10999,5,FALSE)</f>
        <v>1026</v>
      </c>
      <c r="F494" s="21" t="str">
        <f>VLOOKUP(A494,'QAQC ID Reference Page'!A$2:G$10999,6,FALSE)</f>
        <v>C4</v>
      </c>
      <c r="G494" s="3" t="str">
        <f>VLOOKUP(A494,'QAQC ID Reference Page'!A$2:G$10999,7,FALSE)</f>
        <v>S</v>
      </c>
      <c r="H494" s="49">
        <v>-0.05</v>
      </c>
      <c r="I494" s="49">
        <v>0.19</v>
      </c>
      <c r="J494" s="50">
        <v>-7.0000000000000001E-3</v>
      </c>
      <c r="K494" s="49">
        <v>0.99</v>
      </c>
      <c r="L494" s="49">
        <v>39.119999999999997</v>
      </c>
      <c r="M494" s="3"/>
      <c r="N494" s="3"/>
      <c r="O494" s="3"/>
      <c r="P494" s="3"/>
      <c r="Q494" s="3"/>
      <c r="R494" s="3"/>
      <c r="S494" s="3"/>
      <c r="T494" s="3"/>
      <c r="U494" s="3"/>
      <c r="V494" s="3"/>
      <c r="W494" s="3"/>
      <c r="X494" s="3"/>
      <c r="Y494" s="3"/>
      <c r="Z494" s="3"/>
      <c r="AA494" s="3"/>
      <c r="AB494" s="3"/>
    </row>
    <row r="495" spans="1:28" x14ac:dyDescent="0.2">
      <c r="A495" s="3">
        <v>11327</v>
      </c>
      <c r="B495" s="3" t="str">
        <f>VLOOKUP(A495,'QAQC ID Reference Page'!A$2:G$10999,2,FALSE)</f>
        <v>OBS0921</v>
      </c>
      <c r="C495" s="46">
        <f>VLOOKUP(A495,'QAQC ID Reference Page'!A$2:G$10999,3,FALSE)</f>
        <v>44448</v>
      </c>
      <c r="D495" s="12">
        <f>VLOOKUP(A495,'QAQC ID Reference Page'!A$2:G$10999,4,FALSE)</f>
        <v>0.57777777777777772</v>
      </c>
      <c r="E495" s="21">
        <f>VLOOKUP(A495,'QAQC ID Reference Page'!A$2:G$10999,5,FALSE)</f>
        <v>1010</v>
      </c>
      <c r="F495" s="21" t="str">
        <f>VLOOKUP(A495,'QAQC ID Reference Page'!A$2:G$10999,6,FALSE)</f>
        <v>D1</v>
      </c>
      <c r="G495" s="3" t="str">
        <f>VLOOKUP(A495,'QAQC ID Reference Page'!A$2:G$10999,7,FALSE)</f>
        <v>S</v>
      </c>
      <c r="H495" s="49">
        <v>-0.1</v>
      </c>
      <c r="I495" s="49">
        <v>0.12</v>
      </c>
      <c r="J495" s="50">
        <v>-8.0000000000000002E-3</v>
      </c>
      <c r="K495" s="49">
        <v>3.3</v>
      </c>
      <c r="L495" s="49">
        <v>13.12</v>
      </c>
      <c r="M495" s="3"/>
      <c r="N495" s="3"/>
      <c r="O495" s="3"/>
      <c r="P495" s="3"/>
      <c r="Q495" s="3"/>
      <c r="R495" s="3"/>
      <c r="S495" s="3"/>
      <c r="T495" s="3"/>
      <c r="U495" s="3"/>
      <c r="V495" s="3"/>
      <c r="W495" s="3"/>
      <c r="X495" s="3"/>
      <c r="Y495" s="3"/>
      <c r="Z495" s="3"/>
      <c r="AA495" s="3"/>
      <c r="AB495" s="3"/>
    </row>
    <row r="496" spans="1:28" x14ac:dyDescent="0.2">
      <c r="A496" s="3">
        <v>11328</v>
      </c>
      <c r="B496" s="3" t="str">
        <f>VLOOKUP(A496,'QAQC ID Reference Page'!A$2:G$10999,2,FALSE)</f>
        <v>OBS0921</v>
      </c>
      <c r="C496" s="46">
        <f>VLOOKUP(A496,'QAQC ID Reference Page'!A$2:G$10999,3,FALSE)</f>
        <v>44448</v>
      </c>
      <c r="D496" s="12">
        <f>VLOOKUP(A496,'QAQC ID Reference Page'!A$2:G$10999,4,FALSE)</f>
        <v>0.55138888888888893</v>
      </c>
      <c r="E496" s="21">
        <f>VLOOKUP(A496,'QAQC ID Reference Page'!A$2:G$10999,5,FALSE)</f>
        <v>1036</v>
      </c>
      <c r="F496" s="21" t="str">
        <f>VLOOKUP(A496,'QAQC ID Reference Page'!A$2:G$10999,6,FALSE)</f>
        <v>BLB</v>
      </c>
      <c r="G496" s="3" t="str">
        <f>VLOOKUP(A496,'QAQC ID Reference Page'!A$2:G$10999,7,FALSE)</f>
        <v>S</v>
      </c>
      <c r="H496" s="49">
        <v>0.19</v>
      </c>
      <c r="I496" s="49">
        <v>0.14000000000000001</v>
      </c>
      <c r="J496" s="50">
        <v>3.0000000000000001E-3</v>
      </c>
      <c r="K496" s="49">
        <v>1.46</v>
      </c>
      <c r="L496" s="49">
        <v>6.85</v>
      </c>
      <c r="M496" s="3"/>
      <c r="N496" s="3"/>
      <c r="O496" s="3"/>
      <c r="P496" s="3"/>
      <c r="Q496" s="3"/>
      <c r="R496" s="3"/>
      <c r="S496" s="3"/>
      <c r="T496" s="3"/>
      <c r="U496" s="3"/>
      <c r="V496" s="3"/>
      <c r="W496" s="3"/>
      <c r="X496" s="3"/>
      <c r="Y496" s="3"/>
      <c r="Z496" s="3"/>
      <c r="AA496" s="3"/>
      <c r="AB496" s="3"/>
    </row>
    <row r="497" spans="1:28" x14ac:dyDescent="0.2">
      <c r="A497" s="3">
        <v>11329</v>
      </c>
      <c r="B497" s="3" t="str">
        <f>VLOOKUP(A497,'QAQC ID Reference Page'!A$2:G$10999,2,FALSE)</f>
        <v>OBS0921</v>
      </c>
      <c r="C497" s="46">
        <f>VLOOKUP(A497,'QAQC ID Reference Page'!A$2:G$10999,3,FALSE)</f>
        <v>44448</v>
      </c>
      <c r="D497" s="12">
        <f>VLOOKUP(A497,'QAQC ID Reference Page'!A$2:G$10999,4,FALSE)</f>
        <v>0.50208333333333333</v>
      </c>
      <c r="E497" s="21">
        <f>VLOOKUP(A497,'QAQC ID Reference Page'!A$2:G$10999,5,FALSE)</f>
        <v>1011</v>
      </c>
      <c r="F497" s="21" t="str">
        <f>VLOOKUP(A497,'QAQC ID Reference Page'!A$2:G$10999,6,FALSE)</f>
        <v>C5-1</v>
      </c>
      <c r="G497" s="3" t="str">
        <f>VLOOKUP(A497,'QAQC ID Reference Page'!A$2:G$10999,7,FALSE)</f>
        <v>S</v>
      </c>
      <c r="H497" s="49">
        <v>0.02</v>
      </c>
      <c r="I497" s="49">
        <v>0.12</v>
      </c>
      <c r="J497" s="50">
        <v>-5.0000000000000001E-3</v>
      </c>
      <c r="K497" s="49">
        <v>1.17</v>
      </c>
      <c r="L497" s="49">
        <v>57.85</v>
      </c>
      <c r="M497" s="3"/>
      <c r="N497" s="3"/>
      <c r="O497" s="3"/>
      <c r="P497" s="3"/>
      <c r="Q497" s="3"/>
      <c r="R497" s="3"/>
      <c r="S497" s="3"/>
      <c r="T497" s="3"/>
      <c r="U497" s="3"/>
      <c r="V497" s="3"/>
      <c r="W497" s="3"/>
      <c r="X497" s="3"/>
      <c r="Y497" s="3"/>
      <c r="Z497" s="3"/>
      <c r="AA497" s="3"/>
      <c r="AB497" s="3"/>
    </row>
    <row r="498" spans="1:28" x14ac:dyDescent="0.2">
      <c r="A498" s="3">
        <v>11330</v>
      </c>
      <c r="B498" s="3" t="str">
        <f>VLOOKUP(A498,'QAQC ID Reference Page'!A$2:G$10999,2,FALSE)</f>
        <v>OBS0921</v>
      </c>
      <c r="C498" s="46">
        <f>VLOOKUP(A498,'QAQC ID Reference Page'!A$2:G$10999,3,FALSE)</f>
        <v>44448</v>
      </c>
      <c r="D498" s="12">
        <f>VLOOKUP(A498,'QAQC ID Reference Page'!A$2:G$10999,4,FALSE)</f>
        <v>0.56805555555555554</v>
      </c>
      <c r="E498" s="21">
        <f>VLOOKUP(A498,'QAQC ID Reference Page'!A$2:G$10999,5,FALSE)</f>
        <v>1030</v>
      </c>
      <c r="F498" s="21" t="str">
        <f>VLOOKUP(A498,'QAQC ID Reference Page'!A$2:G$10999,6,FALSE)</f>
        <v>E1</v>
      </c>
      <c r="G498" s="3" t="str">
        <f>VLOOKUP(A498,'QAQC ID Reference Page'!A$2:G$10999,7,FALSE)</f>
        <v>S</v>
      </c>
      <c r="H498" s="49">
        <v>-0.02</v>
      </c>
      <c r="I498" s="49">
        <v>0.06</v>
      </c>
      <c r="J498" s="50">
        <v>-0.01</v>
      </c>
      <c r="K498" s="49">
        <v>0.57999999999999996</v>
      </c>
      <c r="L498" s="49">
        <v>2.98</v>
      </c>
      <c r="M498" s="3"/>
      <c r="N498" s="3"/>
      <c r="O498" s="3"/>
      <c r="P498" s="3"/>
      <c r="Q498" s="3"/>
      <c r="R498" s="3"/>
      <c r="S498" s="3"/>
      <c r="T498" s="3"/>
      <c r="U498" s="3"/>
      <c r="V498" s="3"/>
      <c r="W498" s="3"/>
      <c r="X498" s="3"/>
      <c r="Y498" s="3"/>
      <c r="Z498" s="3"/>
      <c r="AA498" s="3"/>
      <c r="AB498" s="3"/>
    </row>
    <row r="499" spans="1:28" x14ac:dyDescent="0.2">
      <c r="A499" s="3">
        <v>11331</v>
      </c>
      <c r="B499" s="3" t="str">
        <f>VLOOKUP(A499,'QAQC ID Reference Page'!A$2:G$10999,2,FALSE)</f>
        <v>OBS0921</v>
      </c>
      <c r="C499" s="46">
        <f>VLOOKUP(A499,'QAQC ID Reference Page'!A$2:G$10999,3,FALSE)</f>
        <v>44448</v>
      </c>
      <c r="D499" s="12">
        <f>VLOOKUP(A499,'QAQC ID Reference Page'!A$2:G$10999,4,FALSE)</f>
        <v>0.36249999999999999</v>
      </c>
      <c r="E499" s="21">
        <f>VLOOKUP(A499,'QAQC ID Reference Page'!A$2:G$10999,5,FALSE)</f>
        <v>1025</v>
      </c>
      <c r="F499" s="21" t="str">
        <f>VLOOKUP(A499,'QAQC ID Reference Page'!A$2:G$10999,6,FALSE)</f>
        <v>BSR</v>
      </c>
      <c r="G499" s="3" t="str">
        <f>VLOOKUP(A499,'QAQC ID Reference Page'!A$2:G$10999,7,FALSE)</f>
        <v>S</v>
      </c>
      <c r="H499" s="49">
        <v>0.13</v>
      </c>
      <c r="I499" s="49">
        <v>0.16</v>
      </c>
      <c r="J499" s="50">
        <v>-8.9999999999999993E-3</v>
      </c>
      <c r="K499" s="49">
        <v>1.3599999999999999</v>
      </c>
      <c r="L499" s="49">
        <v>11.49</v>
      </c>
      <c r="M499" s="3"/>
      <c r="N499" s="3"/>
      <c r="O499" s="3"/>
      <c r="P499" s="3"/>
      <c r="Q499" s="3"/>
      <c r="R499" s="3"/>
      <c r="S499" s="3"/>
      <c r="T499" s="3"/>
      <c r="U499" s="3"/>
      <c r="V499" s="3"/>
      <c r="W499" s="3"/>
      <c r="X499" s="3"/>
      <c r="Y499" s="3"/>
      <c r="Z499" s="3"/>
      <c r="AA499" s="3"/>
      <c r="AB499" s="3"/>
    </row>
    <row r="500" spans="1:28" x14ac:dyDescent="0.2">
      <c r="A500" s="3">
        <v>11332</v>
      </c>
      <c r="B500" s="3" t="str">
        <f>VLOOKUP(A500,'QAQC ID Reference Page'!A$2:G$10999,2,FALSE)</f>
        <v>OBS0921</v>
      </c>
      <c r="C500" s="46">
        <f>VLOOKUP(A500,'QAQC ID Reference Page'!A$2:G$10999,3,FALSE)</f>
        <v>44448</v>
      </c>
      <c r="D500" s="12">
        <f>VLOOKUP(A500,'QAQC ID Reference Page'!A$2:G$10999,4,FALSE)</f>
        <v>0.59791666666666665</v>
      </c>
      <c r="E500" s="21">
        <f>VLOOKUP(A500,'QAQC ID Reference Page'!A$2:G$10999,5,FALSE)</f>
        <v>1021</v>
      </c>
      <c r="F500" s="21" t="str">
        <f>VLOOKUP(A500,'QAQC ID Reference Page'!A$2:G$10999,6,FALSE)</f>
        <v>C1</v>
      </c>
      <c r="G500" s="3" t="str">
        <f>VLOOKUP(A500,'QAQC ID Reference Page'!A$2:G$10999,7,FALSE)</f>
        <v>S</v>
      </c>
      <c r="H500" s="49">
        <v>0.02</v>
      </c>
      <c r="I500" s="49">
        <v>7.0000000000000007E-2</v>
      </c>
      <c r="J500" s="50">
        <v>-0.01</v>
      </c>
      <c r="K500" s="49">
        <v>0.38</v>
      </c>
      <c r="L500" s="49">
        <v>11.12</v>
      </c>
      <c r="M500" s="3"/>
      <c r="N500" s="3"/>
      <c r="O500" s="3"/>
      <c r="P500" s="3"/>
      <c r="Q500" s="3"/>
      <c r="R500" s="3"/>
      <c r="S500" s="3"/>
      <c r="T500" s="3"/>
      <c r="U500" s="3"/>
      <c r="V500" s="3"/>
      <c r="W500" s="3"/>
      <c r="X500" s="3"/>
      <c r="Y500" s="3"/>
      <c r="Z500" s="3"/>
      <c r="AA500" s="3"/>
      <c r="AB500" s="3"/>
    </row>
    <row r="501" spans="1:28" x14ac:dyDescent="0.2">
      <c r="A501" s="3">
        <v>11333</v>
      </c>
      <c r="B501" s="3" t="str">
        <f>VLOOKUP(A501,'QAQC ID Reference Page'!A$2:G$10999,2,FALSE)</f>
        <v>OBS0921</v>
      </c>
      <c r="C501" s="46">
        <f>VLOOKUP(A501,'QAQC ID Reference Page'!A$2:G$10999,3,FALSE)</f>
        <v>44448</v>
      </c>
      <c r="D501" s="12">
        <f>VLOOKUP(A501,'QAQC ID Reference Page'!A$2:G$10999,4,FALSE)</f>
        <v>0.59791666666666665</v>
      </c>
      <c r="E501" s="21">
        <f>VLOOKUP(A501,'QAQC ID Reference Page'!A$2:G$10999,5,FALSE)</f>
        <v>1001</v>
      </c>
      <c r="F501" s="21" t="str">
        <f>VLOOKUP(A501,'QAQC ID Reference Page'!A$2:G$10999,6,FALSE)</f>
        <v>C1</v>
      </c>
      <c r="G501" s="3" t="str">
        <f>VLOOKUP(A501,'QAQC ID Reference Page'!A$2:G$10999,7,FALSE)</f>
        <v>B</v>
      </c>
      <c r="H501" s="49">
        <v>-0.02</v>
      </c>
      <c r="I501" s="49">
        <v>0.09</v>
      </c>
      <c r="J501" s="50">
        <v>-8.0000000000000002E-3</v>
      </c>
      <c r="K501" s="49">
        <v>4.76</v>
      </c>
      <c r="L501" s="49">
        <v>8.67</v>
      </c>
      <c r="M501" s="3"/>
      <c r="N501" s="3"/>
      <c r="O501" s="3"/>
      <c r="P501" s="3"/>
      <c r="Q501" s="3"/>
      <c r="R501" s="3"/>
      <c r="S501" s="3"/>
      <c r="T501" s="3"/>
      <c r="U501" s="3"/>
      <c r="V501" s="3"/>
      <c r="W501" s="3"/>
      <c r="X501" s="3"/>
      <c r="Y501" s="3"/>
      <c r="Z501" s="3"/>
      <c r="AA501" s="3"/>
      <c r="AB501" s="3"/>
    </row>
    <row r="502" spans="1:28" x14ac:dyDescent="0.2">
      <c r="A502" s="3">
        <v>11334</v>
      </c>
      <c r="B502" s="3" t="str">
        <f>VLOOKUP(A502,'QAQC ID Reference Page'!A$2:G$10999,2,FALSE)</f>
        <v>OBS0921</v>
      </c>
      <c r="C502" s="46">
        <f>VLOOKUP(A502,'QAQC ID Reference Page'!A$2:G$10999,3,FALSE)</f>
        <v>44448</v>
      </c>
      <c r="D502" s="12">
        <f>VLOOKUP(A502,'QAQC ID Reference Page'!A$2:G$10999,4,FALSE)</f>
        <v>0.30625000000000002</v>
      </c>
      <c r="E502" s="21">
        <f>VLOOKUP(A502,'QAQC ID Reference Page'!A$2:G$10999,5,FALSE)</f>
        <v>1017</v>
      </c>
      <c r="F502" s="21" t="str">
        <f>VLOOKUP(A502,'QAQC ID Reference Page'!A$2:G$10999,6,FALSE)</f>
        <v>B7C</v>
      </c>
      <c r="G502" s="3" t="str">
        <f>VLOOKUP(A502,'QAQC ID Reference Page'!A$2:G$10999,7,FALSE)</f>
        <v>S</v>
      </c>
      <c r="H502" s="49">
        <v>0.82</v>
      </c>
      <c r="I502" s="49">
        <v>0.05</v>
      </c>
      <c r="J502" s="50">
        <v>0.1</v>
      </c>
      <c r="K502" s="49">
        <v>2.4699999999999998</v>
      </c>
      <c r="L502" s="49">
        <v>74.33</v>
      </c>
      <c r="M502" s="3"/>
      <c r="N502" s="3"/>
      <c r="O502" s="3"/>
      <c r="P502" s="3"/>
      <c r="Q502" s="3"/>
      <c r="R502" s="3"/>
      <c r="S502" s="3"/>
      <c r="T502" s="3"/>
      <c r="U502" s="3"/>
      <c r="V502" s="3"/>
      <c r="W502" s="3"/>
      <c r="X502" s="3"/>
      <c r="Y502" s="3"/>
      <c r="Z502" s="3"/>
      <c r="AA502" s="3"/>
      <c r="AB502" s="3"/>
    </row>
    <row r="503" spans="1:28" x14ac:dyDescent="0.2">
      <c r="A503" s="3">
        <v>11335</v>
      </c>
      <c r="B503" s="3" t="str">
        <f>VLOOKUP(A503,'QAQC ID Reference Page'!A$2:G$10999,2,FALSE)</f>
        <v>OBS0921</v>
      </c>
      <c r="C503" s="46">
        <f>VLOOKUP(A503,'QAQC ID Reference Page'!A$2:G$10999,3,FALSE)</f>
        <v>44448</v>
      </c>
      <c r="D503" s="12">
        <f>VLOOKUP(A503,'QAQC ID Reference Page'!A$2:G$10999,4,FALSE)</f>
        <v>0.60763888888888884</v>
      </c>
      <c r="E503" s="21">
        <f>VLOOKUP(A503,'QAQC ID Reference Page'!A$2:G$10999,5,FALSE)</f>
        <v>1015</v>
      </c>
      <c r="F503" s="21" t="str">
        <f>VLOOKUP(A503,'QAQC ID Reference Page'!A$2:G$10999,6,FALSE)</f>
        <v>B1</v>
      </c>
      <c r="G503" s="3" t="str">
        <f>VLOOKUP(A503,'QAQC ID Reference Page'!A$2:G$10999,7,FALSE)</f>
        <v>S</v>
      </c>
      <c r="H503" s="49">
        <v>-0.02</v>
      </c>
      <c r="I503" s="49">
        <v>7.0000000000000007E-2</v>
      </c>
      <c r="J503" s="50">
        <v>-5.0000000000000001E-3</v>
      </c>
      <c r="K503" s="49">
        <v>3.59</v>
      </c>
      <c r="L503" s="49">
        <v>19.5</v>
      </c>
      <c r="M503" s="3"/>
      <c r="N503" s="3"/>
      <c r="O503" s="3"/>
      <c r="P503" s="3"/>
      <c r="Q503" s="3"/>
      <c r="R503" s="3"/>
      <c r="S503" s="3"/>
      <c r="T503" s="3"/>
      <c r="U503" s="3"/>
      <c r="V503" s="3"/>
      <c r="W503" s="3"/>
      <c r="X503" s="3"/>
      <c r="Y503" s="3"/>
      <c r="Z503" s="3"/>
      <c r="AA503" s="3"/>
      <c r="AB503" s="3"/>
    </row>
    <row r="504" spans="1:28" x14ac:dyDescent="0.2">
      <c r="A504" s="3">
        <v>11336</v>
      </c>
      <c r="B504" s="3" t="str">
        <f>VLOOKUP(A504,'QAQC ID Reference Page'!A$2:G$10999,2,FALSE)</f>
        <v>OBS0921</v>
      </c>
      <c r="C504" s="46">
        <f>VLOOKUP(A504,'QAQC ID Reference Page'!A$2:G$10999,3,FALSE)</f>
        <v>44448</v>
      </c>
      <c r="D504" s="12">
        <f>VLOOKUP(A504,'QAQC ID Reference Page'!A$2:G$10999,4,FALSE)</f>
        <v>0.47222222222222221</v>
      </c>
      <c r="E504" s="21">
        <f>VLOOKUP(A504,'QAQC ID Reference Page'!A$2:G$10999,5,FALSE)</f>
        <v>1006</v>
      </c>
      <c r="F504" s="21" t="str">
        <f>VLOOKUP(A504,'QAQC ID Reference Page'!A$2:G$10999,6,FALSE)</f>
        <v>C7C</v>
      </c>
      <c r="G504" s="3" t="str">
        <f>VLOOKUP(A504,'QAQC ID Reference Page'!A$2:G$10999,7,FALSE)</f>
        <v>B</v>
      </c>
      <c r="H504" s="49">
        <v>1.23</v>
      </c>
      <c r="I504" s="49">
        <v>0.66</v>
      </c>
      <c r="J504" s="50">
        <v>0.251</v>
      </c>
      <c r="K504" s="49">
        <v>16.690000000000001</v>
      </c>
      <c r="L504" s="49">
        <v>38.630000000000003</v>
      </c>
      <c r="M504" s="3"/>
      <c r="N504" s="3"/>
      <c r="O504" s="3"/>
      <c r="P504" s="3"/>
      <c r="Q504" s="3"/>
      <c r="R504" s="3"/>
      <c r="S504" s="3"/>
      <c r="T504" s="3"/>
      <c r="U504" s="3"/>
      <c r="V504" s="3"/>
      <c r="W504" s="3"/>
      <c r="X504" s="3"/>
      <c r="Y504" s="3"/>
      <c r="Z504" s="3"/>
      <c r="AA504" s="3"/>
      <c r="AB504" s="3"/>
    </row>
    <row r="505" spans="1:28" x14ac:dyDescent="0.2">
      <c r="A505" s="3">
        <v>11337</v>
      </c>
      <c r="B505" s="3" t="str">
        <f>VLOOKUP(A505,'QAQC ID Reference Page'!A$2:G$10999,2,FALSE)</f>
        <v>OBS0921</v>
      </c>
      <c r="C505" s="46">
        <f>VLOOKUP(A505,'QAQC ID Reference Page'!A$2:G$10999,3,FALSE)</f>
        <v>44448</v>
      </c>
      <c r="D505" s="12">
        <f>VLOOKUP(A505,'QAQC ID Reference Page'!A$2:G$10999,4,FALSE)</f>
        <v>0.34375</v>
      </c>
      <c r="E505" s="21">
        <f>VLOOKUP(A505,'QAQC ID Reference Page'!A$2:G$10999,5,FALSE)</f>
        <v>1033</v>
      </c>
      <c r="F505" s="21" t="str">
        <f>VLOOKUP(A505,'QAQC ID Reference Page'!A$2:G$10999,6,FALSE)</f>
        <v>B11</v>
      </c>
      <c r="G505" s="3" t="str">
        <f>VLOOKUP(A505,'QAQC ID Reference Page'!A$2:G$10999,7,FALSE)</f>
        <v>S</v>
      </c>
      <c r="H505" s="49">
        <v>-0.16</v>
      </c>
      <c r="I505" s="49">
        <v>7.0000000000000007E-2</v>
      </c>
      <c r="J505" s="50">
        <v>-2E-3</v>
      </c>
      <c r="K505" s="49">
        <v>1.29</v>
      </c>
      <c r="L505" s="49">
        <v>36.119999999999997</v>
      </c>
      <c r="M505" s="3"/>
      <c r="N505" s="3"/>
      <c r="O505" s="3"/>
      <c r="P505" s="3"/>
      <c r="Q505" s="3"/>
      <c r="R505" s="3"/>
      <c r="S505" s="3"/>
      <c r="T505" s="3"/>
      <c r="U505" s="3"/>
      <c r="V505" s="3"/>
      <c r="W505" s="3"/>
      <c r="X505" s="3"/>
      <c r="Y505" s="3"/>
      <c r="Z505" s="3"/>
      <c r="AA505" s="3"/>
      <c r="AB505" s="3"/>
    </row>
    <row r="506" spans="1:28" x14ac:dyDescent="0.2">
      <c r="A506" s="3">
        <v>11338</v>
      </c>
      <c r="B506" s="3" t="str">
        <f>VLOOKUP(A506,'QAQC ID Reference Page'!A$2:G$10999,2,FALSE)</f>
        <v>OBS0921</v>
      </c>
      <c r="C506" s="46">
        <f>VLOOKUP(A506,'QAQC ID Reference Page'!A$2:G$10999,3,FALSE)</f>
        <v>44448</v>
      </c>
      <c r="D506" s="12">
        <f>VLOOKUP(A506,'QAQC ID Reference Page'!A$2:G$10999,4,FALSE)</f>
        <v>0.60763888888888884</v>
      </c>
      <c r="E506" s="21">
        <f>VLOOKUP(A506,'QAQC ID Reference Page'!A$2:G$10999,5,FALSE)</f>
        <v>1034</v>
      </c>
      <c r="F506" s="21" t="str">
        <f>VLOOKUP(A506,'QAQC ID Reference Page'!A$2:G$10999,6,FALSE)</f>
        <v>B1</v>
      </c>
      <c r="G506" s="3" t="str">
        <f>VLOOKUP(A506,'QAQC ID Reference Page'!A$2:G$10999,7,FALSE)</f>
        <v>B</v>
      </c>
      <c r="H506" s="49">
        <v>0.64</v>
      </c>
      <c r="I506" s="49">
        <v>0.24</v>
      </c>
      <c r="J506" s="50">
        <v>0.223</v>
      </c>
      <c r="K506" s="49">
        <v>10.38</v>
      </c>
      <c r="L506" s="49">
        <v>17.170000000000002</v>
      </c>
      <c r="M506" s="3"/>
      <c r="N506" s="3"/>
      <c r="O506" s="3"/>
      <c r="P506" s="3"/>
      <c r="Q506" s="3"/>
      <c r="R506" s="3"/>
      <c r="S506" s="3"/>
      <c r="T506" s="3"/>
      <c r="U506" s="3"/>
      <c r="V506" s="3"/>
      <c r="W506" s="3"/>
      <c r="X506" s="3"/>
      <c r="Y506" s="3"/>
      <c r="Z506" s="3"/>
      <c r="AA506" s="3"/>
      <c r="AB506" s="3"/>
    </row>
    <row r="507" spans="1:28" x14ac:dyDescent="0.2">
      <c r="A507" s="3">
        <v>11401</v>
      </c>
      <c r="B507" s="3" t="str">
        <f>VLOOKUP(A507,'QAQC ID Reference Page'!A$2:G$10999,2,FALSE)</f>
        <v>OBS1021</v>
      </c>
      <c r="C507" s="46">
        <f>VLOOKUP(A507,'QAQC ID Reference Page'!A$2:G$10999,3,FALSE)</f>
        <v>44488</v>
      </c>
      <c r="D507" s="12">
        <f>VLOOKUP(A507,'QAQC ID Reference Page'!A$2:G$10999,4,FALSE)</f>
        <v>0.43819444444444444</v>
      </c>
      <c r="E507" s="21">
        <f>VLOOKUP(A507,'QAQC ID Reference Page'!A$2:G$10999,5,FALSE)</f>
        <v>1015</v>
      </c>
      <c r="F507" s="21" t="str">
        <f>VLOOKUP(A507,'QAQC ID Reference Page'!A$2:G$10999,6,FALSE)</f>
        <v>G7C</v>
      </c>
      <c r="G507" s="3" t="str">
        <f>VLOOKUP(A507,'QAQC ID Reference Page'!A$2:G$10999,7,FALSE)</f>
        <v>S</v>
      </c>
      <c r="H507" s="49">
        <v>3.54</v>
      </c>
      <c r="I507" s="49">
        <v>0.38</v>
      </c>
      <c r="J507" s="50">
        <v>8.3000000000000004E-2</v>
      </c>
      <c r="K507" s="49">
        <v>0.7</v>
      </c>
      <c r="L507" s="49">
        <v>95.56</v>
      </c>
      <c r="M507" s="3"/>
      <c r="N507" s="3"/>
      <c r="O507" s="3"/>
      <c r="P507" s="3"/>
      <c r="Q507" s="3"/>
      <c r="R507" s="3"/>
      <c r="S507" s="3"/>
      <c r="T507" s="3"/>
      <c r="U507" s="3"/>
      <c r="V507" s="3"/>
      <c r="W507" s="3"/>
      <c r="X507" s="3"/>
      <c r="Y507" s="3"/>
      <c r="Z507" s="3"/>
      <c r="AA507" s="3"/>
      <c r="AB507" s="3"/>
    </row>
    <row r="508" spans="1:28" x14ac:dyDescent="0.2">
      <c r="A508" s="3">
        <v>11402</v>
      </c>
      <c r="B508" s="3" t="str">
        <f>VLOOKUP(A508,'QAQC ID Reference Page'!A$2:G$10999,2,FALSE)</f>
        <v>OBS1021</v>
      </c>
      <c r="C508" s="46">
        <f>VLOOKUP(A508,'QAQC ID Reference Page'!A$2:G$10999,3,FALSE)</f>
        <v>44488</v>
      </c>
      <c r="D508" s="12">
        <f>VLOOKUP(A508,'QAQC ID Reference Page'!A$2:G$10999,4,FALSE)</f>
        <v>0.34930555555555554</v>
      </c>
      <c r="E508" s="21">
        <f>VLOOKUP(A508,'QAQC ID Reference Page'!A$2:G$10999,5,FALSE)</f>
        <v>1035</v>
      </c>
      <c r="F508" s="21" t="str">
        <f>VLOOKUP(A508,'QAQC ID Reference Page'!A$2:G$10999,6,FALSE)</f>
        <v>MR</v>
      </c>
      <c r="G508" s="3" t="str">
        <f>VLOOKUP(A508,'QAQC ID Reference Page'!A$2:G$10999,7,FALSE)</f>
        <v>B</v>
      </c>
      <c r="H508" s="49">
        <v>4.05</v>
      </c>
      <c r="I508" s="49">
        <v>0.54</v>
      </c>
      <c r="J508" s="50">
        <v>1.028</v>
      </c>
      <c r="K508" s="49">
        <v>11.3</v>
      </c>
      <c r="L508" s="49">
        <v>38.090000000000003</v>
      </c>
      <c r="M508" s="3"/>
      <c r="N508" s="3"/>
      <c r="O508" s="3"/>
      <c r="P508" s="3"/>
      <c r="Q508" s="3"/>
      <c r="R508" s="3"/>
      <c r="S508" s="3"/>
      <c r="T508" s="3"/>
      <c r="U508" s="3"/>
      <c r="V508" s="3"/>
      <c r="W508" s="3"/>
      <c r="X508" s="3"/>
      <c r="Y508" s="3"/>
      <c r="Z508" s="3"/>
      <c r="AA508" s="3"/>
      <c r="AB508" s="3"/>
    </row>
    <row r="509" spans="1:28" x14ac:dyDescent="0.2">
      <c r="A509" s="3">
        <v>11403</v>
      </c>
      <c r="B509" s="3" t="str">
        <f>VLOOKUP(A509,'QAQC ID Reference Page'!A$2:G$10999,2,FALSE)</f>
        <v>OBS1021</v>
      </c>
      <c r="C509" s="46">
        <f>VLOOKUP(A509,'QAQC ID Reference Page'!A$2:G$10999,3,FALSE)</f>
        <v>44488</v>
      </c>
      <c r="D509" s="12">
        <f>VLOOKUP(A509,'QAQC ID Reference Page'!A$2:G$10999,4,FALSE)</f>
        <v>0.37847222222222221</v>
      </c>
      <c r="E509" s="21">
        <f>VLOOKUP(A509,'QAQC ID Reference Page'!A$2:G$10999,5,FALSE)</f>
        <v>1021</v>
      </c>
      <c r="F509" s="21" t="str">
        <f>VLOOKUP(A509,'QAQC ID Reference Page'!A$2:G$10999,6,FALSE)</f>
        <v>AR</v>
      </c>
      <c r="G509" s="3" t="str">
        <f>VLOOKUP(A509,'QAQC ID Reference Page'!A$2:G$10999,7,FALSE)</f>
        <v>S</v>
      </c>
      <c r="H509" s="49">
        <v>16.87</v>
      </c>
      <c r="I509" s="49">
        <v>0.37</v>
      </c>
      <c r="J509" s="50">
        <v>9.2999999999999999E-2</v>
      </c>
      <c r="K509" s="49">
        <v>1.1000000000000001</v>
      </c>
      <c r="L509" s="49">
        <v>106.33</v>
      </c>
      <c r="M509" s="3"/>
      <c r="N509" s="3"/>
      <c r="O509" s="3"/>
      <c r="P509" s="3"/>
      <c r="Q509" s="3"/>
      <c r="R509" s="3"/>
      <c r="S509" s="3"/>
      <c r="T509" s="3"/>
      <c r="U509" s="3"/>
      <c r="V509" s="3"/>
      <c r="W509" s="3"/>
      <c r="X509" s="3"/>
      <c r="Y509" s="3"/>
      <c r="Z509" s="3"/>
      <c r="AA509" s="3"/>
      <c r="AB509" s="3"/>
    </row>
    <row r="510" spans="1:28" x14ac:dyDescent="0.2">
      <c r="A510" s="3">
        <v>11404</v>
      </c>
      <c r="B510" s="3" t="str">
        <f>VLOOKUP(A510,'QAQC ID Reference Page'!A$2:G$10999,2,FALSE)</f>
        <v>OBS1021</v>
      </c>
      <c r="C510" s="46">
        <f>VLOOKUP(A510,'QAQC ID Reference Page'!A$2:G$10999,3,FALSE)</f>
        <v>44488</v>
      </c>
      <c r="D510" s="12">
        <f>VLOOKUP(A510,'QAQC ID Reference Page'!A$2:G$10999,4,FALSE)</f>
        <v>0.34930555555555554</v>
      </c>
      <c r="E510" s="21">
        <f>VLOOKUP(A510,'QAQC ID Reference Page'!A$2:G$10999,5,FALSE)</f>
        <v>1026</v>
      </c>
      <c r="F510" s="21" t="str">
        <f>VLOOKUP(A510,'QAQC ID Reference Page'!A$2:G$10999,6,FALSE)</f>
        <v>MR</v>
      </c>
      <c r="G510" s="3" t="str">
        <f>VLOOKUP(A510,'QAQC ID Reference Page'!A$2:G$10999,7,FALSE)</f>
        <v>S</v>
      </c>
      <c r="H510" s="49">
        <v>14.9</v>
      </c>
      <c r="I510" s="49">
        <v>0.37</v>
      </c>
      <c r="J510" s="50">
        <v>0.20599999999999999</v>
      </c>
      <c r="K510" s="49">
        <v>2.1800000000000002</v>
      </c>
      <c r="L510" s="49">
        <v>105.41</v>
      </c>
      <c r="M510" s="3"/>
      <c r="N510" s="3"/>
      <c r="O510" s="3"/>
      <c r="P510" s="3"/>
      <c r="Q510" s="3"/>
      <c r="R510" s="3"/>
      <c r="S510" s="3"/>
      <c r="T510" s="3"/>
      <c r="U510" s="3"/>
      <c r="V510" s="3"/>
      <c r="W510" s="3"/>
      <c r="X510" s="3"/>
      <c r="Y510" s="3"/>
      <c r="Z510" s="3"/>
      <c r="AA510" s="3"/>
      <c r="AB510" s="3"/>
    </row>
    <row r="511" spans="1:28" x14ac:dyDescent="0.2">
      <c r="A511" s="3">
        <v>11405</v>
      </c>
      <c r="B511" s="3" t="str">
        <f>VLOOKUP(A511,'QAQC ID Reference Page'!A$2:G$10999,2,FALSE)</f>
        <v>OBS1021</v>
      </c>
      <c r="C511" s="46">
        <f>VLOOKUP(A511,'QAQC ID Reference Page'!A$2:G$10999,3,FALSE)</f>
        <v>44488</v>
      </c>
      <c r="D511" s="12">
        <f>VLOOKUP(A511,'QAQC ID Reference Page'!A$2:G$10999,4,FALSE)</f>
        <v>0.51180555555555551</v>
      </c>
      <c r="E511" s="21">
        <f>VLOOKUP(A511,'QAQC ID Reference Page'!A$2:G$10999,5,FALSE)</f>
        <v>1001</v>
      </c>
      <c r="F511" s="21" t="str">
        <f>VLOOKUP(A511,'QAQC ID Reference Page'!A$2:G$10999,6,FALSE)</f>
        <v>E6</v>
      </c>
      <c r="G511" s="3" t="str">
        <f>VLOOKUP(A511,'QAQC ID Reference Page'!A$2:G$10999,7,FALSE)</f>
        <v>S</v>
      </c>
      <c r="H511" s="49">
        <v>0.04</v>
      </c>
      <c r="I511" s="49">
        <v>0.06</v>
      </c>
      <c r="J511" s="50">
        <v>-0.02</v>
      </c>
      <c r="K511" s="49">
        <v>1.05</v>
      </c>
      <c r="L511" s="49">
        <v>66.540000000000006</v>
      </c>
      <c r="M511" s="3"/>
      <c r="N511" s="3"/>
      <c r="O511" s="3"/>
      <c r="P511" s="3"/>
      <c r="Q511" s="3"/>
      <c r="R511" s="3"/>
      <c r="S511" s="3"/>
      <c r="T511" s="3"/>
      <c r="U511" s="3"/>
      <c r="V511" s="3"/>
      <c r="W511" s="3"/>
      <c r="X511" s="3"/>
      <c r="Y511" s="3"/>
      <c r="Z511" s="3"/>
      <c r="AA511" s="3"/>
      <c r="AB511" s="3"/>
    </row>
    <row r="512" spans="1:28" x14ac:dyDescent="0.2">
      <c r="A512" s="3">
        <v>11406</v>
      </c>
      <c r="B512" s="3" t="str">
        <f>VLOOKUP(A512,'QAQC ID Reference Page'!A$2:G$10999,2,FALSE)</f>
        <v>OBS1021</v>
      </c>
      <c r="C512" s="46">
        <f>VLOOKUP(A512,'QAQC ID Reference Page'!A$2:G$10999,3,FALSE)</f>
        <v>44488</v>
      </c>
      <c r="D512" s="12">
        <f>VLOOKUP(A512,'QAQC ID Reference Page'!A$2:G$10999,4,FALSE)</f>
        <v>0.3215277777777778</v>
      </c>
      <c r="E512" s="21">
        <f>VLOOKUP(A512,'QAQC ID Reference Page'!A$2:G$10999,5,FALSE)</f>
        <v>1003</v>
      </c>
      <c r="F512" s="21" t="str">
        <f>VLOOKUP(A512,'QAQC ID Reference Page'!A$2:G$10999,6,FALSE)</f>
        <v>DR</v>
      </c>
      <c r="G512" s="3" t="str">
        <f>VLOOKUP(A512,'QAQC ID Reference Page'!A$2:G$10999,7,FALSE)</f>
        <v>S</v>
      </c>
      <c r="H512" s="49">
        <v>0.01</v>
      </c>
      <c r="I512" s="49">
        <v>0.05</v>
      </c>
      <c r="J512" s="50">
        <v>-1.4999999999999999E-2</v>
      </c>
      <c r="K512" s="49">
        <v>0.66</v>
      </c>
      <c r="L512" s="49">
        <v>82.87</v>
      </c>
      <c r="M512" s="3"/>
      <c r="N512" s="3"/>
      <c r="O512" s="3"/>
      <c r="P512" s="3"/>
      <c r="Q512" s="3"/>
      <c r="R512" s="3"/>
      <c r="S512" s="3"/>
      <c r="T512" s="3"/>
      <c r="U512" s="3"/>
      <c r="V512" s="3"/>
      <c r="W512" s="3"/>
      <c r="X512" s="3"/>
      <c r="Y512" s="3"/>
      <c r="Z512" s="3"/>
      <c r="AA512" s="3"/>
      <c r="AB512" s="3"/>
    </row>
    <row r="513" spans="1:28" x14ac:dyDescent="0.2">
      <c r="A513" s="3">
        <v>11408</v>
      </c>
      <c r="B513" s="3" t="str">
        <f>VLOOKUP(A513,'QAQC ID Reference Page'!A$2:G$10999,2,FALSE)</f>
        <v>OBS1021</v>
      </c>
      <c r="C513" s="46">
        <f>VLOOKUP(A513,'QAQC ID Reference Page'!A$2:G$10999,3,FALSE)</f>
        <v>44488</v>
      </c>
      <c r="D513" s="12">
        <f>VLOOKUP(A513,'QAQC ID Reference Page'!A$2:G$10999,4,FALSE)</f>
        <v>0.29722222222222222</v>
      </c>
      <c r="E513" s="21">
        <f>VLOOKUP(A513,'QAQC ID Reference Page'!A$2:G$10999,5,FALSE)</f>
        <v>1042</v>
      </c>
      <c r="F513" s="21" t="str">
        <f>VLOOKUP(A513,'QAQC ID Reference Page'!A$2:G$10999,6,FALSE)</f>
        <v>EFR</v>
      </c>
      <c r="G513" s="3" t="str">
        <f>VLOOKUP(A513,'QAQC ID Reference Page'!A$2:G$10999,7,FALSE)</f>
        <v>S</v>
      </c>
      <c r="H513" s="49">
        <v>-0.04</v>
      </c>
      <c r="I513" s="49">
        <v>7.0000000000000007E-2</v>
      </c>
      <c r="J513" s="50">
        <v>-5.0000000000000001E-3</v>
      </c>
      <c r="K513" s="49">
        <v>1.24</v>
      </c>
      <c r="L513" s="49">
        <v>84.27</v>
      </c>
      <c r="M513" s="3"/>
      <c r="N513" s="3"/>
      <c r="O513" s="3"/>
      <c r="P513" s="3"/>
      <c r="Q513" s="3"/>
      <c r="R513" s="3"/>
      <c r="S513" s="3"/>
      <c r="T513" s="3"/>
      <c r="U513" s="3"/>
      <c r="V513" s="3"/>
      <c r="W513" s="3"/>
      <c r="X513" s="3"/>
      <c r="Y513" s="3"/>
      <c r="Z513" s="3"/>
      <c r="AA513" s="3"/>
      <c r="AB513" s="3"/>
    </row>
    <row r="514" spans="1:28" x14ac:dyDescent="0.2">
      <c r="A514" s="3">
        <v>11408</v>
      </c>
      <c r="B514" s="3" t="str">
        <f>VLOOKUP(A514,'QAQC ID Reference Page'!A$2:G$10999,2,FALSE)</f>
        <v>OBS1021</v>
      </c>
      <c r="C514" s="46">
        <f>VLOOKUP(A514,'QAQC ID Reference Page'!A$2:G$10999,3,FALSE)</f>
        <v>44488</v>
      </c>
      <c r="D514" s="12">
        <f>VLOOKUP(A514,'QAQC ID Reference Page'!A$2:G$10999,4,FALSE)</f>
        <v>0.29722222222222222</v>
      </c>
      <c r="E514" s="21">
        <f>VLOOKUP(A514,'QAQC ID Reference Page'!A$2:G$10999,5,FALSE)</f>
        <v>1042</v>
      </c>
      <c r="F514" s="21" t="str">
        <f>VLOOKUP(A514,'QAQC ID Reference Page'!A$2:G$10999,6,FALSE)</f>
        <v>EFR</v>
      </c>
      <c r="G514" s="3" t="str">
        <f>VLOOKUP(A514,'QAQC ID Reference Page'!A$2:G$10999,7,FALSE)</f>
        <v>S</v>
      </c>
      <c r="H514" s="49">
        <v>16.98</v>
      </c>
      <c r="I514" s="49">
        <v>0.26</v>
      </c>
      <c r="J514" s="50">
        <v>0.10100000000000001</v>
      </c>
      <c r="K514" s="49">
        <v>1.34</v>
      </c>
      <c r="L514" s="49">
        <v>89.95</v>
      </c>
      <c r="M514" s="3"/>
      <c r="N514" s="3"/>
      <c r="O514" s="3"/>
      <c r="P514" s="3"/>
      <c r="Q514" s="3"/>
      <c r="R514" s="3"/>
      <c r="S514" s="3"/>
      <c r="T514" s="3"/>
      <c r="U514" s="3"/>
      <c r="V514" s="3"/>
      <c r="W514" s="3"/>
      <c r="X514" s="3"/>
      <c r="Y514" s="3"/>
      <c r="Z514" s="3"/>
      <c r="AA514" s="3"/>
      <c r="AB514" s="3"/>
    </row>
    <row r="515" spans="1:28" x14ac:dyDescent="0.2">
      <c r="A515" s="3">
        <v>11409</v>
      </c>
      <c r="B515" s="3" t="str">
        <f>VLOOKUP(A515,'QAQC ID Reference Page'!A$2:G$10999,2,FALSE)</f>
        <v>OBS1021</v>
      </c>
      <c r="C515" s="46">
        <f>VLOOKUP(A515,'QAQC ID Reference Page'!A$2:G$10999,3,FALSE)</f>
        <v>44488</v>
      </c>
      <c r="D515" s="12">
        <f>VLOOKUP(A515,'QAQC ID Reference Page'!A$2:G$10999,4,FALSE)</f>
        <v>0.45208333333333334</v>
      </c>
      <c r="E515" s="21">
        <f>VLOOKUP(A515,'QAQC ID Reference Page'!A$2:G$10999,5,FALSE)</f>
        <v>1013</v>
      </c>
      <c r="F515" s="21" t="str">
        <f>VLOOKUP(A515,'QAQC ID Reference Page'!A$2:G$10999,6,FALSE)</f>
        <v>G9</v>
      </c>
      <c r="G515" s="3" t="str">
        <f>VLOOKUP(A515,'QAQC ID Reference Page'!A$2:G$10999,7,FALSE)</f>
        <v>S</v>
      </c>
      <c r="H515" s="49">
        <v>2.0699999999999998</v>
      </c>
      <c r="I515" s="49">
        <v>0.3</v>
      </c>
      <c r="J515" s="50">
        <v>0.15</v>
      </c>
      <c r="K515" s="49">
        <v>2.23</v>
      </c>
      <c r="L515" s="49">
        <v>66.19</v>
      </c>
      <c r="M515" s="3"/>
      <c r="N515" s="3"/>
      <c r="O515" s="3"/>
      <c r="P515" s="3"/>
      <c r="Q515" s="3"/>
      <c r="R515" s="3"/>
      <c r="S515" s="3"/>
      <c r="T515" s="3"/>
      <c r="U515" s="3"/>
      <c r="V515" s="3"/>
      <c r="W515" s="3"/>
      <c r="X515" s="3"/>
      <c r="Y515" s="3"/>
      <c r="Z515" s="3"/>
      <c r="AA515" s="3"/>
      <c r="AB515" s="3"/>
    </row>
    <row r="516" spans="1:28" x14ac:dyDescent="0.2">
      <c r="A516" s="3">
        <v>11410</v>
      </c>
      <c r="B516" s="3" t="str">
        <f>VLOOKUP(A516,'QAQC ID Reference Page'!A$2:G$10999,2,FALSE)</f>
        <v>OBS1021</v>
      </c>
      <c r="C516" s="46">
        <f>VLOOKUP(A516,'QAQC ID Reference Page'!A$2:G$10999,3,FALSE)</f>
        <v>44488</v>
      </c>
      <c r="D516" s="12">
        <f>VLOOKUP(A516,'QAQC ID Reference Page'!A$2:G$10999,4,FALSE)</f>
        <v>0.47499999999999998</v>
      </c>
      <c r="E516" s="21">
        <f>VLOOKUP(A516,'QAQC ID Reference Page'!A$2:G$10999,5,FALSE)</f>
        <v>1037</v>
      </c>
      <c r="F516" s="21" t="str">
        <f>VLOOKUP(A516,'QAQC ID Reference Page'!A$2:G$10999,6,FALSE)</f>
        <v>E9</v>
      </c>
      <c r="G516" s="3" t="str">
        <f>VLOOKUP(A516,'QAQC ID Reference Page'!A$2:G$10999,7,FALSE)</f>
        <v>B</v>
      </c>
      <c r="H516" s="49">
        <v>1.65</v>
      </c>
      <c r="I516" s="49">
        <v>0.32</v>
      </c>
      <c r="J516" s="50">
        <v>0.11</v>
      </c>
      <c r="K516" s="49">
        <v>3.19</v>
      </c>
      <c r="L516" s="49">
        <v>48.69</v>
      </c>
      <c r="M516" s="3"/>
      <c r="N516" s="3"/>
      <c r="O516" s="3"/>
      <c r="P516" s="3"/>
      <c r="Q516" s="3"/>
      <c r="R516" s="3"/>
      <c r="S516" s="3"/>
      <c r="T516" s="3"/>
      <c r="U516" s="3"/>
      <c r="V516" s="3"/>
      <c r="W516" s="3"/>
      <c r="X516" s="3"/>
      <c r="Y516" s="3"/>
      <c r="Z516" s="3"/>
      <c r="AA516" s="3"/>
      <c r="AB516" s="3"/>
    </row>
    <row r="517" spans="1:28" x14ac:dyDescent="0.2">
      <c r="A517" s="3">
        <v>11411</v>
      </c>
      <c r="B517" s="3" t="str">
        <f>VLOOKUP(A517,'QAQC ID Reference Page'!A$2:G$10999,2,FALSE)</f>
        <v>OBS1021</v>
      </c>
      <c r="C517" s="46">
        <f>VLOOKUP(A517,'QAQC ID Reference Page'!A$2:G$10999,3,FALSE)</f>
        <v>44488</v>
      </c>
      <c r="D517" s="12">
        <f>VLOOKUP(A517,'QAQC ID Reference Page'!A$2:G$10999,4,FALSE)</f>
        <v>0.3215277777777778</v>
      </c>
      <c r="E517" s="21">
        <f>VLOOKUP(A517,'QAQC ID Reference Page'!A$2:G$10999,5,FALSE)</f>
        <v>1040</v>
      </c>
      <c r="F517" s="21" t="str">
        <f>VLOOKUP(A517,'QAQC ID Reference Page'!A$2:G$10999,6,FALSE)</f>
        <v>DR</v>
      </c>
      <c r="G517" s="3" t="str">
        <f>VLOOKUP(A517,'QAQC ID Reference Page'!A$2:G$10999,7,FALSE)</f>
        <v>B</v>
      </c>
      <c r="H517" s="49">
        <v>1.65</v>
      </c>
      <c r="I517" s="49">
        <v>0.11</v>
      </c>
      <c r="J517" s="50">
        <v>4.7E-2</v>
      </c>
      <c r="K517" s="49">
        <v>0.34</v>
      </c>
      <c r="L517" s="49">
        <v>80.08</v>
      </c>
      <c r="M517" s="3"/>
      <c r="N517" s="3"/>
      <c r="O517" s="3"/>
      <c r="P517" s="3"/>
      <c r="Q517" s="3"/>
      <c r="R517" s="3"/>
      <c r="S517" s="3"/>
      <c r="T517" s="3"/>
      <c r="U517" s="3"/>
      <c r="V517" s="3"/>
      <c r="W517" s="3"/>
      <c r="X517" s="3"/>
      <c r="Y517" s="3"/>
      <c r="Z517" s="3"/>
      <c r="AA517" s="3"/>
      <c r="AB517" s="3"/>
    </row>
    <row r="518" spans="1:28" x14ac:dyDescent="0.2">
      <c r="A518" s="3">
        <v>11412</v>
      </c>
      <c r="B518" s="3" t="str">
        <f>VLOOKUP(A518,'QAQC ID Reference Page'!A$2:G$10999,2,FALSE)</f>
        <v>OBS1021</v>
      </c>
      <c r="C518" s="46">
        <f>VLOOKUP(A518,'QAQC ID Reference Page'!A$2:G$10999,3,FALSE)</f>
        <v>44488</v>
      </c>
      <c r="D518" s="12">
        <f>VLOOKUP(A518,'QAQC ID Reference Page'!A$2:G$10999,4,FALSE)</f>
        <v>0.47499999999999998</v>
      </c>
      <c r="E518" s="21">
        <f>VLOOKUP(A518,'QAQC ID Reference Page'!A$2:G$10999,5,FALSE)</f>
        <v>1016</v>
      </c>
      <c r="F518" s="21" t="str">
        <f>VLOOKUP(A518,'QAQC ID Reference Page'!A$2:G$10999,6,FALSE)</f>
        <v>E9</v>
      </c>
      <c r="G518" s="3" t="str">
        <f>VLOOKUP(A518,'QAQC ID Reference Page'!A$2:G$10999,7,FALSE)</f>
        <v>S</v>
      </c>
      <c r="H518" s="49">
        <v>2.85</v>
      </c>
      <c r="I518" s="49">
        <v>0.31</v>
      </c>
      <c r="J518" s="50">
        <v>0.16400000000000001</v>
      </c>
      <c r="K518" s="49">
        <v>3.82</v>
      </c>
      <c r="L518" s="49">
        <v>66.760000000000005</v>
      </c>
      <c r="M518" s="3"/>
      <c r="N518" s="3"/>
      <c r="O518" s="3"/>
      <c r="P518" s="3"/>
      <c r="Q518" s="3"/>
      <c r="R518" s="3"/>
      <c r="S518" s="3"/>
      <c r="T518" s="3"/>
      <c r="U518" s="3"/>
      <c r="V518" s="3"/>
      <c r="W518" s="3"/>
      <c r="X518" s="3"/>
      <c r="Y518" s="3"/>
      <c r="Z518" s="3"/>
      <c r="AA518" s="3"/>
      <c r="AB518" s="3"/>
    </row>
    <row r="519" spans="1:28" x14ac:dyDescent="0.2">
      <c r="A519" s="3">
        <v>11413</v>
      </c>
      <c r="B519" s="3" t="str">
        <f>VLOOKUP(A519,'QAQC ID Reference Page'!A$2:G$10999,2,FALSE)</f>
        <v>OBS1021</v>
      </c>
      <c r="C519" s="46">
        <f>VLOOKUP(A519,'QAQC ID Reference Page'!A$2:G$10999,3,FALSE)</f>
        <v>44488</v>
      </c>
      <c r="D519" s="12">
        <f>VLOOKUP(A519,'QAQC ID Reference Page'!A$2:G$10999,4,FALSE)</f>
        <v>0.49583333333333335</v>
      </c>
      <c r="E519" s="21">
        <f>VLOOKUP(A519,'QAQC ID Reference Page'!A$2:G$10999,5,FALSE)</f>
        <v>1004</v>
      </c>
      <c r="F519" s="21" t="str">
        <f>VLOOKUP(A519,'QAQC ID Reference Page'!A$2:G$10999,6,FALSE)</f>
        <v>E7C</v>
      </c>
      <c r="G519" s="3" t="str">
        <f>VLOOKUP(A519,'QAQC ID Reference Page'!A$2:G$10999,7,FALSE)</f>
        <v>S</v>
      </c>
      <c r="H519" s="49">
        <v>1.0900000000000001</v>
      </c>
      <c r="I519" s="49">
        <v>0.31</v>
      </c>
      <c r="J519" s="50">
        <v>8.5999999999999993E-2</v>
      </c>
      <c r="K519" s="49">
        <v>2.64</v>
      </c>
      <c r="L519" s="49">
        <v>64.38</v>
      </c>
      <c r="M519" s="3"/>
      <c r="N519" s="3"/>
      <c r="O519" s="3"/>
      <c r="P519" s="3"/>
      <c r="Q519" s="3"/>
      <c r="R519" s="3"/>
      <c r="S519" s="3"/>
      <c r="T519" s="3"/>
      <c r="U519" s="3"/>
      <c r="V519" s="3"/>
      <c r="W519" s="3"/>
      <c r="X519" s="3"/>
      <c r="Y519" s="3"/>
      <c r="Z519" s="3"/>
      <c r="AA519" s="3"/>
      <c r="AB519" s="3"/>
    </row>
    <row r="520" spans="1:28" x14ac:dyDescent="0.2">
      <c r="A520" s="3">
        <v>11414</v>
      </c>
      <c r="B520" s="3" t="str">
        <f>VLOOKUP(A520,'QAQC ID Reference Page'!A$2:G$10999,2,FALSE)</f>
        <v>OBS1021</v>
      </c>
      <c r="C520" s="46">
        <f>VLOOKUP(A520,'QAQC ID Reference Page'!A$2:G$10999,3,FALSE)</f>
        <v>44488</v>
      </c>
      <c r="D520" s="12">
        <f>VLOOKUP(A520,'QAQC ID Reference Page'!A$2:G$10999,4,FALSE)</f>
        <v>0.30833333333333335</v>
      </c>
      <c r="E520" s="21">
        <f>VLOOKUP(A520,'QAQC ID Reference Page'!A$2:G$10999,5,FALSE)</f>
        <v>1044</v>
      </c>
      <c r="F520" s="21" t="str">
        <f>VLOOKUP(A520,'QAQC ID Reference Page'!A$2:G$10999,6,FALSE)</f>
        <v>G6</v>
      </c>
      <c r="G520" s="3" t="str">
        <f>VLOOKUP(A520,'QAQC ID Reference Page'!A$2:G$10999,7,FALSE)</f>
        <v>S</v>
      </c>
      <c r="H520" s="49">
        <v>0.43</v>
      </c>
      <c r="I520" s="49">
        <v>0.38</v>
      </c>
      <c r="J520" s="50">
        <v>8.9999999999999993E-3</v>
      </c>
      <c r="K520" s="49">
        <v>0.77</v>
      </c>
      <c r="L520" s="49">
        <v>26</v>
      </c>
      <c r="M520" s="3"/>
      <c r="N520" s="3"/>
      <c r="O520" s="3"/>
      <c r="P520" s="3"/>
      <c r="Q520" s="3"/>
      <c r="R520" s="3"/>
      <c r="S520" s="3"/>
      <c r="T520" s="3"/>
      <c r="U520" s="3"/>
      <c r="V520" s="3"/>
      <c r="W520" s="3"/>
      <c r="X520" s="3"/>
      <c r="Y520" s="3"/>
      <c r="Z520" s="3"/>
      <c r="AA520" s="3"/>
      <c r="AB520" s="3"/>
    </row>
    <row r="521" spans="1:28" x14ac:dyDescent="0.2">
      <c r="A521" s="3">
        <v>11415</v>
      </c>
      <c r="B521" s="3" t="str">
        <f>VLOOKUP(A521,'QAQC ID Reference Page'!A$2:G$10999,2,FALSE)</f>
        <v>OBS1021</v>
      </c>
      <c r="C521" s="46">
        <f>VLOOKUP(A521,'QAQC ID Reference Page'!A$2:G$10999,3,FALSE)</f>
        <v>44488</v>
      </c>
      <c r="D521" s="12">
        <f>VLOOKUP(A521,'QAQC ID Reference Page'!A$2:G$10999,4,FALSE)</f>
        <v>0.35833333333333334</v>
      </c>
      <c r="E521" s="21">
        <f>VLOOKUP(A521,'QAQC ID Reference Page'!A$2:G$10999,5,FALSE)</f>
        <v>1032</v>
      </c>
      <c r="F521" s="21" t="str">
        <f>VLOOKUP(A521,'QAQC ID Reference Page'!A$2:G$10999,6,FALSE)</f>
        <v>TR</v>
      </c>
      <c r="G521" s="3" t="str">
        <f>VLOOKUP(A521,'QAQC ID Reference Page'!A$2:G$10999,7,FALSE)</f>
        <v>S</v>
      </c>
      <c r="H521" s="49">
        <v>14.31</v>
      </c>
      <c r="I521" s="49">
        <v>0.35</v>
      </c>
      <c r="J521" s="50">
        <v>0.13400000000000001</v>
      </c>
      <c r="K521" s="49">
        <v>2.0299999999999998</v>
      </c>
      <c r="L521" s="49">
        <v>104.24</v>
      </c>
      <c r="M521" s="3"/>
      <c r="N521" s="3"/>
      <c r="O521" s="3"/>
      <c r="P521" s="3"/>
      <c r="Q521" s="3"/>
      <c r="R521" s="3"/>
      <c r="S521" s="3"/>
      <c r="T521" s="3"/>
      <c r="U521" s="3"/>
      <c r="V521" s="3"/>
      <c r="W521" s="3"/>
      <c r="X521" s="3"/>
      <c r="Y521" s="3"/>
      <c r="Z521" s="3"/>
      <c r="AA521" s="3"/>
      <c r="AB521" s="3"/>
    </row>
    <row r="522" spans="1:28" x14ac:dyDescent="0.2">
      <c r="A522" s="3">
        <v>11416</v>
      </c>
      <c r="B522" s="3" t="str">
        <f>VLOOKUP(A522,'QAQC ID Reference Page'!A$2:G$10999,2,FALSE)</f>
        <v>OBS1021</v>
      </c>
      <c r="C522" s="46">
        <f>VLOOKUP(A522,'QAQC ID Reference Page'!A$2:G$10999,3,FALSE)</f>
        <v>44488</v>
      </c>
      <c r="D522" s="12">
        <f>VLOOKUP(A522,'QAQC ID Reference Page'!A$2:G$10999,4,FALSE)</f>
        <v>0.38680555555555557</v>
      </c>
      <c r="E522" s="21">
        <f>VLOOKUP(A522,'QAQC ID Reference Page'!A$2:G$10999,5,FALSE)</f>
        <v>1002</v>
      </c>
      <c r="F522" s="21" t="str">
        <f>VLOOKUP(A522,'QAQC ID Reference Page'!A$2:G$10999,6,FALSE)</f>
        <v>BR</v>
      </c>
      <c r="G522" s="3" t="str">
        <f>VLOOKUP(A522,'QAQC ID Reference Page'!A$2:G$10999,7,FALSE)</f>
        <v>S</v>
      </c>
      <c r="H522" s="49">
        <v>16.71</v>
      </c>
      <c r="I522" s="49">
        <v>0.55000000000000004</v>
      </c>
      <c r="J522" s="50">
        <v>7.9000000000000001E-2</v>
      </c>
      <c r="K522" s="49">
        <v>1.29</v>
      </c>
      <c r="L522" s="49">
        <v>95.42</v>
      </c>
      <c r="M522" s="3"/>
      <c r="N522" s="3"/>
      <c r="O522" s="3"/>
      <c r="P522" s="3"/>
      <c r="Q522" s="3"/>
      <c r="R522" s="3"/>
      <c r="S522" s="3"/>
      <c r="T522" s="3"/>
      <c r="U522" s="3"/>
      <c r="V522" s="3"/>
      <c r="W522" s="3"/>
      <c r="X522" s="3"/>
      <c r="Y522" s="3"/>
      <c r="Z522" s="3"/>
      <c r="AA522" s="3"/>
      <c r="AB522" s="3"/>
    </row>
    <row r="523" spans="1:28" x14ac:dyDescent="0.2">
      <c r="A523" s="3">
        <v>11417</v>
      </c>
      <c r="B523" s="3" t="str">
        <f>VLOOKUP(A523,'QAQC ID Reference Page'!A$2:G$10999,2,FALSE)</f>
        <v>OBS1021</v>
      </c>
      <c r="C523" s="46">
        <f>VLOOKUP(A523,'QAQC ID Reference Page'!A$2:G$10999,3,FALSE)</f>
        <v>44488</v>
      </c>
      <c r="D523" s="12">
        <f>VLOOKUP(A523,'QAQC ID Reference Page'!A$2:G$10999,4,FALSE)</f>
        <v>0.49583333333333335</v>
      </c>
      <c r="E523" s="21">
        <f>VLOOKUP(A523,'QAQC ID Reference Page'!A$2:G$10999,5,FALSE)</f>
        <v>1009</v>
      </c>
      <c r="F523" s="21" t="str">
        <f>VLOOKUP(A523,'QAQC ID Reference Page'!A$2:G$10999,6,FALSE)</f>
        <v>E7C</v>
      </c>
      <c r="G523" s="3" t="str">
        <f>VLOOKUP(A523,'QAQC ID Reference Page'!A$2:G$10999,7,FALSE)</f>
        <v>B</v>
      </c>
      <c r="H523" s="49">
        <v>1.49</v>
      </c>
      <c r="I523" s="49">
        <v>0.49</v>
      </c>
      <c r="J523" s="50">
        <v>0.47499999999999998</v>
      </c>
      <c r="K523" s="49">
        <v>13.71</v>
      </c>
      <c r="L523" s="49">
        <v>19.8</v>
      </c>
      <c r="M523" s="3"/>
      <c r="N523" s="3"/>
      <c r="O523" s="3"/>
      <c r="P523" s="3"/>
      <c r="Q523" s="3"/>
      <c r="R523" s="3"/>
      <c r="S523" s="3"/>
      <c r="T523" s="3"/>
      <c r="U523" s="3"/>
      <c r="V523" s="3"/>
      <c r="W523" s="3"/>
      <c r="X523" s="3"/>
      <c r="Y523" s="3"/>
      <c r="Z523" s="3"/>
      <c r="AA523" s="3"/>
      <c r="AB523" s="3"/>
    </row>
    <row r="524" spans="1:28" x14ac:dyDescent="0.2">
      <c r="A524" s="3">
        <v>11418</v>
      </c>
      <c r="B524" s="3" t="str">
        <f>VLOOKUP(A524,'QAQC ID Reference Page'!A$2:G$10999,2,FALSE)</f>
        <v>OBS1021</v>
      </c>
      <c r="C524" s="46">
        <f>VLOOKUP(A524,'QAQC ID Reference Page'!A$2:G$10999,3,FALSE)</f>
        <v>44488</v>
      </c>
      <c r="D524" s="12">
        <f>VLOOKUP(A524,'QAQC ID Reference Page'!A$2:G$10999,4,FALSE)</f>
        <v>0.43819444444444444</v>
      </c>
      <c r="E524" s="21">
        <f>VLOOKUP(A524,'QAQC ID Reference Page'!A$2:G$10999,5,FALSE)</f>
        <v>1030</v>
      </c>
      <c r="F524" s="21" t="str">
        <f>VLOOKUP(A524,'QAQC ID Reference Page'!A$2:G$10999,6,FALSE)</f>
        <v>G7C</v>
      </c>
      <c r="G524" s="3" t="str">
        <f>VLOOKUP(A524,'QAQC ID Reference Page'!A$2:G$10999,7,FALSE)</f>
        <v>B</v>
      </c>
      <c r="H524" s="49">
        <v>1.34</v>
      </c>
      <c r="I524" s="49">
        <v>0.61</v>
      </c>
      <c r="J524" s="50">
        <v>0.24</v>
      </c>
      <c r="K524" s="49">
        <v>7</v>
      </c>
      <c r="L524" s="49">
        <v>15.14</v>
      </c>
      <c r="M524" s="3"/>
      <c r="N524" s="3"/>
      <c r="O524" s="3"/>
      <c r="P524" s="3"/>
      <c r="Q524" s="3"/>
      <c r="R524" s="3"/>
      <c r="S524" s="3"/>
      <c r="T524" s="3"/>
      <c r="U524" s="3"/>
      <c r="V524" s="3"/>
      <c r="W524" s="3"/>
      <c r="X524" s="3"/>
      <c r="Y524" s="3"/>
      <c r="Z524" s="3"/>
      <c r="AA524" s="3"/>
      <c r="AB524" s="3"/>
    </row>
    <row r="525" spans="1:28" x14ac:dyDescent="0.2">
      <c r="A525" s="3">
        <v>11419</v>
      </c>
      <c r="B525" s="3" t="str">
        <f>VLOOKUP(A525,'QAQC ID Reference Page'!A$2:G$10999,2,FALSE)</f>
        <v>OBS1021</v>
      </c>
      <c r="C525" s="46">
        <f>VLOOKUP(A525,'QAQC ID Reference Page'!A$2:G$10999,3,FALSE)</f>
        <v>44490</v>
      </c>
      <c r="D525" s="12">
        <f>VLOOKUP(A525,'QAQC ID Reference Page'!A$2:G$10999,4,FALSE)</f>
        <v>0.36319444444444443</v>
      </c>
      <c r="E525" s="21">
        <f>VLOOKUP(A525,'QAQC ID Reference Page'!A$2:G$10999,5,FALSE)</f>
        <v>1009</v>
      </c>
      <c r="F525" s="21" t="str">
        <f>VLOOKUP(A525,'QAQC ID Reference Page'!A$2:G$10999,6,FALSE)</f>
        <v>WB</v>
      </c>
      <c r="G525" s="3" t="str">
        <f>VLOOKUP(A525,'QAQC ID Reference Page'!A$2:G$10999,7,FALSE)</f>
        <v>B</v>
      </c>
      <c r="H525" s="49">
        <v>9.36</v>
      </c>
      <c r="I525" s="49">
        <v>0.17</v>
      </c>
      <c r="J525" s="50">
        <v>0.13200000000000001</v>
      </c>
      <c r="K525" s="49">
        <v>5.6</v>
      </c>
      <c r="L525" s="49">
        <v>55.36</v>
      </c>
      <c r="M525" s="3"/>
      <c r="N525" s="3"/>
      <c r="O525" s="3"/>
      <c r="P525" s="3"/>
      <c r="Q525" s="3"/>
      <c r="R525" s="3"/>
      <c r="S525" s="3"/>
      <c r="T525" s="3"/>
      <c r="U525" s="3"/>
      <c r="V525" s="3"/>
      <c r="W525" s="3"/>
      <c r="X525" s="3"/>
      <c r="Y525" s="3"/>
      <c r="Z525" s="3"/>
      <c r="AA525" s="3"/>
      <c r="AB525" s="3"/>
    </row>
    <row r="526" spans="1:28" x14ac:dyDescent="0.2">
      <c r="A526" s="3">
        <v>11420</v>
      </c>
      <c r="B526" s="3" t="str">
        <f>VLOOKUP(A526,'QAQC ID Reference Page'!A$2:G$10999,2,FALSE)</f>
        <v>OBS1021</v>
      </c>
      <c r="C526" s="46">
        <f>VLOOKUP(A526,'QAQC ID Reference Page'!A$2:G$10999,3,FALSE)</f>
        <v>44490</v>
      </c>
      <c r="D526" s="12">
        <f>VLOOKUP(A526,'QAQC ID Reference Page'!A$2:G$10999,4,FALSE)</f>
        <v>0.48819444444444443</v>
      </c>
      <c r="E526" s="21">
        <f>VLOOKUP(A526,'QAQC ID Reference Page'!A$2:G$10999,5,FALSE)</f>
        <v>1001</v>
      </c>
      <c r="F526" s="21" t="str">
        <f>VLOOKUP(A526,'QAQC ID Reference Page'!A$2:G$10999,6,FALSE)</f>
        <v>WFR</v>
      </c>
      <c r="G526" s="3" t="str">
        <f>VLOOKUP(A526,'QAQC ID Reference Page'!A$2:G$10999,7,FALSE)</f>
        <v>S</v>
      </c>
      <c r="H526" s="49">
        <v>0.13</v>
      </c>
      <c r="I526" s="49">
        <v>0.08</v>
      </c>
      <c r="J526" s="50">
        <v>-0.01</v>
      </c>
      <c r="K526" s="49">
        <v>4.4800000000000004</v>
      </c>
      <c r="L526" s="49">
        <v>62.42</v>
      </c>
      <c r="M526" s="3"/>
      <c r="N526" s="3"/>
      <c r="O526" s="3"/>
      <c r="P526" s="3"/>
      <c r="Q526" s="3"/>
      <c r="R526" s="3"/>
      <c r="S526" s="3"/>
      <c r="T526" s="3"/>
      <c r="U526" s="3"/>
      <c r="V526" s="3"/>
      <c r="W526" s="3"/>
      <c r="X526" s="3"/>
      <c r="Y526" s="3"/>
      <c r="Z526" s="3"/>
      <c r="AA526" s="3"/>
      <c r="AB526" s="3"/>
    </row>
    <row r="527" spans="1:28" x14ac:dyDescent="0.2">
      <c r="A527" s="3">
        <v>11421</v>
      </c>
      <c r="B527" s="3" t="str">
        <f>VLOOKUP(A527,'QAQC ID Reference Page'!A$2:G$10999,2,FALSE)</f>
        <v>OBS1021</v>
      </c>
      <c r="C527" s="46">
        <f>VLOOKUP(A527,'QAQC ID Reference Page'!A$2:G$10999,3,FALSE)</f>
        <v>44490</v>
      </c>
      <c r="D527" s="12">
        <f>VLOOKUP(A527,'QAQC ID Reference Page'!A$2:G$10999,4,FALSE)</f>
        <v>0.50694444444444442</v>
      </c>
      <c r="E527" s="21">
        <f>VLOOKUP(A527,'QAQC ID Reference Page'!A$2:G$10999,5,FALSE)</f>
        <v>1013</v>
      </c>
      <c r="F527" s="21" t="str">
        <f>VLOOKUP(A527,'QAQC ID Reference Page'!A$2:G$10999,6,FALSE)</f>
        <v>BLB</v>
      </c>
      <c r="G527" s="3" t="str">
        <f>VLOOKUP(A527,'QAQC ID Reference Page'!A$2:G$10999,7,FALSE)</f>
        <v>S</v>
      </c>
      <c r="H527" s="49">
        <v>0.03</v>
      </c>
      <c r="I527" s="49">
        <v>0.1</v>
      </c>
      <c r="J527" s="50">
        <v>-1.7000000000000001E-2</v>
      </c>
      <c r="K527" s="49">
        <v>7.75</v>
      </c>
      <c r="L527" s="49">
        <v>39.42</v>
      </c>
      <c r="M527" s="3"/>
      <c r="N527" s="3"/>
      <c r="O527" s="3"/>
      <c r="P527" s="3"/>
      <c r="Q527" s="3"/>
      <c r="R527" s="3"/>
      <c r="S527" s="3"/>
      <c r="T527" s="3"/>
      <c r="U527" s="3"/>
      <c r="V527" s="3"/>
      <c r="W527" s="3"/>
      <c r="X527" s="3"/>
      <c r="Y527" s="3"/>
      <c r="Z527" s="3"/>
      <c r="AA527" s="3"/>
      <c r="AB527" s="3"/>
    </row>
    <row r="528" spans="1:28" x14ac:dyDescent="0.2">
      <c r="A528" s="3">
        <v>11422</v>
      </c>
      <c r="B528" s="3" t="str">
        <f>VLOOKUP(A528,'QAQC ID Reference Page'!A$2:G$10999,2,FALSE)</f>
        <v>OBS1021</v>
      </c>
      <c r="C528" s="46">
        <f>VLOOKUP(A528,'QAQC ID Reference Page'!A$2:G$10999,3,FALSE)</f>
        <v>44490</v>
      </c>
      <c r="D528" s="12">
        <f>VLOOKUP(A528,'QAQC ID Reference Page'!A$2:G$10999,4,FALSE)</f>
        <v>0.48819444444444443</v>
      </c>
      <c r="E528" s="21">
        <f>VLOOKUP(A528,'QAQC ID Reference Page'!A$2:G$10999,5,FALSE)</f>
        <v>1030</v>
      </c>
      <c r="F528" s="21" t="str">
        <f>VLOOKUP(A528,'QAQC ID Reference Page'!A$2:G$10999,6,FALSE)</f>
        <v>WFR</v>
      </c>
      <c r="G528" s="3" t="str">
        <f>VLOOKUP(A528,'QAQC ID Reference Page'!A$2:G$10999,7,FALSE)</f>
        <v>B</v>
      </c>
      <c r="H528" s="49">
        <v>0.03</v>
      </c>
      <c r="I528" s="49">
        <v>0.12</v>
      </c>
      <c r="J528" s="50">
        <v>-1.7999999999999999E-2</v>
      </c>
      <c r="K528" s="49">
        <v>5.67</v>
      </c>
      <c r="L528" s="49">
        <v>54.85</v>
      </c>
      <c r="M528" s="3"/>
      <c r="N528" s="3"/>
      <c r="O528" s="3"/>
      <c r="P528" s="3"/>
      <c r="Q528" s="3"/>
      <c r="R528" s="3"/>
      <c r="S528" s="3"/>
      <c r="T528" s="3"/>
      <c r="U528" s="3"/>
      <c r="V528" s="3"/>
      <c r="W528" s="3"/>
      <c r="X528" s="3"/>
      <c r="Y528" s="3"/>
      <c r="Z528" s="3"/>
      <c r="AA528" s="3"/>
      <c r="AB528" s="3"/>
    </row>
    <row r="529" spans="1:28" x14ac:dyDescent="0.2">
      <c r="A529" s="3">
        <v>11423</v>
      </c>
      <c r="B529" s="3" t="str">
        <f>VLOOKUP(A529,'QAQC ID Reference Page'!A$2:G$10999,2,FALSE)</f>
        <v>OBS1021</v>
      </c>
      <c r="C529" s="46">
        <f>VLOOKUP(A529,'QAQC ID Reference Page'!A$2:G$10999,3,FALSE)</f>
        <v>44490</v>
      </c>
      <c r="D529" s="12">
        <f>VLOOKUP(A529,'QAQC ID Reference Page'!A$2:G$10999,4,FALSE)</f>
        <v>0.39027777777777778</v>
      </c>
      <c r="E529" s="21">
        <f>VLOOKUP(A529,'QAQC ID Reference Page'!A$2:G$10999,5,FALSE)</f>
        <v>1019</v>
      </c>
      <c r="F529" s="21" t="str">
        <f>VLOOKUP(A529,'QAQC ID Reference Page'!A$2:G$10999,6,FALSE)</f>
        <v>C9</v>
      </c>
      <c r="G529" s="3" t="str">
        <f>VLOOKUP(A529,'QAQC ID Reference Page'!A$2:G$10999,7,FALSE)</f>
        <v>S</v>
      </c>
      <c r="H529" s="49">
        <v>0.15</v>
      </c>
      <c r="I529" s="49">
        <v>0.35</v>
      </c>
      <c r="J529" s="50">
        <v>-1.2999999999999999E-2</v>
      </c>
      <c r="K529" s="49">
        <v>3.03</v>
      </c>
      <c r="L529" s="49">
        <v>42.4</v>
      </c>
      <c r="M529" s="3"/>
      <c r="N529" s="3"/>
      <c r="O529" s="3"/>
      <c r="P529" s="3"/>
      <c r="Q529" s="3"/>
      <c r="R529" s="3"/>
      <c r="S529" s="3"/>
      <c r="T529" s="3"/>
      <c r="U529" s="3"/>
      <c r="V529" s="3"/>
      <c r="W529" s="3"/>
      <c r="X529" s="3"/>
      <c r="Y529" s="3"/>
      <c r="Z529" s="3"/>
      <c r="AA529" s="3"/>
      <c r="AB529" s="3"/>
    </row>
    <row r="530" spans="1:28" x14ac:dyDescent="0.2">
      <c r="A530" s="3">
        <v>11424</v>
      </c>
      <c r="B530" s="3" t="str">
        <f>VLOOKUP(A530,'QAQC ID Reference Page'!A$2:G$10999,2,FALSE)</f>
        <v>OBS1021</v>
      </c>
      <c r="C530" s="46">
        <f>VLOOKUP(A530,'QAQC ID Reference Page'!A$2:G$10999,3,FALSE)</f>
        <v>44490</v>
      </c>
      <c r="D530" s="12">
        <f>VLOOKUP(A530,'QAQC ID Reference Page'!A$2:G$10999,4,FALSE)</f>
        <v>0.47013888888888888</v>
      </c>
      <c r="E530" s="21">
        <f>VLOOKUP(A530,'QAQC ID Reference Page'!A$2:G$10999,5,FALSE)</f>
        <v>1022</v>
      </c>
      <c r="F530" s="21" t="str">
        <f>VLOOKUP(A530,'QAQC ID Reference Page'!A$2:G$10999,6,FALSE)</f>
        <v>C4</v>
      </c>
      <c r="G530" s="3" t="str">
        <f>VLOOKUP(A530,'QAQC ID Reference Page'!A$2:G$10999,7,FALSE)</f>
        <v>S</v>
      </c>
      <c r="H530" s="49">
        <v>0.13</v>
      </c>
      <c r="I530" s="49">
        <v>0.08</v>
      </c>
      <c r="J530" s="50">
        <v>-0.159</v>
      </c>
      <c r="K530" s="49">
        <v>1.54</v>
      </c>
      <c r="L530" s="49">
        <v>58.99</v>
      </c>
      <c r="M530" s="3"/>
      <c r="N530" s="3"/>
      <c r="O530" s="3"/>
      <c r="P530" s="3"/>
      <c r="Q530" s="3"/>
      <c r="R530" s="3"/>
      <c r="S530" s="3"/>
      <c r="T530" s="3"/>
      <c r="U530" s="3"/>
      <c r="V530" s="3"/>
      <c r="W530" s="3"/>
      <c r="X530" s="3"/>
      <c r="Y530" s="3"/>
      <c r="Z530" s="3"/>
      <c r="AA530" s="3"/>
      <c r="AB530" s="3"/>
    </row>
    <row r="531" spans="1:28" x14ac:dyDescent="0.2">
      <c r="A531" s="3">
        <v>11425</v>
      </c>
      <c r="B531" s="3" t="str">
        <f>VLOOKUP(A531,'QAQC ID Reference Page'!A$2:G$10999,2,FALSE)</f>
        <v>OBS1021</v>
      </c>
      <c r="C531" s="46">
        <f>VLOOKUP(A531,'QAQC ID Reference Page'!A$2:G$10999,3,FALSE)</f>
        <v>44490</v>
      </c>
      <c r="D531" s="12">
        <f>VLOOKUP(A531,'QAQC ID Reference Page'!A$2:G$10999,4,FALSE)</f>
        <v>0.40416666666666667</v>
      </c>
      <c r="E531" s="21">
        <f>VLOOKUP(A531,'QAQC ID Reference Page'!A$2:G$10999,5,FALSE)</f>
        <v>1034</v>
      </c>
      <c r="F531" s="21" t="str">
        <f>VLOOKUP(A531,'QAQC ID Reference Page'!A$2:G$10999,6,FALSE)</f>
        <v>C9</v>
      </c>
      <c r="G531" s="3" t="str">
        <f>VLOOKUP(A531,'QAQC ID Reference Page'!A$2:G$10999,7,FALSE)</f>
        <v>S</v>
      </c>
      <c r="H531" s="49">
        <v>0.02</v>
      </c>
      <c r="I531" s="49">
        <v>0.17</v>
      </c>
      <c r="J531" s="50">
        <v>-1.4999999999999999E-2</v>
      </c>
      <c r="K531" s="49">
        <v>1.55</v>
      </c>
      <c r="L531" s="49">
        <v>64.84</v>
      </c>
      <c r="M531" s="3"/>
      <c r="N531" s="3"/>
      <c r="O531" s="3"/>
      <c r="P531" s="3"/>
      <c r="Q531" s="3"/>
      <c r="R531" s="3"/>
      <c r="S531" s="3"/>
      <c r="T531" s="3"/>
      <c r="U531" s="3"/>
      <c r="V531" s="3"/>
      <c r="W531" s="3"/>
      <c r="X531" s="3"/>
      <c r="Y531" s="3"/>
      <c r="Z531" s="3"/>
      <c r="AA531" s="3"/>
      <c r="AB531" s="3"/>
    </row>
    <row r="532" spans="1:28" x14ac:dyDescent="0.2">
      <c r="A532" s="3">
        <v>11426</v>
      </c>
      <c r="B532" s="3" t="str">
        <f>VLOOKUP(A532,'QAQC ID Reference Page'!A$2:G$10999,2,FALSE)</f>
        <v>OBS1021</v>
      </c>
      <c r="C532" s="46">
        <f>VLOOKUP(A532,'QAQC ID Reference Page'!A$2:G$10999,3,FALSE)</f>
        <v>44490</v>
      </c>
      <c r="D532" s="12">
        <f>VLOOKUP(A532,'QAQC ID Reference Page'!A$2:G$10999,4,FALSE)</f>
        <v>0.45763888888888887</v>
      </c>
      <c r="E532" s="21">
        <f>VLOOKUP(A532,'QAQC ID Reference Page'!A$2:G$10999,5,FALSE)</f>
        <v>1039</v>
      </c>
      <c r="F532" s="21" t="str">
        <f>VLOOKUP(A532,'QAQC ID Reference Page'!A$2:G$10999,6,FALSE)</f>
        <v>C5-1</v>
      </c>
      <c r="G532" s="3" t="str">
        <f>VLOOKUP(A532,'QAQC ID Reference Page'!A$2:G$10999,7,FALSE)</f>
        <v>B</v>
      </c>
      <c r="H532" s="49">
        <v>-0.01</v>
      </c>
      <c r="I532" s="49">
        <v>0.13</v>
      </c>
      <c r="J532" s="50">
        <v>0.186</v>
      </c>
      <c r="K532" s="49">
        <v>3.11</v>
      </c>
      <c r="L532" s="49">
        <v>31.81</v>
      </c>
      <c r="M532" s="3"/>
      <c r="N532" s="3"/>
      <c r="O532" s="3"/>
      <c r="P532" s="3"/>
      <c r="Q532" s="3"/>
      <c r="R532" s="3"/>
      <c r="S532" s="3"/>
      <c r="T532" s="3"/>
      <c r="U532" s="3"/>
      <c r="V532" s="3"/>
      <c r="W532" s="3"/>
      <c r="X532" s="3"/>
      <c r="Y532" s="3"/>
      <c r="Z532" s="3"/>
      <c r="AA532" s="3"/>
      <c r="AB532" s="3"/>
    </row>
    <row r="533" spans="1:28" x14ac:dyDescent="0.2">
      <c r="A533" s="3">
        <v>11427</v>
      </c>
      <c r="B533" s="3" t="str">
        <f>VLOOKUP(A533,'QAQC ID Reference Page'!A$2:G$10999,2,FALSE)</f>
        <v>OBS1021</v>
      </c>
      <c r="C533" s="46">
        <f>VLOOKUP(A533,'QAQC ID Reference Page'!A$2:G$10999,3,FALSE)</f>
        <v>44490</v>
      </c>
      <c r="D533" s="12">
        <f>VLOOKUP(A533,'QAQC ID Reference Page'!A$2:G$10999,4,FALSE)</f>
        <v>0.45763888888888887</v>
      </c>
      <c r="E533" s="21">
        <f>VLOOKUP(A533,'QAQC ID Reference Page'!A$2:G$10999,5,FALSE)</f>
        <v>1005</v>
      </c>
      <c r="F533" s="21" t="str">
        <f>VLOOKUP(A533,'QAQC ID Reference Page'!A$2:G$10999,6,FALSE)</f>
        <v>C5-1</v>
      </c>
      <c r="G533" s="3" t="str">
        <f>VLOOKUP(A533,'QAQC ID Reference Page'!A$2:G$10999,7,FALSE)</f>
        <v>S</v>
      </c>
      <c r="H533" s="49">
        <v>0.06</v>
      </c>
      <c r="I533" s="49">
        <v>0.15</v>
      </c>
      <c r="J533" s="50">
        <v>-1.4999999999999999E-2</v>
      </c>
      <c r="K533" s="49">
        <v>4.58</v>
      </c>
      <c r="L533" s="49">
        <v>47.28</v>
      </c>
      <c r="M533" s="3"/>
      <c r="N533" s="3"/>
      <c r="O533" s="3"/>
      <c r="P533" s="3"/>
      <c r="Q533" s="3"/>
      <c r="R533" s="3"/>
      <c r="S533" s="3"/>
      <c r="T533" s="3"/>
      <c r="U533" s="3"/>
      <c r="V533" s="3"/>
      <c r="W533" s="3"/>
      <c r="X533" s="3"/>
      <c r="Y533" s="3"/>
      <c r="Z533" s="3"/>
      <c r="AA533" s="3"/>
      <c r="AB533" s="3"/>
    </row>
    <row r="534" spans="1:28" x14ac:dyDescent="0.2">
      <c r="A534" s="3">
        <v>11428</v>
      </c>
      <c r="B534" s="3" t="str">
        <f>VLOOKUP(A534,'QAQC ID Reference Page'!A$2:G$10999,2,FALSE)</f>
        <v>OBS1021</v>
      </c>
      <c r="C534" s="46">
        <f>VLOOKUP(A534,'QAQC ID Reference Page'!A$2:G$10999,3,FALSE)</f>
        <v>44490</v>
      </c>
      <c r="D534" s="12">
        <f>VLOOKUP(A534,'QAQC ID Reference Page'!A$2:G$10999,4,FALSE)</f>
        <v>0.41805555555555557</v>
      </c>
      <c r="E534" s="21">
        <f>VLOOKUP(A534,'QAQC ID Reference Page'!A$2:G$10999,5,FALSE)</f>
        <v>1007</v>
      </c>
      <c r="F534" s="21" t="str">
        <f>VLOOKUP(A534,'QAQC ID Reference Page'!A$2:G$10999,6,FALSE)</f>
        <v>C7C</v>
      </c>
      <c r="G534" s="3" t="str">
        <f>VLOOKUP(A534,'QAQC ID Reference Page'!A$2:G$10999,7,FALSE)</f>
        <v>S</v>
      </c>
      <c r="H534" s="49">
        <v>0.12</v>
      </c>
      <c r="I534" s="49">
        <v>0.26</v>
      </c>
      <c r="J534" s="50">
        <v>-1.2E-2</v>
      </c>
      <c r="K534" s="49">
        <v>14</v>
      </c>
      <c r="L534" s="49">
        <v>67.069999999999993</v>
      </c>
      <c r="M534" s="3"/>
      <c r="N534" s="3"/>
      <c r="O534" s="3"/>
      <c r="P534" s="3"/>
      <c r="Q534" s="3"/>
      <c r="R534" s="3"/>
      <c r="S534" s="3"/>
      <c r="T534" s="3"/>
      <c r="U534" s="3"/>
      <c r="V534" s="3"/>
      <c r="W534" s="3"/>
      <c r="X534" s="3"/>
      <c r="Y534" s="3"/>
      <c r="Z534" s="3"/>
      <c r="AA534" s="3"/>
      <c r="AB534" s="3"/>
    </row>
    <row r="535" spans="1:28" x14ac:dyDescent="0.2">
      <c r="A535" s="3">
        <v>11429</v>
      </c>
      <c r="B535" s="3" t="str">
        <f>VLOOKUP(A535,'QAQC ID Reference Page'!A$2:G$10999,2,FALSE)</f>
        <v>OBS1021</v>
      </c>
      <c r="C535" s="46">
        <f>VLOOKUP(A535,'QAQC ID Reference Page'!A$2:G$10999,3,FALSE)</f>
        <v>44490</v>
      </c>
      <c r="D535" s="12">
        <f>VLOOKUP(A535,'QAQC ID Reference Page'!A$2:G$10999,4,FALSE)</f>
        <v>0.41805555555555557</v>
      </c>
      <c r="E535" s="21">
        <f>VLOOKUP(A535,'QAQC ID Reference Page'!A$2:G$10999,5,FALSE)</f>
        <v>1026</v>
      </c>
      <c r="F535" s="21" t="str">
        <f>VLOOKUP(A535,'QAQC ID Reference Page'!A$2:G$10999,6,FALSE)</f>
        <v>C7C</v>
      </c>
      <c r="G535" s="3" t="str">
        <f>VLOOKUP(A535,'QAQC ID Reference Page'!A$2:G$10999,7,FALSE)</f>
        <v>B</v>
      </c>
      <c r="H535" s="49">
        <v>0.31</v>
      </c>
      <c r="I535" s="49">
        <v>0.33</v>
      </c>
      <c r="J535" s="50">
        <v>0.06</v>
      </c>
      <c r="K535" s="49">
        <v>13.83</v>
      </c>
      <c r="L535" s="49">
        <v>30.33</v>
      </c>
      <c r="M535" s="3"/>
      <c r="N535" s="3"/>
      <c r="O535" s="3"/>
      <c r="P535" s="3"/>
      <c r="Q535" s="3"/>
      <c r="R535" s="3"/>
      <c r="S535" s="3"/>
      <c r="T535" s="3"/>
      <c r="U535" s="3"/>
      <c r="V535" s="3"/>
      <c r="W535" s="3"/>
      <c r="X535" s="3"/>
      <c r="Y535" s="3"/>
      <c r="Z535" s="3"/>
      <c r="AA535" s="3"/>
      <c r="AB535" s="3"/>
    </row>
    <row r="536" spans="1:28" x14ac:dyDescent="0.2">
      <c r="A536" s="3">
        <v>11430</v>
      </c>
      <c r="B536" s="3" t="str">
        <f>VLOOKUP(A536,'QAQC ID Reference Page'!A$2:G$10999,2,FALSE)</f>
        <v>OBS1021</v>
      </c>
      <c r="C536" s="46">
        <f>VLOOKUP(A536,'QAQC ID Reference Page'!A$2:G$10999,3,FALSE)</f>
        <v>44490</v>
      </c>
      <c r="D536" s="12">
        <f>VLOOKUP(A536,'QAQC ID Reference Page'!A$2:G$10999,4,FALSE)</f>
        <v>0.36319444444444443</v>
      </c>
      <c r="E536" s="21">
        <f>VLOOKUP(A536,'QAQC ID Reference Page'!A$2:G$10999,5,FALSE)</f>
        <v>1032</v>
      </c>
      <c r="F536" s="21" t="str">
        <f>VLOOKUP(A536,'QAQC ID Reference Page'!A$2:G$10999,6,FALSE)</f>
        <v>WB</v>
      </c>
      <c r="G536" s="3" t="str">
        <f>VLOOKUP(A536,'QAQC ID Reference Page'!A$2:G$10999,7,FALSE)</f>
        <v>S</v>
      </c>
      <c r="H536" s="49">
        <v>10.49</v>
      </c>
      <c r="I536" s="49">
        <v>0.15</v>
      </c>
      <c r="J536" s="50">
        <v>0.13300000000000001</v>
      </c>
      <c r="K536" s="49">
        <v>3.8</v>
      </c>
      <c r="L536" s="49">
        <v>59.54</v>
      </c>
      <c r="M536" s="3"/>
      <c r="N536" s="3"/>
      <c r="O536" s="3"/>
      <c r="P536" s="3"/>
      <c r="Q536" s="3"/>
      <c r="R536" s="3"/>
      <c r="S536" s="3"/>
      <c r="T536" s="3"/>
      <c r="U536" s="3"/>
      <c r="V536" s="3"/>
      <c r="W536" s="3"/>
      <c r="X536" s="3"/>
      <c r="Y536" s="3"/>
      <c r="Z536" s="3"/>
      <c r="AA536" s="3"/>
      <c r="AB536" s="3"/>
    </row>
    <row r="537" spans="1:28" x14ac:dyDescent="0.2">
      <c r="A537" s="3">
        <v>11431</v>
      </c>
      <c r="B537" s="3" t="str">
        <f>VLOOKUP(A537,'QAQC ID Reference Page'!A$2:G$10999,2,FALSE)</f>
        <v>OBS1021</v>
      </c>
      <c r="C537" s="46">
        <f>VLOOKUP(A537,'QAQC ID Reference Page'!A$2:G$10999,3,FALSE)</f>
        <v>44490</v>
      </c>
      <c r="D537" s="12">
        <f>VLOOKUP(A537,'QAQC ID Reference Page'!A$2:G$10999,4,FALSE)</f>
        <v>0.40416666666666667</v>
      </c>
      <c r="E537" s="21">
        <f>VLOOKUP(A537,'QAQC ID Reference Page'!A$2:G$10999,5,FALSE)</f>
        <v>1041</v>
      </c>
      <c r="F537" s="21" t="str">
        <f>VLOOKUP(A537,'QAQC ID Reference Page'!A$2:G$10999,6,FALSE)</f>
        <v>C9</v>
      </c>
      <c r="G537" s="3" t="str">
        <f>VLOOKUP(A537,'QAQC ID Reference Page'!A$2:G$10999,7,FALSE)</f>
        <v>B</v>
      </c>
      <c r="H537" s="49">
        <v>0.39</v>
      </c>
      <c r="I537" s="49">
        <v>0.26</v>
      </c>
      <c r="J537" s="50">
        <v>6.5000000000000002E-2</v>
      </c>
      <c r="K537" s="49">
        <v>3.41</v>
      </c>
      <c r="L537" s="49">
        <v>49.03</v>
      </c>
      <c r="M537" s="3"/>
      <c r="N537" s="3"/>
      <c r="O537" s="3"/>
      <c r="P537" s="3"/>
      <c r="Q537" s="3"/>
      <c r="R537" s="3"/>
      <c r="S537" s="3"/>
      <c r="T537" s="3"/>
      <c r="U537" s="3"/>
      <c r="V537" s="3"/>
      <c r="W537" s="3"/>
      <c r="X537" s="3"/>
      <c r="Y537" s="3"/>
      <c r="Z537" s="3"/>
      <c r="AA537" s="3"/>
      <c r="AB537" s="3"/>
    </row>
    <row r="538" spans="1:28" x14ac:dyDescent="0.2">
      <c r="A538" s="3">
        <v>11432</v>
      </c>
      <c r="B538" s="3" t="str">
        <f>VLOOKUP(A538,'QAQC ID Reference Page'!A$2:G$10999,2,FALSE)</f>
        <v>OBS1021</v>
      </c>
      <c r="C538" s="46">
        <f>VLOOKUP(A538,'QAQC ID Reference Page'!A$2:G$10999,3,FALSE)</f>
        <v>44490</v>
      </c>
      <c r="D538" s="12">
        <f>VLOOKUP(A538,'QAQC ID Reference Page'!A$2:G$10999,4,FALSE)</f>
        <v>0.29722222222222222</v>
      </c>
      <c r="E538" s="21">
        <f>VLOOKUP(A538,'QAQC ID Reference Page'!A$2:G$10999,5,FALSE)</f>
        <v>1024</v>
      </c>
      <c r="F538" s="21" t="str">
        <f>VLOOKUP(A538,'QAQC ID Reference Page'!A$2:G$10999,6,FALSE)</f>
        <v>B7C</v>
      </c>
      <c r="G538" s="3" t="str">
        <f>VLOOKUP(A538,'QAQC ID Reference Page'!A$2:G$10999,7,FALSE)</f>
        <v>B</v>
      </c>
      <c r="H538" s="49">
        <v>0.11</v>
      </c>
      <c r="I538" s="49">
        <v>0.14000000000000001</v>
      </c>
      <c r="J538" s="50">
        <v>4.0000000000000001E-3</v>
      </c>
      <c r="K538" s="49">
        <v>4.8899999999999997</v>
      </c>
      <c r="L538" s="49">
        <v>38.33</v>
      </c>
      <c r="M538" s="3"/>
      <c r="N538" s="3"/>
      <c r="O538" s="3"/>
      <c r="P538" s="3"/>
      <c r="Q538" s="3"/>
      <c r="R538" s="3"/>
      <c r="S538" s="3"/>
      <c r="T538" s="3"/>
      <c r="U538" s="3"/>
      <c r="V538" s="3"/>
      <c r="W538" s="3"/>
      <c r="X538" s="3"/>
      <c r="Y538" s="3"/>
      <c r="Z538" s="3"/>
      <c r="AA538" s="3"/>
      <c r="AB538" s="3"/>
    </row>
    <row r="539" spans="1:28" x14ac:dyDescent="0.2">
      <c r="A539" s="3">
        <v>11433</v>
      </c>
      <c r="B539" s="3" t="str">
        <f>VLOOKUP(A539,'QAQC ID Reference Page'!A$2:G$10999,2,FALSE)</f>
        <v>OBS1021</v>
      </c>
      <c r="C539" s="46">
        <f>VLOOKUP(A539,'QAQC ID Reference Page'!A$2:G$10999,3,FALSE)</f>
        <v>44490</v>
      </c>
      <c r="D539" s="12">
        <f>VLOOKUP(A539,'QAQC ID Reference Page'!A$2:G$10999,4,FALSE)</f>
        <v>0.47013888888888888</v>
      </c>
      <c r="E539" s="21">
        <f>VLOOKUP(A539,'QAQC ID Reference Page'!A$2:G$10999,5,FALSE)</f>
        <v>1033</v>
      </c>
      <c r="F539" s="21" t="str">
        <f>VLOOKUP(A539,'QAQC ID Reference Page'!A$2:G$10999,6,FALSE)</f>
        <v>C4</v>
      </c>
      <c r="G539" s="3" t="str">
        <f>VLOOKUP(A539,'QAQC ID Reference Page'!A$2:G$10999,7,FALSE)</f>
        <v>B</v>
      </c>
      <c r="H539" s="49">
        <v>0.4</v>
      </c>
      <c r="I539" s="49">
        <v>0.7</v>
      </c>
      <c r="J539" s="50">
        <v>1.2E-2</v>
      </c>
      <c r="K539" s="49">
        <v>2.21</v>
      </c>
      <c r="L539" s="49">
        <v>15.05</v>
      </c>
      <c r="M539" s="3"/>
      <c r="N539" s="3"/>
      <c r="O539" s="3"/>
      <c r="P539" s="3"/>
      <c r="Q539" s="3"/>
      <c r="R539" s="3"/>
      <c r="S539" s="3"/>
      <c r="T539" s="3"/>
      <c r="U539" s="3"/>
      <c r="V539" s="3"/>
      <c r="W539" s="3"/>
      <c r="X539" s="3"/>
      <c r="Y539" s="3"/>
      <c r="Z539" s="3"/>
      <c r="AA539" s="3"/>
      <c r="AB539" s="3"/>
    </row>
    <row r="540" spans="1:28" x14ac:dyDescent="0.2">
      <c r="A540" s="3">
        <v>11434</v>
      </c>
      <c r="B540" s="3" t="str">
        <f>VLOOKUP(A540,'QAQC ID Reference Page'!A$2:G$10999,2,FALSE)</f>
        <v>OBS1021</v>
      </c>
      <c r="C540" s="46">
        <f>VLOOKUP(A540,'QAQC ID Reference Page'!A$2:G$10999,3,FALSE)</f>
        <v>44490</v>
      </c>
      <c r="D540" s="12">
        <f>VLOOKUP(A540,'QAQC ID Reference Page'!A$2:G$10999,4,FALSE)</f>
        <v>0.29722222222222222</v>
      </c>
      <c r="E540" s="21">
        <f>VLOOKUP(A540,'QAQC ID Reference Page'!A$2:G$10999,5,FALSE)</f>
        <v>1011</v>
      </c>
      <c r="F540" s="21" t="str">
        <f>VLOOKUP(A540,'QAQC ID Reference Page'!A$2:G$10999,6,FALSE)</f>
        <v>B7C</v>
      </c>
      <c r="G540" s="3" t="str">
        <f>VLOOKUP(A540,'QAQC ID Reference Page'!A$2:G$10999,7,FALSE)</f>
        <v>S</v>
      </c>
      <c r="H540" s="49">
        <v>0.4</v>
      </c>
      <c r="I540" s="49">
        <v>0.23</v>
      </c>
      <c r="J540" s="50">
        <v>0.08</v>
      </c>
      <c r="K540" s="49">
        <v>9.2899999999999991</v>
      </c>
      <c r="L540" s="49">
        <v>69.72</v>
      </c>
      <c r="M540" s="3"/>
      <c r="N540" s="3"/>
      <c r="O540" s="3"/>
      <c r="P540" s="3"/>
      <c r="Q540" s="3"/>
      <c r="R540" s="3"/>
      <c r="S540" s="3"/>
      <c r="T540" s="3"/>
      <c r="U540" s="3"/>
      <c r="V540" s="3"/>
      <c r="W540" s="3"/>
      <c r="X540" s="3"/>
      <c r="Y540" s="3"/>
      <c r="Z540" s="3"/>
      <c r="AA540" s="3"/>
      <c r="AB540" s="3"/>
    </row>
    <row r="541" spans="1:28" x14ac:dyDescent="0.2">
      <c r="A541" s="3">
        <v>11435</v>
      </c>
      <c r="B541" s="3" t="str">
        <f>VLOOKUP(A541,'QAQC ID Reference Page'!A$2:G$10999,2,FALSE)</f>
        <v>OBS1021</v>
      </c>
      <c r="C541" s="46">
        <f>VLOOKUP(A541,'QAQC ID Reference Page'!A$2:G$10999,3,FALSE)</f>
        <v>44490</v>
      </c>
      <c r="D541" s="12">
        <f>VLOOKUP(A541,'QAQC ID Reference Page'!A$2:G$10999,4,FALSE)</f>
        <v>0.34027777777777779</v>
      </c>
      <c r="E541" s="21">
        <f>VLOOKUP(A541,'QAQC ID Reference Page'!A$2:G$10999,5,FALSE)</f>
        <v>1004</v>
      </c>
      <c r="F541" s="21" t="str">
        <f>VLOOKUP(A541,'QAQC ID Reference Page'!A$2:G$10999,6,FALSE)</f>
        <v>BSR</v>
      </c>
      <c r="G541" s="3" t="str">
        <f>VLOOKUP(A541,'QAQC ID Reference Page'!A$2:G$10999,7,FALSE)</f>
        <v>S</v>
      </c>
      <c r="H541" s="49">
        <v>0.05</v>
      </c>
      <c r="I541" s="49">
        <v>0.31</v>
      </c>
      <c r="J541" s="50">
        <v>-1.4999999999999999E-2</v>
      </c>
      <c r="K541" s="49">
        <v>3.24</v>
      </c>
      <c r="L541" s="49">
        <v>48.14</v>
      </c>
      <c r="M541" s="3"/>
      <c r="N541" s="3"/>
      <c r="O541" s="3"/>
      <c r="P541" s="3"/>
      <c r="Q541" s="3"/>
      <c r="R541" s="3"/>
      <c r="S541" s="3"/>
      <c r="T541" s="3"/>
      <c r="U541" s="3"/>
      <c r="V541" s="3"/>
      <c r="W541" s="3"/>
      <c r="X541" s="3"/>
      <c r="Y541" s="3"/>
      <c r="Z541" s="3"/>
      <c r="AA541" s="3"/>
      <c r="AB541" s="3"/>
    </row>
    <row r="542" spans="1:28" x14ac:dyDescent="0.2">
      <c r="A542" s="3">
        <v>11436</v>
      </c>
      <c r="B542" s="3" t="str">
        <f>VLOOKUP(A542,'QAQC ID Reference Page'!A$2:G$10999,2,FALSE)</f>
        <v>OBS1021</v>
      </c>
      <c r="C542" s="46">
        <f>VLOOKUP(A542,'QAQC ID Reference Page'!A$2:G$10999,3,FALSE)</f>
        <v>44490</v>
      </c>
      <c r="D542" s="12">
        <f>VLOOKUP(A542,'QAQC ID Reference Page'!A$2:G$10999,4,FALSE)</f>
        <v>0.3263888888888889</v>
      </c>
      <c r="E542" s="21">
        <f>VLOOKUP(A542,'QAQC ID Reference Page'!A$2:G$10999,5,FALSE)</f>
        <v>1027</v>
      </c>
      <c r="F542" s="21" t="str">
        <f>VLOOKUP(A542,'QAQC ID Reference Page'!A$2:G$10999,6,FALSE)</f>
        <v>B11</v>
      </c>
      <c r="G542" s="3" t="str">
        <f>VLOOKUP(A542,'QAQC ID Reference Page'!A$2:G$10999,7,FALSE)</f>
        <v>S</v>
      </c>
      <c r="H542" s="49">
        <v>0.14000000000000001</v>
      </c>
      <c r="I542" s="49">
        <v>0.2</v>
      </c>
      <c r="J542" s="50">
        <v>-1.2E-2</v>
      </c>
      <c r="K542" s="49">
        <v>14.33</v>
      </c>
      <c r="L542" s="49">
        <v>48.63</v>
      </c>
      <c r="M542" s="3"/>
      <c r="N542" s="3"/>
      <c r="O542" s="3"/>
      <c r="P542" s="3"/>
      <c r="Q542" s="3"/>
      <c r="R542" s="3"/>
      <c r="S542" s="3"/>
      <c r="T542" s="3"/>
      <c r="U542" s="3"/>
      <c r="V542" s="3"/>
      <c r="W542" s="3"/>
      <c r="X542" s="3"/>
      <c r="Y542" s="3"/>
      <c r="Z542" s="3"/>
      <c r="AA542" s="3"/>
      <c r="AB542" s="3"/>
    </row>
    <row r="543" spans="1:28" x14ac:dyDescent="0.2">
      <c r="A543" s="3">
        <v>11501</v>
      </c>
      <c r="B543" s="3" t="str">
        <f>VLOOKUP(A543,'QAQC ID Reference Page'!A$2:G$10999,2,FALSE)</f>
        <v>OBS1121</v>
      </c>
      <c r="C543" s="46">
        <f>VLOOKUP(A543,'QAQC ID Reference Page'!A$2:G$10999,3,FALSE)</f>
        <v>44516</v>
      </c>
      <c r="D543" s="12">
        <f>VLOOKUP(A543,'QAQC ID Reference Page'!A$2:G$10999,4,FALSE)</f>
        <v>0.51736111111111116</v>
      </c>
      <c r="E543" s="21">
        <f>VLOOKUP(A543,'QAQC ID Reference Page'!A$2:G$10999,5,FALSE)</f>
        <v>1016</v>
      </c>
      <c r="F543" s="21" t="str">
        <f>VLOOKUP(A543,'QAQC ID Reference Page'!A$2:G$10999,6,FALSE)</f>
        <v>E9</v>
      </c>
      <c r="G543" s="3" t="str">
        <f>VLOOKUP(A543,'QAQC ID Reference Page'!A$2:G$10999,7,FALSE)</f>
        <v>S</v>
      </c>
      <c r="H543" s="49">
        <v>-0.09</v>
      </c>
      <c r="I543" s="49">
        <v>0.16</v>
      </c>
      <c r="J543" s="50">
        <v>-8.9999999999999993E-3</v>
      </c>
      <c r="K543" s="49">
        <v>0.44</v>
      </c>
      <c r="L543" s="49">
        <v>30.44</v>
      </c>
      <c r="M543" s="3"/>
      <c r="N543" s="3"/>
      <c r="O543" s="3"/>
      <c r="P543" s="3"/>
      <c r="Q543" s="3"/>
      <c r="R543" s="3"/>
      <c r="S543" s="3"/>
      <c r="T543" s="3"/>
      <c r="U543" s="3"/>
      <c r="V543" s="3"/>
      <c r="W543" s="3"/>
      <c r="X543" s="3"/>
      <c r="Y543" s="3"/>
      <c r="Z543" s="3"/>
      <c r="AA543" s="3"/>
      <c r="AB543" s="3"/>
    </row>
    <row r="544" spans="1:28" x14ac:dyDescent="0.2">
      <c r="A544" s="3">
        <v>11502</v>
      </c>
      <c r="B544" s="3" t="str">
        <f>VLOOKUP(A544,'QAQC ID Reference Page'!A$2:G$10999,2,FALSE)</f>
        <v>OBS1121</v>
      </c>
      <c r="C544" s="46">
        <f>VLOOKUP(A544,'QAQC ID Reference Page'!A$2:G$10999,3,FALSE)</f>
        <v>44516</v>
      </c>
      <c r="D544" s="12">
        <f>VLOOKUP(A544,'QAQC ID Reference Page'!A$2:G$10999,4,FALSE)</f>
        <v>0.52708333333333335</v>
      </c>
      <c r="E544" s="21">
        <f>VLOOKUP(A544,'QAQC ID Reference Page'!A$2:G$10999,5,FALSE)</f>
        <v>1015</v>
      </c>
      <c r="F544" s="21" t="str">
        <f>VLOOKUP(A544,'QAQC ID Reference Page'!A$2:G$10999,6,FALSE)</f>
        <v>E7C</v>
      </c>
      <c r="G544" s="3" t="str">
        <f>VLOOKUP(A544,'QAQC ID Reference Page'!A$2:G$10999,7,FALSE)</f>
        <v>B</v>
      </c>
      <c r="H544" s="49">
        <v>0.39</v>
      </c>
      <c r="I544" s="49">
        <v>0.82</v>
      </c>
      <c r="J544" s="50">
        <v>1.2999999999999999E-2</v>
      </c>
      <c r="K544" s="49">
        <v>5.05</v>
      </c>
      <c r="L544" s="49">
        <v>119.87</v>
      </c>
      <c r="M544" s="3"/>
      <c r="N544" s="3"/>
      <c r="O544" s="3"/>
      <c r="P544" s="3"/>
      <c r="Q544" s="3"/>
      <c r="R544" s="3"/>
      <c r="S544" s="3"/>
      <c r="T544" s="3"/>
      <c r="U544" s="3"/>
      <c r="V544" s="3"/>
      <c r="W544" s="3"/>
      <c r="X544" s="3"/>
      <c r="Y544" s="3"/>
      <c r="Z544" s="3"/>
      <c r="AA544" s="3"/>
      <c r="AB544" s="3"/>
    </row>
    <row r="545" spans="1:28" x14ac:dyDescent="0.2">
      <c r="A545" s="3">
        <v>11503</v>
      </c>
      <c r="B545" s="3" t="str">
        <f>VLOOKUP(A545,'QAQC ID Reference Page'!A$2:G$10999,2,FALSE)</f>
        <v>OBS1121</v>
      </c>
      <c r="C545" s="46">
        <f>VLOOKUP(A545,'QAQC ID Reference Page'!A$2:G$10999,3,FALSE)</f>
        <v>44516</v>
      </c>
      <c r="D545" s="12">
        <f>VLOOKUP(A545,'QAQC ID Reference Page'!A$2:G$10999,4,FALSE)</f>
        <v>0.41666666666666669</v>
      </c>
      <c r="E545" s="21">
        <f>VLOOKUP(A545,'QAQC ID Reference Page'!A$2:G$10999,5,FALSE)</f>
        <v>1011</v>
      </c>
      <c r="F545" s="21" t="str">
        <f>VLOOKUP(A545,'QAQC ID Reference Page'!A$2:G$10999,6,FALSE)</f>
        <v>I7C</v>
      </c>
      <c r="G545" s="3" t="str">
        <f>VLOOKUP(A545,'QAQC ID Reference Page'!A$2:G$10999,7,FALSE)</f>
        <v>B</v>
      </c>
      <c r="H545" s="49">
        <v>0.67</v>
      </c>
      <c r="I545" s="49">
        <v>0.47</v>
      </c>
      <c r="J545" s="50">
        <v>0.13600000000000001</v>
      </c>
      <c r="K545" s="49">
        <v>2.98</v>
      </c>
      <c r="L545" s="49">
        <v>64.38</v>
      </c>
      <c r="M545" s="3"/>
      <c r="N545" s="3"/>
      <c r="O545" s="3"/>
      <c r="P545" s="3"/>
      <c r="Q545" s="3"/>
      <c r="R545" s="3"/>
      <c r="S545" s="3"/>
      <c r="T545" s="3"/>
      <c r="U545" s="3"/>
      <c r="V545" s="3"/>
      <c r="W545" s="3"/>
      <c r="X545" s="3"/>
      <c r="Y545" s="3"/>
      <c r="Z545" s="3"/>
      <c r="AA545" s="3"/>
      <c r="AB545" s="3"/>
    </row>
    <row r="546" spans="1:28" x14ac:dyDescent="0.2">
      <c r="A546" s="3">
        <v>11505</v>
      </c>
      <c r="B546" s="3" t="str">
        <f>VLOOKUP(A546,'QAQC ID Reference Page'!A$2:G$10999,2,FALSE)</f>
        <v>OBS1121</v>
      </c>
      <c r="C546" s="46">
        <f>VLOOKUP(A546,'QAQC ID Reference Page'!A$2:G$10999,3,FALSE)</f>
        <v>44516</v>
      </c>
      <c r="D546" s="12">
        <f>VLOOKUP(A546,'QAQC ID Reference Page'!A$2:G$10999,4,FALSE)</f>
        <v>0.47291666666666665</v>
      </c>
      <c r="E546" s="21">
        <f>VLOOKUP(A546,'QAQC ID Reference Page'!A$2:G$10999,5,FALSE)</f>
        <v>1001</v>
      </c>
      <c r="F546" s="21" t="str">
        <f>VLOOKUP(A546,'QAQC ID Reference Page'!A$2:G$10999,6,FALSE)</f>
        <v>G7C</v>
      </c>
      <c r="G546" s="3" t="str">
        <f>VLOOKUP(A546,'QAQC ID Reference Page'!A$2:G$10999,7,FALSE)</f>
        <v>S</v>
      </c>
      <c r="H546" s="49">
        <v>-0.06</v>
      </c>
      <c r="I546" s="49">
        <v>0.28000000000000003</v>
      </c>
      <c r="J546" s="50">
        <v>-1.4E-2</v>
      </c>
      <c r="K546" s="49">
        <v>0.18</v>
      </c>
      <c r="L546" s="49">
        <v>52.86</v>
      </c>
      <c r="M546" s="3"/>
      <c r="N546" s="3"/>
      <c r="O546" s="3"/>
      <c r="P546" s="3"/>
      <c r="Q546" s="3"/>
      <c r="R546" s="3"/>
      <c r="S546" s="3"/>
      <c r="T546" s="3"/>
      <c r="U546" s="3"/>
      <c r="V546" s="3"/>
      <c r="W546" s="3"/>
      <c r="X546" s="3"/>
      <c r="Y546" s="3"/>
      <c r="Z546" s="3"/>
      <c r="AA546" s="3"/>
      <c r="AB546" s="3"/>
    </row>
    <row r="547" spans="1:28" x14ac:dyDescent="0.2">
      <c r="A547" s="3">
        <v>11506</v>
      </c>
      <c r="B547" s="3" t="str">
        <f>VLOOKUP(A547,'QAQC ID Reference Page'!A$2:G$10999,2,FALSE)</f>
        <v>OBS1121</v>
      </c>
      <c r="C547" s="46">
        <f>VLOOKUP(A547,'QAQC ID Reference Page'!A$2:G$10999,3,FALSE)</f>
        <v>44516</v>
      </c>
      <c r="D547" s="12">
        <f>VLOOKUP(A547,'QAQC ID Reference Page'!A$2:G$10999,4,FALSE)</f>
        <v>0.54305555555555551</v>
      </c>
      <c r="E547" s="21">
        <f>VLOOKUP(A547,'QAQC ID Reference Page'!A$2:G$10999,5,FALSE)</f>
        <v>1032</v>
      </c>
      <c r="F547" s="21" t="str">
        <f>VLOOKUP(A547,'QAQC ID Reference Page'!A$2:G$10999,6,FALSE)</f>
        <v>E6</v>
      </c>
      <c r="G547" s="3" t="str">
        <f>VLOOKUP(A547,'QAQC ID Reference Page'!A$2:G$10999,7,FALSE)</f>
        <v>S</v>
      </c>
      <c r="H547" s="49">
        <v>3.22</v>
      </c>
      <c r="I547" s="49">
        <v>0.09</v>
      </c>
      <c r="J547" s="50">
        <v>0.17199999999999999</v>
      </c>
      <c r="K547" s="49">
        <v>0.4</v>
      </c>
      <c r="L547" s="49">
        <v>79.19</v>
      </c>
      <c r="M547" s="3"/>
      <c r="N547" s="3"/>
      <c r="O547" s="3"/>
      <c r="P547" s="3"/>
      <c r="Q547" s="3"/>
      <c r="R547" s="3"/>
      <c r="S547" s="3"/>
      <c r="T547" s="3"/>
      <c r="U547" s="3"/>
      <c r="V547" s="3"/>
      <c r="W547" s="3"/>
      <c r="X547" s="3"/>
      <c r="Y547" s="3"/>
      <c r="Z547" s="3"/>
      <c r="AA547" s="3"/>
      <c r="AB547" s="3"/>
    </row>
    <row r="548" spans="1:28" x14ac:dyDescent="0.2">
      <c r="A548" s="3">
        <v>11507</v>
      </c>
      <c r="B548" s="3" t="str">
        <f>VLOOKUP(A548,'QAQC ID Reference Page'!A$2:G$10999,2,FALSE)</f>
        <v>OBS1121</v>
      </c>
      <c r="C548" s="46">
        <f>VLOOKUP(A548,'QAQC ID Reference Page'!A$2:G$10999,3,FALSE)</f>
        <v>44516</v>
      </c>
      <c r="D548" s="12">
        <f>VLOOKUP(A548,'QAQC ID Reference Page'!A$2:G$10999,4,FALSE)</f>
        <v>0.47291666666666665</v>
      </c>
      <c r="E548" s="21">
        <f>VLOOKUP(A548,'QAQC ID Reference Page'!A$2:G$10999,5,FALSE)</f>
        <v>1034</v>
      </c>
      <c r="F548" s="21" t="str">
        <f>VLOOKUP(A548,'QAQC ID Reference Page'!A$2:G$10999,6,FALSE)</f>
        <v>G7C</v>
      </c>
      <c r="G548" s="3" t="str">
        <f>VLOOKUP(A548,'QAQC ID Reference Page'!A$2:G$10999,7,FALSE)</f>
        <v>B</v>
      </c>
      <c r="H548" s="49">
        <v>-0.04</v>
      </c>
      <c r="I548" s="49">
        <v>0.11</v>
      </c>
      <c r="J548" s="50">
        <v>-8.0000000000000002E-3</v>
      </c>
      <c r="K548" s="49">
        <v>0.36</v>
      </c>
      <c r="L548" s="49">
        <v>131.69999999999999</v>
      </c>
      <c r="M548" s="3"/>
      <c r="N548" s="3"/>
      <c r="O548" s="3"/>
      <c r="P548" s="3"/>
      <c r="Q548" s="3"/>
      <c r="R548" s="3"/>
      <c r="S548" s="3"/>
      <c r="T548" s="3"/>
      <c r="U548" s="3"/>
      <c r="V548" s="3"/>
      <c r="W548" s="3"/>
      <c r="X548" s="3"/>
      <c r="Y548" s="3"/>
      <c r="Z548" s="3"/>
      <c r="AA548" s="3"/>
      <c r="AB548" s="3"/>
    </row>
    <row r="549" spans="1:28" x14ac:dyDescent="0.2">
      <c r="A549" s="3">
        <v>11508</v>
      </c>
      <c r="B549" s="3" t="str">
        <f>VLOOKUP(A549,'QAQC ID Reference Page'!A$2:G$10999,2,FALSE)</f>
        <v>OBS1121</v>
      </c>
      <c r="C549" s="46">
        <f>VLOOKUP(A549,'QAQC ID Reference Page'!A$2:G$10999,3,FALSE)</f>
        <v>44516</v>
      </c>
      <c r="D549" s="12">
        <f>VLOOKUP(A549,'QAQC ID Reference Page'!A$2:G$10999,4,FALSE)</f>
        <v>0.37916666666666665</v>
      </c>
      <c r="E549" s="21">
        <f>VLOOKUP(A549,'QAQC ID Reference Page'!A$2:G$10999,5,FALSE)</f>
        <v>1017</v>
      </c>
      <c r="F549" s="21" t="str">
        <f>VLOOKUP(A549,'QAQC ID Reference Page'!A$2:G$10999,6,FALSE)</f>
        <v>AR</v>
      </c>
      <c r="G549" s="3" t="str">
        <f>VLOOKUP(A549,'QAQC ID Reference Page'!A$2:G$10999,7,FALSE)</f>
        <v>S</v>
      </c>
      <c r="H549" s="49">
        <v>1.04</v>
      </c>
      <c r="I549" s="49">
        <v>0.34</v>
      </c>
      <c r="J549" s="50">
        <v>0.14299999999999999</v>
      </c>
      <c r="K549" s="49">
        <v>2.56</v>
      </c>
      <c r="L549" s="49">
        <v>63.1</v>
      </c>
      <c r="M549" s="3"/>
      <c r="N549" s="3"/>
      <c r="O549" s="3"/>
      <c r="P549" s="3"/>
      <c r="Q549" s="3"/>
      <c r="R549" s="3"/>
      <c r="S549" s="3"/>
      <c r="T549" s="3"/>
      <c r="U549" s="3"/>
      <c r="V549" s="3"/>
      <c r="W549" s="3"/>
      <c r="X549" s="3"/>
      <c r="Y549" s="3"/>
      <c r="Z549" s="3"/>
      <c r="AA549" s="3"/>
      <c r="AB549" s="3"/>
    </row>
    <row r="550" spans="1:28" x14ac:dyDescent="0.2">
      <c r="A550" s="3">
        <v>11509</v>
      </c>
      <c r="B550" s="3" t="str">
        <f>VLOOKUP(A550,'QAQC ID Reference Page'!A$2:G$10999,2,FALSE)</f>
        <v>OBS1121</v>
      </c>
      <c r="C550" s="46">
        <f>VLOOKUP(A550,'QAQC ID Reference Page'!A$2:G$10999,3,FALSE)</f>
        <v>44516</v>
      </c>
      <c r="D550" s="12">
        <f>VLOOKUP(A550,'QAQC ID Reference Page'!A$2:G$10999,4,FALSE)</f>
        <v>0.3527777777777778</v>
      </c>
      <c r="E550" s="21">
        <f>VLOOKUP(A550,'QAQC ID Reference Page'!A$2:G$10999,5,FALSE)</f>
        <v>1041</v>
      </c>
      <c r="F550" s="21" t="str">
        <f>VLOOKUP(A550,'QAQC ID Reference Page'!A$2:G$10999,6,FALSE)</f>
        <v>TR</v>
      </c>
      <c r="G550" s="3" t="str">
        <f>VLOOKUP(A550,'QAQC ID Reference Page'!A$2:G$10999,7,FALSE)</f>
        <v>B</v>
      </c>
      <c r="H550" s="49">
        <v>20.94</v>
      </c>
      <c r="I550" s="49">
        <v>0.3</v>
      </c>
      <c r="J550" s="50">
        <v>0.155</v>
      </c>
      <c r="K550" s="49">
        <v>0.62</v>
      </c>
      <c r="L550" s="49">
        <v>103.7</v>
      </c>
      <c r="M550" s="3"/>
      <c r="N550" s="3"/>
      <c r="O550" s="3"/>
      <c r="P550" s="3"/>
      <c r="Q550" s="3"/>
      <c r="R550" s="3"/>
      <c r="S550" s="3"/>
      <c r="T550" s="3"/>
      <c r="U550" s="3"/>
      <c r="V550" s="3"/>
      <c r="W550" s="3"/>
      <c r="X550" s="3"/>
      <c r="Y550" s="3"/>
      <c r="Z550" s="3"/>
      <c r="AA550" s="3"/>
      <c r="AB550" s="3"/>
    </row>
    <row r="551" spans="1:28" x14ac:dyDescent="0.2">
      <c r="A551" s="3">
        <v>11510</v>
      </c>
      <c r="B551" s="3" t="str">
        <f>VLOOKUP(A551,'QAQC ID Reference Page'!A$2:G$10999,2,FALSE)</f>
        <v>OBS1121</v>
      </c>
      <c r="C551" s="46">
        <f>VLOOKUP(A551,'QAQC ID Reference Page'!A$2:G$10999,3,FALSE)</f>
        <v>44516</v>
      </c>
      <c r="D551" s="12">
        <f>VLOOKUP(A551,'QAQC ID Reference Page'!A$2:G$10999,4,FALSE)</f>
        <v>0.36805555555555558</v>
      </c>
      <c r="E551" s="21">
        <f>VLOOKUP(A551,'QAQC ID Reference Page'!A$2:G$10999,5,FALSE)</f>
        <v>1003</v>
      </c>
      <c r="F551" s="21" t="str">
        <f>VLOOKUP(A551,'QAQC ID Reference Page'!A$2:G$10999,6,FALSE)</f>
        <v>TR-UP</v>
      </c>
      <c r="G551" s="3" t="str">
        <f>VLOOKUP(A551,'QAQC ID Reference Page'!A$2:G$10999,7,FALSE)</f>
        <v>S</v>
      </c>
      <c r="H551" s="49">
        <v>9.49</v>
      </c>
      <c r="I551" s="49">
        <v>0.25</v>
      </c>
      <c r="J551" s="50">
        <v>8.5999999999999993E-2</v>
      </c>
      <c r="K551" s="49">
        <v>0.84</v>
      </c>
      <c r="L551" s="49">
        <v>109.06</v>
      </c>
      <c r="M551" s="3"/>
      <c r="N551" s="3"/>
      <c r="O551" s="3"/>
      <c r="P551" s="3"/>
      <c r="Q551" s="3"/>
      <c r="R551" s="3"/>
      <c r="S551" s="3"/>
      <c r="T551" s="3"/>
      <c r="U551" s="3"/>
      <c r="V551" s="3"/>
      <c r="W551" s="3"/>
      <c r="X551" s="3"/>
      <c r="Y551" s="3"/>
      <c r="Z551" s="3"/>
      <c r="AA551" s="3"/>
      <c r="AB551" s="3"/>
    </row>
    <row r="552" spans="1:28" x14ac:dyDescent="0.2">
      <c r="A552" s="3">
        <v>11511</v>
      </c>
      <c r="B552" s="3" t="str">
        <f>VLOOKUP(A552,'QAQC ID Reference Page'!A$2:G$10999,2,FALSE)</f>
        <v>OBS1121</v>
      </c>
      <c r="C552" s="46">
        <f>VLOOKUP(A552,'QAQC ID Reference Page'!A$2:G$10999,3,FALSE)</f>
        <v>44516</v>
      </c>
      <c r="D552" s="12">
        <f>VLOOKUP(A552,'QAQC ID Reference Page'!A$2:G$10999,4,FALSE)</f>
        <v>0.36805555555555558</v>
      </c>
      <c r="E552" s="21">
        <f>VLOOKUP(A552,'QAQC ID Reference Page'!A$2:G$10999,5,FALSE)</f>
        <v>1020</v>
      </c>
      <c r="F552" s="21" t="str">
        <f>VLOOKUP(A552,'QAQC ID Reference Page'!A$2:G$10999,6,FALSE)</f>
        <v>TR-UP</v>
      </c>
      <c r="G552" s="3" t="str">
        <f>VLOOKUP(A552,'QAQC ID Reference Page'!A$2:G$10999,7,FALSE)</f>
        <v>B</v>
      </c>
      <c r="H552" s="49">
        <v>20.420000000000002</v>
      </c>
      <c r="I552" s="49">
        <v>0.21</v>
      </c>
      <c r="J552" s="50">
        <v>8.8999999999999996E-2</v>
      </c>
      <c r="K552" s="49">
        <v>-0.37</v>
      </c>
      <c r="L552" s="49">
        <v>173.94</v>
      </c>
      <c r="M552" s="3"/>
      <c r="N552" s="3"/>
      <c r="O552" s="3"/>
      <c r="P552" s="3"/>
      <c r="Q552" s="3"/>
      <c r="R552" s="3"/>
      <c r="S552" s="3"/>
      <c r="T552" s="3"/>
      <c r="U552" s="3"/>
      <c r="V552" s="3"/>
      <c r="W552" s="3"/>
      <c r="X552" s="3"/>
      <c r="Y552" s="3"/>
      <c r="Z552" s="3"/>
      <c r="AA552" s="3"/>
      <c r="AB552" s="3"/>
    </row>
    <row r="553" spans="1:28" x14ac:dyDescent="0.2">
      <c r="A553" s="3">
        <v>11512</v>
      </c>
      <c r="B553" s="3" t="str">
        <f>VLOOKUP(A553,'QAQC ID Reference Page'!A$2:G$10999,2,FALSE)</f>
        <v>OBS1121</v>
      </c>
      <c r="C553" s="46">
        <f>VLOOKUP(A553,'QAQC ID Reference Page'!A$2:G$10999,3,FALSE)</f>
        <v>44516</v>
      </c>
      <c r="D553" s="12">
        <f>VLOOKUP(A553,'QAQC ID Reference Page'!A$2:G$10999,4,FALSE)</f>
        <v>0.31666666666666665</v>
      </c>
      <c r="E553" s="21">
        <f>VLOOKUP(A553,'QAQC ID Reference Page'!A$2:G$10999,5,FALSE)</f>
        <v>1038</v>
      </c>
      <c r="F553" s="21" t="str">
        <f>VLOOKUP(A553,'QAQC ID Reference Page'!A$2:G$10999,6,FALSE)</f>
        <v>DR</v>
      </c>
      <c r="G553" s="3" t="str">
        <f>VLOOKUP(A553,'QAQC ID Reference Page'!A$2:G$10999,7,FALSE)</f>
        <v>S</v>
      </c>
      <c r="H553" s="49">
        <v>22.28</v>
      </c>
      <c r="I553" s="49">
        <v>0.28999999999999998</v>
      </c>
      <c r="J553" s="50">
        <v>0.16700000000000001</v>
      </c>
      <c r="K553" s="49">
        <v>0.95</v>
      </c>
      <c r="L553" s="49">
        <v>123.94</v>
      </c>
      <c r="M553" s="3"/>
      <c r="N553" s="3"/>
      <c r="O553" s="3"/>
      <c r="P553" s="3"/>
      <c r="Q553" s="3"/>
      <c r="R553" s="3"/>
      <c r="S553" s="3"/>
      <c r="T553" s="3"/>
      <c r="U553" s="3"/>
      <c r="V553" s="3"/>
      <c r="W553" s="3"/>
      <c r="X553" s="3"/>
      <c r="Y553" s="3"/>
      <c r="Z553" s="3"/>
      <c r="AA553" s="3"/>
      <c r="AB553" s="3"/>
    </row>
    <row r="554" spans="1:28" x14ac:dyDescent="0.2">
      <c r="A554" s="3">
        <v>11513</v>
      </c>
      <c r="B554" s="3" t="str">
        <f>VLOOKUP(A554,'QAQC ID Reference Page'!A$2:G$10999,2,FALSE)</f>
        <v>OBS1121</v>
      </c>
      <c r="C554" s="46">
        <f>VLOOKUP(A554,'QAQC ID Reference Page'!A$2:G$10999,3,FALSE)</f>
        <v>44516</v>
      </c>
      <c r="D554" s="12">
        <f>VLOOKUP(A554,'QAQC ID Reference Page'!A$2:G$10999,4,FALSE)</f>
        <v>0.3034722222222222</v>
      </c>
      <c r="E554" s="21">
        <f>VLOOKUP(A554,'QAQC ID Reference Page'!A$2:G$10999,5,FALSE)</f>
        <v>1042</v>
      </c>
      <c r="F554" s="21" t="str">
        <f>VLOOKUP(A554,'QAQC ID Reference Page'!A$2:G$10999,6,FALSE)</f>
        <v>G6</v>
      </c>
      <c r="G554" s="3" t="str">
        <f>VLOOKUP(A554,'QAQC ID Reference Page'!A$2:G$10999,7,FALSE)</f>
        <v>S</v>
      </c>
      <c r="H554" s="49">
        <v>1.67</v>
      </c>
      <c r="I554" s="49">
        <v>0.16</v>
      </c>
      <c r="J554" s="50">
        <v>7.2999999999999995E-2</v>
      </c>
      <c r="K554" s="49">
        <v>-0.31</v>
      </c>
      <c r="L554" s="49">
        <v>103.36</v>
      </c>
      <c r="M554" s="3"/>
      <c r="N554" s="3"/>
      <c r="O554" s="3"/>
      <c r="P554" s="3"/>
      <c r="Q554" s="3"/>
      <c r="R554" s="3"/>
      <c r="S554" s="3"/>
      <c r="T554" s="3"/>
      <c r="U554" s="3"/>
      <c r="V554" s="3"/>
      <c r="W554" s="3"/>
      <c r="X554" s="3"/>
      <c r="Y554" s="3"/>
      <c r="Z554" s="3"/>
      <c r="AA554" s="3"/>
      <c r="AB554" s="3"/>
    </row>
    <row r="555" spans="1:28" x14ac:dyDescent="0.2">
      <c r="A555" s="3">
        <v>11514</v>
      </c>
      <c r="B555" s="3" t="str">
        <f>VLOOKUP(A555,'QAQC ID Reference Page'!A$2:G$10999,2,FALSE)</f>
        <v>OBS1121</v>
      </c>
      <c r="C555" s="46">
        <f>VLOOKUP(A555,'QAQC ID Reference Page'!A$2:G$10999,3,FALSE)</f>
        <v>44516</v>
      </c>
      <c r="D555" s="12">
        <f>VLOOKUP(A555,'QAQC ID Reference Page'!A$2:G$10999,4,FALSE)</f>
        <v>0.3527777777777778</v>
      </c>
      <c r="E555" s="21">
        <f>VLOOKUP(A555,'QAQC ID Reference Page'!A$2:G$10999,5,FALSE)</f>
        <v>1028</v>
      </c>
      <c r="F555" s="21" t="str">
        <f>VLOOKUP(A555,'QAQC ID Reference Page'!A$2:G$10999,6,FALSE)</f>
        <v>TR</v>
      </c>
      <c r="G555" s="3" t="str">
        <f>VLOOKUP(A555,'QAQC ID Reference Page'!A$2:G$10999,7,FALSE)</f>
        <v>S</v>
      </c>
      <c r="H555" s="49">
        <v>3.32</v>
      </c>
      <c r="I555" s="49">
        <v>0.78</v>
      </c>
      <c r="J555" s="50">
        <v>0.185</v>
      </c>
      <c r="K555" s="49">
        <v>1.34</v>
      </c>
      <c r="L555" s="49">
        <v>229.01</v>
      </c>
      <c r="M555" s="3"/>
      <c r="N555" s="3"/>
      <c r="O555" s="3"/>
      <c r="P555" s="3"/>
      <c r="Q555" s="3"/>
      <c r="R555" s="3"/>
      <c r="S555" s="3"/>
      <c r="T555" s="3"/>
      <c r="U555" s="3"/>
      <c r="V555" s="3"/>
      <c r="W555" s="3"/>
      <c r="X555" s="3"/>
      <c r="Y555" s="3"/>
      <c r="Z555" s="3"/>
      <c r="AA555" s="3"/>
      <c r="AB555" s="3"/>
    </row>
    <row r="556" spans="1:28" x14ac:dyDescent="0.2">
      <c r="A556" s="3">
        <v>11515</v>
      </c>
      <c r="B556" s="3" t="str">
        <f>VLOOKUP(A556,'QAQC ID Reference Page'!A$2:G$10999,2,FALSE)</f>
        <v>OBS1121</v>
      </c>
      <c r="C556" s="46">
        <f>VLOOKUP(A556,'QAQC ID Reference Page'!A$2:G$10999,3,FALSE)</f>
        <v>44516</v>
      </c>
      <c r="D556" s="12">
        <f>VLOOKUP(A556,'QAQC ID Reference Page'!A$2:G$10999,4,FALSE)</f>
        <v>0.34513888888888888</v>
      </c>
      <c r="E556" s="21">
        <f>VLOOKUP(A556,'QAQC ID Reference Page'!A$2:G$10999,5,FALSE)</f>
        <v>1013</v>
      </c>
      <c r="F556" s="21" t="str">
        <f>VLOOKUP(A556,'QAQC ID Reference Page'!A$2:G$10999,6,FALSE)</f>
        <v>MR</v>
      </c>
      <c r="G556" s="3" t="str">
        <f>VLOOKUP(A556,'QAQC ID Reference Page'!A$2:G$10999,7,FALSE)</f>
        <v>S</v>
      </c>
      <c r="H556" s="49">
        <v>18.989999999999998</v>
      </c>
      <c r="I556" s="49">
        <v>0.43</v>
      </c>
      <c r="J556" s="50">
        <v>0.127</v>
      </c>
      <c r="K556" s="49">
        <v>7.0000000000000007E-2</v>
      </c>
      <c r="L556" s="49">
        <v>116.74</v>
      </c>
      <c r="M556" s="3"/>
      <c r="N556" s="3"/>
      <c r="O556" s="3"/>
      <c r="P556" s="3"/>
      <c r="Q556" s="3"/>
      <c r="R556" s="3"/>
      <c r="S556" s="3"/>
      <c r="T556" s="3"/>
      <c r="U556" s="3"/>
      <c r="V556" s="3"/>
      <c r="W556" s="3"/>
      <c r="X556" s="3"/>
      <c r="Y556" s="3"/>
      <c r="Z556" s="3"/>
      <c r="AA556" s="3"/>
      <c r="AB556" s="3"/>
    </row>
    <row r="557" spans="1:28" x14ac:dyDescent="0.2">
      <c r="A557" s="3">
        <v>11516</v>
      </c>
      <c r="B557" s="3" t="str">
        <f>VLOOKUP(A557,'QAQC ID Reference Page'!A$2:G$10999,2,FALSE)</f>
        <v>OBS1121</v>
      </c>
      <c r="C557" s="46">
        <f>VLOOKUP(A557,'QAQC ID Reference Page'!A$2:G$10999,3,FALSE)</f>
        <v>44516</v>
      </c>
      <c r="D557" s="12">
        <f>VLOOKUP(A557,'QAQC ID Reference Page'!A$2:G$10999,4,FALSE)</f>
        <v>0.34513888888888888</v>
      </c>
      <c r="E557" s="21">
        <f>VLOOKUP(A557,'QAQC ID Reference Page'!A$2:G$10999,5,FALSE)</f>
        <v>1037</v>
      </c>
      <c r="F557" s="21" t="str">
        <f>VLOOKUP(A557,'QAQC ID Reference Page'!A$2:G$10999,6,FALSE)</f>
        <v>MR</v>
      </c>
      <c r="G557" s="3" t="str">
        <f>VLOOKUP(A557,'QAQC ID Reference Page'!A$2:G$10999,7,FALSE)</f>
        <v>B</v>
      </c>
      <c r="H557" s="49">
        <v>12.14</v>
      </c>
      <c r="I557" s="49">
        <v>0.47</v>
      </c>
      <c r="J557" s="50">
        <v>0.121</v>
      </c>
      <c r="K557" s="49">
        <v>0.36</v>
      </c>
      <c r="L557" s="49">
        <v>124.84</v>
      </c>
      <c r="M557" s="3"/>
      <c r="N557" s="3"/>
      <c r="O557" s="3"/>
      <c r="P557" s="3"/>
      <c r="Q557" s="3"/>
      <c r="R557" s="3"/>
      <c r="S557" s="3"/>
      <c r="T557" s="3"/>
      <c r="U557" s="3"/>
      <c r="V557" s="3"/>
      <c r="W557" s="3"/>
      <c r="X557" s="3"/>
      <c r="Y557" s="3"/>
      <c r="Z557" s="3"/>
      <c r="AA557" s="3"/>
      <c r="AB557" s="3"/>
    </row>
    <row r="558" spans="1:28" x14ac:dyDescent="0.2">
      <c r="A558" s="3">
        <v>11517</v>
      </c>
      <c r="B558" s="3" t="str">
        <f>VLOOKUP(A558,'QAQC ID Reference Page'!A$2:G$10999,2,FALSE)</f>
        <v>OBS1121</v>
      </c>
      <c r="C558" s="46">
        <f>VLOOKUP(A558,'QAQC ID Reference Page'!A$2:G$10999,3,FALSE)</f>
        <v>44516</v>
      </c>
      <c r="D558" s="12">
        <f>VLOOKUP(A558,'QAQC ID Reference Page'!A$2:G$10999,4,FALSE)</f>
        <v>0.31666666666666665</v>
      </c>
      <c r="E558" s="21">
        <f>VLOOKUP(A558,'QAQC ID Reference Page'!A$2:G$10999,5,FALSE)</f>
        <v>1044</v>
      </c>
      <c r="F558" s="21" t="str">
        <f>VLOOKUP(A558,'QAQC ID Reference Page'!A$2:G$10999,6,FALSE)</f>
        <v>DR</v>
      </c>
      <c r="G558" s="3" t="str">
        <f>VLOOKUP(A558,'QAQC ID Reference Page'!A$2:G$10999,7,FALSE)</f>
        <v>B</v>
      </c>
      <c r="H558" s="49">
        <v>2.54</v>
      </c>
      <c r="I558" s="49">
        <v>0.91</v>
      </c>
      <c r="J558" s="50">
        <v>0.25900000000000001</v>
      </c>
      <c r="K558" s="49">
        <v>7.29</v>
      </c>
      <c r="L558" s="49">
        <v>49.91</v>
      </c>
      <c r="M558" s="3"/>
      <c r="N558" s="3"/>
      <c r="O558" s="3"/>
      <c r="P558" s="3"/>
      <c r="Q558" s="3"/>
      <c r="R558" s="3"/>
      <c r="S558" s="3"/>
      <c r="T558" s="3"/>
      <c r="U558" s="3"/>
      <c r="V558" s="3"/>
      <c r="W558" s="3"/>
      <c r="X558" s="3"/>
      <c r="Y558" s="3"/>
      <c r="Z558" s="3"/>
      <c r="AA558" s="3"/>
      <c r="AB558" s="3"/>
    </row>
    <row r="559" spans="1:28" x14ac:dyDescent="0.2">
      <c r="A559" s="3">
        <v>11518</v>
      </c>
      <c r="B559" s="3" t="str">
        <f>VLOOKUP(A559,'QAQC ID Reference Page'!A$2:G$10999,2,FALSE)</f>
        <v>OBS1121</v>
      </c>
      <c r="C559" s="46">
        <f>VLOOKUP(A559,'QAQC ID Reference Page'!A$2:G$10999,3,FALSE)</f>
        <v>44516</v>
      </c>
      <c r="D559" s="12">
        <f>VLOOKUP(A559,'QAQC ID Reference Page'!A$2:G$10999,4,FALSE)</f>
        <v>0.28749999999999998</v>
      </c>
      <c r="E559" s="21">
        <f>VLOOKUP(A559,'QAQC ID Reference Page'!A$2:G$10999,5,FALSE)</f>
        <v>1006</v>
      </c>
      <c r="F559" s="21" t="str">
        <f>VLOOKUP(A559,'QAQC ID Reference Page'!A$2:G$10999,6,FALSE)</f>
        <v>EFR</v>
      </c>
      <c r="G559" s="3" t="str">
        <f>VLOOKUP(A559,'QAQC ID Reference Page'!A$2:G$10999,7,FALSE)</f>
        <v>S</v>
      </c>
      <c r="H559" s="49">
        <v>0.97</v>
      </c>
      <c r="I559" s="49">
        <v>0.6</v>
      </c>
      <c r="J559" s="50">
        <v>0.05</v>
      </c>
      <c r="K559" s="49">
        <v>0.25</v>
      </c>
      <c r="L559" s="49">
        <v>57.93</v>
      </c>
      <c r="M559" s="3"/>
      <c r="N559" s="3"/>
      <c r="O559" s="3"/>
      <c r="P559" s="3"/>
      <c r="Q559" s="3"/>
      <c r="R559" s="3"/>
      <c r="S559" s="3"/>
      <c r="T559" s="3"/>
      <c r="U559" s="3"/>
      <c r="V559" s="3"/>
      <c r="W559" s="3"/>
      <c r="X559" s="3"/>
      <c r="Y559" s="3"/>
      <c r="Z559" s="3"/>
      <c r="AA559" s="3"/>
      <c r="AB559" s="3"/>
    </row>
    <row r="560" spans="1:28" x14ac:dyDescent="0.2">
      <c r="A560" s="3">
        <v>11519</v>
      </c>
      <c r="B560" s="3" t="str">
        <f>VLOOKUP(A560,'QAQC ID Reference Page'!A$2:G$10999,2,FALSE)</f>
        <v>OBS1121</v>
      </c>
      <c r="C560" s="46">
        <f>VLOOKUP(A560,'QAQC ID Reference Page'!A$2:G$10999,3,FALSE)</f>
        <v>44516</v>
      </c>
      <c r="D560" s="12">
        <f>VLOOKUP(A560,'QAQC ID Reference Page'!A$2:G$10999,4,FALSE)</f>
        <v>0.41666666666666669</v>
      </c>
      <c r="E560" s="21">
        <f>VLOOKUP(A560,'QAQC ID Reference Page'!A$2:G$10999,5,FALSE)</f>
        <v>1004</v>
      </c>
      <c r="F560" s="21" t="str">
        <f>VLOOKUP(A560,'QAQC ID Reference Page'!A$2:G$10999,6,FALSE)</f>
        <v>I7C</v>
      </c>
      <c r="G560" s="3" t="str">
        <f>VLOOKUP(A560,'QAQC ID Reference Page'!A$2:G$10999,7,FALSE)</f>
        <v>S</v>
      </c>
      <c r="H560" s="49">
        <v>3.15</v>
      </c>
      <c r="I560" s="49">
        <v>0.09</v>
      </c>
      <c r="J560" s="50">
        <v>4.5999999999999999E-2</v>
      </c>
      <c r="K560" s="49">
        <v>1.58</v>
      </c>
      <c r="L560" s="49">
        <v>83.14</v>
      </c>
      <c r="M560" s="3"/>
      <c r="N560" s="3"/>
      <c r="O560" s="3"/>
      <c r="P560" s="3"/>
      <c r="Q560" s="3"/>
      <c r="R560" s="3"/>
      <c r="S560" s="3"/>
      <c r="T560" s="3"/>
      <c r="U560" s="3"/>
      <c r="V560" s="3"/>
      <c r="W560" s="3"/>
      <c r="X560" s="3"/>
      <c r="Y560" s="3"/>
      <c r="Z560" s="3"/>
      <c r="AA560" s="3"/>
      <c r="AB560" s="3"/>
    </row>
    <row r="561" spans="1:28" x14ac:dyDescent="0.2">
      <c r="A561" s="3">
        <v>11519</v>
      </c>
      <c r="B561" s="3" t="str">
        <f>VLOOKUP(A561,'QAQC ID Reference Page'!A$2:G$10999,2,FALSE)</f>
        <v>OBS1121</v>
      </c>
      <c r="C561" s="46">
        <f>VLOOKUP(A561,'QAQC ID Reference Page'!A$2:G$10999,3,FALSE)</f>
        <v>44516</v>
      </c>
      <c r="D561" s="12">
        <f>VLOOKUP(A561,'QAQC ID Reference Page'!A$2:G$10999,4,FALSE)</f>
        <v>0.41666666666666669</v>
      </c>
      <c r="E561" s="21">
        <f>VLOOKUP(A561,'QAQC ID Reference Page'!A$2:G$10999,5,FALSE)</f>
        <v>1004</v>
      </c>
      <c r="F561" s="21" t="str">
        <f>VLOOKUP(A561,'QAQC ID Reference Page'!A$2:G$10999,6,FALSE)</f>
        <v>I7C</v>
      </c>
      <c r="G561" s="3" t="str">
        <f>VLOOKUP(A561,'QAQC ID Reference Page'!A$2:G$10999,7,FALSE)</f>
        <v>S</v>
      </c>
      <c r="H561" s="49">
        <v>1.74</v>
      </c>
      <c r="I561" s="49">
        <v>0.43</v>
      </c>
      <c r="J561" s="50">
        <v>0.113</v>
      </c>
      <c r="K561" s="49">
        <v>-0.06</v>
      </c>
      <c r="L561" s="49">
        <v>66.430000000000007</v>
      </c>
      <c r="M561" s="3"/>
      <c r="N561" s="3"/>
      <c r="O561" s="3"/>
      <c r="P561" s="3"/>
      <c r="Q561" s="3"/>
      <c r="R561" s="3"/>
      <c r="S561" s="3"/>
      <c r="T561" s="3"/>
      <c r="U561" s="3"/>
      <c r="V561" s="3"/>
      <c r="W561" s="3"/>
      <c r="X561" s="3"/>
      <c r="Y561" s="3"/>
      <c r="Z561" s="3"/>
      <c r="AA561" s="3"/>
      <c r="AB561" s="3"/>
    </row>
    <row r="562" spans="1:28" x14ac:dyDescent="0.2">
      <c r="A562" s="3">
        <v>11520</v>
      </c>
      <c r="B562" s="3" t="str">
        <f>VLOOKUP(A562,'QAQC ID Reference Page'!A$2:G$10999,2,FALSE)</f>
        <v>OBS1121</v>
      </c>
      <c r="C562" s="46">
        <f>VLOOKUP(A562,'QAQC ID Reference Page'!A$2:G$10999,3,FALSE)</f>
        <v>44516</v>
      </c>
      <c r="D562" s="12">
        <f>VLOOKUP(A562,'QAQC ID Reference Page'!A$2:G$10999,4,FALSE)</f>
        <v>0.46180555555555558</v>
      </c>
      <c r="E562" s="21">
        <f>VLOOKUP(A562,'QAQC ID Reference Page'!A$2:G$10999,5,FALSE)</f>
        <v>1019</v>
      </c>
      <c r="F562" s="21" t="str">
        <f>VLOOKUP(A562,'QAQC ID Reference Page'!A$2:G$10999,6,FALSE)</f>
        <v>G9</v>
      </c>
      <c r="G562" s="3" t="str">
        <f>VLOOKUP(A562,'QAQC ID Reference Page'!A$2:G$10999,7,FALSE)</f>
        <v>S</v>
      </c>
      <c r="H562" s="49">
        <v>-0.15</v>
      </c>
      <c r="I562" s="49">
        <v>0.09</v>
      </c>
      <c r="J562" s="50">
        <v>4.0000000000000001E-3</v>
      </c>
      <c r="K562" s="49">
        <v>0.59</v>
      </c>
      <c r="L562" s="49">
        <v>104.71</v>
      </c>
      <c r="M562" s="3"/>
      <c r="N562" s="3"/>
      <c r="O562" s="3"/>
      <c r="P562" s="3"/>
      <c r="Q562" s="3"/>
      <c r="R562" s="3"/>
      <c r="S562" s="3"/>
      <c r="T562" s="3"/>
      <c r="U562" s="3"/>
      <c r="V562" s="3"/>
      <c r="W562" s="3"/>
      <c r="X562" s="3"/>
      <c r="Y562" s="3"/>
      <c r="Z562" s="3"/>
      <c r="AA562" s="3"/>
      <c r="AB562" s="3"/>
    </row>
    <row r="563" spans="1:28" x14ac:dyDescent="0.2">
      <c r="A563" s="3">
        <v>11521</v>
      </c>
      <c r="B563" s="3" t="str">
        <f>VLOOKUP(A563,'QAQC ID Reference Page'!A$2:G$10999,2,FALSE)</f>
        <v>OBS1121</v>
      </c>
      <c r="C563" s="46">
        <f>VLOOKUP(A563,'QAQC ID Reference Page'!A$2:G$10999,3,FALSE)</f>
        <v>44516</v>
      </c>
      <c r="D563" s="12">
        <f>VLOOKUP(A563,'QAQC ID Reference Page'!A$2:G$10999,4,FALSE)</f>
        <v>0.28749999999999998</v>
      </c>
      <c r="E563" s="21">
        <f>VLOOKUP(A563,'QAQC ID Reference Page'!A$2:G$10999,5,FALSE)</f>
        <v>1027</v>
      </c>
      <c r="F563" s="21" t="str">
        <f>VLOOKUP(A563,'QAQC ID Reference Page'!A$2:G$10999,6,FALSE)</f>
        <v>EFR</v>
      </c>
      <c r="G563" s="3" t="str">
        <f>VLOOKUP(A563,'QAQC ID Reference Page'!A$2:G$10999,7,FALSE)</f>
        <v>B</v>
      </c>
      <c r="H563" s="49">
        <v>3.65</v>
      </c>
      <c r="I563" s="49">
        <v>0.51</v>
      </c>
      <c r="J563" s="50">
        <v>5.7000000000000002E-2</v>
      </c>
      <c r="K563" s="49">
        <v>1.35</v>
      </c>
      <c r="L563" s="49">
        <v>102.73</v>
      </c>
      <c r="M563" s="3"/>
      <c r="N563" s="3"/>
      <c r="O563" s="3"/>
      <c r="P563" s="3"/>
      <c r="Q563" s="3"/>
      <c r="R563" s="3"/>
      <c r="S563" s="3"/>
      <c r="T563" s="3"/>
      <c r="U563" s="3"/>
      <c r="V563" s="3"/>
      <c r="W563" s="3"/>
      <c r="X563" s="3"/>
      <c r="Y563" s="3"/>
      <c r="Z563" s="3"/>
      <c r="AA563" s="3"/>
      <c r="AB563" s="3"/>
    </row>
    <row r="564" spans="1:28" x14ac:dyDescent="0.2">
      <c r="A564" s="3">
        <v>11522</v>
      </c>
      <c r="B564" s="3" t="str">
        <f>VLOOKUP(A564,'QAQC ID Reference Page'!A$2:G$10999,2,FALSE)</f>
        <v>OBS1121</v>
      </c>
      <c r="C564" s="46">
        <f>VLOOKUP(A564,'QAQC ID Reference Page'!A$2:G$10999,3,FALSE)</f>
        <v>44516</v>
      </c>
      <c r="D564" s="12">
        <f>VLOOKUP(A564,'QAQC ID Reference Page'!A$2:G$10999,4,FALSE)</f>
        <v>0.40416666666666667</v>
      </c>
      <c r="E564" s="21">
        <f>VLOOKUP(A564,'QAQC ID Reference Page'!A$2:G$10999,5,FALSE)</f>
        <v>1035</v>
      </c>
      <c r="F564" s="21" t="str">
        <f>VLOOKUP(A564,'QAQC ID Reference Page'!A$2:G$10999,6,FALSE)</f>
        <v>I9</v>
      </c>
      <c r="G564" s="3" t="str">
        <f>VLOOKUP(A564,'QAQC ID Reference Page'!A$2:G$10999,7,FALSE)</f>
        <v>S</v>
      </c>
      <c r="H564" s="49">
        <v>8.4499999999999993</v>
      </c>
      <c r="I564" s="49">
        <v>0.2</v>
      </c>
      <c r="J564" s="50">
        <v>9.6000000000000002E-2</v>
      </c>
      <c r="K564" s="49">
        <v>2.0299999999999998</v>
      </c>
      <c r="L564" s="49">
        <v>119.7</v>
      </c>
      <c r="M564" s="3"/>
      <c r="N564" s="3"/>
      <c r="O564" s="3"/>
      <c r="P564" s="3"/>
      <c r="Q564" s="3"/>
      <c r="R564" s="3"/>
      <c r="S564" s="3"/>
      <c r="T564" s="3"/>
      <c r="U564" s="3"/>
      <c r="V564" s="3"/>
      <c r="W564" s="3"/>
      <c r="X564" s="3"/>
      <c r="Y564" s="3"/>
      <c r="Z564" s="3"/>
      <c r="AA564" s="3"/>
      <c r="AB564" s="3"/>
    </row>
    <row r="565" spans="1:28" x14ac:dyDescent="0.2">
      <c r="A565" s="3">
        <v>11523</v>
      </c>
      <c r="B565" s="3" t="str">
        <f>VLOOKUP(A565,'QAQC ID Reference Page'!A$2:G$10999,2,FALSE)</f>
        <v>OBS1121</v>
      </c>
      <c r="C565" s="46">
        <f>VLOOKUP(A565,'QAQC ID Reference Page'!A$2:G$10999,3,FALSE)</f>
        <v>44516</v>
      </c>
      <c r="D565" s="12">
        <f>VLOOKUP(A565,'QAQC ID Reference Page'!A$2:G$10999,4,FALSE)</f>
        <v>0.38958333333333334</v>
      </c>
      <c r="E565" s="21">
        <f>VLOOKUP(A565,'QAQC ID Reference Page'!A$2:G$10999,5,FALSE)</f>
        <v>1005</v>
      </c>
      <c r="F565" s="21" t="str">
        <f>VLOOKUP(A565,'QAQC ID Reference Page'!A$2:G$10999,6,FALSE)</f>
        <v>BR</v>
      </c>
      <c r="G565" s="3" t="str">
        <f>VLOOKUP(A565,'QAQC ID Reference Page'!A$2:G$10999,7,FALSE)</f>
        <v>S</v>
      </c>
      <c r="H565" s="49">
        <v>17.489999999999998</v>
      </c>
      <c r="I565" s="49">
        <v>0.67</v>
      </c>
      <c r="J565" s="50">
        <v>0.113</v>
      </c>
      <c r="K565" s="49">
        <v>0.18</v>
      </c>
      <c r="L565" s="49">
        <v>118.8</v>
      </c>
      <c r="M565" s="3"/>
      <c r="N565" s="3"/>
      <c r="O565" s="3"/>
      <c r="P565" s="3"/>
      <c r="Q565" s="3"/>
      <c r="R565" s="3"/>
      <c r="S565" s="3"/>
      <c r="T565" s="3"/>
      <c r="U565" s="3"/>
      <c r="V565" s="3"/>
      <c r="W565" s="3"/>
      <c r="X565" s="3"/>
      <c r="Y565" s="3"/>
      <c r="Z565" s="3"/>
      <c r="AA565" s="3"/>
      <c r="AB565" s="3"/>
    </row>
    <row r="566" spans="1:28" x14ac:dyDescent="0.2">
      <c r="A566" s="3">
        <v>11524</v>
      </c>
      <c r="B566" s="3" t="str">
        <f>VLOOKUP(A566,'QAQC ID Reference Page'!A$2:G$10999,2,FALSE)</f>
        <v>OBS1121</v>
      </c>
      <c r="C566" s="46">
        <f>VLOOKUP(A566,'QAQC ID Reference Page'!A$2:G$10999,3,FALSE)</f>
        <v>44518</v>
      </c>
      <c r="D566" s="12">
        <f>VLOOKUP(A566,'QAQC ID Reference Page'!A$2:G$10999,4,FALSE)</f>
        <v>0.53055555555555556</v>
      </c>
      <c r="E566" s="21">
        <f>VLOOKUP(A566,'QAQC ID Reference Page'!A$2:G$10999,5,FALSE)</f>
        <v>1020</v>
      </c>
      <c r="F566" s="21" t="str">
        <f>VLOOKUP(A566,'QAQC ID Reference Page'!A$2:G$10999,6,FALSE)</f>
        <v>B1</v>
      </c>
      <c r="G566" s="3" t="str">
        <f>VLOOKUP(A566,'QAQC ID Reference Page'!A$2:G$10999,7,FALSE)</f>
        <v>S</v>
      </c>
      <c r="H566" s="49">
        <v>-0.14000000000000001</v>
      </c>
      <c r="I566" s="49">
        <v>0.15</v>
      </c>
      <c r="J566" s="50">
        <v>-8.9999999999999993E-3</v>
      </c>
      <c r="K566" s="49">
        <v>0.06</v>
      </c>
      <c r="L566" s="49">
        <v>19.05</v>
      </c>
      <c r="M566" s="3"/>
      <c r="N566" s="3"/>
      <c r="O566" s="3"/>
      <c r="P566" s="3"/>
      <c r="Q566" s="3"/>
      <c r="R566" s="3"/>
      <c r="S566" s="3"/>
      <c r="T566" s="3"/>
      <c r="U566" s="3"/>
      <c r="V566" s="3"/>
      <c r="W566" s="3"/>
      <c r="X566" s="3"/>
      <c r="Y566" s="3"/>
      <c r="Z566" s="3"/>
      <c r="AA566" s="3"/>
      <c r="AB566" s="3"/>
    </row>
    <row r="567" spans="1:28" x14ac:dyDescent="0.2">
      <c r="A567" s="3">
        <v>11525</v>
      </c>
      <c r="B567" s="3" t="str">
        <f>VLOOKUP(A567,'QAQC ID Reference Page'!A$2:G$10999,2,FALSE)</f>
        <v>OBS1121</v>
      </c>
      <c r="C567" s="46">
        <f>VLOOKUP(A567,'QAQC ID Reference Page'!A$2:G$10999,3,FALSE)</f>
        <v>44518</v>
      </c>
      <c r="D567" s="12">
        <f>VLOOKUP(A567,'QAQC ID Reference Page'!A$2:G$10999,4,FALSE)</f>
        <v>0.49652777777777779</v>
      </c>
      <c r="E567" s="21">
        <f>VLOOKUP(A567,'QAQC ID Reference Page'!A$2:G$10999,5,FALSE)</f>
        <v>1041</v>
      </c>
      <c r="F567" s="21" t="str">
        <f>VLOOKUP(A567,'QAQC ID Reference Page'!A$2:G$10999,6,FALSE)</f>
        <v>E1</v>
      </c>
      <c r="G567" s="3" t="str">
        <f>VLOOKUP(A567,'QAQC ID Reference Page'!A$2:G$10999,7,FALSE)</f>
        <v>S</v>
      </c>
      <c r="H567" s="49">
        <v>-0.11</v>
      </c>
      <c r="I567" s="49">
        <v>0.42</v>
      </c>
      <c r="J567" s="50">
        <v>-8.0000000000000002E-3</v>
      </c>
      <c r="K567" s="49">
        <v>0.04</v>
      </c>
      <c r="L567" s="49">
        <v>21.08</v>
      </c>
      <c r="M567" s="3"/>
      <c r="N567" s="3"/>
      <c r="O567" s="3"/>
      <c r="P567" s="3"/>
      <c r="Q567" s="3"/>
      <c r="R567" s="3"/>
      <c r="S567" s="3"/>
      <c r="T567" s="3"/>
      <c r="U567" s="3"/>
      <c r="V567" s="3"/>
      <c r="W567" s="3"/>
      <c r="X567" s="3"/>
      <c r="Y567" s="3"/>
      <c r="Z567" s="3"/>
      <c r="AA567" s="3"/>
      <c r="AB567" s="3"/>
    </row>
    <row r="568" spans="1:28" x14ac:dyDescent="0.2">
      <c r="A568" s="3">
        <v>11526</v>
      </c>
      <c r="B568" s="3" t="str">
        <f>VLOOKUP(A568,'QAQC ID Reference Page'!A$2:G$10999,2,FALSE)</f>
        <v>OBS1121</v>
      </c>
      <c r="C568" s="46">
        <f>VLOOKUP(A568,'QAQC ID Reference Page'!A$2:G$10999,3,FALSE)</f>
        <v>44518</v>
      </c>
      <c r="D568" s="12">
        <f>VLOOKUP(A568,'QAQC ID Reference Page'!A$2:G$10999,4,FALSE)</f>
        <v>0.50763888888888886</v>
      </c>
      <c r="E568" s="21">
        <f>VLOOKUP(A568,'QAQC ID Reference Page'!A$2:G$10999,5,FALSE)</f>
        <v>1028</v>
      </c>
      <c r="F568" s="21" t="str">
        <f>VLOOKUP(A568,'QAQC ID Reference Page'!A$2:G$10999,6,FALSE)</f>
        <v>D1</v>
      </c>
      <c r="G568" s="3" t="str">
        <f>VLOOKUP(A568,'QAQC ID Reference Page'!A$2:G$10999,7,FALSE)</f>
        <v>S</v>
      </c>
      <c r="H568" s="49">
        <v>-0.21</v>
      </c>
      <c r="I568" s="49">
        <v>0.25</v>
      </c>
      <c r="J568" s="50">
        <v>-8.0000000000000002E-3</v>
      </c>
      <c r="K568" s="49">
        <v>0</v>
      </c>
      <c r="L568" s="49">
        <v>50.44</v>
      </c>
      <c r="M568" s="3"/>
      <c r="N568" s="3"/>
      <c r="O568" s="3"/>
      <c r="P568" s="3"/>
      <c r="Q568" s="3"/>
      <c r="R568" s="3"/>
      <c r="S568" s="3"/>
      <c r="T568" s="3"/>
      <c r="U568" s="3"/>
      <c r="V568" s="3"/>
      <c r="W568" s="3"/>
      <c r="X568" s="3"/>
      <c r="Y568" s="3"/>
      <c r="Z568" s="3"/>
      <c r="AA568" s="3"/>
      <c r="AB568" s="3"/>
    </row>
    <row r="569" spans="1:28" x14ac:dyDescent="0.2">
      <c r="A569" s="3">
        <v>11527</v>
      </c>
      <c r="B569" s="3" t="str">
        <f>VLOOKUP(A569,'QAQC ID Reference Page'!A$2:G$10999,2,FALSE)</f>
        <v>OBS1121</v>
      </c>
      <c r="C569" s="46">
        <f>VLOOKUP(A569,'QAQC ID Reference Page'!A$2:G$10999,3,FALSE)</f>
        <v>44518</v>
      </c>
      <c r="D569" s="12">
        <f>VLOOKUP(A569,'QAQC ID Reference Page'!A$2:G$10999,4,FALSE)</f>
        <v>0.54791666666666672</v>
      </c>
      <c r="E569" s="21">
        <f>VLOOKUP(A569,'QAQC ID Reference Page'!A$2:G$10999,5,FALSE)</f>
        <v>1017</v>
      </c>
      <c r="F569" s="21" t="str">
        <f>VLOOKUP(A569,'QAQC ID Reference Page'!A$2:G$10999,6,FALSE)</f>
        <v>B4</v>
      </c>
      <c r="G569" s="3" t="str">
        <f>VLOOKUP(A569,'QAQC ID Reference Page'!A$2:G$10999,7,FALSE)</f>
        <v>B</v>
      </c>
      <c r="H569" s="49">
        <v>-0.02</v>
      </c>
      <c r="I569" s="49">
        <v>0.84</v>
      </c>
      <c r="J569" s="50">
        <v>-3.0000000000000001E-3</v>
      </c>
      <c r="K569" s="49">
        <v>0.02</v>
      </c>
      <c r="L569" s="49">
        <v>57.48</v>
      </c>
      <c r="M569" s="3"/>
      <c r="N569" s="3"/>
      <c r="O569" s="3"/>
      <c r="P569" s="3"/>
      <c r="Q569" s="3"/>
      <c r="R569" s="3"/>
      <c r="S569" s="3"/>
      <c r="T569" s="3"/>
      <c r="U569" s="3"/>
      <c r="V569" s="3"/>
      <c r="W569" s="3"/>
      <c r="X569" s="3"/>
      <c r="Y569" s="3"/>
      <c r="Z569" s="3"/>
      <c r="AA569" s="3"/>
      <c r="AB569" s="3"/>
    </row>
    <row r="570" spans="1:28" x14ac:dyDescent="0.2">
      <c r="A570" s="3">
        <v>11528</v>
      </c>
      <c r="B570" s="3" t="str">
        <f>VLOOKUP(A570,'QAQC ID Reference Page'!A$2:G$10999,2,FALSE)</f>
        <v>OBS1121</v>
      </c>
      <c r="C570" s="46">
        <f>VLOOKUP(A570,'QAQC ID Reference Page'!A$2:G$10999,3,FALSE)</f>
        <v>44518</v>
      </c>
      <c r="D570" s="12">
        <f>VLOOKUP(A570,'QAQC ID Reference Page'!A$2:G$10999,4,FALSE)</f>
        <v>0.52152777777777781</v>
      </c>
      <c r="E570" s="21">
        <f>VLOOKUP(A570,'QAQC ID Reference Page'!A$2:G$10999,5,FALSE)</f>
        <v>1042</v>
      </c>
      <c r="F570" s="21" t="str">
        <f>VLOOKUP(A570,'QAQC ID Reference Page'!A$2:G$10999,6,FALSE)</f>
        <v>C1</v>
      </c>
      <c r="G570" s="3" t="str">
        <f>VLOOKUP(A570,'QAQC ID Reference Page'!A$2:G$10999,7,FALSE)</f>
        <v>S</v>
      </c>
      <c r="H570" s="49">
        <v>-0.18</v>
      </c>
      <c r="I570" s="49">
        <v>0.2</v>
      </c>
      <c r="J570" s="50">
        <v>-1.0999999999999999E-2</v>
      </c>
      <c r="K570" s="49">
        <v>1.31</v>
      </c>
      <c r="L570" s="49">
        <v>19.86</v>
      </c>
      <c r="M570" s="3"/>
      <c r="N570" s="3"/>
      <c r="O570" s="3"/>
      <c r="P570" s="3"/>
      <c r="Q570" s="3"/>
      <c r="R570" s="3"/>
      <c r="S570" s="3"/>
      <c r="T570" s="3"/>
      <c r="U570" s="3"/>
      <c r="V570" s="3"/>
      <c r="W570" s="3"/>
      <c r="X570" s="3"/>
      <c r="Y570" s="3"/>
      <c r="Z570" s="3"/>
      <c r="AA570" s="3"/>
      <c r="AB570" s="3"/>
    </row>
    <row r="571" spans="1:28" x14ac:dyDescent="0.2">
      <c r="A571" s="3">
        <v>11529</v>
      </c>
      <c r="B571" s="3" t="str">
        <f>VLOOKUP(A571,'QAQC ID Reference Page'!A$2:G$10999,2,FALSE)</f>
        <v>OBS1121</v>
      </c>
      <c r="C571" s="46">
        <f>VLOOKUP(A571,'QAQC ID Reference Page'!A$2:G$10999,3,FALSE)</f>
        <v>44518</v>
      </c>
      <c r="D571" s="12">
        <f>VLOOKUP(A571,'QAQC ID Reference Page'!A$2:G$10999,4,FALSE)</f>
        <v>0.54791666666666672</v>
      </c>
      <c r="E571" s="21">
        <f>VLOOKUP(A571,'QAQC ID Reference Page'!A$2:G$10999,5,FALSE)</f>
        <v>1003</v>
      </c>
      <c r="F571" s="21" t="str">
        <f>VLOOKUP(A571,'QAQC ID Reference Page'!A$2:G$10999,6,FALSE)</f>
        <v>B4</v>
      </c>
      <c r="G571" s="3" t="str">
        <f>VLOOKUP(A571,'QAQC ID Reference Page'!A$2:G$10999,7,FALSE)</f>
        <v>S</v>
      </c>
      <c r="H571" s="49">
        <v>-0.15</v>
      </c>
      <c r="I571" s="49">
        <v>0.12</v>
      </c>
      <c r="J571" s="50">
        <v>-6.0000000000000001E-3</v>
      </c>
      <c r="K571" s="49">
        <v>1.04</v>
      </c>
      <c r="L571" s="49">
        <v>93.6</v>
      </c>
      <c r="M571" s="3"/>
      <c r="N571" s="3"/>
      <c r="O571" s="3"/>
      <c r="P571" s="3"/>
      <c r="Q571" s="3"/>
      <c r="R571" s="3"/>
      <c r="S571" s="3"/>
      <c r="T571" s="3"/>
      <c r="U571" s="3"/>
      <c r="V571" s="3"/>
      <c r="W571" s="3"/>
      <c r="X571" s="3"/>
      <c r="Y571" s="3"/>
      <c r="Z571" s="3"/>
      <c r="AA571" s="3"/>
      <c r="AB571" s="3"/>
    </row>
    <row r="572" spans="1:28" x14ac:dyDescent="0.2">
      <c r="A572" s="3">
        <v>11530</v>
      </c>
      <c r="B572" s="3" t="str">
        <f>VLOOKUP(A572,'QAQC ID Reference Page'!A$2:G$10999,2,FALSE)</f>
        <v>OBS1121</v>
      </c>
      <c r="C572" s="46">
        <f>VLOOKUP(A572,'QAQC ID Reference Page'!A$2:G$10999,3,FALSE)</f>
        <v>44518</v>
      </c>
      <c r="D572" s="12">
        <f>VLOOKUP(A572,'QAQC ID Reference Page'!A$2:G$10999,4,FALSE)</f>
        <v>0.35416666666666669</v>
      </c>
      <c r="E572" s="21">
        <f>VLOOKUP(A572,'QAQC ID Reference Page'!A$2:G$10999,5,FALSE)</f>
        <v>1009</v>
      </c>
      <c r="F572" s="21" t="str">
        <f>VLOOKUP(A572,'QAQC ID Reference Page'!A$2:G$10999,6,FALSE)</f>
        <v>WB</v>
      </c>
      <c r="G572" s="3" t="str">
        <f>VLOOKUP(A572,'QAQC ID Reference Page'!A$2:G$10999,7,FALSE)</f>
        <v>S</v>
      </c>
      <c r="H572" s="49">
        <v>9.07</v>
      </c>
      <c r="I572" s="49">
        <v>0.1</v>
      </c>
      <c r="J572" s="50">
        <v>0.1</v>
      </c>
      <c r="K572" s="49">
        <v>-0.18</v>
      </c>
      <c r="L572" s="49">
        <v>77.55</v>
      </c>
      <c r="M572" s="3"/>
      <c r="N572" s="3"/>
      <c r="O572" s="3"/>
      <c r="P572" s="3"/>
      <c r="Q572" s="3"/>
      <c r="R572" s="3"/>
      <c r="S572" s="3"/>
      <c r="T572" s="3"/>
      <c r="U572" s="3"/>
      <c r="V572" s="3"/>
      <c r="W572" s="3"/>
      <c r="X572" s="3"/>
      <c r="Y572" s="3"/>
      <c r="Z572" s="3"/>
      <c r="AA572" s="3"/>
      <c r="AB572" s="3"/>
    </row>
    <row r="573" spans="1:28" x14ac:dyDescent="0.2">
      <c r="A573" s="3">
        <v>11531</v>
      </c>
      <c r="B573" s="3" t="str">
        <f>VLOOKUP(A573,'QAQC ID Reference Page'!A$2:G$10999,2,FALSE)</f>
        <v>OBS1121</v>
      </c>
      <c r="C573" s="46">
        <f>VLOOKUP(A573,'QAQC ID Reference Page'!A$2:G$10999,3,FALSE)</f>
        <v>44518</v>
      </c>
      <c r="D573" s="12">
        <f>VLOOKUP(A573,'QAQC ID Reference Page'!A$2:G$10999,4,FALSE)</f>
        <v>0.48194444444444445</v>
      </c>
      <c r="E573" s="21">
        <f>VLOOKUP(A573,'QAQC ID Reference Page'!A$2:G$10999,5,FALSE)</f>
        <v>1006</v>
      </c>
      <c r="F573" s="21" t="str">
        <f>VLOOKUP(A573,'QAQC ID Reference Page'!A$2:G$10999,6,FALSE)</f>
        <v>BLB</v>
      </c>
      <c r="G573" s="3" t="str">
        <f>VLOOKUP(A573,'QAQC ID Reference Page'!A$2:G$10999,7,FALSE)</f>
        <v>S</v>
      </c>
      <c r="H573" s="49">
        <v>-7.0000000000000007E-2</v>
      </c>
      <c r="I573" s="49">
        <v>0.15</v>
      </c>
      <c r="J573" s="50">
        <v>-6.0000000000000001E-3</v>
      </c>
      <c r="K573" s="49">
        <v>0.53</v>
      </c>
      <c r="L573" s="49">
        <v>48.81</v>
      </c>
      <c r="M573" s="3"/>
      <c r="N573" s="3"/>
      <c r="O573" s="3"/>
      <c r="P573" s="3"/>
      <c r="Q573" s="3"/>
      <c r="R573" s="3"/>
      <c r="S573" s="3"/>
      <c r="T573" s="3"/>
      <c r="U573" s="3"/>
      <c r="V573" s="3"/>
      <c r="W573" s="3"/>
      <c r="X573" s="3"/>
      <c r="Y573" s="3"/>
      <c r="Z573" s="3"/>
      <c r="AA573" s="3"/>
      <c r="AB573" s="3"/>
    </row>
    <row r="574" spans="1:28" x14ac:dyDescent="0.2">
      <c r="A574" s="3">
        <v>11532</v>
      </c>
      <c r="B574" s="3" t="str">
        <f>VLOOKUP(A574,'QAQC ID Reference Page'!A$2:G$10999,2,FALSE)</f>
        <v>OBS1121</v>
      </c>
      <c r="C574" s="46">
        <f>VLOOKUP(A574,'QAQC ID Reference Page'!A$2:G$10999,3,FALSE)</f>
        <v>44518</v>
      </c>
      <c r="D574" s="12">
        <f>VLOOKUP(A574,'QAQC ID Reference Page'!A$2:G$10999,4,FALSE)</f>
        <v>0.4548611111111111</v>
      </c>
      <c r="E574" s="21">
        <f>VLOOKUP(A574,'QAQC ID Reference Page'!A$2:G$10999,5,FALSE)</f>
        <v>1033</v>
      </c>
      <c r="F574" s="21" t="str">
        <f>VLOOKUP(A574,'QAQC ID Reference Page'!A$2:G$10999,6,FALSE)</f>
        <v>C4</v>
      </c>
      <c r="G574" s="3" t="str">
        <f>VLOOKUP(A574,'QAQC ID Reference Page'!A$2:G$10999,7,FALSE)</f>
        <v>S</v>
      </c>
      <c r="H574" s="49">
        <v>0.39</v>
      </c>
      <c r="I574" s="49">
        <v>0.25</v>
      </c>
      <c r="J574" s="50">
        <v>1E-3</v>
      </c>
      <c r="K574" s="49">
        <v>1.08</v>
      </c>
      <c r="L574" s="49">
        <v>134.52000000000001</v>
      </c>
      <c r="M574" s="3"/>
      <c r="N574" s="3"/>
      <c r="O574" s="3"/>
      <c r="P574" s="3"/>
      <c r="Q574" s="3"/>
      <c r="R574" s="3"/>
      <c r="S574" s="3"/>
      <c r="T574" s="3"/>
      <c r="U574" s="3"/>
      <c r="V574" s="3"/>
      <c r="W574" s="3"/>
      <c r="X574" s="3"/>
      <c r="Y574" s="3"/>
      <c r="Z574" s="3"/>
      <c r="AA574" s="3"/>
      <c r="AB574" s="3"/>
    </row>
    <row r="575" spans="1:28" x14ac:dyDescent="0.2">
      <c r="A575" s="3">
        <v>11533</v>
      </c>
      <c r="B575" s="3" t="str">
        <f>VLOOKUP(A575,'QAQC ID Reference Page'!A$2:G$10999,2,FALSE)</f>
        <v>OBS1121</v>
      </c>
      <c r="C575" s="46">
        <f>VLOOKUP(A575,'QAQC ID Reference Page'!A$2:G$10999,3,FALSE)</f>
        <v>44518</v>
      </c>
      <c r="D575" s="12">
        <f>VLOOKUP(A575,'QAQC ID Reference Page'!A$2:G$10999,4,FALSE)</f>
        <v>0.37638888888888888</v>
      </c>
      <c r="E575" s="21">
        <f>VLOOKUP(A575,'QAQC ID Reference Page'!A$2:G$10999,5,FALSE)</f>
        <v>1005</v>
      </c>
      <c r="F575" s="21" t="str">
        <f>VLOOKUP(A575,'QAQC ID Reference Page'!A$2:G$10999,6,FALSE)</f>
        <v>C9</v>
      </c>
      <c r="G575" s="3" t="str">
        <f>VLOOKUP(A575,'QAQC ID Reference Page'!A$2:G$10999,7,FALSE)</f>
        <v>S</v>
      </c>
      <c r="H575" s="49">
        <v>-0.04</v>
      </c>
      <c r="I575" s="49">
        <v>0.13</v>
      </c>
      <c r="J575" s="50">
        <v>-4.0000000000000001E-3</v>
      </c>
      <c r="K575" s="49">
        <v>0.82</v>
      </c>
      <c r="L575" s="49">
        <v>72.489999999999995</v>
      </c>
      <c r="M575" s="3"/>
      <c r="N575" s="3"/>
      <c r="O575" s="3"/>
      <c r="P575" s="3"/>
      <c r="Q575" s="3"/>
      <c r="R575" s="3"/>
      <c r="S575" s="3"/>
      <c r="T575" s="3"/>
      <c r="U575" s="3"/>
      <c r="V575" s="3"/>
      <c r="W575" s="3"/>
      <c r="X575" s="3"/>
      <c r="Y575" s="3"/>
      <c r="Z575" s="3"/>
      <c r="AA575" s="3"/>
      <c r="AB575" s="3"/>
    </row>
    <row r="576" spans="1:28" x14ac:dyDescent="0.2">
      <c r="A576" s="3">
        <v>11534</v>
      </c>
      <c r="B576" s="3" t="str">
        <f>VLOOKUP(A576,'QAQC ID Reference Page'!A$2:G$10999,2,FALSE)</f>
        <v>OBS1121</v>
      </c>
      <c r="C576" s="46">
        <f>VLOOKUP(A576,'QAQC ID Reference Page'!A$2:G$10999,3,FALSE)</f>
        <v>44518</v>
      </c>
      <c r="D576" s="12">
        <f>VLOOKUP(A576,'QAQC ID Reference Page'!A$2:G$10999,4,FALSE)</f>
        <v>0.44444444444444442</v>
      </c>
      <c r="E576" s="21">
        <f>VLOOKUP(A576,'QAQC ID Reference Page'!A$2:G$10999,5,FALSE)</f>
        <v>1013</v>
      </c>
      <c r="F576" s="21" t="str">
        <f>VLOOKUP(A576,'QAQC ID Reference Page'!A$2:G$10999,6,FALSE)</f>
        <v>C5-1</v>
      </c>
      <c r="G576" s="3" t="str">
        <f>VLOOKUP(A576,'QAQC ID Reference Page'!A$2:G$10999,7,FALSE)</f>
        <v>S</v>
      </c>
      <c r="H576" s="49">
        <v>0.3</v>
      </c>
      <c r="I576" s="49">
        <v>0.1</v>
      </c>
      <c r="J576" s="50">
        <v>1E-3</v>
      </c>
      <c r="K576" s="49">
        <v>4.01</v>
      </c>
      <c r="L576" s="49">
        <v>62.85</v>
      </c>
      <c r="M576" s="3"/>
      <c r="N576" s="3"/>
      <c r="O576" s="3"/>
      <c r="P576" s="3"/>
      <c r="Q576" s="3"/>
      <c r="R576" s="3"/>
      <c r="S576" s="3"/>
      <c r="T576" s="3"/>
      <c r="U576" s="3"/>
      <c r="V576" s="3"/>
      <c r="W576" s="3"/>
      <c r="X576" s="3"/>
      <c r="Y576" s="3"/>
      <c r="Z576" s="3"/>
      <c r="AA576" s="3"/>
      <c r="AB576" s="3"/>
    </row>
    <row r="577" spans="1:28" x14ac:dyDescent="0.2">
      <c r="A577" s="3">
        <v>11535</v>
      </c>
      <c r="B577" s="3" t="str">
        <f>VLOOKUP(A577,'QAQC ID Reference Page'!A$2:G$10999,2,FALSE)</f>
        <v>OBS1121</v>
      </c>
      <c r="C577" s="46">
        <f>VLOOKUP(A577,'QAQC ID Reference Page'!A$2:G$10999,3,FALSE)</f>
        <v>44518</v>
      </c>
      <c r="D577" s="12">
        <f>VLOOKUP(A577,'QAQC ID Reference Page'!A$2:G$10999,4,FALSE)</f>
        <v>0.47083333333333333</v>
      </c>
      <c r="E577" s="21">
        <f>VLOOKUP(A577,'QAQC ID Reference Page'!A$2:G$10999,5,FALSE)</f>
        <v>1021</v>
      </c>
      <c r="F577" s="21" t="str">
        <f>VLOOKUP(A577,'QAQC ID Reference Page'!A$2:G$10999,6,FALSE)</f>
        <v>WFR</v>
      </c>
      <c r="G577" s="3" t="str">
        <f>VLOOKUP(A577,'QAQC ID Reference Page'!A$2:G$10999,7,FALSE)</f>
        <v>S</v>
      </c>
      <c r="H577" s="49">
        <v>0.51</v>
      </c>
      <c r="I577" s="49">
        <v>0.32</v>
      </c>
      <c r="J577" s="50">
        <v>2E-3</v>
      </c>
      <c r="K577" s="49">
        <v>0.33</v>
      </c>
      <c r="L577" s="49">
        <v>38.19</v>
      </c>
      <c r="M577" s="3"/>
      <c r="N577" s="3"/>
      <c r="O577" s="3"/>
      <c r="P577" s="3"/>
      <c r="Q577" s="3"/>
      <c r="R577" s="3"/>
      <c r="S577" s="3"/>
      <c r="T577" s="3"/>
      <c r="U577" s="3"/>
      <c r="V577" s="3"/>
      <c r="W577" s="3"/>
      <c r="X577" s="3"/>
      <c r="Y577" s="3"/>
      <c r="Z577" s="3"/>
      <c r="AA577" s="3"/>
      <c r="AB577" s="3"/>
    </row>
    <row r="578" spans="1:28" x14ac:dyDescent="0.2">
      <c r="A578" s="3">
        <v>11536</v>
      </c>
      <c r="B578" s="3" t="str">
        <f>VLOOKUP(A578,'QAQC ID Reference Page'!A$2:G$10999,2,FALSE)</f>
        <v>OBS1121</v>
      </c>
      <c r="C578" s="46">
        <f>VLOOKUP(A578,'QAQC ID Reference Page'!A$2:G$10999,3,FALSE)</f>
        <v>44518</v>
      </c>
      <c r="D578" s="12">
        <f>VLOOKUP(A578,'QAQC ID Reference Page'!A$2:G$10999,4,FALSE)</f>
        <v>0.35416666666666669</v>
      </c>
      <c r="E578" s="21">
        <f>VLOOKUP(A578,'QAQC ID Reference Page'!A$2:G$10999,5,FALSE)</f>
        <v>1034</v>
      </c>
      <c r="F578" s="21" t="str">
        <f>VLOOKUP(A578,'QAQC ID Reference Page'!A$2:G$10999,6,FALSE)</f>
        <v>WB</v>
      </c>
      <c r="G578" s="3" t="str">
        <f>VLOOKUP(A578,'QAQC ID Reference Page'!A$2:G$10999,7,FALSE)</f>
        <v>B</v>
      </c>
      <c r="H578" s="49">
        <v>11.85</v>
      </c>
      <c r="I578" s="49">
        <v>0.24</v>
      </c>
      <c r="J578" s="50">
        <v>0.155</v>
      </c>
      <c r="K578" s="49">
        <v>0.71</v>
      </c>
      <c r="L578" s="49">
        <v>103.12</v>
      </c>
      <c r="M578" s="3"/>
      <c r="N578" s="3"/>
      <c r="O578" s="3"/>
      <c r="P578" s="3"/>
      <c r="Q578" s="3"/>
      <c r="R578" s="3"/>
      <c r="S578" s="3"/>
      <c r="T578" s="3"/>
      <c r="U578" s="3"/>
      <c r="V578" s="3"/>
      <c r="W578" s="3"/>
      <c r="X578" s="3"/>
      <c r="Y578" s="3"/>
      <c r="Z578" s="3"/>
      <c r="AA578" s="3"/>
      <c r="AB578" s="3"/>
    </row>
    <row r="579" spans="1:28" x14ac:dyDescent="0.2">
      <c r="A579" s="3">
        <v>11537</v>
      </c>
      <c r="B579" s="3" t="str">
        <f>VLOOKUP(A579,'QAQC ID Reference Page'!A$2:G$10999,2,FALSE)</f>
        <v>OBS1121</v>
      </c>
      <c r="C579" s="46">
        <f>VLOOKUP(A579,'QAQC ID Reference Page'!A$2:G$10999,3,FALSE)</f>
        <v>44518</v>
      </c>
      <c r="D579" s="12">
        <f>VLOOKUP(A579,'QAQC ID Reference Page'!A$2:G$10999,4,FALSE)</f>
        <v>0.31388888888888888</v>
      </c>
      <c r="E579" s="21">
        <f>VLOOKUP(A579,'QAQC ID Reference Page'!A$2:G$10999,5,FALSE)</f>
        <v>1011</v>
      </c>
      <c r="F579" s="21" t="str">
        <f>VLOOKUP(A579,'QAQC ID Reference Page'!A$2:G$10999,6,FALSE)</f>
        <v>B11</v>
      </c>
      <c r="G579" s="3" t="str">
        <f>VLOOKUP(A579,'QAQC ID Reference Page'!A$2:G$10999,7,FALSE)</f>
        <v>S</v>
      </c>
      <c r="H579" s="49">
        <v>0.27</v>
      </c>
      <c r="I579" s="49">
        <v>0.17</v>
      </c>
      <c r="J579" s="50">
        <v>-7.0000000000000001E-3</v>
      </c>
      <c r="K579" s="49">
        <v>0.35</v>
      </c>
      <c r="L579" s="49">
        <v>38.86</v>
      </c>
      <c r="M579" s="3"/>
      <c r="N579" s="3"/>
      <c r="O579" s="3"/>
      <c r="P579" s="3"/>
      <c r="Q579" s="3"/>
      <c r="R579" s="3"/>
      <c r="S579" s="3"/>
      <c r="T579" s="3"/>
      <c r="U579" s="3"/>
      <c r="V579" s="3"/>
      <c r="W579" s="3"/>
      <c r="X579" s="3"/>
      <c r="Y579" s="3"/>
      <c r="Z579" s="3"/>
      <c r="AA579" s="3"/>
      <c r="AB579" s="3"/>
    </row>
    <row r="580" spans="1:28" x14ac:dyDescent="0.2">
      <c r="A580" s="3">
        <v>11538</v>
      </c>
      <c r="B580" s="3" t="str">
        <f>VLOOKUP(A580,'QAQC ID Reference Page'!A$2:G$10999,2,FALSE)</f>
        <v>OBS1121</v>
      </c>
      <c r="C580" s="46">
        <f>VLOOKUP(A580,'QAQC ID Reference Page'!A$2:G$10999,3,FALSE)</f>
        <v>44518</v>
      </c>
      <c r="D580" s="12">
        <f>VLOOKUP(A580,'QAQC ID Reference Page'!A$2:G$10999,4,FALSE)</f>
        <v>0.3298611111111111</v>
      </c>
      <c r="E580" s="21">
        <f>VLOOKUP(A580,'QAQC ID Reference Page'!A$2:G$10999,5,FALSE)</f>
        <v>1016</v>
      </c>
      <c r="F580" s="21" t="str">
        <f>VLOOKUP(A580,'QAQC ID Reference Page'!A$2:G$10999,6,FALSE)</f>
        <v>BSR</v>
      </c>
      <c r="G580" s="3" t="str">
        <f>VLOOKUP(A580,'QAQC ID Reference Page'!A$2:G$10999,7,FALSE)</f>
        <v>S</v>
      </c>
      <c r="H580" s="49">
        <v>0.83</v>
      </c>
      <c r="I580" s="49">
        <v>0.15</v>
      </c>
      <c r="J580" s="50">
        <v>1.7000000000000001E-2</v>
      </c>
      <c r="K580" s="49">
        <v>1.02</v>
      </c>
      <c r="L580" s="49">
        <v>35.15</v>
      </c>
      <c r="M580" s="3"/>
      <c r="N580" s="3"/>
      <c r="O580" s="3"/>
      <c r="P580" s="3"/>
      <c r="Q580" s="3"/>
      <c r="R580" s="3"/>
      <c r="S580" s="3"/>
      <c r="T580" s="3"/>
      <c r="U580" s="3"/>
      <c r="V580" s="3"/>
      <c r="W580" s="3"/>
      <c r="X580" s="3"/>
      <c r="Y580" s="3"/>
      <c r="Z580" s="3"/>
      <c r="AA580" s="3"/>
      <c r="AB580" s="3"/>
    </row>
    <row r="581" spans="1:28" x14ac:dyDescent="0.2">
      <c r="A581" s="3">
        <v>11539</v>
      </c>
      <c r="B581" s="3" t="str">
        <f>VLOOKUP(A581,'QAQC ID Reference Page'!A$2:G$10999,2,FALSE)</f>
        <v>OBS1121</v>
      </c>
      <c r="C581" s="46">
        <f>VLOOKUP(A581,'QAQC ID Reference Page'!A$2:G$10999,3,FALSE)</f>
        <v>44518</v>
      </c>
      <c r="D581" s="12">
        <f>VLOOKUP(A581,'QAQC ID Reference Page'!A$2:G$10999,4,FALSE)</f>
        <v>0.27152777777777776</v>
      </c>
      <c r="E581" s="21">
        <f>VLOOKUP(A581,'QAQC ID Reference Page'!A$2:G$10999,5,FALSE)</f>
        <v>1001</v>
      </c>
      <c r="F581" s="21" t="str">
        <f>VLOOKUP(A581,'QAQC ID Reference Page'!A$2:G$10999,6,FALSE)</f>
        <v>B7C</v>
      </c>
      <c r="G581" s="3" t="str">
        <f>VLOOKUP(A581,'QAQC ID Reference Page'!A$2:G$10999,7,FALSE)</f>
        <v>S</v>
      </c>
      <c r="H581" s="49">
        <v>0.18</v>
      </c>
      <c r="I581" s="49">
        <v>0.36</v>
      </c>
      <c r="J581" s="50">
        <v>-7.0000000000000001E-3</v>
      </c>
      <c r="K581" s="49">
        <v>0.04</v>
      </c>
      <c r="L581" s="49">
        <v>55.63</v>
      </c>
      <c r="M581" s="3"/>
      <c r="N581" s="3"/>
      <c r="O581" s="3"/>
      <c r="P581" s="3"/>
      <c r="Q581" s="3"/>
      <c r="R581" s="3"/>
      <c r="S581" s="3"/>
      <c r="T581" s="3"/>
      <c r="U581" s="3"/>
      <c r="V581" s="3"/>
      <c r="W581" s="3"/>
      <c r="X581" s="3"/>
      <c r="Y581" s="3"/>
      <c r="Z581" s="3"/>
      <c r="AA581" s="3"/>
      <c r="AB581" s="3"/>
    </row>
    <row r="582" spans="1:28" x14ac:dyDescent="0.2">
      <c r="A582" s="3">
        <v>11540</v>
      </c>
      <c r="B582" s="3" t="str">
        <f>VLOOKUP(A582,'QAQC ID Reference Page'!A$2:G$10999,2,FALSE)</f>
        <v>OBS1121</v>
      </c>
      <c r="C582" s="46">
        <f>VLOOKUP(A582,'QAQC ID Reference Page'!A$2:G$10999,3,FALSE)</f>
        <v>44518</v>
      </c>
      <c r="D582" s="12">
        <f>VLOOKUP(A582,'QAQC ID Reference Page'!A$2:G$10999,4,FALSE)</f>
        <v>0.4152777777777778</v>
      </c>
      <c r="E582" s="21">
        <f>VLOOKUP(A582,'QAQC ID Reference Page'!A$2:G$10999,5,FALSE)</f>
        <v>1032</v>
      </c>
      <c r="F582" s="21" t="str">
        <f>VLOOKUP(A582,'QAQC ID Reference Page'!A$2:G$10999,6,FALSE)</f>
        <v>C7C</v>
      </c>
      <c r="G582" s="3" t="str">
        <f>VLOOKUP(A582,'QAQC ID Reference Page'!A$2:G$10999,7,FALSE)</f>
        <v>S</v>
      </c>
      <c r="H582" s="49">
        <v>0.19</v>
      </c>
      <c r="I582" s="49">
        <v>0.42</v>
      </c>
      <c r="J582" s="50">
        <v>-6.0000000000000001E-3</v>
      </c>
      <c r="K582" s="49">
        <v>-0.08</v>
      </c>
      <c r="L582" s="49">
        <v>77.63</v>
      </c>
      <c r="M582" s="3"/>
      <c r="N582" s="3"/>
      <c r="O582" s="3"/>
      <c r="P582" s="3"/>
      <c r="Q582" s="3"/>
      <c r="R582" s="3"/>
      <c r="S582" s="3"/>
      <c r="T582" s="3"/>
      <c r="U582" s="3"/>
      <c r="V582" s="3"/>
      <c r="W582" s="3"/>
      <c r="X582" s="3"/>
      <c r="Y582" s="3"/>
      <c r="Z582" s="3"/>
      <c r="AA582" s="3"/>
      <c r="AB582" s="3"/>
    </row>
    <row r="583" spans="1:28" x14ac:dyDescent="0.2">
      <c r="A583" s="3">
        <v>11541</v>
      </c>
      <c r="B583" s="3" t="str">
        <f>VLOOKUP(A583,'QAQC ID Reference Page'!A$2:G$10999,2,FALSE)</f>
        <v>OBS1121</v>
      </c>
      <c r="C583" s="46">
        <f>VLOOKUP(A583,'QAQC ID Reference Page'!A$2:G$10999,3,FALSE)</f>
        <v>44518</v>
      </c>
      <c r="D583" s="12">
        <f>VLOOKUP(A583,'QAQC ID Reference Page'!A$2:G$10999,4,FALSE)</f>
        <v>0.4152777777777778</v>
      </c>
      <c r="E583" s="21">
        <f>VLOOKUP(A583,'QAQC ID Reference Page'!A$2:G$10999,5,FALSE)</f>
        <v>1015</v>
      </c>
      <c r="F583" s="21" t="str">
        <f>VLOOKUP(A583,'QAQC ID Reference Page'!A$2:G$10999,6,FALSE)</f>
        <v>C7C</v>
      </c>
      <c r="G583" s="3" t="str">
        <f>VLOOKUP(A583,'QAQC ID Reference Page'!A$2:G$10999,7,FALSE)</f>
        <v>B</v>
      </c>
      <c r="H583" s="49">
        <v>0.54</v>
      </c>
      <c r="I583" s="49">
        <v>0.55000000000000004</v>
      </c>
      <c r="J583" s="50">
        <v>1E-3</v>
      </c>
      <c r="K583" s="49">
        <v>-0.48</v>
      </c>
      <c r="L583" s="49">
        <v>51.45</v>
      </c>
      <c r="M583" s="3"/>
      <c r="N583" s="3"/>
      <c r="O583" s="3"/>
      <c r="P583" s="3"/>
      <c r="Q583" s="3"/>
      <c r="R583" s="3"/>
      <c r="S583" s="3"/>
      <c r="T583" s="3"/>
      <c r="U583" s="3"/>
      <c r="V583" s="3"/>
      <c r="W583" s="3"/>
      <c r="X583" s="3"/>
      <c r="Y583" s="3"/>
      <c r="Z583" s="3"/>
      <c r="AA583" s="3"/>
      <c r="AB583" s="3"/>
    </row>
    <row r="584" spans="1:28" x14ac:dyDescent="0.2">
      <c r="A584" s="3">
        <v>11542</v>
      </c>
      <c r="B584" s="3" t="str">
        <f>VLOOKUP(A584,'QAQC ID Reference Page'!A$2:G$10999,2,FALSE)</f>
        <v>OBS1121</v>
      </c>
      <c r="C584" s="46">
        <f>VLOOKUP(A584,'QAQC ID Reference Page'!A$2:G$10999,3,FALSE)</f>
        <v>44518</v>
      </c>
      <c r="D584" s="12">
        <f>VLOOKUP(A584,'QAQC ID Reference Page'!A$2:G$10999,4,FALSE)</f>
        <v>0.27152777777777776</v>
      </c>
      <c r="E584" s="21">
        <f>VLOOKUP(A584,'QAQC ID Reference Page'!A$2:G$10999,5,FALSE)</f>
        <v>1004</v>
      </c>
      <c r="F584" s="21" t="str">
        <f>VLOOKUP(A584,'QAQC ID Reference Page'!A$2:G$10999,6,FALSE)</f>
        <v>B7C</v>
      </c>
      <c r="G584" s="3" t="str">
        <f>VLOOKUP(A584,'QAQC ID Reference Page'!A$2:G$10999,7,FALSE)</f>
        <v>B</v>
      </c>
      <c r="H584" s="49">
        <v>0.34</v>
      </c>
      <c r="I584" s="49">
        <v>0.5</v>
      </c>
      <c r="J584" s="50">
        <v>1E-3</v>
      </c>
      <c r="K584" s="49">
        <v>0.57999999999999996</v>
      </c>
      <c r="L584" s="49">
        <v>25.54</v>
      </c>
      <c r="M584" s="3"/>
      <c r="N584" s="3"/>
      <c r="O584" s="3"/>
      <c r="P584" s="3"/>
      <c r="Q584" s="3"/>
      <c r="R584" s="3"/>
      <c r="S584" s="3"/>
      <c r="T584" s="3"/>
      <c r="U584" s="3"/>
      <c r="V584" s="3"/>
      <c r="W584" s="3"/>
      <c r="X584" s="3"/>
      <c r="Y584" s="3"/>
      <c r="Z584" s="3"/>
      <c r="AA584" s="3"/>
      <c r="AB584" s="3"/>
    </row>
    <row r="585" spans="1:28" x14ac:dyDescent="0.2">
      <c r="A585" s="3">
        <v>11601</v>
      </c>
      <c r="B585" s="3" t="str">
        <f>VLOOKUP(A585,'QAQC ID Reference Page'!A$2:G$10999,2,FALSE)</f>
        <v>OBS0322</v>
      </c>
      <c r="C585" s="51">
        <f>VLOOKUP(A585,'QAQC ID Reference Page'!A$2:G$10999,3,FALSE)</f>
        <v>44636</v>
      </c>
      <c r="D585" s="12">
        <f>VLOOKUP(A585,'QAQC ID Reference Page'!A$2:G$10999,4,FALSE)</f>
        <v>0.52638888888888891</v>
      </c>
      <c r="E585" s="21">
        <f>VLOOKUP(A585,'QAQC ID Reference Page'!A$2:G$10999,5,FALSE)</f>
        <v>1018</v>
      </c>
      <c r="F585" s="21" t="str">
        <f>VLOOKUP(A585,'QAQC ID Reference Page'!A$2:G$10999,6,FALSE)</f>
        <v>E6</v>
      </c>
      <c r="G585" s="3" t="str">
        <f>VLOOKUP(A585,'QAQC ID Reference Page'!A$2:G$10999,7,FALSE)</f>
        <v>S</v>
      </c>
      <c r="H585" s="49">
        <v>5.6</v>
      </c>
      <c r="I585" s="49">
        <v>0.1</v>
      </c>
      <c r="J585" s="50">
        <v>0.122</v>
      </c>
      <c r="K585" s="49">
        <v>3.13</v>
      </c>
      <c r="L585" s="49">
        <v>64.33</v>
      </c>
      <c r="M585" s="3"/>
      <c r="N585" s="3"/>
      <c r="O585" s="3"/>
      <c r="P585" s="3"/>
      <c r="Q585" s="3"/>
      <c r="R585" s="3"/>
      <c r="S585" s="3"/>
      <c r="T585" s="3"/>
      <c r="U585" s="3"/>
      <c r="V585" s="3"/>
      <c r="W585" s="3"/>
      <c r="X585" s="3"/>
      <c r="Y585" s="3"/>
      <c r="Z585" s="3"/>
      <c r="AA585" s="3"/>
      <c r="AB585" s="3"/>
    </row>
    <row r="586" spans="1:28" x14ac:dyDescent="0.2">
      <c r="A586" s="3">
        <v>11602</v>
      </c>
      <c r="B586" s="3" t="str">
        <f>VLOOKUP(A586,'QAQC ID Reference Page'!A$2:G$10999,2,FALSE)</f>
        <v>OBS0322</v>
      </c>
      <c r="C586" s="51">
        <f>VLOOKUP(A586,'QAQC ID Reference Page'!A$2:G$10999,3,FALSE)</f>
        <v>44636</v>
      </c>
      <c r="D586" s="12">
        <f>VLOOKUP(A586,'QAQC ID Reference Page'!A$2:G$10999,4,FALSE)</f>
        <v>0.34027777777777779</v>
      </c>
      <c r="E586" s="21">
        <f>VLOOKUP(A586,'QAQC ID Reference Page'!A$2:G$10999,5,FALSE)</f>
        <v>1024</v>
      </c>
      <c r="F586" s="21" t="str">
        <f>VLOOKUP(A586,'QAQC ID Reference Page'!A$2:G$10999,6,FALSE)</f>
        <v>MR</v>
      </c>
      <c r="G586" s="3" t="str">
        <f>VLOOKUP(A586,'QAQC ID Reference Page'!A$2:G$10999,7,FALSE)</f>
        <v>S</v>
      </c>
      <c r="H586" s="49">
        <v>21.31</v>
      </c>
      <c r="I586" s="49">
        <v>0.44</v>
      </c>
      <c r="J586" s="50">
        <v>0.26600000000000001</v>
      </c>
      <c r="K586" s="49">
        <v>2.4699999999999998</v>
      </c>
      <c r="L586" s="49">
        <v>84.46</v>
      </c>
      <c r="M586" s="3"/>
      <c r="N586" s="3"/>
      <c r="O586" s="3"/>
      <c r="P586" s="3"/>
      <c r="Q586" s="3"/>
      <c r="R586" s="3"/>
      <c r="S586" s="3"/>
      <c r="T586" s="3"/>
      <c r="U586" s="3"/>
      <c r="V586" s="3"/>
      <c r="W586" s="3"/>
      <c r="X586" s="3"/>
      <c r="Y586" s="3"/>
      <c r="Z586" s="3"/>
      <c r="AA586" s="3"/>
      <c r="AB586" s="3"/>
    </row>
    <row r="587" spans="1:28" x14ac:dyDescent="0.2">
      <c r="A587" s="3">
        <v>11603</v>
      </c>
      <c r="B587" s="3" t="str">
        <f>VLOOKUP(A587,'QAQC ID Reference Page'!A$2:G$10999,2,FALSE)</f>
        <v>OBS0322</v>
      </c>
      <c r="C587" s="51">
        <f>VLOOKUP(A587,'QAQC ID Reference Page'!A$2:G$10999,3,FALSE)</f>
        <v>44636</v>
      </c>
      <c r="D587" s="12">
        <f>VLOOKUP(A587,'QAQC ID Reference Page'!A$2:G$10999,4,FALSE)</f>
        <v>0.35</v>
      </c>
      <c r="E587" s="21">
        <f>VLOOKUP(A587,'QAQC ID Reference Page'!A$2:G$10999,5,FALSE)</f>
        <v>1041</v>
      </c>
      <c r="F587" s="21" t="str">
        <f>VLOOKUP(A587,'QAQC ID Reference Page'!A$2:G$10999,6,FALSE)</f>
        <v>TR</v>
      </c>
      <c r="G587" s="3" t="str">
        <f>VLOOKUP(A587,'QAQC ID Reference Page'!A$2:G$10999,7,FALSE)</f>
        <v>S</v>
      </c>
      <c r="H587" s="49">
        <v>19.16</v>
      </c>
      <c r="I587" s="49">
        <v>0.31</v>
      </c>
      <c r="J587" s="50">
        <v>0.16900000000000001</v>
      </c>
      <c r="K587" s="49">
        <v>1.31</v>
      </c>
      <c r="L587" s="49">
        <v>84.86</v>
      </c>
      <c r="M587" s="3"/>
      <c r="N587" s="3"/>
      <c r="O587" s="3"/>
      <c r="P587" s="3"/>
      <c r="Q587" s="3"/>
      <c r="R587" s="3"/>
      <c r="S587" s="3"/>
      <c r="T587" s="3"/>
      <c r="U587" s="3"/>
      <c r="V587" s="3"/>
      <c r="W587" s="3"/>
      <c r="X587" s="3"/>
      <c r="Y587" s="3"/>
      <c r="Z587" s="3"/>
      <c r="AA587" s="3"/>
      <c r="AB587" s="3"/>
    </row>
    <row r="588" spans="1:28" x14ac:dyDescent="0.2">
      <c r="A588" s="3">
        <v>11604</v>
      </c>
      <c r="B588" s="3" t="str">
        <f>VLOOKUP(A588,'QAQC ID Reference Page'!A$2:G$10999,2,FALSE)</f>
        <v>OBS0322</v>
      </c>
      <c r="C588" s="51">
        <f>VLOOKUP(A588,'QAQC ID Reference Page'!A$2:G$10999,3,FALSE)</f>
        <v>44636</v>
      </c>
      <c r="D588" s="12">
        <f>VLOOKUP(A588,'QAQC ID Reference Page'!A$2:G$10999,4,FALSE)</f>
        <v>0.34027777777777779</v>
      </c>
      <c r="E588" s="21">
        <f>VLOOKUP(A588,'QAQC ID Reference Page'!A$2:G$10999,5,FALSE)</f>
        <v>1033</v>
      </c>
      <c r="F588" s="21" t="str">
        <f>VLOOKUP(A588,'QAQC ID Reference Page'!A$2:G$10999,6,FALSE)</f>
        <v>MR</v>
      </c>
      <c r="G588" s="3" t="str">
        <f>VLOOKUP(A588,'QAQC ID Reference Page'!A$2:G$10999,7,FALSE)</f>
        <v>B</v>
      </c>
      <c r="H588" s="49">
        <v>6.63</v>
      </c>
      <c r="I588" s="49">
        <v>0.3</v>
      </c>
      <c r="J588" s="50">
        <v>0.20100000000000001</v>
      </c>
      <c r="K588" s="49">
        <v>2.59</v>
      </c>
      <c r="L588" s="49">
        <v>34.58</v>
      </c>
      <c r="M588" s="3"/>
      <c r="N588" s="3"/>
      <c r="O588" s="3"/>
      <c r="P588" s="3"/>
      <c r="Q588" s="3"/>
      <c r="R588" s="3"/>
      <c r="S588" s="3"/>
      <c r="T588" s="3"/>
      <c r="U588" s="3"/>
      <c r="V588" s="3"/>
      <c r="W588" s="3"/>
      <c r="X588" s="3"/>
      <c r="Y588" s="3"/>
      <c r="Z588" s="3"/>
      <c r="AA588" s="3"/>
      <c r="AB588" s="3"/>
    </row>
    <row r="589" spans="1:28" x14ac:dyDescent="0.2">
      <c r="A589" s="3">
        <v>11605</v>
      </c>
      <c r="B589" s="3" t="str">
        <f>VLOOKUP(A589,'QAQC ID Reference Page'!A$2:G$10999,2,FALSE)</f>
        <v>OBS0322</v>
      </c>
      <c r="C589" s="51">
        <f>VLOOKUP(A589,'QAQC ID Reference Page'!A$2:G$10999,3,FALSE)</f>
        <v>44636</v>
      </c>
      <c r="D589" s="12">
        <f>VLOOKUP(A589,'QAQC ID Reference Page'!A$2:G$10999,4,FALSE)</f>
        <v>0.28680555555555554</v>
      </c>
      <c r="E589" s="21">
        <f>VLOOKUP(A589,'QAQC ID Reference Page'!A$2:G$10999,5,FALSE)</f>
        <v>1020</v>
      </c>
      <c r="F589" s="21" t="str">
        <f>VLOOKUP(A589,'QAQC ID Reference Page'!A$2:G$10999,6,FALSE)</f>
        <v>EFR</v>
      </c>
      <c r="G589" s="3" t="str">
        <f>VLOOKUP(A589,'QAQC ID Reference Page'!A$2:G$10999,7,FALSE)</f>
        <v>S</v>
      </c>
      <c r="H589" s="49">
        <v>0.95</v>
      </c>
      <c r="I589" s="49">
        <v>7.0000000000000007E-2</v>
      </c>
      <c r="J589" s="50">
        <v>0.16200000000000001</v>
      </c>
      <c r="K589" s="49">
        <v>0.89</v>
      </c>
      <c r="L589" s="49">
        <v>65.84</v>
      </c>
      <c r="M589" s="3"/>
      <c r="N589" s="3"/>
      <c r="O589" s="3"/>
      <c r="P589" s="3"/>
      <c r="Q589" s="3"/>
      <c r="R589" s="3"/>
      <c r="S589" s="3"/>
      <c r="T589" s="3"/>
      <c r="U589" s="3"/>
      <c r="V589" s="3"/>
      <c r="W589" s="3"/>
      <c r="X589" s="3"/>
      <c r="Y589" s="3"/>
      <c r="Z589" s="3"/>
      <c r="AA589" s="3"/>
      <c r="AB589" s="3"/>
    </row>
    <row r="590" spans="1:28" x14ac:dyDescent="0.2">
      <c r="A590" s="3">
        <v>11606</v>
      </c>
      <c r="B590" s="3" t="str">
        <f>VLOOKUP(A590,'QAQC ID Reference Page'!A$2:G$10999,2,FALSE)</f>
        <v>OBS0322</v>
      </c>
      <c r="C590" s="51">
        <f>VLOOKUP(A590,'QAQC ID Reference Page'!A$2:G$10999,3,FALSE)</f>
        <v>44636</v>
      </c>
      <c r="D590" s="12">
        <f>VLOOKUP(A590,'QAQC ID Reference Page'!A$2:G$10999,4,FALSE)</f>
        <v>0.30138888888888887</v>
      </c>
      <c r="E590" s="21">
        <f>VLOOKUP(A590,'QAQC ID Reference Page'!A$2:G$10999,5,FALSE)</f>
        <v>1029</v>
      </c>
      <c r="F590" s="21" t="str">
        <f>VLOOKUP(A590,'QAQC ID Reference Page'!A$2:G$10999,6,FALSE)</f>
        <v>G6</v>
      </c>
      <c r="G590" s="3" t="str">
        <f>VLOOKUP(A590,'QAQC ID Reference Page'!A$2:G$10999,7,FALSE)</f>
        <v>S</v>
      </c>
      <c r="H590" s="49">
        <v>12.91</v>
      </c>
      <c r="I590" s="49">
        <v>0.13</v>
      </c>
      <c r="J590" s="50">
        <v>0.215</v>
      </c>
      <c r="K590" s="49">
        <v>0.89</v>
      </c>
      <c r="L590" s="49">
        <v>58.8</v>
      </c>
      <c r="M590" s="3"/>
      <c r="N590" s="3"/>
      <c r="O590" s="3"/>
      <c r="P590" s="3"/>
      <c r="Q590" s="3"/>
      <c r="R590" s="3"/>
      <c r="S590" s="3"/>
      <c r="T590" s="3"/>
      <c r="U590" s="3"/>
      <c r="V590" s="3"/>
      <c r="W590" s="3"/>
      <c r="X590" s="3"/>
      <c r="Y590" s="3"/>
      <c r="Z590" s="3"/>
      <c r="AA590" s="3"/>
      <c r="AB590" s="3"/>
    </row>
    <row r="591" spans="1:28" x14ac:dyDescent="0.2">
      <c r="A591" s="3">
        <v>11607</v>
      </c>
      <c r="B591" s="3" t="str">
        <f>VLOOKUP(A591,'QAQC ID Reference Page'!A$2:G$10999,2,FALSE)</f>
        <v>OBS0322</v>
      </c>
      <c r="C591" s="51">
        <f>VLOOKUP(A591,'QAQC ID Reference Page'!A$2:G$10999,3,FALSE)</f>
        <v>44636</v>
      </c>
      <c r="D591" s="12">
        <f>VLOOKUP(A591,'QAQC ID Reference Page'!A$2:G$10999,4,FALSE)</f>
        <v>0.36944444444444446</v>
      </c>
      <c r="E591" s="21">
        <f>VLOOKUP(A591,'QAQC ID Reference Page'!A$2:G$10999,5,FALSE)</f>
        <v>1009</v>
      </c>
      <c r="F591" s="21" t="str">
        <f>VLOOKUP(A591,'QAQC ID Reference Page'!A$2:G$10999,6,FALSE)</f>
        <v>AR</v>
      </c>
      <c r="G591" s="3" t="str">
        <f>VLOOKUP(A591,'QAQC ID Reference Page'!A$2:G$10999,7,FALSE)</f>
        <v>S</v>
      </c>
      <c r="H591" s="49">
        <v>18.170000000000002</v>
      </c>
      <c r="I591" s="49">
        <v>0.25</v>
      </c>
      <c r="J591" s="50">
        <v>0.153</v>
      </c>
      <c r="K591" s="49">
        <v>1.44</v>
      </c>
      <c r="L591" s="49">
        <v>66.099999999999994</v>
      </c>
      <c r="M591" s="3"/>
      <c r="N591" s="3"/>
      <c r="O591" s="3"/>
      <c r="P591" s="3"/>
      <c r="Q591" s="3"/>
      <c r="R591" s="3"/>
      <c r="S591" s="3"/>
      <c r="T591" s="3"/>
      <c r="U591" s="3"/>
      <c r="V591" s="3"/>
      <c r="W591" s="3"/>
      <c r="X591" s="3"/>
      <c r="Y591" s="3"/>
      <c r="Z591" s="3"/>
      <c r="AA591" s="3"/>
      <c r="AB591" s="3"/>
    </row>
    <row r="592" spans="1:28" x14ac:dyDescent="0.2">
      <c r="A592" s="3">
        <v>11608</v>
      </c>
      <c r="B592" s="3" t="str">
        <f>VLOOKUP(A592,'QAQC ID Reference Page'!A$2:G$10999,2,FALSE)</f>
        <v>OBS0322</v>
      </c>
      <c r="C592" s="51">
        <f>VLOOKUP(A592,'QAQC ID Reference Page'!A$2:G$10999,3,FALSE)</f>
        <v>44636</v>
      </c>
      <c r="D592" s="12">
        <f>VLOOKUP(A592,'QAQC ID Reference Page'!A$2:G$10999,4,FALSE)</f>
        <v>0.3125</v>
      </c>
      <c r="E592" s="21">
        <f>VLOOKUP(A592,'QAQC ID Reference Page'!A$2:G$10999,5,FALSE)</f>
        <v>1012</v>
      </c>
      <c r="F592" s="21" t="str">
        <f>VLOOKUP(A592,'QAQC ID Reference Page'!A$2:G$10999,6,FALSE)</f>
        <v>DR</v>
      </c>
      <c r="G592" s="3" t="str">
        <f>VLOOKUP(A592,'QAQC ID Reference Page'!A$2:G$10999,7,FALSE)</f>
        <v>S</v>
      </c>
      <c r="H592" s="49">
        <v>4.2300000000000004</v>
      </c>
      <c r="I592" s="49">
        <v>0.21</v>
      </c>
      <c r="J592" s="50">
        <v>0.17499999999999999</v>
      </c>
      <c r="K592" s="49">
        <v>2.2400000000000002</v>
      </c>
      <c r="L592" s="49">
        <v>36.68</v>
      </c>
      <c r="M592" s="3"/>
      <c r="N592" s="3"/>
      <c r="O592" s="3"/>
      <c r="P592" s="3"/>
      <c r="Q592" s="3"/>
      <c r="R592" s="3"/>
      <c r="S592" s="3"/>
      <c r="T592" s="3"/>
      <c r="U592" s="3"/>
      <c r="V592" s="3"/>
      <c r="W592" s="3"/>
      <c r="X592" s="3"/>
      <c r="Y592" s="3"/>
      <c r="Z592" s="3"/>
      <c r="AA592" s="3"/>
      <c r="AB592" s="3"/>
    </row>
    <row r="593" spans="1:28" x14ac:dyDescent="0.2">
      <c r="A593" s="3">
        <v>11609</v>
      </c>
      <c r="B593" s="3" t="str">
        <f>VLOOKUP(A593,'QAQC ID Reference Page'!A$2:G$10999,2,FALSE)</f>
        <v>OBS0322</v>
      </c>
      <c r="C593" s="51">
        <f>VLOOKUP(A593,'QAQC ID Reference Page'!A$2:G$10999,3,FALSE)</f>
        <v>44636</v>
      </c>
      <c r="D593" s="12">
        <f>VLOOKUP(A593,'QAQC ID Reference Page'!A$2:G$10999,4,FALSE)</f>
        <v>0.36041666666666666</v>
      </c>
      <c r="E593" s="21">
        <f>VLOOKUP(A593,'QAQC ID Reference Page'!A$2:G$10999,5,FALSE)</f>
        <v>1037</v>
      </c>
      <c r="F593" s="21" t="str">
        <f>VLOOKUP(A593,'QAQC ID Reference Page'!A$2:G$10999,6,FALSE)</f>
        <v>TR-UP</v>
      </c>
      <c r="G593" s="3" t="str">
        <f>VLOOKUP(A593,'QAQC ID Reference Page'!A$2:G$10999,7,FALSE)</f>
        <v>S</v>
      </c>
      <c r="H593" s="49">
        <v>18.16</v>
      </c>
      <c r="I593" s="49">
        <v>0.28000000000000003</v>
      </c>
      <c r="J593" s="50">
        <v>0.151</v>
      </c>
      <c r="K593" s="49">
        <v>1.6400000000000001</v>
      </c>
      <c r="L593" s="49">
        <v>78.02</v>
      </c>
      <c r="M593" s="3"/>
      <c r="N593" s="3"/>
      <c r="O593" s="3"/>
      <c r="P593" s="3"/>
      <c r="Q593" s="3"/>
      <c r="R593" s="3"/>
      <c r="S593" s="3"/>
      <c r="T593" s="3"/>
      <c r="U593" s="3"/>
      <c r="V593" s="3"/>
      <c r="W593" s="3"/>
      <c r="X593" s="3"/>
      <c r="Y593" s="3"/>
      <c r="Z593" s="3"/>
      <c r="AA593" s="3"/>
      <c r="AB593" s="3"/>
    </row>
    <row r="594" spans="1:28" x14ac:dyDescent="0.2">
      <c r="A594" s="3">
        <v>11610</v>
      </c>
      <c r="B594" s="3" t="str">
        <f>VLOOKUP(A594,'QAQC ID Reference Page'!A$2:G$10999,2,FALSE)</f>
        <v>OBS0322</v>
      </c>
      <c r="C594" s="51">
        <f>VLOOKUP(A594,'QAQC ID Reference Page'!A$2:G$10999,3,FALSE)</f>
        <v>44636</v>
      </c>
      <c r="D594" s="12">
        <f>VLOOKUP(A594,'QAQC ID Reference Page'!A$2:G$10999,4,FALSE)</f>
        <v>0.37777777777777777</v>
      </c>
      <c r="E594" s="21">
        <f>VLOOKUP(A594,'QAQC ID Reference Page'!A$2:G$10999,5,FALSE)</f>
        <v>1034</v>
      </c>
      <c r="F594" s="21" t="str">
        <f>VLOOKUP(A594,'QAQC ID Reference Page'!A$2:G$10999,6,FALSE)</f>
        <v>BR</v>
      </c>
      <c r="G594" s="3" t="str">
        <f>VLOOKUP(A594,'QAQC ID Reference Page'!A$2:G$10999,7,FALSE)</f>
        <v>S</v>
      </c>
      <c r="H594" s="49">
        <v>18.84</v>
      </c>
      <c r="I594" s="49">
        <v>0.34</v>
      </c>
      <c r="J594" s="50">
        <v>0.16700000000000001</v>
      </c>
      <c r="K594" s="49">
        <v>1.3599999999999999</v>
      </c>
      <c r="L594" s="49">
        <v>72.59</v>
      </c>
      <c r="M594" s="3"/>
      <c r="N594" s="3"/>
      <c r="O594" s="3"/>
      <c r="P594" s="3"/>
      <c r="Q594" s="3"/>
      <c r="R594" s="3"/>
      <c r="S594" s="3"/>
      <c r="T594" s="3"/>
      <c r="U594" s="3"/>
      <c r="V594" s="3"/>
      <c r="W594" s="3"/>
      <c r="X594" s="3"/>
      <c r="Y594" s="3"/>
      <c r="Z594" s="3"/>
      <c r="AA594" s="3"/>
      <c r="AB594" s="3"/>
    </row>
    <row r="595" spans="1:28" x14ac:dyDescent="0.2">
      <c r="A595" s="3">
        <v>11611</v>
      </c>
      <c r="B595" s="3" t="str">
        <f>VLOOKUP(A595,'QAQC ID Reference Page'!A$2:G$10999,2,FALSE)</f>
        <v>OBS0322</v>
      </c>
      <c r="C595" s="51">
        <f>VLOOKUP(A595,'QAQC ID Reference Page'!A$2:G$10999,3,FALSE)</f>
        <v>44636</v>
      </c>
      <c r="D595" s="12">
        <f>VLOOKUP(A595,'QAQC ID Reference Page'!A$2:G$10999,4,FALSE)</f>
        <v>0.40069444444444446</v>
      </c>
      <c r="E595" s="21">
        <f>VLOOKUP(A595,'QAQC ID Reference Page'!A$2:G$10999,5,FALSE)</f>
        <v>1002</v>
      </c>
      <c r="F595" s="21" t="str">
        <f>VLOOKUP(A595,'QAQC ID Reference Page'!A$2:G$10999,6,FALSE)</f>
        <v>I7C</v>
      </c>
      <c r="G595" s="3" t="str">
        <f>VLOOKUP(A595,'QAQC ID Reference Page'!A$2:G$10999,7,FALSE)</f>
        <v>S</v>
      </c>
      <c r="H595" s="49">
        <v>18.27</v>
      </c>
      <c r="I595" s="49">
        <v>0.44</v>
      </c>
      <c r="J595" s="50">
        <v>0.32</v>
      </c>
      <c r="K595" s="49">
        <v>2.82</v>
      </c>
      <c r="L595" s="49">
        <v>70.95</v>
      </c>
      <c r="M595" s="3"/>
      <c r="N595" s="3"/>
      <c r="O595" s="3"/>
      <c r="P595" s="3"/>
      <c r="Q595" s="3"/>
      <c r="R595" s="3"/>
      <c r="S595" s="3"/>
      <c r="T595" s="3"/>
      <c r="U595" s="3"/>
      <c r="V595" s="3"/>
      <c r="W595" s="3"/>
      <c r="X595" s="3"/>
      <c r="Y595" s="3"/>
      <c r="Z595" s="3"/>
      <c r="AA595" s="3"/>
      <c r="AB595" s="3"/>
    </row>
    <row r="596" spans="1:28" x14ac:dyDescent="0.2">
      <c r="A596" s="3">
        <v>11612</v>
      </c>
      <c r="B596" s="3" t="str">
        <f>VLOOKUP(A596,'QAQC ID Reference Page'!A$2:G$10999,2,FALSE)</f>
        <v>OBS0322</v>
      </c>
      <c r="C596" s="51">
        <f>VLOOKUP(A596,'QAQC ID Reference Page'!A$2:G$10999,3,FALSE)</f>
        <v>44636</v>
      </c>
      <c r="D596" s="12">
        <f>VLOOKUP(A596,'QAQC ID Reference Page'!A$2:G$10999,4,FALSE)</f>
        <v>0.40069444444444446</v>
      </c>
      <c r="E596" s="21">
        <f>VLOOKUP(A596,'QAQC ID Reference Page'!A$2:G$10999,5,FALSE)</f>
        <v>1013</v>
      </c>
      <c r="F596" s="21" t="str">
        <f>VLOOKUP(A596,'QAQC ID Reference Page'!A$2:G$10999,6,FALSE)</f>
        <v>I7C</v>
      </c>
      <c r="G596" s="3" t="str">
        <f>VLOOKUP(A596,'QAQC ID Reference Page'!A$2:G$10999,7,FALSE)</f>
        <v>B</v>
      </c>
      <c r="H596" s="49">
        <v>10.210000000000001</v>
      </c>
      <c r="I596" s="49">
        <v>0.54</v>
      </c>
      <c r="J596" s="50">
        <v>0.504</v>
      </c>
      <c r="K596" s="49">
        <v>3.05</v>
      </c>
      <c r="L596" s="49">
        <v>88.83</v>
      </c>
      <c r="M596" s="3"/>
      <c r="N596" s="3"/>
      <c r="O596" s="3"/>
      <c r="P596" s="3"/>
      <c r="Q596" s="3"/>
      <c r="R596" s="3"/>
      <c r="S596" s="3"/>
      <c r="T596" s="3"/>
      <c r="U596" s="3"/>
      <c r="V596" s="3"/>
      <c r="W596" s="3"/>
      <c r="X596" s="3"/>
      <c r="Y596" s="3"/>
      <c r="Z596" s="3"/>
      <c r="AA596" s="3"/>
      <c r="AB596" s="3"/>
    </row>
    <row r="597" spans="1:28" x14ac:dyDescent="0.2">
      <c r="A597" s="3">
        <v>11613</v>
      </c>
      <c r="B597" s="3" t="str">
        <f>VLOOKUP(A597,'QAQC ID Reference Page'!A$2:G$10999,2,FALSE)</f>
        <v>OBS0322</v>
      </c>
      <c r="C597" s="51">
        <f>VLOOKUP(A597,'QAQC ID Reference Page'!A$2:G$10999,3,FALSE)</f>
        <v>44636</v>
      </c>
      <c r="D597" s="12">
        <f>VLOOKUP(A597,'QAQC ID Reference Page'!A$2:G$10999,4,FALSE)</f>
        <v>0.51597222222222228</v>
      </c>
      <c r="E597" s="21">
        <f>VLOOKUP(A597,'QAQC ID Reference Page'!A$2:G$10999,5,FALSE)</f>
        <v>1019</v>
      </c>
      <c r="F597" s="21" t="str">
        <f>VLOOKUP(A597,'QAQC ID Reference Page'!A$2:G$10999,6,FALSE)</f>
        <v>E7C</v>
      </c>
      <c r="G597" s="3" t="str">
        <f>VLOOKUP(A597,'QAQC ID Reference Page'!A$2:G$10999,7,FALSE)</f>
        <v>B</v>
      </c>
      <c r="H597" s="49">
        <v>3.25</v>
      </c>
      <c r="I597" s="49">
        <v>0.25</v>
      </c>
      <c r="J597" s="50">
        <v>0.25600000000000001</v>
      </c>
      <c r="K597" s="49">
        <v>3.14</v>
      </c>
      <c r="L597" s="49">
        <v>51.09</v>
      </c>
      <c r="M597" s="3"/>
      <c r="N597" s="3"/>
      <c r="O597" s="3"/>
      <c r="P597" s="3"/>
      <c r="Q597" s="3"/>
      <c r="R597" s="3"/>
      <c r="S597" s="3"/>
      <c r="T597" s="3"/>
      <c r="U597" s="3"/>
      <c r="V597" s="3"/>
      <c r="W597" s="3"/>
      <c r="X597" s="3"/>
      <c r="Y597" s="3"/>
      <c r="Z597" s="3"/>
      <c r="AA597" s="3"/>
      <c r="AB597" s="3"/>
    </row>
    <row r="598" spans="1:28" x14ac:dyDescent="0.2">
      <c r="A598" s="3">
        <v>11614</v>
      </c>
      <c r="B598" s="3" t="str">
        <f>VLOOKUP(A598,'QAQC ID Reference Page'!A$2:G$10999,2,FALSE)</f>
        <v>OBS0322</v>
      </c>
      <c r="C598" s="51">
        <f>VLOOKUP(A598,'QAQC ID Reference Page'!A$2:G$10999,3,FALSE)</f>
        <v>44636</v>
      </c>
      <c r="D598" s="12">
        <f>VLOOKUP(A598,'QAQC ID Reference Page'!A$2:G$10999,4,FALSE)</f>
        <v>0.44861111111111113</v>
      </c>
      <c r="E598" s="21">
        <f>VLOOKUP(A598,'QAQC ID Reference Page'!A$2:G$10999,5,FALSE)</f>
        <v>1005</v>
      </c>
      <c r="F598" s="21" t="str">
        <f>VLOOKUP(A598,'QAQC ID Reference Page'!A$2:G$10999,6,FALSE)</f>
        <v>G7C</v>
      </c>
      <c r="G598" s="3" t="str">
        <f>VLOOKUP(A598,'QAQC ID Reference Page'!A$2:G$10999,7,FALSE)</f>
        <v>S</v>
      </c>
      <c r="H598" s="49">
        <v>18.16</v>
      </c>
      <c r="I598" s="49">
        <v>0.37</v>
      </c>
      <c r="J598" s="50">
        <v>0.245</v>
      </c>
      <c r="K598" s="49">
        <v>2.04</v>
      </c>
      <c r="L598" s="49">
        <v>81.53</v>
      </c>
      <c r="M598" s="3"/>
      <c r="N598" s="3"/>
      <c r="O598" s="3"/>
      <c r="P598" s="3"/>
      <c r="Q598" s="3"/>
      <c r="R598" s="3"/>
      <c r="S598" s="3"/>
      <c r="T598" s="3"/>
      <c r="U598" s="3"/>
      <c r="V598" s="3"/>
      <c r="W598" s="3"/>
      <c r="X598" s="3"/>
      <c r="Y598" s="3"/>
      <c r="Z598" s="3"/>
      <c r="AA598" s="3"/>
      <c r="AB598" s="3"/>
    </row>
    <row r="599" spans="1:28" x14ac:dyDescent="0.2">
      <c r="A599" s="3">
        <v>11615</v>
      </c>
      <c r="B599" s="3" t="str">
        <f>VLOOKUP(A599,'QAQC ID Reference Page'!A$2:G$10999,2,FALSE)</f>
        <v>OBS0322</v>
      </c>
      <c r="C599" s="51">
        <f>VLOOKUP(A599,'QAQC ID Reference Page'!A$2:G$10999,3,FALSE)</f>
        <v>44636</v>
      </c>
      <c r="D599" s="12">
        <f>VLOOKUP(A599,'QAQC ID Reference Page'!A$2:G$10999,4,FALSE)</f>
        <v>0.38958333333333334</v>
      </c>
      <c r="E599" s="21">
        <f>VLOOKUP(A599,'QAQC ID Reference Page'!A$2:G$10999,5,FALSE)</f>
        <v>1035</v>
      </c>
      <c r="F599" s="21" t="str">
        <f>VLOOKUP(A599,'QAQC ID Reference Page'!A$2:G$10999,6,FALSE)</f>
        <v>I9</v>
      </c>
      <c r="G599" s="3" t="str">
        <f>VLOOKUP(A599,'QAQC ID Reference Page'!A$2:G$10999,7,FALSE)</f>
        <v>S</v>
      </c>
      <c r="H599" s="49">
        <v>19.22</v>
      </c>
      <c r="I599" s="49">
        <v>0.28000000000000003</v>
      </c>
      <c r="J599" s="50">
        <v>0.17499999999999999</v>
      </c>
      <c r="K599" s="49">
        <v>1.79</v>
      </c>
      <c r="L599" s="49">
        <v>71.400000000000006</v>
      </c>
      <c r="M599" s="3"/>
      <c r="N599" s="3"/>
      <c r="O599" s="3"/>
      <c r="P599" s="3"/>
      <c r="Q599" s="3"/>
      <c r="R599" s="3"/>
      <c r="S599" s="3"/>
      <c r="T599" s="3"/>
      <c r="U599" s="3"/>
      <c r="V599" s="3"/>
      <c r="W599" s="3"/>
      <c r="X599" s="3"/>
      <c r="Y599" s="3"/>
      <c r="Z599" s="3"/>
      <c r="AA599" s="3"/>
      <c r="AB599" s="3"/>
    </row>
    <row r="600" spans="1:28" x14ac:dyDescent="0.2">
      <c r="A600" s="3">
        <v>11616</v>
      </c>
      <c r="B600" s="3" t="str">
        <f>VLOOKUP(A600,'QAQC ID Reference Page'!A$2:G$10999,2,FALSE)</f>
        <v>OBS0322</v>
      </c>
      <c r="C600" s="51">
        <f>VLOOKUP(A600,'QAQC ID Reference Page'!A$2:G$10999,3,FALSE)</f>
        <v>44636</v>
      </c>
      <c r="D600" s="12">
        <f>VLOOKUP(A600,'QAQC ID Reference Page'!A$2:G$10999,4,FALSE)</f>
        <v>0.49513888888888891</v>
      </c>
      <c r="E600" s="21">
        <f>VLOOKUP(A600,'QAQC ID Reference Page'!A$2:G$10999,5,FALSE)</f>
        <v>1038</v>
      </c>
      <c r="F600" s="21" t="str">
        <f>VLOOKUP(A600,'QAQC ID Reference Page'!A$2:G$10999,6,FALSE)</f>
        <v>E9</v>
      </c>
      <c r="G600" s="3" t="str">
        <f>VLOOKUP(A600,'QAQC ID Reference Page'!A$2:G$10999,7,FALSE)</f>
        <v>S</v>
      </c>
      <c r="H600" s="49">
        <v>10.91</v>
      </c>
      <c r="I600" s="49">
        <v>0.15</v>
      </c>
      <c r="J600" s="50">
        <v>0.25700000000000001</v>
      </c>
      <c r="K600" s="49">
        <v>2.41</v>
      </c>
      <c r="L600" s="49">
        <v>59.48</v>
      </c>
      <c r="M600" s="3"/>
      <c r="N600" s="3"/>
      <c r="O600" s="3"/>
      <c r="P600" s="3"/>
      <c r="Q600" s="3"/>
      <c r="R600" s="3"/>
      <c r="S600" s="3"/>
      <c r="T600" s="3"/>
      <c r="U600" s="3"/>
      <c r="V600" s="3"/>
      <c r="W600" s="3"/>
      <c r="X600" s="3"/>
      <c r="Y600" s="3"/>
      <c r="Z600" s="3"/>
      <c r="AA600" s="3"/>
      <c r="AB600" s="3"/>
    </row>
    <row r="601" spans="1:28" x14ac:dyDescent="0.2">
      <c r="A601" s="3">
        <v>11617</v>
      </c>
      <c r="B601" s="3" t="str">
        <f>VLOOKUP(A601,'QAQC ID Reference Page'!A$2:G$10999,2,FALSE)</f>
        <v>OBS0322</v>
      </c>
      <c r="C601" s="51">
        <f>VLOOKUP(A601,'QAQC ID Reference Page'!A$2:G$10999,3,FALSE)</f>
        <v>44636</v>
      </c>
      <c r="D601" s="12">
        <f>VLOOKUP(A601,'QAQC ID Reference Page'!A$2:G$10999,4,FALSE)</f>
        <v>0.51597222222222228</v>
      </c>
      <c r="E601" s="21">
        <f>VLOOKUP(A601,'QAQC ID Reference Page'!A$2:G$10999,5,FALSE)</f>
        <v>1017</v>
      </c>
      <c r="F601" s="21" t="str">
        <f>VLOOKUP(A601,'QAQC ID Reference Page'!A$2:G$10999,6,FALSE)</f>
        <v>E7C</v>
      </c>
      <c r="G601" s="3" t="str">
        <f>VLOOKUP(A601,'QAQC ID Reference Page'!A$2:G$10999,7,FALSE)</f>
        <v>S</v>
      </c>
      <c r="H601" s="49">
        <v>10.220000000000001</v>
      </c>
      <c r="I601" s="49">
        <v>0.13</v>
      </c>
      <c r="J601" s="50">
        <v>0.17499999999999999</v>
      </c>
      <c r="K601" s="49">
        <v>0.71</v>
      </c>
      <c r="L601" s="49">
        <v>54.14</v>
      </c>
      <c r="M601" s="3"/>
      <c r="N601" s="3"/>
      <c r="O601" s="3"/>
      <c r="P601" s="3"/>
      <c r="Q601" s="3"/>
      <c r="R601" s="3"/>
      <c r="S601" s="3"/>
      <c r="T601" s="3"/>
      <c r="U601" s="3"/>
      <c r="V601" s="3"/>
      <c r="W601" s="3"/>
      <c r="X601" s="3"/>
      <c r="Y601" s="3"/>
      <c r="Z601" s="3"/>
      <c r="AA601" s="3"/>
      <c r="AB601" s="3"/>
    </row>
    <row r="602" spans="1:28" x14ac:dyDescent="0.2">
      <c r="A602" s="3">
        <v>11618</v>
      </c>
      <c r="B602" s="3" t="str">
        <f>VLOOKUP(A602,'QAQC ID Reference Page'!A$2:G$10999,2,FALSE)</f>
        <v>OBS0322</v>
      </c>
      <c r="C602" s="51">
        <f>VLOOKUP(A602,'QAQC ID Reference Page'!A$2:G$10999,3,FALSE)</f>
        <v>44636</v>
      </c>
      <c r="D602" s="12">
        <f>VLOOKUP(A602,'QAQC ID Reference Page'!A$2:G$10999,4,FALSE)</f>
        <v>0.43541666666666667</v>
      </c>
      <c r="E602" s="21">
        <f>VLOOKUP(A602,'QAQC ID Reference Page'!A$2:G$10999,5,FALSE)</f>
        <v>1025</v>
      </c>
      <c r="F602" s="21" t="str">
        <f>VLOOKUP(A602,'QAQC ID Reference Page'!A$2:G$10999,6,FALSE)</f>
        <v>G9</v>
      </c>
      <c r="G602" s="3" t="str">
        <f>VLOOKUP(A602,'QAQC ID Reference Page'!A$2:G$10999,7,FALSE)</f>
        <v>S</v>
      </c>
      <c r="H602" s="49">
        <v>15.18</v>
      </c>
      <c r="I602" s="49">
        <v>0.19</v>
      </c>
      <c r="J602" s="50">
        <v>0.22600000000000001</v>
      </c>
      <c r="K602" s="49">
        <v>0.76</v>
      </c>
      <c r="L602" s="49">
        <v>64.27</v>
      </c>
      <c r="M602" s="3"/>
      <c r="N602" s="3"/>
      <c r="O602" s="3"/>
      <c r="P602" s="3"/>
      <c r="Q602" s="3"/>
      <c r="R602" s="3"/>
      <c r="S602" s="3"/>
      <c r="T602" s="3"/>
      <c r="U602" s="3"/>
      <c r="V602" s="3"/>
      <c r="W602" s="3"/>
      <c r="X602" s="3"/>
      <c r="Y602" s="3"/>
      <c r="Z602" s="3"/>
      <c r="AA602" s="3"/>
      <c r="AB602" s="3"/>
    </row>
    <row r="603" spans="1:28" x14ac:dyDescent="0.2">
      <c r="A603" s="3">
        <v>11619</v>
      </c>
      <c r="B603" s="3" t="str">
        <f>VLOOKUP(A603,'QAQC ID Reference Page'!A$2:G$10999,2,FALSE)</f>
        <v>OBS0322</v>
      </c>
      <c r="C603" s="51">
        <f>VLOOKUP(A603,'QAQC ID Reference Page'!A$2:G$10999,3,FALSE)</f>
        <v>44636</v>
      </c>
      <c r="D603" s="12">
        <f>VLOOKUP(A603,'QAQC ID Reference Page'!A$2:G$10999,4,FALSE)</f>
        <v>0.44861111111111113</v>
      </c>
      <c r="E603" s="21">
        <f>VLOOKUP(A603,'QAQC ID Reference Page'!A$2:G$10999,5,FALSE)</f>
        <v>1011</v>
      </c>
      <c r="F603" s="21" t="str">
        <f>VLOOKUP(A603,'QAQC ID Reference Page'!A$2:G$10999,6,FALSE)</f>
        <v>G7C</v>
      </c>
      <c r="G603" s="3" t="str">
        <f>VLOOKUP(A603,'QAQC ID Reference Page'!A$2:G$10999,7,FALSE)</f>
        <v>B</v>
      </c>
      <c r="H603" s="49">
        <v>3.98</v>
      </c>
      <c r="I603" s="49">
        <v>0.31</v>
      </c>
      <c r="J603" s="50">
        <v>0.28599999999999998</v>
      </c>
      <c r="K603" s="49">
        <v>2.42</v>
      </c>
      <c r="L603" s="49">
        <v>49.13</v>
      </c>
      <c r="M603" s="3"/>
      <c r="N603" s="3"/>
      <c r="O603" s="3"/>
      <c r="P603" s="3"/>
      <c r="Q603" s="3"/>
      <c r="R603" s="3"/>
      <c r="S603" s="3"/>
      <c r="T603" s="3"/>
      <c r="U603" s="3"/>
      <c r="V603" s="3"/>
      <c r="W603" s="3"/>
      <c r="X603" s="3"/>
      <c r="Y603" s="3"/>
      <c r="Z603" s="3"/>
      <c r="AA603" s="3"/>
      <c r="AB603" s="3"/>
    </row>
    <row r="604" spans="1:28" x14ac:dyDescent="0.2">
      <c r="A604" s="3">
        <v>11620</v>
      </c>
      <c r="B604" s="3" t="str">
        <f>VLOOKUP(A604,'QAQC ID Reference Page'!A$2:G$10999,2,FALSE)</f>
        <v>OBS0322</v>
      </c>
      <c r="C604" s="51">
        <f>VLOOKUP(A604,'QAQC ID Reference Page'!A$2:G$10999,3,FALSE)</f>
        <v>44637</v>
      </c>
      <c r="D604" s="12">
        <f>VLOOKUP(A604,'QAQC ID Reference Page'!A$2:G$10999,4,FALSE)</f>
        <v>0.47083333333333333</v>
      </c>
      <c r="E604" s="21">
        <f>VLOOKUP(A604,'QAQC ID Reference Page'!A$2:G$10999,5,FALSE)</f>
        <v>1019</v>
      </c>
      <c r="F604" s="21" t="str">
        <f>VLOOKUP(A604,'QAQC ID Reference Page'!A$2:G$10999,6,FALSE)</f>
        <v>C4</v>
      </c>
      <c r="G604" s="3" t="str">
        <f>VLOOKUP(A604,'QAQC ID Reference Page'!A$2:G$10999,7,FALSE)</f>
        <v>S</v>
      </c>
      <c r="H604" s="49">
        <v>6.59</v>
      </c>
      <c r="I604" s="49">
        <v>0.34</v>
      </c>
      <c r="J604" s="50">
        <v>0.2</v>
      </c>
      <c r="K604" s="49">
        <v>0.89</v>
      </c>
      <c r="L604" s="49">
        <v>64.319999999999993</v>
      </c>
      <c r="M604" s="3"/>
      <c r="N604" s="3"/>
      <c r="O604" s="3"/>
      <c r="P604" s="3"/>
      <c r="Q604" s="3"/>
      <c r="R604" s="3"/>
      <c r="S604" s="3"/>
      <c r="T604" s="3"/>
      <c r="U604" s="3"/>
      <c r="V604" s="3"/>
      <c r="W604" s="3"/>
      <c r="X604" s="3"/>
      <c r="Y604" s="3"/>
      <c r="Z604" s="3"/>
      <c r="AA604" s="3"/>
      <c r="AB604" s="3"/>
    </row>
    <row r="605" spans="1:28" x14ac:dyDescent="0.2">
      <c r="A605" s="3">
        <v>11621</v>
      </c>
      <c r="B605" s="3" t="str">
        <f>VLOOKUP(A605,'QAQC ID Reference Page'!A$2:G$10999,2,FALSE)</f>
        <v>OBS0322</v>
      </c>
      <c r="C605" s="51">
        <f>VLOOKUP(A605,'QAQC ID Reference Page'!A$2:G$10999,3,FALSE)</f>
        <v>44637</v>
      </c>
      <c r="D605" s="12">
        <f>VLOOKUP(A605,'QAQC ID Reference Page'!A$2:G$10999,4,FALSE)</f>
        <v>0.53888888888888886</v>
      </c>
      <c r="E605" s="21">
        <f>VLOOKUP(A605,'QAQC ID Reference Page'!A$2:G$10999,5,FALSE)</f>
        <v>1017</v>
      </c>
      <c r="F605" s="21" t="str">
        <f>VLOOKUP(A605,'QAQC ID Reference Page'!A$2:G$10999,6,FALSE)</f>
        <v>C1</v>
      </c>
      <c r="G605" s="3" t="str">
        <f>VLOOKUP(A605,'QAQC ID Reference Page'!A$2:G$10999,7,FALSE)</f>
        <v>S</v>
      </c>
      <c r="H605" s="49">
        <v>0.02</v>
      </c>
      <c r="I605" s="49">
        <v>0.15</v>
      </c>
      <c r="J605" s="50">
        <v>-8.0000000000000002E-3</v>
      </c>
      <c r="K605" s="49">
        <v>0.65</v>
      </c>
      <c r="L605" s="49">
        <v>18.510000000000002</v>
      </c>
      <c r="M605" s="3"/>
      <c r="N605" s="3"/>
      <c r="O605" s="3"/>
      <c r="P605" s="3"/>
      <c r="Q605" s="3"/>
      <c r="R605" s="3"/>
      <c r="S605" s="3"/>
      <c r="T605" s="3"/>
      <c r="U605" s="3"/>
      <c r="V605" s="3"/>
      <c r="W605" s="3"/>
      <c r="X605" s="3"/>
      <c r="Y605" s="3"/>
      <c r="Z605" s="3"/>
      <c r="AA605" s="3"/>
      <c r="AB605" s="3"/>
    </row>
    <row r="606" spans="1:28" x14ac:dyDescent="0.2">
      <c r="A606" s="3">
        <v>11622</v>
      </c>
      <c r="B606" s="3" t="str">
        <f>VLOOKUP(A606,'QAQC ID Reference Page'!A$2:G$10999,2,FALSE)</f>
        <v>OBS0322</v>
      </c>
      <c r="C606" s="51">
        <f>VLOOKUP(A606,'QAQC ID Reference Page'!A$2:G$10999,3,FALSE)</f>
        <v>44637</v>
      </c>
      <c r="D606" s="12">
        <f>VLOOKUP(A606,'QAQC ID Reference Page'!A$2:G$10999,4,FALSE)</f>
        <v>0.54791666666666672</v>
      </c>
      <c r="E606" s="21">
        <f>VLOOKUP(A606,'QAQC ID Reference Page'!A$2:G$10999,5,FALSE)</f>
        <v>1002</v>
      </c>
      <c r="F606" s="21" t="str">
        <f>VLOOKUP(A606,'QAQC ID Reference Page'!A$2:G$10999,6,FALSE)</f>
        <v>B1</v>
      </c>
      <c r="G606" s="3" t="str">
        <f>VLOOKUP(A606,'QAQC ID Reference Page'!A$2:G$10999,7,FALSE)</f>
        <v>S</v>
      </c>
      <c r="H606" s="49">
        <v>7.0000000000000007E-2</v>
      </c>
      <c r="I606" s="49">
        <v>0.09</v>
      </c>
      <c r="J606" s="50">
        <v>-1.0999999999999999E-2</v>
      </c>
      <c r="K606" s="49">
        <v>0.7</v>
      </c>
      <c r="L606" s="49">
        <v>40.76</v>
      </c>
      <c r="M606" s="3"/>
      <c r="N606" s="3"/>
      <c r="O606" s="3"/>
      <c r="P606" s="3"/>
      <c r="Q606" s="3"/>
      <c r="R606" s="3"/>
      <c r="S606" s="3"/>
      <c r="T606" s="3"/>
      <c r="U606" s="3"/>
      <c r="V606" s="3"/>
      <c r="W606" s="3"/>
      <c r="X606" s="3"/>
      <c r="Y606" s="3"/>
      <c r="Z606" s="3"/>
      <c r="AA606" s="3"/>
      <c r="AB606" s="3"/>
    </row>
    <row r="607" spans="1:28" x14ac:dyDescent="0.2">
      <c r="A607" s="3">
        <v>11623</v>
      </c>
      <c r="B607" s="3" t="str">
        <f>VLOOKUP(A607,'QAQC ID Reference Page'!A$2:G$10999,2,FALSE)</f>
        <v>OBS0322</v>
      </c>
      <c r="C607" s="51">
        <f>VLOOKUP(A607,'QAQC ID Reference Page'!A$2:G$10999,3,FALSE)</f>
        <v>44637</v>
      </c>
      <c r="D607" s="12">
        <f>VLOOKUP(A607,'QAQC ID Reference Page'!A$2:G$10999,4,FALSE)</f>
        <v>0.52361111111111114</v>
      </c>
      <c r="E607" s="21">
        <f>VLOOKUP(A607,'QAQC ID Reference Page'!A$2:G$10999,5,FALSE)</f>
        <v>1024</v>
      </c>
      <c r="F607" s="21" t="str">
        <f>VLOOKUP(A607,'QAQC ID Reference Page'!A$2:G$10999,6,FALSE)</f>
        <v>D1</v>
      </c>
      <c r="G607" s="3" t="str">
        <f>VLOOKUP(A607,'QAQC ID Reference Page'!A$2:G$10999,7,FALSE)</f>
        <v>S</v>
      </c>
      <c r="H607" s="49">
        <v>-0.02</v>
      </c>
      <c r="I607" s="49">
        <v>0.11</v>
      </c>
      <c r="J607" s="50">
        <v>-8.0000000000000002E-3</v>
      </c>
      <c r="K607" s="49">
        <v>1.21</v>
      </c>
      <c r="L607" s="49">
        <v>24.98</v>
      </c>
      <c r="M607" s="3"/>
      <c r="N607" s="3"/>
      <c r="O607" s="3"/>
      <c r="P607" s="3"/>
      <c r="Q607" s="3"/>
      <c r="R607" s="3"/>
      <c r="S607" s="3"/>
      <c r="T607" s="3"/>
      <c r="U607" s="3"/>
      <c r="V607" s="3"/>
      <c r="W607" s="3"/>
      <c r="X607" s="3"/>
      <c r="Y607" s="3"/>
      <c r="Z607" s="3"/>
      <c r="AA607" s="3"/>
      <c r="AB607" s="3"/>
    </row>
    <row r="608" spans="1:28" x14ac:dyDescent="0.2">
      <c r="A608" s="3">
        <v>11624</v>
      </c>
      <c r="B608" s="3" t="str">
        <f>VLOOKUP(A608,'QAQC ID Reference Page'!A$2:G$10999,2,FALSE)</f>
        <v>OBS0322</v>
      </c>
      <c r="C608" s="51">
        <f>VLOOKUP(A608,'QAQC ID Reference Page'!A$2:G$10999,3,FALSE)</f>
        <v>44637</v>
      </c>
      <c r="D608" s="12">
        <f>VLOOKUP(A608,'QAQC ID Reference Page'!A$2:G$10999,4,FALSE)</f>
        <v>0.51527777777777772</v>
      </c>
      <c r="E608" s="21">
        <f>VLOOKUP(A608,'QAQC ID Reference Page'!A$2:G$10999,5,FALSE)</f>
        <v>1035</v>
      </c>
      <c r="F608" s="21" t="str">
        <f>VLOOKUP(A608,'QAQC ID Reference Page'!A$2:G$10999,6,FALSE)</f>
        <v>E1</v>
      </c>
      <c r="G608" s="3" t="str">
        <f>VLOOKUP(A608,'QAQC ID Reference Page'!A$2:G$10999,7,FALSE)</f>
        <v>S</v>
      </c>
      <c r="H608" s="49">
        <v>-0.13</v>
      </c>
      <c r="I608" s="49">
        <v>0.11</v>
      </c>
      <c r="J608" s="50">
        <v>-6.0000000000000001E-3</v>
      </c>
      <c r="K608" s="49">
        <v>0.37</v>
      </c>
      <c r="L608" s="49">
        <v>34.299999999999997</v>
      </c>
      <c r="M608" s="3"/>
      <c r="N608" s="3"/>
      <c r="O608" s="3"/>
      <c r="P608" s="3"/>
      <c r="Q608" s="3"/>
      <c r="R608" s="3"/>
      <c r="S608" s="3"/>
      <c r="T608" s="3"/>
      <c r="U608" s="3"/>
      <c r="V608" s="3"/>
      <c r="W608" s="3"/>
      <c r="X608" s="3"/>
      <c r="Y608" s="3"/>
      <c r="Z608" s="3"/>
      <c r="AA608" s="3"/>
      <c r="AB608" s="3"/>
    </row>
    <row r="609" spans="1:28" x14ac:dyDescent="0.2">
      <c r="A609" s="3">
        <v>11625</v>
      </c>
      <c r="B609" s="3" t="str">
        <f>VLOOKUP(A609,'QAQC ID Reference Page'!A$2:G$10999,2,FALSE)</f>
        <v>OBS0322</v>
      </c>
      <c r="C609" s="51">
        <f>VLOOKUP(A609,'QAQC ID Reference Page'!A$2:G$10999,3,FALSE)</f>
        <v>44637</v>
      </c>
      <c r="D609" s="12">
        <f>VLOOKUP(A609,'QAQC ID Reference Page'!A$2:G$10999,4,FALSE)</f>
        <v>0.30833333333333335</v>
      </c>
      <c r="E609" s="21">
        <f>VLOOKUP(A609,'QAQC ID Reference Page'!A$2:G$10999,5,FALSE)</f>
        <v>1012</v>
      </c>
      <c r="F609" s="21" t="str">
        <f>VLOOKUP(A609,'QAQC ID Reference Page'!A$2:G$10999,6,FALSE)</f>
        <v>B7C</v>
      </c>
      <c r="G609" s="3" t="str">
        <f>VLOOKUP(A609,'QAQC ID Reference Page'!A$2:G$10999,7,FALSE)</f>
        <v>S</v>
      </c>
      <c r="H609" s="49">
        <v>5.92</v>
      </c>
      <c r="I609" s="49">
        <v>0.26</v>
      </c>
      <c r="J609" s="50">
        <v>0.20599999999999999</v>
      </c>
      <c r="K609" s="49">
        <v>0.56000000000000005</v>
      </c>
      <c r="L609" s="49">
        <v>56.05</v>
      </c>
      <c r="M609" s="3"/>
      <c r="N609" s="3"/>
      <c r="O609" s="3"/>
      <c r="P609" s="3"/>
      <c r="Q609" s="3"/>
      <c r="R609" s="3"/>
      <c r="S609" s="3"/>
      <c r="T609" s="3"/>
      <c r="U609" s="3"/>
      <c r="V609" s="3"/>
      <c r="W609" s="3"/>
      <c r="X609" s="3"/>
      <c r="Y609" s="3"/>
      <c r="Z609" s="3"/>
      <c r="AA609" s="3"/>
      <c r="AB609" s="3"/>
    </row>
    <row r="610" spans="1:28" x14ac:dyDescent="0.2">
      <c r="A610" s="3">
        <v>11626</v>
      </c>
      <c r="B610" s="3" t="str">
        <f>VLOOKUP(A610,'QAQC ID Reference Page'!A$2:G$10999,2,FALSE)</f>
        <v>OBS0322</v>
      </c>
      <c r="C610" s="51">
        <f>VLOOKUP(A610,'QAQC ID Reference Page'!A$2:G$10999,3,FALSE)</f>
        <v>44637</v>
      </c>
      <c r="D610" s="12">
        <f>VLOOKUP(A610,'QAQC ID Reference Page'!A$2:G$10999,4,FALSE)</f>
        <v>0.33958333333333335</v>
      </c>
      <c r="E610" s="21">
        <f>VLOOKUP(A610,'QAQC ID Reference Page'!A$2:G$10999,5,FALSE)</f>
        <v>1037</v>
      </c>
      <c r="F610" s="21" t="str">
        <f>VLOOKUP(A610,'QAQC ID Reference Page'!A$2:G$10999,6,FALSE)</f>
        <v>B11</v>
      </c>
      <c r="G610" s="3" t="str">
        <f>VLOOKUP(A610,'QAQC ID Reference Page'!A$2:G$10999,7,FALSE)</f>
        <v>S</v>
      </c>
      <c r="H610" s="49">
        <v>4.5199999999999996</v>
      </c>
      <c r="I610" s="49">
        <v>0.12</v>
      </c>
      <c r="J610" s="50">
        <v>0.23699999999999999</v>
      </c>
      <c r="K610" s="49">
        <v>0.31</v>
      </c>
      <c r="L610" s="49">
        <v>65.66</v>
      </c>
      <c r="M610" s="3"/>
      <c r="N610" s="3"/>
      <c r="O610" s="3"/>
      <c r="P610" s="3"/>
      <c r="Q610" s="3"/>
      <c r="R610" s="3"/>
      <c r="S610" s="3"/>
      <c r="T610" s="3"/>
      <c r="U610" s="3"/>
      <c r="V610" s="3"/>
      <c r="W610" s="3"/>
      <c r="X610" s="3"/>
      <c r="Y610" s="3"/>
      <c r="Z610" s="3"/>
      <c r="AA610" s="3"/>
      <c r="AB610" s="3"/>
    </row>
    <row r="611" spans="1:28" x14ac:dyDescent="0.2">
      <c r="A611" s="3">
        <v>11627</v>
      </c>
      <c r="B611" s="3" t="str">
        <f>VLOOKUP(A611,'QAQC ID Reference Page'!A$2:G$10999,2,FALSE)</f>
        <v>OBS0322</v>
      </c>
      <c r="C611" s="51">
        <f>VLOOKUP(A611,'QAQC ID Reference Page'!A$2:G$10999,3,FALSE)</f>
        <v>44637</v>
      </c>
      <c r="D611" s="12">
        <f>VLOOKUP(A611,'QAQC ID Reference Page'!A$2:G$10999,4,FALSE)</f>
        <v>0.43541666666666667</v>
      </c>
      <c r="E611" s="21">
        <f>VLOOKUP(A611,'QAQC ID Reference Page'!A$2:G$10999,5,FALSE)</f>
        <v>1029</v>
      </c>
      <c r="F611" s="21" t="str">
        <f>VLOOKUP(A611,'QAQC ID Reference Page'!A$2:G$10999,6,FALSE)</f>
        <v>C7C</v>
      </c>
      <c r="G611" s="3" t="str">
        <f>VLOOKUP(A611,'QAQC ID Reference Page'!A$2:G$10999,7,FALSE)</f>
        <v>B</v>
      </c>
      <c r="H611" s="49">
        <v>3.04</v>
      </c>
      <c r="I611" s="49">
        <v>0.18</v>
      </c>
      <c r="J611" s="50">
        <v>0.193</v>
      </c>
      <c r="K611" s="49">
        <v>0.65</v>
      </c>
      <c r="L611" s="49">
        <v>59.42</v>
      </c>
      <c r="M611" s="3"/>
      <c r="N611" s="3"/>
      <c r="O611" s="3"/>
      <c r="P611" s="3"/>
      <c r="Q611" s="3"/>
      <c r="R611" s="3"/>
      <c r="S611" s="3"/>
      <c r="T611" s="3"/>
      <c r="U611" s="3"/>
      <c r="V611" s="3"/>
      <c r="W611" s="3"/>
      <c r="X611" s="3"/>
      <c r="Y611" s="3"/>
      <c r="Z611" s="3"/>
      <c r="AA611" s="3"/>
      <c r="AB611" s="3"/>
    </row>
    <row r="612" spans="1:28" x14ac:dyDescent="0.2">
      <c r="A612" s="3">
        <v>11628</v>
      </c>
      <c r="B612" s="3" t="str">
        <f>VLOOKUP(A612,'QAQC ID Reference Page'!A$2:G$10999,2,FALSE)</f>
        <v>OBS0322</v>
      </c>
      <c r="C612" s="51">
        <f>VLOOKUP(A612,'QAQC ID Reference Page'!A$2:G$10999,3,FALSE)</f>
        <v>44637</v>
      </c>
      <c r="D612" s="12">
        <f>VLOOKUP(A612,'QAQC ID Reference Page'!A$2:G$10999,4,FALSE)</f>
        <v>0.56944444444444442</v>
      </c>
      <c r="E612" s="21">
        <f>VLOOKUP(A612,'QAQC ID Reference Page'!A$2:G$10999,5,FALSE)</f>
        <v>1010</v>
      </c>
      <c r="F612" s="21" t="str">
        <f>VLOOKUP(A612,'QAQC ID Reference Page'!A$2:G$10999,6,FALSE)</f>
        <v>B4</v>
      </c>
      <c r="G612" s="3" t="str">
        <f>VLOOKUP(A612,'QAQC ID Reference Page'!A$2:G$10999,7,FALSE)</f>
        <v>B</v>
      </c>
      <c r="H612" s="49">
        <v>-0.15</v>
      </c>
      <c r="I612" s="49">
        <v>0.1</v>
      </c>
      <c r="J612" s="50">
        <v>-5.0000000000000001E-3</v>
      </c>
      <c r="K612" s="49">
        <v>0.28999999999999998</v>
      </c>
      <c r="L612" s="49">
        <v>41.33</v>
      </c>
      <c r="M612" s="3"/>
      <c r="N612" s="3"/>
      <c r="O612" s="3"/>
      <c r="P612" s="3"/>
      <c r="Q612" s="3"/>
      <c r="R612" s="3"/>
      <c r="S612" s="3"/>
      <c r="T612" s="3"/>
      <c r="U612" s="3"/>
      <c r="V612" s="3"/>
      <c r="W612" s="3"/>
      <c r="X612" s="3"/>
      <c r="Y612" s="3"/>
      <c r="Z612" s="3"/>
      <c r="AA612" s="3"/>
      <c r="AB612" s="3"/>
    </row>
    <row r="613" spans="1:28" x14ac:dyDescent="0.2">
      <c r="A613" s="3">
        <v>11629</v>
      </c>
      <c r="B613" s="3" t="str">
        <f>VLOOKUP(A613,'QAQC ID Reference Page'!A$2:G$10999,2,FALSE)</f>
        <v>OBS0322</v>
      </c>
      <c r="C613" s="51">
        <f>VLOOKUP(A613,'QAQC ID Reference Page'!A$2:G$10999,3,FALSE)</f>
        <v>44637</v>
      </c>
      <c r="D613" s="12">
        <f>VLOOKUP(A613,'QAQC ID Reference Page'!A$2:G$10999,4,FALSE)</f>
        <v>0.46041666666666664</v>
      </c>
      <c r="E613" s="21">
        <f>VLOOKUP(A613,'QAQC ID Reference Page'!A$2:G$10999,5,FALSE)</f>
        <v>1033</v>
      </c>
      <c r="F613" s="21" t="str">
        <f>VLOOKUP(A613,'QAQC ID Reference Page'!A$2:G$10999,6,FALSE)</f>
        <v>C5-1</v>
      </c>
      <c r="G613" s="3" t="str">
        <f>VLOOKUP(A613,'QAQC ID Reference Page'!A$2:G$10999,7,FALSE)</f>
        <v>S</v>
      </c>
      <c r="H613" s="49">
        <v>9.68</v>
      </c>
      <c r="I613" s="49">
        <v>0.3</v>
      </c>
      <c r="J613" s="50">
        <v>0.20399999999999999</v>
      </c>
      <c r="K613" s="49">
        <v>0.56999999999999995</v>
      </c>
      <c r="L613" s="49">
        <v>56.39</v>
      </c>
      <c r="M613" s="3"/>
      <c r="N613" s="3"/>
      <c r="O613" s="3"/>
      <c r="P613" s="3"/>
      <c r="Q613" s="3"/>
      <c r="R613" s="3"/>
      <c r="S613" s="3"/>
      <c r="T613" s="3"/>
      <c r="U613" s="3"/>
      <c r="V613" s="3"/>
      <c r="W613" s="3"/>
      <c r="X613" s="3"/>
      <c r="Y613" s="3"/>
      <c r="Z613" s="3"/>
      <c r="AA613" s="3"/>
      <c r="AB613" s="3"/>
    </row>
    <row r="614" spans="1:28" x14ac:dyDescent="0.2">
      <c r="A614" s="3">
        <v>11630</v>
      </c>
      <c r="B614" s="3" t="str">
        <f>VLOOKUP(A614,'QAQC ID Reference Page'!A$2:G$10999,2,FALSE)</f>
        <v>OBS0322</v>
      </c>
      <c r="C614" s="51">
        <f>VLOOKUP(A614,'QAQC ID Reference Page'!A$2:G$10999,3,FALSE)</f>
        <v>44637</v>
      </c>
      <c r="D614" s="12">
        <f>VLOOKUP(A614,'QAQC ID Reference Page'!A$2:G$10999,4,FALSE)</f>
        <v>0.56944444444444442</v>
      </c>
      <c r="E614" s="21">
        <f>VLOOKUP(A614,'QAQC ID Reference Page'!A$2:G$10999,5,FALSE)</f>
        <v>1034</v>
      </c>
      <c r="F614" s="21" t="str">
        <f>VLOOKUP(A614,'QAQC ID Reference Page'!A$2:G$10999,6,FALSE)</f>
        <v>B4</v>
      </c>
      <c r="G614" s="3" t="str">
        <f>VLOOKUP(A614,'QAQC ID Reference Page'!A$2:G$10999,7,FALSE)</f>
        <v>S</v>
      </c>
      <c r="H614" s="49">
        <v>0</v>
      </c>
      <c r="I614" s="49">
        <v>0.12</v>
      </c>
      <c r="J614" s="50">
        <v>2E-3</v>
      </c>
      <c r="K614" s="49">
        <v>1.65</v>
      </c>
      <c r="L614" s="49">
        <v>48.45</v>
      </c>
      <c r="M614" s="3"/>
      <c r="N614" s="3"/>
      <c r="O614" s="3"/>
      <c r="P614" s="3"/>
      <c r="Q614" s="3"/>
      <c r="R614" s="3"/>
      <c r="S614" s="3"/>
      <c r="T614" s="3"/>
      <c r="U614" s="3"/>
      <c r="V614" s="3"/>
      <c r="W614" s="3"/>
      <c r="X614" s="3"/>
      <c r="Y614" s="3"/>
      <c r="Z614" s="3"/>
      <c r="AA614" s="3"/>
      <c r="AB614" s="3"/>
    </row>
    <row r="615" spans="1:28" x14ac:dyDescent="0.2">
      <c r="A615" s="3">
        <v>11631</v>
      </c>
      <c r="B615" s="3" t="str">
        <f>VLOOKUP(A615,'QAQC ID Reference Page'!A$2:G$10999,2,FALSE)</f>
        <v>OBS0322</v>
      </c>
      <c r="C615" s="51">
        <f>VLOOKUP(A615,'QAQC ID Reference Page'!A$2:G$10999,3,FALSE)</f>
        <v>44637</v>
      </c>
      <c r="D615" s="12">
        <f>VLOOKUP(A615,'QAQC ID Reference Page'!A$2:G$10999,4,FALSE)</f>
        <v>0.30833333333333335</v>
      </c>
      <c r="E615" s="21">
        <f>VLOOKUP(A615,'QAQC ID Reference Page'!A$2:G$10999,5,FALSE)</f>
        <v>1018</v>
      </c>
      <c r="F615" s="21" t="str">
        <f>VLOOKUP(A615,'QAQC ID Reference Page'!A$2:G$10999,6,FALSE)</f>
        <v>B7C</v>
      </c>
      <c r="G615" s="3" t="str">
        <f>VLOOKUP(A615,'QAQC ID Reference Page'!A$2:G$10999,7,FALSE)</f>
        <v>B</v>
      </c>
      <c r="H615" s="49">
        <v>3.22</v>
      </c>
      <c r="I615" s="49">
        <v>0.09</v>
      </c>
      <c r="J615" s="50">
        <v>0.126</v>
      </c>
      <c r="K615" s="49">
        <v>0.75</v>
      </c>
      <c r="L615" s="49">
        <v>28.89</v>
      </c>
      <c r="M615" s="3"/>
      <c r="N615" s="3"/>
      <c r="O615" s="3"/>
      <c r="P615" s="3"/>
      <c r="Q615" s="3"/>
      <c r="R615" s="3"/>
      <c r="S615" s="3"/>
      <c r="T615" s="3"/>
      <c r="U615" s="3"/>
      <c r="V615" s="3"/>
      <c r="W615" s="3"/>
      <c r="X615" s="3"/>
      <c r="Y615" s="3"/>
      <c r="Z615" s="3"/>
      <c r="AA615" s="3"/>
      <c r="AB615" s="3"/>
    </row>
    <row r="616" spans="1:28" x14ac:dyDescent="0.2">
      <c r="A616" s="3">
        <v>11632</v>
      </c>
      <c r="B616" s="3" t="str">
        <f>VLOOKUP(A616,'QAQC ID Reference Page'!A$2:G$10999,2,FALSE)</f>
        <v>OBS0322</v>
      </c>
      <c r="C616" s="51">
        <f>VLOOKUP(A616,'QAQC ID Reference Page'!A$2:G$10999,3,FALSE)</f>
        <v>44637</v>
      </c>
      <c r="D616" s="12">
        <f>VLOOKUP(A616,'QAQC ID Reference Page'!A$2:G$10999,4,FALSE)</f>
        <v>0.35625000000000001</v>
      </c>
      <c r="E616" s="21">
        <f>VLOOKUP(A616,'QAQC ID Reference Page'!A$2:G$10999,5,FALSE)</f>
        <v>1009</v>
      </c>
      <c r="F616" s="21" t="str">
        <f>VLOOKUP(A616,'QAQC ID Reference Page'!A$2:G$10999,6,FALSE)</f>
        <v>BSR</v>
      </c>
      <c r="G616" s="3" t="str">
        <f>VLOOKUP(A616,'QAQC ID Reference Page'!A$2:G$10999,7,FALSE)</f>
        <v>S</v>
      </c>
      <c r="H616" s="49">
        <v>-0.11</v>
      </c>
      <c r="I616" s="49">
        <v>0.15</v>
      </c>
      <c r="J616" s="50">
        <v>-6.0000000000000001E-3</v>
      </c>
      <c r="K616" s="49">
        <v>0.28000000000000003</v>
      </c>
      <c r="L616" s="49">
        <v>27.68</v>
      </c>
      <c r="M616" s="3"/>
      <c r="N616" s="3"/>
      <c r="O616" s="3"/>
      <c r="P616" s="3"/>
      <c r="Q616" s="3"/>
      <c r="R616" s="3"/>
      <c r="S616" s="3"/>
      <c r="T616" s="3"/>
      <c r="U616" s="3"/>
      <c r="V616" s="3"/>
      <c r="W616" s="3"/>
      <c r="X616" s="3"/>
      <c r="Y616" s="3"/>
      <c r="Z616" s="3"/>
      <c r="AA616" s="3"/>
      <c r="AB616" s="3"/>
    </row>
    <row r="617" spans="1:28" x14ac:dyDescent="0.2">
      <c r="A617" s="3">
        <v>11633</v>
      </c>
      <c r="B617" s="3" t="str">
        <f>VLOOKUP(A617,'QAQC ID Reference Page'!A$2:G$10999,2,FALSE)</f>
        <v>OBS0322</v>
      </c>
      <c r="C617" s="51">
        <f>VLOOKUP(A617,'QAQC ID Reference Page'!A$2:G$10999,3,FALSE)</f>
        <v>44637</v>
      </c>
      <c r="D617" s="12">
        <f>VLOOKUP(A617,'QAQC ID Reference Page'!A$2:G$10999,4,FALSE)</f>
        <v>0.5</v>
      </c>
      <c r="E617" s="21">
        <f>VLOOKUP(A617,'QAQC ID Reference Page'!A$2:G$10999,5,FALSE)</f>
        <v>1041</v>
      </c>
      <c r="F617" s="21" t="str">
        <f>VLOOKUP(A617,'QAQC ID Reference Page'!A$2:G$10999,6,FALSE)</f>
        <v>BLB</v>
      </c>
      <c r="G617" s="3" t="str">
        <f>VLOOKUP(A617,'QAQC ID Reference Page'!A$2:G$10999,7,FALSE)</f>
        <v>S</v>
      </c>
      <c r="H617" s="49">
        <v>-0.11</v>
      </c>
      <c r="I617" s="49">
        <v>0.1</v>
      </c>
      <c r="J617" s="50">
        <v>-7.0000000000000001E-3</v>
      </c>
      <c r="K617" s="49">
        <v>0.71</v>
      </c>
      <c r="L617" s="49">
        <v>46.87</v>
      </c>
      <c r="M617" s="3"/>
      <c r="N617" s="3"/>
      <c r="O617" s="3"/>
      <c r="P617" s="3"/>
      <c r="Q617" s="3"/>
      <c r="R617" s="3"/>
      <c r="S617" s="3"/>
      <c r="T617" s="3"/>
      <c r="U617" s="3"/>
      <c r="V617" s="3"/>
      <c r="W617" s="3"/>
      <c r="X617" s="3"/>
      <c r="Y617" s="3"/>
      <c r="Z617" s="3"/>
      <c r="AA617" s="3"/>
      <c r="AB617" s="3"/>
    </row>
    <row r="618" spans="1:28" x14ac:dyDescent="0.2">
      <c r="A618" s="3">
        <v>11634</v>
      </c>
      <c r="B618" s="3" t="str">
        <f>VLOOKUP(A618,'QAQC ID Reference Page'!A$2:G$10999,2,FALSE)</f>
        <v>OBS0322</v>
      </c>
      <c r="C618" s="51">
        <f>VLOOKUP(A618,'QAQC ID Reference Page'!A$2:G$10999,3,FALSE)</f>
        <v>44637</v>
      </c>
      <c r="D618" s="12">
        <f>VLOOKUP(A618,'QAQC ID Reference Page'!A$2:G$10999,4,FALSE)</f>
        <v>0.47083333333333333</v>
      </c>
      <c r="E618" s="21">
        <f>VLOOKUP(A618,'QAQC ID Reference Page'!A$2:G$10999,5,FALSE)</f>
        <v>1020</v>
      </c>
      <c r="F618" s="21" t="str">
        <f>VLOOKUP(A618,'QAQC ID Reference Page'!A$2:G$10999,6,FALSE)</f>
        <v>C4</v>
      </c>
      <c r="G618" s="3" t="str">
        <f>VLOOKUP(A618,'QAQC ID Reference Page'!A$2:G$10999,7,FALSE)</f>
        <v>B</v>
      </c>
      <c r="H618" s="49">
        <v>1.56</v>
      </c>
      <c r="I618" s="49">
        <v>7.0000000000000007E-2</v>
      </c>
      <c r="J618" s="50">
        <v>7.4999999999999997E-2</v>
      </c>
      <c r="K618" s="49">
        <v>0.62</v>
      </c>
      <c r="L618" s="49">
        <v>70.41</v>
      </c>
      <c r="M618" s="3"/>
      <c r="N618" s="3"/>
      <c r="O618" s="3"/>
      <c r="P618" s="3"/>
      <c r="Q618" s="3"/>
      <c r="R618" s="3"/>
      <c r="S618" s="3"/>
      <c r="T618" s="3"/>
      <c r="U618" s="3"/>
      <c r="V618" s="3"/>
      <c r="W618" s="3"/>
      <c r="X618" s="3"/>
      <c r="Y618" s="3"/>
      <c r="Z618" s="3"/>
      <c r="AA618" s="3"/>
      <c r="AB618" s="3"/>
    </row>
    <row r="619" spans="1:28" x14ac:dyDescent="0.2">
      <c r="A619" s="3">
        <v>11635</v>
      </c>
      <c r="B619" s="3" t="str">
        <f>VLOOKUP(A619,'QAQC ID Reference Page'!A$2:G$10999,2,FALSE)</f>
        <v>OBS0322</v>
      </c>
      <c r="C619" s="51">
        <f>VLOOKUP(A619,'QAQC ID Reference Page'!A$2:G$10999,3,FALSE)</f>
        <v>44637</v>
      </c>
      <c r="D619" s="12">
        <f>VLOOKUP(A619,'QAQC ID Reference Page'!A$2:G$10999,4,FALSE)</f>
        <v>0.38055555555555554</v>
      </c>
      <c r="E619" s="21">
        <f>VLOOKUP(A619,'QAQC ID Reference Page'!A$2:G$10999,5,FALSE)</f>
        <v>1013</v>
      </c>
      <c r="F619" s="21" t="str">
        <f>VLOOKUP(A619,'QAQC ID Reference Page'!A$2:G$10999,6,FALSE)</f>
        <v>WB</v>
      </c>
      <c r="G619" s="3" t="str">
        <f>VLOOKUP(A619,'QAQC ID Reference Page'!A$2:G$10999,7,FALSE)</f>
        <v>S</v>
      </c>
      <c r="H619" s="49">
        <v>-0.04</v>
      </c>
      <c r="I619" s="49">
        <v>0.21</v>
      </c>
      <c r="J619" s="50">
        <v>-5.0000000000000001E-3</v>
      </c>
      <c r="K619" s="49">
        <v>0.42</v>
      </c>
      <c r="L619" s="49">
        <v>31.85</v>
      </c>
      <c r="M619" s="3"/>
      <c r="N619" s="3"/>
      <c r="O619" s="3"/>
      <c r="P619" s="3"/>
      <c r="Q619" s="3"/>
      <c r="R619" s="3"/>
      <c r="S619" s="3"/>
      <c r="T619" s="3"/>
      <c r="U619" s="3"/>
      <c r="V619" s="3"/>
      <c r="W619" s="3"/>
      <c r="X619" s="3"/>
      <c r="Y619" s="3"/>
      <c r="Z619" s="3"/>
      <c r="AA619" s="3"/>
      <c r="AB619" s="3"/>
    </row>
    <row r="620" spans="1:28" x14ac:dyDescent="0.2">
      <c r="A620" s="3">
        <v>11636</v>
      </c>
      <c r="B620" s="3" t="str">
        <f>VLOOKUP(A620,'QAQC ID Reference Page'!A$2:G$10999,2,FALSE)</f>
        <v>OBS0322</v>
      </c>
      <c r="C620" s="51">
        <f>VLOOKUP(A620,'QAQC ID Reference Page'!A$2:G$10999,3,FALSE)</f>
        <v>44637</v>
      </c>
      <c r="D620" s="12">
        <f>VLOOKUP(A620,'QAQC ID Reference Page'!A$2:G$10999,4,FALSE)</f>
        <v>0.5</v>
      </c>
      <c r="E620" s="21">
        <f>VLOOKUP(A620,'QAQC ID Reference Page'!A$2:G$10999,5,FALSE)</f>
        <v>1025</v>
      </c>
      <c r="F620" s="21" t="str">
        <f>VLOOKUP(A620,'QAQC ID Reference Page'!A$2:G$10999,6,FALSE)</f>
        <v>BLB</v>
      </c>
      <c r="G620" s="3" t="str">
        <f>VLOOKUP(A620,'QAQC ID Reference Page'!A$2:G$10999,7,FALSE)</f>
        <v>B</v>
      </c>
      <c r="H620" s="49">
        <v>-0.1</v>
      </c>
      <c r="I620" s="49">
        <v>0.17</v>
      </c>
      <c r="J620" s="50">
        <v>-8.9999999999999993E-3</v>
      </c>
      <c r="K620" s="49">
        <v>0.46</v>
      </c>
      <c r="L620" s="49">
        <v>53.29</v>
      </c>
      <c r="M620" s="3"/>
      <c r="N620" s="3"/>
      <c r="O620" s="3"/>
      <c r="P620" s="3"/>
      <c r="Q620" s="3"/>
      <c r="R620" s="3"/>
      <c r="S620" s="3"/>
      <c r="T620" s="3"/>
      <c r="U620" s="3"/>
      <c r="V620" s="3"/>
      <c r="W620" s="3"/>
      <c r="X620" s="3"/>
      <c r="Y620" s="3"/>
      <c r="Z620" s="3"/>
      <c r="AA620" s="3"/>
      <c r="AB620" s="3"/>
    </row>
    <row r="621" spans="1:28" x14ac:dyDescent="0.2">
      <c r="A621" s="3">
        <v>11637</v>
      </c>
      <c r="B621" s="3" t="str">
        <f>VLOOKUP(A621,'QAQC ID Reference Page'!A$2:G$10999,2,FALSE)</f>
        <v>OBS0322</v>
      </c>
      <c r="C621" s="51">
        <f>VLOOKUP(A621,'QAQC ID Reference Page'!A$2:G$10999,3,FALSE)</f>
        <v>44637</v>
      </c>
      <c r="D621" s="12">
        <f>VLOOKUP(A621,'QAQC ID Reference Page'!A$2:G$10999,4,FALSE)</f>
        <v>0.43541666666666667</v>
      </c>
      <c r="E621" s="21">
        <f>VLOOKUP(A621,'QAQC ID Reference Page'!A$2:G$10999,5,FALSE)</f>
        <v>1005</v>
      </c>
      <c r="F621" s="21" t="str">
        <f>VLOOKUP(A621,'QAQC ID Reference Page'!A$2:G$10999,6,FALSE)</f>
        <v>C7C</v>
      </c>
      <c r="G621" s="3" t="str">
        <f>VLOOKUP(A621,'QAQC ID Reference Page'!A$2:G$10999,7,FALSE)</f>
        <v>S</v>
      </c>
      <c r="H621" s="49">
        <v>5.0199999999999996</v>
      </c>
      <c r="I621" s="49">
        <v>0.33</v>
      </c>
      <c r="J621" s="50">
        <v>0.157</v>
      </c>
      <c r="K621" s="49">
        <v>1.21</v>
      </c>
      <c r="L621" s="49">
        <v>44.99</v>
      </c>
      <c r="M621" s="3"/>
      <c r="N621" s="3"/>
      <c r="O621" s="3"/>
      <c r="P621" s="3"/>
      <c r="Q621" s="3"/>
      <c r="R621" s="3"/>
      <c r="S621" s="3"/>
      <c r="T621" s="3"/>
      <c r="U621" s="3"/>
      <c r="V621" s="3"/>
      <c r="W621" s="3"/>
      <c r="X621" s="3"/>
      <c r="Y621" s="3"/>
      <c r="Z621" s="3"/>
      <c r="AA621" s="3"/>
      <c r="AB621" s="3"/>
    </row>
    <row r="622" spans="1:28" x14ac:dyDescent="0.2">
      <c r="A622" s="3">
        <v>11638</v>
      </c>
      <c r="B622" s="3" t="str">
        <f>VLOOKUP(A622,'QAQC ID Reference Page'!A$2:G$10999,2,FALSE)</f>
        <v>OBS0322</v>
      </c>
      <c r="C622" s="51">
        <f>VLOOKUP(A622,'QAQC ID Reference Page'!A$2:G$10999,3,FALSE)</f>
        <v>44637</v>
      </c>
      <c r="D622" s="12">
        <f>VLOOKUP(A622,'QAQC ID Reference Page'!A$2:G$10999,4,FALSE)</f>
        <v>0.49027777777777776</v>
      </c>
      <c r="E622" s="21">
        <f>VLOOKUP(A622,'QAQC ID Reference Page'!A$2:G$10999,5,FALSE)</f>
        <v>1011</v>
      </c>
      <c r="F622" s="21" t="str">
        <f>VLOOKUP(A622,'QAQC ID Reference Page'!A$2:G$10999,6,FALSE)</f>
        <v>WFR</v>
      </c>
      <c r="G622" s="3" t="str">
        <f>VLOOKUP(A622,'QAQC ID Reference Page'!A$2:G$10999,7,FALSE)</f>
        <v>S</v>
      </c>
      <c r="H622" s="49">
        <v>-0.12</v>
      </c>
      <c r="I622" s="49">
        <v>0.08</v>
      </c>
      <c r="J622" s="50">
        <v>-7.0000000000000001E-3</v>
      </c>
      <c r="K622" s="49">
        <v>0.57999999999999996</v>
      </c>
      <c r="L622" s="49">
        <v>37.82</v>
      </c>
      <c r="M622" s="3"/>
      <c r="N622" s="3"/>
      <c r="O622" s="3"/>
      <c r="P622" s="3"/>
      <c r="Q622" s="3"/>
      <c r="R622" s="3"/>
      <c r="S622" s="3"/>
      <c r="T622" s="3"/>
      <c r="U622" s="3"/>
      <c r="V622" s="3"/>
      <c r="W622" s="3"/>
      <c r="X622" s="3"/>
      <c r="Y622" s="3"/>
      <c r="Z622" s="3"/>
      <c r="AA622" s="3"/>
      <c r="AB622" s="3"/>
    </row>
    <row r="623" spans="1:28" x14ac:dyDescent="0.2">
      <c r="A623" s="3">
        <v>11639</v>
      </c>
      <c r="B623" s="3" t="str">
        <f>VLOOKUP(A623,'QAQC ID Reference Page'!A$2:G$10999,2,FALSE)</f>
        <v>OBS0322</v>
      </c>
      <c r="C623" s="51">
        <f>VLOOKUP(A623,'QAQC ID Reference Page'!A$2:G$10999,3,FALSE)</f>
        <v>44637</v>
      </c>
      <c r="D623" s="12">
        <f>VLOOKUP(A623,'QAQC ID Reference Page'!A$2:G$10999,4,FALSE)</f>
        <v>0.40208333333333335</v>
      </c>
      <c r="E623" s="21">
        <f>VLOOKUP(A623,'QAQC ID Reference Page'!A$2:G$10999,5,FALSE)</f>
        <v>1038</v>
      </c>
      <c r="F623" s="21" t="str">
        <f>VLOOKUP(A623,'QAQC ID Reference Page'!A$2:G$10999,6,FALSE)</f>
        <v>C9</v>
      </c>
      <c r="G623" s="3" t="str">
        <f>VLOOKUP(A623,'QAQC ID Reference Page'!A$2:G$10999,7,FALSE)</f>
        <v>S</v>
      </c>
      <c r="H623" s="49">
        <v>5.34</v>
      </c>
      <c r="I623" s="49">
        <v>0.14000000000000001</v>
      </c>
      <c r="J623" s="50">
        <v>0.21099999999999999</v>
      </c>
      <c r="K623" s="49">
        <v>0.53</v>
      </c>
      <c r="L623" s="49">
        <v>72.290000000000006</v>
      </c>
      <c r="M623" s="3"/>
      <c r="N623" s="3"/>
      <c r="O623" s="3"/>
      <c r="P623" s="3"/>
      <c r="Q623" s="3"/>
      <c r="R623" s="3"/>
      <c r="S623" s="3"/>
      <c r="T623" s="3"/>
      <c r="U623" s="3"/>
      <c r="V623" s="3"/>
      <c r="W623" s="3"/>
      <c r="X623" s="3"/>
      <c r="Y623" s="3"/>
      <c r="Z623" s="3"/>
      <c r="AA623" s="3"/>
      <c r="AB623" s="3"/>
    </row>
    <row r="624" spans="1:28" x14ac:dyDescent="0.2">
      <c r="A624" s="3">
        <v>11701</v>
      </c>
      <c r="B624" s="3" t="str">
        <f>VLOOKUP(A624,'QAQC ID Reference Page'!A$2:G$10999,2,FALSE)</f>
        <v>OBS0522</v>
      </c>
      <c r="C624" s="51">
        <f>VLOOKUP(A624,'QAQC ID Reference Page'!A$2:G$10999,3,FALSE)</f>
        <v>44685</v>
      </c>
      <c r="D624" s="12">
        <f>VLOOKUP(A624,'QAQC ID Reference Page'!A$2:G$10999,4,FALSE)</f>
        <v>0.45416666666666666</v>
      </c>
      <c r="E624" s="21">
        <f>VLOOKUP(A624,'QAQC ID Reference Page'!A$2:G$10999,5,FALSE)</f>
        <v>1007</v>
      </c>
      <c r="F624" s="21" t="str">
        <f>VLOOKUP(A624,'QAQC ID Reference Page'!A$2:G$10999,6,FALSE)</f>
        <v>I7C</v>
      </c>
      <c r="G624" s="3" t="str">
        <f>VLOOKUP(A624,'QAQC ID Reference Page'!A$2:G$10999,7,FALSE)</f>
        <v>S</v>
      </c>
      <c r="H624" s="49">
        <v>6.42</v>
      </c>
      <c r="I624" s="49">
        <v>0.24</v>
      </c>
      <c r="J624" s="50">
        <v>0.28999999999999998</v>
      </c>
      <c r="K624" s="49">
        <v>2.76</v>
      </c>
      <c r="L624" s="49">
        <v>88.3</v>
      </c>
      <c r="M624" s="3"/>
      <c r="N624" s="3"/>
      <c r="O624" s="3"/>
      <c r="P624" s="3"/>
      <c r="Q624" s="3"/>
      <c r="R624" s="3"/>
      <c r="S624" s="3"/>
      <c r="T624" s="3"/>
      <c r="U624" s="3"/>
      <c r="V624" s="3"/>
      <c r="W624" s="3"/>
      <c r="X624" s="3"/>
      <c r="Y624" s="3"/>
      <c r="Z624" s="3"/>
      <c r="AA624" s="3"/>
      <c r="AB624" s="3"/>
    </row>
    <row r="625" spans="1:28" x14ac:dyDescent="0.2">
      <c r="A625" s="3">
        <v>11702</v>
      </c>
      <c r="B625" s="3" t="str">
        <f>VLOOKUP(A625,'QAQC ID Reference Page'!A$2:G$10999,2,FALSE)</f>
        <v>OBS0522</v>
      </c>
      <c r="C625" s="51">
        <f>VLOOKUP(A625,'QAQC ID Reference Page'!A$2:G$10999,3,FALSE)</f>
        <v>44685</v>
      </c>
      <c r="D625" s="12">
        <f>VLOOKUP(A625,'QAQC ID Reference Page'!A$2:G$10999,4,FALSE)</f>
        <v>0.52847222222222223</v>
      </c>
      <c r="E625" s="21">
        <f>VLOOKUP(A625,'QAQC ID Reference Page'!A$2:G$10999,5,FALSE)</f>
        <v>1013</v>
      </c>
      <c r="F625" s="21" t="str">
        <f>VLOOKUP(A625,'QAQC ID Reference Page'!A$2:G$10999,6,FALSE)</f>
        <v>G7C</v>
      </c>
      <c r="G625" s="3" t="str">
        <f>VLOOKUP(A625,'QAQC ID Reference Page'!A$2:G$10999,7,FALSE)</f>
        <v>B</v>
      </c>
      <c r="H625" s="49">
        <v>0.86</v>
      </c>
      <c r="I625" s="49">
        <v>0.25</v>
      </c>
      <c r="J625" s="50">
        <v>0.17299999999999999</v>
      </c>
      <c r="K625" s="49">
        <v>2.23</v>
      </c>
      <c r="L625" s="49">
        <v>43.83</v>
      </c>
      <c r="M625" s="3"/>
      <c r="N625" s="3"/>
      <c r="O625" s="3"/>
      <c r="P625" s="3"/>
      <c r="Q625" s="3"/>
      <c r="R625" s="3"/>
      <c r="S625" s="3"/>
      <c r="T625" s="3"/>
      <c r="U625" s="3"/>
      <c r="V625" s="3"/>
      <c r="W625" s="3"/>
      <c r="X625" s="3"/>
      <c r="Y625" s="3"/>
      <c r="Z625" s="3"/>
      <c r="AA625" s="3"/>
      <c r="AB625" s="3"/>
    </row>
    <row r="626" spans="1:28" x14ac:dyDescent="0.2">
      <c r="A626" s="3">
        <v>11703</v>
      </c>
      <c r="B626" s="3" t="str">
        <f>VLOOKUP(A626,'QAQC ID Reference Page'!A$2:G$10999,2,FALSE)</f>
        <v>OBS0522</v>
      </c>
      <c r="C626" s="51">
        <f>VLOOKUP(A626,'QAQC ID Reference Page'!A$2:G$10999,3,FALSE)</f>
        <v>44685</v>
      </c>
      <c r="D626" s="12">
        <f>VLOOKUP(A626,'QAQC ID Reference Page'!A$2:G$10999,4,FALSE)</f>
        <v>0.5083333333333333</v>
      </c>
      <c r="E626" s="21">
        <f>VLOOKUP(A626,'QAQC ID Reference Page'!A$2:G$10999,5,FALSE)</f>
        <v>1006</v>
      </c>
      <c r="F626" s="21" t="str">
        <f>VLOOKUP(A626,'QAQC ID Reference Page'!A$2:G$10999,6,FALSE)</f>
        <v>G9</v>
      </c>
      <c r="G626" s="3" t="str">
        <f>VLOOKUP(A626,'QAQC ID Reference Page'!A$2:G$10999,7,FALSE)</f>
        <v>S</v>
      </c>
      <c r="H626" s="49">
        <v>-0.11</v>
      </c>
      <c r="I626" s="49">
        <v>0.09</v>
      </c>
      <c r="J626" s="50">
        <v>5.0000000000000001E-3</v>
      </c>
      <c r="K626" s="49">
        <v>0.23</v>
      </c>
      <c r="L626" s="49">
        <v>79.38</v>
      </c>
      <c r="M626" s="3"/>
      <c r="N626" s="3"/>
      <c r="O626" s="3"/>
      <c r="P626" s="3"/>
      <c r="Q626" s="3"/>
      <c r="R626" s="3"/>
      <c r="S626" s="3"/>
      <c r="T626" s="3"/>
      <c r="U626" s="3"/>
      <c r="V626" s="3"/>
      <c r="W626" s="3"/>
      <c r="X626" s="3"/>
      <c r="Y626" s="3"/>
      <c r="Z626" s="3"/>
      <c r="AA626" s="3"/>
      <c r="AB626" s="3"/>
    </row>
    <row r="627" spans="1:28" x14ac:dyDescent="0.2">
      <c r="A627" s="3">
        <v>11704</v>
      </c>
      <c r="B627" s="3" t="str">
        <f>VLOOKUP(A627,'QAQC ID Reference Page'!A$2:G$10999,2,FALSE)</f>
        <v>OBS0522</v>
      </c>
      <c r="C627" s="51">
        <f>VLOOKUP(A627,'QAQC ID Reference Page'!A$2:G$10999,3,FALSE)</f>
        <v>44685</v>
      </c>
      <c r="D627" s="12">
        <f>VLOOKUP(A627,'QAQC ID Reference Page'!A$2:G$10999,4,FALSE)</f>
        <v>0.57777777777777772</v>
      </c>
      <c r="E627" s="21">
        <f>VLOOKUP(A627,'QAQC ID Reference Page'!A$2:G$10999,5,FALSE)</f>
        <v>1003</v>
      </c>
      <c r="F627" s="21" t="str">
        <f>VLOOKUP(A627,'QAQC ID Reference Page'!A$2:G$10999,6,FALSE)</f>
        <v>E9</v>
      </c>
      <c r="G627" s="3" t="str">
        <f>VLOOKUP(A627,'QAQC ID Reference Page'!A$2:G$10999,7,FALSE)</f>
        <v>S</v>
      </c>
      <c r="H627" s="49">
        <v>-0.12</v>
      </c>
      <c r="I627" s="49">
        <v>0.14000000000000001</v>
      </c>
      <c r="J627" s="50">
        <v>6.0000000000000001E-3</v>
      </c>
      <c r="K627" s="49">
        <v>0.43</v>
      </c>
      <c r="L627" s="49">
        <v>80.05</v>
      </c>
      <c r="M627" s="3"/>
      <c r="N627" s="3"/>
      <c r="O627" s="3"/>
      <c r="P627" s="3"/>
      <c r="Q627" s="3"/>
      <c r="R627" s="3"/>
      <c r="S627" s="3"/>
      <c r="T627" s="3"/>
      <c r="U627" s="3"/>
      <c r="V627" s="3"/>
      <c r="W627" s="3"/>
      <c r="X627" s="3"/>
      <c r="Y627" s="3"/>
      <c r="Z627" s="3"/>
      <c r="AA627" s="3"/>
      <c r="AB627" s="3"/>
    </row>
    <row r="628" spans="1:28" x14ac:dyDescent="0.2">
      <c r="A628" s="3">
        <v>11705</v>
      </c>
      <c r="B628" s="3" t="str">
        <f>VLOOKUP(A628,'QAQC ID Reference Page'!A$2:G$10999,2,FALSE)</f>
        <v>OBS0522</v>
      </c>
      <c r="C628" s="51">
        <f>VLOOKUP(A628,'QAQC ID Reference Page'!A$2:G$10999,3,FALSE)</f>
        <v>44685</v>
      </c>
      <c r="D628" s="12">
        <f>VLOOKUP(A628,'QAQC ID Reference Page'!A$2:G$10999,4,FALSE)</f>
        <v>0.52847222222222223</v>
      </c>
      <c r="E628" s="21">
        <f>VLOOKUP(A628,'QAQC ID Reference Page'!A$2:G$10999,5,FALSE)</f>
        <v>1011</v>
      </c>
      <c r="F628" s="21" t="str">
        <f>VLOOKUP(A628,'QAQC ID Reference Page'!A$2:G$10999,6,FALSE)</f>
        <v>G7C</v>
      </c>
      <c r="G628" s="3" t="str">
        <f>VLOOKUP(A628,'QAQC ID Reference Page'!A$2:G$10999,7,FALSE)</f>
        <v>S</v>
      </c>
      <c r="H628" s="49">
        <v>0.03</v>
      </c>
      <c r="I628" s="49">
        <v>0.08</v>
      </c>
      <c r="J628" s="50">
        <v>3.9E-2</v>
      </c>
      <c r="K628" s="49">
        <v>0.19</v>
      </c>
      <c r="L628" s="49">
        <v>63.83</v>
      </c>
      <c r="M628" s="3"/>
      <c r="N628" s="3"/>
      <c r="O628" s="3"/>
      <c r="P628" s="3"/>
      <c r="Q628" s="3"/>
      <c r="R628" s="3"/>
      <c r="S628" s="3"/>
      <c r="T628" s="3"/>
      <c r="U628" s="3"/>
      <c r="V628" s="3"/>
      <c r="W628" s="3"/>
      <c r="X628" s="3"/>
      <c r="Y628" s="3"/>
      <c r="Z628" s="3"/>
      <c r="AA628" s="3"/>
      <c r="AB628" s="3"/>
    </row>
    <row r="629" spans="1:28" x14ac:dyDescent="0.2">
      <c r="A629" s="3">
        <v>11706</v>
      </c>
      <c r="B629" s="3" t="str">
        <f>VLOOKUP(A629,'QAQC ID Reference Page'!A$2:G$10999,2,FALSE)</f>
        <v>OBS0522</v>
      </c>
      <c r="C629" s="51">
        <f>VLOOKUP(A629,'QAQC ID Reference Page'!A$2:G$10999,3,FALSE)</f>
        <v>44685</v>
      </c>
      <c r="D629" s="12">
        <f>VLOOKUP(A629,'QAQC ID Reference Page'!A$2:G$10999,4,FALSE)</f>
        <v>0.33124999999999999</v>
      </c>
      <c r="E629" s="21">
        <f>VLOOKUP(A629,'QAQC ID Reference Page'!A$2:G$10999,5,FALSE)</f>
        <v>1040</v>
      </c>
      <c r="F629" s="21" t="str">
        <f>VLOOKUP(A629,'QAQC ID Reference Page'!A$2:G$10999,6,FALSE)</f>
        <v>DR</v>
      </c>
      <c r="G629" s="3" t="str">
        <f>VLOOKUP(A629,'QAQC ID Reference Page'!A$2:G$10999,7,FALSE)</f>
        <v>S</v>
      </c>
      <c r="H629" s="49">
        <v>0.15</v>
      </c>
      <c r="I629" s="49">
        <v>0.15</v>
      </c>
      <c r="J629" s="50">
        <v>6.0000000000000001E-3</v>
      </c>
      <c r="K629" s="49">
        <v>1.1499999999999999</v>
      </c>
      <c r="L629" s="49">
        <v>66.16</v>
      </c>
      <c r="M629" s="3"/>
      <c r="N629" s="3"/>
      <c r="O629" s="3"/>
      <c r="P629" s="3"/>
      <c r="Q629" s="3"/>
      <c r="R629" s="3"/>
      <c r="S629" s="3"/>
      <c r="T629" s="3"/>
      <c r="U629" s="3"/>
      <c r="V629" s="3"/>
      <c r="W629" s="3"/>
      <c r="X629" s="3"/>
      <c r="Y629" s="3"/>
      <c r="Z629" s="3"/>
      <c r="AA629" s="3"/>
      <c r="AB629" s="3"/>
    </row>
    <row r="630" spans="1:28" x14ac:dyDescent="0.2">
      <c r="A630" s="3">
        <v>11707</v>
      </c>
      <c r="B630" s="3" t="str">
        <f>VLOOKUP(A630,'QAQC ID Reference Page'!A$2:G$10999,2,FALSE)</f>
        <v>OBS0522</v>
      </c>
      <c r="C630" s="51">
        <f>VLOOKUP(A630,'QAQC ID Reference Page'!A$2:G$10999,3,FALSE)</f>
        <v>44685</v>
      </c>
      <c r="D630" s="12">
        <f>VLOOKUP(A630,'QAQC ID Reference Page'!A$2:G$10999,4,FALSE)</f>
        <v>0.36527777777777776</v>
      </c>
      <c r="E630" s="21">
        <f>VLOOKUP(A630,'QAQC ID Reference Page'!A$2:G$10999,5,FALSE)</f>
        <v>1030</v>
      </c>
      <c r="F630" s="21" t="str">
        <f>VLOOKUP(A630,'QAQC ID Reference Page'!A$2:G$10999,6,FALSE)</f>
        <v>MR</v>
      </c>
      <c r="G630" s="3" t="str">
        <f>VLOOKUP(A630,'QAQC ID Reference Page'!A$2:G$10999,7,FALSE)</f>
        <v>B</v>
      </c>
      <c r="H630" s="49">
        <v>3.8</v>
      </c>
      <c r="I630" s="49">
        <v>0.73</v>
      </c>
      <c r="J630" s="50">
        <v>0.19700000000000001</v>
      </c>
      <c r="K630" s="49">
        <v>4.3</v>
      </c>
      <c r="L630" s="49">
        <v>54.04</v>
      </c>
      <c r="M630" s="3"/>
      <c r="N630" s="3"/>
      <c r="O630" s="3"/>
      <c r="P630" s="3"/>
      <c r="Q630" s="3"/>
      <c r="R630" s="3"/>
      <c r="S630" s="3"/>
      <c r="T630" s="3"/>
      <c r="U630" s="3"/>
      <c r="V630" s="3"/>
      <c r="W630" s="3"/>
      <c r="X630" s="3"/>
      <c r="Y630" s="3"/>
      <c r="Z630" s="3"/>
      <c r="AA630" s="3"/>
      <c r="AB630" s="3"/>
    </row>
    <row r="631" spans="1:28" x14ac:dyDescent="0.2">
      <c r="A631" s="3">
        <v>11708</v>
      </c>
      <c r="B631" s="3" t="str">
        <f>VLOOKUP(A631,'QAQC ID Reference Page'!A$2:G$10999,2,FALSE)</f>
        <v>OBS0522</v>
      </c>
      <c r="C631" s="51">
        <f>VLOOKUP(A631,'QAQC ID Reference Page'!A$2:G$10999,3,FALSE)</f>
        <v>44685</v>
      </c>
      <c r="D631" s="12">
        <f>VLOOKUP(A631,'QAQC ID Reference Page'!A$2:G$10999,4,FALSE)</f>
        <v>0.45416666666666666</v>
      </c>
      <c r="E631" s="21">
        <f>VLOOKUP(A631,'QAQC ID Reference Page'!A$2:G$10999,5,FALSE)</f>
        <v>1036</v>
      </c>
      <c r="F631" s="21" t="str">
        <f>VLOOKUP(A631,'QAQC ID Reference Page'!A$2:G$10999,6,FALSE)</f>
        <v>I7C</v>
      </c>
      <c r="G631" s="3" t="str">
        <f>VLOOKUP(A631,'QAQC ID Reference Page'!A$2:G$10999,7,FALSE)</f>
        <v>B</v>
      </c>
      <c r="H631" s="49">
        <v>2.61</v>
      </c>
      <c r="I631" s="49">
        <v>0.5</v>
      </c>
      <c r="J631" s="50">
        <v>0.36899999999999999</v>
      </c>
      <c r="K631" s="49">
        <v>3.82</v>
      </c>
      <c r="L631" s="49">
        <v>48.58</v>
      </c>
      <c r="M631" s="3"/>
      <c r="N631" s="3"/>
      <c r="O631" s="3"/>
      <c r="P631" s="3"/>
      <c r="Q631" s="3"/>
      <c r="R631" s="3"/>
      <c r="S631" s="3"/>
      <c r="T631" s="3"/>
      <c r="U631" s="3"/>
      <c r="V631" s="3"/>
      <c r="W631" s="3"/>
      <c r="X631" s="3"/>
      <c r="Y631" s="3"/>
      <c r="Z631" s="3"/>
      <c r="AA631" s="3"/>
      <c r="AB631" s="3"/>
    </row>
    <row r="632" spans="1:28" x14ac:dyDescent="0.2">
      <c r="A632" s="3">
        <v>11709</v>
      </c>
      <c r="B632" s="3" t="str">
        <f>VLOOKUP(A632,'QAQC ID Reference Page'!A$2:G$10999,2,FALSE)</f>
        <v>OBS0522</v>
      </c>
      <c r="C632" s="51">
        <f>VLOOKUP(A632,'QAQC ID Reference Page'!A$2:G$10999,3,FALSE)</f>
        <v>44685</v>
      </c>
      <c r="D632" s="12">
        <f>VLOOKUP(A632,'QAQC ID Reference Page'!A$2:G$10999,4,FALSE)</f>
        <v>0.59305555555555556</v>
      </c>
      <c r="E632" s="21">
        <f>VLOOKUP(A632,'QAQC ID Reference Page'!A$2:G$10999,5,FALSE)</f>
        <v>1038</v>
      </c>
      <c r="F632" s="21" t="str">
        <f>VLOOKUP(A632,'QAQC ID Reference Page'!A$2:G$10999,6,FALSE)</f>
        <v>E7C</v>
      </c>
      <c r="G632" s="3" t="str">
        <f>VLOOKUP(A632,'QAQC ID Reference Page'!A$2:G$10999,7,FALSE)</f>
        <v>B</v>
      </c>
      <c r="H632" s="49">
        <v>0.04</v>
      </c>
      <c r="I632" s="49">
        <v>0.24</v>
      </c>
      <c r="J632" s="50">
        <v>3.2000000000000001E-2</v>
      </c>
      <c r="K632" s="49">
        <v>0.86</v>
      </c>
      <c r="L632" s="49">
        <v>17.27</v>
      </c>
      <c r="M632" s="3"/>
      <c r="N632" s="3"/>
      <c r="O632" s="3"/>
      <c r="P632" s="3"/>
      <c r="Q632" s="3"/>
      <c r="R632" s="3"/>
      <c r="S632" s="3"/>
      <c r="T632" s="3"/>
      <c r="U632" s="3"/>
      <c r="V632" s="3"/>
      <c r="W632" s="3"/>
      <c r="X632" s="3"/>
      <c r="Y632" s="3"/>
      <c r="Z632" s="3"/>
      <c r="AA632" s="3"/>
      <c r="AB632" s="3"/>
    </row>
    <row r="633" spans="1:28" x14ac:dyDescent="0.2">
      <c r="A633" s="3">
        <v>11710</v>
      </c>
      <c r="B633" s="3" t="str">
        <f>VLOOKUP(A633,'QAQC ID Reference Page'!A$2:G$10999,2,FALSE)</f>
        <v>OBS0522</v>
      </c>
      <c r="C633" s="51">
        <f>VLOOKUP(A633,'QAQC ID Reference Page'!A$2:G$10999,3,FALSE)</f>
        <v>44685</v>
      </c>
      <c r="D633" s="12">
        <f>VLOOKUP(A633,'QAQC ID Reference Page'!A$2:G$10999,4,FALSE)</f>
        <v>0.42291666666666666</v>
      </c>
      <c r="E633" s="21">
        <f>VLOOKUP(A633,'QAQC ID Reference Page'!A$2:G$10999,5,FALSE)</f>
        <v>1019</v>
      </c>
      <c r="F633" s="21" t="str">
        <f>VLOOKUP(A633,'QAQC ID Reference Page'!A$2:G$10999,6,FALSE)</f>
        <v>BR</v>
      </c>
      <c r="G633" s="3" t="str">
        <f>VLOOKUP(A633,'QAQC ID Reference Page'!A$2:G$10999,7,FALSE)</f>
        <v>S</v>
      </c>
      <c r="H633" s="49">
        <v>10.27</v>
      </c>
      <c r="I633" s="49">
        <v>0.28000000000000003</v>
      </c>
      <c r="J633" s="50">
        <v>0.27200000000000002</v>
      </c>
      <c r="K633" s="49">
        <v>1.1499999999999999</v>
      </c>
      <c r="L633" s="49">
        <v>84.3</v>
      </c>
      <c r="M633" s="3"/>
      <c r="N633" s="3"/>
      <c r="O633" s="3"/>
      <c r="P633" s="3"/>
      <c r="Q633" s="3"/>
      <c r="R633" s="3"/>
      <c r="S633" s="3"/>
      <c r="T633" s="3"/>
      <c r="U633" s="3"/>
      <c r="V633" s="3"/>
      <c r="W633" s="3"/>
      <c r="X633" s="3"/>
      <c r="Y633" s="3"/>
      <c r="Z633" s="3"/>
      <c r="AA633" s="3"/>
      <c r="AB633" s="3"/>
    </row>
    <row r="634" spans="1:28" x14ac:dyDescent="0.2">
      <c r="A634" s="3">
        <v>11711</v>
      </c>
      <c r="B634" s="3" t="str">
        <f>VLOOKUP(A634,'QAQC ID Reference Page'!A$2:G$10999,2,FALSE)</f>
        <v>OBS0522</v>
      </c>
      <c r="C634" s="51">
        <f>VLOOKUP(A634,'QAQC ID Reference Page'!A$2:G$10999,3,FALSE)</f>
        <v>44685</v>
      </c>
      <c r="D634" s="12">
        <f>VLOOKUP(A634,'QAQC ID Reference Page'!A$2:G$10999,4,FALSE)</f>
        <v>0.44027777777777777</v>
      </c>
      <c r="E634" s="21">
        <f>VLOOKUP(A634,'QAQC ID Reference Page'!A$2:G$10999,5,FALSE)</f>
        <v>1026</v>
      </c>
      <c r="F634" s="21" t="str">
        <f>VLOOKUP(A634,'QAQC ID Reference Page'!A$2:G$10999,6,FALSE)</f>
        <v>I9</v>
      </c>
      <c r="G634" s="3" t="str">
        <f>VLOOKUP(A634,'QAQC ID Reference Page'!A$2:G$10999,7,FALSE)</f>
        <v>S</v>
      </c>
      <c r="H634" s="49">
        <v>0.56999999999999995</v>
      </c>
      <c r="I634" s="49">
        <v>0.19</v>
      </c>
      <c r="J634" s="50">
        <v>0.13700000000000001</v>
      </c>
      <c r="K634" s="49">
        <v>0.72</v>
      </c>
      <c r="L634" s="49">
        <v>80.81</v>
      </c>
      <c r="M634" s="3"/>
      <c r="N634" s="3"/>
      <c r="O634" s="3"/>
      <c r="P634" s="3"/>
      <c r="Q634" s="3"/>
      <c r="R634" s="3"/>
      <c r="S634" s="3"/>
      <c r="T634" s="3"/>
      <c r="U634" s="3"/>
      <c r="V634" s="3"/>
      <c r="W634" s="3"/>
      <c r="X634" s="3"/>
      <c r="Y634" s="3"/>
      <c r="Z634" s="3"/>
      <c r="AA634" s="3"/>
      <c r="AB634" s="3"/>
    </row>
    <row r="635" spans="1:28" x14ac:dyDescent="0.2">
      <c r="A635" s="3">
        <v>11712</v>
      </c>
      <c r="B635" s="3" t="str">
        <f>VLOOKUP(A635,'QAQC ID Reference Page'!A$2:G$10999,2,FALSE)</f>
        <v>OBS0522</v>
      </c>
      <c r="C635" s="51">
        <f>VLOOKUP(A635,'QAQC ID Reference Page'!A$2:G$10999,3,FALSE)</f>
        <v>44685</v>
      </c>
      <c r="D635" s="12">
        <f>VLOOKUP(A635,'QAQC ID Reference Page'!A$2:G$10999,4,FALSE)</f>
        <v>0.31666666666666665</v>
      </c>
      <c r="E635" s="21">
        <f>VLOOKUP(A635,'QAQC ID Reference Page'!A$2:G$10999,5,FALSE)</f>
        <v>1025</v>
      </c>
      <c r="F635" s="21" t="str">
        <f>VLOOKUP(A635,'QAQC ID Reference Page'!A$2:G$10999,6,FALSE)</f>
        <v>G6</v>
      </c>
      <c r="G635" s="3" t="str">
        <f>VLOOKUP(A635,'QAQC ID Reference Page'!A$2:G$10999,7,FALSE)</f>
        <v>S</v>
      </c>
      <c r="H635" s="49">
        <v>0.02</v>
      </c>
      <c r="I635" s="49">
        <v>0.05</v>
      </c>
      <c r="J635" s="50">
        <v>1.4999999999999999E-2</v>
      </c>
      <c r="K635" s="49">
        <v>0.36</v>
      </c>
      <c r="L635" s="49">
        <v>60.65</v>
      </c>
      <c r="M635" s="3"/>
      <c r="N635" s="3"/>
      <c r="O635" s="3"/>
      <c r="P635" s="3"/>
      <c r="Q635" s="3"/>
      <c r="R635" s="3"/>
      <c r="S635" s="3"/>
      <c r="T635" s="3"/>
      <c r="U635" s="3"/>
      <c r="V635" s="3"/>
      <c r="W635" s="3"/>
      <c r="X635" s="3"/>
      <c r="Y635" s="3"/>
      <c r="Z635" s="3"/>
      <c r="AA635" s="3"/>
      <c r="AB635" s="3"/>
    </row>
    <row r="636" spans="1:28" x14ac:dyDescent="0.2">
      <c r="A636" s="3">
        <v>11713</v>
      </c>
      <c r="B636" s="3" t="str">
        <f>VLOOKUP(A636,'QAQC ID Reference Page'!A$2:G$10999,2,FALSE)</f>
        <v>OBS0522</v>
      </c>
      <c r="C636" s="51">
        <f>VLOOKUP(A636,'QAQC ID Reference Page'!A$2:G$10999,3,FALSE)</f>
        <v>44685</v>
      </c>
      <c r="D636" s="12">
        <f>VLOOKUP(A636,'QAQC ID Reference Page'!A$2:G$10999,4,FALSE)</f>
        <v>0.38333333333333336</v>
      </c>
      <c r="E636" s="21">
        <f>VLOOKUP(A636,'QAQC ID Reference Page'!A$2:G$10999,5,FALSE)</f>
        <v>1035</v>
      </c>
      <c r="F636" s="21" t="str">
        <f>VLOOKUP(A636,'QAQC ID Reference Page'!A$2:G$10999,6,FALSE)</f>
        <v>TR</v>
      </c>
      <c r="G636" s="3" t="str">
        <f>VLOOKUP(A636,'QAQC ID Reference Page'!A$2:G$10999,7,FALSE)</f>
        <v>S</v>
      </c>
      <c r="H636" s="49">
        <v>6.68</v>
      </c>
      <c r="I636" s="49">
        <v>0.35</v>
      </c>
      <c r="J636" s="50">
        <v>0.2</v>
      </c>
      <c r="K636" s="49">
        <v>1.63</v>
      </c>
      <c r="L636" s="49">
        <v>90.8</v>
      </c>
      <c r="M636" s="3"/>
      <c r="N636" s="3"/>
      <c r="O636" s="3"/>
      <c r="P636" s="3"/>
      <c r="Q636" s="3"/>
      <c r="R636" s="3"/>
      <c r="S636" s="3"/>
      <c r="T636" s="3"/>
      <c r="U636" s="3"/>
      <c r="V636" s="3"/>
      <c r="W636" s="3"/>
      <c r="X636" s="3"/>
      <c r="Y636" s="3"/>
      <c r="Z636" s="3"/>
      <c r="AA636" s="3"/>
      <c r="AB636" s="3"/>
    </row>
    <row r="637" spans="1:28" x14ac:dyDescent="0.2">
      <c r="A637" s="3">
        <v>11714</v>
      </c>
      <c r="B637" s="3" t="str">
        <f>VLOOKUP(A637,'QAQC ID Reference Page'!A$2:G$10999,2,FALSE)</f>
        <v>OBS0522</v>
      </c>
      <c r="C637" s="51">
        <f>VLOOKUP(A637,'QAQC ID Reference Page'!A$2:G$10999,3,FALSE)</f>
        <v>44685</v>
      </c>
      <c r="D637" s="12">
        <f>VLOOKUP(A637,'QAQC ID Reference Page'!A$2:G$10999,4,FALSE)</f>
        <v>0.36527777777777776</v>
      </c>
      <c r="E637" s="21">
        <f>VLOOKUP(A637,'QAQC ID Reference Page'!A$2:G$10999,5,FALSE)</f>
        <v>1029</v>
      </c>
      <c r="F637" s="21" t="str">
        <f>VLOOKUP(A637,'QAQC ID Reference Page'!A$2:G$10999,6,FALSE)</f>
        <v>MR</v>
      </c>
      <c r="G637" s="3" t="str">
        <f>VLOOKUP(A637,'QAQC ID Reference Page'!A$2:G$10999,7,FALSE)</f>
        <v>S</v>
      </c>
      <c r="H637" s="49">
        <v>11.98</v>
      </c>
      <c r="I637" s="49">
        <v>0.32</v>
      </c>
      <c r="J637" s="50">
        <v>0.24099999999999999</v>
      </c>
      <c r="K637" s="49">
        <v>0.75</v>
      </c>
      <c r="L637" s="49">
        <v>77.08</v>
      </c>
      <c r="M637" s="3"/>
      <c r="N637" s="3"/>
      <c r="O637" s="3"/>
      <c r="P637" s="3"/>
      <c r="Q637" s="3"/>
      <c r="R637" s="3"/>
      <c r="S637" s="3"/>
      <c r="T637" s="3"/>
      <c r="U637" s="3"/>
      <c r="V637" s="3"/>
      <c r="W637" s="3"/>
      <c r="X637" s="3"/>
      <c r="Y637" s="3"/>
      <c r="Z637" s="3"/>
      <c r="AA637" s="3"/>
      <c r="AB637" s="3"/>
    </row>
    <row r="638" spans="1:28" x14ac:dyDescent="0.2">
      <c r="A638" s="3">
        <v>11715</v>
      </c>
      <c r="B638" s="3" t="str">
        <f>VLOOKUP(A638,'QAQC ID Reference Page'!A$2:G$10999,2,FALSE)</f>
        <v>OBS0522</v>
      </c>
      <c r="C638" s="51">
        <f>VLOOKUP(A638,'QAQC ID Reference Page'!A$2:G$10999,3,FALSE)</f>
        <v>44685</v>
      </c>
      <c r="D638" s="12">
        <f>VLOOKUP(A638,'QAQC ID Reference Page'!A$2:G$10999,4,FALSE)</f>
        <v>0.29930555555555555</v>
      </c>
      <c r="E638" s="21">
        <f>VLOOKUP(A638,'QAQC ID Reference Page'!A$2:G$10999,5,FALSE)</f>
        <v>1028</v>
      </c>
      <c r="F638" s="21" t="str">
        <f>VLOOKUP(A638,'QAQC ID Reference Page'!A$2:G$10999,6,FALSE)</f>
        <v>EFR</v>
      </c>
      <c r="G638" s="3" t="str">
        <f>VLOOKUP(A638,'QAQC ID Reference Page'!A$2:G$10999,7,FALSE)</f>
        <v>S</v>
      </c>
      <c r="H638" s="49">
        <v>0</v>
      </c>
      <c r="I638" s="49">
        <v>0.06</v>
      </c>
      <c r="J638" s="50">
        <v>-6.0000000000000001E-3</v>
      </c>
      <c r="K638" s="49">
        <v>0.56999999999999995</v>
      </c>
      <c r="L638" s="49">
        <v>78.33</v>
      </c>
      <c r="M638" s="3"/>
      <c r="N638" s="3"/>
      <c r="O638" s="3"/>
      <c r="P638" s="3"/>
      <c r="Q638" s="3"/>
      <c r="R638" s="3"/>
      <c r="S638" s="3"/>
      <c r="T638" s="3"/>
      <c r="U638" s="3"/>
      <c r="V638" s="3"/>
      <c r="W638" s="3"/>
      <c r="X638" s="3"/>
      <c r="Y638" s="3"/>
      <c r="Z638" s="3"/>
      <c r="AA638" s="3"/>
      <c r="AB638" s="3"/>
    </row>
    <row r="639" spans="1:28" x14ac:dyDescent="0.2">
      <c r="A639" s="3">
        <v>11716</v>
      </c>
      <c r="B639" s="3" t="str">
        <f>VLOOKUP(A639,'QAQC ID Reference Page'!A$2:G$10999,2,FALSE)</f>
        <v>OBS0522</v>
      </c>
      <c r="C639" s="51">
        <f>VLOOKUP(A639,'QAQC ID Reference Page'!A$2:G$10999,3,FALSE)</f>
        <v>44685</v>
      </c>
      <c r="D639" s="12">
        <f>VLOOKUP(A639,'QAQC ID Reference Page'!A$2:G$10999,4,FALSE)</f>
        <v>0.59305555555555556</v>
      </c>
      <c r="E639" s="21">
        <f>VLOOKUP(A639,'QAQC ID Reference Page'!A$2:G$10999,5,FALSE)</f>
        <v>1024</v>
      </c>
      <c r="F639" s="21" t="str">
        <f>VLOOKUP(A639,'QAQC ID Reference Page'!A$2:G$10999,6,FALSE)</f>
        <v>E7C</v>
      </c>
      <c r="G639" s="3" t="str">
        <f>VLOOKUP(A639,'QAQC ID Reference Page'!A$2:G$10999,7,FALSE)</f>
        <v>S</v>
      </c>
      <c r="H639" s="49">
        <v>-0.02</v>
      </c>
      <c r="I639" s="49">
        <v>0.09</v>
      </c>
      <c r="J639" s="50">
        <v>-7.0000000000000001E-3</v>
      </c>
      <c r="K639" s="49">
        <v>0.32</v>
      </c>
      <c r="L639" s="49">
        <v>85.73</v>
      </c>
      <c r="M639" s="3"/>
      <c r="N639" s="3"/>
      <c r="O639" s="3"/>
      <c r="P639" s="3"/>
      <c r="Q639" s="3"/>
      <c r="R639" s="3"/>
      <c r="S639" s="3"/>
      <c r="T639" s="3"/>
      <c r="U639" s="3"/>
      <c r="V639" s="3"/>
      <c r="W639" s="3"/>
      <c r="X639" s="3"/>
      <c r="Y639" s="3"/>
      <c r="Z639" s="3"/>
      <c r="AA639" s="3"/>
      <c r="AB639" s="3"/>
    </row>
    <row r="640" spans="1:28" x14ac:dyDescent="0.2">
      <c r="A640" s="3">
        <v>11717</v>
      </c>
      <c r="B640" s="3" t="str">
        <f>VLOOKUP(A640,'QAQC ID Reference Page'!A$2:G$10999,2,FALSE)</f>
        <v>OBS0522</v>
      </c>
      <c r="C640" s="51">
        <f>VLOOKUP(A640,'QAQC ID Reference Page'!A$2:G$10999,3,FALSE)</f>
        <v>44685</v>
      </c>
      <c r="D640" s="12">
        <f>VLOOKUP(A640,'QAQC ID Reference Page'!A$2:G$10999,4,FALSE)</f>
        <v>0.39652777777777776</v>
      </c>
      <c r="E640" s="21">
        <f>VLOOKUP(A640,'QAQC ID Reference Page'!A$2:G$10999,5,FALSE)</f>
        <v>1014</v>
      </c>
      <c r="F640" s="21" t="str">
        <f>VLOOKUP(A640,'QAQC ID Reference Page'!A$2:G$10999,6,FALSE)</f>
        <v>TR-UP</v>
      </c>
      <c r="G640" s="3" t="str">
        <f>VLOOKUP(A640,'QAQC ID Reference Page'!A$2:G$10999,7,FALSE)</f>
        <v>S</v>
      </c>
      <c r="H640" s="49">
        <v>12.65</v>
      </c>
      <c r="I640" s="49">
        <v>0.27</v>
      </c>
      <c r="J640" s="50">
        <v>0.23200000000000001</v>
      </c>
      <c r="K640" s="49">
        <v>0.61</v>
      </c>
      <c r="L640" s="49">
        <v>92.85</v>
      </c>
      <c r="M640" s="3"/>
      <c r="N640" s="3"/>
      <c r="O640" s="3"/>
      <c r="P640" s="3"/>
      <c r="Q640" s="3"/>
      <c r="R640" s="3"/>
      <c r="S640" s="3"/>
      <c r="T640" s="3"/>
      <c r="U640" s="3"/>
      <c r="V640" s="3"/>
      <c r="W640" s="3"/>
      <c r="X640" s="3"/>
      <c r="Y640" s="3"/>
      <c r="Z640" s="3"/>
      <c r="AA640" s="3"/>
      <c r="AB640" s="3"/>
    </row>
    <row r="641" spans="1:28" x14ac:dyDescent="0.2">
      <c r="A641" s="3">
        <v>11718</v>
      </c>
      <c r="B641" s="3" t="str">
        <f>VLOOKUP(A641,'QAQC ID Reference Page'!A$2:G$10999,2,FALSE)</f>
        <v>OBS0522</v>
      </c>
      <c r="C641" s="51">
        <f>VLOOKUP(A641,'QAQC ID Reference Page'!A$2:G$10999,3,FALSE)</f>
        <v>44685</v>
      </c>
      <c r="D641" s="12">
        <f>VLOOKUP(A641,'QAQC ID Reference Page'!A$2:G$10999,4,FALSE)</f>
        <v>0.41041666666666665</v>
      </c>
      <c r="E641" s="21">
        <f>VLOOKUP(A641,'QAQC ID Reference Page'!A$2:G$10999,5,FALSE)</f>
        <v>1018</v>
      </c>
      <c r="F641" s="21" t="str">
        <f>VLOOKUP(A641,'QAQC ID Reference Page'!A$2:G$10999,6,FALSE)</f>
        <v>AR</v>
      </c>
      <c r="G641" s="3" t="str">
        <f>VLOOKUP(A641,'QAQC ID Reference Page'!A$2:G$10999,7,FALSE)</f>
        <v>S</v>
      </c>
      <c r="H641" s="49">
        <v>11.18</v>
      </c>
      <c r="I641" s="49">
        <v>0.25</v>
      </c>
      <c r="J641" s="50">
        <v>0.251</v>
      </c>
      <c r="K641" s="49">
        <v>0.78</v>
      </c>
      <c r="L641" s="49">
        <v>102.54</v>
      </c>
      <c r="M641" s="3"/>
      <c r="N641" s="3"/>
      <c r="O641" s="3"/>
      <c r="P641" s="3"/>
      <c r="Q641" s="3"/>
      <c r="R641" s="3"/>
      <c r="S641" s="3"/>
      <c r="T641" s="3"/>
      <c r="U641" s="3"/>
      <c r="V641" s="3"/>
      <c r="W641" s="3"/>
      <c r="X641" s="3"/>
      <c r="Y641" s="3"/>
      <c r="Z641" s="3"/>
      <c r="AA641" s="3"/>
      <c r="AB641" s="3"/>
    </row>
    <row r="642" spans="1:28" x14ac:dyDescent="0.2">
      <c r="A642" s="3">
        <v>11719</v>
      </c>
      <c r="B642" s="3" t="str">
        <f>VLOOKUP(A642,'QAQC ID Reference Page'!A$2:G$10999,2,FALSE)</f>
        <v>OBS0522</v>
      </c>
      <c r="C642" s="51">
        <f>VLOOKUP(A642,'QAQC ID Reference Page'!A$2:G$10999,3,FALSE)</f>
        <v>44685</v>
      </c>
      <c r="D642" s="12">
        <f>VLOOKUP(A642,'QAQC ID Reference Page'!A$2:G$10999,4,FALSE)</f>
        <v>0.61111111111111116</v>
      </c>
      <c r="E642" s="21">
        <f>VLOOKUP(A642,'QAQC ID Reference Page'!A$2:G$10999,5,FALSE)</f>
        <v>1021</v>
      </c>
      <c r="F642" s="21" t="str">
        <f>VLOOKUP(A642,'QAQC ID Reference Page'!A$2:G$10999,6,FALSE)</f>
        <v>E6</v>
      </c>
      <c r="G642" s="3" t="str">
        <f>VLOOKUP(A642,'QAQC ID Reference Page'!A$2:G$10999,7,FALSE)</f>
        <v>S</v>
      </c>
      <c r="H642" s="49">
        <v>-0.04</v>
      </c>
      <c r="I642" s="49">
        <v>0.06</v>
      </c>
      <c r="J642" s="50">
        <v>-8.0000000000000002E-3</v>
      </c>
      <c r="K642" s="49">
        <v>0.63</v>
      </c>
      <c r="L642" s="49">
        <v>71.11</v>
      </c>
      <c r="M642" s="3"/>
      <c r="N642" s="3"/>
      <c r="O642" s="3"/>
      <c r="P642" s="3"/>
      <c r="Q642" s="3"/>
      <c r="R642" s="3"/>
      <c r="S642" s="3"/>
      <c r="T642" s="3"/>
      <c r="U642" s="3"/>
      <c r="V642" s="3"/>
      <c r="W642" s="3"/>
      <c r="X642" s="3"/>
      <c r="Y642" s="3"/>
      <c r="Z642" s="3"/>
      <c r="AA642" s="3"/>
      <c r="AB642" s="3"/>
    </row>
    <row r="643" spans="1:28" x14ac:dyDescent="0.2">
      <c r="A643" s="3">
        <v>11720</v>
      </c>
      <c r="B643" s="3" t="str">
        <f>VLOOKUP(A643,'QAQC ID Reference Page'!A$2:G$10999,2,FALSE)</f>
        <v>OBS0522</v>
      </c>
      <c r="C643" s="51">
        <f>VLOOKUP(A643,'QAQC ID Reference Page'!A$2:G$10999,3,FALSE)</f>
        <v>44686</v>
      </c>
      <c r="D643" s="12">
        <f>VLOOKUP(A643,'QAQC ID Reference Page'!A$2:G$10999,4,FALSE)</f>
        <v>0.58472222222222225</v>
      </c>
      <c r="E643" s="21">
        <f>VLOOKUP(A643,'QAQC ID Reference Page'!A$2:G$10999,5,FALSE)</f>
        <v>1009</v>
      </c>
      <c r="F643" s="21" t="str">
        <f>VLOOKUP(A643,'QAQC ID Reference Page'!A$2:G$10999,6,FALSE)</f>
        <v>C1</v>
      </c>
      <c r="G643" s="3" t="str">
        <f>VLOOKUP(A643,'QAQC ID Reference Page'!A$2:G$10999,7,FALSE)</f>
        <v>S</v>
      </c>
      <c r="H643" s="49">
        <v>-0.03</v>
      </c>
      <c r="I643" s="49">
        <v>0.1</v>
      </c>
      <c r="J643" s="50">
        <v>-1.4E-2</v>
      </c>
      <c r="K643" s="49">
        <v>0.63</v>
      </c>
      <c r="L643" s="49">
        <v>59.77</v>
      </c>
      <c r="M643" s="3"/>
      <c r="N643" s="3"/>
      <c r="O643" s="3"/>
      <c r="P643" s="3"/>
      <c r="Q643" s="3"/>
      <c r="R643" s="3"/>
      <c r="S643" s="3"/>
      <c r="T643" s="3"/>
      <c r="U643" s="3"/>
      <c r="V643" s="3"/>
      <c r="W643" s="3"/>
      <c r="X643" s="3"/>
      <c r="Y643" s="3"/>
      <c r="Z643" s="3"/>
      <c r="AA643" s="3"/>
      <c r="AB643" s="3"/>
    </row>
    <row r="644" spans="1:28" x14ac:dyDescent="0.2">
      <c r="A644" s="3">
        <v>11721</v>
      </c>
      <c r="B644" s="3" t="str">
        <f>VLOOKUP(A644,'QAQC ID Reference Page'!A$2:G$10999,2,FALSE)</f>
        <v>OBS0522</v>
      </c>
      <c r="C644" s="51">
        <f>VLOOKUP(A644,'QAQC ID Reference Page'!A$2:G$10999,3,FALSE)</f>
        <v>44686</v>
      </c>
      <c r="D644" s="12">
        <f>VLOOKUP(A644,'QAQC ID Reference Page'!A$2:G$10999,4,FALSE)</f>
        <v>0.56458333333333333</v>
      </c>
      <c r="E644" s="21">
        <f>VLOOKUP(A644,'QAQC ID Reference Page'!A$2:G$10999,5,FALSE)</f>
        <v>1004</v>
      </c>
      <c r="F644" s="21" t="str">
        <f>VLOOKUP(A644,'QAQC ID Reference Page'!A$2:G$10999,6,FALSE)</f>
        <v>D1</v>
      </c>
      <c r="G644" s="3" t="str">
        <f>VLOOKUP(A644,'QAQC ID Reference Page'!A$2:G$10999,7,FALSE)</f>
        <v>B</v>
      </c>
      <c r="H644" s="49">
        <v>0.06</v>
      </c>
      <c r="I644" s="49">
        <v>0.09</v>
      </c>
      <c r="J644" s="50">
        <v>-1E-3</v>
      </c>
      <c r="K644" s="49">
        <v>0.93</v>
      </c>
      <c r="L644" s="49">
        <v>69.02</v>
      </c>
      <c r="M644" s="3"/>
      <c r="N644" s="3"/>
      <c r="O644" s="3"/>
      <c r="P644" s="3"/>
      <c r="Q644" s="3"/>
      <c r="R644" s="3"/>
      <c r="S644" s="3"/>
      <c r="T644" s="3"/>
      <c r="U644" s="3"/>
      <c r="V644" s="3"/>
      <c r="W644" s="3"/>
      <c r="X644" s="3"/>
      <c r="Y644" s="3"/>
      <c r="Z644" s="3"/>
      <c r="AA644" s="3"/>
      <c r="AB644" s="3"/>
    </row>
    <row r="645" spans="1:28" x14ac:dyDescent="0.2">
      <c r="A645" s="3">
        <v>11722</v>
      </c>
      <c r="B645" s="3" t="str">
        <f>VLOOKUP(A645,'QAQC ID Reference Page'!A$2:G$10999,2,FALSE)</f>
        <v>OBS0522</v>
      </c>
      <c r="C645" s="51">
        <f>VLOOKUP(A645,'QAQC ID Reference Page'!A$2:G$10999,3,FALSE)</f>
        <v>44686</v>
      </c>
      <c r="D645" s="12">
        <f>VLOOKUP(A645,'QAQC ID Reference Page'!A$2:G$10999,4,FALSE)</f>
        <v>0.52222222222222225</v>
      </c>
      <c r="E645" s="21">
        <f>VLOOKUP(A645,'QAQC ID Reference Page'!A$2:G$10999,5,FALSE)</f>
        <v>1006</v>
      </c>
      <c r="F645" s="21" t="str">
        <f>VLOOKUP(A645,'QAQC ID Reference Page'!A$2:G$10999,6,FALSE)</f>
        <v>BLB</v>
      </c>
      <c r="G645" s="3" t="str">
        <f>VLOOKUP(A645,'QAQC ID Reference Page'!A$2:G$10999,7,FALSE)</f>
        <v>S</v>
      </c>
      <c r="H645" s="49">
        <v>-0.25</v>
      </c>
      <c r="I645" s="49">
        <v>0.1</v>
      </c>
      <c r="J645" s="50">
        <v>-1.4E-2</v>
      </c>
      <c r="K645" s="49">
        <v>0.63</v>
      </c>
      <c r="L645" s="49">
        <v>64.430000000000007</v>
      </c>
      <c r="M645" s="3"/>
      <c r="N645" s="3"/>
      <c r="O645" s="3"/>
      <c r="P645" s="3"/>
      <c r="Q645" s="3"/>
      <c r="R645" s="3"/>
      <c r="S645" s="3"/>
      <c r="T645" s="3"/>
      <c r="U645" s="3"/>
      <c r="V645" s="3"/>
      <c r="W645" s="3"/>
      <c r="X645" s="3"/>
      <c r="Y645" s="3"/>
      <c r="Z645" s="3"/>
      <c r="AA645" s="3"/>
      <c r="AB645" s="3"/>
    </row>
    <row r="646" spans="1:28" x14ac:dyDescent="0.2">
      <c r="A646" s="3">
        <v>11723</v>
      </c>
      <c r="B646" s="3" t="str">
        <f>VLOOKUP(A646,'QAQC ID Reference Page'!A$2:G$10999,2,FALSE)</f>
        <v>OBS0522</v>
      </c>
      <c r="C646" s="51">
        <f>VLOOKUP(A646,'QAQC ID Reference Page'!A$2:G$10999,3,FALSE)</f>
        <v>44686</v>
      </c>
      <c r="D646" s="12">
        <f>VLOOKUP(A646,'QAQC ID Reference Page'!A$2:G$10999,4,FALSE)</f>
        <v>0.56458333333333333</v>
      </c>
      <c r="E646" s="21">
        <f>VLOOKUP(A646,'QAQC ID Reference Page'!A$2:G$10999,5,FALSE)</f>
        <v>1028</v>
      </c>
      <c r="F646" s="21" t="str">
        <f>VLOOKUP(A646,'QAQC ID Reference Page'!A$2:G$10999,6,FALSE)</f>
        <v>D1</v>
      </c>
      <c r="G646" s="3" t="str">
        <f>VLOOKUP(A646,'QAQC ID Reference Page'!A$2:G$10999,7,FALSE)</f>
        <v>S</v>
      </c>
      <c r="H646" s="49">
        <v>-0.16</v>
      </c>
      <c r="I646" s="49">
        <v>0.23</v>
      </c>
      <c r="J646" s="50">
        <v>-1.6E-2</v>
      </c>
      <c r="K646" s="49">
        <v>0.41</v>
      </c>
      <c r="L646" s="49">
        <v>57.48</v>
      </c>
      <c r="M646" s="3"/>
      <c r="N646" s="3"/>
      <c r="O646" s="3"/>
      <c r="P646" s="3"/>
      <c r="Q646" s="3"/>
      <c r="R646" s="3"/>
      <c r="S646" s="3"/>
      <c r="T646" s="3"/>
      <c r="U646" s="3"/>
      <c r="V646" s="3"/>
      <c r="W646" s="3"/>
      <c r="X646" s="3"/>
      <c r="Y646" s="3"/>
      <c r="Z646" s="3"/>
      <c r="AA646" s="3"/>
      <c r="AB646" s="3"/>
    </row>
    <row r="647" spans="1:28" x14ac:dyDescent="0.2">
      <c r="A647" s="3">
        <v>11724</v>
      </c>
      <c r="B647" s="3" t="str">
        <f>VLOOKUP(A647,'QAQC ID Reference Page'!A$2:G$10999,2,FALSE)</f>
        <v>OBS0522</v>
      </c>
      <c r="C647" s="51">
        <f>VLOOKUP(A647,'QAQC ID Reference Page'!A$2:G$10999,3,FALSE)</f>
        <v>44686</v>
      </c>
      <c r="D647" s="12">
        <f>VLOOKUP(A647,'QAQC ID Reference Page'!A$2:G$10999,4,FALSE)</f>
        <v>0.55069444444444449</v>
      </c>
      <c r="E647" s="21">
        <f>VLOOKUP(A647,'QAQC ID Reference Page'!A$2:G$10999,5,FALSE)</f>
        <v>1003</v>
      </c>
      <c r="F647" s="21" t="str">
        <f>VLOOKUP(A647,'QAQC ID Reference Page'!A$2:G$10999,6,FALSE)</f>
        <v>E1</v>
      </c>
      <c r="G647" s="3" t="str">
        <f>VLOOKUP(A647,'QAQC ID Reference Page'!A$2:G$10999,7,FALSE)</f>
        <v>S</v>
      </c>
      <c r="H647" s="49">
        <v>-0.16</v>
      </c>
      <c r="I647" s="49">
        <v>0.1</v>
      </c>
      <c r="J647" s="50">
        <v>-1.4E-2</v>
      </c>
      <c r="K647" s="49">
        <v>0.19</v>
      </c>
      <c r="L647" s="49">
        <v>76.88</v>
      </c>
      <c r="M647" s="3"/>
      <c r="N647" s="3"/>
      <c r="O647" s="3"/>
      <c r="P647" s="3"/>
      <c r="Q647" s="3"/>
      <c r="R647" s="3"/>
      <c r="S647" s="3"/>
      <c r="T647" s="3"/>
      <c r="U647" s="3"/>
      <c r="V647" s="3"/>
      <c r="W647" s="3"/>
      <c r="X647" s="3"/>
      <c r="Y647" s="3"/>
      <c r="Z647" s="3"/>
      <c r="AA647" s="3"/>
      <c r="AB647" s="3"/>
    </row>
    <row r="648" spans="1:28" x14ac:dyDescent="0.2">
      <c r="A648" s="3">
        <v>11725</v>
      </c>
      <c r="B648" s="3" t="str">
        <f>VLOOKUP(A648,'QAQC ID Reference Page'!A$2:G$10999,2,FALSE)</f>
        <v>OBS0522</v>
      </c>
      <c r="C648" s="51">
        <f>VLOOKUP(A648,'QAQC ID Reference Page'!A$2:G$10999,3,FALSE)</f>
        <v>44686</v>
      </c>
      <c r="D648" s="12">
        <f>VLOOKUP(A648,'QAQC ID Reference Page'!A$2:G$10999,4,FALSE)</f>
        <v>0.58472222222222225</v>
      </c>
      <c r="E648" s="21">
        <f>VLOOKUP(A648,'QAQC ID Reference Page'!A$2:G$10999,5,FALSE)</f>
        <v>1020</v>
      </c>
      <c r="F648" s="21" t="str">
        <f>VLOOKUP(A648,'QAQC ID Reference Page'!A$2:G$10999,6,FALSE)</f>
        <v>C1</v>
      </c>
      <c r="G648" s="3" t="str">
        <f>VLOOKUP(A648,'QAQC ID Reference Page'!A$2:G$10999,7,FALSE)</f>
        <v>B</v>
      </c>
      <c r="H648" s="49">
        <v>-0.22</v>
      </c>
      <c r="I648" s="49">
        <v>0.08</v>
      </c>
      <c r="J648" s="50">
        <v>-1.7999999999999999E-2</v>
      </c>
      <c r="K648" s="49">
        <v>0.36</v>
      </c>
      <c r="L648" s="49">
        <v>15.42</v>
      </c>
      <c r="M648" s="3"/>
      <c r="N648" s="3"/>
      <c r="O648" s="3"/>
      <c r="P648" s="3"/>
      <c r="Q648" s="3"/>
      <c r="R648" s="3"/>
      <c r="S648" s="3"/>
      <c r="T648" s="3"/>
      <c r="U648" s="3"/>
      <c r="V648" s="3"/>
      <c r="W648" s="3"/>
      <c r="X648" s="3"/>
      <c r="Y648" s="3"/>
      <c r="Z648" s="3"/>
      <c r="AA648" s="3"/>
      <c r="AB648" s="3"/>
    </row>
    <row r="649" spans="1:28" x14ac:dyDescent="0.2">
      <c r="A649" s="3">
        <v>11726</v>
      </c>
      <c r="B649" s="3" t="str">
        <f>VLOOKUP(A649,'QAQC ID Reference Page'!A$2:G$10999,2,FALSE)</f>
        <v>OBS0522</v>
      </c>
      <c r="C649" s="51">
        <f>VLOOKUP(A649,'QAQC ID Reference Page'!A$2:G$10999,3,FALSE)</f>
        <v>44686</v>
      </c>
      <c r="D649" s="12">
        <f>VLOOKUP(A649,'QAQC ID Reference Page'!A$2:G$10999,4,FALSE)</f>
        <v>0.43958333333333333</v>
      </c>
      <c r="E649" s="21">
        <f>VLOOKUP(A649,'QAQC ID Reference Page'!A$2:G$10999,5,FALSE)</f>
        <v>1018</v>
      </c>
      <c r="F649" s="21" t="str">
        <f>VLOOKUP(A649,'QAQC ID Reference Page'!A$2:G$10999,6,FALSE)</f>
        <v>C7C</v>
      </c>
      <c r="G649" s="3" t="str">
        <f>VLOOKUP(A649,'QAQC ID Reference Page'!A$2:G$10999,7,FALSE)</f>
        <v>B</v>
      </c>
      <c r="H649" s="49">
        <v>0</v>
      </c>
      <c r="I649" s="49">
        <v>0.1</v>
      </c>
      <c r="J649" s="50">
        <v>0.01</v>
      </c>
      <c r="K649" s="49">
        <v>0.21</v>
      </c>
      <c r="L649" s="49">
        <v>26.89</v>
      </c>
      <c r="M649" s="3"/>
      <c r="N649" s="3"/>
      <c r="O649" s="3"/>
      <c r="P649" s="3"/>
      <c r="Q649" s="3"/>
      <c r="R649" s="3"/>
      <c r="S649" s="3"/>
      <c r="T649" s="3"/>
      <c r="U649" s="3"/>
      <c r="V649" s="3"/>
      <c r="W649" s="3"/>
      <c r="X649" s="3"/>
      <c r="Y649" s="3"/>
      <c r="Z649" s="3"/>
      <c r="AA649" s="3"/>
      <c r="AB649" s="3"/>
    </row>
    <row r="650" spans="1:28" x14ac:dyDescent="0.2">
      <c r="A650" s="3">
        <v>11727</v>
      </c>
      <c r="B650" s="3" t="str">
        <f>VLOOKUP(A650,'QAQC ID Reference Page'!A$2:G$10999,2,FALSE)</f>
        <v>OBS0522</v>
      </c>
      <c r="C650" s="51">
        <f>VLOOKUP(A650,'QAQC ID Reference Page'!A$2:G$10999,3,FALSE)</f>
        <v>44686</v>
      </c>
      <c r="D650" s="12">
        <f>VLOOKUP(A650,'QAQC ID Reference Page'!A$2:G$10999,4,FALSE)</f>
        <v>0.4826388888888889</v>
      </c>
      <c r="E650" s="21">
        <f>VLOOKUP(A650,'QAQC ID Reference Page'!A$2:G$10999,5,FALSE)</f>
        <v>1024</v>
      </c>
      <c r="F650" s="21" t="str">
        <f>VLOOKUP(A650,'QAQC ID Reference Page'!A$2:G$10999,6,FALSE)</f>
        <v>C4</v>
      </c>
      <c r="G650" s="3" t="str">
        <f>VLOOKUP(A650,'QAQC ID Reference Page'!A$2:G$10999,7,FALSE)</f>
        <v>S</v>
      </c>
      <c r="H650" s="49">
        <v>-0.11</v>
      </c>
      <c r="I650" s="49">
        <v>0.24</v>
      </c>
      <c r="J650" s="50">
        <v>-1.6E-2</v>
      </c>
      <c r="K650" s="49">
        <v>0.25</v>
      </c>
      <c r="L650" s="49">
        <v>86.69</v>
      </c>
      <c r="M650" s="3"/>
      <c r="N650" s="3"/>
      <c r="O650" s="3"/>
      <c r="P650" s="3"/>
      <c r="Q650" s="3"/>
      <c r="R650" s="3"/>
      <c r="S650" s="3"/>
      <c r="T650" s="3"/>
      <c r="U650" s="3"/>
      <c r="V650" s="3"/>
      <c r="W650" s="3"/>
      <c r="X650" s="3"/>
      <c r="Y650" s="3"/>
      <c r="Z650" s="3"/>
      <c r="AA650" s="3"/>
      <c r="AB650" s="3"/>
    </row>
    <row r="651" spans="1:28" x14ac:dyDescent="0.2">
      <c r="A651" s="3">
        <v>11728</v>
      </c>
      <c r="B651" s="3" t="str">
        <f>VLOOKUP(A651,'QAQC ID Reference Page'!A$2:G$10999,2,FALSE)</f>
        <v>OBS0522</v>
      </c>
      <c r="C651" s="51">
        <f>VLOOKUP(A651,'QAQC ID Reference Page'!A$2:G$10999,3,FALSE)</f>
        <v>44686</v>
      </c>
      <c r="D651" s="12">
        <f>VLOOKUP(A651,'QAQC ID Reference Page'!A$2:G$10999,4,FALSE)</f>
        <v>0.36666666666666664</v>
      </c>
      <c r="E651" s="21">
        <f>VLOOKUP(A651,'QAQC ID Reference Page'!A$2:G$10999,5,FALSE)</f>
        <v>1026</v>
      </c>
      <c r="F651" s="21" t="str">
        <f>VLOOKUP(A651,'QAQC ID Reference Page'!A$2:G$10999,6,FALSE)</f>
        <v>WB</v>
      </c>
      <c r="G651" s="3" t="str">
        <f>VLOOKUP(A651,'QAQC ID Reference Page'!A$2:G$10999,7,FALSE)</f>
        <v>S</v>
      </c>
      <c r="H651" s="49">
        <v>-0.1</v>
      </c>
      <c r="I651" s="49">
        <v>0.1</v>
      </c>
      <c r="J651" s="50">
        <v>-1.2999999999999999E-2</v>
      </c>
      <c r="K651" s="49">
        <v>0.33</v>
      </c>
      <c r="L651" s="49">
        <v>58.92</v>
      </c>
      <c r="M651" s="3"/>
      <c r="N651" s="3"/>
      <c r="O651" s="3"/>
      <c r="P651" s="3"/>
      <c r="Q651" s="3"/>
      <c r="R651" s="3"/>
      <c r="S651" s="3"/>
      <c r="T651" s="3"/>
      <c r="U651" s="3"/>
      <c r="V651" s="3"/>
      <c r="W651" s="3"/>
      <c r="X651" s="3"/>
      <c r="Y651" s="3"/>
      <c r="Z651" s="3"/>
      <c r="AA651" s="3"/>
      <c r="AB651" s="3"/>
    </row>
    <row r="652" spans="1:28" x14ac:dyDescent="0.2">
      <c r="A652" s="3">
        <v>11729</v>
      </c>
      <c r="B652" s="3" t="str">
        <f>VLOOKUP(A652,'QAQC ID Reference Page'!A$2:G$10999,2,FALSE)</f>
        <v>OBS0522</v>
      </c>
      <c r="C652" s="51">
        <f>VLOOKUP(A652,'QAQC ID Reference Page'!A$2:G$10999,3,FALSE)</f>
        <v>44686</v>
      </c>
      <c r="D652" s="12">
        <f>VLOOKUP(A652,'QAQC ID Reference Page'!A$2:G$10999,4,FALSE)</f>
        <v>0.51041666666666663</v>
      </c>
      <c r="E652" s="21">
        <f>VLOOKUP(A652,'QAQC ID Reference Page'!A$2:G$10999,5,FALSE)</f>
        <v>1036</v>
      </c>
      <c r="F652" s="21" t="str">
        <f>VLOOKUP(A652,'QAQC ID Reference Page'!A$2:G$10999,6,FALSE)</f>
        <v>WFR</v>
      </c>
      <c r="G652" s="3" t="str">
        <f>VLOOKUP(A652,'QAQC ID Reference Page'!A$2:G$10999,7,FALSE)</f>
        <v>S</v>
      </c>
      <c r="H652" s="49">
        <v>-0.1</v>
      </c>
      <c r="I652" s="49">
        <v>0.11</v>
      </c>
      <c r="J652" s="50">
        <v>0</v>
      </c>
      <c r="K652" s="49">
        <v>0.4</v>
      </c>
      <c r="L652" s="49">
        <v>99.82</v>
      </c>
      <c r="M652" s="3"/>
      <c r="N652" s="3"/>
      <c r="O652" s="3"/>
      <c r="P652" s="3"/>
      <c r="Q652" s="3"/>
      <c r="R652" s="3"/>
      <c r="S652" s="3"/>
      <c r="T652" s="3"/>
      <c r="U652" s="3"/>
      <c r="V652" s="3"/>
      <c r="W652" s="3"/>
      <c r="X652" s="3"/>
      <c r="Y652" s="3"/>
      <c r="Z652" s="3"/>
      <c r="AA652" s="3"/>
      <c r="AB652" s="3"/>
    </row>
    <row r="653" spans="1:28" x14ac:dyDescent="0.2">
      <c r="A653" s="3">
        <v>11730</v>
      </c>
      <c r="B653" s="3" t="str">
        <f>VLOOKUP(A653,'QAQC ID Reference Page'!A$2:G$10999,2,FALSE)</f>
        <v>OBS0522</v>
      </c>
      <c r="C653" s="51">
        <f>VLOOKUP(A653,'QAQC ID Reference Page'!A$2:G$10999,3,FALSE)</f>
        <v>44686</v>
      </c>
      <c r="D653" s="12">
        <f>VLOOKUP(A653,'QAQC ID Reference Page'!A$2:G$10999,4,FALSE)</f>
        <v>0.3923611111111111</v>
      </c>
      <c r="E653" s="21">
        <f>VLOOKUP(A653,'QAQC ID Reference Page'!A$2:G$10999,5,FALSE)</f>
        <v>1007</v>
      </c>
      <c r="F653" s="21" t="str">
        <f>VLOOKUP(A653,'QAQC ID Reference Page'!A$2:G$10999,6,FALSE)</f>
        <v>C9</v>
      </c>
      <c r="G653" s="3" t="str">
        <f>VLOOKUP(A653,'QAQC ID Reference Page'!A$2:G$10999,7,FALSE)</f>
        <v>B</v>
      </c>
      <c r="H653" s="49">
        <v>0.5</v>
      </c>
      <c r="I653" s="49">
        <v>0.47</v>
      </c>
      <c r="J653" s="50">
        <v>0.129</v>
      </c>
      <c r="K653" s="49">
        <v>3.46</v>
      </c>
      <c r="L653" s="49">
        <v>39.549999999999997</v>
      </c>
      <c r="M653" s="3"/>
      <c r="N653" s="3"/>
      <c r="O653" s="3"/>
      <c r="P653" s="3"/>
      <c r="Q653" s="3"/>
      <c r="R653" s="3"/>
      <c r="S653" s="3"/>
      <c r="T653" s="3"/>
      <c r="U653" s="3"/>
      <c r="V653" s="3"/>
      <c r="W653" s="3"/>
      <c r="X653" s="3"/>
      <c r="Y653" s="3"/>
      <c r="Z653" s="3"/>
      <c r="AA653" s="3"/>
      <c r="AB653" s="3"/>
    </row>
    <row r="654" spans="1:28" x14ac:dyDescent="0.2">
      <c r="A654" s="3">
        <v>11731</v>
      </c>
      <c r="B654" s="3" t="str">
        <f>VLOOKUP(A654,'QAQC ID Reference Page'!A$2:G$10999,2,FALSE)</f>
        <v>OBS0522</v>
      </c>
      <c r="C654" s="51">
        <f>VLOOKUP(A654,'QAQC ID Reference Page'!A$2:G$10999,3,FALSE)</f>
        <v>44686</v>
      </c>
      <c r="D654" s="12">
        <f>VLOOKUP(A654,'QAQC ID Reference Page'!A$2:G$10999,4,FALSE)</f>
        <v>0.3263888888888889</v>
      </c>
      <c r="E654" s="21">
        <f>VLOOKUP(A654,'QAQC ID Reference Page'!A$2:G$10999,5,FALSE)</f>
        <v>1014</v>
      </c>
      <c r="F654" s="21" t="str">
        <f>VLOOKUP(A654,'QAQC ID Reference Page'!A$2:G$10999,6,FALSE)</f>
        <v>B11</v>
      </c>
      <c r="G654" s="3" t="str">
        <f>VLOOKUP(A654,'QAQC ID Reference Page'!A$2:G$10999,7,FALSE)</f>
        <v>S</v>
      </c>
      <c r="H654" s="49">
        <v>-0.04</v>
      </c>
      <c r="I654" s="49">
        <v>0.25</v>
      </c>
      <c r="J654" s="50">
        <v>-1E-3</v>
      </c>
      <c r="K654" s="49">
        <v>0.95</v>
      </c>
      <c r="L654" s="49">
        <v>60.85</v>
      </c>
      <c r="M654" s="3"/>
      <c r="N654" s="3"/>
      <c r="O654" s="3"/>
      <c r="P654" s="3"/>
      <c r="Q654" s="3"/>
      <c r="R654" s="3"/>
      <c r="S654" s="3"/>
      <c r="T654" s="3"/>
      <c r="U654" s="3"/>
      <c r="V654" s="3"/>
      <c r="W654" s="3"/>
      <c r="X654" s="3"/>
      <c r="Y654" s="3"/>
      <c r="Z654" s="3"/>
      <c r="AA654" s="3"/>
      <c r="AB654" s="3"/>
    </row>
    <row r="655" spans="1:28" x14ac:dyDescent="0.2">
      <c r="A655" s="3">
        <v>11732</v>
      </c>
      <c r="B655" s="3" t="str">
        <f>VLOOKUP(A655,'QAQC ID Reference Page'!A$2:G$10999,2,FALSE)</f>
        <v>OBS0522</v>
      </c>
      <c r="C655" s="51">
        <f>VLOOKUP(A655,'QAQC ID Reference Page'!A$2:G$10999,3,FALSE)</f>
        <v>44686</v>
      </c>
      <c r="D655" s="12">
        <f>VLOOKUP(A655,'QAQC ID Reference Page'!A$2:G$10999,4,FALSE)</f>
        <v>0.34097222222222223</v>
      </c>
      <c r="E655" s="21">
        <f>VLOOKUP(A655,'QAQC ID Reference Page'!A$2:G$10999,5,FALSE)</f>
        <v>1011</v>
      </c>
      <c r="F655" s="21" t="str">
        <f>VLOOKUP(A655,'QAQC ID Reference Page'!A$2:G$10999,6,FALSE)</f>
        <v>BSR</v>
      </c>
      <c r="G655" s="3" t="str">
        <f>VLOOKUP(A655,'QAQC ID Reference Page'!A$2:G$10999,7,FALSE)</f>
        <v>S</v>
      </c>
      <c r="H655" s="49">
        <v>-0.21</v>
      </c>
      <c r="I655" s="49">
        <v>0.16</v>
      </c>
      <c r="J655" s="50">
        <v>-1.2999999999999999E-2</v>
      </c>
      <c r="K655" s="49">
        <v>0.61</v>
      </c>
      <c r="L655" s="49">
        <v>81.709999999999994</v>
      </c>
      <c r="M655" s="3"/>
      <c r="N655" s="3"/>
      <c r="O655" s="3"/>
      <c r="P655" s="3"/>
      <c r="Q655" s="3"/>
      <c r="R655" s="3"/>
      <c r="S655" s="3"/>
      <c r="T655" s="3"/>
      <c r="U655" s="3"/>
      <c r="V655" s="3"/>
      <c r="W655" s="3"/>
      <c r="X655" s="3"/>
      <c r="Y655" s="3"/>
      <c r="Z655" s="3"/>
      <c r="AA655" s="3"/>
      <c r="AB655" s="3"/>
    </row>
    <row r="656" spans="1:28" x14ac:dyDescent="0.2">
      <c r="A656" s="3">
        <v>11733</v>
      </c>
      <c r="B656" s="3" t="str">
        <f>VLOOKUP(A656,'QAQC ID Reference Page'!A$2:G$10999,2,FALSE)</f>
        <v>OBS0522</v>
      </c>
      <c r="C656" s="51">
        <f>VLOOKUP(A656,'QAQC ID Reference Page'!A$2:G$10999,3,FALSE)</f>
        <v>44686</v>
      </c>
      <c r="D656" s="12">
        <f>VLOOKUP(A656,'QAQC ID Reference Page'!A$2:G$10999,4,FALSE)</f>
        <v>0.46944444444444444</v>
      </c>
      <c r="E656" s="21">
        <f>VLOOKUP(A656,'QAQC ID Reference Page'!A$2:G$10999,5,FALSE)</f>
        <v>1038</v>
      </c>
      <c r="F656" s="21" t="str">
        <f>VLOOKUP(A656,'QAQC ID Reference Page'!A$2:G$10999,6,FALSE)</f>
        <v>C5-1</v>
      </c>
      <c r="G656" s="3" t="str">
        <f>VLOOKUP(A656,'QAQC ID Reference Page'!A$2:G$10999,7,FALSE)</f>
        <v>S</v>
      </c>
      <c r="H656" s="49">
        <v>0.41</v>
      </c>
      <c r="I656" s="49">
        <v>0.39</v>
      </c>
      <c r="J656" s="50">
        <v>4.9000000000000002E-2</v>
      </c>
      <c r="K656" s="49">
        <v>1.1100000000000001</v>
      </c>
      <c r="L656" s="49">
        <v>47.42</v>
      </c>
      <c r="M656" s="3"/>
      <c r="N656" s="3"/>
      <c r="O656" s="3"/>
      <c r="P656" s="3"/>
      <c r="Q656" s="3"/>
      <c r="R656" s="3"/>
      <c r="S656" s="3"/>
      <c r="T656" s="3"/>
      <c r="U656" s="3"/>
      <c r="V656" s="3"/>
      <c r="W656" s="3"/>
      <c r="X656" s="3"/>
      <c r="Y656" s="3"/>
      <c r="Z656" s="3"/>
      <c r="AA656" s="3"/>
      <c r="AB656" s="3"/>
    </row>
    <row r="657" spans="1:28" x14ac:dyDescent="0.2">
      <c r="A657" s="3">
        <v>11734</v>
      </c>
      <c r="B657" s="3" t="str">
        <f>VLOOKUP(A657,'QAQC ID Reference Page'!A$2:G$10999,2,FALSE)</f>
        <v>OBS0522</v>
      </c>
      <c r="C657" s="51">
        <f>VLOOKUP(A657,'QAQC ID Reference Page'!A$2:G$10999,3,FALSE)</f>
        <v>44686</v>
      </c>
      <c r="D657" s="12">
        <f>VLOOKUP(A657,'QAQC ID Reference Page'!A$2:G$10999,4,FALSE)</f>
        <v>0.2951388888888889</v>
      </c>
      <c r="E657" s="21">
        <f>VLOOKUP(A657,'QAQC ID Reference Page'!A$2:G$10999,5,FALSE)</f>
        <v>1030</v>
      </c>
      <c r="F657" s="21" t="str">
        <f>VLOOKUP(A657,'QAQC ID Reference Page'!A$2:G$10999,6,FALSE)</f>
        <v>B7C</v>
      </c>
      <c r="G657" s="3" t="str">
        <f>VLOOKUP(A657,'QAQC ID Reference Page'!A$2:G$10999,7,FALSE)</f>
        <v>B</v>
      </c>
      <c r="H657" s="49">
        <v>0.06</v>
      </c>
      <c r="I657" s="49">
        <v>0.27</v>
      </c>
      <c r="J657" s="50">
        <v>6.0000000000000001E-3</v>
      </c>
      <c r="K657" s="49">
        <v>0.56999999999999995</v>
      </c>
      <c r="L657" s="49">
        <v>18.57</v>
      </c>
      <c r="M657" s="3"/>
      <c r="N657" s="3"/>
      <c r="O657" s="3"/>
      <c r="P657" s="3"/>
      <c r="Q657" s="3"/>
      <c r="R657" s="3"/>
      <c r="S657" s="3"/>
      <c r="T657" s="3"/>
      <c r="U657" s="3"/>
      <c r="V657" s="3"/>
      <c r="W657" s="3"/>
      <c r="X657" s="3"/>
      <c r="Y657" s="3"/>
      <c r="Z657" s="3"/>
      <c r="AA657" s="3"/>
      <c r="AB657" s="3"/>
    </row>
    <row r="658" spans="1:28" x14ac:dyDescent="0.2">
      <c r="A658" s="3">
        <v>11735</v>
      </c>
      <c r="B658" s="3" t="str">
        <f>VLOOKUP(A658,'QAQC ID Reference Page'!A$2:G$10999,2,FALSE)</f>
        <v>OBS0522</v>
      </c>
      <c r="C658" s="51">
        <f>VLOOKUP(A658,'QAQC ID Reference Page'!A$2:G$10999,3,FALSE)</f>
        <v>44686</v>
      </c>
      <c r="D658" s="12">
        <f>VLOOKUP(A658,'QAQC ID Reference Page'!A$2:G$10999,4,FALSE)</f>
        <v>0.2951388888888889</v>
      </c>
      <c r="E658" s="21">
        <f>VLOOKUP(A658,'QAQC ID Reference Page'!A$2:G$10999,5,FALSE)</f>
        <v>1013</v>
      </c>
      <c r="F658" s="21" t="str">
        <f>VLOOKUP(A658,'QAQC ID Reference Page'!A$2:G$10999,6,FALSE)</f>
        <v>B7C</v>
      </c>
      <c r="G658" s="3" t="str">
        <f>VLOOKUP(A658,'QAQC ID Reference Page'!A$2:G$10999,7,FALSE)</f>
        <v>S</v>
      </c>
      <c r="H658" s="49">
        <v>-0.01</v>
      </c>
      <c r="I658" s="49">
        <v>0.09</v>
      </c>
      <c r="J658" s="50">
        <v>3.1E-2</v>
      </c>
      <c r="K658" s="49">
        <v>0.43</v>
      </c>
      <c r="L658" s="49">
        <v>38.69</v>
      </c>
      <c r="M658" s="3"/>
      <c r="N658" s="3"/>
      <c r="O658" s="3"/>
      <c r="P658" s="3"/>
      <c r="Q658" s="3"/>
      <c r="R658" s="3"/>
      <c r="S658" s="3"/>
      <c r="T658" s="3"/>
      <c r="U658" s="3"/>
      <c r="V658" s="3"/>
      <c r="W658" s="3"/>
      <c r="X658" s="3"/>
      <c r="Y658" s="3"/>
      <c r="Z658" s="3"/>
      <c r="AA658" s="3"/>
      <c r="AB658" s="3"/>
    </row>
    <row r="659" spans="1:28" x14ac:dyDescent="0.2">
      <c r="A659" s="3">
        <v>11736</v>
      </c>
      <c r="B659" s="3" t="str">
        <f>VLOOKUP(A659,'QAQC ID Reference Page'!A$2:G$10999,2,FALSE)</f>
        <v>OBS0522</v>
      </c>
      <c r="C659" s="51">
        <f>VLOOKUP(A659,'QAQC ID Reference Page'!A$2:G$10999,3,FALSE)</f>
        <v>44686</v>
      </c>
      <c r="D659" s="12">
        <f>VLOOKUP(A659,'QAQC ID Reference Page'!A$2:G$10999,4,FALSE)</f>
        <v>0.3923611111111111</v>
      </c>
      <c r="E659" s="21">
        <f>VLOOKUP(A659,'QAQC ID Reference Page'!A$2:G$10999,5,FALSE)</f>
        <v>1021</v>
      </c>
      <c r="F659" s="21" t="str">
        <f>VLOOKUP(A659,'QAQC ID Reference Page'!A$2:G$10999,6,FALSE)</f>
        <v>C9</v>
      </c>
      <c r="G659" s="3" t="str">
        <f>VLOOKUP(A659,'QAQC ID Reference Page'!A$2:G$10999,7,FALSE)</f>
        <v>S</v>
      </c>
      <c r="H659" s="49">
        <v>-0.22</v>
      </c>
      <c r="I659" s="49">
        <v>7.0000000000000007E-2</v>
      </c>
      <c r="J659" s="50">
        <v>-2E-3</v>
      </c>
      <c r="K659" s="49">
        <v>0.82</v>
      </c>
      <c r="L659" s="49">
        <v>73.38</v>
      </c>
      <c r="M659" s="3"/>
      <c r="N659" s="3"/>
      <c r="O659" s="3"/>
      <c r="P659" s="3"/>
      <c r="Q659" s="3"/>
      <c r="R659" s="3"/>
      <c r="S659" s="3"/>
      <c r="T659" s="3"/>
      <c r="U659" s="3"/>
      <c r="V659" s="3"/>
      <c r="W659" s="3"/>
      <c r="X659" s="3"/>
      <c r="Y659" s="3"/>
      <c r="Z659" s="3"/>
      <c r="AA659" s="3"/>
      <c r="AB659" s="3"/>
    </row>
    <row r="660" spans="1:28" x14ac:dyDescent="0.2">
      <c r="A660" s="3">
        <v>11737</v>
      </c>
      <c r="B660" s="3" t="str">
        <f>VLOOKUP(A660,'QAQC ID Reference Page'!A$2:G$10999,2,FALSE)</f>
        <v>OBS0522</v>
      </c>
      <c r="C660" s="51">
        <f>VLOOKUP(A660,'QAQC ID Reference Page'!A$2:G$10999,3,FALSE)</f>
        <v>44686</v>
      </c>
      <c r="D660" s="12">
        <f>VLOOKUP(A660,'QAQC ID Reference Page'!A$2:G$10999,4,FALSE)</f>
        <v>0.43958333333333333</v>
      </c>
      <c r="E660" s="21">
        <f>VLOOKUP(A660,'QAQC ID Reference Page'!A$2:G$10999,5,FALSE)</f>
        <v>1019</v>
      </c>
      <c r="F660" s="21" t="str">
        <f>VLOOKUP(A660,'QAQC ID Reference Page'!A$2:G$10999,6,FALSE)</f>
        <v>C7C</v>
      </c>
      <c r="G660" s="3" t="str">
        <f>VLOOKUP(A660,'QAQC ID Reference Page'!A$2:G$10999,7,FALSE)</f>
        <v>S</v>
      </c>
      <c r="H660" s="49">
        <v>-0.04</v>
      </c>
      <c r="I660" s="49">
        <v>0.06</v>
      </c>
      <c r="J660" s="50">
        <v>-4.0000000000000001E-3</v>
      </c>
      <c r="K660" s="49">
        <v>1.47</v>
      </c>
      <c r="L660" s="49">
        <v>93.55</v>
      </c>
      <c r="M660" s="3"/>
      <c r="N660" s="3"/>
      <c r="O660" s="3"/>
      <c r="P660" s="3"/>
      <c r="Q660" s="3"/>
      <c r="R660" s="3"/>
      <c r="S660" s="3"/>
      <c r="T660" s="3"/>
      <c r="U660" s="3"/>
      <c r="V660" s="3"/>
      <c r="W660" s="3"/>
      <c r="X660" s="3"/>
      <c r="Y660" s="3"/>
      <c r="Z660" s="3"/>
      <c r="AA660" s="3"/>
      <c r="AB660" s="3"/>
    </row>
    <row r="661" spans="1:28" x14ac:dyDescent="0.2">
      <c r="A661" s="3"/>
      <c r="B661" s="3"/>
      <c r="C661" s="21"/>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x14ac:dyDescent="0.2">
      <c r="A662" s="3"/>
      <c r="B662" s="3"/>
      <c r="C662" s="21"/>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x14ac:dyDescent="0.2">
      <c r="A663" s="3"/>
      <c r="B663" s="3"/>
      <c r="C663" s="21"/>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5" customWidth="1"/>
    <col min="18" max="18" width="15" customWidth="1"/>
  </cols>
  <sheetData>
    <row r="1" spans="1:27" x14ac:dyDescent="0.2">
      <c r="A1" s="3" t="s">
        <v>15</v>
      </c>
      <c r="B1" s="3" t="s">
        <v>21</v>
      </c>
      <c r="C1" s="3" t="s">
        <v>27</v>
      </c>
      <c r="D1" s="3" t="s">
        <v>33</v>
      </c>
      <c r="E1" s="3" t="s">
        <v>39</v>
      </c>
      <c r="F1" s="3" t="s">
        <v>751</v>
      </c>
      <c r="G1" s="3" t="s">
        <v>49</v>
      </c>
      <c r="H1" s="3" t="s">
        <v>165</v>
      </c>
      <c r="I1" s="3" t="s">
        <v>168</v>
      </c>
      <c r="J1" s="3" t="s">
        <v>752</v>
      </c>
      <c r="K1" s="3" t="s">
        <v>753</v>
      </c>
      <c r="L1" s="3" t="s">
        <v>175</v>
      </c>
      <c r="M1" s="3" t="s">
        <v>754</v>
      </c>
      <c r="N1" s="3" t="s">
        <v>755</v>
      </c>
      <c r="O1" s="3" t="s">
        <v>114</v>
      </c>
      <c r="P1" s="3" t="s">
        <v>152</v>
      </c>
      <c r="Q1" s="3"/>
      <c r="R1" s="3"/>
      <c r="S1" s="3"/>
      <c r="T1" s="3"/>
      <c r="U1" s="3"/>
      <c r="V1" s="3"/>
      <c r="W1" s="3"/>
      <c r="X1" s="3"/>
      <c r="Y1" s="3"/>
      <c r="Z1" s="3"/>
      <c r="AA1" s="3"/>
    </row>
    <row r="2" spans="1:27" x14ac:dyDescent="0.2">
      <c r="A2" s="3" t="s">
        <v>236</v>
      </c>
      <c r="B2" s="3" t="str">
        <f>VLOOKUP(A2,'QAQC ID Reference Page'!A$1:G$10999,2,FALSE)</f>
        <v>OBS0520</v>
      </c>
      <c r="C2" s="11">
        <f>VLOOKUP(A2,'QAQC ID Reference Page'!A$1:G$10999,3,FALSE)</f>
        <v>43979</v>
      </c>
      <c r="D2" s="12">
        <f>VLOOKUP(A2,'QAQC ID Reference Page'!A$1:G$10999,4,FALSE)</f>
        <v>0.56458333333333333</v>
      </c>
      <c r="E2" s="3" t="str">
        <f>VLOOKUP(A2,'QAQC ID Reference Page'!A$1:G$10999,5,FALSE)</f>
        <v>C5-1-B</v>
      </c>
      <c r="F2" s="3" t="str">
        <f>VLOOKUP(A2,'QAQC ID Reference Page'!A$1:G$10999,6,FALSE)</f>
        <v>C5-1</v>
      </c>
      <c r="G2" s="3" t="str">
        <f>VLOOKUP(A2,'QAQC ID Reference Page'!A$1:G$10999,7,FALSE)</f>
        <v>B</v>
      </c>
      <c r="H2" s="30">
        <v>44006</v>
      </c>
      <c r="I2" s="3">
        <v>0.3</v>
      </c>
      <c r="J2" s="3">
        <v>150</v>
      </c>
      <c r="K2" s="3">
        <v>10</v>
      </c>
      <c r="L2" s="3">
        <v>554.30999999999995</v>
      </c>
      <c r="M2" s="3">
        <f t="shared" ref="M2:M256" si="0">K2/J2</f>
        <v>6.6666666666666666E-2</v>
      </c>
      <c r="N2" s="3">
        <f t="shared" ref="N2:N256" si="1">0.148*L2-I2</f>
        <v>81.73787999999999</v>
      </c>
      <c r="O2" s="3">
        <f t="shared" ref="O2:O256" si="2">N2*M2</f>
        <v>5.4491919999999991</v>
      </c>
      <c r="P2" s="3"/>
      <c r="Q2" s="3"/>
      <c r="R2" s="3"/>
      <c r="S2" s="3"/>
      <c r="T2" s="3"/>
      <c r="U2" s="3"/>
      <c r="V2" s="3"/>
      <c r="W2" s="3"/>
      <c r="X2" s="3"/>
      <c r="Y2" s="3"/>
      <c r="Z2" s="3"/>
      <c r="AA2" s="3"/>
    </row>
    <row r="3" spans="1:27" x14ac:dyDescent="0.2">
      <c r="A3" s="3" t="s">
        <v>231</v>
      </c>
      <c r="B3" s="3" t="str">
        <f>VLOOKUP(A3,'QAQC ID Reference Page'!A$1:G$10999,2,FALSE)</f>
        <v>OBS0520</v>
      </c>
      <c r="C3" s="11">
        <f>VLOOKUP(A3,'QAQC ID Reference Page'!A$1:G$10999,3,FALSE)</f>
        <v>43979</v>
      </c>
      <c r="D3" s="12">
        <f>VLOOKUP(A3,'QAQC ID Reference Page'!A$1:G$10999,4,FALSE)</f>
        <v>0.54305555555555551</v>
      </c>
      <c r="E3" s="3" t="str">
        <f>VLOOKUP(A3,'QAQC ID Reference Page'!A$1:G$10999,5,FALSE)</f>
        <v>C7C-B</v>
      </c>
      <c r="F3" s="3" t="str">
        <f>VLOOKUP(A3,'QAQC ID Reference Page'!A$1:G$10999,6,FALSE)</f>
        <v>C7C</v>
      </c>
      <c r="G3" s="3" t="str">
        <f>VLOOKUP(A3,'QAQC ID Reference Page'!A$1:G$10999,7,FALSE)</f>
        <v>B</v>
      </c>
      <c r="H3" s="30">
        <v>44006</v>
      </c>
      <c r="I3" s="3">
        <v>0.3</v>
      </c>
      <c r="J3" s="3">
        <v>150</v>
      </c>
      <c r="K3" s="3">
        <v>10</v>
      </c>
      <c r="L3" s="3">
        <v>564.15</v>
      </c>
      <c r="M3" s="3">
        <f t="shared" si="0"/>
        <v>6.6666666666666666E-2</v>
      </c>
      <c r="N3" s="3">
        <f t="shared" si="1"/>
        <v>83.194199999999995</v>
      </c>
      <c r="O3" s="3">
        <f t="shared" si="2"/>
        <v>5.5462799999999994</v>
      </c>
      <c r="P3" s="3"/>
      <c r="Q3" s="3"/>
      <c r="R3" s="3"/>
      <c r="S3" s="3"/>
      <c r="T3" s="3"/>
      <c r="U3" s="3"/>
      <c r="V3" s="3"/>
      <c r="W3" s="3"/>
      <c r="X3" s="3"/>
      <c r="Y3" s="3"/>
      <c r="Z3" s="3"/>
      <c r="AA3" s="3"/>
    </row>
    <row r="4" spans="1:27" x14ac:dyDescent="0.2">
      <c r="A4" s="3" t="s">
        <v>225</v>
      </c>
      <c r="B4" s="3" t="str">
        <f>VLOOKUP(A4,'QAQC ID Reference Page'!A$1:G$10999,2,FALSE)</f>
        <v>OBS0520</v>
      </c>
      <c r="C4" s="11">
        <f>VLOOKUP(A4,'QAQC ID Reference Page'!A$1:G$10999,3,FALSE)</f>
        <v>43979</v>
      </c>
      <c r="D4" s="12">
        <f>VLOOKUP(A4,'QAQC ID Reference Page'!A$1:G$10999,4,FALSE)</f>
        <v>0.52430555555555558</v>
      </c>
      <c r="E4" s="3" t="str">
        <f>VLOOKUP(A4,'QAQC ID Reference Page'!A$1:G$10999,5,FALSE)</f>
        <v>C9-S</v>
      </c>
      <c r="F4" s="3" t="str">
        <f>VLOOKUP(A4,'QAQC ID Reference Page'!A$1:G$10999,6,FALSE)</f>
        <v>C9</v>
      </c>
      <c r="G4" s="3" t="str">
        <f>VLOOKUP(A4,'QAQC ID Reference Page'!A$1:G$10999,7,FALSE)</f>
        <v>S</v>
      </c>
      <c r="H4" s="30">
        <v>44006</v>
      </c>
      <c r="I4" s="3">
        <v>0.3</v>
      </c>
      <c r="J4" s="3">
        <v>100</v>
      </c>
      <c r="K4" s="3">
        <v>10</v>
      </c>
      <c r="L4" s="3">
        <v>423.1</v>
      </c>
      <c r="M4" s="3">
        <f t="shared" si="0"/>
        <v>0.1</v>
      </c>
      <c r="N4" s="3">
        <f t="shared" si="1"/>
        <v>62.318800000000003</v>
      </c>
      <c r="O4" s="3">
        <f t="shared" si="2"/>
        <v>6.2318800000000003</v>
      </c>
      <c r="P4" s="3"/>
      <c r="Q4" s="3"/>
      <c r="R4" s="3"/>
      <c r="S4" s="3"/>
      <c r="T4" s="3"/>
      <c r="U4" s="3"/>
      <c r="V4" s="3"/>
      <c r="W4" s="3"/>
      <c r="X4" s="3"/>
      <c r="Y4" s="3"/>
      <c r="Z4" s="3"/>
      <c r="AA4" s="3"/>
    </row>
    <row r="5" spans="1:27" x14ac:dyDescent="0.2">
      <c r="A5" s="3" t="s">
        <v>204</v>
      </c>
      <c r="B5" s="3" t="str">
        <f>VLOOKUP(A5,'QAQC ID Reference Page'!A$1:G$10999,2,FALSE)</f>
        <v>OBS0520</v>
      </c>
      <c r="C5" s="11">
        <f>VLOOKUP(A5,'QAQC ID Reference Page'!A$1:G$10999,3,FALSE)</f>
        <v>43979</v>
      </c>
      <c r="D5" s="12">
        <f>VLOOKUP(A5,'QAQC ID Reference Page'!A$1:G$10999,4,FALSE)</f>
        <v>0.34305555555555556</v>
      </c>
      <c r="E5" s="3" t="str">
        <f>VLOOKUP(A5,'QAQC ID Reference Page'!A$1:G$10999,5,FALSE)</f>
        <v>B11-S</v>
      </c>
      <c r="F5" s="3" t="str">
        <f>VLOOKUP(A5,'QAQC ID Reference Page'!A$1:G$10999,6,FALSE)</f>
        <v>B11</v>
      </c>
      <c r="G5" s="3" t="str">
        <f>VLOOKUP(A5,'QAQC ID Reference Page'!A$1:G$10999,7,FALSE)</f>
        <v>S</v>
      </c>
      <c r="H5" s="30">
        <v>44006</v>
      </c>
      <c r="I5" s="3">
        <v>0.3</v>
      </c>
      <c r="J5" s="3">
        <v>100</v>
      </c>
      <c r="K5" s="3">
        <v>10</v>
      </c>
      <c r="L5" s="3">
        <v>1351.32</v>
      </c>
      <c r="M5" s="3">
        <f t="shared" si="0"/>
        <v>0.1</v>
      </c>
      <c r="N5" s="3">
        <f t="shared" si="1"/>
        <v>199.69535999999997</v>
      </c>
      <c r="O5" s="3">
        <f t="shared" si="2"/>
        <v>19.969535999999998</v>
      </c>
      <c r="P5" s="3"/>
      <c r="Q5" s="3"/>
      <c r="R5" s="3"/>
      <c r="S5" s="3"/>
      <c r="T5" s="3"/>
      <c r="U5" s="3"/>
      <c r="V5" s="3"/>
      <c r="W5" s="3"/>
      <c r="X5" s="3"/>
      <c r="Y5" s="3"/>
      <c r="Z5" s="3"/>
      <c r="AA5" s="3"/>
    </row>
    <row r="6" spans="1:27" x14ac:dyDescent="0.2">
      <c r="A6" s="3" t="s">
        <v>258</v>
      </c>
      <c r="B6" s="3" t="str">
        <f>VLOOKUP(A6,'QAQC ID Reference Page'!A$1:G$10999,2,FALSE)</f>
        <v>OBS0520</v>
      </c>
      <c r="C6" s="11">
        <f>VLOOKUP(A6,'QAQC ID Reference Page'!A$1:G$10999,3,FALSE)</f>
        <v>43979</v>
      </c>
      <c r="D6" s="12">
        <f>VLOOKUP(A6,'QAQC ID Reference Page'!A$1:G$10999,4,FALSE)</f>
        <v>0.65208333333333335</v>
      </c>
      <c r="E6" s="3" t="str">
        <f>VLOOKUP(A6,'QAQC ID Reference Page'!A$1:G$10999,5,FALSE)</f>
        <v>B1-S</v>
      </c>
      <c r="F6" s="3" t="str">
        <f>VLOOKUP(A6,'QAQC ID Reference Page'!A$1:G$10999,6,FALSE)</f>
        <v>B1</v>
      </c>
      <c r="G6" s="3" t="str">
        <f>VLOOKUP(A6,'QAQC ID Reference Page'!A$1:G$10999,7,FALSE)</f>
        <v>S</v>
      </c>
      <c r="H6" s="30">
        <v>44006</v>
      </c>
      <c r="I6" s="3">
        <v>0.3</v>
      </c>
      <c r="J6" s="3">
        <v>160</v>
      </c>
      <c r="K6" s="3">
        <v>10</v>
      </c>
      <c r="L6" s="3">
        <v>386.56</v>
      </c>
      <c r="M6" s="3">
        <f t="shared" si="0"/>
        <v>6.25E-2</v>
      </c>
      <c r="N6" s="3">
        <f t="shared" si="1"/>
        <v>56.910879999999999</v>
      </c>
      <c r="O6" s="3">
        <f t="shared" si="2"/>
        <v>3.5569299999999999</v>
      </c>
      <c r="P6" s="3"/>
      <c r="Q6" s="3"/>
      <c r="R6" s="3"/>
      <c r="S6" s="3"/>
      <c r="T6" s="3"/>
      <c r="U6" s="3"/>
      <c r="V6" s="3"/>
      <c r="W6" s="3"/>
      <c r="X6" s="3"/>
      <c r="Y6" s="3"/>
      <c r="Z6" s="3"/>
      <c r="AA6" s="3"/>
    </row>
    <row r="7" spans="1:27" x14ac:dyDescent="0.2">
      <c r="A7" s="3" t="s">
        <v>219</v>
      </c>
      <c r="B7" s="3" t="str">
        <f>VLOOKUP(A7,'QAQC ID Reference Page'!A$1:G$10999,2,FALSE)</f>
        <v>OBS0520</v>
      </c>
      <c r="C7" s="11">
        <f>VLOOKUP(A7,'QAQC ID Reference Page'!A$1:G$10999,3,FALSE)</f>
        <v>43979</v>
      </c>
      <c r="D7" s="12">
        <f>VLOOKUP(A7,'QAQC ID Reference Page'!A$1:G$10999,4,FALSE)</f>
        <v>0.45</v>
      </c>
      <c r="E7" s="3" t="str">
        <f>VLOOKUP(A7,'QAQC ID Reference Page'!A$1:G$10999,5,FALSE)</f>
        <v>E7C-B</v>
      </c>
      <c r="F7" s="3" t="str">
        <f>VLOOKUP(A7,'QAQC ID Reference Page'!A$1:G$10999,6,FALSE)</f>
        <v>E7C</v>
      </c>
      <c r="G7" s="3" t="str">
        <f>VLOOKUP(A7,'QAQC ID Reference Page'!A$1:G$10999,7,FALSE)</f>
        <v>B</v>
      </c>
      <c r="H7" s="30">
        <v>44006</v>
      </c>
      <c r="I7" s="3">
        <v>0.3</v>
      </c>
      <c r="J7" s="3">
        <v>100</v>
      </c>
      <c r="K7" s="3">
        <v>10</v>
      </c>
      <c r="L7" s="3">
        <v>435.77</v>
      </c>
      <c r="M7" s="3">
        <f t="shared" si="0"/>
        <v>0.1</v>
      </c>
      <c r="N7" s="3">
        <f t="shared" si="1"/>
        <v>64.19395999999999</v>
      </c>
      <c r="O7" s="3">
        <f t="shared" si="2"/>
        <v>6.419395999999999</v>
      </c>
      <c r="P7" s="3"/>
      <c r="Q7" s="3"/>
      <c r="R7" s="3"/>
      <c r="S7" s="3"/>
      <c r="T7" s="3"/>
      <c r="U7" s="3"/>
      <c r="V7" s="3"/>
      <c r="W7" s="3"/>
      <c r="X7" s="3"/>
      <c r="Y7" s="3"/>
      <c r="Z7" s="3"/>
      <c r="AA7" s="3"/>
    </row>
    <row r="8" spans="1:27" x14ac:dyDescent="0.2">
      <c r="A8" s="3" t="s">
        <v>244</v>
      </c>
      <c r="B8" s="3" t="str">
        <f>VLOOKUP(A8,'QAQC ID Reference Page'!A$1:G$10999,2,FALSE)</f>
        <v>OBS0520</v>
      </c>
      <c r="C8" s="11">
        <f>VLOOKUP(A8,'QAQC ID Reference Page'!A$1:G$10999,3,FALSE)</f>
        <v>43979</v>
      </c>
      <c r="D8" s="12">
        <f>VLOOKUP(A8,'QAQC ID Reference Page'!A$1:G$10999,4,FALSE)</f>
        <v>0.60347222222222219</v>
      </c>
      <c r="E8" s="3" t="str">
        <f>VLOOKUP(A8,'QAQC ID Reference Page'!A$1:G$10999,5,FALSE)</f>
        <v>BLB-S</v>
      </c>
      <c r="F8" s="3" t="str">
        <f>VLOOKUP(A8,'QAQC ID Reference Page'!A$1:G$10999,6,FALSE)</f>
        <v>BLB</v>
      </c>
      <c r="G8" s="3" t="str">
        <f>VLOOKUP(A8,'QAQC ID Reference Page'!A$1:G$10999,7,FALSE)</f>
        <v>S</v>
      </c>
      <c r="H8" s="30">
        <v>44006</v>
      </c>
      <c r="I8" s="3">
        <v>0.3</v>
      </c>
      <c r="J8" s="3">
        <v>100</v>
      </c>
      <c r="K8" s="3">
        <v>10</v>
      </c>
      <c r="L8" s="3">
        <v>637.59</v>
      </c>
      <c r="M8" s="3">
        <f t="shared" si="0"/>
        <v>0.1</v>
      </c>
      <c r="N8" s="3">
        <f t="shared" si="1"/>
        <v>94.063320000000004</v>
      </c>
      <c r="O8" s="3">
        <f t="shared" si="2"/>
        <v>9.4063320000000008</v>
      </c>
      <c r="P8" s="3"/>
      <c r="Q8" s="3"/>
      <c r="R8" s="3"/>
      <c r="S8" s="3"/>
      <c r="T8" s="3"/>
      <c r="U8" s="3"/>
      <c r="V8" s="3"/>
      <c r="W8" s="3"/>
      <c r="X8" s="3"/>
      <c r="Y8" s="3"/>
      <c r="Z8" s="3"/>
      <c r="AA8" s="3"/>
    </row>
    <row r="9" spans="1:27" x14ac:dyDescent="0.2">
      <c r="A9" s="3" t="s">
        <v>238</v>
      </c>
      <c r="B9" s="3" t="str">
        <f>VLOOKUP(A9,'QAQC ID Reference Page'!A$1:G$10999,2,FALSE)</f>
        <v>OBS0520</v>
      </c>
      <c r="C9" s="11">
        <f>VLOOKUP(A9,'QAQC ID Reference Page'!A$1:G$10999,3,FALSE)</f>
        <v>43979</v>
      </c>
      <c r="D9" s="12">
        <f>VLOOKUP(A9,'QAQC ID Reference Page'!A$1:G$10999,4,FALSE)</f>
        <v>0.57708333333333328</v>
      </c>
      <c r="E9" s="3" t="str">
        <f>VLOOKUP(A9,'QAQC ID Reference Page'!A$1:G$10999,5,FALSE)</f>
        <v>C4-S</v>
      </c>
      <c r="F9" s="3" t="str">
        <f>VLOOKUP(A9,'QAQC ID Reference Page'!A$1:G$10999,6,FALSE)</f>
        <v>C4</v>
      </c>
      <c r="G9" s="3" t="str">
        <f>VLOOKUP(A9,'QAQC ID Reference Page'!A$1:G$10999,7,FALSE)</f>
        <v>S</v>
      </c>
      <c r="H9" s="30">
        <v>44006</v>
      </c>
      <c r="I9" s="3">
        <v>0.3</v>
      </c>
      <c r="J9" s="3">
        <v>100</v>
      </c>
      <c r="K9" s="3">
        <v>10</v>
      </c>
      <c r="L9" s="3">
        <v>543.89</v>
      </c>
      <c r="M9" s="3">
        <f t="shared" si="0"/>
        <v>0.1</v>
      </c>
      <c r="N9" s="3">
        <f t="shared" si="1"/>
        <v>80.195719999999994</v>
      </c>
      <c r="O9" s="3">
        <f t="shared" si="2"/>
        <v>8.0195720000000001</v>
      </c>
      <c r="P9" s="3"/>
      <c r="Q9" s="3"/>
      <c r="R9" s="3"/>
      <c r="S9" s="3"/>
      <c r="T9" s="3"/>
      <c r="U9" s="3"/>
      <c r="V9" s="3"/>
      <c r="W9" s="3"/>
      <c r="X9" s="3"/>
      <c r="Y9" s="3"/>
      <c r="Z9" s="3"/>
      <c r="AA9" s="3"/>
    </row>
    <row r="10" spans="1:27" x14ac:dyDescent="0.2">
      <c r="A10" s="3" t="s">
        <v>250</v>
      </c>
      <c r="B10" s="3" t="str">
        <f>VLOOKUP(A10,'QAQC ID Reference Page'!A$1:G$10999,2,FALSE)</f>
        <v>OBS0520</v>
      </c>
      <c r="C10" s="11">
        <f>VLOOKUP(A10,'QAQC ID Reference Page'!A$1:G$10999,3,FALSE)</f>
        <v>43979</v>
      </c>
      <c r="D10" s="12">
        <f>VLOOKUP(A10,'QAQC ID Reference Page'!A$1:G$10999,4,FALSE)</f>
        <v>0.63124999999999998</v>
      </c>
      <c r="E10" s="3" t="str">
        <f>VLOOKUP(A10,'QAQC ID Reference Page'!A$1:G$10999,5,FALSE)</f>
        <v>D1-S</v>
      </c>
      <c r="F10" s="3" t="str">
        <f>VLOOKUP(A10,'QAQC ID Reference Page'!A$1:G$10999,6,FALSE)</f>
        <v>D1</v>
      </c>
      <c r="G10" s="3" t="str">
        <f>VLOOKUP(A10,'QAQC ID Reference Page'!A$1:G$10999,7,FALSE)</f>
        <v>S</v>
      </c>
      <c r="H10" s="30">
        <v>44006</v>
      </c>
      <c r="I10" s="3">
        <v>0.3</v>
      </c>
      <c r="J10" s="3">
        <v>100</v>
      </c>
      <c r="K10" s="3">
        <v>10</v>
      </c>
      <c r="L10" s="3">
        <v>133.9</v>
      </c>
      <c r="M10" s="3">
        <f t="shared" si="0"/>
        <v>0.1</v>
      </c>
      <c r="N10" s="3">
        <f t="shared" si="1"/>
        <v>19.517199999999999</v>
      </c>
      <c r="O10" s="3">
        <f t="shared" si="2"/>
        <v>1.9517199999999999</v>
      </c>
      <c r="P10" s="3" t="s">
        <v>756</v>
      </c>
      <c r="Q10" s="3"/>
      <c r="R10" s="3"/>
      <c r="S10" s="3"/>
      <c r="T10" s="3"/>
      <c r="U10" s="3"/>
      <c r="V10" s="3"/>
      <c r="W10" s="3"/>
      <c r="X10" s="3"/>
      <c r="Y10" s="3"/>
      <c r="Z10" s="3"/>
      <c r="AA10" s="3"/>
    </row>
    <row r="11" spans="1:27" x14ac:dyDescent="0.2">
      <c r="A11" s="3" t="s">
        <v>199</v>
      </c>
      <c r="B11" s="3" t="str">
        <f>VLOOKUP(A11,'QAQC ID Reference Page'!A$1:G$10999,2,FALSE)</f>
        <v>OBS0520</v>
      </c>
      <c r="C11" s="11">
        <f>VLOOKUP(A11,'QAQC ID Reference Page'!A$1:G$10999,3,FALSE)</f>
        <v>43979</v>
      </c>
      <c r="D11" s="12">
        <f>VLOOKUP(A11,'QAQC ID Reference Page'!A$1:G$10999,4,FALSE)</f>
        <v>0.3034722222222222</v>
      </c>
      <c r="E11" s="3" t="str">
        <f>VLOOKUP(A11,'QAQC ID Reference Page'!A$1:G$10999,5,FALSE)</f>
        <v>B7C-S</v>
      </c>
      <c r="F11" s="3" t="str">
        <f>VLOOKUP(A11,'QAQC ID Reference Page'!A$1:G$10999,6,FALSE)</f>
        <v>B7C</v>
      </c>
      <c r="G11" s="3" t="str">
        <f>VLOOKUP(A11,'QAQC ID Reference Page'!A$1:G$10999,7,FALSE)</f>
        <v>S</v>
      </c>
      <c r="H11" s="30">
        <v>44006</v>
      </c>
      <c r="I11" s="3">
        <v>0.3</v>
      </c>
      <c r="J11" s="3">
        <v>130</v>
      </c>
      <c r="K11" s="3">
        <v>10</v>
      </c>
      <c r="L11" s="3">
        <v>670.9</v>
      </c>
      <c r="M11" s="3">
        <f t="shared" si="0"/>
        <v>7.6923076923076927E-2</v>
      </c>
      <c r="N11" s="3">
        <f t="shared" si="1"/>
        <v>98.993200000000002</v>
      </c>
      <c r="O11" s="3">
        <f t="shared" si="2"/>
        <v>7.6148615384615388</v>
      </c>
      <c r="P11" s="3"/>
      <c r="Q11" s="3"/>
      <c r="R11" s="3"/>
      <c r="S11" s="3"/>
      <c r="T11" s="3"/>
      <c r="U11" s="3"/>
      <c r="V11" s="3"/>
      <c r="W11" s="3"/>
      <c r="X11" s="3"/>
      <c r="Y11" s="3"/>
      <c r="Z11" s="3"/>
      <c r="AA11" s="3"/>
    </row>
    <row r="12" spans="1:27" x14ac:dyDescent="0.2">
      <c r="A12" s="3" t="s">
        <v>213</v>
      </c>
      <c r="B12" s="3" t="str">
        <f>VLOOKUP(A12,'QAQC ID Reference Page'!A$1:G$10999,2,FALSE)</f>
        <v>OBS0520</v>
      </c>
      <c r="C12" s="11">
        <f>VLOOKUP(A12,'QAQC ID Reference Page'!A$1:G$10999,3,FALSE)</f>
        <v>43979</v>
      </c>
      <c r="D12" s="12">
        <f>VLOOKUP(A12,'QAQC ID Reference Page'!A$1:G$10999,4,FALSE)</f>
        <v>0.42152777777777778</v>
      </c>
      <c r="E12" s="3" t="str">
        <f>VLOOKUP(A12,'QAQC ID Reference Page'!A$1:G$10999,5,FALSE)</f>
        <v>E9-S</v>
      </c>
      <c r="F12" s="3" t="str">
        <f>VLOOKUP(A12,'QAQC ID Reference Page'!A$1:G$10999,6,FALSE)</f>
        <v>E9</v>
      </c>
      <c r="G12" s="3" t="str">
        <f>VLOOKUP(A12,'QAQC ID Reference Page'!A$1:G$10999,7,FALSE)</f>
        <v>S</v>
      </c>
      <c r="H12" s="30">
        <v>44006</v>
      </c>
      <c r="I12" s="3">
        <v>0.3</v>
      </c>
      <c r="J12" s="3">
        <v>150</v>
      </c>
      <c r="K12" s="3">
        <v>10</v>
      </c>
      <c r="L12" s="3">
        <v>1087.7</v>
      </c>
      <c r="M12" s="3">
        <f t="shared" si="0"/>
        <v>6.6666666666666666E-2</v>
      </c>
      <c r="N12" s="3">
        <f t="shared" si="1"/>
        <v>160.67959999999999</v>
      </c>
      <c r="O12" s="3">
        <f t="shared" si="2"/>
        <v>10.711973333333333</v>
      </c>
      <c r="P12" s="3"/>
      <c r="Q12" s="3"/>
      <c r="R12" s="3"/>
      <c r="S12" s="3"/>
      <c r="T12" s="3"/>
      <c r="U12" s="3"/>
      <c r="V12" s="3"/>
      <c r="W12" s="3"/>
      <c r="X12" s="3"/>
      <c r="Y12" s="3"/>
      <c r="Z12" s="3"/>
      <c r="AA12" s="3"/>
    </row>
    <row r="13" spans="1:27" x14ac:dyDescent="0.2">
      <c r="A13" s="3" t="s">
        <v>207</v>
      </c>
      <c r="B13" s="3" t="str">
        <f>VLOOKUP(A13,'QAQC ID Reference Page'!A$1:G$10999,2,FALSE)</f>
        <v>OBS0520</v>
      </c>
      <c r="C13" s="11">
        <f>VLOOKUP(A13,'QAQC ID Reference Page'!A$1:G$10999,3,FALSE)</f>
        <v>43979</v>
      </c>
      <c r="D13" s="12">
        <f>VLOOKUP(A13,'QAQC ID Reference Page'!A$1:G$10999,4,FALSE)</f>
        <v>0.36180555555555555</v>
      </c>
      <c r="E13" s="3" t="str">
        <f>VLOOKUP(A13,'QAQC ID Reference Page'!A$1:G$10999,5,FALSE)</f>
        <v>BSR-S</v>
      </c>
      <c r="F13" s="3" t="str">
        <f>VLOOKUP(A13,'QAQC ID Reference Page'!A$1:G$10999,6,FALSE)</f>
        <v>BSR</v>
      </c>
      <c r="G13" s="3" t="str">
        <f>VLOOKUP(A13,'QAQC ID Reference Page'!A$1:G$10999,7,FALSE)</f>
        <v>S</v>
      </c>
      <c r="H13" s="30">
        <v>44006</v>
      </c>
      <c r="I13" s="3">
        <v>0.3</v>
      </c>
      <c r="J13" s="3">
        <v>70</v>
      </c>
      <c r="K13" s="3">
        <v>10</v>
      </c>
      <c r="L13" s="3">
        <v>1176.6500000000001</v>
      </c>
      <c r="M13" s="3">
        <f t="shared" si="0"/>
        <v>0.14285714285714285</v>
      </c>
      <c r="N13" s="3">
        <f t="shared" si="1"/>
        <v>173.8442</v>
      </c>
      <c r="O13" s="3">
        <f t="shared" si="2"/>
        <v>24.834885714285711</v>
      </c>
      <c r="P13" s="3"/>
      <c r="Q13" s="3"/>
      <c r="R13" s="3"/>
      <c r="S13" s="3"/>
      <c r="T13" s="3"/>
      <c r="U13" s="3"/>
      <c r="V13" s="3"/>
      <c r="W13" s="3"/>
      <c r="X13" s="3"/>
      <c r="Y13" s="3"/>
      <c r="Z13" s="3"/>
      <c r="AA13" s="3"/>
    </row>
    <row r="14" spans="1:27" x14ac:dyDescent="0.2">
      <c r="A14" s="3" t="s">
        <v>261</v>
      </c>
      <c r="B14" s="3" t="str">
        <f>VLOOKUP(A14,'QAQC ID Reference Page'!A$1:G$10999,2,FALSE)</f>
        <v>OBS0520</v>
      </c>
      <c r="C14" s="11">
        <f>VLOOKUP(A14,'QAQC ID Reference Page'!A$1:G$10999,3,FALSE)</f>
        <v>43979</v>
      </c>
      <c r="D14" s="12">
        <f>VLOOKUP(A14,'QAQC ID Reference Page'!A$1:G$10999,4,FALSE)</f>
        <v>0.68819444444444444</v>
      </c>
      <c r="E14" s="3" t="str">
        <f>VLOOKUP(A14,'QAQC ID Reference Page'!A$1:G$10999,5,FALSE)</f>
        <v>B4-S</v>
      </c>
      <c r="F14" s="3" t="str">
        <f>VLOOKUP(A14,'QAQC ID Reference Page'!A$1:G$10999,6,FALSE)</f>
        <v>B4</v>
      </c>
      <c r="G14" s="3" t="str">
        <f>VLOOKUP(A14,'QAQC ID Reference Page'!A$1:G$10999,7,FALSE)</f>
        <v>S</v>
      </c>
      <c r="H14" s="30">
        <v>44006</v>
      </c>
      <c r="I14" s="3">
        <v>0.3</v>
      </c>
      <c r="J14" s="3">
        <v>100</v>
      </c>
      <c r="K14" s="3">
        <v>10</v>
      </c>
      <c r="L14" s="3">
        <v>565.97</v>
      </c>
      <c r="M14" s="3">
        <f t="shared" si="0"/>
        <v>0.1</v>
      </c>
      <c r="N14" s="3">
        <f t="shared" si="1"/>
        <v>83.463560000000001</v>
      </c>
      <c r="O14" s="3">
        <f t="shared" si="2"/>
        <v>8.3463560000000001</v>
      </c>
      <c r="P14" s="3"/>
      <c r="Q14" s="3"/>
      <c r="R14" s="3"/>
      <c r="S14" s="3"/>
      <c r="T14" s="3"/>
      <c r="U14" s="3"/>
      <c r="V14" s="3"/>
      <c r="W14" s="3"/>
      <c r="X14" s="3"/>
      <c r="Y14" s="3"/>
      <c r="Z14" s="3"/>
      <c r="AA14" s="3"/>
    </row>
    <row r="15" spans="1:27" x14ac:dyDescent="0.2">
      <c r="A15" s="3" t="s">
        <v>228</v>
      </c>
      <c r="B15" s="3" t="str">
        <f>VLOOKUP(A15,'QAQC ID Reference Page'!A$1:G$10999,2,FALSE)</f>
        <v>OBS0520</v>
      </c>
      <c r="C15" s="11">
        <f>VLOOKUP(A15,'QAQC ID Reference Page'!A$1:G$10999,3,FALSE)</f>
        <v>43979</v>
      </c>
      <c r="D15" s="12">
        <f>VLOOKUP(A15,'QAQC ID Reference Page'!A$1:G$10999,4,FALSE)</f>
        <v>0.54305555555555551</v>
      </c>
      <c r="E15" s="3" t="str">
        <f>VLOOKUP(A15,'QAQC ID Reference Page'!A$1:G$10999,5,FALSE)</f>
        <v>C7C-S</v>
      </c>
      <c r="F15" s="3" t="str">
        <f>VLOOKUP(A15,'QAQC ID Reference Page'!A$1:G$10999,6,FALSE)</f>
        <v>C7C</v>
      </c>
      <c r="G15" s="3" t="str">
        <f>VLOOKUP(A15,'QAQC ID Reference Page'!A$1:G$10999,7,FALSE)</f>
        <v>S</v>
      </c>
      <c r="H15" s="30">
        <v>44006</v>
      </c>
      <c r="I15" s="3">
        <v>0.3</v>
      </c>
      <c r="J15" s="3">
        <v>150</v>
      </c>
      <c r="K15" s="3">
        <v>10</v>
      </c>
      <c r="L15" s="3">
        <v>550.12</v>
      </c>
      <c r="M15" s="3">
        <f t="shared" si="0"/>
        <v>6.6666666666666666E-2</v>
      </c>
      <c r="N15" s="3">
        <f t="shared" si="1"/>
        <v>81.117760000000004</v>
      </c>
      <c r="O15" s="3">
        <f t="shared" si="2"/>
        <v>5.4078506666666666</v>
      </c>
      <c r="P15" s="3"/>
      <c r="Q15" s="3"/>
      <c r="R15" s="3"/>
      <c r="S15" s="3"/>
      <c r="T15" s="3"/>
      <c r="U15" s="3"/>
      <c r="V15" s="3"/>
      <c r="W15" s="3"/>
      <c r="X15" s="3"/>
      <c r="Y15" s="3"/>
      <c r="Z15" s="3"/>
      <c r="AA15" s="3"/>
    </row>
    <row r="16" spans="1:27" x14ac:dyDescent="0.2">
      <c r="A16" s="3" t="s">
        <v>241</v>
      </c>
      <c r="B16" s="3" t="str">
        <f>VLOOKUP(A16,'QAQC ID Reference Page'!A$1:G$10999,2,FALSE)</f>
        <v>OBS0520</v>
      </c>
      <c r="C16" s="11">
        <f>VLOOKUP(A16,'QAQC ID Reference Page'!A$1:G$10999,3,FALSE)</f>
        <v>43979</v>
      </c>
      <c r="D16" s="12">
        <f>VLOOKUP(A16,'QAQC ID Reference Page'!A$1:G$10999,4,FALSE)</f>
        <v>0.58819444444444446</v>
      </c>
      <c r="E16" s="3" t="str">
        <f>VLOOKUP(A16,'QAQC ID Reference Page'!A$1:G$10999,5,FALSE)</f>
        <v>WFR-S</v>
      </c>
      <c r="F16" s="3" t="str">
        <f>VLOOKUP(A16,'QAQC ID Reference Page'!A$1:G$10999,6,FALSE)</f>
        <v>WFR</v>
      </c>
      <c r="G16" s="3" t="str">
        <f>VLOOKUP(A16,'QAQC ID Reference Page'!A$1:G$10999,7,FALSE)</f>
        <v>S</v>
      </c>
      <c r="H16" s="30">
        <v>44006</v>
      </c>
      <c r="I16" s="3">
        <v>0.3</v>
      </c>
      <c r="J16" s="3">
        <v>100</v>
      </c>
      <c r="K16" s="3">
        <v>10</v>
      </c>
      <c r="L16" s="3">
        <v>687.87</v>
      </c>
      <c r="M16" s="3">
        <f t="shared" si="0"/>
        <v>0.1</v>
      </c>
      <c r="N16" s="3">
        <f t="shared" si="1"/>
        <v>101.50476</v>
      </c>
      <c r="O16" s="3">
        <f t="shared" si="2"/>
        <v>10.150476000000001</v>
      </c>
      <c r="P16" s="3"/>
      <c r="Q16" s="3"/>
      <c r="R16" s="3"/>
      <c r="S16" s="3"/>
      <c r="T16" s="3"/>
      <c r="U16" s="3"/>
      <c r="V16" s="3"/>
      <c r="W16" s="3"/>
      <c r="X16" s="3"/>
      <c r="Y16" s="3"/>
      <c r="Z16" s="3"/>
      <c r="AA16" s="3"/>
    </row>
    <row r="17" spans="1:27" x14ac:dyDescent="0.2">
      <c r="A17" s="3" t="s">
        <v>222</v>
      </c>
      <c r="B17" s="3" t="str">
        <f>VLOOKUP(A17,'QAQC ID Reference Page'!A$1:G$10999,2,FALSE)</f>
        <v>OBS0520</v>
      </c>
      <c r="C17" s="11">
        <f>VLOOKUP(A17,'QAQC ID Reference Page'!A$1:G$10999,3,FALSE)</f>
        <v>43979</v>
      </c>
      <c r="D17" s="12">
        <f>VLOOKUP(A17,'QAQC ID Reference Page'!A$1:G$10999,4,FALSE)</f>
        <v>0.46736111111111112</v>
      </c>
      <c r="E17" s="3" t="str">
        <f>VLOOKUP(A17,'QAQC ID Reference Page'!A$1:G$10999,5,FALSE)</f>
        <v>E6-S</v>
      </c>
      <c r="F17" s="3" t="str">
        <f>VLOOKUP(A17,'QAQC ID Reference Page'!A$1:G$10999,6,FALSE)</f>
        <v>E6</v>
      </c>
      <c r="G17" s="3" t="str">
        <f>VLOOKUP(A17,'QAQC ID Reference Page'!A$1:G$10999,7,FALSE)</f>
        <v>S</v>
      </c>
      <c r="H17" s="30">
        <v>44006</v>
      </c>
      <c r="I17" s="3">
        <v>0.3</v>
      </c>
      <c r="J17" s="3">
        <v>138</v>
      </c>
      <c r="K17" s="3">
        <v>10</v>
      </c>
      <c r="L17" s="3">
        <v>638.62</v>
      </c>
      <c r="M17" s="3">
        <f t="shared" si="0"/>
        <v>7.2463768115942032E-2</v>
      </c>
      <c r="N17" s="3">
        <f t="shared" si="1"/>
        <v>94.215760000000003</v>
      </c>
      <c r="O17" s="3">
        <f t="shared" si="2"/>
        <v>6.8272289855072472</v>
      </c>
      <c r="P17" s="3"/>
      <c r="Q17" s="3"/>
      <c r="R17" s="3"/>
      <c r="S17" s="3"/>
      <c r="T17" s="3"/>
      <c r="U17" s="3"/>
      <c r="V17" s="3"/>
      <c r="W17" s="3"/>
      <c r="X17" s="3"/>
      <c r="Y17" s="3"/>
      <c r="Z17" s="3"/>
      <c r="AA17" s="3"/>
    </row>
    <row r="18" spans="1:27" x14ac:dyDescent="0.2">
      <c r="A18" s="3" t="s">
        <v>210</v>
      </c>
      <c r="B18" s="3" t="str">
        <f>VLOOKUP(A18,'QAQC ID Reference Page'!A$1:G$10999,2,FALSE)</f>
        <v>OBS0520</v>
      </c>
      <c r="C18" s="11">
        <f>VLOOKUP(A18,'QAQC ID Reference Page'!A$1:G$10999,3,FALSE)</f>
        <v>43979</v>
      </c>
      <c r="D18" s="12">
        <f>VLOOKUP(A18,'QAQC ID Reference Page'!A$1:G$10999,4,FALSE)</f>
        <v>0.39583333333333331</v>
      </c>
      <c r="E18" s="3" t="str">
        <f>VLOOKUP(A18,'QAQC ID Reference Page'!A$1:G$10999,5,FALSE)</f>
        <v>WB-S</v>
      </c>
      <c r="F18" s="3" t="str">
        <f>VLOOKUP(A18,'QAQC ID Reference Page'!A$1:G$10999,6,FALSE)</f>
        <v>WB</v>
      </c>
      <c r="G18" s="3" t="str">
        <f>VLOOKUP(A18,'QAQC ID Reference Page'!A$1:G$10999,7,FALSE)</f>
        <v>S</v>
      </c>
      <c r="H18" s="30">
        <v>44006</v>
      </c>
      <c r="I18" s="3">
        <v>0.3</v>
      </c>
      <c r="J18" s="3">
        <v>80</v>
      </c>
      <c r="K18" s="3">
        <v>10</v>
      </c>
      <c r="L18" s="3">
        <v>943.99</v>
      </c>
      <c r="M18" s="3">
        <f t="shared" si="0"/>
        <v>0.125</v>
      </c>
      <c r="N18" s="3">
        <f t="shared" si="1"/>
        <v>139.41051999999999</v>
      </c>
      <c r="O18" s="3">
        <f t="shared" si="2"/>
        <v>17.426314999999999</v>
      </c>
      <c r="P18" s="3"/>
      <c r="Q18" s="3"/>
      <c r="R18" s="3"/>
      <c r="S18" s="3"/>
      <c r="T18" s="3"/>
      <c r="U18" s="3"/>
      <c r="V18" s="3"/>
      <c r="W18" s="3"/>
      <c r="X18" s="3"/>
      <c r="Y18" s="3"/>
      <c r="Z18" s="3"/>
      <c r="AA18" s="3"/>
    </row>
    <row r="19" spans="1:27" x14ac:dyDescent="0.2">
      <c r="A19" s="3" t="s">
        <v>247</v>
      </c>
      <c r="B19" s="3" t="str">
        <f>VLOOKUP(A19,'QAQC ID Reference Page'!A$1:G$10999,2,FALSE)</f>
        <v>OBS0520</v>
      </c>
      <c r="C19" s="11">
        <f>VLOOKUP(A19,'QAQC ID Reference Page'!A$1:G$10999,3,FALSE)</f>
        <v>43979</v>
      </c>
      <c r="D19" s="12">
        <f>VLOOKUP(A19,'QAQC ID Reference Page'!A$1:G$10999,4,FALSE)</f>
        <v>0.62152777777777779</v>
      </c>
      <c r="E19" s="3" t="str">
        <f>VLOOKUP(A19,'QAQC ID Reference Page'!A$1:G$10999,5,FALSE)</f>
        <v>E1-S</v>
      </c>
      <c r="F19" s="3" t="str">
        <f>VLOOKUP(A19,'QAQC ID Reference Page'!A$1:G$10999,6,FALSE)</f>
        <v>E1</v>
      </c>
      <c r="G19" s="3" t="str">
        <f>VLOOKUP(A19,'QAQC ID Reference Page'!A$1:G$10999,7,FALSE)</f>
        <v>S</v>
      </c>
      <c r="H19" s="30">
        <v>44006</v>
      </c>
      <c r="I19" s="3">
        <v>0.3</v>
      </c>
      <c r="J19" s="10">
        <v>100</v>
      </c>
      <c r="K19" s="3">
        <v>10</v>
      </c>
      <c r="L19" s="3">
        <v>98.47</v>
      </c>
      <c r="M19" s="3">
        <f t="shared" si="0"/>
        <v>0.1</v>
      </c>
      <c r="N19" s="3">
        <f t="shared" si="1"/>
        <v>14.273559999999998</v>
      </c>
      <c r="O19" s="3">
        <f t="shared" si="2"/>
        <v>1.4273559999999998</v>
      </c>
      <c r="P19" s="3" t="s">
        <v>756</v>
      </c>
      <c r="Q19" s="3"/>
      <c r="R19" s="3"/>
      <c r="S19" s="3"/>
      <c r="T19" s="3"/>
      <c r="U19" s="3"/>
      <c r="V19" s="3"/>
      <c r="W19" s="3"/>
      <c r="X19" s="3"/>
      <c r="Y19" s="3"/>
      <c r="Z19" s="3"/>
      <c r="AA19" s="3"/>
    </row>
    <row r="20" spans="1:27" x14ac:dyDescent="0.2">
      <c r="A20" s="3" t="s">
        <v>253</v>
      </c>
      <c r="B20" s="3" t="str">
        <f>VLOOKUP(A20,'QAQC ID Reference Page'!A$1:G$10999,2,FALSE)</f>
        <v>OBS0520</v>
      </c>
      <c r="C20" s="11">
        <f>VLOOKUP(A20,'QAQC ID Reference Page'!A$1:G$10999,3,FALSE)</f>
        <v>43979</v>
      </c>
      <c r="D20" s="12">
        <f>VLOOKUP(A20,'QAQC ID Reference Page'!A$1:G$10999,4,FALSE)</f>
        <v>0.64097222222222228</v>
      </c>
      <c r="E20" s="3" t="str">
        <f>VLOOKUP(A20,'QAQC ID Reference Page'!A$1:G$10999,5,FALSE)</f>
        <v>C1-S</v>
      </c>
      <c r="F20" s="3" t="str">
        <f>VLOOKUP(A20,'QAQC ID Reference Page'!A$1:G$10999,6,FALSE)</f>
        <v>C1</v>
      </c>
      <c r="G20" s="3" t="str">
        <f>VLOOKUP(A20,'QAQC ID Reference Page'!A$1:G$10999,7,FALSE)</f>
        <v>S</v>
      </c>
      <c r="H20" s="30">
        <v>44006</v>
      </c>
      <c r="I20" s="3">
        <v>0.3</v>
      </c>
      <c r="J20" s="3">
        <v>150</v>
      </c>
      <c r="K20" s="3">
        <v>10</v>
      </c>
      <c r="L20" s="3">
        <v>420.59</v>
      </c>
      <c r="M20" s="3">
        <f t="shared" si="0"/>
        <v>6.6666666666666666E-2</v>
      </c>
      <c r="N20" s="3">
        <f t="shared" si="1"/>
        <v>61.947319999999998</v>
      </c>
      <c r="O20" s="3">
        <f t="shared" si="2"/>
        <v>4.1298213333333331</v>
      </c>
      <c r="P20" s="3"/>
      <c r="Q20" s="3"/>
      <c r="R20" s="3"/>
      <c r="S20" s="3"/>
      <c r="T20" s="3"/>
      <c r="U20" s="3"/>
      <c r="V20" s="3"/>
      <c r="W20" s="3"/>
      <c r="X20" s="3"/>
      <c r="Y20" s="3"/>
      <c r="Z20" s="3"/>
      <c r="AA20" s="3"/>
    </row>
    <row r="21" spans="1:27" x14ac:dyDescent="0.2">
      <c r="A21" s="3" t="s">
        <v>256</v>
      </c>
      <c r="B21" s="3" t="str">
        <f>VLOOKUP(A21,'QAQC ID Reference Page'!A$1:G$10999,2,FALSE)</f>
        <v>OBS0520</v>
      </c>
      <c r="C21" s="11">
        <f>VLOOKUP(A21,'QAQC ID Reference Page'!A$1:G$10999,3,FALSE)</f>
        <v>43979</v>
      </c>
      <c r="D21" s="12">
        <f>VLOOKUP(A21,'QAQC ID Reference Page'!A$1:G$10999,4,FALSE)</f>
        <v>0.64097222222222228</v>
      </c>
      <c r="E21" s="3" t="str">
        <f>VLOOKUP(A21,'QAQC ID Reference Page'!A$1:G$10999,5,FALSE)</f>
        <v>C1-B</v>
      </c>
      <c r="F21" s="3" t="str">
        <f>VLOOKUP(A21,'QAQC ID Reference Page'!A$1:G$10999,6,FALSE)</f>
        <v>C1</v>
      </c>
      <c r="G21" s="3" t="str">
        <f>VLOOKUP(A21,'QAQC ID Reference Page'!A$1:G$10999,7,FALSE)</f>
        <v>B</v>
      </c>
      <c r="H21" s="30">
        <v>44006</v>
      </c>
      <c r="I21" s="3">
        <v>0.3</v>
      </c>
      <c r="J21" s="3">
        <v>100</v>
      </c>
      <c r="K21" s="3">
        <v>10</v>
      </c>
      <c r="L21" s="3">
        <v>401.94</v>
      </c>
      <c r="M21" s="3">
        <f t="shared" si="0"/>
        <v>0.1</v>
      </c>
      <c r="N21" s="3">
        <f t="shared" si="1"/>
        <v>59.18712</v>
      </c>
      <c r="O21" s="3">
        <f t="shared" si="2"/>
        <v>5.9187120000000002</v>
      </c>
      <c r="P21" s="3"/>
      <c r="Q21" s="3"/>
      <c r="R21" s="3"/>
      <c r="S21" s="3"/>
      <c r="T21" s="3"/>
      <c r="U21" s="3"/>
      <c r="V21" s="3"/>
      <c r="W21" s="3"/>
      <c r="X21" s="3"/>
      <c r="Y21" s="3"/>
      <c r="Z21" s="3"/>
      <c r="AA21" s="3"/>
    </row>
    <row r="22" spans="1:27" x14ac:dyDescent="0.2">
      <c r="A22" s="3" t="s">
        <v>216</v>
      </c>
      <c r="B22" s="3" t="str">
        <f>VLOOKUP(A22,'QAQC ID Reference Page'!A$1:G$10999,2,FALSE)</f>
        <v>OBS0520</v>
      </c>
      <c r="C22" s="11">
        <f>VLOOKUP(A22,'QAQC ID Reference Page'!A$1:G$10999,3,FALSE)</f>
        <v>43979</v>
      </c>
      <c r="D22" s="12">
        <f>VLOOKUP(A22,'QAQC ID Reference Page'!A$1:G$10999,4,FALSE)</f>
        <v>0.45</v>
      </c>
      <c r="E22" s="3" t="str">
        <f>VLOOKUP(A22,'QAQC ID Reference Page'!A$1:G$10999,5,FALSE)</f>
        <v>E7C-S</v>
      </c>
      <c r="F22" s="3" t="str">
        <f>VLOOKUP(A22,'QAQC ID Reference Page'!A$1:G$10999,6,FALSE)</f>
        <v>E7C</v>
      </c>
      <c r="G22" s="3" t="str">
        <f>VLOOKUP(A22,'QAQC ID Reference Page'!A$1:G$10999,7,FALSE)</f>
        <v>S</v>
      </c>
      <c r="H22" s="30">
        <v>44006</v>
      </c>
      <c r="I22" s="3">
        <v>0.3</v>
      </c>
      <c r="J22" s="3">
        <v>130</v>
      </c>
      <c r="K22" s="3">
        <v>10</v>
      </c>
      <c r="L22" s="3">
        <v>535.37</v>
      </c>
      <c r="M22" s="3">
        <f t="shared" si="0"/>
        <v>7.6923076923076927E-2</v>
      </c>
      <c r="N22" s="3">
        <f t="shared" si="1"/>
        <v>78.934759999999997</v>
      </c>
      <c r="O22" s="3">
        <f t="shared" si="2"/>
        <v>6.0719046153846152</v>
      </c>
      <c r="P22" s="3"/>
      <c r="Q22" s="3"/>
      <c r="R22" s="3"/>
      <c r="S22" s="3"/>
      <c r="T22" s="3"/>
      <c r="U22" s="3"/>
      <c r="V22" s="3"/>
      <c r="W22" s="3"/>
      <c r="X22" s="3"/>
      <c r="Y22" s="3"/>
      <c r="Z22" s="3"/>
      <c r="AA22" s="3"/>
    </row>
    <row r="23" spans="1:27" x14ac:dyDescent="0.2">
      <c r="A23" s="3" t="s">
        <v>233</v>
      </c>
      <c r="B23" s="3" t="str">
        <f>VLOOKUP(A23,'QAQC ID Reference Page'!A$1:G$10999,2,FALSE)</f>
        <v>OBS0520</v>
      </c>
      <c r="C23" s="11">
        <f>VLOOKUP(A23,'QAQC ID Reference Page'!A$1:G$10999,3,FALSE)</f>
        <v>43979</v>
      </c>
      <c r="D23" s="12">
        <f>VLOOKUP(A23,'QAQC ID Reference Page'!A$1:G$10999,4,FALSE)</f>
        <v>0.56458333333333333</v>
      </c>
      <c r="E23" s="3" t="str">
        <f>VLOOKUP(A23,'QAQC ID Reference Page'!A$1:G$10999,5,FALSE)</f>
        <v>C5-1-S</v>
      </c>
      <c r="F23" s="3" t="str">
        <f>VLOOKUP(A23,'QAQC ID Reference Page'!A$1:G$10999,6,FALSE)</f>
        <v>C5-1</v>
      </c>
      <c r="G23" s="3" t="str">
        <f>VLOOKUP(A23,'QAQC ID Reference Page'!A$1:G$10999,7,FALSE)</f>
        <v>S</v>
      </c>
      <c r="H23" s="30">
        <v>44006</v>
      </c>
      <c r="I23" s="3">
        <v>0.3</v>
      </c>
      <c r="J23" s="3">
        <v>100</v>
      </c>
      <c r="K23" s="3">
        <v>10</v>
      </c>
      <c r="L23" s="3">
        <v>164.85</v>
      </c>
      <c r="M23" s="3">
        <f t="shared" si="0"/>
        <v>0.1</v>
      </c>
      <c r="N23" s="3">
        <f t="shared" si="1"/>
        <v>24.097799999999996</v>
      </c>
      <c r="O23" s="3">
        <f t="shared" si="2"/>
        <v>2.4097799999999996</v>
      </c>
      <c r="P23" s="3" t="s">
        <v>756</v>
      </c>
      <c r="Q23" s="3"/>
      <c r="R23" s="3"/>
      <c r="S23" s="3"/>
      <c r="T23" s="3"/>
      <c r="U23" s="3"/>
      <c r="V23" s="3"/>
      <c r="W23" s="3"/>
      <c r="X23" s="3"/>
      <c r="Y23" s="3"/>
      <c r="Z23" s="3"/>
      <c r="AA23" s="3"/>
    </row>
    <row r="24" spans="1:27" x14ac:dyDescent="0.2">
      <c r="A24" s="3" t="s">
        <v>268</v>
      </c>
      <c r="B24" s="3" t="str">
        <f>VLOOKUP(A24,'QAQC ID Reference Page'!A$1:G$10999,2,FALSE)</f>
        <v>OBS0520</v>
      </c>
      <c r="C24" s="11">
        <f>VLOOKUP(A24,'QAQC ID Reference Page'!A$1:G$10999,3,FALSE)</f>
        <v>43986</v>
      </c>
      <c r="D24" s="12">
        <f>VLOOKUP(A24,'QAQC ID Reference Page'!A$1:G$10999,4,FALSE)</f>
        <v>0.37152777777777779</v>
      </c>
      <c r="E24" s="3">
        <f>VLOOKUP(A24,'QAQC ID Reference Page'!A$1:G$10999,5,FALSE)</f>
        <v>1018</v>
      </c>
      <c r="F24" s="3" t="str">
        <f>VLOOKUP(A24,'QAQC ID Reference Page'!A$1:G$10999,6,FALSE)</f>
        <v>I9</v>
      </c>
      <c r="G24" s="3" t="str">
        <f>VLOOKUP(A24,'QAQC ID Reference Page'!A$1:G$10999,7,FALSE)</f>
        <v>B</v>
      </c>
      <c r="H24" s="30">
        <v>44012</v>
      </c>
      <c r="I24" s="3">
        <v>0.3</v>
      </c>
      <c r="J24" s="3">
        <v>100</v>
      </c>
      <c r="K24" s="3">
        <v>10</v>
      </c>
      <c r="L24" s="3">
        <v>933.23</v>
      </c>
      <c r="M24" s="3">
        <f t="shared" si="0"/>
        <v>0.1</v>
      </c>
      <c r="N24" s="3">
        <f t="shared" si="1"/>
        <v>137.81804</v>
      </c>
      <c r="O24" s="3">
        <f t="shared" si="2"/>
        <v>13.781804000000001</v>
      </c>
      <c r="P24" s="3"/>
      <c r="Q24" s="3"/>
      <c r="R24" s="3"/>
      <c r="S24" s="3"/>
      <c r="T24" s="3"/>
      <c r="U24" s="3"/>
      <c r="V24" s="3"/>
      <c r="W24" s="3"/>
      <c r="X24" s="3"/>
      <c r="Y24" s="3"/>
      <c r="Z24" s="3"/>
      <c r="AA24" s="3"/>
    </row>
    <row r="25" spans="1:27" x14ac:dyDescent="0.2">
      <c r="A25" s="3" t="s">
        <v>269</v>
      </c>
      <c r="B25" s="3" t="str">
        <f>VLOOKUP(A25,'QAQC ID Reference Page'!A$1:G$10999,2,FALSE)</f>
        <v>OBS0520</v>
      </c>
      <c r="C25" s="11">
        <f>VLOOKUP(A25,'QAQC ID Reference Page'!A$1:G$10999,3,FALSE)</f>
        <v>43986</v>
      </c>
      <c r="D25" s="12">
        <f>VLOOKUP(A25,'QAQC ID Reference Page'!A$1:G$10999,4,FALSE)</f>
        <v>0.39027777777777778</v>
      </c>
      <c r="E25" s="3">
        <f>VLOOKUP(A25,'QAQC ID Reference Page'!A$1:G$10999,5,FALSE)</f>
        <v>1013</v>
      </c>
      <c r="F25" s="3" t="str">
        <f>VLOOKUP(A25,'QAQC ID Reference Page'!A$1:G$10999,6,FALSE)</f>
        <v>BR</v>
      </c>
      <c r="G25" s="3" t="str">
        <f>VLOOKUP(A25,'QAQC ID Reference Page'!A$1:G$10999,7,FALSE)</f>
        <v>S</v>
      </c>
      <c r="H25" s="30">
        <v>44012</v>
      </c>
      <c r="I25" s="3">
        <v>0.3</v>
      </c>
      <c r="J25" s="3">
        <v>100</v>
      </c>
      <c r="K25" s="3">
        <v>10</v>
      </c>
      <c r="L25" s="3">
        <v>827.48</v>
      </c>
      <c r="M25" s="3">
        <f t="shared" si="0"/>
        <v>0.1</v>
      </c>
      <c r="N25" s="3">
        <f t="shared" si="1"/>
        <v>122.16704</v>
      </c>
      <c r="O25" s="3">
        <f t="shared" si="2"/>
        <v>12.216704</v>
      </c>
      <c r="P25" s="3"/>
      <c r="Q25" s="3"/>
      <c r="R25" s="3"/>
      <c r="S25" s="3"/>
      <c r="T25" s="3"/>
      <c r="U25" s="3"/>
      <c r="V25" s="3"/>
      <c r="W25" s="3"/>
      <c r="X25" s="3"/>
      <c r="Y25" s="3"/>
      <c r="Z25" s="3"/>
      <c r="AA25" s="3"/>
    </row>
    <row r="26" spans="1:27" x14ac:dyDescent="0.2">
      <c r="A26" s="3" t="s">
        <v>273</v>
      </c>
      <c r="B26" s="3" t="str">
        <f>VLOOKUP(A26,'QAQC ID Reference Page'!A$1:G$10999,2,FALSE)</f>
        <v>OBS0520</v>
      </c>
      <c r="C26" s="11">
        <f>VLOOKUP(A26,'QAQC ID Reference Page'!A$1:G$10999,3,FALSE)</f>
        <v>43986</v>
      </c>
      <c r="D26" s="12">
        <f>VLOOKUP(A26,'QAQC ID Reference Page'!A$1:G$10999,4,FALSE)</f>
        <v>0.44513888888888886</v>
      </c>
      <c r="E26" s="3">
        <f>VLOOKUP(A26,'QAQC ID Reference Page'!A$1:G$10999,5,FALSE)</f>
        <v>1011</v>
      </c>
      <c r="F26" s="3" t="str">
        <f>VLOOKUP(A26,'QAQC ID Reference Page'!A$1:G$10999,6,FALSE)</f>
        <v>I7C</v>
      </c>
      <c r="G26" s="3" t="str">
        <f>VLOOKUP(A26,'QAQC ID Reference Page'!A$1:G$10999,7,FALSE)</f>
        <v>S</v>
      </c>
      <c r="H26" s="30">
        <v>44012</v>
      </c>
      <c r="I26" s="3">
        <v>0.3</v>
      </c>
      <c r="J26" s="3">
        <v>100</v>
      </c>
      <c r="K26" s="3">
        <v>10</v>
      </c>
      <c r="L26" s="3">
        <v>1096.3</v>
      </c>
      <c r="M26" s="3">
        <f t="shared" si="0"/>
        <v>0.1</v>
      </c>
      <c r="N26" s="3">
        <f t="shared" si="1"/>
        <v>161.95239999999998</v>
      </c>
      <c r="O26" s="3">
        <f t="shared" si="2"/>
        <v>16.195239999999998</v>
      </c>
      <c r="P26" s="3"/>
      <c r="Q26" s="3"/>
      <c r="R26" s="3"/>
      <c r="S26" s="3"/>
      <c r="T26" s="3"/>
      <c r="U26" s="3"/>
      <c r="V26" s="3"/>
      <c r="W26" s="3"/>
      <c r="X26" s="3"/>
      <c r="Y26" s="3"/>
      <c r="Z26" s="3"/>
      <c r="AA26" s="3"/>
    </row>
    <row r="27" spans="1:27" x14ac:dyDescent="0.2">
      <c r="A27" s="3" t="s">
        <v>271</v>
      </c>
      <c r="B27" s="3" t="str">
        <f>VLOOKUP(A27,'QAQC ID Reference Page'!A$1:G$10999,2,FALSE)</f>
        <v>OBS0520</v>
      </c>
      <c r="C27" s="11">
        <f>VLOOKUP(A27,'QAQC ID Reference Page'!A$1:G$10999,3,FALSE)</f>
        <v>43986</v>
      </c>
      <c r="D27" s="12">
        <f>VLOOKUP(A27,'QAQC ID Reference Page'!A$1:G$10999,4,FALSE)</f>
        <v>0.40208333333333335</v>
      </c>
      <c r="E27" s="3">
        <f>VLOOKUP(A27,'QAQC ID Reference Page'!A$1:G$10999,5,FALSE)</f>
        <v>1016</v>
      </c>
      <c r="F27" s="3" t="str">
        <f>VLOOKUP(A27,'QAQC ID Reference Page'!A$1:G$10999,6,FALSE)</f>
        <v>TR-UP</v>
      </c>
      <c r="G27" s="3" t="str">
        <f>VLOOKUP(A27,'QAQC ID Reference Page'!A$1:G$10999,7,FALSE)</f>
        <v>S</v>
      </c>
      <c r="H27" s="30">
        <v>44012</v>
      </c>
      <c r="I27" s="3">
        <v>0.3</v>
      </c>
      <c r="J27" s="3">
        <v>100</v>
      </c>
      <c r="K27" s="3">
        <v>10</v>
      </c>
      <c r="L27" s="3">
        <v>908.82</v>
      </c>
      <c r="M27" s="3">
        <f t="shared" si="0"/>
        <v>0.1</v>
      </c>
      <c r="N27" s="3">
        <f t="shared" si="1"/>
        <v>134.20535999999998</v>
      </c>
      <c r="O27" s="3">
        <f t="shared" si="2"/>
        <v>13.420535999999998</v>
      </c>
      <c r="P27" s="3"/>
      <c r="Q27" s="3"/>
      <c r="R27" s="3"/>
      <c r="S27" s="3"/>
      <c r="T27" s="3"/>
      <c r="U27" s="3"/>
      <c r="V27" s="3"/>
      <c r="W27" s="3"/>
      <c r="X27" s="3"/>
      <c r="Y27" s="3"/>
      <c r="Z27" s="3"/>
      <c r="AA27" s="3"/>
    </row>
    <row r="28" spans="1:27" x14ac:dyDescent="0.2">
      <c r="A28" s="3" t="s">
        <v>283</v>
      </c>
      <c r="B28" s="3" t="str">
        <f>VLOOKUP(A28,'QAQC ID Reference Page'!A$1:G$10999,2,FALSE)</f>
        <v>OBS0520</v>
      </c>
      <c r="C28" s="11">
        <f>VLOOKUP(A28,'QAQC ID Reference Page'!A$1:G$10999,3,FALSE)</f>
        <v>43986</v>
      </c>
      <c r="D28" s="12">
        <f>VLOOKUP(A28,'QAQC ID Reference Page'!A$1:G$10999,4,FALSE)</f>
        <v>0.52222222222222225</v>
      </c>
      <c r="E28" s="3">
        <f>VLOOKUP(A28,'QAQC ID Reference Page'!A$1:G$10999,5,FALSE)</f>
        <v>1001</v>
      </c>
      <c r="F28" s="3" t="str">
        <f>VLOOKUP(A28,'QAQC ID Reference Page'!A$1:G$10999,6,FALSE)</f>
        <v>EFR</v>
      </c>
      <c r="G28" s="3" t="str">
        <f>VLOOKUP(A28,'QAQC ID Reference Page'!A$1:G$10999,7,FALSE)</f>
        <v>S</v>
      </c>
      <c r="H28" s="30">
        <v>44012</v>
      </c>
      <c r="I28" s="3">
        <v>0.3</v>
      </c>
      <c r="J28" s="3">
        <v>100</v>
      </c>
      <c r="K28" s="3">
        <v>10</v>
      </c>
      <c r="L28" s="3">
        <v>640.76</v>
      </c>
      <c r="M28" s="3">
        <f t="shared" si="0"/>
        <v>0.1</v>
      </c>
      <c r="N28" s="3">
        <f t="shared" si="1"/>
        <v>94.532479999999993</v>
      </c>
      <c r="O28" s="3">
        <f t="shared" si="2"/>
        <v>9.4532480000000003</v>
      </c>
      <c r="P28" s="3"/>
      <c r="Q28" s="3"/>
      <c r="R28" s="3"/>
      <c r="S28" s="3"/>
      <c r="T28" s="3"/>
      <c r="U28" s="3"/>
      <c r="V28" s="3"/>
      <c r="W28" s="3"/>
      <c r="X28" s="3"/>
      <c r="Y28" s="3"/>
      <c r="Z28" s="3"/>
      <c r="AA28" s="3"/>
    </row>
    <row r="29" spans="1:27" x14ac:dyDescent="0.2">
      <c r="A29" s="3" t="s">
        <v>275</v>
      </c>
      <c r="B29" s="3" t="str">
        <f>VLOOKUP(A29,'QAQC ID Reference Page'!A$1:G$10999,2,FALSE)</f>
        <v>OBS0520</v>
      </c>
      <c r="C29" s="11">
        <f>VLOOKUP(A29,'QAQC ID Reference Page'!A$1:G$10999,3,FALSE)</f>
        <v>43986</v>
      </c>
      <c r="D29" s="12">
        <f>VLOOKUP(A29,'QAQC ID Reference Page'!A$1:G$10999,4,FALSE)</f>
        <v>0.44513888888888886</v>
      </c>
      <c r="E29" s="3">
        <f>VLOOKUP(A29,'QAQC ID Reference Page'!A$1:G$10999,5,FALSE)</f>
        <v>1019</v>
      </c>
      <c r="F29" s="3" t="str">
        <f>VLOOKUP(A29,'QAQC ID Reference Page'!A$1:G$10999,6,FALSE)</f>
        <v>I7C</v>
      </c>
      <c r="G29" s="3" t="str">
        <f>VLOOKUP(A29,'QAQC ID Reference Page'!A$1:G$10999,7,FALSE)</f>
        <v>B</v>
      </c>
      <c r="H29" s="30">
        <v>44012</v>
      </c>
      <c r="I29" s="3">
        <v>0.3</v>
      </c>
      <c r="J29" s="3">
        <v>100</v>
      </c>
      <c r="K29" s="3">
        <v>10</v>
      </c>
      <c r="L29" s="3">
        <v>487.77</v>
      </c>
      <c r="M29" s="3">
        <f t="shared" si="0"/>
        <v>0.1</v>
      </c>
      <c r="N29" s="3">
        <f t="shared" si="1"/>
        <v>71.889960000000002</v>
      </c>
      <c r="O29" s="3">
        <f t="shared" si="2"/>
        <v>7.1889960000000004</v>
      </c>
      <c r="P29" s="3"/>
      <c r="Q29" s="3"/>
      <c r="R29" s="3"/>
      <c r="S29" s="3"/>
      <c r="T29" s="3"/>
      <c r="U29" s="3"/>
      <c r="V29" s="3"/>
      <c r="W29" s="3"/>
      <c r="X29" s="3"/>
      <c r="Y29" s="3"/>
      <c r="Z29" s="3"/>
      <c r="AA29" s="3"/>
    </row>
    <row r="30" spans="1:27" x14ac:dyDescent="0.2">
      <c r="A30" s="3" t="s">
        <v>278</v>
      </c>
      <c r="B30" s="3" t="str">
        <f>VLOOKUP(A30,'QAQC ID Reference Page'!A$1:G$10999,2,FALSE)</f>
        <v>OBS0520</v>
      </c>
      <c r="C30" s="11">
        <f>VLOOKUP(A30,'QAQC ID Reference Page'!A$1:G$10999,3,FALSE)</f>
        <v>43986</v>
      </c>
      <c r="D30" s="12">
        <f>VLOOKUP(A30,'QAQC ID Reference Page'!A$1:G$10999,4,FALSE)</f>
        <v>0.48749999999999999</v>
      </c>
      <c r="E30" s="3">
        <f>VLOOKUP(A30,'QAQC ID Reference Page'!A$1:G$10999,5,FALSE)</f>
        <v>1010</v>
      </c>
      <c r="F30" s="3" t="str">
        <f>VLOOKUP(A30,'QAQC ID Reference Page'!A$1:G$10999,6,FALSE)</f>
        <v>G6</v>
      </c>
      <c r="G30" s="3" t="str">
        <f>VLOOKUP(A30,'QAQC ID Reference Page'!A$1:G$10999,7,FALSE)</f>
        <v>S</v>
      </c>
      <c r="H30" s="30">
        <v>44012</v>
      </c>
      <c r="I30" s="3">
        <v>0.3</v>
      </c>
      <c r="J30" s="3">
        <v>100</v>
      </c>
      <c r="K30" s="3">
        <v>10</v>
      </c>
      <c r="L30" s="3">
        <v>917.54</v>
      </c>
      <c r="M30" s="3">
        <f t="shared" si="0"/>
        <v>0.1</v>
      </c>
      <c r="N30" s="3">
        <f t="shared" si="1"/>
        <v>135.49591999999998</v>
      </c>
      <c r="O30" s="3">
        <f t="shared" si="2"/>
        <v>13.549591999999999</v>
      </c>
      <c r="P30" s="3"/>
      <c r="Q30" s="3"/>
      <c r="R30" s="3"/>
      <c r="S30" s="3"/>
      <c r="T30" s="3"/>
      <c r="U30" s="3"/>
      <c r="V30" s="3"/>
      <c r="W30" s="3"/>
      <c r="X30" s="3"/>
      <c r="Y30" s="3"/>
      <c r="Z30" s="3"/>
      <c r="AA30" s="3"/>
    </row>
    <row r="31" spans="1:27" x14ac:dyDescent="0.2">
      <c r="A31" s="3" t="s">
        <v>276</v>
      </c>
      <c r="B31" s="3" t="str">
        <f>VLOOKUP(A31,'QAQC ID Reference Page'!A$1:G$10999,2,FALSE)</f>
        <v>OBS0520</v>
      </c>
      <c r="C31" s="11">
        <f>VLOOKUP(A31,'QAQC ID Reference Page'!A$1:G$10999,3,FALSE)</f>
        <v>43986</v>
      </c>
      <c r="D31" s="12">
        <f>VLOOKUP(A31,'QAQC ID Reference Page'!A$1:G$10999,4,FALSE)</f>
        <v>0.47569444444444442</v>
      </c>
      <c r="E31" s="3">
        <f>VLOOKUP(A31,'QAQC ID Reference Page'!A$1:G$10999,5,FALSE)</f>
        <v>1015</v>
      </c>
      <c r="F31" s="3" t="str">
        <f>VLOOKUP(A31,'QAQC ID Reference Page'!A$1:G$10999,6,FALSE)</f>
        <v>DR</v>
      </c>
      <c r="G31" s="3" t="str">
        <f>VLOOKUP(A31,'QAQC ID Reference Page'!A$1:G$10999,7,FALSE)</f>
        <v>S</v>
      </c>
      <c r="H31" s="30">
        <v>44012</v>
      </c>
      <c r="I31" s="3">
        <v>0.3</v>
      </c>
      <c r="J31" s="3">
        <v>100</v>
      </c>
      <c r="K31" s="3">
        <v>10</v>
      </c>
      <c r="L31" s="3">
        <v>1008.72</v>
      </c>
      <c r="M31" s="3">
        <f t="shared" si="0"/>
        <v>0.1</v>
      </c>
      <c r="N31" s="3">
        <f t="shared" si="1"/>
        <v>148.99055999999999</v>
      </c>
      <c r="O31" s="3">
        <f t="shared" si="2"/>
        <v>14.899056</v>
      </c>
      <c r="P31" s="3"/>
      <c r="Q31" s="3"/>
      <c r="R31" s="3"/>
      <c r="S31" s="3"/>
      <c r="T31" s="3"/>
      <c r="U31" s="3"/>
      <c r="V31" s="3"/>
      <c r="W31" s="3"/>
      <c r="X31" s="3"/>
      <c r="Y31" s="3"/>
      <c r="Z31" s="3"/>
      <c r="AA31" s="3"/>
    </row>
    <row r="32" spans="1:27" x14ac:dyDescent="0.2">
      <c r="A32" s="3" t="s">
        <v>266</v>
      </c>
      <c r="B32" s="3" t="str">
        <f>VLOOKUP(A32,'QAQC ID Reference Page'!A$1:G$10999,2,FALSE)</f>
        <v>OBS0520</v>
      </c>
      <c r="C32" s="11">
        <f>VLOOKUP(A32,'QAQC ID Reference Page'!A$1:G$10999,3,FALSE)</f>
        <v>43986</v>
      </c>
      <c r="D32" s="12">
        <f>VLOOKUP(A32,'QAQC ID Reference Page'!A$1:G$10999,4,FALSE)</f>
        <v>0.37152777777777779</v>
      </c>
      <c r="E32" s="3">
        <f>VLOOKUP(A32,'QAQC ID Reference Page'!A$1:G$10999,5,FALSE)</f>
        <v>1012</v>
      </c>
      <c r="F32" s="3" t="str">
        <f>VLOOKUP(A32,'QAQC ID Reference Page'!A$1:G$10999,6,FALSE)</f>
        <v>I9</v>
      </c>
      <c r="G32" s="3" t="str">
        <f>VLOOKUP(A32,'QAQC ID Reference Page'!A$1:G$10999,7,FALSE)</f>
        <v>S</v>
      </c>
      <c r="H32" s="30">
        <v>44012</v>
      </c>
      <c r="I32" s="3">
        <v>0.3</v>
      </c>
      <c r="J32" s="3">
        <v>100</v>
      </c>
      <c r="K32" s="3">
        <v>10</v>
      </c>
      <c r="L32" s="3">
        <v>1146.25</v>
      </c>
      <c r="M32" s="3">
        <f t="shared" si="0"/>
        <v>0.1</v>
      </c>
      <c r="N32" s="3">
        <f t="shared" si="1"/>
        <v>169.34499999999997</v>
      </c>
      <c r="O32" s="3">
        <f t="shared" si="2"/>
        <v>16.934499999999996</v>
      </c>
      <c r="P32" s="3"/>
      <c r="Q32" s="3"/>
      <c r="R32" s="3"/>
      <c r="S32" s="3"/>
      <c r="T32" s="3"/>
      <c r="U32" s="3"/>
      <c r="V32" s="3"/>
      <c r="W32" s="3"/>
      <c r="X32" s="3"/>
      <c r="Y32" s="3"/>
      <c r="Z32" s="3"/>
      <c r="AA32" s="3"/>
    </row>
    <row r="33" spans="1:27" x14ac:dyDescent="0.2">
      <c r="A33" s="3" t="s">
        <v>282</v>
      </c>
      <c r="B33" s="3" t="str">
        <f>VLOOKUP(A33,'QAQC ID Reference Page'!A$1:G$10999,2,FALSE)</f>
        <v>OBS0520</v>
      </c>
      <c r="C33" s="11">
        <f>VLOOKUP(A33,'QAQC ID Reference Page'!A$1:G$10999,3,FALSE)</f>
        <v>43986</v>
      </c>
      <c r="D33" s="12">
        <f>VLOOKUP(A33,'QAQC ID Reference Page'!A$1:G$10999,4,FALSE)</f>
        <v>0.50208333333333333</v>
      </c>
      <c r="E33" s="3">
        <f>VLOOKUP(A33,'QAQC ID Reference Page'!A$1:G$10999,5,FALSE)</f>
        <v>1003</v>
      </c>
      <c r="F33" s="3" t="str">
        <f>VLOOKUP(A33,'QAQC ID Reference Page'!A$1:G$10999,6,FALSE)</f>
        <v>G7C</v>
      </c>
      <c r="G33" s="3" t="str">
        <f>VLOOKUP(A33,'QAQC ID Reference Page'!A$1:G$10999,7,FALSE)</f>
        <v>B</v>
      </c>
      <c r="H33" s="30">
        <v>44012</v>
      </c>
      <c r="I33" s="3">
        <v>0.3</v>
      </c>
      <c r="J33" s="3">
        <v>100</v>
      </c>
      <c r="K33" s="3">
        <v>10</v>
      </c>
      <c r="L33" s="3">
        <v>392.11</v>
      </c>
      <c r="M33" s="3">
        <f t="shared" si="0"/>
        <v>0.1</v>
      </c>
      <c r="N33" s="3">
        <f t="shared" si="1"/>
        <v>57.732280000000003</v>
      </c>
      <c r="O33" s="3">
        <f t="shared" si="2"/>
        <v>5.7732280000000005</v>
      </c>
      <c r="P33" s="3"/>
      <c r="Q33" s="3"/>
      <c r="R33" s="3"/>
      <c r="S33" s="3"/>
      <c r="T33" s="3"/>
      <c r="U33" s="3"/>
      <c r="V33" s="3"/>
      <c r="W33" s="3"/>
      <c r="X33" s="3"/>
      <c r="Y33" s="3"/>
      <c r="Z33" s="3"/>
      <c r="AA33" s="3"/>
    </row>
    <row r="34" spans="1:27" x14ac:dyDescent="0.2">
      <c r="A34" s="3" t="s">
        <v>280</v>
      </c>
      <c r="B34" s="3" t="str">
        <f>VLOOKUP(A34,'QAQC ID Reference Page'!A$1:G$10999,2,FALSE)</f>
        <v>OBS0520</v>
      </c>
      <c r="C34" s="11">
        <f>VLOOKUP(A34,'QAQC ID Reference Page'!A$1:G$10999,3,FALSE)</f>
        <v>43986</v>
      </c>
      <c r="D34" s="12">
        <f>VLOOKUP(A34,'QAQC ID Reference Page'!A$1:G$10999,4,FALSE)</f>
        <v>0.50208333333333333</v>
      </c>
      <c r="E34" s="3">
        <f>VLOOKUP(A34,'QAQC ID Reference Page'!A$1:G$10999,5,FALSE)</f>
        <v>1007</v>
      </c>
      <c r="F34" s="3" t="str">
        <f>VLOOKUP(A34,'QAQC ID Reference Page'!A$1:G$10999,6,FALSE)</f>
        <v>G7C</v>
      </c>
      <c r="G34" s="3" t="str">
        <f>VLOOKUP(A34,'QAQC ID Reference Page'!A$1:G$10999,7,FALSE)</f>
        <v>S</v>
      </c>
      <c r="H34" s="30">
        <v>44012</v>
      </c>
      <c r="I34" s="3">
        <v>0.3</v>
      </c>
      <c r="J34" s="3">
        <v>100</v>
      </c>
      <c r="K34" s="3">
        <v>10</v>
      </c>
      <c r="L34" s="3">
        <v>633.49</v>
      </c>
      <c r="M34" s="3">
        <f t="shared" si="0"/>
        <v>0.1</v>
      </c>
      <c r="N34" s="3">
        <f t="shared" si="1"/>
        <v>93.456519999999998</v>
      </c>
      <c r="O34" s="3">
        <f t="shared" si="2"/>
        <v>9.3456519999999994</v>
      </c>
      <c r="P34" s="3"/>
      <c r="Q34" s="3"/>
      <c r="R34" s="3"/>
      <c r="S34" s="3"/>
      <c r="T34" s="3"/>
      <c r="U34" s="3"/>
      <c r="V34" s="3"/>
      <c r="W34" s="3"/>
      <c r="X34" s="3"/>
      <c r="Y34" s="3"/>
      <c r="Z34" s="3"/>
      <c r="AA34" s="3"/>
    </row>
    <row r="35" spans="1:27" x14ac:dyDescent="0.2">
      <c r="A35" s="3" t="s">
        <v>264</v>
      </c>
      <c r="B35" s="3" t="str">
        <f>VLOOKUP(A35,'QAQC ID Reference Page'!A$1:G$10999,2,FALSE)</f>
        <v>OBS0520</v>
      </c>
      <c r="C35" s="11">
        <f>VLOOKUP(A35,'QAQC ID Reference Page'!A$1:G$10999,3,FALSE)</f>
        <v>43986</v>
      </c>
      <c r="D35" s="12">
        <f>VLOOKUP(A35,'QAQC ID Reference Page'!A$1:G$10999,4,FALSE)</f>
        <v>0.34722222222222221</v>
      </c>
      <c r="E35" s="3">
        <f>VLOOKUP(A35,'QAQC ID Reference Page'!A$1:G$10999,5,FALSE)</f>
        <v>1005</v>
      </c>
      <c r="F35" s="3" t="str">
        <f>VLOOKUP(A35,'QAQC ID Reference Page'!A$1:G$10999,6,FALSE)</f>
        <v>G9</v>
      </c>
      <c r="G35" s="3" t="str">
        <f>VLOOKUP(A35,'QAQC ID Reference Page'!A$1:G$10999,7,FALSE)</f>
        <v>S</v>
      </c>
      <c r="H35" s="30">
        <v>44012</v>
      </c>
      <c r="I35" s="3">
        <v>0.3</v>
      </c>
      <c r="J35" s="3">
        <v>100</v>
      </c>
      <c r="K35" s="3">
        <v>10</v>
      </c>
      <c r="L35" s="3">
        <v>1383.61</v>
      </c>
      <c r="M35" s="3">
        <f t="shared" si="0"/>
        <v>0.1</v>
      </c>
      <c r="N35" s="3">
        <f t="shared" si="1"/>
        <v>204.47427999999996</v>
      </c>
      <c r="O35" s="3">
        <f t="shared" si="2"/>
        <v>20.447427999999999</v>
      </c>
      <c r="P35" s="3"/>
      <c r="Q35" s="3"/>
      <c r="R35" s="3"/>
      <c r="S35" s="3"/>
      <c r="T35" s="3"/>
      <c r="U35" s="3"/>
      <c r="V35" s="3"/>
      <c r="W35" s="3"/>
      <c r="X35" s="3"/>
      <c r="Y35" s="3"/>
      <c r="Z35" s="3"/>
      <c r="AA35" s="3"/>
    </row>
    <row r="36" spans="1:27" x14ac:dyDescent="0.2">
      <c r="A36" s="3" t="s">
        <v>306</v>
      </c>
      <c r="B36" s="3" t="str">
        <f>VLOOKUP(A36,'QAQC ID Reference Page'!A$1:G$10999,2,FALSE)</f>
        <v>OBS0620</v>
      </c>
      <c r="C36" s="11">
        <f>VLOOKUP(A36,'QAQC ID Reference Page'!A$1:G$10999,3,FALSE)</f>
        <v>43999</v>
      </c>
      <c r="D36" s="12">
        <f>VLOOKUP(A36,'QAQC ID Reference Page'!A$1:G$10999,4,FALSE)</f>
        <v>0.55000000000000004</v>
      </c>
      <c r="E36" s="3">
        <f>VLOOKUP(A36,'QAQC ID Reference Page'!A$1:G$10999,5,FALSE)</f>
        <v>1017</v>
      </c>
      <c r="F36" s="3" t="str">
        <f>VLOOKUP(A36,'QAQC ID Reference Page'!A$1:G$10999,6,FALSE)</f>
        <v>MR</v>
      </c>
      <c r="G36" s="3" t="str">
        <f>VLOOKUP(A36,'QAQC ID Reference Page'!A$1:G$10999,7,FALSE)</f>
        <v>S</v>
      </c>
      <c r="H36" s="30">
        <v>44012</v>
      </c>
      <c r="I36" s="3">
        <v>0.78</v>
      </c>
      <c r="J36" s="3">
        <v>100</v>
      </c>
      <c r="K36" s="3">
        <v>10</v>
      </c>
      <c r="L36" s="3">
        <v>1116.4100000000001</v>
      </c>
      <c r="M36" s="3">
        <f t="shared" si="0"/>
        <v>0.1</v>
      </c>
      <c r="N36" s="3">
        <f t="shared" si="1"/>
        <v>164.44868</v>
      </c>
      <c r="O36" s="3">
        <f t="shared" si="2"/>
        <v>16.444868</v>
      </c>
      <c r="P36" s="3"/>
      <c r="Q36" s="3"/>
      <c r="R36" s="3"/>
      <c r="S36" s="3"/>
      <c r="T36" s="3"/>
      <c r="U36" s="3"/>
      <c r="V36" s="3"/>
      <c r="W36" s="3"/>
      <c r="X36" s="3"/>
      <c r="Y36" s="3"/>
      <c r="Z36" s="3"/>
      <c r="AA36" s="3"/>
    </row>
    <row r="37" spans="1:27" x14ac:dyDescent="0.2">
      <c r="A37" s="3" t="s">
        <v>316</v>
      </c>
      <c r="B37" s="3" t="str">
        <f>VLOOKUP(A37,'QAQC ID Reference Page'!A$1:G$10999,2,FALSE)</f>
        <v>OBS0620</v>
      </c>
      <c r="C37" s="11">
        <f>VLOOKUP(A37,'QAQC ID Reference Page'!A$1:G$10999,3,FALSE)</f>
        <v>43999</v>
      </c>
      <c r="D37" s="12">
        <f>VLOOKUP(A37,'QAQC ID Reference Page'!A$1:G$10999,4,FALSE)</f>
        <v>0.6381944444444444</v>
      </c>
      <c r="E37" s="3">
        <f>VLOOKUP(A37,'QAQC ID Reference Page'!A$1:G$10999,5,FALSE)</f>
        <v>1021</v>
      </c>
      <c r="F37" s="3" t="str">
        <f>VLOOKUP(A37,'QAQC ID Reference Page'!A$1:G$10999,6,FALSE)</f>
        <v>EFR</v>
      </c>
      <c r="G37" s="3" t="str">
        <f>VLOOKUP(A37,'QAQC ID Reference Page'!A$1:G$10999,7,FALSE)</f>
        <v>S</v>
      </c>
      <c r="H37" s="30">
        <v>44012</v>
      </c>
      <c r="I37" s="3">
        <v>0.24</v>
      </c>
      <c r="J37" s="3">
        <v>100</v>
      </c>
      <c r="K37" s="3">
        <v>10</v>
      </c>
      <c r="L37" s="3">
        <v>1011.63</v>
      </c>
      <c r="M37" s="3">
        <f t="shared" si="0"/>
        <v>0.1</v>
      </c>
      <c r="N37" s="3">
        <f t="shared" si="1"/>
        <v>149.48123999999999</v>
      </c>
      <c r="O37" s="3">
        <f t="shared" si="2"/>
        <v>14.948124</v>
      </c>
      <c r="P37" s="3"/>
      <c r="Q37" s="3"/>
      <c r="R37" s="3"/>
      <c r="S37" s="3"/>
      <c r="T37" s="3"/>
      <c r="U37" s="3"/>
      <c r="V37" s="3"/>
      <c r="W37" s="3"/>
      <c r="X37" s="3"/>
      <c r="Y37" s="3"/>
      <c r="Z37" s="3"/>
      <c r="AA37" s="3"/>
    </row>
    <row r="38" spans="1:27" x14ac:dyDescent="0.2">
      <c r="A38" s="3" t="s">
        <v>315</v>
      </c>
      <c r="B38" s="3" t="str">
        <f>VLOOKUP(A38,'QAQC ID Reference Page'!A$1:G$10999,2,FALSE)</f>
        <v>OBS0620</v>
      </c>
      <c r="C38" s="11">
        <f>VLOOKUP(A38,'QAQC ID Reference Page'!A$1:G$10999,3,FALSE)</f>
        <v>43999</v>
      </c>
      <c r="D38" s="12">
        <f>VLOOKUP(A38,'QAQC ID Reference Page'!A$1:G$10999,4,FALSE)</f>
        <v>0.61319444444444449</v>
      </c>
      <c r="E38" s="3">
        <f>VLOOKUP(A38,'QAQC ID Reference Page'!A$1:G$10999,5,FALSE)</f>
        <v>1022</v>
      </c>
      <c r="F38" s="3" t="str">
        <f>VLOOKUP(A38,'QAQC ID Reference Page'!A$1:G$10999,6,FALSE)</f>
        <v>G7C</v>
      </c>
      <c r="G38" s="3" t="str">
        <f>VLOOKUP(A38,'QAQC ID Reference Page'!A$1:G$10999,7,FALSE)</f>
        <v>B</v>
      </c>
      <c r="H38" s="30">
        <v>44012</v>
      </c>
      <c r="I38" s="3">
        <v>0.78</v>
      </c>
      <c r="J38" s="3">
        <v>100</v>
      </c>
      <c r="K38" s="3">
        <v>10</v>
      </c>
      <c r="L38" s="3">
        <v>362.33</v>
      </c>
      <c r="M38" s="3">
        <f t="shared" si="0"/>
        <v>0.1</v>
      </c>
      <c r="N38" s="3">
        <f t="shared" si="1"/>
        <v>52.844839999999991</v>
      </c>
      <c r="O38" s="3">
        <f t="shared" si="2"/>
        <v>5.2844839999999991</v>
      </c>
      <c r="P38" s="3"/>
      <c r="Q38" s="3"/>
      <c r="R38" s="3"/>
      <c r="S38" s="3"/>
      <c r="T38" s="3"/>
      <c r="U38" s="3"/>
      <c r="V38" s="3"/>
      <c r="W38" s="3"/>
      <c r="X38" s="3"/>
      <c r="Y38" s="3"/>
      <c r="Z38" s="3"/>
      <c r="AA38" s="3"/>
    </row>
    <row r="39" spans="1:27" x14ac:dyDescent="0.2">
      <c r="A39" s="3" t="s">
        <v>313</v>
      </c>
      <c r="B39" s="3" t="str">
        <f>VLOOKUP(A39,'QAQC ID Reference Page'!A$1:G$10999,2,FALSE)</f>
        <v>OBS0620</v>
      </c>
      <c r="C39" s="11">
        <f>VLOOKUP(A39,'QAQC ID Reference Page'!A$1:G$10999,3,FALSE)</f>
        <v>43999</v>
      </c>
      <c r="D39" s="12">
        <f>VLOOKUP(A39,'QAQC ID Reference Page'!A$1:G$10999,4,FALSE)</f>
        <v>0.59722222222222221</v>
      </c>
      <c r="E39" s="3">
        <f>VLOOKUP(A39,'QAQC ID Reference Page'!A$1:G$10999,5,FALSE)</f>
        <v>1027</v>
      </c>
      <c r="F39" s="3" t="str">
        <f>VLOOKUP(A39,'QAQC ID Reference Page'!A$1:G$10999,6,FALSE)</f>
        <v>DR</v>
      </c>
      <c r="G39" s="3" t="str">
        <f>VLOOKUP(A39,'QAQC ID Reference Page'!A$1:G$10999,7,FALSE)</f>
        <v>S</v>
      </c>
      <c r="H39" s="30">
        <v>44012</v>
      </c>
      <c r="I39" s="3">
        <v>0.24</v>
      </c>
      <c r="J39" s="3">
        <v>100</v>
      </c>
      <c r="K39" s="3">
        <v>10</v>
      </c>
      <c r="L39" s="3">
        <v>811.8</v>
      </c>
      <c r="M39" s="3">
        <f t="shared" si="0"/>
        <v>0.1</v>
      </c>
      <c r="N39" s="3">
        <f t="shared" si="1"/>
        <v>119.90639999999999</v>
      </c>
      <c r="O39" s="3">
        <f t="shared" si="2"/>
        <v>11.990639999999999</v>
      </c>
      <c r="P39" s="3"/>
      <c r="Q39" s="3"/>
      <c r="R39" s="3"/>
      <c r="S39" s="3"/>
      <c r="T39" s="3"/>
      <c r="U39" s="3"/>
      <c r="V39" s="3"/>
      <c r="W39" s="3"/>
      <c r="X39" s="3"/>
      <c r="Y39" s="3"/>
      <c r="Z39" s="3"/>
      <c r="AA39" s="3"/>
    </row>
    <row r="40" spans="1:27" x14ac:dyDescent="0.2">
      <c r="A40" s="3" t="s">
        <v>296</v>
      </c>
      <c r="B40" s="3" t="str">
        <f>VLOOKUP(A40,'QAQC ID Reference Page'!A$1:G$10999,2,FALSE)</f>
        <v>OBS0620</v>
      </c>
      <c r="C40" s="11">
        <f>VLOOKUP(A40,'QAQC ID Reference Page'!A$1:G$10999,3,FALSE)</f>
        <v>43999</v>
      </c>
      <c r="D40" s="12">
        <f>VLOOKUP(A40,'QAQC ID Reference Page'!A$1:G$10999,4,FALSE)</f>
        <v>0.48541666666666666</v>
      </c>
      <c r="E40" s="3">
        <f>VLOOKUP(A40,'QAQC ID Reference Page'!A$1:G$10999,5,FALSE)</f>
        <v>1008</v>
      </c>
      <c r="F40" s="3" t="str">
        <f>VLOOKUP(A40,'QAQC ID Reference Page'!A$1:G$10999,6,FALSE)</f>
        <v>I9-1</v>
      </c>
      <c r="G40" s="3" t="str">
        <f>VLOOKUP(A40,'QAQC ID Reference Page'!A$1:G$10999,7,FALSE)</f>
        <v>S</v>
      </c>
      <c r="H40" s="30">
        <v>44012</v>
      </c>
      <c r="I40" s="3">
        <v>0.78</v>
      </c>
      <c r="J40" s="3">
        <v>100</v>
      </c>
      <c r="K40" s="3">
        <v>10</v>
      </c>
      <c r="L40" s="3">
        <v>713.79</v>
      </c>
      <c r="M40" s="3">
        <f t="shared" si="0"/>
        <v>0.1</v>
      </c>
      <c r="N40" s="3">
        <f t="shared" si="1"/>
        <v>104.86091999999999</v>
      </c>
      <c r="O40" s="3">
        <f t="shared" si="2"/>
        <v>10.486091999999999</v>
      </c>
      <c r="P40" s="3"/>
      <c r="Q40" s="3"/>
      <c r="R40" s="3"/>
      <c r="S40" s="3"/>
      <c r="T40" s="3"/>
      <c r="U40" s="3"/>
      <c r="V40" s="3"/>
      <c r="W40" s="3"/>
      <c r="X40" s="3"/>
      <c r="Y40" s="3"/>
      <c r="Z40" s="3"/>
      <c r="AA40" s="3"/>
    </row>
    <row r="41" spans="1:27" x14ac:dyDescent="0.2">
      <c r="A41" s="3" t="s">
        <v>303</v>
      </c>
      <c r="B41" s="3" t="str">
        <f>VLOOKUP(A41,'QAQC ID Reference Page'!A$1:G$10999,2,FALSE)</f>
        <v>OBS0620</v>
      </c>
      <c r="C41" s="11">
        <f>VLOOKUP(A41,'QAQC ID Reference Page'!A$1:G$10999,3,FALSE)</f>
        <v>43999</v>
      </c>
      <c r="D41" s="12">
        <f>VLOOKUP(A41,'QAQC ID Reference Page'!A$1:G$10999,4,FALSE)</f>
        <v>0.53680555555555554</v>
      </c>
      <c r="E41" s="3">
        <f>VLOOKUP(A41,'QAQC ID Reference Page'!A$1:G$10999,5,FALSE)</f>
        <v>1018</v>
      </c>
      <c r="F41" s="3" t="str">
        <f>VLOOKUP(A41,'QAQC ID Reference Page'!A$1:G$10999,6,FALSE)</f>
        <v>TR</v>
      </c>
      <c r="G41" s="3" t="str">
        <f>VLOOKUP(A41,'QAQC ID Reference Page'!A$1:G$10999,7,FALSE)</f>
        <v>S</v>
      </c>
      <c r="H41" s="30">
        <v>44012</v>
      </c>
      <c r="I41" s="3">
        <v>0.78</v>
      </c>
      <c r="J41" s="3">
        <v>100</v>
      </c>
      <c r="K41" s="3">
        <v>10</v>
      </c>
      <c r="L41" s="3">
        <v>780.48</v>
      </c>
      <c r="M41" s="3">
        <f t="shared" si="0"/>
        <v>0.1</v>
      </c>
      <c r="N41" s="3">
        <f t="shared" si="1"/>
        <v>114.73103999999999</v>
      </c>
      <c r="O41" s="3">
        <f t="shared" si="2"/>
        <v>11.473103999999999</v>
      </c>
      <c r="P41" s="3"/>
      <c r="Q41" s="3"/>
      <c r="R41" s="3"/>
      <c r="S41" s="3"/>
      <c r="T41" s="3"/>
      <c r="U41" s="3"/>
      <c r="V41" s="3"/>
      <c r="W41" s="3"/>
      <c r="X41" s="3"/>
      <c r="Y41" s="3"/>
      <c r="Z41" s="3"/>
      <c r="AA41" s="3"/>
    </row>
    <row r="42" spans="1:27" x14ac:dyDescent="0.2">
      <c r="A42" s="3" t="s">
        <v>582</v>
      </c>
      <c r="B42" s="3" t="e">
        <f>VLOOKUP(A42,'QAQC ID Reference Page'!A$1:G$10999,2,FALSE)</f>
        <v>#N/A</v>
      </c>
      <c r="C42" s="11" t="e">
        <f>VLOOKUP(A42,'QAQC ID Reference Page'!A$1:G$10999,3,FALSE)</f>
        <v>#N/A</v>
      </c>
      <c r="D42" s="3" t="e">
        <f>VLOOKUP(A42,'QAQC ID Reference Page'!A$1:G$10999,4,FALSE)</f>
        <v>#N/A</v>
      </c>
      <c r="E42" s="3" t="e">
        <f>VLOOKUP(A42,'QAQC ID Reference Page'!A$1:G$10999,5,FALSE)</f>
        <v>#N/A</v>
      </c>
      <c r="F42" s="3" t="e">
        <f>VLOOKUP(A42,'QAQC ID Reference Page'!A$1:G$10999,6,FALSE)</f>
        <v>#N/A</v>
      </c>
      <c r="G42" s="3" t="e">
        <f>VLOOKUP(A42,'QAQC ID Reference Page'!A$1:G$10999,7,FALSE)</f>
        <v>#N/A</v>
      </c>
      <c r="H42" s="30">
        <v>44012</v>
      </c>
      <c r="I42" s="3">
        <v>0.24</v>
      </c>
      <c r="J42" s="3">
        <v>100</v>
      </c>
      <c r="K42" s="3">
        <v>10</v>
      </c>
      <c r="L42" s="3">
        <v>294.14</v>
      </c>
      <c r="M42" s="3">
        <f t="shared" si="0"/>
        <v>0.1</v>
      </c>
      <c r="N42" s="3">
        <f t="shared" si="1"/>
        <v>43.292719999999996</v>
      </c>
      <c r="O42" s="3">
        <f t="shared" si="2"/>
        <v>4.3292719999999996</v>
      </c>
      <c r="P42" s="3"/>
      <c r="Q42" s="3"/>
      <c r="R42" s="3"/>
      <c r="S42" s="3"/>
      <c r="T42" s="3"/>
      <c r="U42" s="3"/>
      <c r="V42" s="3"/>
      <c r="W42" s="3"/>
      <c r="X42" s="3"/>
      <c r="Y42" s="3"/>
      <c r="Z42" s="3"/>
      <c r="AA42" s="3"/>
    </row>
    <row r="43" spans="1:27" x14ac:dyDescent="0.2">
      <c r="A43" s="3" t="s">
        <v>302</v>
      </c>
      <c r="B43" s="3" t="str">
        <f>VLOOKUP(A43,'QAQC ID Reference Page'!A$1:G$10999,2,FALSE)</f>
        <v>OBS0620</v>
      </c>
      <c r="C43" s="11">
        <f>VLOOKUP(A43,'QAQC ID Reference Page'!A$1:G$10999,3,FALSE)</f>
        <v>43999</v>
      </c>
      <c r="D43" s="12">
        <f>VLOOKUP(A43,'QAQC ID Reference Page'!A$1:G$10999,4,FALSE)</f>
        <v>0.52222222222222225</v>
      </c>
      <c r="E43" s="3">
        <f>VLOOKUP(A43,'QAQC ID Reference Page'!A$1:G$10999,5,FALSE)</f>
        <v>1023</v>
      </c>
      <c r="F43" s="3" t="str">
        <f>VLOOKUP(A43,'QAQC ID Reference Page'!A$1:G$10999,6,FALSE)</f>
        <v>TR-UP</v>
      </c>
      <c r="G43" s="3" t="str">
        <f>VLOOKUP(A43,'QAQC ID Reference Page'!A$1:G$10999,7,FALSE)</f>
        <v>S</v>
      </c>
      <c r="H43" s="30">
        <v>44012</v>
      </c>
      <c r="I43" s="3">
        <v>0.78</v>
      </c>
      <c r="J43" s="3">
        <v>100</v>
      </c>
      <c r="K43" s="3">
        <v>10</v>
      </c>
      <c r="L43" s="3">
        <v>2362.56</v>
      </c>
      <c r="M43" s="3">
        <f t="shared" si="0"/>
        <v>0.1</v>
      </c>
      <c r="N43" s="3">
        <f t="shared" si="1"/>
        <v>348.87887999999998</v>
      </c>
      <c r="O43" s="3">
        <f t="shared" si="2"/>
        <v>34.887887999999997</v>
      </c>
      <c r="P43" s="3"/>
      <c r="Q43" s="3"/>
      <c r="R43" s="3"/>
      <c r="S43" s="3"/>
      <c r="T43" s="3"/>
      <c r="U43" s="3"/>
      <c r="V43" s="3"/>
      <c r="W43" s="3"/>
      <c r="X43" s="3"/>
      <c r="Y43" s="3"/>
      <c r="Z43" s="3"/>
      <c r="AA43" s="3"/>
    </row>
    <row r="44" spans="1:27" x14ac:dyDescent="0.2">
      <c r="A44" s="3" t="s">
        <v>295</v>
      </c>
      <c r="B44" s="3" t="str">
        <f>VLOOKUP(A44,'QAQC ID Reference Page'!A$1:G$10999,2,FALSE)</f>
        <v>OBS0620</v>
      </c>
      <c r="C44" s="11">
        <f>VLOOKUP(A44,'QAQC ID Reference Page'!A$1:G$10999,3,FALSE)</f>
        <v>43999</v>
      </c>
      <c r="D44" s="12">
        <f>VLOOKUP(A44,'QAQC ID Reference Page'!A$1:G$10999,4,FALSE)</f>
        <v>0.47708333333333336</v>
      </c>
      <c r="E44" s="3">
        <f>VLOOKUP(A44,'QAQC ID Reference Page'!A$1:G$10999,5,FALSE)</f>
        <v>1007</v>
      </c>
      <c r="F44" s="3" t="str">
        <f>VLOOKUP(A44,'QAQC ID Reference Page'!A$1:G$10999,6,FALSE)</f>
        <v>I9</v>
      </c>
      <c r="G44" s="3" t="str">
        <f>VLOOKUP(A44,'QAQC ID Reference Page'!A$1:G$10999,7,FALSE)</f>
        <v>S</v>
      </c>
      <c r="H44" s="30">
        <v>44012</v>
      </c>
      <c r="I44" s="3">
        <v>0.78</v>
      </c>
      <c r="J44" s="3">
        <v>100</v>
      </c>
      <c r="K44" s="3">
        <v>10</v>
      </c>
      <c r="L44" s="3">
        <v>609.57000000000005</v>
      </c>
      <c r="M44" s="3">
        <f t="shared" si="0"/>
        <v>0.1</v>
      </c>
      <c r="N44" s="3">
        <f t="shared" si="1"/>
        <v>89.436360000000008</v>
      </c>
      <c r="O44" s="3">
        <f t="shared" si="2"/>
        <v>8.9436360000000015</v>
      </c>
      <c r="P44" s="3"/>
      <c r="Q44" s="3"/>
      <c r="R44" s="3"/>
      <c r="S44" s="3"/>
      <c r="T44" s="3"/>
      <c r="U44" s="3"/>
      <c r="V44" s="3"/>
      <c r="W44" s="3"/>
      <c r="X44" s="3"/>
      <c r="Y44" s="3"/>
      <c r="Z44" s="3"/>
      <c r="AA44" s="3"/>
    </row>
    <row r="45" spans="1:27" x14ac:dyDescent="0.2">
      <c r="A45" s="3" t="s">
        <v>291</v>
      </c>
      <c r="B45" s="3" t="str">
        <f>VLOOKUP(A45,'QAQC ID Reference Page'!A$1:G$10999,2,FALSE)</f>
        <v>OBS0620</v>
      </c>
      <c r="C45" s="11">
        <f>VLOOKUP(A45,'QAQC ID Reference Page'!A$1:G$10999,3,FALSE)</f>
        <v>43999</v>
      </c>
      <c r="D45" s="12">
        <f>VLOOKUP(A45,'QAQC ID Reference Page'!A$1:G$10999,4,FALSE)</f>
        <v>0.43055555555555558</v>
      </c>
      <c r="E45" s="3">
        <f>VLOOKUP(A45,'QAQC ID Reference Page'!A$1:G$10999,5,FALSE)</f>
        <v>1009</v>
      </c>
      <c r="F45" s="3" t="str">
        <f>VLOOKUP(A45,'QAQC ID Reference Page'!A$1:G$10999,6,FALSE)</f>
        <v>G9</v>
      </c>
      <c r="G45" s="3" t="str">
        <f>VLOOKUP(A45,'QAQC ID Reference Page'!A$1:G$10999,7,FALSE)</f>
        <v>B</v>
      </c>
      <c r="H45" s="30">
        <v>44012</v>
      </c>
      <c r="I45" s="3">
        <v>0.78</v>
      </c>
      <c r="J45" s="3">
        <v>100</v>
      </c>
      <c r="K45" s="3">
        <v>10</v>
      </c>
      <c r="L45" s="3">
        <v>1032.05</v>
      </c>
      <c r="M45" s="3">
        <f t="shared" si="0"/>
        <v>0.1</v>
      </c>
      <c r="N45" s="3">
        <f t="shared" si="1"/>
        <v>151.96339999999998</v>
      </c>
      <c r="O45" s="3">
        <f t="shared" si="2"/>
        <v>15.196339999999999</v>
      </c>
      <c r="P45" s="3"/>
      <c r="Q45" s="3"/>
      <c r="R45" s="3"/>
      <c r="S45" s="3"/>
      <c r="T45" s="3"/>
      <c r="U45" s="3"/>
      <c r="V45" s="3"/>
      <c r="W45" s="3"/>
      <c r="X45" s="3"/>
      <c r="Y45" s="3"/>
      <c r="Z45" s="3"/>
      <c r="AA45" s="3"/>
    </row>
    <row r="46" spans="1:27" x14ac:dyDescent="0.2">
      <c r="A46" s="3" t="s">
        <v>312</v>
      </c>
      <c r="B46" s="3" t="str">
        <f>VLOOKUP(A46,'QAQC ID Reference Page'!A$1:G$10999,2,FALSE)</f>
        <v>OBS0620</v>
      </c>
      <c r="C46" s="11">
        <f>VLOOKUP(A46,'QAQC ID Reference Page'!A$1:G$10999,3,FALSE)</f>
        <v>43999</v>
      </c>
      <c r="D46" s="12">
        <f>VLOOKUP(A46,'QAQC ID Reference Page'!A$1:G$10999,4,FALSE)</f>
        <v>0.58402777777777781</v>
      </c>
      <c r="E46" s="3">
        <f>VLOOKUP(A46,'QAQC ID Reference Page'!A$1:G$10999,5,FALSE)</f>
        <v>1010</v>
      </c>
      <c r="F46" s="3" t="str">
        <f>VLOOKUP(A46,'QAQC ID Reference Page'!A$1:G$10999,6,FALSE)</f>
        <v>I7C</v>
      </c>
      <c r="G46" s="3" t="str">
        <f>VLOOKUP(A46,'QAQC ID Reference Page'!A$1:G$10999,7,FALSE)</f>
        <v>B</v>
      </c>
      <c r="H46" s="30">
        <v>44012</v>
      </c>
      <c r="I46" s="3">
        <v>0.78</v>
      </c>
      <c r="J46" s="3">
        <v>100</v>
      </c>
      <c r="K46" s="3">
        <v>10</v>
      </c>
      <c r="L46" s="3">
        <v>331.17</v>
      </c>
      <c r="M46" s="3">
        <f t="shared" si="0"/>
        <v>0.1</v>
      </c>
      <c r="N46" s="3">
        <f t="shared" si="1"/>
        <v>48.233159999999998</v>
      </c>
      <c r="O46" s="3">
        <f t="shared" si="2"/>
        <v>4.8233160000000002</v>
      </c>
      <c r="P46" s="3"/>
      <c r="Q46" s="3"/>
      <c r="R46" s="3"/>
      <c r="S46" s="3"/>
      <c r="T46" s="3"/>
      <c r="U46" s="3"/>
      <c r="V46" s="3"/>
      <c r="W46" s="3"/>
      <c r="X46" s="3"/>
      <c r="Y46" s="3"/>
      <c r="Z46" s="3"/>
      <c r="AA46" s="3"/>
    </row>
    <row r="47" spans="1:27" x14ac:dyDescent="0.2">
      <c r="A47" s="3" t="s">
        <v>311</v>
      </c>
      <c r="B47" s="3" t="str">
        <f>VLOOKUP(A47,'QAQC ID Reference Page'!A$1:G$10999,2,FALSE)</f>
        <v>OBS0620</v>
      </c>
      <c r="C47" s="11">
        <f>VLOOKUP(A47,'QAQC ID Reference Page'!A$1:G$10999,3,FALSE)</f>
        <v>43999</v>
      </c>
      <c r="D47" s="12">
        <f>VLOOKUP(A47,'QAQC ID Reference Page'!A$1:G$10999,4,FALSE)</f>
        <v>0.58402777777777781</v>
      </c>
      <c r="E47" s="3">
        <f>VLOOKUP(A47,'QAQC ID Reference Page'!A$1:G$10999,5,FALSE)</f>
        <v>1020</v>
      </c>
      <c r="F47" s="3" t="str">
        <f>VLOOKUP(A47,'QAQC ID Reference Page'!A$1:G$10999,6,FALSE)</f>
        <v>I7C</v>
      </c>
      <c r="G47" s="3" t="str">
        <f>VLOOKUP(A47,'QAQC ID Reference Page'!A$1:G$10999,7,FALSE)</f>
        <v>S</v>
      </c>
      <c r="H47" s="30">
        <v>44012</v>
      </c>
      <c r="I47" s="3">
        <v>0.78</v>
      </c>
      <c r="J47" s="3">
        <v>100</v>
      </c>
      <c r="K47" s="3">
        <v>10</v>
      </c>
      <c r="L47" s="3">
        <v>879.56</v>
      </c>
      <c r="M47" s="3">
        <f t="shared" si="0"/>
        <v>0.1</v>
      </c>
      <c r="N47" s="3">
        <f t="shared" si="1"/>
        <v>129.39487999999997</v>
      </c>
      <c r="O47" s="3">
        <f t="shared" si="2"/>
        <v>12.939487999999997</v>
      </c>
      <c r="P47" s="3"/>
      <c r="Q47" s="3"/>
      <c r="R47" s="3"/>
      <c r="S47" s="3"/>
      <c r="T47" s="3"/>
      <c r="U47" s="3"/>
      <c r="V47" s="3"/>
      <c r="W47" s="3"/>
      <c r="X47" s="3"/>
      <c r="Y47" s="3"/>
      <c r="Z47" s="3"/>
      <c r="AA47" s="3"/>
    </row>
    <row r="48" spans="1:27" x14ac:dyDescent="0.2">
      <c r="A48" s="3" t="s">
        <v>314</v>
      </c>
      <c r="B48" s="3" t="str">
        <f>VLOOKUP(A48,'QAQC ID Reference Page'!A$1:G$10999,2,FALSE)</f>
        <v>OBS0620</v>
      </c>
      <c r="C48" s="11">
        <f>VLOOKUP(A48,'QAQC ID Reference Page'!A$1:G$10999,3,FALSE)</f>
        <v>43999</v>
      </c>
      <c r="D48" s="12">
        <f>VLOOKUP(A48,'QAQC ID Reference Page'!A$1:G$10999,4,FALSE)</f>
        <v>0.61319444444444449</v>
      </c>
      <c r="E48" s="3">
        <f>VLOOKUP(A48,'QAQC ID Reference Page'!A$1:G$10999,5,FALSE)</f>
        <v>1013</v>
      </c>
      <c r="F48" s="3" t="str">
        <f>VLOOKUP(A48,'QAQC ID Reference Page'!A$1:G$10999,6,FALSE)</f>
        <v>G7C</v>
      </c>
      <c r="G48" s="3" t="str">
        <f>VLOOKUP(A48,'QAQC ID Reference Page'!A$1:G$10999,7,FALSE)</f>
        <v>S</v>
      </c>
      <c r="H48" s="30">
        <v>44012</v>
      </c>
      <c r="I48" s="3">
        <v>0.78</v>
      </c>
      <c r="J48" s="3">
        <v>100</v>
      </c>
      <c r="K48" s="3">
        <v>10</v>
      </c>
      <c r="L48" s="3">
        <v>430.59</v>
      </c>
      <c r="M48" s="3">
        <f t="shared" si="0"/>
        <v>0.1</v>
      </c>
      <c r="N48" s="3">
        <f t="shared" si="1"/>
        <v>62.947319999999991</v>
      </c>
      <c r="O48" s="3">
        <f t="shared" si="2"/>
        <v>6.2947319999999998</v>
      </c>
      <c r="P48" s="3"/>
      <c r="Q48" s="3"/>
      <c r="R48" s="3"/>
      <c r="S48" s="3"/>
      <c r="T48" s="3"/>
      <c r="U48" s="3"/>
      <c r="V48" s="3"/>
      <c r="W48" s="3"/>
      <c r="X48" s="3"/>
      <c r="Y48" s="3"/>
      <c r="Z48" s="3"/>
      <c r="AA48" s="3"/>
    </row>
    <row r="49" spans="1:27" x14ac:dyDescent="0.2">
      <c r="A49" s="3" t="s">
        <v>298</v>
      </c>
      <c r="B49" s="3" t="str">
        <f>VLOOKUP(A49,'QAQC ID Reference Page'!A$1:G$10999,2,FALSE)</f>
        <v>OBS0620</v>
      </c>
      <c r="C49" s="11">
        <f>VLOOKUP(A49,'QAQC ID Reference Page'!A$1:G$10999,3,FALSE)</f>
        <v>43999</v>
      </c>
      <c r="D49" s="12">
        <f>VLOOKUP(A49,'QAQC ID Reference Page'!A$1:G$10999,4,FALSE)</f>
        <v>0.49861111111111112</v>
      </c>
      <c r="E49" s="3">
        <f>VLOOKUP(A49,'QAQC ID Reference Page'!A$1:G$10999,5,FALSE)</f>
        <v>1015</v>
      </c>
      <c r="F49" s="3" t="str">
        <f>VLOOKUP(A49,'QAQC ID Reference Page'!A$1:G$10999,6,FALSE)</f>
        <v>BR</v>
      </c>
      <c r="G49" s="3" t="str">
        <f>VLOOKUP(A49,'QAQC ID Reference Page'!A$1:G$10999,7,FALSE)</f>
        <v>S</v>
      </c>
      <c r="H49" s="30">
        <v>44012</v>
      </c>
      <c r="I49" s="3">
        <v>0.24</v>
      </c>
      <c r="J49" s="3">
        <v>100</v>
      </c>
      <c r="K49" s="3">
        <v>10</v>
      </c>
      <c r="L49" s="3">
        <v>1291.3</v>
      </c>
      <c r="M49" s="3">
        <f t="shared" si="0"/>
        <v>0.1</v>
      </c>
      <c r="N49" s="3">
        <f t="shared" si="1"/>
        <v>190.87239999999997</v>
      </c>
      <c r="O49" s="3">
        <f t="shared" si="2"/>
        <v>19.087239999999998</v>
      </c>
      <c r="P49" s="3"/>
      <c r="Q49" s="3"/>
      <c r="R49" s="3"/>
      <c r="S49" s="3"/>
      <c r="T49" s="3"/>
      <c r="U49" s="3"/>
      <c r="V49" s="3"/>
      <c r="W49" s="3"/>
      <c r="X49" s="3"/>
      <c r="Y49" s="3"/>
      <c r="Z49" s="3"/>
      <c r="AA49" s="3"/>
    </row>
    <row r="50" spans="1:27" x14ac:dyDescent="0.2">
      <c r="A50" s="3" t="s">
        <v>305</v>
      </c>
      <c r="B50" s="3" t="str">
        <f>VLOOKUP(A50,'QAQC ID Reference Page'!A$1:G$10999,2,FALSE)</f>
        <v>OBS0620</v>
      </c>
      <c r="C50" s="11">
        <f>VLOOKUP(A50,'QAQC ID Reference Page'!A$1:G$10999,3,FALSE)</f>
        <v>43999</v>
      </c>
      <c r="D50" s="12">
        <f>VLOOKUP(A50,'QAQC ID Reference Page'!A$1:G$10999,4,FALSE)</f>
        <v>0.53680555555555554</v>
      </c>
      <c r="E50" s="3">
        <f>VLOOKUP(A50,'QAQC ID Reference Page'!A$1:G$10999,5,FALSE)</f>
        <v>1012</v>
      </c>
      <c r="F50" s="3" t="str">
        <f>VLOOKUP(A50,'QAQC ID Reference Page'!A$1:G$10999,6,FALSE)</f>
        <v>TR</v>
      </c>
      <c r="G50" s="3" t="str">
        <f>VLOOKUP(A50,'QAQC ID Reference Page'!A$1:G$10999,7,FALSE)</f>
        <v>B</v>
      </c>
      <c r="H50" s="30">
        <v>44012</v>
      </c>
      <c r="I50" s="3">
        <v>0.78</v>
      </c>
      <c r="J50" s="3">
        <v>100</v>
      </c>
      <c r="K50" s="3">
        <v>10</v>
      </c>
      <c r="L50" s="3">
        <v>654.66</v>
      </c>
      <c r="M50" s="3">
        <f t="shared" si="0"/>
        <v>0.1</v>
      </c>
      <c r="N50" s="3">
        <f t="shared" si="1"/>
        <v>96.109679999999983</v>
      </c>
      <c r="O50" s="3">
        <f t="shared" si="2"/>
        <v>9.6109679999999997</v>
      </c>
      <c r="P50" s="3"/>
      <c r="Q50" s="3"/>
      <c r="R50" s="3"/>
      <c r="S50" s="3"/>
      <c r="T50" s="3"/>
      <c r="U50" s="3"/>
      <c r="V50" s="3"/>
      <c r="W50" s="3"/>
      <c r="X50" s="3"/>
      <c r="Y50" s="3"/>
      <c r="Z50" s="3"/>
      <c r="AA50" s="3"/>
    </row>
    <row r="51" spans="1:27" x14ac:dyDescent="0.2">
      <c r="A51" s="3" t="s">
        <v>290</v>
      </c>
      <c r="B51" s="3" t="str">
        <f>VLOOKUP(A51,'QAQC ID Reference Page'!A$1:G$10999,2,FALSE)</f>
        <v>OBS0620</v>
      </c>
      <c r="C51" s="11">
        <f>VLOOKUP(A51,'QAQC ID Reference Page'!A$1:G$10999,3,FALSE)</f>
        <v>43999</v>
      </c>
      <c r="D51" s="12">
        <f>VLOOKUP(A51,'QAQC ID Reference Page'!A$1:G$10999,4,FALSE)</f>
        <v>0.43055555555555558</v>
      </c>
      <c r="E51" s="3">
        <f>VLOOKUP(A51,'QAQC ID Reference Page'!A$1:G$10999,5,FALSE)</f>
        <v>1005</v>
      </c>
      <c r="F51" s="3" t="str">
        <f>VLOOKUP(A51,'QAQC ID Reference Page'!A$1:G$10999,6,FALSE)</f>
        <v>G9</v>
      </c>
      <c r="G51" s="3" t="str">
        <f>VLOOKUP(A51,'QAQC ID Reference Page'!A$1:G$10999,7,FALSE)</f>
        <v>S</v>
      </c>
      <c r="H51" s="30">
        <v>44012</v>
      </c>
      <c r="I51" s="3">
        <v>0.78</v>
      </c>
      <c r="J51" s="3">
        <v>100</v>
      </c>
      <c r="K51" s="3">
        <v>10</v>
      </c>
      <c r="L51" s="3">
        <v>692.96</v>
      </c>
      <c r="M51" s="3">
        <f t="shared" si="0"/>
        <v>0.1</v>
      </c>
      <c r="N51" s="3">
        <f t="shared" si="1"/>
        <v>101.77808</v>
      </c>
      <c r="O51" s="3">
        <f t="shared" si="2"/>
        <v>10.177808000000001</v>
      </c>
      <c r="P51" s="3"/>
      <c r="Q51" s="3"/>
      <c r="R51" s="3"/>
      <c r="S51" s="3"/>
      <c r="T51" s="3"/>
      <c r="U51" s="3"/>
      <c r="V51" s="3"/>
      <c r="W51" s="3"/>
      <c r="X51" s="3"/>
      <c r="Y51" s="3"/>
      <c r="Z51" s="3"/>
      <c r="AA51" s="3"/>
    </row>
    <row r="52" spans="1:27" x14ac:dyDescent="0.2">
      <c r="A52" s="3" t="s">
        <v>287</v>
      </c>
      <c r="B52" s="3" t="str">
        <f>VLOOKUP(A52,'QAQC ID Reference Page'!A$1:G$10999,2,FALSE)</f>
        <v>OBS0620</v>
      </c>
      <c r="C52" s="11">
        <f>VLOOKUP(A52,'QAQC ID Reference Page'!A$1:G$10999,3,FALSE)</f>
        <v>43999</v>
      </c>
      <c r="D52" s="12">
        <f>VLOOKUP(A52,'QAQC ID Reference Page'!A$1:G$10999,4,FALSE)</f>
        <v>0.35694444444444445</v>
      </c>
      <c r="E52" s="3">
        <f>VLOOKUP(A52,'QAQC ID Reference Page'!A$1:G$10999,5,FALSE)</f>
        <v>1002</v>
      </c>
      <c r="F52" s="3" t="str">
        <f>VLOOKUP(A52,'QAQC ID Reference Page'!A$1:G$10999,6,FALSE)</f>
        <v>E7C</v>
      </c>
      <c r="G52" s="3" t="str">
        <f>VLOOKUP(A52,'QAQC ID Reference Page'!A$1:G$10999,7,FALSE)</f>
        <v>S</v>
      </c>
      <c r="H52" s="30">
        <v>44012</v>
      </c>
      <c r="I52" s="3">
        <v>0.78</v>
      </c>
      <c r="J52" s="3">
        <v>100</v>
      </c>
      <c r="K52" s="3">
        <v>10</v>
      </c>
      <c r="L52" s="3">
        <v>440.85</v>
      </c>
      <c r="M52" s="3">
        <f t="shared" si="0"/>
        <v>0.1</v>
      </c>
      <c r="N52" s="3">
        <f t="shared" si="1"/>
        <v>64.465800000000002</v>
      </c>
      <c r="O52" s="3">
        <f t="shared" si="2"/>
        <v>6.4465800000000009</v>
      </c>
      <c r="P52" s="3"/>
      <c r="Q52" s="3"/>
      <c r="R52" s="3"/>
      <c r="S52" s="3"/>
      <c r="T52" s="3"/>
      <c r="U52" s="3"/>
      <c r="V52" s="3"/>
      <c r="W52" s="3"/>
      <c r="X52" s="3"/>
      <c r="Y52" s="3"/>
      <c r="Z52" s="3"/>
      <c r="AA52" s="3"/>
    </row>
    <row r="53" spans="1:27" x14ac:dyDescent="0.2">
      <c r="A53" s="3" t="s">
        <v>289</v>
      </c>
      <c r="B53" s="3" t="str">
        <f>VLOOKUP(A53,'QAQC ID Reference Page'!A$1:G$10999,2,FALSE)</f>
        <v>OBS0620</v>
      </c>
      <c r="C53" s="11">
        <f>VLOOKUP(A53,'QAQC ID Reference Page'!A$1:G$10999,3,FALSE)</f>
        <v>43999</v>
      </c>
      <c r="D53" s="12">
        <f>VLOOKUP(A53,'QAQC ID Reference Page'!A$1:G$10999,4,FALSE)</f>
        <v>0.3840277777777778</v>
      </c>
      <c r="E53" s="3">
        <f>VLOOKUP(A53,'QAQC ID Reference Page'!A$1:G$10999,5,FALSE)</f>
        <v>1003</v>
      </c>
      <c r="F53" s="3" t="str">
        <f>VLOOKUP(A53,'QAQC ID Reference Page'!A$1:G$10999,6,FALSE)</f>
        <v>E9</v>
      </c>
      <c r="G53" s="3" t="str">
        <f>VLOOKUP(A53,'QAQC ID Reference Page'!A$1:G$10999,7,FALSE)</f>
        <v>S</v>
      </c>
      <c r="H53" s="30">
        <v>44012</v>
      </c>
      <c r="I53" s="3">
        <v>0.78</v>
      </c>
      <c r="J53" s="3">
        <v>100</v>
      </c>
      <c r="K53" s="3">
        <v>10</v>
      </c>
      <c r="L53" s="3">
        <v>740.62</v>
      </c>
      <c r="M53" s="3">
        <f t="shared" si="0"/>
        <v>0.1</v>
      </c>
      <c r="N53" s="3">
        <f t="shared" si="1"/>
        <v>108.83175999999999</v>
      </c>
      <c r="O53" s="3">
        <f t="shared" si="2"/>
        <v>10.883175999999999</v>
      </c>
      <c r="P53" s="3"/>
      <c r="Q53" s="3"/>
      <c r="R53" s="3"/>
      <c r="S53" s="3"/>
      <c r="T53" s="3"/>
      <c r="U53" s="3"/>
      <c r="V53" s="3"/>
      <c r="W53" s="3"/>
      <c r="X53" s="3"/>
      <c r="Y53" s="3"/>
      <c r="Z53" s="3"/>
      <c r="AA53" s="3"/>
    </row>
    <row r="54" spans="1:27" x14ac:dyDescent="0.2">
      <c r="A54" s="3" t="s">
        <v>288</v>
      </c>
      <c r="B54" s="3" t="str">
        <f>VLOOKUP(A54,'QAQC ID Reference Page'!A$1:G$10999,2,FALSE)</f>
        <v>OBS0620</v>
      </c>
      <c r="C54" s="11">
        <f>VLOOKUP(A54,'QAQC ID Reference Page'!A$1:G$10999,3,FALSE)</f>
        <v>43999</v>
      </c>
      <c r="D54" s="12">
        <f>VLOOKUP(A54,'QAQC ID Reference Page'!A$1:G$10999,4,FALSE)</f>
        <v>0.35694444444444445</v>
      </c>
      <c r="E54" s="3">
        <f>VLOOKUP(A54,'QAQC ID Reference Page'!A$1:G$10999,5,FALSE)</f>
        <v>1004</v>
      </c>
      <c r="F54" s="3" t="str">
        <f>VLOOKUP(A54,'QAQC ID Reference Page'!A$1:G$10999,6,FALSE)</f>
        <v>E7C</v>
      </c>
      <c r="G54" s="3" t="str">
        <f>VLOOKUP(A54,'QAQC ID Reference Page'!A$1:G$10999,7,FALSE)</f>
        <v>B</v>
      </c>
      <c r="H54" s="30">
        <v>44012</v>
      </c>
      <c r="I54" s="3">
        <v>0.24</v>
      </c>
      <c r="J54" s="3">
        <v>100</v>
      </c>
      <c r="K54" s="3">
        <v>10</v>
      </c>
      <c r="L54" s="3">
        <v>315.20999999999998</v>
      </c>
      <c r="M54" s="3">
        <f t="shared" si="0"/>
        <v>0.1</v>
      </c>
      <c r="N54" s="3">
        <f t="shared" si="1"/>
        <v>46.411079999999991</v>
      </c>
      <c r="O54" s="3">
        <f t="shared" si="2"/>
        <v>4.6411079999999991</v>
      </c>
      <c r="P54" s="3"/>
      <c r="Q54" s="3"/>
      <c r="R54" s="3"/>
      <c r="S54" s="3"/>
      <c r="T54" s="3"/>
      <c r="U54" s="3"/>
      <c r="V54" s="3"/>
      <c r="W54" s="3"/>
      <c r="X54" s="3"/>
      <c r="Y54" s="3"/>
      <c r="Z54" s="3"/>
      <c r="AA54" s="3"/>
    </row>
    <row r="55" spans="1:27" x14ac:dyDescent="0.2">
      <c r="A55" s="3" t="s">
        <v>285</v>
      </c>
      <c r="B55" s="3" t="str">
        <f>VLOOKUP(A55,'QAQC ID Reference Page'!A$1:G$10999,2,FALSE)</f>
        <v>OBS0620</v>
      </c>
      <c r="C55" s="11">
        <f>VLOOKUP(A55,'QAQC ID Reference Page'!A$1:G$10999,3,FALSE)</f>
        <v>43999</v>
      </c>
      <c r="D55" s="12">
        <f>VLOOKUP(A55,'QAQC ID Reference Page'!A$1:G$10999,4,FALSE)</f>
        <v>0.30833333333333335</v>
      </c>
      <c r="E55" s="3">
        <f>VLOOKUP(A55,'QAQC ID Reference Page'!A$1:G$10999,5,FALSE)</f>
        <v>1001</v>
      </c>
      <c r="F55" s="3" t="str">
        <f>VLOOKUP(A55,'QAQC ID Reference Page'!A$1:G$10999,6,FALSE)</f>
        <v>E6</v>
      </c>
      <c r="G55" s="3" t="str">
        <f>VLOOKUP(A55,'QAQC ID Reference Page'!A$1:G$10999,7,FALSE)</f>
        <v>S</v>
      </c>
      <c r="H55" s="30">
        <v>44012</v>
      </c>
      <c r="I55" s="3">
        <v>0.24</v>
      </c>
      <c r="J55" s="3">
        <v>100</v>
      </c>
      <c r="K55" s="3">
        <v>10</v>
      </c>
      <c r="L55" s="3">
        <v>664.91</v>
      </c>
      <c r="M55" s="3">
        <f t="shared" si="0"/>
        <v>0.1</v>
      </c>
      <c r="N55" s="3">
        <f t="shared" si="1"/>
        <v>98.166679999999999</v>
      </c>
      <c r="O55" s="3">
        <f t="shared" si="2"/>
        <v>9.8166679999999999</v>
      </c>
      <c r="P55" s="3"/>
      <c r="Q55" s="3"/>
      <c r="R55" s="3"/>
      <c r="S55" s="3"/>
      <c r="T55" s="3"/>
      <c r="U55" s="3"/>
      <c r="V55" s="3"/>
      <c r="W55" s="3"/>
      <c r="X55" s="3"/>
      <c r="Y55" s="3"/>
      <c r="Z55" s="3"/>
      <c r="AA55" s="3"/>
    </row>
    <row r="56" spans="1:27" x14ac:dyDescent="0.2">
      <c r="A56" s="3" t="s">
        <v>310</v>
      </c>
      <c r="B56" s="3" t="str">
        <f>VLOOKUP(A56,'QAQC ID Reference Page'!A$1:G$10999,2,FALSE)</f>
        <v>OBS0620</v>
      </c>
      <c r="C56" s="11">
        <f>VLOOKUP(A56,'QAQC ID Reference Page'!A$1:G$10999,3,FALSE)</f>
        <v>43999</v>
      </c>
      <c r="D56" s="12">
        <f>VLOOKUP(A56,'QAQC ID Reference Page'!A$1:G$10999,4,FALSE)</f>
        <v>0.55902777777777779</v>
      </c>
      <c r="E56" s="3">
        <f>VLOOKUP(A56,'QAQC ID Reference Page'!A$1:G$10999,5,FALSE)</f>
        <v>1041</v>
      </c>
      <c r="F56" s="3" t="str">
        <f>VLOOKUP(A56,'QAQC ID Reference Page'!A$1:G$10999,6,FALSE)</f>
        <v>J7C</v>
      </c>
      <c r="G56" s="3" t="str">
        <f>VLOOKUP(A56,'QAQC ID Reference Page'!A$1:G$10999,7,FALSE)</f>
        <v>B</v>
      </c>
      <c r="H56" s="30">
        <v>44012</v>
      </c>
      <c r="I56" s="3">
        <v>0.78</v>
      </c>
      <c r="J56" s="3">
        <v>100</v>
      </c>
      <c r="K56" s="3">
        <v>10</v>
      </c>
      <c r="L56" s="3">
        <v>308.45999999999998</v>
      </c>
      <c r="M56" s="3">
        <f t="shared" si="0"/>
        <v>0.1</v>
      </c>
      <c r="N56" s="3">
        <f t="shared" si="1"/>
        <v>44.872079999999997</v>
      </c>
      <c r="O56" s="3">
        <f t="shared" si="2"/>
        <v>4.4872079999999999</v>
      </c>
      <c r="P56" s="3"/>
      <c r="Q56" s="3"/>
      <c r="R56" s="3"/>
      <c r="S56" s="3"/>
      <c r="T56" s="3"/>
      <c r="U56" s="3"/>
      <c r="V56" s="3"/>
      <c r="W56" s="3"/>
      <c r="X56" s="3"/>
      <c r="Y56" s="3"/>
      <c r="Z56" s="3"/>
      <c r="AA56" s="3"/>
    </row>
    <row r="57" spans="1:27" x14ac:dyDescent="0.2">
      <c r="A57" s="3" t="s">
        <v>292</v>
      </c>
      <c r="B57" s="3" t="str">
        <f>VLOOKUP(A57,'QAQC ID Reference Page'!A$1:G$10999,2,FALSE)</f>
        <v>OBS0620</v>
      </c>
      <c r="C57" s="11">
        <f>VLOOKUP(A57,'QAQC ID Reference Page'!A$1:G$10999,3,FALSE)</f>
        <v>43999</v>
      </c>
      <c r="D57" s="12">
        <f>VLOOKUP(A57,'QAQC ID Reference Page'!A$1:G$10999,4,FALSE)</f>
        <v>0.44444444444444442</v>
      </c>
      <c r="E57" s="3">
        <f>VLOOKUP(A57,'QAQC ID Reference Page'!A$1:G$10999,5,FALSE)</f>
        <v>1024</v>
      </c>
      <c r="F57" s="3" t="str">
        <f>VLOOKUP(A57,'QAQC ID Reference Page'!A$1:G$10999,6,FALSE)</f>
        <v>H9-1</v>
      </c>
      <c r="G57" s="3" t="str">
        <f>VLOOKUP(A57,'QAQC ID Reference Page'!A$1:G$10999,7,FALSE)</f>
        <v>S</v>
      </c>
      <c r="H57" s="30">
        <v>44012</v>
      </c>
      <c r="I57" s="3">
        <v>0.78</v>
      </c>
      <c r="J57" s="3">
        <v>100</v>
      </c>
      <c r="K57" s="3">
        <v>10</v>
      </c>
      <c r="L57" s="3">
        <v>531.70000000000005</v>
      </c>
      <c r="M57" s="3">
        <f t="shared" si="0"/>
        <v>0.1</v>
      </c>
      <c r="N57" s="3">
        <f t="shared" si="1"/>
        <v>77.911600000000007</v>
      </c>
      <c r="O57" s="3">
        <f t="shared" si="2"/>
        <v>7.7911600000000014</v>
      </c>
      <c r="P57" s="3"/>
      <c r="Q57" s="3"/>
      <c r="R57" s="3"/>
      <c r="S57" s="3"/>
      <c r="T57" s="3"/>
      <c r="U57" s="3"/>
      <c r="V57" s="3"/>
      <c r="W57" s="3"/>
      <c r="X57" s="3"/>
      <c r="Y57" s="3"/>
      <c r="Z57" s="3"/>
      <c r="AA57" s="3"/>
    </row>
    <row r="58" spans="1:27" x14ac:dyDescent="0.2">
      <c r="A58" s="3" t="s">
        <v>308</v>
      </c>
      <c r="B58" s="3" t="str">
        <f>VLOOKUP(A58,'QAQC ID Reference Page'!A$1:G$10999,2,FALSE)</f>
        <v>OBS0620</v>
      </c>
      <c r="C58" s="11">
        <f>VLOOKUP(A58,'QAQC ID Reference Page'!A$1:G$10999,3,FALSE)</f>
        <v>43999</v>
      </c>
      <c r="D58" s="12">
        <f>VLOOKUP(A58,'QAQC ID Reference Page'!A$1:G$10999,4,FALSE)</f>
        <v>0.55902777777777779</v>
      </c>
      <c r="E58" s="3">
        <f>VLOOKUP(A58,'QAQC ID Reference Page'!A$1:G$10999,5,FALSE)</f>
        <v>1011</v>
      </c>
      <c r="F58" s="3" t="str">
        <f>VLOOKUP(A58,'QAQC ID Reference Page'!A$1:G$10999,6,FALSE)</f>
        <v>J7C</v>
      </c>
      <c r="G58" s="3" t="str">
        <f>VLOOKUP(A58,'QAQC ID Reference Page'!A$1:G$10999,7,FALSE)</f>
        <v>S</v>
      </c>
      <c r="H58" s="30">
        <v>44012</v>
      </c>
      <c r="I58" s="3">
        <v>0.24</v>
      </c>
      <c r="J58" s="3">
        <v>100</v>
      </c>
      <c r="K58" s="3">
        <v>10</v>
      </c>
      <c r="L58" s="3">
        <v>827.87</v>
      </c>
      <c r="M58" s="3">
        <f t="shared" si="0"/>
        <v>0.1</v>
      </c>
      <c r="N58" s="3">
        <f t="shared" si="1"/>
        <v>122.28476000000001</v>
      </c>
      <c r="O58" s="3">
        <f t="shared" si="2"/>
        <v>12.228476000000001</v>
      </c>
      <c r="P58" s="3"/>
      <c r="Q58" s="3"/>
      <c r="R58" s="3"/>
      <c r="S58" s="3"/>
      <c r="T58" s="3"/>
      <c r="U58" s="3"/>
      <c r="V58" s="3"/>
      <c r="W58" s="3"/>
      <c r="X58" s="3"/>
      <c r="Y58" s="3"/>
      <c r="Z58" s="3"/>
      <c r="AA58" s="3"/>
    </row>
    <row r="59" spans="1:27" x14ac:dyDescent="0.2">
      <c r="A59" s="3" t="s">
        <v>299</v>
      </c>
      <c r="B59" s="3" t="str">
        <f>VLOOKUP(A59,'QAQC ID Reference Page'!A$1:G$10999,2,FALSE)</f>
        <v>OBS0620</v>
      </c>
      <c r="C59" s="11">
        <f>VLOOKUP(A59,'QAQC ID Reference Page'!A$1:G$10999,3,FALSE)</f>
        <v>43999</v>
      </c>
      <c r="D59" s="12">
        <f>VLOOKUP(A59,'QAQC ID Reference Page'!A$1:G$10999,4,FALSE)</f>
        <v>0.51041666666666663</v>
      </c>
      <c r="E59" s="3">
        <f>VLOOKUP(A59,'QAQC ID Reference Page'!A$1:G$10999,5,FALSE)</f>
        <v>1019</v>
      </c>
      <c r="F59" s="3" t="str">
        <f>VLOOKUP(A59,'QAQC ID Reference Page'!A$1:G$10999,6,FALSE)</f>
        <v>AR</v>
      </c>
      <c r="G59" s="3" t="str">
        <f>VLOOKUP(A59,'QAQC ID Reference Page'!A$1:G$10999,7,FALSE)</f>
        <v>S</v>
      </c>
      <c r="H59" s="30">
        <v>44012</v>
      </c>
      <c r="I59" s="3">
        <v>0.78</v>
      </c>
      <c r="J59" s="3">
        <v>100</v>
      </c>
      <c r="K59" s="3">
        <v>10</v>
      </c>
      <c r="L59" s="3">
        <v>1219.32</v>
      </c>
      <c r="M59" s="3">
        <f t="shared" si="0"/>
        <v>0.1</v>
      </c>
      <c r="N59" s="3">
        <f t="shared" si="1"/>
        <v>179.67935999999997</v>
      </c>
      <c r="O59" s="3">
        <f t="shared" si="2"/>
        <v>17.967935999999998</v>
      </c>
      <c r="P59" s="3"/>
      <c r="Q59" s="3"/>
      <c r="R59" s="3"/>
      <c r="S59" s="3"/>
      <c r="T59" s="3"/>
      <c r="U59" s="3"/>
      <c r="V59" s="3"/>
      <c r="W59" s="3"/>
      <c r="X59" s="3"/>
      <c r="Y59" s="3"/>
      <c r="Z59" s="3"/>
      <c r="AA59" s="3"/>
    </row>
    <row r="60" spans="1:27" x14ac:dyDescent="0.2">
      <c r="A60" s="3" t="s">
        <v>294</v>
      </c>
      <c r="B60" s="3" t="str">
        <f>VLOOKUP(A60,'QAQC ID Reference Page'!A$1:G$10999,2,FALSE)</f>
        <v>OBS0620</v>
      </c>
      <c r="C60" s="11">
        <f>VLOOKUP(A60,'QAQC ID Reference Page'!A$1:G$10999,3,FALSE)</f>
        <v>43999</v>
      </c>
      <c r="D60" s="12">
        <f>VLOOKUP(A60,'QAQC ID Reference Page'!A$1:G$10999,4,FALSE)</f>
        <v>0.44444444444444442</v>
      </c>
      <c r="E60" s="3">
        <f>VLOOKUP(A60,'QAQC ID Reference Page'!A$1:G$10999,5,FALSE)</f>
        <v>1014</v>
      </c>
      <c r="F60" s="3" t="str">
        <f>VLOOKUP(A60,'QAQC ID Reference Page'!A$1:G$10999,6,FALSE)</f>
        <v>H9-1</v>
      </c>
      <c r="G60" s="3" t="str">
        <f>VLOOKUP(A60,'QAQC ID Reference Page'!A$1:G$10999,7,FALSE)</f>
        <v>B</v>
      </c>
      <c r="H60" s="30">
        <v>44012</v>
      </c>
      <c r="I60" s="3">
        <v>0.78</v>
      </c>
      <c r="J60" s="3">
        <v>100</v>
      </c>
      <c r="K60" s="3">
        <v>10</v>
      </c>
      <c r="L60" s="3">
        <v>861.22</v>
      </c>
      <c r="M60" s="3">
        <f t="shared" si="0"/>
        <v>0.1</v>
      </c>
      <c r="N60" s="3">
        <f t="shared" si="1"/>
        <v>126.68056</v>
      </c>
      <c r="O60" s="3">
        <f t="shared" si="2"/>
        <v>12.668056</v>
      </c>
      <c r="P60" s="3"/>
      <c r="Q60" s="3"/>
      <c r="R60" s="3"/>
      <c r="S60" s="3"/>
      <c r="T60" s="3"/>
      <c r="U60" s="3"/>
      <c r="V60" s="3"/>
      <c r="W60" s="3"/>
      <c r="X60" s="3"/>
      <c r="Y60" s="3"/>
      <c r="Z60" s="3"/>
      <c r="AA60" s="3"/>
    </row>
    <row r="61" spans="1:27" x14ac:dyDescent="0.2">
      <c r="A61" s="3" t="s">
        <v>332</v>
      </c>
      <c r="B61" s="3" t="str">
        <f>VLOOKUP(A61,'QAQC ID Reference Page'!A$1:G$10999,2,FALSE)</f>
        <v>OBS0620</v>
      </c>
      <c r="C61" s="11">
        <f>VLOOKUP(A61,'QAQC ID Reference Page'!A$1:G$10999,3,FALSE)</f>
        <v>44000</v>
      </c>
      <c r="D61" s="12">
        <f>VLOOKUP(A61,'QAQC ID Reference Page'!A$1:G$10999,4,FALSE)</f>
        <v>0.51527777777777772</v>
      </c>
      <c r="E61" s="3">
        <f>VLOOKUP(A61,'QAQC ID Reference Page'!A$1:G$10999,5,FALSE)</f>
        <v>1016</v>
      </c>
      <c r="F61" s="3" t="str">
        <f>VLOOKUP(A61,'QAQC ID Reference Page'!A$1:G$10999,6,FALSE)</f>
        <v>C9</v>
      </c>
      <c r="G61" s="3" t="str">
        <f>VLOOKUP(A61,'QAQC ID Reference Page'!A$1:G$10999,7,FALSE)</f>
        <v>S</v>
      </c>
      <c r="H61" s="30">
        <v>44013</v>
      </c>
      <c r="I61" s="3">
        <v>0.51</v>
      </c>
      <c r="J61" s="3">
        <v>100</v>
      </c>
      <c r="K61" s="3">
        <v>10</v>
      </c>
      <c r="L61" s="3">
        <v>384.23</v>
      </c>
      <c r="M61" s="3">
        <f t="shared" si="0"/>
        <v>0.1</v>
      </c>
      <c r="N61" s="3">
        <f t="shared" si="1"/>
        <v>56.35604</v>
      </c>
      <c r="O61" s="3">
        <f t="shared" si="2"/>
        <v>5.6356040000000007</v>
      </c>
      <c r="P61" s="3"/>
      <c r="Q61" s="3"/>
      <c r="R61" s="3"/>
      <c r="S61" s="3"/>
      <c r="T61" s="3"/>
      <c r="U61" s="3"/>
      <c r="V61" s="3"/>
      <c r="W61" s="3"/>
      <c r="X61" s="3"/>
      <c r="Y61" s="3"/>
      <c r="Z61" s="3"/>
      <c r="AA61" s="3"/>
    </row>
    <row r="62" spans="1:27" x14ac:dyDescent="0.2">
      <c r="A62" s="3" t="s">
        <v>336</v>
      </c>
      <c r="B62" s="3" t="str">
        <f>VLOOKUP(A62,'QAQC ID Reference Page'!A$1:G$10999,2,FALSE)</f>
        <v>OBS0620</v>
      </c>
      <c r="C62" s="11">
        <f>VLOOKUP(A62,'QAQC ID Reference Page'!A$1:G$10999,3,FALSE)</f>
        <v>44000</v>
      </c>
      <c r="D62" s="12">
        <f>VLOOKUP(A62,'QAQC ID Reference Page'!A$1:G$10999,4,FALSE)</f>
        <v>0.54305555555555551</v>
      </c>
      <c r="E62" s="3">
        <f>VLOOKUP(A62,'QAQC ID Reference Page'!A$1:G$10999,5,FALSE)</f>
        <v>1013</v>
      </c>
      <c r="F62" s="3" t="str">
        <f>VLOOKUP(A62,'QAQC ID Reference Page'!A$1:G$10999,6,FALSE)</f>
        <v>C7C</v>
      </c>
      <c r="G62" s="3" t="str">
        <f>VLOOKUP(A62,'QAQC ID Reference Page'!A$1:G$10999,7,FALSE)</f>
        <v>S</v>
      </c>
      <c r="H62" s="30">
        <v>44013</v>
      </c>
      <c r="I62" s="3">
        <v>0.51</v>
      </c>
      <c r="J62" s="3">
        <v>100</v>
      </c>
      <c r="K62" s="3">
        <v>10</v>
      </c>
      <c r="L62" s="3">
        <v>413.32</v>
      </c>
      <c r="M62" s="3">
        <f t="shared" si="0"/>
        <v>0.1</v>
      </c>
      <c r="N62" s="3">
        <f t="shared" si="1"/>
        <v>60.661359999999995</v>
      </c>
      <c r="O62" s="3">
        <f t="shared" si="2"/>
        <v>6.0661360000000002</v>
      </c>
      <c r="P62" s="3"/>
      <c r="Q62" s="3"/>
      <c r="R62" s="3"/>
      <c r="S62" s="3"/>
      <c r="T62" s="3"/>
      <c r="U62" s="3"/>
      <c r="V62" s="3"/>
      <c r="W62" s="3"/>
      <c r="X62" s="3"/>
      <c r="Y62" s="3"/>
      <c r="Z62" s="3"/>
      <c r="AA62" s="3"/>
    </row>
    <row r="63" spans="1:27" x14ac:dyDescent="0.2">
      <c r="A63" s="3" t="s">
        <v>333</v>
      </c>
      <c r="B63" s="3" t="str">
        <f>VLOOKUP(A63,'QAQC ID Reference Page'!A$1:G$10999,2,FALSE)</f>
        <v>OBS0620</v>
      </c>
      <c r="C63" s="11">
        <f>VLOOKUP(A63,'QAQC ID Reference Page'!A$1:G$10999,3,FALSE)</f>
        <v>44000</v>
      </c>
      <c r="D63" s="12">
        <f>VLOOKUP(A63,'QAQC ID Reference Page'!A$1:G$10999,4,FALSE)</f>
        <v>0.51527777777777772</v>
      </c>
      <c r="E63" s="3">
        <f>VLOOKUP(A63,'QAQC ID Reference Page'!A$1:G$10999,5,FALSE)</f>
        <v>1037</v>
      </c>
      <c r="F63" s="3" t="str">
        <f>VLOOKUP(A63,'QAQC ID Reference Page'!A$1:G$10999,6,FALSE)</f>
        <v>C9</v>
      </c>
      <c r="G63" s="3" t="str">
        <f>VLOOKUP(A63,'QAQC ID Reference Page'!A$1:G$10999,7,FALSE)</f>
        <v>B</v>
      </c>
      <c r="H63" s="30">
        <v>44013</v>
      </c>
      <c r="I63" s="3">
        <v>0.51</v>
      </c>
      <c r="J63" s="3">
        <v>100</v>
      </c>
      <c r="K63" s="3">
        <v>10</v>
      </c>
      <c r="L63" s="3">
        <v>640.64</v>
      </c>
      <c r="M63" s="3">
        <f t="shared" si="0"/>
        <v>0.1</v>
      </c>
      <c r="N63" s="3">
        <f t="shared" si="1"/>
        <v>94.304719999999989</v>
      </c>
      <c r="O63" s="3">
        <f t="shared" si="2"/>
        <v>9.430472</v>
      </c>
      <c r="P63" s="3"/>
      <c r="Q63" s="3"/>
      <c r="R63" s="3"/>
      <c r="S63" s="3"/>
      <c r="T63" s="3"/>
      <c r="U63" s="3"/>
      <c r="V63" s="3"/>
      <c r="W63" s="3"/>
      <c r="X63" s="3"/>
      <c r="Y63" s="3"/>
      <c r="Z63" s="3"/>
      <c r="AA63" s="3"/>
    </row>
    <row r="64" spans="1:27" x14ac:dyDescent="0.2">
      <c r="A64" s="3" t="s">
        <v>331</v>
      </c>
      <c r="B64" s="3" t="str">
        <f>VLOOKUP(A64,'QAQC ID Reference Page'!A$1:G$10999,2,FALSE)</f>
        <v>OBS0620</v>
      </c>
      <c r="C64" s="11">
        <f>VLOOKUP(A64,'QAQC ID Reference Page'!A$1:G$10999,3,FALSE)</f>
        <v>44000</v>
      </c>
      <c r="D64" s="12">
        <f>VLOOKUP(A64,'QAQC ID Reference Page'!A$1:G$10999,4,FALSE)</f>
        <v>0.48333333333333334</v>
      </c>
      <c r="E64" s="3">
        <f>VLOOKUP(A64,'QAQC ID Reference Page'!A$1:G$10999,5,FALSE)</f>
        <v>1007</v>
      </c>
      <c r="F64" s="3" t="str">
        <f>VLOOKUP(A64,'QAQC ID Reference Page'!A$1:G$10999,6,FALSE)</f>
        <v>B11</v>
      </c>
      <c r="G64" s="3" t="str">
        <f>VLOOKUP(A64,'QAQC ID Reference Page'!A$1:G$10999,7,FALSE)</f>
        <v>S</v>
      </c>
      <c r="H64" s="30">
        <v>44013</v>
      </c>
      <c r="I64" s="3">
        <v>0.51</v>
      </c>
      <c r="J64" s="3">
        <v>100</v>
      </c>
      <c r="K64" s="3">
        <v>10</v>
      </c>
      <c r="L64" s="3">
        <v>452</v>
      </c>
      <c r="M64" s="3">
        <f t="shared" si="0"/>
        <v>0.1</v>
      </c>
      <c r="N64" s="3">
        <f t="shared" si="1"/>
        <v>66.385999999999996</v>
      </c>
      <c r="O64" s="3">
        <f t="shared" si="2"/>
        <v>6.6386000000000003</v>
      </c>
      <c r="P64" s="3"/>
      <c r="Q64" s="3"/>
      <c r="R64" s="3"/>
      <c r="S64" s="3"/>
      <c r="T64" s="3"/>
      <c r="U64" s="3"/>
      <c r="V64" s="3"/>
      <c r="W64" s="3"/>
      <c r="X64" s="3"/>
      <c r="Y64" s="3"/>
      <c r="Z64" s="3"/>
      <c r="AA64" s="3"/>
    </row>
    <row r="65" spans="1:27" x14ac:dyDescent="0.2">
      <c r="A65" s="3" t="s">
        <v>328</v>
      </c>
      <c r="B65" s="3" t="str">
        <f>VLOOKUP(A65,'QAQC ID Reference Page'!A$1:G$10999,2,FALSE)</f>
        <v>OBS0620</v>
      </c>
      <c r="C65" s="11">
        <f>VLOOKUP(A65,'QAQC ID Reference Page'!A$1:G$10999,3,FALSE)</f>
        <v>44000</v>
      </c>
      <c r="D65" s="12">
        <f>VLOOKUP(A65,'QAQC ID Reference Page'!A$1:G$10999,4,FALSE)</f>
        <v>0.3972222222222222</v>
      </c>
      <c r="E65" s="3">
        <f>VLOOKUP(A65,'QAQC ID Reference Page'!A$1:G$10999,5,FALSE)</f>
        <v>1017</v>
      </c>
      <c r="F65" s="3" t="str">
        <f>VLOOKUP(A65,'QAQC ID Reference Page'!A$1:G$10999,6,FALSE)</f>
        <v>C4</v>
      </c>
      <c r="G65" s="3" t="str">
        <f>VLOOKUP(A65,'QAQC ID Reference Page'!A$1:G$10999,7,FALSE)</f>
        <v>B</v>
      </c>
      <c r="H65" s="30">
        <v>44013</v>
      </c>
      <c r="I65" s="3">
        <v>0.51</v>
      </c>
      <c r="J65" s="3">
        <v>100</v>
      </c>
      <c r="K65" s="3">
        <v>10</v>
      </c>
      <c r="L65" s="3">
        <v>629.95000000000005</v>
      </c>
      <c r="M65" s="3">
        <f t="shared" si="0"/>
        <v>0.1</v>
      </c>
      <c r="N65" s="3">
        <f t="shared" si="1"/>
        <v>92.7226</v>
      </c>
      <c r="O65" s="3">
        <f t="shared" si="2"/>
        <v>9.2722600000000011</v>
      </c>
      <c r="P65" s="3"/>
      <c r="Q65" s="3"/>
      <c r="R65" s="3"/>
      <c r="S65" s="3"/>
      <c r="T65" s="3"/>
      <c r="U65" s="3"/>
      <c r="V65" s="3"/>
      <c r="W65" s="3"/>
      <c r="X65" s="3"/>
      <c r="Y65" s="3"/>
      <c r="Z65" s="3"/>
      <c r="AA65" s="3"/>
    </row>
    <row r="66" spans="1:27" x14ac:dyDescent="0.2">
      <c r="A66" s="3" t="s">
        <v>334</v>
      </c>
      <c r="B66" s="3" t="str">
        <f>VLOOKUP(A66,'QAQC ID Reference Page'!A$1:G$10999,2,FALSE)</f>
        <v>OBS0620</v>
      </c>
      <c r="C66" s="11">
        <f>VLOOKUP(A66,'QAQC ID Reference Page'!A$1:G$10999,3,FALSE)</f>
        <v>44000</v>
      </c>
      <c r="D66" s="12">
        <f>VLOOKUP(A66,'QAQC ID Reference Page'!A$1:G$10999,4,FALSE)</f>
        <v>0.53333333333333333</v>
      </c>
      <c r="E66" s="3">
        <f>VLOOKUP(A66,'QAQC ID Reference Page'!A$1:G$10999,5,FALSE)</f>
        <v>1033</v>
      </c>
      <c r="F66" s="3" t="str">
        <f>VLOOKUP(A66,'QAQC ID Reference Page'!A$1:G$10999,6,FALSE)</f>
        <v>B7C</v>
      </c>
      <c r="G66" s="3" t="str">
        <f>VLOOKUP(A66,'QAQC ID Reference Page'!A$1:G$10999,7,FALSE)</f>
        <v>S</v>
      </c>
      <c r="H66" s="30">
        <v>44013</v>
      </c>
      <c r="I66" s="3">
        <v>0.51</v>
      </c>
      <c r="J66" s="3">
        <v>100</v>
      </c>
      <c r="K66" s="3">
        <v>10</v>
      </c>
      <c r="L66" s="3">
        <v>417.6</v>
      </c>
      <c r="M66" s="3">
        <f t="shared" si="0"/>
        <v>0.1</v>
      </c>
      <c r="N66" s="3">
        <f t="shared" si="1"/>
        <v>61.294800000000002</v>
      </c>
      <c r="O66" s="3">
        <f t="shared" si="2"/>
        <v>6.1294800000000009</v>
      </c>
      <c r="P66" s="3"/>
      <c r="Q66" s="3"/>
      <c r="R66" s="3"/>
      <c r="S66" s="3"/>
      <c r="T66" s="3"/>
      <c r="U66" s="3"/>
      <c r="V66" s="3"/>
      <c r="W66" s="3"/>
      <c r="X66" s="3"/>
      <c r="Y66" s="3"/>
      <c r="Z66" s="3"/>
      <c r="AA66" s="3"/>
    </row>
    <row r="67" spans="1:27" x14ac:dyDescent="0.2">
      <c r="A67" s="3" t="s">
        <v>318</v>
      </c>
      <c r="B67" s="3" t="str">
        <f>VLOOKUP(A67,'QAQC ID Reference Page'!A$1:G$10999,2,FALSE)</f>
        <v>OBS0620</v>
      </c>
      <c r="C67" s="11">
        <f>VLOOKUP(A67,'QAQC ID Reference Page'!A$1:G$10999,3,FALSE)</f>
        <v>44000</v>
      </c>
      <c r="D67" s="12">
        <f>VLOOKUP(A67,'QAQC ID Reference Page'!A$1:G$10999,4,FALSE)</f>
        <v>0.28472222222222221</v>
      </c>
      <c r="E67" s="3">
        <f>VLOOKUP(A67,'QAQC ID Reference Page'!A$1:G$10999,5,FALSE)</f>
        <v>1005</v>
      </c>
      <c r="F67" s="3" t="str">
        <f>VLOOKUP(A67,'QAQC ID Reference Page'!A$1:G$10999,6,FALSE)</f>
        <v>C5-1</v>
      </c>
      <c r="G67" s="3" t="str">
        <f>VLOOKUP(A67,'QAQC ID Reference Page'!A$1:G$10999,7,FALSE)</f>
        <v>B</v>
      </c>
      <c r="H67" s="30">
        <v>44013</v>
      </c>
      <c r="I67" s="3">
        <v>0.51</v>
      </c>
      <c r="J67" s="3">
        <v>100</v>
      </c>
      <c r="K67" s="3">
        <v>10</v>
      </c>
      <c r="L67" s="3">
        <v>614.73</v>
      </c>
      <c r="M67" s="3">
        <f t="shared" si="0"/>
        <v>0.1</v>
      </c>
      <c r="N67" s="3">
        <f t="shared" si="1"/>
        <v>90.470039999999997</v>
      </c>
      <c r="O67" s="3">
        <f t="shared" si="2"/>
        <v>9.0470039999999994</v>
      </c>
      <c r="P67" s="3"/>
      <c r="Q67" s="3"/>
      <c r="R67" s="3"/>
      <c r="S67" s="3"/>
      <c r="T67" s="3"/>
      <c r="U67" s="3"/>
      <c r="V67" s="3"/>
      <c r="W67" s="3"/>
      <c r="X67" s="3"/>
      <c r="Y67" s="3"/>
      <c r="Z67" s="3"/>
      <c r="AA67" s="3"/>
    </row>
    <row r="68" spans="1:27" x14ac:dyDescent="0.2">
      <c r="A68" s="3" t="s">
        <v>337</v>
      </c>
      <c r="B68" s="3" t="str">
        <f>VLOOKUP(A68,'QAQC ID Reference Page'!A$1:G$10999,2,FALSE)</f>
        <v>OBS0620</v>
      </c>
      <c r="C68" s="11">
        <f>VLOOKUP(A68,'QAQC ID Reference Page'!A$1:G$10999,3,FALSE)</f>
        <v>44000</v>
      </c>
      <c r="D68" s="12">
        <f>VLOOKUP(A68,'QAQC ID Reference Page'!A$1:G$10999,4,FALSE)</f>
        <v>0.54305555555555551</v>
      </c>
      <c r="E68" s="3">
        <f>VLOOKUP(A68,'QAQC ID Reference Page'!A$1:G$10999,5,FALSE)</f>
        <v>1039</v>
      </c>
      <c r="F68" s="3" t="str">
        <f>VLOOKUP(A68,'QAQC ID Reference Page'!A$1:G$10999,6,FALSE)</f>
        <v>C7C</v>
      </c>
      <c r="G68" s="3" t="str">
        <f>VLOOKUP(A68,'QAQC ID Reference Page'!A$1:G$10999,7,FALSE)</f>
        <v>B</v>
      </c>
      <c r="H68" s="30">
        <v>44013</v>
      </c>
      <c r="I68" s="3">
        <v>0.51</v>
      </c>
      <c r="J68" s="3">
        <v>100</v>
      </c>
      <c r="K68" s="3">
        <v>10</v>
      </c>
      <c r="L68" s="3">
        <v>362.18</v>
      </c>
      <c r="M68" s="3">
        <f t="shared" si="0"/>
        <v>0.1</v>
      </c>
      <c r="N68" s="3">
        <f t="shared" si="1"/>
        <v>53.092640000000003</v>
      </c>
      <c r="O68" s="3">
        <f t="shared" si="2"/>
        <v>5.3092640000000006</v>
      </c>
      <c r="P68" s="3"/>
      <c r="Q68" s="3"/>
      <c r="R68" s="3"/>
      <c r="S68" s="3"/>
      <c r="T68" s="3"/>
      <c r="U68" s="3"/>
      <c r="V68" s="3"/>
      <c r="W68" s="3"/>
      <c r="X68" s="3"/>
      <c r="Y68" s="3"/>
      <c r="Z68" s="3"/>
      <c r="AA68" s="3"/>
    </row>
    <row r="69" spans="1:27" x14ac:dyDescent="0.2">
      <c r="A69" s="3" t="s">
        <v>335</v>
      </c>
      <c r="B69" s="3" t="str">
        <f>VLOOKUP(A69,'QAQC ID Reference Page'!A$1:G$10999,2,FALSE)</f>
        <v>OBS0620</v>
      </c>
      <c r="C69" s="11">
        <f>VLOOKUP(A69,'QAQC ID Reference Page'!A$1:G$10999,3,FALSE)</f>
        <v>44000</v>
      </c>
      <c r="D69" s="12">
        <f>VLOOKUP(A69,'QAQC ID Reference Page'!A$1:G$10999,4,FALSE)</f>
        <v>0.53333333333333333</v>
      </c>
      <c r="E69" s="3">
        <f>VLOOKUP(A69,'QAQC ID Reference Page'!A$1:G$10999,5,FALSE)</f>
        <v>1045</v>
      </c>
      <c r="F69" s="3" t="str">
        <f>VLOOKUP(A69,'QAQC ID Reference Page'!A$1:G$10999,6,FALSE)</f>
        <v>B7C</v>
      </c>
      <c r="G69" s="3" t="str">
        <f>VLOOKUP(A69,'QAQC ID Reference Page'!A$1:G$10999,7,FALSE)</f>
        <v>B</v>
      </c>
      <c r="H69" s="30">
        <v>44013</v>
      </c>
      <c r="I69" s="3">
        <v>0.51</v>
      </c>
      <c r="J69" s="3">
        <v>100</v>
      </c>
      <c r="K69" s="3">
        <v>10</v>
      </c>
      <c r="L69" s="3">
        <v>368.27</v>
      </c>
      <c r="M69" s="3">
        <f t="shared" si="0"/>
        <v>0.1</v>
      </c>
      <c r="N69" s="3">
        <f t="shared" si="1"/>
        <v>53.993959999999994</v>
      </c>
      <c r="O69" s="3">
        <f t="shared" si="2"/>
        <v>5.3993959999999994</v>
      </c>
      <c r="P69" s="3"/>
      <c r="Q69" s="3"/>
      <c r="R69" s="3"/>
      <c r="S69" s="3"/>
      <c r="T69" s="3"/>
      <c r="U69" s="3"/>
      <c r="V69" s="3"/>
      <c r="W69" s="3"/>
      <c r="X69" s="3"/>
      <c r="Y69" s="3"/>
      <c r="Z69" s="3"/>
      <c r="AA69" s="3"/>
    </row>
    <row r="70" spans="1:27" x14ac:dyDescent="0.2">
      <c r="A70" s="3" t="s">
        <v>330</v>
      </c>
      <c r="B70" s="3" t="str">
        <f>VLOOKUP(A70,'QAQC ID Reference Page'!A$1:G$10999,2,FALSE)</f>
        <v>OBS0620</v>
      </c>
      <c r="C70" s="11">
        <f>VLOOKUP(A70,'QAQC ID Reference Page'!A$1:G$10999,3,FALSE)</f>
        <v>44000</v>
      </c>
      <c r="D70" s="12">
        <f>VLOOKUP(A70,'QAQC ID Reference Page'!A$1:G$10999,4,FALSE)</f>
        <v>0.47152777777777777</v>
      </c>
      <c r="E70" s="3">
        <f>VLOOKUP(A70,'QAQC ID Reference Page'!A$1:G$10999,5,FALSE)</f>
        <v>1009</v>
      </c>
      <c r="F70" s="3" t="str">
        <f>VLOOKUP(A70,'QAQC ID Reference Page'!A$1:G$10999,6,FALSE)</f>
        <v>BSR</v>
      </c>
      <c r="G70" s="3" t="str">
        <f>VLOOKUP(A70,'QAQC ID Reference Page'!A$1:G$10999,7,FALSE)</f>
        <v>S</v>
      </c>
      <c r="H70" s="30">
        <v>44013</v>
      </c>
      <c r="I70" s="3">
        <v>0.51</v>
      </c>
      <c r="J70" s="3">
        <v>100</v>
      </c>
      <c r="K70" s="3">
        <v>10</v>
      </c>
      <c r="L70" s="3">
        <v>1038.92</v>
      </c>
      <c r="M70" s="3">
        <f t="shared" si="0"/>
        <v>0.1</v>
      </c>
      <c r="N70" s="3">
        <f t="shared" si="1"/>
        <v>153.25016000000002</v>
      </c>
      <c r="O70" s="3">
        <f t="shared" si="2"/>
        <v>15.325016000000003</v>
      </c>
      <c r="P70" s="3"/>
      <c r="Q70" s="3"/>
      <c r="R70" s="3"/>
      <c r="S70" s="3"/>
      <c r="T70" s="3"/>
      <c r="U70" s="3"/>
      <c r="V70" s="3"/>
      <c r="W70" s="3"/>
      <c r="X70" s="3"/>
      <c r="Y70" s="3"/>
      <c r="Z70" s="3"/>
      <c r="AA70" s="3"/>
    </row>
    <row r="71" spans="1:27" x14ac:dyDescent="0.2">
      <c r="A71" s="3" t="s">
        <v>327</v>
      </c>
      <c r="B71" s="3" t="str">
        <f>VLOOKUP(A71,'QAQC ID Reference Page'!A$1:G$10999,2,FALSE)</f>
        <v>OBS0620</v>
      </c>
      <c r="C71" s="11">
        <f>VLOOKUP(A71,'QAQC ID Reference Page'!A$1:G$10999,3,FALSE)</f>
        <v>44000</v>
      </c>
      <c r="D71" s="12">
        <f>VLOOKUP(A71,'QAQC ID Reference Page'!A$1:G$10999,4,FALSE)</f>
        <v>0.3972222222222222</v>
      </c>
      <c r="E71" s="3">
        <f>VLOOKUP(A71,'QAQC ID Reference Page'!A$1:G$10999,5,FALSE)</f>
        <v>1012</v>
      </c>
      <c r="F71" s="3" t="str">
        <f>VLOOKUP(A71,'QAQC ID Reference Page'!A$1:G$10999,6,FALSE)</f>
        <v>C4</v>
      </c>
      <c r="G71" s="3" t="str">
        <f>VLOOKUP(A71,'QAQC ID Reference Page'!A$1:G$10999,7,FALSE)</f>
        <v>S</v>
      </c>
      <c r="H71" s="30">
        <v>44013</v>
      </c>
      <c r="I71" s="3">
        <v>0.51</v>
      </c>
      <c r="J71" s="3">
        <v>100</v>
      </c>
      <c r="K71" s="3">
        <v>10</v>
      </c>
      <c r="L71" s="3">
        <v>406.74</v>
      </c>
      <c r="M71" s="3">
        <f t="shared" si="0"/>
        <v>0.1</v>
      </c>
      <c r="N71" s="3">
        <f t="shared" si="1"/>
        <v>59.687519999999999</v>
      </c>
      <c r="O71" s="3">
        <f t="shared" si="2"/>
        <v>5.9687520000000003</v>
      </c>
      <c r="P71" s="3"/>
      <c r="Q71" s="3"/>
      <c r="R71" s="3"/>
      <c r="S71" s="3"/>
      <c r="T71" s="3"/>
      <c r="U71" s="3"/>
      <c r="V71" s="3"/>
      <c r="W71" s="3"/>
      <c r="X71" s="3"/>
      <c r="Y71" s="3"/>
      <c r="Z71" s="3"/>
      <c r="AA71" s="3"/>
    </row>
    <row r="72" spans="1:27" x14ac:dyDescent="0.2">
      <c r="A72" s="3" t="s">
        <v>320</v>
      </c>
      <c r="B72" s="3" t="str">
        <f>VLOOKUP(A72,'QAQC ID Reference Page'!A$1:G$10999,2,FALSE)</f>
        <v>OBS0620</v>
      </c>
      <c r="C72" s="11">
        <f>VLOOKUP(A72,'QAQC ID Reference Page'!A$1:G$10999,3,FALSE)</f>
        <v>44000</v>
      </c>
      <c r="D72" s="12">
        <f>VLOOKUP(A72,'QAQC ID Reference Page'!A$1:G$10999,4,FALSE)</f>
        <v>0.31874999999999998</v>
      </c>
      <c r="E72" s="3">
        <f>VLOOKUP(A72,'QAQC ID Reference Page'!A$1:G$10999,5,FALSE)</f>
        <v>1003</v>
      </c>
      <c r="F72" s="3" t="str">
        <f>VLOOKUP(A72,'QAQC ID Reference Page'!A$1:G$10999,6,FALSE)</f>
        <v>B1</v>
      </c>
      <c r="G72" s="3" t="str">
        <f>VLOOKUP(A72,'QAQC ID Reference Page'!A$1:G$10999,7,FALSE)</f>
        <v>S</v>
      </c>
      <c r="H72" s="30">
        <v>44013</v>
      </c>
      <c r="I72" s="3">
        <v>0.51</v>
      </c>
      <c r="J72" s="3">
        <v>100</v>
      </c>
      <c r="K72" s="3">
        <v>10</v>
      </c>
      <c r="L72" s="3">
        <v>182.77</v>
      </c>
      <c r="M72" s="3">
        <f t="shared" si="0"/>
        <v>0.1</v>
      </c>
      <c r="N72" s="3">
        <f t="shared" si="1"/>
        <v>26.539959999999997</v>
      </c>
      <c r="O72" s="3">
        <f t="shared" si="2"/>
        <v>2.6539959999999998</v>
      </c>
      <c r="P72" s="3"/>
      <c r="Q72" s="3"/>
      <c r="R72" s="3"/>
      <c r="S72" s="3"/>
      <c r="T72" s="3"/>
      <c r="U72" s="3"/>
      <c r="V72" s="3"/>
      <c r="W72" s="3"/>
      <c r="X72" s="3"/>
      <c r="Y72" s="3"/>
      <c r="Z72" s="3"/>
      <c r="AA72" s="3"/>
    </row>
    <row r="73" spans="1:27" x14ac:dyDescent="0.2">
      <c r="A73" s="3" t="s">
        <v>319</v>
      </c>
      <c r="B73" s="3" t="str">
        <f>VLOOKUP(A73,'QAQC ID Reference Page'!A$1:G$10999,2,FALSE)</f>
        <v>OBS0620</v>
      </c>
      <c r="C73" s="11">
        <f>VLOOKUP(A73,'QAQC ID Reference Page'!A$1:G$10999,3,FALSE)</f>
        <v>44000</v>
      </c>
      <c r="D73" s="12">
        <f>VLOOKUP(A73,'QAQC ID Reference Page'!A$1:G$10999,4,FALSE)</f>
        <v>0.2986111111111111</v>
      </c>
      <c r="E73" s="3">
        <f>VLOOKUP(A73,'QAQC ID Reference Page'!A$1:G$10999,5,FALSE)</f>
        <v>1002</v>
      </c>
      <c r="F73" s="3" t="str">
        <f>VLOOKUP(A73,'QAQC ID Reference Page'!A$1:G$10999,6,FALSE)</f>
        <v>B4</v>
      </c>
      <c r="G73" s="3" t="str">
        <f>VLOOKUP(A73,'QAQC ID Reference Page'!A$1:G$10999,7,FALSE)</f>
        <v>S</v>
      </c>
      <c r="H73" s="30">
        <v>44013</v>
      </c>
      <c r="I73" s="3">
        <v>0.51</v>
      </c>
      <c r="J73" s="3">
        <v>100</v>
      </c>
      <c r="K73" s="3">
        <v>10</v>
      </c>
      <c r="L73" s="3">
        <v>255.96</v>
      </c>
      <c r="M73" s="3">
        <f t="shared" si="0"/>
        <v>0.1</v>
      </c>
      <c r="N73" s="3">
        <f t="shared" si="1"/>
        <v>37.372080000000004</v>
      </c>
      <c r="O73" s="3">
        <f t="shared" si="2"/>
        <v>3.7372080000000008</v>
      </c>
      <c r="P73" s="3"/>
      <c r="Q73" s="3"/>
      <c r="R73" s="3"/>
      <c r="S73" s="3"/>
      <c r="T73" s="3"/>
      <c r="U73" s="3"/>
      <c r="V73" s="3"/>
      <c r="W73" s="3"/>
      <c r="X73" s="3"/>
      <c r="Y73" s="3"/>
      <c r="Z73" s="3"/>
      <c r="AA73" s="3"/>
    </row>
    <row r="74" spans="1:27" x14ac:dyDescent="0.2">
      <c r="A74" s="3" t="s">
        <v>321</v>
      </c>
      <c r="B74" s="3" t="str">
        <f>VLOOKUP(A74,'QAQC ID Reference Page'!A$1:G$10999,2,FALSE)</f>
        <v>OBS0620</v>
      </c>
      <c r="C74" s="11">
        <f>VLOOKUP(A74,'QAQC ID Reference Page'!A$1:G$10999,3,FALSE)</f>
        <v>44000</v>
      </c>
      <c r="D74" s="12">
        <f>VLOOKUP(A74,'QAQC ID Reference Page'!A$1:G$10999,4,FALSE)</f>
        <v>0.3298611111111111</v>
      </c>
      <c r="E74" s="3">
        <f>VLOOKUP(A74,'QAQC ID Reference Page'!A$1:G$10999,5,FALSE)</f>
        <v>1006</v>
      </c>
      <c r="F74" s="3" t="str">
        <f>VLOOKUP(A74,'QAQC ID Reference Page'!A$1:G$10999,6,FALSE)</f>
        <v>C1</v>
      </c>
      <c r="G74" s="3" t="str">
        <f>VLOOKUP(A74,'QAQC ID Reference Page'!A$1:G$10999,7,FALSE)</f>
        <v>S</v>
      </c>
      <c r="H74" s="30">
        <v>44013</v>
      </c>
      <c r="I74" s="3">
        <v>0.51</v>
      </c>
      <c r="J74" s="3">
        <v>100</v>
      </c>
      <c r="K74" s="3">
        <v>10</v>
      </c>
      <c r="L74" s="3">
        <v>133.69</v>
      </c>
      <c r="M74" s="3">
        <f t="shared" si="0"/>
        <v>0.1</v>
      </c>
      <c r="N74" s="3">
        <f t="shared" si="1"/>
        <v>19.276119999999999</v>
      </c>
      <c r="O74" s="3">
        <f t="shared" si="2"/>
        <v>1.9276119999999999</v>
      </c>
      <c r="P74" s="3"/>
      <c r="Q74" s="3"/>
      <c r="R74" s="3"/>
      <c r="S74" s="3"/>
      <c r="T74" s="3"/>
      <c r="U74" s="3"/>
      <c r="V74" s="3"/>
      <c r="W74" s="3"/>
      <c r="X74" s="3"/>
      <c r="Y74" s="3"/>
      <c r="Z74" s="3"/>
      <c r="AA74" s="3"/>
    </row>
    <row r="75" spans="1:27" x14ac:dyDescent="0.2">
      <c r="A75" s="3" t="s">
        <v>322</v>
      </c>
      <c r="B75" s="3" t="str">
        <f>VLOOKUP(A75,'QAQC ID Reference Page'!A$1:G$10999,2,FALSE)</f>
        <v>OBS0620</v>
      </c>
      <c r="C75" s="11">
        <f>VLOOKUP(A75,'QAQC ID Reference Page'!A$1:G$10999,3,FALSE)</f>
        <v>44000</v>
      </c>
      <c r="D75" s="12">
        <f>VLOOKUP(A75,'QAQC ID Reference Page'!A$1:G$10999,4,FALSE)</f>
        <v>0.3298611111111111</v>
      </c>
      <c r="E75" s="3">
        <f>VLOOKUP(A75,'QAQC ID Reference Page'!A$1:G$10999,5,FALSE)</f>
        <v>1008</v>
      </c>
      <c r="F75" s="3" t="str">
        <f>VLOOKUP(A75,'QAQC ID Reference Page'!A$1:G$10999,6,FALSE)</f>
        <v>C1</v>
      </c>
      <c r="G75" s="3" t="str">
        <f>VLOOKUP(A75,'QAQC ID Reference Page'!A$1:G$10999,7,FALSE)</f>
        <v>B</v>
      </c>
      <c r="H75" s="30">
        <v>44013</v>
      </c>
      <c r="I75" s="3">
        <v>0.51</v>
      </c>
      <c r="J75" s="3">
        <v>100</v>
      </c>
      <c r="K75" s="3">
        <v>10</v>
      </c>
      <c r="L75" s="3">
        <v>174.21</v>
      </c>
      <c r="M75" s="3">
        <f t="shared" si="0"/>
        <v>0.1</v>
      </c>
      <c r="N75" s="3">
        <f t="shared" si="1"/>
        <v>25.273079999999997</v>
      </c>
      <c r="O75" s="3">
        <f t="shared" si="2"/>
        <v>2.5273079999999997</v>
      </c>
      <c r="P75" s="3"/>
      <c r="Q75" s="3"/>
      <c r="R75" s="3"/>
      <c r="S75" s="3"/>
      <c r="T75" s="3"/>
      <c r="U75" s="3"/>
      <c r="V75" s="3"/>
      <c r="W75" s="3"/>
      <c r="X75" s="3"/>
      <c r="Y75" s="3"/>
      <c r="Z75" s="3"/>
      <c r="AA75" s="3"/>
    </row>
    <row r="76" spans="1:27" x14ac:dyDescent="0.2">
      <c r="A76" s="3" t="s">
        <v>325</v>
      </c>
      <c r="B76" s="3" t="str">
        <f>VLOOKUP(A76,'QAQC ID Reference Page'!A$1:G$10999,2,FALSE)</f>
        <v>OBS0620</v>
      </c>
      <c r="C76" s="11">
        <f>VLOOKUP(A76,'QAQC ID Reference Page'!A$1:G$10999,3,FALSE)</f>
        <v>44000</v>
      </c>
      <c r="D76" s="12">
        <f>VLOOKUP(A76,'QAQC ID Reference Page'!A$1:G$10999,4,FALSE)</f>
        <v>0.35902777777777778</v>
      </c>
      <c r="E76" s="3">
        <f>VLOOKUP(A76,'QAQC ID Reference Page'!A$1:G$10999,5,FALSE)</f>
        <v>1040</v>
      </c>
      <c r="F76" s="3" t="str">
        <f>VLOOKUP(A76,'QAQC ID Reference Page'!A$1:G$10999,6,FALSE)</f>
        <v>BLB</v>
      </c>
      <c r="G76" s="3" t="str">
        <f>VLOOKUP(A76,'QAQC ID Reference Page'!A$1:G$10999,7,FALSE)</f>
        <v>S</v>
      </c>
      <c r="H76" s="30">
        <v>44013</v>
      </c>
      <c r="I76" s="3">
        <v>0.51</v>
      </c>
      <c r="J76" s="3">
        <v>100</v>
      </c>
      <c r="K76" s="3">
        <v>10</v>
      </c>
      <c r="L76" s="3">
        <v>251.63</v>
      </c>
      <c r="M76" s="3">
        <f t="shared" si="0"/>
        <v>0.1</v>
      </c>
      <c r="N76" s="3">
        <f t="shared" si="1"/>
        <v>36.73124</v>
      </c>
      <c r="O76" s="3">
        <f t="shared" si="2"/>
        <v>3.6731240000000001</v>
      </c>
      <c r="P76" s="3"/>
      <c r="Q76" s="3"/>
      <c r="R76" s="3"/>
      <c r="S76" s="3"/>
      <c r="T76" s="3"/>
      <c r="U76" s="3"/>
      <c r="V76" s="3"/>
      <c r="W76" s="3"/>
      <c r="X76" s="3"/>
      <c r="Y76" s="3"/>
      <c r="Z76" s="3"/>
      <c r="AA76" s="3"/>
    </row>
    <row r="77" spans="1:27" x14ac:dyDescent="0.2">
      <c r="A77" s="3" t="s">
        <v>317</v>
      </c>
      <c r="B77" s="3" t="str">
        <f>VLOOKUP(A77,'QAQC ID Reference Page'!A$1:G$10999,2,FALSE)</f>
        <v>OBS0620</v>
      </c>
      <c r="C77" s="11">
        <f>VLOOKUP(A77,'QAQC ID Reference Page'!A$1:G$10999,3,FALSE)</f>
        <v>44000</v>
      </c>
      <c r="D77" s="12">
        <f>VLOOKUP(A77,'QAQC ID Reference Page'!A$1:G$10999,4,FALSE)</f>
        <v>0.28472222222222221</v>
      </c>
      <c r="E77" s="3">
        <f>VLOOKUP(A77,'QAQC ID Reference Page'!A$1:G$10999,5,FALSE)</f>
        <v>1001</v>
      </c>
      <c r="F77" s="3" t="str">
        <f>VLOOKUP(A77,'QAQC ID Reference Page'!A$1:G$10999,6,FALSE)</f>
        <v>C5-1</v>
      </c>
      <c r="G77" s="3" t="str">
        <f>VLOOKUP(A77,'QAQC ID Reference Page'!A$1:G$10999,7,FALSE)</f>
        <v>S</v>
      </c>
      <c r="H77" s="30">
        <v>44013</v>
      </c>
      <c r="I77" s="3">
        <v>0.51</v>
      </c>
      <c r="J77" s="3">
        <v>100</v>
      </c>
      <c r="K77" s="3">
        <v>10</v>
      </c>
      <c r="L77" s="3">
        <v>459.5</v>
      </c>
      <c r="M77" s="3">
        <f t="shared" si="0"/>
        <v>0.1</v>
      </c>
      <c r="N77" s="3">
        <f t="shared" si="1"/>
        <v>67.495999999999995</v>
      </c>
      <c r="O77" s="3">
        <f t="shared" si="2"/>
        <v>6.7496</v>
      </c>
      <c r="P77" s="3"/>
      <c r="Q77" s="3"/>
      <c r="R77" s="3"/>
      <c r="S77" s="3"/>
      <c r="T77" s="3"/>
      <c r="U77" s="3"/>
      <c r="V77" s="3"/>
      <c r="W77" s="3"/>
      <c r="X77" s="3"/>
      <c r="Y77" s="3"/>
      <c r="Z77" s="3"/>
      <c r="AA77" s="3"/>
    </row>
    <row r="78" spans="1:27" x14ac:dyDescent="0.2">
      <c r="A78" s="3" t="s">
        <v>326</v>
      </c>
      <c r="B78" s="3" t="str">
        <f>VLOOKUP(A78,'QAQC ID Reference Page'!A$1:G$10999,2,FALSE)</f>
        <v>OBS0620</v>
      </c>
      <c r="C78" s="11">
        <f>VLOOKUP(A78,'QAQC ID Reference Page'!A$1:G$10999,3,FALSE)</f>
        <v>44000</v>
      </c>
      <c r="D78" s="12">
        <f>VLOOKUP(A78,'QAQC ID Reference Page'!A$1:G$10999,4,FALSE)</f>
        <v>0.3888888888888889</v>
      </c>
      <c r="E78" s="3">
        <f>VLOOKUP(A78,'QAQC ID Reference Page'!A$1:G$10999,5,FALSE)</f>
        <v>1030</v>
      </c>
      <c r="F78" s="3" t="str">
        <f>VLOOKUP(A78,'QAQC ID Reference Page'!A$1:G$10999,6,FALSE)</f>
        <v>WFR</v>
      </c>
      <c r="G78" s="3" t="str">
        <f>VLOOKUP(A78,'QAQC ID Reference Page'!A$1:G$10999,7,FALSE)</f>
        <v>S</v>
      </c>
      <c r="H78" s="30">
        <v>44013</v>
      </c>
      <c r="I78" s="3">
        <v>0.51</v>
      </c>
      <c r="J78" s="3">
        <v>100</v>
      </c>
      <c r="K78" s="3">
        <v>10</v>
      </c>
      <c r="L78" s="3">
        <v>410.55</v>
      </c>
      <c r="M78" s="3">
        <f t="shared" si="0"/>
        <v>0.1</v>
      </c>
      <c r="N78" s="3">
        <f t="shared" si="1"/>
        <v>60.251400000000004</v>
      </c>
      <c r="O78" s="3">
        <f t="shared" si="2"/>
        <v>6.0251400000000004</v>
      </c>
      <c r="P78" s="3"/>
      <c r="Q78" s="3"/>
      <c r="R78" s="3"/>
      <c r="S78" s="3"/>
      <c r="T78" s="3"/>
      <c r="U78" s="3"/>
      <c r="V78" s="3"/>
      <c r="W78" s="3"/>
      <c r="X78" s="3"/>
      <c r="Y78" s="3"/>
      <c r="Z78" s="3"/>
      <c r="AA78" s="3"/>
    </row>
    <row r="79" spans="1:27" x14ac:dyDescent="0.2">
      <c r="A79" s="3" t="s">
        <v>323</v>
      </c>
      <c r="B79" s="3" t="str">
        <f>VLOOKUP(A79,'QAQC ID Reference Page'!A$1:G$10999,2,FALSE)</f>
        <v>OBS0620</v>
      </c>
      <c r="C79" s="11">
        <f>VLOOKUP(A79,'QAQC ID Reference Page'!A$1:G$10999,3,FALSE)</f>
        <v>44000</v>
      </c>
      <c r="D79" s="12">
        <f>VLOOKUP(A79,'QAQC ID Reference Page'!A$1:G$10999,4,FALSE)</f>
        <v>0.34027777777777779</v>
      </c>
      <c r="E79" s="3">
        <f>VLOOKUP(A79,'QAQC ID Reference Page'!A$1:G$10999,5,FALSE)</f>
        <v>1025</v>
      </c>
      <c r="F79" s="3" t="str">
        <f>VLOOKUP(A79,'QAQC ID Reference Page'!A$1:G$10999,6,FALSE)</f>
        <v>D1</v>
      </c>
      <c r="G79" s="3" t="str">
        <f>VLOOKUP(A79,'QAQC ID Reference Page'!A$1:G$10999,7,FALSE)</f>
        <v>S</v>
      </c>
      <c r="H79" s="30">
        <v>44013</v>
      </c>
      <c r="I79" s="3">
        <v>0.51</v>
      </c>
      <c r="J79" s="3">
        <v>100</v>
      </c>
      <c r="K79" s="3">
        <v>10</v>
      </c>
      <c r="L79" s="3">
        <v>125.22</v>
      </c>
      <c r="M79" s="3">
        <f t="shared" si="0"/>
        <v>0.1</v>
      </c>
      <c r="N79" s="3">
        <f t="shared" si="1"/>
        <v>18.022559999999999</v>
      </c>
      <c r="O79" s="3">
        <f t="shared" si="2"/>
        <v>1.8022559999999999</v>
      </c>
      <c r="P79" s="3"/>
      <c r="Q79" s="3"/>
      <c r="R79" s="3"/>
      <c r="S79" s="3"/>
      <c r="T79" s="3"/>
      <c r="U79" s="3"/>
      <c r="V79" s="3"/>
      <c r="W79" s="3"/>
      <c r="X79" s="3"/>
      <c r="Y79" s="3"/>
      <c r="Z79" s="3"/>
      <c r="AA79" s="3"/>
    </row>
    <row r="80" spans="1:27" x14ac:dyDescent="0.2">
      <c r="A80" s="3" t="s">
        <v>329</v>
      </c>
      <c r="B80" s="3" t="str">
        <f>VLOOKUP(A80,'QAQC ID Reference Page'!A$1:G$10999,2,FALSE)</f>
        <v>OBS0620</v>
      </c>
      <c r="C80" s="11">
        <f>VLOOKUP(A80,'QAQC ID Reference Page'!A$1:G$10999,3,FALSE)</f>
        <v>44000</v>
      </c>
      <c r="D80" s="12">
        <f>VLOOKUP(A80,'QAQC ID Reference Page'!A$1:G$10999,4,FALSE)</f>
        <v>0.4548611111111111</v>
      </c>
      <c r="E80" s="3">
        <f>VLOOKUP(A80,'QAQC ID Reference Page'!A$1:G$10999,5,FALSE)</f>
        <v>1029</v>
      </c>
      <c r="F80" s="3" t="str">
        <f>VLOOKUP(A80,'QAQC ID Reference Page'!A$1:G$10999,6,FALSE)</f>
        <v>WB</v>
      </c>
      <c r="G80" s="3" t="str">
        <f>VLOOKUP(A80,'QAQC ID Reference Page'!A$1:G$10999,7,FALSE)</f>
        <v>S</v>
      </c>
      <c r="H80" s="30">
        <v>44013</v>
      </c>
      <c r="I80" s="3">
        <v>0.51</v>
      </c>
      <c r="J80" s="3">
        <v>100</v>
      </c>
      <c r="K80" s="3">
        <v>10</v>
      </c>
      <c r="L80" s="3">
        <v>1368.28</v>
      </c>
      <c r="M80" s="3">
        <f t="shared" si="0"/>
        <v>0.1</v>
      </c>
      <c r="N80" s="3">
        <f t="shared" si="1"/>
        <v>201.99544</v>
      </c>
      <c r="O80" s="3">
        <f t="shared" si="2"/>
        <v>20.199544000000003</v>
      </c>
      <c r="P80" s="3"/>
      <c r="Q80" s="3"/>
      <c r="R80" s="3"/>
      <c r="S80" s="3"/>
      <c r="T80" s="3"/>
      <c r="U80" s="3"/>
      <c r="V80" s="3"/>
      <c r="W80" s="3"/>
      <c r="X80" s="3"/>
      <c r="Y80" s="3"/>
      <c r="Z80" s="3"/>
      <c r="AA80" s="3"/>
    </row>
    <row r="81" spans="1:27" x14ac:dyDescent="0.2">
      <c r="A81" s="3" t="s">
        <v>324</v>
      </c>
      <c r="B81" s="3" t="str">
        <f>VLOOKUP(A81,'QAQC ID Reference Page'!A$1:G$10999,2,FALSE)</f>
        <v>OBS0620</v>
      </c>
      <c r="C81" s="11">
        <f>VLOOKUP(A81,'QAQC ID Reference Page'!A$1:G$10999,3,FALSE)</f>
        <v>44000</v>
      </c>
      <c r="D81" s="12">
        <f>VLOOKUP(A81,'QAQC ID Reference Page'!A$1:G$10999,4,FALSE)</f>
        <v>0.35</v>
      </c>
      <c r="E81" s="3">
        <f>VLOOKUP(A81,'QAQC ID Reference Page'!A$1:G$10999,5,FALSE)</f>
        <v>1015</v>
      </c>
      <c r="F81" s="3" t="str">
        <f>VLOOKUP(A81,'QAQC ID Reference Page'!A$1:G$10999,6,FALSE)</f>
        <v>E1</v>
      </c>
      <c r="G81" s="3" t="str">
        <f>VLOOKUP(A81,'QAQC ID Reference Page'!A$1:G$10999,7,FALSE)</f>
        <v>S</v>
      </c>
      <c r="H81" s="30">
        <v>44013</v>
      </c>
      <c r="I81" s="3">
        <v>0.51</v>
      </c>
      <c r="J81" s="3">
        <v>100</v>
      </c>
      <c r="K81" s="3">
        <v>10</v>
      </c>
      <c r="L81" s="3">
        <v>569.66</v>
      </c>
      <c r="M81" s="3">
        <f t="shared" si="0"/>
        <v>0.1</v>
      </c>
      <c r="N81" s="3">
        <f t="shared" si="1"/>
        <v>83.799679999999981</v>
      </c>
      <c r="O81" s="3">
        <f t="shared" si="2"/>
        <v>8.3799679999999981</v>
      </c>
      <c r="P81" s="3"/>
      <c r="Q81" s="3"/>
      <c r="R81" s="3"/>
      <c r="S81" s="3"/>
      <c r="T81" s="3"/>
      <c r="U81" s="3"/>
      <c r="V81" s="3"/>
      <c r="W81" s="3"/>
      <c r="X81" s="3"/>
      <c r="Y81" s="3"/>
      <c r="Z81" s="3"/>
      <c r="AA81" s="3"/>
    </row>
    <row r="82" spans="1:27" x14ac:dyDescent="0.2">
      <c r="A82" s="3">
        <v>10024</v>
      </c>
      <c r="B82" s="3" t="str">
        <f>VLOOKUP(A82,'QAQC ID Reference Page'!A$1:G$10999,2,FALSE)</f>
        <v>OBS0720</v>
      </c>
      <c r="C82" s="11">
        <f>VLOOKUP(A82,'QAQC ID Reference Page'!A$1:G$10999,3,FALSE)</f>
        <v>44041</v>
      </c>
      <c r="D82" s="12">
        <f>VLOOKUP(A82,'QAQC ID Reference Page'!A$1:G$10999,4,FALSE)</f>
        <v>0.5625</v>
      </c>
      <c r="E82" s="3">
        <f>VLOOKUP(A82,'QAQC ID Reference Page'!A$1:G$10999,5,FALSE)</f>
        <v>1030</v>
      </c>
      <c r="F82" s="3" t="str">
        <f>VLOOKUP(A82,'QAQC ID Reference Page'!A$1:G$10999,6,FALSE)</f>
        <v>EFR</v>
      </c>
      <c r="G82" s="3" t="str">
        <f>VLOOKUP(A82,'QAQC ID Reference Page'!A$1:G$10999,7,FALSE)</f>
        <v>S</v>
      </c>
      <c r="H82" s="30">
        <v>44209</v>
      </c>
      <c r="I82" s="3">
        <v>0.32</v>
      </c>
      <c r="J82" s="3">
        <v>100</v>
      </c>
      <c r="K82" s="3">
        <v>10</v>
      </c>
      <c r="L82" s="3">
        <v>2289.46</v>
      </c>
      <c r="M82" s="3">
        <f t="shared" si="0"/>
        <v>0.1</v>
      </c>
      <c r="N82" s="3">
        <f t="shared" si="1"/>
        <v>338.52008000000001</v>
      </c>
      <c r="O82" s="3">
        <f t="shared" si="2"/>
        <v>33.852008000000005</v>
      </c>
      <c r="P82" s="3"/>
      <c r="Q82" s="3"/>
      <c r="R82" s="3"/>
      <c r="S82" s="3"/>
      <c r="T82" s="3"/>
      <c r="U82" s="3"/>
      <c r="V82" s="3"/>
      <c r="W82" s="3"/>
      <c r="X82" s="3"/>
      <c r="Y82" s="3"/>
      <c r="Z82" s="3"/>
      <c r="AA82" s="3"/>
    </row>
    <row r="83" spans="1:27" x14ac:dyDescent="0.2">
      <c r="A83" s="3">
        <v>10025</v>
      </c>
      <c r="B83" s="3" t="str">
        <f>VLOOKUP(A83,'QAQC ID Reference Page'!A$1:G$10999,2,FALSE)</f>
        <v>OBS0720</v>
      </c>
      <c r="C83" s="11">
        <f>VLOOKUP(A83,'QAQC ID Reference Page'!A$1:G$10999,3,FALSE)</f>
        <v>44041</v>
      </c>
      <c r="D83" s="12">
        <f>VLOOKUP(A83,'QAQC ID Reference Page'!A$1:G$10999,4,FALSE)</f>
        <v>0.39027777777777778</v>
      </c>
      <c r="E83" s="3">
        <f>VLOOKUP(A83,'QAQC ID Reference Page'!A$1:G$10999,5,FALSE)</f>
        <v>1043</v>
      </c>
      <c r="F83" s="3" t="str">
        <f>VLOOKUP(A83,'QAQC ID Reference Page'!A$1:G$10999,6,FALSE)</f>
        <v>MR</v>
      </c>
      <c r="G83" s="3" t="str">
        <f>VLOOKUP(A83,'QAQC ID Reference Page'!A$1:G$10999,7,FALSE)</f>
        <v>B</v>
      </c>
      <c r="H83" s="30">
        <v>44209</v>
      </c>
      <c r="I83" s="3">
        <v>0.32</v>
      </c>
      <c r="J83" s="3">
        <v>100</v>
      </c>
      <c r="K83" s="3">
        <v>10</v>
      </c>
      <c r="L83" s="3">
        <v>268.5</v>
      </c>
      <c r="M83" s="3">
        <f t="shared" si="0"/>
        <v>0.1</v>
      </c>
      <c r="N83" s="3">
        <f t="shared" si="1"/>
        <v>39.417999999999999</v>
      </c>
      <c r="O83" s="3">
        <f t="shared" si="2"/>
        <v>3.9418000000000002</v>
      </c>
      <c r="P83" s="3"/>
      <c r="Q83" s="3"/>
      <c r="R83" s="3"/>
      <c r="S83" s="3"/>
      <c r="T83" s="3"/>
      <c r="U83" s="3"/>
      <c r="V83" s="3"/>
      <c r="W83" s="3"/>
      <c r="X83" s="3"/>
      <c r="Y83" s="3"/>
      <c r="Z83" s="3"/>
      <c r="AA83" s="3"/>
    </row>
    <row r="84" spans="1:27" x14ac:dyDescent="0.2">
      <c r="A84" s="3">
        <v>10026</v>
      </c>
      <c r="B84" s="3" t="str">
        <f>VLOOKUP(A84,'QAQC ID Reference Page'!A$1:G$10999,2,FALSE)</f>
        <v>OBS0720</v>
      </c>
      <c r="C84" s="11">
        <f>VLOOKUP(A84,'QAQC ID Reference Page'!A$1:G$10999,3,FALSE)</f>
        <v>44041</v>
      </c>
      <c r="D84" s="12">
        <f>VLOOKUP(A84,'QAQC ID Reference Page'!A$1:G$10999,4,FALSE)</f>
        <v>0.34027777777777779</v>
      </c>
      <c r="E84" s="3">
        <f>VLOOKUP(A84,'QAQC ID Reference Page'!A$1:G$10999,5,FALSE)</f>
        <v>1012</v>
      </c>
      <c r="F84" s="3" t="str">
        <f>VLOOKUP(A84,'QAQC ID Reference Page'!A$1:G$10999,6,FALSE)</f>
        <v>G6</v>
      </c>
      <c r="G84" s="3" t="str">
        <f>VLOOKUP(A84,'QAQC ID Reference Page'!A$1:G$10999,7,FALSE)</f>
        <v>S</v>
      </c>
      <c r="H84" s="30">
        <v>44209</v>
      </c>
      <c r="I84" s="3">
        <v>0.32</v>
      </c>
      <c r="J84" s="3">
        <v>100</v>
      </c>
      <c r="K84" s="3">
        <v>10</v>
      </c>
      <c r="L84" s="3">
        <v>3252.29</v>
      </c>
      <c r="M84" s="3">
        <f t="shared" si="0"/>
        <v>0.1</v>
      </c>
      <c r="N84" s="3">
        <f t="shared" si="1"/>
        <v>481.01891999999998</v>
      </c>
      <c r="O84" s="3">
        <f t="shared" si="2"/>
        <v>48.101891999999999</v>
      </c>
      <c r="P84" s="3"/>
      <c r="Q84" s="3"/>
      <c r="R84" s="3"/>
      <c r="S84" s="3"/>
      <c r="T84" s="3"/>
      <c r="U84" s="3"/>
      <c r="V84" s="3"/>
      <c r="W84" s="3"/>
      <c r="X84" s="3"/>
      <c r="Y84" s="3"/>
      <c r="Z84" s="3"/>
      <c r="AA84" s="3"/>
    </row>
    <row r="85" spans="1:27" x14ac:dyDescent="0.2">
      <c r="A85" s="3">
        <v>10027</v>
      </c>
      <c r="B85" s="3" t="str">
        <f>VLOOKUP(A85,'QAQC ID Reference Page'!A$1:G$10999,2,FALSE)</f>
        <v>OBS0720</v>
      </c>
      <c r="C85" s="11">
        <f>VLOOKUP(A85,'QAQC ID Reference Page'!A$1:G$10999,3,FALSE)</f>
        <v>44041</v>
      </c>
      <c r="D85" s="12">
        <f>VLOOKUP(A85,'QAQC ID Reference Page'!A$1:G$10999,4,FALSE)</f>
        <v>0.42152777777777778</v>
      </c>
      <c r="E85" s="3">
        <f>VLOOKUP(A85,'QAQC ID Reference Page'!A$1:G$10999,5,FALSE)</f>
        <v>1004</v>
      </c>
      <c r="F85" s="3" t="str">
        <f>VLOOKUP(A85,'QAQC ID Reference Page'!A$1:G$10999,6,FALSE)</f>
        <v>TR-UP</v>
      </c>
      <c r="G85" s="3" t="str">
        <f>VLOOKUP(A85,'QAQC ID Reference Page'!A$1:G$10999,7,FALSE)</f>
        <v>S</v>
      </c>
      <c r="H85" s="30">
        <v>44209</v>
      </c>
      <c r="I85" s="3">
        <v>0.32</v>
      </c>
      <c r="J85" s="3">
        <v>100</v>
      </c>
      <c r="K85" s="3">
        <v>10</v>
      </c>
      <c r="L85" s="3">
        <v>937.97</v>
      </c>
      <c r="M85" s="3">
        <f t="shared" si="0"/>
        <v>0.1</v>
      </c>
      <c r="N85" s="3">
        <f t="shared" si="1"/>
        <v>138.49956</v>
      </c>
      <c r="O85" s="3">
        <f t="shared" si="2"/>
        <v>13.849956000000001</v>
      </c>
      <c r="P85" s="3"/>
      <c r="Q85" s="3"/>
      <c r="R85" s="3"/>
      <c r="S85" s="3"/>
      <c r="T85" s="3"/>
      <c r="U85" s="3"/>
      <c r="V85" s="3"/>
      <c r="W85" s="3"/>
      <c r="X85" s="3"/>
      <c r="Y85" s="3"/>
      <c r="Z85" s="3"/>
      <c r="AA85" s="3"/>
    </row>
    <row r="86" spans="1:27" x14ac:dyDescent="0.2">
      <c r="A86" s="3">
        <v>10028</v>
      </c>
      <c r="B86" s="3" t="str">
        <f>VLOOKUP(A86,'QAQC ID Reference Page'!A$1:G$10999,2,FALSE)</f>
        <v>OBS0720</v>
      </c>
      <c r="C86" s="11">
        <f>VLOOKUP(A86,'QAQC ID Reference Page'!A$1:G$10999,3,FALSE)</f>
        <v>44041</v>
      </c>
      <c r="D86" s="12">
        <f>VLOOKUP(A86,'QAQC ID Reference Page'!A$1:G$10999,4,FALSE)</f>
        <v>0.37916666666666665</v>
      </c>
      <c r="E86" s="3">
        <f>VLOOKUP(A86,'QAQC ID Reference Page'!A$1:G$10999,5,FALSE)</f>
        <v>1013</v>
      </c>
      <c r="F86" s="3" t="str">
        <f>VLOOKUP(A86,'QAQC ID Reference Page'!A$1:G$10999,6,FALSE)</f>
        <v>J7C</v>
      </c>
      <c r="G86" s="3" t="str">
        <f>VLOOKUP(A86,'QAQC ID Reference Page'!A$1:G$10999,7,FALSE)</f>
        <v>B</v>
      </c>
      <c r="H86" s="30">
        <v>44209</v>
      </c>
      <c r="I86" s="3">
        <v>0.32</v>
      </c>
      <c r="J86" s="3">
        <v>50</v>
      </c>
      <c r="K86" s="3">
        <v>10</v>
      </c>
      <c r="L86" s="3">
        <v>240.94</v>
      </c>
      <c r="M86" s="3">
        <f t="shared" si="0"/>
        <v>0.2</v>
      </c>
      <c r="N86" s="3">
        <f t="shared" si="1"/>
        <v>35.339119999999994</v>
      </c>
      <c r="O86" s="3">
        <f t="shared" si="2"/>
        <v>7.067823999999999</v>
      </c>
      <c r="P86" s="3"/>
      <c r="Q86" s="3"/>
      <c r="R86" s="3"/>
      <c r="S86" s="3"/>
      <c r="T86" s="3"/>
      <c r="U86" s="3"/>
      <c r="V86" s="3"/>
      <c r="W86" s="3"/>
      <c r="X86" s="3"/>
      <c r="Y86" s="3"/>
      <c r="Z86" s="3"/>
      <c r="AA86" s="3"/>
    </row>
    <row r="87" spans="1:27" x14ac:dyDescent="0.2">
      <c r="A87" s="3">
        <v>10029</v>
      </c>
      <c r="B87" s="3" t="str">
        <f>VLOOKUP(A87,'QAQC ID Reference Page'!A$1:G$10999,2,FALSE)</f>
        <v>OBS0720</v>
      </c>
      <c r="C87" s="11">
        <f>VLOOKUP(A87,'QAQC ID Reference Page'!A$1:G$10999,3,FALSE)</f>
        <v>44041</v>
      </c>
      <c r="D87" s="12">
        <f>VLOOKUP(A87,'QAQC ID Reference Page'!A$1:G$10999,4,FALSE)</f>
        <v>0.34027777777777779</v>
      </c>
      <c r="E87" s="3">
        <f>VLOOKUP(A87,'QAQC ID Reference Page'!A$1:G$10999,5,FALSE)</f>
        <v>1019</v>
      </c>
      <c r="F87" s="3" t="str">
        <f>VLOOKUP(A87,'QAQC ID Reference Page'!A$1:G$10999,6,FALSE)</f>
        <v>G6</v>
      </c>
      <c r="G87" s="3" t="str">
        <f>VLOOKUP(A87,'QAQC ID Reference Page'!A$1:G$10999,7,FALSE)</f>
        <v>B</v>
      </c>
      <c r="H87" s="30">
        <v>44209</v>
      </c>
      <c r="I87" s="3">
        <v>0.32</v>
      </c>
      <c r="J87" s="3">
        <v>100</v>
      </c>
      <c r="K87" s="3">
        <v>10</v>
      </c>
      <c r="L87" s="3">
        <v>1829.07</v>
      </c>
      <c r="M87" s="3">
        <f t="shared" si="0"/>
        <v>0.1</v>
      </c>
      <c r="N87" s="3">
        <f t="shared" si="1"/>
        <v>270.38236000000001</v>
      </c>
      <c r="O87" s="3">
        <f t="shared" si="2"/>
        <v>27.038236000000001</v>
      </c>
      <c r="P87" s="3"/>
      <c r="Q87" s="3"/>
      <c r="R87" s="3"/>
      <c r="S87" s="3"/>
      <c r="T87" s="3"/>
      <c r="U87" s="3"/>
      <c r="V87" s="3"/>
      <c r="W87" s="3"/>
      <c r="X87" s="3"/>
      <c r="Y87" s="3"/>
      <c r="Z87" s="3"/>
      <c r="AA87" s="3"/>
    </row>
    <row r="88" spans="1:27" x14ac:dyDescent="0.2">
      <c r="A88" s="3">
        <v>10030</v>
      </c>
      <c r="B88" s="3" t="str">
        <f>VLOOKUP(A88,'QAQC ID Reference Page'!A$1:G$10999,2,FALSE)</f>
        <v>OBS0720</v>
      </c>
      <c r="C88" s="11">
        <f>VLOOKUP(A88,'QAQC ID Reference Page'!A$1:G$10999,3,FALSE)</f>
        <v>44041</v>
      </c>
      <c r="D88" s="12">
        <f>VLOOKUP(A88,'QAQC ID Reference Page'!A$1:G$10999,4,FALSE)</f>
        <v>0.43472222222222223</v>
      </c>
      <c r="E88" s="3">
        <f>VLOOKUP(A88,'QAQC ID Reference Page'!A$1:G$10999,5,FALSE)</f>
        <v>1010</v>
      </c>
      <c r="F88" s="3" t="str">
        <f>VLOOKUP(A88,'QAQC ID Reference Page'!A$1:G$10999,6,FALSE)</f>
        <v>AR</v>
      </c>
      <c r="G88" s="3" t="str">
        <f>VLOOKUP(A88,'QAQC ID Reference Page'!A$1:G$10999,7,FALSE)</f>
        <v>S</v>
      </c>
      <c r="H88" s="30">
        <v>44209</v>
      </c>
      <c r="I88" s="3">
        <v>0.32</v>
      </c>
      <c r="J88" s="3">
        <v>100</v>
      </c>
      <c r="K88" s="3">
        <v>10</v>
      </c>
      <c r="L88" s="3">
        <v>1113.79</v>
      </c>
      <c r="M88" s="3">
        <f t="shared" si="0"/>
        <v>0.1</v>
      </c>
      <c r="N88" s="3">
        <f t="shared" si="1"/>
        <v>164.52091999999999</v>
      </c>
      <c r="O88" s="3">
        <f t="shared" si="2"/>
        <v>16.452092</v>
      </c>
      <c r="P88" s="3"/>
      <c r="Q88" s="3"/>
      <c r="R88" s="3"/>
      <c r="S88" s="3"/>
      <c r="T88" s="3"/>
      <c r="U88" s="3"/>
      <c r="V88" s="3"/>
      <c r="W88" s="3"/>
      <c r="X88" s="3"/>
      <c r="Y88" s="3"/>
      <c r="Z88" s="3"/>
      <c r="AA88" s="3"/>
    </row>
    <row r="89" spans="1:27" x14ac:dyDescent="0.2">
      <c r="A89" s="3">
        <v>10031</v>
      </c>
      <c r="B89" s="3" t="str">
        <f>VLOOKUP(A89,'QAQC ID Reference Page'!A$1:G$10999,2,FALSE)</f>
        <v>OBS0720</v>
      </c>
      <c r="C89" s="11">
        <f>VLOOKUP(A89,'QAQC ID Reference Page'!A$1:G$10999,3,FALSE)</f>
        <v>44041</v>
      </c>
      <c r="D89" s="12">
        <f>VLOOKUP(A89,'QAQC ID Reference Page'!A$1:G$10999,4,FALSE)</f>
        <v>0.39027777777777778</v>
      </c>
      <c r="E89" s="3">
        <f>VLOOKUP(A89,'QAQC ID Reference Page'!A$1:G$10999,5,FALSE)</f>
        <v>1025</v>
      </c>
      <c r="F89" s="3" t="str">
        <f>VLOOKUP(A89,'QAQC ID Reference Page'!A$1:G$10999,6,FALSE)</f>
        <v>MR</v>
      </c>
      <c r="G89" s="3" t="str">
        <f>VLOOKUP(A89,'QAQC ID Reference Page'!A$1:G$10999,7,FALSE)</f>
        <v>S</v>
      </c>
      <c r="H89" s="30">
        <v>44209</v>
      </c>
      <c r="I89" s="3">
        <v>0.32</v>
      </c>
      <c r="J89" s="3">
        <v>100</v>
      </c>
      <c r="K89" s="3">
        <v>10</v>
      </c>
      <c r="L89" s="3">
        <v>1292.05</v>
      </c>
      <c r="M89" s="3">
        <f t="shared" si="0"/>
        <v>0.1</v>
      </c>
      <c r="N89" s="3">
        <f t="shared" si="1"/>
        <v>190.90339999999998</v>
      </c>
      <c r="O89" s="3">
        <f t="shared" si="2"/>
        <v>19.090339999999998</v>
      </c>
      <c r="P89" s="3"/>
      <c r="Q89" s="3"/>
      <c r="R89" s="3"/>
      <c r="S89" s="3"/>
      <c r="T89" s="3"/>
      <c r="U89" s="3"/>
      <c r="V89" s="3"/>
      <c r="W89" s="3"/>
      <c r="X89" s="3"/>
      <c r="Y89" s="3"/>
      <c r="Z89" s="3"/>
      <c r="AA89" s="3"/>
    </row>
    <row r="90" spans="1:27" x14ac:dyDescent="0.2">
      <c r="A90" s="3">
        <v>10032</v>
      </c>
      <c r="B90" s="3" t="str">
        <f>VLOOKUP(A90,'QAQC ID Reference Page'!A$1:G$10999,2,FALSE)</f>
        <v>OBS0720</v>
      </c>
      <c r="C90" s="11">
        <f>VLOOKUP(A90,'QAQC ID Reference Page'!A$1:G$10999,3,FALSE)</f>
        <v>44041</v>
      </c>
      <c r="D90" s="12">
        <f>VLOOKUP(A90,'QAQC ID Reference Page'!A$1:G$10999,4,FALSE)</f>
        <v>0.44444444444444442</v>
      </c>
      <c r="E90" s="3">
        <f>VLOOKUP(A90,'QAQC ID Reference Page'!A$1:G$10999,5,FALSE)</f>
        <v>1008</v>
      </c>
      <c r="F90" s="3" t="str">
        <f>VLOOKUP(A90,'QAQC ID Reference Page'!A$1:G$10999,6,FALSE)</f>
        <v>BR</v>
      </c>
      <c r="G90" s="3" t="str">
        <f>VLOOKUP(A90,'QAQC ID Reference Page'!A$1:G$10999,7,FALSE)</f>
        <v>S</v>
      </c>
      <c r="H90" s="30">
        <v>44209</v>
      </c>
      <c r="I90" s="3">
        <v>0.32</v>
      </c>
      <c r="J90" s="3">
        <v>100</v>
      </c>
      <c r="K90" s="3">
        <v>10</v>
      </c>
      <c r="L90" s="3">
        <v>1163.6300000000001</v>
      </c>
      <c r="M90" s="3">
        <f t="shared" si="0"/>
        <v>0.1</v>
      </c>
      <c r="N90" s="3">
        <f t="shared" si="1"/>
        <v>171.89724000000001</v>
      </c>
      <c r="O90" s="3">
        <f t="shared" si="2"/>
        <v>17.189724000000002</v>
      </c>
      <c r="P90" s="3"/>
      <c r="Q90" s="3"/>
      <c r="R90" s="3"/>
      <c r="S90" s="3"/>
      <c r="T90" s="3"/>
      <c r="U90" s="3"/>
      <c r="V90" s="3"/>
      <c r="W90" s="3"/>
      <c r="X90" s="3"/>
      <c r="Y90" s="3"/>
      <c r="Z90" s="3"/>
      <c r="AA90" s="3"/>
    </row>
    <row r="91" spans="1:27" x14ac:dyDescent="0.2">
      <c r="A91" s="3">
        <v>10033</v>
      </c>
      <c r="B91" s="3" t="str">
        <f>VLOOKUP(A91,'QAQC ID Reference Page'!A$1:G$10999,2,FALSE)</f>
        <v>OBS0720</v>
      </c>
      <c r="C91" s="11">
        <f>VLOOKUP(A91,'QAQC ID Reference Page'!A$1:G$10999,3,FALSE)</f>
        <v>44041</v>
      </c>
      <c r="D91" s="12">
        <f>VLOOKUP(A91,'QAQC ID Reference Page'!A$1:G$10999,4,FALSE)</f>
        <v>0.5131944444444444</v>
      </c>
      <c r="E91" s="3">
        <f>VLOOKUP(A91,'QAQC ID Reference Page'!A$1:G$10999,5,FALSE)</f>
        <v>1017</v>
      </c>
      <c r="F91" s="3" t="str">
        <f>VLOOKUP(A91,'QAQC ID Reference Page'!A$1:G$10999,6,FALSE)</f>
        <v>G9</v>
      </c>
      <c r="G91" s="3" t="str">
        <f>VLOOKUP(A91,'QAQC ID Reference Page'!A$1:G$10999,7,FALSE)</f>
        <v>S</v>
      </c>
      <c r="H91" s="30">
        <v>44209</v>
      </c>
      <c r="I91" s="3">
        <v>0.32</v>
      </c>
      <c r="J91" s="3">
        <v>100</v>
      </c>
      <c r="K91" s="3">
        <v>10</v>
      </c>
      <c r="L91" s="3">
        <v>1544.33</v>
      </c>
      <c r="M91" s="3">
        <f t="shared" si="0"/>
        <v>0.1</v>
      </c>
      <c r="N91" s="3">
        <f t="shared" si="1"/>
        <v>228.24083999999999</v>
      </c>
      <c r="O91" s="3">
        <f t="shared" si="2"/>
        <v>22.824083999999999</v>
      </c>
      <c r="P91" s="3"/>
      <c r="Q91" s="3"/>
      <c r="R91" s="3"/>
      <c r="S91" s="3"/>
      <c r="T91" s="3"/>
      <c r="U91" s="3"/>
      <c r="V91" s="3"/>
      <c r="W91" s="3"/>
      <c r="X91" s="3"/>
      <c r="Y91" s="3"/>
      <c r="Z91" s="3"/>
      <c r="AA91" s="3"/>
    </row>
    <row r="92" spans="1:27" x14ac:dyDescent="0.2">
      <c r="A92" s="3">
        <v>10034</v>
      </c>
      <c r="B92" s="3" t="str">
        <f>VLOOKUP(A92,'QAQC ID Reference Page'!A$1:G$10999,2,FALSE)</f>
        <v>OBS0720</v>
      </c>
      <c r="C92" s="11">
        <f>VLOOKUP(A92,'QAQC ID Reference Page'!A$1:G$10999,3,FALSE)</f>
        <v>44041</v>
      </c>
      <c r="D92" s="12">
        <f>VLOOKUP(A92,'QAQC ID Reference Page'!A$1:G$10999,4,FALSE)</f>
        <v>0.3576388888888889</v>
      </c>
      <c r="E92" s="3">
        <f>VLOOKUP(A92,'QAQC ID Reference Page'!A$1:G$10999,5,FALSE)</f>
        <v>1033</v>
      </c>
      <c r="F92" s="3" t="str">
        <f>VLOOKUP(A92,'QAQC ID Reference Page'!A$1:G$10999,6,FALSE)</f>
        <v>DR</v>
      </c>
      <c r="G92" s="3" t="str">
        <f>VLOOKUP(A92,'QAQC ID Reference Page'!A$1:G$10999,7,FALSE)</f>
        <v>S</v>
      </c>
      <c r="H92" s="30">
        <v>44209</v>
      </c>
      <c r="I92" s="3">
        <v>0.32</v>
      </c>
      <c r="J92" s="3">
        <v>100</v>
      </c>
      <c r="K92" s="3">
        <v>10</v>
      </c>
      <c r="L92" s="3">
        <v>1196.0999999999999</v>
      </c>
      <c r="M92" s="3">
        <f t="shared" si="0"/>
        <v>0.1</v>
      </c>
      <c r="N92" s="3">
        <f t="shared" si="1"/>
        <v>176.7028</v>
      </c>
      <c r="O92" s="3">
        <f t="shared" si="2"/>
        <v>17.670280000000002</v>
      </c>
      <c r="P92" s="3"/>
      <c r="Q92" s="3"/>
      <c r="R92" s="3"/>
      <c r="S92" s="3"/>
      <c r="T92" s="3"/>
      <c r="U92" s="3"/>
      <c r="V92" s="3"/>
      <c r="W92" s="3"/>
      <c r="X92" s="3"/>
      <c r="Y92" s="3"/>
      <c r="Z92" s="3"/>
      <c r="AA92" s="3"/>
    </row>
    <row r="93" spans="1:27" x14ac:dyDescent="0.2">
      <c r="A93" s="3">
        <v>10035</v>
      </c>
      <c r="B93" s="3" t="str">
        <f>VLOOKUP(A93,'QAQC ID Reference Page'!A$1:G$10999,2,FALSE)</f>
        <v>OBS0720</v>
      </c>
      <c r="C93" s="11">
        <f>VLOOKUP(A93,'QAQC ID Reference Page'!A$1:G$10999,3,FALSE)</f>
        <v>44041</v>
      </c>
      <c r="D93" s="12">
        <f>VLOOKUP(A93,'QAQC ID Reference Page'!A$1:G$10999,4,FALSE)</f>
        <v>0.37916666666666665</v>
      </c>
      <c r="E93" s="3">
        <f>VLOOKUP(A93,'QAQC ID Reference Page'!A$1:G$10999,5,FALSE)</f>
        <v>1007</v>
      </c>
      <c r="F93" s="3" t="str">
        <f>VLOOKUP(A93,'QAQC ID Reference Page'!A$1:G$10999,6,FALSE)</f>
        <v>J7C</v>
      </c>
      <c r="G93" s="3" t="str">
        <f>VLOOKUP(A93,'QAQC ID Reference Page'!A$1:G$10999,7,FALSE)</f>
        <v>S</v>
      </c>
      <c r="H93" s="30">
        <v>44209</v>
      </c>
      <c r="I93" s="3">
        <v>0.32</v>
      </c>
      <c r="J93" s="3">
        <v>100</v>
      </c>
      <c r="K93" s="3">
        <v>10</v>
      </c>
      <c r="L93" s="3">
        <v>1134.1199999999999</v>
      </c>
      <c r="M93" s="3">
        <f t="shared" si="0"/>
        <v>0.1</v>
      </c>
      <c r="N93" s="3">
        <f t="shared" si="1"/>
        <v>167.52975999999998</v>
      </c>
      <c r="O93" s="3">
        <f t="shared" si="2"/>
        <v>16.752976</v>
      </c>
      <c r="P93" s="3"/>
      <c r="Q93" s="3"/>
      <c r="R93" s="3"/>
      <c r="S93" s="3"/>
      <c r="T93" s="3"/>
      <c r="U93" s="3"/>
      <c r="V93" s="3"/>
      <c r="W93" s="3"/>
      <c r="X93" s="3"/>
      <c r="Y93" s="3"/>
      <c r="Z93" s="3"/>
      <c r="AA93" s="3"/>
    </row>
    <row r="94" spans="1:27" x14ac:dyDescent="0.2">
      <c r="A94" s="3">
        <v>10036</v>
      </c>
      <c r="B94" s="3" t="str">
        <f>VLOOKUP(A94,'QAQC ID Reference Page'!A$1:G$10999,2,FALSE)</f>
        <v>OBS0720</v>
      </c>
      <c r="C94" s="11">
        <f>VLOOKUP(A94,'QAQC ID Reference Page'!A$1:G$10999,3,FALSE)</f>
        <v>44041</v>
      </c>
      <c r="D94" s="12">
        <f>VLOOKUP(A94,'QAQC ID Reference Page'!A$1:G$10999,4,FALSE)</f>
        <v>0.46111111111111114</v>
      </c>
      <c r="E94" s="3">
        <f>VLOOKUP(A94,'QAQC ID Reference Page'!A$1:G$10999,5,FALSE)</f>
        <v>1022</v>
      </c>
      <c r="F94" s="3" t="str">
        <f>VLOOKUP(A94,'QAQC ID Reference Page'!A$1:G$10999,6,FALSE)</f>
        <v>I9</v>
      </c>
      <c r="G94" s="3" t="str">
        <f>VLOOKUP(A94,'QAQC ID Reference Page'!A$1:G$10999,7,FALSE)</f>
        <v>B</v>
      </c>
      <c r="H94" s="30">
        <v>44209</v>
      </c>
      <c r="I94" s="3">
        <v>0.32</v>
      </c>
      <c r="J94" s="3">
        <v>100</v>
      </c>
      <c r="K94" s="3">
        <v>10</v>
      </c>
      <c r="L94" s="3">
        <v>873.66</v>
      </c>
      <c r="M94" s="3">
        <f t="shared" si="0"/>
        <v>0.1</v>
      </c>
      <c r="N94" s="3">
        <f t="shared" si="1"/>
        <v>128.98167999999998</v>
      </c>
      <c r="O94" s="3">
        <f t="shared" si="2"/>
        <v>12.898167999999998</v>
      </c>
      <c r="P94" s="3"/>
      <c r="Q94" s="3"/>
      <c r="R94" s="3"/>
      <c r="S94" s="3"/>
      <c r="T94" s="3"/>
      <c r="U94" s="3"/>
      <c r="V94" s="3"/>
      <c r="W94" s="3"/>
      <c r="X94" s="3"/>
      <c r="Y94" s="3"/>
      <c r="Z94" s="3"/>
      <c r="AA94" s="3"/>
    </row>
    <row r="95" spans="1:27" x14ac:dyDescent="0.2">
      <c r="A95" s="3">
        <v>10037</v>
      </c>
      <c r="B95" s="3" t="str">
        <f>VLOOKUP(A95,'QAQC ID Reference Page'!A$1:G$10999,2,FALSE)</f>
        <v>OBS0720</v>
      </c>
      <c r="C95" s="11">
        <f>VLOOKUP(A95,'QAQC ID Reference Page'!A$1:G$10999,3,FALSE)</f>
        <v>44041</v>
      </c>
      <c r="D95" s="12">
        <f>VLOOKUP(A95,'QAQC ID Reference Page'!A$1:G$10999,4,FALSE)</f>
        <v>0.40486111111111112</v>
      </c>
      <c r="E95" s="3">
        <f>VLOOKUP(A95,'QAQC ID Reference Page'!A$1:G$10999,5,FALSE)</f>
        <v>1011</v>
      </c>
      <c r="F95" s="3" t="str">
        <f>VLOOKUP(A95,'QAQC ID Reference Page'!A$1:G$10999,6,FALSE)</f>
        <v>TR</v>
      </c>
      <c r="G95" s="3" t="str">
        <f>VLOOKUP(A95,'QAQC ID Reference Page'!A$1:G$10999,7,FALSE)</f>
        <v>S</v>
      </c>
      <c r="H95" s="30">
        <v>44209</v>
      </c>
      <c r="I95" s="3">
        <v>0.32</v>
      </c>
      <c r="J95" s="3">
        <v>100</v>
      </c>
      <c r="K95" s="3">
        <v>10</v>
      </c>
      <c r="L95" s="3">
        <v>1672.75</v>
      </c>
      <c r="M95" s="3">
        <f t="shared" si="0"/>
        <v>0.1</v>
      </c>
      <c r="N95" s="3">
        <f t="shared" si="1"/>
        <v>247.24699999999999</v>
      </c>
      <c r="O95" s="3">
        <f t="shared" si="2"/>
        <v>24.724699999999999</v>
      </c>
      <c r="P95" s="3"/>
      <c r="Q95" s="3"/>
      <c r="R95" s="3"/>
      <c r="S95" s="3"/>
      <c r="T95" s="3"/>
      <c r="U95" s="3"/>
      <c r="V95" s="3"/>
      <c r="W95" s="3"/>
      <c r="X95" s="3"/>
      <c r="Y95" s="3"/>
      <c r="Z95" s="3"/>
      <c r="AA95" s="3"/>
    </row>
    <row r="96" spans="1:27" x14ac:dyDescent="0.2">
      <c r="A96" s="3">
        <v>10038</v>
      </c>
      <c r="B96" s="3" t="str">
        <f>VLOOKUP(A96,'QAQC ID Reference Page'!A$1:G$10999,2,FALSE)</f>
        <v>OBS0720</v>
      </c>
      <c r="C96" s="11">
        <f>VLOOKUP(A96,'QAQC ID Reference Page'!A$1:G$10999,3,FALSE)</f>
        <v>44041</v>
      </c>
      <c r="D96" s="12">
        <f>VLOOKUP(A96,'QAQC ID Reference Page'!A$1:G$10999,4,FALSE)</f>
        <v>0.40486111111111112</v>
      </c>
      <c r="E96" s="3">
        <f>VLOOKUP(A96,'QAQC ID Reference Page'!A$1:G$10999,5,FALSE)</f>
        <v>1014</v>
      </c>
      <c r="F96" s="3" t="str">
        <f>VLOOKUP(A96,'QAQC ID Reference Page'!A$1:G$10999,6,FALSE)</f>
        <v>TR</v>
      </c>
      <c r="G96" s="3" t="str">
        <f>VLOOKUP(A96,'QAQC ID Reference Page'!A$1:G$10999,7,FALSE)</f>
        <v>B</v>
      </c>
      <c r="H96" s="30">
        <v>44209</v>
      </c>
      <c r="I96" s="3">
        <v>0.32</v>
      </c>
      <c r="J96" s="3">
        <v>100</v>
      </c>
      <c r="K96" s="3">
        <v>10</v>
      </c>
      <c r="L96" s="3">
        <v>2086.8200000000002</v>
      </c>
      <c r="M96" s="3">
        <f t="shared" si="0"/>
        <v>0.1</v>
      </c>
      <c r="N96" s="3">
        <f t="shared" si="1"/>
        <v>308.52936</v>
      </c>
      <c r="O96" s="3">
        <f t="shared" si="2"/>
        <v>30.852936</v>
      </c>
      <c r="P96" s="3"/>
      <c r="Q96" s="3"/>
      <c r="R96" s="3"/>
      <c r="S96" s="3"/>
      <c r="T96" s="3"/>
      <c r="U96" s="3"/>
      <c r="V96" s="3"/>
      <c r="W96" s="3"/>
      <c r="X96" s="3"/>
      <c r="Y96" s="3"/>
      <c r="Z96" s="3"/>
      <c r="AA96" s="3"/>
    </row>
    <row r="97" spans="1:27" x14ac:dyDescent="0.2">
      <c r="A97" s="3">
        <v>10039</v>
      </c>
      <c r="B97" s="3" t="str">
        <f>VLOOKUP(A97,'QAQC ID Reference Page'!A$1:G$10999,2,FALSE)</f>
        <v>OBS0720</v>
      </c>
      <c r="C97" s="11">
        <f>VLOOKUP(A97,'QAQC ID Reference Page'!A$1:G$10999,3,FALSE)</f>
        <v>44041</v>
      </c>
      <c r="D97" s="12">
        <f>VLOOKUP(A97,'QAQC ID Reference Page'!A$1:G$10999,4,FALSE)</f>
        <v>0.49583333333333335</v>
      </c>
      <c r="E97" s="3">
        <f>VLOOKUP(A97,'QAQC ID Reference Page'!A$1:G$10999,5,FALSE)</f>
        <v>1006</v>
      </c>
      <c r="F97" s="3" t="str">
        <f>VLOOKUP(A97,'QAQC ID Reference Page'!A$1:G$10999,6,FALSE)</f>
        <v>G7C</v>
      </c>
      <c r="G97" s="3" t="str">
        <f>VLOOKUP(A97,'QAQC ID Reference Page'!A$1:G$10999,7,FALSE)</f>
        <v>B</v>
      </c>
      <c r="H97" s="30">
        <v>44209</v>
      </c>
      <c r="I97" s="3">
        <v>0.32</v>
      </c>
      <c r="J97" s="3">
        <v>100</v>
      </c>
      <c r="K97" s="3">
        <v>10</v>
      </c>
      <c r="L97" s="3">
        <v>1063.58</v>
      </c>
      <c r="M97" s="3">
        <f t="shared" si="0"/>
        <v>0.1</v>
      </c>
      <c r="N97" s="3">
        <f t="shared" si="1"/>
        <v>157.08983999999998</v>
      </c>
      <c r="O97" s="3">
        <f t="shared" si="2"/>
        <v>15.708983999999999</v>
      </c>
      <c r="P97" s="3"/>
      <c r="Q97" s="3"/>
      <c r="R97" s="3"/>
      <c r="S97" s="3"/>
      <c r="T97" s="3"/>
      <c r="U97" s="3"/>
      <c r="V97" s="3"/>
      <c r="W97" s="3"/>
      <c r="X97" s="3"/>
      <c r="Y97" s="3"/>
      <c r="Z97" s="3"/>
      <c r="AA97" s="3"/>
    </row>
    <row r="98" spans="1:27" x14ac:dyDescent="0.2">
      <c r="A98" s="3">
        <v>10040</v>
      </c>
      <c r="B98" s="3" t="str">
        <f>VLOOKUP(A98,'QAQC ID Reference Page'!A$1:G$10999,2,FALSE)</f>
        <v>OBS0720</v>
      </c>
      <c r="C98" s="11">
        <f>VLOOKUP(A98,'QAQC ID Reference Page'!A$1:G$10999,3,FALSE)</f>
        <v>44041</v>
      </c>
      <c r="D98" s="12">
        <f>VLOOKUP(A98,'QAQC ID Reference Page'!A$1:G$10999,4,FALSE)</f>
        <v>0.46111111111111114</v>
      </c>
      <c r="E98" s="3">
        <f>VLOOKUP(A98,'QAQC ID Reference Page'!A$1:G$10999,5,FALSE)</f>
        <v>1001</v>
      </c>
      <c r="F98" s="3" t="str">
        <f>VLOOKUP(A98,'QAQC ID Reference Page'!A$1:G$10999,6,FALSE)</f>
        <v>I9</v>
      </c>
      <c r="G98" s="3" t="str">
        <f>VLOOKUP(A98,'QAQC ID Reference Page'!A$1:G$10999,7,FALSE)</f>
        <v>S</v>
      </c>
      <c r="H98" s="30">
        <v>44209</v>
      </c>
      <c r="I98" s="3">
        <v>0.32</v>
      </c>
      <c r="J98" s="3">
        <v>100</v>
      </c>
      <c r="K98" s="3">
        <v>10</v>
      </c>
      <c r="L98" s="3">
        <v>766.67</v>
      </c>
      <c r="M98" s="3">
        <f t="shared" si="0"/>
        <v>0.1</v>
      </c>
      <c r="N98" s="3">
        <f t="shared" si="1"/>
        <v>113.14716</v>
      </c>
      <c r="O98" s="3">
        <f t="shared" si="2"/>
        <v>11.314716000000001</v>
      </c>
      <c r="P98" s="3"/>
      <c r="Q98" s="3"/>
      <c r="R98" s="3"/>
      <c r="S98" s="3"/>
      <c r="T98" s="3"/>
      <c r="U98" s="3"/>
      <c r="V98" s="3"/>
      <c r="W98" s="3"/>
      <c r="X98" s="3"/>
      <c r="Y98" s="3"/>
      <c r="Z98" s="3"/>
      <c r="AA98" s="3"/>
    </row>
    <row r="99" spans="1:27" x14ac:dyDescent="0.2">
      <c r="A99" s="3">
        <v>10041</v>
      </c>
      <c r="B99" s="3" t="str">
        <f>VLOOKUP(A99,'QAQC ID Reference Page'!A$1:G$10999,2,FALSE)</f>
        <v>OBS0720</v>
      </c>
      <c r="C99" s="11">
        <f>VLOOKUP(A99,'QAQC ID Reference Page'!A$1:G$10999,3,FALSE)</f>
        <v>44041</v>
      </c>
      <c r="D99" s="12">
        <f>VLOOKUP(A99,'QAQC ID Reference Page'!A$1:G$10999,4,FALSE)</f>
        <v>0.49583333333333335</v>
      </c>
      <c r="E99" s="3">
        <f>VLOOKUP(A99,'QAQC ID Reference Page'!A$1:G$10999,5,FALSE)</f>
        <v>1005</v>
      </c>
      <c r="F99" s="3" t="str">
        <f>VLOOKUP(A99,'QAQC ID Reference Page'!A$1:G$10999,6,FALSE)</f>
        <v>G7C</v>
      </c>
      <c r="G99" s="3" t="str">
        <f>VLOOKUP(A99,'QAQC ID Reference Page'!A$1:G$10999,7,FALSE)</f>
        <v>S</v>
      </c>
      <c r="H99" s="30">
        <v>44209</v>
      </c>
      <c r="I99" s="3">
        <v>0.32</v>
      </c>
      <c r="J99" s="3">
        <v>100</v>
      </c>
      <c r="K99" s="3">
        <v>10</v>
      </c>
      <c r="L99" s="3">
        <v>2504.17</v>
      </c>
      <c r="M99" s="3">
        <f t="shared" si="0"/>
        <v>0.1</v>
      </c>
      <c r="N99" s="3">
        <f t="shared" si="1"/>
        <v>370.29716000000002</v>
      </c>
      <c r="O99" s="3">
        <f t="shared" si="2"/>
        <v>37.029716000000001</v>
      </c>
      <c r="P99" s="3"/>
      <c r="Q99" s="3"/>
      <c r="R99" s="3"/>
      <c r="S99" s="3"/>
      <c r="T99" s="3"/>
      <c r="U99" s="3"/>
      <c r="V99" s="3"/>
      <c r="W99" s="3"/>
      <c r="X99" s="3"/>
      <c r="Y99" s="3"/>
      <c r="Z99" s="3"/>
      <c r="AA99" s="3"/>
    </row>
    <row r="100" spans="1:27" x14ac:dyDescent="0.2">
      <c r="A100" s="3">
        <v>10042</v>
      </c>
      <c r="B100" s="3" t="str">
        <f>VLOOKUP(A100,'QAQC ID Reference Page'!A$1:G$10999,2,FALSE)</f>
        <v>OBS0720</v>
      </c>
      <c r="C100" s="11">
        <f>VLOOKUP(A100,'QAQC ID Reference Page'!A$1:G$10999,3,FALSE)</f>
        <v>44042</v>
      </c>
      <c r="D100" s="12">
        <f>VLOOKUP(A100,'QAQC ID Reference Page'!A$1:G$10999,4,FALSE)</f>
        <v>0.47916666666666669</v>
      </c>
      <c r="E100" s="3">
        <f>VLOOKUP(A100,'QAQC ID Reference Page'!A$1:G$10999,5,FALSE)</f>
        <v>1025</v>
      </c>
      <c r="F100" s="3" t="str">
        <f>VLOOKUP(A100,'QAQC ID Reference Page'!A$1:G$10999,6,FALSE)</f>
        <v>E7C</v>
      </c>
      <c r="G100" s="3" t="str">
        <f>VLOOKUP(A100,'QAQC ID Reference Page'!A$1:G$10999,7,FALSE)</f>
        <v>B</v>
      </c>
      <c r="H100" s="30">
        <v>44048</v>
      </c>
      <c r="I100" s="3">
        <v>1.02</v>
      </c>
      <c r="J100" s="3">
        <v>100</v>
      </c>
      <c r="K100" s="3">
        <v>10</v>
      </c>
      <c r="L100" s="3">
        <v>443.27</v>
      </c>
      <c r="M100" s="3">
        <f t="shared" si="0"/>
        <v>0.1</v>
      </c>
      <c r="N100" s="3">
        <f t="shared" si="1"/>
        <v>64.583960000000005</v>
      </c>
      <c r="O100" s="3">
        <f t="shared" si="2"/>
        <v>6.4583960000000005</v>
      </c>
      <c r="P100" s="3"/>
      <c r="Q100" s="3"/>
      <c r="R100" s="3"/>
      <c r="S100" s="3"/>
      <c r="T100" s="3"/>
      <c r="U100" s="3"/>
      <c r="V100" s="3"/>
      <c r="W100" s="3"/>
      <c r="X100" s="3"/>
      <c r="Y100" s="3"/>
      <c r="Z100" s="3"/>
      <c r="AA100" s="3"/>
    </row>
    <row r="101" spans="1:27" x14ac:dyDescent="0.2">
      <c r="A101" s="3">
        <v>10043</v>
      </c>
      <c r="B101" s="3" t="str">
        <f>VLOOKUP(A101,'QAQC ID Reference Page'!A$1:G$10999,2,FALSE)</f>
        <v>OBS0720</v>
      </c>
      <c r="C101" s="11">
        <f>VLOOKUP(A101,'QAQC ID Reference Page'!A$1:G$10999,3,FALSE)</f>
        <v>44042</v>
      </c>
      <c r="D101" s="12">
        <f>VLOOKUP(A101,'QAQC ID Reference Page'!A$1:G$10999,4,FALSE)</f>
        <v>0.47916666666666669</v>
      </c>
      <c r="E101" s="3">
        <f>VLOOKUP(A101,'QAQC ID Reference Page'!A$1:G$10999,5,FALSE)</f>
        <v>1036</v>
      </c>
      <c r="F101" s="3" t="str">
        <f>VLOOKUP(A101,'QAQC ID Reference Page'!A$1:G$10999,6,FALSE)</f>
        <v>E7C</v>
      </c>
      <c r="G101" s="3" t="str">
        <f>VLOOKUP(A101,'QAQC ID Reference Page'!A$1:G$10999,7,FALSE)</f>
        <v>S</v>
      </c>
      <c r="H101" s="30">
        <v>44048</v>
      </c>
      <c r="I101" s="3">
        <v>0.62</v>
      </c>
      <c r="J101" s="3">
        <v>100</v>
      </c>
      <c r="K101" s="3">
        <v>10</v>
      </c>
      <c r="L101" s="3">
        <v>599.23</v>
      </c>
      <c r="M101" s="3">
        <f t="shared" si="0"/>
        <v>0.1</v>
      </c>
      <c r="N101" s="3">
        <f t="shared" si="1"/>
        <v>88.066039999999987</v>
      </c>
      <c r="O101" s="3">
        <f t="shared" si="2"/>
        <v>8.8066039999999983</v>
      </c>
      <c r="P101" s="3"/>
      <c r="Q101" s="3"/>
      <c r="R101" s="3"/>
      <c r="S101" s="3"/>
      <c r="T101" s="3"/>
      <c r="U101" s="3"/>
      <c r="V101" s="3"/>
      <c r="W101" s="3"/>
      <c r="X101" s="3"/>
      <c r="Y101" s="3"/>
      <c r="Z101" s="3"/>
      <c r="AA101" s="3"/>
    </row>
    <row r="102" spans="1:27" x14ac:dyDescent="0.2">
      <c r="A102" s="3">
        <v>10044</v>
      </c>
      <c r="B102" s="3" t="str">
        <f>VLOOKUP(A102,'QAQC ID Reference Page'!A$1:G$10999,2,FALSE)</f>
        <v>OBS0720</v>
      </c>
      <c r="C102" s="11">
        <f>VLOOKUP(A102,'QAQC ID Reference Page'!A$1:G$10999,3,FALSE)</f>
        <v>44042</v>
      </c>
      <c r="D102" s="12">
        <f>VLOOKUP(A102,'QAQC ID Reference Page'!A$1:G$10999,4,FALSE)</f>
        <v>0.64930555555555558</v>
      </c>
      <c r="E102" s="3">
        <f>VLOOKUP(A102,'QAQC ID Reference Page'!A$1:G$10999,5,FALSE)</f>
        <v>1021</v>
      </c>
      <c r="F102" s="3" t="str">
        <f>VLOOKUP(A102,'QAQC ID Reference Page'!A$1:G$10999,6,FALSE)</f>
        <v>B11</v>
      </c>
      <c r="G102" s="3" t="str">
        <f>VLOOKUP(A102,'QAQC ID Reference Page'!A$1:G$10999,7,FALSE)</f>
        <v>S</v>
      </c>
      <c r="H102" s="30">
        <v>44048</v>
      </c>
      <c r="I102" s="3">
        <v>0.62</v>
      </c>
      <c r="J102" s="3">
        <v>100</v>
      </c>
      <c r="K102" s="3">
        <v>10</v>
      </c>
      <c r="L102" s="3">
        <v>594.94000000000005</v>
      </c>
      <c r="M102" s="3">
        <f t="shared" si="0"/>
        <v>0.1</v>
      </c>
      <c r="N102" s="3">
        <f t="shared" si="1"/>
        <v>87.431119999999993</v>
      </c>
      <c r="O102" s="3">
        <f t="shared" si="2"/>
        <v>8.743112</v>
      </c>
      <c r="P102" s="3"/>
      <c r="Q102" s="3"/>
      <c r="R102" s="3"/>
      <c r="S102" s="3"/>
      <c r="T102" s="3"/>
      <c r="U102" s="3"/>
      <c r="V102" s="3"/>
      <c r="W102" s="3"/>
      <c r="X102" s="3"/>
      <c r="Y102" s="3"/>
      <c r="Z102" s="3"/>
      <c r="AA102" s="3"/>
    </row>
    <row r="103" spans="1:27" x14ac:dyDescent="0.2">
      <c r="A103" s="3">
        <v>10045</v>
      </c>
      <c r="B103" s="3" t="str">
        <f>VLOOKUP(A103,'QAQC ID Reference Page'!A$1:G$10999,2,FALSE)</f>
        <v>OBS0720</v>
      </c>
      <c r="C103" s="11">
        <f>VLOOKUP(A103,'QAQC ID Reference Page'!A$1:G$10999,3,FALSE)</f>
        <v>44042</v>
      </c>
      <c r="D103" s="12">
        <f>VLOOKUP(A103,'QAQC ID Reference Page'!A$1:G$10999,4,FALSE)</f>
        <v>0.5805555555555556</v>
      </c>
      <c r="E103" s="3">
        <f>VLOOKUP(A103,'QAQC ID Reference Page'!A$1:G$10999,5,FALSE)</f>
        <v>1018</v>
      </c>
      <c r="F103" s="3" t="str">
        <f>VLOOKUP(A103,'QAQC ID Reference Page'!A$1:G$10999,6,FALSE)</f>
        <v>C7C</v>
      </c>
      <c r="G103" s="3" t="str">
        <f>VLOOKUP(A103,'QAQC ID Reference Page'!A$1:G$10999,7,FALSE)</f>
        <v>S</v>
      </c>
      <c r="H103" s="30">
        <v>44048</v>
      </c>
      <c r="I103" s="3">
        <v>1.02</v>
      </c>
      <c r="J103" s="3">
        <v>100</v>
      </c>
      <c r="K103" s="3">
        <v>10</v>
      </c>
      <c r="L103" s="3">
        <v>571.29</v>
      </c>
      <c r="M103" s="3">
        <f t="shared" si="0"/>
        <v>0.1</v>
      </c>
      <c r="N103" s="3">
        <f t="shared" si="1"/>
        <v>83.530919999999995</v>
      </c>
      <c r="O103" s="3">
        <f t="shared" si="2"/>
        <v>8.3530920000000002</v>
      </c>
      <c r="P103" s="3"/>
      <c r="Q103" s="3"/>
      <c r="R103" s="3"/>
      <c r="S103" s="3"/>
      <c r="T103" s="3"/>
      <c r="U103" s="3"/>
      <c r="V103" s="3"/>
      <c r="W103" s="3"/>
      <c r="X103" s="3"/>
      <c r="Y103" s="3"/>
      <c r="Z103" s="3"/>
      <c r="AA103" s="3"/>
    </row>
    <row r="104" spans="1:27" x14ac:dyDescent="0.2">
      <c r="A104" s="3">
        <v>10046</v>
      </c>
      <c r="B104" s="3" t="str">
        <f>VLOOKUP(A104,'QAQC ID Reference Page'!A$1:G$10999,2,FALSE)</f>
        <v>OBS0720</v>
      </c>
      <c r="C104" s="11">
        <f>VLOOKUP(A104,'QAQC ID Reference Page'!A$1:G$10999,3,FALSE)</f>
        <v>44042</v>
      </c>
      <c r="D104" s="12">
        <f>VLOOKUP(A104,'QAQC ID Reference Page'!A$1:G$10999,4,FALSE)</f>
        <v>0.42430555555555555</v>
      </c>
      <c r="E104" s="3">
        <f>VLOOKUP(A104,'QAQC ID Reference Page'!A$1:G$10999,5,FALSE)</f>
        <v>1029</v>
      </c>
      <c r="F104" s="3" t="str">
        <f>VLOOKUP(A104,'QAQC ID Reference Page'!A$1:G$10999,6,FALSE)</f>
        <v>WFR</v>
      </c>
      <c r="G104" s="3" t="str">
        <f>VLOOKUP(A104,'QAQC ID Reference Page'!A$1:G$10999,7,FALSE)</f>
        <v>S</v>
      </c>
      <c r="H104" s="30">
        <v>44048</v>
      </c>
      <c r="I104" s="3">
        <v>1.02</v>
      </c>
      <c r="J104" s="3">
        <v>91</v>
      </c>
      <c r="K104" s="3">
        <v>10</v>
      </c>
      <c r="L104" s="3">
        <v>892.57</v>
      </c>
      <c r="M104" s="3">
        <f t="shared" si="0"/>
        <v>0.10989010989010989</v>
      </c>
      <c r="N104" s="3">
        <f t="shared" si="1"/>
        <v>131.08035999999998</v>
      </c>
      <c r="O104" s="3">
        <f t="shared" si="2"/>
        <v>14.404435164835164</v>
      </c>
      <c r="P104" s="3"/>
      <c r="Q104" s="3"/>
      <c r="R104" s="3"/>
      <c r="S104" s="3"/>
      <c r="T104" s="3"/>
      <c r="U104" s="3"/>
      <c r="V104" s="3"/>
      <c r="W104" s="3"/>
      <c r="X104" s="3"/>
      <c r="Y104" s="3"/>
      <c r="Z104" s="3"/>
      <c r="AA104" s="3"/>
    </row>
    <row r="105" spans="1:27" x14ac:dyDescent="0.2">
      <c r="A105" s="3">
        <v>10047</v>
      </c>
      <c r="B105" s="3" t="str">
        <f>VLOOKUP(A105,'QAQC ID Reference Page'!A$1:G$10999,2,FALSE)</f>
        <v>OBS0720</v>
      </c>
      <c r="C105" s="11">
        <f>VLOOKUP(A105,'QAQC ID Reference Page'!A$1:G$10999,3,FALSE)</f>
        <v>44042</v>
      </c>
      <c r="D105" s="12">
        <f>VLOOKUP(A105,'QAQC ID Reference Page'!A$1:G$10999,4,FALSE)</f>
        <v>0.5805555555555556</v>
      </c>
      <c r="E105" s="3">
        <f>VLOOKUP(A105,'QAQC ID Reference Page'!A$1:G$10999,5,FALSE)</f>
        <v>1042</v>
      </c>
      <c r="F105" s="3" t="str">
        <f>VLOOKUP(A105,'QAQC ID Reference Page'!A$1:G$10999,6,FALSE)</f>
        <v>C7C</v>
      </c>
      <c r="G105" s="3" t="str">
        <f>VLOOKUP(A105,'QAQC ID Reference Page'!A$1:G$10999,7,FALSE)</f>
        <v>B</v>
      </c>
      <c r="H105" s="30">
        <v>44048</v>
      </c>
      <c r="I105" s="3">
        <v>0.26</v>
      </c>
      <c r="J105" s="3">
        <v>100</v>
      </c>
      <c r="K105" s="3">
        <v>10</v>
      </c>
      <c r="L105" s="3">
        <v>478.52</v>
      </c>
      <c r="M105" s="3">
        <f t="shared" si="0"/>
        <v>0.1</v>
      </c>
      <c r="N105" s="3">
        <f t="shared" si="1"/>
        <v>70.560959999999994</v>
      </c>
      <c r="O105" s="3">
        <f t="shared" si="2"/>
        <v>7.0560960000000001</v>
      </c>
      <c r="P105" s="3"/>
      <c r="Q105" s="3"/>
      <c r="R105" s="3"/>
      <c r="S105" s="3"/>
      <c r="T105" s="3"/>
      <c r="U105" s="3"/>
      <c r="V105" s="3"/>
      <c r="W105" s="3"/>
      <c r="X105" s="3"/>
      <c r="Y105" s="3"/>
      <c r="Z105" s="3"/>
      <c r="AA105" s="3"/>
    </row>
    <row r="106" spans="1:27" x14ac:dyDescent="0.2">
      <c r="A106" s="3">
        <v>10048</v>
      </c>
      <c r="B106" s="3" t="str">
        <f>VLOOKUP(A106,'QAQC ID Reference Page'!A$1:G$10999,2,FALSE)</f>
        <v>OBS0720</v>
      </c>
      <c r="C106" s="11">
        <f>VLOOKUP(A106,'QAQC ID Reference Page'!A$1:G$10999,3,FALSE)</f>
        <v>44042</v>
      </c>
      <c r="D106" s="12">
        <f>VLOOKUP(A106,'QAQC ID Reference Page'!A$1:G$10999,4,FALSE)</f>
        <v>0.37916666666666665</v>
      </c>
      <c r="E106" s="3">
        <f>VLOOKUP(A106,'QAQC ID Reference Page'!A$1:G$10999,5,FALSE)</f>
        <v>1016</v>
      </c>
      <c r="F106" s="3" t="str">
        <f>VLOOKUP(A106,'QAQC ID Reference Page'!A$1:G$10999,6,FALSE)</f>
        <v>D1</v>
      </c>
      <c r="G106" s="3" t="str">
        <f>VLOOKUP(A106,'QAQC ID Reference Page'!A$1:G$10999,7,FALSE)</f>
        <v>S</v>
      </c>
      <c r="H106" s="30">
        <v>44048</v>
      </c>
      <c r="I106" s="3">
        <v>0.26</v>
      </c>
      <c r="J106" s="3">
        <v>180</v>
      </c>
      <c r="K106" s="3">
        <v>10</v>
      </c>
      <c r="L106" s="3">
        <v>943.5</v>
      </c>
      <c r="M106" s="3">
        <f t="shared" si="0"/>
        <v>5.5555555555555552E-2</v>
      </c>
      <c r="N106" s="3">
        <f t="shared" si="1"/>
        <v>139.37800000000001</v>
      </c>
      <c r="O106" s="3">
        <f t="shared" si="2"/>
        <v>7.7432222222222222</v>
      </c>
      <c r="P106" s="3"/>
      <c r="Q106" s="3"/>
      <c r="R106" s="3"/>
      <c r="S106" s="3"/>
      <c r="T106" s="3"/>
      <c r="U106" s="3"/>
      <c r="V106" s="3"/>
      <c r="W106" s="3"/>
      <c r="X106" s="3"/>
      <c r="Y106" s="3"/>
      <c r="Z106" s="3"/>
      <c r="AA106" s="3"/>
    </row>
    <row r="107" spans="1:27" x14ac:dyDescent="0.2">
      <c r="A107" s="3">
        <v>10049</v>
      </c>
      <c r="B107" s="3" t="str">
        <f>VLOOKUP(A107,'QAQC ID Reference Page'!A$1:G$10999,2,FALSE)</f>
        <v>OBS0720</v>
      </c>
      <c r="C107" s="11">
        <f>VLOOKUP(A107,'QAQC ID Reference Page'!A$1:G$10999,3,FALSE)</f>
        <v>44042</v>
      </c>
      <c r="D107" s="12">
        <f>VLOOKUP(A107,'QAQC ID Reference Page'!A$1:G$10999,4,FALSE)</f>
        <v>0.36875000000000002</v>
      </c>
      <c r="E107" s="3">
        <f>VLOOKUP(A107,'QAQC ID Reference Page'!A$1:G$10999,5,FALSE)</f>
        <v>1008</v>
      </c>
      <c r="F107" s="3" t="str">
        <f>VLOOKUP(A107,'QAQC ID Reference Page'!A$1:G$10999,6,FALSE)</f>
        <v>C1</v>
      </c>
      <c r="G107" s="3" t="str">
        <f>VLOOKUP(A107,'QAQC ID Reference Page'!A$1:G$10999,7,FALSE)</f>
        <v>B</v>
      </c>
      <c r="H107" s="30">
        <v>44048</v>
      </c>
      <c r="I107" s="3">
        <v>0.23</v>
      </c>
      <c r="J107" s="3">
        <v>100</v>
      </c>
      <c r="K107" s="3">
        <v>10</v>
      </c>
      <c r="L107" s="3">
        <v>909.65</v>
      </c>
      <c r="M107" s="3">
        <f t="shared" si="0"/>
        <v>0.1</v>
      </c>
      <c r="N107" s="3">
        <f t="shared" si="1"/>
        <v>134.3982</v>
      </c>
      <c r="O107" s="3">
        <f t="shared" si="2"/>
        <v>13.439820000000001</v>
      </c>
      <c r="P107" s="3"/>
      <c r="Q107" s="3"/>
      <c r="R107" s="3"/>
      <c r="S107" s="3"/>
      <c r="T107" s="3"/>
      <c r="U107" s="3"/>
      <c r="V107" s="3"/>
      <c r="W107" s="3"/>
      <c r="X107" s="3"/>
      <c r="Y107" s="3"/>
      <c r="Z107" s="3"/>
      <c r="AA107" s="3"/>
    </row>
    <row r="108" spans="1:27" x14ac:dyDescent="0.2">
      <c r="A108" s="3">
        <v>10050</v>
      </c>
      <c r="B108" s="3" t="str">
        <f>VLOOKUP(A108,'QAQC ID Reference Page'!A$1:G$10999,2,FALSE)</f>
        <v>OBS0720</v>
      </c>
      <c r="C108" s="11">
        <f>VLOOKUP(A108,'QAQC ID Reference Page'!A$1:G$10999,3,FALSE)</f>
        <v>44042</v>
      </c>
      <c r="D108" s="12">
        <f>VLOOKUP(A108,'QAQC ID Reference Page'!A$1:G$10999,4,FALSE)</f>
        <v>0.46388888888888891</v>
      </c>
      <c r="E108" s="3">
        <f>VLOOKUP(A108,'QAQC ID Reference Page'!A$1:G$10999,5,FALSE)</f>
        <v>1002</v>
      </c>
      <c r="F108" s="3" t="str">
        <f>VLOOKUP(A108,'QAQC ID Reference Page'!A$1:G$10999,6,FALSE)</f>
        <v>E6</v>
      </c>
      <c r="G108" s="3" t="str">
        <f>VLOOKUP(A108,'QAQC ID Reference Page'!A$1:G$10999,7,FALSE)</f>
        <v>S</v>
      </c>
      <c r="H108" s="30">
        <v>44048</v>
      </c>
      <c r="I108" s="3">
        <v>0.23</v>
      </c>
      <c r="J108" s="3">
        <v>100</v>
      </c>
      <c r="K108" s="3">
        <v>10</v>
      </c>
      <c r="L108" s="3">
        <v>1809.17</v>
      </c>
      <c r="M108" s="3">
        <f t="shared" si="0"/>
        <v>0.1</v>
      </c>
      <c r="N108" s="3">
        <f t="shared" si="1"/>
        <v>267.52715999999998</v>
      </c>
      <c r="O108" s="3">
        <f t="shared" si="2"/>
        <v>26.752715999999999</v>
      </c>
      <c r="P108" s="3"/>
      <c r="Q108" s="3"/>
      <c r="R108" s="3"/>
      <c r="S108" s="3"/>
      <c r="T108" s="3"/>
      <c r="U108" s="3"/>
      <c r="V108" s="3"/>
      <c r="W108" s="3"/>
      <c r="X108" s="3"/>
      <c r="Y108" s="3"/>
      <c r="Z108" s="3"/>
      <c r="AA108" s="3"/>
    </row>
    <row r="109" spans="1:27" x14ac:dyDescent="0.2">
      <c r="A109" s="3">
        <v>10051</v>
      </c>
      <c r="B109" s="3" t="str">
        <f>VLOOKUP(A109,'QAQC ID Reference Page'!A$1:G$10999,2,FALSE)</f>
        <v>OBS0720</v>
      </c>
      <c r="C109" s="11">
        <f>VLOOKUP(A109,'QAQC ID Reference Page'!A$1:G$10999,3,FALSE)</f>
        <v>44042</v>
      </c>
      <c r="D109" s="12">
        <f>VLOOKUP(A109,'QAQC ID Reference Page'!A$1:G$10999,4,FALSE)</f>
        <v>0.62986111111111109</v>
      </c>
      <c r="E109" s="3">
        <f>VLOOKUP(A109,'QAQC ID Reference Page'!A$1:G$10999,5,FALSE)</f>
        <v>1038</v>
      </c>
      <c r="F109" s="3" t="str">
        <f>VLOOKUP(A109,'QAQC ID Reference Page'!A$1:G$10999,6,FALSE)</f>
        <v>BSR</v>
      </c>
      <c r="G109" s="3" t="str">
        <f>VLOOKUP(A109,'QAQC ID Reference Page'!A$1:G$10999,7,FALSE)</f>
        <v>S</v>
      </c>
      <c r="H109" s="30">
        <v>44048</v>
      </c>
      <c r="I109" s="3">
        <v>0.26</v>
      </c>
      <c r="J109" s="3">
        <v>70</v>
      </c>
      <c r="K109" s="3">
        <v>10</v>
      </c>
      <c r="L109" s="3">
        <v>1060.19</v>
      </c>
      <c r="M109" s="3">
        <f t="shared" si="0"/>
        <v>0.14285714285714285</v>
      </c>
      <c r="N109" s="3">
        <f t="shared" si="1"/>
        <v>156.64812000000001</v>
      </c>
      <c r="O109" s="3">
        <f t="shared" si="2"/>
        <v>22.378302857142856</v>
      </c>
      <c r="P109" s="3"/>
      <c r="Q109" s="3"/>
      <c r="R109" s="3"/>
      <c r="S109" s="3"/>
      <c r="T109" s="3"/>
      <c r="U109" s="3"/>
      <c r="V109" s="3"/>
      <c r="W109" s="3"/>
      <c r="X109" s="3"/>
      <c r="Y109" s="3"/>
      <c r="Z109" s="3"/>
      <c r="AA109" s="3"/>
    </row>
    <row r="110" spans="1:27" x14ac:dyDescent="0.2">
      <c r="A110" s="3">
        <v>10052</v>
      </c>
      <c r="B110" s="3" t="str">
        <f>VLOOKUP(A110,'QAQC ID Reference Page'!A$1:G$10999,2,FALSE)</f>
        <v>OBS0720</v>
      </c>
      <c r="C110" s="11">
        <f>VLOOKUP(A110,'QAQC ID Reference Page'!A$1:G$10999,3,FALSE)</f>
        <v>44042</v>
      </c>
      <c r="D110" s="12">
        <f>VLOOKUP(A110,'QAQC ID Reference Page'!A$1:G$10999,4,FALSE)</f>
        <v>0.41041666666666665</v>
      </c>
      <c r="E110" s="3">
        <f>VLOOKUP(A110,'QAQC ID Reference Page'!A$1:G$10999,5,FALSE)</f>
        <v>1020</v>
      </c>
      <c r="F110" s="3" t="str">
        <f>VLOOKUP(A110,'QAQC ID Reference Page'!A$1:G$10999,6,FALSE)</f>
        <v>BLB</v>
      </c>
      <c r="G110" s="3" t="str">
        <f>VLOOKUP(A110,'QAQC ID Reference Page'!A$1:G$10999,7,FALSE)</f>
        <v>S</v>
      </c>
      <c r="H110" s="30">
        <v>44048</v>
      </c>
      <c r="I110" s="3">
        <v>0.23</v>
      </c>
      <c r="J110" s="3">
        <v>100</v>
      </c>
      <c r="K110" s="3">
        <v>10</v>
      </c>
      <c r="L110" s="3">
        <v>863.3</v>
      </c>
      <c r="M110" s="3">
        <f t="shared" si="0"/>
        <v>0.1</v>
      </c>
      <c r="N110" s="3">
        <f t="shared" si="1"/>
        <v>127.53839999999998</v>
      </c>
      <c r="O110" s="3">
        <f t="shared" si="2"/>
        <v>12.753839999999999</v>
      </c>
      <c r="P110" s="3"/>
      <c r="Q110" s="3"/>
      <c r="R110" s="3"/>
      <c r="S110" s="3"/>
      <c r="T110" s="3"/>
      <c r="U110" s="3"/>
      <c r="V110" s="3"/>
      <c r="W110" s="3"/>
      <c r="X110" s="3"/>
      <c r="Y110" s="3"/>
      <c r="Z110" s="3"/>
      <c r="AA110" s="3"/>
    </row>
    <row r="111" spans="1:27" x14ac:dyDescent="0.2">
      <c r="A111" s="3">
        <v>10053</v>
      </c>
      <c r="B111" s="3" t="str">
        <f>VLOOKUP(A111,'QAQC ID Reference Page'!A$1:G$10999,2,FALSE)</f>
        <v>OBS0720</v>
      </c>
      <c r="C111" s="11">
        <f>VLOOKUP(A111,'QAQC ID Reference Page'!A$1:G$10999,3,FALSE)</f>
        <v>44042</v>
      </c>
      <c r="D111" s="12">
        <f>VLOOKUP(A111,'QAQC ID Reference Page'!A$1:G$10999,4,FALSE)</f>
        <v>0.39027777777777778</v>
      </c>
      <c r="E111" s="3">
        <f>VLOOKUP(A111,'QAQC ID Reference Page'!A$1:G$10999,5,FALSE)</f>
        <v>1031</v>
      </c>
      <c r="F111" s="3" t="str">
        <f>VLOOKUP(A111,'QAQC ID Reference Page'!A$1:G$10999,6,FALSE)</f>
        <v>E1</v>
      </c>
      <c r="G111" s="3" t="str">
        <f>VLOOKUP(A111,'QAQC ID Reference Page'!A$1:G$10999,7,FALSE)</f>
        <v>S</v>
      </c>
      <c r="H111" s="30">
        <v>44048</v>
      </c>
      <c r="I111" s="3">
        <v>0.23</v>
      </c>
      <c r="J111" s="3">
        <v>100</v>
      </c>
      <c r="K111" s="3">
        <v>10</v>
      </c>
      <c r="L111" s="3">
        <v>821.43</v>
      </c>
      <c r="M111" s="3">
        <f t="shared" si="0"/>
        <v>0.1</v>
      </c>
      <c r="N111" s="3">
        <f t="shared" si="1"/>
        <v>121.34163999999998</v>
      </c>
      <c r="O111" s="3">
        <f t="shared" si="2"/>
        <v>12.134163999999998</v>
      </c>
      <c r="P111" s="3"/>
      <c r="Q111" s="3"/>
      <c r="R111" s="3"/>
      <c r="S111" s="3"/>
      <c r="T111" s="3"/>
      <c r="U111" s="3"/>
      <c r="V111" s="3"/>
      <c r="W111" s="3"/>
      <c r="X111" s="3"/>
      <c r="Y111" s="3"/>
      <c r="Z111" s="3"/>
      <c r="AA111" s="3"/>
    </row>
    <row r="112" spans="1:27" x14ac:dyDescent="0.2">
      <c r="A112" s="3">
        <v>10054</v>
      </c>
      <c r="B112" s="3" t="str">
        <f>VLOOKUP(A112,'QAQC ID Reference Page'!A$1:G$10999,2,FALSE)</f>
        <v>OBS0720</v>
      </c>
      <c r="C112" s="11">
        <f>VLOOKUP(A112,'QAQC ID Reference Page'!A$1:G$10999,3,FALSE)</f>
        <v>44042</v>
      </c>
      <c r="D112" s="12">
        <f>VLOOKUP(A112,'QAQC ID Reference Page'!A$1:G$10999,4,FALSE)</f>
        <v>0.29652777777777778</v>
      </c>
      <c r="E112" s="3">
        <f>VLOOKUP(A112,'QAQC ID Reference Page'!A$1:G$10999,5,FALSE)</f>
        <v>1004</v>
      </c>
      <c r="F112" s="3" t="str">
        <f>VLOOKUP(A112,'QAQC ID Reference Page'!A$1:G$10999,6,FALSE)</f>
        <v>C5-1</v>
      </c>
      <c r="G112" s="3" t="str">
        <f>VLOOKUP(A112,'QAQC ID Reference Page'!A$1:G$10999,7,FALSE)</f>
        <v>S</v>
      </c>
      <c r="H112" s="30">
        <v>44048</v>
      </c>
      <c r="I112" s="3">
        <v>0.62</v>
      </c>
      <c r="J112" s="3">
        <v>180</v>
      </c>
      <c r="K112" s="3">
        <v>10</v>
      </c>
      <c r="L112" s="3">
        <v>491.22</v>
      </c>
      <c r="M112" s="3">
        <f t="shared" si="0"/>
        <v>5.5555555555555552E-2</v>
      </c>
      <c r="N112" s="3">
        <f t="shared" si="1"/>
        <v>72.080559999999991</v>
      </c>
      <c r="O112" s="3">
        <f t="shared" si="2"/>
        <v>4.0044755555555547</v>
      </c>
      <c r="P112" s="3"/>
      <c r="Q112" s="3"/>
      <c r="R112" s="3"/>
      <c r="S112" s="3"/>
      <c r="T112" s="3"/>
      <c r="U112" s="3"/>
      <c r="V112" s="3"/>
      <c r="W112" s="3"/>
      <c r="X112" s="3"/>
      <c r="Y112" s="3"/>
      <c r="Z112" s="3"/>
      <c r="AA112" s="3"/>
    </row>
    <row r="113" spans="1:27" x14ac:dyDescent="0.2">
      <c r="A113" s="3">
        <v>10055</v>
      </c>
      <c r="B113" s="3" t="str">
        <f>VLOOKUP(A113,'QAQC ID Reference Page'!A$1:G$10999,2,FALSE)</f>
        <v>OBS0720</v>
      </c>
      <c r="C113" s="11">
        <f>VLOOKUP(A113,'QAQC ID Reference Page'!A$1:G$10999,3,FALSE)</f>
        <v>44042</v>
      </c>
      <c r="D113" s="12">
        <f>VLOOKUP(A113,'QAQC ID Reference Page'!A$1:G$10999,4,FALSE)</f>
        <v>0.35833333333333334</v>
      </c>
      <c r="E113" s="3">
        <f>VLOOKUP(A113,'QAQC ID Reference Page'!A$1:G$10999,5,FALSE)</f>
        <v>1003</v>
      </c>
      <c r="F113" s="3" t="str">
        <f>VLOOKUP(A113,'QAQC ID Reference Page'!A$1:G$10999,6,FALSE)</f>
        <v>B1</v>
      </c>
      <c r="G113" s="3" t="str">
        <f>VLOOKUP(A113,'QAQC ID Reference Page'!A$1:G$10999,7,FALSE)</f>
        <v>S</v>
      </c>
      <c r="H113" s="30">
        <v>44048</v>
      </c>
      <c r="I113" s="3">
        <v>1.02</v>
      </c>
      <c r="J113" s="3">
        <v>100</v>
      </c>
      <c r="K113" s="3">
        <v>10</v>
      </c>
      <c r="L113" s="3">
        <v>527.04999999999995</v>
      </c>
      <c r="M113" s="3">
        <f t="shared" si="0"/>
        <v>0.1</v>
      </c>
      <c r="N113" s="3">
        <f t="shared" si="1"/>
        <v>76.983399999999989</v>
      </c>
      <c r="O113" s="3">
        <f t="shared" si="2"/>
        <v>7.6983399999999991</v>
      </c>
      <c r="P113" s="3"/>
      <c r="Q113" s="3"/>
      <c r="R113" s="3"/>
      <c r="S113" s="3"/>
      <c r="T113" s="3"/>
      <c r="U113" s="3"/>
      <c r="V113" s="3"/>
      <c r="W113" s="3"/>
      <c r="X113" s="3"/>
      <c r="Y113" s="3"/>
      <c r="Z113" s="3"/>
      <c r="AA113" s="3"/>
    </row>
    <row r="114" spans="1:27" x14ac:dyDescent="0.2">
      <c r="A114" s="3">
        <v>10056</v>
      </c>
      <c r="B114" s="3" t="str">
        <f>VLOOKUP(A114,'QAQC ID Reference Page'!A$1:G$10999,2,FALSE)</f>
        <v>OBS0720</v>
      </c>
      <c r="C114" s="11">
        <f>VLOOKUP(A114,'QAQC ID Reference Page'!A$1:G$10999,3,FALSE)</f>
        <v>44042</v>
      </c>
      <c r="D114" s="12">
        <f>VLOOKUP(A114,'QAQC ID Reference Page'!A$1:G$10999,4,FALSE)</f>
        <v>0.49305555555555558</v>
      </c>
      <c r="E114" s="3">
        <f>VLOOKUP(A114,'QAQC ID Reference Page'!A$1:G$10999,5,FALSE)</f>
        <v>1041</v>
      </c>
      <c r="F114" s="3" t="str">
        <f>VLOOKUP(A114,'QAQC ID Reference Page'!A$1:G$10999,6,FALSE)</f>
        <v>E9</v>
      </c>
      <c r="G114" s="3" t="str">
        <f>VLOOKUP(A114,'QAQC ID Reference Page'!A$1:G$10999,7,FALSE)</f>
        <v>S</v>
      </c>
      <c r="H114" s="30">
        <v>44048</v>
      </c>
      <c r="I114" s="3">
        <v>0.26</v>
      </c>
      <c r="J114" s="3">
        <v>100</v>
      </c>
      <c r="K114" s="3">
        <v>10</v>
      </c>
      <c r="L114" s="3">
        <v>804.02</v>
      </c>
      <c r="M114" s="3">
        <f t="shared" si="0"/>
        <v>0.1</v>
      </c>
      <c r="N114" s="3">
        <f t="shared" si="1"/>
        <v>118.73495999999999</v>
      </c>
      <c r="O114" s="3">
        <f t="shared" si="2"/>
        <v>11.873495999999999</v>
      </c>
      <c r="P114" s="3"/>
      <c r="Q114" s="3"/>
      <c r="R114" s="3"/>
      <c r="S114" s="3"/>
      <c r="T114" s="3"/>
      <c r="U114" s="3"/>
      <c r="V114" s="3"/>
      <c r="W114" s="3"/>
      <c r="X114" s="3"/>
      <c r="Y114" s="3"/>
      <c r="Z114" s="3"/>
      <c r="AA114" s="3"/>
    </row>
    <row r="115" spans="1:27" x14ac:dyDescent="0.2">
      <c r="A115" s="3">
        <v>10057</v>
      </c>
      <c r="B115" s="3" t="str">
        <f>VLOOKUP(A115,'QAQC ID Reference Page'!A$1:G$10999,2,FALSE)</f>
        <v>OBS0720</v>
      </c>
      <c r="C115" s="11">
        <f>VLOOKUP(A115,'QAQC ID Reference Page'!A$1:G$10999,3,FALSE)</f>
        <v>44042</v>
      </c>
      <c r="D115" s="12">
        <f>VLOOKUP(A115,'QAQC ID Reference Page'!A$1:G$10999,4,FALSE)</f>
        <v>0.36875000000000002</v>
      </c>
      <c r="E115" s="3">
        <f>VLOOKUP(A115,'QAQC ID Reference Page'!A$1:G$10999,5,FALSE)</f>
        <v>1011</v>
      </c>
      <c r="F115" s="3" t="str">
        <f>VLOOKUP(A115,'QAQC ID Reference Page'!A$1:G$10999,6,FALSE)</f>
        <v>C1</v>
      </c>
      <c r="G115" s="3" t="str">
        <f>VLOOKUP(A115,'QAQC ID Reference Page'!A$1:G$10999,7,FALSE)</f>
        <v>S</v>
      </c>
      <c r="H115" s="30">
        <v>44048</v>
      </c>
      <c r="I115" s="3">
        <v>0.23</v>
      </c>
      <c r="J115" s="3">
        <v>100</v>
      </c>
      <c r="K115" s="3">
        <v>10</v>
      </c>
      <c r="L115" s="3">
        <v>969.28</v>
      </c>
      <c r="M115" s="3">
        <f t="shared" si="0"/>
        <v>0.1</v>
      </c>
      <c r="N115" s="3">
        <f t="shared" si="1"/>
        <v>143.22344000000001</v>
      </c>
      <c r="O115" s="3">
        <f t="shared" si="2"/>
        <v>14.322344000000001</v>
      </c>
      <c r="P115" s="3"/>
      <c r="Q115" s="3"/>
      <c r="R115" s="3"/>
      <c r="S115" s="3"/>
      <c r="T115" s="3"/>
      <c r="U115" s="3"/>
      <c r="V115" s="3"/>
      <c r="W115" s="3"/>
      <c r="X115" s="3"/>
      <c r="Y115" s="3"/>
      <c r="Z115" s="3"/>
      <c r="AA115" s="3"/>
    </row>
    <row r="116" spans="1:27" x14ac:dyDescent="0.2">
      <c r="A116" s="3">
        <v>10058</v>
      </c>
      <c r="B116" s="3" t="str">
        <f>VLOOKUP(A116,'QAQC ID Reference Page'!A$1:G$10999,2,FALSE)</f>
        <v>OBS0720</v>
      </c>
      <c r="C116" s="11">
        <f>VLOOKUP(A116,'QAQC ID Reference Page'!A$1:G$10999,3,FALSE)</f>
        <v>44042</v>
      </c>
      <c r="D116" s="12">
        <f>VLOOKUP(A116,'QAQC ID Reference Page'!A$1:G$10999,4,FALSE)</f>
        <v>0.59722222222222221</v>
      </c>
      <c r="E116" s="3">
        <f>VLOOKUP(A116,'QAQC ID Reference Page'!A$1:G$10999,5,FALSE)</f>
        <v>1035</v>
      </c>
      <c r="F116" s="3" t="str">
        <f>VLOOKUP(A116,'QAQC ID Reference Page'!A$1:G$10999,6,FALSE)</f>
        <v>C10</v>
      </c>
      <c r="G116" s="3" t="str">
        <f>VLOOKUP(A116,'QAQC ID Reference Page'!A$1:G$10999,7,FALSE)</f>
        <v>S</v>
      </c>
      <c r="H116" s="30">
        <v>44048</v>
      </c>
      <c r="I116" s="3">
        <v>0.62</v>
      </c>
      <c r="J116" s="3">
        <v>100</v>
      </c>
      <c r="K116" s="3">
        <v>10</v>
      </c>
      <c r="L116" s="3">
        <v>663.41</v>
      </c>
      <c r="M116" s="3">
        <f t="shared" si="0"/>
        <v>0.1</v>
      </c>
      <c r="N116" s="3">
        <f t="shared" si="1"/>
        <v>97.564679999999981</v>
      </c>
      <c r="O116" s="3">
        <f t="shared" si="2"/>
        <v>9.7564679999999981</v>
      </c>
      <c r="P116" s="3"/>
      <c r="Q116" s="3"/>
      <c r="R116" s="3"/>
      <c r="S116" s="3"/>
      <c r="T116" s="3"/>
      <c r="U116" s="3"/>
      <c r="V116" s="3"/>
      <c r="W116" s="3"/>
      <c r="X116" s="3"/>
      <c r="Y116" s="3"/>
      <c r="Z116" s="3"/>
      <c r="AA116" s="3"/>
    </row>
    <row r="117" spans="1:27" x14ac:dyDescent="0.2">
      <c r="A117" s="3">
        <v>10059</v>
      </c>
      <c r="B117" s="3" t="str">
        <f>VLOOKUP(A117,'QAQC ID Reference Page'!A$1:G$10999,2,FALSE)</f>
        <v>OBS0720</v>
      </c>
      <c r="C117" s="11">
        <f>VLOOKUP(A117,'QAQC ID Reference Page'!A$1:G$10999,3,FALSE)</f>
        <v>44042</v>
      </c>
      <c r="D117" s="12">
        <f>VLOOKUP(A117,'QAQC ID Reference Page'!A$1:G$10999,4,FALSE)</f>
        <v>0.43541666666666667</v>
      </c>
      <c r="E117" s="3">
        <f>VLOOKUP(A117,'QAQC ID Reference Page'!A$1:G$10999,5,FALSE)</f>
        <v>1027</v>
      </c>
      <c r="F117" s="3" t="str">
        <f>VLOOKUP(A117,'QAQC ID Reference Page'!A$1:G$10999,6,FALSE)</f>
        <v>C4</v>
      </c>
      <c r="G117" s="3" t="str">
        <f>VLOOKUP(A117,'QAQC ID Reference Page'!A$1:G$10999,7,FALSE)</f>
        <v>S</v>
      </c>
      <c r="H117" s="30">
        <v>44048</v>
      </c>
      <c r="I117" s="3">
        <v>0.62</v>
      </c>
      <c r="J117" s="3">
        <v>100</v>
      </c>
      <c r="K117" s="3">
        <v>10</v>
      </c>
      <c r="L117" s="3">
        <v>697.71</v>
      </c>
      <c r="M117" s="3">
        <f t="shared" si="0"/>
        <v>0.1</v>
      </c>
      <c r="N117" s="3">
        <f t="shared" si="1"/>
        <v>102.64108</v>
      </c>
      <c r="O117" s="3">
        <f t="shared" si="2"/>
        <v>10.264108</v>
      </c>
      <c r="P117" s="3"/>
      <c r="Q117" s="3"/>
      <c r="R117" s="3"/>
      <c r="S117" s="3"/>
      <c r="T117" s="3"/>
      <c r="U117" s="3"/>
      <c r="V117" s="3"/>
      <c r="W117" s="3"/>
      <c r="X117" s="3"/>
      <c r="Y117" s="3"/>
      <c r="Z117" s="3"/>
      <c r="AA117" s="3"/>
    </row>
    <row r="118" spans="1:27" x14ac:dyDescent="0.2">
      <c r="A118" s="3">
        <v>10060</v>
      </c>
      <c r="B118" s="3" t="str">
        <f>VLOOKUP(A118,'QAQC ID Reference Page'!A$1:G$10999,2,FALSE)</f>
        <v>OBS0720</v>
      </c>
      <c r="C118" s="11">
        <f>VLOOKUP(A118,'QAQC ID Reference Page'!A$1:G$10999,3,FALSE)</f>
        <v>44042</v>
      </c>
      <c r="D118" s="12">
        <f>VLOOKUP(A118,'QAQC ID Reference Page'!A$1:G$10999,4,FALSE)</f>
        <v>0.5131944444444444</v>
      </c>
      <c r="E118" s="3">
        <f>VLOOKUP(A118,'QAQC ID Reference Page'!A$1:G$10999,5,FALSE)</f>
        <v>1007</v>
      </c>
      <c r="F118" s="3" t="str">
        <f>VLOOKUP(A118,'QAQC ID Reference Page'!A$1:G$10999,6,FALSE)</f>
        <v>WB</v>
      </c>
      <c r="G118" s="3" t="str">
        <f>VLOOKUP(A118,'QAQC ID Reference Page'!A$1:G$10999,7,FALSE)</f>
        <v>S</v>
      </c>
      <c r="H118" s="30">
        <v>44048</v>
      </c>
      <c r="I118" s="3">
        <v>0.26</v>
      </c>
      <c r="J118" s="3">
        <v>85</v>
      </c>
      <c r="K118" s="3">
        <v>10</v>
      </c>
      <c r="L118" s="3">
        <v>2130.48</v>
      </c>
      <c r="M118" s="3">
        <f t="shared" si="0"/>
        <v>0.11764705882352941</v>
      </c>
      <c r="N118" s="3">
        <f t="shared" si="1"/>
        <v>315.05104</v>
      </c>
      <c r="O118" s="3">
        <f t="shared" si="2"/>
        <v>37.064828235294115</v>
      </c>
      <c r="P118" s="3"/>
      <c r="Q118" s="3"/>
      <c r="R118" s="3"/>
      <c r="S118" s="3"/>
      <c r="T118" s="3"/>
      <c r="U118" s="3"/>
      <c r="V118" s="3"/>
      <c r="W118" s="3"/>
      <c r="X118" s="3"/>
      <c r="Y118" s="3"/>
      <c r="Z118" s="3"/>
      <c r="AA118" s="3"/>
    </row>
    <row r="119" spans="1:27" x14ac:dyDescent="0.2">
      <c r="A119" s="3">
        <v>10061</v>
      </c>
      <c r="B119" s="3" t="str">
        <f>VLOOKUP(A119,'QAQC ID Reference Page'!A$1:G$10999,2,FALSE)</f>
        <v>OBS0720</v>
      </c>
      <c r="C119" s="11">
        <f>VLOOKUP(A119,'QAQC ID Reference Page'!A$1:G$10999,3,FALSE)</f>
        <v>44042</v>
      </c>
      <c r="D119" s="12">
        <f>VLOOKUP(A119,'QAQC ID Reference Page'!A$1:G$10999,4,FALSE)</f>
        <v>0.31666666666666665</v>
      </c>
      <c r="E119" s="3">
        <f>VLOOKUP(A119,'QAQC ID Reference Page'!A$1:G$10999,5,FALSE)</f>
        <v>1013</v>
      </c>
      <c r="F119" s="3" t="str">
        <f>VLOOKUP(A119,'QAQC ID Reference Page'!A$1:G$10999,6,FALSE)</f>
        <v>B4</v>
      </c>
      <c r="G119" s="3" t="str">
        <f>VLOOKUP(A119,'QAQC ID Reference Page'!A$1:G$10999,7,FALSE)</f>
        <v>S</v>
      </c>
      <c r="H119" s="30">
        <v>44048</v>
      </c>
      <c r="I119" s="3">
        <v>1.02</v>
      </c>
      <c r="J119" s="3">
        <v>180</v>
      </c>
      <c r="K119" s="3">
        <v>10</v>
      </c>
      <c r="L119" s="3">
        <v>833.18</v>
      </c>
      <c r="M119" s="3">
        <f t="shared" si="0"/>
        <v>5.5555555555555552E-2</v>
      </c>
      <c r="N119" s="3">
        <f t="shared" si="1"/>
        <v>122.29064</v>
      </c>
      <c r="O119" s="3">
        <f t="shared" si="2"/>
        <v>6.7939244444444435</v>
      </c>
      <c r="P119" s="3"/>
      <c r="Q119" s="3"/>
      <c r="R119" s="3"/>
      <c r="S119" s="3"/>
      <c r="T119" s="3"/>
      <c r="U119" s="3"/>
      <c r="V119" s="3"/>
      <c r="W119" s="3"/>
      <c r="X119" s="3"/>
      <c r="Y119" s="3"/>
      <c r="Z119" s="3"/>
      <c r="AA119" s="3"/>
    </row>
    <row r="120" spans="1:27" x14ac:dyDescent="0.2">
      <c r="A120" s="3">
        <v>10101</v>
      </c>
      <c r="B120" s="3" t="str">
        <f>VLOOKUP(A120,'QAQC ID Reference Page'!A$1:G$10999,2,FALSE)</f>
        <v>OBS0820</v>
      </c>
      <c r="C120" s="11">
        <f>VLOOKUP(A120,'QAQC ID Reference Page'!A$1:G$10999,3,FALSE)</f>
        <v>44054</v>
      </c>
      <c r="D120" s="12">
        <f>VLOOKUP(A120,'QAQC ID Reference Page'!A$1:G$10999,4,FALSE)</f>
        <v>0.44097222222222221</v>
      </c>
      <c r="E120" s="3">
        <f>VLOOKUP(A120,'QAQC ID Reference Page'!A$1:G$10999,5,FALSE)</f>
        <v>1004</v>
      </c>
      <c r="F120" s="3" t="str">
        <f>VLOOKUP(A120,'QAQC ID Reference Page'!A$1:G$10999,6,FALSE)</f>
        <v>WFR</v>
      </c>
      <c r="G120" s="3" t="str">
        <f>VLOOKUP(A120,'QAQC ID Reference Page'!A$1:G$10999,7,FALSE)</f>
        <v>S</v>
      </c>
      <c r="H120" s="11">
        <v>44295</v>
      </c>
      <c r="I120" s="3">
        <v>0.32</v>
      </c>
      <c r="J120" s="3">
        <v>60</v>
      </c>
      <c r="K120" s="3">
        <v>10</v>
      </c>
      <c r="L120" s="3">
        <v>663.07</v>
      </c>
      <c r="M120" s="3">
        <f t="shared" si="0"/>
        <v>0.16666666666666666</v>
      </c>
      <c r="N120" s="3">
        <f t="shared" si="1"/>
        <v>97.814360000000008</v>
      </c>
      <c r="O120" s="3">
        <f t="shared" si="2"/>
        <v>16.302393333333335</v>
      </c>
      <c r="P120" s="3"/>
      <c r="Q120" s="3"/>
      <c r="R120" s="3"/>
      <c r="S120" s="3"/>
      <c r="T120" s="3"/>
      <c r="U120" s="3"/>
      <c r="V120" s="3"/>
      <c r="W120" s="3"/>
      <c r="X120" s="3"/>
      <c r="Y120" s="3"/>
      <c r="Z120" s="3"/>
      <c r="AA120" s="3"/>
    </row>
    <row r="121" spans="1:27" x14ac:dyDescent="0.2">
      <c r="A121" s="3">
        <v>10102</v>
      </c>
      <c r="B121" s="3" t="str">
        <f>VLOOKUP(A121,'QAQC ID Reference Page'!A$1:G$10999,2,FALSE)</f>
        <v>OBS0820</v>
      </c>
      <c r="C121" s="11">
        <f>VLOOKUP(A121,'QAQC ID Reference Page'!A$1:G$10999,3,FALSE)</f>
        <v>44054</v>
      </c>
      <c r="D121" s="12">
        <f>VLOOKUP(A121,'QAQC ID Reference Page'!A$1:G$10999,4,FALSE)</f>
        <v>0.48125000000000001</v>
      </c>
      <c r="E121" s="3">
        <f>VLOOKUP(A121,'QAQC ID Reference Page'!A$1:G$10999,5,FALSE)</f>
        <v>1012</v>
      </c>
      <c r="F121" s="3" t="str">
        <f>VLOOKUP(A121,'QAQC ID Reference Page'!A$1:G$10999,6,FALSE)</f>
        <v>E1</v>
      </c>
      <c r="G121" s="3" t="str">
        <f>VLOOKUP(A121,'QAQC ID Reference Page'!A$1:G$10999,7,FALSE)</f>
        <v>S</v>
      </c>
      <c r="H121" s="11">
        <v>44295</v>
      </c>
      <c r="I121" s="3">
        <v>0.32</v>
      </c>
      <c r="J121" s="3">
        <v>100</v>
      </c>
      <c r="K121" s="3">
        <v>10</v>
      </c>
      <c r="L121" s="3">
        <v>2178.23</v>
      </c>
      <c r="M121" s="3">
        <f t="shared" si="0"/>
        <v>0.1</v>
      </c>
      <c r="N121" s="3">
        <f t="shared" si="1"/>
        <v>322.05804000000001</v>
      </c>
      <c r="O121" s="3">
        <f t="shared" si="2"/>
        <v>32.205804000000001</v>
      </c>
      <c r="P121" s="3"/>
      <c r="Q121" s="3"/>
      <c r="R121" s="3"/>
      <c r="S121" s="3"/>
      <c r="T121" s="3"/>
      <c r="U121" s="3"/>
      <c r="V121" s="3"/>
      <c r="W121" s="3"/>
      <c r="X121" s="3"/>
      <c r="Y121" s="3"/>
      <c r="Z121" s="3"/>
      <c r="AA121" s="3"/>
    </row>
    <row r="122" spans="1:27" x14ac:dyDescent="0.2">
      <c r="A122" s="3">
        <v>10103</v>
      </c>
      <c r="B122" s="3" t="str">
        <f>VLOOKUP(A122,'QAQC ID Reference Page'!A$1:G$10999,2,FALSE)</f>
        <v>OBS0820</v>
      </c>
      <c r="C122" s="11">
        <f>VLOOKUP(A122,'QAQC ID Reference Page'!A$1:G$10999,3,FALSE)</f>
        <v>44054</v>
      </c>
      <c r="D122" s="12">
        <f>VLOOKUP(A122,'QAQC ID Reference Page'!A$1:G$10999,4,FALSE)</f>
        <v>0.51458333333333328</v>
      </c>
      <c r="E122" s="3">
        <f>VLOOKUP(A122,'QAQC ID Reference Page'!A$1:G$10999,5,FALSE)</f>
        <v>1008</v>
      </c>
      <c r="F122" s="3" t="str">
        <f>VLOOKUP(A122,'QAQC ID Reference Page'!A$1:G$10999,6,FALSE)</f>
        <v>B1</v>
      </c>
      <c r="G122" s="3" t="str">
        <f>VLOOKUP(A122,'QAQC ID Reference Page'!A$1:G$10999,7,FALSE)</f>
        <v>S</v>
      </c>
      <c r="H122" s="11">
        <v>44295</v>
      </c>
      <c r="I122" s="3">
        <v>0.32</v>
      </c>
      <c r="J122" s="3">
        <v>100</v>
      </c>
      <c r="K122" s="3">
        <v>10</v>
      </c>
      <c r="L122" s="3">
        <v>378.92</v>
      </c>
      <c r="M122" s="3">
        <f t="shared" si="0"/>
        <v>0.1</v>
      </c>
      <c r="N122" s="3">
        <f t="shared" si="1"/>
        <v>55.760159999999999</v>
      </c>
      <c r="O122" s="3">
        <f t="shared" si="2"/>
        <v>5.5760160000000001</v>
      </c>
      <c r="P122" s="3"/>
      <c r="Q122" s="3"/>
      <c r="R122" s="3"/>
      <c r="S122" s="3"/>
      <c r="T122" s="3"/>
      <c r="U122" s="3"/>
      <c r="V122" s="3"/>
      <c r="W122" s="3"/>
      <c r="X122" s="3"/>
      <c r="Y122" s="3"/>
      <c r="Z122" s="3"/>
      <c r="AA122" s="3"/>
    </row>
    <row r="123" spans="1:27" x14ac:dyDescent="0.2">
      <c r="A123" s="3">
        <v>10104</v>
      </c>
      <c r="B123" s="3" t="str">
        <f>VLOOKUP(A123,'QAQC ID Reference Page'!A$1:G$10999,2,FALSE)</f>
        <v>OBS0820</v>
      </c>
      <c r="C123" s="11">
        <f>VLOOKUP(A123,'QAQC ID Reference Page'!A$1:G$10999,3,FALSE)</f>
        <v>44054</v>
      </c>
      <c r="D123" s="12">
        <f>VLOOKUP(A123,'QAQC ID Reference Page'!A$1:G$10999,4,FALSE)</f>
        <v>0.5541666666666667</v>
      </c>
      <c r="E123" s="3">
        <f>VLOOKUP(A123,'QAQC ID Reference Page'!A$1:G$10999,5,FALSE)</f>
        <v>1011</v>
      </c>
      <c r="F123" s="3" t="str">
        <f>VLOOKUP(A123,'QAQC ID Reference Page'!A$1:G$10999,6,FALSE)</f>
        <v>C5-1</v>
      </c>
      <c r="G123" s="3" t="str">
        <f>VLOOKUP(A123,'QAQC ID Reference Page'!A$1:G$10999,7,FALSE)</f>
        <v>B</v>
      </c>
      <c r="H123" s="11">
        <v>44295</v>
      </c>
      <c r="I123" s="3">
        <v>0.32</v>
      </c>
      <c r="J123" s="3">
        <v>100</v>
      </c>
      <c r="K123" s="3">
        <v>10</v>
      </c>
      <c r="L123" s="3">
        <v>802.78</v>
      </c>
      <c r="M123" s="3">
        <f t="shared" si="0"/>
        <v>0.1</v>
      </c>
      <c r="N123" s="3">
        <f t="shared" si="1"/>
        <v>118.49144</v>
      </c>
      <c r="O123" s="3">
        <f t="shared" si="2"/>
        <v>11.849144000000001</v>
      </c>
      <c r="P123" s="3"/>
      <c r="Q123" s="3"/>
      <c r="R123" s="3"/>
      <c r="S123" s="3"/>
      <c r="T123" s="3"/>
      <c r="U123" s="3"/>
      <c r="V123" s="3"/>
      <c r="W123" s="3"/>
      <c r="X123" s="3"/>
      <c r="Y123" s="3"/>
      <c r="Z123" s="3"/>
      <c r="AA123" s="3"/>
    </row>
    <row r="124" spans="1:27" x14ac:dyDescent="0.2">
      <c r="A124" s="3">
        <v>10105</v>
      </c>
      <c r="B124" s="3" t="str">
        <f>VLOOKUP(A124,'QAQC ID Reference Page'!A$1:G$10999,2,FALSE)</f>
        <v>OBS0820</v>
      </c>
      <c r="C124" s="11">
        <f>VLOOKUP(A124,'QAQC ID Reference Page'!A$1:G$10999,3,FALSE)</f>
        <v>44054</v>
      </c>
      <c r="D124" s="12">
        <f>VLOOKUP(A124,'QAQC ID Reference Page'!A$1:G$10999,4,FALSE)</f>
        <v>0.5541666666666667</v>
      </c>
      <c r="E124" s="3">
        <f>VLOOKUP(A124,'QAQC ID Reference Page'!A$1:G$10999,5,FALSE)</f>
        <v>1005</v>
      </c>
      <c r="F124" s="3" t="str">
        <f>VLOOKUP(A124,'QAQC ID Reference Page'!A$1:G$10999,6,FALSE)</f>
        <v>C5-1</v>
      </c>
      <c r="G124" s="3" t="str">
        <f>VLOOKUP(A124,'QAQC ID Reference Page'!A$1:G$10999,7,FALSE)</f>
        <v>S</v>
      </c>
      <c r="H124" s="11">
        <v>44295</v>
      </c>
      <c r="I124" s="3">
        <v>0.32</v>
      </c>
      <c r="J124" s="3">
        <v>100</v>
      </c>
      <c r="K124" s="3">
        <v>10</v>
      </c>
      <c r="L124" s="3">
        <v>1063.3399999999999</v>
      </c>
      <c r="M124" s="3">
        <f t="shared" si="0"/>
        <v>0.1</v>
      </c>
      <c r="N124" s="3">
        <f t="shared" si="1"/>
        <v>157.05431999999999</v>
      </c>
      <c r="O124" s="3">
        <f t="shared" si="2"/>
        <v>15.705432</v>
      </c>
      <c r="P124" s="3"/>
      <c r="Q124" s="3"/>
      <c r="R124" s="3"/>
      <c r="S124" s="3"/>
      <c r="T124" s="3"/>
      <c r="U124" s="3"/>
      <c r="V124" s="3"/>
      <c r="W124" s="3"/>
      <c r="X124" s="3"/>
      <c r="Y124" s="3"/>
      <c r="Z124" s="3"/>
      <c r="AA124" s="3"/>
    </row>
    <row r="125" spans="1:27" x14ac:dyDescent="0.2">
      <c r="A125" s="3">
        <v>10106</v>
      </c>
      <c r="B125" s="3" t="str">
        <f>VLOOKUP(A125,'QAQC ID Reference Page'!A$1:G$10999,2,FALSE)</f>
        <v>OBS0820</v>
      </c>
      <c r="C125" s="11">
        <f>VLOOKUP(A125,'QAQC ID Reference Page'!A$1:G$10999,3,FALSE)</f>
        <v>44054</v>
      </c>
      <c r="D125" s="12">
        <f>VLOOKUP(A125,'QAQC ID Reference Page'!A$1:G$10999,4,FALSE)</f>
        <v>0.57499999999999996</v>
      </c>
      <c r="E125" s="3">
        <f>VLOOKUP(A125,'QAQC ID Reference Page'!A$1:G$10999,5,FALSE)</f>
        <v>1043</v>
      </c>
      <c r="F125" s="3" t="str">
        <f>VLOOKUP(A125,'QAQC ID Reference Page'!A$1:G$10999,6,FALSE)</f>
        <v>C7C</v>
      </c>
      <c r="G125" s="3" t="str">
        <f>VLOOKUP(A125,'QAQC ID Reference Page'!A$1:G$10999,7,FALSE)</f>
        <v>B</v>
      </c>
      <c r="H125" s="11">
        <v>44295</v>
      </c>
      <c r="I125" s="3">
        <v>0.32</v>
      </c>
      <c r="J125" s="3">
        <v>100</v>
      </c>
      <c r="K125" s="3">
        <v>10</v>
      </c>
      <c r="L125" s="3">
        <v>447.64</v>
      </c>
      <c r="M125" s="3">
        <f t="shared" si="0"/>
        <v>0.1</v>
      </c>
      <c r="N125" s="3">
        <f t="shared" si="1"/>
        <v>65.930720000000008</v>
      </c>
      <c r="O125" s="3">
        <f t="shared" si="2"/>
        <v>6.5930720000000012</v>
      </c>
      <c r="P125" s="3"/>
      <c r="Q125" s="3"/>
      <c r="R125" s="3"/>
      <c r="S125" s="3"/>
      <c r="T125" s="3"/>
      <c r="U125" s="3"/>
      <c r="V125" s="3"/>
      <c r="W125" s="3"/>
      <c r="X125" s="3"/>
      <c r="Y125" s="3"/>
      <c r="Z125" s="3"/>
      <c r="AA125" s="3"/>
    </row>
    <row r="126" spans="1:27" x14ac:dyDescent="0.2">
      <c r="A126" s="3">
        <v>10107</v>
      </c>
      <c r="B126" s="3" t="str">
        <f>VLOOKUP(A126,'QAQC ID Reference Page'!A$1:G$10999,2,FALSE)</f>
        <v>OBS0820</v>
      </c>
      <c r="C126" s="11">
        <f>VLOOKUP(A126,'QAQC ID Reference Page'!A$1:G$10999,3,FALSE)</f>
        <v>44054</v>
      </c>
      <c r="D126" s="12">
        <f>VLOOKUP(A126,'QAQC ID Reference Page'!A$1:G$10999,4,FALSE)</f>
        <v>0.49236111111111114</v>
      </c>
      <c r="E126" s="3">
        <f>VLOOKUP(A126,'QAQC ID Reference Page'!A$1:G$10999,5,FALSE)</f>
        <v>1016</v>
      </c>
      <c r="F126" s="3" t="str">
        <f>VLOOKUP(A126,'QAQC ID Reference Page'!A$1:G$10999,6,FALSE)</f>
        <v>D1</v>
      </c>
      <c r="G126" s="3" t="str">
        <f>VLOOKUP(A126,'QAQC ID Reference Page'!A$1:G$10999,7,FALSE)</f>
        <v>S</v>
      </c>
      <c r="H126" s="11">
        <v>44295</v>
      </c>
      <c r="I126" s="3">
        <v>0.32</v>
      </c>
      <c r="J126" s="3">
        <v>100</v>
      </c>
      <c r="K126" s="3">
        <v>10</v>
      </c>
      <c r="L126" s="3">
        <v>884.96</v>
      </c>
      <c r="M126" s="3">
        <f t="shared" si="0"/>
        <v>0.1</v>
      </c>
      <c r="N126" s="3">
        <f t="shared" si="1"/>
        <v>130.65407999999999</v>
      </c>
      <c r="O126" s="3">
        <f t="shared" si="2"/>
        <v>13.065408</v>
      </c>
      <c r="P126" s="3"/>
      <c r="Q126" s="3"/>
      <c r="R126" s="3"/>
      <c r="S126" s="3"/>
      <c r="T126" s="3"/>
      <c r="U126" s="3"/>
      <c r="V126" s="3"/>
      <c r="W126" s="3"/>
      <c r="X126" s="3"/>
      <c r="Y126" s="3"/>
      <c r="Z126" s="3"/>
      <c r="AA126" s="3"/>
    </row>
    <row r="127" spans="1:27" x14ac:dyDescent="0.2">
      <c r="A127" s="3">
        <v>10108</v>
      </c>
      <c r="B127" s="3" t="str">
        <f>VLOOKUP(A127,'QAQC ID Reference Page'!A$1:G$10999,2,FALSE)</f>
        <v>OBS0820</v>
      </c>
      <c r="C127" s="11">
        <f>VLOOKUP(A127,'QAQC ID Reference Page'!A$1:G$10999,3,FALSE)</f>
        <v>44054</v>
      </c>
      <c r="D127" s="12">
        <f>VLOOKUP(A127,'QAQC ID Reference Page'!A$1:G$10999,4,FALSE)</f>
        <v>0.42499999999999999</v>
      </c>
      <c r="E127" s="3">
        <f>VLOOKUP(A127,'QAQC ID Reference Page'!A$1:G$10999,5,FALSE)</f>
        <v>1018</v>
      </c>
      <c r="F127" s="3" t="str">
        <f>VLOOKUP(A127,'QAQC ID Reference Page'!A$1:G$10999,6,FALSE)</f>
        <v>C4</v>
      </c>
      <c r="G127" s="3" t="str">
        <f>VLOOKUP(A127,'QAQC ID Reference Page'!A$1:G$10999,7,FALSE)</f>
        <v>S</v>
      </c>
      <c r="H127" s="11">
        <v>44295</v>
      </c>
      <c r="I127" s="3">
        <v>0.32</v>
      </c>
      <c r="J127" s="3">
        <v>50</v>
      </c>
      <c r="K127" s="3">
        <v>10</v>
      </c>
      <c r="L127" s="3">
        <v>442.18</v>
      </c>
      <c r="M127" s="3">
        <f t="shared" si="0"/>
        <v>0.2</v>
      </c>
      <c r="N127" s="3">
        <f t="shared" si="1"/>
        <v>65.122640000000004</v>
      </c>
      <c r="O127" s="3">
        <f t="shared" si="2"/>
        <v>13.024528000000002</v>
      </c>
      <c r="P127" s="3"/>
      <c r="Q127" s="3"/>
      <c r="R127" s="3"/>
      <c r="S127" s="3"/>
      <c r="T127" s="3"/>
      <c r="U127" s="3"/>
      <c r="V127" s="3"/>
      <c r="W127" s="3"/>
      <c r="X127" s="3"/>
      <c r="Y127" s="3"/>
      <c r="Z127" s="3"/>
      <c r="AA127" s="3"/>
    </row>
    <row r="128" spans="1:27" x14ac:dyDescent="0.2">
      <c r="A128" s="3">
        <v>10109</v>
      </c>
      <c r="B128" s="3" t="str">
        <f>VLOOKUP(A128,'QAQC ID Reference Page'!A$1:G$10999,2,FALSE)</f>
        <v>OBS0820</v>
      </c>
      <c r="C128" s="11">
        <f>VLOOKUP(A128,'QAQC ID Reference Page'!A$1:G$10999,3,FALSE)</f>
        <v>44054</v>
      </c>
      <c r="D128" s="12">
        <f>VLOOKUP(A128,'QAQC ID Reference Page'!A$1:G$10999,4,FALSE)</f>
        <v>0.35694444444444445</v>
      </c>
      <c r="E128" s="3">
        <f>VLOOKUP(A128,'QAQC ID Reference Page'!A$1:G$10999,5,FALSE)</f>
        <v>1007</v>
      </c>
      <c r="F128" s="3" t="str">
        <f>VLOOKUP(A128,'QAQC ID Reference Page'!A$1:G$10999,6,FALSE)</f>
        <v>BSR</v>
      </c>
      <c r="G128" s="3" t="str">
        <f>VLOOKUP(A128,'QAQC ID Reference Page'!A$1:G$10999,7,FALSE)</f>
        <v>B</v>
      </c>
      <c r="H128" s="11">
        <v>44295</v>
      </c>
      <c r="I128" s="3">
        <v>0.32</v>
      </c>
      <c r="J128" s="3">
        <v>95</v>
      </c>
      <c r="K128" s="3">
        <v>10</v>
      </c>
      <c r="L128" s="3">
        <v>1460.36</v>
      </c>
      <c r="M128" s="3">
        <f t="shared" si="0"/>
        <v>0.10526315789473684</v>
      </c>
      <c r="N128" s="3">
        <f t="shared" si="1"/>
        <v>215.81327999999999</v>
      </c>
      <c r="O128" s="3">
        <f t="shared" si="2"/>
        <v>22.717187368421051</v>
      </c>
      <c r="P128" s="3"/>
      <c r="Q128" s="3"/>
      <c r="R128" s="3"/>
      <c r="S128" s="3"/>
      <c r="T128" s="3"/>
      <c r="U128" s="3"/>
      <c r="V128" s="3"/>
      <c r="W128" s="3"/>
      <c r="X128" s="3"/>
      <c r="Y128" s="3"/>
      <c r="Z128" s="3"/>
      <c r="AA128" s="3"/>
    </row>
    <row r="129" spans="1:27" x14ac:dyDescent="0.2">
      <c r="A129" s="3">
        <v>10110</v>
      </c>
      <c r="B129" s="3" t="str">
        <f>VLOOKUP(A129,'QAQC ID Reference Page'!A$1:G$10999,2,FALSE)</f>
        <v>OBS0820</v>
      </c>
      <c r="C129" s="11">
        <f>VLOOKUP(A129,'QAQC ID Reference Page'!A$1:G$10999,3,FALSE)</f>
        <v>44054</v>
      </c>
      <c r="D129" s="12">
        <f>VLOOKUP(A129,'QAQC ID Reference Page'!A$1:G$10999,4,FALSE)</f>
        <v>0.57499999999999996</v>
      </c>
      <c r="E129" s="3">
        <f>VLOOKUP(A129,'QAQC ID Reference Page'!A$1:G$10999,5,FALSE)</f>
        <v>1027</v>
      </c>
      <c r="F129" s="3" t="str">
        <f>VLOOKUP(A129,'QAQC ID Reference Page'!A$1:G$10999,6,FALSE)</f>
        <v>C7C</v>
      </c>
      <c r="G129" s="3" t="str">
        <f>VLOOKUP(A129,'QAQC ID Reference Page'!A$1:G$10999,7,FALSE)</f>
        <v>S</v>
      </c>
      <c r="H129" s="11">
        <v>44295</v>
      </c>
      <c r="I129" s="3">
        <v>0.32</v>
      </c>
      <c r="J129" s="3">
        <v>100</v>
      </c>
      <c r="K129" s="3">
        <v>10</v>
      </c>
      <c r="L129" s="3">
        <v>605.83000000000004</v>
      </c>
      <c r="M129" s="3">
        <f t="shared" si="0"/>
        <v>0.1</v>
      </c>
      <c r="N129" s="3">
        <f t="shared" si="1"/>
        <v>89.34284000000001</v>
      </c>
      <c r="O129" s="3">
        <f t="shared" si="2"/>
        <v>8.9342840000000017</v>
      </c>
      <c r="P129" s="3"/>
      <c r="Q129" s="3"/>
      <c r="R129" s="3"/>
      <c r="S129" s="3"/>
      <c r="T129" s="3"/>
      <c r="U129" s="3"/>
      <c r="V129" s="3"/>
      <c r="W129" s="3"/>
      <c r="X129" s="3"/>
      <c r="Y129" s="3"/>
      <c r="Z129" s="3"/>
      <c r="AA129" s="3"/>
    </row>
    <row r="130" spans="1:27" x14ac:dyDescent="0.2">
      <c r="A130" s="3">
        <v>10111</v>
      </c>
      <c r="B130" s="3" t="str">
        <f>VLOOKUP(A130,'QAQC ID Reference Page'!A$1:G$10999,2,FALSE)</f>
        <v>OBS0820</v>
      </c>
      <c r="C130" s="11">
        <f>VLOOKUP(A130,'QAQC ID Reference Page'!A$1:G$10999,3,FALSE)</f>
        <v>44054</v>
      </c>
      <c r="D130" s="12">
        <f>VLOOKUP(A130,'QAQC ID Reference Page'!A$1:G$10999,4,FALSE)</f>
        <v>0.58958333333333335</v>
      </c>
      <c r="E130" s="3">
        <f>VLOOKUP(A130,'QAQC ID Reference Page'!A$1:G$10999,5,FALSE)</f>
        <v>1030</v>
      </c>
      <c r="F130" s="3" t="str">
        <f>VLOOKUP(A130,'QAQC ID Reference Page'!A$1:G$10999,6,FALSE)</f>
        <v>B7C</v>
      </c>
      <c r="G130" s="3" t="str">
        <f>VLOOKUP(A130,'QAQC ID Reference Page'!A$1:G$10999,7,FALSE)</f>
        <v>B</v>
      </c>
      <c r="H130" s="11">
        <v>44295</v>
      </c>
      <c r="I130" s="3">
        <v>0.32</v>
      </c>
      <c r="J130" s="3">
        <v>100</v>
      </c>
      <c r="K130" s="3">
        <v>10</v>
      </c>
      <c r="L130" s="3">
        <v>492.37</v>
      </c>
      <c r="M130" s="3">
        <f t="shared" si="0"/>
        <v>0.1</v>
      </c>
      <c r="N130" s="3">
        <f t="shared" si="1"/>
        <v>72.550759999999997</v>
      </c>
      <c r="O130" s="3">
        <f t="shared" si="2"/>
        <v>7.2550759999999999</v>
      </c>
      <c r="P130" s="3"/>
      <c r="Q130" s="3"/>
      <c r="R130" s="3"/>
      <c r="S130" s="3"/>
      <c r="T130" s="3"/>
      <c r="U130" s="3"/>
      <c r="V130" s="3"/>
      <c r="W130" s="3"/>
      <c r="X130" s="3"/>
      <c r="Y130" s="3"/>
      <c r="Z130" s="3"/>
      <c r="AA130" s="3"/>
    </row>
    <row r="131" spans="1:27" x14ac:dyDescent="0.2">
      <c r="A131" s="3">
        <v>10112</v>
      </c>
      <c r="B131" s="3" t="str">
        <f>VLOOKUP(A131,'QAQC ID Reference Page'!A$1:G$10999,2,FALSE)</f>
        <v>OBS0820</v>
      </c>
      <c r="C131" s="11">
        <f>VLOOKUP(A131,'QAQC ID Reference Page'!A$1:G$10999,3,FALSE)</f>
        <v>44054</v>
      </c>
      <c r="D131" s="12">
        <f>VLOOKUP(A131,'QAQC ID Reference Page'!A$1:G$10999,4,FALSE)</f>
        <v>0.58958333333333335</v>
      </c>
      <c r="E131" s="3">
        <f>VLOOKUP(A131,'QAQC ID Reference Page'!A$1:G$10999,5,FALSE)</f>
        <v>1002</v>
      </c>
      <c r="F131" s="3" t="str">
        <f>VLOOKUP(A131,'QAQC ID Reference Page'!A$1:G$10999,6,FALSE)</f>
        <v>B7C</v>
      </c>
      <c r="G131" s="3" t="str">
        <f>VLOOKUP(A131,'QAQC ID Reference Page'!A$1:G$10999,7,FALSE)</f>
        <v>S</v>
      </c>
      <c r="H131" s="11">
        <v>44295</v>
      </c>
      <c r="I131" s="3">
        <v>0.32</v>
      </c>
      <c r="J131" s="3">
        <v>100</v>
      </c>
      <c r="K131" s="3">
        <v>10</v>
      </c>
      <c r="L131" s="3">
        <v>590.09</v>
      </c>
      <c r="M131" s="3">
        <f t="shared" si="0"/>
        <v>0.1</v>
      </c>
      <c r="N131" s="3">
        <f t="shared" si="1"/>
        <v>87.013320000000007</v>
      </c>
      <c r="O131" s="3">
        <f t="shared" si="2"/>
        <v>8.7013320000000007</v>
      </c>
      <c r="P131" s="3"/>
      <c r="Q131" s="3"/>
      <c r="R131" s="3"/>
      <c r="S131" s="3"/>
      <c r="T131" s="3"/>
      <c r="U131" s="3"/>
      <c r="V131" s="3"/>
      <c r="W131" s="3"/>
      <c r="X131" s="3"/>
      <c r="Y131" s="3"/>
      <c r="Z131" s="3"/>
      <c r="AA131" s="3"/>
    </row>
    <row r="132" spans="1:27" x14ac:dyDescent="0.2">
      <c r="A132" s="3">
        <v>10113</v>
      </c>
      <c r="B132" s="3" t="str">
        <f>VLOOKUP(A132,'QAQC ID Reference Page'!A$1:G$10999,2,FALSE)</f>
        <v>OBS0820</v>
      </c>
      <c r="C132" s="11">
        <f>VLOOKUP(A132,'QAQC ID Reference Page'!A$1:G$10999,3,FALSE)</f>
        <v>44054</v>
      </c>
      <c r="D132" s="12">
        <f>VLOOKUP(A132,'QAQC ID Reference Page'!A$1:G$10999,4,FALSE)</f>
        <v>0.35694444444444445</v>
      </c>
      <c r="E132" s="3">
        <f>VLOOKUP(A132,'QAQC ID Reference Page'!A$1:G$10999,5,FALSE)</f>
        <v>1003</v>
      </c>
      <c r="F132" s="3" t="str">
        <f>VLOOKUP(A132,'QAQC ID Reference Page'!A$1:G$10999,6,FALSE)</f>
        <v>BSR</v>
      </c>
      <c r="G132" s="3" t="str">
        <f>VLOOKUP(A132,'QAQC ID Reference Page'!A$1:G$10999,7,FALSE)</f>
        <v>S</v>
      </c>
      <c r="H132" s="11">
        <v>44295</v>
      </c>
      <c r="I132" s="3">
        <v>0.32</v>
      </c>
      <c r="J132" s="3">
        <v>80</v>
      </c>
      <c r="K132" s="3">
        <v>10</v>
      </c>
      <c r="L132" s="3">
        <v>1287.94</v>
      </c>
      <c r="M132" s="3">
        <f t="shared" si="0"/>
        <v>0.125</v>
      </c>
      <c r="N132" s="3">
        <f t="shared" si="1"/>
        <v>190.29512</v>
      </c>
      <c r="O132" s="3">
        <f t="shared" si="2"/>
        <v>23.78689</v>
      </c>
      <c r="P132" s="3"/>
      <c r="Q132" s="3"/>
      <c r="R132" s="3"/>
      <c r="S132" s="3"/>
      <c r="T132" s="3"/>
      <c r="U132" s="3"/>
      <c r="V132" s="3"/>
      <c r="W132" s="3"/>
      <c r="X132" s="3"/>
      <c r="Y132" s="3"/>
      <c r="Z132" s="3"/>
      <c r="AA132" s="3"/>
    </row>
    <row r="133" spans="1:27" x14ac:dyDescent="0.2">
      <c r="A133" s="3">
        <v>10114</v>
      </c>
      <c r="B133" s="3" t="str">
        <f>VLOOKUP(A133,'QAQC ID Reference Page'!A$1:G$10999,2,FALSE)</f>
        <v>OBS0820</v>
      </c>
      <c r="C133" s="11">
        <f>VLOOKUP(A133,'QAQC ID Reference Page'!A$1:G$10999,3,FALSE)</f>
        <v>44054</v>
      </c>
      <c r="D133" s="12">
        <f>VLOOKUP(A133,'QAQC ID Reference Page'!A$1:G$10999,4,FALSE)</f>
        <v>0.54097222222222219</v>
      </c>
      <c r="E133" s="3">
        <f>VLOOKUP(A133,'QAQC ID Reference Page'!A$1:G$10999,5,FALSE)</f>
        <v>1033</v>
      </c>
      <c r="F133" s="3" t="str">
        <f>VLOOKUP(A133,'QAQC ID Reference Page'!A$1:G$10999,6,FALSE)</f>
        <v>B4</v>
      </c>
      <c r="G133" s="3" t="str">
        <f>VLOOKUP(A133,'QAQC ID Reference Page'!A$1:G$10999,7,FALSE)</f>
        <v>S</v>
      </c>
      <c r="H133" s="11">
        <v>44295</v>
      </c>
      <c r="I133" s="3">
        <v>0.32</v>
      </c>
      <c r="J133" s="3">
        <v>100</v>
      </c>
      <c r="K133" s="3">
        <v>10</v>
      </c>
      <c r="L133" s="3">
        <v>765.14</v>
      </c>
      <c r="M133" s="3">
        <f t="shared" si="0"/>
        <v>0.1</v>
      </c>
      <c r="N133" s="3">
        <f t="shared" si="1"/>
        <v>112.92072</v>
      </c>
      <c r="O133" s="3">
        <f t="shared" si="2"/>
        <v>11.292072000000001</v>
      </c>
      <c r="P133" s="3"/>
      <c r="Q133" s="3"/>
      <c r="R133" s="3"/>
      <c r="S133" s="3"/>
      <c r="T133" s="3"/>
      <c r="U133" s="3"/>
      <c r="V133" s="3"/>
      <c r="W133" s="3"/>
      <c r="X133" s="3"/>
      <c r="Y133" s="3"/>
      <c r="Z133" s="3"/>
      <c r="AA133" s="3"/>
    </row>
    <row r="134" spans="1:27" x14ac:dyDescent="0.2">
      <c r="A134" s="3">
        <v>10115</v>
      </c>
      <c r="B134" s="3" t="str">
        <f>VLOOKUP(A134,'QAQC ID Reference Page'!A$1:G$10999,2,FALSE)</f>
        <v>OBS0820</v>
      </c>
      <c r="C134" s="11">
        <f>VLOOKUP(A134,'QAQC ID Reference Page'!A$1:G$10999,3,FALSE)</f>
        <v>44054</v>
      </c>
      <c r="D134" s="12">
        <f>VLOOKUP(A134,'QAQC ID Reference Page'!A$1:G$10999,4,FALSE)</f>
        <v>0.45694444444444443</v>
      </c>
      <c r="E134" s="3">
        <f>VLOOKUP(A134,'QAQC ID Reference Page'!A$1:G$10999,5,FALSE)</f>
        <v>1015</v>
      </c>
      <c r="F134" s="3" t="str">
        <f>VLOOKUP(A134,'QAQC ID Reference Page'!A$1:G$10999,6,FALSE)</f>
        <v>BLB</v>
      </c>
      <c r="G134" s="3" t="str">
        <f>VLOOKUP(A134,'QAQC ID Reference Page'!A$1:G$10999,7,FALSE)</f>
        <v>S</v>
      </c>
      <c r="H134" s="11">
        <v>44295</v>
      </c>
      <c r="I134" s="3">
        <v>0.32</v>
      </c>
      <c r="J134" s="3">
        <v>100</v>
      </c>
      <c r="K134" s="3">
        <v>10</v>
      </c>
      <c r="L134" s="3">
        <v>1035.25</v>
      </c>
      <c r="M134" s="3">
        <f t="shared" si="0"/>
        <v>0.1</v>
      </c>
      <c r="N134" s="3">
        <f t="shared" si="1"/>
        <v>152.89699999999999</v>
      </c>
      <c r="O134" s="3">
        <f t="shared" si="2"/>
        <v>15.2897</v>
      </c>
      <c r="P134" s="3"/>
      <c r="Q134" s="3"/>
      <c r="R134" s="3"/>
      <c r="S134" s="3"/>
      <c r="T134" s="3"/>
      <c r="U134" s="3"/>
      <c r="V134" s="3"/>
      <c r="W134" s="3"/>
      <c r="X134" s="3"/>
      <c r="Y134" s="3"/>
      <c r="Z134" s="3"/>
      <c r="AA134" s="3"/>
    </row>
    <row r="135" spans="1:27" x14ac:dyDescent="0.2">
      <c r="A135" s="3">
        <v>10116</v>
      </c>
      <c r="B135" s="3" t="str">
        <f>VLOOKUP(A135,'QAQC ID Reference Page'!A$1:G$10999,2,FALSE)</f>
        <v>OBS0820</v>
      </c>
      <c r="C135" s="11">
        <f>VLOOKUP(A135,'QAQC ID Reference Page'!A$1:G$10999,3,FALSE)</f>
        <v>44054</v>
      </c>
      <c r="D135" s="12">
        <f>VLOOKUP(A135,'QAQC ID Reference Page'!A$1:G$10999,4,FALSE)</f>
        <v>0.50347222222222221</v>
      </c>
      <c r="E135" s="3">
        <f>VLOOKUP(A135,'QAQC ID Reference Page'!A$1:G$10999,5,FALSE)</f>
        <v>1009</v>
      </c>
      <c r="F135" s="3" t="str">
        <f>VLOOKUP(A135,'QAQC ID Reference Page'!A$1:G$10999,6,FALSE)</f>
        <v>C1</v>
      </c>
      <c r="G135" s="3" t="str">
        <f>VLOOKUP(A135,'QAQC ID Reference Page'!A$1:G$10999,7,FALSE)</f>
        <v>S</v>
      </c>
      <c r="H135" s="11">
        <v>44295</v>
      </c>
      <c r="I135" s="3">
        <v>0.32</v>
      </c>
      <c r="J135" s="3">
        <v>100</v>
      </c>
      <c r="K135" s="3">
        <v>10</v>
      </c>
      <c r="L135" s="3">
        <v>601.29</v>
      </c>
      <c r="M135" s="3">
        <f t="shared" si="0"/>
        <v>0.1</v>
      </c>
      <c r="N135" s="3">
        <f t="shared" si="1"/>
        <v>88.670919999999995</v>
      </c>
      <c r="O135" s="3">
        <f t="shared" si="2"/>
        <v>8.8670919999999995</v>
      </c>
      <c r="P135" s="3"/>
      <c r="Q135" s="3"/>
      <c r="R135" s="3"/>
      <c r="S135" s="3"/>
      <c r="T135" s="3"/>
      <c r="U135" s="3"/>
      <c r="V135" s="3"/>
      <c r="W135" s="3"/>
      <c r="X135" s="3"/>
      <c r="Y135" s="3"/>
      <c r="Z135" s="3"/>
      <c r="AA135" s="3"/>
    </row>
    <row r="136" spans="1:27" x14ac:dyDescent="0.2">
      <c r="A136" s="3">
        <v>10117</v>
      </c>
      <c r="B136" s="3" t="str">
        <f>VLOOKUP(A136,'QAQC ID Reference Page'!A$1:G$10999,2,FALSE)</f>
        <v>OBS0820</v>
      </c>
      <c r="C136" s="11">
        <f>VLOOKUP(A136,'QAQC ID Reference Page'!A$1:G$10999,3,FALSE)</f>
        <v>44055</v>
      </c>
      <c r="D136" s="12">
        <f>VLOOKUP(A136,'QAQC ID Reference Page'!A$1:G$10999,4,FALSE)</f>
        <v>0.30972222222222223</v>
      </c>
      <c r="E136" s="3">
        <f>VLOOKUP(A136,'QAQC ID Reference Page'!A$1:G$10999,5,FALSE)</f>
        <v>1028</v>
      </c>
      <c r="F136" s="3" t="str">
        <f>VLOOKUP(A136,'QAQC ID Reference Page'!A$1:G$10999,6,FALSE)</f>
        <v>G6</v>
      </c>
      <c r="G136" s="3" t="str">
        <f>VLOOKUP(A136,'QAQC ID Reference Page'!A$1:G$10999,7,FALSE)</f>
        <v>S</v>
      </c>
      <c r="H136" s="11">
        <v>44299</v>
      </c>
      <c r="I136" s="3">
        <v>0.3</v>
      </c>
      <c r="J136" s="3">
        <v>100</v>
      </c>
      <c r="K136" s="3">
        <v>10</v>
      </c>
      <c r="L136" s="3">
        <v>1265.46</v>
      </c>
      <c r="M136" s="3">
        <f t="shared" si="0"/>
        <v>0.1</v>
      </c>
      <c r="N136" s="3">
        <f t="shared" si="1"/>
        <v>186.98808</v>
      </c>
      <c r="O136" s="3">
        <f t="shared" si="2"/>
        <v>18.698808</v>
      </c>
      <c r="P136" s="3"/>
      <c r="Q136" s="3"/>
      <c r="R136" s="3"/>
      <c r="S136" s="3"/>
      <c r="T136" s="3"/>
      <c r="U136" s="3"/>
      <c r="V136" s="3"/>
      <c r="W136" s="3"/>
      <c r="X136" s="3"/>
      <c r="Y136" s="3"/>
      <c r="Z136" s="3"/>
      <c r="AA136" s="3"/>
    </row>
    <row r="137" spans="1:27" x14ac:dyDescent="0.2">
      <c r="A137" s="3">
        <v>10118</v>
      </c>
      <c r="B137" s="3" t="str">
        <f>VLOOKUP(A137,'QAQC ID Reference Page'!A$1:G$10999,2,FALSE)</f>
        <v>OBS0820</v>
      </c>
      <c r="C137" s="11">
        <f>VLOOKUP(A137,'QAQC ID Reference Page'!A$1:G$10999,3,FALSE)</f>
        <v>44055</v>
      </c>
      <c r="D137" s="12">
        <f>VLOOKUP(A137,'QAQC ID Reference Page'!A$1:G$10999,4,FALSE)</f>
        <v>0.33750000000000002</v>
      </c>
      <c r="E137" s="3">
        <f>VLOOKUP(A137,'QAQC ID Reference Page'!A$1:G$10999,5,FALSE)</f>
        <v>1040</v>
      </c>
      <c r="F137" s="3" t="str">
        <f>VLOOKUP(A137,'QAQC ID Reference Page'!A$1:G$10999,6,FALSE)</f>
        <v>DR</v>
      </c>
      <c r="G137" s="3" t="str">
        <f>VLOOKUP(A137,'QAQC ID Reference Page'!A$1:G$10999,7,FALSE)</f>
        <v>S</v>
      </c>
      <c r="H137" s="11">
        <v>44299</v>
      </c>
      <c r="I137" s="3">
        <v>0.3</v>
      </c>
      <c r="J137" s="3">
        <v>80</v>
      </c>
      <c r="K137" s="3">
        <v>10</v>
      </c>
      <c r="L137" s="3">
        <v>1481.42</v>
      </c>
      <c r="M137" s="3">
        <f t="shared" si="0"/>
        <v>0.125</v>
      </c>
      <c r="N137" s="3">
        <f t="shared" si="1"/>
        <v>218.95015999999998</v>
      </c>
      <c r="O137" s="3">
        <f t="shared" si="2"/>
        <v>27.368769999999998</v>
      </c>
      <c r="P137" s="3"/>
      <c r="Q137" s="3"/>
      <c r="R137" s="3"/>
      <c r="S137" s="3"/>
      <c r="T137" s="3"/>
      <c r="U137" s="3"/>
      <c r="V137" s="3"/>
      <c r="W137" s="3"/>
      <c r="X137" s="3"/>
      <c r="Y137" s="3"/>
      <c r="Z137" s="3"/>
      <c r="AA137" s="3"/>
    </row>
    <row r="138" spans="1:27" x14ac:dyDescent="0.2">
      <c r="A138" s="3">
        <v>10119</v>
      </c>
      <c r="B138" s="3" t="str">
        <f>VLOOKUP(A138,'QAQC ID Reference Page'!A$1:G$10999,2,FALSE)</f>
        <v>OBS0820</v>
      </c>
      <c r="C138" s="11">
        <f>VLOOKUP(A138,'QAQC ID Reference Page'!A$1:G$10999,3,FALSE)</f>
        <v>44055</v>
      </c>
      <c r="D138" s="12">
        <f>VLOOKUP(A138,'QAQC ID Reference Page'!A$1:G$10999,4,FALSE)</f>
        <v>0.37569444444444444</v>
      </c>
      <c r="E138" s="3">
        <f>VLOOKUP(A138,'QAQC ID Reference Page'!A$1:G$10999,5,FALSE)</f>
        <v>1006</v>
      </c>
      <c r="F138" s="3" t="str">
        <f>VLOOKUP(A138,'QAQC ID Reference Page'!A$1:G$10999,6,FALSE)</f>
        <v>MR</v>
      </c>
      <c r="G138" s="3" t="str">
        <f>VLOOKUP(A138,'QAQC ID Reference Page'!A$1:G$10999,7,FALSE)</f>
        <v>S</v>
      </c>
      <c r="H138" s="11">
        <v>44299</v>
      </c>
      <c r="I138" s="3">
        <v>0.3</v>
      </c>
      <c r="J138" s="3">
        <v>80</v>
      </c>
      <c r="K138" s="3">
        <v>10</v>
      </c>
      <c r="L138" s="3">
        <v>789.39</v>
      </c>
      <c r="M138" s="3">
        <f t="shared" si="0"/>
        <v>0.125</v>
      </c>
      <c r="N138" s="3">
        <f t="shared" si="1"/>
        <v>116.52972</v>
      </c>
      <c r="O138" s="3">
        <f t="shared" si="2"/>
        <v>14.566215</v>
      </c>
      <c r="P138" s="3"/>
      <c r="Q138" s="3"/>
      <c r="R138" s="3"/>
      <c r="S138" s="3"/>
      <c r="T138" s="3"/>
      <c r="U138" s="3"/>
      <c r="V138" s="3"/>
      <c r="W138" s="3"/>
      <c r="X138" s="3"/>
      <c r="Y138" s="3"/>
      <c r="Z138" s="3"/>
      <c r="AA138" s="3"/>
    </row>
    <row r="139" spans="1:27" x14ac:dyDescent="0.2">
      <c r="A139" s="3">
        <v>10120</v>
      </c>
      <c r="B139" s="3" t="str">
        <f>VLOOKUP(A139,'QAQC ID Reference Page'!A$1:G$10999,2,FALSE)</f>
        <v>OBS0820</v>
      </c>
      <c r="C139" s="11">
        <f>VLOOKUP(A139,'QAQC ID Reference Page'!A$1:G$10999,3,FALSE)</f>
        <v>44055</v>
      </c>
      <c r="D139" s="12">
        <f>VLOOKUP(A139,'QAQC ID Reference Page'!A$1:G$10999,4,FALSE)</f>
        <v>0.37569444444444444</v>
      </c>
      <c r="E139" s="3">
        <f>VLOOKUP(A139,'QAQC ID Reference Page'!A$1:G$10999,5,FALSE)</f>
        <v>1013</v>
      </c>
      <c r="F139" s="3" t="str">
        <f>VLOOKUP(A139,'QAQC ID Reference Page'!A$1:G$10999,6,FALSE)</f>
        <v>MR</v>
      </c>
      <c r="G139" s="3" t="str">
        <f>VLOOKUP(A139,'QAQC ID Reference Page'!A$1:G$10999,7,FALSE)</f>
        <v>B</v>
      </c>
      <c r="H139" s="11">
        <v>44299</v>
      </c>
      <c r="I139" s="3">
        <v>0.3</v>
      </c>
      <c r="J139" s="3">
        <v>80</v>
      </c>
      <c r="K139" s="3">
        <v>10</v>
      </c>
      <c r="L139" s="3">
        <v>147.22999999999999</v>
      </c>
      <c r="M139" s="3">
        <f t="shared" si="0"/>
        <v>0.125</v>
      </c>
      <c r="N139" s="3">
        <f t="shared" si="1"/>
        <v>21.490039999999997</v>
      </c>
      <c r="O139" s="3">
        <f t="shared" si="2"/>
        <v>2.6862549999999996</v>
      </c>
      <c r="P139" s="3"/>
      <c r="Q139" s="3"/>
      <c r="R139" s="3"/>
      <c r="S139" s="3"/>
      <c r="T139" s="3"/>
      <c r="U139" s="3"/>
      <c r="V139" s="3"/>
      <c r="W139" s="3"/>
      <c r="X139" s="3"/>
      <c r="Y139" s="3"/>
      <c r="Z139" s="3"/>
      <c r="AA139" s="3"/>
    </row>
    <row r="140" spans="1:27" x14ac:dyDescent="0.2">
      <c r="A140" s="3">
        <v>10121</v>
      </c>
      <c r="B140" s="3" t="str">
        <f>VLOOKUP(A140,'QAQC ID Reference Page'!A$1:G$10999,2,FALSE)</f>
        <v>OBS0820</v>
      </c>
      <c r="C140" s="11">
        <f>VLOOKUP(A140,'QAQC ID Reference Page'!A$1:G$10999,3,FALSE)</f>
        <v>44055</v>
      </c>
      <c r="D140" s="12">
        <f>VLOOKUP(A140,'QAQC ID Reference Page'!A$1:G$10999,4,FALSE)</f>
        <v>0.3888888888888889</v>
      </c>
      <c r="E140" s="3">
        <f>VLOOKUP(A140,'QAQC ID Reference Page'!A$1:G$10999,5,FALSE)</f>
        <v>1017</v>
      </c>
      <c r="F140" s="3" t="str">
        <f>VLOOKUP(A140,'QAQC ID Reference Page'!A$1:G$10999,6,FALSE)</f>
        <v>TR</v>
      </c>
      <c r="G140" s="3" t="str">
        <f>VLOOKUP(A140,'QAQC ID Reference Page'!A$1:G$10999,7,FALSE)</f>
        <v>S</v>
      </c>
      <c r="H140" s="11">
        <v>44299</v>
      </c>
      <c r="I140" s="3">
        <v>0.3</v>
      </c>
      <c r="J140" s="3">
        <v>80</v>
      </c>
      <c r="K140" s="3">
        <v>10</v>
      </c>
      <c r="L140" s="3">
        <v>590.48</v>
      </c>
      <c r="M140" s="3">
        <f t="shared" si="0"/>
        <v>0.125</v>
      </c>
      <c r="N140" s="3">
        <f t="shared" si="1"/>
        <v>87.091040000000007</v>
      </c>
      <c r="O140" s="3">
        <f t="shared" si="2"/>
        <v>10.886380000000001</v>
      </c>
      <c r="P140" s="3"/>
      <c r="Q140" s="3"/>
      <c r="R140" s="3"/>
      <c r="S140" s="3"/>
      <c r="T140" s="3"/>
      <c r="U140" s="3"/>
      <c r="V140" s="3"/>
      <c r="W140" s="3"/>
      <c r="X140" s="3"/>
      <c r="Y140" s="3"/>
      <c r="Z140" s="3"/>
      <c r="AA140" s="3"/>
    </row>
    <row r="141" spans="1:27" x14ac:dyDescent="0.2">
      <c r="A141" s="3">
        <v>10122</v>
      </c>
      <c r="B141" s="3" t="str">
        <f>VLOOKUP(A141,'QAQC ID Reference Page'!A$1:G$10999,2,FALSE)</f>
        <v>OBS0820</v>
      </c>
      <c r="C141" s="11">
        <f>VLOOKUP(A141,'QAQC ID Reference Page'!A$1:G$10999,3,FALSE)</f>
        <v>44055</v>
      </c>
      <c r="D141" s="12">
        <f>VLOOKUP(A141,'QAQC ID Reference Page'!A$1:G$10999,4,FALSE)</f>
        <v>0.40347222222222223</v>
      </c>
      <c r="E141" s="3">
        <f>VLOOKUP(A141,'QAQC ID Reference Page'!A$1:G$10999,5,FALSE)</f>
        <v>1042</v>
      </c>
      <c r="F141" s="3" t="str">
        <f>VLOOKUP(A141,'QAQC ID Reference Page'!A$1:G$10999,6,FALSE)</f>
        <v>TR-UP</v>
      </c>
      <c r="G141" s="3" t="str">
        <f>VLOOKUP(A141,'QAQC ID Reference Page'!A$1:G$10999,7,FALSE)</f>
        <v>S</v>
      </c>
      <c r="H141" s="11">
        <v>44299</v>
      </c>
      <c r="I141" s="3">
        <v>0.3</v>
      </c>
      <c r="J141" s="3">
        <v>80</v>
      </c>
      <c r="K141" s="3">
        <v>10</v>
      </c>
      <c r="L141" s="3">
        <v>695.11</v>
      </c>
      <c r="M141" s="3">
        <f t="shared" si="0"/>
        <v>0.125</v>
      </c>
      <c r="N141" s="3">
        <f t="shared" si="1"/>
        <v>102.57628</v>
      </c>
      <c r="O141" s="3">
        <f t="shared" si="2"/>
        <v>12.822035</v>
      </c>
      <c r="P141" s="3"/>
      <c r="Q141" s="3"/>
      <c r="R141" s="3"/>
      <c r="S141" s="3"/>
      <c r="T141" s="3"/>
      <c r="U141" s="3"/>
      <c r="V141" s="3"/>
      <c r="W141" s="3"/>
      <c r="X141" s="3"/>
      <c r="Y141" s="3"/>
      <c r="Z141" s="3"/>
      <c r="AA141" s="3"/>
    </row>
    <row r="142" spans="1:27" x14ac:dyDescent="0.2">
      <c r="A142" s="3">
        <v>10123</v>
      </c>
      <c r="B142" s="3" t="str">
        <f>VLOOKUP(A142,'QAQC ID Reference Page'!A$1:G$10999,2,FALSE)</f>
        <v>OBS0820</v>
      </c>
      <c r="C142" s="11">
        <f>VLOOKUP(A142,'QAQC ID Reference Page'!A$1:G$10999,3,FALSE)</f>
        <v>44055</v>
      </c>
      <c r="D142" s="12">
        <f>VLOOKUP(A142,'QAQC ID Reference Page'!A$1:G$10999,4,FALSE)</f>
        <v>0.40347222222222223</v>
      </c>
      <c r="E142" s="3">
        <f>VLOOKUP(A142,'QAQC ID Reference Page'!A$1:G$10999,5,FALSE)</f>
        <v>1041</v>
      </c>
      <c r="F142" s="3" t="str">
        <f>VLOOKUP(A142,'QAQC ID Reference Page'!A$1:G$10999,6,FALSE)</f>
        <v>TR-UP</v>
      </c>
      <c r="G142" s="3" t="str">
        <f>VLOOKUP(A142,'QAQC ID Reference Page'!A$1:G$10999,7,FALSE)</f>
        <v>B</v>
      </c>
      <c r="H142" s="11">
        <v>44299</v>
      </c>
      <c r="I142" s="3">
        <v>0.3</v>
      </c>
      <c r="J142" s="3">
        <v>80</v>
      </c>
      <c r="K142" s="3">
        <v>10</v>
      </c>
      <c r="L142" s="3">
        <v>525.5</v>
      </c>
      <c r="M142" s="3">
        <f t="shared" si="0"/>
        <v>0.125</v>
      </c>
      <c r="N142" s="3">
        <f t="shared" si="1"/>
        <v>77.474000000000004</v>
      </c>
      <c r="O142" s="3">
        <f t="shared" si="2"/>
        <v>9.6842500000000005</v>
      </c>
      <c r="P142" s="3"/>
      <c r="Q142" s="3"/>
      <c r="R142" s="3"/>
      <c r="S142" s="3"/>
      <c r="T142" s="3"/>
      <c r="U142" s="3"/>
      <c r="V142" s="3"/>
      <c r="W142" s="3"/>
      <c r="X142" s="3"/>
      <c r="Y142" s="3"/>
      <c r="Z142" s="3"/>
      <c r="AA142" s="3"/>
    </row>
    <row r="143" spans="1:27" x14ac:dyDescent="0.2">
      <c r="A143" s="3">
        <v>10124</v>
      </c>
      <c r="B143" s="3" t="str">
        <f>VLOOKUP(A143,'QAQC ID Reference Page'!A$1:G$10999,2,FALSE)</f>
        <v>OBS0820</v>
      </c>
      <c r="C143" s="11">
        <f>VLOOKUP(A143,'QAQC ID Reference Page'!A$1:G$10999,3,FALSE)</f>
        <v>44055</v>
      </c>
      <c r="D143" s="12">
        <f>VLOOKUP(A143,'QAQC ID Reference Page'!A$1:G$10999,4,FALSE)</f>
        <v>0.41666666666666669</v>
      </c>
      <c r="E143" s="3">
        <f>VLOOKUP(A143,'QAQC ID Reference Page'!A$1:G$10999,5,FALSE)</f>
        <v>1031</v>
      </c>
      <c r="F143" s="3" t="str">
        <f>VLOOKUP(A143,'QAQC ID Reference Page'!A$1:G$10999,6,FALSE)</f>
        <v>AR</v>
      </c>
      <c r="G143" s="3" t="str">
        <f>VLOOKUP(A143,'QAQC ID Reference Page'!A$1:G$10999,7,FALSE)</f>
        <v>S</v>
      </c>
      <c r="H143" s="11">
        <v>44299</v>
      </c>
      <c r="I143" s="3">
        <v>0.3</v>
      </c>
      <c r="J143" s="3">
        <v>80</v>
      </c>
      <c r="K143" s="3">
        <v>10</v>
      </c>
      <c r="L143" s="3">
        <v>589.97</v>
      </c>
      <c r="M143" s="3">
        <f t="shared" si="0"/>
        <v>0.125</v>
      </c>
      <c r="N143" s="3">
        <f t="shared" si="1"/>
        <v>87.015560000000008</v>
      </c>
      <c r="O143" s="3">
        <f t="shared" si="2"/>
        <v>10.876945000000001</v>
      </c>
      <c r="P143" s="3"/>
      <c r="Q143" s="3"/>
      <c r="R143" s="3"/>
      <c r="S143" s="3"/>
      <c r="T143" s="3"/>
      <c r="U143" s="3"/>
      <c r="V143" s="3"/>
      <c r="W143" s="3"/>
      <c r="X143" s="3"/>
      <c r="Y143" s="3"/>
      <c r="Z143" s="3"/>
      <c r="AA143" s="3"/>
    </row>
    <row r="144" spans="1:27" x14ac:dyDescent="0.2">
      <c r="A144" s="3">
        <v>10125</v>
      </c>
      <c r="B144" s="3" t="str">
        <f>VLOOKUP(A144,'QAQC ID Reference Page'!A$1:G$10999,2,FALSE)</f>
        <v>OBS0820</v>
      </c>
      <c r="C144" s="11">
        <f>VLOOKUP(A144,'QAQC ID Reference Page'!A$1:G$10999,3,FALSE)</f>
        <v>44055</v>
      </c>
      <c r="D144" s="12">
        <f>VLOOKUP(A144,'QAQC ID Reference Page'!A$1:G$10999,4,FALSE)</f>
        <v>0.42638888888888887</v>
      </c>
      <c r="E144" s="3">
        <f>VLOOKUP(A144,'QAQC ID Reference Page'!A$1:G$10999,5,FALSE)</f>
        <v>1029</v>
      </c>
      <c r="F144" s="3" t="str">
        <f>VLOOKUP(A144,'QAQC ID Reference Page'!A$1:G$10999,6,FALSE)</f>
        <v>BR</v>
      </c>
      <c r="G144" s="3" t="str">
        <f>VLOOKUP(A144,'QAQC ID Reference Page'!A$1:G$10999,7,FALSE)</f>
        <v>S</v>
      </c>
      <c r="H144" s="11">
        <v>44299</v>
      </c>
      <c r="I144" s="3">
        <v>0.3</v>
      </c>
      <c r="J144" s="3">
        <v>80</v>
      </c>
      <c r="K144" s="3">
        <v>10</v>
      </c>
      <c r="L144" s="3">
        <v>736.04</v>
      </c>
      <c r="M144" s="3">
        <f t="shared" si="0"/>
        <v>0.125</v>
      </c>
      <c r="N144" s="3">
        <f t="shared" si="1"/>
        <v>108.63391999999999</v>
      </c>
      <c r="O144" s="3">
        <f t="shared" si="2"/>
        <v>13.579239999999999</v>
      </c>
      <c r="P144" s="3"/>
      <c r="Q144" s="3"/>
      <c r="R144" s="3"/>
      <c r="S144" s="3"/>
      <c r="T144" s="3"/>
      <c r="U144" s="3"/>
      <c r="V144" s="3"/>
      <c r="W144" s="3"/>
      <c r="X144" s="3"/>
      <c r="Y144" s="3"/>
      <c r="Z144" s="3"/>
      <c r="AA144" s="3"/>
    </row>
    <row r="145" spans="1:27" x14ac:dyDescent="0.2">
      <c r="A145" s="3">
        <v>10126</v>
      </c>
      <c r="B145" s="3" t="str">
        <f>VLOOKUP(A145,'QAQC ID Reference Page'!A$1:G$10999,2,FALSE)</f>
        <v>OBS0820</v>
      </c>
      <c r="C145" s="11">
        <f>VLOOKUP(A145,'QAQC ID Reference Page'!A$1:G$10999,3,FALSE)</f>
        <v>44055</v>
      </c>
      <c r="D145" s="12">
        <f>VLOOKUP(A145,'QAQC ID Reference Page'!A$1:G$10999,4,FALSE)</f>
        <v>0.46250000000000002</v>
      </c>
      <c r="E145" s="3">
        <f>VLOOKUP(A145,'QAQC ID Reference Page'!A$1:G$10999,5,FALSE)</f>
        <v>1037</v>
      </c>
      <c r="F145" s="3" t="str">
        <f>VLOOKUP(A145,'QAQC ID Reference Page'!A$1:G$10999,6,FALSE)</f>
        <v>I9</v>
      </c>
      <c r="G145" s="3" t="str">
        <f>VLOOKUP(A145,'QAQC ID Reference Page'!A$1:G$10999,7,FALSE)</f>
        <v>S</v>
      </c>
      <c r="H145" s="11">
        <v>44299</v>
      </c>
      <c r="I145" s="3">
        <v>0.3</v>
      </c>
      <c r="J145" s="3">
        <v>80</v>
      </c>
      <c r="K145" s="3">
        <v>10</v>
      </c>
      <c r="L145" s="3">
        <v>575.14</v>
      </c>
      <c r="M145" s="3">
        <f t="shared" si="0"/>
        <v>0.125</v>
      </c>
      <c r="N145" s="3">
        <f t="shared" si="1"/>
        <v>84.820719999999994</v>
      </c>
      <c r="O145" s="3">
        <f t="shared" si="2"/>
        <v>10.602589999999999</v>
      </c>
      <c r="P145" s="3"/>
      <c r="Q145" s="3"/>
      <c r="R145" s="3"/>
      <c r="S145" s="3"/>
      <c r="T145" s="3"/>
      <c r="U145" s="3"/>
      <c r="V145" s="3"/>
      <c r="W145" s="3"/>
      <c r="X145" s="3"/>
      <c r="Y145" s="3"/>
      <c r="Z145" s="3"/>
      <c r="AA145" s="3"/>
    </row>
    <row r="146" spans="1:27" x14ac:dyDescent="0.2">
      <c r="A146" s="3">
        <v>10127</v>
      </c>
      <c r="B146" s="3" t="str">
        <f>VLOOKUP(A146,'QAQC ID Reference Page'!A$1:G$10999,2,FALSE)</f>
        <v>OBS0820</v>
      </c>
      <c r="C146" s="11">
        <f>VLOOKUP(A146,'QAQC ID Reference Page'!A$1:G$10999,3,FALSE)</f>
        <v>44055</v>
      </c>
      <c r="D146" s="12">
        <f>VLOOKUP(A146,'QAQC ID Reference Page'!A$1:G$10999,4,FALSE)</f>
        <v>0.33750000000000002</v>
      </c>
      <c r="E146" s="3">
        <f>VLOOKUP(A146,'QAQC ID Reference Page'!A$1:G$10999,5,FALSE)</f>
        <v>1025</v>
      </c>
      <c r="F146" s="3" t="str">
        <f>VLOOKUP(A146,'QAQC ID Reference Page'!A$1:G$10999,6,FALSE)</f>
        <v>DR</v>
      </c>
      <c r="G146" s="3" t="str">
        <f>VLOOKUP(A146,'QAQC ID Reference Page'!A$1:G$10999,7,FALSE)</f>
        <v>B</v>
      </c>
      <c r="H146" s="11">
        <v>44299</v>
      </c>
      <c r="I146" s="3">
        <v>0.3</v>
      </c>
      <c r="J146" s="3">
        <v>80</v>
      </c>
      <c r="K146" s="3">
        <v>10</v>
      </c>
      <c r="L146" s="3">
        <v>839.25</v>
      </c>
      <c r="M146" s="3">
        <f t="shared" si="0"/>
        <v>0.125</v>
      </c>
      <c r="N146" s="3">
        <f t="shared" si="1"/>
        <v>123.90899999999999</v>
      </c>
      <c r="O146" s="3">
        <f t="shared" si="2"/>
        <v>15.488624999999999</v>
      </c>
      <c r="P146" s="3"/>
      <c r="Q146" s="3"/>
      <c r="R146" s="3"/>
      <c r="S146" s="3"/>
      <c r="T146" s="3"/>
      <c r="U146" s="3"/>
      <c r="V146" s="3"/>
      <c r="W146" s="3"/>
      <c r="X146" s="3"/>
      <c r="Y146" s="3"/>
      <c r="Z146" s="3"/>
      <c r="AA146" s="3"/>
    </row>
    <row r="147" spans="1:27" x14ac:dyDescent="0.2">
      <c r="A147" s="3">
        <v>10128</v>
      </c>
      <c r="B147" s="3" t="str">
        <f>VLOOKUP(A147,'QAQC ID Reference Page'!A$1:G$10999,2,FALSE)</f>
        <v>OBS0820</v>
      </c>
      <c r="C147" s="11">
        <f>VLOOKUP(A147,'QAQC ID Reference Page'!A$1:G$10999,3,FALSE)</f>
        <v>44055</v>
      </c>
      <c r="D147" s="12">
        <f>VLOOKUP(A147,'QAQC ID Reference Page'!A$1:G$10999,4,FALSE)</f>
        <v>0.49583333333333335</v>
      </c>
      <c r="E147" s="3">
        <f>VLOOKUP(A147,'QAQC ID Reference Page'!A$1:G$10999,5,FALSE)</f>
        <v>1022</v>
      </c>
      <c r="F147" s="3" t="str">
        <f>VLOOKUP(A147,'QAQC ID Reference Page'!A$1:G$10999,6,FALSE)</f>
        <v>G7C</v>
      </c>
      <c r="G147" s="3" t="str">
        <f>VLOOKUP(A147,'QAQC ID Reference Page'!A$1:G$10999,7,FALSE)</f>
        <v>S</v>
      </c>
      <c r="H147" s="11">
        <v>44299</v>
      </c>
      <c r="I147" s="3">
        <v>0.3</v>
      </c>
      <c r="J147" s="3">
        <v>80</v>
      </c>
      <c r="K147" s="3">
        <v>10</v>
      </c>
      <c r="L147" s="3">
        <v>456.69</v>
      </c>
      <c r="M147" s="3">
        <f t="shared" si="0"/>
        <v>0.125</v>
      </c>
      <c r="N147" s="3">
        <f t="shared" si="1"/>
        <v>67.290120000000002</v>
      </c>
      <c r="O147" s="3">
        <f t="shared" si="2"/>
        <v>8.4112650000000002</v>
      </c>
      <c r="P147" s="3"/>
      <c r="Q147" s="3"/>
      <c r="R147" s="3"/>
      <c r="S147" s="3"/>
      <c r="T147" s="3"/>
      <c r="U147" s="3"/>
      <c r="V147" s="3"/>
      <c r="W147" s="3"/>
      <c r="X147" s="3"/>
      <c r="Y147" s="3"/>
      <c r="Z147" s="3"/>
      <c r="AA147" s="3"/>
    </row>
    <row r="148" spans="1:27" x14ac:dyDescent="0.2">
      <c r="A148" s="3">
        <v>10129</v>
      </c>
      <c r="B148" s="3" t="str">
        <f>VLOOKUP(A148,'QAQC ID Reference Page'!A$1:G$10999,2,FALSE)</f>
        <v>OBS0820</v>
      </c>
      <c r="C148" s="11">
        <f>VLOOKUP(A148,'QAQC ID Reference Page'!A$1:G$10999,3,FALSE)</f>
        <v>44055</v>
      </c>
      <c r="D148" s="12">
        <f>VLOOKUP(A148,'QAQC ID Reference Page'!A$1:G$10999,4,FALSE)</f>
        <v>0.49583333333333335</v>
      </c>
      <c r="E148" s="3">
        <f>VLOOKUP(A148,'QAQC ID Reference Page'!A$1:G$10999,5,FALSE)</f>
        <v>1045</v>
      </c>
      <c r="F148" s="3" t="str">
        <f>VLOOKUP(A148,'QAQC ID Reference Page'!A$1:G$10999,6,FALSE)</f>
        <v>G7C</v>
      </c>
      <c r="G148" s="3" t="str">
        <f>VLOOKUP(A148,'QAQC ID Reference Page'!A$1:G$10999,7,FALSE)</f>
        <v>B</v>
      </c>
      <c r="H148" s="11">
        <v>44299</v>
      </c>
      <c r="I148" s="3">
        <v>0.3</v>
      </c>
      <c r="J148" s="3">
        <v>80</v>
      </c>
      <c r="K148" s="3">
        <v>10</v>
      </c>
      <c r="L148" s="3">
        <v>197.97</v>
      </c>
      <c r="M148" s="3">
        <f t="shared" si="0"/>
        <v>0.125</v>
      </c>
      <c r="N148" s="3">
        <f t="shared" si="1"/>
        <v>28.999559999999999</v>
      </c>
      <c r="O148" s="3">
        <f t="shared" si="2"/>
        <v>3.6249449999999999</v>
      </c>
      <c r="P148" s="3"/>
      <c r="Q148" s="3"/>
      <c r="R148" s="3"/>
      <c r="S148" s="3"/>
      <c r="T148" s="3"/>
      <c r="U148" s="3"/>
      <c r="V148" s="3"/>
      <c r="W148" s="3"/>
      <c r="X148" s="3"/>
      <c r="Y148" s="3"/>
      <c r="Z148" s="3"/>
      <c r="AA148" s="3"/>
    </row>
    <row r="149" spans="1:27" x14ac:dyDescent="0.2">
      <c r="A149" s="3">
        <v>10130</v>
      </c>
      <c r="B149" s="3" t="str">
        <f>VLOOKUP(A149,'QAQC ID Reference Page'!A$1:G$10999,2,FALSE)</f>
        <v>OBS0820</v>
      </c>
      <c r="C149" s="11">
        <f>VLOOKUP(A149,'QAQC ID Reference Page'!A$1:G$10999,3,FALSE)</f>
        <v>44055</v>
      </c>
      <c r="D149" s="12">
        <f>VLOOKUP(A149,'QAQC ID Reference Page'!A$1:G$10999,4,FALSE)</f>
        <v>0.51041666666666663</v>
      </c>
      <c r="E149" s="3">
        <f>VLOOKUP(A149,'QAQC ID Reference Page'!A$1:G$10999,5,FALSE)</f>
        <v>1021</v>
      </c>
      <c r="F149" s="3" t="str">
        <f>VLOOKUP(A149,'QAQC ID Reference Page'!A$1:G$10999,6,FALSE)</f>
        <v>G9</v>
      </c>
      <c r="G149" s="3" t="str">
        <f>VLOOKUP(A149,'QAQC ID Reference Page'!A$1:G$10999,7,FALSE)</f>
        <v>S</v>
      </c>
      <c r="H149" s="11">
        <v>44299</v>
      </c>
      <c r="I149" s="3">
        <v>0.3</v>
      </c>
      <c r="J149" s="3">
        <v>80</v>
      </c>
      <c r="K149" s="3">
        <v>10</v>
      </c>
      <c r="L149" s="3">
        <v>315.54000000000002</v>
      </c>
      <c r="M149" s="3">
        <f t="shared" si="0"/>
        <v>0.125</v>
      </c>
      <c r="N149" s="3">
        <f t="shared" si="1"/>
        <v>46.399920000000002</v>
      </c>
      <c r="O149" s="3">
        <f t="shared" si="2"/>
        <v>5.7999900000000002</v>
      </c>
      <c r="P149" s="3"/>
      <c r="Q149" s="3"/>
      <c r="R149" s="3"/>
      <c r="S149" s="3"/>
      <c r="T149" s="3"/>
      <c r="U149" s="3"/>
      <c r="V149" s="3"/>
      <c r="W149" s="3"/>
      <c r="X149" s="3"/>
      <c r="Y149" s="3"/>
      <c r="Z149" s="3"/>
      <c r="AA149" s="3"/>
    </row>
    <row r="150" spans="1:27" x14ac:dyDescent="0.2">
      <c r="A150" s="3">
        <v>10131</v>
      </c>
      <c r="B150" s="3" t="str">
        <f>VLOOKUP(A150,'QAQC ID Reference Page'!A$1:G$10999,2,FALSE)</f>
        <v>OBS0820</v>
      </c>
      <c r="C150" s="11">
        <f>VLOOKUP(A150,'QAQC ID Reference Page'!A$1:G$10999,3,FALSE)</f>
        <v>44055</v>
      </c>
      <c r="D150" s="12">
        <f>VLOOKUP(A150,'QAQC ID Reference Page'!A$1:G$10999,4,FALSE)</f>
        <v>0.51041666666666663</v>
      </c>
      <c r="E150" s="3">
        <f>VLOOKUP(A150,'QAQC ID Reference Page'!A$1:G$10999,5,FALSE)</f>
        <v>1020</v>
      </c>
      <c r="F150" s="3" t="str">
        <f>VLOOKUP(A150,'QAQC ID Reference Page'!A$1:G$10999,6,FALSE)</f>
        <v>G9</v>
      </c>
      <c r="G150" s="3" t="str">
        <f>VLOOKUP(A150,'QAQC ID Reference Page'!A$1:G$10999,7,FALSE)</f>
        <v>B</v>
      </c>
      <c r="H150" s="11">
        <v>44299</v>
      </c>
      <c r="I150" s="3">
        <v>0.3</v>
      </c>
      <c r="J150" s="3">
        <v>80</v>
      </c>
      <c r="K150" s="3">
        <v>10</v>
      </c>
      <c r="L150" s="3">
        <v>951.33</v>
      </c>
      <c r="M150" s="3">
        <f t="shared" si="0"/>
        <v>0.125</v>
      </c>
      <c r="N150" s="3">
        <f t="shared" si="1"/>
        <v>140.49683999999999</v>
      </c>
      <c r="O150" s="3">
        <f t="shared" si="2"/>
        <v>17.562104999999999</v>
      </c>
      <c r="P150" s="3"/>
      <c r="Q150" s="3"/>
      <c r="R150" s="3"/>
      <c r="S150" s="3"/>
      <c r="T150" s="3"/>
      <c r="U150" s="3"/>
      <c r="V150" s="3"/>
      <c r="W150" s="3"/>
      <c r="X150" s="3"/>
      <c r="Y150" s="3"/>
      <c r="Z150" s="3"/>
      <c r="AA150" s="3"/>
    </row>
    <row r="151" spans="1:27" x14ac:dyDescent="0.2">
      <c r="A151" s="3">
        <v>10132</v>
      </c>
      <c r="B151" s="3" t="str">
        <f>VLOOKUP(A151,'QAQC ID Reference Page'!A$1:G$10999,2,FALSE)</f>
        <v>OBS0820</v>
      </c>
      <c r="C151" s="11">
        <f>VLOOKUP(A151,'QAQC ID Reference Page'!A$1:G$10999,3,FALSE)</f>
        <v>44055</v>
      </c>
      <c r="D151" s="12">
        <f>VLOOKUP(A151,'QAQC ID Reference Page'!A$1:G$10999,4,FALSE)</f>
        <v>0.53749999999999998</v>
      </c>
      <c r="E151" s="3">
        <f>VLOOKUP(A151,'QAQC ID Reference Page'!A$1:G$10999,5,FALSE)</f>
        <v>1026</v>
      </c>
      <c r="F151" s="3" t="str">
        <f>VLOOKUP(A151,'QAQC ID Reference Page'!A$1:G$10999,6,FALSE)</f>
        <v>E9</v>
      </c>
      <c r="G151" s="3" t="str">
        <f>VLOOKUP(A151,'QAQC ID Reference Page'!A$1:G$10999,7,FALSE)</f>
        <v>S</v>
      </c>
      <c r="H151" s="11">
        <v>44299</v>
      </c>
      <c r="I151" s="3">
        <v>0.3</v>
      </c>
      <c r="J151" s="3">
        <v>80</v>
      </c>
      <c r="K151" s="3">
        <v>7</v>
      </c>
      <c r="L151" s="3">
        <v>390.09</v>
      </c>
      <c r="M151" s="3">
        <f t="shared" si="0"/>
        <v>8.7499999999999994E-2</v>
      </c>
      <c r="N151" s="3">
        <f t="shared" si="1"/>
        <v>57.433319999999995</v>
      </c>
      <c r="O151" s="3">
        <f t="shared" si="2"/>
        <v>5.0254154999999994</v>
      </c>
      <c r="P151" s="3"/>
      <c r="Q151" s="3"/>
      <c r="R151" s="3"/>
      <c r="S151" s="3"/>
      <c r="T151" s="3"/>
      <c r="U151" s="3"/>
      <c r="V151" s="3"/>
      <c r="W151" s="3"/>
      <c r="X151" s="3"/>
      <c r="Y151" s="3"/>
      <c r="Z151" s="3"/>
      <c r="AA151" s="3"/>
    </row>
    <row r="152" spans="1:27" x14ac:dyDescent="0.2">
      <c r="A152" s="3">
        <v>10133</v>
      </c>
      <c r="B152" s="3" t="str">
        <f>VLOOKUP(A152,'QAQC ID Reference Page'!A$1:G$10999,2,FALSE)</f>
        <v>OBS0820</v>
      </c>
      <c r="C152" s="11">
        <f>VLOOKUP(A152,'QAQC ID Reference Page'!A$1:G$10999,3,FALSE)</f>
        <v>44055</v>
      </c>
      <c r="D152" s="12">
        <f>VLOOKUP(A152,'QAQC ID Reference Page'!A$1:G$10999,4,FALSE)</f>
        <v>0.56041666666666667</v>
      </c>
      <c r="E152" s="3">
        <f>VLOOKUP(A152,'QAQC ID Reference Page'!A$1:G$10999,5,FALSE)</f>
        <v>1001</v>
      </c>
      <c r="F152" s="3" t="str">
        <f>VLOOKUP(A152,'QAQC ID Reference Page'!A$1:G$10999,6,FALSE)</f>
        <v>E7C</v>
      </c>
      <c r="G152" s="3" t="str">
        <f>VLOOKUP(A152,'QAQC ID Reference Page'!A$1:G$10999,7,FALSE)</f>
        <v>S</v>
      </c>
      <c r="H152" s="11">
        <v>44299</v>
      </c>
      <c r="I152" s="3">
        <v>0.3</v>
      </c>
      <c r="J152" s="3">
        <v>80</v>
      </c>
      <c r="K152" s="3">
        <v>10</v>
      </c>
      <c r="L152" s="3">
        <v>267.47000000000003</v>
      </c>
      <c r="M152" s="3">
        <f t="shared" si="0"/>
        <v>0.125</v>
      </c>
      <c r="N152" s="3">
        <f t="shared" si="1"/>
        <v>39.285560000000004</v>
      </c>
      <c r="O152" s="3">
        <f t="shared" si="2"/>
        <v>4.9106950000000005</v>
      </c>
      <c r="P152" s="3"/>
      <c r="Q152" s="3"/>
      <c r="R152" s="3"/>
      <c r="S152" s="3"/>
      <c r="T152" s="3"/>
      <c r="U152" s="3"/>
      <c r="V152" s="3"/>
      <c r="W152" s="3"/>
      <c r="X152" s="3"/>
      <c r="Y152" s="3"/>
      <c r="Z152" s="3"/>
      <c r="AA152" s="3"/>
    </row>
    <row r="153" spans="1:27" x14ac:dyDescent="0.2">
      <c r="A153" s="3">
        <v>10134</v>
      </c>
      <c r="B153" s="3" t="str">
        <f>VLOOKUP(A153,'QAQC ID Reference Page'!A$1:G$10999,2,FALSE)</f>
        <v>OBS0820</v>
      </c>
      <c r="C153" s="11">
        <f>VLOOKUP(A153,'QAQC ID Reference Page'!A$1:G$10999,3,FALSE)</f>
        <v>44055</v>
      </c>
      <c r="D153" s="12">
        <f>VLOOKUP(A153,'QAQC ID Reference Page'!A$1:G$10999,4,FALSE)</f>
        <v>0.56041666666666667</v>
      </c>
      <c r="E153" s="3">
        <f>VLOOKUP(A153,'QAQC ID Reference Page'!A$1:G$10999,5,FALSE)</f>
        <v>1039</v>
      </c>
      <c r="F153" s="3" t="str">
        <f>VLOOKUP(A153,'QAQC ID Reference Page'!A$1:G$10999,6,FALSE)</f>
        <v>E7C</v>
      </c>
      <c r="G153" s="3" t="str">
        <f>VLOOKUP(A153,'QAQC ID Reference Page'!A$1:G$10999,7,FALSE)</f>
        <v>B</v>
      </c>
      <c r="H153" s="11">
        <v>44299</v>
      </c>
      <c r="I153" s="3">
        <v>0.3</v>
      </c>
      <c r="J153" s="3">
        <v>80</v>
      </c>
      <c r="K153" s="3">
        <v>10</v>
      </c>
      <c r="L153" s="3">
        <v>182.18</v>
      </c>
      <c r="M153" s="3">
        <f t="shared" si="0"/>
        <v>0.125</v>
      </c>
      <c r="N153" s="3">
        <f t="shared" si="1"/>
        <v>26.66264</v>
      </c>
      <c r="O153" s="3">
        <f t="shared" si="2"/>
        <v>3.33283</v>
      </c>
      <c r="P153" s="3"/>
      <c r="Q153" s="3"/>
      <c r="R153" s="3"/>
      <c r="S153" s="3"/>
      <c r="T153" s="3"/>
      <c r="U153" s="3"/>
      <c r="V153" s="3"/>
      <c r="W153" s="3"/>
      <c r="X153" s="3"/>
      <c r="Y153" s="3"/>
      <c r="Z153" s="3"/>
      <c r="AA153" s="3"/>
    </row>
    <row r="154" spans="1:27" x14ac:dyDescent="0.2">
      <c r="A154" s="3">
        <v>10135</v>
      </c>
      <c r="B154" s="3" t="str">
        <f>VLOOKUP(A154,'QAQC ID Reference Page'!A$1:G$10999,2,FALSE)</f>
        <v>OBS0820</v>
      </c>
      <c r="C154" s="11">
        <f>VLOOKUP(A154,'QAQC ID Reference Page'!A$1:G$10999,3,FALSE)</f>
        <v>44055</v>
      </c>
      <c r="D154" s="12">
        <f>VLOOKUP(A154,'QAQC ID Reference Page'!A$1:G$10999,4,FALSE)</f>
        <v>0.57291666666666663</v>
      </c>
      <c r="E154" s="3">
        <f>VLOOKUP(A154,'QAQC ID Reference Page'!A$1:G$10999,5,FALSE)</f>
        <v>1023</v>
      </c>
      <c r="F154" s="3" t="str">
        <f>VLOOKUP(A154,'QAQC ID Reference Page'!A$1:G$10999,6,FALSE)</f>
        <v>E6</v>
      </c>
      <c r="G154" s="3" t="str">
        <f>VLOOKUP(A154,'QAQC ID Reference Page'!A$1:G$10999,7,FALSE)</f>
        <v>S</v>
      </c>
      <c r="H154" s="11">
        <v>44299</v>
      </c>
      <c r="I154" s="3">
        <v>0.3</v>
      </c>
      <c r="J154" s="3">
        <v>80</v>
      </c>
      <c r="K154" s="3">
        <v>10</v>
      </c>
      <c r="L154" s="3">
        <v>549.74</v>
      </c>
      <c r="M154" s="3">
        <f t="shared" si="0"/>
        <v>0.125</v>
      </c>
      <c r="N154" s="3">
        <f t="shared" si="1"/>
        <v>81.061520000000002</v>
      </c>
      <c r="O154" s="3">
        <f t="shared" si="2"/>
        <v>10.13269</v>
      </c>
      <c r="P154" s="3"/>
      <c r="Q154" s="3"/>
      <c r="R154" s="3"/>
      <c r="S154" s="3"/>
      <c r="T154" s="3"/>
      <c r="U154" s="3"/>
      <c r="V154" s="3"/>
      <c r="W154" s="3"/>
      <c r="X154" s="3"/>
      <c r="Y154" s="3"/>
      <c r="Z154" s="3"/>
      <c r="AA154" s="3"/>
    </row>
    <row r="155" spans="1:27" x14ac:dyDescent="0.2">
      <c r="A155" s="3">
        <v>10136</v>
      </c>
      <c r="B155" s="3" t="str">
        <f>VLOOKUP(A155,'QAQC ID Reference Page'!A$1:G$10999,2,FALSE)</f>
        <v>OBS0820</v>
      </c>
      <c r="C155" s="11">
        <f>VLOOKUP(A155,'QAQC ID Reference Page'!A$1:G$10999,3,FALSE)</f>
        <v>44055</v>
      </c>
      <c r="D155" s="12">
        <f>VLOOKUP(A155,'QAQC ID Reference Page'!A$1:G$10999,4,FALSE)</f>
        <v>0.58888888888888891</v>
      </c>
      <c r="E155" s="3">
        <f>VLOOKUP(A155,'QAQC ID Reference Page'!A$1:G$10999,5,FALSE)</f>
        <v>1034</v>
      </c>
      <c r="F155" s="3" t="str">
        <f>VLOOKUP(A155,'QAQC ID Reference Page'!A$1:G$10999,6,FALSE)</f>
        <v>EFR</v>
      </c>
      <c r="G155" s="3" t="str">
        <f>VLOOKUP(A155,'QAQC ID Reference Page'!A$1:G$10999,7,FALSE)</f>
        <v>S</v>
      </c>
      <c r="H155" s="11">
        <v>44299</v>
      </c>
      <c r="I155" s="3">
        <v>0.3</v>
      </c>
      <c r="J155" s="3">
        <v>80</v>
      </c>
      <c r="K155" s="3">
        <v>10</v>
      </c>
      <c r="L155" s="3">
        <v>997.92</v>
      </c>
      <c r="M155" s="3">
        <f t="shared" si="0"/>
        <v>0.125</v>
      </c>
      <c r="N155" s="3">
        <f t="shared" si="1"/>
        <v>147.39215999999996</v>
      </c>
      <c r="O155" s="3">
        <f t="shared" si="2"/>
        <v>18.424019999999995</v>
      </c>
      <c r="P155" s="3"/>
      <c r="Q155" s="3"/>
      <c r="R155" s="3"/>
      <c r="S155" s="3"/>
      <c r="T155" s="3"/>
      <c r="U155" s="3"/>
      <c r="V155" s="3"/>
      <c r="W155" s="3"/>
      <c r="X155" s="3"/>
      <c r="Y155" s="3"/>
      <c r="Z155" s="3"/>
      <c r="AA155" s="3"/>
    </row>
    <row r="156" spans="1:27" x14ac:dyDescent="0.2">
      <c r="A156" s="3">
        <v>10137</v>
      </c>
      <c r="B156" s="3" t="str">
        <f>VLOOKUP(A156,'QAQC ID Reference Page'!A$1:G$10999,2,FALSE)</f>
        <v>OBS0820</v>
      </c>
      <c r="C156" s="11">
        <f>VLOOKUP(A156,'QAQC ID Reference Page'!A$1:G$10999,3,FALSE)</f>
        <v>44055</v>
      </c>
      <c r="D156" s="12">
        <f>VLOOKUP(A156,'QAQC ID Reference Page'!A$1:G$10999,4,FALSE)</f>
        <v>0.58888888888888891</v>
      </c>
      <c r="E156" s="3">
        <f>VLOOKUP(A156,'QAQC ID Reference Page'!A$1:G$10999,5,FALSE)</f>
        <v>1019</v>
      </c>
      <c r="F156" s="3" t="str">
        <f>VLOOKUP(A156,'QAQC ID Reference Page'!A$1:G$10999,6,FALSE)</f>
        <v>EFR</v>
      </c>
      <c r="G156" s="3" t="str">
        <f>VLOOKUP(A156,'QAQC ID Reference Page'!A$1:G$10999,7,FALSE)</f>
        <v>B</v>
      </c>
      <c r="H156" s="11">
        <v>44299</v>
      </c>
      <c r="I156" s="3">
        <v>0.3</v>
      </c>
      <c r="J156" s="3">
        <v>80</v>
      </c>
      <c r="K156" s="3">
        <v>10</v>
      </c>
      <c r="L156" s="3">
        <v>1105.3800000000001</v>
      </c>
      <c r="M156" s="3">
        <f t="shared" si="0"/>
        <v>0.125</v>
      </c>
      <c r="N156" s="3">
        <f t="shared" si="1"/>
        <v>163.29623999999998</v>
      </c>
      <c r="O156" s="3">
        <f t="shared" si="2"/>
        <v>20.412029999999998</v>
      </c>
      <c r="P156" s="3"/>
      <c r="Q156" s="3"/>
      <c r="R156" s="3"/>
      <c r="S156" s="3"/>
      <c r="T156" s="3"/>
      <c r="U156" s="3"/>
      <c r="V156" s="3"/>
      <c r="W156" s="3"/>
      <c r="X156" s="3"/>
      <c r="Y156" s="3"/>
      <c r="Z156" s="3"/>
      <c r="AA156" s="3"/>
    </row>
    <row r="157" spans="1:27" x14ac:dyDescent="0.2">
      <c r="A157" s="3">
        <v>10138</v>
      </c>
      <c r="B157" s="3" t="str">
        <f>VLOOKUP(A157,'QAQC ID Reference Page'!A$1:G$10999,2,FALSE)</f>
        <v>OBS0820</v>
      </c>
      <c r="C157" s="11">
        <f>VLOOKUP(A157,'QAQC ID Reference Page'!A$1:G$10999,3,FALSE)</f>
        <v>44055</v>
      </c>
      <c r="D157" s="12">
        <f>VLOOKUP(A157,'QAQC ID Reference Page'!A$1:G$10999,4,FALSE)</f>
        <v>0.46250000000000002</v>
      </c>
      <c r="E157" s="3">
        <f>VLOOKUP(A157,'QAQC ID Reference Page'!A$1:G$10999,5,FALSE)</f>
        <v>1036</v>
      </c>
      <c r="F157" s="3" t="str">
        <f>VLOOKUP(A157,'QAQC ID Reference Page'!A$1:G$10999,6,FALSE)</f>
        <v>I9</v>
      </c>
      <c r="G157" s="3" t="str">
        <f>VLOOKUP(A157,'QAQC ID Reference Page'!A$1:G$10999,7,FALSE)</f>
        <v>B</v>
      </c>
      <c r="H157" s="11">
        <v>44299</v>
      </c>
      <c r="I157" s="3">
        <v>0.3</v>
      </c>
      <c r="J157" s="3">
        <v>80</v>
      </c>
      <c r="K157" s="3">
        <v>10</v>
      </c>
      <c r="L157" s="3">
        <v>1552.28</v>
      </c>
      <c r="M157" s="3">
        <f t="shared" si="0"/>
        <v>0.125</v>
      </c>
      <c r="N157" s="3">
        <f t="shared" si="1"/>
        <v>229.43743999999998</v>
      </c>
      <c r="O157" s="3">
        <f t="shared" si="2"/>
        <v>28.679679999999998</v>
      </c>
      <c r="P157" s="3"/>
      <c r="Q157" s="3"/>
      <c r="R157" s="3"/>
      <c r="S157" s="3"/>
      <c r="T157" s="3"/>
      <c r="U157" s="3"/>
      <c r="V157" s="3"/>
      <c r="W157" s="3"/>
      <c r="X157" s="3"/>
      <c r="Y157" s="3"/>
      <c r="Z157" s="3"/>
      <c r="AA157" s="3"/>
    </row>
    <row r="158" spans="1:27" x14ac:dyDescent="0.2">
      <c r="A158" s="3">
        <v>10201</v>
      </c>
      <c r="B158" s="3" t="str">
        <f>VLOOKUP(A158,'QAQC ID Reference Page'!A$1:G$10999,2,FALSE)</f>
        <v>OBS0920</v>
      </c>
      <c r="C158" s="11">
        <f>VLOOKUP(A158,'QAQC ID Reference Page'!A$1:G$10999,3,FALSE)</f>
        <v>44083</v>
      </c>
      <c r="D158" s="12">
        <f>VLOOKUP(A158,'QAQC ID Reference Page'!A$1:G$10999,4,FALSE)</f>
        <v>0.38263888888888886</v>
      </c>
      <c r="E158" s="3">
        <f>VLOOKUP(A158,'QAQC ID Reference Page'!A$1:G$10999,5,FALSE)</f>
        <v>1020</v>
      </c>
      <c r="F158" s="3" t="str">
        <f>VLOOKUP(A158,'QAQC ID Reference Page'!A$1:G$10999,6,FALSE)</f>
        <v>MR</v>
      </c>
      <c r="G158" s="3" t="str">
        <f>VLOOKUP(A158,'QAQC ID Reference Page'!A$1:G$10999,7,FALSE)</f>
        <v>S</v>
      </c>
      <c r="H158" s="11">
        <v>44222</v>
      </c>
      <c r="I158" s="3">
        <v>0.37</v>
      </c>
      <c r="J158" s="3">
        <v>100</v>
      </c>
      <c r="K158" s="3">
        <v>10</v>
      </c>
      <c r="L158" s="3">
        <v>988.44</v>
      </c>
      <c r="M158" s="3">
        <f t="shared" si="0"/>
        <v>0.1</v>
      </c>
      <c r="N158" s="3">
        <f t="shared" si="1"/>
        <v>145.91911999999999</v>
      </c>
      <c r="O158" s="3">
        <f t="shared" si="2"/>
        <v>14.591912000000001</v>
      </c>
      <c r="P158" s="3"/>
      <c r="Q158" s="3"/>
      <c r="R158" s="3"/>
      <c r="S158" s="3"/>
      <c r="T158" s="3"/>
      <c r="U158" s="3"/>
      <c r="V158" s="3"/>
      <c r="W158" s="3"/>
      <c r="X158" s="3"/>
      <c r="Y158" s="3"/>
      <c r="Z158" s="3"/>
      <c r="AA158" s="3"/>
    </row>
    <row r="159" spans="1:27" x14ac:dyDescent="0.2">
      <c r="A159" s="3">
        <v>10202</v>
      </c>
      <c r="B159" s="3" t="str">
        <f>VLOOKUP(A159,'QAQC ID Reference Page'!A$1:G$10999,2,FALSE)</f>
        <v>OBS0920</v>
      </c>
      <c r="C159" s="11">
        <f>VLOOKUP(A159,'QAQC ID Reference Page'!A$1:G$10999,3,FALSE)</f>
        <v>44083</v>
      </c>
      <c r="D159" s="12">
        <f>VLOOKUP(A159,'QAQC ID Reference Page'!A$1:G$10999,4,FALSE)</f>
        <v>0.38263888888888886</v>
      </c>
      <c r="E159" s="3">
        <f>VLOOKUP(A159,'QAQC ID Reference Page'!A$1:G$10999,5,FALSE)</f>
        <v>1007</v>
      </c>
      <c r="F159" s="3" t="str">
        <f>VLOOKUP(A159,'QAQC ID Reference Page'!A$1:G$10999,6,FALSE)</f>
        <v>MR</v>
      </c>
      <c r="G159" s="3" t="str">
        <f>VLOOKUP(A159,'QAQC ID Reference Page'!A$1:G$10999,7,FALSE)</f>
        <v>B</v>
      </c>
      <c r="H159" s="11">
        <v>44222</v>
      </c>
      <c r="I159" s="3">
        <v>0.37</v>
      </c>
      <c r="J159" s="3">
        <v>100</v>
      </c>
      <c r="K159" s="3">
        <v>10</v>
      </c>
      <c r="L159" s="3">
        <v>144.69999999999999</v>
      </c>
      <c r="M159" s="3">
        <f t="shared" si="0"/>
        <v>0.1</v>
      </c>
      <c r="N159" s="3">
        <f t="shared" si="1"/>
        <v>21.045599999999997</v>
      </c>
      <c r="O159" s="3">
        <f t="shared" si="2"/>
        <v>2.1045599999999998</v>
      </c>
      <c r="P159" s="3"/>
      <c r="Q159" s="3"/>
      <c r="R159" s="3"/>
      <c r="S159" s="3"/>
      <c r="T159" s="3"/>
      <c r="U159" s="3"/>
      <c r="V159" s="3"/>
      <c r="W159" s="3"/>
      <c r="X159" s="3"/>
      <c r="Y159" s="3"/>
      <c r="Z159" s="3"/>
      <c r="AA159" s="3"/>
    </row>
    <row r="160" spans="1:27" x14ac:dyDescent="0.2">
      <c r="A160" s="3">
        <v>10203</v>
      </c>
      <c r="B160" s="3" t="str">
        <f>VLOOKUP(A160,'QAQC ID Reference Page'!A$1:G$10999,2,FALSE)</f>
        <v>OBS0920</v>
      </c>
      <c r="C160" s="11">
        <f>VLOOKUP(A160,'QAQC ID Reference Page'!A$1:G$10999,3,FALSE)</f>
        <v>44083</v>
      </c>
      <c r="D160" s="12">
        <f>VLOOKUP(A160,'QAQC ID Reference Page'!A$1:G$10999,4,FALSE)</f>
        <v>0.56597222222222221</v>
      </c>
      <c r="E160" s="3">
        <f>VLOOKUP(A160,'QAQC ID Reference Page'!A$1:G$10999,5,FALSE)</f>
        <v>1040</v>
      </c>
      <c r="F160" s="3" t="str">
        <f>VLOOKUP(A160,'QAQC ID Reference Page'!A$1:G$10999,6,FALSE)</f>
        <v>E7C</v>
      </c>
      <c r="G160" s="3" t="str">
        <f>VLOOKUP(A160,'QAQC ID Reference Page'!A$1:G$10999,7,FALSE)</f>
        <v>B</v>
      </c>
      <c r="H160" s="11">
        <v>44222</v>
      </c>
      <c r="I160" s="3">
        <v>0.37</v>
      </c>
      <c r="J160" s="3">
        <v>100</v>
      </c>
      <c r="K160" s="3">
        <v>10</v>
      </c>
      <c r="L160" s="3">
        <v>238.1</v>
      </c>
      <c r="M160" s="3">
        <f t="shared" si="0"/>
        <v>0.1</v>
      </c>
      <c r="N160" s="3">
        <f t="shared" si="1"/>
        <v>34.8688</v>
      </c>
      <c r="O160" s="3">
        <f t="shared" si="2"/>
        <v>3.4868800000000002</v>
      </c>
      <c r="P160" s="3"/>
      <c r="Q160" s="3"/>
      <c r="R160" s="3"/>
      <c r="S160" s="3"/>
      <c r="T160" s="3"/>
      <c r="U160" s="3"/>
      <c r="V160" s="3"/>
      <c r="W160" s="3"/>
      <c r="X160" s="3"/>
      <c r="Y160" s="3"/>
      <c r="Z160" s="3"/>
      <c r="AA160" s="3"/>
    </row>
    <row r="161" spans="1:27" x14ac:dyDescent="0.2">
      <c r="A161" s="3">
        <v>10204</v>
      </c>
      <c r="B161" s="3" t="str">
        <f>VLOOKUP(A161,'QAQC ID Reference Page'!A$1:G$10999,2,FALSE)</f>
        <v>OBS0920</v>
      </c>
      <c r="C161" s="11">
        <f>VLOOKUP(A161,'QAQC ID Reference Page'!A$1:G$10999,3,FALSE)</f>
        <v>44083</v>
      </c>
      <c r="D161" s="12">
        <f>VLOOKUP(A161,'QAQC ID Reference Page'!A$1:G$10999,4,FALSE)</f>
        <v>0.59652777777777777</v>
      </c>
      <c r="E161" s="3">
        <f>VLOOKUP(A161,'QAQC ID Reference Page'!A$1:G$10999,5,FALSE)</f>
        <v>1036</v>
      </c>
      <c r="F161" s="3" t="str">
        <f>VLOOKUP(A161,'QAQC ID Reference Page'!A$1:G$10999,6,FALSE)</f>
        <v>EFR</v>
      </c>
      <c r="G161" s="3" t="str">
        <f>VLOOKUP(A161,'QAQC ID Reference Page'!A$1:G$10999,7,FALSE)</f>
        <v>S</v>
      </c>
      <c r="H161" s="11">
        <v>44222</v>
      </c>
      <c r="I161" s="3">
        <v>0.37</v>
      </c>
      <c r="J161" s="3">
        <v>100</v>
      </c>
      <c r="K161" s="3">
        <v>10</v>
      </c>
      <c r="L161" s="3">
        <v>2051.6</v>
      </c>
      <c r="M161" s="3">
        <f t="shared" si="0"/>
        <v>0.1</v>
      </c>
      <c r="N161" s="3">
        <f t="shared" si="1"/>
        <v>303.26679999999999</v>
      </c>
      <c r="O161" s="3">
        <f t="shared" si="2"/>
        <v>30.32668</v>
      </c>
      <c r="P161" s="3"/>
      <c r="Q161" s="3"/>
      <c r="R161" s="3"/>
      <c r="S161" s="3"/>
      <c r="T161" s="3"/>
      <c r="U161" s="3"/>
      <c r="V161" s="3"/>
      <c r="W161" s="3"/>
      <c r="X161" s="3"/>
      <c r="Y161" s="3"/>
      <c r="Z161" s="3"/>
      <c r="AA161" s="3"/>
    </row>
    <row r="162" spans="1:27" x14ac:dyDescent="0.2">
      <c r="A162" s="3">
        <v>10205</v>
      </c>
      <c r="B162" s="3" t="str">
        <f>VLOOKUP(A162,'QAQC ID Reference Page'!A$1:G$10999,2,FALSE)</f>
        <v>OBS0920</v>
      </c>
      <c r="C162" s="11">
        <f>VLOOKUP(A162,'QAQC ID Reference Page'!A$1:G$10999,3,FALSE)</f>
        <v>44083</v>
      </c>
      <c r="D162" s="12">
        <f>VLOOKUP(A162,'QAQC ID Reference Page'!A$1:G$10999,4,FALSE)</f>
        <v>0.56597222222222221</v>
      </c>
      <c r="E162" s="3">
        <f>VLOOKUP(A162,'QAQC ID Reference Page'!A$1:G$10999,5,FALSE)</f>
        <v>1021</v>
      </c>
      <c r="F162" s="3" t="str">
        <f>VLOOKUP(A162,'QAQC ID Reference Page'!A$1:G$10999,6,FALSE)</f>
        <v>E7C</v>
      </c>
      <c r="G162" s="3" t="str">
        <f>VLOOKUP(A162,'QAQC ID Reference Page'!A$1:G$10999,7,FALSE)</f>
        <v>S</v>
      </c>
      <c r="H162" s="11">
        <v>44222</v>
      </c>
      <c r="I162" s="3">
        <v>0.37</v>
      </c>
      <c r="J162" s="3">
        <v>100</v>
      </c>
      <c r="K162" s="3">
        <v>10</v>
      </c>
      <c r="L162" s="3">
        <v>473.48</v>
      </c>
      <c r="M162" s="3">
        <f t="shared" si="0"/>
        <v>0.1</v>
      </c>
      <c r="N162" s="3">
        <f t="shared" si="1"/>
        <v>69.705039999999997</v>
      </c>
      <c r="O162" s="3">
        <f t="shared" si="2"/>
        <v>6.970504</v>
      </c>
      <c r="P162" s="3"/>
      <c r="Q162" s="3"/>
      <c r="R162" s="3"/>
      <c r="S162" s="3"/>
      <c r="T162" s="3"/>
      <c r="U162" s="3"/>
      <c r="V162" s="3"/>
      <c r="W162" s="3"/>
      <c r="X162" s="3"/>
      <c r="Y162" s="3"/>
      <c r="Z162" s="3"/>
      <c r="AA162" s="3"/>
    </row>
    <row r="163" spans="1:27" x14ac:dyDescent="0.2">
      <c r="A163" s="3">
        <v>10206</v>
      </c>
      <c r="B163" s="3" t="str">
        <f>VLOOKUP(A163,'QAQC ID Reference Page'!A$1:G$10999,2,FALSE)</f>
        <v>OBS0920</v>
      </c>
      <c r="C163" s="11">
        <f>VLOOKUP(A163,'QAQC ID Reference Page'!A$1:G$10999,3,FALSE)</f>
        <v>44083</v>
      </c>
      <c r="D163" s="12">
        <f>VLOOKUP(A163,'QAQC ID Reference Page'!A$1:G$10999,4,FALSE)</f>
        <v>0.57916666666666672</v>
      </c>
      <c r="E163" s="3">
        <f>VLOOKUP(A163,'QAQC ID Reference Page'!A$1:G$10999,5,FALSE)</f>
        <v>1014</v>
      </c>
      <c r="F163" s="3" t="str">
        <f>VLOOKUP(A163,'QAQC ID Reference Page'!A$1:G$10999,6,FALSE)</f>
        <v>E6</v>
      </c>
      <c r="G163" s="3" t="str">
        <f>VLOOKUP(A163,'QAQC ID Reference Page'!A$1:G$10999,7,FALSE)</f>
        <v>S</v>
      </c>
      <c r="H163" s="11">
        <v>44222</v>
      </c>
      <c r="I163" s="3">
        <v>0.37</v>
      </c>
      <c r="J163" s="3">
        <v>94</v>
      </c>
      <c r="K163" s="3">
        <v>10</v>
      </c>
      <c r="L163" s="3">
        <v>1305.73</v>
      </c>
      <c r="M163" s="3">
        <f t="shared" si="0"/>
        <v>0.10638297872340426</v>
      </c>
      <c r="N163" s="3">
        <f t="shared" si="1"/>
        <v>192.87804</v>
      </c>
      <c r="O163" s="3">
        <f t="shared" si="2"/>
        <v>20.518940425531916</v>
      </c>
      <c r="P163" s="3"/>
      <c r="Q163" s="3"/>
      <c r="R163" s="3"/>
      <c r="S163" s="3"/>
      <c r="T163" s="3"/>
      <c r="U163" s="3"/>
      <c r="V163" s="3"/>
      <c r="W163" s="3"/>
      <c r="X163" s="3"/>
      <c r="Y163" s="3"/>
      <c r="Z163" s="3"/>
      <c r="AA163" s="3"/>
    </row>
    <row r="164" spans="1:27" x14ac:dyDescent="0.2">
      <c r="A164" s="3">
        <v>10207</v>
      </c>
      <c r="B164" s="3" t="str">
        <f>VLOOKUP(A164,'QAQC ID Reference Page'!A$1:G$10999,2,FALSE)</f>
        <v>OBS0920</v>
      </c>
      <c r="C164" s="11">
        <f>VLOOKUP(A164,'QAQC ID Reference Page'!A$1:G$10999,3,FALSE)</f>
        <v>44083</v>
      </c>
      <c r="D164" s="12">
        <f>VLOOKUP(A164,'QAQC ID Reference Page'!A$1:G$10999,4,FALSE)</f>
        <v>0.40833333333333333</v>
      </c>
      <c r="E164" s="3">
        <f>VLOOKUP(A164,'QAQC ID Reference Page'!A$1:G$10999,5,FALSE)</f>
        <v>1043</v>
      </c>
      <c r="F164" s="3" t="str">
        <f>VLOOKUP(A164,'QAQC ID Reference Page'!A$1:G$10999,6,FALSE)</f>
        <v>TR-UP</v>
      </c>
      <c r="G164" s="3" t="str">
        <f>VLOOKUP(A164,'QAQC ID Reference Page'!A$1:G$10999,7,FALSE)</f>
        <v>B</v>
      </c>
      <c r="H164" s="11">
        <v>44222</v>
      </c>
      <c r="I164" s="3">
        <v>0.37</v>
      </c>
      <c r="J164" s="3">
        <v>100</v>
      </c>
      <c r="K164" s="3">
        <v>10</v>
      </c>
      <c r="L164" s="3">
        <v>793.58</v>
      </c>
      <c r="M164" s="3">
        <f t="shared" si="0"/>
        <v>0.1</v>
      </c>
      <c r="N164" s="3">
        <f t="shared" si="1"/>
        <v>117.07983999999999</v>
      </c>
      <c r="O164" s="3">
        <f t="shared" si="2"/>
        <v>11.707984</v>
      </c>
      <c r="P164" s="3"/>
      <c r="Q164" s="3"/>
      <c r="R164" s="3"/>
      <c r="S164" s="3"/>
      <c r="T164" s="3"/>
      <c r="U164" s="3"/>
      <c r="V164" s="3"/>
      <c r="W164" s="3"/>
      <c r="X164" s="3"/>
      <c r="Y164" s="3"/>
      <c r="Z164" s="3"/>
      <c r="AA164" s="3"/>
    </row>
    <row r="165" spans="1:27" x14ac:dyDescent="0.2">
      <c r="A165" s="3">
        <v>10208</v>
      </c>
      <c r="B165" s="3" t="str">
        <f>VLOOKUP(A165,'QAQC ID Reference Page'!A$1:G$10999,2,FALSE)</f>
        <v>OBS0920</v>
      </c>
      <c r="C165" s="11">
        <f>VLOOKUP(A165,'QAQC ID Reference Page'!A$1:G$10999,3,FALSE)</f>
        <v>44083</v>
      </c>
      <c r="D165" s="12">
        <f>VLOOKUP(A165,'QAQC ID Reference Page'!A$1:G$10999,4,FALSE)</f>
        <v>0.53819444444444442</v>
      </c>
      <c r="E165" s="3">
        <f>VLOOKUP(A165,'QAQC ID Reference Page'!A$1:G$10999,5,FALSE)</f>
        <v>1010</v>
      </c>
      <c r="F165" s="3" t="str">
        <f>VLOOKUP(A165,'QAQC ID Reference Page'!A$1:G$10999,6,FALSE)</f>
        <v>E9</v>
      </c>
      <c r="G165" s="3" t="str">
        <f>VLOOKUP(A165,'QAQC ID Reference Page'!A$1:G$10999,7,FALSE)</f>
        <v>S</v>
      </c>
      <c r="H165" s="11">
        <v>44222</v>
      </c>
      <c r="I165" s="3">
        <v>0.37</v>
      </c>
      <c r="J165" s="3">
        <v>100</v>
      </c>
      <c r="K165" s="3">
        <v>10</v>
      </c>
      <c r="L165" s="3">
        <v>656.03</v>
      </c>
      <c r="M165" s="3">
        <f t="shared" si="0"/>
        <v>0.1</v>
      </c>
      <c r="N165" s="3">
        <f t="shared" si="1"/>
        <v>96.722439999999992</v>
      </c>
      <c r="O165" s="3">
        <f t="shared" si="2"/>
        <v>9.6722439999999992</v>
      </c>
      <c r="P165" s="3"/>
      <c r="Q165" s="3"/>
      <c r="R165" s="3"/>
      <c r="S165" s="3"/>
      <c r="T165" s="3"/>
      <c r="U165" s="3"/>
      <c r="V165" s="3"/>
      <c r="W165" s="3"/>
      <c r="X165" s="3"/>
      <c r="Y165" s="3"/>
      <c r="Z165" s="3"/>
      <c r="AA165" s="3"/>
    </row>
    <row r="166" spans="1:27" x14ac:dyDescent="0.2">
      <c r="A166" s="3">
        <v>10209</v>
      </c>
      <c r="B166" s="3" t="str">
        <f>VLOOKUP(A166,'QAQC ID Reference Page'!A$1:G$10999,2,FALSE)</f>
        <v>OBS0920</v>
      </c>
      <c r="C166" s="11">
        <f>VLOOKUP(A166,'QAQC ID Reference Page'!A$1:G$10999,3,FALSE)</f>
        <v>44083</v>
      </c>
      <c r="D166" s="12">
        <f>VLOOKUP(A166,'QAQC ID Reference Page'!A$1:G$10999,4,FALSE)</f>
        <v>0.39513888888888887</v>
      </c>
      <c r="E166" s="3">
        <f>VLOOKUP(A166,'QAQC ID Reference Page'!A$1:G$10999,5,FALSE)</f>
        <v>1028</v>
      </c>
      <c r="F166" s="3" t="str">
        <f>VLOOKUP(A166,'QAQC ID Reference Page'!A$1:G$10999,6,FALSE)</f>
        <v>TR</v>
      </c>
      <c r="G166" s="3" t="str">
        <f>VLOOKUP(A166,'QAQC ID Reference Page'!A$1:G$10999,7,FALSE)</f>
        <v>S</v>
      </c>
      <c r="H166" s="11">
        <v>44222</v>
      </c>
      <c r="I166" s="3">
        <v>0.37</v>
      </c>
      <c r="J166" s="3">
        <v>100</v>
      </c>
      <c r="K166" s="3">
        <v>10</v>
      </c>
      <c r="L166" s="3">
        <v>1113.4100000000001</v>
      </c>
      <c r="M166" s="3">
        <f t="shared" si="0"/>
        <v>0.1</v>
      </c>
      <c r="N166" s="3">
        <f t="shared" si="1"/>
        <v>164.41468</v>
      </c>
      <c r="O166" s="3">
        <f t="shared" si="2"/>
        <v>16.441468</v>
      </c>
      <c r="P166" s="3"/>
      <c r="Q166" s="3"/>
      <c r="R166" s="3"/>
      <c r="S166" s="3"/>
      <c r="T166" s="3"/>
      <c r="U166" s="3"/>
      <c r="V166" s="3"/>
      <c r="W166" s="3"/>
      <c r="X166" s="3"/>
      <c r="Y166" s="3"/>
      <c r="Z166" s="3"/>
      <c r="AA166" s="3"/>
    </row>
    <row r="167" spans="1:27" x14ac:dyDescent="0.2">
      <c r="A167" s="3">
        <v>10210</v>
      </c>
      <c r="B167" s="3" t="str">
        <f>VLOOKUP(A167,'QAQC ID Reference Page'!A$1:G$10999,2,FALSE)</f>
        <v>OBS0920</v>
      </c>
      <c r="C167" s="11">
        <f>VLOOKUP(A167,'QAQC ID Reference Page'!A$1:G$10999,3,FALSE)</f>
        <v>44083</v>
      </c>
      <c r="D167" s="12">
        <f>VLOOKUP(A167,'QAQC ID Reference Page'!A$1:G$10999,4,FALSE)</f>
        <v>0.47152777777777777</v>
      </c>
      <c r="E167" s="3">
        <f>VLOOKUP(A167,'QAQC ID Reference Page'!A$1:G$10999,5,FALSE)</f>
        <v>1019</v>
      </c>
      <c r="F167" s="3" t="str">
        <f>VLOOKUP(A167,'QAQC ID Reference Page'!A$1:G$10999,6,FALSE)</f>
        <v>I9</v>
      </c>
      <c r="G167" s="3" t="str">
        <f>VLOOKUP(A167,'QAQC ID Reference Page'!A$1:G$10999,7,FALSE)</f>
        <v>S</v>
      </c>
      <c r="H167" s="11">
        <v>44222</v>
      </c>
      <c r="I167" s="3">
        <v>0.37</v>
      </c>
      <c r="J167" s="3">
        <v>100</v>
      </c>
      <c r="K167" s="3">
        <v>10</v>
      </c>
      <c r="L167" s="3">
        <v>868.69</v>
      </c>
      <c r="M167" s="3">
        <f t="shared" si="0"/>
        <v>0.1</v>
      </c>
      <c r="N167" s="3">
        <f t="shared" si="1"/>
        <v>128.19612000000001</v>
      </c>
      <c r="O167" s="3">
        <f t="shared" si="2"/>
        <v>12.819612000000001</v>
      </c>
      <c r="P167" s="3"/>
      <c r="Q167" s="3"/>
      <c r="R167" s="3"/>
      <c r="S167" s="3"/>
      <c r="T167" s="3"/>
      <c r="U167" s="3"/>
      <c r="V167" s="3"/>
      <c r="W167" s="3"/>
      <c r="X167" s="3"/>
      <c r="Y167" s="3"/>
      <c r="Z167" s="3"/>
      <c r="AA167" s="3"/>
    </row>
    <row r="168" spans="1:27" x14ac:dyDescent="0.2">
      <c r="A168" s="3">
        <v>10211</v>
      </c>
      <c r="B168" s="3" t="str">
        <f>VLOOKUP(A168,'QAQC ID Reference Page'!A$1:G$10999,2,FALSE)</f>
        <v>OBS0920</v>
      </c>
      <c r="C168" s="11">
        <f>VLOOKUP(A168,'QAQC ID Reference Page'!A$1:G$10999,3,FALSE)</f>
        <v>44083</v>
      </c>
      <c r="D168" s="12">
        <f>VLOOKUP(A168,'QAQC ID Reference Page'!A$1:G$10999,4,FALSE)</f>
        <v>0.45347222222222222</v>
      </c>
      <c r="E168" s="3">
        <f>VLOOKUP(A168,'QAQC ID Reference Page'!A$1:G$10999,5,FALSE)</f>
        <v>1026</v>
      </c>
      <c r="F168" s="3" t="str">
        <f>VLOOKUP(A168,'QAQC ID Reference Page'!A$1:G$10999,6,FALSE)</f>
        <v>I7C</v>
      </c>
      <c r="G168" s="3" t="str">
        <f>VLOOKUP(A168,'QAQC ID Reference Page'!A$1:G$10999,7,FALSE)</f>
        <v>B</v>
      </c>
      <c r="H168" s="11">
        <v>44222</v>
      </c>
      <c r="I168" s="3">
        <v>0.37</v>
      </c>
      <c r="J168" s="3">
        <v>100</v>
      </c>
      <c r="K168" s="3">
        <v>10</v>
      </c>
      <c r="L168" s="3">
        <v>257.74</v>
      </c>
      <c r="M168" s="3">
        <f t="shared" si="0"/>
        <v>0.1</v>
      </c>
      <c r="N168" s="3">
        <f t="shared" si="1"/>
        <v>37.77552</v>
      </c>
      <c r="O168" s="3">
        <f t="shared" si="2"/>
        <v>3.777552</v>
      </c>
      <c r="P168" s="3"/>
      <c r="Q168" s="3"/>
      <c r="R168" s="3"/>
      <c r="S168" s="3"/>
      <c r="T168" s="3"/>
      <c r="U168" s="3"/>
      <c r="V168" s="3"/>
      <c r="W168" s="3"/>
      <c r="X168" s="3"/>
      <c r="Y168" s="3"/>
      <c r="Z168" s="3"/>
      <c r="AA168" s="3"/>
    </row>
    <row r="169" spans="1:27" x14ac:dyDescent="0.2">
      <c r="A169" s="3">
        <v>10212</v>
      </c>
      <c r="B169" s="3" t="str">
        <f>VLOOKUP(A169,'QAQC ID Reference Page'!A$1:G$10999,2,FALSE)</f>
        <v>OBS0920</v>
      </c>
      <c r="C169" s="11">
        <f>VLOOKUP(A169,'QAQC ID Reference Page'!A$1:G$10999,3,FALSE)</f>
        <v>44083</v>
      </c>
      <c r="D169" s="12">
        <f>VLOOKUP(A169,'QAQC ID Reference Page'!A$1:G$10999,4,FALSE)</f>
        <v>0.34861111111111109</v>
      </c>
      <c r="E169" s="3">
        <f>VLOOKUP(A169,'QAQC ID Reference Page'!A$1:G$10999,5,FALSE)</f>
        <v>1015</v>
      </c>
      <c r="F169" s="3" t="str">
        <f>VLOOKUP(A169,'QAQC ID Reference Page'!A$1:G$10999,6,FALSE)</f>
        <v>DR</v>
      </c>
      <c r="G169" s="3" t="str">
        <f>VLOOKUP(A169,'QAQC ID Reference Page'!A$1:G$10999,7,FALSE)</f>
        <v>S</v>
      </c>
      <c r="H169" s="11">
        <v>44222</v>
      </c>
      <c r="I169" s="3">
        <v>0.37</v>
      </c>
      <c r="J169" s="3">
        <v>100</v>
      </c>
      <c r="K169" s="3">
        <v>10</v>
      </c>
      <c r="L169" s="3">
        <v>1627.33</v>
      </c>
      <c r="M169" s="3">
        <f t="shared" si="0"/>
        <v>0.1</v>
      </c>
      <c r="N169" s="3">
        <f t="shared" si="1"/>
        <v>240.47483999999997</v>
      </c>
      <c r="O169" s="3">
        <f t="shared" si="2"/>
        <v>24.047483999999997</v>
      </c>
      <c r="P169" s="3"/>
      <c r="Q169" s="3"/>
      <c r="R169" s="3"/>
      <c r="S169" s="3"/>
      <c r="T169" s="3"/>
      <c r="U169" s="3"/>
      <c r="V169" s="3"/>
      <c r="W169" s="3"/>
      <c r="X169" s="3"/>
      <c r="Y169" s="3"/>
      <c r="Z169" s="3"/>
      <c r="AA169" s="3"/>
    </row>
    <row r="170" spans="1:27" x14ac:dyDescent="0.2">
      <c r="A170" s="3">
        <v>10213</v>
      </c>
      <c r="B170" s="3" t="str">
        <f>VLOOKUP(A170,'QAQC ID Reference Page'!A$1:G$10999,2,FALSE)</f>
        <v>OBS0920</v>
      </c>
      <c r="C170" s="11">
        <f>VLOOKUP(A170,'QAQC ID Reference Page'!A$1:G$10999,3,FALSE)</f>
        <v>44083</v>
      </c>
      <c r="D170" s="12">
        <f>VLOOKUP(A170,'QAQC ID Reference Page'!A$1:G$10999,4,FALSE)</f>
        <v>0.40833333333333333</v>
      </c>
      <c r="E170" s="3">
        <f>VLOOKUP(A170,'QAQC ID Reference Page'!A$1:G$10999,5,FALSE)</f>
        <v>1037</v>
      </c>
      <c r="F170" s="3" t="str">
        <f>VLOOKUP(A170,'QAQC ID Reference Page'!A$1:G$10999,6,FALSE)</f>
        <v>TR-UP</v>
      </c>
      <c r="G170" s="3" t="str">
        <f>VLOOKUP(A170,'QAQC ID Reference Page'!A$1:G$10999,7,FALSE)</f>
        <v>S</v>
      </c>
      <c r="H170" s="11">
        <v>44222</v>
      </c>
      <c r="I170" s="3">
        <v>0.37</v>
      </c>
      <c r="J170" s="3">
        <v>100</v>
      </c>
      <c r="K170" s="3">
        <v>10</v>
      </c>
      <c r="L170" s="3">
        <v>1416.96</v>
      </c>
      <c r="M170" s="3">
        <f t="shared" si="0"/>
        <v>0.1</v>
      </c>
      <c r="N170" s="3">
        <f t="shared" si="1"/>
        <v>209.34008</v>
      </c>
      <c r="O170" s="3">
        <f t="shared" si="2"/>
        <v>20.934008000000002</v>
      </c>
      <c r="P170" s="3"/>
      <c r="Q170" s="3"/>
      <c r="R170" s="3"/>
      <c r="S170" s="3"/>
      <c r="T170" s="3"/>
      <c r="U170" s="3"/>
      <c r="V170" s="3"/>
      <c r="W170" s="3"/>
      <c r="X170" s="3"/>
      <c r="Y170" s="3"/>
      <c r="Z170" s="3"/>
      <c r="AA170" s="3"/>
    </row>
    <row r="171" spans="1:27" x14ac:dyDescent="0.2">
      <c r="A171" s="3">
        <v>10214</v>
      </c>
      <c r="B171" s="3" t="str">
        <f>VLOOKUP(A171,'QAQC ID Reference Page'!A$1:G$10999,2,FALSE)</f>
        <v>OBS0920</v>
      </c>
      <c r="C171" s="11">
        <f>VLOOKUP(A171,'QAQC ID Reference Page'!A$1:G$10999,3,FALSE)</f>
        <v>44083</v>
      </c>
      <c r="D171" s="12">
        <f>VLOOKUP(A171,'QAQC ID Reference Page'!A$1:G$10999,4,FALSE)</f>
        <v>0.53819444444444442</v>
      </c>
      <c r="E171" s="3">
        <f>VLOOKUP(A171,'QAQC ID Reference Page'!A$1:G$10999,5,FALSE)</f>
        <v>1002</v>
      </c>
      <c r="F171" s="3" t="str">
        <f>VLOOKUP(A171,'QAQC ID Reference Page'!A$1:G$10999,6,FALSE)</f>
        <v>E9</v>
      </c>
      <c r="G171" s="3" t="str">
        <f>VLOOKUP(A171,'QAQC ID Reference Page'!A$1:G$10999,7,FALSE)</f>
        <v>S</v>
      </c>
      <c r="H171" s="11">
        <v>44222</v>
      </c>
      <c r="I171" s="3">
        <v>0.37</v>
      </c>
      <c r="J171" s="3">
        <v>100</v>
      </c>
      <c r="K171" s="3">
        <v>10</v>
      </c>
      <c r="L171" s="3">
        <v>740.74</v>
      </c>
      <c r="M171" s="3">
        <f t="shared" si="0"/>
        <v>0.1</v>
      </c>
      <c r="N171" s="3">
        <f t="shared" si="1"/>
        <v>109.25951999999999</v>
      </c>
      <c r="O171" s="3">
        <f t="shared" si="2"/>
        <v>10.925952000000001</v>
      </c>
      <c r="P171" s="3"/>
      <c r="Q171" s="3"/>
      <c r="R171" s="3"/>
      <c r="S171" s="3"/>
      <c r="T171" s="3"/>
      <c r="U171" s="3"/>
      <c r="V171" s="3"/>
      <c r="W171" s="3"/>
      <c r="X171" s="3"/>
      <c r="Y171" s="3"/>
      <c r="Z171" s="3"/>
      <c r="AA171" s="3"/>
    </row>
    <row r="172" spans="1:27" x14ac:dyDescent="0.2">
      <c r="A172" s="3">
        <v>10215</v>
      </c>
      <c r="B172" s="3" t="str">
        <f>VLOOKUP(A172,'QAQC ID Reference Page'!A$1:G$10999,2,FALSE)</f>
        <v>OBS0920</v>
      </c>
      <c r="C172" s="11">
        <f>VLOOKUP(A172,'QAQC ID Reference Page'!A$1:G$10999,3,FALSE)</f>
        <v>44083</v>
      </c>
      <c r="D172" s="12">
        <f>VLOOKUP(A172,'QAQC ID Reference Page'!A$1:G$10999,4,FALSE)</f>
        <v>0.45347222222222222</v>
      </c>
      <c r="E172" s="3">
        <f>VLOOKUP(A172,'QAQC ID Reference Page'!A$1:G$10999,5,FALSE)</f>
        <v>1045</v>
      </c>
      <c r="F172" s="3" t="str">
        <f>VLOOKUP(A172,'QAQC ID Reference Page'!A$1:G$10999,6,FALSE)</f>
        <v>I7C</v>
      </c>
      <c r="G172" s="3" t="str">
        <f>VLOOKUP(A172,'QAQC ID Reference Page'!A$1:G$10999,7,FALSE)</f>
        <v>S</v>
      </c>
      <c r="H172" s="11">
        <v>44222</v>
      </c>
      <c r="I172" s="3">
        <v>0.37</v>
      </c>
      <c r="J172" s="3">
        <v>100</v>
      </c>
      <c r="K172" s="3">
        <v>10</v>
      </c>
      <c r="L172" s="3">
        <v>1199.4000000000001</v>
      </c>
      <c r="M172" s="3">
        <f t="shared" si="0"/>
        <v>0.1</v>
      </c>
      <c r="N172" s="3">
        <f t="shared" si="1"/>
        <v>177.1412</v>
      </c>
      <c r="O172" s="3">
        <f t="shared" si="2"/>
        <v>17.714120000000001</v>
      </c>
      <c r="P172" s="3"/>
      <c r="Q172" s="3"/>
      <c r="R172" s="3"/>
      <c r="S172" s="3"/>
      <c r="T172" s="3"/>
      <c r="U172" s="3"/>
      <c r="V172" s="3"/>
      <c r="W172" s="3"/>
      <c r="X172" s="3"/>
      <c r="Y172" s="3"/>
      <c r="Z172" s="3"/>
      <c r="AA172" s="3"/>
    </row>
    <row r="173" spans="1:27" x14ac:dyDescent="0.2">
      <c r="A173" s="3">
        <v>10216</v>
      </c>
      <c r="B173" s="3" t="str">
        <f>VLOOKUP(A173,'QAQC ID Reference Page'!A$1:G$10999,2,FALSE)</f>
        <v>OBS0920</v>
      </c>
      <c r="C173" s="11">
        <f>VLOOKUP(A173,'QAQC ID Reference Page'!A$1:G$10999,3,FALSE)</f>
        <v>44083</v>
      </c>
      <c r="D173" s="12">
        <f>VLOOKUP(A173,'QAQC ID Reference Page'!A$1:G$10999,4,FALSE)</f>
        <v>0.41944444444444445</v>
      </c>
      <c r="E173" s="3">
        <f>VLOOKUP(A173,'QAQC ID Reference Page'!A$1:G$10999,5,FALSE)</f>
        <v>1006</v>
      </c>
      <c r="F173" s="3" t="str">
        <f>VLOOKUP(A173,'QAQC ID Reference Page'!A$1:G$10999,6,FALSE)</f>
        <v>AR</v>
      </c>
      <c r="G173" s="3" t="str">
        <f>VLOOKUP(A173,'QAQC ID Reference Page'!A$1:G$10999,7,FALSE)</f>
        <v>S</v>
      </c>
      <c r="H173" s="11">
        <v>44222</v>
      </c>
      <c r="I173" s="3">
        <v>0.37</v>
      </c>
      <c r="J173" s="3">
        <v>100</v>
      </c>
      <c r="K173" s="3">
        <v>10</v>
      </c>
      <c r="L173" s="3">
        <v>1216.06</v>
      </c>
      <c r="M173" s="3">
        <f t="shared" si="0"/>
        <v>0.1</v>
      </c>
      <c r="N173" s="3">
        <f t="shared" si="1"/>
        <v>179.60687999999999</v>
      </c>
      <c r="O173" s="3">
        <f t="shared" si="2"/>
        <v>17.960688000000001</v>
      </c>
      <c r="P173" s="3"/>
      <c r="Q173" s="3"/>
      <c r="R173" s="3"/>
      <c r="S173" s="3"/>
      <c r="T173" s="3"/>
      <c r="U173" s="3"/>
      <c r="V173" s="3"/>
      <c r="W173" s="3"/>
      <c r="X173" s="3"/>
      <c r="Y173" s="3"/>
      <c r="Z173" s="3"/>
      <c r="AA173" s="3"/>
    </row>
    <row r="174" spans="1:27" x14ac:dyDescent="0.2">
      <c r="A174" s="3">
        <v>10217</v>
      </c>
      <c r="B174" s="3" t="str">
        <f>VLOOKUP(A174,'QAQC ID Reference Page'!A$1:G$10999,2,FALSE)</f>
        <v>OBS0920</v>
      </c>
      <c r="C174" s="11">
        <f>VLOOKUP(A174,'QAQC ID Reference Page'!A$1:G$10999,3,FALSE)</f>
        <v>44083</v>
      </c>
      <c r="D174" s="12">
        <f>VLOOKUP(A174,'QAQC ID Reference Page'!A$1:G$10999,4,FALSE)</f>
        <v>0.51249999999999996</v>
      </c>
      <c r="E174" s="3">
        <f>VLOOKUP(A174,'QAQC ID Reference Page'!A$1:G$10999,5,FALSE)</f>
        <v>1029</v>
      </c>
      <c r="F174" s="3" t="str">
        <f>VLOOKUP(A174,'QAQC ID Reference Page'!A$1:G$10999,6,FALSE)</f>
        <v>G9</v>
      </c>
      <c r="G174" s="3" t="str">
        <f>VLOOKUP(A174,'QAQC ID Reference Page'!A$1:G$10999,7,FALSE)</f>
        <v>B</v>
      </c>
      <c r="H174" s="11">
        <v>44222</v>
      </c>
      <c r="I174" s="3">
        <v>0.37</v>
      </c>
      <c r="J174" s="3">
        <v>100</v>
      </c>
      <c r="K174" s="3">
        <v>10</v>
      </c>
      <c r="L174" s="3">
        <v>871.8</v>
      </c>
      <c r="M174" s="3">
        <f t="shared" si="0"/>
        <v>0.1</v>
      </c>
      <c r="N174" s="3">
        <f t="shared" si="1"/>
        <v>128.65639999999999</v>
      </c>
      <c r="O174" s="3">
        <f t="shared" si="2"/>
        <v>12.865639999999999</v>
      </c>
      <c r="P174" s="3"/>
      <c r="Q174" s="3"/>
      <c r="R174" s="3"/>
      <c r="S174" s="3"/>
      <c r="T174" s="3"/>
      <c r="U174" s="3"/>
      <c r="V174" s="3"/>
      <c r="W174" s="3"/>
      <c r="X174" s="3"/>
      <c r="Y174" s="3"/>
      <c r="Z174" s="3"/>
      <c r="AA174" s="3"/>
    </row>
    <row r="175" spans="1:27" x14ac:dyDescent="0.2">
      <c r="A175" s="3">
        <v>10218</v>
      </c>
      <c r="B175" s="3" t="str">
        <f>VLOOKUP(A175,'QAQC ID Reference Page'!A$1:G$10999,2,FALSE)</f>
        <v>OBS0920</v>
      </c>
      <c r="C175" s="11">
        <f>VLOOKUP(A175,'QAQC ID Reference Page'!A$1:G$10999,3,FALSE)</f>
        <v>44083</v>
      </c>
      <c r="D175" s="12">
        <f>VLOOKUP(A175,'QAQC ID Reference Page'!A$1:G$10999,4,FALSE)</f>
        <v>0.51249999999999996</v>
      </c>
      <c r="E175" s="3">
        <f>VLOOKUP(A175,'QAQC ID Reference Page'!A$1:G$10999,5,FALSE)</f>
        <v>1041</v>
      </c>
      <c r="F175" s="3" t="str">
        <f>VLOOKUP(A175,'QAQC ID Reference Page'!A$1:G$10999,6,FALSE)</f>
        <v>G9</v>
      </c>
      <c r="G175" s="3" t="str">
        <f>VLOOKUP(A175,'QAQC ID Reference Page'!A$1:G$10999,7,FALSE)</f>
        <v>S</v>
      </c>
      <c r="H175" s="11">
        <v>44222</v>
      </c>
      <c r="I175" s="3">
        <v>0.37</v>
      </c>
      <c r="J175" s="3">
        <v>100</v>
      </c>
      <c r="K175" s="3">
        <v>10</v>
      </c>
      <c r="L175" s="3">
        <v>783.07</v>
      </c>
      <c r="M175" s="3">
        <f t="shared" si="0"/>
        <v>0.1</v>
      </c>
      <c r="N175" s="3">
        <f t="shared" si="1"/>
        <v>115.52436</v>
      </c>
      <c r="O175" s="3">
        <f t="shared" si="2"/>
        <v>11.552436</v>
      </c>
      <c r="P175" s="3"/>
      <c r="Q175" s="3"/>
      <c r="R175" s="3"/>
      <c r="S175" s="3"/>
      <c r="T175" s="3"/>
      <c r="U175" s="3"/>
      <c r="V175" s="3"/>
      <c r="W175" s="3"/>
      <c r="X175" s="3"/>
      <c r="Y175" s="3"/>
      <c r="Z175" s="3"/>
      <c r="AA175" s="3"/>
    </row>
    <row r="176" spans="1:27" x14ac:dyDescent="0.2">
      <c r="A176" s="3">
        <v>10219</v>
      </c>
      <c r="B176" s="3" t="str">
        <f>VLOOKUP(A176,'QAQC ID Reference Page'!A$1:G$10999,2,FALSE)</f>
        <v>OBS0920</v>
      </c>
      <c r="C176" s="11">
        <f>VLOOKUP(A176,'QAQC ID Reference Page'!A$1:G$10999,3,FALSE)</f>
        <v>44083</v>
      </c>
      <c r="D176" s="12">
        <f>VLOOKUP(A176,'QAQC ID Reference Page'!A$1:G$10999,4,FALSE)</f>
        <v>0.42916666666666664</v>
      </c>
      <c r="E176" s="3">
        <f>VLOOKUP(A176,'QAQC ID Reference Page'!A$1:G$10999,5,FALSE)</f>
        <v>1031</v>
      </c>
      <c r="F176" s="3" t="str">
        <f>VLOOKUP(A176,'QAQC ID Reference Page'!A$1:G$10999,6,FALSE)</f>
        <v>BR</v>
      </c>
      <c r="G176" s="3" t="str">
        <f>VLOOKUP(A176,'QAQC ID Reference Page'!A$1:G$10999,7,FALSE)</f>
        <v>S</v>
      </c>
      <c r="H176" s="11">
        <v>44222</v>
      </c>
      <c r="I176" s="3">
        <v>0.37</v>
      </c>
      <c r="J176" s="3">
        <v>100</v>
      </c>
      <c r="K176" s="3">
        <v>10</v>
      </c>
      <c r="L176" s="3">
        <v>1334.18</v>
      </c>
      <c r="M176" s="3">
        <f t="shared" si="0"/>
        <v>0.1</v>
      </c>
      <c r="N176" s="3">
        <f t="shared" si="1"/>
        <v>197.08864</v>
      </c>
      <c r="O176" s="3">
        <f t="shared" si="2"/>
        <v>19.708864000000002</v>
      </c>
      <c r="P176" s="3"/>
      <c r="Q176" s="3"/>
      <c r="R176" s="3"/>
      <c r="S176" s="3"/>
      <c r="T176" s="3"/>
      <c r="U176" s="3"/>
      <c r="V176" s="3"/>
      <c r="W176" s="3"/>
      <c r="X176" s="3"/>
      <c r="Y176" s="3"/>
      <c r="Z176" s="3"/>
      <c r="AA176" s="3"/>
    </row>
    <row r="177" spans="1:27" x14ac:dyDescent="0.2">
      <c r="A177" s="3">
        <v>10220</v>
      </c>
      <c r="B177" s="3" t="str">
        <f>VLOOKUP(A177,'QAQC ID Reference Page'!A$1:G$10999,2,FALSE)</f>
        <v>OBS0920</v>
      </c>
      <c r="C177" s="11">
        <f>VLOOKUP(A177,'QAQC ID Reference Page'!A$1:G$10999,3,FALSE)</f>
        <v>44083</v>
      </c>
      <c r="D177" s="12">
        <f>VLOOKUP(A177,'QAQC ID Reference Page'!A$1:G$10999,4,FALSE)</f>
        <v>0.3215277777777778</v>
      </c>
      <c r="E177" s="3">
        <f>VLOOKUP(A177,'QAQC ID Reference Page'!A$1:G$10999,5,FALSE)</f>
        <v>1024</v>
      </c>
      <c r="F177" s="3" t="str">
        <f>VLOOKUP(A177,'QAQC ID Reference Page'!A$1:G$10999,6,FALSE)</f>
        <v>G6</v>
      </c>
      <c r="G177" s="3" t="str">
        <f>VLOOKUP(A177,'QAQC ID Reference Page'!A$1:G$10999,7,FALSE)</f>
        <v>S</v>
      </c>
      <c r="H177" s="11">
        <v>44222</v>
      </c>
      <c r="I177" s="3">
        <v>0.37</v>
      </c>
      <c r="J177" s="3">
        <v>100</v>
      </c>
      <c r="K177" s="3">
        <v>10</v>
      </c>
      <c r="L177" s="3">
        <v>1291.99</v>
      </c>
      <c r="M177" s="3">
        <f t="shared" si="0"/>
        <v>0.1</v>
      </c>
      <c r="N177" s="3">
        <f t="shared" si="1"/>
        <v>190.84451999999999</v>
      </c>
      <c r="O177" s="3">
        <f t="shared" si="2"/>
        <v>19.084451999999999</v>
      </c>
      <c r="P177" s="3"/>
      <c r="Q177" s="3"/>
      <c r="R177" s="3"/>
      <c r="S177" s="3"/>
      <c r="T177" s="3"/>
      <c r="U177" s="3"/>
      <c r="V177" s="3"/>
      <c r="W177" s="3"/>
      <c r="X177" s="3"/>
      <c r="Y177" s="3"/>
      <c r="Z177" s="3"/>
      <c r="AA177" s="3"/>
    </row>
    <row r="178" spans="1:27" x14ac:dyDescent="0.2">
      <c r="A178" s="3">
        <v>10401</v>
      </c>
      <c r="B178" s="3" t="str">
        <f>VLOOKUP(A178,'QAQC ID Reference Page'!A$1:G$10999,2,FALSE)</f>
        <v>OBS1120</v>
      </c>
      <c r="C178" s="11">
        <f>VLOOKUP(A178,'QAQC ID Reference Page'!A$1:G$10999,3,FALSE)</f>
        <v>44139</v>
      </c>
      <c r="D178" s="12">
        <f>VLOOKUP(A178,'QAQC ID Reference Page'!A$1:G$10999,4,FALSE)</f>
        <v>0.42638888888888887</v>
      </c>
      <c r="E178" s="3">
        <f>VLOOKUP(A178,'QAQC ID Reference Page'!A$1:G$10999,5,FALSE)</f>
        <v>1035</v>
      </c>
      <c r="F178" s="3" t="str">
        <f>VLOOKUP(A178,'QAQC ID Reference Page'!A$1:G$10999,6,FALSE)</f>
        <v>BLB</v>
      </c>
      <c r="G178" s="3" t="str">
        <f>VLOOKUP(A178,'QAQC ID Reference Page'!A$1:G$10999,7,FALSE)</f>
        <v>S</v>
      </c>
      <c r="H178" s="11">
        <v>44209</v>
      </c>
      <c r="I178" s="3">
        <v>0.37</v>
      </c>
      <c r="J178" s="3">
        <v>150</v>
      </c>
      <c r="K178" s="3">
        <v>10</v>
      </c>
      <c r="L178" s="3">
        <v>310.99</v>
      </c>
      <c r="M178" s="3">
        <f t="shared" si="0"/>
        <v>6.6666666666666666E-2</v>
      </c>
      <c r="N178" s="3">
        <f t="shared" si="1"/>
        <v>45.65652</v>
      </c>
      <c r="O178" s="3">
        <f t="shared" si="2"/>
        <v>3.043768</v>
      </c>
      <c r="P178" s="3"/>
      <c r="Q178" s="3"/>
      <c r="R178" s="3"/>
      <c r="S178" s="3"/>
      <c r="T178" s="3"/>
      <c r="U178" s="3"/>
      <c r="V178" s="3"/>
      <c r="W178" s="3"/>
      <c r="X178" s="3"/>
      <c r="Y178" s="3"/>
      <c r="Z178" s="3"/>
      <c r="AA178" s="3"/>
    </row>
    <row r="179" spans="1:27" x14ac:dyDescent="0.2">
      <c r="A179" s="3">
        <v>10402</v>
      </c>
      <c r="B179" s="3" t="str">
        <f>VLOOKUP(A179,'QAQC ID Reference Page'!A$1:G$10999,2,FALSE)</f>
        <v>OBS1120</v>
      </c>
      <c r="C179" s="11">
        <f>VLOOKUP(A179,'QAQC ID Reference Page'!A$1:G$10999,3,FALSE)</f>
        <v>44139</v>
      </c>
      <c r="D179" s="12">
        <f>VLOOKUP(A179,'QAQC ID Reference Page'!A$1:G$10999,4,FALSE)</f>
        <v>0.52638888888888891</v>
      </c>
      <c r="E179" s="3">
        <f>VLOOKUP(A179,'QAQC ID Reference Page'!A$1:G$10999,5,FALSE)</f>
        <v>1022</v>
      </c>
      <c r="F179" s="3" t="str">
        <f>VLOOKUP(A179,'QAQC ID Reference Page'!A$1:G$10999,6,FALSE)</f>
        <v>C9</v>
      </c>
      <c r="G179" s="3" t="str">
        <f>VLOOKUP(A179,'QAQC ID Reference Page'!A$1:G$10999,7,FALSE)</f>
        <v>S</v>
      </c>
      <c r="H179" s="11">
        <v>44209</v>
      </c>
      <c r="I179" s="3">
        <v>0.37</v>
      </c>
      <c r="J179" s="3">
        <v>150</v>
      </c>
      <c r="K179" s="3">
        <v>10</v>
      </c>
      <c r="L179" s="3">
        <v>567.55999999999995</v>
      </c>
      <c r="M179" s="3">
        <f t="shared" si="0"/>
        <v>6.6666666666666666E-2</v>
      </c>
      <c r="N179" s="3">
        <f t="shared" si="1"/>
        <v>83.628879999999981</v>
      </c>
      <c r="O179" s="3">
        <f t="shared" si="2"/>
        <v>5.5752586666666657</v>
      </c>
      <c r="P179" s="3"/>
      <c r="Q179" s="3"/>
      <c r="R179" s="3"/>
      <c r="S179" s="3"/>
      <c r="T179" s="3"/>
      <c r="U179" s="3"/>
      <c r="V179" s="3"/>
      <c r="W179" s="3"/>
      <c r="X179" s="3"/>
      <c r="Y179" s="3"/>
      <c r="Z179" s="3"/>
      <c r="AA179" s="3"/>
    </row>
    <row r="180" spans="1:27" x14ac:dyDescent="0.2">
      <c r="A180" s="3">
        <v>10403</v>
      </c>
      <c r="B180" s="3" t="str">
        <f>VLOOKUP(A180,'QAQC ID Reference Page'!A$1:G$10999,2,FALSE)</f>
        <v>OBS1120</v>
      </c>
      <c r="C180" s="11">
        <f>VLOOKUP(A180,'QAQC ID Reference Page'!A$1:G$10999,3,FALSE)</f>
        <v>44139</v>
      </c>
      <c r="D180" s="12">
        <f>VLOOKUP(A180,'QAQC ID Reference Page'!A$1:G$10999,4,FALSE)</f>
        <v>0.52638888888888891</v>
      </c>
      <c r="E180" s="3">
        <f>VLOOKUP(A180,'QAQC ID Reference Page'!A$1:G$10999,5,FALSE)</f>
        <v>1034</v>
      </c>
      <c r="F180" s="3" t="str">
        <f>VLOOKUP(A180,'QAQC ID Reference Page'!A$1:G$10999,6,FALSE)</f>
        <v>C9</v>
      </c>
      <c r="G180" s="3" t="str">
        <f>VLOOKUP(A180,'QAQC ID Reference Page'!A$1:G$10999,7,FALSE)</f>
        <v>B</v>
      </c>
      <c r="H180" s="11">
        <v>44209</v>
      </c>
      <c r="I180" s="3">
        <v>0.37</v>
      </c>
      <c r="J180" s="3">
        <v>100</v>
      </c>
      <c r="K180" s="3">
        <v>10</v>
      </c>
      <c r="L180" s="3">
        <v>695.17</v>
      </c>
      <c r="M180" s="3">
        <f t="shared" si="0"/>
        <v>0.1</v>
      </c>
      <c r="N180" s="3">
        <f t="shared" si="1"/>
        <v>102.51515999999998</v>
      </c>
      <c r="O180" s="3">
        <f t="shared" si="2"/>
        <v>10.251515999999999</v>
      </c>
      <c r="P180" s="3"/>
      <c r="Q180" s="3"/>
      <c r="R180" s="3"/>
      <c r="S180" s="3"/>
      <c r="T180" s="3"/>
      <c r="U180" s="3"/>
      <c r="V180" s="3"/>
      <c r="W180" s="3"/>
      <c r="X180" s="3"/>
      <c r="Y180" s="3"/>
      <c r="Z180" s="3"/>
      <c r="AA180" s="3"/>
    </row>
    <row r="181" spans="1:27" x14ac:dyDescent="0.2">
      <c r="A181" s="3">
        <v>10404</v>
      </c>
      <c r="B181" s="3" t="str">
        <f>VLOOKUP(A181,'QAQC ID Reference Page'!A$1:G$10999,2,FALSE)</f>
        <v>OBS1120</v>
      </c>
      <c r="C181" s="11">
        <f>VLOOKUP(A181,'QAQC ID Reference Page'!A$1:G$10999,3,FALSE)</f>
        <v>44139</v>
      </c>
      <c r="D181" s="12">
        <f>VLOOKUP(A181,'QAQC ID Reference Page'!A$1:G$10999,4,FALSE)</f>
        <v>0.49652777777777779</v>
      </c>
      <c r="E181" s="3">
        <f>VLOOKUP(A181,'QAQC ID Reference Page'!A$1:G$10999,5,FALSE)</f>
        <v>1039</v>
      </c>
      <c r="F181" s="3" t="str">
        <f>VLOOKUP(A181,'QAQC ID Reference Page'!A$1:G$10999,6,FALSE)</f>
        <v>C7C</v>
      </c>
      <c r="G181" s="3" t="str">
        <f>VLOOKUP(A181,'QAQC ID Reference Page'!A$1:G$10999,7,FALSE)</f>
        <v>B</v>
      </c>
      <c r="H181" s="11">
        <v>44209</v>
      </c>
      <c r="I181" s="3">
        <v>0.37</v>
      </c>
      <c r="J181" s="3">
        <v>100</v>
      </c>
      <c r="K181" s="3">
        <v>10</v>
      </c>
      <c r="L181" s="3">
        <v>322.33</v>
      </c>
      <c r="M181" s="3">
        <f t="shared" si="0"/>
        <v>0.1</v>
      </c>
      <c r="N181" s="3">
        <f t="shared" si="1"/>
        <v>47.33484</v>
      </c>
      <c r="O181" s="3">
        <f t="shared" si="2"/>
        <v>4.7334839999999998</v>
      </c>
      <c r="P181" s="3"/>
      <c r="Q181" s="3"/>
      <c r="R181" s="3"/>
      <c r="S181" s="3"/>
      <c r="T181" s="3"/>
      <c r="U181" s="3"/>
      <c r="V181" s="3"/>
      <c r="W181" s="3"/>
      <c r="X181" s="3"/>
      <c r="Y181" s="3"/>
      <c r="Z181" s="3"/>
      <c r="AA181" s="3"/>
    </row>
    <row r="182" spans="1:27" x14ac:dyDescent="0.2">
      <c r="A182" s="3">
        <v>10405</v>
      </c>
      <c r="B182" s="3" t="str">
        <f>VLOOKUP(A182,'QAQC ID Reference Page'!A$1:G$10999,2,FALSE)</f>
        <v>OBS1120</v>
      </c>
      <c r="C182" s="11">
        <f>VLOOKUP(A182,'QAQC ID Reference Page'!A$1:G$10999,3,FALSE)</f>
        <v>44139</v>
      </c>
      <c r="D182" s="12">
        <f>VLOOKUP(A182,'QAQC ID Reference Page'!A$1:G$10999,4,FALSE)</f>
        <v>0.46736111111111112</v>
      </c>
      <c r="E182" s="3">
        <f>VLOOKUP(A182,'QAQC ID Reference Page'!A$1:G$10999,5,FALSE)</f>
        <v>1009</v>
      </c>
      <c r="F182" s="3" t="str">
        <f>VLOOKUP(A182,'QAQC ID Reference Page'!A$1:G$10999,6,FALSE)</f>
        <v>C5-1</v>
      </c>
      <c r="G182" s="3" t="str">
        <f>VLOOKUP(A182,'QAQC ID Reference Page'!A$1:G$10999,7,FALSE)</f>
        <v>S</v>
      </c>
      <c r="H182" s="11">
        <v>44209</v>
      </c>
      <c r="I182" s="3">
        <v>0.37</v>
      </c>
      <c r="J182" s="3">
        <v>100</v>
      </c>
      <c r="K182" s="3">
        <v>10</v>
      </c>
      <c r="L182" s="3">
        <v>708.23</v>
      </c>
      <c r="M182" s="3">
        <f t="shared" si="0"/>
        <v>0.1</v>
      </c>
      <c r="N182" s="3">
        <f t="shared" si="1"/>
        <v>104.44803999999999</v>
      </c>
      <c r="O182" s="3">
        <f t="shared" si="2"/>
        <v>10.444804</v>
      </c>
      <c r="P182" s="3"/>
      <c r="Q182" s="3"/>
      <c r="R182" s="3"/>
      <c r="S182" s="3"/>
      <c r="T182" s="3"/>
      <c r="U182" s="3"/>
      <c r="V182" s="3"/>
      <c r="W182" s="3"/>
      <c r="X182" s="3"/>
      <c r="Y182" s="3"/>
      <c r="Z182" s="3"/>
      <c r="AA182" s="3"/>
    </row>
    <row r="183" spans="1:27" x14ac:dyDescent="0.2">
      <c r="A183" s="3">
        <v>10406</v>
      </c>
      <c r="B183" s="3" t="str">
        <f>VLOOKUP(A183,'QAQC ID Reference Page'!A$1:G$10999,2,FALSE)</f>
        <v>OBS1120</v>
      </c>
      <c r="C183" s="11">
        <f>VLOOKUP(A183,'QAQC ID Reference Page'!A$1:G$10999,3,FALSE)</f>
        <v>44139</v>
      </c>
      <c r="D183" s="12">
        <f>VLOOKUP(A183,'QAQC ID Reference Page'!A$1:G$10999,4,FALSE)</f>
        <v>0.39652777777777776</v>
      </c>
      <c r="E183" s="3">
        <f>VLOOKUP(A183,'QAQC ID Reference Page'!A$1:G$10999,5,FALSE)</f>
        <v>1029</v>
      </c>
      <c r="F183" s="3" t="str">
        <f>VLOOKUP(A183,'QAQC ID Reference Page'!A$1:G$10999,6,FALSE)</f>
        <v>E1</v>
      </c>
      <c r="G183" s="3" t="str">
        <f>VLOOKUP(A183,'QAQC ID Reference Page'!A$1:G$10999,7,FALSE)</f>
        <v>S</v>
      </c>
      <c r="H183" s="11">
        <v>44209</v>
      </c>
      <c r="I183" s="3">
        <v>0.37</v>
      </c>
      <c r="J183" s="3">
        <v>150</v>
      </c>
      <c r="K183" s="3">
        <v>10</v>
      </c>
      <c r="L183" s="3">
        <v>234.5</v>
      </c>
      <c r="M183" s="3">
        <f t="shared" si="0"/>
        <v>6.6666666666666666E-2</v>
      </c>
      <c r="N183" s="3">
        <f t="shared" si="1"/>
        <v>34.335999999999999</v>
      </c>
      <c r="O183" s="3">
        <f t="shared" si="2"/>
        <v>2.2890666666666664</v>
      </c>
      <c r="P183" s="3"/>
      <c r="Q183" s="3"/>
      <c r="R183" s="3"/>
      <c r="S183" s="3"/>
      <c r="T183" s="3"/>
      <c r="U183" s="3"/>
      <c r="V183" s="3"/>
      <c r="W183" s="3"/>
      <c r="X183" s="3"/>
      <c r="Y183" s="3"/>
      <c r="Z183" s="3"/>
      <c r="AA183" s="3"/>
    </row>
    <row r="184" spans="1:27" x14ac:dyDescent="0.2">
      <c r="A184" s="3">
        <v>10407</v>
      </c>
      <c r="B184" s="3" t="str">
        <f>VLOOKUP(A184,'QAQC ID Reference Page'!A$1:G$10999,2,FALSE)</f>
        <v>OBS1120</v>
      </c>
      <c r="C184" s="11">
        <f>VLOOKUP(A184,'QAQC ID Reference Page'!A$1:G$10999,3,FALSE)</f>
        <v>44139</v>
      </c>
      <c r="D184" s="12">
        <f>VLOOKUP(A184,'QAQC ID Reference Page'!A$1:G$10999,4,FALSE)</f>
        <v>0.37569444444444444</v>
      </c>
      <c r="E184" s="3">
        <f>VLOOKUP(A184,'QAQC ID Reference Page'!A$1:G$10999,5,FALSE)</f>
        <v>1045</v>
      </c>
      <c r="F184" s="3" t="str">
        <f>VLOOKUP(A184,'QAQC ID Reference Page'!A$1:G$10999,6,FALSE)</f>
        <v>C1</v>
      </c>
      <c r="G184" s="3" t="str">
        <f>VLOOKUP(A184,'QAQC ID Reference Page'!A$1:G$10999,7,FALSE)</f>
        <v>B</v>
      </c>
      <c r="H184" s="11">
        <v>44209</v>
      </c>
      <c r="I184" s="3">
        <v>0.37</v>
      </c>
      <c r="J184" s="3">
        <v>150</v>
      </c>
      <c r="K184" s="3">
        <v>10</v>
      </c>
      <c r="L184" s="3">
        <v>538.57000000000005</v>
      </c>
      <c r="M184" s="3">
        <f t="shared" si="0"/>
        <v>6.6666666666666666E-2</v>
      </c>
      <c r="N184" s="3">
        <f t="shared" si="1"/>
        <v>79.338359999999994</v>
      </c>
      <c r="O184" s="3">
        <f t="shared" si="2"/>
        <v>5.2892239999999999</v>
      </c>
      <c r="P184" s="3"/>
      <c r="Q184" s="3"/>
      <c r="R184" s="3"/>
      <c r="S184" s="3"/>
      <c r="T184" s="3"/>
      <c r="U184" s="3"/>
      <c r="V184" s="3"/>
      <c r="W184" s="3"/>
      <c r="X184" s="3"/>
      <c r="Y184" s="3"/>
      <c r="Z184" s="3"/>
      <c r="AA184" s="3"/>
    </row>
    <row r="185" spans="1:27" x14ac:dyDescent="0.2">
      <c r="A185" s="3">
        <v>10408</v>
      </c>
      <c r="B185" s="3" t="str">
        <f>VLOOKUP(A185,'QAQC ID Reference Page'!A$1:G$10999,2,FALSE)</f>
        <v>OBS1120</v>
      </c>
      <c r="C185" s="11">
        <f>VLOOKUP(A185,'QAQC ID Reference Page'!A$1:G$10999,3,FALSE)</f>
        <v>44139</v>
      </c>
      <c r="D185" s="12">
        <f>VLOOKUP(A185,'QAQC ID Reference Page'!A$1:G$10999,4,FALSE)</f>
        <v>0.45555555555555555</v>
      </c>
      <c r="E185" s="3">
        <f>VLOOKUP(A185,'QAQC ID Reference Page'!A$1:G$10999,5,FALSE)</f>
        <v>1017</v>
      </c>
      <c r="F185" s="3" t="str">
        <f>VLOOKUP(A185,'QAQC ID Reference Page'!A$1:G$10999,6,FALSE)</f>
        <v>C4</v>
      </c>
      <c r="G185" s="3" t="str">
        <f>VLOOKUP(A185,'QAQC ID Reference Page'!A$1:G$10999,7,FALSE)</f>
        <v>S</v>
      </c>
      <c r="H185" s="11">
        <v>44209</v>
      </c>
      <c r="I185" s="3">
        <v>0.37</v>
      </c>
      <c r="J185" s="3">
        <v>100</v>
      </c>
      <c r="K185" s="3">
        <v>10</v>
      </c>
      <c r="L185" s="3">
        <v>879.64</v>
      </c>
      <c r="M185" s="3">
        <f t="shared" si="0"/>
        <v>0.1</v>
      </c>
      <c r="N185" s="3">
        <f t="shared" si="1"/>
        <v>129.81671999999998</v>
      </c>
      <c r="O185" s="3">
        <f t="shared" si="2"/>
        <v>12.981671999999998</v>
      </c>
      <c r="P185" s="3"/>
      <c r="Q185" s="3"/>
      <c r="R185" s="3"/>
      <c r="S185" s="3"/>
      <c r="T185" s="3"/>
      <c r="U185" s="3"/>
      <c r="V185" s="3"/>
      <c r="W185" s="3"/>
      <c r="X185" s="3"/>
      <c r="Y185" s="3"/>
      <c r="Z185" s="3"/>
      <c r="AA185" s="3"/>
    </row>
    <row r="186" spans="1:27" x14ac:dyDescent="0.2">
      <c r="A186" s="3">
        <v>10409</v>
      </c>
      <c r="B186" s="3" t="str">
        <f>VLOOKUP(A186,'QAQC ID Reference Page'!A$1:G$10999,2,FALSE)</f>
        <v>OBS1120</v>
      </c>
      <c r="C186" s="11">
        <f>VLOOKUP(A186,'QAQC ID Reference Page'!A$1:G$10999,3,FALSE)</f>
        <v>44139</v>
      </c>
      <c r="D186" s="12">
        <f>VLOOKUP(A186,'QAQC ID Reference Page'!A$1:G$10999,4,FALSE)</f>
        <v>0.59166666666666667</v>
      </c>
      <c r="E186" s="3">
        <f>VLOOKUP(A186,'QAQC ID Reference Page'!A$1:G$10999,5,FALSE)</f>
        <v>1004</v>
      </c>
      <c r="F186" s="3" t="str">
        <f>VLOOKUP(A186,'QAQC ID Reference Page'!A$1:G$10999,6,FALSE)</f>
        <v>B11</v>
      </c>
      <c r="G186" s="3" t="str">
        <f>VLOOKUP(A186,'QAQC ID Reference Page'!A$1:G$10999,7,FALSE)</f>
        <v>S</v>
      </c>
      <c r="H186" s="11">
        <v>44209</v>
      </c>
      <c r="I186" s="3">
        <v>0.37</v>
      </c>
      <c r="J186" s="3">
        <v>100</v>
      </c>
      <c r="K186" s="3">
        <v>10</v>
      </c>
      <c r="L186" s="3">
        <v>413.78</v>
      </c>
      <c r="M186" s="3">
        <f t="shared" si="0"/>
        <v>0.1</v>
      </c>
      <c r="N186" s="3">
        <f t="shared" si="1"/>
        <v>60.869439999999997</v>
      </c>
      <c r="O186" s="3">
        <f t="shared" si="2"/>
        <v>6.0869439999999999</v>
      </c>
      <c r="P186" s="3"/>
      <c r="Q186" s="3"/>
      <c r="R186" s="3"/>
      <c r="S186" s="3"/>
      <c r="T186" s="3"/>
      <c r="U186" s="3"/>
      <c r="V186" s="3"/>
      <c r="W186" s="3"/>
      <c r="X186" s="3"/>
      <c r="Y186" s="3"/>
      <c r="Z186" s="3"/>
      <c r="AA186" s="3"/>
    </row>
    <row r="187" spans="1:27" x14ac:dyDescent="0.2">
      <c r="A187" s="3">
        <v>10410</v>
      </c>
      <c r="B187" s="3" t="str">
        <f>VLOOKUP(A187,'QAQC ID Reference Page'!A$1:G$10999,2,FALSE)</f>
        <v>OBS1120</v>
      </c>
      <c r="C187" s="11">
        <f>VLOOKUP(A187,'QAQC ID Reference Page'!A$1:G$10999,3,FALSE)</f>
        <v>44139</v>
      </c>
      <c r="D187" s="12">
        <f>VLOOKUP(A187,'QAQC ID Reference Page'!A$1:G$10999,4,FALSE)</f>
        <v>0.33263888888888887</v>
      </c>
      <c r="E187" s="3">
        <f>VLOOKUP(A187,'QAQC ID Reference Page'!A$1:G$10999,5,FALSE)</f>
        <v>1001</v>
      </c>
      <c r="F187" s="3" t="str">
        <f>VLOOKUP(A187,'QAQC ID Reference Page'!A$1:G$10999,6,FALSE)</f>
        <v>B4</v>
      </c>
      <c r="G187" s="3" t="str">
        <f>VLOOKUP(A187,'QAQC ID Reference Page'!A$1:G$10999,7,FALSE)</f>
        <v>S</v>
      </c>
      <c r="H187" s="11">
        <v>44209</v>
      </c>
      <c r="I187" s="3">
        <v>0.37</v>
      </c>
      <c r="J187" s="3">
        <v>150</v>
      </c>
      <c r="K187" s="3">
        <v>10</v>
      </c>
      <c r="L187" s="3">
        <v>498.14</v>
      </c>
      <c r="M187" s="3">
        <f t="shared" si="0"/>
        <v>6.6666666666666666E-2</v>
      </c>
      <c r="N187" s="3">
        <f t="shared" si="1"/>
        <v>73.354719999999986</v>
      </c>
      <c r="O187" s="3">
        <f t="shared" si="2"/>
        <v>4.8903146666666659</v>
      </c>
      <c r="P187" s="3"/>
      <c r="Q187" s="3"/>
      <c r="R187" s="3"/>
      <c r="S187" s="3"/>
      <c r="T187" s="3"/>
      <c r="U187" s="3"/>
      <c r="V187" s="3"/>
      <c r="W187" s="3"/>
      <c r="X187" s="3"/>
      <c r="Y187" s="3"/>
      <c r="Z187" s="3"/>
      <c r="AA187" s="3"/>
    </row>
    <row r="188" spans="1:27" x14ac:dyDescent="0.2">
      <c r="A188" s="3">
        <v>10411</v>
      </c>
      <c r="B188" s="3" t="str">
        <f>VLOOKUP(A188,'QAQC ID Reference Page'!A$1:G$10999,2,FALSE)</f>
        <v>OBS1120</v>
      </c>
      <c r="C188" s="11">
        <f>VLOOKUP(A188,'QAQC ID Reference Page'!A$1:G$10999,3,FALSE)</f>
        <v>44139</v>
      </c>
      <c r="D188" s="12">
        <f>VLOOKUP(A188,'QAQC ID Reference Page'!A$1:G$10999,4,FALSE)</f>
        <v>0.44722222222222224</v>
      </c>
      <c r="E188" s="3">
        <f>VLOOKUP(A188,'QAQC ID Reference Page'!A$1:G$10999,5,FALSE)</f>
        <v>1007</v>
      </c>
      <c r="F188" s="3" t="str">
        <f>VLOOKUP(A188,'QAQC ID Reference Page'!A$1:G$10999,6,FALSE)</f>
        <v>WFR</v>
      </c>
      <c r="G188" s="3" t="str">
        <f>VLOOKUP(A188,'QAQC ID Reference Page'!A$1:G$10999,7,FALSE)</f>
        <v>S</v>
      </c>
      <c r="H188" s="11">
        <v>44209</v>
      </c>
      <c r="I188" s="3">
        <v>0.37</v>
      </c>
      <c r="J188" s="3">
        <v>150</v>
      </c>
      <c r="K188" s="3">
        <v>10</v>
      </c>
      <c r="L188" s="3">
        <v>322.72000000000003</v>
      </c>
      <c r="M188" s="3">
        <f t="shared" si="0"/>
        <v>6.6666666666666666E-2</v>
      </c>
      <c r="N188" s="3">
        <f t="shared" si="1"/>
        <v>47.392560000000003</v>
      </c>
      <c r="O188" s="3">
        <f t="shared" si="2"/>
        <v>3.1595040000000001</v>
      </c>
      <c r="P188" s="3"/>
      <c r="Q188" s="3"/>
      <c r="R188" s="3"/>
      <c r="S188" s="3"/>
      <c r="T188" s="3"/>
      <c r="U188" s="3"/>
      <c r="V188" s="3"/>
      <c r="W188" s="3"/>
      <c r="X188" s="3"/>
      <c r="Y188" s="3"/>
      <c r="Z188" s="3"/>
      <c r="AA188" s="3"/>
    </row>
    <row r="189" spans="1:27" x14ac:dyDescent="0.2">
      <c r="A189" s="3">
        <v>10412</v>
      </c>
      <c r="B189" s="3" t="str">
        <f>VLOOKUP(A189,'QAQC ID Reference Page'!A$1:G$10999,2,FALSE)</f>
        <v>OBS1120</v>
      </c>
      <c r="C189" s="11">
        <f>VLOOKUP(A189,'QAQC ID Reference Page'!A$1:G$10999,3,FALSE)</f>
        <v>44139</v>
      </c>
      <c r="D189" s="12">
        <f>VLOOKUP(A189,'QAQC ID Reference Page'!A$1:G$10999,4,FALSE)</f>
        <v>0.57847222222222228</v>
      </c>
      <c r="E189" s="3">
        <f>VLOOKUP(A189,'QAQC ID Reference Page'!A$1:G$10999,5,FALSE)</f>
        <v>1014</v>
      </c>
      <c r="F189" s="3" t="str">
        <f>VLOOKUP(A189,'QAQC ID Reference Page'!A$1:G$10999,6,FALSE)</f>
        <v>BSR</v>
      </c>
      <c r="G189" s="3" t="str">
        <f>VLOOKUP(A189,'QAQC ID Reference Page'!A$1:G$10999,7,FALSE)</f>
        <v>S</v>
      </c>
      <c r="H189" s="11">
        <v>44209</v>
      </c>
      <c r="I189" s="3">
        <v>0.37</v>
      </c>
      <c r="J189" s="3">
        <v>100</v>
      </c>
      <c r="K189" s="3">
        <v>10</v>
      </c>
      <c r="L189" s="3">
        <v>753.93</v>
      </c>
      <c r="M189" s="3">
        <f t="shared" si="0"/>
        <v>0.1</v>
      </c>
      <c r="N189" s="3">
        <f t="shared" si="1"/>
        <v>111.21163999999999</v>
      </c>
      <c r="O189" s="3">
        <f t="shared" si="2"/>
        <v>11.121164</v>
      </c>
      <c r="P189" s="3"/>
      <c r="Q189" s="3"/>
      <c r="R189" s="3"/>
      <c r="S189" s="3"/>
      <c r="T189" s="3"/>
      <c r="U189" s="3"/>
      <c r="V189" s="3"/>
      <c r="W189" s="3"/>
      <c r="X189" s="3"/>
      <c r="Y189" s="3"/>
      <c r="Z189" s="3"/>
      <c r="AA189" s="3"/>
    </row>
    <row r="190" spans="1:27" x14ac:dyDescent="0.2">
      <c r="A190" s="3">
        <v>10413</v>
      </c>
      <c r="B190" s="3" t="str">
        <f>VLOOKUP(A190,'QAQC ID Reference Page'!A$1:G$10999,2,FALSE)</f>
        <v>OBS1120</v>
      </c>
      <c r="C190" s="11">
        <f>VLOOKUP(A190,'QAQC ID Reference Page'!A$1:G$10999,3,FALSE)</f>
        <v>44139</v>
      </c>
      <c r="D190" s="12">
        <f>VLOOKUP(A190,'QAQC ID Reference Page'!A$1:G$10999,4,FALSE)</f>
        <v>0.37569444444444444</v>
      </c>
      <c r="E190" s="3">
        <f>VLOOKUP(A190,'QAQC ID Reference Page'!A$1:G$10999,5,FALSE)</f>
        <v>1015</v>
      </c>
      <c r="F190" s="3" t="str">
        <f>VLOOKUP(A190,'QAQC ID Reference Page'!A$1:G$10999,6,FALSE)</f>
        <v>C1</v>
      </c>
      <c r="G190" s="3" t="str">
        <f>VLOOKUP(A190,'QAQC ID Reference Page'!A$1:G$10999,7,FALSE)</f>
        <v>S</v>
      </c>
      <c r="H190" s="11">
        <v>44209</v>
      </c>
      <c r="I190" s="3">
        <v>0.37</v>
      </c>
      <c r="J190" s="3">
        <v>150</v>
      </c>
      <c r="K190" s="3">
        <v>10</v>
      </c>
      <c r="L190" s="3">
        <v>490.73</v>
      </c>
      <c r="M190" s="3">
        <f t="shared" si="0"/>
        <v>6.6666666666666666E-2</v>
      </c>
      <c r="N190" s="3">
        <f t="shared" si="1"/>
        <v>72.258039999999994</v>
      </c>
      <c r="O190" s="3">
        <f t="shared" si="2"/>
        <v>4.8172026666666659</v>
      </c>
      <c r="P190" s="3"/>
      <c r="Q190" s="3"/>
      <c r="R190" s="3"/>
      <c r="S190" s="3"/>
      <c r="T190" s="3"/>
      <c r="U190" s="3"/>
      <c r="V190" s="3"/>
      <c r="W190" s="3"/>
      <c r="X190" s="3"/>
      <c r="Y190" s="3"/>
      <c r="Z190" s="3"/>
      <c r="AA190" s="3"/>
    </row>
    <row r="191" spans="1:27" x14ac:dyDescent="0.2">
      <c r="A191" s="3">
        <v>10414</v>
      </c>
      <c r="B191" s="3" t="str">
        <f>VLOOKUP(A191,'QAQC ID Reference Page'!A$1:G$10999,2,FALSE)</f>
        <v>OBS1120</v>
      </c>
      <c r="C191" s="11">
        <f>VLOOKUP(A191,'QAQC ID Reference Page'!A$1:G$10999,3,FALSE)</f>
        <v>44139</v>
      </c>
      <c r="D191" s="12">
        <f>VLOOKUP(A191,'QAQC ID Reference Page'!A$1:G$10999,4,FALSE)</f>
        <v>0.36388888888888887</v>
      </c>
      <c r="E191" s="3">
        <f>VLOOKUP(A191,'QAQC ID Reference Page'!A$1:G$10999,5,FALSE)</f>
        <v>1020</v>
      </c>
      <c r="F191" s="3" t="str">
        <f>VLOOKUP(A191,'QAQC ID Reference Page'!A$1:G$10999,6,FALSE)</f>
        <v>B1</v>
      </c>
      <c r="G191" s="3" t="str">
        <f>VLOOKUP(A191,'QAQC ID Reference Page'!A$1:G$10999,7,FALSE)</f>
        <v>S</v>
      </c>
      <c r="H191" s="11">
        <v>44209</v>
      </c>
      <c r="I191" s="3">
        <v>0.37</v>
      </c>
      <c r="J191" s="3">
        <v>150</v>
      </c>
      <c r="K191" s="3">
        <v>10</v>
      </c>
      <c r="L191" s="3">
        <v>400</v>
      </c>
      <c r="M191" s="3">
        <f t="shared" si="0"/>
        <v>6.6666666666666666E-2</v>
      </c>
      <c r="N191" s="3">
        <f t="shared" si="1"/>
        <v>58.83</v>
      </c>
      <c r="O191" s="3">
        <f t="shared" si="2"/>
        <v>3.9219999999999997</v>
      </c>
      <c r="P191" s="3"/>
      <c r="Q191" s="3"/>
      <c r="R191" s="3"/>
      <c r="S191" s="3"/>
      <c r="T191" s="3"/>
      <c r="U191" s="3"/>
      <c r="V191" s="3"/>
      <c r="W191" s="3"/>
      <c r="X191" s="3"/>
      <c r="Y191" s="3"/>
      <c r="Z191" s="3"/>
      <c r="AA191" s="3"/>
    </row>
    <row r="192" spans="1:27" x14ac:dyDescent="0.2">
      <c r="A192" s="3">
        <v>10415</v>
      </c>
      <c r="B192" s="3" t="str">
        <f>VLOOKUP(A192,'QAQC ID Reference Page'!A$1:G$10999,2,FALSE)</f>
        <v>OBS1120</v>
      </c>
      <c r="C192" s="11">
        <f>VLOOKUP(A192,'QAQC ID Reference Page'!A$1:G$10999,3,FALSE)</f>
        <v>44139</v>
      </c>
      <c r="D192" s="12">
        <f>VLOOKUP(A192,'QAQC ID Reference Page'!A$1:G$10999,4,FALSE)</f>
        <v>0.49652777777777779</v>
      </c>
      <c r="E192" s="3">
        <f>VLOOKUP(A192,'QAQC ID Reference Page'!A$1:G$10999,5,FALSE)</f>
        <v>1033</v>
      </c>
      <c r="F192" s="3" t="str">
        <f>VLOOKUP(A192,'QAQC ID Reference Page'!A$1:G$10999,6,FALSE)</f>
        <v>C7C</v>
      </c>
      <c r="G192" s="3" t="str">
        <f>VLOOKUP(A192,'QAQC ID Reference Page'!A$1:G$10999,7,FALSE)</f>
        <v>S</v>
      </c>
      <c r="H192" s="11">
        <v>44209</v>
      </c>
      <c r="I192" s="3">
        <v>0.37</v>
      </c>
      <c r="J192" s="3">
        <v>100</v>
      </c>
      <c r="K192" s="3">
        <v>10</v>
      </c>
      <c r="L192" s="3">
        <v>544.49</v>
      </c>
      <c r="M192" s="3">
        <f t="shared" si="0"/>
        <v>0.1</v>
      </c>
      <c r="N192" s="3">
        <f t="shared" si="1"/>
        <v>80.214519999999993</v>
      </c>
      <c r="O192" s="3">
        <f t="shared" si="2"/>
        <v>8.021452</v>
      </c>
      <c r="P192" s="3"/>
      <c r="Q192" s="3"/>
      <c r="R192" s="3"/>
      <c r="S192" s="3"/>
      <c r="T192" s="3"/>
      <c r="U192" s="3"/>
      <c r="V192" s="3"/>
      <c r="W192" s="3"/>
      <c r="X192" s="3"/>
      <c r="Y192" s="3"/>
      <c r="Z192" s="3"/>
      <c r="AA192" s="3"/>
    </row>
    <row r="193" spans="1:27" x14ac:dyDescent="0.2">
      <c r="A193" s="3">
        <v>10416</v>
      </c>
      <c r="B193" s="3" t="str">
        <f>VLOOKUP(A193,'QAQC ID Reference Page'!A$1:G$10999,2,FALSE)</f>
        <v>OBS1120</v>
      </c>
      <c r="C193" s="11">
        <f>VLOOKUP(A193,'QAQC ID Reference Page'!A$1:G$10999,3,FALSE)</f>
        <v>44139</v>
      </c>
      <c r="D193" s="12">
        <f>VLOOKUP(A193,'QAQC ID Reference Page'!A$1:G$10999,4,FALSE)</f>
        <v>0.38680555555555557</v>
      </c>
      <c r="E193" s="3">
        <f>VLOOKUP(A193,'QAQC ID Reference Page'!A$1:G$10999,5,FALSE)</f>
        <v>1012</v>
      </c>
      <c r="F193" s="3" t="str">
        <f>VLOOKUP(A193,'QAQC ID Reference Page'!A$1:G$10999,6,FALSE)</f>
        <v>D1</v>
      </c>
      <c r="G193" s="3" t="str">
        <f>VLOOKUP(A193,'QAQC ID Reference Page'!A$1:G$10999,7,FALSE)</f>
        <v>S</v>
      </c>
      <c r="H193" s="11">
        <v>44209</v>
      </c>
      <c r="I193" s="3">
        <v>0.37</v>
      </c>
      <c r="J193" s="3">
        <v>150</v>
      </c>
      <c r="K193" s="3">
        <v>10</v>
      </c>
      <c r="L193" s="3">
        <v>333.94</v>
      </c>
      <c r="M193" s="3">
        <f t="shared" si="0"/>
        <v>6.6666666666666666E-2</v>
      </c>
      <c r="N193" s="3">
        <f t="shared" si="1"/>
        <v>49.05312</v>
      </c>
      <c r="O193" s="3">
        <f t="shared" si="2"/>
        <v>3.2702079999999998</v>
      </c>
      <c r="P193" s="3"/>
      <c r="Q193" s="3"/>
      <c r="R193" s="3"/>
      <c r="S193" s="3"/>
      <c r="T193" s="3"/>
      <c r="U193" s="3"/>
      <c r="V193" s="3"/>
      <c r="W193" s="3"/>
      <c r="X193" s="3"/>
      <c r="Y193" s="3"/>
      <c r="Z193" s="3"/>
      <c r="AA193" s="3"/>
    </row>
    <row r="194" spans="1:27" x14ac:dyDescent="0.2">
      <c r="A194" s="3">
        <v>10417</v>
      </c>
      <c r="B194" s="3" t="str">
        <f>VLOOKUP(A194,'QAQC ID Reference Page'!A$1:G$10999,2,FALSE)</f>
        <v>OBS1120</v>
      </c>
      <c r="C194" s="11">
        <f>VLOOKUP(A194,'QAQC ID Reference Page'!A$1:G$10999,3,FALSE)</f>
        <v>44139</v>
      </c>
      <c r="D194" s="12">
        <f>VLOOKUP(A194,'QAQC ID Reference Page'!A$1:G$10999,4,FALSE)</f>
        <v>0.61527777777777781</v>
      </c>
      <c r="E194" s="3">
        <f>VLOOKUP(A194,'QAQC ID Reference Page'!A$1:G$10999,5,FALSE)</f>
        <v>1013</v>
      </c>
      <c r="F194" s="3" t="str">
        <f>VLOOKUP(A194,'QAQC ID Reference Page'!A$1:G$10999,6,FALSE)</f>
        <v>B7C</v>
      </c>
      <c r="G194" s="3" t="str">
        <f>VLOOKUP(A194,'QAQC ID Reference Page'!A$1:G$10999,7,FALSE)</f>
        <v>B</v>
      </c>
      <c r="H194" s="11">
        <v>44209</v>
      </c>
      <c r="I194" s="3">
        <v>0.37</v>
      </c>
      <c r="J194" s="3">
        <v>100</v>
      </c>
      <c r="K194" s="3">
        <v>10</v>
      </c>
      <c r="L194" s="3">
        <v>376.02</v>
      </c>
      <c r="M194" s="3">
        <f t="shared" si="0"/>
        <v>0.1</v>
      </c>
      <c r="N194" s="3">
        <f t="shared" si="1"/>
        <v>55.28096</v>
      </c>
      <c r="O194" s="3">
        <f t="shared" si="2"/>
        <v>5.5280960000000006</v>
      </c>
      <c r="P194" s="3"/>
      <c r="Q194" s="3"/>
      <c r="R194" s="3"/>
      <c r="S194" s="3"/>
      <c r="T194" s="3"/>
      <c r="U194" s="3"/>
      <c r="V194" s="3"/>
      <c r="W194" s="3"/>
      <c r="X194" s="3"/>
      <c r="Y194" s="3"/>
      <c r="Z194" s="3"/>
      <c r="AA194" s="3"/>
    </row>
    <row r="195" spans="1:27" x14ac:dyDescent="0.2">
      <c r="A195" s="3">
        <v>10418</v>
      </c>
      <c r="B195" s="3" t="str">
        <f>VLOOKUP(A195,'QAQC ID Reference Page'!A$1:G$10999,2,FALSE)</f>
        <v>OBS1120</v>
      </c>
      <c r="C195" s="11">
        <f>VLOOKUP(A195,'QAQC ID Reference Page'!A$1:G$10999,3,FALSE)</f>
        <v>44139</v>
      </c>
      <c r="D195" s="12">
        <f>VLOOKUP(A195,'QAQC ID Reference Page'!A$1:G$10999,4,FALSE)</f>
        <v>0.56180555555555556</v>
      </c>
      <c r="E195" s="3">
        <f>VLOOKUP(A195,'QAQC ID Reference Page'!A$1:G$10999,5,FALSE)</f>
        <v>1030</v>
      </c>
      <c r="F195" s="3" t="str">
        <f>VLOOKUP(A195,'QAQC ID Reference Page'!A$1:G$10999,6,FALSE)</f>
        <v>WB</v>
      </c>
      <c r="G195" s="3" t="str">
        <f>VLOOKUP(A195,'QAQC ID Reference Page'!A$1:G$10999,7,FALSE)</f>
        <v>B</v>
      </c>
      <c r="H195" s="11">
        <v>44209</v>
      </c>
      <c r="I195" s="3">
        <v>0.37</v>
      </c>
      <c r="J195" s="3">
        <v>50</v>
      </c>
      <c r="K195" s="3">
        <v>10</v>
      </c>
      <c r="L195" s="3">
        <v>358.09</v>
      </c>
      <c r="M195" s="3">
        <f t="shared" si="0"/>
        <v>0.2</v>
      </c>
      <c r="N195" s="3">
        <f t="shared" si="1"/>
        <v>52.627319999999997</v>
      </c>
      <c r="O195" s="3">
        <f t="shared" si="2"/>
        <v>10.525463999999999</v>
      </c>
      <c r="P195" s="3"/>
      <c r="Q195" s="3"/>
      <c r="R195" s="3"/>
      <c r="S195" s="3"/>
      <c r="T195" s="3"/>
      <c r="U195" s="3"/>
      <c r="V195" s="3"/>
      <c r="W195" s="3"/>
      <c r="X195" s="3"/>
      <c r="Y195" s="3"/>
      <c r="Z195" s="3"/>
      <c r="AA195" s="3"/>
    </row>
    <row r="196" spans="1:27" x14ac:dyDescent="0.2">
      <c r="A196" s="3">
        <v>10419</v>
      </c>
      <c r="B196" s="3" t="str">
        <f>VLOOKUP(A196,'QAQC ID Reference Page'!A$1:G$10999,2,FALSE)</f>
        <v>OBS1120</v>
      </c>
      <c r="C196" s="11">
        <f>VLOOKUP(A196,'QAQC ID Reference Page'!A$1:G$10999,3,FALSE)</f>
        <v>44139</v>
      </c>
      <c r="D196" s="12">
        <f>VLOOKUP(A196,'QAQC ID Reference Page'!A$1:G$10999,4,FALSE)</f>
        <v>0.45555555555555555</v>
      </c>
      <c r="E196" s="3">
        <f>VLOOKUP(A196,'QAQC ID Reference Page'!A$1:G$10999,5,FALSE)</f>
        <v>1037</v>
      </c>
      <c r="F196" s="3" t="str">
        <f>VLOOKUP(A196,'QAQC ID Reference Page'!A$1:G$10999,6,FALSE)</f>
        <v>C4</v>
      </c>
      <c r="G196" s="3" t="str">
        <f>VLOOKUP(A196,'QAQC ID Reference Page'!A$1:G$10999,7,FALSE)</f>
        <v>B</v>
      </c>
      <c r="H196" s="11">
        <v>44209</v>
      </c>
      <c r="I196" s="3">
        <v>0.37</v>
      </c>
      <c r="J196" s="3">
        <v>100</v>
      </c>
      <c r="K196" s="3">
        <v>10</v>
      </c>
      <c r="L196" s="3">
        <v>896.17</v>
      </c>
      <c r="M196" s="3">
        <f t="shared" si="0"/>
        <v>0.1</v>
      </c>
      <c r="N196" s="3">
        <f t="shared" si="1"/>
        <v>132.26315999999997</v>
      </c>
      <c r="O196" s="3">
        <f t="shared" si="2"/>
        <v>13.226315999999997</v>
      </c>
      <c r="P196" s="3"/>
      <c r="Q196" s="3"/>
      <c r="R196" s="3"/>
      <c r="S196" s="3"/>
      <c r="T196" s="3"/>
      <c r="U196" s="3"/>
      <c r="V196" s="3"/>
      <c r="W196" s="3"/>
      <c r="X196" s="3"/>
      <c r="Y196" s="3"/>
      <c r="Z196" s="3"/>
      <c r="AA196" s="3"/>
    </row>
    <row r="197" spans="1:27" x14ac:dyDescent="0.2">
      <c r="A197" s="3">
        <v>10420</v>
      </c>
      <c r="B197" s="3" t="str">
        <f>VLOOKUP(A197,'QAQC ID Reference Page'!A$1:G$10999,2,FALSE)</f>
        <v>OBS1120</v>
      </c>
      <c r="C197" s="11">
        <f>VLOOKUP(A197,'QAQC ID Reference Page'!A$1:G$10999,3,FALSE)</f>
        <v>44139</v>
      </c>
      <c r="D197" s="12">
        <f>VLOOKUP(A197,'QAQC ID Reference Page'!A$1:G$10999,4,FALSE)</f>
        <v>0.61527777777777781</v>
      </c>
      <c r="E197" s="3">
        <f>VLOOKUP(A197,'QAQC ID Reference Page'!A$1:G$10999,5,FALSE)</f>
        <v>1005</v>
      </c>
      <c r="F197" s="3" t="str">
        <f>VLOOKUP(A197,'QAQC ID Reference Page'!A$1:G$10999,6,FALSE)</f>
        <v>B7C</v>
      </c>
      <c r="G197" s="3" t="str">
        <f>VLOOKUP(A197,'QAQC ID Reference Page'!A$1:G$10999,7,FALSE)</f>
        <v>S</v>
      </c>
      <c r="H197" s="11">
        <v>44209</v>
      </c>
      <c r="I197" s="3">
        <v>0.37</v>
      </c>
      <c r="J197" s="3">
        <v>100</v>
      </c>
      <c r="K197" s="3">
        <v>10</v>
      </c>
      <c r="L197" s="3">
        <v>602.11</v>
      </c>
      <c r="M197" s="3">
        <f t="shared" si="0"/>
        <v>0.1</v>
      </c>
      <c r="N197" s="3">
        <f t="shared" si="1"/>
        <v>88.742279999999994</v>
      </c>
      <c r="O197" s="3">
        <f t="shared" si="2"/>
        <v>8.8742280000000004</v>
      </c>
      <c r="P197" s="3"/>
      <c r="Q197" s="3"/>
      <c r="R197" s="3"/>
      <c r="S197" s="3"/>
      <c r="T197" s="3"/>
      <c r="U197" s="3"/>
      <c r="V197" s="3"/>
      <c r="W197" s="3"/>
      <c r="X197" s="3"/>
      <c r="Y197" s="3"/>
      <c r="Z197" s="3"/>
      <c r="AA197" s="3"/>
    </row>
    <row r="198" spans="1:27" x14ac:dyDescent="0.2">
      <c r="A198" s="3">
        <v>10421</v>
      </c>
      <c r="B198" s="3" t="str">
        <f>VLOOKUP(A198,'QAQC ID Reference Page'!A$1:G$10999,2,FALSE)</f>
        <v>OBS1120</v>
      </c>
      <c r="C198" s="11">
        <f>VLOOKUP(A198,'QAQC ID Reference Page'!A$1:G$10999,3,FALSE)</f>
        <v>44139</v>
      </c>
      <c r="D198" s="12">
        <f>VLOOKUP(A198,'QAQC ID Reference Page'!A$1:G$10999,4,FALSE)</f>
        <v>0.56180555555555556</v>
      </c>
      <c r="E198" s="3">
        <f>VLOOKUP(A198,'QAQC ID Reference Page'!A$1:G$10999,5,FALSE)</f>
        <v>1038</v>
      </c>
      <c r="F198" s="3" t="str">
        <f>VLOOKUP(A198,'QAQC ID Reference Page'!A$1:G$10999,6,FALSE)</f>
        <v>WB</v>
      </c>
      <c r="G198" s="3" t="str">
        <f>VLOOKUP(A198,'QAQC ID Reference Page'!A$1:G$10999,7,FALSE)</f>
        <v>S</v>
      </c>
      <c r="H198" s="11">
        <v>44209</v>
      </c>
      <c r="I198" s="3">
        <v>0.37</v>
      </c>
      <c r="J198" s="3">
        <v>100</v>
      </c>
      <c r="K198" s="3">
        <v>10</v>
      </c>
      <c r="L198" s="3">
        <v>1122.44</v>
      </c>
      <c r="M198" s="3">
        <f t="shared" si="0"/>
        <v>0.1</v>
      </c>
      <c r="N198" s="3">
        <f t="shared" si="1"/>
        <v>165.75111999999999</v>
      </c>
      <c r="O198" s="3">
        <f t="shared" si="2"/>
        <v>16.575112000000001</v>
      </c>
      <c r="P198" s="3"/>
      <c r="Q198" s="3"/>
      <c r="R198" s="3"/>
      <c r="S198" s="3"/>
      <c r="T198" s="3"/>
      <c r="U198" s="3"/>
      <c r="V198" s="3"/>
      <c r="W198" s="3"/>
      <c r="X198" s="3"/>
      <c r="Y198" s="3"/>
      <c r="Z198" s="3"/>
      <c r="AA198" s="3"/>
    </row>
    <row r="199" spans="1:27" x14ac:dyDescent="0.2">
      <c r="A199" s="3">
        <v>10422</v>
      </c>
      <c r="B199" s="3" t="str">
        <f>VLOOKUP(A199,'QAQC ID Reference Page'!A$1:G$10999,2,FALSE)</f>
        <v>OBS1120</v>
      </c>
      <c r="C199" s="11">
        <f>VLOOKUP(A199,'QAQC ID Reference Page'!A$1:G$10999,3,FALSE)</f>
        <v>44140</v>
      </c>
      <c r="D199" s="12">
        <f>VLOOKUP(A199,'QAQC ID Reference Page'!A$1:G$10999,4,FALSE)</f>
        <v>0.57291666666666663</v>
      </c>
      <c r="E199" s="3">
        <f>VLOOKUP(A199,'QAQC ID Reference Page'!A$1:G$10999,5,FALSE)</f>
        <v>1008</v>
      </c>
      <c r="F199" s="3" t="str">
        <f>VLOOKUP(A199,'QAQC ID Reference Page'!A$1:G$10999,6,FALSE)</f>
        <v>EFR</v>
      </c>
      <c r="G199" s="3" t="str">
        <f>VLOOKUP(A199,'QAQC ID Reference Page'!A$1:G$10999,7,FALSE)</f>
        <v>S</v>
      </c>
      <c r="H199" s="11">
        <v>44209</v>
      </c>
      <c r="I199" s="3">
        <v>0.32</v>
      </c>
      <c r="J199" s="3">
        <v>100</v>
      </c>
      <c r="K199" s="3">
        <v>10</v>
      </c>
      <c r="L199" s="3">
        <v>1194.49</v>
      </c>
      <c r="M199" s="3">
        <f t="shared" si="0"/>
        <v>0.1</v>
      </c>
      <c r="N199" s="3">
        <f t="shared" si="1"/>
        <v>176.46451999999999</v>
      </c>
      <c r="O199" s="3">
        <f t="shared" si="2"/>
        <v>17.646452</v>
      </c>
      <c r="P199" s="3"/>
      <c r="Q199" s="3"/>
      <c r="R199" s="3"/>
      <c r="S199" s="3"/>
      <c r="T199" s="3"/>
      <c r="U199" s="3"/>
      <c r="V199" s="3"/>
      <c r="W199" s="3"/>
      <c r="X199" s="3"/>
      <c r="Y199" s="3"/>
      <c r="Z199" s="3"/>
      <c r="AA199" s="3"/>
    </row>
    <row r="200" spans="1:27" x14ac:dyDescent="0.2">
      <c r="A200" s="3">
        <v>10423</v>
      </c>
      <c r="B200" s="3" t="str">
        <f>VLOOKUP(A200,'QAQC ID Reference Page'!A$1:G$10999,2,FALSE)</f>
        <v>OBS1120</v>
      </c>
      <c r="C200" s="11">
        <f>VLOOKUP(A200,'QAQC ID Reference Page'!A$1:G$10999,3,FALSE)</f>
        <v>44140</v>
      </c>
      <c r="D200" s="12">
        <f>VLOOKUP(A200,'QAQC ID Reference Page'!A$1:G$10999,4,FALSE)</f>
        <v>0.43055555555555558</v>
      </c>
      <c r="E200" s="3">
        <f>VLOOKUP(A200,'QAQC ID Reference Page'!A$1:G$10999,5,FALSE)</f>
        <v>1021</v>
      </c>
      <c r="F200" s="3" t="str">
        <f>VLOOKUP(A200,'QAQC ID Reference Page'!A$1:G$10999,6,FALSE)</f>
        <v>I9</v>
      </c>
      <c r="G200" s="3" t="str">
        <f>VLOOKUP(A200,'QAQC ID Reference Page'!A$1:G$10999,7,FALSE)</f>
        <v>S</v>
      </c>
      <c r="H200" s="11">
        <v>44209</v>
      </c>
      <c r="I200" s="3">
        <v>0.32</v>
      </c>
      <c r="J200" s="3">
        <v>70</v>
      </c>
      <c r="K200" s="3">
        <v>10</v>
      </c>
      <c r="L200" s="3">
        <v>409.91</v>
      </c>
      <c r="M200" s="3">
        <f t="shared" si="0"/>
        <v>0.14285714285714285</v>
      </c>
      <c r="N200" s="3">
        <f t="shared" si="1"/>
        <v>60.346679999999999</v>
      </c>
      <c r="O200" s="3">
        <f t="shared" si="2"/>
        <v>8.6209542857142853</v>
      </c>
      <c r="P200" s="3"/>
      <c r="Q200" s="3"/>
      <c r="R200" s="3"/>
      <c r="S200" s="3"/>
      <c r="T200" s="3"/>
      <c r="U200" s="3"/>
      <c r="V200" s="3"/>
      <c r="W200" s="3"/>
      <c r="X200" s="3"/>
      <c r="Y200" s="3"/>
      <c r="Z200" s="3"/>
      <c r="AA200" s="3"/>
    </row>
    <row r="201" spans="1:27" x14ac:dyDescent="0.2">
      <c r="A201" s="3">
        <v>10424</v>
      </c>
      <c r="B201" s="3" t="str">
        <f>VLOOKUP(A201,'QAQC ID Reference Page'!A$1:G$10999,2,FALSE)</f>
        <v>OBS1120</v>
      </c>
      <c r="C201" s="11">
        <f>VLOOKUP(A201,'QAQC ID Reference Page'!A$1:G$10999,3,FALSE)</f>
        <v>44140</v>
      </c>
      <c r="D201" s="12">
        <f>VLOOKUP(A201,'QAQC ID Reference Page'!A$1:G$10999,4,FALSE)</f>
        <v>0.41111111111111109</v>
      </c>
      <c r="E201" s="3">
        <f>VLOOKUP(A201,'QAQC ID Reference Page'!A$1:G$10999,5,FALSE)</f>
        <v>1003</v>
      </c>
      <c r="F201" s="3" t="str">
        <f>VLOOKUP(A201,'QAQC ID Reference Page'!A$1:G$10999,6,FALSE)</f>
        <v>BR</v>
      </c>
      <c r="G201" s="3" t="str">
        <f>VLOOKUP(A201,'QAQC ID Reference Page'!A$1:G$10999,7,FALSE)</f>
        <v>S</v>
      </c>
      <c r="H201" s="11">
        <v>44209</v>
      </c>
      <c r="I201" s="3">
        <v>0.32</v>
      </c>
      <c r="J201" s="3">
        <v>70</v>
      </c>
      <c r="K201" s="3">
        <v>10</v>
      </c>
      <c r="L201" s="3">
        <v>285.63</v>
      </c>
      <c r="M201" s="3">
        <f t="shared" si="0"/>
        <v>0.14285714285714285</v>
      </c>
      <c r="N201" s="3">
        <f t="shared" si="1"/>
        <v>41.953239999999994</v>
      </c>
      <c r="O201" s="3">
        <f t="shared" si="2"/>
        <v>5.9933199999999989</v>
      </c>
      <c r="P201" s="3"/>
      <c r="Q201" s="3"/>
      <c r="R201" s="3"/>
      <c r="S201" s="3"/>
      <c r="T201" s="3"/>
      <c r="U201" s="3"/>
      <c r="V201" s="3"/>
      <c r="W201" s="3"/>
      <c r="X201" s="3"/>
      <c r="Y201" s="3"/>
      <c r="Z201" s="3"/>
      <c r="AA201" s="3"/>
    </row>
    <row r="202" spans="1:27" x14ac:dyDescent="0.2">
      <c r="A202" s="3">
        <v>10425</v>
      </c>
      <c r="B202" s="3" t="str">
        <f>VLOOKUP(A202,'QAQC ID Reference Page'!A$1:G$10999,2,FALSE)</f>
        <v>OBS1120</v>
      </c>
      <c r="C202" s="11">
        <f>VLOOKUP(A202,'QAQC ID Reference Page'!A$1:G$10999,3,FALSE)</f>
        <v>44140</v>
      </c>
      <c r="D202" s="12">
        <f>VLOOKUP(A202,'QAQC ID Reference Page'!A$1:G$10999,4,FALSE)</f>
        <v>0.38750000000000001</v>
      </c>
      <c r="E202" s="3">
        <f>VLOOKUP(A202,'QAQC ID Reference Page'!A$1:G$10999,5,FALSE)</f>
        <v>1001</v>
      </c>
      <c r="F202" s="3" t="str">
        <f>VLOOKUP(A202,'QAQC ID Reference Page'!A$1:G$10999,6,FALSE)</f>
        <v>TR-UP</v>
      </c>
      <c r="G202" s="3" t="str">
        <f>VLOOKUP(A202,'QAQC ID Reference Page'!A$1:G$10999,7,FALSE)</f>
        <v>S</v>
      </c>
      <c r="H202" s="11">
        <v>44209</v>
      </c>
      <c r="I202" s="3">
        <v>0.32</v>
      </c>
      <c r="J202" s="3">
        <v>70</v>
      </c>
      <c r="K202" s="3">
        <v>10</v>
      </c>
      <c r="L202" s="3">
        <v>272.42</v>
      </c>
      <c r="M202" s="3">
        <f t="shared" si="0"/>
        <v>0.14285714285714285</v>
      </c>
      <c r="N202" s="3">
        <f t="shared" si="1"/>
        <v>39.998159999999999</v>
      </c>
      <c r="O202" s="3">
        <f t="shared" si="2"/>
        <v>5.7140228571428571</v>
      </c>
      <c r="P202" s="3"/>
      <c r="Q202" s="3"/>
      <c r="R202" s="3"/>
      <c r="S202" s="3"/>
      <c r="T202" s="3"/>
      <c r="U202" s="3"/>
      <c r="V202" s="3"/>
      <c r="W202" s="3"/>
      <c r="X202" s="3"/>
      <c r="Y202" s="3"/>
      <c r="Z202" s="3"/>
      <c r="AA202" s="3"/>
    </row>
    <row r="203" spans="1:27" x14ac:dyDescent="0.2">
      <c r="A203" s="3">
        <v>10426</v>
      </c>
      <c r="B203" s="3" t="str">
        <f>VLOOKUP(A203,'QAQC ID Reference Page'!A$1:G$10999,2,FALSE)</f>
        <v>OBS1120</v>
      </c>
      <c r="C203" s="11">
        <f>VLOOKUP(A203,'QAQC ID Reference Page'!A$1:G$10999,3,FALSE)</f>
        <v>44140</v>
      </c>
      <c r="D203" s="12">
        <f>VLOOKUP(A203,'QAQC ID Reference Page'!A$1:G$10999,4,FALSE)</f>
        <v>0.35902777777777778</v>
      </c>
      <c r="E203" s="3">
        <f>VLOOKUP(A203,'QAQC ID Reference Page'!A$1:G$10999,5,FALSE)</f>
        <v>1027</v>
      </c>
      <c r="F203" s="3" t="str">
        <f>VLOOKUP(A203,'QAQC ID Reference Page'!A$1:G$10999,6,FALSE)</f>
        <v>MR</v>
      </c>
      <c r="G203" s="3" t="str">
        <f>VLOOKUP(A203,'QAQC ID Reference Page'!A$1:G$10999,7,FALSE)</f>
        <v>B</v>
      </c>
      <c r="H203" s="11">
        <v>44209</v>
      </c>
      <c r="I203" s="3">
        <v>0.32</v>
      </c>
      <c r="J203" s="3">
        <v>100</v>
      </c>
      <c r="K203" s="3">
        <v>10</v>
      </c>
      <c r="L203" s="3">
        <v>122.11</v>
      </c>
      <c r="M203" s="3">
        <f t="shared" si="0"/>
        <v>0.1</v>
      </c>
      <c r="N203" s="3">
        <f t="shared" si="1"/>
        <v>17.752279999999999</v>
      </c>
      <c r="O203" s="3">
        <f t="shared" si="2"/>
        <v>1.775228</v>
      </c>
      <c r="P203" s="3"/>
      <c r="Q203" s="3"/>
      <c r="R203" s="3"/>
      <c r="S203" s="3"/>
      <c r="T203" s="3"/>
      <c r="U203" s="3"/>
      <c r="V203" s="3"/>
      <c r="W203" s="3"/>
      <c r="X203" s="3"/>
      <c r="Y203" s="3"/>
      <c r="Z203" s="3"/>
      <c r="AA203" s="3"/>
    </row>
    <row r="204" spans="1:27" x14ac:dyDescent="0.2">
      <c r="A204" s="3">
        <v>10427</v>
      </c>
      <c r="B204" s="3" t="str">
        <f>VLOOKUP(A204,'QAQC ID Reference Page'!A$1:G$10999,2,FALSE)</f>
        <v>OBS1120</v>
      </c>
      <c r="C204" s="11">
        <f>VLOOKUP(A204,'QAQC ID Reference Page'!A$1:G$10999,3,FALSE)</f>
        <v>44140</v>
      </c>
      <c r="D204" s="12">
        <f>VLOOKUP(A204,'QAQC ID Reference Page'!A$1:G$10999,4,FALSE)</f>
        <v>0.54791666666666672</v>
      </c>
      <c r="E204" s="3">
        <f>VLOOKUP(A204,'QAQC ID Reference Page'!A$1:G$10999,5,FALSE)</f>
        <v>1036</v>
      </c>
      <c r="F204" s="3" t="str">
        <f>VLOOKUP(A204,'QAQC ID Reference Page'!A$1:G$10999,6,FALSE)</f>
        <v>E7C</v>
      </c>
      <c r="G204" s="3" t="str">
        <f>VLOOKUP(A204,'QAQC ID Reference Page'!A$1:G$10999,7,FALSE)</f>
        <v>S</v>
      </c>
      <c r="H204" s="11">
        <v>44209</v>
      </c>
      <c r="I204" s="3">
        <v>0.32</v>
      </c>
      <c r="J204" s="3">
        <v>100</v>
      </c>
      <c r="K204" s="3">
        <v>10</v>
      </c>
      <c r="L204" s="3">
        <v>497.02</v>
      </c>
      <c r="M204" s="3">
        <f t="shared" si="0"/>
        <v>0.1</v>
      </c>
      <c r="N204" s="3">
        <f t="shared" si="1"/>
        <v>73.238960000000006</v>
      </c>
      <c r="O204" s="3">
        <f t="shared" si="2"/>
        <v>7.3238960000000013</v>
      </c>
      <c r="P204" s="3"/>
      <c r="Q204" s="3"/>
      <c r="R204" s="3"/>
      <c r="S204" s="3"/>
      <c r="T204" s="3"/>
      <c r="U204" s="3"/>
      <c r="V204" s="3"/>
      <c r="W204" s="3"/>
      <c r="X204" s="3"/>
      <c r="Y204" s="3"/>
      <c r="Z204" s="3"/>
      <c r="AA204" s="3"/>
    </row>
    <row r="205" spans="1:27" x14ac:dyDescent="0.2">
      <c r="A205" s="3">
        <v>10428</v>
      </c>
      <c r="B205" s="3" t="str">
        <f>VLOOKUP(A205,'QAQC ID Reference Page'!A$1:G$10999,2,FALSE)</f>
        <v>OBS1120</v>
      </c>
      <c r="C205" s="11">
        <f>VLOOKUP(A205,'QAQC ID Reference Page'!A$1:G$10999,3,FALSE)</f>
        <v>44140</v>
      </c>
      <c r="D205" s="12">
        <f>VLOOKUP(A205,'QAQC ID Reference Page'!A$1:G$10999,4,FALSE)</f>
        <v>0.39861111111111114</v>
      </c>
      <c r="E205" s="3">
        <f>VLOOKUP(A205,'QAQC ID Reference Page'!A$1:G$10999,5,FALSE)</f>
        <v>1039</v>
      </c>
      <c r="F205" s="3" t="str">
        <f>VLOOKUP(A205,'QAQC ID Reference Page'!A$1:G$10999,6,FALSE)</f>
        <v>AR</v>
      </c>
      <c r="G205" s="3" t="str">
        <f>VLOOKUP(A205,'QAQC ID Reference Page'!A$1:G$10999,7,FALSE)</f>
        <v>S</v>
      </c>
      <c r="H205" s="11">
        <v>44209</v>
      </c>
      <c r="I205" s="3">
        <v>0.32</v>
      </c>
      <c r="J205" s="3">
        <v>70</v>
      </c>
      <c r="K205" s="3">
        <v>10</v>
      </c>
      <c r="L205" s="3">
        <v>275.45</v>
      </c>
      <c r="M205" s="3">
        <f t="shared" si="0"/>
        <v>0.14285714285714285</v>
      </c>
      <c r="N205" s="3">
        <f t="shared" si="1"/>
        <v>40.446599999999997</v>
      </c>
      <c r="O205" s="3">
        <f t="shared" si="2"/>
        <v>5.7780857142857132</v>
      </c>
      <c r="P205" s="3"/>
      <c r="Q205" s="3"/>
      <c r="R205" s="3"/>
      <c r="S205" s="3"/>
      <c r="T205" s="3"/>
      <c r="U205" s="3"/>
      <c r="V205" s="3"/>
      <c r="W205" s="3"/>
      <c r="X205" s="3"/>
      <c r="Y205" s="3"/>
      <c r="Z205" s="3"/>
      <c r="AA205" s="3"/>
    </row>
    <row r="206" spans="1:27" x14ac:dyDescent="0.2">
      <c r="A206" s="3">
        <v>10429</v>
      </c>
      <c r="B206" s="3" t="str">
        <f>VLOOKUP(A206,'QAQC ID Reference Page'!A$1:G$10999,2,FALSE)</f>
        <v>OBS1120</v>
      </c>
      <c r="C206" s="11">
        <f>VLOOKUP(A206,'QAQC ID Reference Page'!A$1:G$10999,3,FALSE)</f>
        <v>44140</v>
      </c>
      <c r="D206" s="12">
        <f>VLOOKUP(A206,'QAQC ID Reference Page'!A$1:G$10999,4,FALSE)</f>
        <v>0.5625</v>
      </c>
      <c r="E206" s="3">
        <f>VLOOKUP(A206,'QAQC ID Reference Page'!A$1:G$10999,5,FALSE)</f>
        <v>1006</v>
      </c>
      <c r="F206" s="3" t="str">
        <f>VLOOKUP(A206,'QAQC ID Reference Page'!A$1:G$10999,6,FALSE)</f>
        <v>E6</v>
      </c>
      <c r="G206" s="3" t="str">
        <f>VLOOKUP(A206,'QAQC ID Reference Page'!A$1:G$10999,7,FALSE)</f>
        <v>S</v>
      </c>
      <c r="H206" s="11">
        <v>44209</v>
      </c>
      <c r="I206" s="3">
        <v>0.32</v>
      </c>
      <c r="J206" s="3">
        <v>100</v>
      </c>
      <c r="K206" s="3">
        <v>10</v>
      </c>
      <c r="L206" s="3">
        <v>856.73</v>
      </c>
      <c r="M206" s="3">
        <f t="shared" si="0"/>
        <v>0.1</v>
      </c>
      <c r="N206" s="3">
        <f t="shared" si="1"/>
        <v>126.47604</v>
      </c>
      <c r="O206" s="3">
        <f t="shared" si="2"/>
        <v>12.647604000000001</v>
      </c>
      <c r="P206" s="3"/>
      <c r="Q206" s="3"/>
      <c r="R206" s="3"/>
      <c r="S206" s="3"/>
      <c r="T206" s="3"/>
      <c r="U206" s="3"/>
      <c r="V206" s="3"/>
      <c r="W206" s="3"/>
      <c r="X206" s="3"/>
      <c r="Y206" s="3"/>
      <c r="Z206" s="3"/>
      <c r="AA206" s="3"/>
    </row>
    <row r="207" spans="1:27" x14ac:dyDescent="0.2">
      <c r="A207" s="3">
        <v>10430</v>
      </c>
      <c r="B207" s="3" t="str">
        <f>VLOOKUP(A207,'QAQC ID Reference Page'!A$1:G$10999,2,FALSE)</f>
        <v>OBS1120</v>
      </c>
      <c r="C207" s="11">
        <f>VLOOKUP(A207,'QAQC ID Reference Page'!A$1:G$10999,3,FALSE)</f>
        <v>44140</v>
      </c>
      <c r="D207" s="12">
        <f>VLOOKUP(A207,'QAQC ID Reference Page'!A$1:G$10999,4,FALSE)</f>
        <v>0.30625000000000002</v>
      </c>
      <c r="E207" s="3">
        <f>VLOOKUP(A207,'QAQC ID Reference Page'!A$1:G$10999,5,FALSE)</f>
        <v>1025</v>
      </c>
      <c r="F207" s="3" t="str">
        <f>VLOOKUP(A207,'QAQC ID Reference Page'!A$1:G$10999,6,FALSE)</f>
        <v>G6</v>
      </c>
      <c r="G207" s="3" t="str">
        <f>VLOOKUP(A207,'QAQC ID Reference Page'!A$1:G$10999,7,FALSE)</f>
        <v>S</v>
      </c>
      <c r="H207" s="11">
        <v>44209</v>
      </c>
      <c r="I207" s="3">
        <v>0.32</v>
      </c>
      <c r="J207" s="3">
        <v>100</v>
      </c>
      <c r="K207" s="3">
        <v>10</v>
      </c>
      <c r="L207" s="3">
        <v>328.84</v>
      </c>
      <c r="M207" s="3">
        <f t="shared" si="0"/>
        <v>0.1</v>
      </c>
      <c r="N207" s="3">
        <f t="shared" si="1"/>
        <v>48.348319999999994</v>
      </c>
      <c r="O207" s="3">
        <f t="shared" si="2"/>
        <v>4.8348319999999996</v>
      </c>
      <c r="P207" s="3"/>
      <c r="Q207" s="3"/>
      <c r="R207" s="3"/>
      <c r="S207" s="3"/>
      <c r="T207" s="3"/>
      <c r="U207" s="3"/>
      <c r="V207" s="3"/>
      <c r="W207" s="3"/>
      <c r="X207" s="3"/>
      <c r="Y207" s="3"/>
      <c r="Z207" s="3"/>
      <c r="AA207" s="3"/>
    </row>
    <row r="208" spans="1:27" x14ac:dyDescent="0.2">
      <c r="A208" s="3">
        <v>10431</v>
      </c>
      <c r="B208" s="3" t="str">
        <f>VLOOKUP(A208,'QAQC ID Reference Page'!A$1:G$10999,2,FALSE)</f>
        <v>OBS1120</v>
      </c>
      <c r="C208" s="11">
        <f>VLOOKUP(A208,'QAQC ID Reference Page'!A$1:G$10999,3,FALSE)</f>
        <v>44140</v>
      </c>
      <c r="D208" s="12">
        <f>VLOOKUP(A208,'QAQC ID Reference Page'!A$1:G$10999,4,FALSE)</f>
        <v>0.37291666666666667</v>
      </c>
      <c r="E208" s="3">
        <f>VLOOKUP(A208,'QAQC ID Reference Page'!A$1:G$10999,5,FALSE)</f>
        <v>1011</v>
      </c>
      <c r="F208" s="3" t="str">
        <f>VLOOKUP(A208,'QAQC ID Reference Page'!A$1:G$10999,6,FALSE)</f>
        <v>TR</v>
      </c>
      <c r="G208" s="3" t="str">
        <f>VLOOKUP(A208,'QAQC ID Reference Page'!A$1:G$10999,7,FALSE)</f>
        <v>S</v>
      </c>
      <c r="H208" s="11">
        <v>44209</v>
      </c>
      <c r="I208" s="3">
        <v>0.32</v>
      </c>
      <c r="J208" s="3">
        <v>70</v>
      </c>
      <c r="K208" s="3">
        <v>10</v>
      </c>
      <c r="L208" s="3">
        <v>270.27</v>
      </c>
      <c r="M208" s="3">
        <f t="shared" si="0"/>
        <v>0.14285714285714285</v>
      </c>
      <c r="N208" s="3">
        <f t="shared" si="1"/>
        <v>39.679959999999994</v>
      </c>
      <c r="O208" s="3">
        <f t="shared" si="2"/>
        <v>5.6685657142857133</v>
      </c>
      <c r="P208" s="3"/>
      <c r="Q208" s="3"/>
      <c r="R208" s="3"/>
      <c r="S208" s="3"/>
      <c r="T208" s="3"/>
      <c r="U208" s="3"/>
      <c r="V208" s="3"/>
      <c r="W208" s="3"/>
      <c r="X208" s="3"/>
      <c r="Y208" s="3"/>
      <c r="Z208" s="3"/>
      <c r="AA208" s="3"/>
    </row>
    <row r="209" spans="1:27" x14ac:dyDescent="0.2">
      <c r="A209" s="3">
        <v>10432</v>
      </c>
      <c r="B209" s="3" t="str">
        <f>VLOOKUP(A209,'QAQC ID Reference Page'!A$1:G$10999,2,FALSE)</f>
        <v>OBS1120</v>
      </c>
      <c r="C209" s="11">
        <f>VLOOKUP(A209,'QAQC ID Reference Page'!A$1:G$10999,3,FALSE)</f>
        <v>44140</v>
      </c>
      <c r="D209" s="12">
        <f>VLOOKUP(A209,'QAQC ID Reference Page'!A$1:G$10999,4,FALSE)</f>
        <v>0.53263888888888888</v>
      </c>
      <c r="E209" s="3">
        <f>VLOOKUP(A209,'QAQC ID Reference Page'!A$1:G$10999,5,FALSE)</f>
        <v>1040</v>
      </c>
      <c r="F209" s="3" t="str">
        <f>VLOOKUP(A209,'QAQC ID Reference Page'!A$1:G$10999,6,FALSE)</f>
        <v>E9</v>
      </c>
      <c r="G209" s="3" t="str">
        <f>VLOOKUP(A209,'QAQC ID Reference Page'!A$1:G$10999,7,FALSE)</f>
        <v>B</v>
      </c>
      <c r="H209" s="11">
        <v>44209</v>
      </c>
      <c r="I209" s="3">
        <v>0.32</v>
      </c>
      <c r="J209" s="3">
        <v>100</v>
      </c>
      <c r="K209" s="3">
        <v>10</v>
      </c>
      <c r="L209" s="3">
        <v>507.97</v>
      </c>
      <c r="M209" s="3">
        <f t="shared" si="0"/>
        <v>0.1</v>
      </c>
      <c r="N209" s="3">
        <f t="shared" si="1"/>
        <v>74.859560000000002</v>
      </c>
      <c r="O209" s="3">
        <f t="shared" si="2"/>
        <v>7.4859560000000007</v>
      </c>
      <c r="P209" s="3"/>
      <c r="Q209" s="3"/>
      <c r="R209" s="3"/>
      <c r="S209" s="3"/>
      <c r="T209" s="3"/>
      <c r="U209" s="3"/>
      <c r="V209" s="3"/>
      <c r="W209" s="3"/>
      <c r="X209" s="3"/>
      <c r="Y209" s="3"/>
      <c r="Z209" s="3"/>
      <c r="AA209" s="3"/>
    </row>
    <row r="210" spans="1:27" x14ac:dyDescent="0.2">
      <c r="A210" s="3">
        <v>10433</v>
      </c>
      <c r="B210" s="3" t="str">
        <f>VLOOKUP(A210,'QAQC ID Reference Page'!A$1:G$10999,2,FALSE)</f>
        <v>OBS1120</v>
      </c>
      <c r="C210" s="11">
        <f>VLOOKUP(A210,'QAQC ID Reference Page'!A$1:G$10999,3,FALSE)</f>
        <v>44140</v>
      </c>
      <c r="D210" s="12">
        <f>VLOOKUP(A210,'QAQC ID Reference Page'!A$1:G$10999,4,FALSE)</f>
        <v>0.48958333333333331</v>
      </c>
      <c r="E210" s="3">
        <f>VLOOKUP(A210,'QAQC ID Reference Page'!A$1:G$10999,5,FALSE)</f>
        <v>1038</v>
      </c>
      <c r="F210" s="3" t="str">
        <f>VLOOKUP(A210,'QAQC ID Reference Page'!A$1:G$10999,6,FALSE)</f>
        <v>G7C</v>
      </c>
      <c r="G210" s="3" t="str">
        <f>VLOOKUP(A210,'QAQC ID Reference Page'!A$1:G$10999,7,FALSE)</f>
        <v>B</v>
      </c>
      <c r="H210" s="11">
        <v>44209</v>
      </c>
      <c r="I210" s="3">
        <v>0.32</v>
      </c>
      <c r="J210" s="3">
        <v>100</v>
      </c>
      <c r="K210" s="3">
        <v>10</v>
      </c>
      <c r="L210" s="3">
        <v>263.39</v>
      </c>
      <c r="M210" s="3">
        <f t="shared" si="0"/>
        <v>0.1</v>
      </c>
      <c r="N210" s="3">
        <f t="shared" si="1"/>
        <v>38.661719999999995</v>
      </c>
      <c r="O210" s="3">
        <f t="shared" si="2"/>
        <v>3.8661719999999997</v>
      </c>
      <c r="P210" s="3"/>
      <c r="Q210" s="3"/>
      <c r="R210" s="3"/>
      <c r="S210" s="3"/>
      <c r="T210" s="3"/>
      <c r="U210" s="3"/>
      <c r="V210" s="3"/>
      <c r="W210" s="3"/>
      <c r="X210" s="3"/>
      <c r="Y210" s="3"/>
      <c r="Z210" s="3"/>
      <c r="AA210" s="3"/>
    </row>
    <row r="211" spans="1:27" x14ac:dyDescent="0.2">
      <c r="A211" s="3">
        <v>10434</v>
      </c>
      <c r="B211" s="3" t="str">
        <f>VLOOKUP(A211,'QAQC ID Reference Page'!A$1:G$10999,2,FALSE)</f>
        <v>OBS1120</v>
      </c>
      <c r="C211" s="11">
        <f>VLOOKUP(A211,'QAQC ID Reference Page'!A$1:G$10999,3,FALSE)</f>
        <v>44140</v>
      </c>
      <c r="D211" s="12">
        <f>VLOOKUP(A211,'QAQC ID Reference Page'!A$1:G$10999,4,FALSE)</f>
        <v>0.32916666666666666</v>
      </c>
      <c r="E211" s="3">
        <f>VLOOKUP(A211,'QAQC ID Reference Page'!A$1:G$10999,5,FALSE)</f>
        <v>1012</v>
      </c>
      <c r="F211" s="3" t="str">
        <f>VLOOKUP(A211,'QAQC ID Reference Page'!A$1:G$10999,6,FALSE)</f>
        <v>DR</v>
      </c>
      <c r="G211" s="3" t="str">
        <f>VLOOKUP(A211,'QAQC ID Reference Page'!A$1:G$10999,7,FALSE)</f>
        <v>S</v>
      </c>
      <c r="H211" s="11">
        <v>44209</v>
      </c>
      <c r="I211" s="3">
        <v>0.32</v>
      </c>
      <c r="J211" s="3">
        <v>100</v>
      </c>
      <c r="K211" s="3">
        <v>10</v>
      </c>
      <c r="L211" s="3">
        <v>697.75</v>
      </c>
      <c r="M211" s="3">
        <f t="shared" si="0"/>
        <v>0.1</v>
      </c>
      <c r="N211" s="3">
        <f t="shared" si="1"/>
        <v>102.947</v>
      </c>
      <c r="O211" s="3">
        <f t="shared" si="2"/>
        <v>10.294700000000001</v>
      </c>
      <c r="P211" s="3"/>
      <c r="Q211" s="3"/>
      <c r="R211" s="3"/>
      <c r="S211" s="3"/>
      <c r="T211" s="3"/>
      <c r="U211" s="3"/>
      <c r="V211" s="3"/>
      <c r="W211" s="3"/>
      <c r="X211" s="3"/>
      <c r="Y211" s="3"/>
      <c r="Z211" s="3"/>
      <c r="AA211" s="3"/>
    </row>
    <row r="212" spans="1:27" x14ac:dyDescent="0.2">
      <c r="A212" s="3">
        <v>10435</v>
      </c>
      <c r="B212" s="3" t="str">
        <f>VLOOKUP(A212,'QAQC ID Reference Page'!A$1:G$10999,2,FALSE)</f>
        <v>OBS1120</v>
      </c>
      <c r="C212" s="11">
        <f>VLOOKUP(A212,'QAQC ID Reference Page'!A$1:G$10999,3,FALSE)</f>
        <v>44140</v>
      </c>
      <c r="D212" s="12">
        <f>VLOOKUP(A212,'QAQC ID Reference Page'!A$1:G$10999,4,FALSE)</f>
        <v>0.48958333333333331</v>
      </c>
      <c r="E212" s="3">
        <f>VLOOKUP(A212,'QAQC ID Reference Page'!A$1:G$10999,5,FALSE)</f>
        <v>1004</v>
      </c>
      <c r="F212" s="3" t="str">
        <f>VLOOKUP(A212,'QAQC ID Reference Page'!A$1:G$10999,6,FALSE)</f>
        <v>G7C</v>
      </c>
      <c r="G212" s="3" t="str">
        <f>VLOOKUP(A212,'QAQC ID Reference Page'!A$1:G$10999,7,FALSE)</f>
        <v>S</v>
      </c>
      <c r="H212" s="11">
        <v>44209</v>
      </c>
      <c r="I212" s="3">
        <v>0.32</v>
      </c>
      <c r="J212" s="3">
        <v>100</v>
      </c>
      <c r="K212" s="3">
        <v>10</v>
      </c>
      <c r="L212" s="3">
        <v>336.16</v>
      </c>
      <c r="M212" s="3">
        <f t="shared" si="0"/>
        <v>0.1</v>
      </c>
      <c r="N212" s="3">
        <f t="shared" si="1"/>
        <v>49.43168</v>
      </c>
      <c r="O212" s="3">
        <f t="shared" si="2"/>
        <v>4.943168</v>
      </c>
      <c r="P212" s="3"/>
      <c r="Q212" s="3"/>
      <c r="R212" s="3"/>
      <c r="S212" s="3"/>
      <c r="T212" s="3"/>
      <c r="U212" s="3"/>
      <c r="V212" s="3"/>
      <c r="W212" s="3"/>
      <c r="X212" s="3"/>
      <c r="Y212" s="3"/>
      <c r="Z212" s="3"/>
      <c r="AA212" s="3"/>
    </row>
    <row r="213" spans="1:27" x14ac:dyDescent="0.2">
      <c r="A213" s="3">
        <v>10436</v>
      </c>
      <c r="B213" s="3" t="str">
        <f>VLOOKUP(A213,'QAQC ID Reference Page'!A$1:G$10999,2,FALSE)</f>
        <v>OBS1120</v>
      </c>
      <c r="C213" s="11">
        <f>VLOOKUP(A213,'QAQC ID Reference Page'!A$1:G$10999,3,FALSE)</f>
        <v>44140</v>
      </c>
      <c r="D213" s="12">
        <f>VLOOKUP(A213,'QAQC ID Reference Page'!A$1:G$10999,4,FALSE)</f>
        <v>0.54791666666666672</v>
      </c>
      <c r="E213" s="3">
        <f>VLOOKUP(A213,'QAQC ID Reference Page'!A$1:G$10999,5,FALSE)</f>
        <v>1042</v>
      </c>
      <c r="F213" s="3" t="str">
        <f>VLOOKUP(A213,'QAQC ID Reference Page'!A$1:G$10999,6,FALSE)</f>
        <v>E7C</v>
      </c>
      <c r="G213" s="3" t="str">
        <f>VLOOKUP(A213,'QAQC ID Reference Page'!A$1:G$10999,7,FALSE)</f>
        <v>B</v>
      </c>
      <c r="H213" s="11">
        <v>44209</v>
      </c>
      <c r="I213" s="3">
        <v>0.32</v>
      </c>
      <c r="J213" s="3">
        <v>100</v>
      </c>
      <c r="K213" s="3">
        <v>10</v>
      </c>
      <c r="L213" s="3">
        <v>218.34</v>
      </c>
      <c r="M213" s="3">
        <f t="shared" si="0"/>
        <v>0.1</v>
      </c>
      <c r="N213" s="3">
        <f t="shared" si="1"/>
        <v>31.994320000000002</v>
      </c>
      <c r="O213" s="3">
        <f t="shared" si="2"/>
        <v>3.1994320000000003</v>
      </c>
      <c r="P213" s="3"/>
      <c r="Q213" s="3"/>
      <c r="R213" s="3"/>
      <c r="S213" s="3"/>
      <c r="T213" s="3"/>
      <c r="U213" s="3"/>
      <c r="V213" s="3"/>
      <c r="W213" s="3"/>
      <c r="X213" s="3"/>
      <c r="Y213" s="3"/>
      <c r="Z213" s="3"/>
      <c r="AA213" s="3"/>
    </row>
    <row r="214" spans="1:27" x14ac:dyDescent="0.2">
      <c r="A214" s="3">
        <v>10437</v>
      </c>
      <c r="B214" s="3" t="str">
        <f>VLOOKUP(A214,'QAQC ID Reference Page'!A$1:G$10999,2,FALSE)</f>
        <v>OBS1120</v>
      </c>
      <c r="C214" s="11">
        <f>VLOOKUP(A214,'QAQC ID Reference Page'!A$1:G$10999,3,FALSE)</f>
        <v>44140</v>
      </c>
      <c r="D214" s="12">
        <f>VLOOKUP(A214,'QAQC ID Reference Page'!A$1:G$10999,4,FALSE)</f>
        <v>0.44236111111111109</v>
      </c>
      <c r="E214" s="3">
        <f>VLOOKUP(A214,'QAQC ID Reference Page'!A$1:G$10999,5,FALSE)</f>
        <v>1019</v>
      </c>
      <c r="F214" s="3" t="str">
        <f>VLOOKUP(A214,'QAQC ID Reference Page'!A$1:G$10999,6,FALSE)</f>
        <v>I7C</v>
      </c>
      <c r="G214" s="3" t="str">
        <f>VLOOKUP(A214,'QAQC ID Reference Page'!A$1:G$10999,7,FALSE)</f>
        <v>B</v>
      </c>
      <c r="H214" s="11">
        <v>44209</v>
      </c>
      <c r="I214" s="3">
        <v>0.32</v>
      </c>
      <c r="J214" s="3">
        <v>100</v>
      </c>
      <c r="K214" s="3">
        <v>10</v>
      </c>
      <c r="L214" s="3">
        <v>206.01</v>
      </c>
      <c r="M214" s="3">
        <f t="shared" si="0"/>
        <v>0.1</v>
      </c>
      <c r="N214" s="3">
        <f t="shared" si="1"/>
        <v>30.169479999999997</v>
      </c>
      <c r="O214" s="3">
        <f t="shared" si="2"/>
        <v>3.0169479999999997</v>
      </c>
      <c r="P214" s="3"/>
      <c r="Q214" s="3"/>
      <c r="R214" s="3"/>
      <c r="S214" s="3"/>
      <c r="T214" s="3"/>
      <c r="U214" s="3"/>
      <c r="V214" s="3"/>
      <c r="W214" s="3"/>
      <c r="X214" s="3"/>
      <c r="Y214" s="3"/>
      <c r="Z214" s="3"/>
      <c r="AA214" s="3"/>
    </row>
    <row r="215" spans="1:27" x14ac:dyDescent="0.2">
      <c r="A215" s="3">
        <v>10438</v>
      </c>
      <c r="B215" s="3" t="str">
        <f>VLOOKUP(A215,'QAQC ID Reference Page'!A$1:G$10999,2,FALSE)</f>
        <v>OBS1120</v>
      </c>
      <c r="C215" s="11">
        <f>VLOOKUP(A215,'QAQC ID Reference Page'!A$1:G$10999,3,FALSE)</f>
        <v>44140</v>
      </c>
      <c r="D215" s="12">
        <f>VLOOKUP(A215,'QAQC ID Reference Page'!A$1:G$10999,4,FALSE)</f>
        <v>0.44236111111111109</v>
      </c>
      <c r="E215" s="3">
        <f>VLOOKUP(A215,'QAQC ID Reference Page'!A$1:G$10999,5,FALSE)</f>
        <v>1017</v>
      </c>
      <c r="F215" s="3" t="str">
        <f>VLOOKUP(A215,'QAQC ID Reference Page'!A$1:G$10999,6,FALSE)</f>
        <v>I7C</v>
      </c>
      <c r="G215" s="3" t="str">
        <f>VLOOKUP(A215,'QAQC ID Reference Page'!A$1:G$10999,7,FALSE)</f>
        <v>S</v>
      </c>
      <c r="H215" s="11">
        <v>44209</v>
      </c>
      <c r="I215" s="3">
        <v>0.32</v>
      </c>
      <c r="J215" s="3">
        <v>70</v>
      </c>
      <c r="K215" s="3">
        <v>10</v>
      </c>
      <c r="L215" s="3">
        <v>209.2</v>
      </c>
      <c r="M215" s="3">
        <f t="shared" si="0"/>
        <v>0.14285714285714285</v>
      </c>
      <c r="N215" s="3">
        <f t="shared" si="1"/>
        <v>30.641599999999997</v>
      </c>
      <c r="O215" s="3">
        <f t="shared" si="2"/>
        <v>4.3773714285714282</v>
      </c>
      <c r="P215" s="3"/>
      <c r="Q215" s="3"/>
      <c r="R215" s="3"/>
      <c r="S215" s="3"/>
      <c r="T215" s="3"/>
      <c r="U215" s="3"/>
      <c r="V215" s="3"/>
      <c r="W215" s="3"/>
      <c r="X215" s="3"/>
      <c r="Y215" s="3"/>
      <c r="Z215" s="3"/>
      <c r="AA215" s="3"/>
    </row>
    <row r="216" spans="1:27" x14ac:dyDescent="0.2">
      <c r="A216" s="3">
        <v>10439</v>
      </c>
      <c r="B216" s="3" t="str">
        <f>VLOOKUP(A216,'QAQC ID Reference Page'!A$1:G$10999,2,FALSE)</f>
        <v>OBS1120</v>
      </c>
      <c r="C216" s="11">
        <f>VLOOKUP(A216,'QAQC ID Reference Page'!A$1:G$10999,3,FALSE)</f>
        <v>44140</v>
      </c>
      <c r="D216" s="12">
        <f>VLOOKUP(A216,'QAQC ID Reference Page'!A$1:G$10999,4,FALSE)</f>
        <v>0.53263888888888888</v>
      </c>
      <c r="E216" s="3">
        <f>VLOOKUP(A216,'QAQC ID Reference Page'!A$1:G$10999,5,FALSE)</f>
        <v>1029</v>
      </c>
      <c r="F216" s="3" t="str">
        <f>VLOOKUP(A216,'QAQC ID Reference Page'!A$1:G$10999,6,FALSE)</f>
        <v>E9</v>
      </c>
      <c r="G216" s="3" t="str">
        <f>VLOOKUP(A216,'QAQC ID Reference Page'!A$1:G$10999,7,FALSE)</f>
        <v>S</v>
      </c>
      <c r="H216" s="11">
        <v>44209</v>
      </c>
      <c r="I216" s="3">
        <v>0.32</v>
      </c>
      <c r="J216" s="3">
        <v>100</v>
      </c>
      <c r="K216" s="3">
        <v>10</v>
      </c>
      <c r="L216" s="3">
        <v>413.59</v>
      </c>
      <c r="M216" s="3">
        <f t="shared" si="0"/>
        <v>0.1</v>
      </c>
      <c r="N216" s="3">
        <f t="shared" si="1"/>
        <v>60.891319999999993</v>
      </c>
      <c r="O216" s="3">
        <f t="shared" si="2"/>
        <v>6.0891319999999993</v>
      </c>
      <c r="P216" s="3"/>
      <c r="Q216" s="3"/>
      <c r="R216" s="3"/>
      <c r="S216" s="3"/>
      <c r="T216" s="3"/>
      <c r="U216" s="3"/>
      <c r="V216" s="3"/>
      <c r="W216" s="3"/>
      <c r="X216" s="3"/>
      <c r="Y216" s="3"/>
      <c r="Z216" s="3"/>
      <c r="AA216" s="3"/>
    </row>
    <row r="217" spans="1:27" x14ac:dyDescent="0.2">
      <c r="A217" s="3">
        <v>10440</v>
      </c>
      <c r="B217" s="3" t="str">
        <f>VLOOKUP(A217,'QAQC ID Reference Page'!A$1:G$10999,2,FALSE)</f>
        <v>OBS1120</v>
      </c>
      <c r="C217" s="11">
        <f>VLOOKUP(A217,'QAQC ID Reference Page'!A$1:G$10999,3,FALSE)</f>
        <v>44140</v>
      </c>
      <c r="D217" s="12">
        <f>VLOOKUP(A217,'QAQC ID Reference Page'!A$1:G$10999,4,FALSE)</f>
        <v>0.47638888888888886</v>
      </c>
      <c r="E217" s="3">
        <f>VLOOKUP(A217,'QAQC ID Reference Page'!A$1:G$10999,5,FALSE)</f>
        <v>1022</v>
      </c>
      <c r="F217" s="3" t="str">
        <f>VLOOKUP(A217,'QAQC ID Reference Page'!A$1:G$10999,6,FALSE)</f>
        <v>G9</v>
      </c>
      <c r="G217" s="3" t="str">
        <f>VLOOKUP(A217,'QAQC ID Reference Page'!A$1:G$10999,7,FALSE)</f>
        <v>S</v>
      </c>
      <c r="H217" s="11">
        <v>44209</v>
      </c>
      <c r="I217" s="3">
        <v>0.32</v>
      </c>
      <c r="J217" s="3">
        <v>100</v>
      </c>
      <c r="K217" s="3">
        <v>10</v>
      </c>
      <c r="L217" s="3">
        <v>764.85</v>
      </c>
      <c r="M217" s="3">
        <f t="shared" si="0"/>
        <v>0.1</v>
      </c>
      <c r="N217" s="3">
        <f t="shared" si="1"/>
        <v>112.87780000000001</v>
      </c>
      <c r="O217" s="3">
        <f t="shared" si="2"/>
        <v>11.287780000000001</v>
      </c>
      <c r="P217" s="3"/>
      <c r="Q217" s="3"/>
      <c r="R217" s="3"/>
      <c r="S217" s="3"/>
      <c r="T217" s="3"/>
      <c r="U217" s="3"/>
      <c r="V217" s="3"/>
      <c r="W217" s="3"/>
      <c r="X217" s="3"/>
      <c r="Y217" s="3"/>
      <c r="Z217" s="3"/>
      <c r="AA217" s="3"/>
    </row>
    <row r="218" spans="1:27" x14ac:dyDescent="0.2">
      <c r="A218" s="3">
        <v>10441</v>
      </c>
      <c r="B218" s="3" t="str">
        <f>VLOOKUP(A218,'QAQC ID Reference Page'!A$1:G$10999,2,FALSE)</f>
        <v>OBS1120</v>
      </c>
      <c r="C218" s="11">
        <f>VLOOKUP(A218,'QAQC ID Reference Page'!A$1:G$10999,3,FALSE)</f>
        <v>44140</v>
      </c>
      <c r="D218" s="12">
        <f>VLOOKUP(A218,'QAQC ID Reference Page'!A$1:G$10999,4,FALSE)</f>
        <v>0.35902777777777778</v>
      </c>
      <c r="E218" s="3">
        <f>VLOOKUP(A218,'QAQC ID Reference Page'!A$1:G$10999,5,FALSE)</f>
        <v>1009</v>
      </c>
      <c r="F218" s="3" t="str">
        <f>VLOOKUP(A218,'QAQC ID Reference Page'!A$1:G$10999,6,FALSE)</f>
        <v>MR</v>
      </c>
      <c r="G218" s="3" t="str">
        <f>VLOOKUP(A218,'QAQC ID Reference Page'!A$1:G$10999,7,FALSE)</f>
        <v>S</v>
      </c>
      <c r="H218" s="11">
        <v>44209</v>
      </c>
      <c r="I218" s="3">
        <v>0.32</v>
      </c>
      <c r="J218" s="3">
        <v>70</v>
      </c>
      <c r="K218" s="3">
        <v>10</v>
      </c>
      <c r="L218" s="3">
        <v>241.34</v>
      </c>
      <c r="M218" s="3">
        <f t="shared" si="0"/>
        <v>0.14285714285714285</v>
      </c>
      <c r="N218" s="3">
        <f t="shared" si="1"/>
        <v>35.398319999999998</v>
      </c>
      <c r="O218" s="3">
        <f t="shared" si="2"/>
        <v>5.0569028571428563</v>
      </c>
      <c r="P218" s="3"/>
      <c r="Q218" s="3"/>
      <c r="R218" s="3"/>
      <c r="S218" s="3"/>
      <c r="T218" s="3"/>
      <c r="U218" s="3"/>
      <c r="V218" s="3"/>
      <c r="W218" s="3"/>
      <c r="X218" s="3"/>
      <c r="Y218" s="3"/>
      <c r="Z218" s="3"/>
      <c r="AA218" s="3"/>
    </row>
    <row r="219" spans="1:27" x14ac:dyDescent="0.2">
      <c r="A219" s="3">
        <v>10601</v>
      </c>
      <c r="B219" s="3" t="str">
        <f>VLOOKUP(A219,'QAQC ID Reference Page'!A$1:G$10999,2,FALSE)</f>
        <v>OBS0121</v>
      </c>
      <c r="C219" s="11">
        <f>VLOOKUP(A219,'QAQC ID Reference Page'!A$1:G$10999,3,FALSE)</f>
        <v>44215</v>
      </c>
      <c r="D219" s="12">
        <f>VLOOKUP(A219,'QAQC ID Reference Page'!A$1:G$10999,4,FALSE)</f>
        <v>0.30694444444444446</v>
      </c>
      <c r="E219" s="3">
        <f>VLOOKUP(A219,'QAQC ID Reference Page'!A$1:G$10999,5,FALSE)</f>
        <v>1031</v>
      </c>
      <c r="F219" s="3" t="str">
        <f>VLOOKUP(A219,'QAQC ID Reference Page'!A$1:G$10999,6,FALSE)</f>
        <v>B7C</v>
      </c>
      <c r="G219" s="3" t="str">
        <f>VLOOKUP(A219,'QAQC ID Reference Page'!A$1:G$10999,7,FALSE)</f>
        <v>B</v>
      </c>
      <c r="H219" s="13">
        <v>44502</v>
      </c>
      <c r="I219" s="3">
        <v>0.18</v>
      </c>
      <c r="J219" s="3">
        <v>80</v>
      </c>
      <c r="K219" s="3">
        <v>10</v>
      </c>
      <c r="L219" s="3">
        <v>323.29000000000002</v>
      </c>
      <c r="M219" s="26">
        <f t="shared" si="0"/>
        <v>0.125</v>
      </c>
      <c r="N219" s="26">
        <f t="shared" si="1"/>
        <v>47.666919999999998</v>
      </c>
      <c r="O219" s="26">
        <f t="shared" si="2"/>
        <v>5.9583649999999997</v>
      </c>
      <c r="P219" s="3"/>
      <c r="Q219" s="3"/>
      <c r="R219" s="3"/>
      <c r="S219" s="3"/>
      <c r="T219" s="3"/>
      <c r="U219" s="3"/>
      <c r="V219" s="3"/>
      <c r="W219" s="3"/>
      <c r="X219" s="3"/>
      <c r="Y219" s="3"/>
      <c r="Z219" s="3"/>
      <c r="AA219" s="3"/>
    </row>
    <row r="220" spans="1:27" x14ac:dyDescent="0.2">
      <c r="A220" s="3">
        <v>10602</v>
      </c>
      <c r="B220" s="3" t="str">
        <f>VLOOKUP(A220,'QAQC ID Reference Page'!A$1:G$10999,2,FALSE)</f>
        <v>OBS0121</v>
      </c>
      <c r="C220" s="11">
        <f>VLOOKUP(A220,'QAQC ID Reference Page'!A$1:G$10999,3,FALSE)</f>
        <v>44215</v>
      </c>
      <c r="D220" s="12">
        <f>VLOOKUP(A220,'QAQC ID Reference Page'!A$1:G$10999,4,FALSE)</f>
        <v>0.45277777777777778</v>
      </c>
      <c r="E220" s="3">
        <f>VLOOKUP(A220,'QAQC ID Reference Page'!A$1:G$10999,5,FALSE)</f>
        <v>1013</v>
      </c>
      <c r="F220" s="3" t="str">
        <f>VLOOKUP(A220,'QAQC ID Reference Page'!A$1:G$10999,6,FALSE)</f>
        <v>B4</v>
      </c>
      <c r="G220" s="3" t="str">
        <f>VLOOKUP(A220,'QAQC ID Reference Page'!A$1:G$10999,7,FALSE)</f>
        <v>S</v>
      </c>
      <c r="H220" s="13">
        <v>44502</v>
      </c>
      <c r="I220" s="3">
        <v>0.18</v>
      </c>
      <c r="J220" s="3">
        <v>80</v>
      </c>
      <c r="K220" s="3">
        <v>10</v>
      </c>
      <c r="L220" s="3">
        <v>167.46</v>
      </c>
      <c r="M220" s="26">
        <f t="shared" si="0"/>
        <v>0.125</v>
      </c>
      <c r="N220" s="26">
        <f t="shared" si="1"/>
        <v>24.60408</v>
      </c>
      <c r="O220" s="26">
        <f t="shared" si="2"/>
        <v>3.07551</v>
      </c>
      <c r="P220" s="3"/>
      <c r="Q220" s="3"/>
      <c r="R220" s="3"/>
      <c r="S220" s="3"/>
      <c r="T220" s="3"/>
      <c r="U220" s="3"/>
      <c r="V220" s="3"/>
      <c r="W220" s="3"/>
      <c r="X220" s="3"/>
      <c r="Y220" s="3"/>
      <c r="Z220" s="3"/>
      <c r="AA220" s="3"/>
    </row>
    <row r="221" spans="1:27" x14ac:dyDescent="0.2">
      <c r="A221" s="3">
        <v>10603</v>
      </c>
      <c r="B221" s="3" t="str">
        <f>VLOOKUP(A221,'QAQC ID Reference Page'!A$1:G$10999,2,FALSE)</f>
        <v>OBS0121</v>
      </c>
      <c r="C221" s="11">
        <f>VLOOKUP(A221,'QAQC ID Reference Page'!A$1:G$10999,3,FALSE)</f>
        <v>44215</v>
      </c>
      <c r="D221" s="12">
        <f>VLOOKUP(A221,'QAQC ID Reference Page'!A$1:G$10999,4,FALSE)</f>
        <v>0.40555555555555556</v>
      </c>
      <c r="E221" s="3">
        <f>VLOOKUP(A221,'QAQC ID Reference Page'!A$1:G$10999,5,FALSE)</f>
        <v>1035</v>
      </c>
      <c r="F221" s="3" t="str">
        <f>VLOOKUP(A221,'QAQC ID Reference Page'!A$1:G$10999,6,FALSE)</f>
        <v>C7C</v>
      </c>
      <c r="G221" s="3" t="str">
        <f>VLOOKUP(A221,'QAQC ID Reference Page'!A$1:G$10999,7,FALSE)</f>
        <v>S</v>
      </c>
      <c r="H221" s="13">
        <v>44502</v>
      </c>
      <c r="I221" s="3">
        <v>0.18</v>
      </c>
      <c r="J221" s="3">
        <v>80</v>
      </c>
      <c r="K221" s="3">
        <v>10</v>
      </c>
      <c r="L221" s="3">
        <v>659.94</v>
      </c>
      <c r="M221" s="26">
        <f t="shared" si="0"/>
        <v>0.125</v>
      </c>
      <c r="N221" s="26">
        <f t="shared" si="1"/>
        <v>97.491119999999995</v>
      </c>
      <c r="O221" s="26">
        <f t="shared" si="2"/>
        <v>12.186389999999999</v>
      </c>
      <c r="P221" s="3"/>
      <c r="Q221" s="3"/>
      <c r="R221" s="3"/>
      <c r="S221" s="3"/>
      <c r="T221" s="3"/>
      <c r="U221" s="3"/>
      <c r="V221" s="3"/>
      <c r="W221" s="3"/>
      <c r="X221" s="3"/>
      <c r="Y221" s="3"/>
      <c r="Z221" s="3"/>
      <c r="AA221" s="3"/>
    </row>
    <row r="222" spans="1:27" x14ac:dyDescent="0.2">
      <c r="A222" s="3">
        <v>10604</v>
      </c>
      <c r="B222" s="3" t="str">
        <f>VLOOKUP(A222,'QAQC ID Reference Page'!A$1:G$10999,2,FALSE)</f>
        <v>OBS0121</v>
      </c>
      <c r="C222" s="11">
        <f>VLOOKUP(A222,'QAQC ID Reference Page'!A$1:G$10999,3,FALSE)</f>
        <v>44215</v>
      </c>
      <c r="D222" s="12">
        <f>VLOOKUP(A222,'QAQC ID Reference Page'!A$1:G$10999,4,FALSE)</f>
        <v>0.54791666666666672</v>
      </c>
      <c r="E222" s="3">
        <f>VLOOKUP(A222,'QAQC ID Reference Page'!A$1:G$10999,5,FALSE)</f>
        <v>1040</v>
      </c>
      <c r="F222" s="3" t="str">
        <f>VLOOKUP(A222,'QAQC ID Reference Page'!A$1:G$10999,6,FALSE)</f>
        <v>C4</v>
      </c>
      <c r="G222" s="3" t="str">
        <f>VLOOKUP(A222,'QAQC ID Reference Page'!A$1:G$10999,7,FALSE)</f>
        <v>S</v>
      </c>
      <c r="H222" s="13">
        <v>44502</v>
      </c>
      <c r="I222" s="3">
        <v>0.18</v>
      </c>
      <c r="J222" s="3">
        <v>80</v>
      </c>
      <c r="K222" s="3">
        <v>10</v>
      </c>
      <c r="L222" s="3">
        <v>375.94</v>
      </c>
      <c r="M222" s="26">
        <f t="shared" si="0"/>
        <v>0.125</v>
      </c>
      <c r="N222" s="26">
        <f t="shared" si="1"/>
        <v>55.459119999999999</v>
      </c>
      <c r="O222" s="26">
        <f t="shared" si="2"/>
        <v>6.9323899999999998</v>
      </c>
      <c r="P222" s="3"/>
      <c r="Q222" s="3"/>
      <c r="R222" s="3"/>
      <c r="S222" s="3"/>
      <c r="T222" s="3"/>
      <c r="U222" s="3"/>
      <c r="V222" s="3"/>
      <c r="W222" s="3"/>
      <c r="X222" s="3"/>
      <c r="Y222" s="3"/>
      <c r="Z222" s="3"/>
      <c r="AA222" s="3"/>
    </row>
    <row r="223" spans="1:27" x14ac:dyDescent="0.2">
      <c r="A223" s="3">
        <v>10605</v>
      </c>
      <c r="B223" s="3" t="str">
        <f>VLOOKUP(A223,'QAQC ID Reference Page'!A$1:G$10999,2,FALSE)</f>
        <v>OBS0121</v>
      </c>
      <c r="C223" s="11">
        <f>VLOOKUP(A223,'QAQC ID Reference Page'!A$1:G$10999,3,FALSE)</f>
        <v>44215</v>
      </c>
      <c r="D223" s="12">
        <f>VLOOKUP(A223,'QAQC ID Reference Page'!A$1:G$10999,4,FALSE)</f>
        <v>0.4909722222222222</v>
      </c>
      <c r="E223" s="3">
        <f>VLOOKUP(A223,'QAQC ID Reference Page'!A$1:G$10999,5,FALSE)</f>
        <v>1014</v>
      </c>
      <c r="F223" s="3" t="str">
        <f>VLOOKUP(A223,'QAQC ID Reference Page'!A$1:G$10999,6,FALSE)</f>
        <v>D1</v>
      </c>
      <c r="G223" s="3" t="str">
        <f>VLOOKUP(A223,'QAQC ID Reference Page'!A$1:G$10999,7,FALSE)</f>
        <v>S</v>
      </c>
      <c r="H223" s="13">
        <v>44502</v>
      </c>
      <c r="I223" s="3">
        <v>0.18</v>
      </c>
      <c r="J223" s="3">
        <v>80</v>
      </c>
      <c r="K223" s="3">
        <v>10</v>
      </c>
      <c r="L223" s="3">
        <v>149.9</v>
      </c>
      <c r="M223" s="26">
        <f t="shared" si="0"/>
        <v>0.125</v>
      </c>
      <c r="N223" s="26">
        <f t="shared" si="1"/>
        <v>22.005199999999999</v>
      </c>
      <c r="O223" s="26">
        <f t="shared" si="2"/>
        <v>2.7506499999999998</v>
      </c>
      <c r="P223" s="3"/>
      <c r="Q223" s="3"/>
      <c r="R223" s="3"/>
      <c r="S223" s="3"/>
      <c r="T223" s="3"/>
      <c r="U223" s="3"/>
      <c r="V223" s="3"/>
      <c r="W223" s="3"/>
      <c r="X223" s="3"/>
      <c r="Y223" s="3"/>
      <c r="Z223" s="3"/>
      <c r="AA223" s="3"/>
    </row>
    <row r="224" spans="1:27" x14ac:dyDescent="0.2">
      <c r="A224" s="3">
        <v>10606</v>
      </c>
      <c r="B224" s="3" t="str">
        <f>VLOOKUP(A224,'QAQC ID Reference Page'!A$1:G$10999,2,FALSE)</f>
        <v>OBS0121</v>
      </c>
      <c r="C224" s="11">
        <f>VLOOKUP(A224,'QAQC ID Reference Page'!A$1:G$10999,3,FALSE)</f>
        <v>44215</v>
      </c>
      <c r="D224" s="12">
        <f>VLOOKUP(A224,'QAQC ID Reference Page'!A$1:G$10999,4,FALSE)</f>
        <v>0.48055555555555557</v>
      </c>
      <c r="E224" s="3">
        <f>VLOOKUP(A224,'QAQC ID Reference Page'!A$1:G$10999,5,FALSE)</f>
        <v>1015</v>
      </c>
      <c r="F224" s="3" t="str">
        <f>VLOOKUP(A224,'QAQC ID Reference Page'!A$1:G$10999,6,FALSE)</f>
        <v>C1</v>
      </c>
      <c r="G224" s="3" t="str">
        <f>VLOOKUP(A224,'QAQC ID Reference Page'!A$1:G$10999,7,FALSE)</f>
        <v>S</v>
      </c>
      <c r="H224" s="13">
        <v>44502</v>
      </c>
      <c r="I224" s="3">
        <v>0.18</v>
      </c>
      <c r="J224" s="3">
        <v>80</v>
      </c>
      <c r="K224" s="3">
        <v>10</v>
      </c>
      <c r="L224" s="3">
        <v>146.94999999999999</v>
      </c>
      <c r="M224" s="26">
        <f t="shared" si="0"/>
        <v>0.125</v>
      </c>
      <c r="N224" s="26">
        <f t="shared" si="1"/>
        <v>21.568599999999996</v>
      </c>
      <c r="O224" s="26">
        <f t="shared" si="2"/>
        <v>2.6960749999999996</v>
      </c>
      <c r="P224" s="3"/>
      <c r="Q224" s="3"/>
      <c r="R224" s="3"/>
      <c r="S224" s="3"/>
      <c r="T224" s="3"/>
      <c r="U224" s="3"/>
      <c r="V224" s="3"/>
      <c r="W224" s="3"/>
      <c r="X224" s="3"/>
      <c r="Y224" s="3"/>
      <c r="Z224" s="3"/>
      <c r="AA224" s="3"/>
    </row>
    <row r="225" spans="1:27" x14ac:dyDescent="0.2">
      <c r="A225" s="3">
        <v>10607</v>
      </c>
      <c r="B225" s="3" t="str">
        <f>VLOOKUP(A225,'QAQC ID Reference Page'!A$1:G$10999,2,FALSE)</f>
        <v>OBS0121</v>
      </c>
      <c r="C225" s="11">
        <f>VLOOKUP(A225,'QAQC ID Reference Page'!A$1:G$10999,3,FALSE)</f>
        <v>44215</v>
      </c>
      <c r="D225" s="12">
        <f>VLOOKUP(A225,'QAQC ID Reference Page'!A$1:G$10999,4,FALSE)</f>
        <v>0.40555555555555556</v>
      </c>
      <c r="E225" s="3">
        <f>VLOOKUP(A225,'QAQC ID Reference Page'!A$1:G$10999,5,FALSE)</f>
        <v>1036</v>
      </c>
      <c r="F225" s="3" t="str">
        <f>VLOOKUP(A225,'QAQC ID Reference Page'!A$1:G$10999,6,FALSE)</f>
        <v>C7C</v>
      </c>
      <c r="G225" s="3" t="str">
        <f>VLOOKUP(A225,'QAQC ID Reference Page'!A$1:G$10999,7,FALSE)</f>
        <v>B</v>
      </c>
      <c r="H225" s="13">
        <v>44502</v>
      </c>
      <c r="I225" s="3">
        <v>0.18</v>
      </c>
      <c r="J225" s="3">
        <v>80</v>
      </c>
      <c r="K225" s="3">
        <v>10</v>
      </c>
      <c r="L225" s="3">
        <v>416.31</v>
      </c>
      <c r="M225" s="26">
        <f t="shared" si="0"/>
        <v>0.125</v>
      </c>
      <c r="N225" s="26">
        <f t="shared" si="1"/>
        <v>61.433879999999995</v>
      </c>
      <c r="O225" s="26">
        <f t="shared" si="2"/>
        <v>7.6792349999999994</v>
      </c>
      <c r="P225" s="3"/>
      <c r="Q225" s="3"/>
      <c r="R225" s="3"/>
      <c r="S225" s="3"/>
      <c r="T225" s="3"/>
      <c r="U225" s="3"/>
      <c r="V225" s="3"/>
      <c r="W225" s="3"/>
      <c r="X225" s="3"/>
      <c r="Y225" s="3"/>
      <c r="Z225" s="3"/>
      <c r="AA225" s="3"/>
    </row>
    <row r="226" spans="1:27" x14ac:dyDescent="0.2">
      <c r="A226" s="3">
        <v>10608</v>
      </c>
      <c r="B226" s="3" t="str">
        <f>VLOOKUP(A226,'QAQC ID Reference Page'!A$1:G$10999,2,FALSE)</f>
        <v>OBS0121</v>
      </c>
      <c r="C226" s="11">
        <f>VLOOKUP(A226,'QAQC ID Reference Page'!A$1:G$10999,3,FALSE)</f>
        <v>44215</v>
      </c>
      <c r="D226" s="12">
        <f>VLOOKUP(A226,'QAQC ID Reference Page'!A$1:G$10999,4,FALSE)</f>
        <v>0.53819444444444442</v>
      </c>
      <c r="E226" s="3">
        <f>VLOOKUP(A226,'QAQC ID Reference Page'!A$1:G$10999,5,FALSE)</f>
        <v>1028</v>
      </c>
      <c r="F226" s="3" t="str">
        <f>VLOOKUP(A226,'QAQC ID Reference Page'!A$1:G$10999,6,FALSE)</f>
        <v>WFR</v>
      </c>
      <c r="G226" s="3" t="str">
        <f>VLOOKUP(A226,'QAQC ID Reference Page'!A$1:G$10999,7,FALSE)</f>
        <v>S</v>
      </c>
      <c r="H226" s="13">
        <v>44502</v>
      </c>
      <c r="I226" s="3">
        <v>0.18</v>
      </c>
      <c r="J226" s="3">
        <v>80</v>
      </c>
      <c r="K226" s="3">
        <v>10</v>
      </c>
      <c r="L226" s="3">
        <v>152.94999999999999</v>
      </c>
      <c r="M226" s="26">
        <f t="shared" si="0"/>
        <v>0.125</v>
      </c>
      <c r="N226" s="26">
        <f t="shared" si="1"/>
        <v>22.456599999999998</v>
      </c>
      <c r="O226" s="26">
        <f t="shared" si="2"/>
        <v>2.8070749999999998</v>
      </c>
      <c r="P226" s="3"/>
      <c r="Q226" s="3"/>
      <c r="R226" s="3"/>
      <c r="S226" s="3"/>
      <c r="T226" s="3"/>
      <c r="U226" s="3"/>
      <c r="V226" s="3"/>
      <c r="W226" s="3"/>
      <c r="X226" s="3"/>
      <c r="Y226" s="3"/>
      <c r="Z226" s="3"/>
      <c r="AA226" s="3"/>
    </row>
    <row r="227" spans="1:27" x14ac:dyDescent="0.2">
      <c r="A227" s="3">
        <v>10609</v>
      </c>
      <c r="B227" s="3" t="str">
        <f>VLOOKUP(A227,'QAQC ID Reference Page'!A$1:G$10999,2,FALSE)</f>
        <v>OBS0121</v>
      </c>
      <c r="C227" s="11">
        <f>VLOOKUP(A227,'QAQC ID Reference Page'!A$1:G$10999,3,FALSE)</f>
        <v>44215</v>
      </c>
      <c r="D227" s="12">
        <f>VLOOKUP(A227,'QAQC ID Reference Page'!A$1:G$10999,4,FALSE)</f>
        <v>0.49861111111111112</v>
      </c>
      <c r="E227" s="3">
        <f>VLOOKUP(A227,'QAQC ID Reference Page'!A$1:G$10999,5,FALSE)</f>
        <v>1039</v>
      </c>
      <c r="F227" s="3" t="str">
        <f>VLOOKUP(A227,'QAQC ID Reference Page'!A$1:G$10999,6,FALSE)</f>
        <v>E1</v>
      </c>
      <c r="G227" s="3" t="str">
        <f>VLOOKUP(A227,'QAQC ID Reference Page'!A$1:G$10999,7,FALSE)</f>
        <v>S</v>
      </c>
      <c r="H227" s="13">
        <v>44502</v>
      </c>
      <c r="I227" s="3">
        <v>0.18</v>
      </c>
      <c r="J227" s="3">
        <v>80</v>
      </c>
      <c r="K227" s="3">
        <v>10</v>
      </c>
      <c r="L227" s="3">
        <v>107.07</v>
      </c>
      <c r="M227" s="26">
        <f t="shared" si="0"/>
        <v>0.125</v>
      </c>
      <c r="N227" s="26">
        <f t="shared" si="1"/>
        <v>15.666359999999999</v>
      </c>
      <c r="O227" s="26">
        <f t="shared" si="2"/>
        <v>1.9582949999999999</v>
      </c>
      <c r="P227" s="3"/>
      <c r="Q227" s="3"/>
      <c r="R227" s="3"/>
      <c r="S227" s="3"/>
      <c r="T227" s="3"/>
      <c r="U227" s="3"/>
      <c r="V227" s="3"/>
      <c r="W227" s="3"/>
      <c r="X227" s="3"/>
      <c r="Y227" s="3"/>
      <c r="Z227" s="3"/>
      <c r="AA227" s="3"/>
    </row>
    <row r="228" spans="1:27" x14ac:dyDescent="0.2">
      <c r="A228" s="3">
        <v>10610</v>
      </c>
      <c r="B228" s="3" t="str">
        <f>VLOOKUP(A228,'QAQC ID Reference Page'!A$1:G$10999,2,FALSE)</f>
        <v>OBS0121</v>
      </c>
      <c r="C228" s="11">
        <f>VLOOKUP(A228,'QAQC ID Reference Page'!A$1:G$10999,3,FALSE)</f>
        <v>44215</v>
      </c>
      <c r="D228" s="12">
        <f>VLOOKUP(A228,'QAQC ID Reference Page'!A$1:G$10999,4,FALSE)</f>
        <v>0.38194444444444442</v>
      </c>
      <c r="E228" s="3">
        <f>VLOOKUP(A228,'QAQC ID Reference Page'!A$1:G$10999,5,FALSE)</f>
        <v>1044</v>
      </c>
      <c r="F228" s="3" t="str">
        <f>VLOOKUP(A228,'QAQC ID Reference Page'!A$1:G$10999,6,FALSE)</f>
        <v>C9</v>
      </c>
      <c r="G228" s="3" t="str">
        <f>VLOOKUP(A228,'QAQC ID Reference Page'!A$1:G$10999,7,FALSE)</f>
        <v>S</v>
      </c>
      <c r="H228" s="13">
        <v>44502</v>
      </c>
      <c r="I228" s="3">
        <v>0.18</v>
      </c>
      <c r="J228" s="3">
        <v>80</v>
      </c>
      <c r="K228" s="3">
        <v>10</v>
      </c>
      <c r="L228" s="3">
        <v>479.85</v>
      </c>
      <c r="M228" s="26">
        <f t="shared" si="0"/>
        <v>0.125</v>
      </c>
      <c r="N228" s="26">
        <f t="shared" si="1"/>
        <v>70.837799999999987</v>
      </c>
      <c r="O228" s="26">
        <f t="shared" si="2"/>
        <v>8.8547249999999984</v>
      </c>
      <c r="P228" s="3"/>
      <c r="Q228" s="3"/>
      <c r="R228" s="3"/>
      <c r="S228" s="3"/>
      <c r="T228" s="3"/>
      <c r="U228" s="3"/>
      <c r="V228" s="3"/>
      <c r="W228" s="3"/>
      <c r="X228" s="3"/>
      <c r="Y228" s="3"/>
      <c r="Z228" s="3"/>
      <c r="AA228" s="3"/>
    </row>
    <row r="229" spans="1:27" x14ac:dyDescent="0.2">
      <c r="A229" s="3">
        <v>10611</v>
      </c>
      <c r="B229" s="3" t="str">
        <f>VLOOKUP(A229,'QAQC ID Reference Page'!A$1:G$10999,2,FALSE)</f>
        <v>OBS0121</v>
      </c>
      <c r="C229" s="11">
        <f>VLOOKUP(A229,'QAQC ID Reference Page'!A$1:G$10999,3,FALSE)</f>
        <v>44215</v>
      </c>
      <c r="D229" s="12">
        <f>VLOOKUP(A229,'QAQC ID Reference Page'!A$1:G$10999,4,FALSE)</f>
        <v>0.36458333333333331</v>
      </c>
      <c r="E229" s="3">
        <f>VLOOKUP(A229,'QAQC ID Reference Page'!A$1:G$10999,5,FALSE)</f>
        <v>1012</v>
      </c>
      <c r="F229" s="3" t="str">
        <f>VLOOKUP(A229,'QAQC ID Reference Page'!A$1:G$10999,6,FALSE)</f>
        <v>WB</v>
      </c>
      <c r="G229" s="3" t="str">
        <f>VLOOKUP(A229,'QAQC ID Reference Page'!A$1:G$10999,7,FALSE)</f>
        <v>S</v>
      </c>
      <c r="H229" s="13">
        <v>44502</v>
      </c>
      <c r="I229" s="3">
        <v>0.18</v>
      </c>
      <c r="J229" s="3">
        <v>100</v>
      </c>
      <c r="K229" s="3">
        <v>10</v>
      </c>
      <c r="L229" s="3">
        <v>1273.8</v>
      </c>
      <c r="M229" s="26">
        <f t="shared" si="0"/>
        <v>0.1</v>
      </c>
      <c r="N229" s="26">
        <f t="shared" si="1"/>
        <v>188.34239999999997</v>
      </c>
      <c r="O229" s="26">
        <f t="shared" si="2"/>
        <v>18.834239999999998</v>
      </c>
      <c r="P229" s="3"/>
      <c r="Q229" s="3"/>
      <c r="R229" s="3"/>
      <c r="S229" s="3"/>
      <c r="T229" s="3"/>
      <c r="U229" s="3"/>
      <c r="V229" s="3"/>
      <c r="W229" s="3"/>
      <c r="X229" s="3"/>
      <c r="Y229" s="3"/>
      <c r="Z229" s="3"/>
      <c r="AA229" s="3"/>
    </row>
    <row r="230" spans="1:27" x14ac:dyDescent="0.2">
      <c r="A230" s="3">
        <v>10612</v>
      </c>
      <c r="B230" s="3" t="str">
        <f>VLOOKUP(A230,'QAQC ID Reference Page'!A$1:G$10999,2,FALSE)</f>
        <v>OBS0121</v>
      </c>
      <c r="C230" s="11">
        <f>VLOOKUP(A230,'QAQC ID Reference Page'!A$1:G$10999,3,FALSE)</f>
        <v>44215</v>
      </c>
      <c r="D230" s="12">
        <f>VLOOKUP(A230,'QAQC ID Reference Page'!A$1:G$10999,4,FALSE)</f>
        <v>0.44166666666666665</v>
      </c>
      <c r="E230" s="3">
        <f>VLOOKUP(A230,'QAQC ID Reference Page'!A$1:G$10999,5,FALSE)</f>
        <v>1023</v>
      </c>
      <c r="F230" s="3" t="str">
        <f>VLOOKUP(A230,'QAQC ID Reference Page'!A$1:G$10999,6,FALSE)</f>
        <v>C5-1</v>
      </c>
      <c r="G230" s="3" t="str">
        <f>VLOOKUP(A230,'QAQC ID Reference Page'!A$1:G$10999,7,FALSE)</f>
        <v>S</v>
      </c>
      <c r="H230" s="13">
        <v>44502</v>
      </c>
      <c r="I230" s="3">
        <v>0.18</v>
      </c>
      <c r="J230" s="3">
        <v>100</v>
      </c>
      <c r="K230" s="3">
        <v>10</v>
      </c>
      <c r="L230" s="3">
        <v>381.06</v>
      </c>
      <c r="M230" s="26">
        <f t="shared" si="0"/>
        <v>0.1</v>
      </c>
      <c r="N230" s="26">
        <f t="shared" si="1"/>
        <v>56.216879999999996</v>
      </c>
      <c r="O230" s="26">
        <f t="shared" si="2"/>
        <v>5.6216879999999998</v>
      </c>
      <c r="P230" s="3"/>
      <c r="Q230" s="3"/>
      <c r="R230" s="3"/>
      <c r="S230" s="3"/>
      <c r="T230" s="3"/>
      <c r="U230" s="3"/>
      <c r="V230" s="3"/>
      <c r="W230" s="3"/>
      <c r="X230" s="3"/>
      <c r="Y230" s="3"/>
      <c r="Z230" s="3"/>
      <c r="AA230" s="3"/>
    </row>
    <row r="231" spans="1:27" x14ac:dyDescent="0.2">
      <c r="A231" s="3">
        <v>10613</v>
      </c>
      <c r="B231" s="3" t="str">
        <f>VLOOKUP(A231,'QAQC ID Reference Page'!A$1:G$10999,2,FALSE)</f>
        <v>OBS0121</v>
      </c>
      <c r="C231" s="11">
        <f>VLOOKUP(A231,'QAQC ID Reference Page'!A$1:G$10999,3,FALSE)</f>
        <v>44215</v>
      </c>
      <c r="D231" s="12">
        <f>VLOOKUP(A231,'QAQC ID Reference Page'!A$1:G$10999,4,FALSE)</f>
        <v>0.52638888888888891</v>
      </c>
      <c r="E231" s="3">
        <f>VLOOKUP(A231,'QAQC ID Reference Page'!A$1:G$10999,5,FALSE)</f>
        <v>1006</v>
      </c>
      <c r="F231" s="3" t="str">
        <f>VLOOKUP(A231,'QAQC ID Reference Page'!A$1:G$10999,6,FALSE)</f>
        <v>BLB</v>
      </c>
      <c r="G231" s="3" t="str">
        <f>VLOOKUP(A231,'QAQC ID Reference Page'!A$1:G$10999,7,FALSE)</f>
        <v>S</v>
      </c>
      <c r="H231" s="13">
        <v>44502</v>
      </c>
      <c r="I231" s="3">
        <v>0.18</v>
      </c>
      <c r="J231" s="3">
        <v>100</v>
      </c>
      <c r="K231" s="3">
        <v>10</v>
      </c>
      <c r="L231" s="3">
        <v>157.99</v>
      </c>
      <c r="M231" s="26">
        <f t="shared" si="0"/>
        <v>0.1</v>
      </c>
      <c r="N231" s="26">
        <f t="shared" si="1"/>
        <v>23.20252</v>
      </c>
      <c r="O231" s="26">
        <f t="shared" si="2"/>
        <v>2.320252</v>
      </c>
      <c r="P231" s="3"/>
      <c r="Q231" s="3"/>
      <c r="R231" s="3"/>
      <c r="S231" s="3"/>
      <c r="T231" s="3"/>
      <c r="U231" s="3"/>
      <c r="V231" s="3"/>
      <c r="W231" s="3"/>
      <c r="X231" s="3"/>
      <c r="Y231" s="3"/>
      <c r="Z231" s="3"/>
      <c r="AA231" s="3"/>
    </row>
    <row r="232" spans="1:27" x14ac:dyDescent="0.2">
      <c r="A232" s="3">
        <v>10614</v>
      </c>
      <c r="B232" s="3" t="str">
        <f>VLOOKUP(A232,'QAQC ID Reference Page'!A$1:G$10999,2,FALSE)</f>
        <v>OBS0121</v>
      </c>
      <c r="C232" s="11">
        <f>VLOOKUP(A232,'QAQC ID Reference Page'!A$1:G$10999,3,FALSE)</f>
        <v>44215</v>
      </c>
      <c r="D232" s="12">
        <f>VLOOKUP(A232,'QAQC ID Reference Page'!A$1:G$10999,4,FALSE)</f>
        <v>0.47083333333333333</v>
      </c>
      <c r="E232" s="3">
        <f>VLOOKUP(A232,'QAQC ID Reference Page'!A$1:G$10999,5,FALSE)</f>
        <v>1011</v>
      </c>
      <c r="F232" s="3" t="str">
        <f>VLOOKUP(A232,'QAQC ID Reference Page'!A$1:G$10999,6,FALSE)</f>
        <v>B1</v>
      </c>
      <c r="G232" s="3" t="str">
        <f>VLOOKUP(A232,'QAQC ID Reference Page'!A$1:G$10999,7,FALSE)</f>
        <v>S</v>
      </c>
      <c r="H232" s="13">
        <v>44502</v>
      </c>
      <c r="I232" s="3">
        <v>0.18</v>
      </c>
      <c r="J232" s="3">
        <v>100</v>
      </c>
      <c r="K232" s="3">
        <v>10</v>
      </c>
      <c r="L232" s="3">
        <v>173.56</v>
      </c>
      <c r="M232" s="26">
        <f t="shared" si="0"/>
        <v>0.1</v>
      </c>
      <c r="N232" s="26">
        <f t="shared" si="1"/>
        <v>25.506879999999999</v>
      </c>
      <c r="O232" s="26">
        <f t="shared" si="2"/>
        <v>2.5506880000000001</v>
      </c>
      <c r="P232" s="3"/>
      <c r="Q232" s="3"/>
      <c r="R232" s="3"/>
      <c r="S232" s="3"/>
      <c r="T232" s="3"/>
      <c r="U232" s="3"/>
      <c r="V232" s="3"/>
      <c r="W232" s="3"/>
      <c r="X232" s="3"/>
      <c r="Y232" s="3"/>
      <c r="Z232" s="3"/>
      <c r="AA232" s="3"/>
    </row>
    <row r="233" spans="1:27" x14ac:dyDescent="0.2">
      <c r="A233" s="3">
        <v>10615</v>
      </c>
      <c r="B233" s="3" t="str">
        <f>VLOOKUP(A233,'QAQC ID Reference Page'!A$1:G$10999,2,FALSE)</f>
        <v>OBS0121</v>
      </c>
      <c r="C233" s="11">
        <f>VLOOKUP(A233,'QAQC ID Reference Page'!A$1:G$10999,3,FALSE)</f>
        <v>44215</v>
      </c>
      <c r="D233" s="12">
        <f>VLOOKUP(A233,'QAQC ID Reference Page'!A$1:G$10999,4,FALSE)</f>
        <v>0.34513888888888888</v>
      </c>
      <c r="E233" s="3">
        <f>VLOOKUP(A233,'QAQC ID Reference Page'!A$1:G$10999,5,FALSE)</f>
        <v>1037</v>
      </c>
      <c r="F233" s="3" t="str">
        <f>VLOOKUP(A233,'QAQC ID Reference Page'!A$1:G$10999,6,FALSE)</f>
        <v>BSR</v>
      </c>
      <c r="G233" s="3" t="str">
        <f>VLOOKUP(A233,'QAQC ID Reference Page'!A$1:G$10999,7,FALSE)</f>
        <v>S</v>
      </c>
      <c r="H233" s="13">
        <v>44502</v>
      </c>
      <c r="I233" s="3">
        <v>0.18</v>
      </c>
      <c r="J233" s="3">
        <v>100</v>
      </c>
      <c r="K233" s="3">
        <v>10</v>
      </c>
      <c r="L233" s="3">
        <v>622.63</v>
      </c>
      <c r="M233" s="26">
        <f t="shared" si="0"/>
        <v>0.1</v>
      </c>
      <c r="N233" s="26">
        <f t="shared" si="1"/>
        <v>91.969239999999985</v>
      </c>
      <c r="O233" s="26">
        <f t="shared" si="2"/>
        <v>9.1969239999999992</v>
      </c>
      <c r="P233" s="3"/>
      <c r="Q233" s="3"/>
      <c r="R233" s="3"/>
      <c r="S233" s="3"/>
      <c r="T233" s="3"/>
      <c r="U233" s="3"/>
      <c r="V233" s="3"/>
      <c r="W233" s="3"/>
      <c r="X233" s="3"/>
      <c r="Y233" s="3"/>
      <c r="Z233" s="3"/>
      <c r="AA233" s="3"/>
    </row>
    <row r="234" spans="1:27" x14ac:dyDescent="0.2">
      <c r="A234" s="3">
        <v>10616</v>
      </c>
      <c r="B234" s="3" t="str">
        <f>VLOOKUP(A234,'QAQC ID Reference Page'!A$1:G$10999,2,FALSE)</f>
        <v>OBS0121</v>
      </c>
      <c r="C234" s="11">
        <f>VLOOKUP(A234,'QAQC ID Reference Page'!A$1:G$10999,3,FALSE)</f>
        <v>44215</v>
      </c>
      <c r="D234" s="12">
        <f>VLOOKUP(A234,'QAQC ID Reference Page'!A$1:G$10999,4,FALSE)</f>
        <v>0.33263888888888887</v>
      </c>
      <c r="E234" s="3">
        <f>VLOOKUP(A234,'QAQC ID Reference Page'!A$1:G$10999,5,FALSE)</f>
        <v>1027</v>
      </c>
      <c r="F234" s="3" t="str">
        <f>VLOOKUP(A234,'QAQC ID Reference Page'!A$1:G$10999,6,FALSE)</f>
        <v>B11</v>
      </c>
      <c r="G234" s="3" t="str">
        <f>VLOOKUP(A234,'QAQC ID Reference Page'!A$1:G$10999,7,FALSE)</f>
        <v>S</v>
      </c>
      <c r="H234" s="13">
        <v>44502</v>
      </c>
      <c r="I234" s="3">
        <v>0.18</v>
      </c>
      <c r="J234" s="3">
        <v>100</v>
      </c>
      <c r="K234" s="3">
        <v>10</v>
      </c>
      <c r="L234" s="3">
        <v>239.83</v>
      </c>
      <c r="M234" s="26">
        <f t="shared" si="0"/>
        <v>0.1</v>
      </c>
      <c r="N234" s="26">
        <f t="shared" si="1"/>
        <v>35.314840000000004</v>
      </c>
      <c r="O234" s="26">
        <f t="shared" si="2"/>
        <v>3.5314840000000007</v>
      </c>
      <c r="P234" s="3"/>
      <c r="Q234" s="3"/>
      <c r="R234" s="3"/>
      <c r="S234" s="3"/>
      <c r="T234" s="3"/>
      <c r="U234" s="3"/>
      <c r="V234" s="3"/>
      <c r="W234" s="3"/>
      <c r="X234" s="3"/>
      <c r="Y234" s="3"/>
      <c r="Z234" s="3"/>
      <c r="AA234" s="3"/>
    </row>
    <row r="235" spans="1:27" x14ac:dyDescent="0.2">
      <c r="A235" s="3">
        <v>10617</v>
      </c>
      <c r="B235" s="3" t="str">
        <f>VLOOKUP(A235,'QAQC ID Reference Page'!A$1:G$10999,2,FALSE)</f>
        <v>OBS0121</v>
      </c>
      <c r="C235" s="11">
        <f>VLOOKUP(A235,'QAQC ID Reference Page'!A$1:G$10999,3,FALSE)</f>
        <v>44215</v>
      </c>
      <c r="D235" s="12">
        <f>VLOOKUP(A235,'QAQC ID Reference Page'!A$1:G$10999,4,FALSE)</f>
        <v>0.30694444444444446</v>
      </c>
      <c r="E235" s="3">
        <f>VLOOKUP(A235,'QAQC ID Reference Page'!A$1:G$10999,5,FALSE)</f>
        <v>1020</v>
      </c>
      <c r="F235" s="3" t="str">
        <f>VLOOKUP(A235,'QAQC ID Reference Page'!A$1:G$10999,6,FALSE)</f>
        <v>B7C</v>
      </c>
      <c r="G235" s="3" t="str">
        <f>VLOOKUP(A235,'QAQC ID Reference Page'!A$1:G$10999,7,FALSE)</f>
        <v>S</v>
      </c>
      <c r="H235" s="13">
        <v>44502</v>
      </c>
      <c r="I235" s="3">
        <v>0.18</v>
      </c>
      <c r="J235" s="3">
        <v>100</v>
      </c>
      <c r="K235" s="3">
        <v>10</v>
      </c>
      <c r="L235" s="3">
        <v>184.97</v>
      </c>
      <c r="M235" s="26">
        <f t="shared" si="0"/>
        <v>0.1</v>
      </c>
      <c r="N235" s="26">
        <f t="shared" si="1"/>
        <v>27.19556</v>
      </c>
      <c r="O235" s="26">
        <f t="shared" si="2"/>
        <v>2.7195560000000003</v>
      </c>
      <c r="P235" s="3"/>
      <c r="Q235" s="3"/>
      <c r="R235" s="3"/>
      <c r="S235" s="3"/>
      <c r="T235" s="3"/>
      <c r="U235" s="3"/>
      <c r="V235" s="3"/>
      <c r="W235" s="3"/>
      <c r="X235" s="3"/>
      <c r="Y235" s="3"/>
      <c r="Z235" s="3"/>
      <c r="AA235" s="3"/>
    </row>
    <row r="236" spans="1:27" x14ac:dyDescent="0.2">
      <c r="A236" s="3">
        <v>10618</v>
      </c>
      <c r="B236" s="3" t="str">
        <f>VLOOKUP(A236,'QAQC ID Reference Page'!A$1:G$10999,2,FALSE)</f>
        <v>OBS0121</v>
      </c>
      <c r="C236" s="11">
        <f>VLOOKUP(A236,'QAQC ID Reference Page'!A$1:G$10999,3,FALSE)</f>
        <v>44216</v>
      </c>
      <c r="D236" s="12">
        <f>VLOOKUP(A236,'QAQC ID Reference Page'!A$1:G$10999,4,FALSE)</f>
        <v>0.57430555555555551</v>
      </c>
      <c r="E236" s="3">
        <f>VLOOKUP(A236,'QAQC ID Reference Page'!A$1:G$10999,5,FALSE)</f>
        <v>1035</v>
      </c>
      <c r="F236" s="3" t="str">
        <f>VLOOKUP(A236,'QAQC ID Reference Page'!A$1:G$10999,6,FALSE)</f>
        <v>G6</v>
      </c>
      <c r="G236" s="3" t="str">
        <f>VLOOKUP(A236,'QAQC ID Reference Page'!A$1:G$10999,7,FALSE)</f>
        <v>S</v>
      </c>
      <c r="H236" s="13">
        <v>44299</v>
      </c>
      <c r="I236" s="3">
        <v>0.33</v>
      </c>
      <c r="J236" s="3">
        <v>100</v>
      </c>
      <c r="K236" s="3">
        <v>10</v>
      </c>
      <c r="L236" s="3">
        <v>4283.7700000000004</v>
      </c>
      <c r="M236" s="26">
        <f t="shared" si="0"/>
        <v>0.1</v>
      </c>
      <c r="N236" s="26">
        <f t="shared" si="1"/>
        <v>633.66795999999999</v>
      </c>
      <c r="O236" s="26">
        <f t="shared" si="2"/>
        <v>63.366796000000001</v>
      </c>
      <c r="P236" s="3"/>
      <c r="Q236" s="3"/>
      <c r="R236" s="3"/>
      <c r="S236" s="3"/>
      <c r="T236" s="3"/>
      <c r="U236" s="3"/>
      <c r="V236" s="3"/>
      <c r="W236" s="3"/>
      <c r="X236" s="3"/>
      <c r="Y236" s="3"/>
      <c r="Z236" s="3"/>
      <c r="AA236" s="3"/>
    </row>
    <row r="237" spans="1:27" x14ac:dyDescent="0.2">
      <c r="A237" s="3">
        <v>10619</v>
      </c>
      <c r="B237" s="3" t="str">
        <f>VLOOKUP(A237,'QAQC ID Reference Page'!A$1:G$10999,2,FALSE)</f>
        <v>OBS0121</v>
      </c>
      <c r="C237" s="11">
        <f>VLOOKUP(A237,'QAQC ID Reference Page'!A$1:G$10999,3,FALSE)</f>
        <v>44216</v>
      </c>
      <c r="D237" s="12">
        <f>VLOOKUP(A237,'QAQC ID Reference Page'!A$1:G$10999,4,FALSE)</f>
        <v>0.36319444444444443</v>
      </c>
      <c r="E237" s="3">
        <f>VLOOKUP(A237,'QAQC ID Reference Page'!A$1:G$10999,5,FALSE)</f>
        <v>1005</v>
      </c>
      <c r="F237" s="3" t="str">
        <f>VLOOKUP(A237,'QAQC ID Reference Page'!A$1:G$10999,6,FALSE)</f>
        <v>E9</v>
      </c>
      <c r="G237" s="3" t="str">
        <f>VLOOKUP(A237,'QAQC ID Reference Page'!A$1:G$10999,7,FALSE)</f>
        <v>S</v>
      </c>
      <c r="H237" s="13">
        <v>44299</v>
      </c>
      <c r="I237" s="3">
        <v>0.33</v>
      </c>
      <c r="J237" s="3">
        <v>100</v>
      </c>
      <c r="K237" s="3">
        <v>10</v>
      </c>
      <c r="L237" s="3">
        <v>913.75</v>
      </c>
      <c r="M237" s="26">
        <f t="shared" si="0"/>
        <v>0.1</v>
      </c>
      <c r="N237" s="26">
        <f t="shared" si="1"/>
        <v>134.90499999999997</v>
      </c>
      <c r="O237" s="26">
        <f t="shared" si="2"/>
        <v>13.490499999999997</v>
      </c>
      <c r="P237" s="3"/>
      <c r="Q237" s="3"/>
      <c r="R237" s="3"/>
      <c r="S237" s="3"/>
      <c r="T237" s="3"/>
      <c r="U237" s="3"/>
      <c r="V237" s="3"/>
      <c r="W237" s="3"/>
      <c r="X237" s="3"/>
      <c r="Y237" s="3"/>
      <c r="Z237" s="3"/>
      <c r="AA237" s="3"/>
    </row>
    <row r="238" spans="1:27" x14ac:dyDescent="0.2">
      <c r="A238" s="3">
        <v>10620</v>
      </c>
      <c r="B238" s="3" t="str">
        <f>VLOOKUP(A238,'QAQC ID Reference Page'!A$1:G$10999,2,FALSE)</f>
        <v>OBS0121</v>
      </c>
      <c r="C238" s="11">
        <f>VLOOKUP(A238,'QAQC ID Reference Page'!A$1:G$10999,3,FALSE)</f>
        <v>44216</v>
      </c>
      <c r="D238" s="12">
        <f>VLOOKUP(A238,'QAQC ID Reference Page'!A$1:G$10999,4,FALSE)</f>
        <v>0.52986111111111112</v>
      </c>
      <c r="E238" s="3">
        <f>VLOOKUP(A238,'QAQC ID Reference Page'!A$1:G$10999,5,FALSE)</f>
        <v>1018</v>
      </c>
      <c r="F238" s="3" t="str">
        <f>VLOOKUP(A238,'QAQC ID Reference Page'!A$1:G$10999,6,FALSE)</f>
        <v>I7C</v>
      </c>
      <c r="G238" s="3" t="str">
        <f>VLOOKUP(A238,'QAQC ID Reference Page'!A$1:G$10999,7,FALSE)</f>
        <v>B</v>
      </c>
      <c r="H238" s="13">
        <v>44299</v>
      </c>
      <c r="I238" s="3">
        <v>0.33</v>
      </c>
      <c r="J238" s="3">
        <v>58</v>
      </c>
      <c r="K238" s="3">
        <v>10</v>
      </c>
      <c r="L238" s="3">
        <v>656.2</v>
      </c>
      <c r="M238" s="26">
        <f t="shared" si="0"/>
        <v>0.17241379310344829</v>
      </c>
      <c r="N238" s="26">
        <f t="shared" si="1"/>
        <v>96.787599999999998</v>
      </c>
      <c r="O238" s="26">
        <f t="shared" si="2"/>
        <v>16.687517241379311</v>
      </c>
      <c r="P238" s="3"/>
      <c r="Q238" s="3"/>
      <c r="R238" s="3"/>
      <c r="S238" s="3"/>
      <c r="T238" s="3"/>
      <c r="U238" s="3"/>
      <c r="V238" s="3"/>
      <c r="W238" s="3"/>
      <c r="X238" s="3"/>
      <c r="Y238" s="3"/>
      <c r="Z238" s="3"/>
      <c r="AA238" s="3"/>
    </row>
    <row r="239" spans="1:27" x14ac:dyDescent="0.2">
      <c r="A239" s="3">
        <v>10621</v>
      </c>
      <c r="B239" s="3" t="str">
        <f>VLOOKUP(A239,'QAQC ID Reference Page'!A$1:G$10999,2,FALSE)</f>
        <v>OBS0121</v>
      </c>
      <c r="C239" s="11">
        <f>VLOOKUP(A239,'QAQC ID Reference Page'!A$1:G$10999,3,FALSE)</f>
        <v>44216</v>
      </c>
      <c r="D239" s="12">
        <f>VLOOKUP(A239,'QAQC ID Reference Page'!A$1:G$10999,4,FALSE)</f>
        <v>0.49305555555555558</v>
      </c>
      <c r="E239" s="3">
        <f>VLOOKUP(A239,'QAQC ID Reference Page'!A$1:G$10999,5,FALSE)</f>
        <v>1044</v>
      </c>
      <c r="F239" s="3" t="str">
        <f>VLOOKUP(A239,'QAQC ID Reference Page'!A$1:G$10999,6,FALSE)</f>
        <v>MR</v>
      </c>
      <c r="G239" s="3" t="str">
        <f>VLOOKUP(A239,'QAQC ID Reference Page'!A$1:G$10999,7,FALSE)</f>
        <v>B</v>
      </c>
      <c r="H239" s="13">
        <v>44299</v>
      </c>
      <c r="I239" s="3">
        <v>0.33</v>
      </c>
      <c r="J239" s="3">
        <v>100</v>
      </c>
      <c r="K239" s="3">
        <v>10</v>
      </c>
      <c r="L239" s="3">
        <v>816.5</v>
      </c>
      <c r="M239" s="26">
        <f t="shared" si="0"/>
        <v>0.1</v>
      </c>
      <c r="N239" s="26">
        <f t="shared" si="1"/>
        <v>120.512</v>
      </c>
      <c r="O239" s="26">
        <f t="shared" si="2"/>
        <v>12.051200000000001</v>
      </c>
      <c r="P239" s="3"/>
      <c r="Q239" s="3"/>
      <c r="R239" s="3"/>
      <c r="S239" s="3"/>
      <c r="T239" s="3"/>
      <c r="U239" s="3"/>
      <c r="V239" s="3"/>
      <c r="W239" s="3"/>
      <c r="X239" s="3"/>
      <c r="Y239" s="3"/>
      <c r="Z239" s="3"/>
      <c r="AA239" s="3"/>
    </row>
    <row r="240" spans="1:27" x14ac:dyDescent="0.2">
      <c r="A240" s="3">
        <v>10622</v>
      </c>
      <c r="B240" s="3" t="str">
        <f>VLOOKUP(A240,'QAQC ID Reference Page'!A$1:G$10999,2,FALSE)</f>
        <v>OBS0121</v>
      </c>
      <c r="C240" s="11">
        <f>VLOOKUP(A240,'QAQC ID Reference Page'!A$1:G$10999,3,FALSE)</f>
        <v>44216</v>
      </c>
      <c r="D240" s="12">
        <f>VLOOKUP(A240,'QAQC ID Reference Page'!A$1:G$10999,4,FALSE)</f>
        <v>0.36319444444444443</v>
      </c>
      <c r="E240" s="3">
        <f>VLOOKUP(A240,'QAQC ID Reference Page'!A$1:G$10999,5,FALSE)</f>
        <v>1032</v>
      </c>
      <c r="F240" s="3" t="str">
        <f>VLOOKUP(A240,'QAQC ID Reference Page'!A$1:G$10999,6,FALSE)</f>
        <v>E9</v>
      </c>
      <c r="G240" s="3" t="str">
        <f>VLOOKUP(A240,'QAQC ID Reference Page'!A$1:G$10999,7,FALSE)</f>
        <v>B</v>
      </c>
      <c r="H240" s="13">
        <v>44299</v>
      </c>
      <c r="I240" s="3">
        <v>0.33</v>
      </c>
      <c r="J240" s="3">
        <v>100</v>
      </c>
      <c r="K240" s="3">
        <v>10</v>
      </c>
      <c r="L240" s="3">
        <v>1000.14</v>
      </c>
      <c r="M240" s="26">
        <f t="shared" si="0"/>
        <v>0.1</v>
      </c>
      <c r="N240" s="26">
        <f t="shared" si="1"/>
        <v>147.69071999999997</v>
      </c>
      <c r="O240" s="26">
        <f t="shared" si="2"/>
        <v>14.769071999999998</v>
      </c>
      <c r="P240" s="3"/>
      <c r="Q240" s="3"/>
      <c r="R240" s="3"/>
      <c r="S240" s="3"/>
      <c r="T240" s="3"/>
      <c r="U240" s="3"/>
      <c r="V240" s="3"/>
      <c r="W240" s="3"/>
      <c r="X240" s="3"/>
      <c r="Y240" s="3"/>
      <c r="Z240" s="3"/>
      <c r="AA240" s="3"/>
    </row>
    <row r="241" spans="1:27" x14ac:dyDescent="0.2">
      <c r="A241" s="3">
        <v>10623</v>
      </c>
      <c r="B241" s="3" t="str">
        <f>VLOOKUP(A241,'QAQC ID Reference Page'!A$1:G$10999,2,FALSE)</f>
        <v>OBS0121</v>
      </c>
      <c r="C241" s="11">
        <f>VLOOKUP(A241,'QAQC ID Reference Page'!A$1:G$10999,3,FALSE)</f>
        <v>44216</v>
      </c>
      <c r="D241" s="12">
        <f>VLOOKUP(A241,'QAQC ID Reference Page'!A$1:G$10999,4,FALSE)</f>
        <v>0.52986111111111112</v>
      </c>
      <c r="E241" s="3">
        <f>VLOOKUP(A241,'QAQC ID Reference Page'!A$1:G$10999,5,FALSE)</f>
        <v>1015</v>
      </c>
      <c r="F241" s="3" t="str">
        <f>VLOOKUP(A241,'QAQC ID Reference Page'!A$1:G$10999,6,FALSE)</f>
        <v>I7C</v>
      </c>
      <c r="G241" s="3" t="str">
        <f>VLOOKUP(A241,'QAQC ID Reference Page'!A$1:G$10999,7,FALSE)</f>
        <v>S</v>
      </c>
      <c r="H241" s="13">
        <v>44299</v>
      </c>
      <c r="I241" s="3">
        <v>0.33</v>
      </c>
      <c r="J241" s="3">
        <v>100</v>
      </c>
      <c r="K241" s="3">
        <v>10</v>
      </c>
      <c r="L241" s="3">
        <v>568.85</v>
      </c>
      <c r="M241" s="26">
        <f t="shared" si="0"/>
        <v>0.1</v>
      </c>
      <c r="N241" s="26">
        <f t="shared" si="1"/>
        <v>83.859800000000007</v>
      </c>
      <c r="O241" s="26">
        <f t="shared" si="2"/>
        <v>8.3859800000000018</v>
      </c>
      <c r="P241" s="3"/>
      <c r="Q241" s="3"/>
      <c r="R241" s="3"/>
      <c r="S241" s="3"/>
      <c r="T241" s="3"/>
      <c r="U241" s="3"/>
      <c r="V241" s="3"/>
      <c r="W241" s="3"/>
      <c r="X241" s="3"/>
      <c r="Y241" s="3"/>
      <c r="Z241" s="3"/>
      <c r="AA241" s="3"/>
    </row>
    <row r="242" spans="1:27" x14ac:dyDescent="0.2">
      <c r="A242" s="3">
        <v>10624</v>
      </c>
      <c r="B242" s="3" t="str">
        <f>VLOOKUP(A242,'QAQC ID Reference Page'!A$1:G$10999,2,FALSE)</f>
        <v>OBS0121</v>
      </c>
      <c r="C242" s="11">
        <f>VLOOKUP(A242,'QAQC ID Reference Page'!A$1:G$10999,3,FALSE)</f>
        <v>44216</v>
      </c>
      <c r="D242" s="12">
        <f>VLOOKUP(A242,'QAQC ID Reference Page'!A$1:G$10999,4,FALSE)</f>
        <v>0.58680555555555558</v>
      </c>
      <c r="E242" s="3">
        <f>VLOOKUP(A242,'QAQC ID Reference Page'!A$1:G$10999,5,FALSE)</f>
        <v>1040</v>
      </c>
      <c r="F242" s="3" t="str">
        <f>VLOOKUP(A242,'QAQC ID Reference Page'!A$1:G$10999,6,FALSE)</f>
        <v>G7C</v>
      </c>
      <c r="G242" s="3" t="str">
        <f>VLOOKUP(A242,'QAQC ID Reference Page'!A$1:G$10999,7,FALSE)</f>
        <v>S</v>
      </c>
      <c r="H242" s="13">
        <v>44299</v>
      </c>
      <c r="I242" s="3">
        <v>0.33</v>
      </c>
      <c r="J242" s="3">
        <v>100</v>
      </c>
      <c r="K242" s="3">
        <v>10</v>
      </c>
      <c r="L242" s="3">
        <v>808.73</v>
      </c>
      <c r="M242" s="26">
        <f t="shared" si="0"/>
        <v>0.1</v>
      </c>
      <c r="N242" s="26">
        <f t="shared" si="1"/>
        <v>119.36203999999999</v>
      </c>
      <c r="O242" s="26">
        <f t="shared" si="2"/>
        <v>11.936204</v>
      </c>
      <c r="P242" s="3"/>
      <c r="Q242" s="3"/>
      <c r="R242" s="3"/>
      <c r="S242" s="3"/>
      <c r="T242" s="3"/>
      <c r="U242" s="3"/>
      <c r="V242" s="3"/>
      <c r="W242" s="3"/>
      <c r="X242" s="3"/>
      <c r="Y242" s="3"/>
      <c r="Z242" s="3"/>
      <c r="AA242" s="3"/>
    </row>
    <row r="243" spans="1:27" x14ac:dyDescent="0.2">
      <c r="A243" s="3">
        <v>10625</v>
      </c>
      <c r="B243" s="3" t="str">
        <f>VLOOKUP(A243,'QAQC ID Reference Page'!A$1:G$10999,2,FALSE)</f>
        <v>OBS0121</v>
      </c>
      <c r="C243" s="11">
        <f>VLOOKUP(A243,'QAQC ID Reference Page'!A$1:G$10999,3,FALSE)</f>
        <v>44216</v>
      </c>
      <c r="D243" s="12">
        <f>VLOOKUP(A243,'QAQC ID Reference Page'!A$1:G$10999,4,FALSE)</f>
        <v>0.49305555555555558</v>
      </c>
      <c r="E243" s="3">
        <f>VLOOKUP(A243,'QAQC ID Reference Page'!A$1:G$10999,5,FALSE)</f>
        <v>1024</v>
      </c>
      <c r="F243" s="3" t="str">
        <f>VLOOKUP(A243,'QAQC ID Reference Page'!A$1:G$10999,6,FALSE)</f>
        <v>MR</v>
      </c>
      <c r="G243" s="3" t="str">
        <f>VLOOKUP(A243,'QAQC ID Reference Page'!A$1:G$10999,7,FALSE)</f>
        <v>S</v>
      </c>
      <c r="H243" s="13">
        <v>44299</v>
      </c>
      <c r="I243" s="3">
        <v>0.33</v>
      </c>
      <c r="J243" s="3">
        <v>100</v>
      </c>
      <c r="K243" s="3">
        <v>10</v>
      </c>
      <c r="L243" s="3">
        <v>651.66999999999996</v>
      </c>
      <c r="M243" s="26">
        <f t="shared" si="0"/>
        <v>0.1</v>
      </c>
      <c r="N243" s="26">
        <f t="shared" si="1"/>
        <v>96.117159999999984</v>
      </c>
      <c r="O243" s="26">
        <f t="shared" si="2"/>
        <v>9.6117159999999995</v>
      </c>
      <c r="P243" s="3"/>
      <c r="Q243" s="3"/>
      <c r="R243" s="3"/>
      <c r="S243" s="3"/>
      <c r="T243" s="3"/>
      <c r="U243" s="3"/>
      <c r="V243" s="3"/>
      <c r="W243" s="3"/>
      <c r="X243" s="3"/>
      <c r="Y243" s="3"/>
      <c r="Z243" s="3"/>
      <c r="AA243" s="3"/>
    </row>
    <row r="244" spans="1:27" x14ac:dyDescent="0.2">
      <c r="A244" s="3">
        <v>10626</v>
      </c>
      <c r="B244" s="3" t="str">
        <f>VLOOKUP(A244,'QAQC ID Reference Page'!A$1:G$10999,2,FALSE)</f>
        <v>OBS0121</v>
      </c>
      <c r="C244" s="11">
        <f>VLOOKUP(A244,'QAQC ID Reference Page'!A$1:G$10999,3,FALSE)</f>
        <v>44216</v>
      </c>
      <c r="D244" s="12">
        <f>VLOOKUP(A244,'QAQC ID Reference Page'!A$1:G$10999,4,FALSE)</f>
        <v>0.56111111111111112</v>
      </c>
      <c r="E244" s="3">
        <f>VLOOKUP(A244,'QAQC ID Reference Page'!A$1:G$10999,5,FALSE)</f>
        <v>1039</v>
      </c>
      <c r="F244" s="3" t="str">
        <f>VLOOKUP(A244,'QAQC ID Reference Page'!A$1:G$10999,6,FALSE)</f>
        <v>DR</v>
      </c>
      <c r="G244" s="3" t="str">
        <f>VLOOKUP(A244,'QAQC ID Reference Page'!A$1:G$10999,7,FALSE)</f>
        <v>S</v>
      </c>
      <c r="H244" s="13">
        <v>44299</v>
      </c>
      <c r="I244" s="3">
        <v>0.33</v>
      </c>
      <c r="J244" s="3">
        <v>62</v>
      </c>
      <c r="K244" s="3">
        <v>10</v>
      </c>
      <c r="L244" s="3">
        <v>3464.17</v>
      </c>
      <c r="M244" s="26">
        <f t="shared" si="0"/>
        <v>0.16129032258064516</v>
      </c>
      <c r="N244" s="26">
        <f t="shared" si="1"/>
        <v>512.3671599999999</v>
      </c>
      <c r="O244" s="26">
        <f t="shared" si="2"/>
        <v>82.639864516129009</v>
      </c>
      <c r="P244" s="3"/>
      <c r="Q244" s="3"/>
      <c r="R244" s="3"/>
      <c r="S244" s="3"/>
      <c r="T244" s="3"/>
      <c r="U244" s="3"/>
      <c r="V244" s="3"/>
      <c r="W244" s="3"/>
      <c r="X244" s="3"/>
      <c r="Y244" s="3"/>
      <c r="Z244" s="3"/>
      <c r="AA244" s="3"/>
    </row>
    <row r="245" spans="1:27" x14ac:dyDescent="0.2">
      <c r="A245" s="3">
        <v>10627</v>
      </c>
      <c r="B245" s="3" t="str">
        <f>VLOOKUP(A245,'QAQC ID Reference Page'!A$1:G$10999,2,FALSE)</f>
        <v>OBS0121</v>
      </c>
      <c r="C245" s="11">
        <f>VLOOKUP(A245,'QAQC ID Reference Page'!A$1:G$10999,3,FALSE)</f>
        <v>44216</v>
      </c>
      <c r="D245" s="12">
        <f>VLOOKUP(A245,'QAQC ID Reference Page'!A$1:G$10999,4,FALSE)</f>
        <v>0.43194444444444446</v>
      </c>
      <c r="E245" s="3">
        <f>VLOOKUP(A245,'QAQC ID Reference Page'!A$1:G$10999,5,FALSE)</f>
        <v>1042</v>
      </c>
      <c r="F245" s="3" t="str">
        <f>VLOOKUP(A245,'QAQC ID Reference Page'!A$1:G$10999,6,FALSE)</f>
        <v>I9</v>
      </c>
      <c r="G245" s="3" t="str">
        <f>VLOOKUP(A245,'QAQC ID Reference Page'!A$1:G$10999,7,FALSE)</f>
        <v>B</v>
      </c>
      <c r="H245" s="13">
        <v>44299</v>
      </c>
      <c r="I245" s="3">
        <v>0.33</v>
      </c>
      <c r="J245" s="3">
        <v>100</v>
      </c>
      <c r="K245" s="3">
        <v>10</v>
      </c>
      <c r="L245" s="3">
        <v>1173.6400000000001</v>
      </c>
      <c r="M245" s="26">
        <f t="shared" si="0"/>
        <v>0.1</v>
      </c>
      <c r="N245" s="26">
        <f t="shared" si="1"/>
        <v>173.36872</v>
      </c>
      <c r="O245" s="26">
        <f t="shared" si="2"/>
        <v>17.336872</v>
      </c>
      <c r="P245" s="3"/>
      <c r="Q245" s="3"/>
      <c r="R245" s="3"/>
      <c r="S245" s="3"/>
      <c r="T245" s="3"/>
      <c r="U245" s="3"/>
      <c r="V245" s="3"/>
      <c r="W245" s="3"/>
      <c r="X245" s="3"/>
      <c r="Y245" s="3"/>
      <c r="Z245" s="3"/>
      <c r="AA245" s="3"/>
    </row>
    <row r="246" spans="1:27" x14ac:dyDescent="0.2">
      <c r="A246" s="3">
        <v>10628</v>
      </c>
      <c r="B246" s="3" t="str">
        <f>VLOOKUP(A246,'QAQC ID Reference Page'!A$1:G$10999,2,FALSE)</f>
        <v>OBS0121</v>
      </c>
      <c r="C246" s="11">
        <f>VLOOKUP(A246,'QAQC ID Reference Page'!A$1:G$10999,3,FALSE)</f>
        <v>44216</v>
      </c>
      <c r="D246" s="12">
        <f>VLOOKUP(A246,'QAQC ID Reference Page'!A$1:G$10999,4,FALSE)</f>
        <v>0.48125000000000001</v>
      </c>
      <c r="E246" s="3">
        <f>VLOOKUP(A246,'QAQC ID Reference Page'!A$1:G$10999,5,FALSE)</f>
        <v>1029</v>
      </c>
      <c r="F246" s="3" t="str">
        <f>VLOOKUP(A246,'QAQC ID Reference Page'!A$1:G$10999,6,FALSE)</f>
        <v>TR</v>
      </c>
      <c r="G246" s="3" t="str">
        <f>VLOOKUP(A246,'QAQC ID Reference Page'!A$1:G$10999,7,FALSE)</f>
        <v>S</v>
      </c>
      <c r="H246" s="13">
        <v>44299</v>
      </c>
      <c r="I246" s="3">
        <v>0.33</v>
      </c>
      <c r="J246" s="3">
        <v>100</v>
      </c>
      <c r="K246" s="3">
        <v>10</v>
      </c>
      <c r="L246" s="3">
        <v>846.99</v>
      </c>
      <c r="M246" s="26">
        <f t="shared" si="0"/>
        <v>0.1</v>
      </c>
      <c r="N246" s="26">
        <f t="shared" si="1"/>
        <v>125.02452</v>
      </c>
      <c r="O246" s="26">
        <f t="shared" si="2"/>
        <v>12.502452</v>
      </c>
      <c r="P246" s="3"/>
      <c r="Q246" s="3"/>
      <c r="R246" s="3"/>
      <c r="S246" s="3"/>
      <c r="T246" s="3"/>
      <c r="U246" s="3"/>
      <c r="V246" s="3"/>
      <c r="W246" s="3"/>
      <c r="X246" s="3"/>
      <c r="Y246" s="3"/>
      <c r="Z246" s="3"/>
      <c r="AA246" s="3"/>
    </row>
    <row r="247" spans="1:27" x14ac:dyDescent="0.2">
      <c r="A247" s="3">
        <v>10629</v>
      </c>
      <c r="B247" s="3" t="str">
        <f>VLOOKUP(A247,'QAQC ID Reference Page'!A$1:G$10999,2,FALSE)</f>
        <v>OBS0121</v>
      </c>
      <c r="C247" s="11">
        <f>VLOOKUP(A247,'QAQC ID Reference Page'!A$1:G$10999,3,FALSE)</f>
        <v>44216</v>
      </c>
      <c r="D247" s="12">
        <f>VLOOKUP(A247,'QAQC ID Reference Page'!A$1:G$10999,4,FALSE)</f>
        <v>0.33611111111111114</v>
      </c>
      <c r="E247" s="3">
        <f>VLOOKUP(A247,'QAQC ID Reference Page'!A$1:G$10999,5,FALSE)</f>
        <v>1038</v>
      </c>
      <c r="F247" s="3" t="str">
        <f>VLOOKUP(A247,'QAQC ID Reference Page'!A$1:G$10999,6,FALSE)</f>
        <v>E7C</v>
      </c>
      <c r="G247" s="3" t="str">
        <f>VLOOKUP(A247,'QAQC ID Reference Page'!A$1:G$10999,7,FALSE)</f>
        <v>B</v>
      </c>
      <c r="H247" s="13">
        <v>44299</v>
      </c>
      <c r="I247" s="3">
        <v>0.33</v>
      </c>
      <c r="J247" s="3">
        <v>100</v>
      </c>
      <c r="K247" s="3">
        <v>10</v>
      </c>
      <c r="L247" s="3">
        <v>697.26</v>
      </c>
      <c r="M247" s="26">
        <f t="shared" si="0"/>
        <v>0.1</v>
      </c>
      <c r="N247" s="26">
        <f t="shared" si="1"/>
        <v>102.86448</v>
      </c>
      <c r="O247" s="26">
        <f t="shared" si="2"/>
        <v>10.286448</v>
      </c>
      <c r="P247" s="3"/>
      <c r="Q247" s="3"/>
      <c r="R247" s="3"/>
      <c r="S247" s="3"/>
      <c r="T247" s="3"/>
      <c r="U247" s="3"/>
      <c r="V247" s="3"/>
      <c r="W247" s="3"/>
      <c r="X247" s="3"/>
      <c r="Y247" s="3"/>
      <c r="Z247" s="3"/>
      <c r="AA247" s="3"/>
    </row>
    <row r="248" spans="1:27" x14ac:dyDescent="0.2">
      <c r="A248" s="3">
        <v>10630</v>
      </c>
      <c r="B248" s="3" t="str">
        <f>VLOOKUP(A248,'QAQC ID Reference Page'!A$1:G$10999,2,FALSE)</f>
        <v>OBS0121</v>
      </c>
      <c r="C248" s="11">
        <f>VLOOKUP(A248,'QAQC ID Reference Page'!A$1:G$10999,3,FALSE)</f>
        <v>44216</v>
      </c>
      <c r="D248" s="12">
        <f>VLOOKUP(A248,'QAQC ID Reference Page'!A$1:G$10999,4,FALSE)</f>
        <v>0.30277777777777776</v>
      </c>
      <c r="E248" s="3">
        <f>VLOOKUP(A248,'QAQC ID Reference Page'!A$1:G$10999,5,FALSE)</f>
        <v>1010</v>
      </c>
      <c r="F248" s="3" t="str">
        <f>VLOOKUP(A248,'QAQC ID Reference Page'!A$1:G$10999,6,FALSE)</f>
        <v>EFR</v>
      </c>
      <c r="G248" s="3" t="str">
        <f>VLOOKUP(A248,'QAQC ID Reference Page'!A$1:G$10999,7,FALSE)</f>
        <v>S</v>
      </c>
      <c r="H248" s="13">
        <v>44299</v>
      </c>
      <c r="I248" s="3">
        <v>0.33</v>
      </c>
      <c r="J248" s="3">
        <v>100</v>
      </c>
      <c r="K248" s="3">
        <v>10</v>
      </c>
      <c r="L248" s="3">
        <v>937.79</v>
      </c>
      <c r="M248" s="26">
        <f t="shared" si="0"/>
        <v>0.1</v>
      </c>
      <c r="N248" s="26">
        <f t="shared" si="1"/>
        <v>138.46291999999997</v>
      </c>
      <c r="O248" s="26">
        <f t="shared" si="2"/>
        <v>13.846291999999998</v>
      </c>
      <c r="P248" s="3"/>
      <c r="Q248" s="3"/>
      <c r="R248" s="3"/>
      <c r="S248" s="3"/>
      <c r="T248" s="3"/>
      <c r="U248" s="3"/>
      <c r="V248" s="3"/>
      <c r="W248" s="3"/>
      <c r="X248" s="3"/>
      <c r="Y248" s="3"/>
      <c r="Z248" s="3"/>
      <c r="AA248" s="3"/>
    </row>
    <row r="249" spans="1:27" x14ac:dyDescent="0.2">
      <c r="A249" s="3">
        <v>10631</v>
      </c>
      <c r="B249" s="3" t="str">
        <f>VLOOKUP(A249,'QAQC ID Reference Page'!A$1:G$10999,2,FALSE)</f>
        <v>OBS0121</v>
      </c>
      <c r="C249" s="11">
        <f>VLOOKUP(A249,'QAQC ID Reference Page'!A$1:G$10999,3,FALSE)</f>
        <v>44216</v>
      </c>
      <c r="D249" s="12">
        <f>VLOOKUP(A249,'QAQC ID Reference Page'!A$1:G$10999,4,FALSE)</f>
        <v>0.33611111111111114</v>
      </c>
      <c r="E249" s="3">
        <f>VLOOKUP(A249,'QAQC ID Reference Page'!A$1:G$10999,5,FALSE)</f>
        <v>1034</v>
      </c>
      <c r="F249" s="3" t="str">
        <f>VLOOKUP(A249,'QAQC ID Reference Page'!A$1:G$10999,6,FALSE)</f>
        <v>E7C</v>
      </c>
      <c r="G249" s="3" t="str">
        <f>VLOOKUP(A249,'QAQC ID Reference Page'!A$1:G$10999,7,FALSE)</f>
        <v>S</v>
      </c>
      <c r="H249" s="13">
        <v>44299</v>
      </c>
      <c r="I249" s="3">
        <v>0.33</v>
      </c>
      <c r="J249" s="3">
        <v>100</v>
      </c>
      <c r="K249" s="3">
        <v>10</v>
      </c>
      <c r="L249" s="3">
        <v>521.71</v>
      </c>
      <c r="M249" s="26">
        <f t="shared" si="0"/>
        <v>0.1</v>
      </c>
      <c r="N249" s="26">
        <f t="shared" si="1"/>
        <v>76.883080000000007</v>
      </c>
      <c r="O249" s="26">
        <f t="shared" si="2"/>
        <v>7.688308000000001</v>
      </c>
      <c r="P249" s="3"/>
      <c r="Q249" s="3"/>
      <c r="R249" s="3"/>
      <c r="S249" s="3"/>
      <c r="T249" s="3"/>
      <c r="U249" s="3"/>
      <c r="V249" s="3"/>
      <c r="W249" s="3"/>
      <c r="X249" s="3"/>
      <c r="Y249" s="3"/>
      <c r="Z249" s="3"/>
      <c r="AA249" s="3"/>
    </row>
    <row r="250" spans="1:27" x14ac:dyDescent="0.2">
      <c r="A250" s="3">
        <v>10632</v>
      </c>
      <c r="B250" s="3" t="str">
        <f>VLOOKUP(A250,'QAQC ID Reference Page'!A$1:G$10999,2,FALSE)</f>
        <v>OBS0121</v>
      </c>
      <c r="C250" s="11">
        <f>VLOOKUP(A250,'QAQC ID Reference Page'!A$1:G$10999,3,FALSE)</f>
        <v>44216</v>
      </c>
      <c r="D250" s="12">
        <f>VLOOKUP(A250,'QAQC ID Reference Page'!A$1:G$10999,4,FALSE)</f>
        <v>0.58680555555555558</v>
      </c>
      <c r="E250" s="3">
        <f>VLOOKUP(A250,'QAQC ID Reference Page'!A$1:G$10999,5,FALSE)</f>
        <v>1003</v>
      </c>
      <c r="F250" s="3" t="str">
        <f>VLOOKUP(A250,'QAQC ID Reference Page'!A$1:G$10999,6,FALSE)</f>
        <v>G7C</v>
      </c>
      <c r="G250" s="3" t="str">
        <f>VLOOKUP(A250,'QAQC ID Reference Page'!A$1:G$10999,7,FALSE)</f>
        <v>B</v>
      </c>
      <c r="H250" s="13">
        <v>44299</v>
      </c>
      <c r="I250" s="3">
        <v>0.33</v>
      </c>
      <c r="J250" s="3">
        <v>100</v>
      </c>
      <c r="K250" s="3">
        <v>10</v>
      </c>
      <c r="L250" s="3">
        <v>897.36</v>
      </c>
      <c r="M250" s="26">
        <f t="shared" si="0"/>
        <v>0.1</v>
      </c>
      <c r="N250" s="26">
        <f t="shared" si="1"/>
        <v>132.47927999999999</v>
      </c>
      <c r="O250" s="26">
        <f t="shared" si="2"/>
        <v>13.247928</v>
      </c>
      <c r="P250" s="3"/>
      <c r="Q250" s="3"/>
      <c r="R250" s="3"/>
      <c r="S250" s="3"/>
      <c r="T250" s="3"/>
      <c r="U250" s="3"/>
      <c r="V250" s="3"/>
      <c r="W250" s="3"/>
      <c r="X250" s="3"/>
      <c r="Y250" s="3"/>
      <c r="Z250" s="3"/>
      <c r="AA250" s="3"/>
    </row>
    <row r="251" spans="1:27" x14ac:dyDescent="0.2">
      <c r="A251" s="3">
        <v>10633</v>
      </c>
      <c r="B251" s="3" t="str">
        <f>VLOOKUP(A251,'QAQC ID Reference Page'!A$1:G$10999,2,FALSE)</f>
        <v>OBS0121</v>
      </c>
      <c r="C251" s="11">
        <f>VLOOKUP(A251,'QAQC ID Reference Page'!A$1:G$10999,3,FALSE)</f>
        <v>44216</v>
      </c>
      <c r="D251" s="12">
        <f>VLOOKUP(A251,'QAQC ID Reference Page'!A$1:G$10999,4,FALSE)</f>
        <v>0.46736111111111112</v>
      </c>
      <c r="E251" s="3">
        <f>VLOOKUP(A251,'QAQC ID Reference Page'!A$1:G$10999,5,FALSE)</f>
        <v>1013</v>
      </c>
      <c r="F251" s="3" t="str">
        <f>VLOOKUP(A251,'QAQC ID Reference Page'!A$1:G$10999,6,FALSE)</f>
        <v>TR-UP</v>
      </c>
      <c r="G251" s="3" t="str">
        <f>VLOOKUP(A251,'QAQC ID Reference Page'!A$1:G$10999,7,FALSE)</f>
        <v>S</v>
      </c>
      <c r="H251" s="13">
        <v>44299</v>
      </c>
      <c r="I251" s="3">
        <v>0.33</v>
      </c>
      <c r="J251" s="3">
        <v>100</v>
      </c>
      <c r="K251" s="3">
        <v>10</v>
      </c>
      <c r="L251" s="3">
        <v>844.55</v>
      </c>
      <c r="M251" s="26">
        <f t="shared" si="0"/>
        <v>0.1</v>
      </c>
      <c r="N251" s="26">
        <f t="shared" si="1"/>
        <v>124.6634</v>
      </c>
      <c r="O251" s="26">
        <f t="shared" si="2"/>
        <v>12.466340000000001</v>
      </c>
      <c r="P251" s="3"/>
      <c r="Q251" s="3"/>
      <c r="R251" s="3"/>
      <c r="S251" s="3"/>
      <c r="T251" s="3"/>
      <c r="U251" s="3"/>
      <c r="V251" s="3"/>
      <c r="W251" s="3"/>
      <c r="X251" s="3"/>
      <c r="Y251" s="3"/>
      <c r="Z251" s="3"/>
      <c r="AA251" s="3"/>
    </row>
    <row r="252" spans="1:27" x14ac:dyDescent="0.2">
      <c r="A252" s="3">
        <v>10634</v>
      </c>
      <c r="B252" s="3" t="str">
        <f>VLOOKUP(A252,'QAQC ID Reference Page'!A$1:G$10999,2,FALSE)</f>
        <v>OBS0121</v>
      </c>
      <c r="C252" s="11">
        <f>VLOOKUP(A252,'QAQC ID Reference Page'!A$1:G$10999,3,FALSE)</f>
        <v>44216</v>
      </c>
      <c r="D252" s="12">
        <f>VLOOKUP(A252,'QAQC ID Reference Page'!A$1:G$10999,4,FALSE)</f>
        <v>0.40069444444444446</v>
      </c>
      <c r="E252" s="3">
        <f>VLOOKUP(A252,'QAQC ID Reference Page'!A$1:G$10999,5,FALSE)</f>
        <v>1019</v>
      </c>
      <c r="F252" s="3" t="str">
        <f>VLOOKUP(A252,'QAQC ID Reference Page'!A$1:G$10999,6,FALSE)</f>
        <v>G9</v>
      </c>
      <c r="G252" s="3" t="str">
        <f>VLOOKUP(A252,'QAQC ID Reference Page'!A$1:G$10999,7,FALSE)</f>
        <v>B</v>
      </c>
      <c r="H252" s="13">
        <v>44299</v>
      </c>
      <c r="I252" s="3">
        <v>0.33</v>
      </c>
      <c r="J252" s="3">
        <v>100</v>
      </c>
      <c r="K252" s="3">
        <v>10</v>
      </c>
      <c r="L252" s="3">
        <v>1388.54</v>
      </c>
      <c r="M252" s="26">
        <f t="shared" si="0"/>
        <v>0.1</v>
      </c>
      <c r="N252" s="26">
        <f t="shared" si="1"/>
        <v>205.17391999999998</v>
      </c>
      <c r="O252" s="26">
        <f t="shared" si="2"/>
        <v>20.517392000000001</v>
      </c>
      <c r="P252" s="3"/>
      <c r="Q252" s="3"/>
      <c r="R252" s="3"/>
      <c r="S252" s="3"/>
      <c r="T252" s="3"/>
      <c r="U252" s="3"/>
      <c r="V252" s="3"/>
      <c r="W252" s="3"/>
      <c r="X252" s="3"/>
      <c r="Y252" s="3"/>
      <c r="Z252" s="3"/>
      <c r="AA252" s="3"/>
    </row>
    <row r="253" spans="1:27" x14ac:dyDescent="0.2">
      <c r="A253" s="3">
        <v>10635</v>
      </c>
      <c r="B253" s="3" t="str">
        <f>VLOOKUP(A253,'QAQC ID Reference Page'!A$1:G$10999,2,FALSE)</f>
        <v>OBS0121</v>
      </c>
      <c r="C253" s="11">
        <f>VLOOKUP(A253,'QAQC ID Reference Page'!A$1:G$10999,3,FALSE)</f>
        <v>44216</v>
      </c>
      <c r="D253" s="12">
        <f>VLOOKUP(A253,'QAQC ID Reference Page'!A$1:G$10999,4,FALSE)</f>
        <v>0.44513888888888886</v>
      </c>
      <c r="E253" s="3">
        <f>VLOOKUP(A253,'QAQC ID Reference Page'!A$1:G$10999,5,FALSE)</f>
        <v>1001</v>
      </c>
      <c r="F253" s="3" t="str">
        <f>VLOOKUP(A253,'QAQC ID Reference Page'!A$1:G$10999,6,FALSE)</f>
        <v>BR</v>
      </c>
      <c r="G253" s="3" t="str">
        <f>VLOOKUP(A253,'QAQC ID Reference Page'!A$1:G$10999,7,FALSE)</f>
        <v>S</v>
      </c>
      <c r="H253" s="13">
        <v>44299</v>
      </c>
      <c r="I253" s="3">
        <v>0.33</v>
      </c>
      <c r="J253" s="3">
        <v>100</v>
      </c>
      <c r="K253" s="3">
        <v>10</v>
      </c>
      <c r="L253" s="3">
        <v>915.7</v>
      </c>
      <c r="M253" s="26">
        <f t="shared" si="0"/>
        <v>0.1</v>
      </c>
      <c r="N253" s="26">
        <f t="shared" si="1"/>
        <v>135.19359999999998</v>
      </c>
      <c r="O253" s="26">
        <f t="shared" si="2"/>
        <v>13.519359999999999</v>
      </c>
      <c r="P253" s="3"/>
      <c r="Q253" s="3"/>
      <c r="R253" s="3"/>
      <c r="S253" s="3"/>
      <c r="T253" s="3"/>
      <c r="U253" s="3"/>
      <c r="V253" s="3"/>
      <c r="W253" s="3"/>
      <c r="X253" s="3"/>
      <c r="Y253" s="3"/>
      <c r="Z253" s="3"/>
      <c r="AA253" s="3"/>
    </row>
    <row r="254" spans="1:27" x14ac:dyDescent="0.2">
      <c r="A254" s="3">
        <v>10636</v>
      </c>
      <c r="B254" s="3" t="str">
        <f>VLOOKUP(A254,'QAQC ID Reference Page'!A$1:G$10999,2,FALSE)</f>
        <v>OBS0121</v>
      </c>
      <c r="C254" s="11">
        <f>VLOOKUP(A254,'QAQC ID Reference Page'!A$1:G$10999,3,FALSE)</f>
        <v>44216</v>
      </c>
      <c r="D254" s="12">
        <f>VLOOKUP(A254,'QAQC ID Reference Page'!A$1:G$10999,4,FALSE)</f>
        <v>0.43194444444444446</v>
      </c>
      <c r="E254" s="3">
        <f>VLOOKUP(A254,'QAQC ID Reference Page'!A$1:G$10999,5,FALSE)</f>
        <v>1041</v>
      </c>
      <c r="F254" s="3" t="str">
        <f>VLOOKUP(A254,'QAQC ID Reference Page'!A$1:G$10999,6,FALSE)</f>
        <v>I9</v>
      </c>
      <c r="G254" s="3" t="str">
        <f>VLOOKUP(A254,'QAQC ID Reference Page'!A$1:G$10999,7,FALSE)</f>
        <v>S</v>
      </c>
      <c r="H254" s="13">
        <v>44299</v>
      </c>
      <c r="I254" s="3">
        <v>0.33</v>
      </c>
      <c r="J254" s="3">
        <v>100</v>
      </c>
      <c r="K254" s="3">
        <v>10</v>
      </c>
      <c r="L254" s="3">
        <v>1249.4000000000001</v>
      </c>
      <c r="M254" s="26">
        <f t="shared" si="0"/>
        <v>0.1</v>
      </c>
      <c r="N254" s="26">
        <f t="shared" si="1"/>
        <v>184.5812</v>
      </c>
      <c r="O254" s="26">
        <f t="shared" si="2"/>
        <v>18.458120000000001</v>
      </c>
      <c r="P254" s="3"/>
      <c r="Q254" s="3"/>
      <c r="R254" s="3"/>
      <c r="S254" s="3"/>
      <c r="T254" s="3"/>
      <c r="U254" s="3"/>
      <c r="V254" s="3"/>
      <c r="W254" s="3"/>
      <c r="X254" s="3"/>
      <c r="Y254" s="3"/>
      <c r="Z254" s="3"/>
      <c r="AA254" s="3"/>
    </row>
    <row r="255" spans="1:27" x14ac:dyDescent="0.2">
      <c r="A255" s="3">
        <v>10637</v>
      </c>
      <c r="B255" s="3" t="str">
        <f>VLOOKUP(A255,'QAQC ID Reference Page'!A$1:G$10999,2,FALSE)</f>
        <v>OBS0121</v>
      </c>
      <c r="C255" s="11">
        <f>VLOOKUP(A255,'QAQC ID Reference Page'!A$1:G$10999,3,FALSE)</f>
        <v>44216</v>
      </c>
      <c r="D255" s="12">
        <f>VLOOKUP(A255,'QAQC ID Reference Page'!A$1:G$10999,4,FALSE)</f>
        <v>0.45555555555555555</v>
      </c>
      <c r="E255" s="3">
        <f>VLOOKUP(A255,'QAQC ID Reference Page'!A$1:G$10999,5,FALSE)</f>
        <v>1017</v>
      </c>
      <c r="F255" s="3" t="str">
        <f>VLOOKUP(A255,'QAQC ID Reference Page'!A$1:G$10999,6,FALSE)</f>
        <v>AR</v>
      </c>
      <c r="G255" s="3" t="str">
        <f>VLOOKUP(A255,'QAQC ID Reference Page'!A$1:G$10999,7,FALSE)</f>
        <v>S</v>
      </c>
      <c r="H255" s="13">
        <v>44299</v>
      </c>
      <c r="I255" s="3">
        <v>0.33</v>
      </c>
      <c r="J255" s="3">
        <v>100</v>
      </c>
      <c r="K255" s="3">
        <v>10</v>
      </c>
      <c r="L255" s="3">
        <v>804.97</v>
      </c>
      <c r="M255" s="26">
        <f t="shared" si="0"/>
        <v>0.1</v>
      </c>
      <c r="N255" s="26">
        <f t="shared" si="1"/>
        <v>118.80556</v>
      </c>
      <c r="O255" s="26">
        <f t="shared" si="2"/>
        <v>11.880556</v>
      </c>
      <c r="P255" s="3"/>
      <c r="Q255" s="3"/>
      <c r="R255" s="3"/>
      <c r="S255" s="3"/>
      <c r="T255" s="3"/>
      <c r="U255" s="3"/>
      <c r="V255" s="3"/>
      <c r="W255" s="3"/>
      <c r="X255" s="3"/>
      <c r="Y255" s="3"/>
      <c r="Z255" s="3"/>
      <c r="AA255" s="3"/>
    </row>
    <row r="256" spans="1:27" x14ac:dyDescent="0.2">
      <c r="A256" s="3">
        <v>10638</v>
      </c>
      <c r="B256" s="3" t="str">
        <f>VLOOKUP(A256,'QAQC ID Reference Page'!A$1:G$10999,2,FALSE)</f>
        <v>OBS0121</v>
      </c>
      <c r="C256" s="11">
        <f>VLOOKUP(A256,'QAQC ID Reference Page'!A$1:G$10999,3,FALSE)</f>
        <v>44216</v>
      </c>
      <c r="D256" s="12">
        <f>VLOOKUP(A256,'QAQC ID Reference Page'!A$1:G$10999,4,FALSE)</f>
        <v>0.40069444444444446</v>
      </c>
      <c r="E256" s="3">
        <f>VLOOKUP(A256,'QAQC ID Reference Page'!A$1:G$10999,5,FALSE)</f>
        <v>1016</v>
      </c>
      <c r="F256" s="3" t="str">
        <f>VLOOKUP(A256,'QAQC ID Reference Page'!A$1:G$10999,6,FALSE)</f>
        <v>G9</v>
      </c>
      <c r="G256" s="3" t="str">
        <f>VLOOKUP(A256,'QAQC ID Reference Page'!A$1:G$10999,7,FALSE)</f>
        <v>S</v>
      </c>
      <c r="H256" s="13">
        <v>44299</v>
      </c>
      <c r="I256" s="3">
        <v>0.33</v>
      </c>
      <c r="J256" s="3">
        <v>100</v>
      </c>
      <c r="K256" s="3">
        <v>10</v>
      </c>
      <c r="L256" s="3">
        <v>1233.79</v>
      </c>
      <c r="M256" s="26">
        <f t="shared" si="0"/>
        <v>0.1</v>
      </c>
      <c r="N256" s="26">
        <f t="shared" si="1"/>
        <v>182.27091999999996</v>
      </c>
      <c r="O256" s="26">
        <f t="shared" si="2"/>
        <v>18.227091999999995</v>
      </c>
      <c r="P256" s="3"/>
      <c r="Q256" s="3"/>
      <c r="R256" s="3"/>
      <c r="S256" s="3"/>
      <c r="T256" s="3"/>
      <c r="U256" s="3"/>
      <c r="V256" s="3"/>
      <c r="W256" s="3"/>
      <c r="X256" s="3"/>
      <c r="Y256" s="3"/>
      <c r="Z256" s="3"/>
      <c r="AA256" s="3"/>
    </row>
    <row r="257" spans="1:27" x14ac:dyDescent="0.2">
      <c r="A257" s="3">
        <v>10639</v>
      </c>
      <c r="B257" s="3" t="str">
        <f>VLOOKUP(A257,'QAQC ID Reference Page'!A$1:G$10999,2,FALSE)</f>
        <v>OBS0121</v>
      </c>
      <c r="C257" s="11">
        <f>VLOOKUP(A257,'QAQC ID Reference Page'!A$1:G$10999,3,FALSE)</f>
        <v>44216</v>
      </c>
      <c r="D257" s="12">
        <f>VLOOKUP(A257,'QAQC ID Reference Page'!A$1:G$10999,4,FALSE)</f>
        <v>0.31666666666666665</v>
      </c>
      <c r="E257" s="3">
        <f>VLOOKUP(A257,'QAQC ID Reference Page'!A$1:G$10999,5,FALSE)</f>
        <v>1033</v>
      </c>
      <c r="F257" s="3" t="str">
        <f>VLOOKUP(A257,'QAQC ID Reference Page'!A$1:G$10999,6,FALSE)</f>
        <v>E6</v>
      </c>
      <c r="G257" s="3" t="str">
        <f>VLOOKUP(A257,'QAQC ID Reference Page'!A$1:G$10999,7,FALSE)</f>
        <v>S</v>
      </c>
      <c r="H257" s="13">
        <v>44299</v>
      </c>
      <c r="I257" s="3">
        <v>0.33</v>
      </c>
      <c r="J257" s="3">
        <v>100</v>
      </c>
      <c r="K257" s="3">
        <v>10</v>
      </c>
      <c r="L257" s="3">
        <v>1150.68</v>
      </c>
      <c r="M257" s="26">
        <f t="shared" ref="M257:M511" si="3">K257/J257</f>
        <v>0.1</v>
      </c>
      <c r="N257" s="26">
        <f t="shared" ref="N257:N511" si="4">0.148*L257-I257</f>
        <v>169.97063999999997</v>
      </c>
      <c r="O257" s="26">
        <f t="shared" ref="O257:O511" si="5">N257*M257</f>
        <v>16.997063999999998</v>
      </c>
      <c r="P257" s="3"/>
      <c r="Q257" s="3"/>
      <c r="R257" s="3"/>
      <c r="S257" s="3"/>
      <c r="T257" s="3"/>
      <c r="U257" s="3"/>
      <c r="V257" s="3"/>
      <c r="W257" s="3"/>
      <c r="X257" s="3"/>
      <c r="Y257" s="3"/>
      <c r="Z257" s="3"/>
      <c r="AA257" s="3"/>
    </row>
    <row r="258" spans="1:27" x14ac:dyDescent="0.2">
      <c r="A258" s="10">
        <v>10701</v>
      </c>
      <c r="B258" s="3" t="str">
        <f>VLOOKUP(A258,'QAQC ID Reference Page'!A$1:G$10999,2,FALSE)</f>
        <v>OBS0621</v>
      </c>
      <c r="C258" s="11">
        <f>VLOOKUP(A258,'QAQC ID Reference Page'!A$1:G$10999,3,FALSE)</f>
        <v>44370</v>
      </c>
      <c r="D258" s="12">
        <f>VLOOKUP(A258,'QAQC ID Reference Page'!A$1:G$10999,4,FALSE)</f>
        <v>0.52361111111111114</v>
      </c>
      <c r="E258" s="3">
        <f>VLOOKUP(A258,'QAQC ID Reference Page'!A$1:G$10999,5,FALSE)</f>
        <v>1032</v>
      </c>
      <c r="F258" s="3" t="str">
        <f>VLOOKUP(A258,'QAQC ID Reference Page'!A$1:G$10999,6,FALSE)</f>
        <v>DR</v>
      </c>
      <c r="G258" s="3" t="str">
        <f>VLOOKUP(A258,'QAQC ID Reference Page'!A$1:G$10999,7,FALSE)</f>
        <v>B</v>
      </c>
      <c r="H258" s="15">
        <v>44692</v>
      </c>
      <c r="I258" s="10">
        <v>0.28999999999999998</v>
      </c>
      <c r="J258" s="10">
        <v>80</v>
      </c>
      <c r="K258" s="10">
        <v>10</v>
      </c>
      <c r="L258" s="10">
        <v>889.67</v>
      </c>
      <c r="M258" s="32">
        <f t="shared" si="3"/>
        <v>0.125</v>
      </c>
      <c r="N258" s="32">
        <f t="shared" si="4"/>
        <v>131.38115999999999</v>
      </c>
      <c r="O258" s="32">
        <f t="shared" si="5"/>
        <v>16.422644999999999</v>
      </c>
      <c r="P258" s="10"/>
      <c r="Q258" s="3"/>
      <c r="R258" s="10"/>
      <c r="S258" s="3"/>
      <c r="T258" s="3"/>
      <c r="U258" s="3"/>
      <c r="V258" s="3"/>
      <c r="W258" s="3"/>
      <c r="X258" s="3"/>
      <c r="Y258" s="3"/>
      <c r="Z258" s="3"/>
      <c r="AA258" s="3"/>
    </row>
    <row r="259" spans="1:27" x14ac:dyDescent="0.2">
      <c r="A259" s="10">
        <v>10702</v>
      </c>
      <c r="B259" s="3" t="str">
        <f>VLOOKUP(A259,'QAQC ID Reference Page'!A$1:G$10999,2,FALSE)</f>
        <v>OBS0621</v>
      </c>
      <c r="C259" s="11">
        <f>VLOOKUP(A259,'QAQC ID Reference Page'!A$1:G$10999,3,FALSE)</f>
        <v>44370</v>
      </c>
      <c r="D259" s="12">
        <f>VLOOKUP(A259,'QAQC ID Reference Page'!A$1:G$10999,4,FALSE)</f>
        <v>0.55000000000000004</v>
      </c>
      <c r="E259" s="3">
        <f>VLOOKUP(A259,'QAQC ID Reference Page'!A$1:G$10999,5,FALSE)</f>
        <v>1036</v>
      </c>
      <c r="F259" s="3" t="str">
        <f>VLOOKUP(A259,'QAQC ID Reference Page'!A$1:G$10999,6,FALSE)</f>
        <v>MR</v>
      </c>
      <c r="G259" s="3" t="str">
        <f>VLOOKUP(A259,'QAQC ID Reference Page'!A$1:G$10999,7,FALSE)</f>
        <v>B</v>
      </c>
      <c r="H259" s="15">
        <v>44692</v>
      </c>
      <c r="I259" s="10">
        <v>0.28999999999999998</v>
      </c>
      <c r="J259" s="10">
        <v>65</v>
      </c>
      <c r="K259" s="10">
        <v>10</v>
      </c>
      <c r="L259" s="10">
        <v>113.27</v>
      </c>
      <c r="M259" s="32">
        <f t="shared" si="3"/>
        <v>0.15384615384615385</v>
      </c>
      <c r="N259" s="32">
        <f t="shared" si="4"/>
        <v>16.473959999999998</v>
      </c>
      <c r="O259" s="32">
        <f t="shared" si="5"/>
        <v>2.5344553846153843</v>
      </c>
      <c r="P259" s="10"/>
      <c r="Q259" s="3"/>
      <c r="R259" s="10"/>
      <c r="S259" s="3"/>
      <c r="T259" s="3"/>
      <c r="U259" s="3"/>
      <c r="V259" s="3"/>
      <c r="W259" s="3"/>
      <c r="X259" s="3"/>
      <c r="Y259" s="3"/>
      <c r="Z259" s="3"/>
      <c r="AA259" s="3"/>
    </row>
    <row r="260" spans="1:27" x14ac:dyDescent="0.2">
      <c r="A260" s="10">
        <v>10703</v>
      </c>
      <c r="B260" s="3" t="str">
        <f>VLOOKUP(A260,'QAQC ID Reference Page'!A$1:G$10999,2,FALSE)</f>
        <v>OBS0621</v>
      </c>
      <c r="C260" s="11">
        <f>VLOOKUP(A260,'QAQC ID Reference Page'!A$1:G$10999,3,FALSE)</f>
        <v>44370</v>
      </c>
      <c r="D260" s="12">
        <f>VLOOKUP(A260,'QAQC ID Reference Page'!A$1:G$10999,4,FALSE)</f>
        <v>0.60486111111111107</v>
      </c>
      <c r="E260" s="3">
        <f>VLOOKUP(A260,'QAQC ID Reference Page'!A$1:G$10999,5,FALSE)</f>
        <v>1008</v>
      </c>
      <c r="F260" s="3" t="str">
        <f>VLOOKUP(A260,'QAQC ID Reference Page'!A$1:G$10999,6,FALSE)</f>
        <v>I9-1</v>
      </c>
      <c r="G260" s="3" t="str">
        <f>VLOOKUP(A260,'QAQC ID Reference Page'!A$1:G$10999,7,FALSE)</f>
        <v>S</v>
      </c>
      <c r="H260" s="15">
        <v>44692</v>
      </c>
      <c r="I260" s="10">
        <v>0.28999999999999998</v>
      </c>
      <c r="J260" s="10">
        <v>60</v>
      </c>
      <c r="K260" s="10">
        <v>10</v>
      </c>
      <c r="L260" s="10">
        <v>642.16</v>
      </c>
      <c r="M260" s="32">
        <f t="shared" si="3"/>
        <v>0.16666666666666666</v>
      </c>
      <c r="N260" s="32">
        <f t="shared" si="4"/>
        <v>94.749679999999984</v>
      </c>
      <c r="O260" s="32">
        <f t="shared" si="5"/>
        <v>15.791613333333331</v>
      </c>
      <c r="P260" s="10"/>
      <c r="Q260" s="3"/>
      <c r="R260" s="10"/>
      <c r="S260" s="3"/>
      <c r="T260" s="3"/>
      <c r="U260" s="3"/>
      <c r="V260" s="3"/>
      <c r="W260" s="3"/>
      <c r="X260" s="3"/>
      <c r="Y260" s="3"/>
      <c r="Z260" s="3"/>
      <c r="AA260" s="3"/>
    </row>
    <row r="261" spans="1:27" x14ac:dyDescent="0.2">
      <c r="A261" s="10">
        <v>10704</v>
      </c>
      <c r="B261" s="3" t="str">
        <f>VLOOKUP(A261,'QAQC ID Reference Page'!A$1:G$10999,2,FALSE)</f>
        <v>OBS0621</v>
      </c>
      <c r="C261" s="11">
        <f>VLOOKUP(A261,'QAQC ID Reference Page'!A$1:G$10999,3,FALSE)</f>
        <v>44370</v>
      </c>
      <c r="D261" s="12">
        <f>VLOOKUP(A261,'QAQC ID Reference Page'!A$1:G$10999,4,FALSE)</f>
        <v>0.50416666666666665</v>
      </c>
      <c r="E261" s="3">
        <f>VLOOKUP(A261,'QAQC ID Reference Page'!A$1:G$10999,5,FALSE)</f>
        <v>1030</v>
      </c>
      <c r="F261" s="3" t="str">
        <f>VLOOKUP(A261,'QAQC ID Reference Page'!A$1:G$10999,6,FALSE)</f>
        <v>G6</v>
      </c>
      <c r="G261" s="3" t="str">
        <f>VLOOKUP(A261,'QAQC ID Reference Page'!A$1:G$10999,7,FALSE)</f>
        <v>B</v>
      </c>
      <c r="H261" s="15">
        <v>44692</v>
      </c>
      <c r="I261" s="10">
        <v>0.28999999999999998</v>
      </c>
      <c r="J261" s="10">
        <v>60</v>
      </c>
      <c r="K261" s="10">
        <v>10</v>
      </c>
      <c r="L261" s="10">
        <v>1093.03</v>
      </c>
      <c r="M261" s="32">
        <f t="shared" si="3"/>
        <v>0.16666666666666666</v>
      </c>
      <c r="N261" s="32">
        <f t="shared" si="4"/>
        <v>161.47844000000001</v>
      </c>
      <c r="O261" s="32">
        <f t="shared" si="5"/>
        <v>26.913073333333333</v>
      </c>
      <c r="P261" s="10"/>
      <c r="Q261" s="3"/>
      <c r="R261" s="10"/>
      <c r="S261" s="3"/>
      <c r="T261" s="3"/>
      <c r="U261" s="3"/>
      <c r="V261" s="3"/>
      <c r="W261" s="3"/>
      <c r="X261" s="3"/>
      <c r="Y261" s="3"/>
      <c r="Z261" s="3"/>
      <c r="AA261" s="3"/>
    </row>
    <row r="262" spans="1:27" x14ac:dyDescent="0.2">
      <c r="A262" s="10">
        <v>10705</v>
      </c>
      <c r="B262" s="3" t="str">
        <f>VLOOKUP(A262,'QAQC ID Reference Page'!A$1:G$10999,2,FALSE)</f>
        <v>OBS0621</v>
      </c>
      <c r="C262" s="11">
        <f>VLOOKUP(A262,'QAQC ID Reference Page'!A$1:G$10999,3,FALSE)</f>
        <v>44370</v>
      </c>
      <c r="D262" s="12">
        <f>VLOOKUP(A262,'QAQC ID Reference Page'!A$1:G$10999,4,FALSE)</f>
        <v>0.52361111111111114</v>
      </c>
      <c r="E262" s="3">
        <f>VLOOKUP(A262,'QAQC ID Reference Page'!A$1:G$10999,5,FALSE)</f>
        <v>1018</v>
      </c>
      <c r="F262" s="3" t="str">
        <f>VLOOKUP(A262,'QAQC ID Reference Page'!A$1:G$10999,6,FALSE)</f>
        <v>DR</v>
      </c>
      <c r="G262" s="3" t="str">
        <f>VLOOKUP(A262,'QAQC ID Reference Page'!A$1:G$10999,7,FALSE)</f>
        <v>S</v>
      </c>
      <c r="H262" s="15">
        <v>44692</v>
      </c>
      <c r="I262" s="10">
        <v>0.28999999999999998</v>
      </c>
      <c r="J262" s="10">
        <v>60</v>
      </c>
      <c r="K262" s="10">
        <v>10</v>
      </c>
      <c r="L262" s="10">
        <v>825.01</v>
      </c>
      <c r="M262" s="32">
        <f t="shared" si="3"/>
        <v>0.16666666666666666</v>
      </c>
      <c r="N262" s="32">
        <f t="shared" si="4"/>
        <v>121.81147999999999</v>
      </c>
      <c r="O262" s="32">
        <f t="shared" si="5"/>
        <v>20.301913333333331</v>
      </c>
      <c r="P262" s="10"/>
      <c r="Q262" s="3"/>
      <c r="R262" s="10"/>
      <c r="S262" s="3"/>
      <c r="T262" s="3"/>
      <c r="U262" s="3"/>
      <c r="V262" s="3"/>
      <c r="W262" s="3"/>
      <c r="X262" s="3"/>
      <c r="Y262" s="3"/>
      <c r="Z262" s="3"/>
      <c r="AA262" s="3"/>
    </row>
    <row r="263" spans="1:27" x14ac:dyDescent="0.2">
      <c r="A263" s="10">
        <v>10706</v>
      </c>
      <c r="B263" s="3" t="str">
        <f>VLOOKUP(A263,'QAQC ID Reference Page'!A$1:G$10999,2,FALSE)</f>
        <v>OBS0621</v>
      </c>
      <c r="C263" s="11">
        <f>VLOOKUP(A263,'QAQC ID Reference Page'!A$1:G$10999,3,FALSE)</f>
        <v>44370</v>
      </c>
      <c r="D263" s="12">
        <f>VLOOKUP(A263,'QAQC ID Reference Page'!A$1:G$10999,4,FALSE)</f>
        <v>0.56319444444444444</v>
      </c>
      <c r="E263" s="3">
        <f>VLOOKUP(A263,'QAQC ID Reference Page'!A$1:G$10999,5,FALSE)</f>
        <v>1023</v>
      </c>
      <c r="F263" s="3" t="str">
        <f>VLOOKUP(A263,'QAQC ID Reference Page'!A$1:G$10999,6,FALSE)</f>
        <v>TR</v>
      </c>
      <c r="G263" s="3" t="str">
        <f>VLOOKUP(A263,'QAQC ID Reference Page'!A$1:G$10999,7,FALSE)</f>
        <v>S</v>
      </c>
      <c r="H263" s="15">
        <v>44692</v>
      </c>
      <c r="I263" s="10">
        <v>0.28999999999999998</v>
      </c>
      <c r="J263" s="10">
        <v>60</v>
      </c>
      <c r="K263" s="10">
        <v>10</v>
      </c>
      <c r="L263" s="10">
        <v>249.22</v>
      </c>
      <c r="M263" s="32">
        <f t="shared" si="3"/>
        <v>0.16666666666666666</v>
      </c>
      <c r="N263" s="32">
        <f t="shared" si="4"/>
        <v>36.594560000000001</v>
      </c>
      <c r="O263" s="32">
        <f t="shared" si="5"/>
        <v>6.0990933333333333</v>
      </c>
      <c r="P263" s="10"/>
      <c r="Q263" s="3"/>
      <c r="R263" s="10"/>
      <c r="S263" s="3"/>
      <c r="T263" s="3"/>
      <c r="U263" s="3"/>
      <c r="V263" s="3"/>
      <c r="W263" s="3"/>
      <c r="X263" s="3"/>
      <c r="Y263" s="3"/>
      <c r="Z263" s="3"/>
      <c r="AA263" s="3"/>
    </row>
    <row r="264" spans="1:27" x14ac:dyDescent="0.2">
      <c r="A264" s="10">
        <v>10707</v>
      </c>
      <c r="B264" s="3" t="str">
        <f>VLOOKUP(A264,'QAQC ID Reference Page'!A$1:G$10999,2,FALSE)</f>
        <v>OBS0621</v>
      </c>
      <c r="C264" s="11">
        <f>VLOOKUP(A264,'QAQC ID Reference Page'!A$1:G$10999,3,FALSE)</f>
        <v>44370</v>
      </c>
      <c r="D264" s="12">
        <f>VLOOKUP(A264,'QAQC ID Reference Page'!A$1:G$10999,4,FALSE)</f>
        <v>0.48680555555555555</v>
      </c>
      <c r="E264" s="3">
        <f>VLOOKUP(A264,'QAQC ID Reference Page'!A$1:G$10999,5,FALSE)</f>
        <v>1033</v>
      </c>
      <c r="F264" s="3" t="str">
        <f>VLOOKUP(A264,'QAQC ID Reference Page'!A$1:G$10999,6,FALSE)</f>
        <v>EFR</v>
      </c>
      <c r="G264" s="3" t="str">
        <f>VLOOKUP(A264,'QAQC ID Reference Page'!A$1:G$10999,7,FALSE)</f>
        <v>B</v>
      </c>
      <c r="H264" s="15">
        <v>44692</v>
      </c>
      <c r="I264" s="10">
        <v>0.28999999999999998</v>
      </c>
      <c r="J264" s="10">
        <v>60</v>
      </c>
      <c r="K264" s="10">
        <v>10</v>
      </c>
      <c r="L264" s="10">
        <v>284.14</v>
      </c>
      <c r="M264" s="32">
        <f t="shared" si="3"/>
        <v>0.16666666666666666</v>
      </c>
      <c r="N264" s="32">
        <f t="shared" si="4"/>
        <v>41.762719999999995</v>
      </c>
      <c r="O264" s="32">
        <f t="shared" si="5"/>
        <v>6.9604533333333318</v>
      </c>
      <c r="P264" s="10"/>
      <c r="Q264" s="3"/>
      <c r="R264" s="10"/>
      <c r="S264" s="3"/>
      <c r="T264" s="3"/>
      <c r="U264" s="3"/>
      <c r="V264" s="3"/>
      <c r="W264" s="3"/>
      <c r="X264" s="3"/>
      <c r="Y264" s="3"/>
      <c r="Z264" s="3"/>
      <c r="AA264" s="3"/>
    </row>
    <row r="265" spans="1:27" x14ac:dyDescent="0.2">
      <c r="A265" s="10">
        <v>10708</v>
      </c>
      <c r="B265" s="3" t="str">
        <f>VLOOKUP(A265,'QAQC ID Reference Page'!A$1:G$10999,2,FALSE)</f>
        <v>OBS0621</v>
      </c>
      <c r="C265" s="11">
        <f>VLOOKUP(A265,'QAQC ID Reference Page'!A$1:G$10999,3,FALSE)</f>
        <v>44370</v>
      </c>
      <c r="D265" s="12">
        <f>VLOOKUP(A265,'QAQC ID Reference Page'!A$1:G$10999,4,FALSE)</f>
        <v>0.48680555555555555</v>
      </c>
      <c r="E265" s="3">
        <f>VLOOKUP(A265,'QAQC ID Reference Page'!A$1:G$10999,5,FALSE)</f>
        <v>1005</v>
      </c>
      <c r="F265" s="3" t="str">
        <f>VLOOKUP(A265,'QAQC ID Reference Page'!A$1:G$10999,6,FALSE)</f>
        <v>EFR</v>
      </c>
      <c r="G265" s="3" t="str">
        <f>VLOOKUP(A265,'QAQC ID Reference Page'!A$1:G$10999,7,FALSE)</f>
        <v>S</v>
      </c>
      <c r="H265" s="15">
        <v>44692</v>
      </c>
      <c r="I265" s="10">
        <v>0.28999999999999998</v>
      </c>
      <c r="J265" s="10">
        <v>60</v>
      </c>
      <c r="K265" s="10">
        <v>10</v>
      </c>
      <c r="L265" s="10">
        <v>166.06</v>
      </c>
      <c r="M265" s="32">
        <f t="shared" si="3"/>
        <v>0.16666666666666666</v>
      </c>
      <c r="N265" s="32">
        <f t="shared" si="4"/>
        <v>24.28688</v>
      </c>
      <c r="O265" s="32">
        <f t="shared" si="5"/>
        <v>4.047813333333333</v>
      </c>
      <c r="P265" s="10"/>
      <c r="Q265" s="3"/>
      <c r="R265" s="10"/>
      <c r="S265" s="3"/>
      <c r="T265" s="3"/>
      <c r="U265" s="3"/>
      <c r="V265" s="3"/>
      <c r="W265" s="3"/>
      <c r="X265" s="3"/>
      <c r="Y265" s="3"/>
      <c r="Z265" s="3"/>
      <c r="AA265" s="3"/>
    </row>
    <row r="266" spans="1:27" x14ac:dyDescent="0.2">
      <c r="A266" s="10">
        <v>10709</v>
      </c>
      <c r="B266" s="3" t="str">
        <f>VLOOKUP(A266,'QAQC ID Reference Page'!A$1:G$10999,2,FALSE)</f>
        <v>OBS0621</v>
      </c>
      <c r="C266" s="11">
        <f>VLOOKUP(A266,'QAQC ID Reference Page'!A$1:G$10999,3,FALSE)</f>
        <v>44370</v>
      </c>
      <c r="D266" s="12">
        <f>VLOOKUP(A266,'QAQC ID Reference Page'!A$1:G$10999,4,FALSE)</f>
        <v>0.55000000000000004</v>
      </c>
      <c r="E266" s="3">
        <f>VLOOKUP(A266,'QAQC ID Reference Page'!A$1:G$10999,5,FALSE)</f>
        <v>1028</v>
      </c>
      <c r="F266" s="3" t="str">
        <f>VLOOKUP(A266,'QAQC ID Reference Page'!A$1:G$10999,6,FALSE)</f>
        <v>MR</v>
      </c>
      <c r="G266" s="3" t="str">
        <f>VLOOKUP(A266,'QAQC ID Reference Page'!A$1:G$10999,7,FALSE)</f>
        <v>S</v>
      </c>
      <c r="H266" s="15">
        <v>44692</v>
      </c>
      <c r="I266" s="10">
        <v>0.28999999999999998</v>
      </c>
      <c r="J266" s="10">
        <v>60</v>
      </c>
      <c r="K266" s="10">
        <v>10</v>
      </c>
      <c r="L266" s="10">
        <v>144.26</v>
      </c>
      <c r="M266" s="32">
        <f t="shared" si="3"/>
        <v>0.16666666666666666</v>
      </c>
      <c r="N266" s="32">
        <f t="shared" si="4"/>
        <v>21.060479999999998</v>
      </c>
      <c r="O266" s="32">
        <f t="shared" si="5"/>
        <v>3.5100799999999994</v>
      </c>
      <c r="P266" s="10"/>
      <c r="Q266" s="3"/>
      <c r="R266" s="10"/>
      <c r="S266" s="3"/>
      <c r="T266" s="3"/>
      <c r="U266" s="3"/>
      <c r="V266" s="3"/>
      <c r="W266" s="3"/>
      <c r="X266" s="3"/>
      <c r="Y266" s="3"/>
      <c r="Z266" s="3"/>
      <c r="AA266" s="3"/>
    </row>
    <row r="267" spans="1:27" x14ac:dyDescent="0.2">
      <c r="A267" s="10">
        <v>10710</v>
      </c>
      <c r="B267" s="3" t="str">
        <f>VLOOKUP(A267,'QAQC ID Reference Page'!A$1:G$10999,2,FALSE)</f>
        <v>OBS0621</v>
      </c>
      <c r="C267" s="11">
        <f>VLOOKUP(A267,'QAQC ID Reference Page'!A$1:G$10999,3,FALSE)</f>
        <v>44370</v>
      </c>
      <c r="D267" s="12">
        <f>VLOOKUP(A267,'QAQC ID Reference Page'!A$1:G$10999,4,FALSE)</f>
        <v>0.50416666666666665</v>
      </c>
      <c r="E267" s="3">
        <f>VLOOKUP(A267,'QAQC ID Reference Page'!A$1:G$10999,5,FALSE)</f>
        <v>1026</v>
      </c>
      <c r="F267" s="3" t="str">
        <f>VLOOKUP(A267,'QAQC ID Reference Page'!A$1:G$10999,6,FALSE)</f>
        <v>G6</v>
      </c>
      <c r="G267" s="3" t="str">
        <f>VLOOKUP(A267,'QAQC ID Reference Page'!A$1:G$10999,7,FALSE)</f>
        <v>S</v>
      </c>
      <c r="H267" s="15">
        <v>44692</v>
      </c>
      <c r="I267" s="10">
        <v>0.28999999999999998</v>
      </c>
      <c r="J267" s="10">
        <v>60</v>
      </c>
      <c r="K267" s="10">
        <v>10</v>
      </c>
      <c r="L267" s="10">
        <v>1188.9100000000001</v>
      </c>
      <c r="M267" s="32">
        <f t="shared" si="3"/>
        <v>0.16666666666666666</v>
      </c>
      <c r="N267" s="32">
        <f t="shared" si="4"/>
        <v>175.66868000000002</v>
      </c>
      <c r="O267" s="32">
        <f t="shared" si="5"/>
        <v>29.278113333333337</v>
      </c>
      <c r="P267" s="10"/>
      <c r="Q267" s="3"/>
      <c r="R267" s="10"/>
      <c r="S267" s="3"/>
      <c r="T267" s="3"/>
      <c r="U267" s="3"/>
      <c r="V267" s="3"/>
      <c r="W267" s="3"/>
      <c r="X267" s="3"/>
      <c r="Y267" s="3"/>
      <c r="Z267" s="3"/>
      <c r="AA267" s="3"/>
    </row>
    <row r="268" spans="1:27" x14ac:dyDescent="0.2">
      <c r="A268" s="10">
        <v>10711</v>
      </c>
      <c r="B268" s="3" t="str">
        <f>VLOOKUP(A268,'QAQC ID Reference Page'!A$1:G$10999,2,FALSE)</f>
        <v>OBS0621</v>
      </c>
      <c r="C268" s="11">
        <f>VLOOKUP(A268,'QAQC ID Reference Page'!A$1:G$10999,3,FALSE)</f>
        <v>44370</v>
      </c>
      <c r="D268" s="12">
        <f>VLOOKUP(A268,'QAQC ID Reference Page'!A$1:G$10999,4,FALSE)</f>
        <v>0.56319444444444444</v>
      </c>
      <c r="E268" s="3">
        <f>VLOOKUP(A268,'QAQC ID Reference Page'!A$1:G$10999,5,FALSE)</f>
        <v>1025</v>
      </c>
      <c r="F268" s="3" t="str">
        <f>VLOOKUP(A268,'QAQC ID Reference Page'!A$1:G$10999,6,FALSE)</f>
        <v>TR</v>
      </c>
      <c r="G268" s="3" t="str">
        <f>VLOOKUP(A268,'QAQC ID Reference Page'!A$1:G$10999,7,FALSE)</f>
        <v>B</v>
      </c>
      <c r="H268" s="15">
        <v>44692</v>
      </c>
      <c r="I268" s="10">
        <v>0.87</v>
      </c>
      <c r="J268" s="10">
        <v>60</v>
      </c>
      <c r="K268" s="10">
        <v>10</v>
      </c>
      <c r="L268" s="10">
        <v>252.93</v>
      </c>
      <c r="M268" s="32">
        <f t="shared" si="3"/>
        <v>0.16666666666666666</v>
      </c>
      <c r="N268" s="32">
        <f t="shared" si="4"/>
        <v>36.563639999999999</v>
      </c>
      <c r="O268" s="32">
        <f t="shared" si="5"/>
        <v>6.0939399999999999</v>
      </c>
      <c r="P268" s="10"/>
      <c r="Q268" s="3"/>
      <c r="R268" s="10"/>
      <c r="S268" s="3"/>
      <c r="T268" s="3"/>
      <c r="U268" s="3"/>
      <c r="V268" s="3"/>
      <c r="W268" s="3"/>
      <c r="X268" s="3"/>
      <c r="Y268" s="3"/>
      <c r="Z268" s="3"/>
      <c r="AA268" s="3"/>
    </row>
    <row r="269" spans="1:27" x14ac:dyDescent="0.2">
      <c r="A269" s="10">
        <v>10712</v>
      </c>
      <c r="B269" s="3" t="str">
        <f>VLOOKUP(A269,'QAQC ID Reference Page'!A$1:G$10999,2,FALSE)</f>
        <v>OBS0621</v>
      </c>
      <c r="C269" s="11">
        <f>VLOOKUP(A269,'QAQC ID Reference Page'!A$1:G$10999,3,FALSE)</f>
        <v>44370</v>
      </c>
      <c r="D269" s="12">
        <f>VLOOKUP(A269,'QAQC ID Reference Page'!A$1:G$10999,4,FALSE)</f>
        <v>0.60486111111111107</v>
      </c>
      <c r="E269" s="3">
        <f>VLOOKUP(A269,'QAQC ID Reference Page'!A$1:G$10999,5,FALSE)</f>
        <v>1029</v>
      </c>
      <c r="F269" s="3" t="str">
        <f>VLOOKUP(A269,'QAQC ID Reference Page'!A$1:G$10999,6,FALSE)</f>
        <v>I9-1</v>
      </c>
      <c r="G269" s="3" t="str">
        <f>VLOOKUP(A269,'QAQC ID Reference Page'!A$1:G$10999,7,FALSE)</f>
        <v>B</v>
      </c>
      <c r="H269" s="15">
        <v>44692</v>
      </c>
      <c r="I269" s="10">
        <v>0.87</v>
      </c>
      <c r="J269" s="10">
        <v>60</v>
      </c>
      <c r="K269" s="10">
        <v>10</v>
      </c>
      <c r="L269" s="10">
        <v>545.54</v>
      </c>
      <c r="M269" s="32">
        <f t="shared" si="3"/>
        <v>0.16666666666666666</v>
      </c>
      <c r="N269" s="32">
        <f t="shared" si="4"/>
        <v>79.869919999999979</v>
      </c>
      <c r="O269" s="32">
        <f t="shared" si="5"/>
        <v>13.311653333333329</v>
      </c>
      <c r="P269" s="10"/>
      <c r="Q269" s="3"/>
      <c r="R269" s="10"/>
      <c r="S269" s="3"/>
      <c r="T269" s="3"/>
      <c r="U269" s="3"/>
      <c r="V269" s="3"/>
      <c r="W269" s="3"/>
      <c r="X269" s="3"/>
      <c r="Y269" s="3"/>
      <c r="Z269" s="3"/>
      <c r="AA269" s="3"/>
    </row>
    <row r="270" spans="1:27" x14ac:dyDescent="0.2">
      <c r="A270" s="10">
        <v>10713</v>
      </c>
      <c r="B270" s="3" t="str">
        <f>VLOOKUP(A270,'QAQC ID Reference Page'!A$1:G$10999,2,FALSE)</f>
        <v>OBS0621</v>
      </c>
      <c r="C270" s="11">
        <f>VLOOKUP(A270,'QAQC ID Reference Page'!A$1:G$10999,3,FALSE)</f>
        <v>44370</v>
      </c>
      <c r="D270" s="12">
        <f>VLOOKUP(A270,'QAQC ID Reference Page'!A$1:G$10999,4,FALSE)</f>
        <v>0.57777777777777772</v>
      </c>
      <c r="E270" s="3">
        <f>VLOOKUP(A270,'QAQC ID Reference Page'!A$1:G$10999,5,FALSE)</f>
        <v>1022</v>
      </c>
      <c r="F270" s="3" t="str">
        <f>VLOOKUP(A270,'QAQC ID Reference Page'!A$1:G$10999,6,FALSE)</f>
        <v>TR-up</v>
      </c>
      <c r="G270" s="3" t="str">
        <f>VLOOKUP(A270,'QAQC ID Reference Page'!A$1:G$10999,7,FALSE)</f>
        <v>S</v>
      </c>
      <c r="H270" s="15">
        <v>44692</v>
      </c>
      <c r="I270" s="10">
        <v>0.87</v>
      </c>
      <c r="J270" s="10">
        <v>60</v>
      </c>
      <c r="K270" s="10">
        <v>10</v>
      </c>
      <c r="L270" s="10">
        <v>139.36000000000001</v>
      </c>
      <c r="M270" s="32">
        <f t="shared" si="3"/>
        <v>0.16666666666666666</v>
      </c>
      <c r="N270" s="32">
        <f t="shared" si="4"/>
        <v>19.755279999999999</v>
      </c>
      <c r="O270" s="32">
        <f t="shared" si="5"/>
        <v>3.2925466666666665</v>
      </c>
      <c r="P270" s="10"/>
      <c r="Q270" s="3"/>
      <c r="R270" s="10"/>
      <c r="S270" s="3"/>
      <c r="T270" s="3"/>
      <c r="U270" s="3"/>
      <c r="V270" s="3"/>
      <c r="W270" s="3"/>
      <c r="X270" s="3"/>
      <c r="Y270" s="3"/>
      <c r="Z270" s="3"/>
      <c r="AA270" s="3"/>
    </row>
    <row r="271" spans="1:27" x14ac:dyDescent="0.2">
      <c r="A271" s="10">
        <v>10714</v>
      </c>
      <c r="B271" s="3" t="str">
        <f>VLOOKUP(A271,'QAQC ID Reference Page'!A$1:G$10999,2,FALSE)</f>
        <v>OBS0621</v>
      </c>
      <c r="C271" s="11">
        <f>VLOOKUP(A271,'QAQC ID Reference Page'!A$1:G$10999,3,FALSE)</f>
        <v>44370</v>
      </c>
      <c r="D271" s="12">
        <f>VLOOKUP(A271,'QAQC ID Reference Page'!A$1:G$10999,4,FALSE)</f>
        <v>0.59097222222222223</v>
      </c>
      <c r="E271" s="3">
        <f>VLOOKUP(A271,'QAQC ID Reference Page'!A$1:G$10999,5,FALSE)</f>
        <v>1006</v>
      </c>
      <c r="F271" s="3" t="str">
        <f>VLOOKUP(A271,'QAQC ID Reference Page'!A$1:G$10999,6,FALSE)</f>
        <v>BR</v>
      </c>
      <c r="G271" s="3" t="str">
        <f>VLOOKUP(A271,'QAQC ID Reference Page'!A$1:G$10999,7,FALSE)</f>
        <v>B</v>
      </c>
      <c r="H271" s="15">
        <v>44692</v>
      </c>
      <c r="I271" s="10">
        <v>0.87</v>
      </c>
      <c r="J271" s="10">
        <v>60</v>
      </c>
      <c r="K271" s="10">
        <v>10</v>
      </c>
      <c r="L271" s="10">
        <v>256.5</v>
      </c>
      <c r="M271" s="32">
        <f t="shared" si="3"/>
        <v>0.16666666666666666</v>
      </c>
      <c r="N271" s="32">
        <f t="shared" si="4"/>
        <v>37.091999999999999</v>
      </c>
      <c r="O271" s="32">
        <f t="shared" si="5"/>
        <v>6.1819999999999995</v>
      </c>
      <c r="P271" s="10"/>
      <c r="Q271" s="3"/>
      <c r="R271" s="10"/>
      <c r="S271" s="3"/>
      <c r="T271" s="3"/>
      <c r="U271" s="3"/>
      <c r="V271" s="3"/>
      <c r="W271" s="3"/>
      <c r="X271" s="3"/>
      <c r="Y271" s="3"/>
      <c r="Z271" s="3"/>
      <c r="AA271" s="3"/>
    </row>
    <row r="272" spans="1:27" x14ac:dyDescent="0.2">
      <c r="A272" s="10">
        <v>10715</v>
      </c>
      <c r="B272" s="3" t="str">
        <f>VLOOKUP(A272,'QAQC ID Reference Page'!A$1:G$10999,2,FALSE)</f>
        <v>OBS0621</v>
      </c>
      <c r="C272" s="11">
        <f>VLOOKUP(A272,'QAQC ID Reference Page'!A$1:G$10999,3,FALSE)</f>
        <v>44370</v>
      </c>
      <c r="D272" s="12">
        <f>VLOOKUP(A272,'QAQC ID Reference Page'!A$1:G$10999,4,FALSE)</f>
        <v>0.57777777777777772</v>
      </c>
      <c r="E272" s="3">
        <f>VLOOKUP(A272,'QAQC ID Reference Page'!A$1:G$10999,5,FALSE)</f>
        <v>1041</v>
      </c>
      <c r="F272" s="3" t="str">
        <f>VLOOKUP(A272,'QAQC ID Reference Page'!A$1:G$10999,6,FALSE)</f>
        <v>TR-up</v>
      </c>
      <c r="G272" s="3" t="str">
        <f>VLOOKUP(A272,'QAQC ID Reference Page'!A$1:G$10999,7,FALSE)</f>
        <v>B</v>
      </c>
      <c r="H272" s="15">
        <v>44692</v>
      </c>
      <c r="I272" s="10">
        <v>0.87</v>
      </c>
      <c r="J272" s="10">
        <v>60</v>
      </c>
      <c r="K272" s="10">
        <v>10</v>
      </c>
      <c r="L272" s="10">
        <v>228.23</v>
      </c>
      <c r="M272" s="32">
        <f t="shared" si="3"/>
        <v>0.16666666666666666</v>
      </c>
      <c r="N272" s="32">
        <f t="shared" si="4"/>
        <v>32.90804</v>
      </c>
      <c r="O272" s="32">
        <f t="shared" si="5"/>
        <v>5.4846733333333333</v>
      </c>
      <c r="P272" s="10"/>
      <c r="Q272" s="3"/>
      <c r="R272" s="10"/>
      <c r="S272" s="3"/>
      <c r="T272" s="3"/>
      <c r="U272" s="3"/>
      <c r="V272" s="3"/>
      <c r="W272" s="3"/>
      <c r="X272" s="3"/>
      <c r="Y272" s="3"/>
      <c r="Z272" s="3"/>
      <c r="AA272" s="3"/>
    </row>
    <row r="273" spans="1:27" x14ac:dyDescent="0.2">
      <c r="A273" s="10">
        <v>10716</v>
      </c>
      <c r="B273" s="3" t="str">
        <f>VLOOKUP(A273,'QAQC ID Reference Page'!A$1:G$10999,2,FALSE)</f>
        <v>OBS0621</v>
      </c>
      <c r="C273" s="11">
        <f>VLOOKUP(A273,'QAQC ID Reference Page'!A$1:G$10999,3,FALSE)</f>
        <v>44370</v>
      </c>
      <c r="D273" s="12">
        <f>VLOOKUP(A273,'QAQC ID Reference Page'!A$1:G$10999,4,FALSE)</f>
        <v>0.59097222222222223</v>
      </c>
      <c r="E273" s="3">
        <f>VLOOKUP(A273,'QAQC ID Reference Page'!A$1:G$10999,5,FALSE)</f>
        <v>1003</v>
      </c>
      <c r="F273" s="3" t="str">
        <f>VLOOKUP(A273,'QAQC ID Reference Page'!A$1:G$10999,6,FALSE)</f>
        <v>BR</v>
      </c>
      <c r="G273" s="3" t="str">
        <f>VLOOKUP(A273,'QAQC ID Reference Page'!A$1:G$10999,7,FALSE)</f>
        <v>S</v>
      </c>
      <c r="H273" s="15">
        <v>44692</v>
      </c>
      <c r="I273" s="10">
        <v>0.87</v>
      </c>
      <c r="J273" s="10">
        <v>60</v>
      </c>
      <c r="K273" s="10">
        <v>10</v>
      </c>
      <c r="L273" s="10">
        <v>224.11</v>
      </c>
      <c r="M273" s="32">
        <f t="shared" si="3"/>
        <v>0.16666666666666666</v>
      </c>
      <c r="N273" s="32">
        <f t="shared" si="4"/>
        <v>32.298280000000005</v>
      </c>
      <c r="O273" s="32">
        <f t="shared" si="5"/>
        <v>5.383046666666667</v>
      </c>
      <c r="P273" s="10"/>
      <c r="Q273" s="3"/>
      <c r="R273" s="10"/>
      <c r="S273" s="3"/>
      <c r="T273" s="3"/>
      <c r="U273" s="3"/>
      <c r="V273" s="3"/>
      <c r="W273" s="3"/>
      <c r="X273" s="3"/>
      <c r="Y273" s="3"/>
      <c r="Z273" s="3"/>
      <c r="AA273" s="3"/>
    </row>
    <row r="274" spans="1:27" x14ac:dyDescent="0.2">
      <c r="A274" s="10">
        <v>10717</v>
      </c>
      <c r="B274" s="3" t="str">
        <f>VLOOKUP(A274,'QAQC ID Reference Page'!A$1:G$10999,2,FALSE)</f>
        <v>OBS0621</v>
      </c>
      <c r="C274" s="11">
        <f>VLOOKUP(A274,'QAQC ID Reference Page'!A$1:G$10999,3,FALSE)</f>
        <v>44370</v>
      </c>
      <c r="D274" s="12">
        <f>VLOOKUP(A274,'QAQC ID Reference Page'!A$1:G$10999,4,FALSE)</f>
        <v>0.62986111111111109</v>
      </c>
      <c r="E274" s="3">
        <f>VLOOKUP(A274,'QAQC ID Reference Page'!A$1:G$10999,5,FALSE)</f>
        <v>1004</v>
      </c>
      <c r="F274" s="3" t="str">
        <f>VLOOKUP(A274,'QAQC ID Reference Page'!A$1:G$10999,6,FALSE)</f>
        <v>I7C</v>
      </c>
      <c r="G274" s="3" t="str">
        <f>VLOOKUP(A274,'QAQC ID Reference Page'!A$1:G$10999,7,FALSE)</f>
        <v>S</v>
      </c>
      <c r="H274" s="15">
        <v>44692</v>
      </c>
      <c r="I274" s="10">
        <v>0.87</v>
      </c>
      <c r="J274" s="10">
        <v>60</v>
      </c>
      <c r="K274" s="10">
        <v>10</v>
      </c>
      <c r="L274" s="10">
        <v>111.33</v>
      </c>
      <c r="M274" s="32">
        <f t="shared" si="3"/>
        <v>0.16666666666666666</v>
      </c>
      <c r="N274" s="32">
        <f t="shared" si="4"/>
        <v>15.60684</v>
      </c>
      <c r="O274" s="32">
        <f t="shared" si="5"/>
        <v>2.60114</v>
      </c>
      <c r="P274" s="10"/>
      <c r="Q274" s="3"/>
      <c r="R274" s="10"/>
      <c r="S274" s="3"/>
      <c r="T274" s="3"/>
      <c r="U274" s="3"/>
      <c r="V274" s="3"/>
      <c r="W274" s="3"/>
      <c r="X274" s="3"/>
      <c r="Y274" s="3"/>
      <c r="Z274" s="3"/>
      <c r="AA274" s="3"/>
    </row>
    <row r="275" spans="1:27" x14ac:dyDescent="0.2">
      <c r="A275" s="10">
        <v>10718</v>
      </c>
      <c r="B275" s="3" t="str">
        <f>VLOOKUP(A275,'QAQC ID Reference Page'!A$1:G$10999,2,FALSE)</f>
        <v>OBS0621</v>
      </c>
      <c r="C275" s="11">
        <f>VLOOKUP(A275,'QAQC ID Reference Page'!A$1:G$10999,3,FALSE)</f>
        <v>44370</v>
      </c>
      <c r="D275" s="12">
        <f>VLOOKUP(A275,'QAQC ID Reference Page'!A$1:G$10999,4,FALSE)</f>
        <v>0.62986111111111109</v>
      </c>
      <c r="E275" s="3">
        <f>VLOOKUP(A275,'QAQC ID Reference Page'!A$1:G$10999,5,FALSE)</f>
        <v>1027</v>
      </c>
      <c r="F275" s="3" t="str">
        <f>VLOOKUP(A275,'QAQC ID Reference Page'!A$1:G$10999,6,FALSE)</f>
        <v>I7C</v>
      </c>
      <c r="G275" s="3" t="str">
        <f>VLOOKUP(A275,'QAQC ID Reference Page'!A$1:G$10999,7,FALSE)</f>
        <v>B</v>
      </c>
      <c r="H275" s="15">
        <v>44692</v>
      </c>
      <c r="I275" s="10">
        <v>0.87</v>
      </c>
      <c r="J275" s="10">
        <v>60</v>
      </c>
      <c r="K275" s="10">
        <v>10</v>
      </c>
      <c r="L275" s="10">
        <v>54.77</v>
      </c>
      <c r="M275" s="32">
        <f t="shared" si="3"/>
        <v>0.16666666666666666</v>
      </c>
      <c r="N275" s="32">
        <f t="shared" si="4"/>
        <v>7.2359599999999995</v>
      </c>
      <c r="O275" s="32">
        <f t="shared" si="5"/>
        <v>1.2059933333333333</v>
      </c>
      <c r="P275" s="10"/>
      <c r="Q275" s="3"/>
      <c r="R275" s="10"/>
      <c r="S275" s="3"/>
      <c r="T275" s="3"/>
      <c r="U275" s="3"/>
      <c r="V275" s="3"/>
      <c r="W275" s="3"/>
      <c r="X275" s="3"/>
      <c r="Y275" s="3"/>
      <c r="Z275" s="3"/>
      <c r="AA275" s="3"/>
    </row>
    <row r="276" spans="1:27" x14ac:dyDescent="0.2">
      <c r="A276" s="3">
        <v>10719</v>
      </c>
      <c r="B276" s="3" t="str">
        <f>VLOOKUP(A276,'QAQC ID Reference Page'!A$1:G$10999,2,FALSE)</f>
        <v>OBS0621</v>
      </c>
      <c r="C276" s="11">
        <f>VLOOKUP(A276,'QAQC ID Reference Page'!A$1:G$10999,3,FALSE)</f>
        <v>44372</v>
      </c>
      <c r="D276" s="12">
        <f>VLOOKUP(A276,'QAQC ID Reference Page'!A$1:G$10999,4,FALSE)</f>
        <v>0.28402777777777777</v>
      </c>
      <c r="E276" s="3">
        <f>VLOOKUP(A276,'QAQC ID Reference Page'!A$1:G$10999,5,FALSE)</f>
        <v>1011</v>
      </c>
      <c r="F276" s="3" t="str">
        <f>VLOOKUP(A276,'QAQC ID Reference Page'!A$1:G$10999,6,FALSE)</f>
        <v>B7C</v>
      </c>
      <c r="G276" s="3" t="str">
        <f>VLOOKUP(A276,'QAQC ID Reference Page'!A$1:G$10999,7,FALSE)</f>
        <v>S</v>
      </c>
      <c r="H276" s="11">
        <v>44679</v>
      </c>
      <c r="I276" s="3">
        <v>0.31</v>
      </c>
      <c r="J276" s="3">
        <v>100</v>
      </c>
      <c r="K276" s="3">
        <v>10</v>
      </c>
      <c r="L276" s="3">
        <v>505.3</v>
      </c>
      <c r="M276" s="26">
        <f t="shared" si="3"/>
        <v>0.1</v>
      </c>
      <c r="N276" s="26">
        <f t="shared" si="4"/>
        <v>74.474399999999989</v>
      </c>
      <c r="O276" s="26">
        <f t="shared" si="5"/>
        <v>7.4474399999999994</v>
      </c>
      <c r="P276" s="3"/>
      <c r="Q276" s="3"/>
      <c r="R276" s="3"/>
      <c r="S276" s="3"/>
      <c r="T276" s="3"/>
      <c r="U276" s="3"/>
      <c r="V276" s="3"/>
      <c r="W276" s="3"/>
      <c r="X276" s="3"/>
      <c r="Y276" s="3"/>
      <c r="Z276" s="3"/>
      <c r="AA276" s="3"/>
    </row>
    <row r="277" spans="1:27" x14ac:dyDescent="0.2">
      <c r="A277" s="3">
        <v>10720</v>
      </c>
      <c r="B277" s="3" t="str">
        <f>VLOOKUP(A277,'QAQC ID Reference Page'!A$1:G$10999,2,FALSE)</f>
        <v>OBS0621</v>
      </c>
      <c r="C277" s="11">
        <f>VLOOKUP(A277,'QAQC ID Reference Page'!A$1:G$10999,3,FALSE)</f>
        <v>44372</v>
      </c>
      <c r="D277" s="12">
        <f>VLOOKUP(A277,'QAQC ID Reference Page'!A$1:G$10999,4,FALSE)</f>
        <v>0.28402777777777777</v>
      </c>
      <c r="E277" s="3">
        <f>VLOOKUP(A277,'QAQC ID Reference Page'!A$1:G$10999,5,FALSE)</f>
        <v>1012</v>
      </c>
      <c r="F277" s="3" t="str">
        <f>VLOOKUP(A277,'QAQC ID Reference Page'!A$1:G$10999,6,FALSE)</f>
        <v>B7C</v>
      </c>
      <c r="G277" s="3" t="str">
        <f>VLOOKUP(A277,'QAQC ID Reference Page'!A$1:G$10999,7,FALSE)</f>
        <v>B</v>
      </c>
      <c r="H277" s="11">
        <v>44679</v>
      </c>
      <c r="I277" s="3">
        <v>0.31</v>
      </c>
      <c r="J277" s="3">
        <v>100</v>
      </c>
      <c r="K277" s="3">
        <v>10</v>
      </c>
      <c r="L277" s="3">
        <v>428.98</v>
      </c>
      <c r="M277" s="26">
        <f t="shared" si="3"/>
        <v>0.1</v>
      </c>
      <c r="N277" s="26">
        <f t="shared" si="4"/>
        <v>63.179040000000001</v>
      </c>
      <c r="O277" s="26">
        <f t="shared" si="5"/>
        <v>6.3179040000000004</v>
      </c>
      <c r="P277" s="3"/>
      <c r="Q277" s="3"/>
      <c r="R277" s="3"/>
      <c r="S277" s="3"/>
      <c r="T277" s="3"/>
      <c r="U277" s="3"/>
      <c r="V277" s="3"/>
      <c r="W277" s="3"/>
      <c r="X277" s="3"/>
      <c r="Y277" s="3"/>
      <c r="Z277" s="3"/>
      <c r="AA277" s="3"/>
    </row>
    <row r="278" spans="1:27" x14ac:dyDescent="0.2">
      <c r="A278" s="3">
        <v>10721</v>
      </c>
      <c r="B278" s="3" t="str">
        <f>VLOOKUP(A278,'QAQC ID Reference Page'!A$1:G$10999,2,FALSE)</f>
        <v>OBS0621</v>
      </c>
      <c r="C278" s="11">
        <f>VLOOKUP(A278,'QAQC ID Reference Page'!A$1:G$10999,3,FALSE)</f>
        <v>44372</v>
      </c>
      <c r="D278" s="12">
        <f>VLOOKUP(A278,'QAQC ID Reference Page'!A$1:G$10999,4,FALSE)</f>
        <v>0.32291666666666669</v>
      </c>
      <c r="E278" s="3">
        <f>VLOOKUP(A278,'QAQC ID Reference Page'!A$1:G$10999,5,FALSE)</f>
        <v>1013</v>
      </c>
      <c r="F278" s="3" t="str">
        <f>VLOOKUP(A278,'QAQC ID Reference Page'!A$1:G$10999,6,FALSE)</f>
        <v>B11</v>
      </c>
      <c r="G278" s="3" t="str">
        <f>VLOOKUP(A278,'QAQC ID Reference Page'!A$1:G$10999,7,FALSE)</f>
        <v>S</v>
      </c>
      <c r="H278" s="11">
        <v>44679</v>
      </c>
      <c r="I278" s="3">
        <v>0.31</v>
      </c>
      <c r="J278" s="3">
        <v>100</v>
      </c>
      <c r="K278" s="3">
        <v>10</v>
      </c>
      <c r="L278" s="3">
        <v>1392.69</v>
      </c>
      <c r="M278" s="26">
        <f t="shared" si="3"/>
        <v>0.1</v>
      </c>
      <c r="N278" s="26">
        <f t="shared" si="4"/>
        <v>205.80812</v>
      </c>
      <c r="O278" s="26">
        <f t="shared" si="5"/>
        <v>20.580812000000002</v>
      </c>
      <c r="P278" s="3"/>
      <c r="Q278" s="3"/>
      <c r="R278" s="3"/>
      <c r="S278" s="3"/>
      <c r="T278" s="3"/>
      <c r="U278" s="3"/>
      <c r="V278" s="3"/>
      <c r="W278" s="3"/>
      <c r="X278" s="3"/>
      <c r="Y278" s="3"/>
      <c r="Z278" s="3"/>
      <c r="AA278" s="3"/>
    </row>
    <row r="279" spans="1:27" x14ac:dyDescent="0.2">
      <c r="A279" s="3">
        <v>10722</v>
      </c>
      <c r="B279" s="3" t="str">
        <f>VLOOKUP(A279,'QAQC ID Reference Page'!A$1:G$10999,2,FALSE)</f>
        <v>OBS0621</v>
      </c>
      <c r="C279" s="11">
        <f>VLOOKUP(A279,'QAQC ID Reference Page'!A$1:G$10999,3,FALSE)</f>
        <v>44372</v>
      </c>
      <c r="D279" s="12">
        <f>VLOOKUP(A279,'QAQC ID Reference Page'!A$1:G$10999,4,FALSE)</f>
        <v>0.34305555555555556</v>
      </c>
      <c r="E279" s="3">
        <f>VLOOKUP(A279,'QAQC ID Reference Page'!A$1:G$10999,5,FALSE)</f>
        <v>1015</v>
      </c>
      <c r="F279" s="3" t="str">
        <f>VLOOKUP(A279,'QAQC ID Reference Page'!A$1:G$10999,6,FALSE)</f>
        <v>BSR</v>
      </c>
      <c r="G279" s="3" t="str">
        <f>VLOOKUP(A279,'QAQC ID Reference Page'!A$1:G$10999,7,FALSE)</f>
        <v>S</v>
      </c>
      <c r="H279" s="11">
        <v>44679</v>
      </c>
      <c r="I279" s="3">
        <v>0.31</v>
      </c>
      <c r="J279" s="3">
        <v>100</v>
      </c>
      <c r="K279" s="3">
        <v>10</v>
      </c>
      <c r="L279" s="3">
        <v>990.74</v>
      </c>
      <c r="M279" s="26">
        <f t="shared" si="3"/>
        <v>0.1</v>
      </c>
      <c r="N279" s="26">
        <f t="shared" si="4"/>
        <v>146.31951999999998</v>
      </c>
      <c r="O279" s="26">
        <f t="shared" si="5"/>
        <v>14.631951999999998</v>
      </c>
      <c r="P279" s="3"/>
      <c r="Q279" s="3"/>
      <c r="R279" s="3"/>
      <c r="S279" s="3"/>
      <c r="T279" s="3"/>
      <c r="U279" s="3"/>
      <c r="V279" s="3"/>
      <c r="W279" s="3"/>
      <c r="X279" s="3"/>
      <c r="Y279" s="3"/>
      <c r="Z279" s="3"/>
      <c r="AA279" s="3"/>
    </row>
    <row r="280" spans="1:27" x14ac:dyDescent="0.2">
      <c r="A280" s="3">
        <v>10723</v>
      </c>
      <c r="B280" s="3" t="str">
        <f>VLOOKUP(A280,'QAQC ID Reference Page'!A$1:G$10999,2,FALSE)</f>
        <v>OBS0621</v>
      </c>
      <c r="C280" s="11">
        <f>VLOOKUP(A280,'QAQC ID Reference Page'!A$1:G$10999,3,FALSE)</f>
        <v>44372</v>
      </c>
      <c r="D280" s="12">
        <f>VLOOKUP(A280,'QAQC ID Reference Page'!A$1:G$10999,4,FALSE)</f>
        <v>0.37777777777777777</v>
      </c>
      <c r="E280" s="3">
        <f>VLOOKUP(A280,'QAQC ID Reference Page'!A$1:G$10999,5,FALSE)</f>
        <v>1016</v>
      </c>
      <c r="F280" s="3" t="str">
        <f>VLOOKUP(A280,'QAQC ID Reference Page'!A$1:G$10999,6,FALSE)</f>
        <v>E9</v>
      </c>
      <c r="G280" s="3" t="str">
        <f>VLOOKUP(A280,'QAQC ID Reference Page'!A$1:G$10999,7,FALSE)</f>
        <v>S</v>
      </c>
      <c r="H280" s="11">
        <v>44679</v>
      </c>
      <c r="I280" s="3">
        <v>0.31</v>
      </c>
      <c r="J280" s="3">
        <v>100</v>
      </c>
      <c r="K280" s="3">
        <v>10</v>
      </c>
      <c r="L280" s="3">
        <v>450.78</v>
      </c>
      <c r="M280" s="26">
        <f t="shared" si="3"/>
        <v>0.1</v>
      </c>
      <c r="N280" s="26">
        <f t="shared" si="4"/>
        <v>66.405439999999984</v>
      </c>
      <c r="O280" s="26">
        <f t="shared" si="5"/>
        <v>6.6405439999999984</v>
      </c>
      <c r="P280" s="3"/>
      <c r="Q280" s="3"/>
      <c r="R280" s="3"/>
      <c r="S280" s="3"/>
      <c r="T280" s="3"/>
      <c r="U280" s="3"/>
      <c r="V280" s="3"/>
      <c r="W280" s="3"/>
      <c r="X280" s="3"/>
      <c r="Y280" s="3"/>
      <c r="Z280" s="3"/>
      <c r="AA280" s="3"/>
    </row>
    <row r="281" spans="1:27" x14ac:dyDescent="0.2">
      <c r="A281" s="3">
        <v>10724</v>
      </c>
      <c r="B281" s="3" t="str">
        <f>VLOOKUP(A281,'QAQC ID Reference Page'!A$1:G$10999,2,FALSE)</f>
        <v>OBS0621</v>
      </c>
      <c r="C281" s="11">
        <f>VLOOKUP(A281,'QAQC ID Reference Page'!A$1:G$10999,3,FALSE)</f>
        <v>44372</v>
      </c>
      <c r="D281" s="12">
        <f>VLOOKUP(A281,'QAQC ID Reference Page'!A$1:G$10999,4,FALSE)</f>
        <v>0.39374999999999999</v>
      </c>
      <c r="E281" s="3">
        <f>VLOOKUP(A281,'QAQC ID Reference Page'!A$1:G$10999,5,FALSE)</f>
        <v>1024</v>
      </c>
      <c r="F281" s="3" t="str">
        <f>VLOOKUP(A281,'QAQC ID Reference Page'!A$1:G$10999,6,FALSE)</f>
        <v>E7C</v>
      </c>
      <c r="G281" s="3" t="str">
        <f>VLOOKUP(A281,'QAQC ID Reference Page'!A$1:G$10999,7,FALSE)</f>
        <v>S</v>
      </c>
      <c r="H281" s="11">
        <v>44679</v>
      </c>
      <c r="I281" s="3">
        <v>0.31</v>
      </c>
      <c r="J281" s="3">
        <v>100</v>
      </c>
      <c r="K281" s="3">
        <v>10</v>
      </c>
      <c r="L281" s="3">
        <v>633.4</v>
      </c>
      <c r="M281" s="26">
        <f t="shared" si="3"/>
        <v>0.1</v>
      </c>
      <c r="N281" s="26">
        <f t="shared" si="4"/>
        <v>93.433199999999985</v>
      </c>
      <c r="O281" s="26">
        <f t="shared" si="5"/>
        <v>9.3433199999999985</v>
      </c>
      <c r="P281" s="3"/>
      <c r="Q281" s="3"/>
      <c r="R281" s="3"/>
      <c r="S281" s="3"/>
      <c r="T281" s="3"/>
      <c r="U281" s="3"/>
      <c r="V281" s="3"/>
      <c r="W281" s="3"/>
      <c r="X281" s="3"/>
      <c r="Y281" s="3"/>
      <c r="Z281" s="3"/>
      <c r="AA281" s="3"/>
    </row>
    <row r="282" spans="1:27" x14ac:dyDescent="0.2">
      <c r="A282" s="3">
        <v>10725</v>
      </c>
      <c r="B282" s="3" t="str">
        <f>VLOOKUP(A282,'QAQC ID Reference Page'!A$1:G$10999,2,FALSE)</f>
        <v>OBS0621</v>
      </c>
      <c r="C282" s="11">
        <f>VLOOKUP(A282,'QAQC ID Reference Page'!A$1:G$10999,3,FALSE)</f>
        <v>44372</v>
      </c>
      <c r="D282" s="12">
        <f>VLOOKUP(A282,'QAQC ID Reference Page'!A$1:G$10999,4,FALSE)</f>
        <v>0.40972222222222221</v>
      </c>
      <c r="E282" s="3">
        <f>VLOOKUP(A282,'QAQC ID Reference Page'!A$1:G$10999,5,FALSE)</f>
        <v>1031</v>
      </c>
      <c r="F282" s="3" t="str">
        <f>VLOOKUP(A282,'QAQC ID Reference Page'!A$1:G$10999,6,FALSE)</f>
        <v>E6</v>
      </c>
      <c r="G282" s="3" t="str">
        <f>VLOOKUP(A282,'QAQC ID Reference Page'!A$1:G$10999,7,FALSE)</f>
        <v>S</v>
      </c>
      <c r="H282" s="11">
        <v>44679</v>
      </c>
      <c r="I282" s="3">
        <v>0.31</v>
      </c>
      <c r="J282" s="3">
        <v>100</v>
      </c>
      <c r="K282" s="3">
        <v>10</v>
      </c>
      <c r="L282" s="3">
        <v>1215.19</v>
      </c>
      <c r="M282" s="26">
        <f t="shared" si="3"/>
        <v>0.1</v>
      </c>
      <c r="N282" s="26">
        <f t="shared" si="4"/>
        <v>179.53811999999999</v>
      </c>
      <c r="O282" s="26">
        <f t="shared" si="5"/>
        <v>17.953811999999999</v>
      </c>
      <c r="P282" s="3"/>
      <c r="Q282" s="3"/>
      <c r="R282" s="3"/>
      <c r="S282" s="3"/>
      <c r="T282" s="3"/>
      <c r="U282" s="3"/>
      <c r="V282" s="3"/>
      <c r="W282" s="3"/>
      <c r="X282" s="3"/>
      <c r="Y282" s="3"/>
      <c r="Z282" s="3"/>
      <c r="AA282" s="3"/>
    </row>
    <row r="283" spans="1:27" x14ac:dyDescent="0.2">
      <c r="A283" s="3">
        <v>10726</v>
      </c>
      <c r="B283" s="3" t="str">
        <f>VLOOKUP(A283,'QAQC ID Reference Page'!A$1:G$10999,2,FALSE)</f>
        <v>OBS0621</v>
      </c>
      <c r="C283" s="11">
        <f>VLOOKUP(A283,'QAQC ID Reference Page'!A$1:G$10999,3,FALSE)</f>
        <v>44372</v>
      </c>
      <c r="D283" s="12">
        <f>VLOOKUP(A283,'QAQC ID Reference Page'!A$1:G$10999,4,FALSE)</f>
        <v>0.43125000000000002</v>
      </c>
      <c r="E283" s="3">
        <f>VLOOKUP(A283,'QAQC ID Reference Page'!A$1:G$10999,5,FALSE)</f>
        <v>1007</v>
      </c>
      <c r="F283" s="3" t="str">
        <f>VLOOKUP(A283,'QAQC ID Reference Page'!A$1:G$10999,6,FALSE)</f>
        <v>C5-1</v>
      </c>
      <c r="G283" s="3" t="str">
        <f>VLOOKUP(A283,'QAQC ID Reference Page'!A$1:G$10999,7,FALSE)</f>
        <v>S</v>
      </c>
      <c r="H283" s="11">
        <v>44679</v>
      </c>
      <c r="I283" s="3">
        <v>0.31</v>
      </c>
      <c r="J283" s="3">
        <v>80</v>
      </c>
      <c r="K283" s="3">
        <v>10</v>
      </c>
      <c r="L283" s="3">
        <v>1311.85</v>
      </c>
      <c r="M283" s="26">
        <f t="shared" si="3"/>
        <v>0.125</v>
      </c>
      <c r="N283" s="26">
        <f t="shared" si="4"/>
        <v>193.84379999999999</v>
      </c>
      <c r="O283" s="26">
        <f t="shared" si="5"/>
        <v>24.230474999999998</v>
      </c>
      <c r="P283" s="3"/>
      <c r="Q283" s="3"/>
      <c r="R283" s="3"/>
      <c r="S283" s="3"/>
      <c r="T283" s="3"/>
      <c r="U283" s="3"/>
      <c r="V283" s="3"/>
      <c r="W283" s="3"/>
      <c r="X283" s="3"/>
      <c r="Y283" s="3"/>
      <c r="Z283" s="3"/>
      <c r="AA283" s="3"/>
    </row>
    <row r="284" spans="1:27" x14ac:dyDescent="0.2">
      <c r="A284" s="3">
        <v>10727</v>
      </c>
      <c r="B284" s="3" t="str">
        <f>VLOOKUP(A284,'QAQC ID Reference Page'!A$1:G$10999,2,FALSE)</f>
        <v>OBS0621</v>
      </c>
      <c r="C284" s="11">
        <f>VLOOKUP(A284,'QAQC ID Reference Page'!A$1:G$10999,3,FALSE)</f>
        <v>44372</v>
      </c>
      <c r="D284" s="12">
        <f>VLOOKUP(A284,'QAQC ID Reference Page'!A$1:G$10999,4,FALSE)</f>
        <v>0.39374999999999999</v>
      </c>
      <c r="E284" s="3">
        <f>VLOOKUP(A284,'QAQC ID Reference Page'!A$1:G$10999,5,FALSE)</f>
        <v>1039</v>
      </c>
      <c r="F284" s="3" t="str">
        <f>VLOOKUP(A284,'QAQC ID Reference Page'!A$1:G$10999,6,FALSE)</f>
        <v>E7C</v>
      </c>
      <c r="G284" s="3" t="str">
        <f>VLOOKUP(A284,'QAQC ID Reference Page'!A$1:G$10999,7,FALSE)</f>
        <v>B</v>
      </c>
      <c r="H284" s="11">
        <v>44679</v>
      </c>
      <c r="I284" s="3">
        <v>0.31</v>
      </c>
      <c r="J284" s="3">
        <v>80</v>
      </c>
      <c r="K284" s="3">
        <v>10</v>
      </c>
      <c r="L284" s="3">
        <v>303.67</v>
      </c>
      <c r="M284" s="26">
        <f t="shared" si="3"/>
        <v>0.125</v>
      </c>
      <c r="N284" s="26">
        <f t="shared" si="4"/>
        <v>44.633159999999997</v>
      </c>
      <c r="O284" s="26">
        <f t="shared" si="5"/>
        <v>5.5791449999999996</v>
      </c>
      <c r="P284" s="3"/>
      <c r="Q284" s="3"/>
      <c r="R284" s="3"/>
      <c r="S284" s="3"/>
      <c r="T284" s="3"/>
      <c r="U284" s="3"/>
      <c r="V284" s="3"/>
      <c r="W284" s="3"/>
      <c r="X284" s="3"/>
      <c r="Y284" s="3"/>
      <c r="Z284" s="3"/>
      <c r="AA284" s="3"/>
    </row>
    <row r="285" spans="1:27" x14ac:dyDescent="0.2">
      <c r="A285" s="3">
        <v>10801</v>
      </c>
      <c r="B285" s="3" t="str">
        <f>VLOOKUP(A285,'QAQC ID Reference Page'!A$1:G$10999,2,FALSE)</f>
        <v>OBS0721</v>
      </c>
      <c r="C285" s="11">
        <f>VLOOKUP(A285,'QAQC ID Reference Page'!A$1:G$10999,3,FALSE)</f>
        <v>44404</v>
      </c>
      <c r="D285" s="12">
        <f>VLOOKUP(A285,'QAQC ID Reference Page'!A$1:G$10999,4,FALSE)</f>
        <v>0.54374999999999996</v>
      </c>
      <c r="E285" s="3">
        <f>VLOOKUP(A285,'QAQC ID Reference Page'!A$1:G$10999,5,FALSE)</f>
        <v>1017</v>
      </c>
      <c r="F285" s="3" t="str">
        <f>VLOOKUP(A285,'QAQC ID Reference Page'!A$1:G$10999,6,FALSE)</f>
        <v>H9</v>
      </c>
      <c r="G285" s="3" t="str">
        <f>VLOOKUP(A285,'QAQC ID Reference Page'!A$1:G$10999,7,FALSE)</f>
        <v>S</v>
      </c>
      <c r="H285" s="13">
        <v>44595</v>
      </c>
      <c r="I285" s="3">
        <v>1.5</v>
      </c>
      <c r="J285" s="3">
        <v>100</v>
      </c>
      <c r="K285" s="3">
        <v>10</v>
      </c>
      <c r="L285" s="3">
        <v>916.06</v>
      </c>
      <c r="M285" s="26">
        <f t="shared" si="3"/>
        <v>0.1</v>
      </c>
      <c r="N285" s="26">
        <f t="shared" si="4"/>
        <v>134.07687999999999</v>
      </c>
      <c r="O285" s="26">
        <f t="shared" si="5"/>
        <v>13.407688</v>
      </c>
      <c r="P285" s="3"/>
      <c r="Q285" s="3"/>
      <c r="R285" s="3"/>
      <c r="S285" s="3"/>
      <c r="T285" s="3"/>
      <c r="U285" s="3"/>
      <c r="V285" s="3"/>
      <c r="W285" s="3"/>
      <c r="X285" s="3"/>
      <c r="Y285" s="3"/>
      <c r="Z285" s="3"/>
      <c r="AA285" s="3"/>
    </row>
    <row r="286" spans="1:27" x14ac:dyDescent="0.2">
      <c r="A286" s="3">
        <v>10802</v>
      </c>
      <c r="B286" s="3" t="str">
        <f>VLOOKUP(A286,'QAQC ID Reference Page'!A$1:G$10999,2,FALSE)</f>
        <v>OBS0721</v>
      </c>
      <c r="C286" s="11">
        <f>VLOOKUP(A286,'QAQC ID Reference Page'!A$1:G$10999,3,FALSE)</f>
        <v>44404</v>
      </c>
      <c r="D286" s="12">
        <f>VLOOKUP(A286,'QAQC ID Reference Page'!A$1:G$10999,4,FALSE)</f>
        <v>0.53333333333333333</v>
      </c>
      <c r="E286" s="3">
        <f>VLOOKUP(A286,'QAQC ID Reference Page'!A$1:G$10999,5,FALSE)</f>
        <v>1013</v>
      </c>
      <c r="F286" s="3" t="str">
        <f>VLOOKUP(A286,'QAQC ID Reference Page'!A$1:G$10999,6,FALSE)</f>
        <v>I9</v>
      </c>
      <c r="G286" s="3" t="str">
        <f>VLOOKUP(A286,'QAQC ID Reference Page'!A$1:G$10999,7,FALSE)</f>
        <v>S</v>
      </c>
      <c r="H286" s="13">
        <v>44595</v>
      </c>
      <c r="I286" s="3">
        <v>1.5</v>
      </c>
      <c r="J286" s="3">
        <v>100</v>
      </c>
      <c r="K286" s="3">
        <v>10</v>
      </c>
      <c r="L286" s="3">
        <v>1207.8399999999999</v>
      </c>
      <c r="M286" s="26">
        <f t="shared" si="3"/>
        <v>0.1</v>
      </c>
      <c r="N286" s="26">
        <f t="shared" si="4"/>
        <v>177.26031999999998</v>
      </c>
      <c r="O286" s="26">
        <f t="shared" si="5"/>
        <v>17.726032</v>
      </c>
      <c r="P286" s="3"/>
      <c r="Q286" s="3"/>
      <c r="R286" s="3"/>
      <c r="S286" s="3"/>
      <c r="T286" s="3"/>
      <c r="U286" s="3"/>
      <c r="V286" s="3"/>
      <c r="W286" s="3"/>
      <c r="X286" s="3"/>
      <c r="Y286" s="3"/>
      <c r="Z286" s="3"/>
      <c r="AA286" s="3"/>
    </row>
    <row r="287" spans="1:27" x14ac:dyDescent="0.2">
      <c r="A287" s="3">
        <v>10803</v>
      </c>
      <c r="B287" s="3" t="str">
        <f>VLOOKUP(A287,'QAQC ID Reference Page'!A$1:G$10999,2,FALSE)</f>
        <v>OBS0721</v>
      </c>
      <c r="C287" s="11">
        <f>VLOOKUP(A287,'QAQC ID Reference Page'!A$1:G$10999,3,FALSE)</f>
        <v>44404</v>
      </c>
      <c r="D287" s="12">
        <f>VLOOKUP(A287,'QAQC ID Reference Page'!A$1:G$10999,4,FALSE)</f>
        <v>0.54374999999999996</v>
      </c>
      <c r="E287" s="3">
        <f>VLOOKUP(A287,'QAQC ID Reference Page'!A$1:G$10999,5,FALSE)</f>
        <v>1028</v>
      </c>
      <c r="F287" s="3" t="str">
        <f>VLOOKUP(A287,'QAQC ID Reference Page'!A$1:G$10999,6,FALSE)</f>
        <v>H9</v>
      </c>
      <c r="G287" s="3" t="str">
        <f>VLOOKUP(A287,'QAQC ID Reference Page'!A$1:G$10999,7,FALSE)</f>
        <v>B</v>
      </c>
      <c r="H287" s="13">
        <v>44595</v>
      </c>
      <c r="I287" s="3">
        <v>1.5</v>
      </c>
      <c r="J287" s="3">
        <v>100</v>
      </c>
      <c r="K287" s="3">
        <v>10</v>
      </c>
      <c r="L287" s="3">
        <v>981.68</v>
      </c>
      <c r="M287" s="26">
        <f t="shared" si="3"/>
        <v>0.1</v>
      </c>
      <c r="N287" s="26">
        <f t="shared" si="4"/>
        <v>143.78863999999999</v>
      </c>
      <c r="O287" s="26">
        <f t="shared" si="5"/>
        <v>14.378864</v>
      </c>
      <c r="P287" s="3"/>
      <c r="Q287" s="3"/>
      <c r="R287" s="3"/>
      <c r="S287" s="3"/>
      <c r="T287" s="3"/>
      <c r="U287" s="3"/>
      <c r="V287" s="3"/>
      <c r="W287" s="3"/>
      <c r="X287" s="3"/>
      <c r="Y287" s="3"/>
      <c r="Z287" s="3"/>
      <c r="AA287" s="3"/>
    </row>
    <row r="288" spans="1:27" x14ac:dyDescent="0.2">
      <c r="A288" s="3">
        <v>10804</v>
      </c>
      <c r="B288" s="3" t="str">
        <f>VLOOKUP(A288,'QAQC ID Reference Page'!A$1:G$10999,2,FALSE)</f>
        <v>OBS0721</v>
      </c>
      <c r="C288" s="11">
        <f>VLOOKUP(A288,'QAQC ID Reference Page'!A$1:G$10999,3,FALSE)</f>
        <v>44404</v>
      </c>
      <c r="D288" s="12">
        <f>VLOOKUP(A288,'QAQC ID Reference Page'!A$1:G$10999,4,FALSE)</f>
        <v>0.56319444444444444</v>
      </c>
      <c r="E288" s="3">
        <f>VLOOKUP(A288,'QAQC ID Reference Page'!A$1:G$10999,5,FALSE)</f>
        <v>1027</v>
      </c>
      <c r="F288" s="3" t="str">
        <f>VLOOKUP(A288,'QAQC ID Reference Page'!A$1:G$10999,6,FALSE)</f>
        <v>G7C</v>
      </c>
      <c r="G288" s="3" t="str">
        <f>VLOOKUP(A288,'QAQC ID Reference Page'!A$1:G$10999,7,FALSE)</f>
        <v>S</v>
      </c>
      <c r="H288" s="13">
        <v>44595</v>
      </c>
      <c r="I288" s="3">
        <v>1.5</v>
      </c>
      <c r="J288" s="3">
        <v>100</v>
      </c>
      <c r="K288" s="3">
        <v>10</v>
      </c>
      <c r="L288" s="3">
        <v>1870.37</v>
      </c>
      <c r="M288" s="26">
        <f t="shared" si="3"/>
        <v>0.1</v>
      </c>
      <c r="N288" s="26">
        <f t="shared" si="4"/>
        <v>275.31475999999998</v>
      </c>
      <c r="O288" s="26">
        <f t="shared" si="5"/>
        <v>27.531475999999998</v>
      </c>
      <c r="P288" s="3"/>
      <c r="Q288" s="3"/>
      <c r="R288" s="3"/>
      <c r="S288" s="3"/>
      <c r="T288" s="3"/>
      <c r="U288" s="3"/>
      <c r="V288" s="3"/>
      <c r="W288" s="3"/>
      <c r="X288" s="3"/>
      <c r="Y288" s="3"/>
      <c r="Z288" s="3"/>
      <c r="AA288" s="3"/>
    </row>
    <row r="289" spans="1:27" x14ac:dyDescent="0.2">
      <c r="A289" s="3">
        <v>10805</v>
      </c>
      <c r="B289" s="3" t="str">
        <f>VLOOKUP(A289,'QAQC ID Reference Page'!A$1:G$10999,2,FALSE)</f>
        <v>OBS0721</v>
      </c>
      <c r="C289" s="11">
        <f>VLOOKUP(A289,'QAQC ID Reference Page'!A$1:G$10999,3,FALSE)</f>
        <v>44404</v>
      </c>
      <c r="D289" s="12">
        <f>VLOOKUP(A289,'QAQC ID Reference Page'!A$1:G$10999,4,FALSE)</f>
        <v>0.47847222222222224</v>
      </c>
      <c r="E289" s="3">
        <f>VLOOKUP(A289,'QAQC ID Reference Page'!A$1:G$10999,5,FALSE)</f>
        <v>1022</v>
      </c>
      <c r="F289" s="3" t="str">
        <f>VLOOKUP(A289,'QAQC ID Reference Page'!A$1:G$10999,6,FALSE)</f>
        <v>TR-UP</v>
      </c>
      <c r="G289" s="3" t="str">
        <f>VLOOKUP(A289,'QAQC ID Reference Page'!A$1:G$10999,7,FALSE)</f>
        <v>S</v>
      </c>
      <c r="H289" s="13">
        <v>44595</v>
      </c>
      <c r="I289" s="3">
        <v>1.5</v>
      </c>
      <c r="J289" s="3">
        <v>100</v>
      </c>
      <c r="K289" s="3">
        <v>10</v>
      </c>
      <c r="L289" s="3">
        <v>638.15</v>
      </c>
      <c r="M289" s="26">
        <f t="shared" si="3"/>
        <v>0.1</v>
      </c>
      <c r="N289" s="26">
        <f t="shared" si="4"/>
        <v>92.94619999999999</v>
      </c>
      <c r="O289" s="26">
        <f t="shared" si="5"/>
        <v>9.2946200000000001</v>
      </c>
      <c r="P289" s="3"/>
      <c r="Q289" s="3"/>
      <c r="R289" s="3"/>
      <c r="S289" s="3"/>
      <c r="T289" s="3"/>
      <c r="U289" s="3"/>
      <c r="V289" s="3"/>
      <c r="W289" s="3"/>
      <c r="X289" s="3"/>
      <c r="Y289" s="3"/>
      <c r="Z289" s="3"/>
      <c r="AA289" s="3"/>
    </row>
    <row r="290" spans="1:27" x14ac:dyDescent="0.2">
      <c r="A290" s="3">
        <v>10806</v>
      </c>
      <c r="B290" s="3" t="str">
        <f>VLOOKUP(A290,'QAQC ID Reference Page'!A$1:G$10999,2,FALSE)</f>
        <v>OBS0721</v>
      </c>
      <c r="C290" s="11">
        <f>VLOOKUP(A290,'QAQC ID Reference Page'!A$1:G$10999,3,FALSE)</f>
        <v>44404</v>
      </c>
      <c r="D290" s="12">
        <f>VLOOKUP(A290,'QAQC ID Reference Page'!A$1:G$10999,4,FALSE)</f>
        <v>0.56319444444444444</v>
      </c>
      <c r="E290" s="3">
        <f>VLOOKUP(A290,'QAQC ID Reference Page'!A$1:G$10999,5,FALSE)</f>
        <v>1036</v>
      </c>
      <c r="F290" s="3" t="str">
        <f>VLOOKUP(A290,'QAQC ID Reference Page'!A$1:G$10999,6,FALSE)</f>
        <v>G7C</v>
      </c>
      <c r="G290" s="3" t="str">
        <f>VLOOKUP(A290,'QAQC ID Reference Page'!A$1:G$10999,7,FALSE)</f>
        <v>B</v>
      </c>
      <c r="H290" s="13">
        <v>44595</v>
      </c>
      <c r="I290" s="3">
        <v>1.5</v>
      </c>
      <c r="J290" s="3">
        <v>100</v>
      </c>
      <c r="K290" s="3">
        <v>10</v>
      </c>
      <c r="L290" s="3">
        <v>371.6</v>
      </c>
      <c r="M290" s="26">
        <f t="shared" si="3"/>
        <v>0.1</v>
      </c>
      <c r="N290" s="26">
        <f t="shared" si="4"/>
        <v>53.4968</v>
      </c>
      <c r="O290" s="26">
        <f t="shared" si="5"/>
        <v>5.3496800000000002</v>
      </c>
      <c r="P290" s="3"/>
      <c r="Q290" s="3"/>
      <c r="R290" s="3"/>
      <c r="S290" s="3"/>
      <c r="T290" s="3"/>
      <c r="U290" s="3"/>
      <c r="V290" s="3"/>
      <c r="W290" s="3"/>
      <c r="X290" s="3"/>
      <c r="Y290" s="3"/>
      <c r="Z290" s="3"/>
      <c r="AA290" s="3"/>
    </row>
    <row r="291" spans="1:27" x14ac:dyDescent="0.2">
      <c r="A291" s="3">
        <v>10807</v>
      </c>
      <c r="B291" s="3" t="str">
        <f>VLOOKUP(A291,'QAQC ID Reference Page'!A$1:G$10999,2,FALSE)</f>
        <v>OBS0721</v>
      </c>
      <c r="C291" s="11">
        <f>VLOOKUP(A291,'QAQC ID Reference Page'!A$1:G$10999,3,FALSE)</f>
        <v>44404</v>
      </c>
      <c r="D291" s="12">
        <f>VLOOKUP(A291,'QAQC ID Reference Page'!A$1:G$10999,4,FALSE)</f>
        <v>0.45694444444444443</v>
      </c>
      <c r="E291" s="3">
        <f>VLOOKUP(A291,'QAQC ID Reference Page'!A$1:G$10999,5,FALSE)</f>
        <v>1005</v>
      </c>
      <c r="F291" s="3" t="str">
        <f>VLOOKUP(A291,'QAQC ID Reference Page'!A$1:G$10999,6,FALSE)</f>
        <v>MR</v>
      </c>
      <c r="G291" s="3" t="str">
        <f>VLOOKUP(A291,'QAQC ID Reference Page'!A$1:G$10999,7,FALSE)</f>
        <v>B</v>
      </c>
      <c r="H291" s="13">
        <v>44595</v>
      </c>
      <c r="I291" s="3">
        <v>1.5</v>
      </c>
      <c r="J291" s="3">
        <v>100</v>
      </c>
      <c r="K291" s="3">
        <v>10</v>
      </c>
      <c r="L291" s="3">
        <v>306.02999999999997</v>
      </c>
      <c r="M291" s="26">
        <f t="shared" si="3"/>
        <v>0.1</v>
      </c>
      <c r="N291" s="26">
        <f t="shared" si="4"/>
        <v>43.792439999999992</v>
      </c>
      <c r="O291" s="26">
        <f t="shared" si="5"/>
        <v>4.379243999999999</v>
      </c>
      <c r="P291" s="3"/>
      <c r="Q291" s="3"/>
      <c r="R291" s="3"/>
      <c r="S291" s="3"/>
      <c r="T291" s="3"/>
      <c r="U291" s="3"/>
      <c r="V291" s="3"/>
      <c r="W291" s="3"/>
      <c r="X291" s="3"/>
      <c r="Y291" s="3"/>
      <c r="Z291" s="3"/>
      <c r="AA291" s="3"/>
    </row>
    <row r="292" spans="1:27" x14ac:dyDescent="0.2">
      <c r="A292" s="3">
        <v>10808</v>
      </c>
      <c r="B292" s="3" t="str">
        <f>VLOOKUP(A292,'QAQC ID Reference Page'!A$1:G$10999,2,FALSE)</f>
        <v>OBS0721</v>
      </c>
      <c r="C292" s="11">
        <f>VLOOKUP(A292,'QAQC ID Reference Page'!A$1:G$10999,3,FALSE)</f>
        <v>44404</v>
      </c>
      <c r="D292" s="12">
        <f>VLOOKUP(A292,'QAQC ID Reference Page'!A$1:G$10999,4,FALSE)</f>
        <v>0.45694444444444443</v>
      </c>
      <c r="E292" s="3">
        <f>VLOOKUP(A292,'QAQC ID Reference Page'!A$1:G$10999,5,FALSE)</f>
        <v>1002</v>
      </c>
      <c r="F292" s="3" t="str">
        <f>VLOOKUP(A292,'QAQC ID Reference Page'!A$1:G$10999,6,FALSE)</f>
        <v>MR</v>
      </c>
      <c r="G292" s="3" t="str">
        <f>VLOOKUP(A292,'QAQC ID Reference Page'!A$1:G$10999,7,FALSE)</f>
        <v>S</v>
      </c>
      <c r="H292" s="13">
        <v>44595</v>
      </c>
      <c r="I292" s="3">
        <v>1.5</v>
      </c>
      <c r="J292" s="3">
        <v>100</v>
      </c>
      <c r="K292" s="3">
        <v>10</v>
      </c>
      <c r="L292" s="3">
        <v>446.24</v>
      </c>
      <c r="M292" s="26">
        <f t="shared" si="3"/>
        <v>0.1</v>
      </c>
      <c r="N292" s="26">
        <f t="shared" si="4"/>
        <v>64.543520000000001</v>
      </c>
      <c r="O292" s="26">
        <f t="shared" si="5"/>
        <v>6.4543520000000001</v>
      </c>
      <c r="P292" s="3"/>
      <c r="Q292" s="3"/>
      <c r="R292" s="3"/>
      <c r="S292" s="3"/>
      <c r="T292" s="3"/>
      <c r="U292" s="3"/>
      <c r="V292" s="3"/>
      <c r="W292" s="3"/>
      <c r="X292" s="3"/>
      <c r="Y292" s="3"/>
      <c r="Z292" s="3"/>
      <c r="AA292" s="3"/>
    </row>
    <row r="293" spans="1:27" x14ac:dyDescent="0.2">
      <c r="A293" s="3">
        <v>10809</v>
      </c>
      <c r="B293" s="3" t="str">
        <f>VLOOKUP(A293,'QAQC ID Reference Page'!A$1:G$10999,2,FALSE)</f>
        <v>OBS0721</v>
      </c>
      <c r="C293" s="11">
        <f>VLOOKUP(A293,'QAQC ID Reference Page'!A$1:G$10999,3,FALSE)</f>
        <v>44404</v>
      </c>
      <c r="D293" s="12">
        <f>VLOOKUP(A293,'QAQC ID Reference Page'!A$1:G$10999,4,FALSE)</f>
        <v>0.31458333333333333</v>
      </c>
      <c r="E293" s="3">
        <f>VLOOKUP(A293,'QAQC ID Reference Page'!A$1:G$10999,5,FALSE)</f>
        <v>1007</v>
      </c>
      <c r="F293" s="3" t="str">
        <f>VLOOKUP(A293,'QAQC ID Reference Page'!A$1:G$10999,6,FALSE)</f>
        <v>E6</v>
      </c>
      <c r="G293" s="3" t="str">
        <f>VLOOKUP(A293,'QAQC ID Reference Page'!A$1:G$10999,7,FALSE)</f>
        <v>S</v>
      </c>
      <c r="H293" s="13">
        <v>44595</v>
      </c>
      <c r="I293" s="3">
        <v>1.5</v>
      </c>
      <c r="J293" s="3">
        <v>100</v>
      </c>
      <c r="K293" s="3">
        <v>10</v>
      </c>
      <c r="L293" s="3">
        <v>1640.85</v>
      </c>
      <c r="M293" s="26">
        <f t="shared" si="3"/>
        <v>0.1</v>
      </c>
      <c r="N293" s="26">
        <f t="shared" si="4"/>
        <v>241.34579999999997</v>
      </c>
      <c r="O293" s="26">
        <f t="shared" si="5"/>
        <v>24.13458</v>
      </c>
      <c r="P293" s="3"/>
      <c r="Q293" s="3"/>
      <c r="R293" s="3"/>
      <c r="S293" s="3"/>
      <c r="T293" s="3"/>
      <c r="U293" s="3"/>
      <c r="V293" s="3"/>
      <c r="W293" s="3"/>
      <c r="X293" s="3"/>
      <c r="Y293" s="3"/>
      <c r="Z293" s="3"/>
      <c r="AA293" s="3"/>
    </row>
    <row r="294" spans="1:27" x14ac:dyDescent="0.2">
      <c r="A294" s="3">
        <v>10810</v>
      </c>
      <c r="B294" s="3" t="str">
        <f>VLOOKUP(A294,'QAQC ID Reference Page'!A$1:G$10999,2,FALSE)</f>
        <v>OBS0721</v>
      </c>
      <c r="C294" s="11">
        <f>VLOOKUP(A294,'QAQC ID Reference Page'!A$1:G$10999,3,FALSE)</f>
        <v>44404</v>
      </c>
      <c r="D294" s="12">
        <f>VLOOKUP(A294,'QAQC ID Reference Page'!A$1:G$10999,4,FALSE)</f>
        <v>0.49861111111111112</v>
      </c>
      <c r="E294" s="3">
        <f>VLOOKUP(A294,'QAQC ID Reference Page'!A$1:G$10999,5,FALSE)</f>
        <v>1003</v>
      </c>
      <c r="F294" s="3" t="str">
        <f>VLOOKUP(A294,'QAQC ID Reference Page'!A$1:G$10999,6,FALSE)</f>
        <v>BR</v>
      </c>
      <c r="G294" s="3" t="str">
        <f>VLOOKUP(A294,'QAQC ID Reference Page'!A$1:G$10999,7,FALSE)</f>
        <v>S</v>
      </c>
      <c r="H294" s="13">
        <v>44595</v>
      </c>
      <c r="I294" s="3">
        <v>1.5</v>
      </c>
      <c r="J294" s="3">
        <v>100</v>
      </c>
      <c r="K294" s="3">
        <v>10</v>
      </c>
      <c r="L294" s="3">
        <v>706.65</v>
      </c>
      <c r="M294" s="26">
        <f t="shared" si="3"/>
        <v>0.1</v>
      </c>
      <c r="N294" s="26">
        <f t="shared" si="4"/>
        <v>103.0842</v>
      </c>
      <c r="O294" s="26">
        <f t="shared" si="5"/>
        <v>10.30842</v>
      </c>
      <c r="P294" s="3"/>
      <c r="Q294" s="3"/>
      <c r="R294" s="3"/>
      <c r="S294" s="3"/>
      <c r="T294" s="3"/>
      <c r="U294" s="3"/>
      <c r="V294" s="3"/>
      <c r="W294" s="3"/>
      <c r="X294" s="3"/>
      <c r="Y294" s="3"/>
      <c r="Z294" s="3"/>
      <c r="AA294" s="3"/>
    </row>
    <row r="295" spans="1:27" x14ac:dyDescent="0.2">
      <c r="A295" s="3">
        <v>10811</v>
      </c>
      <c r="B295" s="3" t="str">
        <f>VLOOKUP(A295,'QAQC ID Reference Page'!A$1:G$10999,2,FALSE)</f>
        <v>OBS0721</v>
      </c>
      <c r="C295" s="11">
        <f>VLOOKUP(A295,'QAQC ID Reference Page'!A$1:G$10999,3,FALSE)</f>
        <v>44404</v>
      </c>
      <c r="D295" s="12">
        <f>VLOOKUP(A295,'QAQC ID Reference Page'!A$1:G$10999,4,FALSE)</f>
        <v>0.46736111111111112</v>
      </c>
      <c r="E295" s="3">
        <f>VLOOKUP(A295,'QAQC ID Reference Page'!A$1:G$10999,5,FALSE)</f>
        <v>1030</v>
      </c>
      <c r="F295" s="3" t="str">
        <f>VLOOKUP(A295,'QAQC ID Reference Page'!A$1:G$10999,6,FALSE)</f>
        <v>TR</v>
      </c>
      <c r="G295" s="3" t="str">
        <f>VLOOKUP(A295,'QAQC ID Reference Page'!A$1:G$10999,7,FALSE)</f>
        <v>S</v>
      </c>
      <c r="H295" s="13">
        <v>44595</v>
      </c>
      <c r="I295" s="3">
        <v>1.5</v>
      </c>
      <c r="J295" s="3">
        <v>100</v>
      </c>
      <c r="K295" s="3">
        <v>10</v>
      </c>
      <c r="L295" s="3">
        <v>660.74</v>
      </c>
      <c r="M295" s="26">
        <f t="shared" si="3"/>
        <v>0.1</v>
      </c>
      <c r="N295" s="26">
        <f t="shared" si="4"/>
        <v>96.289519999999996</v>
      </c>
      <c r="O295" s="26">
        <f t="shared" si="5"/>
        <v>9.628952</v>
      </c>
      <c r="P295" s="3"/>
      <c r="Q295" s="3"/>
      <c r="R295" s="3"/>
      <c r="S295" s="3"/>
      <c r="T295" s="3"/>
      <c r="U295" s="3"/>
      <c r="V295" s="3"/>
      <c r="W295" s="3"/>
      <c r="X295" s="3"/>
      <c r="Y295" s="3"/>
      <c r="Z295" s="3"/>
      <c r="AA295" s="3"/>
    </row>
    <row r="296" spans="1:27" x14ac:dyDescent="0.2">
      <c r="A296" s="3">
        <v>10812</v>
      </c>
      <c r="B296" s="3" t="str">
        <f>VLOOKUP(A296,'QAQC ID Reference Page'!A$1:G$10999,2,FALSE)</f>
        <v>OBS0721</v>
      </c>
      <c r="C296" s="11">
        <f>VLOOKUP(A296,'QAQC ID Reference Page'!A$1:G$10999,3,FALSE)</f>
        <v>44404</v>
      </c>
      <c r="D296" s="12">
        <f>VLOOKUP(A296,'QAQC ID Reference Page'!A$1:G$10999,4,FALSE)</f>
        <v>0.34930555555555554</v>
      </c>
      <c r="E296" s="3">
        <f>VLOOKUP(A296,'QAQC ID Reference Page'!A$1:G$10999,5,FALSE)</f>
        <v>1026</v>
      </c>
      <c r="F296" s="3" t="str">
        <f>VLOOKUP(A296,'QAQC ID Reference Page'!A$1:G$10999,6,FALSE)</f>
        <v>E9</v>
      </c>
      <c r="G296" s="3" t="str">
        <f>VLOOKUP(A296,'QAQC ID Reference Page'!A$1:G$10999,7,FALSE)</f>
        <v>B</v>
      </c>
      <c r="H296" s="13">
        <v>44595</v>
      </c>
      <c r="I296" s="3">
        <v>1.5</v>
      </c>
      <c r="J296" s="3">
        <v>100</v>
      </c>
      <c r="K296" s="3">
        <v>10</v>
      </c>
      <c r="L296" s="3">
        <v>864.3</v>
      </c>
      <c r="M296" s="26">
        <f t="shared" si="3"/>
        <v>0.1</v>
      </c>
      <c r="N296" s="26">
        <f t="shared" si="4"/>
        <v>126.41639999999998</v>
      </c>
      <c r="O296" s="26">
        <f t="shared" si="5"/>
        <v>12.641639999999999</v>
      </c>
      <c r="P296" s="3"/>
      <c r="Q296" s="3"/>
      <c r="R296" s="3"/>
      <c r="S296" s="3"/>
      <c r="T296" s="3"/>
      <c r="U296" s="3"/>
      <c r="V296" s="3"/>
      <c r="W296" s="3"/>
      <c r="X296" s="3"/>
      <c r="Y296" s="3"/>
      <c r="Z296" s="3"/>
      <c r="AA296" s="3"/>
    </row>
    <row r="297" spans="1:27" x14ac:dyDescent="0.2">
      <c r="A297" s="3">
        <v>10813</v>
      </c>
      <c r="B297" s="3" t="str">
        <f>VLOOKUP(A297,'QAQC ID Reference Page'!A$1:G$10999,2,FALSE)</f>
        <v>OBS0721</v>
      </c>
      <c r="C297" s="11">
        <f>VLOOKUP(A297,'QAQC ID Reference Page'!A$1:G$10999,3,FALSE)</f>
        <v>44404</v>
      </c>
      <c r="D297" s="12">
        <f>VLOOKUP(A297,'QAQC ID Reference Page'!A$1:G$10999,4,FALSE)</f>
        <v>0.48888888888888887</v>
      </c>
      <c r="E297" s="3">
        <f>VLOOKUP(A297,'QAQC ID Reference Page'!A$1:G$10999,5,FALSE)</f>
        <v>1024</v>
      </c>
      <c r="F297" s="3" t="str">
        <f>VLOOKUP(A297,'QAQC ID Reference Page'!A$1:G$10999,6,FALSE)</f>
        <v>AR</v>
      </c>
      <c r="G297" s="3" t="str">
        <f>VLOOKUP(A297,'QAQC ID Reference Page'!A$1:G$10999,7,FALSE)</f>
        <v>S</v>
      </c>
      <c r="H297" s="13">
        <v>44595</v>
      </c>
      <c r="I297" s="3">
        <v>1.5</v>
      </c>
      <c r="J297" s="3">
        <v>100</v>
      </c>
      <c r="K297" s="3">
        <v>10</v>
      </c>
      <c r="L297" s="3">
        <v>637.27</v>
      </c>
      <c r="M297" s="26">
        <f t="shared" si="3"/>
        <v>0.1</v>
      </c>
      <c r="N297" s="26">
        <f t="shared" si="4"/>
        <v>92.81595999999999</v>
      </c>
      <c r="O297" s="26">
        <f t="shared" si="5"/>
        <v>9.2815959999999986</v>
      </c>
      <c r="P297" s="3"/>
      <c r="Q297" s="3"/>
      <c r="R297" s="3"/>
      <c r="S297" s="3"/>
      <c r="T297" s="3"/>
      <c r="U297" s="3"/>
      <c r="V297" s="3"/>
      <c r="W297" s="3"/>
      <c r="X297" s="3"/>
      <c r="Y297" s="3"/>
      <c r="Z297" s="3"/>
      <c r="AA297" s="3"/>
    </row>
    <row r="298" spans="1:27" x14ac:dyDescent="0.2">
      <c r="A298" s="3">
        <v>10814</v>
      </c>
      <c r="B298" s="3" t="str">
        <f>VLOOKUP(A298,'QAQC ID Reference Page'!A$1:G$10999,2,FALSE)</f>
        <v>OBS0721</v>
      </c>
      <c r="C298" s="11">
        <f>VLOOKUP(A298,'QAQC ID Reference Page'!A$1:G$10999,3,FALSE)</f>
        <v>44404</v>
      </c>
      <c r="D298" s="12">
        <f>VLOOKUP(A298,'QAQC ID Reference Page'!A$1:G$10999,4,FALSE)</f>
        <v>0.57361111111111107</v>
      </c>
      <c r="E298" s="3">
        <f>VLOOKUP(A298,'QAQC ID Reference Page'!A$1:G$10999,5,FALSE)</f>
        <v>1023</v>
      </c>
      <c r="F298" s="3" t="str">
        <f>VLOOKUP(A298,'QAQC ID Reference Page'!A$1:G$10999,6,FALSE)</f>
        <v>EFR</v>
      </c>
      <c r="G298" s="3" t="str">
        <f>VLOOKUP(A298,'QAQC ID Reference Page'!A$1:G$10999,7,FALSE)</f>
        <v>S</v>
      </c>
      <c r="H298" s="13">
        <v>44595</v>
      </c>
      <c r="I298" s="3">
        <v>1.5</v>
      </c>
      <c r="J298" s="3">
        <v>100</v>
      </c>
      <c r="K298" s="3">
        <v>10</v>
      </c>
      <c r="L298" s="3">
        <v>1589.15</v>
      </c>
      <c r="M298" s="26">
        <f t="shared" si="3"/>
        <v>0.1</v>
      </c>
      <c r="N298" s="26">
        <f t="shared" si="4"/>
        <v>233.6942</v>
      </c>
      <c r="O298" s="26">
        <f t="shared" si="5"/>
        <v>23.369420000000002</v>
      </c>
      <c r="P298" s="3"/>
      <c r="Q298" s="3"/>
      <c r="R298" s="3"/>
      <c r="S298" s="3"/>
      <c r="T298" s="3"/>
      <c r="U298" s="3"/>
      <c r="V298" s="3"/>
      <c r="W298" s="3"/>
      <c r="X298" s="3"/>
      <c r="Y298" s="3"/>
      <c r="Z298" s="3"/>
      <c r="AA298" s="3"/>
    </row>
    <row r="299" spans="1:27" x14ac:dyDescent="0.2">
      <c r="A299" s="3">
        <v>10815</v>
      </c>
      <c r="B299" s="3" t="str">
        <f>VLOOKUP(A299,'QAQC ID Reference Page'!A$1:G$10999,2,FALSE)</f>
        <v>OBS0721</v>
      </c>
      <c r="C299" s="11">
        <f>VLOOKUP(A299,'QAQC ID Reference Page'!A$1:G$10999,3,FALSE)</f>
        <v>44404</v>
      </c>
      <c r="D299" s="12">
        <f>VLOOKUP(A299,'QAQC ID Reference Page'!A$1:G$10999,4,FALSE)</f>
        <v>0.40972222222222221</v>
      </c>
      <c r="E299" s="3">
        <f>VLOOKUP(A299,'QAQC ID Reference Page'!A$1:G$10999,5,FALSE)</f>
        <v>1039</v>
      </c>
      <c r="F299" s="3" t="str">
        <f>VLOOKUP(A299,'QAQC ID Reference Page'!A$1:G$10999,6,FALSE)</f>
        <v>G6</v>
      </c>
      <c r="G299" s="3" t="str">
        <f>VLOOKUP(A299,'QAQC ID Reference Page'!A$1:G$10999,7,FALSE)</f>
        <v>S</v>
      </c>
      <c r="H299" s="13">
        <v>44595</v>
      </c>
      <c r="I299" s="3">
        <v>1.5</v>
      </c>
      <c r="J299" s="3">
        <v>100</v>
      </c>
      <c r="K299" s="3">
        <v>10</v>
      </c>
      <c r="L299" s="3">
        <v>726.67</v>
      </c>
      <c r="M299" s="26">
        <f t="shared" si="3"/>
        <v>0.1</v>
      </c>
      <c r="N299" s="26">
        <f t="shared" si="4"/>
        <v>106.04715999999999</v>
      </c>
      <c r="O299" s="26">
        <f t="shared" si="5"/>
        <v>10.604716</v>
      </c>
      <c r="P299" s="3"/>
      <c r="Q299" s="3"/>
      <c r="R299" s="3"/>
      <c r="S299" s="3"/>
      <c r="T299" s="3"/>
      <c r="U299" s="3"/>
      <c r="V299" s="3"/>
      <c r="W299" s="3"/>
      <c r="X299" s="3"/>
      <c r="Y299" s="3"/>
      <c r="Z299" s="3"/>
      <c r="AA299" s="3"/>
    </row>
    <row r="300" spans="1:27" x14ac:dyDescent="0.2">
      <c r="A300" s="3">
        <v>10816</v>
      </c>
      <c r="B300" s="3" t="str">
        <f>VLOOKUP(A300,'QAQC ID Reference Page'!A$1:G$10999,2,FALSE)</f>
        <v>OBS0721</v>
      </c>
      <c r="C300" s="11">
        <f>VLOOKUP(A300,'QAQC ID Reference Page'!A$1:G$10999,3,FALSE)</f>
        <v>44404</v>
      </c>
      <c r="D300" s="12">
        <f>VLOOKUP(A300,'QAQC ID Reference Page'!A$1:G$10999,4,FALSE)</f>
        <v>0.34930555555555554</v>
      </c>
      <c r="E300" s="3">
        <f>VLOOKUP(A300,'QAQC ID Reference Page'!A$1:G$10999,5,FALSE)</f>
        <v>1021</v>
      </c>
      <c r="F300" s="3" t="str">
        <f>VLOOKUP(A300,'QAQC ID Reference Page'!A$1:G$10999,6,FALSE)</f>
        <v>E9</v>
      </c>
      <c r="G300" s="3" t="str">
        <f>VLOOKUP(A300,'QAQC ID Reference Page'!A$1:G$10999,7,FALSE)</f>
        <v>S</v>
      </c>
      <c r="H300" s="13">
        <v>44595</v>
      </c>
      <c r="I300" s="3">
        <v>1.5</v>
      </c>
      <c r="J300" s="3">
        <v>100</v>
      </c>
      <c r="K300" s="3">
        <v>10</v>
      </c>
      <c r="L300" s="3">
        <v>1247.8599999999999</v>
      </c>
      <c r="M300" s="26">
        <f t="shared" si="3"/>
        <v>0.1</v>
      </c>
      <c r="N300" s="26">
        <f t="shared" si="4"/>
        <v>183.18327999999997</v>
      </c>
      <c r="O300" s="26">
        <f t="shared" si="5"/>
        <v>18.318327999999998</v>
      </c>
      <c r="P300" s="3"/>
      <c r="Q300" s="3"/>
      <c r="R300" s="3"/>
      <c r="S300" s="3"/>
      <c r="T300" s="3"/>
      <c r="U300" s="3"/>
      <c r="V300" s="3"/>
      <c r="W300" s="3"/>
      <c r="X300" s="3"/>
      <c r="Y300" s="3"/>
      <c r="Z300" s="3"/>
      <c r="AA300" s="3"/>
    </row>
    <row r="301" spans="1:27" x14ac:dyDescent="0.2">
      <c r="A301" s="3">
        <v>10817</v>
      </c>
      <c r="B301" s="3" t="str">
        <f>VLOOKUP(A301,'QAQC ID Reference Page'!A$1:G$10999,2,FALSE)</f>
        <v>OBS0721</v>
      </c>
      <c r="C301" s="11">
        <f>VLOOKUP(A301,'QAQC ID Reference Page'!A$1:G$10999,3,FALSE)</f>
        <v>44404</v>
      </c>
      <c r="D301" s="12">
        <f>VLOOKUP(A301,'QAQC ID Reference Page'!A$1:G$10999,4,FALSE)</f>
        <v>0.43125000000000002</v>
      </c>
      <c r="E301" s="3">
        <f>VLOOKUP(A301,'QAQC ID Reference Page'!A$1:G$10999,5,FALSE)</f>
        <v>1011</v>
      </c>
      <c r="F301" s="3" t="str">
        <f>VLOOKUP(A301,'QAQC ID Reference Page'!A$1:G$10999,6,FALSE)</f>
        <v>DR</v>
      </c>
      <c r="G301" s="3" t="str">
        <f>VLOOKUP(A301,'QAQC ID Reference Page'!A$1:G$10999,7,FALSE)</f>
        <v>S</v>
      </c>
      <c r="H301" s="13">
        <v>44595</v>
      </c>
      <c r="I301" s="3">
        <v>1.5</v>
      </c>
      <c r="J301" s="3">
        <v>100</v>
      </c>
      <c r="K301" s="3">
        <v>10</v>
      </c>
      <c r="L301" s="3">
        <v>1598.67</v>
      </c>
      <c r="M301" s="26">
        <f t="shared" si="3"/>
        <v>0.1</v>
      </c>
      <c r="N301" s="26">
        <f t="shared" si="4"/>
        <v>235.10316</v>
      </c>
      <c r="O301" s="26">
        <f t="shared" si="5"/>
        <v>23.510316000000003</v>
      </c>
      <c r="P301" s="3"/>
      <c r="Q301" s="3"/>
      <c r="R301" s="3"/>
      <c r="S301" s="3"/>
      <c r="T301" s="3"/>
      <c r="U301" s="3"/>
      <c r="V301" s="3"/>
      <c r="W301" s="3"/>
      <c r="X301" s="3"/>
      <c r="Y301" s="3"/>
      <c r="Z301" s="3"/>
      <c r="AA301" s="3"/>
    </row>
    <row r="302" spans="1:27" x14ac:dyDescent="0.2">
      <c r="A302" s="3">
        <v>10818</v>
      </c>
      <c r="B302" s="3" t="str">
        <f>VLOOKUP(A302,'QAQC ID Reference Page'!A$1:G$10999,2,FALSE)</f>
        <v>OBS0721</v>
      </c>
      <c r="C302" s="11">
        <f>VLOOKUP(A302,'QAQC ID Reference Page'!A$1:G$10999,3,FALSE)</f>
        <v>44404</v>
      </c>
      <c r="D302" s="12">
        <f>VLOOKUP(A302,'QAQC ID Reference Page'!A$1:G$10999,4,FALSE)</f>
        <v>0.33055555555555555</v>
      </c>
      <c r="E302" s="3">
        <f>VLOOKUP(A302,'QAQC ID Reference Page'!A$1:G$10999,5,FALSE)</f>
        <v>1016</v>
      </c>
      <c r="F302" s="3" t="str">
        <f>VLOOKUP(A302,'QAQC ID Reference Page'!A$1:G$10999,6,FALSE)</f>
        <v>E7C</v>
      </c>
      <c r="G302" s="3" t="str">
        <f>VLOOKUP(A302,'QAQC ID Reference Page'!A$1:G$10999,7,FALSE)</f>
        <v>S</v>
      </c>
      <c r="H302" s="13">
        <v>44595</v>
      </c>
      <c r="I302" s="3">
        <v>1.5</v>
      </c>
      <c r="J302" s="3">
        <v>100</v>
      </c>
      <c r="K302" s="3">
        <v>10</v>
      </c>
      <c r="L302" s="3">
        <v>1382.5</v>
      </c>
      <c r="M302" s="26">
        <f t="shared" si="3"/>
        <v>0.1</v>
      </c>
      <c r="N302" s="26">
        <f t="shared" si="4"/>
        <v>203.10999999999999</v>
      </c>
      <c r="O302" s="26">
        <f t="shared" si="5"/>
        <v>20.311</v>
      </c>
      <c r="P302" s="3"/>
      <c r="Q302" s="3"/>
      <c r="R302" s="3"/>
      <c r="S302" s="3"/>
      <c r="T302" s="3"/>
      <c r="U302" s="3"/>
      <c r="V302" s="3"/>
      <c r="W302" s="3"/>
      <c r="X302" s="3"/>
      <c r="Y302" s="3"/>
      <c r="Z302" s="3"/>
      <c r="AA302" s="3"/>
    </row>
    <row r="303" spans="1:27" x14ac:dyDescent="0.2">
      <c r="A303" s="3">
        <v>10819</v>
      </c>
      <c r="B303" s="3" t="str">
        <f>VLOOKUP(A303,'QAQC ID Reference Page'!A$1:G$10999,2,FALSE)</f>
        <v>OBS0721</v>
      </c>
      <c r="C303" s="11">
        <f>VLOOKUP(A303,'QAQC ID Reference Page'!A$1:G$10999,3,FALSE)</f>
        <v>44404</v>
      </c>
      <c r="D303" s="12">
        <f>VLOOKUP(A303,'QAQC ID Reference Page'!A$1:G$10999,4,FALSE)</f>
        <v>0.33055555555555555</v>
      </c>
      <c r="E303" s="3">
        <f>VLOOKUP(A303,'QAQC ID Reference Page'!A$1:G$10999,5,FALSE)</f>
        <v>1031</v>
      </c>
      <c r="F303" s="3" t="str">
        <f>VLOOKUP(A303,'QAQC ID Reference Page'!A$1:G$10999,6,FALSE)</f>
        <v>E7C</v>
      </c>
      <c r="G303" s="3" t="str">
        <f>VLOOKUP(A303,'QAQC ID Reference Page'!A$1:G$10999,7,FALSE)</f>
        <v>B</v>
      </c>
      <c r="H303" s="13">
        <v>44595</v>
      </c>
      <c r="I303" s="3">
        <v>1.5</v>
      </c>
      <c r="J303" s="3">
        <v>100</v>
      </c>
      <c r="K303" s="3">
        <v>10</v>
      </c>
      <c r="L303" s="3">
        <v>435.98</v>
      </c>
      <c r="M303" s="26">
        <f t="shared" si="3"/>
        <v>0.1</v>
      </c>
      <c r="N303" s="26">
        <f t="shared" si="4"/>
        <v>63.025040000000004</v>
      </c>
      <c r="O303" s="26">
        <f t="shared" si="5"/>
        <v>6.3025040000000008</v>
      </c>
      <c r="P303" s="3"/>
      <c r="Q303" s="3"/>
      <c r="R303" s="3"/>
      <c r="S303" s="3"/>
      <c r="T303" s="3"/>
      <c r="U303" s="3"/>
      <c r="V303" s="3"/>
      <c r="W303" s="3"/>
      <c r="X303" s="3"/>
      <c r="Y303" s="3"/>
      <c r="Z303" s="3"/>
      <c r="AA303" s="3"/>
    </row>
    <row r="304" spans="1:27" x14ac:dyDescent="0.2">
      <c r="A304" s="3">
        <v>10820</v>
      </c>
      <c r="B304" s="3" t="str">
        <f>VLOOKUP(A304,'QAQC ID Reference Page'!A$1:G$10999,2,FALSE)</f>
        <v>OBS0721</v>
      </c>
      <c r="C304" s="11">
        <f>VLOOKUP(A304,'QAQC ID Reference Page'!A$1:G$10999,3,FALSE)</f>
        <v>44406</v>
      </c>
      <c r="D304" s="12">
        <f>VLOOKUP(A304,'QAQC ID Reference Page'!A$1:G$10999,4,FALSE)</f>
        <v>0.54236111111111107</v>
      </c>
      <c r="E304" s="3">
        <f>VLOOKUP(A304,'QAQC ID Reference Page'!A$1:G$10999,5,FALSE)</f>
        <v>1017</v>
      </c>
      <c r="F304" s="3" t="str">
        <f>VLOOKUP(A304,'QAQC ID Reference Page'!A$1:G$10999,6,FALSE)</f>
        <v>B1</v>
      </c>
      <c r="G304" s="3" t="str">
        <f>VLOOKUP(A304,'QAQC ID Reference Page'!A$1:G$10999,7,FALSE)</f>
        <v>B</v>
      </c>
      <c r="H304" s="13">
        <v>44595</v>
      </c>
      <c r="I304" s="3">
        <v>0.28999999999999998</v>
      </c>
      <c r="J304" s="3">
        <v>100</v>
      </c>
      <c r="K304" s="3">
        <v>10</v>
      </c>
      <c r="L304" s="3">
        <v>345.11</v>
      </c>
      <c r="M304" s="26">
        <f t="shared" si="3"/>
        <v>0.1</v>
      </c>
      <c r="N304" s="26">
        <f t="shared" si="4"/>
        <v>50.786279999999998</v>
      </c>
      <c r="O304" s="26">
        <f t="shared" si="5"/>
        <v>5.0786280000000001</v>
      </c>
      <c r="P304" s="3"/>
      <c r="Q304" s="3"/>
      <c r="R304" s="3"/>
      <c r="S304" s="3"/>
      <c r="T304" s="3"/>
      <c r="U304" s="3"/>
      <c r="V304" s="3"/>
      <c r="W304" s="3"/>
      <c r="X304" s="3"/>
      <c r="Y304" s="3"/>
      <c r="Z304" s="3"/>
      <c r="AA304" s="3"/>
    </row>
    <row r="305" spans="1:27" x14ac:dyDescent="0.2">
      <c r="A305" s="3">
        <v>10821</v>
      </c>
      <c r="B305" s="3" t="str">
        <f>VLOOKUP(A305,'QAQC ID Reference Page'!A$1:G$10999,2,FALSE)</f>
        <v>OBS0721</v>
      </c>
      <c r="C305" s="11">
        <f>VLOOKUP(A305,'QAQC ID Reference Page'!A$1:G$10999,3,FALSE)</f>
        <v>44406</v>
      </c>
      <c r="D305" s="12">
        <f>VLOOKUP(A305,'QAQC ID Reference Page'!A$1:G$10999,4,FALSE)</f>
        <v>0.54236111111111107</v>
      </c>
      <c r="E305" s="3">
        <f>VLOOKUP(A305,'QAQC ID Reference Page'!A$1:G$10999,5,FALSE)</f>
        <v>1036</v>
      </c>
      <c r="F305" s="3" t="str">
        <f>VLOOKUP(A305,'QAQC ID Reference Page'!A$1:G$10999,6,FALSE)</f>
        <v>B1</v>
      </c>
      <c r="G305" s="3" t="str">
        <f>VLOOKUP(A305,'QAQC ID Reference Page'!A$1:G$10999,7,FALSE)</f>
        <v>S</v>
      </c>
      <c r="H305" s="13">
        <v>44595</v>
      </c>
      <c r="I305" s="3">
        <v>0.28999999999999998</v>
      </c>
      <c r="J305" s="3">
        <v>100</v>
      </c>
      <c r="K305" s="3">
        <v>10</v>
      </c>
      <c r="L305" s="3">
        <v>272.74</v>
      </c>
      <c r="M305" s="26">
        <f t="shared" si="3"/>
        <v>0.1</v>
      </c>
      <c r="N305" s="26">
        <f t="shared" si="4"/>
        <v>40.075519999999997</v>
      </c>
      <c r="O305" s="26">
        <f t="shared" si="5"/>
        <v>4.0075519999999996</v>
      </c>
      <c r="P305" s="3"/>
      <c r="Q305" s="3"/>
      <c r="R305" s="3"/>
      <c r="S305" s="3"/>
      <c r="T305" s="3"/>
      <c r="U305" s="3"/>
      <c r="V305" s="3"/>
      <c r="W305" s="3"/>
      <c r="X305" s="3"/>
      <c r="Y305" s="3"/>
      <c r="Z305" s="3"/>
      <c r="AA305" s="3"/>
    </row>
    <row r="306" spans="1:27" x14ac:dyDescent="0.2">
      <c r="A306" s="3">
        <v>10822</v>
      </c>
      <c r="B306" s="3" t="str">
        <f>VLOOKUP(A306,'QAQC ID Reference Page'!A$1:G$10999,2,FALSE)</f>
        <v>OBS0721</v>
      </c>
      <c r="C306" s="11">
        <f>VLOOKUP(A306,'QAQC ID Reference Page'!A$1:G$10999,3,FALSE)</f>
        <v>44406</v>
      </c>
      <c r="D306" s="12">
        <f>VLOOKUP(A306,'QAQC ID Reference Page'!A$1:G$10999,4,FALSE)</f>
        <v>0.4909722222222222</v>
      </c>
      <c r="E306" s="3">
        <f>VLOOKUP(A306,'QAQC ID Reference Page'!A$1:G$10999,5,FALSE)</f>
        <v>1019</v>
      </c>
      <c r="F306" s="3" t="str">
        <f>VLOOKUP(A306,'QAQC ID Reference Page'!A$1:G$10999,6,FALSE)</f>
        <v>WFR</v>
      </c>
      <c r="G306" s="3" t="str">
        <f>VLOOKUP(A306,'QAQC ID Reference Page'!A$1:G$10999,7,FALSE)</f>
        <v>S</v>
      </c>
      <c r="H306" s="13">
        <v>44595</v>
      </c>
      <c r="I306" s="3">
        <v>0.28999999999999998</v>
      </c>
      <c r="J306" s="3">
        <v>100</v>
      </c>
      <c r="K306" s="3">
        <v>10</v>
      </c>
      <c r="L306" s="3">
        <v>1189.05</v>
      </c>
      <c r="M306" s="26">
        <f t="shared" si="3"/>
        <v>0.1</v>
      </c>
      <c r="N306" s="26">
        <f t="shared" si="4"/>
        <v>175.68940000000001</v>
      </c>
      <c r="O306" s="26">
        <f t="shared" si="5"/>
        <v>17.568940000000001</v>
      </c>
      <c r="P306" s="3"/>
      <c r="Q306" s="3"/>
      <c r="R306" s="3"/>
      <c r="S306" s="3"/>
      <c r="T306" s="3"/>
      <c r="U306" s="3"/>
      <c r="V306" s="3"/>
      <c r="W306" s="3"/>
      <c r="X306" s="3"/>
      <c r="Y306" s="3"/>
      <c r="Z306" s="3"/>
      <c r="AA306" s="3"/>
    </row>
    <row r="307" spans="1:27" x14ac:dyDescent="0.2">
      <c r="A307" s="3">
        <v>10823</v>
      </c>
      <c r="B307" s="3" t="str">
        <f>VLOOKUP(A307,'QAQC ID Reference Page'!A$1:G$10999,2,FALSE)</f>
        <v>OBS0721</v>
      </c>
      <c r="C307" s="11">
        <f>VLOOKUP(A307,'QAQC ID Reference Page'!A$1:G$10999,3,FALSE)</f>
        <v>44406</v>
      </c>
      <c r="D307" s="12">
        <f>VLOOKUP(A307,'QAQC ID Reference Page'!A$1:G$10999,4,FALSE)</f>
        <v>0.53402777777777777</v>
      </c>
      <c r="E307" s="3">
        <f>VLOOKUP(A307,'QAQC ID Reference Page'!A$1:G$10999,5,FALSE)</f>
        <v>1023</v>
      </c>
      <c r="F307" s="3" t="str">
        <f>VLOOKUP(A307,'QAQC ID Reference Page'!A$1:G$10999,6,FALSE)</f>
        <v>C1</v>
      </c>
      <c r="G307" s="3" t="str">
        <f>VLOOKUP(A307,'QAQC ID Reference Page'!A$1:G$10999,7,FALSE)</f>
        <v>S</v>
      </c>
      <c r="H307" s="13">
        <v>44595</v>
      </c>
      <c r="I307" s="3">
        <v>0.28999999999999998</v>
      </c>
      <c r="J307" s="3">
        <v>100</v>
      </c>
      <c r="K307" s="3">
        <v>10</v>
      </c>
      <c r="L307" s="3">
        <v>404.33</v>
      </c>
      <c r="M307" s="26">
        <f t="shared" si="3"/>
        <v>0.1</v>
      </c>
      <c r="N307" s="26">
        <f t="shared" si="4"/>
        <v>59.550839999999994</v>
      </c>
      <c r="O307" s="26">
        <f t="shared" si="5"/>
        <v>5.9550839999999994</v>
      </c>
      <c r="P307" s="3"/>
      <c r="Q307" s="3"/>
      <c r="R307" s="3"/>
      <c r="S307" s="3"/>
      <c r="T307" s="3"/>
      <c r="U307" s="3"/>
      <c r="V307" s="3"/>
      <c r="W307" s="3"/>
      <c r="X307" s="3"/>
      <c r="Y307" s="3"/>
      <c r="Z307" s="3"/>
      <c r="AA307" s="3"/>
    </row>
    <row r="308" spans="1:27" x14ac:dyDescent="0.2">
      <c r="A308" s="3">
        <v>10824</v>
      </c>
      <c r="B308" s="3" t="str">
        <f>VLOOKUP(A308,'QAQC ID Reference Page'!A$1:G$10999,2,FALSE)</f>
        <v>OBS0721</v>
      </c>
      <c r="C308" s="11">
        <f>VLOOKUP(A308,'QAQC ID Reference Page'!A$1:G$10999,3,FALSE)</f>
        <v>44406</v>
      </c>
      <c r="D308" s="12">
        <f>VLOOKUP(A308,'QAQC ID Reference Page'!A$1:G$10999,4,FALSE)</f>
        <v>0.52638888888888891</v>
      </c>
      <c r="E308" s="3">
        <f>VLOOKUP(A308,'QAQC ID Reference Page'!A$1:G$10999,5,FALSE)</f>
        <v>1031</v>
      </c>
      <c r="F308" s="3" t="str">
        <f>VLOOKUP(A308,'QAQC ID Reference Page'!A$1:G$10999,6,FALSE)</f>
        <v>D1</v>
      </c>
      <c r="G308" s="3" t="str">
        <f>VLOOKUP(A308,'QAQC ID Reference Page'!A$1:G$10999,7,FALSE)</f>
        <v>S</v>
      </c>
      <c r="H308" s="13">
        <v>44595</v>
      </c>
      <c r="I308" s="3">
        <v>0.28999999999999998</v>
      </c>
      <c r="J308" s="3">
        <v>100</v>
      </c>
      <c r="K308" s="3">
        <v>10</v>
      </c>
      <c r="L308" s="3">
        <v>452.17</v>
      </c>
      <c r="M308" s="26">
        <f t="shared" si="3"/>
        <v>0.1</v>
      </c>
      <c r="N308" s="26">
        <f t="shared" si="4"/>
        <v>66.631159999999994</v>
      </c>
      <c r="O308" s="26">
        <f t="shared" si="5"/>
        <v>6.6631159999999996</v>
      </c>
      <c r="P308" s="3"/>
      <c r="Q308" s="3"/>
      <c r="R308" s="3"/>
      <c r="S308" s="3"/>
      <c r="T308" s="3"/>
      <c r="U308" s="3"/>
      <c r="V308" s="3"/>
      <c r="W308" s="3"/>
      <c r="X308" s="3"/>
      <c r="Y308" s="3"/>
      <c r="Z308" s="3"/>
      <c r="AA308" s="3"/>
    </row>
    <row r="309" spans="1:27" x14ac:dyDescent="0.2">
      <c r="A309" s="3">
        <v>10825</v>
      </c>
      <c r="B309" s="3" t="str">
        <f>VLOOKUP(A309,'QAQC ID Reference Page'!A$1:G$10999,2,FALSE)</f>
        <v>OBS0721</v>
      </c>
      <c r="C309" s="11">
        <f>VLOOKUP(A309,'QAQC ID Reference Page'!A$1:G$10999,3,FALSE)</f>
        <v>44406</v>
      </c>
      <c r="D309" s="12">
        <f>VLOOKUP(A309,'QAQC ID Reference Page'!A$1:G$10999,4,FALSE)</f>
        <v>0.50486111111111109</v>
      </c>
      <c r="E309" s="3">
        <f>VLOOKUP(A309,'QAQC ID Reference Page'!A$1:G$10999,5,FALSE)</f>
        <v>1020</v>
      </c>
      <c r="F309" s="3" t="str">
        <f>VLOOKUP(A309,'QAQC ID Reference Page'!A$1:G$10999,6,FALSE)</f>
        <v>BLB</v>
      </c>
      <c r="G309" s="3" t="str">
        <f>VLOOKUP(A309,'QAQC ID Reference Page'!A$1:G$10999,7,FALSE)</f>
        <v>S</v>
      </c>
      <c r="H309" s="13">
        <v>44595</v>
      </c>
      <c r="I309" s="3">
        <v>0.28999999999999998</v>
      </c>
      <c r="J309" s="3">
        <v>100</v>
      </c>
      <c r="K309" s="3">
        <v>10</v>
      </c>
      <c r="L309" s="3">
        <v>1046.78</v>
      </c>
      <c r="M309" s="26">
        <f t="shared" si="3"/>
        <v>0.1</v>
      </c>
      <c r="N309" s="26">
        <f t="shared" si="4"/>
        <v>154.63344000000001</v>
      </c>
      <c r="O309" s="26">
        <f t="shared" si="5"/>
        <v>15.463344000000001</v>
      </c>
      <c r="P309" s="3"/>
      <c r="Q309" s="3"/>
      <c r="R309" s="3"/>
      <c r="S309" s="3"/>
      <c r="T309" s="3"/>
      <c r="U309" s="3"/>
      <c r="V309" s="3"/>
      <c r="W309" s="3"/>
      <c r="X309" s="3"/>
      <c r="Y309" s="3"/>
      <c r="Z309" s="3"/>
      <c r="AA309" s="3"/>
    </row>
    <row r="310" spans="1:27" x14ac:dyDescent="0.2">
      <c r="A310" s="3">
        <v>10826</v>
      </c>
      <c r="B310" s="3" t="str">
        <f>VLOOKUP(A310,'QAQC ID Reference Page'!A$1:G$10999,2,FALSE)</f>
        <v>OBS0721</v>
      </c>
      <c r="C310" s="11">
        <f>VLOOKUP(A310,'QAQC ID Reference Page'!A$1:G$10999,3,FALSE)</f>
        <v>44406</v>
      </c>
      <c r="D310" s="12">
        <f>VLOOKUP(A310,'QAQC ID Reference Page'!A$1:G$10999,4,FALSE)</f>
        <v>0.47986111111111113</v>
      </c>
      <c r="E310" s="3">
        <f>VLOOKUP(A310,'QAQC ID Reference Page'!A$1:G$10999,5,FALSE)</f>
        <v>1044</v>
      </c>
      <c r="F310" s="3" t="str">
        <f>VLOOKUP(A310,'QAQC ID Reference Page'!A$1:G$10999,6,FALSE)</f>
        <v>C4</v>
      </c>
      <c r="G310" s="3" t="str">
        <f>VLOOKUP(A310,'QAQC ID Reference Page'!A$1:G$10999,7,FALSE)</f>
        <v>S</v>
      </c>
      <c r="H310" s="13">
        <v>44595</v>
      </c>
      <c r="I310" s="3">
        <v>0.28999999999999998</v>
      </c>
      <c r="J310" s="3">
        <v>100</v>
      </c>
      <c r="K310" s="3">
        <v>10</v>
      </c>
      <c r="L310" s="3">
        <v>587.97</v>
      </c>
      <c r="M310" s="26">
        <f t="shared" si="3"/>
        <v>0.1</v>
      </c>
      <c r="N310" s="26">
        <f t="shared" si="4"/>
        <v>86.729559999999992</v>
      </c>
      <c r="O310" s="26">
        <f t="shared" si="5"/>
        <v>8.6729559999999992</v>
      </c>
      <c r="P310" s="3"/>
      <c r="Q310" s="3"/>
      <c r="R310" s="3"/>
      <c r="S310" s="3"/>
      <c r="T310" s="3"/>
      <c r="U310" s="3"/>
      <c r="V310" s="3"/>
      <c r="W310" s="3"/>
      <c r="X310" s="3"/>
      <c r="Y310" s="3"/>
      <c r="Z310" s="3"/>
      <c r="AA310" s="3"/>
    </row>
    <row r="311" spans="1:27" x14ac:dyDescent="0.2">
      <c r="A311" s="3">
        <v>10827</v>
      </c>
      <c r="B311" s="3" t="str">
        <f>VLOOKUP(A311,'QAQC ID Reference Page'!A$1:G$10999,2,FALSE)</f>
        <v>OBS0721</v>
      </c>
      <c r="C311" s="11">
        <f>VLOOKUP(A311,'QAQC ID Reference Page'!A$1:G$10999,3,FALSE)</f>
        <v>44406</v>
      </c>
      <c r="D311" s="12">
        <f>VLOOKUP(A311,'QAQC ID Reference Page'!A$1:G$10999,4,FALSE)</f>
        <v>0.51875000000000004</v>
      </c>
      <c r="E311" s="3">
        <f>VLOOKUP(A311,'QAQC ID Reference Page'!A$1:G$10999,5,FALSE)</f>
        <v>1008</v>
      </c>
      <c r="F311" s="3" t="str">
        <f>VLOOKUP(A311,'QAQC ID Reference Page'!A$1:G$10999,6,FALSE)</f>
        <v>E1</v>
      </c>
      <c r="G311" s="3" t="str">
        <f>VLOOKUP(A311,'QAQC ID Reference Page'!A$1:G$10999,7,FALSE)</f>
        <v>S</v>
      </c>
      <c r="H311" s="13">
        <v>44595</v>
      </c>
      <c r="I311" s="3">
        <v>0.28999999999999998</v>
      </c>
      <c r="J311" s="3">
        <v>100</v>
      </c>
      <c r="K311" s="3">
        <v>10</v>
      </c>
      <c r="L311" s="3">
        <v>867</v>
      </c>
      <c r="M311" s="26">
        <f t="shared" si="3"/>
        <v>0.1</v>
      </c>
      <c r="N311" s="26">
        <f t="shared" si="4"/>
        <v>128.02600000000001</v>
      </c>
      <c r="O311" s="26">
        <f t="shared" si="5"/>
        <v>12.802600000000002</v>
      </c>
      <c r="P311" s="3"/>
      <c r="Q311" s="3"/>
      <c r="R311" s="3"/>
      <c r="S311" s="3"/>
      <c r="T311" s="3"/>
      <c r="U311" s="3"/>
      <c r="V311" s="3"/>
      <c r="W311" s="3"/>
      <c r="X311" s="3"/>
      <c r="Y311" s="3"/>
      <c r="Z311" s="3"/>
      <c r="AA311" s="3"/>
    </row>
    <row r="312" spans="1:27" x14ac:dyDescent="0.2">
      <c r="A312" s="3">
        <v>10828</v>
      </c>
      <c r="B312" s="3" t="str">
        <f>VLOOKUP(A312,'QAQC ID Reference Page'!A$1:G$10999,2,FALSE)</f>
        <v>OBS0721</v>
      </c>
      <c r="C312" s="11">
        <f>VLOOKUP(A312,'QAQC ID Reference Page'!A$1:G$10999,3,FALSE)</f>
        <v>44406</v>
      </c>
      <c r="D312" s="12">
        <f>VLOOKUP(A312,'QAQC ID Reference Page'!A$1:G$10999,4,FALSE)</f>
        <v>0.45208333333333334</v>
      </c>
      <c r="E312" s="3">
        <f>VLOOKUP(A312,'QAQC ID Reference Page'!A$1:G$10999,5,FALSE)</f>
        <v>1035</v>
      </c>
      <c r="F312" s="3" t="str">
        <f>VLOOKUP(A312,'QAQC ID Reference Page'!A$1:G$10999,6,FALSE)</f>
        <v>C7C</v>
      </c>
      <c r="G312" s="3" t="str">
        <f>VLOOKUP(A312,'QAQC ID Reference Page'!A$1:G$10999,7,FALSE)</f>
        <v>S</v>
      </c>
      <c r="H312" s="13">
        <v>44595</v>
      </c>
      <c r="I312" s="3">
        <v>0.28999999999999998</v>
      </c>
      <c r="J312" s="3">
        <v>100</v>
      </c>
      <c r="K312" s="3">
        <v>10</v>
      </c>
      <c r="L312" s="3">
        <v>434.1</v>
      </c>
      <c r="M312" s="26">
        <f t="shared" si="3"/>
        <v>0.1</v>
      </c>
      <c r="N312" s="26">
        <f t="shared" si="4"/>
        <v>63.956799999999994</v>
      </c>
      <c r="O312" s="26">
        <f t="shared" si="5"/>
        <v>6.3956799999999996</v>
      </c>
      <c r="P312" s="3"/>
      <c r="Q312" s="3"/>
      <c r="R312" s="3"/>
      <c r="S312" s="3"/>
      <c r="T312" s="3"/>
      <c r="U312" s="3"/>
      <c r="V312" s="3"/>
      <c r="W312" s="3"/>
      <c r="X312" s="3"/>
      <c r="Y312" s="3"/>
      <c r="Z312" s="3"/>
      <c r="AA312" s="3"/>
    </row>
    <row r="313" spans="1:27" x14ac:dyDescent="0.2">
      <c r="A313" s="3">
        <v>10829</v>
      </c>
      <c r="B313" s="3" t="str">
        <f>VLOOKUP(A313,'QAQC ID Reference Page'!A$1:G$10999,2,FALSE)</f>
        <v>OBS0721</v>
      </c>
      <c r="C313" s="11">
        <f>VLOOKUP(A313,'QAQC ID Reference Page'!A$1:G$10999,3,FALSE)</f>
        <v>44406</v>
      </c>
      <c r="D313" s="12">
        <f>VLOOKUP(A313,'QAQC ID Reference Page'!A$1:G$10999,4,FALSE)</f>
        <v>0.47013888888888888</v>
      </c>
      <c r="E313" s="3">
        <f>VLOOKUP(A313,'QAQC ID Reference Page'!A$1:G$10999,5,FALSE)</f>
        <v>1009</v>
      </c>
      <c r="F313" s="3" t="str">
        <f>VLOOKUP(A313,'QAQC ID Reference Page'!A$1:G$10999,6,FALSE)</f>
        <v>C5-1</v>
      </c>
      <c r="G313" s="3" t="str">
        <f>VLOOKUP(A313,'QAQC ID Reference Page'!A$1:G$10999,7,FALSE)</f>
        <v>S</v>
      </c>
      <c r="H313" s="13">
        <v>44595</v>
      </c>
      <c r="I313" s="3">
        <v>0.28999999999999998</v>
      </c>
      <c r="J313" s="3">
        <v>100</v>
      </c>
      <c r="K313" s="3">
        <v>10</v>
      </c>
      <c r="L313" s="3">
        <v>838.79</v>
      </c>
      <c r="M313" s="26">
        <f t="shared" si="3"/>
        <v>0.1</v>
      </c>
      <c r="N313" s="26">
        <f t="shared" si="4"/>
        <v>123.85091999999999</v>
      </c>
      <c r="O313" s="26">
        <f t="shared" si="5"/>
        <v>12.385092</v>
      </c>
      <c r="P313" s="3"/>
      <c r="Q313" s="3"/>
      <c r="R313" s="3"/>
      <c r="S313" s="3"/>
      <c r="T313" s="3"/>
      <c r="U313" s="3"/>
      <c r="V313" s="3"/>
      <c r="W313" s="3"/>
      <c r="X313" s="3"/>
      <c r="Y313" s="3"/>
      <c r="Z313" s="3"/>
      <c r="AA313" s="3"/>
    </row>
    <row r="314" spans="1:27" x14ac:dyDescent="0.2">
      <c r="A314" s="3">
        <v>10830</v>
      </c>
      <c r="B314" s="3" t="str">
        <f>VLOOKUP(A314,'QAQC ID Reference Page'!A$1:G$10999,2,FALSE)</f>
        <v>OBS0721</v>
      </c>
      <c r="C314" s="11">
        <f>VLOOKUP(A314,'QAQC ID Reference Page'!A$1:G$10999,3,FALSE)</f>
        <v>44406</v>
      </c>
      <c r="D314" s="12">
        <f>VLOOKUP(A314,'QAQC ID Reference Page'!A$1:G$10999,4,FALSE)</f>
        <v>0.3659722222222222</v>
      </c>
      <c r="E314" s="3">
        <f>VLOOKUP(A314,'QAQC ID Reference Page'!A$1:G$10999,5,FALSE)</f>
        <v>1042</v>
      </c>
      <c r="F314" s="3" t="str">
        <f>VLOOKUP(A314,'QAQC ID Reference Page'!A$1:G$10999,6,FALSE)</f>
        <v>BSR</v>
      </c>
      <c r="G314" s="3" t="str">
        <f>VLOOKUP(A314,'QAQC ID Reference Page'!A$1:G$10999,7,FALSE)</f>
        <v>S</v>
      </c>
      <c r="H314" s="13">
        <v>44595</v>
      </c>
      <c r="I314" s="3">
        <v>0.28999999999999998</v>
      </c>
      <c r="J314" s="3">
        <v>100</v>
      </c>
      <c r="K314" s="3">
        <v>10</v>
      </c>
      <c r="L314" s="3">
        <v>1095.96</v>
      </c>
      <c r="M314" s="26">
        <f t="shared" si="3"/>
        <v>0.1</v>
      </c>
      <c r="N314" s="26">
        <f t="shared" si="4"/>
        <v>161.91208</v>
      </c>
      <c r="O314" s="26">
        <f t="shared" si="5"/>
        <v>16.191208</v>
      </c>
      <c r="P314" s="3"/>
      <c r="Q314" s="3"/>
      <c r="R314" s="3"/>
      <c r="S314" s="3"/>
      <c r="T314" s="3"/>
      <c r="U314" s="3"/>
      <c r="V314" s="3"/>
      <c r="W314" s="3"/>
      <c r="X314" s="3"/>
      <c r="Y314" s="3"/>
      <c r="Z314" s="3"/>
      <c r="AA314" s="3"/>
    </row>
    <row r="315" spans="1:27" x14ac:dyDescent="0.2">
      <c r="A315" s="3">
        <v>10831</v>
      </c>
      <c r="B315" s="3" t="str">
        <f>VLOOKUP(A315,'QAQC ID Reference Page'!A$1:G$10999,2,FALSE)</f>
        <v>OBS0721</v>
      </c>
      <c r="C315" s="11">
        <f>VLOOKUP(A315,'QAQC ID Reference Page'!A$1:G$10999,3,FALSE)</f>
        <v>44406</v>
      </c>
      <c r="D315" s="12">
        <f>VLOOKUP(A315,'QAQC ID Reference Page'!A$1:G$10999,4,FALSE)</f>
        <v>0.38680555555555557</v>
      </c>
      <c r="E315" s="3">
        <f>VLOOKUP(A315,'QAQC ID Reference Page'!A$1:G$10999,5,FALSE)</f>
        <v>1040</v>
      </c>
      <c r="F315" s="3" t="str">
        <f>VLOOKUP(A315,'QAQC ID Reference Page'!A$1:G$10999,6,FALSE)</f>
        <v>C9</v>
      </c>
      <c r="G315" s="3" t="str">
        <f>VLOOKUP(A315,'QAQC ID Reference Page'!A$1:G$10999,7,FALSE)</f>
        <v>S</v>
      </c>
      <c r="H315" s="13">
        <v>44595</v>
      </c>
      <c r="I315" s="3">
        <v>0.28999999999999998</v>
      </c>
      <c r="J315" s="3">
        <v>100</v>
      </c>
      <c r="K315" s="3">
        <v>10</v>
      </c>
      <c r="L315" s="3">
        <v>408.3</v>
      </c>
      <c r="M315" s="26">
        <f t="shared" si="3"/>
        <v>0.1</v>
      </c>
      <c r="N315" s="26">
        <f t="shared" si="4"/>
        <v>60.138399999999997</v>
      </c>
      <c r="O315" s="26">
        <f t="shared" si="5"/>
        <v>6.0138400000000001</v>
      </c>
      <c r="P315" s="3"/>
      <c r="Q315" s="3"/>
      <c r="R315" s="3"/>
      <c r="S315" s="3"/>
      <c r="T315" s="3"/>
      <c r="U315" s="3"/>
      <c r="V315" s="3"/>
      <c r="W315" s="3"/>
      <c r="X315" s="3"/>
      <c r="Y315" s="3"/>
      <c r="Z315" s="3"/>
      <c r="AA315" s="3"/>
    </row>
    <row r="316" spans="1:27" x14ac:dyDescent="0.2">
      <c r="A316" s="3">
        <v>10832</v>
      </c>
      <c r="B316" s="3" t="str">
        <f>VLOOKUP(A316,'QAQC ID Reference Page'!A$1:G$10999,2,FALSE)</f>
        <v>OBS0721</v>
      </c>
      <c r="C316" s="11">
        <f>VLOOKUP(A316,'QAQC ID Reference Page'!A$1:G$10999,3,FALSE)</f>
        <v>44406</v>
      </c>
      <c r="D316" s="12">
        <f>VLOOKUP(A316,'QAQC ID Reference Page'!A$1:G$10999,4,FALSE)</f>
        <v>0.45208333333333334</v>
      </c>
      <c r="E316" s="3">
        <f>VLOOKUP(A316,'QAQC ID Reference Page'!A$1:G$10999,5,FALSE)</f>
        <v>1037</v>
      </c>
      <c r="F316" s="3" t="str">
        <f>VLOOKUP(A316,'QAQC ID Reference Page'!A$1:G$10999,6,FALSE)</f>
        <v>C7C</v>
      </c>
      <c r="G316" s="3" t="str">
        <f>VLOOKUP(A316,'QAQC ID Reference Page'!A$1:G$10999,7,FALSE)</f>
        <v>B</v>
      </c>
      <c r="H316" s="13">
        <v>44595</v>
      </c>
      <c r="I316" s="3">
        <v>0.28999999999999998</v>
      </c>
      <c r="J316" s="3">
        <v>100</v>
      </c>
      <c r="K316" s="3">
        <v>10</v>
      </c>
      <c r="L316" s="3">
        <v>174.71</v>
      </c>
      <c r="M316" s="26">
        <f t="shared" si="3"/>
        <v>0.1</v>
      </c>
      <c r="N316" s="26">
        <f t="shared" si="4"/>
        <v>25.567080000000001</v>
      </c>
      <c r="O316" s="26">
        <f t="shared" si="5"/>
        <v>2.5567080000000004</v>
      </c>
      <c r="P316" s="3"/>
      <c r="Q316" s="3"/>
      <c r="R316" s="3"/>
      <c r="S316" s="3"/>
      <c r="T316" s="3"/>
      <c r="U316" s="3"/>
      <c r="V316" s="3"/>
      <c r="W316" s="3"/>
      <c r="X316" s="3"/>
      <c r="Y316" s="3"/>
      <c r="Z316" s="3"/>
      <c r="AA316" s="3"/>
    </row>
    <row r="317" spans="1:27" x14ac:dyDescent="0.2">
      <c r="A317" s="3">
        <v>10833</v>
      </c>
      <c r="B317" s="3" t="str">
        <f>VLOOKUP(A317,'QAQC ID Reference Page'!A$1:G$10999,2,FALSE)</f>
        <v>OBS0721</v>
      </c>
      <c r="C317" s="11">
        <f>VLOOKUP(A317,'QAQC ID Reference Page'!A$1:G$10999,3,FALSE)</f>
        <v>44406</v>
      </c>
      <c r="D317" s="12">
        <f>VLOOKUP(A317,'QAQC ID Reference Page'!A$1:G$10999,4,FALSE)</f>
        <v>0.40902777777777777</v>
      </c>
      <c r="E317" s="3">
        <f>VLOOKUP(A317,'QAQC ID Reference Page'!A$1:G$10999,5,FALSE)</f>
        <v>1010</v>
      </c>
      <c r="F317" s="3" t="str">
        <f>VLOOKUP(A317,'QAQC ID Reference Page'!A$1:G$10999,6,FALSE)</f>
        <v>WB</v>
      </c>
      <c r="G317" s="3" t="str">
        <f>VLOOKUP(A317,'QAQC ID Reference Page'!A$1:G$10999,7,FALSE)</f>
        <v>S</v>
      </c>
      <c r="H317" s="13">
        <v>44595</v>
      </c>
      <c r="I317" s="3">
        <v>0.28999999999999998</v>
      </c>
      <c r="J317" s="3">
        <v>100</v>
      </c>
      <c r="K317" s="3">
        <v>10</v>
      </c>
      <c r="L317" s="3">
        <v>1465.56</v>
      </c>
      <c r="M317" s="26">
        <f t="shared" si="3"/>
        <v>0.1</v>
      </c>
      <c r="N317" s="26">
        <f t="shared" si="4"/>
        <v>216.61287999999999</v>
      </c>
      <c r="O317" s="26">
        <f t="shared" si="5"/>
        <v>21.661287999999999</v>
      </c>
      <c r="P317" s="3"/>
      <c r="Q317" s="3"/>
      <c r="R317" s="3"/>
      <c r="S317" s="3"/>
      <c r="T317" s="3"/>
      <c r="U317" s="3"/>
      <c r="V317" s="3"/>
      <c r="W317" s="3"/>
      <c r="X317" s="3"/>
      <c r="Y317" s="3"/>
      <c r="Z317" s="3"/>
      <c r="AA317" s="3"/>
    </row>
    <row r="318" spans="1:27" x14ac:dyDescent="0.2">
      <c r="A318" s="3">
        <v>10834</v>
      </c>
      <c r="B318" s="3" t="str">
        <f>VLOOKUP(A318,'QAQC ID Reference Page'!A$1:G$10999,2,FALSE)</f>
        <v>OBS0721</v>
      </c>
      <c r="C318" s="11">
        <f>VLOOKUP(A318,'QAQC ID Reference Page'!A$1:G$10999,3,FALSE)</f>
        <v>44406</v>
      </c>
      <c r="D318" s="12">
        <f>VLOOKUP(A318,'QAQC ID Reference Page'!A$1:G$10999,4,FALSE)</f>
        <v>0.35138888888888886</v>
      </c>
      <c r="E318" s="3">
        <f>VLOOKUP(A318,'QAQC ID Reference Page'!A$1:G$10999,5,FALSE)</f>
        <v>1012</v>
      </c>
      <c r="F318" s="3" t="str">
        <f>VLOOKUP(A318,'QAQC ID Reference Page'!A$1:G$10999,6,FALSE)</f>
        <v>B11</v>
      </c>
      <c r="G318" s="3" t="str">
        <f>VLOOKUP(A318,'QAQC ID Reference Page'!A$1:G$10999,7,FALSE)</f>
        <v>S</v>
      </c>
      <c r="H318" s="13">
        <v>44595</v>
      </c>
      <c r="I318" s="3">
        <v>0.28999999999999998</v>
      </c>
      <c r="J318" s="3">
        <v>100</v>
      </c>
      <c r="K318" s="3">
        <v>10</v>
      </c>
      <c r="L318" s="3">
        <v>682.63</v>
      </c>
      <c r="M318" s="26">
        <f t="shared" si="3"/>
        <v>0.1</v>
      </c>
      <c r="N318" s="26">
        <f t="shared" si="4"/>
        <v>100.73923999999998</v>
      </c>
      <c r="O318" s="26">
        <f t="shared" si="5"/>
        <v>10.073923999999998</v>
      </c>
      <c r="P318" s="3"/>
      <c r="Q318" s="3"/>
      <c r="R318" s="3"/>
      <c r="S318" s="3"/>
      <c r="T318" s="3"/>
      <c r="U318" s="3"/>
      <c r="V318" s="3"/>
      <c r="W318" s="3"/>
      <c r="X318" s="3"/>
      <c r="Y318" s="3"/>
      <c r="Z318" s="3"/>
      <c r="AA318" s="3"/>
    </row>
    <row r="319" spans="1:27" x14ac:dyDescent="0.2">
      <c r="A319" s="3">
        <v>10835</v>
      </c>
      <c r="B319" s="3" t="str">
        <f>VLOOKUP(A319,'QAQC ID Reference Page'!A$1:G$10999,2,FALSE)</f>
        <v>OBS0721</v>
      </c>
      <c r="C319" s="11">
        <f>VLOOKUP(A319,'QAQC ID Reference Page'!A$1:G$10999,3,FALSE)</f>
        <v>44406</v>
      </c>
      <c r="D319" s="12">
        <f>VLOOKUP(A319,'QAQC ID Reference Page'!A$1:G$10999,4,FALSE)</f>
        <v>0.31458333333333333</v>
      </c>
      <c r="E319" s="3">
        <f>VLOOKUP(A319,'QAQC ID Reference Page'!A$1:G$10999,5,FALSE)</f>
        <v>1034</v>
      </c>
      <c r="F319" s="3" t="str">
        <f>VLOOKUP(A319,'QAQC ID Reference Page'!A$1:G$10999,6,FALSE)</f>
        <v>B7C</v>
      </c>
      <c r="G319" s="3" t="str">
        <f>VLOOKUP(A319,'QAQC ID Reference Page'!A$1:G$10999,7,FALSE)</f>
        <v>B</v>
      </c>
      <c r="H319" s="13">
        <v>44595</v>
      </c>
      <c r="I319" s="3">
        <v>0.28999999999999998</v>
      </c>
      <c r="J319" s="3">
        <v>100</v>
      </c>
      <c r="K319" s="3">
        <v>10</v>
      </c>
      <c r="L319" s="3">
        <v>355.13</v>
      </c>
      <c r="M319" s="26">
        <f t="shared" si="3"/>
        <v>0.1</v>
      </c>
      <c r="N319" s="26">
        <f t="shared" si="4"/>
        <v>52.269239999999996</v>
      </c>
      <c r="O319" s="26">
        <f t="shared" si="5"/>
        <v>5.2269240000000003</v>
      </c>
      <c r="P319" s="3"/>
      <c r="Q319" s="3"/>
      <c r="R319" s="3"/>
      <c r="S319" s="3"/>
      <c r="T319" s="3"/>
      <c r="U319" s="3"/>
      <c r="V319" s="3"/>
      <c r="W319" s="3"/>
      <c r="X319" s="3"/>
      <c r="Y319" s="3"/>
      <c r="Z319" s="3"/>
      <c r="AA319" s="3"/>
    </row>
    <row r="320" spans="1:27" x14ac:dyDescent="0.2">
      <c r="A320" s="3">
        <v>10836</v>
      </c>
      <c r="B320" s="3" t="str">
        <f>VLOOKUP(A320,'QAQC ID Reference Page'!A$1:G$10999,2,FALSE)</f>
        <v>OBS0721</v>
      </c>
      <c r="C320" s="11">
        <f>VLOOKUP(A320,'QAQC ID Reference Page'!A$1:G$10999,3,FALSE)</f>
        <v>44406</v>
      </c>
      <c r="D320" s="12">
        <f>VLOOKUP(A320,'QAQC ID Reference Page'!A$1:G$10999,4,FALSE)</f>
        <v>0.31458333333333333</v>
      </c>
      <c r="E320" s="3">
        <f>VLOOKUP(A320,'QAQC ID Reference Page'!A$1:G$10999,5,FALSE)</f>
        <v>1041</v>
      </c>
      <c r="F320" s="3" t="str">
        <f>VLOOKUP(A320,'QAQC ID Reference Page'!A$1:G$10999,6,FALSE)</f>
        <v>B7C</v>
      </c>
      <c r="G320" s="3" t="str">
        <f>VLOOKUP(A320,'QAQC ID Reference Page'!A$1:G$10999,7,FALSE)</f>
        <v>S</v>
      </c>
      <c r="H320" s="13">
        <v>44595</v>
      </c>
      <c r="I320" s="3">
        <v>0.28999999999999998</v>
      </c>
      <c r="J320" s="3">
        <v>100</v>
      </c>
      <c r="K320" s="3">
        <v>10</v>
      </c>
      <c r="L320" s="3">
        <v>518.87</v>
      </c>
      <c r="M320" s="26">
        <f t="shared" si="3"/>
        <v>0.1</v>
      </c>
      <c r="N320" s="26">
        <f t="shared" si="4"/>
        <v>76.502759999999995</v>
      </c>
      <c r="O320" s="26">
        <f t="shared" si="5"/>
        <v>7.6502759999999999</v>
      </c>
      <c r="P320" s="3"/>
      <c r="Q320" s="3"/>
      <c r="R320" s="3"/>
      <c r="S320" s="3"/>
      <c r="T320" s="3"/>
      <c r="U320" s="3"/>
      <c r="V320" s="3"/>
      <c r="W320" s="3"/>
      <c r="X320" s="3"/>
      <c r="Y320" s="3"/>
      <c r="Z320" s="3"/>
      <c r="AA320" s="3"/>
    </row>
    <row r="321" spans="1:27" x14ac:dyDescent="0.2">
      <c r="A321" s="3">
        <v>10901</v>
      </c>
      <c r="B321" s="3" t="str">
        <f>VLOOKUP(A321,'QAQC ID Reference Page'!A$1:G$10999,2,FALSE)</f>
        <v>OBS0821W1</v>
      </c>
      <c r="C321" s="11">
        <f>VLOOKUP(A321,'QAQC ID Reference Page'!A$1:G$10999,3,FALSE)</f>
        <v>44411</v>
      </c>
      <c r="D321" s="12">
        <f>VLOOKUP(A321,'QAQC ID Reference Page'!A$1:G$10999,4,FALSE)</f>
        <v>0.45277777777777778</v>
      </c>
      <c r="E321" s="3">
        <f>VLOOKUP(A321,'QAQC ID Reference Page'!A$1:G$10999,5,FALSE)</f>
        <v>1040</v>
      </c>
      <c r="F321" s="3" t="str">
        <f>VLOOKUP(A321,'QAQC ID Reference Page'!A$1:G$10999,6,FALSE)</f>
        <v>G7C</v>
      </c>
      <c r="G321" s="3" t="str">
        <f>VLOOKUP(A321,'QAQC ID Reference Page'!A$1:G$10999,7,FALSE)</f>
        <v>B</v>
      </c>
      <c r="H321" s="11">
        <v>44679</v>
      </c>
      <c r="I321" s="3">
        <v>0.8</v>
      </c>
      <c r="J321" s="3">
        <v>100</v>
      </c>
      <c r="K321" s="3">
        <v>10</v>
      </c>
      <c r="L321" s="10">
        <v>523.94000000000005</v>
      </c>
      <c r="M321" s="26">
        <f t="shared" si="3"/>
        <v>0.1</v>
      </c>
      <c r="N321" s="26">
        <f t="shared" si="4"/>
        <v>76.743120000000005</v>
      </c>
      <c r="O321" s="26">
        <f t="shared" si="5"/>
        <v>7.6743120000000005</v>
      </c>
      <c r="P321" s="3"/>
      <c r="Q321" s="3"/>
      <c r="R321" s="3"/>
      <c r="S321" s="3"/>
      <c r="T321" s="3"/>
      <c r="U321" s="3"/>
      <c r="V321" s="3"/>
      <c r="W321" s="3"/>
      <c r="X321" s="3"/>
      <c r="Y321" s="3"/>
      <c r="Z321" s="3"/>
      <c r="AA321" s="3"/>
    </row>
    <row r="322" spans="1:27" x14ac:dyDescent="0.2">
      <c r="A322" s="3">
        <v>10902</v>
      </c>
      <c r="B322" s="3" t="str">
        <f>VLOOKUP(A322,'QAQC ID Reference Page'!A$1:G$10999,2,FALSE)</f>
        <v>OBS0821W1</v>
      </c>
      <c r="C322" s="11">
        <f>VLOOKUP(A322,'QAQC ID Reference Page'!A$1:G$10999,3,FALSE)</f>
        <v>44411</v>
      </c>
      <c r="D322" s="12">
        <f>VLOOKUP(A322,'QAQC ID Reference Page'!A$1:G$10999,4,FALSE)</f>
        <v>0.50277777777777777</v>
      </c>
      <c r="E322" s="3">
        <f>VLOOKUP(A322,'QAQC ID Reference Page'!A$1:G$10999,5,FALSE)</f>
        <v>1042</v>
      </c>
      <c r="F322" s="3" t="str">
        <f>VLOOKUP(A322,'QAQC ID Reference Page'!A$1:G$10999,6,FALSE)</f>
        <v>E7C</v>
      </c>
      <c r="G322" s="3" t="str">
        <f>VLOOKUP(A322,'QAQC ID Reference Page'!A$1:G$10999,7,FALSE)</f>
        <v>S</v>
      </c>
      <c r="H322" s="11">
        <v>44679</v>
      </c>
      <c r="I322" s="3">
        <v>0.8</v>
      </c>
      <c r="J322" s="3">
        <v>100</v>
      </c>
      <c r="K322" s="3">
        <v>10</v>
      </c>
      <c r="L322" s="10">
        <v>826.01</v>
      </c>
      <c r="M322" s="26">
        <f t="shared" si="3"/>
        <v>0.1</v>
      </c>
      <c r="N322" s="26">
        <f t="shared" si="4"/>
        <v>121.44947999999999</v>
      </c>
      <c r="O322" s="26">
        <f t="shared" si="5"/>
        <v>12.144947999999999</v>
      </c>
      <c r="P322" s="3"/>
      <c r="Q322" s="3"/>
      <c r="R322" s="3"/>
      <c r="S322" s="3"/>
      <c r="T322" s="3"/>
      <c r="U322" s="3"/>
      <c r="V322" s="3"/>
      <c r="W322" s="3"/>
      <c r="X322" s="3"/>
      <c r="Y322" s="3"/>
      <c r="Z322" s="3"/>
      <c r="AA322" s="3"/>
    </row>
    <row r="323" spans="1:27" x14ac:dyDescent="0.2">
      <c r="A323" s="3">
        <v>10903</v>
      </c>
      <c r="B323" s="3" t="str">
        <f>VLOOKUP(A323,'QAQC ID Reference Page'!A$1:G$10999,2,FALSE)</f>
        <v>OBS0821W1</v>
      </c>
      <c r="C323" s="11">
        <f>VLOOKUP(A323,'QAQC ID Reference Page'!A$1:G$10999,3,FALSE)</f>
        <v>44411</v>
      </c>
      <c r="D323" s="12">
        <f>VLOOKUP(A323,'QAQC ID Reference Page'!A$1:G$10999,4,FALSE)</f>
        <v>0.49236111111111114</v>
      </c>
      <c r="E323" s="3">
        <f>VLOOKUP(A323,'QAQC ID Reference Page'!A$1:G$10999,5,FALSE)</f>
        <v>1018</v>
      </c>
      <c r="F323" s="3" t="str">
        <f>VLOOKUP(A323,'QAQC ID Reference Page'!A$1:G$10999,6,FALSE)</f>
        <v>E9</v>
      </c>
      <c r="G323" s="3" t="str">
        <f>VLOOKUP(A323,'QAQC ID Reference Page'!A$1:G$10999,7,FALSE)</f>
        <v>S</v>
      </c>
      <c r="H323" s="11">
        <v>44679</v>
      </c>
      <c r="I323" s="3">
        <v>0.8</v>
      </c>
      <c r="J323" s="3">
        <v>100</v>
      </c>
      <c r="K323" s="3">
        <v>10</v>
      </c>
      <c r="L323" s="10">
        <v>1657.91</v>
      </c>
      <c r="M323" s="26">
        <f t="shared" si="3"/>
        <v>0.1</v>
      </c>
      <c r="N323" s="26">
        <f t="shared" si="4"/>
        <v>244.57067999999998</v>
      </c>
      <c r="O323" s="26">
        <f t="shared" si="5"/>
        <v>24.457068</v>
      </c>
      <c r="P323" s="3"/>
      <c r="Q323" s="3"/>
      <c r="R323" s="3"/>
      <c r="S323" s="3"/>
      <c r="T323" s="3"/>
      <c r="U323" s="3"/>
      <c r="V323" s="3"/>
      <c r="W323" s="3"/>
      <c r="X323" s="3"/>
      <c r="Y323" s="3"/>
      <c r="Z323" s="3"/>
      <c r="AA323" s="3"/>
    </row>
    <row r="324" spans="1:27" x14ac:dyDescent="0.2">
      <c r="A324" s="3">
        <v>10904</v>
      </c>
      <c r="B324" s="3" t="str">
        <f>VLOOKUP(A324,'QAQC ID Reference Page'!A$1:G$10999,2,FALSE)</f>
        <v>OBS0821W1</v>
      </c>
      <c r="C324" s="11">
        <f>VLOOKUP(A324,'QAQC ID Reference Page'!A$1:G$10999,3,FALSE)</f>
        <v>44411</v>
      </c>
      <c r="D324" s="12">
        <f>VLOOKUP(A324,'QAQC ID Reference Page'!A$1:G$10999,4,FALSE)</f>
        <v>0.29236111111111113</v>
      </c>
      <c r="E324" s="3">
        <f>VLOOKUP(A324,'QAQC ID Reference Page'!A$1:G$10999,5,FALSE)</f>
        <v>1012</v>
      </c>
      <c r="F324" s="3" t="str">
        <f>VLOOKUP(A324,'QAQC ID Reference Page'!A$1:G$10999,6,FALSE)</f>
        <v>EFR</v>
      </c>
      <c r="G324" s="3" t="str">
        <f>VLOOKUP(A324,'QAQC ID Reference Page'!A$1:G$10999,7,FALSE)</f>
        <v>S</v>
      </c>
      <c r="H324" s="11">
        <v>44679</v>
      </c>
      <c r="I324" s="3">
        <v>0.8</v>
      </c>
      <c r="J324" s="3">
        <v>100</v>
      </c>
      <c r="K324" s="3">
        <v>10</v>
      </c>
      <c r="L324" s="10">
        <v>708.38</v>
      </c>
      <c r="M324" s="26">
        <f t="shared" si="3"/>
        <v>0.1</v>
      </c>
      <c r="N324" s="26">
        <f t="shared" si="4"/>
        <v>104.04024</v>
      </c>
      <c r="O324" s="26">
        <f t="shared" si="5"/>
        <v>10.404024</v>
      </c>
      <c r="P324" s="3"/>
      <c r="Q324" s="3"/>
      <c r="R324" s="3"/>
      <c r="S324" s="3"/>
      <c r="T324" s="3"/>
      <c r="U324" s="3"/>
      <c r="V324" s="3"/>
      <c r="W324" s="3"/>
      <c r="X324" s="3"/>
      <c r="Y324" s="3"/>
      <c r="Z324" s="3"/>
      <c r="AA324" s="3"/>
    </row>
    <row r="325" spans="1:27" x14ac:dyDescent="0.2">
      <c r="A325" s="3">
        <v>10905</v>
      </c>
      <c r="B325" s="3" t="str">
        <f>VLOOKUP(A325,'QAQC ID Reference Page'!A$1:G$10999,2,FALSE)</f>
        <v>OBS0821W1</v>
      </c>
      <c r="C325" s="11">
        <f>VLOOKUP(A325,'QAQC ID Reference Page'!A$1:G$10999,3,FALSE)</f>
        <v>44411</v>
      </c>
      <c r="D325" s="12">
        <f>VLOOKUP(A325,'QAQC ID Reference Page'!A$1:G$10999,4,FALSE)</f>
        <v>0.36736111111111114</v>
      </c>
      <c r="E325" s="3">
        <f>VLOOKUP(A325,'QAQC ID Reference Page'!A$1:G$10999,5,FALSE)</f>
        <v>1027</v>
      </c>
      <c r="F325" s="3" t="str">
        <f>VLOOKUP(A325,'QAQC ID Reference Page'!A$1:G$10999,6,FALSE)</f>
        <v>TR-UP</v>
      </c>
      <c r="G325" s="3" t="str">
        <f>VLOOKUP(A325,'QAQC ID Reference Page'!A$1:G$10999,7,FALSE)</f>
        <v>S</v>
      </c>
      <c r="H325" s="11">
        <v>44679</v>
      </c>
      <c r="I325" s="3">
        <v>0.8</v>
      </c>
      <c r="J325" s="3">
        <v>100</v>
      </c>
      <c r="K325" s="3">
        <v>10</v>
      </c>
      <c r="L325" s="10">
        <v>847.2</v>
      </c>
      <c r="M325" s="26">
        <f t="shared" si="3"/>
        <v>0.1</v>
      </c>
      <c r="N325" s="26">
        <f t="shared" si="4"/>
        <v>124.5856</v>
      </c>
      <c r="O325" s="26">
        <f t="shared" si="5"/>
        <v>12.45856</v>
      </c>
      <c r="P325" s="3"/>
      <c r="Q325" s="3"/>
      <c r="R325" s="3"/>
      <c r="S325" s="3"/>
      <c r="T325" s="3"/>
      <c r="U325" s="3"/>
      <c r="V325" s="3"/>
      <c r="W325" s="3"/>
      <c r="X325" s="3"/>
      <c r="Y325" s="3"/>
      <c r="Z325" s="3"/>
      <c r="AA325" s="3"/>
    </row>
    <row r="326" spans="1:27" x14ac:dyDescent="0.2">
      <c r="A326" s="3">
        <v>10906</v>
      </c>
      <c r="B326" s="3" t="str">
        <f>VLOOKUP(A326,'QAQC ID Reference Page'!A$1:G$10999,2,FALSE)</f>
        <v>OBS0821W1</v>
      </c>
      <c r="C326" s="11">
        <f>VLOOKUP(A326,'QAQC ID Reference Page'!A$1:G$10999,3,FALSE)</f>
        <v>44411</v>
      </c>
      <c r="D326" s="12">
        <f>VLOOKUP(A326,'QAQC ID Reference Page'!A$1:G$10999,4,FALSE)</f>
        <v>0.41041666666666665</v>
      </c>
      <c r="E326" s="3">
        <f>VLOOKUP(A326,'QAQC ID Reference Page'!A$1:G$10999,5,FALSE)</f>
        <v>1041</v>
      </c>
      <c r="F326" s="3" t="str">
        <f>VLOOKUP(A326,'QAQC ID Reference Page'!A$1:G$10999,6,FALSE)</f>
        <v>I7C</v>
      </c>
      <c r="G326" s="3" t="str">
        <f>VLOOKUP(A326,'QAQC ID Reference Page'!A$1:G$10999,7,FALSE)</f>
        <v>B</v>
      </c>
      <c r="H326" s="11">
        <v>44679</v>
      </c>
      <c r="I326" s="3">
        <v>0.8</v>
      </c>
      <c r="J326" s="3">
        <v>100</v>
      </c>
      <c r="K326" s="3">
        <v>10</v>
      </c>
      <c r="L326" s="10">
        <v>261.79000000000002</v>
      </c>
      <c r="M326" s="26">
        <f t="shared" si="3"/>
        <v>0.1</v>
      </c>
      <c r="N326" s="26">
        <f t="shared" si="4"/>
        <v>37.944920000000003</v>
      </c>
      <c r="O326" s="26">
        <f t="shared" si="5"/>
        <v>3.7944920000000004</v>
      </c>
      <c r="P326" s="3"/>
      <c r="Q326" s="3"/>
      <c r="R326" s="3"/>
      <c r="S326" s="3"/>
      <c r="T326" s="3"/>
      <c r="U326" s="3"/>
      <c r="V326" s="3"/>
      <c r="W326" s="3"/>
      <c r="X326" s="3"/>
      <c r="Y326" s="3"/>
      <c r="Z326" s="3"/>
      <c r="AA326" s="3"/>
    </row>
    <row r="327" spans="1:27" x14ac:dyDescent="0.2">
      <c r="A327" s="3">
        <v>10907</v>
      </c>
      <c r="B327" s="3" t="str">
        <f>VLOOKUP(A327,'QAQC ID Reference Page'!A$1:G$10999,2,FALSE)</f>
        <v>OBS0821W1</v>
      </c>
      <c r="C327" s="11">
        <f>VLOOKUP(A327,'QAQC ID Reference Page'!A$1:G$10999,3,FALSE)</f>
        <v>44411</v>
      </c>
      <c r="D327" s="12">
        <f>VLOOKUP(A327,'QAQC ID Reference Page'!A$1:G$10999,4,FALSE)</f>
        <v>0.50277777777777777</v>
      </c>
      <c r="E327" s="3">
        <f>VLOOKUP(A327,'QAQC ID Reference Page'!A$1:G$10999,5,FALSE)</f>
        <v>1044</v>
      </c>
      <c r="F327" s="3" t="str">
        <f>VLOOKUP(A327,'QAQC ID Reference Page'!A$1:G$10999,6,FALSE)</f>
        <v>E7C</v>
      </c>
      <c r="G327" s="3" t="str">
        <f>VLOOKUP(A327,'QAQC ID Reference Page'!A$1:G$10999,7,FALSE)</f>
        <v>B</v>
      </c>
      <c r="H327" s="11">
        <v>44679</v>
      </c>
      <c r="I327" s="3">
        <v>0.8</v>
      </c>
      <c r="J327" s="3">
        <v>100</v>
      </c>
      <c r="K327" s="3">
        <v>10</v>
      </c>
      <c r="L327" s="10">
        <v>367.91</v>
      </c>
      <c r="M327" s="26">
        <f t="shared" si="3"/>
        <v>0.1</v>
      </c>
      <c r="N327" s="26">
        <f t="shared" si="4"/>
        <v>53.650680000000001</v>
      </c>
      <c r="O327" s="26">
        <f t="shared" si="5"/>
        <v>5.3650680000000008</v>
      </c>
      <c r="P327" s="3"/>
      <c r="Q327" s="3"/>
      <c r="R327" s="3"/>
      <c r="S327" s="3"/>
      <c r="T327" s="3"/>
      <c r="U327" s="3"/>
      <c r="V327" s="3"/>
      <c r="W327" s="3"/>
      <c r="X327" s="3"/>
      <c r="Y327" s="3"/>
      <c r="Z327" s="3"/>
      <c r="AA327" s="3"/>
    </row>
    <row r="328" spans="1:27" x14ac:dyDescent="0.2">
      <c r="A328" s="3">
        <v>10908</v>
      </c>
      <c r="B328" s="3" t="str">
        <f>VLOOKUP(A328,'QAQC ID Reference Page'!A$1:G$10999,2,FALSE)</f>
        <v>OBS0821W1</v>
      </c>
      <c r="C328" s="11">
        <f>VLOOKUP(A328,'QAQC ID Reference Page'!A$1:G$10999,3,FALSE)</f>
        <v>44411</v>
      </c>
      <c r="D328" s="12">
        <f>VLOOKUP(A328,'QAQC ID Reference Page'!A$1:G$10999,4,FALSE)</f>
        <v>0.34722222222222221</v>
      </c>
      <c r="E328" s="3">
        <f>VLOOKUP(A328,'QAQC ID Reference Page'!A$1:G$10999,5,FALSE)</f>
        <v>1007</v>
      </c>
      <c r="F328" s="3" t="str">
        <f>VLOOKUP(A328,'QAQC ID Reference Page'!A$1:G$10999,6,FALSE)</f>
        <v>MR</v>
      </c>
      <c r="G328" s="3" t="str">
        <f>VLOOKUP(A328,'QAQC ID Reference Page'!A$1:G$10999,7,FALSE)</f>
        <v>S</v>
      </c>
      <c r="H328" s="11">
        <v>44679</v>
      </c>
      <c r="I328" s="3">
        <v>0.8</v>
      </c>
      <c r="J328" s="3">
        <v>100</v>
      </c>
      <c r="K328" s="3">
        <v>10</v>
      </c>
      <c r="L328" s="10">
        <v>554.76</v>
      </c>
      <c r="M328" s="26">
        <f t="shared" si="3"/>
        <v>0.1</v>
      </c>
      <c r="N328" s="26">
        <f t="shared" si="4"/>
        <v>81.304479999999998</v>
      </c>
      <c r="O328" s="26">
        <f t="shared" si="5"/>
        <v>8.1304479999999995</v>
      </c>
      <c r="P328" s="3"/>
      <c r="Q328" s="3"/>
      <c r="R328" s="3"/>
      <c r="S328" s="3"/>
      <c r="T328" s="3"/>
      <c r="U328" s="3"/>
      <c r="V328" s="3"/>
      <c r="W328" s="3"/>
      <c r="X328" s="3"/>
      <c r="Y328" s="3"/>
      <c r="Z328" s="3"/>
      <c r="AA328" s="3"/>
    </row>
    <row r="329" spans="1:27" x14ac:dyDescent="0.2">
      <c r="A329" s="3">
        <v>10909</v>
      </c>
      <c r="B329" s="3" t="str">
        <f>VLOOKUP(A329,'QAQC ID Reference Page'!A$1:G$10999,2,FALSE)</f>
        <v>OBS0821W1</v>
      </c>
      <c r="C329" s="11">
        <f>VLOOKUP(A329,'QAQC ID Reference Page'!A$1:G$10999,3,FALSE)</f>
        <v>44411</v>
      </c>
      <c r="D329" s="12">
        <f>VLOOKUP(A329,'QAQC ID Reference Page'!A$1:G$10999,4,FALSE)</f>
        <v>0.44305555555555554</v>
      </c>
      <c r="E329" s="3">
        <f>VLOOKUP(A329,'QAQC ID Reference Page'!A$1:G$10999,5,FALSE)</f>
        <v>1016</v>
      </c>
      <c r="F329" s="3" t="str">
        <f>VLOOKUP(A329,'QAQC ID Reference Page'!A$1:G$10999,6,FALSE)</f>
        <v>G9</v>
      </c>
      <c r="G329" s="3" t="str">
        <f>VLOOKUP(A329,'QAQC ID Reference Page'!A$1:G$10999,7,FALSE)</f>
        <v>S</v>
      </c>
      <c r="H329" s="11">
        <v>44679</v>
      </c>
      <c r="I329" s="3">
        <v>0.8</v>
      </c>
      <c r="J329" s="3">
        <v>100</v>
      </c>
      <c r="K329" s="3">
        <v>10</v>
      </c>
      <c r="L329" s="10">
        <v>674.4</v>
      </c>
      <c r="M329" s="26">
        <f t="shared" si="3"/>
        <v>0.1</v>
      </c>
      <c r="N329" s="26">
        <f t="shared" si="4"/>
        <v>99.011199999999988</v>
      </c>
      <c r="O329" s="26">
        <f t="shared" si="5"/>
        <v>9.9011199999999988</v>
      </c>
      <c r="P329" s="3"/>
      <c r="Q329" s="3"/>
      <c r="R329" s="3"/>
      <c r="S329" s="3"/>
      <c r="T329" s="3"/>
      <c r="U329" s="3"/>
      <c r="V329" s="3"/>
      <c r="W329" s="3"/>
      <c r="X329" s="3"/>
      <c r="Y329" s="3"/>
      <c r="Z329" s="3"/>
      <c r="AA329" s="3"/>
    </row>
    <row r="330" spans="1:27" x14ac:dyDescent="0.2">
      <c r="A330" s="3">
        <v>10910</v>
      </c>
      <c r="B330" s="3" t="str">
        <f>VLOOKUP(A330,'QAQC ID Reference Page'!A$1:G$10999,2,FALSE)</f>
        <v>OBS0821W1</v>
      </c>
      <c r="C330" s="11">
        <f>VLOOKUP(A330,'QAQC ID Reference Page'!A$1:G$10999,3,FALSE)</f>
        <v>44411</v>
      </c>
      <c r="D330" s="12">
        <f>VLOOKUP(A330,'QAQC ID Reference Page'!A$1:G$10999,4,FALSE)</f>
        <v>0.41041666666666665</v>
      </c>
      <c r="E330" s="3">
        <f>VLOOKUP(A330,'QAQC ID Reference Page'!A$1:G$10999,5,FALSE)</f>
        <v>1036</v>
      </c>
      <c r="F330" s="3" t="str">
        <f>VLOOKUP(A330,'QAQC ID Reference Page'!A$1:G$10999,6,FALSE)</f>
        <v>I7C</v>
      </c>
      <c r="G330" s="3" t="str">
        <f>VLOOKUP(A330,'QAQC ID Reference Page'!A$1:G$10999,7,FALSE)</f>
        <v>S</v>
      </c>
      <c r="H330" s="11">
        <v>44679</v>
      </c>
      <c r="I330" s="3">
        <v>0.8</v>
      </c>
      <c r="J330" s="3">
        <v>100</v>
      </c>
      <c r="K330" s="3">
        <v>10</v>
      </c>
      <c r="L330" s="10">
        <v>1137.72</v>
      </c>
      <c r="M330" s="26">
        <f t="shared" si="3"/>
        <v>0.1</v>
      </c>
      <c r="N330" s="26">
        <f t="shared" si="4"/>
        <v>167.58255999999997</v>
      </c>
      <c r="O330" s="26">
        <f t="shared" si="5"/>
        <v>16.758255999999999</v>
      </c>
      <c r="P330" s="3"/>
      <c r="Q330" s="3"/>
      <c r="R330" s="3"/>
      <c r="S330" s="3"/>
      <c r="T330" s="3"/>
      <c r="U330" s="3"/>
      <c r="V330" s="3"/>
      <c r="W330" s="3"/>
      <c r="X330" s="3"/>
      <c r="Y330" s="3"/>
      <c r="Z330" s="3"/>
      <c r="AA330" s="3"/>
    </row>
    <row r="331" spans="1:27" x14ac:dyDescent="0.2">
      <c r="A331" s="3">
        <v>10911</v>
      </c>
      <c r="B331" s="3" t="str">
        <f>VLOOKUP(A331,'QAQC ID Reference Page'!A$1:G$10999,2,FALSE)</f>
        <v>OBS0821W1</v>
      </c>
      <c r="C331" s="11">
        <f>VLOOKUP(A331,'QAQC ID Reference Page'!A$1:G$10999,3,FALSE)</f>
        <v>44411</v>
      </c>
      <c r="D331" s="12">
        <f>VLOOKUP(A331,'QAQC ID Reference Page'!A$1:G$10999,4,FALSE)</f>
        <v>0.51458333333333328</v>
      </c>
      <c r="E331" s="3">
        <f>VLOOKUP(A331,'QAQC ID Reference Page'!A$1:G$10999,5,FALSE)</f>
        <v>1023</v>
      </c>
      <c r="F331" s="3" t="str">
        <f>VLOOKUP(A331,'QAQC ID Reference Page'!A$1:G$10999,6,FALSE)</f>
        <v>E6</v>
      </c>
      <c r="G331" s="3" t="str">
        <f>VLOOKUP(A331,'QAQC ID Reference Page'!A$1:G$10999,7,FALSE)</f>
        <v>S</v>
      </c>
      <c r="H331" s="11">
        <v>44679</v>
      </c>
      <c r="I331" s="3">
        <v>4.4000000000000004</v>
      </c>
      <c r="J331" s="3">
        <v>100</v>
      </c>
      <c r="K331" s="3">
        <v>10</v>
      </c>
      <c r="L331" s="10">
        <v>1118.04</v>
      </c>
      <c r="M331" s="26">
        <f t="shared" si="3"/>
        <v>0.1</v>
      </c>
      <c r="N331" s="26">
        <f t="shared" si="4"/>
        <v>161.06991999999997</v>
      </c>
      <c r="O331" s="26">
        <f t="shared" si="5"/>
        <v>16.106991999999998</v>
      </c>
      <c r="P331" s="3"/>
      <c r="Q331" s="3"/>
      <c r="R331" s="3"/>
      <c r="S331" s="3"/>
      <c r="T331" s="3"/>
      <c r="U331" s="3"/>
      <c r="V331" s="3"/>
      <c r="W331" s="3"/>
      <c r="X331" s="3"/>
      <c r="Y331" s="3"/>
      <c r="Z331" s="3"/>
      <c r="AA331" s="3"/>
    </row>
    <row r="332" spans="1:27" x14ac:dyDescent="0.2">
      <c r="A332" s="3">
        <v>10912</v>
      </c>
      <c r="B332" s="3" t="str">
        <f>VLOOKUP(A332,'QAQC ID Reference Page'!A$1:G$10999,2,FALSE)</f>
        <v>OBS0821W1</v>
      </c>
      <c r="C332" s="11">
        <f>VLOOKUP(A332,'QAQC ID Reference Page'!A$1:G$10999,3,FALSE)</f>
        <v>44411</v>
      </c>
      <c r="D332" s="12">
        <f>VLOOKUP(A332,'QAQC ID Reference Page'!A$1:G$10999,4,FALSE)</f>
        <v>0.34722222222222221</v>
      </c>
      <c r="E332" s="3">
        <f>VLOOKUP(A332,'QAQC ID Reference Page'!A$1:G$10999,5,FALSE)</f>
        <v>1013</v>
      </c>
      <c r="F332" s="3" t="str">
        <f>VLOOKUP(A332,'QAQC ID Reference Page'!A$1:G$10999,6,FALSE)</f>
        <v>MR</v>
      </c>
      <c r="G332" s="3" t="str">
        <f>VLOOKUP(A332,'QAQC ID Reference Page'!A$1:G$10999,7,FALSE)</f>
        <v>B</v>
      </c>
      <c r="H332" s="11">
        <v>44679</v>
      </c>
      <c r="I332" s="3">
        <v>4.4000000000000004</v>
      </c>
      <c r="J332" s="3">
        <v>100</v>
      </c>
      <c r="K332" s="3">
        <v>10</v>
      </c>
      <c r="L332" s="10">
        <v>189.98</v>
      </c>
      <c r="M332" s="26">
        <f t="shared" si="3"/>
        <v>0.1</v>
      </c>
      <c r="N332" s="26">
        <f t="shared" si="4"/>
        <v>23.717039999999997</v>
      </c>
      <c r="O332" s="26">
        <f t="shared" si="5"/>
        <v>2.3717039999999998</v>
      </c>
      <c r="P332" s="3"/>
      <c r="Q332" s="3"/>
      <c r="R332" s="3"/>
      <c r="S332" s="3"/>
      <c r="T332" s="3"/>
      <c r="U332" s="3"/>
      <c r="V332" s="3"/>
      <c r="W332" s="3"/>
      <c r="X332" s="3"/>
      <c r="Y332" s="3"/>
      <c r="Z332" s="3"/>
      <c r="AA332" s="3"/>
    </row>
    <row r="333" spans="1:27" x14ac:dyDescent="0.2">
      <c r="A333" s="3">
        <v>10913</v>
      </c>
      <c r="B333" s="3" t="str">
        <f>VLOOKUP(A333,'QAQC ID Reference Page'!A$1:G$10999,2,FALSE)</f>
        <v>OBS0821W1</v>
      </c>
      <c r="C333" s="11">
        <f>VLOOKUP(A333,'QAQC ID Reference Page'!A$1:G$10999,3,FALSE)</f>
        <v>44411</v>
      </c>
      <c r="D333" s="12">
        <f>VLOOKUP(A333,'QAQC ID Reference Page'!A$1:G$10999,4,FALSE)</f>
        <v>0.45277777777777778</v>
      </c>
      <c r="E333" s="3">
        <f>VLOOKUP(A333,'QAQC ID Reference Page'!A$1:G$10999,5,FALSE)</f>
        <v>1037</v>
      </c>
      <c r="F333" s="3" t="str">
        <f>VLOOKUP(A333,'QAQC ID Reference Page'!A$1:G$10999,6,FALSE)</f>
        <v>G7C</v>
      </c>
      <c r="G333" s="3" t="str">
        <f>VLOOKUP(A333,'QAQC ID Reference Page'!A$1:G$10999,7,FALSE)</f>
        <v>S</v>
      </c>
      <c r="H333" s="11">
        <v>44679</v>
      </c>
      <c r="I333" s="3">
        <v>4.4000000000000004</v>
      </c>
      <c r="J333" s="3">
        <v>100</v>
      </c>
      <c r="K333" s="3">
        <v>10</v>
      </c>
      <c r="L333" s="10">
        <v>1161.1300000000001</v>
      </c>
      <c r="M333" s="26">
        <f t="shared" si="3"/>
        <v>0.1</v>
      </c>
      <c r="N333" s="26">
        <f t="shared" si="4"/>
        <v>167.44723999999999</v>
      </c>
      <c r="O333" s="26">
        <f t="shared" si="5"/>
        <v>16.744724000000001</v>
      </c>
      <c r="P333" s="3"/>
      <c r="Q333" s="3"/>
      <c r="R333" s="3"/>
      <c r="S333" s="3"/>
      <c r="T333" s="3"/>
      <c r="U333" s="3"/>
      <c r="V333" s="3"/>
      <c r="W333" s="3"/>
      <c r="X333" s="3"/>
      <c r="Y333" s="3"/>
      <c r="Z333" s="3"/>
      <c r="AA333" s="3"/>
    </row>
    <row r="334" spans="1:27" x14ac:dyDescent="0.2">
      <c r="A334" s="3">
        <v>10914</v>
      </c>
      <c r="B334" s="3" t="str">
        <f>VLOOKUP(A334,'QAQC ID Reference Page'!A$1:G$10999,2,FALSE)</f>
        <v>OBS0821W1</v>
      </c>
      <c r="C334" s="11">
        <f>VLOOKUP(A334,'QAQC ID Reference Page'!A$1:G$10999,3,FALSE)</f>
        <v>44411</v>
      </c>
      <c r="D334" s="12">
        <f>VLOOKUP(A334,'QAQC ID Reference Page'!A$1:G$10999,4,FALSE)</f>
        <v>0.30694444444444446</v>
      </c>
      <c r="E334" s="3">
        <f>VLOOKUP(A334,'QAQC ID Reference Page'!A$1:G$10999,5,FALSE)</f>
        <v>1035</v>
      </c>
      <c r="F334" s="3" t="str">
        <f>VLOOKUP(A334,'QAQC ID Reference Page'!A$1:G$10999,6,FALSE)</f>
        <v>G6</v>
      </c>
      <c r="G334" s="3" t="str">
        <f>VLOOKUP(A334,'QAQC ID Reference Page'!A$1:G$10999,7,FALSE)</f>
        <v>S</v>
      </c>
      <c r="H334" s="11">
        <v>44679</v>
      </c>
      <c r="I334" s="3">
        <v>4.4000000000000004</v>
      </c>
      <c r="J334" s="3">
        <v>100</v>
      </c>
      <c r="K334" s="3">
        <v>10</v>
      </c>
      <c r="L334" s="10">
        <v>819.78</v>
      </c>
      <c r="M334" s="26">
        <f t="shared" si="3"/>
        <v>0.1</v>
      </c>
      <c r="N334" s="26">
        <f t="shared" si="4"/>
        <v>116.92743999999999</v>
      </c>
      <c r="O334" s="26">
        <f t="shared" si="5"/>
        <v>11.692743999999999</v>
      </c>
      <c r="P334" s="3"/>
      <c r="Q334" s="3"/>
      <c r="R334" s="3"/>
      <c r="S334" s="3"/>
      <c r="T334" s="3"/>
      <c r="U334" s="3"/>
      <c r="V334" s="3"/>
      <c r="W334" s="3"/>
      <c r="X334" s="3"/>
      <c r="Y334" s="3"/>
      <c r="Z334" s="3"/>
      <c r="AA334" s="3"/>
    </row>
    <row r="335" spans="1:27" x14ac:dyDescent="0.2">
      <c r="A335" s="3">
        <v>10915</v>
      </c>
      <c r="B335" s="3" t="str">
        <f>VLOOKUP(A335,'QAQC ID Reference Page'!A$1:G$10999,2,FALSE)</f>
        <v>OBS0821W1</v>
      </c>
      <c r="C335" s="11">
        <f>VLOOKUP(A335,'QAQC ID Reference Page'!A$1:G$10999,3,FALSE)</f>
        <v>44411</v>
      </c>
      <c r="D335" s="12">
        <f>VLOOKUP(A335,'QAQC ID Reference Page'!A$1:G$10999,4,FALSE)</f>
        <v>0.35694444444444445</v>
      </c>
      <c r="E335" s="3">
        <f>VLOOKUP(A335,'QAQC ID Reference Page'!A$1:G$10999,5,FALSE)</f>
        <v>1011</v>
      </c>
      <c r="F335" s="3" t="str">
        <f>VLOOKUP(A335,'QAQC ID Reference Page'!A$1:G$10999,6,FALSE)</f>
        <v>TR</v>
      </c>
      <c r="G335" s="3" t="str">
        <f>VLOOKUP(A335,'QAQC ID Reference Page'!A$1:G$10999,7,FALSE)</f>
        <v>S</v>
      </c>
      <c r="H335" s="11">
        <v>44679</v>
      </c>
      <c r="I335" s="3">
        <v>4.4000000000000004</v>
      </c>
      <c r="J335" s="3">
        <v>100</v>
      </c>
      <c r="K335" s="3">
        <v>10</v>
      </c>
      <c r="L335" s="10">
        <v>894.82</v>
      </c>
      <c r="M335" s="26">
        <f t="shared" si="3"/>
        <v>0.1</v>
      </c>
      <c r="N335" s="26">
        <f t="shared" si="4"/>
        <v>128.03335999999999</v>
      </c>
      <c r="O335" s="26">
        <f t="shared" si="5"/>
        <v>12.803336</v>
      </c>
      <c r="P335" s="3"/>
      <c r="Q335" s="3"/>
      <c r="R335" s="3"/>
      <c r="S335" s="3"/>
      <c r="T335" s="3"/>
      <c r="U335" s="3"/>
      <c r="V335" s="3"/>
      <c r="W335" s="3"/>
      <c r="X335" s="3"/>
      <c r="Y335" s="3"/>
      <c r="Z335" s="3"/>
      <c r="AA335" s="3"/>
    </row>
    <row r="336" spans="1:27" x14ac:dyDescent="0.2">
      <c r="A336" s="3">
        <v>10916</v>
      </c>
      <c r="B336" s="3" t="str">
        <f>VLOOKUP(A336,'QAQC ID Reference Page'!A$1:G$10999,2,FALSE)</f>
        <v>OBS0821W1</v>
      </c>
      <c r="C336" s="11">
        <f>VLOOKUP(A336,'QAQC ID Reference Page'!A$1:G$10999,3,FALSE)</f>
        <v>44411</v>
      </c>
      <c r="D336" s="12">
        <f>VLOOKUP(A336,'QAQC ID Reference Page'!A$1:G$10999,4,FALSE)</f>
        <v>0.31666666666666665</v>
      </c>
      <c r="E336" s="3">
        <f>VLOOKUP(A336,'QAQC ID Reference Page'!A$1:G$10999,5,FALSE)</f>
        <v>1002</v>
      </c>
      <c r="F336" s="3" t="str">
        <f>VLOOKUP(A336,'QAQC ID Reference Page'!A$1:G$10999,6,FALSE)</f>
        <v>DR</v>
      </c>
      <c r="G336" s="3" t="str">
        <f>VLOOKUP(A336,'QAQC ID Reference Page'!A$1:G$10999,7,FALSE)</f>
        <v>S</v>
      </c>
      <c r="H336" s="11">
        <v>44679</v>
      </c>
      <c r="I336" s="3">
        <v>4.4000000000000004</v>
      </c>
      <c r="J336" s="3">
        <v>100</v>
      </c>
      <c r="K336" s="3">
        <v>10</v>
      </c>
      <c r="L336" s="10">
        <v>1070.78</v>
      </c>
      <c r="M336" s="26">
        <f t="shared" si="3"/>
        <v>0.1</v>
      </c>
      <c r="N336" s="26">
        <f t="shared" si="4"/>
        <v>154.07543999999999</v>
      </c>
      <c r="O336" s="26">
        <f t="shared" si="5"/>
        <v>15.407544</v>
      </c>
      <c r="P336" s="3"/>
      <c r="Q336" s="3"/>
      <c r="R336" s="3"/>
      <c r="S336" s="3"/>
      <c r="T336" s="3"/>
      <c r="U336" s="3"/>
      <c r="V336" s="3"/>
      <c r="W336" s="3"/>
      <c r="X336" s="3"/>
      <c r="Y336" s="3"/>
      <c r="Z336" s="3"/>
      <c r="AA336" s="3"/>
    </row>
    <row r="337" spans="1:27" x14ac:dyDescent="0.2">
      <c r="A337" s="3">
        <v>10917</v>
      </c>
      <c r="B337" s="3" t="str">
        <f>VLOOKUP(A337,'QAQC ID Reference Page'!A$1:G$10999,2,FALSE)</f>
        <v>OBS0821W1</v>
      </c>
      <c r="C337" s="11">
        <f>VLOOKUP(A337,'QAQC ID Reference Page'!A$1:G$10999,3,FALSE)</f>
        <v>44411</v>
      </c>
      <c r="D337" s="12">
        <f>VLOOKUP(A337,'QAQC ID Reference Page'!A$1:G$10999,4,FALSE)</f>
        <v>0.38541666666666669</v>
      </c>
      <c r="E337" s="3">
        <f>VLOOKUP(A337,'QAQC ID Reference Page'!A$1:G$10999,5,FALSE)</f>
        <v>1034</v>
      </c>
      <c r="F337" s="3" t="str">
        <f>VLOOKUP(A337,'QAQC ID Reference Page'!A$1:G$10999,6,FALSE)</f>
        <v>BR</v>
      </c>
      <c r="G337" s="3" t="str">
        <f>VLOOKUP(A337,'QAQC ID Reference Page'!A$1:G$10999,7,FALSE)</f>
        <v>S</v>
      </c>
      <c r="H337" s="11">
        <v>44679</v>
      </c>
      <c r="I337" s="3">
        <v>4.4000000000000004</v>
      </c>
      <c r="J337" s="3">
        <v>100</v>
      </c>
      <c r="K337" s="3">
        <v>10</v>
      </c>
      <c r="L337" s="10">
        <v>935.4</v>
      </c>
      <c r="M337" s="26">
        <f t="shared" si="3"/>
        <v>0.1</v>
      </c>
      <c r="N337" s="26">
        <f t="shared" si="4"/>
        <v>134.03919999999999</v>
      </c>
      <c r="O337" s="26">
        <f t="shared" si="5"/>
        <v>13.403919999999999</v>
      </c>
      <c r="P337" s="3"/>
      <c r="Q337" s="3"/>
      <c r="R337" s="3"/>
      <c r="S337" s="3"/>
      <c r="T337" s="3"/>
      <c r="U337" s="3"/>
      <c r="V337" s="3"/>
      <c r="W337" s="3"/>
      <c r="X337" s="3"/>
      <c r="Y337" s="3"/>
      <c r="Z337" s="3"/>
      <c r="AA337" s="3"/>
    </row>
    <row r="338" spans="1:27" x14ac:dyDescent="0.2">
      <c r="A338" s="3">
        <v>10918</v>
      </c>
      <c r="B338" s="3" t="str">
        <f>VLOOKUP(A338,'QAQC ID Reference Page'!A$1:G$10999,2,FALSE)</f>
        <v>OBS0821W1</v>
      </c>
      <c r="C338" s="11">
        <f>VLOOKUP(A338,'QAQC ID Reference Page'!A$1:G$10999,3,FALSE)</f>
        <v>44411</v>
      </c>
      <c r="D338" s="12">
        <f>VLOOKUP(A338,'QAQC ID Reference Page'!A$1:G$10999,4,FALSE)</f>
        <v>0.37708333333333333</v>
      </c>
      <c r="E338" s="3">
        <f>VLOOKUP(A338,'QAQC ID Reference Page'!A$1:G$10999,5,FALSE)</f>
        <v>1031</v>
      </c>
      <c r="F338" s="3" t="str">
        <f>VLOOKUP(A338,'QAQC ID Reference Page'!A$1:G$10999,6,FALSE)</f>
        <v>AR</v>
      </c>
      <c r="G338" s="3" t="str">
        <f>VLOOKUP(A338,'QAQC ID Reference Page'!A$1:G$10999,7,FALSE)</f>
        <v>S</v>
      </c>
      <c r="H338" s="11">
        <v>44679</v>
      </c>
      <c r="I338" s="3">
        <v>4.4000000000000004</v>
      </c>
      <c r="J338" s="3">
        <v>100</v>
      </c>
      <c r="K338" s="3">
        <v>10</v>
      </c>
      <c r="L338" s="10">
        <v>824.42</v>
      </c>
      <c r="M338" s="26">
        <f t="shared" si="3"/>
        <v>0.1</v>
      </c>
      <c r="N338" s="26">
        <f t="shared" si="4"/>
        <v>117.61415999999998</v>
      </c>
      <c r="O338" s="26">
        <f t="shared" si="5"/>
        <v>11.761415999999999</v>
      </c>
      <c r="P338" s="3"/>
      <c r="Q338" s="3"/>
      <c r="R338" s="3"/>
      <c r="S338" s="3"/>
      <c r="T338" s="3"/>
      <c r="U338" s="3"/>
      <c r="V338" s="3"/>
      <c r="W338" s="3"/>
      <c r="X338" s="3"/>
      <c r="Y338" s="3"/>
      <c r="Z338" s="3"/>
      <c r="AA338" s="3"/>
    </row>
    <row r="339" spans="1:27" x14ac:dyDescent="0.2">
      <c r="A339" s="3">
        <v>10919</v>
      </c>
      <c r="B339" s="3" t="str">
        <f>VLOOKUP(A339,'QAQC ID Reference Page'!A$1:G$10999,2,FALSE)</f>
        <v>OBS0821W1</v>
      </c>
      <c r="C339" s="11">
        <f>VLOOKUP(A339,'QAQC ID Reference Page'!A$1:G$10999,3,FALSE)</f>
        <v>44411</v>
      </c>
      <c r="D339" s="12">
        <f>VLOOKUP(A339,'QAQC ID Reference Page'!A$1:G$10999,4,FALSE)</f>
        <v>0.3972222222222222</v>
      </c>
      <c r="E339" s="3">
        <f>VLOOKUP(A339,'QAQC ID Reference Page'!A$1:G$10999,5,FALSE)</f>
        <v>1019</v>
      </c>
      <c r="F339" s="3" t="str">
        <f>VLOOKUP(A339,'QAQC ID Reference Page'!A$1:G$10999,6,FALSE)</f>
        <v>I9</v>
      </c>
      <c r="G339" s="3" t="str">
        <f>VLOOKUP(A339,'QAQC ID Reference Page'!A$1:G$10999,7,FALSE)</f>
        <v>S</v>
      </c>
      <c r="H339" s="11">
        <v>44679</v>
      </c>
      <c r="I339" s="3">
        <v>4.4000000000000004</v>
      </c>
      <c r="J339" s="3">
        <v>100</v>
      </c>
      <c r="K339" s="3">
        <v>10</v>
      </c>
      <c r="L339" s="10">
        <v>955.21</v>
      </c>
      <c r="M339" s="26">
        <f t="shared" si="3"/>
        <v>0.1</v>
      </c>
      <c r="N339" s="26">
        <f t="shared" si="4"/>
        <v>136.97108</v>
      </c>
      <c r="O339" s="26">
        <f t="shared" si="5"/>
        <v>13.697108</v>
      </c>
      <c r="P339" s="3"/>
      <c r="Q339" s="3"/>
      <c r="R339" s="3"/>
      <c r="S339" s="3"/>
      <c r="T339" s="3"/>
      <c r="U339" s="3"/>
      <c r="V339" s="3"/>
      <c r="W339" s="3"/>
      <c r="X339" s="3"/>
      <c r="Y339" s="3"/>
      <c r="Z339" s="3"/>
      <c r="AA339" s="3"/>
    </row>
    <row r="340" spans="1:27" x14ac:dyDescent="0.2">
      <c r="A340" s="3">
        <v>10920</v>
      </c>
      <c r="B340" s="3" t="str">
        <f>VLOOKUP(A340,'QAQC ID Reference Page'!A$1:G$10999,2,FALSE)</f>
        <v>OBS0821W1</v>
      </c>
      <c r="C340" s="11">
        <f>VLOOKUP(A340,'QAQC ID Reference Page'!A$1:G$10999,3,FALSE)</f>
        <v>44412</v>
      </c>
      <c r="D340" s="12">
        <f>VLOOKUP(A340,'QAQC ID Reference Page'!A$1:G$10999,4,FALSE)</f>
        <v>0.34861111111111109</v>
      </c>
      <c r="E340" s="3">
        <f>VLOOKUP(A340,'QAQC ID Reference Page'!A$1:G$10999,5,FALSE)</f>
        <v>1031</v>
      </c>
      <c r="F340" s="3" t="str">
        <f>VLOOKUP(A340,'QAQC ID Reference Page'!A$1:G$10999,6,FALSE)</f>
        <v>WB</v>
      </c>
      <c r="G340" s="3" t="str">
        <f>VLOOKUP(A340,'QAQC ID Reference Page'!A$1:G$10999,7,FALSE)</f>
        <v>S</v>
      </c>
      <c r="H340" s="11">
        <v>44516</v>
      </c>
      <c r="I340" s="3">
        <v>0.23</v>
      </c>
      <c r="J340" s="3">
        <v>100</v>
      </c>
      <c r="K340" s="3">
        <v>10</v>
      </c>
      <c r="L340" s="10">
        <v>979.42</v>
      </c>
      <c r="M340" s="26">
        <f t="shared" si="3"/>
        <v>0.1</v>
      </c>
      <c r="N340" s="26">
        <f t="shared" si="4"/>
        <v>144.72415999999998</v>
      </c>
      <c r="O340" s="26">
        <f t="shared" si="5"/>
        <v>14.472415999999999</v>
      </c>
      <c r="P340" s="3"/>
      <c r="Q340" s="3"/>
      <c r="R340" s="3"/>
      <c r="S340" s="3"/>
      <c r="T340" s="3"/>
      <c r="U340" s="3"/>
      <c r="V340" s="3"/>
      <c r="W340" s="3"/>
      <c r="X340" s="3"/>
      <c r="Y340" s="3"/>
      <c r="Z340" s="3"/>
      <c r="AA340" s="3"/>
    </row>
    <row r="341" spans="1:27" x14ac:dyDescent="0.2">
      <c r="A341" s="3">
        <v>10921</v>
      </c>
      <c r="B341" s="3" t="str">
        <f>VLOOKUP(A341,'QAQC ID Reference Page'!A$1:G$10999,2,FALSE)</f>
        <v>OBS0821W1</v>
      </c>
      <c r="C341" s="11">
        <f>VLOOKUP(A341,'QAQC ID Reference Page'!A$1:G$10999,3,FALSE)</f>
        <v>44412</v>
      </c>
      <c r="D341" s="12">
        <f>VLOOKUP(A341,'QAQC ID Reference Page'!A$1:G$10999,4,FALSE)</f>
        <v>0.5444444444444444</v>
      </c>
      <c r="E341" s="3">
        <f>VLOOKUP(A341,'QAQC ID Reference Page'!A$1:G$10999,5,FALSE)</f>
        <v>1040</v>
      </c>
      <c r="F341" s="3" t="str">
        <f>VLOOKUP(A341,'QAQC ID Reference Page'!A$1:G$10999,6,FALSE)</f>
        <v>B3</v>
      </c>
      <c r="G341" s="3" t="str">
        <f>VLOOKUP(A341,'QAQC ID Reference Page'!A$1:G$10999,7,FALSE)</f>
        <v>B</v>
      </c>
      <c r="H341" s="11">
        <v>44516</v>
      </c>
      <c r="I341" s="3">
        <v>0.23</v>
      </c>
      <c r="J341" s="3">
        <v>100</v>
      </c>
      <c r="K341" s="3">
        <v>10</v>
      </c>
      <c r="L341" s="10">
        <v>912.19</v>
      </c>
      <c r="M341" s="26">
        <f t="shared" si="3"/>
        <v>0.1</v>
      </c>
      <c r="N341" s="26">
        <f t="shared" si="4"/>
        <v>134.77412000000001</v>
      </c>
      <c r="O341" s="26">
        <f t="shared" si="5"/>
        <v>13.477412000000001</v>
      </c>
      <c r="P341" s="3"/>
      <c r="Q341" s="3"/>
      <c r="R341" s="3"/>
      <c r="S341" s="3"/>
      <c r="T341" s="3"/>
      <c r="U341" s="3"/>
      <c r="V341" s="3"/>
      <c r="W341" s="3"/>
      <c r="X341" s="3"/>
      <c r="Y341" s="3"/>
      <c r="Z341" s="3"/>
      <c r="AA341" s="3"/>
    </row>
    <row r="342" spans="1:27" x14ac:dyDescent="0.2">
      <c r="A342" s="3">
        <v>10922</v>
      </c>
      <c r="B342" s="3" t="str">
        <f>VLOOKUP(A342,'QAQC ID Reference Page'!A$1:G$10999,2,FALSE)</f>
        <v>OBS0821W1</v>
      </c>
      <c r="C342" s="11">
        <f>VLOOKUP(A342,'QAQC ID Reference Page'!A$1:G$10999,3,FALSE)</f>
        <v>44412</v>
      </c>
      <c r="D342" s="12">
        <f>VLOOKUP(A342,'QAQC ID Reference Page'!A$1:G$10999,4,FALSE)</f>
        <v>0.51875000000000004</v>
      </c>
      <c r="E342" s="3">
        <f>VLOOKUP(A342,'QAQC ID Reference Page'!A$1:G$10999,5,FALSE)</f>
        <v>1007</v>
      </c>
      <c r="F342" s="3" t="str">
        <f>VLOOKUP(A342,'QAQC ID Reference Page'!A$1:G$10999,6,FALSE)</f>
        <v>B1</v>
      </c>
      <c r="G342" s="3" t="str">
        <f>VLOOKUP(A342,'QAQC ID Reference Page'!A$1:G$10999,7,FALSE)</f>
        <v>S</v>
      </c>
      <c r="H342" s="11">
        <v>44516</v>
      </c>
      <c r="I342" s="3">
        <v>0.23</v>
      </c>
      <c r="J342" s="3">
        <v>100</v>
      </c>
      <c r="K342" s="3">
        <v>10</v>
      </c>
      <c r="L342" s="10">
        <v>934.64</v>
      </c>
      <c r="M342" s="26">
        <f t="shared" si="3"/>
        <v>0.1</v>
      </c>
      <c r="N342" s="26">
        <f t="shared" si="4"/>
        <v>138.09672</v>
      </c>
      <c r="O342" s="26">
        <f t="shared" si="5"/>
        <v>13.809672000000001</v>
      </c>
      <c r="P342" s="3"/>
      <c r="Q342" s="3"/>
      <c r="R342" s="3"/>
      <c r="S342" s="3"/>
      <c r="T342" s="3"/>
      <c r="U342" s="3"/>
      <c r="V342" s="3"/>
      <c r="W342" s="3"/>
      <c r="X342" s="3"/>
      <c r="Y342" s="3"/>
      <c r="Z342" s="3"/>
      <c r="AA342" s="3"/>
    </row>
    <row r="343" spans="1:27" x14ac:dyDescent="0.2">
      <c r="A343" s="3">
        <v>10923</v>
      </c>
      <c r="B343" s="3" t="str">
        <f>VLOOKUP(A343,'QAQC ID Reference Page'!A$1:G$10999,2,FALSE)</f>
        <v>OBS0821W1</v>
      </c>
      <c r="C343" s="11">
        <f>VLOOKUP(A343,'QAQC ID Reference Page'!A$1:G$10999,3,FALSE)</f>
        <v>44412</v>
      </c>
      <c r="D343" s="12">
        <f>VLOOKUP(A343,'QAQC ID Reference Page'!A$1:G$10999,4,FALSE)</f>
        <v>0.49861111111111112</v>
      </c>
      <c r="E343" s="3">
        <f>VLOOKUP(A343,'QAQC ID Reference Page'!A$1:G$10999,5,FALSE)</f>
        <v>1027</v>
      </c>
      <c r="F343" s="3" t="str">
        <f>VLOOKUP(A343,'QAQC ID Reference Page'!A$1:G$10999,6,FALSE)</f>
        <v>D1</v>
      </c>
      <c r="G343" s="3" t="str">
        <f>VLOOKUP(A343,'QAQC ID Reference Page'!A$1:G$10999,7,FALSE)</f>
        <v>S</v>
      </c>
      <c r="H343" s="11">
        <v>44516</v>
      </c>
      <c r="I343" s="3">
        <v>0.23</v>
      </c>
      <c r="J343" s="3">
        <v>100</v>
      </c>
      <c r="K343" s="3">
        <v>10</v>
      </c>
      <c r="L343" s="10">
        <v>1130.3699999999999</v>
      </c>
      <c r="M343" s="26">
        <f t="shared" si="3"/>
        <v>0.1</v>
      </c>
      <c r="N343" s="26">
        <f t="shared" si="4"/>
        <v>167.06475999999998</v>
      </c>
      <c r="O343" s="26">
        <f t="shared" si="5"/>
        <v>16.706475999999999</v>
      </c>
      <c r="P343" s="3"/>
      <c r="Q343" s="3"/>
      <c r="R343" s="3"/>
      <c r="S343" s="3"/>
      <c r="T343" s="3"/>
      <c r="U343" s="3"/>
      <c r="V343" s="3"/>
      <c r="W343" s="3"/>
      <c r="X343" s="3"/>
      <c r="Y343" s="3"/>
      <c r="Z343" s="3"/>
      <c r="AA343" s="3"/>
    </row>
    <row r="344" spans="1:27" x14ac:dyDescent="0.2">
      <c r="A344" s="10">
        <v>10924</v>
      </c>
      <c r="B344" s="3" t="str">
        <f>VLOOKUP(A344,'QAQC ID Reference Page'!A$1:G$10999,2,FALSE)</f>
        <v>OBS0821W1</v>
      </c>
      <c r="C344" s="11">
        <f>VLOOKUP(A344,'QAQC ID Reference Page'!A$1:G$10999,3,FALSE)</f>
        <v>44412</v>
      </c>
      <c r="D344" s="12">
        <f>VLOOKUP(A344,'QAQC ID Reference Page'!A$1:G$10999,4,FALSE)</f>
        <v>0.4909722222222222</v>
      </c>
      <c r="E344" s="3">
        <f>VLOOKUP(A344,'QAQC ID Reference Page'!A$1:G$10999,5,FALSE)</f>
        <v>1036</v>
      </c>
      <c r="F344" s="3" t="str">
        <f>VLOOKUP(A344,'QAQC ID Reference Page'!A$1:G$10999,6,FALSE)</f>
        <v>E1</v>
      </c>
      <c r="G344" s="3" t="str">
        <f>VLOOKUP(A344,'QAQC ID Reference Page'!A$1:G$10999,7,FALSE)</f>
        <v>S</v>
      </c>
      <c r="H344" s="11">
        <v>44516</v>
      </c>
      <c r="I344" s="3">
        <v>0.23</v>
      </c>
      <c r="J344" s="3">
        <v>100</v>
      </c>
      <c r="K344" s="3">
        <v>10</v>
      </c>
      <c r="L344" s="10">
        <v>1498.84</v>
      </c>
      <c r="M344" s="26">
        <f t="shared" si="3"/>
        <v>0.1</v>
      </c>
      <c r="N344" s="26">
        <f t="shared" si="4"/>
        <v>221.59832</v>
      </c>
      <c r="O344" s="26">
        <f t="shared" si="5"/>
        <v>22.159832000000002</v>
      </c>
      <c r="P344" s="3"/>
      <c r="Q344" s="3"/>
      <c r="R344" s="10"/>
      <c r="S344" s="3"/>
      <c r="T344" s="3"/>
      <c r="U344" s="3"/>
      <c r="V344" s="3"/>
      <c r="W344" s="3"/>
      <c r="X344" s="3"/>
      <c r="Y344" s="3"/>
      <c r="Z344" s="3"/>
      <c r="AA344" s="3"/>
    </row>
    <row r="345" spans="1:27" x14ac:dyDescent="0.2">
      <c r="A345" s="10">
        <v>10925</v>
      </c>
      <c r="B345" s="3" t="str">
        <f>VLOOKUP(A345,'QAQC ID Reference Page'!A$1:G$10999,2,FALSE)</f>
        <v>OBS0821W1</v>
      </c>
      <c r="C345" s="11">
        <f>VLOOKUP(A345,'QAQC ID Reference Page'!A$1:G$10999,3,FALSE)</f>
        <v>44412</v>
      </c>
      <c r="D345" s="12">
        <f>VLOOKUP(A345,'QAQC ID Reference Page'!A$1:G$10999,4,FALSE)</f>
        <v>0.40347222222222223</v>
      </c>
      <c r="E345" s="3">
        <f>VLOOKUP(A345,'QAQC ID Reference Page'!A$1:G$10999,5,FALSE)</f>
        <v>1011</v>
      </c>
      <c r="F345" s="3" t="str">
        <f>VLOOKUP(A345,'QAQC ID Reference Page'!A$1:G$10999,6,FALSE)</f>
        <v>C7C</v>
      </c>
      <c r="G345" s="3" t="str">
        <f>VLOOKUP(A345,'QAQC ID Reference Page'!A$1:G$10999,7,FALSE)</f>
        <v>S</v>
      </c>
      <c r="H345" s="11">
        <v>44516</v>
      </c>
      <c r="I345" s="3">
        <v>0.23</v>
      </c>
      <c r="J345" s="3">
        <v>100</v>
      </c>
      <c r="K345" s="3">
        <v>10</v>
      </c>
      <c r="L345" s="10">
        <v>654.35</v>
      </c>
      <c r="M345" s="26">
        <f t="shared" si="3"/>
        <v>0.1</v>
      </c>
      <c r="N345" s="26">
        <f t="shared" si="4"/>
        <v>96.613799999999998</v>
      </c>
      <c r="O345" s="26">
        <f t="shared" si="5"/>
        <v>9.6613800000000012</v>
      </c>
      <c r="P345" s="3"/>
      <c r="Q345" s="3"/>
      <c r="R345" s="10"/>
      <c r="S345" s="3"/>
      <c r="T345" s="3"/>
      <c r="U345" s="3"/>
      <c r="V345" s="3"/>
      <c r="W345" s="3"/>
      <c r="X345" s="3"/>
      <c r="Y345" s="3"/>
      <c r="Z345" s="3"/>
      <c r="AA345" s="3"/>
    </row>
    <row r="346" spans="1:27" x14ac:dyDescent="0.2">
      <c r="A346" s="3">
        <v>10926</v>
      </c>
      <c r="B346" s="3" t="str">
        <f>VLOOKUP(A346,'QAQC ID Reference Page'!A$1:G$10999,2,FALSE)</f>
        <v>OBS0821W1</v>
      </c>
      <c r="C346" s="11">
        <f>VLOOKUP(A346,'QAQC ID Reference Page'!A$1:G$10999,3,FALSE)</f>
        <v>44412</v>
      </c>
      <c r="D346" s="12">
        <f>VLOOKUP(A346,'QAQC ID Reference Page'!A$1:G$10999,4,FALSE)</f>
        <v>0.49861111111111112</v>
      </c>
      <c r="E346" s="3">
        <f>VLOOKUP(A346,'QAQC ID Reference Page'!A$1:G$10999,5,FALSE)</f>
        <v>1041</v>
      </c>
      <c r="F346" s="3" t="str">
        <f>VLOOKUP(A346,'QAQC ID Reference Page'!A$1:G$10999,6,FALSE)</f>
        <v>D1</v>
      </c>
      <c r="G346" s="3" t="str">
        <f>VLOOKUP(A346,'QAQC ID Reference Page'!A$1:G$10999,7,FALSE)</f>
        <v>B</v>
      </c>
      <c r="H346" s="11">
        <v>44516</v>
      </c>
      <c r="I346" s="3">
        <v>0.23</v>
      </c>
      <c r="J346" s="3">
        <v>100</v>
      </c>
      <c r="K346" s="3">
        <v>10</v>
      </c>
      <c r="L346" s="10">
        <v>832.62</v>
      </c>
      <c r="M346" s="26">
        <f t="shared" si="3"/>
        <v>0.1</v>
      </c>
      <c r="N346" s="26">
        <f t="shared" si="4"/>
        <v>122.99775999999999</v>
      </c>
      <c r="O346" s="26">
        <f t="shared" si="5"/>
        <v>12.299776</v>
      </c>
      <c r="P346" s="3"/>
      <c r="Q346" s="3"/>
      <c r="R346" s="3"/>
      <c r="S346" s="3"/>
      <c r="T346" s="3"/>
      <c r="U346" s="3"/>
      <c r="V346" s="3"/>
      <c r="W346" s="3"/>
      <c r="X346" s="3"/>
      <c r="Y346" s="3"/>
      <c r="Z346" s="3"/>
      <c r="AA346" s="3"/>
    </row>
    <row r="347" spans="1:27" x14ac:dyDescent="0.2">
      <c r="A347" s="3">
        <v>10927</v>
      </c>
      <c r="B347" s="3" t="str">
        <f>VLOOKUP(A347,'QAQC ID Reference Page'!A$1:G$10999,2,FALSE)</f>
        <v>OBS0821W1</v>
      </c>
      <c r="C347" s="11">
        <f>VLOOKUP(A347,'QAQC ID Reference Page'!A$1:G$10999,3,FALSE)</f>
        <v>44412</v>
      </c>
      <c r="D347" s="12">
        <f>VLOOKUP(A347,'QAQC ID Reference Page'!A$1:G$10999,4,FALSE)</f>
        <v>0.27638888888888891</v>
      </c>
      <c r="E347" s="3">
        <f>VLOOKUP(A347,'QAQC ID Reference Page'!A$1:G$10999,5,FALSE)</f>
        <v>1004</v>
      </c>
      <c r="F347" s="3" t="str">
        <f>VLOOKUP(A347,'QAQC ID Reference Page'!A$1:G$10999,6,FALSE)</f>
        <v>B7C</v>
      </c>
      <c r="G347" s="3" t="str">
        <f>VLOOKUP(A347,'QAQC ID Reference Page'!A$1:G$10999,7,FALSE)</f>
        <v>B</v>
      </c>
      <c r="H347" s="11">
        <v>44516</v>
      </c>
      <c r="I347" s="3">
        <v>0.23</v>
      </c>
      <c r="J347" s="3">
        <v>100</v>
      </c>
      <c r="K347" s="3">
        <v>10</v>
      </c>
      <c r="L347" s="10">
        <v>518.03</v>
      </c>
      <c r="M347" s="26">
        <f t="shared" si="3"/>
        <v>0.1</v>
      </c>
      <c r="N347" s="26">
        <f t="shared" si="4"/>
        <v>76.438439999999986</v>
      </c>
      <c r="O347" s="26">
        <f t="shared" si="5"/>
        <v>7.6438439999999988</v>
      </c>
      <c r="P347" s="3"/>
      <c r="Q347" s="3"/>
      <c r="R347" s="3"/>
      <c r="S347" s="3"/>
      <c r="T347" s="3"/>
      <c r="U347" s="3"/>
      <c r="V347" s="3"/>
      <c r="W347" s="3"/>
      <c r="X347" s="3"/>
      <c r="Y347" s="3"/>
      <c r="Z347" s="3"/>
      <c r="AA347" s="3"/>
    </row>
    <row r="348" spans="1:27" x14ac:dyDescent="0.2">
      <c r="A348" s="3">
        <v>10928</v>
      </c>
      <c r="B348" s="3" t="str">
        <f>VLOOKUP(A348,'QAQC ID Reference Page'!A$1:G$10999,2,FALSE)</f>
        <v>OBS0821W1</v>
      </c>
      <c r="C348" s="11">
        <f>VLOOKUP(A348,'QAQC ID Reference Page'!A$1:G$10999,3,FALSE)</f>
        <v>44412</v>
      </c>
      <c r="D348" s="12">
        <f>VLOOKUP(A348,'QAQC ID Reference Page'!A$1:G$10999,4,FALSE)</f>
        <v>0.45833333333333331</v>
      </c>
      <c r="E348" s="3">
        <f>VLOOKUP(A348,'QAQC ID Reference Page'!A$1:G$10999,5,FALSE)</f>
        <v>1023</v>
      </c>
      <c r="F348" s="3" t="str">
        <f>VLOOKUP(A348,'QAQC ID Reference Page'!A$1:G$10999,6,FALSE)</f>
        <v>WFR</v>
      </c>
      <c r="G348" s="3" t="str">
        <f>VLOOKUP(A348,'QAQC ID Reference Page'!A$1:G$10999,7,FALSE)</f>
        <v>S</v>
      </c>
      <c r="H348" s="11">
        <v>44516</v>
      </c>
      <c r="I348" s="3">
        <v>0.23</v>
      </c>
      <c r="J348" s="3">
        <v>100</v>
      </c>
      <c r="K348" s="3">
        <v>10</v>
      </c>
      <c r="L348" s="10">
        <v>972.63</v>
      </c>
      <c r="M348" s="26">
        <f t="shared" si="3"/>
        <v>0.1</v>
      </c>
      <c r="N348" s="26">
        <f t="shared" si="4"/>
        <v>143.71924000000001</v>
      </c>
      <c r="O348" s="26">
        <f t="shared" si="5"/>
        <v>14.371924000000002</v>
      </c>
      <c r="P348" s="3"/>
      <c r="Q348" s="3"/>
      <c r="R348" s="3"/>
      <c r="S348" s="3"/>
      <c r="T348" s="3"/>
      <c r="U348" s="3"/>
      <c r="V348" s="3"/>
      <c r="W348" s="3"/>
      <c r="X348" s="3"/>
      <c r="Y348" s="3"/>
      <c r="Z348" s="3"/>
      <c r="AA348" s="3"/>
    </row>
    <row r="349" spans="1:27" x14ac:dyDescent="0.2">
      <c r="A349" s="3">
        <v>10929</v>
      </c>
      <c r="B349" s="3" t="str">
        <f>VLOOKUP(A349,'QAQC ID Reference Page'!A$1:G$10999,2,FALSE)</f>
        <v>OBS0821W1</v>
      </c>
      <c r="C349" s="11">
        <f>VLOOKUP(A349,'QAQC ID Reference Page'!A$1:G$10999,3,FALSE)</f>
        <v>44412</v>
      </c>
      <c r="D349" s="12">
        <f>VLOOKUP(A349,'QAQC ID Reference Page'!A$1:G$10999,4,FALSE)</f>
        <v>0.51875000000000004</v>
      </c>
      <c r="E349" s="3">
        <f>VLOOKUP(A349,'QAQC ID Reference Page'!A$1:G$10999,5,FALSE)</f>
        <v>1044</v>
      </c>
      <c r="F349" s="3" t="str">
        <f>VLOOKUP(A349,'QAQC ID Reference Page'!A$1:G$10999,6,FALSE)</f>
        <v>B1</v>
      </c>
      <c r="G349" s="3" t="str">
        <f>VLOOKUP(A349,'QAQC ID Reference Page'!A$1:G$10999,7,FALSE)</f>
        <v>B</v>
      </c>
      <c r="H349" s="11">
        <v>44516</v>
      </c>
      <c r="I349" s="3">
        <v>0.23</v>
      </c>
      <c r="J349" s="3">
        <v>100</v>
      </c>
      <c r="K349" s="3">
        <v>10</v>
      </c>
      <c r="L349" s="10">
        <v>454.97</v>
      </c>
      <c r="M349" s="26">
        <f t="shared" si="3"/>
        <v>0.1</v>
      </c>
      <c r="N349" s="26">
        <f t="shared" si="4"/>
        <v>67.105559999999997</v>
      </c>
      <c r="O349" s="26">
        <f t="shared" si="5"/>
        <v>6.7105560000000004</v>
      </c>
      <c r="P349" s="3"/>
      <c r="Q349" s="3"/>
      <c r="R349" s="3"/>
      <c r="S349" s="3"/>
      <c r="T349" s="3"/>
      <c r="U349" s="3"/>
      <c r="V349" s="3"/>
      <c r="W349" s="3"/>
      <c r="X349" s="3"/>
      <c r="Y349" s="3"/>
      <c r="Z349" s="3"/>
      <c r="AA349" s="3"/>
    </row>
    <row r="350" spans="1:27" x14ac:dyDescent="0.2">
      <c r="A350" s="3">
        <v>10930</v>
      </c>
      <c r="B350" s="3" t="str">
        <f>VLOOKUP(A350,'QAQC ID Reference Page'!A$1:G$10999,2,FALSE)</f>
        <v>OBS0821W1</v>
      </c>
      <c r="C350" s="11">
        <f>VLOOKUP(A350,'QAQC ID Reference Page'!A$1:G$10999,3,FALSE)</f>
        <v>44412</v>
      </c>
      <c r="D350" s="12">
        <f>VLOOKUP(A350,'QAQC ID Reference Page'!A$1:G$10999,4,FALSE)</f>
        <v>0.44374999999999998</v>
      </c>
      <c r="E350" s="3">
        <f>VLOOKUP(A350,'QAQC ID Reference Page'!A$1:G$10999,5,FALSE)</f>
        <v>1006</v>
      </c>
      <c r="F350" s="3" t="str">
        <f>VLOOKUP(A350,'QAQC ID Reference Page'!A$1:G$10999,6,FALSE)</f>
        <v>C4</v>
      </c>
      <c r="G350" s="3" t="str">
        <f>VLOOKUP(A350,'QAQC ID Reference Page'!A$1:G$10999,7,FALSE)</f>
        <v>S</v>
      </c>
      <c r="H350" s="11">
        <v>44516</v>
      </c>
      <c r="I350" s="3">
        <v>0.23</v>
      </c>
      <c r="J350" s="3">
        <v>100</v>
      </c>
      <c r="K350" s="3">
        <v>10</v>
      </c>
      <c r="L350" s="10">
        <v>24.12</v>
      </c>
      <c r="M350" s="26">
        <f t="shared" si="3"/>
        <v>0.1</v>
      </c>
      <c r="N350" s="26">
        <f t="shared" si="4"/>
        <v>3.3397600000000001</v>
      </c>
      <c r="O350" s="26">
        <f t="shared" si="5"/>
        <v>0.33397600000000005</v>
      </c>
      <c r="P350" s="3"/>
      <c r="Q350" s="3"/>
      <c r="R350" s="3"/>
      <c r="S350" s="3"/>
      <c r="T350" s="3"/>
      <c r="U350" s="3"/>
      <c r="V350" s="3"/>
      <c r="W350" s="3"/>
      <c r="X350" s="3"/>
      <c r="Y350" s="3"/>
      <c r="Z350" s="3"/>
      <c r="AA350" s="3"/>
    </row>
    <row r="351" spans="1:27" x14ac:dyDescent="0.2">
      <c r="A351" s="3">
        <v>10931</v>
      </c>
      <c r="B351" s="3" t="str">
        <f>VLOOKUP(A351,'QAQC ID Reference Page'!A$1:G$10999,2,FALSE)</f>
        <v>OBS0821W1</v>
      </c>
      <c r="C351" s="11">
        <f>VLOOKUP(A351,'QAQC ID Reference Page'!A$1:G$10999,3,FALSE)</f>
        <v>44412</v>
      </c>
      <c r="D351" s="12">
        <f>VLOOKUP(A351,'QAQC ID Reference Page'!A$1:G$10999,4,FALSE)</f>
        <v>0.47291666666666665</v>
      </c>
      <c r="E351" s="3">
        <f>VLOOKUP(A351,'QAQC ID Reference Page'!A$1:G$10999,5,FALSE)</f>
        <v>1022</v>
      </c>
      <c r="F351" s="3" t="str">
        <f>VLOOKUP(A351,'QAQC ID Reference Page'!A$1:G$10999,6,FALSE)</f>
        <v>BLB</v>
      </c>
      <c r="G351" s="3" t="str">
        <f>VLOOKUP(A351,'QAQC ID Reference Page'!A$1:G$10999,7,FALSE)</f>
        <v>S</v>
      </c>
      <c r="H351" s="11">
        <v>44516</v>
      </c>
      <c r="I351" s="3">
        <v>0.23</v>
      </c>
      <c r="J351" s="3">
        <v>100</v>
      </c>
      <c r="K351" s="3">
        <v>10</v>
      </c>
      <c r="L351" s="10">
        <v>3.99</v>
      </c>
      <c r="M351" s="26">
        <f t="shared" si="3"/>
        <v>0.1</v>
      </c>
      <c r="N351" s="26">
        <f t="shared" si="4"/>
        <v>0.36052000000000006</v>
      </c>
      <c r="O351" s="26">
        <f t="shared" si="5"/>
        <v>3.6052000000000008E-2</v>
      </c>
      <c r="P351" s="3"/>
      <c r="Q351" s="3"/>
      <c r="R351" s="3"/>
      <c r="S351" s="3"/>
      <c r="T351" s="3"/>
      <c r="U351" s="3"/>
      <c r="V351" s="3"/>
      <c r="W351" s="3"/>
      <c r="X351" s="3"/>
      <c r="Y351" s="3"/>
      <c r="Z351" s="3"/>
      <c r="AA351" s="3"/>
    </row>
    <row r="352" spans="1:27" x14ac:dyDescent="0.2">
      <c r="A352" s="3">
        <v>10932</v>
      </c>
      <c r="B352" s="3" t="str">
        <f>VLOOKUP(A352,'QAQC ID Reference Page'!A$1:G$10999,2,FALSE)</f>
        <v>OBS0821W1</v>
      </c>
      <c r="C352" s="11">
        <f>VLOOKUP(A352,'QAQC ID Reference Page'!A$1:G$10999,3,FALSE)</f>
        <v>44412</v>
      </c>
      <c r="D352" s="12">
        <f>VLOOKUP(A352,'QAQC ID Reference Page'!A$1:G$10999,4,FALSE)</f>
        <v>0.50694444444444442</v>
      </c>
      <c r="E352" s="3">
        <f>VLOOKUP(A352,'QAQC ID Reference Page'!A$1:G$10999,5,FALSE)</f>
        <v>1021</v>
      </c>
      <c r="F352" s="3" t="str">
        <f>VLOOKUP(A352,'QAQC ID Reference Page'!A$1:G$10999,6,FALSE)</f>
        <v>C1</v>
      </c>
      <c r="G352" s="3" t="str">
        <f>VLOOKUP(A352,'QAQC ID Reference Page'!A$1:G$10999,7,FALSE)</f>
        <v>S</v>
      </c>
      <c r="H352" s="11">
        <v>44516</v>
      </c>
      <c r="I352" s="3">
        <v>0.23</v>
      </c>
      <c r="J352" s="3">
        <v>100</v>
      </c>
      <c r="K352" s="3">
        <v>10</v>
      </c>
      <c r="L352" s="10">
        <v>1460.51</v>
      </c>
      <c r="M352" s="26">
        <f t="shared" si="3"/>
        <v>0.1</v>
      </c>
      <c r="N352" s="26">
        <f t="shared" si="4"/>
        <v>215.92547999999999</v>
      </c>
      <c r="O352" s="26">
        <f t="shared" si="5"/>
        <v>21.592548000000001</v>
      </c>
      <c r="P352" s="3"/>
      <c r="Q352" s="3"/>
      <c r="R352" s="3"/>
      <c r="S352" s="3"/>
      <c r="T352" s="3"/>
      <c r="U352" s="3"/>
      <c r="V352" s="3"/>
      <c r="W352" s="3"/>
      <c r="X352" s="3"/>
      <c r="Y352" s="3"/>
      <c r="Z352" s="3"/>
      <c r="AA352" s="3"/>
    </row>
    <row r="353" spans="1:27" x14ac:dyDescent="0.2">
      <c r="A353" s="3">
        <v>10933</v>
      </c>
      <c r="B353" s="3" t="str">
        <f>VLOOKUP(A353,'QAQC ID Reference Page'!A$1:G$10999,2,FALSE)</f>
        <v>OBS0821W1</v>
      </c>
      <c r="C353" s="11">
        <f>VLOOKUP(A353,'QAQC ID Reference Page'!A$1:G$10999,3,FALSE)</f>
        <v>44412</v>
      </c>
      <c r="D353" s="12">
        <f>VLOOKUP(A353,'QAQC ID Reference Page'!A$1:G$10999,4,FALSE)</f>
        <v>0.50694444444444442</v>
      </c>
      <c r="E353" s="3">
        <f>VLOOKUP(A353,'QAQC ID Reference Page'!A$1:G$10999,5,FALSE)</f>
        <v>1025</v>
      </c>
      <c r="F353" s="3" t="str">
        <f>VLOOKUP(A353,'QAQC ID Reference Page'!A$1:G$10999,6,FALSE)</f>
        <v>C1</v>
      </c>
      <c r="G353" s="3" t="str">
        <f>VLOOKUP(A353,'QAQC ID Reference Page'!A$1:G$10999,7,FALSE)</f>
        <v>B</v>
      </c>
      <c r="H353" s="11">
        <v>44516</v>
      </c>
      <c r="I353" s="3">
        <v>0.23</v>
      </c>
      <c r="J353" s="3">
        <v>100</v>
      </c>
      <c r="K353" s="3">
        <v>10</v>
      </c>
      <c r="L353" s="10">
        <v>1296.83</v>
      </c>
      <c r="M353" s="26">
        <f t="shared" si="3"/>
        <v>0.1</v>
      </c>
      <c r="N353" s="26">
        <f t="shared" si="4"/>
        <v>191.70084</v>
      </c>
      <c r="O353" s="26">
        <f t="shared" si="5"/>
        <v>19.170083999999999</v>
      </c>
      <c r="P353" s="3"/>
      <c r="Q353" s="3"/>
      <c r="R353" s="3"/>
      <c r="S353" s="3"/>
      <c r="T353" s="3"/>
      <c r="U353" s="3"/>
      <c r="V353" s="3"/>
      <c r="W353" s="3"/>
      <c r="X353" s="3"/>
      <c r="Y353" s="3"/>
      <c r="Z353" s="3"/>
      <c r="AA353" s="3"/>
    </row>
    <row r="354" spans="1:27" x14ac:dyDescent="0.2">
      <c r="A354" s="3">
        <v>10934</v>
      </c>
      <c r="B354" s="3" t="str">
        <f>VLOOKUP(A354,'QAQC ID Reference Page'!A$1:G$10999,2,FALSE)</f>
        <v>OBS0821W1</v>
      </c>
      <c r="C354" s="11">
        <f>VLOOKUP(A354,'QAQC ID Reference Page'!A$1:G$10999,3,FALSE)</f>
        <v>44412</v>
      </c>
      <c r="D354" s="12">
        <f>VLOOKUP(A354,'QAQC ID Reference Page'!A$1:G$10999,4,FALSE)</f>
        <v>0.43402777777777779</v>
      </c>
      <c r="E354" s="3">
        <f>VLOOKUP(A354,'QAQC ID Reference Page'!A$1:G$10999,5,FALSE)</f>
        <v>1035</v>
      </c>
      <c r="F354" s="3" t="str">
        <f>VLOOKUP(A354,'QAQC ID Reference Page'!A$1:G$10999,6,FALSE)</f>
        <v>C5-1</v>
      </c>
      <c r="G354" s="3" t="str">
        <f>VLOOKUP(A354,'QAQC ID Reference Page'!A$1:G$10999,7,FALSE)</f>
        <v>S</v>
      </c>
      <c r="H354" s="11">
        <v>44516</v>
      </c>
      <c r="I354" s="3">
        <v>0.23</v>
      </c>
      <c r="J354" s="3">
        <v>100</v>
      </c>
      <c r="K354" s="3">
        <v>10</v>
      </c>
      <c r="L354" s="10">
        <v>771.52</v>
      </c>
      <c r="M354" s="26">
        <f t="shared" si="3"/>
        <v>0.1</v>
      </c>
      <c r="N354" s="26">
        <f t="shared" si="4"/>
        <v>113.95495999999999</v>
      </c>
      <c r="O354" s="26">
        <f t="shared" si="5"/>
        <v>11.395496</v>
      </c>
      <c r="P354" s="3"/>
      <c r="Q354" s="3"/>
      <c r="R354" s="3"/>
      <c r="S354" s="3"/>
      <c r="T354" s="3"/>
      <c r="U354" s="3"/>
      <c r="V354" s="3"/>
      <c r="W354" s="3"/>
      <c r="X354" s="3"/>
      <c r="Y354" s="3"/>
      <c r="Z354" s="3"/>
      <c r="AA354" s="3"/>
    </row>
    <row r="355" spans="1:27" x14ac:dyDescent="0.2">
      <c r="A355" s="3">
        <v>10935</v>
      </c>
      <c r="B355" s="3" t="str">
        <f>VLOOKUP(A355,'QAQC ID Reference Page'!A$1:G$10999,2,FALSE)</f>
        <v>OBS0821W1</v>
      </c>
      <c r="C355" s="11">
        <f>VLOOKUP(A355,'QAQC ID Reference Page'!A$1:G$10999,3,FALSE)</f>
        <v>44412</v>
      </c>
      <c r="D355" s="12">
        <f>VLOOKUP(A355,'QAQC ID Reference Page'!A$1:G$10999,4,FALSE)</f>
        <v>0.40347222222222223</v>
      </c>
      <c r="E355" s="3">
        <f>VLOOKUP(A355,'QAQC ID Reference Page'!A$1:G$10999,5,FALSE)</f>
        <v>1019</v>
      </c>
      <c r="F355" s="3" t="str">
        <f>VLOOKUP(A355,'QAQC ID Reference Page'!A$1:G$10999,6,FALSE)</f>
        <v>C7C</v>
      </c>
      <c r="G355" s="3" t="str">
        <f>VLOOKUP(A355,'QAQC ID Reference Page'!A$1:G$10999,7,FALSE)</f>
        <v>B</v>
      </c>
      <c r="H355" s="11">
        <v>44516</v>
      </c>
      <c r="I355" s="3">
        <v>0.23</v>
      </c>
      <c r="J355" s="3">
        <v>100</v>
      </c>
      <c r="K355" s="3">
        <v>10</v>
      </c>
      <c r="L355" s="10">
        <v>228.51</v>
      </c>
      <c r="M355" s="26">
        <f t="shared" si="3"/>
        <v>0.1</v>
      </c>
      <c r="N355" s="26">
        <f t="shared" si="4"/>
        <v>33.589480000000002</v>
      </c>
      <c r="O355" s="26">
        <f t="shared" si="5"/>
        <v>3.3589480000000003</v>
      </c>
      <c r="P355" s="3"/>
      <c r="Q355" s="3"/>
      <c r="R355" s="3"/>
      <c r="S355" s="3"/>
      <c r="T355" s="3"/>
      <c r="U355" s="3"/>
      <c r="V355" s="3"/>
      <c r="W355" s="3"/>
      <c r="X355" s="3"/>
      <c r="Y355" s="3"/>
      <c r="Z355" s="3"/>
      <c r="AA355" s="3"/>
    </row>
    <row r="356" spans="1:27" x14ac:dyDescent="0.2">
      <c r="A356" s="3">
        <v>10936</v>
      </c>
      <c r="B356" s="3" t="str">
        <f>VLOOKUP(A356,'QAQC ID Reference Page'!A$1:G$10999,2,FALSE)</f>
        <v>OBS0821W1</v>
      </c>
      <c r="C356" s="11">
        <f>VLOOKUP(A356,'QAQC ID Reference Page'!A$1:G$10999,3,FALSE)</f>
        <v>44412</v>
      </c>
      <c r="D356" s="12">
        <f>VLOOKUP(A356,'QAQC ID Reference Page'!A$1:G$10999,4,FALSE)</f>
        <v>0.32430555555555557</v>
      </c>
      <c r="E356" s="3">
        <f>VLOOKUP(A356,'QAQC ID Reference Page'!A$1:G$10999,5,FALSE)</f>
        <v>1037</v>
      </c>
      <c r="F356" s="3" t="str">
        <f>VLOOKUP(A356,'QAQC ID Reference Page'!A$1:G$10999,6,FALSE)</f>
        <v>BSR</v>
      </c>
      <c r="G356" s="3" t="str">
        <f>VLOOKUP(A356,'QAQC ID Reference Page'!A$1:G$10999,7,FALSE)</f>
        <v>S</v>
      </c>
      <c r="H356" s="11">
        <v>44516</v>
      </c>
      <c r="I356" s="3">
        <v>0.23</v>
      </c>
      <c r="J356" s="3">
        <v>100</v>
      </c>
      <c r="K356" s="3">
        <v>10</v>
      </c>
      <c r="L356" s="10">
        <v>1239.8</v>
      </c>
      <c r="M356" s="26">
        <f t="shared" si="3"/>
        <v>0.1</v>
      </c>
      <c r="N356" s="26">
        <f t="shared" si="4"/>
        <v>183.2604</v>
      </c>
      <c r="O356" s="26">
        <f t="shared" si="5"/>
        <v>18.326040000000003</v>
      </c>
      <c r="P356" s="3"/>
      <c r="Q356" s="3"/>
      <c r="R356" s="3"/>
      <c r="S356" s="3"/>
      <c r="T356" s="3"/>
      <c r="U356" s="3"/>
      <c r="V356" s="3"/>
      <c r="W356" s="3"/>
      <c r="X356" s="3"/>
      <c r="Y356" s="3"/>
      <c r="Z356" s="3"/>
      <c r="AA356" s="3"/>
    </row>
    <row r="357" spans="1:27" x14ac:dyDescent="0.2">
      <c r="A357" s="3">
        <v>10937</v>
      </c>
      <c r="B357" s="3" t="str">
        <f>VLOOKUP(A357,'QAQC ID Reference Page'!A$1:G$10999,2,FALSE)</f>
        <v>OBS0821W1</v>
      </c>
      <c r="C357" s="11">
        <f>VLOOKUP(A357,'QAQC ID Reference Page'!A$1:G$10999,3,FALSE)</f>
        <v>44412</v>
      </c>
      <c r="D357" s="12">
        <f>VLOOKUP(A357,'QAQC ID Reference Page'!A$1:G$10999,4,FALSE)</f>
        <v>0.5444444444444444</v>
      </c>
      <c r="E357" s="3">
        <f>VLOOKUP(A357,'QAQC ID Reference Page'!A$1:G$10999,5,FALSE)</f>
        <v>1017</v>
      </c>
      <c r="F357" s="3" t="str">
        <f>VLOOKUP(A357,'QAQC ID Reference Page'!A$1:G$10999,6,FALSE)</f>
        <v>B3</v>
      </c>
      <c r="G357" s="3" t="str">
        <f>VLOOKUP(A357,'QAQC ID Reference Page'!A$1:G$10999,7,FALSE)</f>
        <v>S</v>
      </c>
      <c r="H357" s="11">
        <v>44516</v>
      </c>
      <c r="I357" s="3">
        <v>0.23</v>
      </c>
      <c r="J357" s="3">
        <v>100</v>
      </c>
      <c r="K357" s="3">
        <v>10</v>
      </c>
      <c r="L357" s="10">
        <v>703.18</v>
      </c>
      <c r="M357" s="26">
        <f t="shared" si="3"/>
        <v>0.1</v>
      </c>
      <c r="N357" s="26">
        <f t="shared" si="4"/>
        <v>103.84063999999998</v>
      </c>
      <c r="O357" s="26">
        <f t="shared" si="5"/>
        <v>10.384063999999999</v>
      </c>
      <c r="P357" s="3"/>
      <c r="Q357" s="3"/>
      <c r="R357" s="3"/>
      <c r="S357" s="3"/>
      <c r="T357" s="3"/>
      <c r="U357" s="3"/>
      <c r="V357" s="3"/>
      <c r="W357" s="3"/>
      <c r="X357" s="3"/>
      <c r="Y357" s="3"/>
      <c r="Z357" s="3"/>
      <c r="AA357" s="3"/>
    </row>
    <row r="358" spans="1:27" x14ac:dyDescent="0.2">
      <c r="A358" s="3">
        <v>10938</v>
      </c>
      <c r="B358" s="3" t="str">
        <f>VLOOKUP(A358,'QAQC ID Reference Page'!A$1:G$10999,2,FALSE)</f>
        <v>OBS0821W1</v>
      </c>
      <c r="C358" s="11">
        <f>VLOOKUP(A358,'QAQC ID Reference Page'!A$1:G$10999,3,FALSE)</f>
        <v>44412</v>
      </c>
      <c r="D358" s="12">
        <f>VLOOKUP(A358,'QAQC ID Reference Page'!A$1:G$10999,4,FALSE)</f>
        <v>0.27638888888888891</v>
      </c>
      <c r="E358" s="3">
        <f>VLOOKUP(A358,'QAQC ID Reference Page'!A$1:G$10999,5,FALSE)</f>
        <v>1020</v>
      </c>
      <c r="F358" s="3" t="str">
        <f>VLOOKUP(A358,'QAQC ID Reference Page'!A$1:G$10999,6,FALSE)</f>
        <v>B7C</v>
      </c>
      <c r="G358" s="3" t="str">
        <f>VLOOKUP(A358,'QAQC ID Reference Page'!A$1:G$10999,7,FALSE)</f>
        <v>S</v>
      </c>
      <c r="H358" s="11">
        <v>44516</v>
      </c>
      <c r="I358" s="3">
        <v>0.23</v>
      </c>
      <c r="J358" s="3">
        <v>100</v>
      </c>
      <c r="K358" s="3">
        <v>10</v>
      </c>
      <c r="L358" s="10">
        <v>706.89</v>
      </c>
      <c r="M358" s="26">
        <f t="shared" si="3"/>
        <v>0.1</v>
      </c>
      <c r="N358" s="26">
        <f t="shared" si="4"/>
        <v>104.38971999999998</v>
      </c>
      <c r="O358" s="26">
        <f t="shared" si="5"/>
        <v>10.438972</v>
      </c>
      <c r="P358" s="3"/>
      <c r="Q358" s="3"/>
      <c r="R358" s="3"/>
      <c r="S358" s="3"/>
      <c r="T358" s="3"/>
      <c r="U358" s="3"/>
      <c r="V358" s="3"/>
      <c r="W358" s="3"/>
      <c r="X358" s="3"/>
      <c r="Y358" s="3"/>
      <c r="Z358" s="3"/>
      <c r="AA358" s="3"/>
    </row>
    <row r="359" spans="1:27" x14ac:dyDescent="0.2">
      <c r="A359" s="3">
        <v>10939</v>
      </c>
      <c r="B359" s="3" t="str">
        <f>VLOOKUP(A359,'QAQC ID Reference Page'!A$1:G$10999,2,FALSE)</f>
        <v>OBS0821W1</v>
      </c>
      <c r="C359" s="11">
        <f>VLOOKUP(A359,'QAQC ID Reference Page'!A$1:G$10999,3,FALSE)</f>
        <v>44412</v>
      </c>
      <c r="D359" s="12">
        <f>VLOOKUP(A359,'QAQC ID Reference Page'!A$1:G$10999,4,FALSE)</f>
        <v>0.30833333333333335</v>
      </c>
      <c r="E359" s="3">
        <f>VLOOKUP(A359,'QAQC ID Reference Page'!A$1:G$10999,5,FALSE)</f>
        <v>1002</v>
      </c>
      <c r="F359" s="3" t="str">
        <f>VLOOKUP(A359,'QAQC ID Reference Page'!A$1:G$10999,6,FALSE)</f>
        <v>B11</v>
      </c>
      <c r="G359" s="3" t="str">
        <f>VLOOKUP(A359,'QAQC ID Reference Page'!A$1:G$10999,7,FALSE)</f>
        <v>S</v>
      </c>
      <c r="H359" s="11">
        <v>44516</v>
      </c>
      <c r="I359" s="3">
        <v>0.23</v>
      </c>
      <c r="J359" s="3">
        <v>100</v>
      </c>
      <c r="K359" s="3">
        <v>10</v>
      </c>
      <c r="L359" s="10">
        <v>850.6</v>
      </c>
      <c r="M359" s="26">
        <f t="shared" si="3"/>
        <v>0.1</v>
      </c>
      <c r="N359" s="26">
        <f t="shared" si="4"/>
        <v>125.6588</v>
      </c>
      <c r="O359" s="26">
        <f t="shared" si="5"/>
        <v>12.56588</v>
      </c>
      <c r="P359" s="3"/>
      <c r="Q359" s="3"/>
      <c r="R359" s="3"/>
      <c r="S359" s="3"/>
      <c r="T359" s="3"/>
      <c r="U359" s="3"/>
      <c r="V359" s="3"/>
      <c r="W359" s="3"/>
      <c r="X359" s="3"/>
      <c r="Y359" s="3"/>
      <c r="Z359" s="3"/>
      <c r="AA359" s="3"/>
    </row>
    <row r="360" spans="1:27" x14ac:dyDescent="0.2">
      <c r="A360" s="3">
        <v>10940</v>
      </c>
      <c r="B360" s="3" t="str">
        <f>VLOOKUP(A360,'QAQC ID Reference Page'!A$1:G$10999,2,FALSE)</f>
        <v>OBS0821W1</v>
      </c>
      <c r="C360" s="11">
        <f>VLOOKUP(A360,'QAQC ID Reference Page'!A$1:G$10999,3,FALSE)</f>
        <v>44412</v>
      </c>
      <c r="D360" s="12">
        <f>VLOOKUP(A360,'QAQC ID Reference Page'!A$1:G$10999,4,FALSE)</f>
        <v>0.37083333333333335</v>
      </c>
      <c r="E360" s="3">
        <f>VLOOKUP(A360,'QAQC ID Reference Page'!A$1:G$10999,5,FALSE)</f>
        <v>1009</v>
      </c>
      <c r="F360" s="3" t="str">
        <f>VLOOKUP(A360,'QAQC ID Reference Page'!A$1:G$10999,6,FALSE)</f>
        <v>C9</v>
      </c>
      <c r="G360" s="3" t="str">
        <f>VLOOKUP(A360,'QAQC ID Reference Page'!A$1:G$10999,7,FALSE)</f>
        <v>S</v>
      </c>
      <c r="H360" s="11">
        <v>44516</v>
      </c>
      <c r="I360" s="3">
        <v>0.23</v>
      </c>
      <c r="J360" s="3">
        <v>100</v>
      </c>
      <c r="K360" s="3">
        <v>10</v>
      </c>
      <c r="L360" s="10">
        <v>671.77</v>
      </c>
      <c r="M360" s="26">
        <f t="shared" si="3"/>
        <v>0.1</v>
      </c>
      <c r="N360" s="26">
        <f t="shared" si="4"/>
        <v>99.191959999999995</v>
      </c>
      <c r="O360" s="26">
        <f t="shared" si="5"/>
        <v>9.9191959999999995</v>
      </c>
      <c r="P360" s="3"/>
      <c r="Q360" s="3"/>
      <c r="R360" s="3"/>
      <c r="S360" s="3"/>
      <c r="T360" s="3"/>
      <c r="U360" s="3"/>
      <c r="V360" s="3"/>
      <c r="W360" s="3"/>
      <c r="X360" s="3"/>
      <c r="Y360" s="3"/>
      <c r="Z360" s="3"/>
      <c r="AA360" s="3"/>
    </row>
    <row r="361" spans="1:27" x14ac:dyDescent="0.2">
      <c r="A361" s="3">
        <v>11001</v>
      </c>
      <c r="B361" s="3" t="str">
        <f>VLOOKUP(A361,'QAQC ID Reference Page'!A$1:G$10999,2,FALSE)</f>
        <v>OBS0821W2</v>
      </c>
      <c r="C361" s="11">
        <f>VLOOKUP(A361,'QAQC ID Reference Page'!A$1:G$10999,3,FALSE)</f>
        <v>44417</v>
      </c>
      <c r="D361" s="12">
        <f>VLOOKUP(A361,'QAQC ID Reference Page'!A$1:G$10999,4,FALSE)</f>
        <v>0.34513888888888888</v>
      </c>
      <c r="E361" s="3">
        <f>VLOOKUP(A361,'QAQC ID Reference Page'!A$1:G$10999,5,FALSE)</f>
        <v>1013</v>
      </c>
      <c r="F361" s="3" t="str">
        <f>VLOOKUP(A361,'QAQC ID Reference Page'!A$1:G$10999,6,FALSE)</f>
        <v>TR</v>
      </c>
      <c r="G361" s="3" t="str">
        <f>VLOOKUP(A361,'QAQC ID Reference Page'!A$1:G$10999,7,FALSE)</f>
        <v>S</v>
      </c>
      <c r="H361" s="13">
        <v>44684</v>
      </c>
      <c r="I361" s="3">
        <v>0.23</v>
      </c>
      <c r="J361" s="3">
        <v>100</v>
      </c>
      <c r="K361" s="3">
        <v>10</v>
      </c>
      <c r="L361" s="3">
        <v>1427.78</v>
      </c>
      <c r="M361" s="26">
        <f t="shared" si="3"/>
        <v>0.1</v>
      </c>
      <c r="N361" s="26">
        <f t="shared" si="4"/>
        <v>211.08143999999999</v>
      </c>
      <c r="O361" s="26">
        <f t="shared" si="5"/>
        <v>21.108143999999999</v>
      </c>
      <c r="P361" s="3"/>
      <c r="Q361" s="3"/>
      <c r="R361" s="3"/>
      <c r="S361" s="3"/>
      <c r="T361" s="3"/>
      <c r="U361" s="3"/>
      <c r="V361" s="3"/>
      <c r="W361" s="3"/>
      <c r="X361" s="3"/>
      <c r="Y361" s="3"/>
      <c r="Z361" s="3"/>
      <c r="AA361" s="3"/>
    </row>
    <row r="362" spans="1:27" x14ac:dyDescent="0.2">
      <c r="A362" s="3">
        <v>11002</v>
      </c>
      <c r="B362" s="3" t="str">
        <f>VLOOKUP(A362,'QAQC ID Reference Page'!A$1:G$10999,2,FALSE)</f>
        <v>OBS0821W2</v>
      </c>
      <c r="C362" s="11">
        <f>VLOOKUP(A362,'QAQC ID Reference Page'!A$1:G$10999,3,FALSE)</f>
        <v>44417</v>
      </c>
      <c r="D362" s="12">
        <f>VLOOKUP(A362,'QAQC ID Reference Page'!A$1:G$10999,4,FALSE)</f>
        <v>0.52013888888888893</v>
      </c>
      <c r="E362" s="3">
        <f>VLOOKUP(A362,'QAQC ID Reference Page'!A$1:G$10999,5,FALSE)</f>
        <v>1020</v>
      </c>
      <c r="F362" s="3" t="str">
        <f>VLOOKUP(A362,'QAQC ID Reference Page'!A$1:G$10999,6,FALSE)</f>
        <v>E6</v>
      </c>
      <c r="G362" s="3" t="str">
        <f>VLOOKUP(A362,'QAQC ID Reference Page'!A$1:G$10999,7,FALSE)</f>
        <v>S</v>
      </c>
      <c r="H362" s="13">
        <v>44684</v>
      </c>
      <c r="I362" s="3">
        <v>0.23</v>
      </c>
      <c r="J362" s="3">
        <v>100</v>
      </c>
      <c r="K362" s="3">
        <v>10</v>
      </c>
      <c r="L362" s="3">
        <v>1308.8399999999999</v>
      </c>
      <c r="M362" s="26">
        <f t="shared" si="3"/>
        <v>0.1</v>
      </c>
      <c r="N362" s="26">
        <f t="shared" si="4"/>
        <v>193.47832</v>
      </c>
      <c r="O362" s="26">
        <f t="shared" si="5"/>
        <v>19.347832</v>
      </c>
      <c r="P362" s="3"/>
      <c r="Q362" s="3"/>
      <c r="R362" s="3"/>
      <c r="S362" s="3"/>
      <c r="T362" s="3"/>
      <c r="U362" s="3"/>
      <c r="V362" s="3"/>
      <c r="W362" s="3"/>
      <c r="X362" s="3"/>
      <c r="Y362" s="3"/>
      <c r="Z362" s="3"/>
      <c r="AA362" s="3"/>
    </row>
    <row r="363" spans="1:27" x14ac:dyDescent="0.2">
      <c r="A363" s="3">
        <v>11003</v>
      </c>
      <c r="B363" s="3" t="str">
        <f>VLOOKUP(A363,'QAQC ID Reference Page'!A$1:G$10999,2,FALSE)</f>
        <v>OBS0821W2</v>
      </c>
      <c r="C363" s="11">
        <f>VLOOKUP(A363,'QAQC ID Reference Page'!A$1:G$10999,3,FALSE)</f>
        <v>44417</v>
      </c>
      <c r="D363" s="12">
        <f>VLOOKUP(A363,'QAQC ID Reference Page'!A$1:G$10999,4,FALSE)</f>
        <v>0.49236111111111114</v>
      </c>
      <c r="E363" s="3">
        <f>VLOOKUP(A363,'QAQC ID Reference Page'!A$1:G$10999,5,FALSE)</f>
        <v>1030</v>
      </c>
      <c r="F363" s="3" t="str">
        <f>VLOOKUP(A363,'QAQC ID Reference Page'!A$1:G$10999,6,FALSE)</f>
        <v>E9</v>
      </c>
      <c r="G363" s="3" t="str">
        <f>VLOOKUP(A363,'QAQC ID Reference Page'!A$1:G$10999,7,FALSE)</f>
        <v>B</v>
      </c>
      <c r="H363" s="13">
        <v>44684</v>
      </c>
      <c r="I363" s="3">
        <v>0.23</v>
      </c>
      <c r="J363" s="3">
        <v>100</v>
      </c>
      <c r="K363" s="3">
        <v>10</v>
      </c>
      <c r="L363" s="3">
        <v>617.42999999999995</v>
      </c>
      <c r="M363" s="26">
        <f t="shared" si="3"/>
        <v>0.1</v>
      </c>
      <c r="N363" s="26">
        <f t="shared" si="4"/>
        <v>91.149639999999991</v>
      </c>
      <c r="O363" s="26">
        <f t="shared" si="5"/>
        <v>9.1149639999999987</v>
      </c>
      <c r="P363" s="3"/>
      <c r="Q363" s="3"/>
      <c r="R363" s="3"/>
      <c r="S363" s="3"/>
      <c r="T363" s="3"/>
      <c r="U363" s="3"/>
      <c r="V363" s="3"/>
      <c r="W363" s="3"/>
      <c r="X363" s="3"/>
      <c r="Y363" s="3"/>
      <c r="Z363" s="3"/>
      <c r="AA363" s="3"/>
    </row>
    <row r="364" spans="1:27" x14ac:dyDescent="0.2">
      <c r="A364" s="3">
        <v>11004</v>
      </c>
      <c r="B364" s="3" t="str">
        <f>VLOOKUP(A364,'QAQC ID Reference Page'!A$1:G$10999,2,FALSE)</f>
        <v>OBS0821W2</v>
      </c>
      <c r="C364" s="11">
        <f>VLOOKUP(A364,'QAQC ID Reference Page'!A$1:G$10999,3,FALSE)</f>
        <v>44417</v>
      </c>
      <c r="D364" s="12">
        <f>VLOOKUP(A364,'QAQC ID Reference Page'!A$1:G$10999,4,FALSE)</f>
        <v>0.40486111111111112</v>
      </c>
      <c r="E364" s="3">
        <f>VLOOKUP(A364,'QAQC ID Reference Page'!A$1:G$10999,5,FALSE)</f>
        <v>1024</v>
      </c>
      <c r="F364" s="3" t="str">
        <f>VLOOKUP(A364,'QAQC ID Reference Page'!A$1:G$10999,6,FALSE)</f>
        <v>I7C</v>
      </c>
      <c r="G364" s="3" t="str">
        <f>VLOOKUP(A364,'QAQC ID Reference Page'!A$1:G$10999,7,FALSE)</f>
        <v>S</v>
      </c>
      <c r="H364" s="13">
        <v>44684</v>
      </c>
      <c r="I364" s="3">
        <v>0.23</v>
      </c>
      <c r="J364" s="3">
        <v>100</v>
      </c>
      <c r="K364" s="3">
        <v>10</v>
      </c>
      <c r="L364" s="3">
        <v>993.62</v>
      </c>
      <c r="M364" s="26">
        <f t="shared" si="3"/>
        <v>0.1</v>
      </c>
      <c r="N364" s="26">
        <f t="shared" si="4"/>
        <v>146.82576</v>
      </c>
      <c r="O364" s="26">
        <f t="shared" si="5"/>
        <v>14.682576000000001</v>
      </c>
      <c r="P364" s="3"/>
      <c r="Q364" s="3"/>
      <c r="R364" s="3"/>
      <c r="S364" s="3"/>
      <c r="T364" s="3"/>
      <c r="U364" s="3"/>
      <c r="V364" s="3"/>
      <c r="W364" s="3"/>
      <c r="X364" s="3"/>
      <c r="Y364" s="3"/>
      <c r="Z364" s="3"/>
      <c r="AA364" s="3"/>
    </row>
    <row r="365" spans="1:27" x14ac:dyDescent="0.2">
      <c r="A365" s="3">
        <v>11005</v>
      </c>
      <c r="B365" s="3" t="str">
        <f>VLOOKUP(A365,'QAQC ID Reference Page'!A$1:G$10999,2,FALSE)</f>
        <v>OBS0821W2</v>
      </c>
      <c r="C365" s="11">
        <f>VLOOKUP(A365,'QAQC ID Reference Page'!A$1:G$10999,3,FALSE)</f>
        <v>44417</v>
      </c>
      <c r="D365" s="12">
        <f>VLOOKUP(A365,'QAQC ID Reference Page'!A$1:G$10999,4,FALSE)</f>
        <v>0.35833333333333334</v>
      </c>
      <c r="E365" s="3">
        <f>VLOOKUP(A365,'QAQC ID Reference Page'!A$1:G$10999,5,FALSE)</f>
        <v>1008</v>
      </c>
      <c r="F365" s="3" t="str">
        <f>VLOOKUP(A365,'QAQC ID Reference Page'!A$1:G$10999,6,FALSE)</f>
        <v>TR-UP</v>
      </c>
      <c r="G365" s="3" t="str">
        <f>VLOOKUP(A365,'QAQC ID Reference Page'!A$1:G$10999,7,FALSE)</f>
        <v>S</v>
      </c>
      <c r="H365" s="13">
        <v>44684</v>
      </c>
      <c r="I365" s="3">
        <v>0.23</v>
      </c>
      <c r="J365" s="3">
        <v>100</v>
      </c>
      <c r="K365" s="3">
        <v>10</v>
      </c>
      <c r="L365" s="3">
        <v>2659.7</v>
      </c>
      <c r="M365" s="26">
        <f t="shared" si="3"/>
        <v>0.1</v>
      </c>
      <c r="N365" s="26">
        <f t="shared" si="4"/>
        <v>393.40559999999994</v>
      </c>
      <c r="O365" s="26">
        <f t="shared" si="5"/>
        <v>39.340559999999996</v>
      </c>
      <c r="P365" s="3"/>
      <c r="Q365" s="3"/>
      <c r="R365" s="3"/>
      <c r="S365" s="3"/>
      <c r="T365" s="3"/>
      <c r="U365" s="3"/>
      <c r="V365" s="3"/>
      <c r="W365" s="3"/>
      <c r="X365" s="3"/>
      <c r="Y365" s="3"/>
      <c r="Z365" s="3"/>
      <c r="AA365" s="3"/>
    </row>
    <row r="366" spans="1:27" x14ac:dyDescent="0.2">
      <c r="A366" s="3">
        <v>11006</v>
      </c>
      <c r="B366" s="3" t="str">
        <f>VLOOKUP(A366,'QAQC ID Reference Page'!A$1:G$10999,2,FALSE)</f>
        <v>OBS0821W2</v>
      </c>
      <c r="C366" s="11">
        <f>VLOOKUP(A366,'QAQC ID Reference Page'!A$1:G$10999,3,FALSE)</f>
        <v>44417</v>
      </c>
      <c r="D366" s="12">
        <f>VLOOKUP(A366,'QAQC ID Reference Page'!A$1:G$10999,4,FALSE)</f>
        <v>0.2986111111111111</v>
      </c>
      <c r="E366" s="3">
        <f>VLOOKUP(A366,'QAQC ID Reference Page'!A$1:G$10999,5,FALSE)</f>
        <v>1011</v>
      </c>
      <c r="F366" s="3" t="str">
        <f>VLOOKUP(A366,'QAQC ID Reference Page'!A$1:G$10999,6,FALSE)</f>
        <v>G6</v>
      </c>
      <c r="G366" s="3" t="str">
        <f>VLOOKUP(A366,'QAQC ID Reference Page'!A$1:G$10999,7,FALSE)</f>
        <v>S</v>
      </c>
      <c r="H366" s="13">
        <v>44684</v>
      </c>
      <c r="I366" s="3">
        <v>0.23</v>
      </c>
      <c r="J366" s="3">
        <v>100</v>
      </c>
      <c r="K366" s="3">
        <v>10</v>
      </c>
      <c r="L366" s="3">
        <v>1253.27</v>
      </c>
      <c r="M366" s="26">
        <f t="shared" si="3"/>
        <v>0.1</v>
      </c>
      <c r="N366" s="26">
        <f t="shared" si="4"/>
        <v>185.25396000000001</v>
      </c>
      <c r="O366" s="26">
        <f t="shared" si="5"/>
        <v>18.525396000000001</v>
      </c>
      <c r="P366" s="3"/>
      <c r="Q366" s="3"/>
      <c r="R366" s="3"/>
      <c r="S366" s="3"/>
      <c r="T366" s="3"/>
      <c r="U366" s="3"/>
      <c r="V366" s="3"/>
      <c r="W366" s="3"/>
      <c r="X366" s="3"/>
      <c r="Y366" s="3"/>
      <c r="Z366" s="3"/>
      <c r="AA366" s="3"/>
    </row>
    <row r="367" spans="1:27" x14ac:dyDescent="0.2">
      <c r="A367" s="3">
        <v>11007</v>
      </c>
      <c r="B367" s="3" t="str">
        <f>VLOOKUP(A367,'QAQC ID Reference Page'!A$1:G$10999,2,FALSE)</f>
        <v>OBS0821W2</v>
      </c>
      <c r="C367" s="11">
        <f>VLOOKUP(A367,'QAQC ID Reference Page'!A$1:G$10999,3,FALSE)</f>
        <v>44417</v>
      </c>
      <c r="D367" s="12">
        <f>VLOOKUP(A367,'QAQC ID Reference Page'!A$1:G$10999,4,FALSE)</f>
        <v>0.28680555555555554</v>
      </c>
      <c r="E367" s="3">
        <f>VLOOKUP(A367,'QAQC ID Reference Page'!A$1:G$10999,5,FALSE)</f>
        <v>1005</v>
      </c>
      <c r="F367" s="3" t="str">
        <f>VLOOKUP(A367,'QAQC ID Reference Page'!A$1:G$10999,6,FALSE)</f>
        <v>EFR</v>
      </c>
      <c r="G367" s="3" t="str">
        <f>VLOOKUP(A367,'QAQC ID Reference Page'!A$1:G$10999,7,FALSE)</f>
        <v>S</v>
      </c>
      <c r="H367" s="13">
        <v>44684</v>
      </c>
      <c r="I367" s="3">
        <v>0.23</v>
      </c>
      <c r="J367" s="3">
        <v>100</v>
      </c>
      <c r="K367" s="3">
        <v>10</v>
      </c>
      <c r="L367" s="3">
        <v>1798.8</v>
      </c>
      <c r="M367" s="26">
        <f t="shared" si="3"/>
        <v>0.1</v>
      </c>
      <c r="N367" s="26">
        <f t="shared" si="4"/>
        <v>265.99239999999998</v>
      </c>
      <c r="O367" s="26">
        <f t="shared" si="5"/>
        <v>26.599239999999998</v>
      </c>
      <c r="P367" s="3"/>
      <c r="Q367" s="3"/>
      <c r="R367" s="3"/>
      <c r="S367" s="3"/>
      <c r="T367" s="3"/>
      <c r="U367" s="3"/>
      <c r="V367" s="3"/>
      <c r="W367" s="3"/>
      <c r="X367" s="3"/>
      <c r="Y367" s="3"/>
      <c r="Z367" s="3"/>
      <c r="AA367" s="3"/>
    </row>
    <row r="368" spans="1:27" x14ac:dyDescent="0.2">
      <c r="A368" s="3">
        <v>11008</v>
      </c>
      <c r="B368" s="3" t="str">
        <f>VLOOKUP(A368,'QAQC ID Reference Page'!A$1:G$10999,2,FALSE)</f>
        <v>OBS0821W2</v>
      </c>
      <c r="C368" s="11">
        <f>VLOOKUP(A368,'QAQC ID Reference Page'!A$1:G$10999,3,FALSE)</f>
        <v>44417</v>
      </c>
      <c r="D368" s="12">
        <f>VLOOKUP(A368,'QAQC ID Reference Page'!A$1:G$10999,4,FALSE)</f>
        <v>0.45</v>
      </c>
      <c r="E368" s="3">
        <f>VLOOKUP(A368,'QAQC ID Reference Page'!A$1:G$10999,5,FALSE)</f>
        <v>1040</v>
      </c>
      <c r="F368" s="3" t="str">
        <f>VLOOKUP(A368,'QAQC ID Reference Page'!A$1:G$10999,6,FALSE)</f>
        <v>G7C</v>
      </c>
      <c r="G368" s="3" t="str">
        <f>VLOOKUP(A368,'QAQC ID Reference Page'!A$1:G$10999,7,FALSE)</f>
        <v>B</v>
      </c>
      <c r="H368" s="13">
        <v>44684</v>
      </c>
      <c r="I368" s="3">
        <v>0.23</v>
      </c>
      <c r="J368" s="3">
        <v>100</v>
      </c>
      <c r="K368" s="3">
        <v>10</v>
      </c>
      <c r="L368" s="3">
        <v>531.91</v>
      </c>
      <c r="M368" s="26">
        <f t="shared" si="3"/>
        <v>0.1</v>
      </c>
      <c r="N368" s="26">
        <f t="shared" si="4"/>
        <v>78.492679999999993</v>
      </c>
      <c r="O368" s="26">
        <f t="shared" si="5"/>
        <v>7.8492679999999995</v>
      </c>
      <c r="P368" s="3"/>
      <c r="Q368" s="3"/>
      <c r="R368" s="3"/>
      <c r="S368" s="3"/>
      <c r="T368" s="3"/>
      <c r="U368" s="3"/>
      <c r="V368" s="3"/>
      <c r="W368" s="3"/>
      <c r="X368" s="3"/>
      <c r="Y368" s="3"/>
      <c r="Z368" s="3"/>
      <c r="AA368" s="3"/>
    </row>
    <row r="369" spans="1:27" x14ac:dyDescent="0.2">
      <c r="A369" s="3">
        <v>11009</v>
      </c>
      <c r="B369" s="3" t="str">
        <f>VLOOKUP(A369,'QAQC ID Reference Page'!A$1:G$10999,2,FALSE)</f>
        <v>OBS0821W2</v>
      </c>
      <c r="C369" s="11">
        <f>VLOOKUP(A369,'QAQC ID Reference Page'!A$1:G$10999,3,FALSE)</f>
        <v>44417</v>
      </c>
      <c r="D369" s="12">
        <f>VLOOKUP(A369,'QAQC ID Reference Page'!A$1:G$10999,4,FALSE)</f>
        <v>0.3347222222222222</v>
      </c>
      <c r="E369" s="3">
        <f>VLOOKUP(A369,'QAQC ID Reference Page'!A$1:G$10999,5,FALSE)</f>
        <v>1034</v>
      </c>
      <c r="F369" s="3" t="str">
        <f>VLOOKUP(A369,'QAQC ID Reference Page'!A$1:G$10999,6,FALSE)</f>
        <v>MR</v>
      </c>
      <c r="G369" s="3" t="str">
        <f>VLOOKUP(A369,'QAQC ID Reference Page'!A$1:G$10999,7,FALSE)</f>
        <v>B</v>
      </c>
      <c r="H369" s="13">
        <v>44684</v>
      </c>
      <c r="I369" s="3">
        <v>0.23</v>
      </c>
      <c r="J369" s="3">
        <v>100</v>
      </c>
      <c r="K369" s="3">
        <v>10</v>
      </c>
      <c r="L369" s="3">
        <v>333.53</v>
      </c>
      <c r="M369" s="26">
        <f t="shared" si="3"/>
        <v>0.1</v>
      </c>
      <c r="N369" s="26">
        <f t="shared" si="4"/>
        <v>49.132439999999995</v>
      </c>
      <c r="O369" s="26">
        <f t="shared" si="5"/>
        <v>4.9132439999999997</v>
      </c>
      <c r="P369" s="3"/>
      <c r="Q369" s="3"/>
      <c r="R369" s="3"/>
      <c r="S369" s="3"/>
      <c r="T369" s="3"/>
      <c r="U369" s="3"/>
      <c r="V369" s="3"/>
      <c r="W369" s="3"/>
      <c r="X369" s="3"/>
      <c r="Y369" s="3"/>
      <c r="Z369" s="3"/>
      <c r="AA369" s="3"/>
    </row>
    <row r="370" spans="1:27" x14ac:dyDescent="0.2">
      <c r="A370" s="3">
        <v>11010</v>
      </c>
      <c r="B370" s="3" t="str">
        <f>VLOOKUP(A370,'QAQC ID Reference Page'!A$1:G$10999,2,FALSE)</f>
        <v>OBS0821W2</v>
      </c>
      <c r="C370" s="11">
        <f>VLOOKUP(A370,'QAQC ID Reference Page'!A$1:G$10999,3,FALSE)</f>
        <v>44417</v>
      </c>
      <c r="D370" s="12">
        <f>VLOOKUP(A370,'QAQC ID Reference Page'!A$1:G$10999,4,FALSE)</f>
        <v>0.37847222222222221</v>
      </c>
      <c r="E370" s="3">
        <f>VLOOKUP(A370,'QAQC ID Reference Page'!A$1:G$10999,5,FALSE)</f>
        <v>1039</v>
      </c>
      <c r="F370" s="3" t="str">
        <f>VLOOKUP(A370,'QAQC ID Reference Page'!A$1:G$10999,6,FALSE)</f>
        <v>BR</v>
      </c>
      <c r="G370" s="3" t="str">
        <f>VLOOKUP(A370,'QAQC ID Reference Page'!A$1:G$10999,7,FALSE)</f>
        <v>S</v>
      </c>
      <c r="H370" s="13">
        <v>44684</v>
      </c>
      <c r="I370" s="3">
        <v>0.23</v>
      </c>
      <c r="J370" s="3">
        <v>100</v>
      </c>
      <c r="K370" s="3">
        <v>10</v>
      </c>
      <c r="L370" s="3">
        <v>2131.89</v>
      </c>
      <c r="M370" s="26">
        <f t="shared" si="3"/>
        <v>0.1</v>
      </c>
      <c r="N370" s="26">
        <f t="shared" si="4"/>
        <v>315.28971999999993</v>
      </c>
      <c r="O370" s="26">
        <f t="shared" si="5"/>
        <v>31.528971999999996</v>
      </c>
      <c r="P370" s="3"/>
      <c r="Q370" s="3"/>
      <c r="R370" s="3"/>
      <c r="S370" s="3"/>
      <c r="T370" s="3"/>
      <c r="U370" s="3"/>
      <c r="V370" s="3"/>
      <c r="W370" s="3"/>
      <c r="X370" s="3"/>
      <c r="Y370" s="3"/>
      <c r="Z370" s="3"/>
      <c r="AA370" s="3"/>
    </row>
    <row r="371" spans="1:27" x14ac:dyDescent="0.2">
      <c r="A371" s="3">
        <v>11011</v>
      </c>
      <c r="B371" s="3" t="str">
        <f>VLOOKUP(A371,'QAQC ID Reference Page'!A$1:G$10999,2,FALSE)</f>
        <v>OBS0821W2</v>
      </c>
      <c r="C371" s="11">
        <f>VLOOKUP(A371,'QAQC ID Reference Page'!A$1:G$10999,3,FALSE)</f>
        <v>44417</v>
      </c>
      <c r="D371" s="12">
        <f>VLOOKUP(A371,'QAQC ID Reference Page'!A$1:G$10999,4,FALSE)</f>
        <v>0.31041666666666667</v>
      </c>
      <c r="E371" s="3">
        <f>VLOOKUP(A371,'QAQC ID Reference Page'!A$1:G$10999,5,FALSE)</f>
        <v>1028</v>
      </c>
      <c r="F371" s="3" t="str">
        <f>VLOOKUP(A371,'QAQC ID Reference Page'!A$1:G$10999,6,FALSE)</f>
        <v>DR</v>
      </c>
      <c r="G371" s="3" t="str">
        <f>VLOOKUP(A371,'QAQC ID Reference Page'!A$1:G$10999,7,FALSE)</f>
        <v>S</v>
      </c>
      <c r="H371" s="13">
        <v>44684</v>
      </c>
      <c r="I371" s="3">
        <v>0.44</v>
      </c>
      <c r="J371" s="3">
        <v>100</v>
      </c>
      <c r="K371" s="3">
        <v>10</v>
      </c>
      <c r="L371" s="3">
        <v>1512.13</v>
      </c>
      <c r="M371" s="26">
        <f t="shared" si="3"/>
        <v>0.1</v>
      </c>
      <c r="N371" s="26">
        <f t="shared" si="4"/>
        <v>223.35524000000001</v>
      </c>
      <c r="O371" s="26">
        <f t="shared" si="5"/>
        <v>22.335524000000003</v>
      </c>
      <c r="P371" s="3"/>
      <c r="Q371" s="3"/>
      <c r="R371" s="3"/>
      <c r="S371" s="3"/>
      <c r="T371" s="3"/>
      <c r="U371" s="3"/>
      <c r="V371" s="3"/>
      <c r="W371" s="3"/>
      <c r="X371" s="3"/>
      <c r="Y371" s="3"/>
      <c r="Z371" s="3"/>
      <c r="AA371" s="3"/>
    </row>
    <row r="372" spans="1:27" x14ac:dyDescent="0.2">
      <c r="A372" s="3">
        <v>11012</v>
      </c>
      <c r="B372" s="3" t="str">
        <f>VLOOKUP(A372,'QAQC ID Reference Page'!A$1:G$10999,2,FALSE)</f>
        <v>OBS0821W2</v>
      </c>
      <c r="C372" s="11">
        <f>VLOOKUP(A372,'QAQC ID Reference Page'!A$1:G$10999,3,FALSE)</f>
        <v>44417</v>
      </c>
      <c r="D372" s="12">
        <f>VLOOKUP(A372,'QAQC ID Reference Page'!A$1:G$10999,4,FALSE)</f>
        <v>0.49236111111111114</v>
      </c>
      <c r="E372" s="3">
        <f>VLOOKUP(A372,'QAQC ID Reference Page'!A$1:G$10999,5,FALSE)</f>
        <v>1007</v>
      </c>
      <c r="F372" s="3" t="str">
        <f>VLOOKUP(A372,'QAQC ID Reference Page'!A$1:G$10999,6,FALSE)</f>
        <v>E9</v>
      </c>
      <c r="G372" s="3" t="str">
        <f>VLOOKUP(A372,'QAQC ID Reference Page'!A$1:G$10999,7,FALSE)</f>
        <v>S</v>
      </c>
      <c r="H372" s="13">
        <v>44684</v>
      </c>
      <c r="I372" s="3">
        <v>0.44</v>
      </c>
      <c r="J372" s="3">
        <v>100</v>
      </c>
      <c r="K372" s="3">
        <v>10</v>
      </c>
      <c r="L372" s="3">
        <v>536.67999999999995</v>
      </c>
      <c r="M372" s="26">
        <f t="shared" si="3"/>
        <v>0.1</v>
      </c>
      <c r="N372" s="26">
        <f t="shared" si="4"/>
        <v>78.98863999999999</v>
      </c>
      <c r="O372" s="26">
        <f t="shared" si="5"/>
        <v>7.8988639999999997</v>
      </c>
      <c r="P372" s="3"/>
      <c r="Q372" s="3"/>
      <c r="R372" s="3"/>
      <c r="S372" s="3"/>
      <c r="T372" s="3"/>
      <c r="U372" s="3"/>
      <c r="V372" s="3"/>
      <c r="W372" s="3"/>
      <c r="X372" s="3"/>
      <c r="Y372" s="3"/>
      <c r="Z372" s="3"/>
      <c r="AA372" s="3"/>
    </row>
    <row r="373" spans="1:27" x14ac:dyDescent="0.2">
      <c r="A373" s="3">
        <v>11013</v>
      </c>
      <c r="B373" s="3" t="str">
        <f>VLOOKUP(A373,'QAQC ID Reference Page'!A$1:G$10999,2,FALSE)</f>
        <v>OBS0821W2</v>
      </c>
      <c r="C373" s="11">
        <f>VLOOKUP(A373,'QAQC ID Reference Page'!A$1:G$10999,3,FALSE)</f>
        <v>44417</v>
      </c>
      <c r="D373" s="12">
        <f>VLOOKUP(A373,'QAQC ID Reference Page'!A$1:G$10999,4,FALSE)</f>
        <v>0.45</v>
      </c>
      <c r="E373" s="3">
        <f>VLOOKUP(A373,'QAQC ID Reference Page'!A$1:G$10999,5,FALSE)</f>
        <v>1009</v>
      </c>
      <c r="F373" s="3" t="str">
        <f>VLOOKUP(A373,'QAQC ID Reference Page'!A$1:G$10999,6,FALSE)</f>
        <v>G7C</v>
      </c>
      <c r="G373" s="3" t="str">
        <f>VLOOKUP(A373,'QAQC ID Reference Page'!A$1:G$10999,7,FALSE)</f>
        <v>S</v>
      </c>
      <c r="H373" s="13">
        <v>44684</v>
      </c>
      <c r="I373" s="3">
        <v>0.44</v>
      </c>
      <c r="J373" s="3">
        <v>100</v>
      </c>
      <c r="K373" s="3">
        <v>10</v>
      </c>
      <c r="L373" s="3">
        <v>760.19</v>
      </c>
      <c r="M373" s="26">
        <f t="shared" si="3"/>
        <v>0.1</v>
      </c>
      <c r="N373" s="26">
        <f t="shared" si="4"/>
        <v>112.06812000000001</v>
      </c>
      <c r="O373" s="26">
        <f t="shared" si="5"/>
        <v>11.206812000000001</v>
      </c>
      <c r="P373" s="3"/>
      <c r="Q373" s="3"/>
      <c r="R373" s="3"/>
      <c r="S373" s="3"/>
      <c r="T373" s="3"/>
      <c r="U373" s="3"/>
      <c r="V373" s="3"/>
      <c r="W373" s="3"/>
      <c r="X373" s="3"/>
      <c r="Y373" s="3"/>
      <c r="Z373" s="3"/>
      <c r="AA373" s="3"/>
    </row>
    <row r="374" spans="1:27" x14ac:dyDescent="0.2">
      <c r="A374" s="3">
        <v>11014</v>
      </c>
      <c r="B374" s="3" t="str">
        <f>VLOOKUP(A374,'QAQC ID Reference Page'!A$1:G$10999,2,FALSE)</f>
        <v>OBS0821W2</v>
      </c>
      <c r="C374" s="11">
        <f>VLOOKUP(A374,'QAQC ID Reference Page'!A$1:G$10999,3,FALSE)</f>
        <v>44417</v>
      </c>
      <c r="D374" s="12">
        <f>VLOOKUP(A374,'QAQC ID Reference Page'!A$1:G$10999,4,FALSE)</f>
        <v>0.3347222222222222</v>
      </c>
      <c r="E374" s="3">
        <f>VLOOKUP(A374,'QAQC ID Reference Page'!A$1:G$10999,5,FALSE)</f>
        <v>1026</v>
      </c>
      <c r="F374" s="3" t="str">
        <f>VLOOKUP(A374,'QAQC ID Reference Page'!A$1:G$10999,6,FALSE)</f>
        <v>MR</v>
      </c>
      <c r="G374" s="3" t="str">
        <f>VLOOKUP(A374,'QAQC ID Reference Page'!A$1:G$10999,7,FALSE)</f>
        <v>S</v>
      </c>
      <c r="H374" s="13">
        <v>44684</v>
      </c>
      <c r="I374" s="3">
        <v>0.44</v>
      </c>
      <c r="J374" s="3">
        <v>100</v>
      </c>
      <c r="K374" s="3">
        <v>10</v>
      </c>
      <c r="L374" s="3">
        <v>1019.26</v>
      </c>
      <c r="M374" s="26">
        <f t="shared" si="3"/>
        <v>0.1</v>
      </c>
      <c r="N374" s="26">
        <f t="shared" si="4"/>
        <v>150.41048000000001</v>
      </c>
      <c r="O374" s="26">
        <f t="shared" si="5"/>
        <v>15.041048000000002</v>
      </c>
      <c r="P374" s="3"/>
      <c r="Q374" s="3"/>
      <c r="R374" s="3"/>
      <c r="S374" s="3"/>
      <c r="T374" s="3"/>
      <c r="U374" s="3"/>
      <c r="V374" s="3"/>
      <c r="W374" s="3"/>
      <c r="X374" s="3"/>
      <c r="Y374" s="3"/>
      <c r="Z374" s="3"/>
      <c r="AA374" s="3"/>
    </row>
    <row r="375" spans="1:27" x14ac:dyDescent="0.2">
      <c r="A375" s="3">
        <v>11015</v>
      </c>
      <c r="B375" s="3" t="str">
        <f>VLOOKUP(A375,'QAQC ID Reference Page'!A$1:G$10999,2,FALSE)</f>
        <v>OBS0821W2</v>
      </c>
      <c r="C375" s="11">
        <f>VLOOKUP(A375,'QAQC ID Reference Page'!A$1:G$10999,3,FALSE)</f>
        <v>44417</v>
      </c>
      <c r="D375" s="12">
        <f>VLOOKUP(A375,'QAQC ID Reference Page'!A$1:G$10999,4,FALSE)</f>
        <v>0.39305555555555555</v>
      </c>
      <c r="E375" s="3">
        <f>VLOOKUP(A375,'QAQC ID Reference Page'!A$1:G$10999,5,FALSE)</f>
        <v>1003</v>
      </c>
      <c r="F375" s="3" t="str">
        <f>VLOOKUP(A375,'QAQC ID Reference Page'!A$1:G$10999,6,FALSE)</f>
        <v>I9</v>
      </c>
      <c r="G375" s="3" t="str">
        <f>VLOOKUP(A375,'QAQC ID Reference Page'!A$1:G$10999,7,FALSE)</f>
        <v>S</v>
      </c>
      <c r="H375" s="13">
        <v>44684</v>
      </c>
      <c r="I375" s="3">
        <v>0.44</v>
      </c>
      <c r="J375" s="3">
        <v>100</v>
      </c>
      <c r="K375" s="3">
        <v>10</v>
      </c>
      <c r="L375" s="3">
        <v>1118.02</v>
      </c>
      <c r="M375" s="26">
        <f t="shared" si="3"/>
        <v>0.1</v>
      </c>
      <c r="N375" s="26">
        <f t="shared" si="4"/>
        <v>165.02696</v>
      </c>
      <c r="O375" s="26">
        <f t="shared" si="5"/>
        <v>16.502696</v>
      </c>
      <c r="P375" s="3"/>
      <c r="Q375" s="3"/>
      <c r="R375" s="3"/>
      <c r="S375" s="3"/>
      <c r="T375" s="3"/>
      <c r="U375" s="3"/>
      <c r="V375" s="3"/>
      <c r="W375" s="3"/>
      <c r="X375" s="3"/>
      <c r="Y375" s="3"/>
      <c r="Z375" s="3"/>
      <c r="AA375" s="3"/>
    </row>
    <row r="376" spans="1:27" x14ac:dyDescent="0.2">
      <c r="A376" s="3">
        <v>11016</v>
      </c>
      <c r="B376" s="3" t="str">
        <f>VLOOKUP(A376,'QAQC ID Reference Page'!A$1:G$10999,2,FALSE)</f>
        <v>OBS0821W2</v>
      </c>
      <c r="C376" s="11">
        <f>VLOOKUP(A376,'QAQC ID Reference Page'!A$1:G$10999,3,FALSE)</f>
        <v>44417</v>
      </c>
      <c r="D376" s="12">
        <f>VLOOKUP(A376,'QAQC ID Reference Page'!A$1:G$10999,4,FALSE)</f>
        <v>0.43888888888888888</v>
      </c>
      <c r="E376" s="3">
        <f>VLOOKUP(A376,'QAQC ID Reference Page'!A$1:G$10999,5,FALSE)</f>
        <v>1002</v>
      </c>
      <c r="F376" s="3" t="str">
        <f>VLOOKUP(A376,'QAQC ID Reference Page'!A$1:G$10999,6,FALSE)</f>
        <v>G9</v>
      </c>
      <c r="G376" s="3" t="str">
        <f>VLOOKUP(A376,'QAQC ID Reference Page'!A$1:G$10999,7,FALSE)</f>
        <v>S</v>
      </c>
      <c r="H376" s="13">
        <v>44684</v>
      </c>
      <c r="I376" s="3">
        <v>0.44</v>
      </c>
      <c r="J376" s="3">
        <v>100</v>
      </c>
      <c r="K376" s="3">
        <v>10</v>
      </c>
      <c r="L376" s="3">
        <v>659.78</v>
      </c>
      <c r="M376" s="26">
        <f t="shared" si="3"/>
        <v>0.1</v>
      </c>
      <c r="N376" s="26">
        <f t="shared" si="4"/>
        <v>97.207439999999991</v>
      </c>
      <c r="O376" s="26">
        <f t="shared" si="5"/>
        <v>9.7207439999999998</v>
      </c>
      <c r="P376" s="3"/>
      <c r="Q376" s="3"/>
      <c r="R376" s="3"/>
      <c r="S376" s="3"/>
      <c r="T376" s="3"/>
      <c r="U376" s="3"/>
      <c r="V376" s="3"/>
      <c r="W376" s="3"/>
      <c r="X376" s="3"/>
      <c r="Y376" s="3"/>
      <c r="Z376" s="3"/>
      <c r="AA376" s="3"/>
    </row>
    <row r="377" spans="1:27" x14ac:dyDescent="0.2">
      <c r="A377" s="3">
        <v>11017</v>
      </c>
      <c r="B377" s="3" t="str">
        <f>VLOOKUP(A377,'QAQC ID Reference Page'!A$1:G$10999,2,FALSE)</f>
        <v>OBS0821W2</v>
      </c>
      <c r="C377" s="11">
        <f>VLOOKUP(A377,'QAQC ID Reference Page'!A$1:G$10999,3,FALSE)</f>
        <v>44417</v>
      </c>
      <c r="D377" s="12">
        <f>VLOOKUP(A377,'QAQC ID Reference Page'!A$1:G$10999,4,FALSE)</f>
        <v>0.36944444444444446</v>
      </c>
      <c r="E377" s="3">
        <f>VLOOKUP(A377,'QAQC ID Reference Page'!A$1:G$10999,5,FALSE)</f>
        <v>1010</v>
      </c>
      <c r="F377" s="3" t="str">
        <f>VLOOKUP(A377,'QAQC ID Reference Page'!A$1:G$10999,6,FALSE)</f>
        <v>AR</v>
      </c>
      <c r="G377" s="3" t="str">
        <f>VLOOKUP(A377,'QAQC ID Reference Page'!A$1:G$10999,7,FALSE)</f>
        <v>S</v>
      </c>
      <c r="H377" s="13">
        <v>44684</v>
      </c>
      <c r="I377" s="3">
        <v>0.44</v>
      </c>
      <c r="J377" s="3">
        <v>100</v>
      </c>
      <c r="K377" s="3">
        <v>10</v>
      </c>
      <c r="L377" s="3">
        <v>1041.42</v>
      </c>
      <c r="M377" s="26">
        <f t="shared" si="3"/>
        <v>0.1</v>
      </c>
      <c r="N377" s="26">
        <f t="shared" si="4"/>
        <v>153.69015999999999</v>
      </c>
      <c r="O377" s="26">
        <f t="shared" si="5"/>
        <v>15.369016</v>
      </c>
      <c r="P377" s="3"/>
      <c r="Q377" s="3"/>
      <c r="R377" s="3"/>
      <c r="S377" s="3"/>
      <c r="T377" s="3"/>
      <c r="U377" s="3"/>
      <c r="V377" s="3"/>
      <c r="W377" s="3"/>
      <c r="X377" s="3"/>
      <c r="Y377" s="3"/>
      <c r="Z377" s="3"/>
      <c r="AA377" s="3"/>
    </row>
    <row r="378" spans="1:27" x14ac:dyDescent="0.2">
      <c r="A378" s="3">
        <v>11018</v>
      </c>
      <c r="B378" s="3" t="str">
        <f>VLOOKUP(A378,'QAQC ID Reference Page'!A$1:G$10999,2,FALSE)</f>
        <v>OBS0821W2</v>
      </c>
      <c r="C378" s="11">
        <f>VLOOKUP(A378,'QAQC ID Reference Page'!A$1:G$10999,3,FALSE)</f>
        <v>44417</v>
      </c>
      <c r="D378" s="12">
        <f>VLOOKUP(A378,'QAQC ID Reference Page'!A$1:G$10999,4,FALSE)</f>
        <v>0.50555555555555554</v>
      </c>
      <c r="E378" s="3">
        <f>VLOOKUP(A378,'QAQC ID Reference Page'!A$1:G$10999,5,FALSE)</f>
        <v>1025</v>
      </c>
      <c r="F378" s="3" t="str">
        <f>VLOOKUP(A378,'QAQC ID Reference Page'!A$1:G$10999,6,FALSE)</f>
        <v>E7C</v>
      </c>
      <c r="G378" s="3" t="str">
        <f>VLOOKUP(A378,'QAQC ID Reference Page'!A$1:G$10999,7,FALSE)</f>
        <v>B</v>
      </c>
      <c r="H378" s="13">
        <v>44684</v>
      </c>
      <c r="I378" s="3">
        <v>0.44</v>
      </c>
      <c r="J378" s="3">
        <v>100</v>
      </c>
      <c r="K378" s="3">
        <v>10</v>
      </c>
      <c r="L378" s="3">
        <v>212.01</v>
      </c>
      <c r="M378" s="26">
        <f t="shared" si="3"/>
        <v>0.1</v>
      </c>
      <c r="N378" s="26">
        <f t="shared" si="4"/>
        <v>30.937479999999997</v>
      </c>
      <c r="O378" s="26">
        <f t="shared" si="5"/>
        <v>3.0937479999999997</v>
      </c>
      <c r="P378" s="3"/>
      <c r="Q378" s="3"/>
      <c r="R378" s="3"/>
      <c r="S378" s="3"/>
      <c r="T378" s="3"/>
      <c r="U378" s="3"/>
      <c r="V378" s="3"/>
      <c r="W378" s="3"/>
      <c r="X378" s="3"/>
      <c r="Y378" s="3"/>
      <c r="Z378" s="3"/>
      <c r="AA378" s="3"/>
    </row>
    <row r="379" spans="1:27" x14ac:dyDescent="0.2">
      <c r="A379" s="3">
        <v>11019</v>
      </c>
      <c r="B379" s="3" t="str">
        <f>VLOOKUP(A379,'QAQC ID Reference Page'!A$1:G$10999,2,FALSE)</f>
        <v>OBS0821W2</v>
      </c>
      <c r="C379" s="11">
        <f>VLOOKUP(A379,'QAQC ID Reference Page'!A$1:G$10999,3,FALSE)</f>
        <v>44417</v>
      </c>
      <c r="D379" s="12">
        <f>VLOOKUP(A379,'QAQC ID Reference Page'!A$1:G$10999,4,FALSE)</f>
        <v>0.50555555555555554</v>
      </c>
      <c r="E379" s="3">
        <f>VLOOKUP(A379,'QAQC ID Reference Page'!A$1:G$10999,5,FALSE)</f>
        <v>1006</v>
      </c>
      <c r="F379" s="3" t="str">
        <f>VLOOKUP(A379,'QAQC ID Reference Page'!A$1:G$10999,6,FALSE)</f>
        <v>E7C</v>
      </c>
      <c r="G379" s="3" t="str">
        <f>VLOOKUP(A379,'QAQC ID Reference Page'!A$1:G$10999,7,FALSE)</f>
        <v>S</v>
      </c>
      <c r="H379" s="13">
        <v>44684</v>
      </c>
      <c r="I379" s="3">
        <v>0.44</v>
      </c>
      <c r="J379" s="3">
        <v>100</v>
      </c>
      <c r="K379" s="3">
        <v>10</v>
      </c>
      <c r="L379" s="3">
        <v>515.74</v>
      </c>
      <c r="M379" s="26">
        <f t="shared" si="3"/>
        <v>0.1</v>
      </c>
      <c r="N379" s="26">
        <f t="shared" si="4"/>
        <v>75.889520000000005</v>
      </c>
      <c r="O379" s="26">
        <f t="shared" si="5"/>
        <v>7.5889520000000008</v>
      </c>
      <c r="P379" s="3"/>
      <c r="Q379" s="3"/>
      <c r="R379" s="3"/>
      <c r="S379" s="3"/>
      <c r="T379" s="3"/>
      <c r="U379" s="3"/>
      <c r="V379" s="3"/>
      <c r="W379" s="3"/>
      <c r="X379" s="3"/>
      <c r="Y379" s="3"/>
      <c r="Z379" s="3"/>
      <c r="AA379" s="3"/>
    </row>
    <row r="380" spans="1:27" x14ac:dyDescent="0.2">
      <c r="A380" s="3">
        <v>11020</v>
      </c>
      <c r="B380" s="3" t="str">
        <f>VLOOKUP(A380,'QAQC ID Reference Page'!A$1:G$10999,2,FALSE)</f>
        <v>OBS0821W2</v>
      </c>
      <c r="C380" s="11">
        <f>VLOOKUP(A380,'QAQC ID Reference Page'!A$1:G$10999,3,FALSE)</f>
        <v>44417</v>
      </c>
      <c r="D380" s="12">
        <f>VLOOKUP(A380,'QAQC ID Reference Page'!A$1:G$10999,4,FALSE)</f>
        <v>0.40486111111111112</v>
      </c>
      <c r="E380" s="3">
        <f>VLOOKUP(A380,'QAQC ID Reference Page'!A$1:G$10999,5,FALSE)</f>
        <v>1027</v>
      </c>
      <c r="F380" s="3" t="str">
        <f>VLOOKUP(A380,'QAQC ID Reference Page'!A$1:G$10999,6,FALSE)</f>
        <v>I7C</v>
      </c>
      <c r="G380" s="3" t="str">
        <f>VLOOKUP(A380,'QAQC ID Reference Page'!A$1:G$10999,7,FALSE)</f>
        <v>B</v>
      </c>
      <c r="H380" s="13">
        <v>44684</v>
      </c>
      <c r="I380" s="3">
        <v>0.44</v>
      </c>
      <c r="J380" s="3">
        <v>50</v>
      </c>
      <c r="K380" s="3">
        <v>10</v>
      </c>
      <c r="L380" s="3">
        <v>134.02000000000001</v>
      </c>
      <c r="M380" s="26">
        <f t="shared" si="3"/>
        <v>0.2</v>
      </c>
      <c r="N380" s="26">
        <f t="shared" si="4"/>
        <v>19.394959999999998</v>
      </c>
      <c r="O380" s="26">
        <f t="shared" si="5"/>
        <v>3.8789919999999998</v>
      </c>
      <c r="P380" s="3"/>
      <c r="Q380" s="3"/>
      <c r="R380" s="3"/>
      <c r="S380" s="3"/>
      <c r="T380" s="3"/>
      <c r="U380" s="3"/>
      <c r="V380" s="3"/>
      <c r="W380" s="3"/>
      <c r="X380" s="3"/>
      <c r="Y380" s="3"/>
      <c r="Z380" s="3"/>
      <c r="AA380" s="3"/>
    </row>
    <row r="381" spans="1:27" x14ac:dyDescent="0.2">
      <c r="A381" s="3">
        <v>11021</v>
      </c>
      <c r="B381" s="3" t="str">
        <f>VLOOKUP(A381,'QAQC ID Reference Page'!A$1:G$10999,2,FALSE)</f>
        <v>OBS0821W2</v>
      </c>
      <c r="C381" s="11">
        <f>VLOOKUP(A381,'QAQC ID Reference Page'!A$1:G$10999,3,FALSE)</f>
        <v>44419</v>
      </c>
      <c r="D381" s="12">
        <f>VLOOKUP(A381,'QAQC ID Reference Page'!A$1:G$10999,4,FALSE)</f>
        <v>0.31041666666666667</v>
      </c>
      <c r="E381" s="3">
        <f>VLOOKUP(A381,'QAQC ID Reference Page'!A$1:G$10999,5,FALSE)</f>
        <v>1024</v>
      </c>
      <c r="F381" s="3" t="str">
        <f>VLOOKUP(A381,'QAQC ID Reference Page'!A$1:G$10999,6,FALSE)</f>
        <v>BSR</v>
      </c>
      <c r="G381" s="3" t="str">
        <f>VLOOKUP(A381,'QAQC ID Reference Page'!A$1:G$10999,7,FALSE)</f>
        <v>S</v>
      </c>
      <c r="H381" s="13">
        <v>44684</v>
      </c>
      <c r="I381" s="3">
        <v>0.4</v>
      </c>
      <c r="J381" s="3">
        <v>100</v>
      </c>
      <c r="K381" s="3">
        <v>10</v>
      </c>
      <c r="L381" s="3">
        <v>1342.77</v>
      </c>
      <c r="M381" s="26">
        <f t="shared" si="3"/>
        <v>0.1</v>
      </c>
      <c r="N381" s="26">
        <f t="shared" si="4"/>
        <v>198.32995999999997</v>
      </c>
      <c r="O381" s="26">
        <f t="shared" si="5"/>
        <v>19.832995999999998</v>
      </c>
      <c r="P381" s="3"/>
      <c r="Q381" s="3"/>
      <c r="R381" s="3"/>
      <c r="S381" s="3"/>
      <c r="T381" s="3"/>
      <c r="U381" s="3"/>
      <c r="V381" s="3"/>
      <c r="W381" s="3"/>
      <c r="X381" s="3"/>
      <c r="Y381" s="3"/>
      <c r="Z381" s="3"/>
      <c r="AA381" s="3"/>
    </row>
    <row r="382" spans="1:27" x14ac:dyDescent="0.2">
      <c r="A382" s="3">
        <v>11022</v>
      </c>
      <c r="B382" s="3" t="str">
        <f>VLOOKUP(A382,'QAQC ID Reference Page'!A$1:G$10999,2,FALSE)</f>
        <v>OBS0821W2</v>
      </c>
      <c r="C382" s="11">
        <f>VLOOKUP(A382,'QAQC ID Reference Page'!A$1:G$10999,3,FALSE)</f>
        <v>44419</v>
      </c>
      <c r="D382" s="12">
        <f>VLOOKUP(A382,'QAQC ID Reference Page'!A$1:G$10999,4,FALSE)</f>
        <v>0.33055555555555555</v>
      </c>
      <c r="E382" s="3">
        <f>VLOOKUP(A382,'QAQC ID Reference Page'!A$1:G$10999,5,FALSE)</f>
        <v>1002</v>
      </c>
      <c r="F382" s="3" t="str">
        <f>VLOOKUP(A382,'QAQC ID Reference Page'!A$1:G$10999,6,FALSE)</f>
        <v>WB</v>
      </c>
      <c r="G382" s="3" t="str">
        <f>VLOOKUP(A382,'QAQC ID Reference Page'!A$1:G$10999,7,FALSE)</f>
        <v>S</v>
      </c>
      <c r="H382" s="13">
        <v>44684</v>
      </c>
      <c r="I382" s="3">
        <v>0.4</v>
      </c>
      <c r="J382" s="3">
        <v>100</v>
      </c>
      <c r="K382" s="3">
        <v>10</v>
      </c>
      <c r="L382" s="3">
        <v>1600.73</v>
      </c>
      <c r="M382" s="26">
        <f t="shared" si="3"/>
        <v>0.1</v>
      </c>
      <c r="N382" s="26">
        <f t="shared" si="4"/>
        <v>236.50803999999999</v>
      </c>
      <c r="O382" s="26">
        <f t="shared" si="5"/>
        <v>23.650804000000001</v>
      </c>
      <c r="P382" s="3"/>
      <c r="Q382" s="3"/>
      <c r="R382" s="3"/>
      <c r="S382" s="3"/>
      <c r="T382" s="3"/>
      <c r="U382" s="3"/>
      <c r="V382" s="3"/>
      <c r="W382" s="3"/>
      <c r="X382" s="3"/>
      <c r="Y382" s="3"/>
      <c r="Z382" s="3"/>
      <c r="AA382" s="3"/>
    </row>
    <row r="383" spans="1:27" x14ac:dyDescent="0.2">
      <c r="A383" s="3">
        <v>11023</v>
      </c>
      <c r="B383" s="3" t="str">
        <f>VLOOKUP(A383,'QAQC ID Reference Page'!A$1:G$10999,2,FALSE)</f>
        <v>OBS0821W2</v>
      </c>
      <c r="C383" s="11">
        <f>VLOOKUP(A383,'QAQC ID Reference Page'!A$1:G$10999,3,FALSE)</f>
        <v>44419</v>
      </c>
      <c r="D383" s="12">
        <f>VLOOKUP(A383,'QAQC ID Reference Page'!A$1:G$10999,4,FALSE)</f>
        <v>0.27500000000000002</v>
      </c>
      <c r="E383" s="3">
        <f>VLOOKUP(A383,'QAQC ID Reference Page'!A$1:G$10999,5,FALSE)</f>
        <v>1006</v>
      </c>
      <c r="F383" s="3" t="str">
        <f>VLOOKUP(A383,'QAQC ID Reference Page'!A$1:G$10999,6,FALSE)</f>
        <v>B7C</v>
      </c>
      <c r="G383" s="3" t="str">
        <f>VLOOKUP(A383,'QAQC ID Reference Page'!A$1:G$10999,7,FALSE)</f>
        <v>S</v>
      </c>
      <c r="H383" s="13">
        <v>44684</v>
      </c>
      <c r="I383" s="3">
        <v>0.4</v>
      </c>
      <c r="J383" s="3">
        <v>75</v>
      </c>
      <c r="K383" s="3">
        <v>10</v>
      </c>
      <c r="L383" s="3">
        <v>436.39</v>
      </c>
      <c r="M383" s="26">
        <f t="shared" si="3"/>
        <v>0.13333333333333333</v>
      </c>
      <c r="N383" s="26">
        <f t="shared" si="4"/>
        <v>64.185719999999989</v>
      </c>
      <c r="O383" s="26">
        <f t="shared" si="5"/>
        <v>8.558095999999999</v>
      </c>
      <c r="P383" s="3"/>
      <c r="Q383" s="3"/>
      <c r="R383" s="3"/>
      <c r="S383" s="3"/>
      <c r="T383" s="3"/>
      <c r="U383" s="3"/>
      <c r="V383" s="3"/>
      <c r="W383" s="3"/>
      <c r="X383" s="3"/>
      <c r="Y383" s="3"/>
      <c r="Z383" s="3"/>
      <c r="AA383" s="3"/>
    </row>
    <row r="384" spans="1:27" x14ac:dyDescent="0.2">
      <c r="A384" s="3">
        <v>11024</v>
      </c>
      <c r="B384" s="3" t="str">
        <f>VLOOKUP(A384,'QAQC ID Reference Page'!A$1:G$10999,2,FALSE)</f>
        <v>OBS0821W2</v>
      </c>
      <c r="C384" s="11">
        <f>VLOOKUP(A384,'QAQC ID Reference Page'!A$1:G$10999,3,FALSE)</f>
        <v>44419</v>
      </c>
      <c r="D384" s="12">
        <f>VLOOKUP(A384,'QAQC ID Reference Page'!A$1:G$10999,4,FALSE)</f>
        <v>0.27500000000000002</v>
      </c>
      <c r="E384" s="3">
        <f>VLOOKUP(A384,'QAQC ID Reference Page'!A$1:G$10999,5,FALSE)</f>
        <v>1026</v>
      </c>
      <c r="F384" s="3" t="str">
        <f>VLOOKUP(A384,'QAQC ID Reference Page'!A$1:G$10999,6,FALSE)</f>
        <v>B7C</v>
      </c>
      <c r="G384" s="3" t="str">
        <f>VLOOKUP(A384,'QAQC ID Reference Page'!A$1:G$10999,7,FALSE)</f>
        <v>B</v>
      </c>
      <c r="H384" s="13">
        <v>44684</v>
      </c>
      <c r="I384" s="3">
        <v>0.4</v>
      </c>
      <c r="J384" s="3">
        <v>75</v>
      </c>
      <c r="K384" s="3">
        <v>10</v>
      </c>
      <c r="L384" s="3">
        <v>241.26</v>
      </c>
      <c r="M384" s="26">
        <f t="shared" si="3"/>
        <v>0.13333333333333333</v>
      </c>
      <c r="N384" s="26">
        <f t="shared" si="4"/>
        <v>35.306480000000001</v>
      </c>
      <c r="O384" s="26">
        <f t="shared" si="5"/>
        <v>4.707530666666667</v>
      </c>
      <c r="P384" s="3"/>
      <c r="Q384" s="3"/>
      <c r="R384" s="3"/>
      <c r="S384" s="3"/>
      <c r="T384" s="3"/>
      <c r="U384" s="3"/>
      <c r="V384" s="3"/>
      <c r="W384" s="3"/>
      <c r="X384" s="3"/>
      <c r="Y384" s="3"/>
      <c r="Z384" s="3"/>
      <c r="AA384" s="3"/>
    </row>
    <row r="385" spans="1:27" x14ac:dyDescent="0.2">
      <c r="A385" s="3">
        <v>11025</v>
      </c>
      <c r="B385" s="3" t="str">
        <f>VLOOKUP(A385,'QAQC ID Reference Page'!A$1:G$10999,2,FALSE)</f>
        <v>OBS0821W2</v>
      </c>
      <c r="C385" s="11">
        <f>VLOOKUP(A385,'QAQC ID Reference Page'!A$1:G$10999,3,FALSE)</f>
        <v>44419</v>
      </c>
      <c r="D385" s="12">
        <f>VLOOKUP(A385,'QAQC ID Reference Page'!A$1:G$10999,4,FALSE)</f>
        <v>0.40069444444444446</v>
      </c>
      <c r="E385" s="3">
        <f>VLOOKUP(A385,'QAQC ID Reference Page'!A$1:G$10999,5,FALSE)</f>
        <v>1019</v>
      </c>
      <c r="F385" s="3" t="str">
        <f>VLOOKUP(A385,'QAQC ID Reference Page'!A$1:G$10999,6,FALSE)</f>
        <v>C5-1</v>
      </c>
      <c r="G385" s="3" t="str">
        <f>VLOOKUP(A385,'QAQC ID Reference Page'!A$1:G$10999,7,FALSE)</f>
        <v>S</v>
      </c>
      <c r="H385" s="13">
        <v>44684</v>
      </c>
      <c r="I385" s="3">
        <v>0.4</v>
      </c>
      <c r="J385" s="3">
        <v>75</v>
      </c>
      <c r="K385" s="3">
        <v>10</v>
      </c>
      <c r="L385" s="3">
        <v>272.5</v>
      </c>
      <c r="M385" s="26">
        <f t="shared" si="3"/>
        <v>0.13333333333333333</v>
      </c>
      <c r="N385" s="26">
        <f t="shared" si="4"/>
        <v>39.93</v>
      </c>
      <c r="O385" s="26">
        <f t="shared" si="5"/>
        <v>5.3239999999999998</v>
      </c>
      <c r="P385" s="3"/>
      <c r="Q385" s="3"/>
      <c r="R385" s="3"/>
      <c r="S385" s="3"/>
      <c r="T385" s="3"/>
      <c r="U385" s="3"/>
      <c r="V385" s="3"/>
      <c r="W385" s="3"/>
      <c r="X385" s="3"/>
      <c r="Y385" s="3"/>
      <c r="Z385" s="3"/>
      <c r="AA385" s="3"/>
    </row>
    <row r="386" spans="1:27" x14ac:dyDescent="0.2">
      <c r="A386" s="3">
        <v>11026</v>
      </c>
      <c r="B386" s="3" t="str">
        <f>VLOOKUP(A386,'QAQC ID Reference Page'!A$1:G$10999,2,FALSE)</f>
        <v>OBS0821W2</v>
      </c>
      <c r="C386" s="11">
        <f>VLOOKUP(A386,'QAQC ID Reference Page'!A$1:G$10999,3,FALSE)</f>
        <v>44419</v>
      </c>
      <c r="D386" s="12">
        <f>VLOOKUP(A386,'QAQC ID Reference Page'!A$1:G$10999,4,FALSE)</f>
        <v>0.34861111111111109</v>
      </c>
      <c r="E386" s="3">
        <f>VLOOKUP(A386,'QAQC ID Reference Page'!A$1:G$10999,5,FALSE)</f>
        <v>1040</v>
      </c>
      <c r="F386" s="3" t="str">
        <f>VLOOKUP(A386,'QAQC ID Reference Page'!A$1:G$10999,6,FALSE)</f>
        <v>C9</v>
      </c>
      <c r="G386" s="3" t="str">
        <f>VLOOKUP(A386,'QAQC ID Reference Page'!A$1:G$10999,7,FALSE)</f>
        <v>S</v>
      </c>
      <c r="H386" s="13">
        <v>44684</v>
      </c>
      <c r="I386" s="3">
        <v>0.4</v>
      </c>
      <c r="J386" s="3">
        <v>75</v>
      </c>
      <c r="K386" s="3">
        <v>10</v>
      </c>
      <c r="L386" s="3">
        <v>356.62</v>
      </c>
      <c r="M386" s="26">
        <f t="shared" si="3"/>
        <v>0.13333333333333333</v>
      </c>
      <c r="N386" s="26">
        <f t="shared" si="4"/>
        <v>52.379759999999997</v>
      </c>
      <c r="O386" s="26">
        <f t="shared" si="5"/>
        <v>6.983968</v>
      </c>
      <c r="P386" s="3"/>
      <c r="Q386" s="3"/>
      <c r="R386" s="3"/>
      <c r="S386" s="3"/>
      <c r="T386" s="3"/>
      <c r="U386" s="3"/>
      <c r="V386" s="3"/>
      <c r="W386" s="3"/>
      <c r="X386" s="3"/>
      <c r="Y386" s="3"/>
      <c r="Z386" s="3"/>
      <c r="AA386" s="3"/>
    </row>
    <row r="387" spans="1:27" x14ac:dyDescent="0.2">
      <c r="A387" s="3">
        <v>11027</v>
      </c>
      <c r="B387" s="3" t="str">
        <f>VLOOKUP(A387,'QAQC ID Reference Page'!A$1:G$10999,2,FALSE)</f>
        <v>OBS0821W2</v>
      </c>
      <c r="C387" s="11">
        <f>VLOOKUP(A387,'QAQC ID Reference Page'!A$1:G$10999,3,FALSE)</f>
        <v>44419</v>
      </c>
      <c r="D387" s="12">
        <f>VLOOKUP(A387,'QAQC ID Reference Page'!A$1:G$10999,4,FALSE)</f>
        <v>0.2986111111111111</v>
      </c>
      <c r="E387" s="3">
        <f>VLOOKUP(A387,'QAQC ID Reference Page'!A$1:G$10999,5,FALSE)</f>
        <v>1025</v>
      </c>
      <c r="F387" s="3" t="str">
        <f>VLOOKUP(A387,'QAQC ID Reference Page'!A$1:G$10999,6,FALSE)</f>
        <v>B11</v>
      </c>
      <c r="G387" s="3" t="str">
        <f>VLOOKUP(A387,'QAQC ID Reference Page'!A$1:G$10999,7,FALSE)</f>
        <v>S</v>
      </c>
      <c r="H387" s="13">
        <v>44684</v>
      </c>
      <c r="I387" s="3">
        <v>0.4</v>
      </c>
      <c r="J387" s="3">
        <v>75</v>
      </c>
      <c r="K387" s="3">
        <v>10</v>
      </c>
      <c r="L387" s="3">
        <v>721.05</v>
      </c>
      <c r="M387" s="26">
        <f t="shared" si="3"/>
        <v>0.13333333333333333</v>
      </c>
      <c r="N387" s="26">
        <f t="shared" si="4"/>
        <v>106.31539999999998</v>
      </c>
      <c r="O387" s="26">
        <f t="shared" si="5"/>
        <v>14.175386666666665</v>
      </c>
      <c r="P387" s="3"/>
      <c r="Q387" s="3"/>
      <c r="R387" s="3"/>
      <c r="S387" s="3"/>
      <c r="T387" s="3"/>
      <c r="U387" s="3"/>
      <c r="V387" s="3"/>
      <c r="W387" s="3"/>
      <c r="X387" s="3"/>
      <c r="Y387" s="3"/>
      <c r="Z387" s="3"/>
      <c r="AA387" s="3"/>
    </row>
    <row r="388" spans="1:27" x14ac:dyDescent="0.2">
      <c r="A388" s="3">
        <v>11028</v>
      </c>
      <c r="B388" s="3" t="str">
        <f>VLOOKUP(A388,'QAQC ID Reference Page'!A$1:G$10999,2,FALSE)</f>
        <v>OBS0821W2</v>
      </c>
      <c r="C388" s="11">
        <f>VLOOKUP(A388,'QAQC ID Reference Page'!A$1:G$10999,3,FALSE)</f>
        <v>44419</v>
      </c>
      <c r="D388" s="12">
        <f>VLOOKUP(A388,'QAQC ID Reference Page'!A$1:G$10999,4,FALSE)</f>
        <v>0.42499999999999999</v>
      </c>
      <c r="E388" s="3">
        <f>VLOOKUP(A388,'QAQC ID Reference Page'!A$1:G$10999,5,FALSE)</f>
        <v>1037</v>
      </c>
      <c r="F388" s="3" t="str">
        <f>VLOOKUP(A388,'QAQC ID Reference Page'!A$1:G$10999,6,FALSE)</f>
        <v>BLB</v>
      </c>
      <c r="G388" s="3" t="str">
        <f>VLOOKUP(A388,'QAQC ID Reference Page'!A$1:G$10999,7,FALSE)</f>
        <v>S</v>
      </c>
      <c r="H388" s="13">
        <v>44684</v>
      </c>
      <c r="I388" s="3">
        <v>0.4</v>
      </c>
      <c r="J388" s="3">
        <v>75</v>
      </c>
      <c r="K388" s="3">
        <v>10</v>
      </c>
      <c r="L388" s="3">
        <v>746.12</v>
      </c>
      <c r="M388" s="26">
        <f t="shared" si="3"/>
        <v>0.13333333333333333</v>
      </c>
      <c r="N388" s="26">
        <f t="shared" si="4"/>
        <v>110.02575999999999</v>
      </c>
      <c r="O388" s="26">
        <f t="shared" si="5"/>
        <v>14.670101333333331</v>
      </c>
      <c r="P388" s="3"/>
      <c r="Q388" s="3"/>
      <c r="R388" s="3"/>
      <c r="S388" s="3"/>
      <c r="T388" s="3"/>
      <c r="U388" s="3"/>
      <c r="V388" s="3"/>
      <c r="W388" s="3"/>
      <c r="X388" s="3"/>
      <c r="Y388" s="3"/>
      <c r="Z388" s="3"/>
      <c r="AA388" s="3"/>
    </row>
    <row r="389" spans="1:27" x14ac:dyDescent="0.2">
      <c r="A389" s="3">
        <v>11029</v>
      </c>
      <c r="B389" s="3" t="str">
        <f>VLOOKUP(A389,'QAQC ID Reference Page'!A$1:G$10999,2,FALSE)</f>
        <v>OBS0821W2</v>
      </c>
      <c r="C389" s="11">
        <f>VLOOKUP(A389,'QAQC ID Reference Page'!A$1:G$10999,3,FALSE)</f>
        <v>44419</v>
      </c>
      <c r="D389" s="12">
        <f>VLOOKUP(A389,'QAQC ID Reference Page'!A$1:G$10999,4,FALSE)</f>
        <v>0.37222222222222223</v>
      </c>
      <c r="E389" s="3">
        <f>VLOOKUP(A389,'QAQC ID Reference Page'!A$1:G$10999,5,FALSE)</f>
        <v>1017</v>
      </c>
      <c r="F389" s="3" t="str">
        <f>VLOOKUP(A389,'QAQC ID Reference Page'!A$1:G$10999,6,FALSE)</f>
        <v>C7C</v>
      </c>
      <c r="G389" s="3" t="str">
        <f>VLOOKUP(A389,'QAQC ID Reference Page'!A$1:G$10999,7,FALSE)</f>
        <v>S</v>
      </c>
      <c r="H389" s="13">
        <v>44684</v>
      </c>
      <c r="I389" s="3">
        <v>0.4</v>
      </c>
      <c r="J389" s="3">
        <v>75</v>
      </c>
      <c r="K389" s="3">
        <v>10</v>
      </c>
      <c r="L389" s="3">
        <v>343.63</v>
      </c>
      <c r="M389" s="26">
        <f t="shared" si="3"/>
        <v>0.13333333333333333</v>
      </c>
      <c r="N389" s="26">
        <f t="shared" si="4"/>
        <v>50.457239999999999</v>
      </c>
      <c r="O389" s="26">
        <f t="shared" si="5"/>
        <v>6.7276319999999998</v>
      </c>
      <c r="P389" s="3"/>
      <c r="Q389" s="3"/>
      <c r="R389" s="3"/>
      <c r="S389" s="3"/>
      <c r="T389" s="3"/>
      <c r="U389" s="3"/>
      <c r="V389" s="3"/>
      <c r="W389" s="3"/>
      <c r="X389" s="3"/>
      <c r="Y389" s="3"/>
      <c r="Z389" s="3"/>
      <c r="AA389" s="3"/>
    </row>
    <row r="390" spans="1:27" x14ac:dyDescent="0.2">
      <c r="A390" s="3">
        <v>11030</v>
      </c>
      <c r="B390" s="3" t="str">
        <f>VLOOKUP(A390,'QAQC ID Reference Page'!A$1:G$10999,2,FALSE)</f>
        <v>OBS0821W2</v>
      </c>
      <c r="C390" s="11">
        <f>VLOOKUP(A390,'QAQC ID Reference Page'!A$1:G$10999,3,FALSE)</f>
        <v>44419</v>
      </c>
      <c r="D390" s="12">
        <f>VLOOKUP(A390,'QAQC ID Reference Page'!A$1:G$10999,4,FALSE)</f>
        <v>0.37222222222222223</v>
      </c>
      <c r="E390" s="3">
        <f>VLOOKUP(A390,'QAQC ID Reference Page'!A$1:G$10999,5,FALSE)</f>
        <v>1027</v>
      </c>
      <c r="F390" s="3" t="str">
        <f>VLOOKUP(A390,'QAQC ID Reference Page'!A$1:G$10999,6,FALSE)</f>
        <v>C7C</v>
      </c>
      <c r="G390" s="3" t="str">
        <f>VLOOKUP(A390,'QAQC ID Reference Page'!A$1:G$10999,7,FALSE)</f>
        <v>B</v>
      </c>
      <c r="H390" s="13">
        <v>44684</v>
      </c>
      <c r="I390" s="3">
        <v>0.4</v>
      </c>
      <c r="J390" s="3">
        <v>75</v>
      </c>
      <c r="K390" s="3">
        <v>10</v>
      </c>
      <c r="L390" s="3">
        <v>211.15</v>
      </c>
      <c r="M390" s="26">
        <f t="shared" si="3"/>
        <v>0.13333333333333333</v>
      </c>
      <c r="N390" s="26">
        <f t="shared" si="4"/>
        <v>30.850200000000001</v>
      </c>
      <c r="O390" s="26">
        <f t="shared" si="5"/>
        <v>4.1133600000000001</v>
      </c>
      <c r="P390" s="3"/>
      <c r="Q390" s="3"/>
      <c r="R390" s="3"/>
      <c r="S390" s="3"/>
      <c r="T390" s="3"/>
      <c r="U390" s="3"/>
      <c r="V390" s="3"/>
      <c r="W390" s="3"/>
      <c r="X390" s="3"/>
      <c r="Y390" s="3"/>
      <c r="Z390" s="3"/>
      <c r="AA390" s="3"/>
    </row>
    <row r="391" spans="1:27" x14ac:dyDescent="0.2">
      <c r="A391" s="3">
        <v>11031</v>
      </c>
      <c r="B391" s="3" t="str">
        <f>VLOOKUP(A391,'QAQC ID Reference Page'!A$1:G$10999,2,FALSE)</f>
        <v>OBS0821W2</v>
      </c>
      <c r="C391" s="11">
        <f>VLOOKUP(A391,'QAQC ID Reference Page'!A$1:G$10999,3,FALSE)</f>
        <v>44419</v>
      </c>
      <c r="D391" s="12">
        <f>VLOOKUP(A391,'QAQC ID Reference Page'!A$1:G$10999,4,FALSE)</f>
        <v>0.40902777777777777</v>
      </c>
      <c r="E391" s="3">
        <f>VLOOKUP(A391,'QAQC ID Reference Page'!A$1:G$10999,5,FALSE)</f>
        <v>1033</v>
      </c>
      <c r="F391" s="3" t="str">
        <f>VLOOKUP(A391,'QAQC ID Reference Page'!A$1:G$10999,6,FALSE)</f>
        <v>C4</v>
      </c>
      <c r="G391" s="3" t="str">
        <f>VLOOKUP(A391,'QAQC ID Reference Page'!A$1:G$10999,7,FALSE)</f>
        <v>S</v>
      </c>
      <c r="H391" s="13">
        <v>44684</v>
      </c>
      <c r="I391" s="3">
        <v>0.25</v>
      </c>
      <c r="J391" s="3">
        <v>75</v>
      </c>
      <c r="K391" s="3">
        <v>10</v>
      </c>
      <c r="L391" s="3">
        <v>594.07000000000005</v>
      </c>
      <c r="M391" s="26">
        <f t="shared" si="3"/>
        <v>0.13333333333333333</v>
      </c>
      <c r="N391" s="26">
        <f t="shared" si="4"/>
        <v>87.672359999999998</v>
      </c>
      <c r="O391" s="26">
        <f t="shared" si="5"/>
        <v>11.689648</v>
      </c>
      <c r="P391" s="3"/>
      <c r="Q391" s="3"/>
      <c r="R391" s="3"/>
      <c r="S391" s="3"/>
      <c r="T391" s="3"/>
      <c r="U391" s="3"/>
      <c r="V391" s="3"/>
      <c r="W391" s="3"/>
      <c r="X391" s="3"/>
      <c r="Y391" s="3"/>
      <c r="Z391" s="3"/>
      <c r="AA391" s="3"/>
    </row>
    <row r="392" spans="1:27" x14ac:dyDescent="0.2">
      <c r="A392" s="3">
        <v>11032</v>
      </c>
      <c r="B392" s="3" t="str">
        <f>VLOOKUP(A392,'QAQC ID Reference Page'!A$1:G$10999,2,FALSE)</f>
        <v>OBS0821W2</v>
      </c>
      <c r="C392" s="11">
        <f>VLOOKUP(A392,'QAQC ID Reference Page'!A$1:G$10999,3,FALSE)</f>
        <v>44419</v>
      </c>
      <c r="D392" s="12">
        <f>VLOOKUP(A392,'QAQC ID Reference Page'!A$1:G$10999,4,FALSE)</f>
        <v>0.44305555555555554</v>
      </c>
      <c r="E392" s="3">
        <f>VLOOKUP(A392,'QAQC ID Reference Page'!A$1:G$10999,5,FALSE)</f>
        <v>1004</v>
      </c>
      <c r="F392" s="3" t="str">
        <f>VLOOKUP(A392,'QAQC ID Reference Page'!A$1:G$10999,6,FALSE)</f>
        <v>D1</v>
      </c>
      <c r="G392" s="3" t="str">
        <f>VLOOKUP(A392,'QAQC ID Reference Page'!A$1:G$10999,7,FALSE)</f>
        <v>S</v>
      </c>
      <c r="H392" s="13">
        <v>44684</v>
      </c>
      <c r="I392" s="3">
        <v>0.25</v>
      </c>
      <c r="J392" s="3">
        <v>75</v>
      </c>
      <c r="K392" s="3">
        <v>10</v>
      </c>
      <c r="L392" s="3">
        <v>325.87</v>
      </c>
      <c r="M392" s="26">
        <f t="shared" si="3"/>
        <v>0.13333333333333333</v>
      </c>
      <c r="N392" s="26">
        <f t="shared" si="4"/>
        <v>47.978760000000001</v>
      </c>
      <c r="O392" s="26">
        <f t="shared" si="5"/>
        <v>6.3971679999999997</v>
      </c>
      <c r="P392" s="3"/>
      <c r="Q392" s="3"/>
      <c r="R392" s="3"/>
      <c r="S392" s="3"/>
      <c r="T392" s="3"/>
      <c r="U392" s="3"/>
      <c r="V392" s="3"/>
      <c r="W392" s="3"/>
      <c r="X392" s="3"/>
      <c r="Y392" s="3"/>
      <c r="Z392" s="3"/>
      <c r="AA392" s="3"/>
    </row>
    <row r="393" spans="1:27" x14ac:dyDescent="0.2">
      <c r="A393" s="3">
        <v>11033</v>
      </c>
      <c r="B393" s="3" t="str">
        <f>VLOOKUP(A393,'QAQC ID Reference Page'!A$1:G$10999,2,FALSE)</f>
        <v>OBS0821W2</v>
      </c>
      <c r="C393" s="11">
        <f>VLOOKUP(A393,'QAQC ID Reference Page'!A$1:G$10999,3,FALSE)</f>
        <v>44419</v>
      </c>
      <c r="D393" s="12">
        <f>VLOOKUP(A393,'QAQC ID Reference Page'!A$1:G$10999,4,FALSE)</f>
        <v>0.45069444444444445</v>
      </c>
      <c r="E393" s="3">
        <f>VLOOKUP(A393,'QAQC ID Reference Page'!A$1:G$10999,5,FALSE)</f>
        <v>1022</v>
      </c>
      <c r="F393" s="3" t="str">
        <f>VLOOKUP(A393,'QAQC ID Reference Page'!A$1:G$10999,6,FALSE)</f>
        <v>C1</v>
      </c>
      <c r="G393" s="3" t="str">
        <f>VLOOKUP(A393,'QAQC ID Reference Page'!A$1:G$10999,7,FALSE)</f>
        <v>S</v>
      </c>
      <c r="H393" s="13">
        <v>44684</v>
      </c>
      <c r="I393" s="3">
        <v>0.25</v>
      </c>
      <c r="J393" s="3">
        <v>75</v>
      </c>
      <c r="K393" s="3">
        <v>10</v>
      </c>
      <c r="L393" s="3">
        <v>232.89</v>
      </c>
      <c r="M393" s="26">
        <f t="shared" si="3"/>
        <v>0.13333333333333333</v>
      </c>
      <c r="N393" s="26">
        <f t="shared" si="4"/>
        <v>34.217719999999993</v>
      </c>
      <c r="O393" s="26">
        <f t="shared" si="5"/>
        <v>4.5623626666666652</v>
      </c>
      <c r="P393" s="3"/>
      <c r="Q393" s="3"/>
      <c r="R393" s="3"/>
      <c r="S393" s="3"/>
      <c r="T393" s="3"/>
      <c r="U393" s="3"/>
      <c r="V393" s="3"/>
      <c r="W393" s="3"/>
      <c r="X393" s="3"/>
      <c r="Y393" s="3"/>
      <c r="Z393" s="3"/>
      <c r="AA393" s="3"/>
    </row>
    <row r="394" spans="1:27" x14ac:dyDescent="0.2">
      <c r="A394" s="3">
        <v>11034</v>
      </c>
      <c r="B394" s="3" t="str">
        <f>VLOOKUP(A394,'QAQC ID Reference Page'!A$1:G$10999,2,FALSE)</f>
        <v>OBS0821W2</v>
      </c>
      <c r="C394" s="11">
        <f>VLOOKUP(A394,'QAQC ID Reference Page'!A$1:G$10999,3,FALSE)</f>
        <v>44419</v>
      </c>
      <c r="D394" s="12">
        <f>VLOOKUP(A394,'QAQC ID Reference Page'!A$1:G$10999,4,FALSE)</f>
        <v>0.41597222222222224</v>
      </c>
      <c r="E394" s="3">
        <f>VLOOKUP(A394,'QAQC ID Reference Page'!A$1:G$10999,5,FALSE)</f>
        <v>1036</v>
      </c>
      <c r="F394" s="3" t="str">
        <f>VLOOKUP(A394,'QAQC ID Reference Page'!A$1:G$10999,6,FALSE)</f>
        <v>WFR</v>
      </c>
      <c r="G394" s="3" t="str">
        <f>VLOOKUP(A394,'QAQC ID Reference Page'!A$1:G$10999,7,FALSE)</f>
        <v>S</v>
      </c>
      <c r="H394" s="13">
        <v>44684</v>
      </c>
      <c r="I394" s="3">
        <v>0.25</v>
      </c>
      <c r="J394" s="3">
        <v>75</v>
      </c>
      <c r="K394" s="3">
        <v>10</v>
      </c>
      <c r="L394" s="3">
        <v>814.11</v>
      </c>
      <c r="M394" s="26">
        <f t="shared" si="3"/>
        <v>0.13333333333333333</v>
      </c>
      <c r="N394" s="26">
        <f t="shared" si="4"/>
        <v>120.23828</v>
      </c>
      <c r="O394" s="26">
        <f t="shared" si="5"/>
        <v>16.031770666666667</v>
      </c>
      <c r="P394" s="3"/>
      <c r="Q394" s="3"/>
      <c r="R394" s="3"/>
      <c r="S394" s="3"/>
      <c r="T394" s="3"/>
      <c r="U394" s="3"/>
      <c r="V394" s="3"/>
      <c r="W394" s="3"/>
      <c r="X394" s="3"/>
      <c r="Y394" s="3"/>
      <c r="Z394" s="3"/>
      <c r="AA394" s="3"/>
    </row>
    <row r="395" spans="1:27" x14ac:dyDescent="0.2">
      <c r="A395" s="3">
        <v>11035</v>
      </c>
      <c r="B395" s="3" t="str">
        <f>VLOOKUP(A395,'QAQC ID Reference Page'!A$1:G$10999,2,FALSE)</f>
        <v>OBS0821W2</v>
      </c>
      <c r="C395" s="11">
        <f>VLOOKUP(A395,'QAQC ID Reference Page'!A$1:G$10999,3,FALSE)</f>
        <v>44419</v>
      </c>
      <c r="D395" s="12">
        <f>VLOOKUP(A395,'QAQC ID Reference Page'!A$1:G$10999,4,FALSE)</f>
        <v>0.43680555555555556</v>
      </c>
      <c r="E395" s="3">
        <f>VLOOKUP(A395,'QAQC ID Reference Page'!A$1:G$10999,5,FALSE)</f>
        <v>1021</v>
      </c>
      <c r="F395" s="3" t="str">
        <f>VLOOKUP(A395,'QAQC ID Reference Page'!A$1:G$10999,6,FALSE)</f>
        <v>E1</v>
      </c>
      <c r="G395" s="3" t="str">
        <f>VLOOKUP(A395,'QAQC ID Reference Page'!A$1:G$10999,7,FALSE)</f>
        <v>S</v>
      </c>
      <c r="H395" s="13">
        <v>44684</v>
      </c>
      <c r="I395" s="3">
        <v>0.25</v>
      </c>
      <c r="J395" s="3">
        <v>75</v>
      </c>
      <c r="K395" s="3">
        <v>10</v>
      </c>
      <c r="L395" s="3">
        <v>649.59</v>
      </c>
      <c r="M395" s="26">
        <f t="shared" si="3"/>
        <v>0.13333333333333333</v>
      </c>
      <c r="N395" s="26">
        <f t="shared" si="4"/>
        <v>95.889319999999998</v>
      </c>
      <c r="O395" s="26">
        <f t="shared" si="5"/>
        <v>12.785242666666667</v>
      </c>
      <c r="P395" s="3"/>
      <c r="Q395" s="3"/>
      <c r="R395" s="3"/>
      <c r="S395" s="3"/>
      <c r="T395" s="3"/>
      <c r="U395" s="3"/>
      <c r="V395" s="3"/>
      <c r="W395" s="3"/>
      <c r="X395" s="3"/>
      <c r="Y395" s="3"/>
      <c r="Z395" s="3"/>
      <c r="AA395" s="3"/>
    </row>
    <row r="396" spans="1:27" x14ac:dyDescent="0.2">
      <c r="A396" s="3">
        <v>11036</v>
      </c>
      <c r="B396" s="3" t="str">
        <f>VLOOKUP(A396,'QAQC ID Reference Page'!A$1:G$10999,2,FALSE)</f>
        <v>OBS0821W2</v>
      </c>
      <c r="C396" s="11">
        <f>VLOOKUP(A396,'QAQC ID Reference Page'!A$1:G$10999,3,FALSE)</f>
        <v>44419</v>
      </c>
      <c r="D396" s="12">
        <f>VLOOKUP(A396,'QAQC ID Reference Page'!A$1:G$10999,4,FALSE)</f>
        <v>0.33055555555555555</v>
      </c>
      <c r="E396" s="3">
        <f>VLOOKUP(A396,'QAQC ID Reference Page'!A$1:G$10999,5,FALSE)</f>
        <v>1023</v>
      </c>
      <c r="F396" s="3" t="str">
        <f>VLOOKUP(A396,'QAQC ID Reference Page'!A$1:G$10999,6,FALSE)</f>
        <v>WB</v>
      </c>
      <c r="G396" s="3" t="str">
        <f>VLOOKUP(A396,'QAQC ID Reference Page'!A$1:G$10999,7,FALSE)</f>
        <v>B</v>
      </c>
      <c r="H396" s="13">
        <v>44684</v>
      </c>
      <c r="I396" s="3">
        <v>0.25</v>
      </c>
      <c r="J396" s="3">
        <v>75</v>
      </c>
      <c r="K396" s="3">
        <v>10</v>
      </c>
      <c r="L396" s="3">
        <v>279.14</v>
      </c>
      <c r="M396" s="26">
        <f t="shared" si="3"/>
        <v>0.13333333333333333</v>
      </c>
      <c r="N396" s="26">
        <f t="shared" si="4"/>
        <v>41.062719999999999</v>
      </c>
      <c r="O396" s="26">
        <f t="shared" si="5"/>
        <v>5.4750293333333335</v>
      </c>
      <c r="P396" s="3"/>
      <c r="Q396" s="3"/>
      <c r="R396" s="3"/>
      <c r="S396" s="3"/>
      <c r="T396" s="3"/>
      <c r="U396" s="3"/>
      <c r="V396" s="3"/>
      <c r="W396" s="3"/>
      <c r="X396" s="3"/>
      <c r="Y396" s="3"/>
      <c r="Z396" s="3"/>
      <c r="AA396" s="3"/>
    </row>
    <row r="397" spans="1:27" x14ac:dyDescent="0.2">
      <c r="A397" s="3">
        <v>11101</v>
      </c>
      <c r="B397" s="3" t="str">
        <f>VLOOKUP(A397,'QAQC ID Reference Page'!A$1:G$10999,2,FALSE)</f>
        <v>OBS0821W3</v>
      </c>
      <c r="C397" s="11">
        <f>VLOOKUP(A397,'QAQC ID Reference Page'!A$1:G$10999,3,FALSE)</f>
        <v>44426</v>
      </c>
      <c r="D397" s="12">
        <f>VLOOKUP(A397,'QAQC ID Reference Page'!A$1:G$10999,4,FALSE)</f>
        <v>0.49305555555555558</v>
      </c>
      <c r="E397" s="3">
        <f>VLOOKUP(A397,'QAQC ID Reference Page'!A$1:G$10999,5,FALSE)</f>
        <v>1036</v>
      </c>
      <c r="F397" s="3" t="str">
        <f>VLOOKUP(A397,'QAQC ID Reference Page'!A$1:G$10999,6,FALSE)</f>
        <v>E7C</v>
      </c>
      <c r="G397" s="3" t="str">
        <f>VLOOKUP(A397,'QAQC ID Reference Page'!A$1:G$10999,7,FALSE)</f>
        <v>B</v>
      </c>
      <c r="H397" s="13">
        <v>44537</v>
      </c>
      <c r="I397" s="52">
        <v>0</v>
      </c>
      <c r="J397" s="3">
        <v>100</v>
      </c>
      <c r="K397" s="3">
        <v>10</v>
      </c>
      <c r="L397" s="3">
        <v>211.93</v>
      </c>
      <c r="M397" s="26">
        <f t="shared" si="3"/>
        <v>0.1</v>
      </c>
      <c r="N397" s="26">
        <f t="shared" si="4"/>
        <v>31.365639999999999</v>
      </c>
      <c r="O397" s="26">
        <f t="shared" si="5"/>
        <v>3.1365639999999999</v>
      </c>
      <c r="P397" s="3" t="s">
        <v>757</v>
      </c>
      <c r="Q397" s="3"/>
      <c r="R397" s="3"/>
      <c r="S397" s="3"/>
      <c r="T397" s="3"/>
      <c r="U397" s="3"/>
      <c r="V397" s="3"/>
      <c r="W397" s="3"/>
      <c r="X397" s="3"/>
      <c r="Y397" s="3"/>
      <c r="Z397" s="3"/>
      <c r="AA397" s="3"/>
    </row>
    <row r="398" spans="1:27" x14ac:dyDescent="0.2">
      <c r="A398" s="3">
        <v>11102</v>
      </c>
      <c r="B398" s="3" t="str">
        <f>VLOOKUP(A398,'QAQC ID Reference Page'!A$1:G$10999,2,FALSE)</f>
        <v>OBS0821W3</v>
      </c>
      <c r="C398" s="11">
        <f>VLOOKUP(A398,'QAQC ID Reference Page'!A$1:G$10999,3,FALSE)</f>
        <v>44426</v>
      </c>
      <c r="D398" s="12">
        <f>VLOOKUP(A398,'QAQC ID Reference Page'!A$1:G$10999,4,FALSE)</f>
        <v>0.32013888888888886</v>
      </c>
      <c r="E398" s="3">
        <f>VLOOKUP(A398,'QAQC ID Reference Page'!A$1:G$10999,5,FALSE)</f>
        <v>1007</v>
      </c>
      <c r="F398" s="3" t="str">
        <f>VLOOKUP(A398,'QAQC ID Reference Page'!A$1:G$10999,6,FALSE)</f>
        <v>DR</v>
      </c>
      <c r="G398" s="3" t="str">
        <f>VLOOKUP(A398,'QAQC ID Reference Page'!A$1:G$10999,7,FALSE)</f>
        <v>S</v>
      </c>
      <c r="H398" s="13">
        <v>44537</v>
      </c>
      <c r="I398" s="52">
        <v>0</v>
      </c>
      <c r="J398" s="3">
        <v>70</v>
      </c>
      <c r="K398" s="3">
        <v>10</v>
      </c>
      <c r="L398" s="26">
        <v>1719.24</v>
      </c>
      <c r="M398" s="26">
        <f t="shared" si="3"/>
        <v>0.14285714285714285</v>
      </c>
      <c r="N398" s="26">
        <f t="shared" si="4"/>
        <v>254.44752</v>
      </c>
      <c r="O398" s="26">
        <f t="shared" si="5"/>
        <v>36.349645714285714</v>
      </c>
      <c r="P398" s="3"/>
      <c r="Q398" s="3"/>
      <c r="R398" s="3"/>
      <c r="S398" s="3"/>
      <c r="T398" s="3"/>
      <c r="U398" s="3"/>
      <c r="V398" s="3"/>
      <c r="W398" s="3"/>
      <c r="X398" s="3"/>
      <c r="Y398" s="3"/>
      <c r="Z398" s="3"/>
      <c r="AA398" s="3"/>
    </row>
    <row r="399" spans="1:27" x14ac:dyDescent="0.2">
      <c r="A399" s="3">
        <v>11103</v>
      </c>
      <c r="B399" s="3" t="str">
        <f>VLOOKUP(A399,'QAQC ID Reference Page'!A$1:G$10999,2,FALSE)</f>
        <v>OBS0821W3</v>
      </c>
      <c r="C399" s="11">
        <f>VLOOKUP(A399,'QAQC ID Reference Page'!A$1:G$10999,3,FALSE)</f>
        <v>44426</v>
      </c>
      <c r="D399" s="12">
        <f>VLOOKUP(A399,'QAQC ID Reference Page'!A$1:G$10999,4,FALSE)</f>
        <v>0.51111111111111107</v>
      </c>
      <c r="E399" s="3">
        <f>VLOOKUP(A399,'QAQC ID Reference Page'!A$1:G$10999,5,FALSE)</f>
        <v>1037</v>
      </c>
      <c r="F399" s="3" t="str">
        <f>VLOOKUP(A399,'QAQC ID Reference Page'!A$1:G$10999,6,FALSE)</f>
        <v>E6</v>
      </c>
      <c r="G399" s="3" t="str">
        <f>VLOOKUP(A399,'QAQC ID Reference Page'!A$1:G$10999,7,FALSE)</f>
        <v>S</v>
      </c>
      <c r="H399" s="13">
        <v>44537</v>
      </c>
      <c r="I399" s="52">
        <v>0</v>
      </c>
      <c r="J399" s="3">
        <v>80</v>
      </c>
      <c r="K399" s="3">
        <v>10</v>
      </c>
      <c r="L399" s="26">
        <v>1677.18</v>
      </c>
      <c r="M399" s="26">
        <f t="shared" si="3"/>
        <v>0.125</v>
      </c>
      <c r="N399" s="26">
        <f t="shared" si="4"/>
        <v>248.22263999999998</v>
      </c>
      <c r="O399" s="26">
        <f t="shared" si="5"/>
        <v>31.027829999999998</v>
      </c>
      <c r="P399" s="3"/>
      <c r="Q399" s="3"/>
      <c r="R399" s="3"/>
      <c r="S399" s="3"/>
      <c r="T399" s="3"/>
      <c r="U399" s="3"/>
      <c r="V399" s="3"/>
      <c r="W399" s="3"/>
      <c r="X399" s="3"/>
      <c r="Y399" s="3"/>
      <c r="Z399" s="3"/>
      <c r="AA399" s="3"/>
    </row>
    <row r="400" spans="1:27" x14ac:dyDescent="0.2">
      <c r="A400" s="3">
        <v>11104</v>
      </c>
      <c r="B400" s="3" t="str">
        <f>VLOOKUP(A400,'QAQC ID Reference Page'!A$1:G$10999,2,FALSE)</f>
        <v>OBS0821W3</v>
      </c>
      <c r="C400" s="11">
        <f>VLOOKUP(A400,'QAQC ID Reference Page'!A$1:G$10999,3,FALSE)</f>
        <v>44426</v>
      </c>
      <c r="D400" s="12">
        <f>VLOOKUP(A400,'QAQC ID Reference Page'!A$1:G$10999,4,FALSE)</f>
        <v>0.45</v>
      </c>
      <c r="E400" s="3">
        <f>VLOOKUP(A400,'QAQC ID Reference Page'!A$1:G$10999,5,FALSE)</f>
        <v>1020</v>
      </c>
      <c r="F400" s="3" t="str">
        <f>VLOOKUP(A400,'QAQC ID Reference Page'!A$1:G$10999,6,FALSE)</f>
        <v>G9</v>
      </c>
      <c r="G400" s="3" t="str">
        <f>VLOOKUP(A400,'QAQC ID Reference Page'!A$1:G$10999,7,FALSE)</f>
        <v>S</v>
      </c>
      <c r="H400" s="13">
        <v>44537</v>
      </c>
      <c r="I400" s="52">
        <v>0</v>
      </c>
      <c r="J400" s="3">
        <v>70</v>
      </c>
      <c r="K400" s="3">
        <v>10</v>
      </c>
      <c r="L400" s="26">
        <v>606.21</v>
      </c>
      <c r="M400" s="26">
        <f t="shared" si="3"/>
        <v>0.14285714285714285</v>
      </c>
      <c r="N400" s="26">
        <f t="shared" si="4"/>
        <v>89.719080000000005</v>
      </c>
      <c r="O400" s="26">
        <f t="shared" si="5"/>
        <v>12.817011428571428</v>
      </c>
      <c r="P400" s="3"/>
      <c r="Q400" s="3"/>
      <c r="R400" s="3"/>
      <c r="S400" s="3"/>
      <c r="T400" s="3"/>
      <c r="U400" s="3"/>
      <c r="V400" s="3"/>
      <c r="W400" s="3"/>
      <c r="X400" s="3"/>
      <c r="Y400" s="3"/>
      <c r="Z400" s="3"/>
      <c r="AA400" s="3"/>
    </row>
    <row r="401" spans="1:27" x14ac:dyDescent="0.2">
      <c r="A401" s="3">
        <v>11105</v>
      </c>
      <c r="B401" s="3" t="str">
        <f>VLOOKUP(A401,'QAQC ID Reference Page'!A$1:G$10999,2,FALSE)</f>
        <v>OBS0821W3</v>
      </c>
      <c r="C401" s="11">
        <f>VLOOKUP(A401,'QAQC ID Reference Page'!A$1:G$10999,3,FALSE)</f>
        <v>44426</v>
      </c>
      <c r="D401" s="12">
        <f>VLOOKUP(A401,'QAQC ID Reference Page'!A$1:G$10999,4,FALSE)</f>
        <v>0.41597222222222224</v>
      </c>
      <c r="E401" s="3">
        <f>VLOOKUP(A401,'QAQC ID Reference Page'!A$1:G$10999,5,FALSE)</f>
        <v>1003</v>
      </c>
      <c r="F401" s="3" t="str">
        <f>VLOOKUP(A401,'QAQC ID Reference Page'!A$1:G$10999,6,FALSE)</f>
        <v>I7C</v>
      </c>
      <c r="G401" s="3" t="str">
        <f>VLOOKUP(A401,'QAQC ID Reference Page'!A$1:G$10999,7,FALSE)</f>
        <v>S</v>
      </c>
      <c r="H401" s="13">
        <v>44537</v>
      </c>
      <c r="I401" s="52">
        <v>0</v>
      </c>
      <c r="J401" s="3">
        <v>70</v>
      </c>
      <c r="K401" s="3">
        <v>10</v>
      </c>
      <c r="L401" s="26">
        <v>1793.04</v>
      </c>
      <c r="M401" s="26">
        <f t="shared" si="3"/>
        <v>0.14285714285714285</v>
      </c>
      <c r="N401" s="26">
        <f t="shared" si="4"/>
        <v>265.36991999999998</v>
      </c>
      <c r="O401" s="26">
        <f t="shared" si="5"/>
        <v>37.909988571428563</v>
      </c>
      <c r="P401" s="3"/>
      <c r="Q401" s="3"/>
      <c r="R401" s="3"/>
      <c r="S401" s="3"/>
      <c r="T401" s="3"/>
      <c r="U401" s="3"/>
      <c r="V401" s="3"/>
      <c r="W401" s="3"/>
      <c r="X401" s="3"/>
      <c r="Y401" s="3"/>
      <c r="Z401" s="3"/>
      <c r="AA401" s="3"/>
    </row>
    <row r="402" spans="1:27" x14ac:dyDescent="0.2">
      <c r="A402" s="3">
        <v>11106</v>
      </c>
      <c r="B402" s="3" t="str">
        <f>VLOOKUP(A402,'QAQC ID Reference Page'!A$1:G$10999,2,FALSE)</f>
        <v>OBS0821W3</v>
      </c>
      <c r="C402" s="11">
        <f>VLOOKUP(A402,'QAQC ID Reference Page'!A$1:G$10999,3,FALSE)</f>
        <v>44426</v>
      </c>
      <c r="D402" s="12">
        <f>VLOOKUP(A402,'QAQC ID Reference Page'!A$1:G$10999,4,FALSE)</f>
        <v>0.41597222222222224</v>
      </c>
      <c r="E402" s="3">
        <f>VLOOKUP(A402,'QAQC ID Reference Page'!A$1:G$10999,5,FALSE)</f>
        <v>1011</v>
      </c>
      <c r="F402" s="3" t="str">
        <f>VLOOKUP(A402,'QAQC ID Reference Page'!A$1:G$10999,6,FALSE)</f>
        <v>I7C</v>
      </c>
      <c r="G402" s="3" t="str">
        <f>VLOOKUP(A402,'QAQC ID Reference Page'!A$1:G$10999,7,FALSE)</f>
        <v>B</v>
      </c>
      <c r="H402" s="13">
        <v>44537</v>
      </c>
      <c r="I402" s="52">
        <v>0</v>
      </c>
      <c r="J402" s="3">
        <v>70</v>
      </c>
      <c r="K402" s="3">
        <v>10</v>
      </c>
      <c r="L402" s="26">
        <v>345.56</v>
      </c>
      <c r="M402" s="26">
        <f t="shared" si="3"/>
        <v>0.14285714285714285</v>
      </c>
      <c r="N402" s="26">
        <f t="shared" si="4"/>
        <v>51.142879999999998</v>
      </c>
      <c r="O402" s="26">
        <f t="shared" si="5"/>
        <v>7.3061257142857139</v>
      </c>
      <c r="P402" s="3"/>
      <c r="Q402" s="3"/>
      <c r="R402" s="3"/>
      <c r="S402" s="3"/>
      <c r="T402" s="3"/>
      <c r="U402" s="3"/>
      <c r="V402" s="3"/>
      <c r="W402" s="3"/>
      <c r="X402" s="3"/>
      <c r="Y402" s="3"/>
      <c r="Z402" s="3"/>
      <c r="AA402" s="3"/>
    </row>
    <row r="403" spans="1:27" x14ac:dyDescent="0.2">
      <c r="A403" s="3">
        <v>11107</v>
      </c>
      <c r="B403" s="3" t="str">
        <f>VLOOKUP(A403,'QAQC ID Reference Page'!A$1:G$10999,2,FALSE)</f>
        <v>OBS0821W3</v>
      </c>
      <c r="C403" s="11">
        <f>VLOOKUP(A403,'QAQC ID Reference Page'!A$1:G$10999,3,FALSE)</f>
        <v>44426</v>
      </c>
      <c r="D403" s="12">
        <f>VLOOKUP(A403,'QAQC ID Reference Page'!A$1:G$10999,4,FALSE)</f>
        <v>0.49305555555555558</v>
      </c>
      <c r="E403" s="3">
        <f>VLOOKUP(A403,'QAQC ID Reference Page'!A$1:G$10999,5,FALSE)</f>
        <v>1023</v>
      </c>
      <c r="F403" s="3" t="str">
        <f>VLOOKUP(A403,'QAQC ID Reference Page'!A$1:G$10999,6,FALSE)</f>
        <v>E7C</v>
      </c>
      <c r="G403" s="3" t="str">
        <f>VLOOKUP(A403,'QAQC ID Reference Page'!A$1:G$10999,7,FALSE)</f>
        <v>S</v>
      </c>
      <c r="H403" s="13">
        <v>44537</v>
      </c>
      <c r="I403" s="52">
        <v>0</v>
      </c>
      <c r="J403" s="3">
        <v>70</v>
      </c>
      <c r="K403" s="3">
        <v>10</v>
      </c>
      <c r="L403" s="26">
        <v>232.32</v>
      </c>
      <c r="M403" s="26">
        <f t="shared" si="3"/>
        <v>0.14285714285714285</v>
      </c>
      <c r="N403" s="26">
        <f t="shared" si="4"/>
        <v>34.383359999999996</v>
      </c>
      <c r="O403" s="26">
        <f t="shared" si="5"/>
        <v>4.9119085714285706</v>
      </c>
      <c r="P403" s="3"/>
      <c r="Q403" s="3"/>
      <c r="R403" s="3"/>
      <c r="S403" s="3"/>
      <c r="T403" s="3"/>
      <c r="U403" s="3"/>
      <c r="V403" s="3"/>
      <c r="W403" s="3"/>
      <c r="X403" s="3"/>
      <c r="Y403" s="3"/>
      <c r="Z403" s="3"/>
      <c r="AA403" s="3"/>
    </row>
    <row r="404" spans="1:27" x14ac:dyDescent="0.2">
      <c r="A404" s="3">
        <v>11108</v>
      </c>
      <c r="B404" s="3" t="str">
        <f>VLOOKUP(A404,'QAQC ID Reference Page'!A$1:G$10999,2,FALSE)</f>
        <v>OBS0821W3</v>
      </c>
      <c r="C404" s="11">
        <f>VLOOKUP(A404,'QAQC ID Reference Page'!A$1:G$10999,3,FALSE)</f>
        <v>44426</v>
      </c>
      <c r="D404" s="12">
        <f>VLOOKUP(A404,'QAQC ID Reference Page'!A$1:G$10999,4,FALSE)</f>
        <v>0.40416666666666667</v>
      </c>
      <c r="E404" s="3">
        <f>VLOOKUP(A404,'QAQC ID Reference Page'!A$1:G$10999,5,FALSE)</f>
        <v>1039</v>
      </c>
      <c r="F404" s="3" t="str">
        <f>VLOOKUP(A404,'QAQC ID Reference Page'!A$1:G$10999,6,FALSE)</f>
        <v>I9</v>
      </c>
      <c r="G404" s="3" t="str">
        <f>VLOOKUP(A404,'QAQC ID Reference Page'!A$1:G$10999,7,FALSE)</f>
        <v>S</v>
      </c>
      <c r="H404" s="13">
        <v>44537</v>
      </c>
      <c r="I404" s="52">
        <v>0</v>
      </c>
      <c r="J404" s="3">
        <v>70</v>
      </c>
      <c r="K404" s="3">
        <v>10</v>
      </c>
      <c r="L404" s="26">
        <v>585.53</v>
      </c>
      <c r="M404" s="26">
        <f t="shared" si="3"/>
        <v>0.14285714285714285</v>
      </c>
      <c r="N404" s="26">
        <f t="shared" si="4"/>
        <v>86.658439999999985</v>
      </c>
      <c r="O404" s="26">
        <f t="shared" si="5"/>
        <v>12.37977714285714</v>
      </c>
      <c r="P404" s="3"/>
      <c r="Q404" s="3"/>
      <c r="R404" s="3"/>
      <c r="S404" s="3"/>
      <c r="T404" s="3"/>
      <c r="U404" s="3"/>
      <c r="V404" s="3"/>
      <c r="W404" s="3"/>
      <c r="X404" s="3"/>
      <c r="Y404" s="3"/>
      <c r="Z404" s="3"/>
      <c r="AA404" s="3"/>
    </row>
    <row r="405" spans="1:27" x14ac:dyDescent="0.2">
      <c r="A405" s="3">
        <v>11109</v>
      </c>
      <c r="B405" s="3" t="str">
        <f>VLOOKUP(A405,'QAQC ID Reference Page'!A$1:G$10999,2,FALSE)</f>
        <v>OBS0821W3</v>
      </c>
      <c r="C405" s="11">
        <f>VLOOKUP(A405,'QAQC ID Reference Page'!A$1:G$10999,3,FALSE)</f>
        <v>44426</v>
      </c>
      <c r="D405" s="12">
        <f>VLOOKUP(A405,'QAQC ID Reference Page'!A$1:G$10999,4,FALSE)</f>
        <v>0.4777777777777778</v>
      </c>
      <c r="E405" s="3">
        <f>VLOOKUP(A405,'QAQC ID Reference Page'!A$1:G$10999,5,FALSE)</f>
        <v>1041</v>
      </c>
      <c r="F405" s="3" t="str">
        <f>VLOOKUP(A405,'QAQC ID Reference Page'!A$1:G$10999,6,FALSE)</f>
        <v>E9</v>
      </c>
      <c r="G405" s="3" t="str">
        <f>VLOOKUP(A405,'QAQC ID Reference Page'!A$1:G$10999,7,FALSE)</f>
        <v>S</v>
      </c>
      <c r="H405" s="13">
        <v>44537</v>
      </c>
      <c r="I405" s="52">
        <v>0</v>
      </c>
      <c r="J405" s="3">
        <v>70</v>
      </c>
      <c r="K405" s="3">
        <v>10</v>
      </c>
      <c r="L405" s="26">
        <v>488.82</v>
      </c>
      <c r="M405" s="26">
        <f t="shared" si="3"/>
        <v>0.14285714285714285</v>
      </c>
      <c r="N405" s="26">
        <f t="shared" si="4"/>
        <v>72.345359999999999</v>
      </c>
      <c r="O405" s="26">
        <f t="shared" si="5"/>
        <v>10.335051428571427</v>
      </c>
      <c r="P405" s="3"/>
      <c r="Q405" s="3"/>
      <c r="R405" s="3"/>
      <c r="S405" s="3"/>
      <c r="T405" s="3"/>
      <c r="U405" s="3"/>
      <c r="V405" s="3"/>
      <c r="W405" s="3"/>
      <c r="X405" s="3"/>
      <c r="Y405" s="3"/>
      <c r="Z405" s="3"/>
      <c r="AA405" s="3"/>
    </row>
    <row r="406" spans="1:27" x14ac:dyDescent="0.2">
      <c r="A406" s="3">
        <v>11110</v>
      </c>
      <c r="B406" s="3" t="str">
        <f>VLOOKUP(A406,'QAQC ID Reference Page'!A$1:G$10999,2,FALSE)</f>
        <v>OBS0821W3</v>
      </c>
      <c r="C406" s="11">
        <f>VLOOKUP(A406,'QAQC ID Reference Page'!A$1:G$10999,3,FALSE)</f>
        <v>44426</v>
      </c>
      <c r="D406" s="12">
        <f>VLOOKUP(A406,'QAQC ID Reference Page'!A$1:G$10999,4,FALSE)</f>
        <v>0.36944444444444446</v>
      </c>
      <c r="E406" s="3">
        <f>VLOOKUP(A406,'QAQC ID Reference Page'!A$1:G$10999,5,FALSE)</f>
        <v>1035</v>
      </c>
      <c r="F406" s="3" t="str">
        <f>VLOOKUP(A406,'QAQC ID Reference Page'!A$1:G$10999,6,FALSE)</f>
        <v>TR-UP</v>
      </c>
      <c r="G406" s="3" t="str">
        <f>VLOOKUP(A406,'QAQC ID Reference Page'!A$1:G$10999,7,FALSE)</f>
        <v>S</v>
      </c>
      <c r="H406" s="13">
        <v>44537</v>
      </c>
      <c r="I406" s="52">
        <v>0</v>
      </c>
      <c r="J406" s="3">
        <v>70</v>
      </c>
      <c r="K406" s="3">
        <v>10</v>
      </c>
      <c r="L406" s="26">
        <v>1504.24</v>
      </c>
      <c r="M406" s="26">
        <f t="shared" si="3"/>
        <v>0.14285714285714285</v>
      </c>
      <c r="N406" s="26">
        <f t="shared" si="4"/>
        <v>222.62752</v>
      </c>
      <c r="O406" s="26">
        <f t="shared" si="5"/>
        <v>31.803931428571428</v>
      </c>
      <c r="P406" s="3"/>
      <c r="Q406" s="3"/>
      <c r="R406" s="3"/>
      <c r="S406" s="3"/>
      <c r="T406" s="3"/>
      <c r="U406" s="3"/>
      <c r="V406" s="3"/>
      <c r="W406" s="3"/>
      <c r="X406" s="3"/>
      <c r="Y406" s="3"/>
      <c r="Z406" s="3"/>
      <c r="AA406" s="3"/>
    </row>
    <row r="407" spans="1:27" x14ac:dyDescent="0.2">
      <c r="A407" s="3">
        <v>11111</v>
      </c>
      <c r="B407" s="3" t="str">
        <f>VLOOKUP(A407,'QAQC ID Reference Page'!A$1:G$10999,2,FALSE)</f>
        <v>OBS0821W3</v>
      </c>
      <c r="C407" s="11">
        <f>VLOOKUP(A407,'QAQC ID Reference Page'!A$1:G$10999,3,FALSE)</f>
        <v>44426</v>
      </c>
      <c r="D407" s="12">
        <f>VLOOKUP(A407,'QAQC ID Reference Page'!A$1:G$10999,4,FALSE)</f>
        <v>0.38055555555555554</v>
      </c>
      <c r="E407" s="3">
        <f>VLOOKUP(A407,'QAQC ID Reference Page'!A$1:G$10999,5,FALSE)</f>
        <v>1005</v>
      </c>
      <c r="F407" s="3" t="str">
        <f>VLOOKUP(A407,'QAQC ID Reference Page'!A$1:G$10999,6,FALSE)</f>
        <v>AR</v>
      </c>
      <c r="G407" s="3" t="str">
        <f>VLOOKUP(A407,'QAQC ID Reference Page'!A$1:G$10999,7,FALSE)</f>
        <v>S</v>
      </c>
      <c r="H407" s="13">
        <v>44537</v>
      </c>
      <c r="I407" s="52">
        <v>0</v>
      </c>
      <c r="J407" s="3">
        <v>70</v>
      </c>
      <c r="K407" s="3">
        <v>10</v>
      </c>
      <c r="L407" s="26">
        <v>1499.03</v>
      </c>
      <c r="M407" s="26">
        <f t="shared" si="3"/>
        <v>0.14285714285714285</v>
      </c>
      <c r="N407" s="26">
        <f t="shared" si="4"/>
        <v>221.85643999999999</v>
      </c>
      <c r="O407" s="26">
        <f t="shared" si="5"/>
        <v>31.69377714285714</v>
      </c>
      <c r="P407" s="3"/>
      <c r="Q407" s="3"/>
      <c r="R407" s="3"/>
      <c r="S407" s="3"/>
      <c r="T407" s="3"/>
      <c r="U407" s="3"/>
      <c r="V407" s="3"/>
      <c r="W407" s="3"/>
      <c r="X407" s="3"/>
      <c r="Y407" s="3"/>
      <c r="Z407" s="3"/>
      <c r="AA407" s="3"/>
    </row>
    <row r="408" spans="1:27" x14ac:dyDescent="0.2">
      <c r="A408" s="3">
        <v>11112</v>
      </c>
      <c r="B408" s="3" t="str">
        <f>VLOOKUP(A408,'QAQC ID Reference Page'!A$1:G$10999,2,FALSE)</f>
        <v>OBS0821W3</v>
      </c>
      <c r="C408" s="11">
        <f>VLOOKUP(A408,'QAQC ID Reference Page'!A$1:G$10999,3,FALSE)</f>
        <v>44426</v>
      </c>
      <c r="D408" s="12">
        <f>VLOOKUP(A408,'QAQC ID Reference Page'!A$1:G$10999,4,FALSE)</f>
        <v>0.39027777777777778</v>
      </c>
      <c r="E408" s="3">
        <f>VLOOKUP(A408,'QAQC ID Reference Page'!A$1:G$10999,5,FALSE)</f>
        <v>1030</v>
      </c>
      <c r="F408" s="3" t="str">
        <f>VLOOKUP(A408,'QAQC ID Reference Page'!A$1:G$10999,6,FALSE)</f>
        <v>BR</v>
      </c>
      <c r="G408" s="3" t="str">
        <f>VLOOKUP(A408,'QAQC ID Reference Page'!A$1:G$10999,7,FALSE)</f>
        <v>S</v>
      </c>
      <c r="H408" s="13">
        <v>44537</v>
      </c>
      <c r="I408" s="52">
        <v>0</v>
      </c>
      <c r="J408" s="3">
        <v>70</v>
      </c>
      <c r="K408" s="3">
        <v>10</v>
      </c>
      <c r="L408" s="26">
        <v>1636.61</v>
      </c>
      <c r="M408" s="26">
        <f t="shared" si="3"/>
        <v>0.14285714285714285</v>
      </c>
      <c r="N408" s="26">
        <f t="shared" si="4"/>
        <v>242.21827999999996</v>
      </c>
      <c r="O408" s="26">
        <f t="shared" si="5"/>
        <v>34.602611428571421</v>
      </c>
      <c r="P408" s="3"/>
      <c r="Q408" s="3"/>
      <c r="R408" s="3"/>
      <c r="S408" s="3"/>
      <c r="T408" s="3"/>
      <c r="U408" s="3"/>
      <c r="V408" s="3"/>
      <c r="W408" s="3"/>
      <c r="X408" s="3"/>
      <c r="Y408" s="3"/>
      <c r="Z408" s="3"/>
      <c r="AA408" s="3"/>
    </row>
    <row r="409" spans="1:27" x14ac:dyDescent="0.2">
      <c r="A409" s="3">
        <v>11113</v>
      </c>
      <c r="B409" s="3" t="str">
        <f>VLOOKUP(A409,'QAQC ID Reference Page'!A$1:G$10999,2,FALSE)</f>
        <v>OBS0821W3</v>
      </c>
      <c r="C409" s="11">
        <f>VLOOKUP(A409,'QAQC ID Reference Page'!A$1:G$10999,3,FALSE)</f>
        <v>44426</v>
      </c>
      <c r="D409" s="12">
        <f>VLOOKUP(A409,'QAQC ID Reference Page'!A$1:G$10999,4,FALSE)</f>
        <v>0.35833333333333334</v>
      </c>
      <c r="E409" s="3">
        <f>VLOOKUP(A409,'QAQC ID Reference Page'!A$1:G$10999,5,FALSE)</f>
        <v>1009</v>
      </c>
      <c r="F409" s="3" t="str">
        <f>VLOOKUP(A409,'QAQC ID Reference Page'!A$1:G$10999,6,FALSE)</f>
        <v>TR</v>
      </c>
      <c r="G409" s="3" t="str">
        <f>VLOOKUP(A409,'QAQC ID Reference Page'!A$1:G$10999,7,FALSE)</f>
        <v>S</v>
      </c>
      <c r="H409" s="13">
        <v>44537</v>
      </c>
      <c r="I409" s="52">
        <v>0</v>
      </c>
      <c r="J409" s="3">
        <v>70</v>
      </c>
      <c r="K409" s="3">
        <v>10</v>
      </c>
      <c r="L409" s="26">
        <v>904.72</v>
      </c>
      <c r="M409" s="26">
        <f t="shared" si="3"/>
        <v>0.14285714285714285</v>
      </c>
      <c r="N409" s="26">
        <f t="shared" si="4"/>
        <v>133.89856</v>
      </c>
      <c r="O409" s="26">
        <f t="shared" si="5"/>
        <v>19.128365714285714</v>
      </c>
      <c r="P409" s="3"/>
      <c r="Q409" s="3"/>
      <c r="R409" s="3"/>
      <c r="S409" s="3"/>
      <c r="T409" s="3"/>
      <c r="U409" s="3"/>
      <c r="V409" s="3"/>
      <c r="W409" s="3"/>
      <c r="X409" s="3"/>
      <c r="Y409" s="3"/>
      <c r="Z409" s="3"/>
      <c r="AA409" s="3"/>
    </row>
    <row r="410" spans="1:27" x14ac:dyDescent="0.2">
      <c r="A410" s="3">
        <v>11114</v>
      </c>
      <c r="B410" s="3" t="str">
        <f>VLOOKUP(A410,'QAQC ID Reference Page'!A$1:G$10999,2,FALSE)</f>
        <v>OBS0821W3</v>
      </c>
      <c r="C410" s="11">
        <f>VLOOKUP(A410,'QAQC ID Reference Page'!A$1:G$10999,3,FALSE)</f>
        <v>44426</v>
      </c>
      <c r="D410" s="12">
        <f>VLOOKUP(A410,'QAQC ID Reference Page'!A$1:G$10999,4,FALSE)</f>
        <v>0.29652777777777778</v>
      </c>
      <c r="E410" s="3">
        <f>VLOOKUP(A410,'QAQC ID Reference Page'!A$1:G$10999,5,FALSE)</f>
        <v>1013</v>
      </c>
      <c r="F410" s="3" t="str">
        <f>VLOOKUP(A410,'QAQC ID Reference Page'!A$1:G$10999,6,FALSE)</f>
        <v>EFR</v>
      </c>
      <c r="G410" s="3" t="str">
        <f>VLOOKUP(A410,'QAQC ID Reference Page'!A$1:G$10999,7,FALSE)</f>
        <v>S</v>
      </c>
      <c r="H410" s="13">
        <v>44537</v>
      </c>
      <c r="I410" s="52">
        <v>0</v>
      </c>
      <c r="J410" s="3">
        <v>70</v>
      </c>
      <c r="K410" s="3">
        <v>10</v>
      </c>
      <c r="L410" s="26">
        <v>1105.6199999999999</v>
      </c>
      <c r="M410" s="26">
        <f t="shared" si="3"/>
        <v>0.14285714285714285</v>
      </c>
      <c r="N410" s="26">
        <f t="shared" si="4"/>
        <v>163.63175999999999</v>
      </c>
      <c r="O410" s="26">
        <f t="shared" si="5"/>
        <v>23.375965714285712</v>
      </c>
      <c r="P410" s="3"/>
      <c r="Q410" s="3"/>
      <c r="R410" s="3"/>
      <c r="S410" s="3"/>
      <c r="T410" s="3"/>
      <c r="U410" s="3"/>
      <c r="V410" s="3"/>
      <c r="W410" s="3"/>
      <c r="X410" s="3"/>
      <c r="Y410" s="3"/>
      <c r="Z410" s="3"/>
      <c r="AA410" s="3"/>
    </row>
    <row r="411" spans="1:27" x14ac:dyDescent="0.2">
      <c r="A411" s="3">
        <v>11115</v>
      </c>
      <c r="B411" s="3" t="str">
        <f>VLOOKUP(A411,'QAQC ID Reference Page'!A$1:G$10999,2,FALSE)</f>
        <v>OBS0821W3</v>
      </c>
      <c r="C411" s="11">
        <f>VLOOKUP(A411,'QAQC ID Reference Page'!A$1:G$10999,3,FALSE)</f>
        <v>44426</v>
      </c>
      <c r="D411" s="12">
        <f>VLOOKUP(A411,'QAQC ID Reference Page'!A$1:G$10999,4,FALSE)</f>
        <v>0.30902777777777779</v>
      </c>
      <c r="E411" s="3">
        <f>VLOOKUP(A411,'QAQC ID Reference Page'!A$1:G$10999,5,FALSE)</f>
        <v>1028</v>
      </c>
      <c r="F411" s="3" t="str">
        <f>VLOOKUP(A411,'QAQC ID Reference Page'!A$1:G$10999,6,FALSE)</f>
        <v>G6</v>
      </c>
      <c r="G411" s="3" t="str">
        <f>VLOOKUP(A411,'QAQC ID Reference Page'!A$1:G$10999,7,FALSE)</f>
        <v>S</v>
      </c>
      <c r="H411" s="13">
        <v>44537</v>
      </c>
      <c r="I411" s="52">
        <v>0</v>
      </c>
      <c r="J411" s="3">
        <v>70</v>
      </c>
      <c r="K411" s="3">
        <v>10</v>
      </c>
      <c r="L411" s="26">
        <v>2550.27</v>
      </c>
      <c r="M411" s="26">
        <f t="shared" si="3"/>
        <v>0.14285714285714285</v>
      </c>
      <c r="N411" s="26">
        <f t="shared" si="4"/>
        <v>377.43995999999999</v>
      </c>
      <c r="O411" s="26">
        <f t="shared" si="5"/>
        <v>53.919994285714282</v>
      </c>
      <c r="P411" s="3"/>
      <c r="Q411" s="3"/>
      <c r="R411" s="3"/>
      <c r="S411" s="3"/>
      <c r="T411" s="3"/>
      <c r="U411" s="3"/>
      <c r="V411" s="3"/>
      <c r="W411" s="3"/>
      <c r="X411" s="3"/>
      <c r="Y411" s="3"/>
      <c r="Z411" s="3"/>
      <c r="AA411" s="3"/>
    </row>
    <row r="412" spans="1:27" x14ac:dyDescent="0.2">
      <c r="A412" s="3">
        <v>11116</v>
      </c>
      <c r="B412" s="3" t="str">
        <f>VLOOKUP(A412,'QAQC ID Reference Page'!A$1:G$10999,2,FALSE)</f>
        <v>OBS0821W3</v>
      </c>
      <c r="C412" s="11">
        <f>VLOOKUP(A412,'QAQC ID Reference Page'!A$1:G$10999,3,FALSE)</f>
        <v>44426</v>
      </c>
      <c r="D412" s="12">
        <f>VLOOKUP(A412,'QAQC ID Reference Page'!A$1:G$10999,4,FALSE)</f>
        <v>0.34583333333333333</v>
      </c>
      <c r="E412" s="3">
        <f>VLOOKUP(A412,'QAQC ID Reference Page'!A$1:G$10999,5,FALSE)</f>
        <v>1010</v>
      </c>
      <c r="F412" s="3" t="str">
        <f>VLOOKUP(A412,'QAQC ID Reference Page'!A$1:G$10999,6,FALSE)</f>
        <v>MR</v>
      </c>
      <c r="G412" s="3" t="str">
        <f>VLOOKUP(A412,'QAQC ID Reference Page'!A$1:G$10999,7,FALSE)</f>
        <v>S</v>
      </c>
      <c r="H412" s="13">
        <v>44537</v>
      </c>
      <c r="I412" s="52">
        <v>0</v>
      </c>
      <c r="J412" s="3">
        <v>100</v>
      </c>
      <c r="K412" s="3">
        <v>10</v>
      </c>
      <c r="L412" s="26">
        <v>779.99</v>
      </c>
      <c r="M412" s="26">
        <f t="shared" si="3"/>
        <v>0.1</v>
      </c>
      <c r="N412" s="26">
        <f t="shared" si="4"/>
        <v>115.43852</v>
      </c>
      <c r="O412" s="26">
        <f t="shared" si="5"/>
        <v>11.543852000000001</v>
      </c>
      <c r="P412" s="3"/>
      <c r="Q412" s="3"/>
      <c r="R412" s="3"/>
      <c r="S412" s="3"/>
      <c r="T412" s="3"/>
      <c r="U412" s="3"/>
      <c r="V412" s="3"/>
      <c r="W412" s="3"/>
      <c r="X412" s="3"/>
      <c r="Y412" s="3"/>
      <c r="Z412" s="3"/>
      <c r="AA412" s="3"/>
    </row>
    <row r="413" spans="1:27" x14ac:dyDescent="0.2">
      <c r="A413" s="3">
        <v>11117</v>
      </c>
      <c r="B413" s="3" t="str">
        <f>VLOOKUP(A413,'QAQC ID Reference Page'!A$1:G$10999,2,FALSE)</f>
        <v>OBS0821W3</v>
      </c>
      <c r="C413" s="11">
        <f>VLOOKUP(A413,'QAQC ID Reference Page'!A$1:G$10999,3,FALSE)</f>
        <v>44426</v>
      </c>
      <c r="D413" s="12">
        <f>VLOOKUP(A413,'QAQC ID Reference Page'!A$1:G$10999,4,FALSE)</f>
        <v>0.34583333333333333</v>
      </c>
      <c r="E413" s="3">
        <f>VLOOKUP(A413,'QAQC ID Reference Page'!A$1:G$10999,5,FALSE)</f>
        <v>1034</v>
      </c>
      <c r="F413" s="3" t="str">
        <f>VLOOKUP(A413,'QAQC ID Reference Page'!A$1:G$10999,6,FALSE)</f>
        <v>MR</v>
      </c>
      <c r="G413" s="3" t="str">
        <f>VLOOKUP(A413,'QAQC ID Reference Page'!A$1:G$10999,7,FALSE)</f>
        <v>B</v>
      </c>
      <c r="H413" s="13">
        <v>44537</v>
      </c>
      <c r="I413" s="52">
        <v>0</v>
      </c>
      <c r="J413" s="3">
        <v>100</v>
      </c>
      <c r="K413" s="3">
        <v>10</v>
      </c>
      <c r="L413" s="26">
        <v>426.25</v>
      </c>
      <c r="M413" s="26">
        <f t="shared" si="3"/>
        <v>0.1</v>
      </c>
      <c r="N413" s="26">
        <f t="shared" si="4"/>
        <v>63.084999999999994</v>
      </c>
      <c r="O413" s="26">
        <f t="shared" si="5"/>
        <v>6.3084999999999996</v>
      </c>
      <c r="P413" s="3"/>
      <c r="Q413" s="3"/>
      <c r="R413" s="3"/>
      <c r="S413" s="3"/>
      <c r="T413" s="3"/>
      <c r="U413" s="3"/>
      <c r="V413" s="3"/>
      <c r="W413" s="3"/>
      <c r="X413" s="3"/>
      <c r="Y413" s="3"/>
      <c r="Z413" s="3"/>
      <c r="AA413" s="3"/>
    </row>
    <row r="414" spans="1:27" x14ac:dyDescent="0.2">
      <c r="A414" s="3">
        <v>11118</v>
      </c>
      <c r="B414" s="3" t="str">
        <f>VLOOKUP(A414,'QAQC ID Reference Page'!A$1:G$10999,2,FALSE)</f>
        <v>OBS0821W3</v>
      </c>
      <c r="C414" s="11">
        <f>VLOOKUP(A414,'QAQC ID Reference Page'!A$1:G$10999,3,FALSE)</f>
        <v>44427</v>
      </c>
      <c r="D414" s="12">
        <f>VLOOKUP(A414,'QAQC ID Reference Page'!A$1:G$10999,4,FALSE)</f>
        <v>0.33263888888888887</v>
      </c>
      <c r="E414" s="3">
        <f>VLOOKUP(A414,'QAQC ID Reference Page'!A$1:G$10999,5,FALSE)</f>
        <v>1005</v>
      </c>
      <c r="F414" s="3" t="str">
        <f>VLOOKUP(A414,'QAQC ID Reference Page'!A$1:G$10999,6,FALSE)</f>
        <v>BSR</v>
      </c>
      <c r="G414" s="3" t="str">
        <f>VLOOKUP(A414,'QAQC ID Reference Page'!A$1:G$10999,7,FALSE)</f>
        <v>S</v>
      </c>
      <c r="H414" s="13">
        <v>44677</v>
      </c>
      <c r="I414" s="3">
        <v>0.4</v>
      </c>
      <c r="J414" s="3">
        <v>60</v>
      </c>
      <c r="K414" s="3">
        <v>10</v>
      </c>
      <c r="L414" s="26">
        <v>6863</v>
      </c>
      <c r="M414" s="26">
        <f t="shared" si="3"/>
        <v>0.16666666666666666</v>
      </c>
      <c r="N414" s="26">
        <f t="shared" si="4"/>
        <v>1015.324</v>
      </c>
      <c r="O414" s="26">
        <f t="shared" si="5"/>
        <v>169.22066666666666</v>
      </c>
      <c r="P414" s="3"/>
      <c r="Q414" s="3"/>
      <c r="R414" s="3"/>
      <c r="S414" s="3"/>
      <c r="T414" s="3"/>
      <c r="U414" s="3"/>
      <c r="V414" s="3"/>
      <c r="W414" s="3"/>
      <c r="X414" s="3"/>
      <c r="Y414" s="3"/>
      <c r="Z414" s="3"/>
      <c r="AA414" s="3"/>
    </row>
    <row r="415" spans="1:27" x14ac:dyDescent="0.2">
      <c r="A415" s="3">
        <v>11119</v>
      </c>
      <c r="B415" s="3" t="str">
        <f>VLOOKUP(A415,'QAQC ID Reference Page'!A$1:G$10999,2,FALSE)</f>
        <v>OBS0821W3</v>
      </c>
      <c r="C415" s="11">
        <f>VLOOKUP(A415,'QAQC ID Reference Page'!A$1:G$10999,3,FALSE)</f>
        <v>44427</v>
      </c>
      <c r="D415" s="12">
        <f>VLOOKUP(A415,'QAQC ID Reference Page'!A$1:G$10999,4,FALSE)</f>
        <v>0.34930555555555554</v>
      </c>
      <c r="E415" s="3">
        <f>VLOOKUP(A415,'QAQC ID Reference Page'!A$1:G$10999,5,FALSE)</f>
        <v>1040</v>
      </c>
      <c r="F415" s="3" t="str">
        <f>VLOOKUP(A415,'QAQC ID Reference Page'!A$1:G$10999,6,FALSE)</f>
        <v>D11</v>
      </c>
      <c r="G415" s="3" t="str">
        <f>VLOOKUP(A415,'QAQC ID Reference Page'!A$1:G$10999,7,FALSE)</f>
        <v>S</v>
      </c>
      <c r="H415" s="13">
        <v>44677</v>
      </c>
      <c r="I415" s="3">
        <v>0.4</v>
      </c>
      <c r="J415" s="3">
        <v>100</v>
      </c>
      <c r="K415" s="3">
        <v>10</v>
      </c>
      <c r="L415" s="26">
        <v>876.57</v>
      </c>
      <c r="M415" s="26">
        <f t="shared" si="3"/>
        <v>0.1</v>
      </c>
      <c r="N415" s="26">
        <f t="shared" si="4"/>
        <v>129.33235999999999</v>
      </c>
      <c r="O415" s="26">
        <f t="shared" si="5"/>
        <v>12.933236000000001</v>
      </c>
      <c r="P415" s="3"/>
      <c r="Q415" s="3"/>
      <c r="R415" s="3"/>
      <c r="S415" s="3"/>
      <c r="T415" s="3"/>
      <c r="U415" s="3"/>
      <c r="V415" s="3"/>
      <c r="W415" s="3"/>
      <c r="X415" s="3"/>
      <c r="Y415" s="3"/>
      <c r="Z415" s="3"/>
      <c r="AA415" s="3"/>
    </row>
    <row r="416" spans="1:27" x14ac:dyDescent="0.2">
      <c r="A416" s="3">
        <v>11120</v>
      </c>
      <c r="B416" s="3" t="str">
        <f>VLOOKUP(A416,'QAQC ID Reference Page'!A$1:G$10999,2,FALSE)</f>
        <v>OBS0821W3</v>
      </c>
      <c r="C416" s="11">
        <f>VLOOKUP(A416,'QAQC ID Reference Page'!A$1:G$10999,3,FALSE)</f>
        <v>44427</v>
      </c>
      <c r="D416" s="12">
        <f>VLOOKUP(A416,'QAQC ID Reference Page'!A$1:G$10999,4,FALSE)</f>
        <v>0.40416666666666667</v>
      </c>
      <c r="E416" s="3">
        <f>VLOOKUP(A416,'QAQC ID Reference Page'!A$1:G$10999,5,FALSE)</f>
        <v>1024</v>
      </c>
      <c r="F416" s="3" t="str">
        <f>VLOOKUP(A416,'QAQC ID Reference Page'!A$1:G$10999,6,FALSE)</f>
        <v>C7C</v>
      </c>
      <c r="G416" s="3" t="str">
        <f>VLOOKUP(A416,'QAQC ID Reference Page'!A$1:G$10999,7,FALSE)</f>
        <v>S</v>
      </c>
      <c r="H416" s="13">
        <v>44677</v>
      </c>
      <c r="I416" s="3">
        <v>0.4</v>
      </c>
      <c r="J416" s="3">
        <v>100</v>
      </c>
      <c r="K416" s="3">
        <v>10</v>
      </c>
      <c r="L416" s="26">
        <v>507.21</v>
      </c>
      <c r="M416" s="26">
        <f t="shared" si="3"/>
        <v>0.1</v>
      </c>
      <c r="N416" s="26">
        <f t="shared" si="4"/>
        <v>74.667079999999984</v>
      </c>
      <c r="O416" s="26">
        <f t="shared" si="5"/>
        <v>7.4667079999999988</v>
      </c>
      <c r="P416" s="3"/>
      <c r="Q416" s="3"/>
      <c r="R416" s="3"/>
      <c r="S416" s="3"/>
      <c r="T416" s="3"/>
      <c r="U416" s="3"/>
      <c r="V416" s="3"/>
      <c r="W416" s="3"/>
      <c r="X416" s="3"/>
      <c r="Y416" s="3"/>
      <c r="Z416" s="3"/>
      <c r="AA416" s="3"/>
    </row>
    <row r="417" spans="1:27" x14ac:dyDescent="0.2">
      <c r="A417" s="3">
        <v>11121</v>
      </c>
      <c r="B417" s="3" t="str">
        <f>VLOOKUP(A417,'QAQC ID Reference Page'!A$1:G$10999,2,FALSE)</f>
        <v>OBS0821W3</v>
      </c>
      <c r="C417" s="11">
        <f>VLOOKUP(A417,'QAQC ID Reference Page'!A$1:G$10999,3,FALSE)</f>
        <v>44427</v>
      </c>
      <c r="D417" s="12">
        <f>VLOOKUP(A417,'QAQC ID Reference Page'!A$1:G$10999,4,FALSE)</f>
        <v>0.31666666666666665</v>
      </c>
      <c r="E417" s="3">
        <f>VLOOKUP(A417,'QAQC ID Reference Page'!A$1:G$10999,5,FALSE)</f>
        <v>1009</v>
      </c>
      <c r="F417" s="3" t="str">
        <f>VLOOKUP(A417,'QAQC ID Reference Page'!A$1:G$10999,6,FALSE)</f>
        <v>B11</v>
      </c>
      <c r="G417" s="3" t="str">
        <f>VLOOKUP(A417,'QAQC ID Reference Page'!A$1:G$10999,7,FALSE)</f>
        <v>S</v>
      </c>
      <c r="H417" s="13">
        <v>44677</v>
      </c>
      <c r="I417" s="3">
        <v>0.4</v>
      </c>
      <c r="J417" s="3">
        <v>100</v>
      </c>
      <c r="K417" s="3">
        <v>10</v>
      </c>
      <c r="L417" s="26">
        <v>1883.71</v>
      </c>
      <c r="M417" s="26">
        <f t="shared" si="3"/>
        <v>0.1</v>
      </c>
      <c r="N417" s="26">
        <f t="shared" si="4"/>
        <v>278.38908000000004</v>
      </c>
      <c r="O417" s="26">
        <f t="shared" si="5"/>
        <v>27.838908000000004</v>
      </c>
      <c r="P417" s="3"/>
      <c r="Q417" s="3"/>
      <c r="R417" s="3"/>
      <c r="S417" s="3"/>
      <c r="T417" s="3"/>
      <c r="U417" s="3"/>
      <c r="V417" s="3"/>
      <c r="W417" s="3"/>
      <c r="X417" s="3"/>
      <c r="Y417" s="3"/>
      <c r="Z417" s="3"/>
      <c r="AA417" s="3"/>
    </row>
    <row r="418" spans="1:27" x14ac:dyDescent="0.2">
      <c r="A418" s="3">
        <v>11122</v>
      </c>
      <c r="B418" s="3" t="str">
        <f>VLOOKUP(A418,'QAQC ID Reference Page'!A$1:G$10999,2,FALSE)</f>
        <v>OBS0821W3</v>
      </c>
      <c r="C418" s="11">
        <f>VLOOKUP(A418,'QAQC ID Reference Page'!A$1:G$10999,3,FALSE)</f>
        <v>44427</v>
      </c>
      <c r="D418" s="12">
        <f>VLOOKUP(A418,'QAQC ID Reference Page'!A$1:G$10999,4,FALSE)</f>
        <v>0.4597222222222222</v>
      </c>
      <c r="E418" s="3">
        <f>VLOOKUP(A418,'QAQC ID Reference Page'!A$1:G$10999,5,FALSE)</f>
        <v>1006</v>
      </c>
      <c r="F418" s="3" t="str">
        <f>VLOOKUP(A418,'QAQC ID Reference Page'!A$1:G$10999,6,FALSE)</f>
        <v>WFR</v>
      </c>
      <c r="G418" s="3" t="str">
        <f>VLOOKUP(A418,'QAQC ID Reference Page'!A$1:G$10999,7,FALSE)</f>
        <v>S</v>
      </c>
      <c r="H418" s="13">
        <v>44677</v>
      </c>
      <c r="I418" s="3">
        <v>0.4</v>
      </c>
      <c r="J418" s="3">
        <v>100</v>
      </c>
      <c r="K418" s="3">
        <v>10</v>
      </c>
      <c r="L418" s="26">
        <v>1407.09</v>
      </c>
      <c r="M418" s="26">
        <f t="shared" si="3"/>
        <v>0.1</v>
      </c>
      <c r="N418" s="26">
        <f t="shared" si="4"/>
        <v>207.84931999999998</v>
      </c>
      <c r="O418" s="26">
        <f t="shared" si="5"/>
        <v>20.784931999999998</v>
      </c>
      <c r="P418" s="3"/>
      <c r="Q418" s="3"/>
      <c r="R418" s="3"/>
      <c r="S418" s="3"/>
      <c r="T418" s="3"/>
      <c r="U418" s="3"/>
      <c r="V418" s="3"/>
      <c r="W418" s="3"/>
      <c r="X418" s="3"/>
      <c r="Y418" s="3"/>
      <c r="Z418" s="3"/>
      <c r="AA418" s="3"/>
    </row>
    <row r="419" spans="1:27" x14ac:dyDescent="0.2">
      <c r="A419" s="3">
        <v>11123</v>
      </c>
      <c r="B419" s="3" t="str">
        <f>VLOOKUP(A419,'QAQC ID Reference Page'!A$1:G$10999,2,FALSE)</f>
        <v>OBS0821W3</v>
      </c>
      <c r="C419" s="11">
        <f>VLOOKUP(A419,'QAQC ID Reference Page'!A$1:G$10999,3,FALSE)</f>
        <v>44427</v>
      </c>
      <c r="D419" s="12">
        <f>VLOOKUP(A419,'QAQC ID Reference Page'!A$1:G$10999,4,FALSE)</f>
        <v>0.50069444444444444</v>
      </c>
      <c r="E419" s="3">
        <f>VLOOKUP(A419,'QAQC ID Reference Page'!A$1:G$10999,5,FALSE)</f>
        <v>1033</v>
      </c>
      <c r="F419" s="3" t="str">
        <f>VLOOKUP(A419,'QAQC ID Reference Page'!A$1:G$10999,6,FALSE)</f>
        <v>C1</v>
      </c>
      <c r="G419" s="3" t="str">
        <f>VLOOKUP(A419,'QAQC ID Reference Page'!A$1:G$10999,7,FALSE)</f>
        <v>B</v>
      </c>
      <c r="H419" s="13">
        <v>44677</v>
      </c>
      <c r="I419" s="3">
        <v>0.4</v>
      </c>
      <c r="J419" s="3">
        <v>80</v>
      </c>
      <c r="K419" s="3">
        <v>10</v>
      </c>
      <c r="L419" s="26">
        <v>535.09</v>
      </c>
      <c r="M419" s="26">
        <f t="shared" si="3"/>
        <v>0.125</v>
      </c>
      <c r="N419" s="26">
        <f t="shared" si="4"/>
        <v>78.793319999999994</v>
      </c>
      <c r="O419" s="26">
        <f t="shared" si="5"/>
        <v>9.8491649999999993</v>
      </c>
      <c r="P419" s="3"/>
      <c r="Q419" s="3"/>
      <c r="R419" s="3"/>
      <c r="S419" s="3"/>
      <c r="T419" s="3"/>
      <c r="U419" s="3"/>
      <c r="V419" s="3"/>
      <c r="W419" s="3"/>
      <c r="X419" s="3"/>
      <c r="Y419" s="3"/>
      <c r="Z419" s="3"/>
      <c r="AA419" s="3"/>
    </row>
    <row r="420" spans="1:27" x14ac:dyDescent="0.2">
      <c r="A420" s="3">
        <v>11124</v>
      </c>
      <c r="B420" s="3" t="str">
        <f>VLOOKUP(A420,'QAQC ID Reference Page'!A$1:G$10999,2,FALSE)</f>
        <v>OBS0821W3</v>
      </c>
      <c r="C420" s="11">
        <f>VLOOKUP(A420,'QAQC ID Reference Page'!A$1:G$10999,3,FALSE)</f>
        <v>44427</v>
      </c>
      <c r="D420" s="12">
        <f>VLOOKUP(A420,'QAQC ID Reference Page'!A$1:G$10999,4,FALSE)</f>
        <v>0.50069444444444444</v>
      </c>
      <c r="E420" s="3">
        <f>VLOOKUP(A420,'QAQC ID Reference Page'!A$1:G$10999,5,FALSE)</f>
        <v>1026</v>
      </c>
      <c r="F420" s="3" t="str">
        <f>VLOOKUP(A420,'QAQC ID Reference Page'!A$1:G$10999,6,FALSE)</f>
        <v>C1</v>
      </c>
      <c r="G420" s="3" t="str">
        <f>VLOOKUP(A420,'QAQC ID Reference Page'!A$1:G$10999,7,FALSE)</f>
        <v>S</v>
      </c>
      <c r="H420" s="13">
        <v>44677</v>
      </c>
      <c r="I420" s="3">
        <v>0.4</v>
      </c>
      <c r="J420" s="3">
        <v>80</v>
      </c>
      <c r="K420" s="3">
        <v>10</v>
      </c>
      <c r="L420" s="26">
        <v>503.68</v>
      </c>
      <c r="M420" s="26">
        <f t="shared" si="3"/>
        <v>0.125</v>
      </c>
      <c r="N420" s="26">
        <f t="shared" si="4"/>
        <v>74.144639999999995</v>
      </c>
      <c r="O420" s="26">
        <f t="shared" si="5"/>
        <v>9.2680799999999994</v>
      </c>
      <c r="P420" s="3"/>
      <c r="Q420" s="3"/>
      <c r="R420" s="3"/>
      <c r="S420" s="3"/>
      <c r="T420" s="3"/>
      <c r="U420" s="3"/>
      <c r="V420" s="3"/>
      <c r="W420" s="3"/>
      <c r="X420" s="3"/>
      <c r="Y420" s="3"/>
      <c r="Z420" s="3"/>
      <c r="AA420" s="3"/>
    </row>
    <row r="421" spans="1:27" x14ac:dyDescent="0.2">
      <c r="A421" s="3">
        <v>11125</v>
      </c>
      <c r="B421" s="3" t="str">
        <f>VLOOKUP(A421,'QAQC ID Reference Page'!A$1:G$10999,2,FALSE)</f>
        <v>OBS0821W3</v>
      </c>
      <c r="C421" s="11">
        <f>VLOOKUP(A421,'QAQC ID Reference Page'!A$1:G$10999,3,FALSE)</f>
        <v>44427</v>
      </c>
      <c r="D421" s="12">
        <f>VLOOKUP(A421,'QAQC ID Reference Page'!A$1:G$10999,4,FALSE)</f>
        <v>0.49236111111111114</v>
      </c>
      <c r="E421" s="3">
        <f>VLOOKUP(A421,'QAQC ID Reference Page'!A$1:G$10999,5,FALSE)</f>
        <v>1027</v>
      </c>
      <c r="F421" s="3" t="str">
        <f>VLOOKUP(A421,'QAQC ID Reference Page'!A$1:G$10999,6,FALSE)</f>
        <v>D1</v>
      </c>
      <c r="G421" s="3" t="str">
        <f>VLOOKUP(A421,'QAQC ID Reference Page'!A$1:G$10999,7,FALSE)</f>
        <v>S</v>
      </c>
      <c r="H421" s="13">
        <v>44677</v>
      </c>
      <c r="I421" s="3">
        <v>0.4</v>
      </c>
      <c r="J421" s="3">
        <v>80</v>
      </c>
      <c r="K421" s="3">
        <v>10</v>
      </c>
      <c r="L421" s="26">
        <v>321.36</v>
      </c>
      <c r="M421" s="26">
        <f t="shared" si="3"/>
        <v>0.125</v>
      </c>
      <c r="N421" s="26">
        <f t="shared" si="4"/>
        <v>47.161279999999998</v>
      </c>
      <c r="O421" s="26">
        <f t="shared" si="5"/>
        <v>5.8951599999999997</v>
      </c>
      <c r="P421" s="3"/>
      <c r="Q421" s="3"/>
      <c r="R421" s="3"/>
      <c r="S421" s="3"/>
      <c r="T421" s="3"/>
      <c r="U421" s="3"/>
      <c r="V421" s="3"/>
      <c r="W421" s="3"/>
      <c r="X421" s="3"/>
      <c r="Y421" s="3"/>
      <c r="Z421" s="3"/>
      <c r="AA421" s="3"/>
    </row>
    <row r="422" spans="1:27" x14ac:dyDescent="0.2">
      <c r="A422" s="3">
        <v>11126</v>
      </c>
      <c r="B422" s="3" t="str">
        <f>VLOOKUP(A422,'QAQC ID Reference Page'!A$1:G$10999,2,FALSE)</f>
        <v>OBS0821W3</v>
      </c>
      <c r="C422" s="11">
        <f>VLOOKUP(A422,'QAQC ID Reference Page'!A$1:G$10999,3,FALSE)</f>
        <v>44427</v>
      </c>
      <c r="D422" s="12">
        <f>VLOOKUP(A422,'QAQC ID Reference Page'!A$1:G$10999,4,FALSE)</f>
        <v>0.37847222222222221</v>
      </c>
      <c r="E422" s="3">
        <f>VLOOKUP(A422,'QAQC ID Reference Page'!A$1:G$10999,5,FALSE)</f>
        <v>1008</v>
      </c>
      <c r="F422" s="3" t="str">
        <f>VLOOKUP(A422,'QAQC ID Reference Page'!A$1:G$10999,6,FALSE)</f>
        <v>C9</v>
      </c>
      <c r="G422" s="3" t="str">
        <f>VLOOKUP(A422,'QAQC ID Reference Page'!A$1:G$10999,7,FALSE)</f>
        <v>S</v>
      </c>
      <c r="H422" s="13">
        <v>44677</v>
      </c>
      <c r="I422" s="3">
        <v>0.4</v>
      </c>
      <c r="J422" s="3">
        <v>80</v>
      </c>
      <c r="K422" s="3">
        <v>10</v>
      </c>
      <c r="L422" s="26">
        <v>195.7</v>
      </c>
      <c r="M422" s="26">
        <f t="shared" si="3"/>
        <v>0.125</v>
      </c>
      <c r="N422" s="26">
        <f t="shared" si="4"/>
        <v>28.563599999999997</v>
      </c>
      <c r="O422" s="26">
        <f t="shared" si="5"/>
        <v>3.5704499999999997</v>
      </c>
      <c r="P422" s="3"/>
      <c r="Q422" s="3"/>
      <c r="R422" s="3"/>
      <c r="S422" s="3"/>
      <c r="T422" s="3"/>
      <c r="U422" s="3"/>
      <c r="V422" s="3"/>
      <c r="W422" s="3"/>
      <c r="X422" s="3"/>
      <c r="Y422" s="3"/>
      <c r="Z422" s="3"/>
      <c r="AA422" s="3"/>
    </row>
    <row r="423" spans="1:27" x14ac:dyDescent="0.2">
      <c r="A423" s="3">
        <v>11127</v>
      </c>
      <c r="B423" s="3" t="str">
        <f>VLOOKUP(A423,'QAQC ID Reference Page'!A$1:G$10999,2,FALSE)</f>
        <v>OBS0821W3</v>
      </c>
      <c r="C423" s="11">
        <f>VLOOKUP(A423,'QAQC ID Reference Page'!A$1:G$10999,3,FALSE)</f>
        <v>44427</v>
      </c>
      <c r="D423" s="12">
        <f>VLOOKUP(A423,'QAQC ID Reference Page'!A$1:G$10999,4,FALSE)</f>
        <v>0.44097222222222221</v>
      </c>
      <c r="E423" s="3">
        <f>VLOOKUP(A423,'QAQC ID Reference Page'!A$1:G$10999,5,FALSE)</f>
        <v>1011</v>
      </c>
      <c r="F423" s="3" t="str">
        <f>VLOOKUP(A423,'QAQC ID Reference Page'!A$1:G$10999,6,FALSE)</f>
        <v>C5-1</v>
      </c>
      <c r="G423" s="3" t="str">
        <f>VLOOKUP(A423,'QAQC ID Reference Page'!A$1:G$10999,7,FALSE)</f>
        <v>S</v>
      </c>
      <c r="H423" s="13">
        <v>44677</v>
      </c>
      <c r="I423" s="3">
        <v>0.4</v>
      </c>
      <c r="J423" s="3">
        <v>80</v>
      </c>
      <c r="K423" s="3">
        <v>10</v>
      </c>
      <c r="L423" s="26">
        <v>564.1</v>
      </c>
      <c r="M423" s="26">
        <f t="shared" si="3"/>
        <v>0.125</v>
      </c>
      <c r="N423" s="26">
        <f t="shared" si="4"/>
        <v>83.086799999999997</v>
      </c>
      <c r="O423" s="26">
        <f t="shared" si="5"/>
        <v>10.38585</v>
      </c>
      <c r="P423" s="3" t="s">
        <v>758</v>
      </c>
      <c r="Q423" s="3"/>
      <c r="R423" s="3"/>
      <c r="S423" s="3"/>
      <c r="T423" s="3"/>
      <c r="U423" s="3"/>
      <c r="V423" s="3"/>
      <c r="W423" s="3"/>
      <c r="X423" s="3"/>
      <c r="Y423" s="3"/>
      <c r="Z423" s="3"/>
      <c r="AA423" s="3"/>
    </row>
    <row r="424" spans="1:27" x14ac:dyDescent="0.2">
      <c r="A424" s="3">
        <v>11128</v>
      </c>
      <c r="B424" s="3" t="str">
        <f>VLOOKUP(A424,'QAQC ID Reference Page'!A$1:G$10999,2,FALSE)</f>
        <v>OBS0821W3</v>
      </c>
      <c r="C424" s="11">
        <f>VLOOKUP(A424,'QAQC ID Reference Page'!A$1:G$10999,3,FALSE)</f>
        <v>44427</v>
      </c>
      <c r="D424" s="12">
        <f>VLOOKUP(A424,'QAQC ID Reference Page'!A$1:G$10999,4,FALSE)</f>
        <v>0.47083333333333333</v>
      </c>
      <c r="E424" s="3">
        <f>VLOOKUP(A424,'QAQC ID Reference Page'!A$1:G$10999,5,FALSE)</f>
        <v>1022</v>
      </c>
      <c r="F424" s="3" t="str">
        <f>VLOOKUP(A424,'QAQC ID Reference Page'!A$1:G$10999,6,FALSE)</f>
        <v>BLB</v>
      </c>
      <c r="G424" s="3" t="str">
        <f>VLOOKUP(A424,'QAQC ID Reference Page'!A$1:G$10999,7,FALSE)</f>
        <v>S</v>
      </c>
      <c r="H424" s="13">
        <v>44677</v>
      </c>
      <c r="I424" s="3">
        <v>1.45</v>
      </c>
      <c r="J424" s="3">
        <v>80</v>
      </c>
      <c r="K424" s="3">
        <v>10</v>
      </c>
      <c r="L424" s="26">
        <v>702.57</v>
      </c>
      <c r="M424" s="26">
        <f t="shared" si="3"/>
        <v>0.125</v>
      </c>
      <c r="N424" s="26">
        <f t="shared" si="4"/>
        <v>102.53036</v>
      </c>
      <c r="O424" s="26">
        <f t="shared" si="5"/>
        <v>12.816295</v>
      </c>
      <c r="P424" s="3"/>
      <c r="Q424" s="3"/>
      <c r="R424" s="3"/>
      <c r="S424" s="3"/>
      <c r="T424" s="3"/>
      <c r="U424" s="3"/>
      <c r="V424" s="3"/>
      <c r="W424" s="3"/>
      <c r="X424" s="3"/>
      <c r="Y424" s="3"/>
      <c r="Z424" s="3"/>
      <c r="AA424" s="3"/>
    </row>
    <row r="425" spans="1:27" x14ac:dyDescent="0.2">
      <c r="A425" s="3">
        <v>11129</v>
      </c>
      <c r="B425" s="3" t="str">
        <f>VLOOKUP(A425,'QAQC ID Reference Page'!A$1:G$10999,2,FALSE)</f>
        <v>OBS0821W3</v>
      </c>
      <c r="C425" s="11">
        <f>VLOOKUP(A425,'QAQC ID Reference Page'!A$1:G$10999,3,FALSE)</f>
        <v>44427</v>
      </c>
      <c r="D425" s="12">
        <f>VLOOKUP(A425,'QAQC ID Reference Page'!A$1:G$10999,4,FALSE)</f>
        <v>0.4513888888888889</v>
      </c>
      <c r="E425" s="3">
        <f>VLOOKUP(A425,'QAQC ID Reference Page'!A$1:G$10999,5,FALSE)</f>
        <v>1019</v>
      </c>
      <c r="F425" s="3" t="str">
        <f>VLOOKUP(A425,'QAQC ID Reference Page'!A$1:G$10999,6,FALSE)</f>
        <v>C4</v>
      </c>
      <c r="G425" s="3" t="str">
        <f>VLOOKUP(A425,'QAQC ID Reference Page'!A$1:G$10999,7,FALSE)</f>
        <v>S</v>
      </c>
      <c r="H425" s="13">
        <v>44677</v>
      </c>
      <c r="I425" s="3">
        <v>1.45</v>
      </c>
      <c r="J425" s="3">
        <v>80</v>
      </c>
      <c r="K425" s="3">
        <v>10</v>
      </c>
      <c r="L425" s="26">
        <v>590.72</v>
      </c>
      <c r="M425" s="26">
        <f t="shared" si="3"/>
        <v>0.125</v>
      </c>
      <c r="N425" s="26">
        <f t="shared" si="4"/>
        <v>85.976559999999992</v>
      </c>
      <c r="O425" s="26">
        <f t="shared" si="5"/>
        <v>10.747069999999999</v>
      </c>
      <c r="P425" s="3"/>
      <c r="Q425" s="3"/>
      <c r="R425" s="3"/>
      <c r="S425" s="3"/>
      <c r="T425" s="3"/>
      <c r="U425" s="3"/>
      <c r="V425" s="3"/>
      <c r="W425" s="3"/>
      <c r="X425" s="3"/>
      <c r="Y425" s="3"/>
      <c r="Z425" s="3"/>
      <c r="AA425" s="3"/>
    </row>
    <row r="426" spans="1:27" x14ac:dyDescent="0.2">
      <c r="A426" s="3">
        <v>11130</v>
      </c>
      <c r="B426" s="3" t="str">
        <f>VLOOKUP(A426,'QAQC ID Reference Page'!A$1:G$10999,2,FALSE)</f>
        <v>OBS0821W3</v>
      </c>
      <c r="C426" s="11">
        <f>VLOOKUP(A426,'QAQC ID Reference Page'!A$1:G$10999,3,FALSE)</f>
        <v>44427</v>
      </c>
      <c r="D426" s="12">
        <f>VLOOKUP(A426,'QAQC ID Reference Page'!A$1:G$10999,4,FALSE)</f>
        <v>0.54861111111111116</v>
      </c>
      <c r="E426" s="3">
        <f>VLOOKUP(A426,'QAQC ID Reference Page'!A$1:G$10999,5,FALSE)</f>
        <v>1035</v>
      </c>
      <c r="F426" s="3" t="str">
        <f>VLOOKUP(A426,'QAQC ID Reference Page'!A$1:G$10999,6,FALSE)</f>
        <v>B4</v>
      </c>
      <c r="G426" s="3" t="str">
        <f>VLOOKUP(A426,'QAQC ID Reference Page'!A$1:G$10999,7,FALSE)</f>
        <v>S</v>
      </c>
      <c r="H426" s="13">
        <v>44677</v>
      </c>
      <c r="I426" s="3">
        <v>1.45</v>
      </c>
      <c r="J426" s="3">
        <v>80</v>
      </c>
      <c r="K426" s="3">
        <v>10</v>
      </c>
      <c r="L426" s="26">
        <v>443.66</v>
      </c>
      <c r="M426" s="26">
        <f t="shared" si="3"/>
        <v>0.125</v>
      </c>
      <c r="N426" s="26">
        <f t="shared" si="4"/>
        <v>64.211680000000001</v>
      </c>
      <c r="O426" s="26">
        <f t="shared" si="5"/>
        <v>8.0264600000000002</v>
      </c>
      <c r="P426" s="3"/>
      <c r="Q426" s="3"/>
      <c r="R426" s="3"/>
      <c r="S426" s="3"/>
      <c r="T426" s="3"/>
      <c r="U426" s="3"/>
      <c r="V426" s="3"/>
      <c r="W426" s="3"/>
      <c r="X426" s="3"/>
      <c r="Y426" s="3"/>
      <c r="Z426" s="3"/>
      <c r="AA426" s="3"/>
    </row>
    <row r="427" spans="1:27" x14ac:dyDescent="0.2">
      <c r="A427" s="3">
        <v>11131</v>
      </c>
      <c r="B427" s="3" t="str">
        <f>VLOOKUP(A427,'QAQC ID Reference Page'!A$1:G$10999,2,FALSE)</f>
        <v>OBS0821W3</v>
      </c>
      <c r="C427" s="11">
        <f>VLOOKUP(A427,'QAQC ID Reference Page'!A$1:G$10999,3,FALSE)</f>
        <v>44427</v>
      </c>
      <c r="D427" s="12">
        <f>VLOOKUP(A427,'QAQC ID Reference Page'!A$1:G$10999,4,FALSE)</f>
        <v>0.51249999999999996</v>
      </c>
      <c r="E427" s="3">
        <f>VLOOKUP(A427,'QAQC ID Reference Page'!A$1:G$10999,5,FALSE)</f>
        <v>1002</v>
      </c>
      <c r="F427" s="3" t="str">
        <f>VLOOKUP(A427,'QAQC ID Reference Page'!A$1:G$10999,6,FALSE)</f>
        <v>B1</v>
      </c>
      <c r="G427" s="3" t="str">
        <f>VLOOKUP(A427,'QAQC ID Reference Page'!A$1:G$10999,7,FALSE)</f>
        <v>S</v>
      </c>
      <c r="H427" s="13">
        <v>44677</v>
      </c>
      <c r="I427" s="3">
        <v>1.45</v>
      </c>
      <c r="J427" s="3">
        <v>80</v>
      </c>
      <c r="K427" s="3">
        <v>10</v>
      </c>
      <c r="L427" s="26">
        <v>245.5</v>
      </c>
      <c r="M427" s="26">
        <f t="shared" si="3"/>
        <v>0.125</v>
      </c>
      <c r="N427" s="26">
        <f t="shared" si="4"/>
        <v>34.883999999999993</v>
      </c>
      <c r="O427" s="26">
        <f t="shared" si="5"/>
        <v>4.3604999999999992</v>
      </c>
      <c r="P427" s="3"/>
      <c r="Q427" s="3"/>
      <c r="R427" s="3"/>
      <c r="S427" s="3"/>
      <c r="T427" s="3"/>
      <c r="U427" s="3"/>
      <c r="V427" s="3"/>
      <c r="W427" s="3"/>
      <c r="X427" s="3"/>
      <c r="Y427" s="3"/>
      <c r="Z427" s="3"/>
      <c r="AA427" s="3"/>
    </row>
    <row r="428" spans="1:27" x14ac:dyDescent="0.2">
      <c r="A428" s="3">
        <v>11132</v>
      </c>
      <c r="B428" s="3" t="str">
        <f>VLOOKUP(A428,'QAQC ID Reference Page'!A$1:G$10999,2,FALSE)</f>
        <v>OBS0821W3</v>
      </c>
      <c r="C428" s="11">
        <f>VLOOKUP(A428,'QAQC ID Reference Page'!A$1:G$10999,3,FALSE)</f>
        <v>44427</v>
      </c>
      <c r="D428" s="12">
        <f>VLOOKUP(A428,'QAQC ID Reference Page'!A$1:G$10999,4,FALSE)</f>
        <v>0.28819444444444442</v>
      </c>
      <c r="E428" s="3">
        <f>VLOOKUP(A428,'QAQC ID Reference Page'!A$1:G$10999,5,FALSE)</f>
        <v>1028</v>
      </c>
      <c r="F428" s="3" t="str">
        <f>VLOOKUP(A428,'QAQC ID Reference Page'!A$1:G$10999,6,FALSE)</f>
        <v>B7C</v>
      </c>
      <c r="G428" s="3" t="str">
        <f>VLOOKUP(A428,'QAQC ID Reference Page'!A$1:G$10999,7,FALSE)</f>
        <v>S</v>
      </c>
      <c r="H428" s="13">
        <v>44677</v>
      </c>
      <c r="I428" s="3">
        <v>1.45</v>
      </c>
      <c r="J428" s="3">
        <v>80</v>
      </c>
      <c r="K428" s="3">
        <v>10</v>
      </c>
      <c r="L428" s="26">
        <v>223.88</v>
      </c>
      <c r="M428" s="26">
        <f t="shared" si="3"/>
        <v>0.125</v>
      </c>
      <c r="N428" s="26">
        <f t="shared" si="4"/>
        <v>31.684239999999999</v>
      </c>
      <c r="O428" s="26">
        <f t="shared" si="5"/>
        <v>3.9605299999999999</v>
      </c>
      <c r="P428" s="3"/>
      <c r="Q428" s="3"/>
      <c r="R428" s="3"/>
      <c r="S428" s="3"/>
      <c r="T428" s="3"/>
      <c r="U428" s="3"/>
      <c r="V428" s="3"/>
      <c r="W428" s="3"/>
      <c r="X428" s="3"/>
      <c r="Y428" s="3"/>
      <c r="Z428" s="3"/>
      <c r="AA428" s="3"/>
    </row>
    <row r="429" spans="1:27" x14ac:dyDescent="0.2">
      <c r="A429" s="3">
        <v>11133</v>
      </c>
      <c r="B429" s="3" t="str">
        <f>VLOOKUP(A429,'QAQC ID Reference Page'!A$1:G$10999,2,FALSE)</f>
        <v>OBS0821W3</v>
      </c>
      <c r="C429" s="11">
        <f>VLOOKUP(A429,'QAQC ID Reference Page'!A$1:G$10999,3,FALSE)</f>
        <v>44427</v>
      </c>
      <c r="D429" s="12">
        <f>VLOOKUP(A429,'QAQC ID Reference Page'!A$1:G$10999,4,FALSE)</f>
        <v>0.28819444444444442</v>
      </c>
      <c r="E429" s="3">
        <f>VLOOKUP(A429,'QAQC ID Reference Page'!A$1:G$10999,5,FALSE)</f>
        <v>1025</v>
      </c>
      <c r="F429" s="3" t="str">
        <f>VLOOKUP(A429,'QAQC ID Reference Page'!A$1:G$10999,6,FALSE)</f>
        <v>B7C</v>
      </c>
      <c r="G429" s="3" t="str">
        <f>VLOOKUP(A429,'QAQC ID Reference Page'!A$1:G$10999,7,FALSE)</f>
        <v>B</v>
      </c>
      <c r="H429" s="13">
        <v>44677</v>
      </c>
      <c r="I429" s="3">
        <v>1.45</v>
      </c>
      <c r="J429" s="3">
        <v>80</v>
      </c>
      <c r="K429" s="3">
        <v>10</v>
      </c>
      <c r="L429" s="26">
        <v>135.58000000000001</v>
      </c>
      <c r="M429" s="26">
        <f t="shared" si="3"/>
        <v>0.125</v>
      </c>
      <c r="N429" s="26">
        <f t="shared" si="4"/>
        <v>18.615840000000002</v>
      </c>
      <c r="O429" s="26">
        <f t="shared" si="5"/>
        <v>2.3269800000000003</v>
      </c>
      <c r="P429" s="3"/>
      <c r="Q429" s="3"/>
      <c r="R429" s="3"/>
      <c r="S429" s="3"/>
      <c r="T429" s="3"/>
      <c r="U429" s="3"/>
      <c r="V429" s="3"/>
      <c r="W429" s="3"/>
      <c r="X429" s="3"/>
      <c r="Y429" s="3"/>
      <c r="Z429" s="3"/>
      <c r="AA429" s="3"/>
    </row>
    <row r="430" spans="1:27" x14ac:dyDescent="0.2">
      <c r="A430" s="3">
        <v>11134</v>
      </c>
      <c r="B430" s="3" t="str">
        <f>VLOOKUP(A430,'QAQC ID Reference Page'!A$1:G$10999,2,FALSE)</f>
        <v>OBS0821W3</v>
      </c>
      <c r="C430" s="11">
        <f>VLOOKUP(A430,'QAQC ID Reference Page'!A$1:G$10999,3,FALSE)</f>
        <v>44427</v>
      </c>
      <c r="D430" s="12">
        <f>VLOOKUP(A430,'QAQC ID Reference Page'!A$1:G$10999,4,FALSE)</f>
        <v>0.48472222222222222</v>
      </c>
      <c r="E430" s="3">
        <f>VLOOKUP(A430,'QAQC ID Reference Page'!A$1:G$10999,5,FALSE)</f>
        <v>1021</v>
      </c>
      <c r="F430" s="3" t="str">
        <f>VLOOKUP(A430,'QAQC ID Reference Page'!A$1:G$10999,6,FALSE)</f>
        <v>E1</v>
      </c>
      <c r="G430" s="3" t="str">
        <f>VLOOKUP(A430,'QAQC ID Reference Page'!A$1:G$10999,7,FALSE)</f>
        <v>S</v>
      </c>
      <c r="H430" s="13">
        <v>44677</v>
      </c>
      <c r="I430" s="3">
        <v>1.45</v>
      </c>
      <c r="J430" s="3">
        <v>80</v>
      </c>
      <c r="K430" s="3">
        <v>10</v>
      </c>
      <c r="L430" s="26">
        <v>553.21</v>
      </c>
      <c r="M430" s="26">
        <f t="shared" si="3"/>
        <v>0.125</v>
      </c>
      <c r="N430" s="26">
        <f t="shared" si="4"/>
        <v>80.425079999999994</v>
      </c>
      <c r="O430" s="26">
        <f t="shared" si="5"/>
        <v>10.053134999999999</v>
      </c>
      <c r="P430" s="3"/>
      <c r="Q430" s="3"/>
      <c r="R430" s="3"/>
      <c r="S430" s="3"/>
      <c r="T430" s="3"/>
      <c r="U430" s="3"/>
      <c r="V430" s="3"/>
      <c r="W430" s="3"/>
      <c r="X430" s="3"/>
      <c r="Y430" s="3"/>
      <c r="Z430" s="3"/>
      <c r="AA430" s="3"/>
    </row>
    <row r="431" spans="1:27" x14ac:dyDescent="0.2">
      <c r="A431" s="3">
        <v>11135</v>
      </c>
      <c r="B431" s="3" t="str">
        <f>VLOOKUP(A431,'QAQC ID Reference Page'!A$1:G$10999,2,FALSE)</f>
        <v>OBS0821W3</v>
      </c>
      <c r="C431" s="11">
        <f>VLOOKUP(A431,'QAQC ID Reference Page'!A$1:G$10999,3,FALSE)</f>
        <v>44427</v>
      </c>
      <c r="D431" s="12">
        <f>VLOOKUP(A431,'QAQC ID Reference Page'!A$1:G$10999,4,FALSE)</f>
        <v>0.51249999999999996</v>
      </c>
      <c r="E431" s="3">
        <f>VLOOKUP(A431,'QAQC ID Reference Page'!A$1:G$10999,5,FALSE)</f>
        <v>1007</v>
      </c>
      <c r="F431" s="3" t="str">
        <f>VLOOKUP(A431,'QAQC ID Reference Page'!A$1:G$10999,6,FALSE)</f>
        <v>B1</v>
      </c>
      <c r="G431" s="3" t="str">
        <f>VLOOKUP(A431,'QAQC ID Reference Page'!A$1:G$10999,7,FALSE)</f>
        <v>B</v>
      </c>
      <c r="H431" s="13">
        <v>44677</v>
      </c>
      <c r="I431" s="3">
        <v>1.45</v>
      </c>
      <c r="J431" s="3">
        <v>80</v>
      </c>
      <c r="K431" s="3">
        <v>10</v>
      </c>
      <c r="L431" s="26">
        <v>122.76</v>
      </c>
      <c r="M431" s="26">
        <f t="shared" si="3"/>
        <v>0.125</v>
      </c>
      <c r="N431" s="26">
        <f t="shared" si="4"/>
        <v>16.71848</v>
      </c>
      <c r="O431" s="26">
        <f t="shared" si="5"/>
        <v>2.0898099999999999</v>
      </c>
      <c r="P431" s="3"/>
      <c r="Q431" s="3"/>
      <c r="R431" s="3"/>
      <c r="S431" s="3"/>
      <c r="T431" s="3"/>
      <c r="U431" s="3"/>
      <c r="V431" s="3"/>
      <c r="W431" s="3"/>
      <c r="X431" s="3"/>
      <c r="Y431" s="3"/>
      <c r="Z431" s="3"/>
      <c r="AA431" s="3"/>
    </row>
    <row r="432" spans="1:27" x14ac:dyDescent="0.2">
      <c r="A432" s="3">
        <v>11136</v>
      </c>
      <c r="B432" s="3" t="str">
        <f>VLOOKUP(A432,'QAQC ID Reference Page'!A$1:G$10999,2,FALSE)</f>
        <v>OBS0821W3</v>
      </c>
      <c r="C432" s="11">
        <f>VLOOKUP(A432,'QAQC ID Reference Page'!A$1:G$10999,3,FALSE)</f>
        <v>44427</v>
      </c>
      <c r="D432" s="12">
        <f>VLOOKUP(A432,'QAQC ID Reference Page'!A$1:G$10999,4,FALSE)</f>
        <v>0.40416666666666667</v>
      </c>
      <c r="E432" s="3">
        <f>VLOOKUP(A432,'QAQC ID Reference Page'!A$1:G$10999,5,FALSE)</f>
        <v>1004</v>
      </c>
      <c r="F432" s="3" t="str">
        <f>VLOOKUP(A432,'QAQC ID Reference Page'!A$1:G$10999,6,FALSE)</f>
        <v>C7C</v>
      </c>
      <c r="G432" s="3" t="str">
        <f>VLOOKUP(A432,'QAQC ID Reference Page'!A$1:G$10999,7,FALSE)</f>
        <v>B</v>
      </c>
      <c r="H432" s="13">
        <v>44677</v>
      </c>
      <c r="I432" s="3">
        <v>1.45</v>
      </c>
      <c r="J432" s="3">
        <v>80</v>
      </c>
      <c r="K432" s="3">
        <v>10</v>
      </c>
      <c r="L432" s="26">
        <v>249.65</v>
      </c>
      <c r="M432" s="26">
        <f t="shared" si="3"/>
        <v>0.125</v>
      </c>
      <c r="N432" s="26">
        <f t="shared" si="4"/>
        <v>35.498199999999997</v>
      </c>
      <c r="O432" s="26">
        <f t="shared" si="5"/>
        <v>4.4372749999999996</v>
      </c>
      <c r="P432" s="3"/>
      <c r="Q432" s="3"/>
      <c r="R432" s="3"/>
      <c r="S432" s="3"/>
      <c r="T432" s="3"/>
      <c r="U432" s="3"/>
      <c r="V432" s="3"/>
      <c r="W432" s="3"/>
      <c r="X432" s="3"/>
      <c r="Y432" s="3"/>
      <c r="Z432" s="3"/>
      <c r="AA432" s="3"/>
    </row>
    <row r="433" spans="1:27" x14ac:dyDescent="0.2">
      <c r="A433" s="3">
        <v>11201</v>
      </c>
      <c r="B433" s="3" t="str">
        <f>VLOOKUP(A433,'QAQC ID Reference Page'!A$1:G$10999,2,FALSE)</f>
        <v>OBS0821W4</v>
      </c>
      <c r="C433" s="11">
        <f>VLOOKUP(A433,'QAQC ID Reference Page'!A$1:G$10999,3,FALSE)</f>
        <v>44432</v>
      </c>
      <c r="D433" s="12">
        <f>VLOOKUP(A433,'QAQC ID Reference Page'!A$1:G$10999,4,FALSE)</f>
        <v>0.5131944444444444</v>
      </c>
      <c r="E433" s="3">
        <f>VLOOKUP(A433,'QAQC ID Reference Page'!A$1:G$10999,5,FALSE)</f>
        <v>1007</v>
      </c>
      <c r="F433" s="3" t="str">
        <f>VLOOKUP(A433,'QAQC ID Reference Page'!A$1:G$10999,6,FALSE)</f>
        <v>E7C</v>
      </c>
      <c r="G433" s="3" t="str">
        <f>VLOOKUP(A433,'QAQC ID Reference Page'!A$1:G$10999,7,FALSE)</f>
        <v>S</v>
      </c>
      <c r="H433" s="13">
        <v>44672</v>
      </c>
      <c r="I433" s="3">
        <v>0.37</v>
      </c>
      <c r="J433" s="3">
        <v>100</v>
      </c>
      <c r="K433" s="3">
        <v>10</v>
      </c>
      <c r="L433" s="3">
        <v>579.67999999999995</v>
      </c>
      <c r="M433" s="26">
        <f t="shared" si="3"/>
        <v>0.1</v>
      </c>
      <c r="N433" s="26">
        <f t="shared" si="4"/>
        <v>85.422639999999987</v>
      </c>
      <c r="O433" s="26">
        <f t="shared" si="5"/>
        <v>8.5422639999999994</v>
      </c>
      <c r="P433" s="3"/>
      <c r="Q433" s="3"/>
      <c r="R433" s="3"/>
      <c r="S433" s="3"/>
      <c r="T433" s="3"/>
      <c r="U433" s="3"/>
      <c r="V433" s="3"/>
      <c r="W433" s="3"/>
      <c r="X433" s="3"/>
      <c r="Y433" s="3"/>
      <c r="Z433" s="3"/>
      <c r="AA433" s="3"/>
    </row>
    <row r="434" spans="1:27" x14ac:dyDescent="0.2">
      <c r="A434" s="3">
        <v>11202</v>
      </c>
      <c r="B434" s="3" t="str">
        <f>VLOOKUP(A434,'QAQC ID Reference Page'!A$1:G$10999,2,FALSE)</f>
        <v>OBS0821W4</v>
      </c>
      <c r="C434" s="11">
        <f>VLOOKUP(A434,'QAQC ID Reference Page'!A$1:G$10999,3,FALSE)</f>
        <v>44432</v>
      </c>
      <c r="D434" s="12">
        <f>VLOOKUP(A434,'QAQC ID Reference Page'!A$1:G$10999,4,FALSE)</f>
        <v>0.44305555555555554</v>
      </c>
      <c r="E434" s="3">
        <f>VLOOKUP(A434,'QAQC ID Reference Page'!A$1:G$10999,5,FALSE)</f>
        <v>1041</v>
      </c>
      <c r="F434" s="3" t="str">
        <f>VLOOKUP(A434,'QAQC ID Reference Page'!A$1:G$10999,6,FALSE)</f>
        <v>G9</v>
      </c>
      <c r="G434" s="3" t="str">
        <f>VLOOKUP(A434,'QAQC ID Reference Page'!A$1:G$10999,7,FALSE)</f>
        <v>S</v>
      </c>
      <c r="H434" s="13">
        <v>44672</v>
      </c>
      <c r="I434" s="3">
        <v>0.37</v>
      </c>
      <c r="J434" s="3">
        <v>100</v>
      </c>
      <c r="K434" s="3">
        <v>10</v>
      </c>
      <c r="L434" s="3">
        <v>1141</v>
      </c>
      <c r="M434" s="26">
        <f t="shared" si="3"/>
        <v>0.1</v>
      </c>
      <c r="N434" s="26">
        <f t="shared" si="4"/>
        <v>168.49799999999999</v>
      </c>
      <c r="O434" s="26">
        <f t="shared" si="5"/>
        <v>16.849799999999998</v>
      </c>
      <c r="P434" s="3"/>
      <c r="Q434" s="3"/>
      <c r="R434" s="3"/>
      <c r="S434" s="3"/>
      <c r="T434" s="3"/>
      <c r="U434" s="3"/>
      <c r="V434" s="3"/>
      <c r="W434" s="3"/>
      <c r="X434" s="3"/>
      <c r="Y434" s="3"/>
      <c r="Z434" s="3"/>
      <c r="AA434" s="3"/>
    </row>
    <row r="435" spans="1:27" x14ac:dyDescent="0.2">
      <c r="A435" s="3">
        <v>11203</v>
      </c>
      <c r="B435" s="3" t="str">
        <f>VLOOKUP(A435,'QAQC ID Reference Page'!A$1:G$10999,2,FALSE)</f>
        <v>OBS0821W4</v>
      </c>
      <c r="C435" s="11">
        <f>VLOOKUP(A435,'QAQC ID Reference Page'!A$1:G$10999,3,FALSE)</f>
        <v>44432</v>
      </c>
      <c r="D435" s="12">
        <f>VLOOKUP(A435,'QAQC ID Reference Page'!A$1:G$10999,4,FALSE)</f>
        <v>0.4548611111111111</v>
      </c>
      <c r="E435" s="3">
        <f>VLOOKUP(A435,'QAQC ID Reference Page'!A$1:G$10999,5,FALSE)</f>
        <v>1008</v>
      </c>
      <c r="F435" s="3" t="str">
        <f>VLOOKUP(A435,'QAQC ID Reference Page'!A$1:G$10999,6,FALSE)</f>
        <v>G7C</v>
      </c>
      <c r="G435" s="3" t="str">
        <f>VLOOKUP(A435,'QAQC ID Reference Page'!A$1:G$10999,7,FALSE)</f>
        <v>B</v>
      </c>
      <c r="H435" s="13">
        <v>44672</v>
      </c>
      <c r="I435" s="3">
        <v>0.37</v>
      </c>
      <c r="J435" s="3">
        <v>100</v>
      </c>
      <c r="K435" s="3">
        <v>10</v>
      </c>
      <c r="L435" s="3">
        <v>588.80999999999995</v>
      </c>
      <c r="M435" s="26">
        <f t="shared" si="3"/>
        <v>0.1</v>
      </c>
      <c r="N435" s="26">
        <f t="shared" si="4"/>
        <v>86.773879999999977</v>
      </c>
      <c r="O435" s="26">
        <f t="shared" si="5"/>
        <v>8.6773879999999988</v>
      </c>
      <c r="P435" s="3"/>
      <c r="Q435" s="3"/>
      <c r="R435" s="3"/>
      <c r="S435" s="3"/>
      <c r="T435" s="3"/>
      <c r="U435" s="3"/>
      <c r="V435" s="3"/>
      <c r="W435" s="3"/>
      <c r="X435" s="3"/>
      <c r="Y435" s="3"/>
      <c r="Z435" s="3"/>
      <c r="AA435" s="3"/>
    </row>
    <row r="436" spans="1:27" x14ac:dyDescent="0.2">
      <c r="A436" s="3">
        <v>11204</v>
      </c>
      <c r="B436" s="3" t="str">
        <f>VLOOKUP(A436,'QAQC ID Reference Page'!A$1:G$10999,2,FALSE)</f>
        <v>OBS0821W4</v>
      </c>
      <c r="C436" s="11">
        <f>VLOOKUP(A436,'QAQC ID Reference Page'!A$1:G$10999,3,FALSE)</f>
        <v>44432</v>
      </c>
      <c r="D436" s="12">
        <f>VLOOKUP(A436,'QAQC ID Reference Page'!A$1:G$10999,4,FALSE)</f>
        <v>0.5131944444444444</v>
      </c>
      <c r="E436" s="3">
        <f>VLOOKUP(A436,'QAQC ID Reference Page'!A$1:G$10999,5,FALSE)</f>
        <v>1019</v>
      </c>
      <c r="F436" s="3" t="str">
        <f>VLOOKUP(A436,'QAQC ID Reference Page'!A$1:G$10999,6,FALSE)</f>
        <v>E7C</v>
      </c>
      <c r="G436" s="3" t="str">
        <f>VLOOKUP(A436,'QAQC ID Reference Page'!A$1:G$10999,7,FALSE)</f>
        <v>B</v>
      </c>
      <c r="H436" s="13">
        <v>44672</v>
      </c>
      <c r="I436" s="3">
        <v>0.37</v>
      </c>
      <c r="J436" s="3">
        <v>100</v>
      </c>
      <c r="K436" s="3">
        <v>10</v>
      </c>
      <c r="L436" s="3">
        <v>459.08</v>
      </c>
      <c r="M436" s="26">
        <f t="shared" si="3"/>
        <v>0.1</v>
      </c>
      <c r="N436" s="26">
        <f t="shared" si="4"/>
        <v>67.57383999999999</v>
      </c>
      <c r="O436" s="26">
        <f t="shared" si="5"/>
        <v>6.7573839999999992</v>
      </c>
      <c r="P436" s="3"/>
      <c r="Q436" s="3"/>
      <c r="R436" s="3"/>
      <c r="S436" s="3"/>
      <c r="T436" s="3"/>
      <c r="U436" s="3"/>
      <c r="V436" s="3"/>
      <c r="W436" s="3"/>
      <c r="X436" s="3"/>
      <c r="Y436" s="3"/>
      <c r="Z436" s="3"/>
      <c r="AA436" s="3"/>
    </row>
    <row r="437" spans="1:27" x14ac:dyDescent="0.2">
      <c r="A437" s="3">
        <v>11205</v>
      </c>
      <c r="B437" s="3" t="str">
        <f>VLOOKUP(A437,'QAQC ID Reference Page'!A$1:G$10999,2,FALSE)</f>
        <v>OBS0821W4</v>
      </c>
      <c r="C437" s="11">
        <f>VLOOKUP(A437,'QAQC ID Reference Page'!A$1:G$10999,3,FALSE)</f>
        <v>44432</v>
      </c>
      <c r="D437" s="12">
        <f>VLOOKUP(A437,'QAQC ID Reference Page'!A$1:G$10999,4,FALSE)</f>
        <v>0.40763888888888888</v>
      </c>
      <c r="E437" s="3">
        <f>VLOOKUP(A437,'QAQC ID Reference Page'!A$1:G$10999,5,FALSE)</f>
        <v>1009</v>
      </c>
      <c r="F437" s="3" t="str">
        <f>VLOOKUP(A437,'QAQC ID Reference Page'!A$1:G$10999,6,FALSE)</f>
        <v>I7C</v>
      </c>
      <c r="G437" s="3" t="str">
        <f>VLOOKUP(A437,'QAQC ID Reference Page'!A$1:G$10999,7,FALSE)</f>
        <v>B</v>
      </c>
      <c r="H437" s="13">
        <v>44672</v>
      </c>
      <c r="I437" s="3">
        <v>0.37</v>
      </c>
      <c r="J437" s="3">
        <v>100</v>
      </c>
      <c r="K437" s="3">
        <v>10</v>
      </c>
      <c r="L437" s="3">
        <v>296.63</v>
      </c>
      <c r="M437" s="26">
        <f t="shared" si="3"/>
        <v>0.1</v>
      </c>
      <c r="N437" s="26">
        <f t="shared" si="4"/>
        <v>43.531239999999997</v>
      </c>
      <c r="O437" s="26">
        <f t="shared" si="5"/>
        <v>4.3531240000000002</v>
      </c>
      <c r="P437" s="3"/>
      <c r="Q437" s="3"/>
      <c r="R437" s="3"/>
      <c r="S437" s="3"/>
      <c r="T437" s="3"/>
      <c r="U437" s="3"/>
      <c r="V437" s="3"/>
      <c r="W437" s="3"/>
      <c r="X437" s="3"/>
      <c r="Y437" s="3"/>
      <c r="Z437" s="3"/>
      <c r="AA437" s="3"/>
    </row>
    <row r="438" spans="1:27" x14ac:dyDescent="0.2">
      <c r="A438" s="3">
        <v>11206</v>
      </c>
      <c r="B438" s="3" t="str">
        <f>VLOOKUP(A438,'QAQC ID Reference Page'!A$1:G$10999,2,FALSE)</f>
        <v>OBS0821W4</v>
      </c>
      <c r="C438" s="11">
        <f>VLOOKUP(A438,'QAQC ID Reference Page'!A$1:G$10999,3,FALSE)</f>
        <v>44432</v>
      </c>
      <c r="D438" s="12">
        <f>VLOOKUP(A438,'QAQC ID Reference Page'!A$1:G$10999,4,FALSE)</f>
        <v>0.32777777777777778</v>
      </c>
      <c r="E438" s="3">
        <f>VLOOKUP(A438,'QAQC ID Reference Page'!A$1:G$10999,5,FALSE)</f>
        <v>1027</v>
      </c>
      <c r="F438" s="3" t="str">
        <f>VLOOKUP(A438,'QAQC ID Reference Page'!A$1:G$10999,6,FALSE)</f>
        <v>MR</v>
      </c>
      <c r="G438" s="3" t="str">
        <f>VLOOKUP(A438,'QAQC ID Reference Page'!A$1:G$10999,7,FALSE)</f>
        <v>S</v>
      </c>
      <c r="H438" s="13">
        <v>44672</v>
      </c>
      <c r="I438" s="3">
        <v>0.37</v>
      </c>
      <c r="J438" s="3">
        <v>100</v>
      </c>
      <c r="K438" s="3">
        <v>10</v>
      </c>
      <c r="L438" s="3">
        <v>526.71</v>
      </c>
      <c r="M438" s="26">
        <f t="shared" si="3"/>
        <v>0.1</v>
      </c>
      <c r="N438" s="26">
        <f t="shared" si="4"/>
        <v>77.583079999999995</v>
      </c>
      <c r="O438" s="26">
        <f t="shared" si="5"/>
        <v>7.7583079999999995</v>
      </c>
      <c r="P438" s="3"/>
      <c r="Q438" s="3"/>
      <c r="R438" s="3"/>
      <c r="S438" s="3"/>
      <c r="T438" s="3"/>
      <c r="U438" s="3"/>
      <c r="V438" s="3"/>
      <c r="W438" s="3"/>
      <c r="X438" s="3"/>
      <c r="Y438" s="3"/>
      <c r="Z438" s="3"/>
      <c r="AA438" s="3"/>
    </row>
    <row r="439" spans="1:27" x14ac:dyDescent="0.2">
      <c r="A439" s="3">
        <v>11207</v>
      </c>
      <c r="B439" s="3" t="str">
        <f>VLOOKUP(A439,'QAQC ID Reference Page'!A$1:G$10999,2,FALSE)</f>
        <v>OBS0821W4</v>
      </c>
      <c r="C439" s="11">
        <f>VLOOKUP(A439,'QAQC ID Reference Page'!A$1:G$10999,3,FALSE)</f>
        <v>44432</v>
      </c>
      <c r="D439" s="12">
        <f>VLOOKUP(A439,'QAQC ID Reference Page'!A$1:G$10999,4,FALSE)</f>
        <v>0.4548611111111111</v>
      </c>
      <c r="E439" s="3">
        <f>VLOOKUP(A439,'QAQC ID Reference Page'!A$1:G$10999,5,FALSE)</f>
        <v>1006</v>
      </c>
      <c r="F439" s="3" t="str">
        <f>VLOOKUP(A439,'QAQC ID Reference Page'!A$1:G$10999,6,FALSE)</f>
        <v>G7C</v>
      </c>
      <c r="G439" s="3" t="str">
        <f>VLOOKUP(A439,'QAQC ID Reference Page'!A$1:G$10999,7,FALSE)</f>
        <v>S</v>
      </c>
      <c r="H439" s="13">
        <v>44672</v>
      </c>
      <c r="I439" s="3">
        <v>0.37</v>
      </c>
      <c r="J439" s="3">
        <v>80</v>
      </c>
      <c r="K439" s="3">
        <v>10</v>
      </c>
      <c r="L439" s="3">
        <v>2377.09</v>
      </c>
      <c r="M439" s="26">
        <f t="shared" si="3"/>
        <v>0.125</v>
      </c>
      <c r="N439" s="26">
        <f t="shared" si="4"/>
        <v>351.43932000000001</v>
      </c>
      <c r="O439" s="26">
        <f t="shared" si="5"/>
        <v>43.929915000000001</v>
      </c>
      <c r="P439" s="3"/>
      <c r="Q439" s="3"/>
      <c r="R439" s="3"/>
      <c r="S439" s="3"/>
      <c r="T439" s="3"/>
      <c r="U439" s="3"/>
      <c r="V439" s="3"/>
      <c r="W439" s="3"/>
      <c r="X439" s="3"/>
      <c r="Y439" s="3"/>
      <c r="Z439" s="3"/>
      <c r="AA439" s="3"/>
    </row>
    <row r="440" spans="1:27" x14ac:dyDescent="0.2">
      <c r="A440" s="3">
        <v>11208</v>
      </c>
      <c r="B440" s="3" t="str">
        <f>VLOOKUP(A440,'QAQC ID Reference Page'!A$1:G$10999,2,FALSE)</f>
        <v>OBS0821W4</v>
      </c>
      <c r="C440" s="11">
        <f>VLOOKUP(A440,'QAQC ID Reference Page'!A$1:G$10999,3,FALSE)</f>
        <v>44432</v>
      </c>
      <c r="D440" s="12">
        <f>VLOOKUP(A440,'QAQC ID Reference Page'!A$1:G$10999,4,FALSE)</f>
        <v>0.52430555555555558</v>
      </c>
      <c r="E440" s="3">
        <f>VLOOKUP(A440,'QAQC ID Reference Page'!A$1:G$10999,5,FALSE)</f>
        <v>1021</v>
      </c>
      <c r="F440" s="3" t="str">
        <f>VLOOKUP(A440,'QAQC ID Reference Page'!A$1:G$10999,6,FALSE)</f>
        <v>E6</v>
      </c>
      <c r="G440" s="3" t="str">
        <f>VLOOKUP(A440,'QAQC ID Reference Page'!A$1:G$10999,7,FALSE)</f>
        <v>S</v>
      </c>
      <c r="H440" s="13">
        <v>44672</v>
      </c>
      <c r="I440" s="3">
        <v>0.37</v>
      </c>
      <c r="J440" s="3">
        <v>80</v>
      </c>
      <c r="K440" s="3">
        <v>10</v>
      </c>
      <c r="L440" s="3">
        <v>370.63</v>
      </c>
      <c r="M440" s="26">
        <f t="shared" si="3"/>
        <v>0.125</v>
      </c>
      <c r="N440" s="26">
        <f t="shared" si="4"/>
        <v>54.483240000000002</v>
      </c>
      <c r="O440" s="26">
        <f t="shared" si="5"/>
        <v>6.8104050000000003</v>
      </c>
      <c r="P440" s="3"/>
      <c r="Q440" s="3"/>
      <c r="R440" s="3"/>
      <c r="S440" s="3"/>
      <c r="T440" s="3"/>
      <c r="U440" s="3"/>
      <c r="V440" s="3"/>
      <c r="W440" s="3"/>
      <c r="X440" s="3"/>
      <c r="Y440" s="3"/>
      <c r="Z440" s="3"/>
      <c r="AA440" s="3"/>
    </row>
    <row r="441" spans="1:27" x14ac:dyDescent="0.2">
      <c r="A441" s="3">
        <v>11209</v>
      </c>
      <c r="B441" s="3" t="str">
        <f>VLOOKUP(A441,'QAQC ID Reference Page'!A$1:G$10999,2,FALSE)</f>
        <v>OBS0821W4</v>
      </c>
      <c r="C441" s="11">
        <f>VLOOKUP(A441,'QAQC ID Reference Page'!A$1:G$10999,3,FALSE)</f>
        <v>44432</v>
      </c>
      <c r="D441" s="12">
        <f>VLOOKUP(A441,'QAQC ID Reference Page'!A$1:G$10999,4,FALSE)</f>
        <v>0.40763888888888888</v>
      </c>
      <c r="E441" s="3">
        <f>VLOOKUP(A441,'QAQC ID Reference Page'!A$1:G$10999,5,FALSE)</f>
        <v>1004</v>
      </c>
      <c r="F441" s="3" t="str">
        <f>VLOOKUP(A441,'QAQC ID Reference Page'!A$1:G$10999,6,FALSE)</f>
        <v>I7C</v>
      </c>
      <c r="G441" s="3" t="str">
        <f>VLOOKUP(A441,'QAQC ID Reference Page'!A$1:G$10999,7,FALSE)</f>
        <v>S</v>
      </c>
      <c r="H441" s="13">
        <v>44672</v>
      </c>
      <c r="I441" s="3">
        <v>0.37</v>
      </c>
      <c r="J441" s="3">
        <v>80</v>
      </c>
      <c r="K441" s="3">
        <v>10</v>
      </c>
      <c r="L441" s="3">
        <v>746.42</v>
      </c>
      <c r="M441" s="26">
        <f t="shared" si="3"/>
        <v>0.125</v>
      </c>
      <c r="N441" s="26">
        <f t="shared" si="4"/>
        <v>110.10015999999999</v>
      </c>
      <c r="O441" s="26">
        <f t="shared" si="5"/>
        <v>13.762519999999999</v>
      </c>
      <c r="P441" s="3"/>
      <c r="Q441" s="3"/>
      <c r="R441" s="3"/>
      <c r="S441" s="3"/>
      <c r="T441" s="3"/>
      <c r="U441" s="3"/>
      <c r="V441" s="3"/>
      <c r="W441" s="3"/>
      <c r="X441" s="3"/>
      <c r="Y441" s="3"/>
      <c r="Z441" s="3"/>
      <c r="AA441" s="3"/>
    </row>
    <row r="442" spans="1:27" x14ac:dyDescent="0.2">
      <c r="A442" s="3">
        <v>11210</v>
      </c>
      <c r="B442" s="3" t="str">
        <f>VLOOKUP(A442,'QAQC ID Reference Page'!A$1:G$10999,2,FALSE)</f>
        <v>OBS0821W4</v>
      </c>
      <c r="C442" s="11">
        <f>VLOOKUP(A442,'QAQC ID Reference Page'!A$1:G$10999,3,FALSE)</f>
        <v>44432</v>
      </c>
      <c r="D442" s="12">
        <f>VLOOKUP(A442,'QAQC ID Reference Page'!A$1:G$10999,4,FALSE)</f>
        <v>0.39166666666666666</v>
      </c>
      <c r="E442" s="3">
        <f>VLOOKUP(A442,'QAQC ID Reference Page'!A$1:G$10999,5,FALSE)</f>
        <v>1002</v>
      </c>
      <c r="F442" s="3" t="str">
        <f>VLOOKUP(A442,'QAQC ID Reference Page'!A$1:G$10999,6,FALSE)</f>
        <v>I9</v>
      </c>
      <c r="G442" s="3" t="str">
        <f>VLOOKUP(A442,'QAQC ID Reference Page'!A$1:G$10999,7,FALSE)</f>
        <v>S</v>
      </c>
      <c r="H442" s="13">
        <v>44672</v>
      </c>
      <c r="I442" s="3">
        <v>7.13</v>
      </c>
      <c r="J442" s="3">
        <v>80</v>
      </c>
      <c r="K442" s="3">
        <v>10</v>
      </c>
      <c r="L442" s="3">
        <v>750.84</v>
      </c>
      <c r="M442" s="26">
        <f t="shared" si="3"/>
        <v>0.125</v>
      </c>
      <c r="N442" s="26">
        <f t="shared" si="4"/>
        <v>103.99432</v>
      </c>
      <c r="O442" s="26">
        <f t="shared" si="5"/>
        <v>12.99929</v>
      </c>
      <c r="P442" s="3"/>
      <c r="Q442" s="3"/>
      <c r="R442" s="3"/>
      <c r="S442" s="3"/>
      <c r="T442" s="3"/>
      <c r="U442" s="3"/>
      <c r="V442" s="3"/>
      <c r="W442" s="3"/>
      <c r="X442" s="3"/>
      <c r="Y442" s="3"/>
      <c r="Z442" s="3"/>
      <c r="AA442" s="3"/>
    </row>
    <row r="443" spans="1:27" x14ac:dyDescent="0.2">
      <c r="A443" s="3">
        <v>11211</v>
      </c>
      <c r="B443" s="3" t="str">
        <f>VLOOKUP(A443,'QAQC ID Reference Page'!A$1:G$10999,2,FALSE)</f>
        <v>OBS0821W4</v>
      </c>
      <c r="C443" s="11">
        <f>VLOOKUP(A443,'QAQC ID Reference Page'!A$1:G$10999,3,FALSE)</f>
        <v>44432</v>
      </c>
      <c r="D443" s="12">
        <f>VLOOKUP(A443,'QAQC ID Reference Page'!A$1:G$10999,4,FALSE)</f>
        <v>0.30625000000000002</v>
      </c>
      <c r="E443" s="3">
        <f>VLOOKUP(A443,'QAQC ID Reference Page'!A$1:G$10999,5,FALSE)</f>
        <v>1022</v>
      </c>
      <c r="F443" s="3" t="str">
        <f>VLOOKUP(A443,'QAQC ID Reference Page'!A$1:G$10999,6,FALSE)</f>
        <v>DR</v>
      </c>
      <c r="G443" s="3" t="str">
        <f>VLOOKUP(A443,'QAQC ID Reference Page'!A$1:G$10999,7,FALSE)</f>
        <v>S</v>
      </c>
      <c r="H443" s="13">
        <v>44672</v>
      </c>
      <c r="I443" s="3">
        <v>7.13</v>
      </c>
      <c r="J443" s="3">
        <v>80</v>
      </c>
      <c r="K443" s="3">
        <v>10</v>
      </c>
      <c r="L443" s="3">
        <v>1141.8800000000001</v>
      </c>
      <c r="M443" s="26">
        <f t="shared" si="3"/>
        <v>0.125</v>
      </c>
      <c r="N443" s="26">
        <f t="shared" si="4"/>
        <v>161.86824000000001</v>
      </c>
      <c r="O443" s="26">
        <f t="shared" si="5"/>
        <v>20.233530000000002</v>
      </c>
      <c r="P443" s="3"/>
      <c r="Q443" s="3"/>
      <c r="R443" s="3"/>
      <c r="S443" s="3"/>
      <c r="T443" s="3"/>
      <c r="U443" s="3"/>
      <c r="V443" s="3"/>
      <c r="W443" s="3"/>
      <c r="X443" s="3"/>
      <c r="Y443" s="3"/>
      <c r="Z443" s="3"/>
      <c r="AA443" s="3"/>
    </row>
    <row r="444" spans="1:27" x14ac:dyDescent="0.2">
      <c r="A444" s="3">
        <v>11212</v>
      </c>
      <c r="B444" s="3" t="str">
        <f>VLOOKUP(A444,'QAQC ID Reference Page'!A$1:G$10999,2,FALSE)</f>
        <v>OBS0821W4</v>
      </c>
      <c r="C444" s="11">
        <f>VLOOKUP(A444,'QAQC ID Reference Page'!A$1:G$10999,3,FALSE)</f>
        <v>44432</v>
      </c>
      <c r="D444" s="12">
        <f>VLOOKUP(A444,'QAQC ID Reference Page'!A$1:G$10999,4,FALSE)</f>
        <v>0.35625000000000001</v>
      </c>
      <c r="E444" s="3">
        <f>VLOOKUP(A444,'QAQC ID Reference Page'!A$1:G$10999,5,FALSE)</f>
        <v>1005</v>
      </c>
      <c r="F444" s="3" t="str">
        <f>VLOOKUP(A444,'QAQC ID Reference Page'!A$1:G$10999,6,FALSE)</f>
        <v>AR</v>
      </c>
      <c r="G444" s="3" t="str">
        <f>VLOOKUP(A444,'QAQC ID Reference Page'!A$1:G$10999,7,FALSE)</f>
        <v>S</v>
      </c>
      <c r="H444" s="13">
        <v>44672</v>
      </c>
      <c r="I444" s="3">
        <v>7.13</v>
      </c>
      <c r="J444" s="3">
        <v>80</v>
      </c>
      <c r="K444" s="3">
        <v>10</v>
      </c>
      <c r="L444" s="3">
        <v>522.85</v>
      </c>
      <c r="M444" s="26">
        <f t="shared" si="3"/>
        <v>0.125</v>
      </c>
      <c r="N444" s="26">
        <f t="shared" si="4"/>
        <v>70.251800000000003</v>
      </c>
      <c r="O444" s="26">
        <f t="shared" si="5"/>
        <v>8.7814750000000004</v>
      </c>
      <c r="P444" s="3"/>
      <c r="Q444" s="3"/>
      <c r="R444" s="3"/>
      <c r="S444" s="3"/>
      <c r="T444" s="3"/>
      <c r="U444" s="3"/>
      <c r="V444" s="3"/>
      <c r="W444" s="3"/>
      <c r="X444" s="3"/>
      <c r="Y444" s="3"/>
      <c r="Z444" s="3"/>
      <c r="AA444" s="3"/>
    </row>
    <row r="445" spans="1:27" x14ac:dyDescent="0.2">
      <c r="A445" s="3">
        <v>11213</v>
      </c>
      <c r="B445" s="3" t="str">
        <f>VLOOKUP(A445,'QAQC ID Reference Page'!A$1:G$10999,2,FALSE)</f>
        <v>OBS0821W4</v>
      </c>
      <c r="C445" s="11">
        <f>VLOOKUP(A445,'QAQC ID Reference Page'!A$1:G$10999,3,FALSE)</f>
        <v>44432</v>
      </c>
      <c r="D445" s="12">
        <f>VLOOKUP(A445,'QAQC ID Reference Page'!A$1:G$10999,4,FALSE)</f>
        <v>0.37916666666666665</v>
      </c>
      <c r="E445" s="3">
        <f>VLOOKUP(A445,'QAQC ID Reference Page'!A$1:G$10999,5,FALSE)</f>
        <v>1033</v>
      </c>
      <c r="F445" s="3" t="str">
        <f>VLOOKUP(A445,'QAQC ID Reference Page'!A$1:G$10999,6,FALSE)</f>
        <v>BR</v>
      </c>
      <c r="G445" s="3" t="str">
        <f>VLOOKUP(A445,'QAQC ID Reference Page'!A$1:G$10999,7,FALSE)</f>
        <v>S</v>
      </c>
      <c r="H445" s="13">
        <v>44672</v>
      </c>
      <c r="I445" s="3">
        <v>7.13</v>
      </c>
      <c r="J445" s="3">
        <v>80</v>
      </c>
      <c r="K445" s="3">
        <v>10</v>
      </c>
      <c r="L445" s="3">
        <v>518.66</v>
      </c>
      <c r="M445" s="26">
        <f t="shared" si="3"/>
        <v>0.125</v>
      </c>
      <c r="N445" s="26">
        <f t="shared" si="4"/>
        <v>69.631680000000003</v>
      </c>
      <c r="O445" s="26">
        <f t="shared" si="5"/>
        <v>8.7039600000000004</v>
      </c>
      <c r="P445" s="3"/>
      <c r="Q445" s="3"/>
      <c r="R445" s="3"/>
      <c r="S445" s="3"/>
      <c r="T445" s="3"/>
      <c r="U445" s="3"/>
      <c r="V445" s="3"/>
      <c r="W445" s="3"/>
      <c r="X445" s="3"/>
      <c r="Y445" s="3"/>
      <c r="Z445" s="3"/>
      <c r="AA445" s="3"/>
    </row>
    <row r="446" spans="1:27" x14ac:dyDescent="0.2">
      <c r="A446" s="3">
        <v>11214</v>
      </c>
      <c r="B446" s="3" t="str">
        <f>VLOOKUP(A446,'QAQC ID Reference Page'!A$1:G$10999,2,FALSE)</f>
        <v>OBS0821W4</v>
      </c>
      <c r="C446" s="11">
        <f>VLOOKUP(A446,'QAQC ID Reference Page'!A$1:G$10999,3,FALSE)</f>
        <v>44432</v>
      </c>
      <c r="D446" s="12">
        <f>VLOOKUP(A446,'QAQC ID Reference Page'!A$1:G$10999,4,FALSE)</f>
        <v>0.50138888888888888</v>
      </c>
      <c r="E446" s="3">
        <f>VLOOKUP(A446,'QAQC ID Reference Page'!A$1:G$10999,5,FALSE)</f>
        <v>1035</v>
      </c>
      <c r="F446" s="3" t="str">
        <f>VLOOKUP(A446,'QAQC ID Reference Page'!A$1:G$10999,6,FALSE)</f>
        <v>E9</v>
      </c>
      <c r="G446" s="3" t="str">
        <f>VLOOKUP(A446,'QAQC ID Reference Page'!A$1:G$10999,7,FALSE)</f>
        <v>S</v>
      </c>
      <c r="H446" s="13">
        <v>44672</v>
      </c>
      <c r="I446" s="3">
        <v>7.13</v>
      </c>
      <c r="J446" s="3">
        <v>80</v>
      </c>
      <c r="K446" s="3">
        <v>10</v>
      </c>
      <c r="L446" s="3">
        <v>1257.54</v>
      </c>
      <c r="M446" s="26">
        <f t="shared" si="3"/>
        <v>0.125</v>
      </c>
      <c r="N446" s="26">
        <f t="shared" si="4"/>
        <v>178.98591999999999</v>
      </c>
      <c r="O446" s="26">
        <f t="shared" si="5"/>
        <v>22.373239999999999</v>
      </c>
      <c r="P446" s="3"/>
      <c r="Q446" s="3"/>
      <c r="R446" s="3"/>
      <c r="S446" s="3"/>
      <c r="T446" s="3"/>
      <c r="U446" s="3"/>
      <c r="V446" s="3"/>
      <c r="W446" s="3"/>
      <c r="X446" s="3"/>
      <c r="Y446" s="3"/>
      <c r="Z446" s="3"/>
      <c r="AA446" s="3"/>
    </row>
    <row r="447" spans="1:27" x14ac:dyDescent="0.2">
      <c r="A447" s="3">
        <v>11215</v>
      </c>
      <c r="B447" s="3" t="str">
        <f>VLOOKUP(A447,'QAQC ID Reference Page'!A$1:G$10999,2,FALSE)</f>
        <v>OBS0821W4</v>
      </c>
      <c r="C447" s="11">
        <f>VLOOKUP(A447,'QAQC ID Reference Page'!A$1:G$10999,3,FALSE)</f>
        <v>44432</v>
      </c>
      <c r="D447" s="12">
        <f>VLOOKUP(A447,'QAQC ID Reference Page'!A$1:G$10999,4,FALSE)</f>
        <v>0.28819444444444442</v>
      </c>
      <c r="E447" s="3">
        <f>VLOOKUP(A447,'QAQC ID Reference Page'!A$1:G$10999,5,FALSE)</f>
        <v>1040</v>
      </c>
      <c r="F447" s="3" t="str">
        <f>VLOOKUP(A447,'QAQC ID Reference Page'!A$1:G$10999,6,FALSE)</f>
        <v>EFR</v>
      </c>
      <c r="G447" s="3" t="str">
        <f>VLOOKUP(A447,'QAQC ID Reference Page'!A$1:G$10999,7,FALSE)</f>
        <v>S</v>
      </c>
      <c r="H447" s="13">
        <v>44672</v>
      </c>
      <c r="I447" s="3">
        <v>7.13</v>
      </c>
      <c r="J447" s="3">
        <v>80</v>
      </c>
      <c r="K447" s="3">
        <v>10</v>
      </c>
      <c r="L447" s="3">
        <v>1016.35</v>
      </c>
      <c r="M447" s="26">
        <f t="shared" si="3"/>
        <v>0.125</v>
      </c>
      <c r="N447" s="26">
        <f t="shared" si="4"/>
        <v>143.28980000000001</v>
      </c>
      <c r="O447" s="26">
        <f t="shared" si="5"/>
        <v>17.911225000000002</v>
      </c>
      <c r="P447" s="3"/>
      <c r="Q447" s="3"/>
      <c r="R447" s="3"/>
      <c r="S447" s="3"/>
      <c r="T447" s="3"/>
      <c r="U447" s="3"/>
      <c r="V447" s="3"/>
      <c r="W447" s="3"/>
      <c r="X447" s="3"/>
      <c r="Y447" s="3"/>
      <c r="Z447" s="3"/>
      <c r="AA447" s="3"/>
    </row>
    <row r="448" spans="1:27" x14ac:dyDescent="0.2">
      <c r="A448" s="3">
        <v>11216</v>
      </c>
      <c r="B448" s="3" t="str">
        <f>VLOOKUP(A448,'QAQC ID Reference Page'!A$1:G$10999,2,FALSE)</f>
        <v>OBS0821W4</v>
      </c>
      <c r="C448" s="11">
        <f>VLOOKUP(A448,'QAQC ID Reference Page'!A$1:G$10999,3,FALSE)</f>
        <v>44432</v>
      </c>
      <c r="D448" s="12">
        <f>VLOOKUP(A448,'QAQC ID Reference Page'!A$1:G$10999,4,FALSE)</f>
        <v>0.32777777777777778</v>
      </c>
      <c r="E448" s="3">
        <f>VLOOKUP(A448,'QAQC ID Reference Page'!A$1:G$10999,5,FALSE)</f>
        <v>1028</v>
      </c>
      <c r="F448" s="3" t="str">
        <f>VLOOKUP(A448,'QAQC ID Reference Page'!A$1:G$10999,6,FALSE)</f>
        <v>MR</v>
      </c>
      <c r="G448" s="3" t="str">
        <f>VLOOKUP(A448,'QAQC ID Reference Page'!A$1:G$10999,7,FALSE)</f>
        <v>B</v>
      </c>
      <c r="H448" s="13">
        <v>44672</v>
      </c>
      <c r="I448" s="3">
        <v>7.13</v>
      </c>
      <c r="J448" s="3">
        <v>80</v>
      </c>
      <c r="K448" s="3">
        <v>10</v>
      </c>
      <c r="L448" s="3">
        <v>163.47</v>
      </c>
      <c r="M448" s="26">
        <f t="shared" si="3"/>
        <v>0.125</v>
      </c>
      <c r="N448" s="26">
        <f t="shared" si="4"/>
        <v>17.063559999999999</v>
      </c>
      <c r="O448" s="26">
        <f t="shared" si="5"/>
        <v>2.1329449999999999</v>
      </c>
      <c r="P448" s="3"/>
      <c r="Q448" s="3"/>
      <c r="R448" s="3"/>
      <c r="S448" s="3"/>
      <c r="T448" s="3"/>
      <c r="U448" s="3"/>
      <c r="V448" s="3"/>
      <c r="W448" s="3"/>
      <c r="X448" s="3"/>
      <c r="Y448" s="3"/>
      <c r="Z448" s="3"/>
      <c r="AA448" s="3"/>
    </row>
    <row r="449" spans="1:27" x14ac:dyDescent="0.2">
      <c r="A449" s="3">
        <v>11217</v>
      </c>
      <c r="B449" s="3" t="str">
        <f>VLOOKUP(A449,'QAQC ID Reference Page'!A$1:G$10999,2,FALSE)</f>
        <v>OBS0821W4</v>
      </c>
      <c r="C449" s="11">
        <f>VLOOKUP(A449,'QAQC ID Reference Page'!A$1:G$10999,3,FALSE)</f>
        <v>44432</v>
      </c>
      <c r="D449" s="12">
        <f>VLOOKUP(A449,'QAQC ID Reference Page'!A$1:G$10999,4,FALSE)</f>
        <v>0.34722222222222221</v>
      </c>
      <c r="E449" s="3">
        <f>VLOOKUP(A449,'QAQC ID Reference Page'!A$1:G$10999,5,FALSE)</f>
        <v>1024</v>
      </c>
      <c r="F449" s="3" t="str">
        <f>VLOOKUP(A449,'QAQC ID Reference Page'!A$1:G$10999,6,FALSE)</f>
        <v>TR-UP</v>
      </c>
      <c r="G449" s="3" t="str">
        <f>VLOOKUP(A449,'QAQC ID Reference Page'!A$1:G$10999,7,FALSE)</f>
        <v>S</v>
      </c>
      <c r="H449" s="13">
        <v>44672</v>
      </c>
      <c r="I449" s="3">
        <v>7.13</v>
      </c>
      <c r="J449" s="3">
        <v>80</v>
      </c>
      <c r="K449" s="3">
        <v>10</v>
      </c>
      <c r="L449" s="3">
        <v>418.47</v>
      </c>
      <c r="M449" s="26">
        <f t="shared" si="3"/>
        <v>0.125</v>
      </c>
      <c r="N449" s="26">
        <f t="shared" si="4"/>
        <v>54.803559999999997</v>
      </c>
      <c r="O449" s="26">
        <f t="shared" si="5"/>
        <v>6.8504449999999997</v>
      </c>
      <c r="P449" s="3"/>
      <c r="Q449" s="3"/>
      <c r="R449" s="3"/>
      <c r="S449" s="3"/>
      <c r="T449" s="3"/>
      <c r="U449" s="3"/>
      <c r="V449" s="3"/>
      <c r="W449" s="3"/>
      <c r="X449" s="3"/>
      <c r="Y449" s="3"/>
      <c r="Z449" s="3"/>
      <c r="AA449" s="3"/>
    </row>
    <row r="450" spans="1:27" x14ac:dyDescent="0.2">
      <c r="A450" s="3">
        <v>11218</v>
      </c>
      <c r="B450" s="3" t="str">
        <f>VLOOKUP(A450,'QAQC ID Reference Page'!A$1:G$10999,2,FALSE)</f>
        <v>OBS0821W4</v>
      </c>
      <c r="C450" s="11">
        <f>VLOOKUP(A450,'QAQC ID Reference Page'!A$1:G$10999,3,FALSE)</f>
        <v>44432</v>
      </c>
      <c r="D450" s="12">
        <f>VLOOKUP(A450,'QAQC ID Reference Page'!A$1:G$10999,4,FALSE)</f>
        <v>0.33819444444444446</v>
      </c>
      <c r="E450" s="3">
        <f>VLOOKUP(A450,'QAQC ID Reference Page'!A$1:G$10999,5,FALSE)</f>
        <v>1025</v>
      </c>
      <c r="F450" s="3" t="str">
        <f>VLOOKUP(A450,'QAQC ID Reference Page'!A$1:G$10999,6,FALSE)</f>
        <v>TR</v>
      </c>
      <c r="G450" s="3" t="str">
        <f>VLOOKUP(A450,'QAQC ID Reference Page'!A$1:G$10999,7,FALSE)</f>
        <v>S</v>
      </c>
      <c r="H450" s="13">
        <v>44672</v>
      </c>
      <c r="I450" s="3">
        <v>7.13</v>
      </c>
      <c r="J450" s="3">
        <v>80</v>
      </c>
      <c r="K450" s="3">
        <v>10</v>
      </c>
      <c r="L450" s="3">
        <v>609.77</v>
      </c>
      <c r="M450" s="26">
        <f t="shared" si="3"/>
        <v>0.125</v>
      </c>
      <c r="N450" s="26">
        <f t="shared" si="4"/>
        <v>83.115960000000001</v>
      </c>
      <c r="O450" s="26">
        <f t="shared" si="5"/>
        <v>10.389495</v>
      </c>
      <c r="P450" s="3"/>
      <c r="Q450" s="3"/>
      <c r="R450" s="3"/>
      <c r="S450" s="3"/>
      <c r="T450" s="3"/>
      <c r="U450" s="3"/>
      <c r="V450" s="3"/>
      <c r="W450" s="3"/>
      <c r="X450" s="3"/>
      <c r="Y450" s="3"/>
      <c r="Z450" s="3"/>
      <c r="AA450" s="3"/>
    </row>
    <row r="451" spans="1:27" x14ac:dyDescent="0.2">
      <c r="A451" s="3">
        <v>11219</v>
      </c>
      <c r="B451" s="3" t="str">
        <f>VLOOKUP(A451,'QAQC ID Reference Page'!A$1:G$10999,2,FALSE)</f>
        <v>OBS0821W4</v>
      </c>
      <c r="C451" s="11">
        <f>VLOOKUP(A451,'QAQC ID Reference Page'!A$1:G$10999,3,FALSE)</f>
        <v>44432</v>
      </c>
      <c r="D451" s="12">
        <f>VLOOKUP(A451,'QAQC ID Reference Page'!A$1:G$10999,4,FALSE)</f>
        <v>0.29722222222222222</v>
      </c>
      <c r="E451" s="3">
        <f>VLOOKUP(A451,'QAQC ID Reference Page'!A$1:G$10999,5,FALSE)</f>
        <v>1026</v>
      </c>
      <c r="F451" s="3" t="str">
        <f>VLOOKUP(A451,'QAQC ID Reference Page'!A$1:G$10999,6,FALSE)</f>
        <v>G6</v>
      </c>
      <c r="G451" s="3" t="str">
        <f>VLOOKUP(A451,'QAQC ID Reference Page'!A$1:G$10999,7,FALSE)</f>
        <v>S</v>
      </c>
      <c r="H451" s="13">
        <v>44672</v>
      </c>
      <c r="I451" s="3">
        <v>7.13</v>
      </c>
      <c r="J451" s="3">
        <v>80</v>
      </c>
      <c r="K451" s="3">
        <v>10</v>
      </c>
      <c r="L451" s="3">
        <v>594.80999999999995</v>
      </c>
      <c r="M451" s="26">
        <f t="shared" si="3"/>
        <v>0.125</v>
      </c>
      <c r="N451" s="26">
        <f t="shared" si="4"/>
        <v>80.901879999999991</v>
      </c>
      <c r="O451" s="26">
        <f t="shared" si="5"/>
        <v>10.112734999999999</v>
      </c>
      <c r="P451" s="3"/>
      <c r="Q451" s="3"/>
      <c r="R451" s="3"/>
      <c r="S451" s="3"/>
      <c r="T451" s="3"/>
      <c r="U451" s="3"/>
      <c r="V451" s="3"/>
      <c r="W451" s="3"/>
      <c r="X451" s="3"/>
      <c r="Y451" s="3"/>
      <c r="Z451" s="3"/>
      <c r="AA451" s="3"/>
    </row>
    <row r="452" spans="1:27" x14ac:dyDescent="0.2">
      <c r="A452" s="3">
        <v>11220</v>
      </c>
      <c r="B452" s="3" t="str">
        <f>VLOOKUP(A452,'QAQC ID Reference Page'!A$1:G$10999,2,FALSE)</f>
        <v>OBS0821W4</v>
      </c>
      <c r="C452" s="11">
        <f>VLOOKUP(A452,'QAQC ID Reference Page'!A$1:G$10999,3,FALSE)</f>
        <v>44433</v>
      </c>
      <c r="D452" s="12">
        <f>VLOOKUP(A452,'QAQC ID Reference Page'!A$1:G$10999,4,FALSE)</f>
        <v>0.55625000000000002</v>
      </c>
      <c r="E452" s="3">
        <f>VLOOKUP(A452,'QAQC ID Reference Page'!A$1:G$10999,5,FALSE)</f>
        <v>1036</v>
      </c>
      <c r="F452" s="3" t="str">
        <f>VLOOKUP(A452,'QAQC ID Reference Page'!A$1:G$10999,6,FALSE)</f>
        <v>D1</v>
      </c>
      <c r="G452" s="3" t="str">
        <f>VLOOKUP(A452,'QAQC ID Reference Page'!A$1:G$10999,7,FALSE)</f>
        <v>S</v>
      </c>
      <c r="H452" s="13">
        <v>44672</v>
      </c>
      <c r="I452" s="3">
        <v>5.49</v>
      </c>
      <c r="J452" s="3">
        <v>100</v>
      </c>
      <c r="K452" s="3">
        <v>10</v>
      </c>
      <c r="L452" s="3">
        <v>779.75</v>
      </c>
      <c r="M452" s="26">
        <f t="shared" si="3"/>
        <v>0.1</v>
      </c>
      <c r="N452" s="26">
        <f t="shared" si="4"/>
        <v>109.913</v>
      </c>
      <c r="O452" s="26">
        <f t="shared" si="5"/>
        <v>10.991300000000001</v>
      </c>
      <c r="P452" s="3"/>
      <c r="Q452" s="3"/>
      <c r="R452" s="3"/>
      <c r="S452" s="3"/>
      <c r="T452" s="3"/>
      <c r="U452" s="3"/>
      <c r="V452" s="3"/>
      <c r="W452" s="3"/>
      <c r="X452" s="3"/>
      <c r="Y452" s="3"/>
      <c r="Z452" s="3"/>
      <c r="AA452" s="3"/>
    </row>
    <row r="453" spans="1:27" x14ac:dyDescent="0.2">
      <c r="A453" s="3">
        <v>11221</v>
      </c>
      <c r="B453" s="3" t="str">
        <f>VLOOKUP(A453,'QAQC ID Reference Page'!A$1:G$10999,2,FALSE)</f>
        <v>OBS0821W4</v>
      </c>
      <c r="C453" s="11">
        <f>VLOOKUP(A453,'QAQC ID Reference Page'!A$1:G$10999,3,FALSE)</f>
        <v>44433</v>
      </c>
      <c r="D453" s="12">
        <f>VLOOKUP(A453,'QAQC ID Reference Page'!A$1:G$10999,4,FALSE)</f>
        <v>0.58125000000000004</v>
      </c>
      <c r="E453" s="3">
        <f>VLOOKUP(A453,'QAQC ID Reference Page'!A$1:G$10999,5,FALSE)</f>
        <v>1003</v>
      </c>
      <c r="F453" s="3" t="str">
        <f>VLOOKUP(A453,'QAQC ID Reference Page'!A$1:G$10999,6,FALSE)</f>
        <v>B1</v>
      </c>
      <c r="G453" s="3" t="str">
        <f>VLOOKUP(A453,'QAQC ID Reference Page'!A$1:G$10999,7,FALSE)</f>
        <v>S</v>
      </c>
      <c r="H453" s="13">
        <v>44672</v>
      </c>
      <c r="I453" s="3">
        <v>5.49</v>
      </c>
      <c r="J453" s="3">
        <v>100</v>
      </c>
      <c r="K453" s="3">
        <v>10</v>
      </c>
      <c r="L453" s="3">
        <v>378.2</v>
      </c>
      <c r="M453" s="26">
        <f t="shared" si="3"/>
        <v>0.1</v>
      </c>
      <c r="N453" s="26">
        <f t="shared" si="4"/>
        <v>50.483599999999996</v>
      </c>
      <c r="O453" s="26">
        <f t="shared" si="5"/>
        <v>5.0483599999999997</v>
      </c>
      <c r="P453" s="3"/>
      <c r="Q453" s="3"/>
      <c r="R453" s="3"/>
      <c r="S453" s="3"/>
      <c r="T453" s="3"/>
      <c r="U453" s="3"/>
      <c r="V453" s="3"/>
      <c r="W453" s="3"/>
      <c r="X453" s="3"/>
      <c r="Y453" s="3"/>
      <c r="Z453" s="3"/>
      <c r="AA453" s="3"/>
    </row>
    <row r="454" spans="1:27" x14ac:dyDescent="0.2">
      <c r="A454" s="3">
        <v>11222</v>
      </c>
      <c r="B454" s="3" t="str">
        <f>VLOOKUP(A454,'QAQC ID Reference Page'!A$1:G$10999,2,FALSE)</f>
        <v>OBS0821W4</v>
      </c>
      <c r="C454" s="11">
        <f>VLOOKUP(A454,'QAQC ID Reference Page'!A$1:G$10999,3,FALSE)</f>
        <v>44433</v>
      </c>
      <c r="D454" s="12">
        <f>VLOOKUP(A454,'QAQC ID Reference Page'!A$1:G$10999,4,FALSE)</f>
        <v>0.47916666666666669</v>
      </c>
      <c r="E454" s="3">
        <f>VLOOKUP(A454,'QAQC ID Reference Page'!A$1:G$10999,5,FALSE)</f>
        <v>1030</v>
      </c>
      <c r="F454" s="3" t="str">
        <f>VLOOKUP(A454,'QAQC ID Reference Page'!A$1:G$10999,6,FALSE)</f>
        <v>C4</v>
      </c>
      <c r="G454" s="3" t="str">
        <f>VLOOKUP(A454,'QAQC ID Reference Page'!A$1:G$10999,7,FALSE)</f>
        <v>S</v>
      </c>
      <c r="H454" s="13">
        <v>44672</v>
      </c>
      <c r="I454" s="3">
        <v>5.49</v>
      </c>
      <c r="J454" s="3">
        <v>100</v>
      </c>
      <c r="K454" s="3">
        <v>10</v>
      </c>
      <c r="L454" s="3">
        <v>609.57000000000005</v>
      </c>
      <c r="M454" s="26">
        <f t="shared" si="3"/>
        <v>0.1</v>
      </c>
      <c r="N454" s="26">
        <f t="shared" si="4"/>
        <v>84.726360000000014</v>
      </c>
      <c r="O454" s="26">
        <f t="shared" si="5"/>
        <v>8.4726360000000014</v>
      </c>
      <c r="P454" s="3"/>
      <c r="Q454" s="3"/>
      <c r="R454" s="3"/>
      <c r="S454" s="3"/>
      <c r="T454" s="3"/>
      <c r="U454" s="3"/>
      <c r="V454" s="3"/>
      <c r="W454" s="3"/>
      <c r="X454" s="3"/>
      <c r="Y454" s="3"/>
      <c r="Z454" s="3"/>
      <c r="AA454" s="3"/>
    </row>
    <row r="455" spans="1:27" x14ac:dyDescent="0.2">
      <c r="A455" s="3">
        <v>11223</v>
      </c>
      <c r="B455" s="3" t="str">
        <f>VLOOKUP(A455,'QAQC ID Reference Page'!A$1:G$10999,2,FALSE)</f>
        <v>OBS0821W4</v>
      </c>
      <c r="C455" s="11">
        <f>VLOOKUP(A455,'QAQC ID Reference Page'!A$1:G$10999,3,FALSE)</f>
        <v>44433</v>
      </c>
      <c r="D455" s="12">
        <f>VLOOKUP(A455,'QAQC ID Reference Page'!A$1:G$10999,4,FALSE)</f>
        <v>0.46805555555555556</v>
      </c>
      <c r="E455" s="3">
        <f>VLOOKUP(A455,'QAQC ID Reference Page'!A$1:G$10999,5,FALSE)</f>
        <v>1001</v>
      </c>
      <c r="F455" s="3" t="str">
        <f>VLOOKUP(A455,'QAQC ID Reference Page'!A$1:G$10999,6,FALSE)</f>
        <v>C5-1</v>
      </c>
      <c r="G455" s="3" t="str">
        <f>VLOOKUP(A455,'QAQC ID Reference Page'!A$1:G$10999,7,FALSE)</f>
        <v>S</v>
      </c>
      <c r="H455" s="13">
        <v>44672</v>
      </c>
      <c r="I455" s="3">
        <v>5.49</v>
      </c>
      <c r="J455" s="3">
        <v>100</v>
      </c>
      <c r="K455" s="3">
        <v>10</v>
      </c>
      <c r="L455" s="3">
        <v>655.71</v>
      </c>
      <c r="M455" s="26">
        <f t="shared" si="3"/>
        <v>0.1</v>
      </c>
      <c r="N455" s="26">
        <f t="shared" si="4"/>
        <v>91.555080000000004</v>
      </c>
      <c r="O455" s="26">
        <f t="shared" si="5"/>
        <v>9.1555080000000011</v>
      </c>
      <c r="P455" s="3"/>
      <c r="Q455" s="3"/>
      <c r="R455" s="3"/>
      <c r="S455" s="3"/>
      <c r="T455" s="3"/>
      <c r="U455" s="3"/>
      <c r="V455" s="3"/>
      <c r="W455" s="3"/>
      <c r="X455" s="3"/>
      <c r="Y455" s="3"/>
      <c r="Z455" s="3"/>
      <c r="AA455" s="3"/>
    </row>
    <row r="456" spans="1:27" x14ac:dyDescent="0.2">
      <c r="A456" s="3">
        <v>11224</v>
      </c>
      <c r="B456" s="3" t="str">
        <f>VLOOKUP(A456,'QAQC ID Reference Page'!A$1:G$10999,2,FALSE)</f>
        <v>OBS0821W4</v>
      </c>
      <c r="C456" s="11">
        <f>VLOOKUP(A456,'QAQC ID Reference Page'!A$1:G$10999,3,FALSE)</f>
        <v>44433</v>
      </c>
      <c r="D456" s="12">
        <f>VLOOKUP(A456,'QAQC ID Reference Page'!A$1:G$10999,4,FALSE)</f>
        <v>0.59930555555555554</v>
      </c>
      <c r="E456" s="3">
        <f>VLOOKUP(A456,'QAQC ID Reference Page'!A$1:G$10999,5,FALSE)</f>
        <v>1037</v>
      </c>
      <c r="F456" s="3" t="str">
        <f>VLOOKUP(A456,'QAQC ID Reference Page'!A$1:G$10999,6,FALSE)</f>
        <v>B4</v>
      </c>
      <c r="G456" s="3" t="str">
        <f>VLOOKUP(A456,'QAQC ID Reference Page'!A$1:G$10999,7,FALSE)</f>
        <v>S</v>
      </c>
      <c r="H456" s="13">
        <v>44672</v>
      </c>
      <c r="I456" s="3">
        <v>5.49</v>
      </c>
      <c r="J456" s="3">
        <v>100</v>
      </c>
      <c r="K456" s="3">
        <v>10</v>
      </c>
      <c r="L456" s="3">
        <v>1504.38</v>
      </c>
      <c r="M456" s="26">
        <f t="shared" si="3"/>
        <v>0.1</v>
      </c>
      <c r="N456" s="26">
        <f t="shared" si="4"/>
        <v>217.15824000000001</v>
      </c>
      <c r="O456" s="26">
        <f t="shared" si="5"/>
        <v>21.715824000000001</v>
      </c>
      <c r="P456" s="3"/>
      <c r="Q456" s="3"/>
      <c r="R456" s="3"/>
      <c r="S456" s="3"/>
      <c r="T456" s="3"/>
      <c r="U456" s="3"/>
      <c r="V456" s="3"/>
      <c r="W456" s="3"/>
      <c r="X456" s="3"/>
      <c r="Y456" s="3"/>
      <c r="Z456" s="3"/>
      <c r="AA456" s="3"/>
    </row>
    <row r="457" spans="1:27" x14ac:dyDescent="0.2">
      <c r="A457" s="3">
        <v>11225</v>
      </c>
      <c r="B457" s="3" t="str">
        <f>VLOOKUP(A457,'QAQC ID Reference Page'!A$1:G$10999,2,FALSE)</f>
        <v>OBS0821W4</v>
      </c>
      <c r="C457" s="11">
        <f>VLOOKUP(A457,'QAQC ID Reference Page'!A$1:G$10999,3,FALSE)</f>
        <v>44433</v>
      </c>
      <c r="D457" s="12">
        <f>VLOOKUP(A457,'QAQC ID Reference Page'!A$1:G$10999,4,FALSE)</f>
        <v>0.51597222222222228</v>
      </c>
      <c r="E457" s="3">
        <f>VLOOKUP(A457,'QAQC ID Reference Page'!A$1:G$10999,5,FALSE)</f>
        <v>1010</v>
      </c>
      <c r="F457" s="3" t="str">
        <f>VLOOKUP(A457,'QAQC ID Reference Page'!A$1:G$10999,6,FALSE)</f>
        <v>BLB</v>
      </c>
      <c r="G457" s="3" t="str">
        <f>VLOOKUP(A457,'QAQC ID Reference Page'!A$1:G$10999,7,FALSE)</f>
        <v>S</v>
      </c>
      <c r="H457" s="13">
        <v>44672</v>
      </c>
      <c r="I457" s="3">
        <v>5.49</v>
      </c>
      <c r="J457" s="3">
        <v>100</v>
      </c>
      <c r="K457" s="3">
        <v>10</v>
      </c>
      <c r="L457" s="3">
        <v>1516.21</v>
      </c>
      <c r="M457" s="26">
        <f t="shared" si="3"/>
        <v>0.1</v>
      </c>
      <c r="N457" s="26">
        <f t="shared" si="4"/>
        <v>218.90907999999999</v>
      </c>
      <c r="O457" s="26">
        <f t="shared" si="5"/>
        <v>21.890908</v>
      </c>
      <c r="P457" s="3"/>
      <c r="Q457" s="3"/>
      <c r="R457" s="3"/>
      <c r="S457" s="3"/>
      <c r="T457" s="3"/>
      <c r="U457" s="3"/>
      <c r="V457" s="3"/>
      <c r="W457" s="3"/>
      <c r="X457" s="3"/>
      <c r="Y457" s="3"/>
      <c r="Z457" s="3"/>
      <c r="AA457" s="3"/>
    </row>
    <row r="458" spans="1:27" x14ac:dyDescent="0.2">
      <c r="A458" s="3">
        <v>11226</v>
      </c>
      <c r="B458" s="3" t="str">
        <f>VLOOKUP(A458,'QAQC ID Reference Page'!A$1:G$10999,2,FALSE)</f>
        <v>OBS0821W4</v>
      </c>
      <c r="C458" s="11">
        <f>VLOOKUP(A458,'QAQC ID Reference Page'!A$1:G$10999,3,FALSE)</f>
        <v>44433</v>
      </c>
      <c r="D458" s="12">
        <f>VLOOKUP(A458,'QAQC ID Reference Page'!A$1:G$10999,4,FALSE)</f>
        <v>0.53680555555555554</v>
      </c>
      <c r="E458" s="3">
        <f>VLOOKUP(A458,'QAQC ID Reference Page'!A$1:G$10999,5,FALSE)</f>
        <v>1013</v>
      </c>
      <c r="F458" s="3" t="str">
        <f>VLOOKUP(A458,'QAQC ID Reference Page'!A$1:G$10999,6,FALSE)</f>
        <v>E1</v>
      </c>
      <c r="G458" s="3" t="str">
        <f>VLOOKUP(A458,'QAQC ID Reference Page'!A$1:G$10999,7,FALSE)</f>
        <v>S</v>
      </c>
      <c r="H458" s="13">
        <v>44672</v>
      </c>
      <c r="I458" s="3">
        <v>5.49</v>
      </c>
      <c r="J458" s="3">
        <v>100</v>
      </c>
      <c r="K458" s="3">
        <v>10</v>
      </c>
      <c r="L458" s="3">
        <v>822.94</v>
      </c>
      <c r="M458" s="26">
        <f t="shared" si="3"/>
        <v>0.1</v>
      </c>
      <c r="N458" s="26">
        <f t="shared" si="4"/>
        <v>116.30512</v>
      </c>
      <c r="O458" s="26">
        <f t="shared" si="5"/>
        <v>11.630512000000001</v>
      </c>
      <c r="P458" s="3"/>
      <c r="Q458" s="3"/>
      <c r="R458" s="3"/>
      <c r="S458" s="3"/>
      <c r="T458" s="3"/>
      <c r="U458" s="3"/>
      <c r="V458" s="3"/>
      <c r="W458" s="3"/>
      <c r="X458" s="3"/>
      <c r="Y458" s="3"/>
      <c r="Z458" s="3"/>
      <c r="AA458" s="3"/>
    </row>
    <row r="459" spans="1:27" x14ac:dyDescent="0.2">
      <c r="A459" s="3">
        <v>11227</v>
      </c>
      <c r="B459" s="3" t="str">
        <f>VLOOKUP(A459,'QAQC ID Reference Page'!A$1:G$10999,2,FALSE)</f>
        <v>OBS0821W4</v>
      </c>
      <c r="C459" s="11">
        <f>VLOOKUP(A459,'QAQC ID Reference Page'!A$1:G$10999,3,FALSE)</f>
        <v>44433</v>
      </c>
      <c r="D459" s="12">
        <f>VLOOKUP(A459,'QAQC ID Reference Page'!A$1:G$10999,4,FALSE)</f>
        <v>0.48958333333333331</v>
      </c>
      <c r="E459" s="3">
        <f>VLOOKUP(A459,'QAQC ID Reference Page'!A$1:G$10999,5,FALSE)</f>
        <v>1007</v>
      </c>
      <c r="F459" s="3" t="str">
        <f>VLOOKUP(A459,'QAQC ID Reference Page'!A$1:G$10999,6,FALSE)</f>
        <v>WFR</v>
      </c>
      <c r="G459" s="3" t="str">
        <f>VLOOKUP(A459,'QAQC ID Reference Page'!A$1:G$10999,7,FALSE)</f>
        <v>S</v>
      </c>
      <c r="H459" s="13">
        <v>44672</v>
      </c>
      <c r="I459" s="3">
        <v>5.49</v>
      </c>
      <c r="J459" s="3">
        <v>100</v>
      </c>
      <c r="K459" s="3">
        <v>10</v>
      </c>
      <c r="L459" s="3">
        <v>1139.19</v>
      </c>
      <c r="M459" s="26">
        <f t="shared" si="3"/>
        <v>0.1</v>
      </c>
      <c r="N459" s="26">
        <f t="shared" si="4"/>
        <v>163.11011999999999</v>
      </c>
      <c r="O459" s="26">
        <f t="shared" si="5"/>
        <v>16.311012000000002</v>
      </c>
      <c r="P459" s="3"/>
      <c r="Q459" s="3"/>
      <c r="R459" s="3"/>
      <c r="S459" s="3"/>
      <c r="T459" s="3"/>
      <c r="U459" s="3"/>
      <c r="V459" s="3"/>
      <c r="W459" s="3"/>
      <c r="X459" s="3"/>
      <c r="Y459" s="3"/>
      <c r="Z459" s="3"/>
      <c r="AA459" s="3"/>
    </row>
    <row r="460" spans="1:27" x14ac:dyDescent="0.2">
      <c r="A460" s="3">
        <v>11228</v>
      </c>
      <c r="B460" s="3" t="str">
        <f>VLOOKUP(A460,'QAQC ID Reference Page'!A$1:G$10999,2,FALSE)</f>
        <v>OBS0821W4</v>
      </c>
      <c r="C460" s="11">
        <f>VLOOKUP(A460,'QAQC ID Reference Page'!A$1:G$10999,3,FALSE)</f>
        <v>44433</v>
      </c>
      <c r="D460" s="12">
        <f>VLOOKUP(A460,'QAQC ID Reference Page'!A$1:G$10999,4,FALSE)</f>
        <v>0.34305555555555556</v>
      </c>
      <c r="E460" s="3">
        <f>VLOOKUP(A460,'QAQC ID Reference Page'!A$1:G$10999,5,FALSE)</f>
        <v>1017</v>
      </c>
      <c r="F460" s="3" t="str">
        <f>VLOOKUP(A460,'QAQC ID Reference Page'!A$1:G$10999,6,FALSE)</f>
        <v>B12</v>
      </c>
      <c r="G460" s="3" t="str">
        <f>VLOOKUP(A460,'QAQC ID Reference Page'!A$1:G$10999,7,FALSE)</f>
        <v>S</v>
      </c>
      <c r="H460" s="13">
        <v>44672</v>
      </c>
      <c r="I460" s="3">
        <v>5.49</v>
      </c>
      <c r="J460" s="3">
        <v>75</v>
      </c>
      <c r="K460" s="3">
        <v>10</v>
      </c>
      <c r="L460" s="3">
        <v>1472.19</v>
      </c>
      <c r="M460" s="26">
        <f t="shared" si="3"/>
        <v>0.13333333333333333</v>
      </c>
      <c r="N460" s="26">
        <f t="shared" si="4"/>
        <v>212.39411999999999</v>
      </c>
      <c r="O460" s="26">
        <f t="shared" si="5"/>
        <v>28.319215999999997</v>
      </c>
      <c r="P460" s="3"/>
      <c r="Q460" s="3"/>
      <c r="R460" s="3"/>
      <c r="S460" s="3"/>
      <c r="T460" s="3"/>
      <c r="U460" s="3"/>
      <c r="V460" s="3"/>
      <c r="W460" s="3"/>
      <c r="X460" s="3"/>
      <c r="Y460" s="3"/>
      <c r="Z460" s="3"/>
      <c r="AA460" s="3"/>
    </row>
    <row r="461" spans="1:27" x14ac:dyDescent="0.2">
      <c r="A461" s="3">
        <v>11229</v>
      </c>
      <c r="B461" s="3" t="str">
        <f>VLOOKUP(A461,'QAQC ID Reference Page'!A$1:G$10999,2,FALSE)</f>
        <v>OBS0821W4</v>
      </c>
      <c r="C461" s="11">
        <f>VLOOKUP(A461,'QAQC ID Reference Page'!A$1:G$10999,3,FALSE)</f>
        <v>44433</v>
      </c>
      <c r="D461" s="12">
        <f>VLOOKUP(A461,'QAQC ID Reference Page'!A$1:G$10999,4,FALSE)</f>
        <v>0.5708333333333333</v>
      </c>
      <c r="E461" s="3">
        <f>VLOOKUP(A461,'QAQC ID Reference Page'!A$1:G$10999,5,FALSE)</f>
        <v>1023</v>
      </c>
      <c r="F461" s="3" t="str">
        <f>VLOOKUP(A461,'QAQC ID Reference Page'!A$1:G$10999,6,FALSE)</f>
        <v>C1</v>
      </c>
      <c r="G461" s="3" t="str">
        <f>VLOOKUP(A461,'QAQC ID Reference Page'!A$1:G$10999,7,FALSE)</f>
        <v>S</v>
      </c>
      <c r="H461" s="13">
        <v>44672</v>
      </c>
      <c r="I461" s="3">
        <v>5.49</v>
      </c>
      <c r="J461" s="3">
        <v>75</v>
      </c>
      <c r="K461" s="3">
        <v>10</v>
      </c>
      <c r="L461" s="3">
        <v>301.58</v>
      </c>
      <c r="M461" s="26">
        <f t="shared" si="3"/>
        <v>0.13333333333333333</v>
      </c>
      <c r="N461" s="26">
        <f t="shared" si="4"/>
        <v>39.14383999999999</v>
      </c>
      <c r="O461" s="26">
        <f t="shared" si="5"/>
        <v>5.2191786666666653</v>
      </c>
      <c r="P461" s="3"/>
      <c r="Q461" s="3"/>
      <c r="R461" s="3"/>
      <c r="S461" s="3"/>
      <c r="T461" s="3"/>
      <c r="U461" s="3"/>
      <c r="V461" s="3"/>
      <c r="W461" s="3"/>
      <c r="X461" s="3"/>
      <c r="Y461" s="3"/>
      <c r="Z461" s="3"/>
      <c r="AA461" s="3"/>
    </row>
    <row r="462" spans="1:27" x14ac:dyDescent="0.2">
      <c r="A462" s="3">
        <v>11230</v>
      </c>
      <c r="B462" s="3" t="str">
        <f>VLOOKUP(A462,'QAQC ID Reference Page'!A$1:G$10999,2,FALSE)</f>
        <v>OBS0821W4</v>
      </c>
      <c r="C462" s="11">
        <f>VLOOKUP(A462,'QAQC ID Reference Page'!A$1:G$10999,3,FALSE)</f>
        <v>44433</v>
      </c>
      <c r="D462" s="12">
        <f>VLOOKUP(A462,'QAQC ID Reference Page'!A$1:G$10999,4,FALSE)</f>
        <v>0.4236111111111111</v>
      </c>
      <c r="E462" s="3">
        <f>VLOOKUP(A462,'QAQC ID Reference Page'!A$1:G$10999,5,FALSE)</f>
        <v>1034</v>
      </c>
      <c r="F462" s="3" t="str">
        <f>VLOOKUP(A462,'QAQC ID Reference Page'!A$1:G$10999,6,FALSE)</f>
        <v>C7C</v>
      </c>
      <c r="G462" s="3" t="str">
        <f>VLOOKUP(A462,'QAQC ID Reference Page'!A$1:G$10999,7,FALSE)</f>
        <v>B</v>
      </c>
      <c r="H462" s="13">
        <v>44672</v>
      </c>
      <c r="I462" s="3">
        <v>1.4</v>
      </c>
      <c r="J462" s="3">
        <v>75</v>
      </c>
      <c r="K462" s="3">
        <v>10</v>
      </c>
      <c r="L462" s="3">
        <v>289.37</v>
      </c>
      <c r="M462" s="26">
        <f t="shared" si="3"/>
        <v>0.13333333333333333</v>
      </c>
      <c r="N462" s="26">
        <f t="shared" si="4"/>
        <v>41.426760000000002</v>
      </c>
      <c r="O462" s="26">
        <f t="shared" si="5"/>
        <v>5.523568</v>
      </c>
      <c r="P462" s="3"/>
      <c r="Q462" s="3"/>
      <c r="R462" s="3"/>
      <c r="S462" s="3"/>
      <c r="T462" s="3"/>
      <c r="U462" s="3"/>
      <c r="V462" s="3"/>
      <c r="W462" s="3"/>
      <c r="X462" s="3"/>
      <c r="Y462" s="3"/>
      <c r="Z462" s="3"/>
      <c r="AA462" s="3"/>
    </row>
    <row r="463" spans="1:27" x14ac:dyDescent="0.2">
      <c r="A463" s="3">
        <v>11231</v>
      </c>
      <c r="B463" s="3" t="str">
        <f>VLOOKUP(A463,'QAQC ID Reference Page'!A$1:G$10999,2,FALSE)</f>
        <v>OBS0821W4</v>
      </c>
      <c r="C463" s="11">
        <f>VLOOKUP(A463,'QAQC ID Reference Page'!A$1:G$10999,3,FALSE)</f>
        <v>44433</v>
      </c>
      <c r="D463" s="12">
        <f>VLOOKUP(A463,'QAQC ID Reference Page'!A$1:G$10999,4,FALSE)</f>
        <v>0.28888888888888886</v>
      </c>
      <c r="E463" s="3">
        <f>VLOOKUP(A463,'QAQC ID Reference Page'!A$1:G$10999,5,FALSE)</f>
        <v>1005</v>
      </c>
      <c r="F463" s="3" t="str">
        <f>VLOOKUP(A463,'QAQC ID Reference Page'!A$1:G$10999,6,FALSE)</f>
        <v>B7C</v>
      </c>
      <c r="G463" s="3" t="str">
        <f>VLOOKUP(A463,'QAQC ID Reference Page'!A$1:G$10999,7,FALSE)</f>
        <v>B</v>
      </c>
      <c r="H463" s="13">
        <v>44672</v>
      </c>
      <c r="I463" s="3">
        <v>1.4</v>
      </c>
      <c r="J463" s="3">
        <v>100</v>
      </c>
      <c r="K463" s="3">
        <v>10</v>
      </c>
      <c r="L463" s="3">
        <v>472.62</v>
      </c>
      <c r="M463" s="26">
        <f t="shared" si="3"/>
        <v>0.1</v>
      </c>
      <c r="N463" s="26">
        <f t="shared" si="4"/>
        <v>68.547759999999997</v>
      </c>
      <c r="O463" s="26">
        <f t="shared" si="5"/>
        <v>6.8547760000000002</v>
      </c>
      <c r="P463" s="3"/>
      <c r="Q463" s="3"/>
      <c r="R463" s="3"/>
      <c r="S463" s="3"/>
      <c r="T463" s="3"/>
      <c r="U463" s="3"/>
      <c r="V463" s="3"/>
      <c r="W463" s="3"/>
      <c r="X463" s="3"/>
      <c r="Y463" s="3"/>
      <c r="Z463" s="3"/>
      <c r="AA463" s="3"/>
    </row>
    <row r="464" spans="1:27" x14ac:dyDescent="0.2">
      <c r="A464" s="3">
        <v>11232</v>
      </c>
      <c r="B464" s="3" t="str">
        <f>VLOOKUP(A464,'QAQC ID Reference Page'!A$1:G$10999,2,FALSE)</f>
        <v>OBS0821W4</v>
      </c>
      <c r="C464" s="11">
        <f>VLOOKUP(A464,'QAQC ID Reference Page'!A$1:G$10999,3,FALSE)</f>
        <v>44433</v>
      </c>
      <c r="D464" s="12">
        <f>VLOOKUP(A464,'QAQC ID Reference Page'!A$1:G$10999,4,FALSE)</f>
        <v>0.36944444444444446</v>
      </c>
      <c r="E464" s="3">
        <f>VLOOKUP(A464,'QAQC ID Reference Page'!A$1:G$10999,5,FALSE)</f>
        <v>1011</v>
      </c>
      <c r="F464" s="3" t="str">
        <f>VLOOKUP(A464,'QAQC ID Reference Page'!A$1:G$10999,6,FALSE)</f>
        <v>WB</v>
      </c>
      <c r="G464" s="3" t="str">
        <f>VLOOKUP(A464,'QAQC ID Reference Page'!A$1:G$10999,7,FALSE)</f>
        <v>S</v>
      </c>
      <c r="H464" s="13">
        <v>44672</v>
      </c>
      <c r="I464" s="3">
        <v>1.4</v>
      </c>
      <c r="J464" s="3">
        <v>100</v>
      </c>
      <c r="K464" s="3">
        <v>10</v>
      </c>
      <c r="L464" s="3">
        <v>3377.05</v>
      </c>
      <c r="M464" s="26">
        <f t="shared" si="3"/>
        <v>0.1</v>
      </c>
      <c r="N464" s="26">
        <f t="shared" si="4"/>
        <v>498.40340000000003</v>
      </c>
      <c r="O464" s="26">
        <f t="shared" si="5"/>
        <v>49.840340000000005</v>
      </c>
      <c r="P464" s="3"/>
      <c r="Q464" s="3"/>
      <c r="R464" s="3"/>
      <c r="S464" s="3"/>
      <c r="T464" s="3"/>
      <c r="U464" s="3"/>
      <c r="V464" s="3"/>
      <c r="W464" s="3"/>
      <c r="X464" s="3"/>
      <c r="Y464" s="3"/>
      <c r="Z464" s="3"/>
      <c r="AA464" s="3"/>
    </row>
    <row r="465" spans="1:27" x14ac:dyDescent="0.2">
      <c r="A465" s="3">
        <v>11233</v>
      </c>
      <c r="B465" s="3" t="str">
        <f>VLOOKUP(A465,'QAQC ID Reference Page'!A$1:G$10999,2,FALSE)</f>
        <v>OBS0821W4</v>
      </c>
      <c r="C465" s="11">
        <f>VLOOKUP(A465,'QAQC ID Reference Page'!A$1:G$10999,3,FALSE)</f>
        <v>44433</v>
      </c>
      <c r="D465" s="12">
        <f>VLOOKUP(A465,'QAQC ID Reference Page'!A$1:G$10999,4,FALSE)</f>
        <v>0.33402777777777776</v>
      </c>
      <c r="E465" s="3">
        <f>VLOOKUP(A465,'QAQC ID Reference Page'!A$1:G$10999,5,FALSE)</f>
        <v>1041</v>
      </c>
      <c r="F465" s="3" t="str">
        <f>VLOOKUP(A465,'QAQC ID Reference Page'!A$1:G$10999,6,FALSE)</f>
        <v>B11</v>
      </c>
      <c r="G465" s="3" t="str">
        <f>VLOOKUP(A465,'QAQC ID Reference Page'!A$1:G$10999,7,FALSE)</f>
        <v>S</v>
      </c>
      <c r="H465" s="13">
        <v>44672</v>
      </c>
      <c r="I465" s="3">
        <v>1.4</v>
      </c>
      <c r="J465" s="3">
        <v>100</v>
      </c>
      <c r="K465" s="3">
        <v>10</v>
      </c>
      <c r="L465" s="3">
        <v>1370.94</v>
      </c>
      <c r="M465" s="26">
        <f t="shared" si="3"/>
        <v>0.1</v>
      </c>
      <c r="N465" s="26">
        <f t="shared" si="4"/>
        <v>201.49912</v>
      </c>
      <c r="O465" s="26">
        <f t="shared" si="5"/>
        <v>20.149912</v>
      </c>
      <c r="P465" s="3"/>
      <c r="Q465" s="3"/>
      <c r="R465" s="3"/>
      <c r="S465" s="3"/>
      <c r="T465" s="3"/>
      <c r="U465" s="3"/>
      <c r="V465" s="3"/>
      <c r="W465" s="3"/>
      <c r="X465" s="3"/>
      <c r="Y465" s="3"/>
      <c r="Z465" s="3"/>
      <c r="AA465" s="3"/>
    </row>
    <row r="466" spans="1:27" x14ac:dyDescent="0.2">
      <c r="A466" s="3">
        <v>11234</v>
      </c>
      <c r="B466" s="3" t="str">
        <f>VLOOKUP(A466,'QAQC ID Reference Page'!A$1:G$10999,2,FALSE)</f>
        <v>OBS0821W4</v>
      </c>
      <c r="C466" s="11">
        <f>VLOOKUP(A466,'QAQC ID Reference Page'!A$1:G$10999,3,FALSE)</f>
        <v>44433</v>
      </c>
      <c r="D466" s="12">
        <f>VLOOKUP(A466,'QAQC ID Reference Page'!A$1:G$10999,4,FALSE)</f>
        <v>0.4236111111111111</v>
      </c>
      <c r="E466" s="3">
        <f>VLOOKUP(A466,'QAQC ID Reference Page'!A$1:G$10999,5,FALSE)</f>
        <v>1009</v>
      </c>
      <c r="F466" s="3" t="str">
        <f>VLOOKUP(A466,'QAQC ID Reference Page'!A$1:G$10999,6,FALSE)</f>
        <v>C7C</v>
      </c>
      <c r="G466" s="3" t="str">
        <f>VLOOKUP(A466,'QAQC ID Reference Page'!A$1:G$10999,7,FALSE)</f>
        <v>S</v>
      </c>
      <c r="H466" s="13">
        <v>44672</v>
      </c>
      <c r="I466" s="3">
        <v>1.4</v>
      </c>
      <c r="J466" s="3">
        <v>100</v>
      </c>
      <c r="K466" s="3">
        <v>10</v>
      </c>
      <c r="L466" s="3">
        <v>708.56</v>
      </c>
      <c r="M466" s="26">
        <f t="shared" si="3"/>
        <v>0.1</v>
      </c>
      <c r="N466" s="26">
        <f t="shared" si="4"/>
        <v>103.46687999999997</v>
      </c>
      <c r="O466" s="26">
        <f t="shared" si="5"/>
        <v>10.346687999999999</v>
      </c>
      <c r="P466" s="3"/>
      <c r="Q466" s="3"/>
      <c r="R466" s="3"/>
      <c r="S466" s="3"/>
      <c r="T466" s="3"/>
      <c r="U466" s="3"/>
      <c r="V466" s="3"/>
      <c r="W466" s="3"/>
      <c r="X466" s="3"/>
      <c r="Y466" s="3"/>
      <c r="Z466" s="3"/>
      <c r="AA466" s="3"/>
    </row>
    <row r="467" spans="1:27" x14ac:dyDescent="0.2">
      <c r="A467" s="3">
        <v>11235</v>
      </c>
      <c r="B467" s="3" t="str">
        <f>VLOOKUP(A467,'QAQC ID Reference Page'!A$1:G$10999,2,FALSE)</f>
        <v>OBS0821W4</v>
      </c>
      <c r="C467" s="11">
        <f>VLOOKUP(A467,'QAQC ID Reference Page'!A$1:G$10999,3,FALSE)</f>
        <v>44433</v>
      </c>
      <c r="D467" s="12">
        <f>VLOOKUP(A467,'QAQC ID Reference Page'!A$1:G$10999,4,FALSE)</f>
        <v>0.28888888888888886</v>
      </c>
      <c r="E467" s="3">
        <f>VLOOKUP(A467,'QAQC ID Reference Page'!A$1:G$10999,5,FALSE)</f>
        <v>1028</v>
      </c>
      <c r="F467" s="3" t="str">
        <f>VLOOKUP(A467,'QAQC ID Reference Page'!A$1:G$10999,6,FALSE)</f>
        <v>B7C</v>
      </c>
      <c r="G467" s="3" t="str">
        <f>VLOOKUP(A467,'QAQC ID Reference Page'!A$1:G$10999,7,FALSE)</f>
        <v>S</v>
      </c>
      <c r="H467" s="13">
        <v>44672</v>
      </c>
      <c r="I467" s="3">
        <v>1.4</v>
      </c>
      <c r="J467" s="3">
        <v>100</v>
      </c>
      <c r="K467" s="3">
        <v>10</v>
      </c>
      <c r="L467" s="3">
        <v>680.99</v>
      </c>
      <c r="M467" s="26">
        <f t="shared" si="3"/>
        <v>0.1</v>
      </c>
      <c r="N467" s="26">
        <f t="shared" si="4"/>
        <v>99.38651999999999</v>
      </c>
      <c r="O467" s="26">
        <f t="shared" si="5"/>
        <v>9.9386519999999994</v>
      </c>
      <c r="P467" s="3"/>
      <c r="Q467" s="3"/>
      <c r="R467" s="3"/>
      <c r="S467" s="3"/>
      <c r="T467" s="3"/>
      <c r="U467" s="3"/>
      <c r="V467" s="3"/>
      <c r="W467" s="3"/>
      <c r="X467" s="3"/>
      <c r="Y467" s="3"/>
      <c r="Z467" s="3"/>
      <c r="AA467" s="3"/>
    </row>
    <row r="468" spans="1:27" x14ac:dyDescent="0.2">
      <c r="A468" s="3">
        <v>11236</v>
      </c>
      <c r="B468" s="3" t="str">
        <f>VLOOKUP(A468,'QAQC ID Reference Page'!A$1:G$10999,2,FALSE)</f>
        <v>OBS0821W4</v>
      </c>
      <c r="C468" s="11">
        <f>VLOOKUP(A468,'QAQC ID Reference Page'!A$1:G$10999,3,FALSE)</f>
        <v>44433</v>
      </c>
      <c r="D468" s="12">
        <f>VLOOKUP(A468,'QAQC ID Reference Page'!A$1:G$10999,4,FALSE)</f>
        <v>0.39652777777777776</v>
      </c>
      <c r="E468" s="3">
        <f>VLOOKUP(A468,'QAQC ID Reference Page'!A$1:G$10999,5,FALSE)</f>
        <v>1019</v>
      </c>
      <c r="F468" s="3" t="str">
        <f>VLOOKUP(A468,'QAQC ID Reference Page'!A$1:G$10999,6,FALSE)</f>
        <v>C9</v>
      </c>
      <c r="G468" s="3" t="str">
        <f>VLOOKUP(A468,'QAQC ID Reference Page'!A$1:G$10999,7,FALSE)</f>
        <v>S</v>
      </c>
      <c r="H468" s="13">
        <v>44672</v>
      </c>
      <c r="I468" s="3">
        <v>1.4</v>
      </c>
      <c r="J468" s="3">
        <v>100</v>
      </c>
      <c r="K468" s="3">
        <v>10</v>
      </c>
      <c r="L468" s="3">
        <v>1054.3399999999999</v>
      </c>
      <c r="M468" s="26">
        <f t="shared" si="3"/>
        <v>0.1</v>
      </c>
      <c r="N468" s="26">
        <f t="shared" si="4"/>
        <v>154.64231999999998</v>
      </c>
      <c r="O468" s="26">
        <f t="shared" si="5"/>
        <v>15.464231999999999</v>
      </c>
      <c r="P468" s="3"/>
      <c r="Q468" s="3"/>
      <c r="R468" s="3"/>
      <c r="S468" s="3"/>
      <c r="T468" s="3"/>
      <c r="U468" s="3"/>
      <c r="V468" s="3"/>
      <c r="W468" s="3"/>
      <c r="X468" s="3"/>
      <c r="Y468" s="3"/>
      <c r="Z468" s="3"/>
      <c r="AA468" s="3"/>
    </row>
    <row r="469" spans="1:27" x14ac:dyDescent="0.2">
      <c r="A469" s="3">
        <v>11301</v>
      </c>
      <c r="B469" s="3" t="str">
        <f>VLOOKUP(A469,'QAQC ID Reference Page'!A$1:G$10999,2,FALSE)</f>
        <v>OBS0921</v>
      </c>
      <c r="C469" s="11">
        <f>VLOOKUP(A469,'QAQC ID Reference Page'!A$1:G$10999,3,FALSE)</f>
        <v>44446</v>
      </c>
      <c r="D469" s="12">
        <f>VLOOKUP(A469,'QAQC ID Reference Page'!A$1:G$10999,4,FALSE)</f>
        <v>0.29166666666666669</v>
      </c>
      <c r="E469" s="3">
        <f>VLOOKUP(A469,'QAQC ID Reference Page'!A$1:G$10999,5,FALSE)</f>
        <v>1019</v>
      </c>
      <c r="F469" s="3" t="str">
        <f>VLOOKUP(A469,'QAQC ID Reference Page'!A$1:G$10999,6,FALSE)</f>
        <v>EFR</v>
      </c>
      <c r="G469" s="3" t="str">
        <f>VLOOKUP(A469,'QAQC ID Reference Page'!A$1:G$10999,7,FALSE)</f>
        <v>S</v>
      </c>
      <c r="H469" s="13">
        <v>44571</v>
      </c>
      <c r="I469" s="3">
        <v>0.21</v>
      </c>
      <c r="J469" s="3">
        <v>100</v>
      </c>
      <c r="K469" s="3">
        <v>10</v>
      </c>
      <c r="L469" s="3">
        <v>929.85</v>
      </c>
      <c r="M469" s="26">
        <f t="shared" si="3"/>
        <v>0.1</v>
      </c>
      <c r="N469" s="26">
        <f t="shared" si="4"/>
        <v>137.40779999999998</v>
      </c>
      <c r="O469" s="26">
        <f t="shared" si="5"/>
        <v>13.740779999999999</v>
      </c>
      <c r="P469" s="3"/>
      <c r="Q469" s="3"/>
      <c r="R469" s="3"/>
      <c r="S469" s="3"/>
      <c r="T469" s="3"/>
      <c r="U469" s="3"/>
      <c r="V469" s="3"/>
      <c r="W469" s="3"/>
      <c r="X469" s="3"/>
      <c r="Y469" s="3"/>
      <c r="Z469" s="3"/>
      <c r="AA469" s="3"/>
    </row>
    <row r="470" spans="1:27" x14ac:dyDescent="0.2">
      <c r="A470" s="3">
        <v>11302</v>
      </c>
      <c r="B470" s="3" t="str">
        <f>VLOOKUP(A470,'QAQC ID Reference Page'!A$1:G$10999,2,FALSE)</f>
        <v>OBS0921</v>
      </c>
      <c r="C470" s="11">
        <f>VLOOKUP(A470,'QAQC ID Reference Page'!A$1:G$10999,3,FALSE)</f>
        <v>44446</v>
      </c>
      <c r="D470" s="12">
        <f>VLOOKUP(A470,'QAQC ID Reference Page'!A$1:G$10999,4,FALSE)</f>
        <v>0.30972222222222223</v>
      </c>
      <c r="E470" s="3">
        <f>VLOOKUP(A470,'QAQC ID Reference Page'!A$1:G$10999,5,FALSE)</f>
        <v>1004</v>
      </c>
      <c r="F470" s="3" t="str">
        <f>VLOOKUP(A470,'QAQC ID Reference Page'!A$1:G$10999,6,FALSE)</f>
        <v>E6</v>
      </c>
      <c r="G470" s="3" t="str">
        <f>VLOOKUP(A470,'QAQC ID Reference Page'!A$1:G$10999,7,FALSE)</f>
        <v>S</v>
      </c>
      <c r="H470" s="13">
        <v>44571</v>
      </c>
      <c r="I470" s="3">
        <v>0.21</v>
      </c>
      <c r="J470" s="3">
        <v>100</v>
      </c>
      <c r="K470" s="3">
        <v>10</v>
      </c>
      <c r="L470" s="3">
        <v>1306.23</v>
      </c>
      <c r="M470" s="26">
        <f t="shared" si="3"/>
        <v>0.1</v>
      </c>
      <c r="N470" s="26">
        <f t="shared" si="4"/>
        <v>193.11203999999998</v>
      </c>
      <c r="O470" s="26">
        <f t="shared" si="5"/>
        <v>19.311204</v>
      </c>
      <c r="P470" s="3"/>
      <c r="Q470" s="3"/>
      <c r="R470" s="3"/>
      <c r="S470" s="3"/>
      <c r="T470" s="3"/>
      <c r="U470" s="3"/>
      <c r="V470" s="3"/>
      <c r="W470" s="3"/>
      <c r="X470" s="3"/>
      <c r="Y470" s="3"/>
      <c r="Z470" s="3"/>
      <c r="AA470" s="3"/>
    </row>
    <row r="471" spans="1:27" x14ac:dyDescent="0.2">
      <c r="A471" s="3">
        <v>11303</v>
      </c>
      <c r="B471" s="3" t="str">
        <f>VLOOKUP(A471,'QAQC ID Reference Page'!A$1:G$10999,2,FALSE)</f>
        <v>OBS0921</v>
      </c>
      <c r="C471" s="11">
        <f>VLOOKUP(A471,'QAQC ID Reference Page'!A$1:G$10999,3,FALSE)</f>
        <v>44446</v>
      </c>
      <c r="D471" s="12">
        <f>VLOOKUP(A471,'QAQC ID Reference Page'!A$1:G$10999,4,FALSE)</f>
        <v>0.3263888888888889</v>
      </c>
      <c r="E471" s="3">
        <f>VLOOKUP(A471,'QAQC ID Reference Page'!A$1:G$10999,5,FALSE)</f>
        <v>1036</v>
      </c>
      <c r="F471" s="3" t="str">
        <f>VLOOKUP(A471,'QAQC ID Reference Page'!A$1:G$10999,6,FALSE)</f>
        <v>E7C</v>
      </c>
      <c r="G471" s="3" t="str">
        <f>VLOOKUP(A471,'QAQC ID Reference Page'!A$1:G$10999,7,FALSE)</f>
        <v>B</v>
      </c>
      <c r="H471" s="13">
        <v>44571</v>
      </c>
      <c r="I471" s="3">
        <v>0.32</v>
      </c>
      <c r="J471" s="3">
        <v>100</v>
      </c>
      <c r="K471" s="3">
        <v>10</v>
      </c>
      <c r="L471" s="3">
        <v>228.06</v>
      </c>
      <c r="M471" s="26">
        <f t="shared" si="3"/>
        <v>0.1</v>
      </c>
      <c r="N471" s="26">
        <f t="shared" si="4"/>
        <v>33.432879999999997</v>
      </c>
      <c r="O471" s="26">
        <f t="shared" si="5"/>
        <v>3.3432879999999998</v>
      </c>
      <c r="P471" s="3"/>
      <c r="Q471" s="3"/>
      <c r="R471" s="3"/>
      <c r="S471" s="3"/>
      <c r="T471" s="3"/>
      <c r="U471" s="3"/>
      <c r="V471" s="3"/>
      <c r="W471" s="3"/>
      <c r="X471" s="3"/>
      <c r="Y471" s="3"/>
      <c r="Z471" s="3"/>
      <c r="AA471" s="3"/>
    </row>
    <row r="472" spans="1:27" x14ac:dyDescent="0.2">
      <c r="A472" s="3">
        <v>11304</v>
      </c>
      <c r="B472" s="3" t="e">
        <f>VLOOKUP(A472,'QAQC ID Reference Page'!A$1:G$10999,2,FALSE)</f>
        <v>#N/A</v>
      </c>
      <c r="C472" s="11" t="e">
        <f>VLOOKUP(A472,'QAQC ID Reference Page'!A$1:G$10999,3,FALSE)</f>
        <v>#N/A</v>
      </c>
      <c r="D472" s="3" t="e">
        <f>VLOOKUP(A472,'QAQC ID Reference Page'!A$1:G$10999,4,FALSE)</f>
        <v>#N/A</v>
      </c>
      <c r="E472" s="3" t="e">
        <f>VLOOKUP(A472,'QAQC ID Reference Page'!A$1:G$10999,5,FALSE)</f>
        <v>#N/A</v>
      </c>
      <c r="F472" s="3" t="e">
        <f>VLOOKUP(A472,'QAQC ID Reference Page'!A$1:G$10999,6,FALSE)</f>
        <v>#N/A</v>
      </c>
      <c r="G472" s="3" t="e">
        <f>VLOOKUP(A472,'QAQC ID Reference Page'!A$1:G$10999,7,FALSE)</f>
        <v>#N/A</v>
      </c>
      <c r="H472" s="13">
        <v>44571</v>
      </c>
      <c r="I472" s="3">
        <v>0.32</v>
      </c>
      <c r="J472" s="3">
        <v>100</v>
      </c>
      <c r="K472" s="3">
        <v>10</v>
      </c>
      <c r="L472" s="3">
        <v>842.6</v>
      </c>
      <c r="M472" s="26">
        <f t="shared" si="3"/>
        <v>0.1</v>
      </c>
      <c r="N472" s="26">
        <f t="shared" si="4"/>
        <v>124.3848</v>
      </c>
      <c r="O472" s="26">
        <f t="shared" si="5"/>
        <v>12.43848</v>
      </c>
      <c r="P472" s="3"/>
      <c r="Q472" s="3"/>
      <c r="R472" s="3"/>
      <c r="S472" s="3"/>
      <c r="T472" s="3"/>
      <c r="U472" s="3"/>
      <c r="V472" s="3"/>
      <c r="W472" s="3"/>
      <c r="X472" s="3"/>
      <c r="Y472" s="3"/>
      <c r="Z472" s="3"/>
      <c r="AA472" s="3"/>
    </row>
    <row r="473" spans="1:27" x14ac:dyDescent="0.2">
      <c r="A473" s="3">
        <v>11305</v>
      </c>
      <c r="B473" s="3" t="str">
        <f>VLOOKUP(A473,'QAQC ID Reference Page'!A$1:G$10999,2,FALSE)</f>
        <v>OBS0921</v>
      </c>
      <c r="C473" s="11">
        <f>VLOOKUP(A473,'QAQC ID Reference Page'!A$1:G$10999,3,FALSE)</f>
        <v>44446</v>
      </c>
      <c r="D473" s="12">
        <f>VLOOKUP(A473,'QAQC ID Reference Page'!A$1:G$10999,4,FALSE)</f>
        <v>0.3263888888888889</v>
      </c>
      <c r="E473" s="3">
        <f>VLOOKUP(A473,'QAQC ID Reference Page'!A$1:G$10999,5,FALSE)</f>
        <v>1023</v>
      </c>
      <c r="F473" s="3" t="str">
        <f>VLOOKUP(A473,'QAQC ID Reference Page'!A$1:G$10999,6,FALSE)</f>
        <v>E7C</v>
      </c>
      <c r="G473" s="3" t="str">
        <f>VLOOKUP(A473,'QAQC ID Reference Page'!A$1:G$10999,7,FALSE)</f>
        <v>S</v>
      </c>
      <c r="H473" s="13">
        <v>44571</v>
      </c>
      <c r="I473" s="3">
        <v>0.21</v>
      </c>
      <c r="J473" s="3">
        <v>100</v>
      </c>
      <c r="K473" s="3">
        <v>10</v>
      </c>
      <c r="L473" s="3">
        <v>988.36</v>
      </c>
      <c r="M473" s="26">
        <f t="shared" si="3"/>
        <v>0.1</v>
      </c>
      <c r="N473" s="26">
        <f t="shared" si="4"/>
        <v>146.06727999999998</v>
      </c>
      <c r="O473" s="26">
        <f t="shared" si="5"/>
        <v>14.606727999999999</v>
      </c>
      <c r="P473" s="3"/>
      <c r="Q473" s="3"/>
      <c r="R473" s="3"/>
      <c r="S473" s="3"/>
      <c r="T473" s="3"/>
      <c r="U473" s="3"/>
      <c r="V473" s="3"/>
      <c r="W473" s="3"/>
      <c r="X473" s="3"/>
      <c r="Y473" s="3"/>
      <c r="Z473" s="3"/>
      <c r="AA473" s="3"/>
    </row>
    <row r="474" spans="1:27" x14ac:dyDescent="0.2">
      <c r="A474" s="3">
        <v>11306</v>
      </c>
      <c r="B474" s="3" t="str">
        <f>VLOOKUP(A474,'QAQC ID Reference Page'!A$1:G$10999,2,FALSE)</f>
        <v>OBS0921</v>
      </c>
      <c r="C474" s="11">
        <f>VLOOKUP(A474,'QAQC ID Reference Page'!A$1:G$10999,3,FALSE)</f>
        <v>44446</v>
      </c>
      <c r="D474" s="12">
        <f>VLOOKUP(A474,'QAQC ID Reference Page'!A$1:G$10999,4,FALSE)</f>
        <v>0.39166666666666666</v>
      </c>
      <c r="E474" s="3">
        <f>VLOOKUP(A474,'QAQC ID Reference Page'!A$1:G$10999,5,FALSE)</f>
        <v>1016</v>
      </c>
      <c r="F474" s="3" t="str">
        <f>VLOOKUP(A474,'QAQC ID Reference Page'!A$1:G$10999,6,FALSE)</f>
        <v>I9</v>
      </c>
      <c r="G474" s="3" t="str">
        <f>VLOOKUP(A474,'QAQC ID Reference Page'!A$1:G$10999,7,FALSE)</f>
        <v>S</v>
      </c>
      <c r="H474" s="13">
        <v>44571</v>
      </c>
      <c r="I474" s="3">
        <v>0.32</v>
      </c>
      <c r="J474" s="3">
        <v>100</v>
      </c>
      <c r="K474" s="3">
        <v>10</v>
      </c>
      <c r="L474" s="3">
        <v>448.96</v>
      </c>
      <c r="M474" s="26">
        <f t="shared" si="3"/>
        <v>0.1</v>
      </c>
      <c r="N474" s="26">
        <f t="shared" si="4"/>
        <v>66.126080000000002</v>
      </c>
      <c r="O474" s="26">
        <f t="shared" si="5"/>
        <v>6.6126080000000007</v>
      </c>
      <c r="P474" s="3"/>
      <c r="Q474" s="3"/>
      <c r="R474" s="3"/>
      <c r="S474" s="3"/>
      <c r="T474" s="3"/>
      <c r="U474" s="3"/>
      <c r="V474" s="3"/>
      <c r="W474" s="3"/>
      <c r="X474" s="3"/>
      <c r="Y474" s="3"/>
      <c r="Z474" s="3"/>
      <c r="AA474" s="3"/>
    </row>
    <row r="475" spans="1:27" x14ac:dyDescent="0.2">
      <c r="A475" s="3">
        <v>11307</v>
      </c>
      <c r="B475" s="3" t="str">
        <f>VLOOKUP(A475,'QAQC ID Reference Page'!A$1:G$10999,2,FALSE)</f>
        <v>OBS0921</v>
      </c>
      <c r="C475" s="11">
        <f>VLOOKUP(A475,'QAQC ID Reference Page'!A$1:G$10999,3,FALSE)</f>
        <v>44446</v>
      </c>
      <c r="D475" s="12">
        <f>VLOOKUP(A475,'QAQC ID Reference Page'!A$1:G$10999,4,FALSE)</f>
        <v>0.40416666666666667</v>
      </c>
      <c r="E475" s="3">
        <f>VLOOKUP(A475,'QAQC ID Reference Page'!A$1:G$10999,5,FALSE)</f>
        <v>1001</v>
      </c>
      <c r="F475" s="3" t="str">
        <f>VLOOKUP(A475,'QAQC ID Reference Page'!A$1:G$10999,6,FALSE)</f>
        <v>BR</v>
      </c>
      <c r="G475" s="3" t="str">
        <f>VLOOKUP(A475,'QAQC ID Reference Page'!A$1:G$10999,7,FALSE)</f>
        <v>S</v>
      </c>
      <c r="H475" s="13">
        <v>44571</v>
      </c>
      <c r="I475" s="3">
        <v>0.32</v>
      </c>
      <c r="J475" s="3">
        <v>80</v>
      </c>
      <c r="K475" s="3">
        <v>10</v>
      </c>
      <c r="L475" s="3">
        <v>244.9</v>
      </c>
      <c r="M475" s="26">
        <f t="shared" si="3"/>
        <v>0.125</v>
      </c>
      <c r="N475" s="26">
        <f t="shared" si="4"/>
        <v>35.925199999999997</v>
      </c>
      <c r="O475" s="26">
        <f t="shared" si="5"/>
        <v>4.4906499999999996</v>
      </c>
      <c r="P475" s="3"/>
      <c r="Q475" s="3"/>
      <c r="R475" s="3"/>
      <c r="S475" s="3"/>
      <c r="T475" s="3"/>
      <c r="U475" s="3"/>
      <c r="V475" s="3"/>
      <c r="W475" s="3"/>
      <c r="X475" s="3"/>
      <c r="Y475" s="3"/>
      <c r="Z475" s="3"/>
      <c r="AA475" s="3"/>
    </row>
    <row r="476" spans="1:27" x14ac:dyDescent="0.2">
      <c r="A476" s="3">
        <v>11308</v>
      </c>
      <c r="B476" s="3" t="str">
        <f>VLOOKUP(A476,'QAQC ID Reference Page'!A$1:G$10999,2,FALSE)</f>
        <v>OBS0921</v>
      </c>
      <c r="C476" s="11">
        <f>VLOOKUP(A476,'QAQC ID Reference Page'!A$1:G$10999,3,FALSE)</f>
        <v>44446</v>
      </c>
      <c r="D476" s="12">
        <f>VLOOKUP(A476,'QAQC ID Reference Page'!A$1:G$10999,4,FALSE)</f>
        <v>0.4236111111111111</v>
      </c>
      <c r="E476" s="3">
        <f>VLOOKUP(A476,'QAQC ID Reference Page'!A$1:G$10999,5,FALSE)</f>
        <v>1015</v>
      </c>
      <c r="F476" s="3" t="str">
        <f>VLOOKUP(A476,'QAQC ID Reference Page'!A$1:G$10999,6,FALSE)</f>
        <v>TR-UP</v>
      </c>
      <c r="G476" s="3" t="str">
        <f>VLOOKUP(A476,'QAQC ID Reference Page'!A$1:G$10999,7,FALSE)</f>
        <v>S</v>
      </c>
      <c r="H476" s="13">
        <v>44571</v>
      </c>
      <c r="I476" s="3">
        <v>0.32</v>
      </c>
      <c r="J476" s="3">
        <v>80</v>
      </c>
      <c r="K476" s="3">
        <v>10</v>
      </c>
      <c r="L476" s="3">
        <v>216</v>
      </c>
      <c r="M476" s="26">
        <f t="shared" si="3"/>
        <v>0.125</v>
      </c>
      <c r="N476" s="26">
        <f t="shared" si="4"/>
        <v>31.648</v>
      </c>
      <c r="O476" s="26">
        <f t="shared" si="5"/>
        <v>3.956</v>
      </c>
      <c r="P476" s="3"/>
      <c r="Q476" s="3"/>
      <c r="R476" s="3"/>
      <c r="S476" s="3"/>
      <c r="T476" s="3"/>
      <c r="U476" s="3"/>
      <c r="V476" s="3"/>
      <c r="W476" s="3"/>
      <c r="X476" s="3"/>
      <c r="Y476" s="3"/>
      <c r="Z476" s="3"/>
      <c r="AA476" s="3"/>
    </row>
    <row r="477" spans="1:27" x14ac:dyDescent="0.2">
      <c r="A477" s="3">
        <v>11309</v>
      </c>
      <c r="B477" s="3" t="str">
        <f>VLOOKUP(A477,'QAQC ID Reference Page'!A$1:G$10999,2,FALSE)</f>
        <v>OBS0921</v>
      </c>
      <c r="C477" s="11">
        <f>VLOOKUP(A477,'QAQC ID Reference Page'!A$1:G$10999,3,FALSE)</f>
        <v>44446</v>
      </c>
      <c r="D477" s="12">
        <f>VLOOKUP(A477,'QAQC ID Reference Page'!A$1:G$10999,4,FALSE)</f>
        <v>0.33958333333333335</v>
      </c>
      <c r="E477" s="3">
        <f>VLOOKUP(A477,'QAQC ID Reference Page'!A$1:G$10999,5,FALSE)</f>
        <v>1022</v>
      </c>
      <c r="F477" s="3" t="str">
        <f>VLOOKUP(A477,'QAQC ID Reference Page'!A$1:G$10999,6,FALSE)</f>
        <v>E9</v>
      </c>
      <c r="G477" s="3" t="str">
        <f>VLOOKUP(A477,'QAQC ID Reference Page'!A$1:G$10999,7,FALSE)</f>
        <v>S</v>
      </c>
      <c r="H477" s="13">
        <v>44571</v>
      </c>
      <c r="I477" s="3">
        <v>0.21</v>
      </c>
      <c r="J477" s="3">
        <v>80</v>
      </c>
      <c r="K477" s="3">
        <v>10</v>
      </c>
      <c r="L477" s="3">
        <v>221.98</v>
      </c>
      <c r="M477" s="26">
        <f t="shared" si="3"/>
        <v>0.125</v>
      </c>
      <c r="N477" s="26">
        <f t="shared" si="4"/>
        <v>32.643039999999999</v>
      </c>
      <c r="O477" s="26">
        <f t="shared" si="5"/>
        <v>4.0803799999999999</v>
      </c>
      <c r="P477" s="3"/>
      <c r="Q477" s="3"/>
      <c r="R477" s="3"/>
      <c r="S477" s="3"/>
      <c r="T477" s="3"/>
      <c r="U477" s="3"/>
      <c r="V477" s="3"/>
      <c r="W477" s="3"/>
      <c r="X477" s="3"/>
      <c r="Y477" s="3"/>
      <c r="Z477" s="3"/>
      <c r="AA477" s="3"/>
    </row>
    <row r="478" spans="1:27" x14ac:dyDescent="0.2">
      <c r="A478" s="3">
        <v>11310</v>
      </c>
      <c r="B478" s="3" t="str">
        <f>VLOOKUP(A478,'QAQC ID Reference Page'!A$1:G$10999,2,FALSE)</f>
        <v>OBS0921</v>
      </c>
      <c r="C478" s="11">
        <f>VLOOKUP(A478,'QAQC ID Reference Page'!A$1:G$10999,3,FALSE)</f>
        <v>44446</v>
      </c>
      <c r="D478" s="12">
        <f>VLOOKUP(A478,'QAQC ID Reference Page'!A$1:G$10999,4,FALSE)</f>
        <v>0.36875000000000002</v>
      </c>
      <c r="E478" s="3">
        <f>VLOOKUP(A478,'QAQC ID Reference Page'!A$1:G$10999,5,FALSE)</f>
        <v>1030</v>
      </c>
      <c r="F478" s="3" t="str">
        <f>VLOOKUP(A478,'QAQC ID Reference Page'!A$1:G$10999,6,FALSE)</f>
        <v>G9</v>
      </c>
      <c r="G478" s="3" t="str">
        <f>VLOOKUP(A478,'QAQC ID Reference Page'!A$1:G$10999,7,FALSE)</f>
        <v>S</v>
      </c>
      <c r="H478" s="13">
        <v>44571</v>
      </c>
      <c r="I478" s="3">
        <v>0.21</v>
      </c>
      <c r="J478" s="3">
        <v>80</v>
      </c>
      <c r="K478" s="3">
        <v>10</v>
      </c>
      <c r="L478" s="3">
        <v>674.77</v>
      </c>
      <c r="M478" s="26">
        <f t="shared" si="3"/>
        <v>0.125</v>
      </c>
      <c r="N478" s="26">
        <f t="shared" si="4"/>
        <v>99.655959999999993</v>
      </c>
      <c r="O478" s="26">
        <f t="shared" si="5"/>
        <v>12.456994999999999</v>
      </c>
      <c r="P478" s="3"/>
      <c r="Q478" s="3"/>
      <c r="R478" s="3"/>
      <c r="S478" s="3"/>
      <c r="T478" s="3"/>
      <c r="U478" s="3"/>
      <c r="V478" s="3"/>
      <c r="W478" s="3"/>
      <c r="X478" s="3"/>
      <c r="Y478" s="3"/>
      <c r="Z478" s="3"/>
      <c r="AA478" s="3"/>
    </row>
    <row r="479" spans="1:27" x14ac:dyDescent="0.2">
      <c r="A479" s="3">
        <v>11311</v>
      </c>
      <c r="B479" s="3" t="str">
        <f>VLOOKUP(A479,'QAQC ID Reference Page'!A$1:G$10999,2,FALSE)</f>
        <v>OBS0921</v>
      </c>
      <c r="C479" s="11">
        <f>VLOOKUP(A479,'QAQC ID Reference Page'!A$1:G$10999,3,FALSE)</f>
        <v>44446</v>
      </c>
      <c r="D479" s="12">
        <f>VLOOKUP(A479,'QAQC ID Reference Page'!A$1:G$10999,4,FALSE)</f>
        <v>0.43611111111111112</v>
      </c>
      <c r="E479" s="3">
        <f>VLOOKUP(A479,'QAQC ID Reference Page'!A$1:G$10999,5,FALSE)</f>
        <v>1012</v>
      </c>
      <c r="F479" s="3" t="str">
        <f>VLOOKUP(A479,'QAQC ID Reference Page'!A$1:G$10999,6,FALSE)</f>
        <v>TR</v>
      </c>
      <c r="G479" s="3" t="str">
        <f>VLOOKUP(A479,'QAQC ID Reference Page'!A$1:G$10999,7,FALSE)</f>
        <v>S</v>
      </c>
      <c r="H479" s="13">
        <v>44571</v>
      </c>
      <c r="I479" s="3">
        <v>0.21</v>
      </c>
      <c r="J479" s="3">
        <v>80</v>
      </c>
      <c r="K479" s="3">
        <v>10</v>
      </c>
      <c r="L479" s="3">
        <v>236</v>
      </c>
      <c r="M479" s="26">
        <f t="shared" si="3"/>
        <v>0.125</v>
      </c>
      <c r="N479" s="26">
        <f t="shared" si="4"/>
        <v>34.717999999999996</v>
      </c>
      <c r="O479" s="26">
        <f t="shared" si="5"/>
        <v>4.3397499999999996</v>
      </c>
      <c r="P479" s="3"/>
      <c r="Q479" s="3"/>
      <c r="R479" s="3"/>
      <c r="S479" s="3"/>
      <c r="T479" s="3"/>
      <c r="U479" s="3"/>
      <c r="V479" s="3"/>
      <c r="W479" s="3"/>
      <c r="X479" s="3"/>
      <c r="Y479" s="3"/>
      <c r="Z479" s="3"/>
      <c r="AA479" s="3"/>
    </row>
    <row r="480" spans="1:27" x14ac:dyDescent="0.2">
      <c r="A480" s="3">
        <v>11312</v>
      </c>
      <c r="B480" s="3" t="str">
        <f>VLOOKUP(A480,'QAQC ID Reference Page'!A$1:G$10999,2,FALSE)</f>
        <v>OBS0921</v>
      </c>
      <c r="C480" s="11">
        <f>VLOOKUP(A480,'QAQC ID Reference Page'!A$1:G$10999,3,FALSE)</f>
        <v>44446</v>
      </c>
      <c r="D480" s="12">
        <f>VLOOKUP(A480,'QAQC ID Reference Page'!A$1:G$10999,4,FALSE)</f>
        <v>0.44930555555555557</v>
      </c>
      <c r="E480" s="3">
        <f>VLOOKUP(A480,'QAQC ID Reference Page'!A$1:G$10999,5,FALSE)</f>
        <v>1041</v>
      </c>
      <c r="F480" s="3" t="str">
        <f>VLOOKUP(A480,'QAQC ID Reference Page'!A$1:G$10999,6,FALSE)</f>
        <v>MR</v>
      </c>
      <c r="G480" s="3" t="str">
        <f>VLOOKUP(A480,'QAQC ID Reference Page'!A$1:G$10999,7,FALSE)</f>
        <v>B</v>
      </c>
      <c r="H480" s="13">
        <v>44571</v>
      </c>
      <c r="I480" s="3">
        <v>0.32</v>
      </c>
      <c r="J480" s="3">
        <v>80</v>
      </c>
      <c r="K480" s="3">
        <v>10</v>
      </c>
      <c r="L480" s="3">
        <v>140.99</v>
      </c>
      <c r="M480" s="26">
        <f t="shared" si="3"/>
        <v>0.125</v>
      </c>
      <c r="N480" s="26">
        <f t="shared" si="4"/>
        <v>20.546520000000001</v>
      </c>
      <c r="O480" s="26">
        <f t="shared" si="5"/>
        <v>2.5683150000000001</v>
      </c>
      <c r="P480" s="3"/>
      <c r="Q480" s="3"/>
      <c r="R480" s="3"/>
      <c r="S480" s="3"/>
      <c r="T480" s="3"/>
      <c r="U480" s="3"/>
      <c r="V480" s="3"/>
      <c r="W480" s="3"/>
      <c r="X480" s="3"/>
      <c r="Y480" s="3"/>
      <c r="Z480" s="3"/>
      <c r="AA480" s="3"/>
    </row>
    <row r="481" spans="1:27" x14ac:dyDescent="0.2">
      <c r="A481" s="3">
        <v>11313</v>
      </c>
      <c r="B481" s="3" t="str">
        <f>VLOOKUP(A481,'QAQC ID Reference Page'!A$1:G$10999,2,FALSE)</f>
        <v>OBS0921</v>
      </c>
      <c r="C481" s="11">
        <f>VLOOKUP(A481,'QAQC ID Reference Page'!A$1:G$10999,3,FALSE)</f>
        <v>44446</v>
      </c>
      <c r="D481" s="12">
        <f>VLOOKUP(A481,'QAQC ID Reference Page'!A$1:G$10999,4,FALSE)</f>
        <v>0.50624999999999998</v>
      </c>
      <c r="E481" s="3">
        <f>VLOOKUP(A481,'QAQC ID Reference Page'!A$1:G$10999,5,FALSE)</f>
        <v>1035</v>
      </c>
      <c r="F481" s="3" t="str">
        <f>VLOOKUP(A481,'QAQC ID Reference Page'!A$1:G$10999,6,FALSE)</f>
        <v>DR</v>
      </c>
      <c r="G481" s="3" t="str">
        <f>VLOOKUP(A481,'QAQC ID Reference Page'!A$1:G$10999,7,FALSE)</f>
        <v>S</v>
      </c>
      <c r="H481" s="13">
        <v>44571</v>
      </c>
      <c r="I481" s="3">
        <v>0.32</v>
      </c>
      <c r="J481" s="3">
        <v>80</v>
      </c>
      <c r="K481" s="3">
        <v>10</v>
      </c>
      <c r="L481" s="3">
        <v>1139.17</v>
      </c>
      <c r="M481" s="26">
        <f t="shared" si="3"/>
        <v>0.125</v>
      </c>
      <c r="N481" s="26">
        <f t="shared" si="4"/>
        <v>168.27716000000001</v>
      </c>
      <c r="O481" s="26">
        <f t="shared" si="5"/>
        <v>21.034645000000001</v>
      </c>
      <c r="P481" s="3"/>
      <c r="Q481" s="3"/>
      <c r="R481" s="3"/>
      <c r="S481" s="3"/>
      <c r="T481" s="3"/>
      <c r="U481" s="3"/>
      <c r="V481" s="3"/>
      <c r="W481" s="3"/>
      <c r="X481" s="3"/>
      <c r="Y481" s="3"/>
      <c r="Z481" s="3"/>
      <c r="AA481" s="3"/>
    </row>
    <row r="482" spans="1:27" x14ac:dyDescent="0.2">
      <c r="A482" s="3">
        <v>11314</v>
      </c>
      <c r="B482" s="3" t="str">
        <f>VLOOKUP(A482,'QAQC ID Reference Page'!A$1:G$10999,2,FALSE)</f>
        <v>OBS0921</v>
      </c>
      <c r="C482" s="11">
        <f>VLOOKUP(A482,'QAQC ID Reference Page'!A$1:G$10999,3,FALSE)</f>
        <v>44446</v>
      </c>
      <c r="D482" s="12">
        <f>VLOOKUP(A482,'QAQC ID Reference Page'!A$1:G$10999,4,FALSE)</f>
        <v>0.52013888888888893</v>
      </c>
      <c r="E482" s="3">
        <f>VLOOKUP(A482,'QAQC ID Reference Page'!A$1:G$10999,5,FALSE)</f>
        <v>1024</v>
      </c>
      <c r="F482" s="3" t="str">
        <f>VLOOKUP(A482,'QAQC ID Reference Page'!A$1:G$10999,6,FALSE)</f>
        <v>G7C</v>
      </c>
      <c r="G482" s="3" t="str">
        <f>VLOOKUP(A482,'QAQC ID Reference Page'!A$1:G$10999,7,FALSE)</f>
        <v>B</v>
      </c>
      <c r="H482" s="13">
        <v>44571</v>
      </c>
      <c r="I482" s="3">
        <v>0.21</v>
      </c>
      <c r="J482" s="3">
        <v>80</v>
      </c>
      <c r="K482" s="3">
        <v>10</v>
      </c>
      <c r="L482" s="3">
        <v>210.85</v>
      </c>
      <c r="M482" s="26">
        <f t="shared" si="3"/>
        <v>0.125</v>
      </c>
      <c r="N482" s="26">
        <f t="shared" si="4"/>
        <v>30.995799999999996</v>
      </c>
      <c r="O482" s="26">
        <f t="shared" si="5"/>
        <v>3.8744749999999994</v>
      </c>
      <c r="P482" s="3"/>
      <c r="Q482" s="3"/>
      <c r="R482" s="3"/>
      <c r="S482" s="3"/>
      <c r="T482" s="3"/>
      <c r="U482" s="3"/>
      <c r="V482" s="3"/>
      <c r="W482" s="3"/>
      <c r="X482" s="3"/>
      <c r="Y482" s="3"/>
      <c r="Z482" s="3"/>
      <c r="AA482" s="3"/>
    </row>
    <row r="483" spans="1:27" x14ac:dyDescent="0.2">
      <c r="A483" s="3">
        <v>11315</v>
      </c>
      <c r="B483" s="3" t="str">
        <f>VLOOKUP(A483,'QAQC ID Reference Page'!A$1:G$10999,2,FALSE)</f>
        <v>OBS0921</v>
      </c>
      <c r="C483" s="11">
        <f>VLOOKUP(A483,'QAQC ID Reference Page'!A$1:G$10999,3,FALSE)</f>
        <v>44446</v>
      </c>
      <c r="D483" s="12">
        <f>VLOOKUP(A483,'QAQC ID Reference Page'!A$1:G$10999,4,FALSE)</f>
        <v>0.47569444444444442</v>
      </c>
      <c r="E483" s="3">
        <f>VLOOKUP(A483,'QAQC ID Reference Page'!A$1:G$10999,5,FALSE)</f>
        <v>1013</v>
      </c>
      <c r="F483" s="3" t="str">
        <f>VLOOKUP(A483,'QAQC ID Reference Page'!A$1:G$10999,6,FALSE)</f>
        <v>I7C</v>
      </c>
      <c r="G483" s="3" t="str">
        <f>VLOOKUP(A483,'QAQC ID Reference Page'!A$1:G$10999,7,FALSE)</f>
        <v>S</v>
      </c>
      <c r="H483" s="13">
        <v>44571</v>
      </c>
      <c r="I483" s="3">
        <v>0.21</v>
      </c>
      <c r="J483" s="3">
        <v>80</v>
      </c>
      <c r="K483" s="3">
        <v>10</v>
      </c>
      <c r="L483" s="3">
        <v>288.97000000000003</v>
      </c>
      <c r="M483" s="26">
        <f t="shared" si="3"/>
        <v>0.125</v>
      </c>
      <c r="N483" s="26">
        <f t="shared" si="4"/>
        <v>42.557560000000002</v>
      </c>
      <c r="O483" s="26">
        <f t="shared" si="5"/>
        <v>5.3196950000000003</v>
      </c>
      <c r="P483" s="3"/>
      <c r="Q483" s="3"/>
      <c r="R483" s="3"/>
      <c r="S483" s="3"/>
      <c r="T483" s="3"/>
      <c r="U483" s="3"/>
      <c r="V483" s="3"/>
      <c r="W483" s="3"/>
      <c r="X483" s="3"/>
      <c r="Y483" s="3"/>
      <c r="Z483" s="3"/>
      <c r="AA483" s="3"/>
    </row>
    <row r="484" spans="1:27" x14ac:dyDescent="0.2">
      <c r="A484" s="3">
        <v>11316</v>
      </c>
      <c r="B484" s="3" t="str">
        <f>VLOOKUP(A484,'QAQC ID Reference Page'!A$1:G$10999,2,FALSE)</f>
        <v>OBS0921</v>
      </c>
      <c r="C484" s="11">
        <f>VLOOKUP(A484,'QAQC ID Reference Page'!A$1:G$10999,3,FALSE)</f>
        <v>44446</v>
      </c>
      <c r="D484" s="12">
        <f>VLOOKUP(A484,'QAQC ID Reference Page'!A$1:G$10999,4,FALSE)</f>
        <v>0.52013888888888893</v>
      </c>
      <c r="E484" s="3">
        <f>VLOOKUP(A484,'QAQC ID Reference Page'!A$1:G$10999,5,FALSE)</f>
        <v>1007</v>
      </c>
      <c r="F484" s="3" t="str">
        <f>VLOOKUP(A484,'QAQC ID Reference Page'!A$1:G$10999,6,FALSE)</f>
        <v>G7C</v>
      </c>
      <c r="G484" s="3" t="str">
        <f>VLOOKUP(A484,'QAQC ID Reference Page'!A$1:G$10999,7,FALSE)</f>
        <v>S</v>
      </c>
      <c r="H484" s="13">
        <v>44571</v>
      </c>
      <c r="I484" s="3">
        <v>0.21</v>
      </c>
      <c r="J484" s="3">
        <v>80</v>
      </c>
      <c r="K484" s="3">
        <v>10</v>
      </c>
      <c r="L484" s="3">
        <v>806.05</v>
      </c>
      <c r="M484" s="26">
        <f t="shared" si="3"/>
        <v>0.125</v>
      </c>
      <c r="N484" s="26">
        <f t="shared" si="4"/>
        <v>119.08539999999999</v>
      </c>
      <c r="O484" s="26">
        <f t="shared" si="5"/>
        <v>14.885674999999999</v>
      </c>
      <c r="P484" s="3"/>
      <c r="Q484" s="3"/>
      <c r="R484" s="3"/>
      <c r="S484" s="3"/>
      <c r="T484" s="3"/>
      <c r="U484" s="3"/>
      <c r="V484" s="3"/>
      <c r="W484" s="3"/>
      <c r="X484" s="3"/>
      <c r="Y484" s="3"/>
      <c r="Z484" s="3"/>
      <c r="AA484" s="3"/>
    </row>
    <row r="485" spans="1:27" x14ac:dyDescent="0.2">
      <c r="A485" s="3">
        <v>11317</v>
      </c>
      <c r="B485" s="3" t="str">
        <f>VLOOKUP(A485,'QAQC ID Reference Page'!A$1:G$10999,2,FALSE)</f>
        <v>OBS0921</v>
      </c>
      <c r="C485" s="11">
        <f>VLOOKUP(A485,'QAQC ID Reference Page'!A$1:G$10999,3,FALSE)</f>
        <v>44446</v>
      </c>
      <c r="D485" s="12">
        <f>VLOOKUP(A485,'QAQC ID Reference Page'!A$1:G$10999,4,FALSE)</f>
        <v>0.44930555555555557</v>
      </c>
      <c r="E485" s="3">
        <f>VLOOKUP(A485,'QAQC ID Reference Page'!A$1:G$10999,5,FALSE)</f>
        <v>1027</v>
      </c>
      <c r="F485" s="3" t="str">
        <f>VLOOKUP(A485,'QAQC ID Reference Page'!A$1:G$10999,6,FALSE)</f>
        <v>MR</v>
      </c>
      <c r="G485" s="3" t="str">
        <f>VLOOKUP(A485,'QAQC ID Reference Page'!A$1:G$10999,7,FALSE)</f>
        <v>S</v>
      </c>
      <c r="H485" s="13">
        <v>44571</v>
      </c>
      <c r="I485" s="3">
        <v>0.21</v>
      </c>
      <c r="J485" s="3">
        <v>80</v>
      </c>
      <c r="K485" s="3">
        <v>10</v>
      </c>
      <c r="L485" s="3">
        <v>246.58</v>
      </c>
      <c r="M485" s="26">
        <f t="shared" si="3"/>
        <v>0.125</v>
      </c>
      <c r="N485" s="26">
        <f t="shared" si="4"/>
        <v>36.283839999999998</v>
      </c>
      <c r="O485" s="26">
        <f t="shared" si="5"/>
        <v>4.5354799999999997</v>
      </c>
      <c r="P485" s="3"/>
      <c r="Q485" s="3"/>
      <c r="R485" s="3"/>
      <c r="S485" s="3"/>
      <c r="T485" s="3"/>
      <c r="U485" s="3"/>
      <c r="V485" s="3"/>
      <c r="W485" s="3"/>
      <c r="X485" s="3"/>
      <c r="Y485" s="3"/>
      <c r="Z485" s="3"/>
      <c r="AA485" s="3"/>
    </row>
    <row r="486" spans="1:27" x14ac:dyDescent="0.2">
      <c r="A486" s="3">
        <v>11318</v>
      </c>
      <c r="B486" s="3" t="str">
        <f>VLOOKUP(A486,'QAQC ID Reference Page'!A$1:G$10999,2,FALSE)</f>
        <v>OBS0921</v>
      </c>
      <c r="C486" s="11">
        <f>VLOOKUP(A486,'QAQC ID Reference Page'!A$1:G$10999,3,FALSE)</f>
        <v>44446</v>
      </c>
      <c r="D486" s="12">
        <f>VLOOKUP(A486,'QAQC ID Reference Page'!A$1:G$10999,4,FALSE)</f>
        <v>0.47569444444444442</v>
      </c>
      <c r="E486" s="3">
        <f>VLOOKUP(A486,'QAQC ID Reference Page'!A$1:G$10999,5,FALSE)</f>
        <v>1037</v>
      </c>
      <c r="F486" s="3" t="str">
        <f>VLOOKUP(A486,'QAQC ID Reference Page'!A$1:G$10999,6,FALSE)</f>
        <v>I7C</v>
      </c>
      <c r="G486" s="3" t="str">
        <f>VLOOKUP(A486,'QAQC ID Reference Page'!A$1:G$10999,7,FALSE)</f>
        <v>B</v>
      </c>
      <c r="H486" s="13">
        <v>44571</v>
      </c>
      <c r="I486" s="3">
        <v>0.32</v>
      </c>
      <c r="J486" s="3">
        <v>80</v>
      </c>
      <c r="K486" s="3">
        <v>10</v>
      </c>
      <c r="L486" s="3">
        <v>114.72</v>
      </c>
      <c r="M486" s="26">
        <f t="shared" si="3"/>
        <v>0.125</v>
      </c>
      <c r="N486" s="26">
        <f t="shared" si="4"/>
        <v>16.658559999999998</v>
      </c>
      <c r="O486" s="26">
        <f t="shared" si="5"/>
        <v>2.0823199999999997</v>
      </c>
      <c r="P486" s="3"/>
      <c r="Q486" s="3"/>
      <c r="R486" s="3"/>
      <c r="S486" s="3"/>
      <c r="T486" s="3"/>
      <c r="U486" s="3"/>
      <c r="V486" s="3"/>
      <c r="W486" s="3"/>
      <c r="X486" s="3"/>
      <c r="Y486" s="3"/>
      <c r="Z486" s="3"/>
      <c r="AA486" s="3"/>
    </row>
    <row r="487" spans="1:27" x14ac:dyDescent="0.2">
      <c r="A487" s="3">
        <v>11319</v>
      </c>
      <c r="B487" s="3" t="str">
        <f>VLOOKUP(A487,'QAQC ID Reference Page'!A$1:G$10999,2,FALSE)</f>
        <v>OBS0921</v>
      </c>
      <c r="C487" s="11">
        <f>VLOOKUP(A487,'QAQC ID Reference Page'!A$1:G$10999,3,FALSE)</f>
        <v>44446</v>
      </c>
      <c r="D487" s="12">
        <f>VLOOKUP(A487,'QAQC ID Reference Page'!A$1:G$10999,4,FALSE)</f>
        <v>0.53402777777777777</v>
      </c>
      <c r="E487" s="3">
        <f>VLOOKUP(A487,'QAQC ID Reference Page'!A$1:G$10999,5,FALSE)</f>
        <v>1021</v>
      </c>
      <c r="F487" s="3" t="str">
        <f>VLOOKUP(A487,'QAQC ID Reference Page'!A$1:G$10999,6,FALSE)</f>
        <v>G6</v>
      </c>
      <c r="G487" s="3" t="str">
        <f>VLOOKUP(A487,'QAQC ID Reference Page'!A$1:G$10999,7,FALSE)</f>
        <v>S</v>
      </c>
      <c r="H487" s="13">
        <v>44571</v>
      </c>
      <c r="I487" s="3">
        <v>0.32</v>
      </c>
      <c r="J487" s="3">
        <v>80</v>
      </c>
      <c r="K487" s="3">
        <v>10</v>
      </c>
      <c r="L487" s="3">
        <v>996.21</v>
      </c>
      <c r="M487" s="26">
        <f t="shared" si="3"/>
        <v>0.125</v>
      </c>
      <c r="N487" s="26">
        <f t="shared" si="4"/>
        <v>147.11908</v>
      </c>
      <c r="O487" s="26">
        <f t="shared" si="5"/>
        <v>18.389885</v>
      </c>
      <c r="P487" s="3"/>
      <c r="Q487" s="3"/>
      <c r="R487" s="3"/>
      <c r="S487" s="3"/>
      <c r="T487" s="3"/>
      <c r="U487" s="3"/>
      <c r="V487" s="3"/>
      <c r="W487" s="3"/>
      <c r="X487" s="3"/>
      <c r="Y487" s="3"/>
      <c r="Z487" s="3"/>
      <c r="AA487" s="3"/>
    </row>
    <row r="488" spans="1:27" x14ac:dyDescent="0.2">
      <c r="A488" s="3">
        <v>11320</v>
      </c>
      <c r="B488" s="3" t="str">
        <f>VLOOKUP(A488,'QAQC ID Reference Page'!A$1:G$10999,2,FALSE)</f>
        <v>OBS0921</v>
      </c>
      <c r="C488" s="11">
        <f>VLOOKUP(A488,'QAQC ID Reference Page'!A$1:G$10999,3,FALSE)</f>
        <v>44448</v>
      </c>
      <c r="D488" s="12">
        <f>VLOOKUP(A488,'QAQC ID Reference Page'!A$1:G$10999,4,FALSE)</f>
        <v>0.47222222222222221</v>
      </c>
      <c r="E488" s="3">
        <f>VLOOKUP(A488,'QAQC ID Reference Page'!A$1:G$10999,5,FALSE)</f>
        <v>1027</v>
      </c>
      <c r="F488" s="3" t="str">
        <f>VLOOKUP(A488,'QAQC ID Reference Page'!A$1:G$10999,6,FALSE)</f>
        <v>C7C</v>
      </c>
      <c r="G488" s="3" t="str">
        <f>VLOOKUP(A488,'QAQC ID Reference Page'!A$1:G$10999,7,FALSE)</f>
        <v>S</v>
      </c>
      <c r="H488" s="13">
        <v>44684</v>
      </c>
      <c r="I488" s="3">
        <v>0.31</v>
      </c>
      <c r="J488" s="3">
        <v>100</v>
      </c>
      <c r="K488" s="3">
        <v>10</v>
      </c>
      <c r="L488" s="3">
        <v>741.52</v>
      </c>
      <c r="M488" s="26">
        <f t="shared" si="3"/>
        <v>0.1</v>
      </c>
      <c r="N488" s="26">
        <f t="shared" si="4"/>
        <v>109.43495999999999</v>
      </c>
      <c r="O488" s="26">
        <f t="shared" si="5"/>
        <v>10.943496</v>
      </c>
      <c r="P488" s="3"/>
      <c r="Q488" s="3"/>
      <c r="R488" s="3"/>
      <c r="S488" s="3"/>
      <c r="T488" s="3"/>
      <c r="U488" s="3"/>
      <c r="V488" s="3"/>
      <c r="W488" s="3"/>
      <c r="X488" s="3"/>
      <c r="Y488" s="3"/>
      <c r="Z488" s="3"/>
      <c r="AA488" s="3"/>
    </row>
    <row r="489" spans="1:27" x14ac:dyDescent="0.2">
      <c r="A489" s="3">
        <v>11321</v>
      </c>
      <c r="B489" s="3" t="str">
        <f>VLOOKUP(A489,'QAQC ID Reference Page'!A$1:G$10999,2,FALSE)</f>
        <v>OBS0921</v>
      </c>
      <c r="C489" s="11">
        <f>VLOOKUP(A489,'QAQC ID Reference Page'!A$1:G$10999,3,FALSE)</f>
        <v>44448</v>
      </c>
      <c r="D489" s="12">
        <f>VLOOKUP(A489,'QAQC ID Reference Page'!A$1:G$10999,4,FALSE)</f>
        <v>0.42916666666666664</v>
      </c>
      <c r="E489" s="3">
        <f>VLOOKUP(A489,'QAQC ID Reference Page'!A$1:G$10999,5,FALSE)</f>
        <v>1024</v>
      </c>
      <c r="F489" s="3" t="str">
        <f>VLOOKUP(A489,'QAQC ID Reference Page'!A$1:G$10999,6,FALSE)</f>
        <v>C9</v>
      </c>
      <c r="G489" s="3" t="str">
        <f>VLOOKUP(A489,'QAQC ID Reference Page'!A$1:G$10999,7,FALSE)</f>
        <v>S</v>
      </c>
      <c r="H489" s="13">
        <v>44684</v>
      </c>
      <c r="I489" s="3">
        <v>0.31</v>
      </c>
      <c r="J489" s="3">
        <v>100</v>
      </c>
      <c r="K489" s="3">
        <v>10</v>
      </c>
      <c r="L489" s="3">
        <v>916.07</v>
      </c>
      <c r="M489" s="26">
        <f t="shared" si="3"/>
        <v>0.1</v>
      </c>
      <c r="N489" s="26">
        <f t="shared" si="4"/>
        <v>135.26836</v>
      </c>
      <c r="O489" s="26">
        <f t="shared" si="5"/>
        <v>13.526836000000001</v>
      </c>
      <c r="P489" s="3"/>
      <c r="Q489" s="3"/>
      <c r="R489" s="3"/>
      <c r="S489" s="3"/>
      <c r="T489" s="3"/>
      <c r="U489" s="3"/>
      <c r="V489" s="3"/>
      <c r="W489" s="3"/>
      <c r="X489" s="3"/>
      <c r="Y489" s="3"/>
      <c r="Z489" s="3"/>
      <c r="AA489" s="3"/>
    </row>
    <row r="490" spans="1:27" x14ac:dyDescent="0.2">
      <c r="A490" s="3">
        <v>11322</v>
      </c>
      <c r="B490" s="3" t="str">
        <f>VLOOKUP(A490,'QAQC ID Reference Page'!A$1:G$10999,2,FALSE)</f>
        <v>OBS0921</v>
      </c>
      <c r="C490" s="11">
        <f>VLOOKUP(A490,'QAQC ID Reference Page'!A$1:G$10999,3,FALSE)</f>
        <v>44448</v>
      </c>
      <c r="D490" s="12">
        <f>VLOOKUP(A490,'QAQC ID Reference Page'!A$1:G$10999,4,FALSE)</f>
        <v>0.39305555555555555</v>
      </c>
      <c r="E490" s="3">
        <f>VLOOKUP(A490,'QAQC ID Reference Page'!A$1:G$10999,5,FALSE)</f>
        <v>1035</v>
      </c>
      <c r="F490" s="3" t="str">
        <f>VLOOKUP(A490,'QAQC ID Reference Page'!A$1:G$10999,6,FALSE)</f>
        <v>WB</v>
      </c>
      <c r="G490" s="3" t="str">
        <f>VLOOKUP(A490,'QAQC ID Reference Page'!A$1:G$10999,7,FALSE)</f>
        <v>S</v>
      </c>
      <c r="H490" s="13">
        <v>44684</v>
      </c>
      <c r="I490" s="3">
        <v>0.31</v>
      </c>
      <c r="J490" s="3">
        <v>100</v>
      </c>
      <c r="K490" s="3">
        <v>10</v>
      </c>
      <c r="L490" s="3">
        <v>2155.13</v>
      </c>
      <c r="M490" s="26">
        <f t="shared" si="3"/>
        <v>0.1</v>
      </c>
      <c r="N490" s="26">
        <f t="shared" si="4"/>
        <v>318.64924000000002</v>
      </c>
      <c r="O490" s="26">
        <f t="shared" si="5"/>
        <v>31.864924000000002</v>
      </c>
      <c r="P490" s="3"/>
      <c r="Q490" s="3"/>
      <c r="R490" s="3"/>
      <c r="S490" s="3"/>
      <c r="T490" s="3"/>
      <c r="U490" s="3"/>
      <c r="V490" s="3"/>
      <c r="W490" s="3"/>
      <c r="X490" s="3"/>
      <c r="Y490" s="3"/>
      <c r="Z490" s="3"/>
      <c r="AA490" s="3"/>
    </row>
    <row r="491" spans="1:27" x14ac:dyDescent="0.2">
      <c r="A491" s="3">
        <v>11323</v>
      </c>
      <c r="B491" s="3" t="str">
        <f>VLOOKUP(A491,'QAQC ID Reference Page'!A$1:G$10999,2,FALSE)</f>
        <v>OBS0921</v>
      </c>
      <c r="C491" s="11">
        <f>VLOOKUP(A491,'QAQC ID Reference Page'!A$1:G$10999,3,FALSE)</f>
        <v>44448</v>
      </c>
      <c r="D491" s="12">
        <f>VLOOKUP(A491,'QAQC ID Reference Page'!A$1:G$10999,4,FALSE)</f>
        <v>0.30625000000000002</v>
      </c>
      <c r="E491" s="3">
        <f>VLOOKUP(A491,'QAQC ID Reference Page'!A$1:G$10999,5,FALSE)</f>
        <v>1016</v>
      </c>
      <c r="F491" s="3" t="str">
        <f>VLOOKUP(A491,'QAQC ID Reference Page'!A$1:G$10999,6,FALSE)</f>
        <v>B7C</v>
      </c>
      <c r="G491" s="3" t="str">
        <f>VLOOKUP(A491,'QAQC ID Reference Page'!A$1:G$10999,7,FALSE)</f>
        <v>B</v>
      </c>
      <c r="H491" s="13">
        <v>44684</v>
      </c>
      <c r="I491" s="3">
        <v>0.31</v>
      </c>
      <c r="J491" s="3">
        <v>100</v>
      </c>
      <c r="K491" s="3">
        <v>10</v>
      </c>
      <c r="L491" s="3">
        <v>593.41999999999996</v>
      </c>
      <c r="M491" s="26">
        <f t="shared" si="3"/>
        <v>0.1</v>
      </c>
      <c r="N491" s="26">
        <f t="shared" si="4"/>
        <v>87.516159999999985</v>
      </c>
      <c r="O491" s="26">
        <f t="shared" si="5"/>
        <v>8.7516159999999985</v>
      </c>
      <c r="P491" s="3"/>
      <c r="Q491" s="3"/>
      <c r="R491" s="3"/>
      <c r="S491" s="3"/>
      <c r="T491" s="3"/>
      <c r="U491" s="3"/>
      <c r="V491" s="3"/>
      <c r="W491" s="3"/>
      <c r="X491" s="3"/>
      <c r="Y491" s="3"/>
      <c r="Z491" s="3"/>
      <c r="AA491" s="3"/>
    </row>
    <row r="492" spans="1:27" x14ac:dyDescent="0.2">
      <c r="A492" s="3">
        <v>11324</v>
      </c>
      <c r="B492" s="3" t="str">
        <f>VLOOKUP(A492,'QAQC ID Reference Page'!A$1:G$10999,2,FALSE)</f>
        <v>OBS0921</v>
      </c>
      <c r="C492" s="11">
        <f>VLOOKUP(A492,'QAQC ID Reference Page'!A$1:G$10999,3,FALSE)</f>
        <v>44448</v>
      </c>
      <c r="D492" s="12">
        <f>VLOOKUP(A492,'QAQC ID Reference Page'!A$1:G$10999,4,FALSE)</f>
        <v>0.53749999999999998</v>
      </c>
      <c r="E492" s="3">
        <f>VLOOKUP(A492,'QAQC ID Reference Page'!A$1:G$10999,5,FALSE)</f>
        <v>1005</v>
      </c>
      <c r="F492" s="3" t="str">
        <f>VLOOKUP(A492,'QAQC ID Reference Page'!A$1:G$10999,6,FALSE)</f>
        <v>WFR</v>
      </c>
      <c r="G492" s="3" t="str">
        <f>VLOOKUP(A492,'QAQC ID Reference Page'!A$1:G$10999,7,FALSE)</f>
        <v>S</v>
      </c>
      <c r="H492" s="13">
        <v>44684</v>
      </c>
      <c r="I492" s="3">
        <v>0.31</v>
      </c>
      <c r="J492" s="3">
        <v>100</v>
      </c>
      <c r="K492" s="3">
        <v>10</v>
      </c>
      <c r="L492" s="3">
        <v>1376.55</v>
      </c>
      <c r="M492" s="26">
        <f t="shared" si="3"/>
        <v>0.1</v>
      </c>
      <c r="N492" s="26">
        <f t="shared" si="4"/>
        <v>203.41939999999997</v>
      </c>
      <c r="O492" s="26">
        <f t="shared" si="5"/>
        <v>20.341939999999997</v>
      </c>
      <c r="P492" s="3"/>
      <c r="Q492" s="3"/>
      <c r="R492" s="3"/>
      <c r="S492" s="3"/>
      <c r="T492" s="3"/>
      <c r="U492" s="3"/>
      <c r="V492" s="3"/>
      <c r="W492" s="3"/>
      <c r="X492" s="3"/>
      <c r="Y492" s="3"/>
      <c r="Z492" s="3"/>
      <c r="AA492" s="3"/>
    </row>
    <row r="493" spans="1:27" x14ac:dyDescent="0.2">
      <c r="A493" s="3">
        <v>11325</v>
      </c>
      <c r="B493" s="3" t="str">
        <f>VLOOKUP(A493,'QAQC ID Reference Page'!A$1:G$10999,2,FALSE)</f>
        <v>OBS0921</v>
      </c>
      <c r="C493" s="11">
        <f>VLOOKUP(A493,'QAQC ID Reference Page'!A$1:G$10999,3,FALSE)</f>
        <v>44448</v>
      </c>
      <c r="D493" s="12">
        <f>VLOOKUP(A493,'QAQC ID Reference Page'!A$1:G$10999,4,FALSE)</f>
        <v>0.62986111111111109</v>
      </c>
      <c r="E493" s="3">
        <f>VLOOKUP(A493,'QAQC ID Reference Page'!A$1:G$10999,5,FALSE)</f>
        <v>1037</v>
      </c>
      <c r="F493" s="3" t="str">
        <f>VLOOKUP(A493,'QAQC ID Reference Page'!A$1:G$10999,6,FALSE)</f>
        <v>B4</v>
      </c>
      <c r="G493" s="3" t="str">
        <f>VLOOKUP(A493,'QAQC ID Reference Page'!A$1:G$10999,7,FALSE)</f>
        <v>S</v>
      </c>
      <c r="H493" s="13">
        <v>44684</v>
      </c>
      <c r="I493" s="3">
        <v>0.31</v>
      </c>
      <c r="J493" s="3">
        <v>100</v>
      </c>
      <c r="K493" s="3">
        <v>10</v>
      </c>
      <c r="L493" s="3">
        <v>951.86</v>
      </c>
      <c r="M493" s="26">
        <f t="shared" si="3"/>
        <v>0.1</v>
      </c>
      <c r="N493" s="26">
        <f t="shared" si="4"/>
        <v>140.56528</v>
      </c>
      <c r="O493" s="26">
        <f t="shared" si="5"/>
        <v>14.056528</v>
      </c>
      <c r="P493" s="3"/>
      <c r="Q493" s="3"/>
      <c r="R493" s="3"/>
      <c r="S493" s="3"/>
      <c r="T493" s="3"/>
      <c r="U493" s="3"/>
      <c r="V493" s="3"/>
      <c r="W493" s="3"/>
      <c r="X493" s="3"/>
      <c r="Y493" s="3"/>
      <c r="Z493" s="3"/>
      <c r="AA493" s="3"/>
    </row>
    <row r="494" spans="1:27" x14ac:dyDescent="0.2">
      <c r="A494" s="3">
        <v>11326</v>
      </c>
      <c r="B494" s="3" t="str">
        <f>VLOOKUP(A494,'QAQC ID Reference Page'!A$1:G$10999,2,FALSE)</f>
        <v>OBS0921</v>
      </c>
      <c r="C494" s="11">
        <f>VLOOKUP(A494,'QAQC ID Reference Page'!A$1:G$10999,3,FALSE)</f>
        <v>44448</v>
      </c>
      <c r="D494" s="12">
        <f>VLOOKUP(A494,'QAQC ID Reference Page'!A$1:G$10999,4,FALSE)</f>
        <v>0.51597222222222228</v>
      </c>
      <c r="E494" s="3">
        <f>VLOOKUP(A494,'QAQC ID Reference Page'!A$1:G$10999,5,FALSE)</f>
        <v>1026</v>
      </c>
      <c r="F494" s="3" t="str">
        <f>VLOOKUP(A494,'QAQC ID Reference Page'!A$1:G$10999,6,FALSE)</f>
        <v>C4</v>
      </c>
      <c r="G494" s="3" t="str">
        <f>VLOOKUP(A494,'QAQC ID Reference Page'!A$1:G$10999,7,FALSE)</f>
        <v>S</v>
      </c>
      <c r="H494" s="13">
        <v>44684</v>
      </c>
      <c r="I494" s="3">
        <v>0.31</v>
      </c>
      <c r="J494" s="3">
        <v>100</v>
      </c>
      <c r="K494" s="3">
        <v>10</v>
      </c>
      <c r="L494" s="3">
        <v>1185.33</v>
      </c>
      <c r="M494" s="26">
        <f t="shared" si="3"/>
        <v>0.1</v>
      </c>
      <c r="N494" s="26">
        <f t="shared" si="4"/>
        <v>175.11883999999998</v>
      </c>
      <c r="O494" s="26">
        <f t="shared" si="5"/>
        <v>17.511883999999998</v>
      </c>
      <c r="P494" s="3"/>
      <c r="Q494" s="3"/>
      <c r="R494" s="3"/>
      <c r="S494" s="3"/>
      <c r="T494" s="3"/>
      <c r="U494" s="3"/>
      <c r="V494" s="3"/>
      <c r="W494" s="3"/>
      <c r="X494" s="3"/>
      <c r="Y494" s="3"/>
      <c r="Z494" s="3"/>
      <c r="AA494" s="3"/>
    </row>
    <row r="495" spans="1:27" x14ac:dyDescent="0.2">
      <c r="A495" s="3">
        <v>11327</v>
      </c>
      <c r="B495" s="3" t="str">
        <f>VLOOKUP(A495,'QAQC ID Reference Page'!A$1:G$10999,2,FALSE)</f>
        <v>OBS0921</v>
      </c>
      <c r="C495" s="11">
        <f>VLOOKUP(A495,'QAQC ID Reference Page'!A$1:G$10999,3,FALSE)</f>
        <v>44448</v>
      </c>
      <c r="D495" s="12">
        <f>VLOOKUP(A495,'QAQC ID Reference Page'!A$1:G$10999,4,FALSE)</f>
        <v>0.57777777777777772</v>
      </c>
      <c r="E495" s="3">
        <f>VLOOKUP(A495,'QAQC ID Reference Page'!A$1:G$10999,5,FALSE)</f>
        <v>1010</v>
      </c>
      <c r="F495" s="3" t="str">
        <f>VLOOKUP(A495,'QAQC ID Reference Page'!A$1:G$10999,6,FALSE)</f>
        <v>D1</v>
      </c>
      <c r="G495" s="3" t="str">
        <f>VLOOKUP(A495,'QAQC ID Reference Page'!A$1:G$10999,7,FALSE)</f>
        <v>S</v>
      </c>
      <c r="H495" s="13">
        <v>44684</v>
      </c>
      <c r="I495" s="3">
        <v>0.31</v>
      </c>
      <c r="J495" s="3">
        <v>100</v>
      </c>
      <c r="K495" s="3">
        <v>10</v>
      </c>
      <c r="L495" s="3">
        <v>1673.13</v>
      </c>
      <c r="M495" s="26">
        <f t="shared" si="3"/>
        <v>0.1</v>
      </c>
      <c r="N495" s="26">
        <f t="shared" si="4"/>
        <v>247.31324000000001</v>
      </c>
      <c r="O495" s="26">
        <f t="shared" si="5"/>
        <v>24.731324000000001</v>
      </c>
      <c r="P495" s="3"/>
      <c r="Q495" s="3"/>
      <c r="R495" s="3"/>
      <c r="S495" s="3"/>
      <c r="T495" s="3"/>
      <c r="U495" s="3"/>
      <c r="V495" s="3"/>
      <c r="W495" s="3"/>
      <c r="X495" s="3"/>
      <c r="Y495" s="3"/>
      <c r="Z495" s="3"/>
      <c r="AA495" s="3"/>
    </row>
    <row r="496" spans="1:27" x14ac:dyDescent="0.2">
      <c r="A496" s="3">
        <v>11328</v>
      </c>
      <c r="B496" s="3" t="str">
        <f>VLOOKUP(A496,'QAQC ID Reference Page'!A$1:G$10999,2,FALSE)</f>
        <v>OBS0921</v>
      </c>
      <c r="C496" s="11">
        <f>VLOOKUP(A496,'QAQC ID Reference Page'!A$1:G$10999,3,FALSE)</f>
        <v>44448</v>
      </c>
      <c r="D496" s="12">
        <f>VLOOKUP(A496,'QAQC ID Reference Page'!A$1:G$10999,4,FALSE)</f>
        <v>0.55138888888888893</v>
      </c>
      <c r="E496" s="3">
        <f>VLOOKUP(A496,'QAQC ID Reference Page'!A$1:G$10999,5,FALSE)</f>
        <v>1036</v>
      </c>
      <c r="F496" s="3" t="str">
        <f>VLOOKUP(A496,'QAQC ID Reference Page'!A$1:G$10999,6,FALSE)</f>
        <v>BLB</v>
      </c>
      <c r="G496" s="3" t="str">
        <f>VLOOKUP(A496,'QAQC ID Reference Page'!A$1:G$10999,7,FALSE)</f>
        <v>S</v>
      </c>
      <c r="H496" s="13">
        <v>44684</v>
      </c>
      <c r="I496" s="3">
        <v>0.31</v>
      </c>
      <c r="J496" s="3">
        <v>100</v>
      </c>
      <c r="K496" s="3">
        <v>10</v>
      </c>
      <c r="L496" s="3">
        <v>1101.8499999999999</v>
      </c>
      <c r="M496" s="26">
        <f t="shared" si="3"/>
        <v>0.1</v>
      </c>
      <c r="N496" s="26">
        <f t="shared" si="4"/>
        <v>162.76379999999997</v>
      </c>
      <c r="O496" s="26">
        <f t="shared" si="5"/>
        <v>16.27638</v>
      </c>
      <c r="P496" s="3"/>
      <c r="Q496" s="3"/>
      <c r="R496" s="3"/>
      <c r="S496" s="3"/>
      <c r="T496" s="3"/>
      <c r="U496" s="3"/>
      <c r="V496" s="3"/>
      <c r="W496" s="3"/>
      <c r="X496" s="3"/>
      <c r="Y496" s="3"/>
      <c r="Z496" s="3"/>
      <c r="AA496" s="3"/>
    </row>
    <row r="497" spans="1:27" x14ac:dyDescent="0.2">
      <c r="A497" s="3">
        <v>11329</v>
      </c>
      <c r="B497" s="3" t="str">
        <f>VLOOKUP(A497,'QAQC ID Reference Page'!A$1:G$10999,2,FALSE)</f>
        <v>OBS0921</v>
      </c>
      <c r="C497" s="11">
        <f>VLOOKUP(A497,'QAQC ID Reference Page'!A$1:G$10999,3,FALSE)</f>
        <v>44448</v>
      </c>
      <c r="D497" s="12">
        <f>VLOOKUP(A497,'QAQC ID Reference Page'!A$1:G$10999,4,FALSE)</f>
        <v>0.50208333333333333</v>
      </c>
      <c r="E497" s="3">
        <f>VLOOKUP(A497,'QAQC ID Reference Page'!A$1:G$10999,5,FALSE)</f>
        <v>1011</v>
      </c>
      <c r="F497" s="3" t="str">
        <f>VLOOKUP(A497,'QAQC ID Reference Page'!A$1:G$10999,6,FALSE)</f>
        <v>C5-1</v>
      </c>
      <c r="G497" s="3" t="str">
        <f>VLOOKUP(A497,'QAQC ID Reference Page'!A$1:G$10999,7,FALSE)</f>
        <v>S</v>
      </c>
      <c r="H497" s="13">
        <v>44684</v>
      </c>
      <c r="I497" s="3">
        <v>0.31</v>
      </c>
      <c r="J497" s="3">
        <v>100</v>
      </c>
      <c r="K497" s="3">
        <v>10</v>
      </c>
      <c r="L497" s="3">
        <v>889.76</v>
      </c>
      <c r="M497" s="26">
        <f t="shared" si="3"/>
        <v>0.1</v>
      </c>
      <c r="N497" s="26">
        <f t="shared" si="4"/>
        <v>131.37447999999998</v>
      </c>
      <c r="O497" s="26">
        <f t="shared" si="5"/>
        <v>13.137447999999999</v>
      </c>
      <c r="P497" s="3"/>
      <c r="Q497" s="3"/>
      <c r="R497" s="3"/>
      <c r="S497" s="3"/>
      <c r="T497" s="3"/>
      <c r="U497" s="3"/>
      <c r="V497" s="3"/>
      <c r="W497" s="3"/>
      <c r="X497" s="3"/>
      <c r="Y497" s="3"/>
      <c r="Z497" s="3"/>
      <c r="AA497" s="3"/>
    </row>
    <row r="498" spans="1:27" x14ac:dyDescent="0.2">
      <c r="A498" s="3">
        <v>11330</v>
      </c>
      <c r="B498" s="3" t="str">
        <f>VLOOKUP(A498,'QAQC ID Reference Page'!A$1:G$10999,2,FALSE)</f>
        <v>OBS0921</v>
      </c>
      <c r="C498" s="11">
        <f>VLOOKUP(A498,'QAQC ID Reference Page'!A$1:G$10999,3,FALSE)</f>
        <v>44448</v>
      </c>
      <c r="D498" s="12">
        <f>VLOOKUP(A498,'QAQC ID Reference Page'!A$1:G$10999,4,FALSE)</f>
        <v>0.56805555555555554</v>
      </c>
      <c r="E498" s="3">
        <f>VLOOKUP(A498,'QAQC ID Reference Page'!A$1:G$10999,5,FALSE)</f>
        <v>1030</v>
      </c>
      <c r="F498" s="3" t="str">
        <f>VLOOKUP(A498,'QAQC ID Reference Page'!A$1:G$10999,6,FALSE)</f>
        <v>E1</v>
      </c>
      <c r="G498" s="3" t="str">
        <f>VLOOKUP(A498,'QAQC ID Reference Page'!A$1:G$10999,7,FALSE)</f>
        <v>S</v>
      </c>
      <c r="H498" s="13">
        <v>44684</v>
      </c>
      <c r="I498" s="3">
        <v>0.42</v>
      </c>
      <c r="J498" s="3">
        <v>100</v>
      </c>
      <c r="K498" s="3">
        <v>10</v>
      </c>
      <c r="L498" s="3">
        <v>890.3</v>
      </c>
      <c r="M498" s="26">
        <f t="shared" si="3"/>
        <v>0.1</v>
      </c>
      <c r="N498" s="26">
        <f t="shared" si="4"/>
        <v>131.34440000000001</v>
      </c>
      <c r="O498" s="26">
        <f t="shared" si="5"/>
        <v>13.134440000000001</v>
      </c>
      <c r="P498" s="3"/>
      <c r="Q498" s="3"/>
      <c r="R498" s="3"/>
      <c r="S498" s="3"/>
      <c r="T498" s="3"/>
      <c r="U498" s="3"/>
      <c r="V498" s="3"/>
      <c r="W498" s="3"/>
      <c r="X498" s="3"/>
      <c r="Y498" s="3"/>
      <c r="Z498" s="3"/>
      <c r="AA498" s="3"/>
    </row>
    <row r="499" spans="1:27" x14ac:dyDescent="0.2">
      <c r="A499" s="3">
        <v>11331</v>
      </c>
      <c r="B499" s="3" t="str">
        <f>VLOOKUP(A499,'QAQC ID Reference Page'!A$1:G$10999,2,FALSE)</f>
        <v>OBS0921</v>
      </c>
      <c r="C499" s="11">
        <f>VLOOKUP(A499,'QAQC ID Reference Page'!A$1:G$10999,3,FALSE)</f>
        <v>44448</v>
      </c>
      <c r="D499" s="12">
        <f>VLOOKUP(A499,'QAQC ID Reference Page'!A$1:G$10999,4,FALSE)</f>
        <v>0.36249999999999999</v>
      </c>
      <c r="E499" s="3">
        <f>VLOOKUP(A499,'QAQC ID Reference Page'!A$1:G$10999,5,FALSE)</f>
        <v>1025</v>
      </c>
      <c r="F499" s="3" t="str">
        <f>VLOOKUP(A499,'QAQC ID Reference Page'!A$1:G$10999,6,FALSE)</f>
        <v>BSR</v>
      </c>
      <c r="G499" s="3" t="str">
        <f>VLOOKUP(A499,'QAQC ID Reference Page'!A$1:G$10999,7,FALSE)</f>
        <v>S</v>
      </c>
      <c r="H499" s="13">
        <v>44684</v>
      </c>
      <c r="I499" s="3">
        <v>0.42</v>
      </c>
      <c r="J499" s="3">
        <v>100</v>
      </c>
      <c r="K499" s="3">
        <v>10</v>
      </c>
      <c r="L499" s="3">
        <v>1233.19</v>
      </c>
      <c r="M499" s="26">
        <f t="shared" si="3"/>
        <v>0.1</v>
      </c>
      <c r="N499" s="26">
        <f t="shared" si="4"/>
        <v>182.09212000000002</v>
      </c>
      <c r="O499" s="26">
        <f t="shared" si="5"/>
        <v>18.209212000000004</v>
      </c>
      <c r="P499" s="3"/>
      <c r="Q499" s="3"/>
      <c r="R499" s="3"/>
      <c r="S499" s="3"/>
      <c r="T499" s="3"/>
      <c r="U499" s="3"/>
      <c r="V499" s="3"/>
      <c r="W499" s="3"/>
      <c r="X499" s="3"/>
      <c r="Y499" s="3"/>
      <c r="Z499" s="3"/>
      <c r="AA499" s="3"/>
    </row>
    <row r="500" spans="1:27" x14ac:dyDescent="0.2">
      <c r="A500" s="3">
        <v>11332</v>
      </c>
      <c r="B500" s="3" t="str">
        <f>VLOOKUP(A500,'QAQC ID Reference Page'!A$1:G$10999,2,FALSE)</f>
        <v>OBS0921</v>
      </c>
      <c r="C500" s="11">
        <f>VLOOKUP(A500,'QAQC ID Reference Page'!A$1:G$10999,3,FALSE)</f>
        <v>44448</v>
      </c>
      <c r="D500" s="12">
        <f>VLOOKUP(A500,'QAQC ID Reference Page'!A$1:G$10999,4,FALSE)</f>
        <v>0.59791666666666665</v>
      </c>
      <c r="E500" s="3">
        <f>VLOOKUP(A500,'QAQC ID Reference Page'!A$1:G$10999,5,FALSE)</f>
        <v>1021</v>
      </c>
      <c r="F500" s="3" t="str">
        <f>VLOOKUP(A500,'QAQC ID Reference Page'!A$1:G$10999,6,FALSE)</f>
        <v>C1</v>
      </c>
      <c r="G500" s="3" t="str">
        <f>VLOOKUP(A500,'QAQC ID Reference Page'!A$1:G$10999,7,FALSE)</f>
        <v>S</v>
      </c>
      <c r="H500" s="13">
        <v>44684</v>
      </c>
      <c r="I500" s="3">
        <v>0.42</v>
      </c>
      <c r="J500" s="3">
        <v>100</v>
      </c>
      <c r="K500" s="3">
        <v>10</v>
      </c>
      <c r="L500" s="3">
        <v>674.98</v>
      </c>
      <c r="M500" s="26">
        <f t="shared" si="3"/>
        <v>0.1</v>
      </c>
      <c r="N500" s="26">
        <f t="shared" si="4"/>
        <v>99.477040000000002</v>
      </c>
      <c r="O500" s="26">
        <f t="shared" si="5"/>
        <v>9.9477040000000017</v>
      </c>
      <c r="P500" s="3"/>
      <c r="Q500" s="3"/>
      <c r="R500" s="3"/>
      <c r="S500" s="3"/>
      <c r="T500" s="3"/>
      <c r="U500" s="3"/>
      <c r="V500" s="3"/>
      <c r="W500" s="3"/>
      <c r="X500" s="3"/>
      <c r="Y500" s="3"/>
      <c r="Z500" s="3"/>
      <c r="AA500" s="3"/>
    </row>
    <row r="501" spans="1:27" x14ac:dyDescent="0.2">
      <c r="A501" s="3">
        <v>11333</v>
      </c>
      <c r="B501" s="3" t="str">
        <f>VLOOKUP(A501,'QAQC ID Reference Page'!A$1:G$10999,2,FALSE)</f>
        <v>OBS0921</v>
      </c>
      <c r="C501" s="11">
        <f>VLOOKUP(A501,'QAQC ID Reference Page'!A$1:G$10999,3,FALSE)</f>
        <v>44448</v>
      </c>
      <c r="D501" s="12">
        <f>VLOOKUP(A501,'QAQC ID Reference Page'!A$1:G$10999,4,FALSE)</f>
        <v>0.59791666666666665</v>
      </c>
      <c r="E501" s="3">
        <f>VLOOKUP(A501,'QAQC ID Reference Page'!A$1:G$10999,5,FALSE)</f>
        <v>1001</v>
      </c>
      <c r="F501" s="3" t="str">
        <f>VLOOKUP(A501,'QAQC ID Reference Page'!A$1:G$10999,6,FALSE)</f>
        <v>C1</v>
      </c>
      <c r="G501" s="3" t="str">
        <f>VLOOKUP(A501,'QAQC ID Reference Page'!A$1:G$10999,7,FALSE)</f>
        <v>B</v>
      </c>
      <c r="H501" s="13">
        <v>44684</v>
      </c>
      <c r="I501" s="3">
        <v>0.42</v>
      </c>
      <c r="J501" s="3">
        <v>100</v>
      </c>
      <c r="K501" s="3">
        <v>10</v>
      </c>
      <c r="L501" s="3">
        <v>628.4</v>
      </c>
      <c r="M501" s="26">
        <f t="shared" si="3"/>
        <v>0.1</v>
      </c>
      <c r="N501" s="26">
        <f t="shared" si="4"/>
        <v>92.583199999999991</v>
      </c>
      <c r="O501" s="26">
        <f t="shared" si="5"/>
        <v>9.2583199999999994</v>
      </c>
      <c r="P501" s="3"/>
      <c r="Q501" s="3"/>
      <c r="R501" s="3"/>
      <c r="S501" s="3"/>
      <c r="T501" s="3"/>
      <c r="U501" s="3"/>
      <c r="V501" s="3"/>
      <c r="W501" s="3"/>
      <c r="X501" s="3"/>
      <c r="Y501" s="3"/>
      <c r="Z501" s="3"/>
      <c r="AA501" s="3"/>
    </row>
    <row r="502" spans="1:27" x14ac:dyDescent="0.2">
      <c r="A502" s="3">
        <v>11334</v>
      </c>
      <c r="B502" s="3" t="str">
        <f>VLOOKUP(A502,'QAQC ID Reference Page'!A$1:G$10999,2,FALSE)</f>
        <v>OBS0921</v>
      </c>
      <c r="C502" s="11">
        <f>VLOOKUP(A502,'QAQC ID Reference Page'!A$1:G$10999,3,FALSE)</f>
        <v>44448</v>
      </c>
      <c r="D502" s="12">
        <f>VLOOKUP(A502,'QAQC ID Reference Page'!A$1:G$10999,4,FALSE)</f>
        <v>0.30625000000000002</v>
      </c>
      <c r="E502" s="3">
        <f>VLOOKUP(A502,'QAQC ID Reference Page'!A$1:G$10999,5,FALSE)</f>
        <v>1017</v>
      </c>
      <c r="F502" s="3" t="str">
        <f>VLOOKUP(A502,'QAQC ID Reference Page'!A$1:G$10999,6,FALSE)</f>
        <v>B7C</v>
      </c>
      <c r="G502" s="3" t="str">
        <f>VLOOKUP(A502,'QAQC ID Reference Page'!A$1:G$10999,7,FALSE)</f>
        <v>S</v>
      </c>
      <c r="H502" s="13">
        <v>44684</v>
      </c>
      <c r="I502" s="3">
        <v>0.42</v>
      </c>
      <c r="J502" s="3">
        <v>100</v>
      </c>
      <c r="K502" s="3">
        <v>10</v>
      </c>
      <c r="L502" s="3">
        <v>876.15</v>
      </c>
      <c r="M502" s="26">
        <f t="shared" si="3"/>
        <v>0.1</v>
      </c>
      <c r="N502" s="26">
        <f t="shared" si="4"/>
        <v>129.25020000000001</v>
      </c>
      <c r="O502" s="26">
        <f t="shared" si="5"/>
        <v>12.925020000000002</v>
      </c>
      <c r="P502" s="3"/>
      <c r="Q502" s="3"/>
      <c r="R502" s="3"/>
      <c r="S502" s="3"/>
      <c r="T502" s="3"/>
      <c r="U502" s="3"/>
      <c r="V502" s="3"/>
      <c r="W502" s="3"/>
      <c r="X502" s="3"/>
      <c r="Y502" s="3"/>
      <c r="Z502" s="3"/>
      <c r="AA502" s="3"/>
    </row>
    <row r="503" spans="1:27" x14ac:dyDescent="0.2">
      <c r="A503" s="3">
        <v>11335</v>
      </c>
      <c r="B503" s="3" t="str">
        <f>VLOOKUP(A503,'QAQC ID Reference Page'!A$1:G$10999,2,FALSE)</f>
        <v>OBS0921</v>
      </c>
      <c r="C503" s="11">
        <f>VLOOKUP(A503,'QAQC ID Reference Page'!A$1:G$10999,3,FALSE)</f>
        <v>44448</v>
      </c>
      <c r="D503" s="12">
        <f>VLOOKUP(A503,'QAQC ID Reference Page'!A$1:G$10999,4,FALSE)</f>
        <v>0.60763888888888884</v>
      </c>
      <c r="E503" s="3">
        <f>VLOOKUP(A503,'QAQC ID Reference Page'!A$1:G$10999,5,FALSE)</f>
        <v>1015</v>
      </c>
      <c r="F503" s="3" t="str">
        <f>VLOOKUP(A503,'QAQC ID Reference Page'!A$1:G$10999,6,FALSE)</f>
        <v>B1</v>
      </c>
      <c r="G503" s="3" t="str">
        <f>VLOOKUP(A503,'QAQC ID Reference Page'!A$1:G$10999,7,FALSE)</f>
        <v>S</v>
      </c>
      <c r="H503" s="13">
        <v>44684</v>
      </c>
      <c r="I503" s="3">
        <v>0.42</v>
      </c>
      <c r="J503" s="3">
        <v>100</v>
      </c>
      <c r="K503" s="3">
        <v>10</v>
      </c>
      <c r="L503" s="3">
        <v>557.41999999999996</v>
      </c>
      <c r="M503" s="26">
        <f t="shared" si="3"/>
        <v>0.1</v>
      </c>
      <c r="N503" s="26">
        <f t="shared" si="4"/>
        <v>82.078159999999983</v>
      </c>
      <c r="O503" s="26">
        <f t="shared" si="5"/>
        <v>8.2078159999999993</v>
      </c>
      <c r="P503" s="3"/>
      <c r="Q503" s="3"/>
      <c r="R503" s="3"/>
      <c r="S503" s="3"/>
      <c r="T503" s="3"/>
      <c r="U503" s="3"/>
      <c r="V503" s="3"/>
      <c r="W503" s="3"/>
      <c r="X503" s="3"/>
      <c r="Y503" s="3"/>
      <c r="Z503" s="3"/>
      <c r="AA503" s="3"/>
    </row>
    <row r="504" spans="1:27" x14ac:dyDescent="0.2">
      <c r="A504" s="3">
        <v>11336</v>
      </c>
      <c r="B504" s="3" t="str">
        <f>VLOOKUP(A504,'QAQC ID Reference Page'!A$1:G$10999,2,FALSE)</f>
        <v>OBS0921</v>
      </c>
      <c r="C504" s="11">
        <f>VLOOKUP(A504,'QAQC ID Reference Page'!A$1:G$10999,3,FALSE)</f>
        <v>44448</v>
      </c>
      <c r="D504" s="12">
        <f>VLOOKUP(A504,'QAQC ID Reference Page'!A$1:G$10999,4,FALSE)</f>
        <v>0.47222222222222221</v>
      </c>
      <c r="E504" s="3">
        <f>VLOOKUP(A504,'QAQC ID Reference Page'!A$1:G$10999,5,FALSE)</f>
        <v>1006</v>
      </c>
      <c r="F504" s="3" t="str">
        <f>VLOOKUP(A504,'QAQC ID Reference Page'!A$1:G$10999,6,FALSE)</f>
        <v>C7C</v>
      </c>
      <c r="G504" s="3" t="str">
        <f>VLOOKUP(A504,'QAQC ID Reference Page'!A$1:G$10999,7,FALSE)</f>
        <v>B</v>
      </c>
      <c r="H504" s="13">
        <v>44684</v>
      </c>
      <c r="I504" s="3">
        <v>0.42</v>
      </c>
      <c r="J504" s="52">
        <v>100</v>
      </c>
      <c r="K504" s="3">
        <v>10</v>
      </c>
      <c r="L504" s="3">
        <v>542.66</v>
      </c>
      <c r="M504" s="26">
        <f t="shared" si="3"/>
        <v>0.1</v>
      </c>
      <c r="N504" s="26">
        <f t="shared" si="4"/>
        <v>79.893679999999989</v>
      </c>
      <c r="O504" s="26">
        <f t="shared" si="5"/>
        <v>7.9893679999999989</v>
      </c>
      <c r="P504" s="3" t="s">
        <v>759</v>
      </c>
      <c r="Q504" s="3"/>
      <c r="R504" s="3"/>
      <c r="S504" s="3"/>
      <c r="T504" s="3"/>
      <c r="U504" s="3"/>
      <c r="V504" s="3"/>
      <c r="W504" s="3"/>
      <c r="X504" s="3"/>
      <c r="Y504" s="3"/>
      <c r="Z504" s="3"/>
      <c r="AA504" s="3"/>
    </row>
    <row r="505" spans="1:27" x14ac:dyDescent="0.2">
      <c r="A505" s="3">
        <v>11337</v>
      </c>
      <c r="B505" s="3" t="str">
        <f>VLOOKUP(A505,'QAQC ID Reference Page'!A$1:G$10999,2,FALSE)</f>
        <v>OBS0921</v>
      </c>
      <c r="C505" s="11">
        <f>VLOOKUP(A505,'QAQC ID Reference Page'!A$1:G$10999,3,FALSE)</f>
        <v>44448</v>
      </c>
      <c r="D505" s="12">
        <f>VLOOKUP(A505,'QAQC ID Reference Page'!A$1:G$10999,4,FALSE)</f>
        <v>0.34375</v>
      </c>
      <c r="E505" s="3">
        <f>VLOOKUP(A505,'QAQC ID Reference Page'!A$1:G$10999,5,FALSE)</f>
        <v>1033</v>
      </c>
      <c r="F505" s="3" t="str">
        <f>VLOOKUP(A505,'QAQC ID Reference Page'!A$1:G$10999,6,FALSE)</f>
        <v>B11</v>
      </c>
      <c r="G505" s="3" t="str">
        <f>VLOOKUP(A505,'QAQC ID Reference Page'!A$1:G$10999,7,FALSE)</f>
        <v>S</v>
      </c>
      <c r="H505" s="13">
        <v>44684</v>
      </c>
      <c r="I505" s="3">
        <v>0.42</v>
      </c>
      <c r="J505" s="52">
        <v>100</v>
      </c>
      <c r="K505" s="3">
        <v>10</v>
      </c>
      <c r="L505" s="3">
        <v>910.87</v>
      </c>
      <c r="M505" s="26">
        <f t="shared" si="3"/>
        <v>0.1</v>
      </c>
      <c r="N505" s="26">
        <f t="shared" si="4"/>
        <v>134.38876000000002</v>
      </c>
      <c r="O505" s="26">
        <f t="shared" si="5"/>
        <v>13.438876000000002</v>
      </c>
      <c r="P505" s="3"/>
      <c r="Q505" s="3"/>
      <c r="R505" s="3"/>
      <c r="S505" s="3"/>
      <c r="T505" s="3"/>
      <c r="U505" s="3"/>
      <c r="V505" s="3"/>
      <c r="W505" s="3"/>
      <c r="X505" s="3"/>
      <c r="Y505" s="3"/>
      <c r="Z505" s="3"/>
      <c r="AA505" s="3"/>
    </row>
    <row r="506" spans="1:27" x14ac:dyDescent="0.2">
      <c r="A506" s="3">
        <v>11338</v>
      </c>
      <c r="B506" s="3" t="str">
        <f>VLOOKUP(A506,'QAQC ID Reference Page'!A$1:G$10999,2,FALSE)</f>
        <v>OBS0921</v>
      </c>
      <c r="C506" s="11">
        <f>VLOOKUP(A506,'QAQC ID Reference Page'!A$1:G$10999,3,FALSE)</f>
        <v>44448</v>
      </c>
      <c r="D506" s="12">
        <f>VLOOKUP(A506,'QAQC ID Reference Page'!A$1:G$10999,4,FALSE)</f>
        <v>0.60763888888888884</v>
      </c>
      <c r="E506" s="3">
        <f>VLOOKUP(A506,'QAQC ID Reference Page'!A$1:G$10999,5,FALSE)</f>
        <v>1034</v>
      </c>
      <c r="F506" s="3" t="str">
        <f>VLOOKUP(A506,'QAQC ID Reference Page'!A$1:G$10999,6,FALSE)</f>
        <v>B1</v>
      </c>
      <c r="G506" s="3" t="str">
        <f>VLOOKUP(A506,'QAQC ID Reference Page'!A$1:G$10999,7,FALSE)</f>
        <v>B</v>
      </c>
      <c r="H506" s="13">
        <v>44684</v>
      </c>
      <c r="I506" s="3">
        <v>0.42</v>
      </c>
      <c r="J506" s="52">
        <v>100</v>
      </c>
      <c r="K506" s="3">
        <v>10</v>
      </c>
      <c r="L506" s="3">
        <v>453.91</v>
      </c>
      <c r="M506" s="26">
        <f t="shared" si="3"/>
        <v>0.1</v>
      </c>
      <c r="N506" s="26">
        <f t="shared" si="4"/>
        <v>66.758679999999998</v>
      </c>
      <c r="O506" s="26">
        <f t="shared" si="5"/>
        <v>6.6758680000000004</v>
      </c>
      <c r="P506" s="3"/>
      <c r="Q506" s="3"/>
      <c r="R506" s="3"/>
      <c r="S506" s="3"/>
      <c r="T506" s="3"/>
      <c r="U506" s="3"/>
      <c r="V506" s="3"/>
      <c r="W506" s="3"/>
      <c r="X506" s="3"/>
      <c r="Y506" s="3"/>
      <c r="Z506" s="3"/>
      <c r="AA506" s="3"/>
    </row>
    <row r="507" spans="1:27" x14ac:dyDescent="0.2">
      <c r="A507" s="3">
        <v>11401</v>
      </c>
      <c r="B507" s="3" t="str">
        <f>VLOOKUP(A507,'QAQC ID Reference Page'!A$1:G$10999,2,FALSE)</f>
        <v>OBS1021</v>
      </c>
      <c r="C507" s="11">
        <f>VLOOKUP(A507,'QAQC ID Reference Page'!A$1:G$10999,3,FALSE)</f>
        <v>44488</v>
      </c>
      <c r="D507" s="12">
        <f>VLOOKUP(A507,'QAQC ID Reference Page'!A$1:G$10999,4,FALSE)</f>
        <v>0.43819444444444444</v>
      </c>
      <c r="E507" s="3">
        <f>VLOOKUP(A507,'QAQC ID Reference Page'!A$1:G$10999,5,FALSE)</f>
        <v>1015</v>
      </c>
      <c r="F507" s="3" t="str">
        <f>VLOOKUP(A507,'QAQC ID Reference Page'!A$1:G$10999,6,FALSE)</f>
        <v>G7C</v>
      </c>
      <c r="G507" s="3" t="str">
        <f>VLOOKUP(A507,'QAQC ID Reference Page'!A$1:G$10999,7,FALSE)</f>
        <v>S</v>
      </c>
      <c r="H507" s="11">
        <v>44516</v>
      </c>
      <c r="I507" s="3">
        <v>0.19</v>
      </c>
      <c r="J507" s="3">
        <v>100</v>
      </c>
      <c r="K507" s="3">
        <v>10</v>
      </c>
      <c r="L507" s="3">
        <v>584.19000000000005</v>
      </c>
      <c r="M507" s="26">
        <f t="shared" si="3"/>
        <v>0.1</v>
      </c>
      <c r="N507" s="26">
        <f t="shared" si="4"/>
        <v>86.270120000000006</v>
      </c>
      <c r="O507" s="26">
        <f t="shared" si="5"/>
        <v>8.6270120000000006</v>
      </c>
      <c r="P507" s="3"/>
      <c r="Q507" s="3"/>
      <c r="R507" s="3"/>
      <c r="S507" s="3"/>
      <c r="T507" s="3"/>
      <c r="U507" s="3"/>
      <c r="V507" s="3"/>
      <c r="W507" s="3"/>
      <c r="X507" s="3"/>
      <c r="Y507" s="3"/>
      <c r="Z507" s="3"/>
      <c r="AA507" s="3"/>
    </row>
    <row r="508" spans="1:27" x14ac:dyDescent="0.2">
      <c r="A508" s="3">
        <v>11402</v>
      </c>
      <c r="B508" s="3" t="str">
        <f>VLOOKUP(A508,'QAQC ID Reference Page'!A$1:G$10999,2,FALSE)</f>
        <v>OBS1021</v>
      </c>
      <c r="C508" s="11">
        <f>VLOOKUP(A508,'QAQC ID Reference Page'!A$1:G$10999,3,FALSE)</f>
        <v>44488</v>
      </c>
      <c r="D508" s="12">
        <f>VLOOKUP(A508,'QAQC ID Reference Page'!A$1:G$10999,4,FALSE)</f>
        <v>0.34930555555555554</v>
      </c>
      <c r="E508" s="3">
        <f>VLOOKUP(A508,'QAQC ID Reference Page'!A$1:G$10999,5,FALSE)</f>
        <v>1035</v>
      </c>
      <c r="F508" s="3" t="str">
        <f>VLOOKUP(A508,'QAQC ID Reference Page'!A$1:G$10999,6,FALSE)</f>
        <v>MR</v>
      </c>
      <c r="G508" s="3" t="str">
        <f>VLOOKUP(A508,'QAQC ID Reference Page'!A$1:G$10999,7,FALSE)</f>
        <v>B</v>
      </c>
      <c r="H508" s="11">
        <v>44516</v>
      </c>
      <c r="I508" s="3">
        <v>0.19</v>
      </c>
      <c r="J508" s="3">
        <v>100</v>
      </c>
      <c r="K508" s="3">
        <v>10</v>
      </c>
      <c r="L508" s="3">
        <v>141.16</v>
      </c>
      <c r="M508" s="26">
        <f t="shared" si="3"/>
        <v>0.1</v>
      </c>
      <c r="N508" s="26">
        <f t="shared" si="4"/>
        <v>20.701679999999996</v>
      </c>
      <c r="O508" s="26">
        <f t="shared" si="5"/>
        <v>2.0701679999999998</v>
      </c>
      <c r="P508" s="3"/>
      <c r="Q508" s="3"/>
      <c r="R508" s="3"/>
      <c r="S508" s="3"/>
      <c r="T508" s="3"/>
      <c r="U508" s="3"/>
      <c r="V508" s="3"/>
      <c r="W508" s="3"/>
      <c r="X508" s="3"/>
      <c r="Y508" s="3"/>
      <c r="Z508" s="3"/>
      <c r="AA508" s="3"/>
    </row>
    <row r="509" spans="1:27" x14ac:dyDescent="0.2">
      <c r="A509" s="3">
        <v>11403</v>
      </c>
      <c r="B509" s="3" t="str">
        <f>VLOOKUP(A509,'QAQC ID Reference Page'!A$1:G$10999,2,FALSE)</f>
        <v>OBS1021</v>
      </c>
      <c r="C509" s="11">
        <f>VLOOKUP(A509,'QAQC ID Reference Page'!A$1:G$10999,3,FALSE)</f>
        <v>44488</v>
      </c>
      <c r="D509" s="12">
        <f>VLOOKUP(A509,'QAQC ID Reference Page'!A$1:G$10999,4,FALSE)</f>
        <v>0.37847222222222221</v>
      </c>
      <c r="E509" s="3">
        <f>VLOOKUP(A509,'QAQC ID Reference Page'!A$1:G$10999,5,FALSE)</f>
        <v>1021</v>
      </c>
      <c r="F509" s="3" t="str">
        <f>VLOOKUP(A509,'QAQC ID Reference Page'!A$1:G$10999,6,FALSE)</f>
        <v>AR</v>
      </c>
      <c r="G509" s="3" t="str">
        <f>VLOOKUP(A509,'QAQC ID Reference Page'!A$1:G$10999,7,FALSE)</f>
        <v>S</v>
      </c>
      <c r="H509" s="11">
        <v>44516</v>
      </c>
      <c r="I509" s="3">
        <v>0.19</v>
      </c>
      <c r="J509" s="3">
        <v>100</v>
      </c>
      <c r="K509" s="3">
        <v>10</v>
      </c>
      <c r="L509" s="3">
        <v>608.45000000000005</v>
      </c>
      <c r="M509" s="26">
        <f t="shared" si="3"/>
        <v>0.1</v>
      </c>
      <c r="N509" s="26">
        <f t="shared" si="4"/>
        <v>89.860600000000005</v>
      </c>
      <c r="O509" s="26">
        <f t="shared" si="5"/>
        <v>8.9860600000000002</v>
      </c>
      <c r="P509" s="3"/>
      <c r="Q509" s="3"/>
      <c r="R509" s="3"/>
      <c r="S509" s="3"/>
      <c r="T509" s="3"/>
      <c r="U509" s="3"/>
      <c r="V509" s="3"/>
      <c r="W509" s="3"/>
      <c r="X509" s="3"/>
      <c r="Y509" s="3"/>
      <c r="Z509" s="3"/>
      <c r="AA509" s="3"/>
    </row>
    <row r="510" spans="1:27" x14ac:dyDescent="0.2">
      <c r="A510" s="3">
        <v>11404</v>
      </c>
      <c r="B510" s="3" t="str">
        <f>VLOOKUP(A510,'QAQC ID Reference Page'!A$1:G$10999,2,FALSE)</f>
        <v>OBS1021</v>
      </c>
      <c r="C510" s="11">
        <f>VLOOKUP(A510,'QAQC ID Reference Page'!A$1:G$10999,3,FALSE)</f>
        <v>44488</v>
      </c>
      <c r="D510" s="12">
        <f>VLOOKUP(A510,'QAQC ID Reference Page'!A$1:G$10999,4,FALSE)</f>
        <v>0.34930555555555554</v>
      </c>
      <c r="E510" s="3">
        <f>VLOOKUP(A510,'QAQC ID Reference Page'!A$1:G$10999,5,FALSE)</f>
        <v>1026</v>
      </c>
      <c r="F510" s="3" t="str">
        <f>VLOOKUP(A510,'QAQC ID Reference Page'!A$1:G$10999,6,FALSE)</f>
        <v>MR</v>
      </c>
      <c r="G510" s="3" t="str">
        <f>VLOOKUP(A510,'QAQC ID Reference Page'!A$1:G$10999,7,FALSE)</f>
        <v>S</v>
      </c>
      <c r="H510" s="11">
        <v>44516</v>
      </c>
      <c r="I510" s="3">
        <v>0.19</v>
      </c>
      <c r="J510" s="3">
        <v>100</v>
      </c>
      <c r="K510" s="3">
        <v>10</v>
      </c>
      <c r="L510" s="3">
        <v>325.05</v>
      </c>
      <c r="M510" s="26">
        <f t="shared" si="3"/>
        <v>0.1</v>
      </c>
      <c r="N510" s="26">
        <f t="shared" si="4"/>
        <v>47.917400000000001</v>
      </c>
      <c r="O510" s="26">
        <f t="shared" si="5"/>
        <v>4.7917399999999999</v>
      </c>
      <c r="P510" s="3"/>
      <c r="Q510" s="3"/>
      <c r="R510" s="3"/>
      <c r="S510" s="3"/>
      <c r="T510" s="3"/>
      <c r="U510" s="3"/>
      <c r="V510" s="3"/>
      <c r="W510" s="3"/>
      <c r="X510" s="3"/>
      <c r="Y510" s="3"/>
      <c r="Z510" s="3"/>
      <c r="AA510" s="3"/>
    </row>
    <row r="511" spans="1:27" x14ac:dyDescent="0.2">
      <c r="A511" s="3">
        <v>11405</v>
      </c>
      <c r="B511" s="3" t="str">
        <f>VLOOKUP(A511,'QAQC ID Reference Page'!A$1:G$10999,2,FALSE)</f>
        <v>OBS1021</v>
      </c>
      <c r="C511" s="11">
        <f>VLOOKUP(A511,'QAQC ID Reference Page'!A$1:G$10999,3,FALSE)</f>
        <v>44488</v>
      </c>
      <c r="D511" s="12">
        <f>VLOOKUP(A511,'QAQC ID Reference Page'!A$1:G$10999,4,FALSE)</f>
        <v>0.51180555555555551</v>
      </c>
      <c r="E511" s="3">
        <f>VLOOKUP(A511,'QAQC ID Reference Page'!A$1:G$10999,5,FALSE)</f>
        <v>1001</v>
      </c>
      <c r="F511" s="3" t="str">
        <f>VLOOKUP(A511,'QAQC ID Reference Page'!A$1:G$10999,6,FALSE)</f>
        <v>E6</v>
      </c>
      <c r="G511" s="3" t="str">
        <f>VLOOKUP(A511,'QAQC ID Reference Page'!A$1:G$10999,7,FALSE)</f>
        <v>S</v>
      </c>
      <c r="H511" s="11">
        <v>44516</v>
      </c>
      <c r="I511" s="3">
        <v>0.19</v>
      </c>
      <c r="J511" s="3">
        <v>100</v>
      </c>
      <c r="K511" s="3">
        <v>10</v>
      </c>
      <c r="L511" s="3">
        <v>816.36</v>
      </c>
      <c r="M511" s="26">
        <f t="shared" si="3"/>
        <v>0.1</v>
      </c>
      <c r="N511" s="26">
        <f t="shared" si="4"/>
        <v>120.63128</v>
      </c>
      <c r="O511" s="26">
        <f t="shared" si="5"/>
        <v>12.063128000000001</v>
      </c>
      <c r="P511" s="3"/>
      <c r="Q511" s="3"/>
      <c r="R511" s="3"/>
      <c r="S511" s="3"/>
      <c r="T511" s="3"/>
      <c r="U511" s="3"/>
      <c r="V511" s="3"/>
      <c r="W511" s="3"/>
      <c r="X511" s="3"/>
      <c r="Y511" s="3"/>
      <c r="Z511" s="3"/>
      <c r="AA511" s="3"/>
    </row>
    <row r="512" spans="1:27" x14ac:dyDescent="0.2">
      <c r="A512" s="3">
        <v>11406</v>
      </c>
      <c r="B512" s="3" t="str">
        <f>VLOOKUP(A512,'QAQC ID Reference Page'!A$1:G$10999,2,FALSE)</f>
        <v>OBS1021</v>
      </c>
      <c r="C512" s="11">
        <f>VLOOKUP(A512,'QAQC ID Reference Page'!A$1:G$10999,3,FALSE)</f>
        <v>44488</v>
      </c>
      <c r="D512" s="12">
        <f>VLOOKUP(A512,'QAQC ID Reference Page'!A$1:G$10999,4,FALSE)</f>
        <v>0.3215277777777778</v>
      </c>
      <c r="E512" s="3">
        <f>VLOOKUP(A512,'QAQC ID Reference Page'!A$1:G$10999,5,FALSE)</f>
        <v>1003</v>
      </c>
      <c r="F512" s="3" t="str">
        <f>VLOOKUP(A512,'QAQC ID Reference Page'!A$1:G$10999,6,FALSE)</f>
        <v>DR</v>
      </c>
      <c r="G512" s="3" t="str">
        <f>VLOOKUP(A512,'QAQC ID Reference Page'!A$1:G$10999,7,FALSE)</f>
        <v>S</v>
      </c>
      <c r="H512" s="11">
        <v>44516</v>
      </c>
      <c r="I512" s="3">
        <v>0.19</v>
      </c>
      <c r="J512" s="3">
        <v>100</v>
      </c>
      <c r="K512" s="3">
        <v>10</v>
      </c>
      <c r="L512" s="3">
        <v>1215.82</v>
      </c>
      <c r="M512" s="26">
        <f t="shared" ref="M512:M766" si="6">K512/J512</f>
        <v>0.1</v>
      </c>
      <c r="N512" s="26">
        <f t="shared" ref="N512:N766" si="7">0.148*L512-I512</f>
        <v>179.75135999999998</v>
      </c>
      <c r="O512" s="26">
        <f t="shared" ref="O512:O766" si="8">N512*M512</f>
        <v>17.975135999999999</v>
      </c>
      <c r="P512" s="3"/>
      <c r="Q512" s="3"/>
      <c r="R512" s="3"/>
      <c r="S512" s="3"/>
      <c r="T512" s="3"/>
      <c r="U512" s="3"/>
      <c r="V512" s="3"/>
      <c r="W512" s="3"/>
      <c r="X512" s="3"/>
      <c r="Y512" s="3"/>
      <c r="Z512" s="3"/>
      <c r="AA512" s="3"/>
    </row>
    <row r="513" spans="1:27" x14ac:dyDescent="0.2">
      <c r="A513" s="3">
        <v>11407</v>
      </c>
      <c r="B513" s="3" t="e">
        <f>VLOOKUP(A513,'QAQC ID Reference Page'!A$1:G$10999,2,FALSE)</f>
        <v>#N/A</v>
      </c>
      <c r="C513" s="11" t="e">
        <f>VLOOKUP(A513,'QAQC ID Reference Page'!A$1:G$10999,3,FALSE)</f>
        <v>#N/A</v>
      </c>
      <c r="D513" s="3" t="e">
        <f>VLOOKUP(A513,'QAQC ID Reference Page'!A$1:G$10999,4,FALSE)</f>
        <v>#N/A</v>
      </c>
      <c r="E513" s="3" t="e">
        <f>VLOOKUP(A513,'QAQC ID Reference Page'!A$1:G$10999,5,FALSE)</f>
        <v>#N/A</v>
      </c>
      <c r="F513" s="3" t="e">
        <f>VLOOKUP(A513,'QAQC ID Reference Page'!A$1:G$10999,6,FALSE)</f>
        <v>#N/A</v>
      </c>
      <c r="G513" s="3" t="e">
        <f>VLOOKUP(A513,'QAQC ID Reference Page'!A$1:G$10999,7,FALSE)</f>
        <v>#N/A</v>
      </c>
      <c r="H513" s="11">
        <v>44516</v>
      </c>
      <c r="I513" s="3">
        <v>0.19</v>
      </c>
      <c r="J513" s="3">
        <v>100</v>
      </c>
      <c r="K513" s="3">
        <v>10</v>
      </c>
      <c r="L513" s="3">
        <v>1029.02</v>
      </c>
      <c r="M513" s="26">
        <f t="shared" si="6"/>
        <v>0.1</v>
      </c>
      <c r="N513" s="26">
        <f t="shared" si="7"/>
        <v>152.10496000000001</v>
      </c>
      <c r="O513" s="26">
        <f t="shared" si="8"/>
        <v>15.210496000000001</v>
      </c>
      <c r="P513" s="3"/>
      <c r="Q513" s="3"/>
      <c r="R513" s="3"/>
      <c r="S513" s="3"/>
      <c r="T513" s="3"/>
      <c r="U513" s="3"/>
      <c r="V513" s="3"/>
      <c r="W513" s="3"/>
      <c r="X513" s="3"/>
      <c r="Y513" s="3"/>
      <c r="Z513" s="3"/>
      <c r="AA513" s="3"/>
    </row>
    <row r="514" spans="1:27" x14ac:dyDescent="0.2">
      <c r="A514" s="3">
        <v>11408</v>
      </c>
      <c r="B514" s="3" t="str">
        <f>VLOOKUP(A514,'QAQC ID Reference Page'!A$1:G$10999,2,FALSE)</f>
        <v>OBS1021</v>
      </c>
      <c r="C514" s="11">
        <f>VLOOKUP(A514,'QAQC ID Reference Page'!A$1:G$10999,3,FALSE)</f>
        <v>44488</v>
      </c>
      <c r="D514" s="12">
        <f>VLOOKUP(A514,'QAQC ID Reference Page'!A$1:G$10999,4,FALSE)</f>
        <v>0.29722222222222222</v>
      </c>
      <c r="E514" s="3">
        <f>VLOOKUP(A514,'QAQC ID Reference Page'!A$1:G$10999,5,FALSE)</f>
        <v>1042</v>
      </c>
      <c r="F514" s="3" t="str">
        <f>VLOOKUP(A514,'QAQC ID Reference Page'!A$1:G$10999,6,FALSE)</f>
        <v>EFR</v>
      </c>
      <c r="G514" s="3" t="str">
        <f>VLOOKUP(A514,'QAQC ID Reference Page'!A$1:G$10999,7,FALSE)</f>
        <v>S</v>
      </c>
      <c r="H514" s="11">
        <v>44516</v>
      </c>
      <c r="I514" s="3">
        <v>0.19</v>
      </c>
      <c r="J514" s="3">
        <v>100</v>
      </c>
      <c r="K514" s="3">
        <v>10</v>
      </c>
      <c r="L514" s="3">
        <v>708.28</v>
      </c>
      <c r="M514" s="26">
        <f t="shared" si="6"/>
        <v>0.1</v>
      </c>
      <c r="N514" s="26">
        <f t="shared" si="7"/>
        <v>104.63543999999999</v>
      </c>
      <c r="O514" s="26">
        <f t="shared" si="8"/>
        <v>10.463543999999999</v>
      </c>
      <c r="P514" s="3"/>
      <c r="Q514" s="3"/>
      <c r="R514" s="3"/>
      <c r="S514" s="3"/>
      <c r="T514" s="3"/>
      <c r="U514" s="3"/>
      <c r="V514" s="3"/>
      <c r="W514" s="3"/>
      <c r="X514" s="3"/>
      <c r="Y514" s="3"/>
      <c r="Z514" s="3"/>
      <c r="AA514" s="3"/>
    </row>
    <row r="515" spans="1:27" x14ac:dyDescent="0.2">
      <c r="A515" s="3">
        <v>11409</v>
      </c>
      <c r="B515" s="3" t="str">
        <f>VLOOKUP(A515,'QAQC ID Reference Page'!A$1:G$10999,2,FALSE)</f>
        <v>OBS1021</v>
      </c>
      <c r="C515" s="11">
        <f>VLOOKUP(A515,'QAQC ID Reference Page'!A$1:G$10999,3,FALSE)</f>
        <v>44488</v>
      </c>
      <c r="D515" s="12">
        <f>VLOOKUP(A515,'QAQC ID Reference Page'!A$1:G$10999,4,FALSE)</f>
        <v>0.45208333333333334</v>
      </c>
      <c r="E515" s="3">
        <f>VLOOKUP(A515,'QAQC ID Reference Page'!A$1:G$10999,5,FALSE)</f>
        <v>1013</v>
      </c>
      <c r="F515" s="3" t="str">
        <f>VLOOKUP(A515,'QAQC ID Reference Page'!A$1:G$10999,6,FALSE)</f>
        <v>G9</v>
      </c>
      <c r="G515" s="3" t="str">
        <f>VLOOKUP(A515,'QAQC ID Reference Page'!A$1:G$10999,7,FALSE)</f>
        <v>S</v>
      </c>
      <c r="H515" s="11">
        <v>44516</v>
      </c>
      <c r="I515" s="3">
        <v>0.19</v>
      </c>
      <c r="J515" s="3">
        <v>100</v>
      </c>
      <c r="K515" s="3">
        <v>10</v>
      </c>
      <c r="L515" s="3">
        <v>551.79999999999995</v>
      </c>
      <c r="M515" s="26">
        <f t="shared" si="6"/>
        <v>0.1</v>
      </c>
      <c r="N515" s="26">
        <f t="shared" si="7"/>
        <v>81.476399999999998</v>
      </c>
      <c r="O515" s="26">
        <f t="shared" si="8"/>
        <v>8.1476400000000009</v>
      </c>
      <c r="P515" s="3"/>
      <c r="Q515" s="3"/>
      <c r="R515" s="3"/>
      <c r="S515" s="3"/>
      <c r="T515" s="3"/>
      <c r="U515" s="3"/>
      <c r="V515" s="3"/>
      <c r="W515" s="3"/>
      <c r="X515" s="3"/>
      <c r="Y515" s="3"/>
      <c r="Z515" s="3"/>
      <c r="AA515" s="3"/>
    </row>
    <row r="516" spans="1:27" x14ac:dyDescent="0.2">
      <c r="A516" s="3">
        <v>11410</v>
      </c>
      <c r="B516" s="3" t="str">
        <f>VLOOKUP(A516,'QAQC ID Reference Page'!A$1:G$10999,2,FALSE)</f>
        <v>OBS1021</v>
      </c>
      <c r="C516" s="11">
        <f>VLOOKUP(A516,'QAQC ID Reference Page'!A$1:G$10999,3,FALSE)</f>
        <v>44488</v>
      </c>
      <c r="D516" s="12">
        <f>VLOOKUP(A516,'QAQC ID Reference Page'!A$1:G$10999,4,FALSE)</f>
        <v>0.47499999999999998</v>
      </c>
      <c r="E516" s="3">
        <f>VLOOKUP(A516,'QAQC ID Reference Page'!A$1:G$10999,5,FALSE)</f>
        <v>1037</v>
      </c>
      <c r="F516" s="3" t="str">
        <f>VLOOKUP(A516,'QAQC ID Reference Page'!A$1:G$10999,6,FALSE)</f>
        <v>E9</v>
      </c>
      <c r="G516" s="3" t="str">
        <f>VLOOKUP(A516,'QAQC ID Reference Page'!A$1:G$10999,7,FALSE)</f>
        <v>B</v>
      </c>
      <c r="H516" s="11">
        <v>44516</v>
      </c>
      <c r="I516" s="3">
        <v>0.19</v>
      </c>
      <c r="J516" s="3">
        <v>60</v>
      </c>
      <c r="K516" s="3">
        <v>10</v>
      </c>
      <c r="L516" s="3">
        <v>378.02</v>
      </c>
      <c r="M516" s="26">
        <f t="shared" si="6"/>
        <v>0.16666666666666666</v>
      </c>
      <c r="N516" s="26">
        <f t="shared" si="7"/>
        <v>55.756959999999999</v>
      </c>
      <c r="O516" s="26">
        <f t="shared" si="8"/>
        <v>9.2928266666666666</v>
      </c>
      <c r="P516" s="3"/>
      <c r="Q516" s="3"/>
      <c r="R516" s="3"/>
      <c r="S516" s="3"/>
      <c r="T516" s="3"/>
      <c r="U516" s="3"/>
      <c r="V516" s="3"/>
      <c r="W516" s="3"/>
      <c r="X516" s="3"/>
      <c r="Y516" s="3"/>
      <c r="Z516" s="3"/>
      <c r="AA516" s="3"/>
    </row>
    <row r="517" spans="1:27" x14ac:dyDescent="0.2">
      <c r="A517" s="3">
        <v>11411</v>
      </c>
      <c r="B517" s="3" t="str">
        <f>VLOOKUP(A517,'QAQC ID Reference Page'!A$1:G$10999,2,FALSE)</f>
        <v>OBS1021</v>
      </c>
      <c r="C517" s="11">
        <f>VLOOKUP(A517,'QAQC ID Reference Page'!A$1:G$10999,3,FALSE)</f>
        <v>44488</v>
      </c>
      <c r="D517" s="12">
        <f>VLOOKUP(A517,'QAQC ID Reference Page'!A$1:G$10999,4,FALSE)</f>
        <v>0.3215277777777778</v>
      </c>
      <c r="E517" s="3">
        <f>VLOOKUP(A517,'QAQC ID Reference Page'!A$1:G$10999,5,FALSE)</f>
        <v>1040</v>
      </c>
      <c r="F517" s="3" t="str">
        <f>VLOOKUP(A517,'QAQC ID Reference Page'!A$1:G$10999,6,FALSE)</f>
        <v>DR</v>
      </c>
      <c r="G517" s="3" t="str">
        <f>VLOOKUP(A517,'QAQC ID Reference Page'!A$1:G$10999,7,FALSE)</f>
        <v>B</v>
      </c>
      <c r="H517" s="11">
        <v>44516</v>
      </c>
      <c r="I517" s="3">
        <v>0.19</v>
      </c>
      <c r="J517" s="3">
        <v>100</v>
      </c>
      <c r="K517" s="3">
        <v>10</v>
      </c>
      <c r="L517" s="3">
        <v>853.64</v>
      </c>
      <c r="M517" s="26">
        <f t="shared" si="6"/>
        <v>0.1</v>
      </c>
      <c r="N517" s="26">
        <f t="shared" si="7"/>
        <v>126.14872</v>
      </c>
      <c r="O517" s="26">
        <f t="shared" si="8"/>
        <v>12.614872</v>
      </c>
      <c r="P517" s="3"/>
      <c r="Q517" s="3"/>
      <c r="R517" s="3"/>
      <c r="S517" s="3"/>
      <c r="T517" s="3"/>
      <c r="U517" s="3"/>
      <c r="V517" s="3"/>
      <c r="W517" s="3"/>
      <c r="X517" s="3"/>
      <c r="Y517" s="3"/>
      <c r="Z517" s="3"/>
      <c r="AA517" s="3"/>
    </row>
    <row r="518" spans="1:27" x14ac:dyDescent="0.2">
      <c r="A518" s="3">
        <v>11412</v>
      </c>
      <c r="B518" s="3" t="str">
        <f>VLOOKUP(A518,'QAQC ID Reference Page'!A$1:G$10999,2,FALSE)</f>
        <v>OBS1021</v>
      </c>
      <c r="C518" s="11">
        <f>VLOOKUP(A518,'QAQC ID Reference Page'!A$1:G$10999,3,FALSE)</f>
        <v>44488</v>
      </c>
      <c r="D518" s="12">
        <f>VLOOKUP(A518,'QAQC ID Reference Page'!A$1:G$10999,4,FALSE)</f>
        <v>0.47499999999999998</v>
      </c>
      <c r="E518" s="3">
        <f>VLOOKUP(A518,'QAQC ID Reference Page'!A$1:G$10999,5,FALSE)</f>
        <v>1016</v>
      </c>
      <c r="F518" s="3" t="str">
        <f>VLOOKUP(A518,'QAQC ID Reference Page'!A$1:G$10999,6,FALSE)</f>
        <v>E9</v>
      </c>
      <c r="G518" s="3" t="str">
        <f>VLOOKUP(A518,'QAQC ID Reference Page'!A$1:G$10999,7,FALSE)</f>
        <v>S</v>
      </c>
      <c r="H518" s="11">
        <v>44516</v>
      </c>
      <c r="I518" s="3">
        <v>0.19</v>
      </c>
      <c r="J518" s="3">
        <v>100</v>
      </c>
      <c r="K518" s="3">
        <v>10</v>
      </c>
      <c r="L518" s="3">
        <v>583.35</v>
      </c>
      <c r="M518" s="26">
        <f t="shared" si="6"/>
        <v>0.1</v>
      </c>
      <c r="N518" s="26">
        <f t="shared" si="7"/>
        <v>86.145800000000008</v>
      </c>
      <c r="O518" s="26">
        <f t="shared" si="8"/>
        <v>8.6145800000000019</v>
      </c>
      <c r="P518" s="3"/>
      <c r="Q518" s="3"/>
      <c r="R518" s="3"/>
      <c r="S518" s="3"/>
      <c r="T518" s="3"/>
      <c r="U518" s="3"/>
      <c r="V518" s="3"/>
      <c r="W518" s="3"/>
      <c r="X518" s="3"/>
      <c r="Y518" s="3"/>
      <c r="Z518" s="3"/>
      <c r="AA518" s="3"/>
    </row>
    <row r="519" spans="1:27" x14ac:dyDescent="0.2">
      <c r="A519" s="3">
        <v>11413</v>
      </c>
      <c r="B519" s="3" t="str">
        <f>VLOOKUP(A519,'QAQC ID Reference Page'!A$1:G$10999,2,FALSE)</f>
        <v>OBS1021</v>
      </c>
      <c r="C519" s="11">
        <f>VLOOKUP(A519,'QAQC ID Reference Page'!A$1:G$10999,3,FALSE)</f>
        <v>44488</v>
      </c>
      <c r="D519" s="12">
        <f>VLOOKUP(A519,'QAQC ID Reference Page'!A$1:G$10999,4,FALSE)</f>
        <v>0.49583333333333335</v>
      </c>
      <c r="E519" s="3">
        <f>VLOOKUP(A519,'QAQC ID Reference Page'!A$1:G$10999,5,FALSE)</f>
        <v>1004</v>
      </c>
      <c r="F519" s="3" t="str">
        <f>VLOOKUP(A519,'QAQC ID Reference Page'!A$1:G$10999,6,FALSE)</f>
        <v>E7C</v>
      </c>
      <c r="G519" s="3" t="str">
        <f>VLOOKUP(A519,'QAQC ID Reference Page'!A$1:G$10999,7,FALSE)</f>
        <v>S</v>
      </c>
      <c r="H519" s="11">
        <v>44516</v>
      </c>
      <c r="I519" s="3">
        <v>0.19</v>
      </c>
      <c r="J519" s="3">
        <v>100</v>
      </c>
      <c r="K519" s="3">
        <v>10</v>
      </c>
      <c r="L519" s="3">
        <v>614.12</v>
      </c>
      <c r="M519" s="26">
        <f t="shared" si="6"/>
        <v>0.1</v>
      </c>
      <c r="N519" s="26">
        <f t="shared" si="7"/>
        <v>90.699759999999998</v>
      </c>
      <c r="O519" s="26">
        <f t="shared" si="8"/>
        <v>9.0699760000000005</v>
      </c>
      <c r="P519" s="3"/>
      <c r="Q519" s="3"/>
      <c r="R519" s="3"/>
      <c r="S519" s="3"/>
      <c r="T519" s="3"/>
      <c r="U519" s="3"/>
      <c r="V519" s="3"/>
      <c r="W519" s="3"/>
      <c r="X519" s="3"/>
      <c r="Y519" s="3"/>
      <c r="Z519" s="3"/>
      <c r="AA519" s="3"/>
    </row>
    <row r="520" spans="1:27" x14ac:dyDescent="0.2">
      <c r="A520" s="3">
        <v>11414</v>
      </c>
      <c r="B520" s="3" t="str">
        <f>VLOOKUP(A520,'QAQC ID Reference Page'!A$1:G$10999,2,FALSE)</f>
        <v>OBS1021</v>
      </c>
      <c r="C520" s="11">
        <f>VLOOKUP(A520,'QAQC ID Reference Page'!A$1:G$10999,3,FALSE)</f>
        <v>44488</v>
      </c>
      <c r="D520" s="12">
        <f>VLOOKUP(A520,'QAQC ID Reference Page'!A$1:G$10999,4,FALSE)</f>
        <v>0.30833333333333335</v>
      </c>
      <c r="E520" s="3">
        <f>VLOOKUP(A520,'QAQC ID Reference Page'!A$1:G$10999,5,FALSE)</f>
        <v>1044</v>
      </c>
      <c r="F520" s="3" t="str">
        <f>VLOOKUP(A520,'QAQC ID Reference Page'!A$1:G$10999,6,FALSE)</f>
        <v>G6</v>
      </c>
      <c r="G520" s="3" t="str">
        <f>VLOOKUP(A520,'QAQC ID Reference Page'!A$1:G$10999,7,FALSE)</f>
        <v>S</v>
      </c>
      <c r="H520" s="11">
        <v>44516</v>
      </c>
      <c r="I520" s="3">
        <v>0.19</v>
      </c>
      <c r="J520" s="3">
        <v>100</v>
      </c>
      <c r="K520" s="3">
        <v>10</v>
      </c>
      <c r="L520" s="3">
        <v>984.15</v>
      </c>
      <c r="M520" s="26">
        <f t="shared" si="6"/>
        <v>0.1</v>
      </c>
      <c r="N520" s="26">
        <f t="shared" si="7"/>
        <v>145.46420000000001</v>
      </c>
      <c r="O520" s="26">
        <f t="shared" si="8"/>
        <v>14.546420000000001</v>
      </c>
      <c r="P520" s="3"/>
      <c r="Q520" s="3"/>
      <c r="R520" s="3"/>
      <c r="S520" s="3"/>
      <c r="T520" s="3"/>
      <c r="U520" s="3"/>
      <c r="V520" s="3"/>
      <c r="W520" s="3"/>
      <c r="X520" s="3"/>
      <c r="Y520" s="3"/>
      <c r="Z520" s="3"/>
      <c r="AA520" s="3"/>
    </row>
    <row r="521" spans="1:27" x14ac:dyDescent="0.2">
      <c r="A521" s="3">
        <v>11415</v>
      </c>
      <c r="B521" s="3" t="str">
        <f>VLOOKUP(A521,'QAQC ID Reference Page'!A$1:G$10999,2,FALSE)</f>
        <v>OBS1021</v>
      </c>
      <c r="C521" s="11">
        <f>VLOOKUP(A521,'QAQC ID Reference Page'!A$1:G$10999,3,FALSE)</f>
        <v>44488</v>
      </c>
      <c r="D521" s="12">
        <f>VLOOKUP(A521,'QAQC ID Reference Page'!A$1:G$10999,4,FALSE)</f>
        <v>0.35833333333333334</v>
      </c>
      <c r="E521" s="3">
        <f>VLOOKUP(A521,'QAQC ID Reference Page'!A$1:G$10999,5,FALSE)</f>
        <v>1032</v>
      </c>
      <c r="F521" s="3" t="str">
        <f>VLOOKUP(A521,'QAQC ID Reference Page'!A$1:G$10999,6,FALSE)</f>
        <v>TR</v>
      </c>
      <c r="G521" s="3" t="str">
        <f>VLOOKUP(A521,'QAQC ID Reference Page'!A$1:G$10999,7,FALSE)</f>
        <v>S</v>
      </c>
      <c r="H521" s="11">
        <v>44516</v>
      </c>
      <c r="I521" s="3">
        <v>0.19</v>
      </c>
      <c r="J521" s="3">
        <v>100</v>
      </c>
      <c r="K521" s="3">
        <v>10</v>
      </c>
      <c r="L521" s="3">
        <v>566.67999999999995</v>
      </c>
      <c r="M521" s="26">
        <f t="shared" si="6"/>
        <v>0.1</v>
      </c>
      <c r="N521" s="26">
        <f t="shared" si="7"/>
        <v>83.678639999999987</v>
      </c>
      <c r="O521" s="26">
        <f t="shared" si="8"/>
        <v>8.3678639999999991</v>
      </c>
      <c r="P521" s="3"/>
      <c r="Q521" s="3"/>
      <c r="R521" s="3"/>
      <c r="S521" s="3"/>
      <c r="T521" s="3"/>
      <c r="U521" s="3"/>
      <c r="V521" s="3"/>
      <c r="W521" s="3"/>
      <c r="X521" s="3"/>
      <c r="Y521" s="3"/>
      <c r="Z521" s="3"/>
      <c r="AA521" s="3"/>
    </row>
    <row r="522" spans="1:27" x14ac:dyDescent="0.2">
      <c r="A522" s="3">
        <v>11416</v>
      </c>
      <c r="B522" s="3" t="str">
        <f>VLOOKUP(A522,'QAQC ID Reference Page'!A$1:G$10999,2,FALSE)</f>
        <v>OBS1021</v>
      </c>
      <c r="C522" s="11">
        <f>VLOOKUP(A522,'QAQC ID Reference Page'!A$1:G$10999,3,FALSE)</f>
        <v>44488</v>
      </c>
      <c r="D522" s="12">
        <f>VLOOKUP(A522,'QAQC ID Reference Page'!A$1:G$10999,4,FALSE)</f>
        <v>0.38680555555555557</v>
      </c>
      <c r="E522" s="3">
        <f>VLOOKUP(A522,'QAQC ID Reference Page'!A$1:G$10999,5,FALSE)</f>
        <v>1002</v>
      </c>
      <c r="F522" s="3" t="str">
        <f>VLOOKUP(A522,'QAQC ID Reference Page'!A$1:G$10999,6,FALSE)</f>
        <v>BR</v>
      </c>
      <c r="G522" s="3" t="str">
        <f>VLOOKUP(A522,'QAQC ID Reference Page'!A$1:G$10999,7,FALSE)</f>
        <v>S</v>
      </c>
      <c r="H522" s="11">
        <v>44516</v>
      </c>
      <c r="I522" s="3">
        <v>0.19</v>
      </c>
      <c r="J522" s="3">
        <v>100</v>
      </c>
      <c r="K522" s="3">
        <v>10</v>
      </c>
      <c r="L522" s="3">
        <v>633.52</v>
      </c>
      <c r="M522" s="26">
        <f t="shared" si="6"/>
        <v>0.1</v>
      </c>
      <c r="N522" s="26">
        <f t="shared" si="7"/>
        <v>93.570959999999999</v>
      </c>
      <c r="O522" s="26">
        <f t="shared" si="8"/>
        <v>9.3570960000000003</v>
      </c>
      <c r="P522" s="3"/>
      <c r="Q522" s="3"/>
      <c r="R522" s="3"/>
      <c r="S522" s="3"/>
      <c r="T522" s="3"/>
      <c r="U522" s="3"/>
      <c r="V522" s="3"/>
      <c r="W522" s="3"/>
      <c r="X522" s="3"/>
      <c r="Y522" s="3"/>
      <c r="Z522" s="3"/>
      <c r="AA522" s="3"/>
    </row>
    <row r="523" spans="1:27" x14ac:dyDescent="0.2">
      <c r="A523" s="3">
        <v>11417</v>
      </c>
      <c r="B523" s="3" t="str">
        <f>VLOOKUP(A523,'QAQC ID Reference Page'!A$1:G$10999,2,FALSE)</f>
        <v>OBS1021</v>
      </c>
      <c r="C523" s="11">
        <f>VLOOKUP(A523,'QAQC ID Reference Page'!A$1:G$10999,3,FALSE)</f>
        <v>44488</v>
      </c>
      <c r="D523" s="12">
        <f>VLOOKUP(A523,'QAQC ID Reference Page'!A$1:G$10999,4,FALSE)</f>
        <v>0.49583333333333335</v>
      </c>
      <c r="E523" s="3">
        <f>VLOOKUP(A523,'QAQC ID Reference Page'!A$1:G$10999,5,FALSE)</f>
        <v>1009</v>
      </c>
      <c r="F523" s="3" t="str">
        <f>VLOOKUP(A523,'QAQC ID Reference Page'!A$1:G$10999,6,FALSE)</f>
        <v>E7C</v>
      </c>
      <c r="G523" s="3" t="str">
        <f>VLOOKUP(A523,'QAQC ID Reference Page'!A$1:G$10999,7,FALSE)</f>
        <v>B</v>
      </c>
      <c r="H523" s="11">
        <v>44516</v>
      </c>
      <c r="I523" s="3">
        <v>0.19</v>
      </c>
      <c r="J523" s="3">
        <v>100</v>
      </c>
      <c r="K523" s="3">
        <v>10</v>
      </c>
      <c r="L523" s="3">
        <v>299.66000000000003</v>
      </c>
      <c r="M523" s="26">
        <f t="shared" si="6"/>
        <v>0.1</v>
      </c>
      <c r="N523" s="26">
        <f t="shared" si="7"/>
        <v>44.159680000000002</v>
      </c>
      <c r="O523" s="26">
        <f t="shared" si="8"/>
        <v>4.4159680000000003</v>
      </c>
      <c r="P523" s="3"/>
      <c r="Q523" s="3"/>
      <c r="R523" s="3"/>
      <c r="S523" s="3"/>
      <c r="T523" s="3"/>
      <c r="U523" s="3"/>
      <c r="V523" s="3"/>
      <c r="W523" s="3"/>
      <c r="X523" s="3"/>
      <c r="Y523" s="3"/>
      <c r="Z523" s="3"/>
      <c r="AA523" s="3"/>
    </row>
    <row r="524" spans="1:27" x14ac:dyDescent="0.2">
      <c r="A524" s="3">
        <v>11418</v>
      </c>
      <c r="B524" s="3" t="str">
        <f>VLOOKUP(A524,'QAQC ID Reference Page'!A$1:G$10999,2,FALSE)</f>
        <v>OBS1021</v>
      </c>
      <c r="C524" s="11">
        <f>VLOOKUP(A524,'QAQC ID Reference Page'!A$1:G$10999,3,FALSE)</f>
        <v>44488</v>
      </c>
      <c r="D524" s="12">
        <f>VLOOKUP(A524,'QAQC ID Reference Page'!A$1:G$10999,4,FALSE)</f>
        <v>0.43819444444444444</v>
      </c>
      <c r="E524" s="3">
        <f>VLOOKUP(A524,'QAQC ID Reference Page'!A$1:G$10999,5,FALSE)</f>
        <v>1030</v>
      </c>
      <c r="F524" s="3" t="str">
        <f>VLOOKUP(A524,'QAQC ID Reference Page'!A$1:G$10999,6,FALSE)</f>
        <v>G7C</v>
      </c>
      <c r="G524" s="3" t="str">
        <f>VLOOKUP(A524,'QAQC ID Reference Page'!A$1:G$10999,7,FALSE)</f>
        <v>B</v>
      </c>
      <c r="H524" s="11">
        <v>44516</v>
      </c>
      <c r="I524" s="3">
        <v>0.19</v>
      </c>
      <c r="J524" s="3">
        <v>100</v>
      </c>
      <c r="K524" s="3">
        <v>10</v>
      </c>
      <c r="L524" s="3">
        <v>258.07</v>
      </c>
      <c r="M524" s="26">
        <f t="shared" si="6"/>
        <v>0.1</v>
      </c>
      <c r="N524" s="26">
        <f t="shared" si="7"/>
        <v>38.004359999999998</v>
      </c>
      <c r="O524" s="26">
        <f t="shared" si="8"/>
        <v>3.8004359999999999</v>
      </c>
      <c r="P524" s="3"/>
      <c r="Q524" s="3"/>
      <c r="R524" s="3"/>
      <c r="S524" s="3"/>
      <c r="T524" s="3"/>
      <c r="U524" s="3"/>
      <c r="V524" s="3"/>
      <c r="W524" s="3"/>
      <c r="X524" s="3"/>
      <c r="Y524" s="3"/>
      <c r="Z524" s="3"/>
      <c r="AA524" s="3"/>
    </row>
    <row r="525" spans="1:27" x14ac:dyDescent="0.2">
      <c r="A525" s="3">
        <v>11419</v>
      </c>
      <c r="B525" s="3" t="str">
        <f>VLOOKUP(A525,'QAQC ID Reference Page'!A$1:G$10999,2,FALSE)</f>
        <v>OBS1021</v>
      </c>
      <c r="C525" s="11">
        <f>VLOOKUP(A525,'QAQC ID Reference Page'!A$1:G$10999,3,FALSE)</f>
        <v>44490</v>
      </c>
      <c r="D525" s="12">
        <f>VLOOKUP(A525,'QAQC ID Reference Page'!A$1:G$10999,4,FALSE)</f>
        <v>0.36319444444444443</v>
      </c>
      <c r="E525" s="3">
        <f>VLOOKUP(A525,'QAQC ID Reference Page'!A$1:G$10999,5,FALSE)</f>
        <v>1009</v>
      </c>
      <c r="F525" s="3" t="str">
        <f>VLOOKUP(A525,'QAQC ID Reference Page'!A$1:G$10999,6,FALSE)</f>
        <v>WB</v>
      </c>
      <c r="G525" s="3" t="str">
        <f>VLOOKUP(A525,'QAQC ID Reference Page'!A$1:G$10999,7,FALSE)</f>
        <v>B</v>
      </c>
      <c r="H525" s="13">
        <v>44502</v>
      </c>
      <c r="I525" s="3">
        <v>0.19</v>
      </c>
      <c r="J525" s="3">
        <v>100</v>
      </c>
      <c r="K525" s="3">
        <v>10</v>
      </c>
      <c r="L525" s="3">
        <v>2325.9299999999998</v>
      </c>
      <c r="M525" s="26">
        <f t="shared" si="6"/>
        <v>0.1</v>
      </c>
      <c r="N525" s="26">
        <f t="shared" si="7"/>
        <v>344.04763999999994</v>
      </c>
      <c r="O525" s="26">
        <f t="shared" si="8"/>
        <v>34.404763999999993</v>
      </c>
      <c r="P525" s="3"/>
      <c r="Q525" s="3"/>
      <c r="R525" s="3"/>
      <c r="S525" s="3"/>
      <c r="T525" s="3"/>
      <c r="U525" s="3"/>
      <c r="V525" s="3"/>
      <c r="W525" s="3"/>
      <c r="X525" s="3"/>
      <c r="Y525" s="3"/>
      <c r="Z525" s="3"/>
      <c r="AA525" s="3"/>
    </row>
    <row r="526" spans="1:27" x14ac:dyDescent="0.2">
      <c r="A526" s="3">
        <v>11420</v>
      </c>
      <c r="B526" s="3" t="str">
        <f>VLOOKUP(A526,'QAQC ID Reference Page'!A$1:G$10999,2,FALSE)</f>
        <v>OBS1021</v>
      </c>
      <c r="C526" s="11">
        <f>VLOOKUP(A526,'QAQC ID Reference Page'!A$1:G$10999,3,FALSE)</f>
        <v>44490</v>
      </c>
      <c r="D526" s="12">
        <f>VLOOKUP(A526,'QAQC ID Reference Page'!A$1:G$10999,4,FALSE)</f>
        <v>0.48819444444444443</v>
      </c>
      <c r="E526" s="3">
        <f>VLOOKUP(A526,'QAQC ID Reference Page'!A$1:G$10999,5,FALSE)</f>
        <v>1001</v>
      </c>
      <c r="F526" s="3" t="str">
        <f>VLOOKUP(A526,'QAQC ID Reference Page'!A$1:G$10999,6,FALSE)</f>
        <v>WFR</v>
      </c>
      <c r="G526" s="3" t="str">
        <f>VLOOKUP(A526,'QAQC ID Reference Page'!A$1:G$10999,7,FALSE)</f>
        <v>S</v>
      </c>
      <c r="H526" s="13">
        <v>44502</v>
      </c>
      <c r="I526" s="3">
        <v>0.19</v>
      </c>
      <c r="J526" s="3">
        <v>100</v>
      </c>
      <c r="K526" s="3">
        <v>10</v>
      </c>
      <c r="L526" s="3">
        <v>1495.17</v>
      </c>
      <c r="M526" s="26">
        <f t="shared" si="6"/>
        <v>0.1</v>
      </c>
      <c r="N526" s="26">
        <f t="shared" si="7"/>
        <v>221.09515999999999</v>
      </c>
      <c r="O526" s="26">
        <f t="shared" si="8"/>
        <v>22.109515999999999</v>
      </c>
      <c r="P526" s="3"/>
      <c r="Q526" s="3"/>
      <c r="R526" s="3"/>
      <c r="S526" s="3"/>
      <c r="T526" s="3"/>
      <c r="U526" s="3"/>
      <c r="V526" s="3"/>
      <c r="W526" s="3"/>
      <c r="X526" s="3"/>
      <c r="Y526" s="3"/>
      <c r="Z526" s="3"/>
      <c r="AA526" s="3"/>
    </row>
    <row r="527" spans="1:27" x14ac:dyDescent="0.2">
      <c r="A527" s="3">
        <v>11421</v>
      </c>
      <c r="B527" s="3" t="str">
        <f>VLOOKUP(A527,'QAQC ID Reference Page'!A$1:G$10999,2,FALSE)</f>
        <v>OBS1021</v>
      </c>
      <c r="C527" s="11">
        <f>VLOOKUP(A527,'QAQC ID Reference Page'!A$1:G$10999,3,FALSE)</f>
        <v>44490</v>
      </c>
      <c r="D527" s="12">
        <f>VLOOKUP(A527,'QAQC ID Reference Page'!A$1:G$10999,4,FALSE)</f>
        <v>0.50694444444444442</v>
      </c>
      <c r="E527" s="3">
        <f>VLOOKUP(A527,'QAQC ID Reference Page'!A$1:G$10999,5,FALSE)</f>
        <v>1013</v>
      </c>
      <c r="F527" s="3" t="str">
        <f>VLOOKUP(A527,'QAQC ID Reference Page'!A$1:G$10999,6,FALSE)</f>
        <v>BLB</v>
      </c>
      <c r="G527" s="3" t="str">
        <f>VLOOKUP(A527,'QAQC ID Reference Page'!A$1:G$10999,7,FALSE)</f>
        <v>S</v>
      </c>
      <c r="H527" s="13">
        <v>44502</v>
      </c>
      <c r="I527" s="3">
        <v>0.19</v>
      </c>
      <c r="J527" s="3">
        <v>100</v>
      </c>
      <c r="K527" s="3">
        <v>10</v>
      </c>
      <c r="L527" s="3">
        <v>984.75</v>
      </c>
      <c r="M527" s="26">
        <f t="shared" si="6"/>
        <v>0.1</v>
      </c>
      <c r="N527" s="26">
        <f t="shared" si="7"/>
        <v>145.553</v>
      </c>
      <c r="O527" s="26">
        <f t="shared" si="8"/>
        <v>14.555300000000001</v>
      </c>
      <c r="P527" s="3"/>
      <c r="Q527" s="3"/>
      <c r="R527" s="3"/>
      <c r="S527" s="3"/>
      <c r="T527" s="3"/>
      <c r="U527" s="3"/>
      <c r="V527" s="3"/>
      <c r="W527" s="3"/>
      <c r="X527" s="3"/>
      <c r="Y527" s="3"/>
      <c r="Z527" s="3"/>
      <c r="AA527" s="3"/>
    </row>
    <row r="528" spans="1:27" x14ac:dyDescent="0.2">
      <c r="A528" s="3">
        <v>11422</v>
      </c>
      <c r="B528" s="3" t="str">
        <f>VLOOKUP(A528,'QAQC ID Reference Page'!A$1:G$10999,2,FALSE)</f>
        <v>OBS1021</v>
      </c>
      <c r="C528" s="11">
        <f>VLOOKUP(A528,'QAQC ID Reference Page'!A$1:G$10999,3,FALSE)</f>
        <v>44490</v>
      </c>
      <c r="D528" s="12">
        <f>VLOOKUP(A528,'QAQC ID Reference Page'!A$1:G$10999,4,FALSE)</f>
        <v>0.48819444444444443</v>
      </c>
      <c r="E528" s="3">
        <f>VLOOKUP(A528,'QAQC ID Reference Page'!A$1:G$10999,5,FALSE)</f>
        <v>1030</v>
      </c>
      <c r="F528" s="3" t="str">
        <f>VLOOKUP(A528,'QAQC ID Reference Page'!A$1:G$10999,6,FALSE)</f>
        <v>WFR</v>
      </c>
      <c r="G528" s="3" t="str">
        <f>VLOOKUP(A528,'QAQC ID Reference Page'!A$1:G$10999,7,FALSE)</f>
        <v>B</v>
      </c>
      <c r="H528" s="13">
        <v>44502</v>
      </c>
      <c r="I528" s="3">
        <v>0.19</v>
      </c>
      <c r="J528" s="3">
        <v>100</v>
      </c>
      <c r="K528" s="3">
        <v>10</v>
      </c>
      <c r="L528" s="3">
        <v>1853.04</v>
      </c>
      <c r="M528" s="26">
        <f t="shared" si="6"/>
        <v>0.1</v>
      </c>
      <c r="N528" s="26">
        <f t="shared" si="7"/>
        <v>274.05991999999998</v>
      </c>
      <c r="O528" s="26">
        <f t="shared" si="8"/>
        <v>27.405991999999998</v>
      </c>
      <c r="P528" s="3"/>
      <c r="Q528" s="3"/>
      <c r="R528" s="3"/>
      <c r="S528" s="3"/>
      <c r="T528" s="3"/>
      <c r="U528" s="3"/>
      <c r="V528" s="3"/>
      <c r="W528" s="3"/>
      <c r="X528" s="3"/>
      <c r="Y528" s="3"/>
      <c r="Z528" s="3"/>
      <c r="AA528" s="3"/>
    </row>
    <row r="529" spans="1:27" x14ac:dyDescent="0.2">
      <c r="A529" s="3">
        <v>11424</v>
      </c>
      <c r="B529" s="3" t="str">
        <f>VLOOKUP(A529,'QAQC ID Reference Page'!A$1:G$10999,2,FALSE)</f>
        <v>OBS1021</v>
      </c>
      <c r="C529" s="11">
        <f>VLOOKUP(A529,'QAQC ID Reference Page'!A$1:G$10999,3,FALSE)</f>
        <v>44490</v>
      </c>
      <c r="D529" s="12">
        <f>VLOOKUP(A529,'QAQC ID Reference Page'!A$1:G$10999,4,FALSE)</f>
        <v>0.47013888888888888</v>
      </c>
      <c r="E529" s="3">
        <f>VLOOKUP(A529,'QAQC ID Reference Page'!A$1:G$10999,5,FALSE)</f>
        <v>1022</v>
      </c>
      <c r="F529" s="3" t="str">
        <f>VLOOKUP(A529,'QAQC ID Reference Page'!A$1:G$10999,6,FALSE)</f>
        <v>C4</v>
      </c>
      <c r="G529" s="3" t="str">
        <f>VLOOKUP(A529,'QAQC ID Reference Page'!A$1:G$10999,7,FALSE)</f>
        <v>S</v>
      </c>
      <c r="H529" s="13">
        <v>44502</v>
      </c>
      <c r="I529" s="3">
        <v>0.19</v>
      </c>
      <c r="J529" s="3">
        <v>100</v>
      </c>
      <c r="K529" s="3">
        <v>10</v>
      </c>
      <c r="L529" s="3">
        <v>897.47</v>
      </c>
      <c r="M529" s="26">
        <f t="shared" si="6"/>
        <v>0.1</v>
      </c>
      <c r="N529" s="26">
        <f t="shared" si="7"/>
        <v>132.63556</v>
      </c>
      <c r="O529" s="26">
        <f t="shared" si="8"/>
        <v>13.263556000000001</v>
      </c>
      <c r="P529" s="3"/>
      <c r="Q529" s="3"/>
      <c r="R529" s="3"/>
      <c r="S529" s="3"/>
      <c r="T529" s="3"/>
      <c r="U529" s="3"/>
      <c r="V529" s="3"/>
      <c r="W529" s="3"/>
      <c r="X529" s="3"/>
      <c r="Y529" s="3"/>
      <c r="Z529" s="3"/>
      <c r="AA529" s="3"/>
    </row>
    <row r="530" spans="1:27" x14ac:dyDescent="0.2">
      <c r="A530" s="3">
        <v>11425</v>
      </c>
      <c r="B530" s="3" t="str">
        <f>VLOOKUP(A530,'QAQC ID Reference Page'!A$1:G$10999,2,FALSE)</f>
        <v>OBS1021</v>
      </c>
      <c r="C530" s="11">
        <f>VLOOKUP(A530,'QAQC ID Reference Page'!A$1:G$10999,3,FALSE)</f>
        <v>44490</v>
      </c>
      <c r="D530" s="12">
        <f>VLOOKUP(A530,'QAQC ID Reference Page'!A$1:G$10999,4,FALSE)</f>
        <v>0.40416666666666667</v>
      </c>
      <c r="E530" s="3">
        <f>VLOOKUP(A530,'QAQC ID Reference Page'!A$1:G$10999,5,FALSE)</f>
        <v>1034</v>
      </c>
      <c r="F530" s="3" t="str">
        <f>VLOOKUP(A530,'QAQC ID Reference Page'!A$1:G$10999,6,FALSE)</f>
        <v>C9</v>
      </c>
      <c r="G530" s="3" t="str">
        <f>VLOOKUP(A530,'QAQC ID Reference Page'!A$1:G$10999,7,FALSE)</f>
        <v>S</v>
      </c>
      <c r="H530" s="13">
        <v>44502</v>
      </c>
      <c r="I530" s="3">
        <v>0.19</v>
      </c>
      <c r="J530" s="3">
        <v>100</v>
      </c>
      <c r="K530" s="3">
        <v>10</v>
      </c>
      <c r="L530" s="3">
        <v>420.32</v>
      </c>
      <c r="M530" s="26">
        <f t="shared" si="6"/>
        <v>0.1</v>
      </c>
      <c r="N530" s="26">
        <f t="shared" si="7"/>
        <v>62.017359999999996</v>
      </c>
      <c r="O530" s="26">
        <f t="shared" si="8"/>
        <v>6.2017360000000004</v>
      </c>
      <c r="P530" s="3"/>
      <c r="Q530" s="3"/>
      <c r="R530" s="3"/>
      <c r="S530" s="3"/>
      <c r="T530" s="3"/>
      <c r="U530" s="3"/>
      <c r="V530" s="3"/>
      <c r="W530" s="3"/>
      <c r="X530" s="3"/>
      <c r="Y530" s="3"/>
      <c r="Z530" s="3"/>
      <c r="AA530" s="3"/>
    </row>
    <row r="531" spans="1:27" x14ac:dyDescent="0.2">
      <c r="A531" s="3">
        <v>11426</v>
      </c>
      <c r="B531" s="3" t="str">
        <f>VLOOKUP(A531,'QAQC ID Reference Page'!A$1:G$10999,2,FALSE)</f>
        <v>OBS1021</v>
      </c>
      <c r="C531" s="11">
        <f>VLOOKUP(A531,'QAQC ID Reference Page'!A$1:G$10999,3,FALSE)</f>
        <v>44490</v>
      </c>
      <c r="D531" s="12">
        <f>VLOOKUP(A531,'QAQC ID Reference Page'!A$1:G$10999,4,FALSE)</f>
        <v>0.45763888888888887</v>
      </c>
      <c r="E531" s="3">
        <f>VLOOKUP(A531,'QAQC ID Reference Page'!A$1:G$10999,5,FALSE)</f>
        <v>1039</v>
      </c>
      <c r="F531" s="3" t="str">
        <f>VLOOKUP(A531,'QAQC ID Reference Page'!A$1:G$10999,6,FALSE)</f>
        <v>C5-1</v>
      </c>
      <c r="G531" s="3" t="str">
        <f>VLOOKUP(A531,'QAQC ID Reference Page'!A$1:G$10999,7,FALSE)</f>
        <v>B</v>
      </c>
      <c r="H531" s="13">
        <v>44502</v>
      </c>
      <c r="I531" s="3">
        <v>0.19</v>
      </c>
      <c r="J531" s="3">
        <v>100</v>
      </c>
      <c r="K531" s="3">
        <v>10</v>
      </c>
      <c r="L531" s="3">
        <v>606.03</v>
      </c>
      <c r="M531" s="26">
        <f t="shared" si="6"/>
        <v>0.1</v>
      </c>
      <c r="N531" s="26">
        <f t="shared" si="7"/>
        <v>89.502439999999993</v>
      </c>
      <c r="O531" s="26">
        <f t="shared" si="8"/>
        <v>8.9502439999999996</v>
      </c>
      <c r="P531" s="3"/>
      <c r="Q531" s="3"/>
      <c r="R531" s="3"/>
      <c r="S531" s="3"/>
      <c r="T531" s="3"/>
      <c r="U531" s="3"/>
      <c r="V531" s="3"/>
      <c r="W531" s="3"/>
      <c r="X531" s="3"/>
      <c r="Y531" s="3"/>
      <c r="Z531" s="3"/>
      <c r="AA531" s="3"/>
    </row>
    <row r="532" spans="1:27" x14ac:dyDescent="0.2">
      <c r="A532" s="3">
        <v>11427</v>
      </c>
      <c r="B532" s="3" t="str">
        <f>VLOOKUP(A532,'QAQC ID Reference Page'!A$1:G$10999,2,FALSE)</f>
        <v>OBS1021</v>
      </c>
      <c r="C532" s="11">
        <f>VLOOKUP(A532,'QAQC ID Reference Page'!A$1:G$10999,3,FALSE)</f>
        <v>44490</v>
      </c>
      <c r="D532" s="12">
        <f>VLOOKUP(A532,'QAQC ID Reference Page'!A$1:G$10999,4,FALSE)</f>
        <v>0.45763888888888887</v>
      </c>
      <c r="E532" s="3">
        <f>VLOOKUP(A532,'QAQC ID Reference Page'!A$1:G$10999,5,FALSE)</f>
        <v>1005</v>
      </c>
      <c r="F532" s="3" t="str">
        <f>VLOOKUP(A532,'QAQC ID Reference Page'!A$1:G$10999,6,FALSE)</f>
        <v>C5-1</v>
      </c>
      <c r="G532" s="3" t="str">
        <f>VLOOKUP(A532,'QAQC ID Reference Page'!A$1:G$10999,7,FALSE)</f>
        <v>S</v>
      </c>
      <c r="H532" s="13">
        <v>44502</v>
      </c>
      <c r="I532" s="3">
        <v>0.19</v>
      </c>
      <c r="J532" s="3">
        <v>100</v>
      </c>
      <c r="K532" s="3">
        <v>10</v>
      </c>
      <c r="L532" s="3">
        <v>373.63</v>
      </c>
      <c r="M532" s="26">
        <f t="shared" si="6"/>
        <v>0.1</v>
      </c>
      <c r="N532" s="26">
        <f t="shared" si="7"/>
        <v>55.107239999999997</v>
      </c>
      <c r="O532" s="26">
        <f t="shared" si="8"/>
        <v>5.5107239999999997</v>
      </c>
      <c r="P532" s="3"/>
      <c r="Q532" s="3"/>
      <c r="R532" s="3"/>
      <c r="S532" s="3"/>
      <c r="T532" s="3"/>
      <c r="U532" s="3"/>
      <c r="V532" s="3"/>
      <c r="W532" s="3"/>
      <c r="X532" s="3"/>
      <c r="Y532" s="3"/>
      <c r="Z532" s="3"/>
      <c r="AA532" s="3"/>
    </row>
    <row r="533" spans="1:27" x14ac:dyDescent="0.2">
      <c r="A533" s="3">
        <v>11428</v>
      </c>
      <c r="B533" s="3" t="str">
        <f>VLOOKUP(A533,'QAQC ID Reference Page'!A$1:G$10999,2,FALSE)</f>
        <v>OBS1021</v>
      </c>
      <c r="C533" s="11">
        <f>VLOOKUP(A533,'QAQC ID Reference Page'!A$1:G$10999,3,FALSE)</f>
        <v>44490</v>
      </c>
      <c r="D533" s="12">
        <f>VLOOKUP(A533,'QAQC ID Reference Page'!A$1:G$10999,4,FALSE)</f>
        <v>0.41805555555555557</v>
      </c>
      <c r="E533" s="3">
        <f>VLOOKUP(A533,'QAQC ID Reference Page'!A$1:G$10999,5,FALSE)</f>
        <v>1007</v>
      </c>
      <c r="F533" s="3" t="str">
        <f>VLOOKUP(A533,'QAQC ID Reference Page'!A$1:G$10999,6,FALSE)</f>
        <v>C7C</v>
      </c>
      <c r="G533" s="3" t="str">
        <f>VLOOKUP(A533,'QAQC ID Reference Page'!A$1:G$10999,7,FALSE)</f>
        <v>S</v>
      </c>
      <c r="H533" s="13">
        <v>44502</v>
      </c>
      <c r="I533" s="3">
        <v>0.19</v>
      </c>
      <c r="J533" s="3">
        <v>100</v>
      </c>
      <c r="K533" s="3">
        <v>10</v>
      </c>
      <c r="L533" s="3">
        <v>354.11</v>
      </c>
      <c r="M533" s="26">
        <f t="shared" si="6"/>
        <v>0.1</v>
      </c>
      <c r="N533" s="26">
        <f t="shared" si="7"/>
        <v>52.21828</v>
      </c>
      <c r="O533" s="26">
        <f t="shared" si="8"/>
        <v>5.2218280000000004</v>
      </c>
      <c r="P533" s="3"/>
      <c r="Q533" s="3"/>
      <c r="R533" s="3"/>
      <c r="S533" s="3"/>
      <c r="T533" s="3"/>
      <c r="U533" s="3"/>
      <c r="V533" s="3"/>
      <c r="W533" s="3"/>
      <c r="X533" s="3"/>
      <c r="Y533" s="3"/>
      <c r="Z533" s="3"/>
      <c r="AA533" s="3"/>
    </row>
    <row r="534" spans="1:27" x14ac:dyDescent="0.2">
      <c r="A534" s="3">
        <v>11429</v>
      </c>
      <c r="B534" s="3" t="str">
        <f>VLOOKUP(A534,'QAQC ID Reference Page'!A$1:G$10999,2,FALSE)</f>
        <v>OBS1021</v>
      </c>
      <c r="C534" s="11">
        <f>VLOOKUP(A534,'QAQC ID Reference Page'!A$1:G$10999,3,FALSE)</f>
        <v>44490</v>
      </c>
      <c r="D534" s="12">
        <f>VLOOKUP(A534,'QAQC ID Reference Page'!A$1:G$10999,4,FALSE)</f>
        <v>0.41805555555555557</v>
      </c>
      <c r="E534" s="3">
        <f>VLOOKUP(A534,'QAQC ID Reference Page'!A$1:G$10999,5,FALSE)</f>
        <v>1026</v>
      </c>
      <c r="F534" s="3" t="str">
        <f>VLOOKUP(A534,'QAQC ID Reference Page'!A$1:G$10999,6,FALSE)</f>
        <v>C7C</v>
      </c>
      <c r="G534" s="3" t="str">
        <f>VLOOKUP(A534,'QAQC ID Reference Page'!A$1:G$10999,7,FALSE)</f>
        <v>B</v>
      </c>
      <c r="H534" s="13">
        <v>44502</v>
      </c>
      <c r="I534" s="3">
        <v>0.19</v>
      </c>
      <c r="J534" s="3">
        <v>100</v>
      </c>
      <c r="K534" s="3">
        <v>10</v>
      </c>
      <c r="L534" s="3">
        <v>398.07</v>
      </c>
      <c r="M534" s="26">
        <f t="shared" si="6"/>
        <v>0.1</v>
      </c>
      <c r="N534" s="26">
        <f t="shared" si="7"/>
        <v>58.724359999999997</v>
      </c>
      <c r="O534" s="26">
        <f t="shared" si="8"/>
        <v>5.8724360000000004</v>
      </c>
      <c r="P534" s="3"/>
      <c r="Q534" s="3"/>
      <c r="R534" s="3"/>
      <c r="S534" s="3"/>
      <c r="T534" s="3"/>
      <c r="U534" s="3"/>
      <c r="V534" s="3"/>
      <c r="W534" s="3"/>
      <c r="X534" s="3"/>
      <c r="Y534" s="3"/>
      <c r="Z534" s="3"/>
      <c r="AA534" s="3"/>
    </row>
    <row r="535" spans="1:27" x14ac:dyDescent="0.2">
      <c r="A535" s="3">
        <v>11430</v>
      </c>
      <c r="B535" s="3" t="str">
        <f>VLOOKUP(A535,'QAQC ID Reference Page'!A$1:G$10999,2,FALSE)</f>
        <v>OBS1021</v>
      </c>
      <c r="C535" s="11">
        <f>VLOOKUP(A535,'QAQC ID Reference Page'!A$1:G$10999,3,FALSE)</f>
        <v>44490</v>
      </c>
      <c r="D535" s="12">
        <f>VLOOKUP(A535,'QAQC ID Reference Page'!A$1:G$10999,4,FALSE)</f>
        <v>0.36319444444444443</v>
      </c>
      <c r="E535" s="3">
        <f>VLOOKUP(A535,'QAQC ID Reference Page'!A$1:G$10999,5,FALSE)</f>
        <v>1032</v>
      </c>
      <c r="F535" s="3" t="str">
        <f>VLOOKUP(A535,'QAQC ID Reference Page'!A$1:G$10999,6,FALSE)</f>
        <v>WB</v>
      </c>
      <c r="G535" s="3" t="str">
        <f>VLOOKUP(A535,'QAQC ID Reference Page'!A$1:G$10999,7,FALSE)</f>
        <v>S</v>
      </c>
      <c r="H535" s="13">
        <v>44502</v>
      </c>
      <c r="I535" s="3">
        <v>0.19</v>
      </c>
      <c r="J535" s="3">
        <v>100</v>
      </c>
      <c r="K535" s="3">
        <v>10</v>
      </c>
      <c r="L535" s="3">
        <v>2278.79</v>
      </c>
      <c r="M535" s="26">
        <f t="shared" si="6"/>
        <v>0.1</v>
      </c>
      <c r="N535" s="26">
        <f t="shared" si="7"/>
        <v>337.07092</v>
      </c>
      <c r="O535" s="26">
        <f t="shared" si="8"/>
        <v>33.707092000000003</v>
      </c>
      <c r="P535" s="3"/>
      <c r="Q535" s="3"/>
      <c r="R535" s="3"/>
      <c r="S535" s="3"/>
      <c r="T535" s="3"/>
      <c r="U535" s="3"/>
      <c r="V535" s="3"/>
      <c r="W535" s="3"/>
      <c r="X535" s="3"/>
      <c r="Y535" s="3"/>
      <c r="Z535" s="3"/>
      <c r="AA535" s="3"/>
    </row>
    <row r="536" spans="1:27" x14ac:dyDescent="0.2">
      <c r="A536" s="3">
        <v>11431</v>
      </c>
      <c r="B536" s="3" t="str">
        <f>VLOOKUP(A536,'QAQC ID Reference Page'!A$1:G$10999,2,FALSE)</f>
        <v>OBS1021</v>
      </c>
      <c r="C536" s="11">
        <f>VLOOKUP(A536,'QAQC ID Reference Page'!A$1:G$10999,3,FALSE)</f>
        <v>44490</v>
      </c>
      <c r="D536" s="12">
        <f>VLOOKUP(A536,'QAQC ID Reference Page'!A$1:G$10999,4,FALSE)</f>
        <v>0.40416666666666667</v>
      </c>
      <c r="E536" s="3">
        <f>VLOOKUP(A536,'QAQC ID Reference Page'!A$1:G$10999,5,FALSE)</f>
        <v>1041</v>
      </c>
      <c r="F536" s="3" t="str">
        <f>VLOOKUP(A536,'QAQC ID Reference Page'!A$1:G$10999,6,FALSE)</f>
        <v>C9</v>
      </c>
      <c r="G536" s="3" t="str">
        <f>VLOOKUP(A536,'QAQC ID Reference Page'!A$1:G$10999,7,FALSE)</f>
        <v>B</v>
      </c>
      <c r="H536" s="13">
        <v>44502</v>
      </c>
      <c r="I536" s="3">
        <v>0.19</v>
      </c>
      <c r="J536" s="3">
        <v>100</v>
      </c>
      <c r="K536" s="3">
        <v>10</v>
      </c>
      <c r="L536" s="3">
        <v>631.36</v>
      </c>
      <c r="M536" s="26">
        <f t="shared" si="6"/>
        <v>0.1</v>
      </c>
      <c r="N536" s="26">
        <f t="shared" si="7"/>
        <v>93.251279999999994</v>
      </c>
      <c r="O536" s="26">
        <f t="shared" si="8"/>
        <v>9.3251279999999994</v>
      </c>
      <c r="P536" s="3"/>
      <c r="Q536" s="3"/>
      <c r="R536" s="3"/>
      <c r="S536" s="3"/>
      <c r="T536" s="3"/>
      <c r="U536" s="3"/>
      <c r="V536" s="3"/>
      <c r="W536" s="3"/>
      <c r="X536" s="3"/>
      <c r="Y536" s="3"/>
      <c r="Z536" s="3"/>
      <c r="AA536" s="3"/>
    </row>
    <row r="537" spans="1:27" x14ac:dyDescent="0.2">
      <c r="A537" s="3">
        <v>11432</v>
      </c>
      <c r="B537" s="3" t="str">
        <f>VLOOKUP(A537,'QAQC ID Reference Page'!A$1:G$10999,2,FALSE)</f>
        <v>OBS1021</v>
      </c>
      <c r="C537" s="11">
        <f>VLOOKUP(A537,'QAQC ID Reference Page'!A$1:G$10999,3,FALSE)</f>
        <v>44490</v>
      </c>
      <c r="D537" s="12">
        <f>VLOOKUP(A537,'QAQC ID Reference Page'!A$1:G$10999,4,FALSE)</f>
        <v>0.29722222222222222</v>
      </c>
      <c r="E537" s="3">
        <f>VLOOKUP(A537,'QAQC ID Reference Page'!A$1:G$10999,5,FALSE)</f>
        <v>1024</v>
      </c>
      <c r="F537" s="3" t="str">
        <f>VLOOKUP(A537,'QAQC ID Reference Page'!A$1:G$10999,6,FALSE)</f>
        <v>B7C</v>
      </c>
      <c r="G537" s="3" t="str">
        <f>VLOOKUP(A537,'QAQC ID Reference Page'!A$1:G$10999,7,FALSE)</f>
        <v>B</v>
      </c>
      <c r="H537" s="13">
        <v>44502</v>
      </c>
      <c r="I537" s="3">
        <v>0.19</v>
      </c>
      <c r="J537" s="3">
        <v>100</v>
      </c>
      <c r="K537" s="3">
        <v>10</v>
      </c>
      <c r="L537" s="3">
        <v>680.69</v>
      </c>
      <c r="M537" s="26">
        <f t="shared" si="6"/>
        <v>0.1</v>
      </c>
      <c r="N537" s="26">
        <f t="shared" si="7"/>
        <v>100.55212</v>
      </c>
      <c r="O537" s="26">
        <f t="shared" si="8"/>
        <v>10.055212000000001</v>
      </c>
      <c r="P537" s="3"/>
      <c r="Q537" s="3"/>
      <c r="R537" s="3"/>
      <c r="S537" s="3"/>
      <c r="T537" s="3"/>
      <c r="U537" s="3"/>
      <c r="V537" s="3"/>
      <c r="W537" s="3"/>
      <c r="X537" s="3"/>
      <c r="Y537" s="3"/>
      <c r="Z537" s="3"/>
      <c r="AA537" s="3"/>
    </row>
    <row r="538" spans="1:27" x14ac:dyDescent="0.2">
      <c r="A538" s="3">
        <v>11433</v>
      </c>
      <c r="B538" s="3" t="str">
        <f>VLOOKUP(A538,'QAQC ID Reference Page'!A$1:G$10999,2,FALSE)</f>
        <v>OBS1021</v>
      </c>
      <c r="C538" s="11">
        <f>VLOOKUP(A538,'QAQC ID Reference Page'!A$1:G$10999,3,FALSE)</f>
        <v>44490</v>
      </c>
      <c r="D538" s="12">
        <f>VLOOKUP(A538,'QAQC ID Reference Page'!A$1:G$10999,4,FALSE)</f>
        <v>0.47013888888888888</v>
      </c>
      <c r="E538" s="3">
        <f>VLOOKUP(A538,'QAQC ID Reference Page'!A$1:G$10999,5,FALSE)</f>
        <v>1033</v>
      </c>
      <c r="F538" s="3" t="str">
        <f>VLOOKUP(A538,'QAQC ID Reference Page'!A$1:G$10999,6,FALSE)</f>
        <v>C4</v>
      </c>
      <c r="G538" s="3" t="str">
        <f>VLOOKUP(A538,'QAQC ID Reference Page'!A$1:G$10999,7,FALSE)</f>
        <v>B</v>
      </c>
      <c r="H538" s="13">
        <v>44502</v>
      </c>
      <c r="I538" s="3">
        <v>0.19</v>
      </c>
      <c r="J538" s="3">
        <v>100</v>
      </c>
      <c r="K538" s="3">
        <v>10</v>
      </c>
      <c r="L538" s="3">
        <v>828.7</v>
      </c>
      <c r="M538" s="26">
        <f t="shared" si="6"/>
        <v>0.1</v>
      </c>
      <c r="N538" s="26">
        <f t="shared" si="7"/>
        <v>122.4576</v>
      </c>
      <c r="O538" s="26">
        <f t="shared" si="8"/>
        <v>12.245760000000001</v>
      </c>
      <c r="P538" s="3"/>
      <c r="Q538" s="3"/>
      <c r="R538" s="3"/>
      <c r="S538" s="3"/>
      <c r="T538" s="3"/>
      <c r="U538" s="3"/>
      <c r="V538" s="3"/>
      <c r="W538" s="3"/>
      <c r="X538" s="3"/>
      <c r="Y538" s="3"/>
      <c r="Z538" s="3"/>
      <c r="AA538" s="3"/>
    </row>
    <row r="539" spans="1:27" x14ac:dyDescent="0.2">
      <c r="A539" s="3">
        <v>11434</v>
      </c>
      <c r="B539" s="3" t="str">
        <f>VLOOKUP(A539,'QAQC ID Reference Page'!A$1:G$10999,2,FALSE)</f>
        <v>OBS1021</v>
      </c>
      <c r="C539" s="11">
        <f>VLOOKUP(A539,'QAQC ID Reference Page'!A$1:G$10999,3,FALSE)</f>
        <v>44490</v>
      </c>
      <c r="D539" s="12">
        <f>VLOOKUP(A539,'QAQC ID Reference Page'!A$1:G$10999,4,FALSE)</f>
        <v>0.29722222222222222</v>
      </c>
      <c r="E539" s="3">
        <f>VLOOKUP(A539,'QAQC ID Reference Page'!A$1:G$10999,5,FALSE)</f>
        <v>1011</v>
      </c>
      <c r="F539" s="3" t="str">
        <f>VLOOKUP(A539,'QAQC ID Reference Page'!A$1:G$10999,6,FALSE)</f>
        <v>B7C</v>
      </c>
      <c r="G539" s="3" t="str">
        <f>VLOOKUP(A539,'QAQC ID Reference Page'!A$1:G$10999,7,FALSE)</f>
        <v>S</v>
      </c>
      <c r="H539" s="13">
        <v>44502</v>
      </c>
      <c r="I539" s="3">
        <v>0.19</v>
      </c>
      <c r="J539" s="3">
        <v>100</v>
      </c>
      <c r="K539" s="3">
        <v>10</v>
      </c>
      <c r="L539" s="3">
        <v>544.55999999999995</v>
      </c>
      <c r="M539" s="26">
        <f t="shared" si="6"/>
        <v>0.1</v>
      </c>
      <c r="N539" s="26">
        <f t="shared" si="7"/>
        <v>80.404879999999991</v>
      </c>
      <c r="O539" s="26">
        <f t="shared" si="8"/>
        <v>8.0404879999999999</v>
      </c>
      <c r="P539" s="3"/>
      <c r="Q539" s="3"/>
      <c r="R539" s="3"/>
      <c r="S539" s="3"/>
      <c r="T539" s="3"/>
      <c r="U539" s="3"/>
      <c r="V539" s="3"/>
      <c r="W539" s="3"/>
      <c r="X539" s="3"/>
      <c r="Y539" s="3"/>
      <c r="Z539" s="3"/>
      <c r="AA539" s="3"/>
    </row>
    <row r="540" spans="1:27" x14ac:dyDescent="0.2">
      <c r="A540" s="3">
        <v>11435</v>
      </c>
      <c r="B540" s="3" t="str">
        <f>VLOOKUP(A540,'QAQC ID Reference Page'!A$1:G$10999,2,FALSE)</f>
        <v>OBS1021</v>
      </c>
      <c r="C540" s="11">
        <f>VLOOKUP(A540,'QAQC ID Reference Page'!A$1:G$10999,3,FALSE)</f>
        <v>44490</v>
      </c>
      <c r="D540" s="12">
        <f>VLOOKUP(A540,'QAQC ID Reference Page'!A$1:G$10999,4,FALSE)</f>
        <v>0.34027777777777779</v>
      </c>
      <c r="E540" s="3">
        <f>VLOOKUP(A540,'QAQC ID Reference Page'!A$1:G$10999,5,FALSE)</f>
        <v>1004</v>
      </c>
      <c r="F540" s="3" t="str">
        <f>VLOOKUP(A540,'QAQC ID Reference Page'!A$1:G$10999,6,FALSE)</f>
        <v>BSR</v>
      </c>
      <c r="G540" s="3" t="str">
        <f>VLOOKUP(A540,'QAQC ID Reference Page'!A$1:G$10999,7,FALSE)</f>
        <v>S</v>
      </c>
      <c r="H540" s="13">
        <v>44502</v>
      </c>
      <c r="I540" s="3">
        <v>0.19</v>
      </c>
      <c r="J540" s="3">
        <v>100</v>
      </c>
      <c r="K540" s="3">
        <v>10</v>
      </c>
      <c r="L540" s="3">
        <v>1872.86</v>
      </c>
      <c r="M540" s="26">
        <f t="shared" si="6"/>
        <v>0.1</v>
      </c>
      <c r="N540" s="26">
        <f t="shared" si="7"/>
        <v>276.99327999999997</v>
      </c>
      <c r="O540" s="26">
        <f t="shared" si="8"/>
        <v>27.699327999999998</v>
      </c>
      <c r="P540" s="3"/>
      <c r="Q540" s="3"/>
      <c r="R540" s="3"/>
      <c r="S540" s="3"/>
      <c r="T540" s="3"/>
      <c r="U540" s="3"/>
      <c r="V540" s="3"/>
      <c r="W540" s="3"/>
      <c r="X540" s="3"/>
      <c r="Y540" s="3"/>
      <c r="Z540" s="3"/>
      <c r="AA540" s="3"/>
    </row>
    <row r="541" spans="1:27" x14ac:dyDescent="0.2">
      <c r="A541" s="3">
        <v>11436</v>
      </c>
      <c r="B541" s="3" t="str">
        <f>VLOOKUP(A541,'QAQC ID Reference Page'!A$1:G$10999,2,FALSE)</f>
        <v>OBS1021</v>
      </c>
      <c r="C541" s="11">
        <f>VLOOKUP(A541,'QAQC ID Reference Page'!A$1:G$10999,3,FALSE)</f>
        <v>44490</v>
      </c>
      <c r="D541" s="12">
        <f>VLOOKUP(A541,'QAQC ID Reference Page'!A$1:G$10999,4,FALSE)</f>
        <v>0.3263888888888889</v>
      </c>
      <c r="E541" s="3">
        <f>VLOOKUP(A541,'QAQC ID Reference Page'!A$1:G$10999,5,FALSE)</f>
        <v>1027</v>
      </c>
      <c r="F541" s="3" t="str">
        <f>VLOOKUP(A541,'QAQC ID Reference Page'!A$1:G$10999,6,FALSE)</f>
        <v>B11</v>
      </c>
      <c r="G541" s="3" t="str">
        <f>VLOOKUP(A541,'QAQC ID Reference Page'!A$1:G$10999,7,FALSE)</f>
        <v>S</v>
      </c>
      <c r="H541" s="13">
        <v>44502</v>
      </c>
      <c r="I541" s="3">
        <v>0.19</v>
      </c>
      <c r="J541" s="3">
        <v>100</v>
      </c>
      <c r="K541" s="3">
        <v>10</v>
      </c>
      <c r="L541" s="3">
        <v>1676.77</v>
      </c>
      <c r="M541" s="26">
        <f t="shared" si="6"/>
        <v>0.1</v>
      </c>
      <c r="N541" s="26">
        <f t="shared" si="7"/>
        <v>247.97196</v>
      </c>
      <c r="O541" s="26">
        <f t="shared" si="8"/>
        <v>24.797196</v>
      </c>
      <c r="P541" s="3"/>
      <c r="Q541" s="3"/>
      <c r="R541" s="3"/>
      <c r="S541" s="3"/>
      <c r="T541" s="3"/>
      <c r="U541" s="3"/>
      <c r="V541" s="3"/>
      <c r="W541" s="3"/>
      <c r="X541" s="3"/>
      <c r="Y541" s="3"/>
      <c r="Z541" s="3"/>
      <c r="AA541" s="3"/>
    </row>
    <row r="542" spans="1:27" x14ac:dyDescent="0.2">
      <c r="A542" s="3">
        <v>11437</v>
      </c>
      <c r="B542" s="3" t="e">
        <f>VLOOKUP(A542,'QAQC ID Reference Page'!A$1:G$10999,2,FALSE)</f>
        <v>#N/A</v>
      </c>
      <c r="C542" s="11" t="e">
        <f>VLOOKUP(A542,'QAQC ID Reference Page'!A$1:G$10999,3,FALSE)</f>
        <v>#N/A</v>
      </c>
      <c r="D542" s="3" t="e">
        <f>VLOOKUP(A542,'QAQC ID Reference Page'!A$1:G$10999,4,FALSE)</f>
        <v>#N/A</v>
      </c>
      <c r="E542" s="3" t="e">
        <f>VLOOKUP(A542,'QAQC ID Reference Page'!A$1:G$10999,5,FALSE)</f>
        <v>#N/A</v>
      </c>
      <c r="F542" s="3" t="e">
        <f>VLOOKUP(A542,'QAQC ID Reference Page'!A$1:G$10999,6,FALSE)</f>
        <v>#N/A</v>
      </c>
      <c r="G542" s="3" t="e">
        <f>VLOOKUP(A542,'QAQC ID Reference Page'!A$1:G$10999,7,FALSE)</f>
        <v>#N/A</v>
      </c>
      <c r="H542" s="13">
        <v>44502</v>
      </c>
      <c r="I542" s="3">
        <v>0.19</v>
      </c>
      <c r="J542" s="3">
        <v>100</v>
      </c>
      <c r="K542" s="3">
        <v>10</v>
      </c>
      <c r="L542" s="3">
        <v>352.97</v>
      </c>
      <c r="M542" s="26">
        <f t="shared" si="6"/>
        <v>0.1</v>
      </c>
      <c r="N542" s="26">
        <f t="shared" si="7"/>
        <v>52.049560000000007</v>
      </c>
      <c r="O542" s="26">
        <f t="shared" si="8"/>
        <v>5.204956000000001</v>
      </c>
      <c r="P542" s="3"/>
      <c r="Q542" s="3"/>
      <c r="R542" s="3"/>
      <c r="S542" s="3"/>
      <c r="T542" s="3"/>
      <c r="U542" s="3"/>
      <c r="V542" s="3"/>
      <c r="W542" s="3"/>
      <c r="X542" s="3"/>
      <c r="Y542" s="3"/>
      <c r="Z542" s="3"/>
      <c r="AA542" s="3"/>
    </row>
    <row r="543" spans="1:27" x14ac:dyDescent="0.2">
      <c r="A543" s="10">
        <v>11501</v>
      </c>
      <c r="B543" s="3" t="str">
        <f>VLOOKUP(A543,'QAQC ID Reference Page'!A$1:G$10999,2,FALSE)</f>
        <v>OBS1121</v>
      </c>
      <c r="C543" s="11">
        <f>VLOOKUP(A543,'QAQC ID Reference Page'!A$1:G$10999,3,FALSE)</f>
        <v>44516</v>
      </c>
      <c r="D543" s="12">
        <f>VLOOKUP(A543,'QAQC ID Reference Page'!A$1:G$10999,4,FALSE)</f>
        <v>0.51736111111111116</v>
      </c>
      <c r="E543" s="3">
        <f>VLOOKUP(A543,'QAQC ID Reference Page'!A$1:G$10999,5,FALSE)</f>
        <v>1016</v>
      </c>
      <c r="F543" s="3" t="str">
        <f>VLOOKUP(A543,'QAQC ID Reference Page'!A$1:G$10999,6,FALSE)</f>
        <v>E9</v>
      </c>
      <c r="G543" s="3" t="str">
        <f>VLOOKUP(A543,'QAQC ID Reference Page'!A$1:G$10999,7,FALSE)</f>
        <v>S</v>
      </c>
      <c r="H543" s="15">
        <v>44595</v>
      </c>
      <c r="I543" s="10">
        <v>0.25</v>
      </c>
      <c r="J543" s="10">
        <v>100</v>
      </c>
      <c r="K543" s="10">
        <v>10</v>
      </c>
      <c r="L543" s="10">
        <v>210.25</v>
      </c>
      <c r="M543" s="32">
        <f t="shared" si="6"/>
        <v>0.1</v>
      </c>
      <c r="N543" s="32">
        <f t="shared" si="7"/>
        <v>30.866999999999997</v>
      </c>
      <c r="O543" s="32">
        <f t="shared" si="8"/>
        <v>3.0867</v>
      </c>
      <c r="P543" s="10"/>
      <c r="Q543" s="3"/>
      <c r="R543" s="10"/>
      <c r="S543" s="3"/>
      <c r="T543" s="3"/>
      <c r="U543" s="3"/>
      <c r="V543" s="3"/>
      <c r="W543" s="3"/>
      <c r="X543" s="3"/>
      <c r="Y543" s="3"/>
      <c r="Z543" s="3"/>
      <c r="AA543" s="3"/>
    </row>
    <row r="544" spans="1:27" x14ac:dyDescent="0.2">
      <c r="A544" s="10">
        <v>11502</v>
      </c>
      <c r="B544" s="3" t="str">
        <f>VLOOKUP(A544,'QAQC ID Reference Page'!A$1:G$10999,2,FALSE)</f>
        <v>OBS1121</v>
      </c>
      <c r="C544" s="11">
        <f>VLOOKUP(A544,'QAQC ID Reference Page'!A$1:G$10999,3,FALSE)</f>
        <v>44516</v>
      </c>
      <c r="D544" s="12">
        <f>VLOOKUP(A544,'QAQC ID Reference Page'!A$1:G$10999,4,FALSE)</f>
        <v>0.52708333333333335</v>
      </c>
      <c r="E544" s="3">
        <f>VLOOKUP(A544,'QAQC ID Reference Page'!A$1:G$10999,5,FALSE)</f>
        <v>1015</v>
      </c>
      <c r="F544" s="3" t="str">
        <f>VLOOKUP(A544,'QAQC ID Reference Page'!A$1:G$10999,6,FALSE)</f>
        <v>E7C</v>
      </c>
      <c r="G544" s="3" t="str">
        <f>VLOOKUP(A544,'QAQC ID Reference Page'!A$1:G$10999,7,FALSE)</f>
        <v>B</v>
      </c>
      <c r="H544" s="15">
        <v>44595</v>
      </c>
      <c r="I544" s="10">
        <v>0.25</v>
      </c>
      <c r="J544" s="10">
        <v>100</v>
      </c>
      <c r="K544" s="10">
        <v>10</v>
      </c>
      <c r="L544" s="10">
        <v>200.32</v>
      </c>
      <c r="M544" s="32">
        <f t="shared" si="6"/>
        <v>0.1</v>
      </c>
      <c r="N544" s="32">
        <f t="shared" si="7"/>
        <v>29.397359999999999</v>
      </c>
      <c r="O544" s="32">
        <f t="shared" si="8"/>
        <v>2.9397359999999999</v>
      </c>
      <c r="P544" s="10"/>
      <c r="Q544" s="3"/>
      <c r="R544" s="10"/>
      <c r="S544" s="3"/>
      <c r="T544" s="3"/>
      <c r="U544" s="3"/>
      <c r="V544" s="3"/>
      <c r="W544" s="3"/>
      <c r="X544" s="3"/>
      <c r="Y544" s="3"/>
      <c r="Z544" s="3"/>
      <c r="AA544" s="3"/>
    </row>
    <row r="545" spans="1:27" x14ac:dyDescent="0.2">
      <c r="A545" s="10">
        <v>11503</v>
      </c>
      <c r="B545" s="3" t="str">
        <f>VLOOKUP(A545,'QAQC ID Reference Page'!A$1:G$10999,2,FALSE)</f>
        <v>OBS1121</v>
      </c>
      <c r="C545" s="11">
        <f>VLOOKUP(A545,'QAQC ID Reference Page'!A$1:G$10999,3,FALSE)</f>
        <v>44516</v>
      </c>
      <c r="D545" s="12">
        <f>VLOOKUP(A545,'QAQC ID Reference Page'!A$1:G$10999,4,FALSE)</f>
        <v>0.41666666666666669</v>
      </c>
      <c r="E545" s="3">
        <f>VLOOKUP(A545,'QAQC ID Reference Page'!A$1:G$10999,5,FALSE)</f>
        <v>1011</v>
      </c>
      <c r="F545" s="3" t="str">
        <f>VLOOKUP(A545,'QAQC ID Reference Page'!A$1:G$10999,6,FALSE)</f>
        <v>I7C</v>
      </c>
      <c r="G545" s="3" t="str">
        <f>VLOOKUP(A545,'QAQC ID Reference Page'!A$1:G$10999,7,FALSE)</f>
        <v>B</v>
      </c>
      <c r="H545" s="15">
        <v>44595</v>
      </c>
      <c r="I545" s="10">
        <v>0.25</v>
      </c>
      <c r="J545" s="10">
        <v>100</v>
      </c>
      <c r="K545" s="10">
        <v>10</v>
      </c>
      <c r="L545" s="10">
        <v>215.95</v>
      </c>
      <c r="M545" s="32">
        <f t="shared" si="6"/>
        <v>0.1</v>
      </c>
      <c r="N545" s="32">
        <f t="shared" si="7"/>
        <v>31.710599999999996</v>
      </c>
      <c r="O545" s="32">
        <f t="shared" si="8"/>
        <v>3.1710599999999998</v>
      </c>
      <c r="P545" s="10"/>
      <c r="Q545" s="3"/>
      <c r="R545" s="10"/>
      <c r="S545" s="3"/>
      <c r="T545" s="3"/>
      <c r="U545" s="3"/>
      <c r="V545" s="3"/>
      <c r="W545" s="3"/>
      <c r="X545" s="3"/>
      <c r="Y545" s="3"/>
      <c r="Z545" s="3"/>
      <c r="AA545" s="3"/>
    </row>
    <row r="546" spans="1:27" x14ac:dyDescent="0.2">
      <c r="A546" s="10">
        <v>11504</v>
      </c>
      <c r="B546" s="3" t="e">
        <f>VLOOKUP(A546,'QAQC ID Reference Page'!A$1:G$10999,2,FALSE)</f>
        <v>#N/A</v>
      </c>
      <c r="C546" s="11" t="e">
        <f>VLOOKUP(A546,'QAQC ID Reference Page'!A$1:G$10999,3,FALSE)</f>
        <v>#N/A</v>
      </c>
      <c r="D546" s="3" t="e">
        <f>VLOOKUP(A546,'QAQC ID Reference Page'!A$1:G$10999,4,FALSE)</f>
        <v>#N/A</v>
      </c>
      <c r="E546" s="3" t="e">
        <f>VLOOKUP(A546,'QAQC ID Reference Page'!A$1:G$10999,5,FALSE)</f>
        <v>#N/A</v>
      </c>
      <c r="F546" s="3" t="e">
        <f>VLOOKUP(A546,'QAQC ID Reference Page'!A$1:G$10999,6,FALSE)</f>
        <v>#N/A</v>
      </c>
      <c r="G546" s="3" t="e">
        <f>VLOOKUP(A546,'QAQC ID Reference Page'!A$1:G$10999,7,FALSE)</f>
        <v>#N/A</v>
      </c>
      <c r="H546" s="15">
        <v>44595</v>
      </c>
      <c r="I546" s="10">
        <v>0.25</v>
      </c>
      <c r="J546" s="10">
        <v>100</v>
      </c>
      <c r="K546" s="10">
        <v>10</v>
      </c>
      <c r="L546" s="10">
        <v>206.36</v>
      </c>
      <c r="M546" s="32">
        <f t="shared" si="6"/>
        <v>0.1</v>
      </c>
      <c r="N546" s="32">
        <f t="shared" si="7"/>
        <v>30.29128</v>
      </c>
      <c r="O546" s="32">
        <f t="shared" si="8"/>
        <v>3.029128</v>
      </c>
      <c r="P546" s="10"/>
      <c r="Q546" s="3"/>
      <c r="R546" s="10"/>
      <c r="S546" s="3"/>
      <c r="T546" s="3"/>
      <c r="U546" s="3"/>
      <c r="V546" s="3"/>
      <c r="W546" s="3"/>
      <c r="X546" s="3"/>
      <c r="Y546" s="3"/>
      <c r="Z546" s="3"/>
      <c r="AA546" s="3"/>
    </row>
    <row r="547" spans="1:27" x14ac:dyDescent="0.2">
      <c r="A547" s="10">
        <v>11505</v>
      </c>
      <c r="B547" s="3" t="str">
        <f>VLOOKUP(A547,'QAQC ID Reference Page'!A$1:G$10999,2,FALSE)</f>
        <v>OBS1121</v>
      </c>
      <c r="C547" s="11">
        <f>VLOOKUP(A547,'QAQC ID Reference Page'!A$1:G$10999,3,FALSE)</f>
        <v>44516</v>
      </c>
      <c r="D547" s="12">
        <f>VLOOKUP(A547,'QAQC ID Reference Page'!A$1:G$10999,4,FALSE)</f>
        <v>0.47291666666666665</v>
      </c>
      <c r="E547" s="3">
        <f>VLOOKUP(A547,'QAQC ID Reference Page'!A$1:G$10999,5,FALSE)</f>
        <v>1001</v>
      </c>
      <c r="F547" s="3" t="str">
        <f>VLOOKUP(A547,'QAQC ID Reference Page'!A$1:G$10999,6,FALSE)</f>
        <v>G7C</v>
      </c>
      <c r="G547" s="3" t="str">
        <f>VLOOKUP(A547,'QAQC ID Reference Page'!A$1:G$10999,7,FALSE)</f>
        <v>S</v>
      </c>
      <c r="H547" s="15">
        <v>44595</v>
      </c>
      <c r="I547" s="10">
        <v>0.25</v>
      </c>
      <c r="J547" s="10">
        <v>100</v>
      </c>
      <c r="K547" s="10">
        <v>10</v>
      </c>
      <c r="L547" s="10">
        <v>387.7</v>
      </c>
      <c r="M547" s="32">
        <f t="shared" si="6"/>
        <v>0.1</v>
      </c>
      <c r="N547" s="32">
        <f t="shared" si="7"/>
        <v>57.129599999999996</v>
      </c>
      <c r="O547" s="32">
        <f t="shared" si="8"/>
        <v>5.7129599999999998</v>
      </c>
      <c r="P547" s="10"/>
      <c r="Q547" s="3"/>
      <c r="R547" s="10"/>
      <c r="S547" s="3"/>
      <c r="T547" s="3"/>
      <c r="U547" s="3"/>
      <c r="V547" s="3"/>
      <c r="W547" s="3"/>
      <c r="X547" s="3"/>
      <c r="Y547" s="3"/>
      <c r="Z547" s="3"/>
      <c r="AA547" s="3"/>
    </row>
    <row r="548" spans="1:27" x14ac:dyDescent="0.2">
      <c r="A548" s="10">
        <v>11506</v>
      </c>
      <c r="B548" s="3" t="str">
        <f>VLOOKUP(A548,'QAQC ID Reference Page'!A$1:G$10999,2,FALSE)</f>
        <v>OBS1121</v>
      </c>
      <c r="C548" s="11">
        <f>VLOOKUP(A548,'QAQC ID Reference Page'!A$1:G$10999,3,FALSE)</f>
        <v>44516</v>
      </c>
      <c r="D548" s="12">
        <f>VLOOKUP(A548,'QAQC ID Reference Page'!A$1:G$10999,4,FALSE)</f>
        <v>0.54305555555555551</v>
      </c>
      <c r="E548" s="3">
        <f>VLOOKUP(A548,'QAQC ID Reference Page'!A$1:G$10999,5,FALSE)</f>
        <v>1032</v>
      </c>
      <c r="F548" s="3" t="str">
        <f>VLOOKUP(A548,'QAQC ID Reference Page'!A$1:G$10999,6,FALSE)</f>
        <v>E6</v>
      </c>
      <c r="G548" s="3" t="str">
        <f>VLOOKUP(A548,'QAQC ID Reference Page'!A$1:G$10999,7,FALSE)</f>
        <v>S</v>
      </c>
      <c r="H548" s="15">
        <v>44595</v>
      </c>
      <c r="I548" s="10">
        <v>0.25</v>
      </c>
      <c r="J548" s="10">
        <v>100</v>
      </c>
      <c r="K548" s="10">
        <v>10</v>
      </c>
      <c r="L548" s="10">
        <v>258.75</v>
      </c>
      <c r="M548" s="32">
        <f t="shared" si="6"/>
        <v>0.1</v>
      </c>
      <c r="N548" s="32">
        <f t="shared" si="7"/>
        <v>38.044999999999995</v>
      </c>
      <c r="O548" s="32">
        <f t="shared" si="8"/>
        <v>3.8044999999999995</v>
      </c>
      <c r="P548" s="10"/>
      <c r="Q548" s="3"/>
      <c r="R548" s="10"/>
      <c r="S548" s="3"/>
      <c r="T548" s="3"/>
      <c r="U548" s="3"/>
      <c r="V548" s="3"/>
      <c r="W548" s="3"/>
      <c r="X548" s="3"/>
      <c r="Y548" s="3"/>
      <c r="Z548" s="3"/>
      <c r="AA548" s="3"/>
    </row>
    <row r="549" spans="1:27" x14ac:dyDescent="0.2">
      <c r="A549" s="10">
        <v>11507</v>
      </c>
      <c r="B549" s="3" t="str">
        <f>VLOOKUP(A549,'QAQC ID Reference Page'!A$1:G$10999,2,FALSE)</f>
        <v>OBS1121</v>
      </c>
      <c r="C549" s="11">
        <f>VLOOKUP(A549,'QAQC ID Reference Page'!A$1:G$10999,3,FALSE)</f>
        <v>44516</v>
      </c>
      <c r="D549" s="12">
        <f>VLOOKUP(A549,'QAQC ID Reference Page'!A$1:G$10999,4,FALSE)</f>
        <v>0.47291666666666665</v>
      </c>
      <c r="E549" s="3">
        <f>VLOOKUP(A549,'QAQC ID Reference Page'!A$1:G$10999,5,FALSE)</f>
        <v>1034</v>
      </c>
      <c r="F549" s="3" t="str">
        <f>VLOOKUP(A549,'QAQC ID Reference Page'!A$1:G$10999,6,FALSE)</f>
        <v>G7C</v>
      </c>
      <c r="G549" s="3" t="str">
        <f>VLOOKUP(A549,'QAQC ID Reference Page'!A$1:G$10999,7,FALSE)</f>
        <v>B</v>
      </c>
      <c r="H549" s="15">
        <v>44595</v>
      </c>
      <c r="I549" s="10">
        <v>0.25</v>
      </c>
      <c r="J549" s="10">
        <v>100</v>
      </c>
      <c r="K549" s="10">
        <v>10</v>
      </c>
      <c r="L549" s="10">
        <v>322.24</v>
      </c>
      <c r="M549" s="32">
        <f t="shared" si="6"/>
        <v>0.1</v>
      </c>
      <c r="N549" s="32">
        <f t="shared" si="7"/>
        <v>47.441519999999997</v>
      </c>
      <c r="O549" s="32">
        <f t="shared" si="8"/>
        <v>4.7441519999999997</v>
      </c>
      <c r="P549" s="10"/>
      <c r="Q549" s="3"/>
      <c r="R549" s="10"/>
      <c r="S549" s="3"/>
      <c r="T549" s="3"/>
      <c r="U549" s="3"/>
      <c r="V549" s="3"/>
      <c r="W549" s="3"/>
      <c r="X549" s="3"/>
      <c r="Y549" s="3"/>
      <c r="Z549" s="3"/>
      <c r="AA549" s="3"/>
    </row>
    <row r="550" spans="1:27" x14ac:dyDescent="0.2">
      <c r="A550" s="10">
        <v>11508</v>
      </c>
      <c r="B550" s="3" t="str">
        <f>VLOOKUP(A550,'QAQC ID Reference Page'!A$1:G$10999,2,FALSE)</f>
        <v>OBS1121</v>
      </c>
      <c r="C550" s="11">
        <f>VLOOKUP(A550,'QAQC ID Reference Page'!A$1:G$10999,3,FALSE)</f>
        <v>44516</v>
      </c>
      <c r="D550" s="12">
        <f>VLOOKUP(A550,'QAQC ID Reference Page'!A$1:G$10999,4,FALSE)</f>
        <v>0.37916666666666665</v>
      </c>
      <c r="E550" s="3">
        <f>VLOOKUP(A550,'QAQC ID Reference Page'!A$1:G$10999,5,FALSE)</f>
        <v>1017</v>
      </c>
      <c r="F550" s="3" t="str">
        <f>VLOOKUP(A550,'QAQC ID Reference Page'!A$1:G$10999,6,FALSE)</f>
        <v>AR</v>
      </c>
      <c r="G550" s="3" t="str">
        <f>VLOOKUP(A550,'QAQC ID Reference Page'!A$1:G$10999,7,FALSE)</f>
        <v>S</v>
      </c>
      <c r="H550" s="15">
        <v>44595</v>
      </c>
      <c r="I550" s="10">
        <v>0.25</v>
      </c>
      <c r="J550" s="10">
        <v>100</v>
      </c>
      <c r="K550" s="10">
        <v>10</v>
      </c>
      <c r="L550" s="10">
        <v>406.02</v>
      </c>
      <c r="M550" s="32">
        <f t="shared" si="6"/>
        <v>0.1</v>
      </c>
      <c r="N550" s="32">
        <f t="shared" si="7"/>
        <v>59.840959999999995</v>
      </c>
      <c r="O550" s="32">
        <f t="shared" si="8"/>
        <v>5.9840960000000001</v>
      </c>
      <c r="P550" s="10"/>
      <c r="Q550" s="3"/>
      <c r="R550" s="10"/>
      <c r="S550" s="3"/>
      <c r="T550" s="3"/>
      <c r="U550" s="3"/>
      <c r="V550" s="3"/>
      <c r="W550" s="3"/>
      <c r="X550" s="3"/>
      <c r="Y550" s="3"/>
      <c r="Z550" s="3"/>
      <c r="AA550" s="3"/>
    </row>
    <row r="551" spans="1:27" x14ac:dyDescent="0.2">
      <c r="A551" s="10">
        <v>11509</v>
      </c>
      <c r="B551" s="3" t="str">
        <f>VLOOKUP(A551,'QAQC ID Reference Page'!A$1:G$10999,2,FALSE)</f>
        <v>OBS1121</v>
      </c>
      <c r="C551" s="11">
        <f>VLOOKUP(A551,'QAQC ID Reference Page'!A$1:G$10999,3,FALSE)</f>
        <v>44516</v>
      </c>
      <c r="D551" s="12">
        <f>VLOOKUP(A551,'QAQC ID Reference Page'!A$1:G$10999,4,FALSE)</f>
        <v>0.3527777777777778</v>
      </c>
      <c r="E551" s="3">
        <f>VLOOKUP(A551,'QAQC ID Reference Page'!A$1:G$10999,5,FALSE)</f>
        <v>1041</v>
      </c>
      <c r="F551" s="3" t="str">
        <f>VLOOKUP(A551,'QAQC ID Reference Page'!A$1:G$10999,6,FALSE)</f>
        <v>TR</v>
      </c>
      <c r="G551" s="3" t="str">
        <f>VLOOKUP(A551,'QAQC ID Reference Page'!A$1:G$10999,7,FALSE)</f>
        <v>B</v>
      </c>
      <c r="H551" s="15">
        <v>44595</v>
      </c>
      <c r="I551" s="10">
        <v>0.25</v>
      </c>
      <c r="J551" s="10">
        <v>100</v>
      </c>
      <c r="K551" s="10">
        <v>10</v>
      </c>
      <c r="L551" s="10">
        <v>432.78</v>
      </c>
      <c r="M551" s="32">
        <f t="shared" si="6"/>
        <v>0.1</v>
      </c>
      <c r="N551" s="32">
        <f t="shared" si="7"/>
        <v>63.801439999999999</v>
      </c>
      <c r="O551" s="32">
        <f t="shared" si="8"/>
        <v>6.3801440000000005</v>
      </c>
      <c r="P551" s="10"/>
      <c r="Q551" s="3"/>
      <c r="R551" s="10"/>
      <c r="S551" s="3"/>
      <c r="T551" s="3"/>
      <c r="U551" s="3"/>
      <c r="V551" s="3"/>
      <c r="W551" s="3"/>
      <c r="X551" s="3"/>
      <c r="Y551" s="3"/>
      <c r="Z551" s="3"/>
      <c r="AA551" s="3"/>
    </row>
    <row r="552" spans="1:27" x14ac:dyDescent="0.2">
      <c r="A552" s="10">
        <v>11510</v>
      </c>
      <c r="B552" s="3" t="str">
        <f>VLOOKUP(A552,'QAQC ID Reference Page'!A$1:G$10999,2,FALSE)</f>
        <v>OBS1121</v>
      </c>
      <c r="C552" s="11">
        <f>VLOOKUP(A552,'QAQC ID Reference Page'!A$1:G$10999,3,FALSE)</f>
        <v>44516</v>
      </c>
      <c r="D552" s="12">
        <f>VLOOKUP(A552,'QAQC ID Reference Page'!A$1:G$10999,4,FALSE)</f>
        <v>0.36805555555555558</v>
      </c>
      <c r="E552" s="3">
        <f>VLOOKUP(A552,'QAQC ID Reference Page'!A$1:G$10999,5,FALSE)</f>
        <v>1003</v>
      </c>
      <c r="F552" s="3" t="str">
        <f>VLOOKUP(A552,'QAQC ID Reference Page'!A$1:G$10999,6,FALSE)</f>
        <v>TR-UP</v>
      </c>
      <c r="G552" s="3" t="str">
        <f>VLOOKUP(A552,'QAQC ID Reference Page'!A$1:G$10999,7,FALSE)</f>
        <v>S</v>
      </c>
      <c r="H552" s="15">
        <v>44595</v>
      </c>
      <c r="I552" s="10">
        <v>0.25</v>
      </c>
      <c r="J552" s="10">
        <v>100</v>
      </c>
      <c r="K552" s="10">
        <v>10</v>
      </c>
      <c r="L552" s="10">
        <v>566.88</v>
      </c>
      <c r="M552" s="32">
        <f t="shared" si="6"/>
        <v>0.1</v>
      </c>
      <c r="N552" s="32">
        <f t="shared" si="7"/>
        <v>83.648240000000001</v>
      </c>
      <c r="O552" s="32">
        <f t="shared" si="8"/>
        <v>8.3648240000000005</v>
      </c>
      <c r="P552" s="10"/>
      <c r="Q552" s="3"/>
      <c r="R552" s="10"/>
      <c r="S552" s="3"/>
      <c r="T552" s="3"/>
      <c r="U552" s="3"/>
      <c r="V552" s="3"/>
      <c r="W552" s="3"/>
      <c r="X552" s="3"/>
      <c r="Y552" s="3"/>
      <c r="Z552" s="3"/>
      <c r="AA552" s="3"/>
    </row>
    <row r="553" spans="1:27" x14ac:dyDescent="0.2">
      <c r="A553" s="10">
        <v>11511</v>
      </c>
      <c r="B553" s="3" t="str">
        <f>VLOOKUP(A553,'QAQC ID Reference Page'!A$1:G$10999,2,FALSE)</f>
        <v>OBS1121</v>
      </c>
      <c r="C553" s="11">
        <f>VLOOKUP(A553,'QAQC ID Reference Page'!A$1:G$10999,3,FALSE)</f>
        <v>44516</v>
      </c>
      <c r="D553" s="12">
        <f>VLOOKUP(A553,'QAQC ID Reference Page'!A$1:G$10999,4,FALSE)</f>
        <v>0.36805555555555558</v>
      </c>
      <c r="E553" s="3">
        <f>VLOOKUP(A553,'QAQC ID Reference Page'!A$1:G$10999,5,FALSE)</f>
        <v>1020</v>
      </c>
      <c r="F553" s="3" t="str">
        <f>VLOOKUP(A553,'QAQC ID Reference Page'!A$1:G$10999,6,FALSE)</f>
        <v>TR-UP</v>
      </c>
      <c r="G553" s="3" t="str">
        <f>VLOOKUP(A553,'QAQC ID Reference Page'!A$1:G$10999,7,FALSE)</f>
        <v>B</v>
      </c>
      <c r="H553" s="15">
        <v>44595</v>
      </c>
      <c r="I553" s="10">
        <v>0.25</v>
      </c>
      <c r="J553" s="10">
        <v>100</v>
      </c>
      <c r="K553" s="10">
        <v>10</v>
      </c>
      <c r="L553" s="10">
        <v>407</v>
      </c>
      <c r="M553" s="32">
        <f t="shared" si="6"/>
        <v>0.1</v>
      </c>
      <c r="N553" s="32">
        <f t="shared" si="7"/>
        <v>59.985999999999997</v>
      </c>
      <c r="O553" s="32">
        <f t="shared" si="8"/>
        <v>5.9985999999999997</v>
      </c>
      <c r="P553" s="10"/>
      <c r="Q553" s="3"/>
      <c r="R553" s="10"/>
      <c r="S553" s="3"/>
      <c r="T553" s="3"/>
      <c r="U553" s="3"/>
      <c r="V553" s="3"/>
      <c r="W553" s="3"/>
      <c r="X553" s="3"/>
      <c r="Y553" s="3"/>
      <c r="Z553" s="3"/>
      <c r="AA553" s="3"/>
    </row>
    <row r="554" spans="1:27" x14ac:dyDescent="0.2">
      <c r="A554" s="10">
        <v>11512</v>
      </c>
      <c r="B554" s="3" t="str">
        <f>VLOOKUP(A554,'QAQC ID Reference Page'!A$1:G$10999,2,FALSE)</f>
        <v>OBS1121</v>
      </c>
      <c r="C554" s="11">
        <f>VLOOKUP(A554,'QAQC ID Reference Page'!A$1:G$10999,3,FALSE)</f>
        <v>44516</v>
      </c>
      <c r="D554" s="12">
        <f>VLOOKUP(A554,'QAQC ID Reference Page'!A$1:G$10999,4,FALSE)</f>
        <v>0.31666666666666665</v>
      </c>
      <c r="E554" s="3">
        <f>VLOOKUP(A554,'QAQC ID Reference Page'!A$1:G$10999,5,FALSE)</f>
        <v>1038</v>
      </c>
      <c r="F554" s="3" t="str">
        <f>VLOOKUP(A554,'QAQC ID Reference Page'!A$1:G$10999,6,FALSE)</f>
        <v>DR</v>
      </c>
      <c r="G554" s="3" t="str">
        <f>VLOOKUP(A554,'QAQC ID Reference Page'!A$1:G$10999,7,FALSE)</f>
        <v>S</v>
      </c>
      <c r="H554" s="15">
        <v>44595</v>
      </c>
      <c r="I554" s="10">
        <v>0.25</v>
      </c>
      <c r="J554" s="10">
        <v>100</v>
      </c>
      <c r="K554" s="10">
        <v>10</v>
      </c>
      <c r="L554" s="10">
        <v>937.15</v>
      </c>
      <c r="M554" s="32">
        <f t="shared" si="6"/>
        <v>0.1</v>
      </c>
      <c r="N554" s="32">
        <f t="shared" si="7"/>
        <v>138.44819999999999</v>
      </c>
      <c r="O554" s="32">
        <f t="shared" si="8"/>
        <v>13.844819999999999</v>
      </c>
      <c r="P554" s="10"/>
      <c r="Q554" s="3"/>
      <c r="R554" s="10"/>
      <c r="S554" s="3"/>
      <c r="T554" s="3"/>
      <c r="U554" s="3"/>
      <c r="V554" s="3"/>
      <c r="W554" s="3"/>
      <c r="X554" s="3"/>
      <c r="Y554" s="3"/>
      <c r="Z554" s="3"/>
      <c r="AA554" s="3"/>
    </row>
    <row r="555" spans="1:27" x14ac:dyDescent="0.2">
      <c r="A555" s="10">
        <v>11513</v>
      </c>
      <c r="B555" s="3" t="str">
        <f>VLOOKUP(A555,'QAQC ID Reference Page'!A$1:G$10999,2,FALSE)</f>
        <v>OBS1121</v>
      </c>
      <c r="C555" s="11">
        <f>VLOOKUP(A555,'QAQC ID Reference Page'!A$1:G$10999,3,FALSE)</f>
        <v>44516</v>
      </c>
      <c r="D555" s="12">
        <f>VLOOKUP(A555,'QAQC ID Reference Page'!A$1:G$10999,4,FALSE)</f>
        <v>0.3034722222222222</v>
      </c>
      <c r="E555" s="3">
        <f>VLOOKUP(A555,'QAQC ID Reference Page'!A$1:G$10999,5,FALSE)</f>
        <v>1042</v>
      </c>
      <c r="F555" s="3" t="str">
        <f>VLOOKUP(A555,'QAQC ID Reference Page'!A$1:G$10999,6,FALSE)</f>
        <v>G6</v>
      </c>
      <c r="G555" s="3" t="str">
        <f>VLOOKUP(A555,'QAQC ID Reference Page'!A$1:G$10999,7,FALSE)</f>
        <v>S</v>
      </c>
      <c r="H555" s="15">
        <v>44595</v>
      </c>
      <c r="I555" s="10">
        <v>0.25</v>
      </c>
      <c r="J555" s="10">
        <v>100</v>
      </c>
      <c r="K555" s="10">
        <v>10</v>
      </c>
      <c r="L555" s="10">
        <v>475.92</v>
      </c>
      <c r="M555" s="32">
        <f t="shared" si="6"/>
        <v>0.1</v>
      </c>
      <c r="N555" s="32">
        <f t="shared" si="7"/>
        <v>70.186160000000001</v>
      </c>
      <c r="O555" s="32">
        <f t="shared" si="8"/>
        <v>7.0186160000000006</v>
      </c>
      <c r="P555" s="10"/>
      <c r="Q555" s="3"/>
      <c r="R555" s="10"/>
      <c r="S555" s="3"/>
      <c r="T555" s="3"/>
      <c r="U555" s="3"/>
      <c r="V555" s="3"/>
      <c r="W555" s="3"/>
      <c r="X555" s="3"/>
      <c r="Y555" s="3"/>
      <c r="Z555" s="3"/>
      <c r="AA555" s="3"/>
    </row>
    <row r="556" spans="1:27" x14ac:dyDescent="0.2">
      <c r="A556" s="10">
        <v>11514</v>
      </c>
      <c r="B556" s="3" t="str">
        <f>VLOOKUP(A556,'QAQC ID Reference Page'!A$1:G$10999,2,FALSE)</f>
        <v>OBS1121</v>
      </c>
      <c r="C556" s="11">
        <f>VLOOKUP(A556,'QAQC ID Reference Page'!A$1:G$10999,3,FALSE)</f>
        <v>44516</v>
      </c>
      <c r="D556" s="12">
        <f>VLOOKUP(A556,'QAQC ID Reference Page'!A$1:G$10999,4,FALSE)</f>
        <v>0.3527777777777778</v>
      </c>
      <c r="E556" s="3">
        <f>VLOOKUP(A556,'QAQC ID Reference Page'!A$1:G$10999,5,FALSE)</f>
        <v>1028</v>
      </c>
      <c r="F556" s="3" t="str">
        <f>VLOOKUP(A556,'QAQC ID Reference Page'!A$1:G$10999,6,FALSE)</f>
        <v>TR</v>
      </c>
      <c r="G556" s="3" t="str">
        <f>VLOOKUP(A556,'QAQC ID Reference Page'!A$1:G$10999,7,FALSE)</f>
        <v>S</v>
      </c>
      <c r="H556" s="15">
        <v>44595</v>
      </c>
      <c r="I556" s="10">
        <v>0.25</v>
      </c>
      <c r="J556" s="10">
        <v>100</v>
      </c>
      <c r="K556" s="10">
        <v>10</v>
      </c>
      <c r="L556" s="10">
        <v>397.11</v>
      </c>
      <c r="M556" s="32">
        <f t="shared" si="6"/>
        <v>0.1</v>
      </c>
      <c r="N556" s="32">
        <f t="shared" si="7"/>
        <v>58.522280000000002</v>
      </c>
      <c r="O556" s="32">
        <f t="shared" si="8"/>
        <v>5.8522280000000002</v>
      </c>
      <c r="P556" s="10"/>
      <c r="Q556" s="3"/>
      <c r="R556" s="10"/>
      <c r="S556" s="3"/>
      <c r="T556" s="3"/>
      <c r="U556" s="3"/>
      <c r="V556" s="3"/>
      <c r="W556" s="3"/>
      <c r="X556" s="3"/>
      <c r="Y556" s="3"/>
      <c r="Z556" s="3"/>
      <c r="AA556" s="3"/>
    </row>
    <row r="557" spans="1:27" x14ac:dyDescent="0.2">
      <c r="A557" s="10">
        <v>11515</v>
      </c>
      <c r="B557" s="3" t="str">
        <f>VLOOKUP(A557,'QAQC ID Reference Page'!A$1:G$10999,2,FALSE)</f>
        <v>OBS1121</v>
      </c>
      <c r="C557" s="11">
        <f>VLOOKUP(A557,'QAQC ID Reference Page'!A$1:G$10999,3,FALSE)</f>
        <v>44516</v>
      </c>
      <c r="D557" s="12">
        <f>VLOOKUP(A557,'QAQC ID Reference Page'!A$1:G$10999,4,FALSE)</f>
        <v>0.34513888888888888</v>
      </c>
      <c r="E557" s="3">
        <f>VLOOKUP(A557,'QAQC ID Reference Page'!A$1:G$10999,5,FALSE)</f>
        <v>1013</v>
      </c>
      <c r="F557" s="3" t="str">
        <f>VLOOKUP(A557,'QAQC ID Reference Page'!A$1:G$10999,6,FALSE)</f>
        <v>MR</v>
      </c>
      <c r="G557" s="3" t="str">
        <f>VLOOKUP(A557,'QAQC ID Reference Page'!A$1:G$10999,7,FALSE)</f>
        <v>S</v>
      </c>
      <c r="H557" s="15">
        <v>44595</v>
      </c>
      <c r="I557" s="10">
        <v>0.25</v>
      </c>
      <c r="J557" s="10">
        <v>100</v>
      </c>
      <c r="K557" s="10">
        <v>10</v>
      </c>
      <c r="L557" s="10">
        <v>281.14999999999998</v>
      </c>
      <c r="M557" s="32">
        <f t="shared" si="6"/>
        <v>0.1</v>
      </c>
      <c r="N557" s="32">
        <f t="shared" si="7"/>
        <v>41.360199999999992</v>
      </c>
      <c r="O557" s="32">
        <f t="shared" si="8"/>
        <v>4.1360199999999994</v>
      </c>
      <c r="P557" s="10"/>
      <c r="Q557" s="3"/>
      <c r="R557" s="10"/>
      <c r="S557" s="3"/>
      <c r="T557" s="3"/>
      <c r="U557" s="3"/>
      <c r="V557" s="3"/>
      <c r="W557" s="3"/>
      <c r="X557" s="3"/>
      <c r="Y557" s="3"/>
      <c r="Z557" s="3"/>
      <c r="AA557" s="3"/>
    </row>
    <row r="558" spans="1:27" x14ac:dyDescent="0.2">
      <c r="A558" s="10">
        <v>11516</v>
      </c>
      <c r="B558" s="3" t="str">
        <f>VLOOKUP(A558,'QAQC ID Reference Page'!A$1:G$10999,2,FALSE)</f>
        <v>OBS1121</v>
      </c>
      <c r="C558" s="11">
        <f>VLOOKUP(A558,'QAQC ID Reference Page'!A$1:G$10999,3,FALSE)</f>
        <v>44516</v>
      </c>
      <c r="D558" s="12">
        <f>VLOOKUP(A558,'QAQC ID Reference Page'!A$1:G$10999,4,FALSE)</f>
        <v>0.34513888888888888</v>
      </c>
      <c r="E558" s="3">
        <f>VLOOKUP(A558,'QAQC ID Reference Page'!A$1:G$10999,5,FALSE)</f>
        <v>1037</v>
      </c>
      <c r="F558" s="3" t="str">
        <f>VLOOKUP(A558,'QAQC ID Reference Page'!A$1:G$10999,6,FALSE)</f>
        <v>MR</v>
      </c>
      <c r="G558" s="3" t="str">
        <f>VLOOKUP(A558,'QAQC ID Reference Page'!A$1:G$10999,7,FALSE)</f>
        <v>B</v>
      </c>
      <c r="H558" s="15">
        <v>44595</v>
      </c>
      <c r="I558" s="10">
        <v>0.25</v>
      </c>
      <c r="J558" s="10">
        <v>100</v>
      </c>
      <c r="K558" s="10">
        <v>10</v>
      </c>
      <c r="L558" s="10">
        <v>120.21</v>
      </c>
      <c r="M558" s="32">
        <f t="shared" si="6"/>
        <v>0.1</v>
      </c>
      <c r="N558" s="32">
        <f t="shared" si="7"/>
        <v>17.541079999999997</v>
      </c>
      <c r="O558" s="32">
        <f t="shared" si="8"/>
        <v>1.7541079999999998</v>
      </c>
      <c r="P558" s="10"/>
      <c r="Q558" s="3"/>
      <c r="R558" s="10"/>
      <c r="S558" s="3"/>
      <c r="T558" s="3"/>
      <c r="U558" s="3"/>
      <c r="V558" s="3"/>
      <c r="W558" s="3"/>
      <c r="X558" s="3"/>
      <c r="Y558" s="3"/>
      <c r="Z558" s="3"/>
      <c r="AA558" s="3"/>
    </row>
    <row r="559" spans="1:27" x14ac:dyDescent="0.2">
      <c r="A559" s="10">
        <v>11517</v>
      </c>
      <c r="B559" s="3" t="str">
        <f>VLOOKUP(A559,'QAQC ID Reference Page'!A$1:G$10999,2,FALSE)</f>
        <v>OBS1121</v>
      </c>
      <c r="C559" s="11">
        <f>VLOOKUP(A559,'QAQC ID Reference Page'!A$1:G$10999,3,FALSE)</f>
        <v>44516</v>
      </c>
      <c r="D559" s="12">
        <f>VLOOKUP(A559,'QAQC ID Reference Page'!A$1:G$10999,4,FALSE)</f>
        <v>0.31666666666666665</v>
      </c>
      <c r="E559" s="3">
        <f>VLOOKUP(A559,'QAQC ID Reference Page'!A$1:G$10999,5,FALSE)</f>
        <v>1044</v>
      </c>
      <c r="F559" s="3" t="str">
        <f>VLOOKUP(A559,'QAQC ID Reference Page'!A$1:G$10999,6,FALSE)</f>
        <v>DR</v>
      </c>
      <c r="G559" s="3" t="str">
        <f>VLOOKUP(A559,'QAQC ID Reference Page'!A$1:G$10999,7,FALSE)</f>
        <v>B</v>
      </c>
      <c r="H559" s="15">
        <v>44595</v>
      </c>
      <c r="I559" s="10">
        <v>0.25</v>
      </c>
      <c r="J559" s="10">
        <v>100</v>
      </c>
      <c r="K559" s="10">
        <v>10</v>
      </c>
      <c r="L559" s="10">
        <v>901.42</v>
      </c>
      <c r="M559" s="32">
        <f t="shared" si="6"/>
        <v>0.1</v>
      </c>
      <c r="N559" s="32">
        <f t="shared" si="7"/>
        <v>133.16015999999999</v>
      </c>
      <c r="O559" s="32">
        <f t="shared" si="8"/>
        <v>13.316015999999999</v>
      </c>
      <c r="P559" s="10"/>
      <c r="Q559" s="3"/>
      <c r="R559" s="10"/>
      <c r="S559" s="3"/>
      <c r="T559" s="3"/>
      <c r="U559" s="3"/>
      <c r="V559" s="3"/>
      <c r="W559" s="3"/>
      <c r="X559" s="3"/>
      <c r="Y559" s="3"/>
      <c r="Z559" s="3"/>
      <c r="AA559" s="3"/>
    </row>
    <row r="560" spans="1:27" x14ac:dyDescent="0.2">
      <c r="A560" s="10">
        <v>11518</v>
      </c>
      <c r="B560" s="3" t="str">
        <f>VLOOKUP(A560,'QAQC ID Reference Page'!A$1:G$10999,2,FALSE)</f>
        <v>OBS1121</v>
      </c>
      <c r="C560" s="11">
        <f>VLOOKUP(A560,'QAQC ID Reference Page'!A$1:G$10999,3,FALSE)</f>
        <v>44516</v>
      </c>
      <c r="D560" s="12">
        <f>VLOOKUP(A560,'QAQC ID Reference Page'!A$1:G$10999,4,FALSE)</f>
        <v>0.28749999999999998</v>
      </c>
      <c r="E560" s="3">
        <f>VLOOKUP(A560,'QAQC ID Reference Page'!A$1:G$10999,5,FALSE)</f>
        <v>1006</v>
      </c>
      <c r="F560" s="3" t="str">
        <f>VLOOKUP(A560,'QAQC ID Reference Page'!A$1:G$10999,6,FALSE)</f>
        <v>EFR</v>
      </c>
      <c r="G560" s="3" t="str">
        <f>VLOOKUP(A560,'QAQC ID Reference Page'!A$1:G$10999,7,FALSE)</f>
        <v>S</v>
      </c>
      <c r="H560" s="15">
        <v>44595</v>
      </c>
      <c r="I560" s="10">
        <v>0.25</v>
      </c>
      <c r="J560" s="10">
        <v>100</v>
      </c>
      <c r="K560" s="10">
        <v>10</v>
      </c>
      <c r="L560" s="10">
        <v>470.68</v>
      </c>
      <c r="M560" s="32">
        <f t="shared" si="6"/>
        <v>0.1</v>
      </c>
      <c r="N560" s="32">
        <f t="shared" si="7"/>
        <v>69.410640000000001</v>
      </c>
      <c r="O560" s="32">
        <f t="shared" si="8"/>
        <v>6.9410640000000008</v>
      </c>
      <c r="P560" s="10"/>
      <c r="Q560" s="3"/>
      <c r="R560" s="10"/>
      <c r="S560" s="3"/>
      <c r="T560" s="3"/>
      <c r="U560" s="3"/>
      <c r="V560" s="3"/>
      <c r="W560" s="3"/>
      <c r="X560" s="3"/>
      <c r="Y560" s="3"/>
      <c r="Z560" s="3"/>
      <c r="AA560" s="3"/>
    </row>
    <row r="561" spans="1:27" x14ac:dyDescent="0.2">
      <c r="A561" s="10">
        <v>11519</v>
      </c>
      <c r="B561" s="3" t="str">
        <f>VLOOKUP(A561,'QAQC ID Reference Page'!A$1:G$10999,2,FALSE)</f>
        <v>OBS1121</v>
      </c>
      <c r="C561" s="11">
        <f>VLOOKUP(A561,'QAQC ID Reference Page'!A$1:G$10999,3,FALSE)</f>
        <v>44516</v>
      </c>
      <c r="D561" s="12">
        <f>VLOOKUP(A561,'QAQC ID Reference Page'!A$1:G$10999,4,FALSE)</f>
        <v>0.41666666666666669</v>
      </c>
      <c r="E561" s="3">
        <f>VLOOKUP(A561,'QAQC ID Reference Page'!A$1:G$10999,5,FALSE)</f>
        <v>1004</v>
      </c>
      <c r="F561" s="3" t="str">
        <f>VLOOKUP(A561,'QAQC ID Reference Page'!A$1:G$10999,6,FALSE)</f>
        <v>I7C</v>
      </c>
      <c r="G561" s="3" t="str">
        <f>VLOOKUP(A561,'QAQC ID Reference Page'!A$1:G$10999,7,FALSE)</f>
        <v>S</v>
      </c>
      <c r="H561" s="15">
        <v>44595</v>
      </c>
      <c r="I561" s="10">
        <v>0.25</v>
      </c>
      <c r="J561" s="10">
        <v>100</v>
      </c>
      <c r="K561" s="10">
        <v>10</v>
      </c>
      <c r="L561" s="10">
        <v>662.81</v>
      </c>
      <c r="M561" s="32">
        <f t="shared" si="6"/>
        <v>0.1</v>
      </c>
      <c r="N561" s="32">
        <f t="shared" si="7"/>
        <v>97.845879999999994</v>
      </c>
      <c r="O561" s="32">
        <f t="shared" si="8"/>
        <v>9.7845879999999994</v>
      </c>
      <c r="P561" s="10"/>
      <c r="Q561" s="3"/>
      <c r="R561" s="10"/>
      <c r="S561" s="3"/>
      <c r="T561" s="3"/>
      <c r="U561" s="3"/>
      <c r="V561" s="3"/>
      <c r="W561" s="3"/>
      <c r="X561" s="3"/>
      <c r="Y561" s="3"/>
      <c r="Z561" s="3"/>
      <c r="AA561" s="3"/>
    </row>
    <row r="562" spans="1:27" x14ac:dyDescent="0.2">
      <c r="A562" s="10">
        <v>11520</v>
      </c>
      <c r="B562" s="3" t="str">
        <f>VLOOKUP(A562,'QAQC ID Reference Page'!A$1:G$10999,2,FALSE)</f>
        <v>OBS1121</v>
      </c>
      <c r="C562" s="11">
        <f>VLOOKUP(A562,'QAQC ID Reference Page'!A$1:G$10999,3,FALSE)</f>
        <v>44516</v>
      </c>
      <c r="D562" s="12">
        <f>VLOOKUP(A562,'QAQC ID Reference Page'!A$1:G$10999,4,FALSE)</f>
        <v>0.46180555555555558</v>
      </c>
      <c r="E562" s="3">
        <f>VLOOKUP(A562,'QAQC ID Reference Page'!A$1:G$10999,5,FALSE)</f>
        <v>1019</v>
      </c>
      <c r="F562" s="3" t="str">
        <f>VLOOKUP(A562,'QAQC ID Reference Page'!A$1:G$10999,6,FALSE)</f>
        <v>G9</v>
      </c>
      <c r="G562" s="3" t="str">
        <f>VLOOKUP(A562,'QAQC ID Reference Page'!A$1:G$10999,7,FALSE)</f>
        <v>S</v>
      </c>
      <c r="H562" s="15">
        <v>44595</v>
      </c>
      <c r="I562" s="10">
        <v>0.25</v>
      </c>
      <c r="J562" s="10">
        <v>100</v>
      </c>
      <c r="K562" s="10">
        <v>10</v>
      </c>
      <c r="L562" s="10">
        <v>440.46</v>
      </c>
      <c r="M562" s="32">
        <f t="shared" si="6"/>
        <v>0.1</v>
      </c>
      <c r="N562" s="32">
        <f t="shared" si="7"/>
        <v>64.938079999999999</v>
      </c>
      <c r="O562" s="32">
        <f t="shared" si="8"/>
        <v>6.4938080000000005</v>
      </c>
      <c r="P562" s="10"/>
      <c r="Q562" s="3"/>
      <c r="R562" s="10"/>
      <c r="S562" s="3"/>
      <c r="T562" s="3"/>
      <c r="U562" s="3"/>
      <c r="V562" s="3"/>
      <c r="W562" s="3"/>
      <c r="X562" s="3"/>
      <c r="Y562" s="3"/>
      <c r="Z562" s="3"/>
      <c r="AA562" s="3"/>
    </row>
    <row r="563" spans="1:27" x14ac:dyDescent="0.2">
      <c r="A563" s="10">
        <v>11521</v>
      </c>
      <c r="B563" s="3" t="str">
        <f>VLOOKUP(A563,'QAQC ID Reference Page'!A$1:G$10999,2,FALSE)</f>
        <v>OBS1121</v>
      </c>
      <c r="C563" s="11">
        <f>VLOOKUP(A563,'QAQC ID Reference Page'!A$1:G$10999,3,FALSE)</f>
        <v>44516</v>
      </c>
      <c r="D563" s="12">
        <f>VLOOKUP(A563,'QAQC ID Reference Page'!A$1:G$10999,4,FALSE)</f>
        <v>0.28749999999999998</v>
      </c>
      <c r="E563" s="3">
        <f>VLOOKUP(A563,'QAQC ID Reference Page'!A$1:G$10999,5,FALSE)</f>
        <v>1027</v>
      </c>
      <c r="F563" s="3" t="str">
        <f>VLOOKUP(A563,'QAQC ID Reference Page'!A$1:G$10999,6,FALSE)</f>
        <v>EFR</v>
      </c>
      <c r="G563" s="3" t="str">
        <f>VLOOKUP(A563,'QAQC ID Reference Page'!A$1:G$10999,7,FALSE)</f>
        <v>B</v>
      </c>
      <c r="H563" s="15">
        <v>44595</v>
      </c>
      <c r="I563" s="10">
        <v>0.25</v>
      </c>
      <c r="J563" s="10">
        <v>100</v>
      </c>
      <c r="K563" s="10">
        <v>10</v>
      </c>
      <c r="L563" s="10">
        <v>594.35</v>
      </c>
      <c r="M563" s="32">
        <f t="shared" si="6"/>
        <v>0.1</v>
      </c>
      <c r="N563" s="32">
        <f t="shared" si="7"/>
        <v>87.713799999999992</v>
      </c>
      <c r="O563" s="32">
        <f t="shared" si="8"/>
        <v>8.7713799999999988</v>
      </c>
      <c r="P563" s="10"/>
      <c r="Q563" s="3"/>
      <c r="R563" s="10"/>
      <c r="S563" s="3"/>
      <c r="T563" s="3"/>
      <c r="U563" s="3"/>
      <c r="V563" s="3"/>
      <c r="W563" s="3"/>
      <c r="X563" s="3"/>
      <c r="Y563" s="3"/>
      <c r="Z563" s="3"/>
      <c r="AA563" s="3"/>
    </row>
    <row r="564" spans="1:27" x14ac:dyDescent="0.2">
      <c r="A564" s="10">
        <v>11522</v>
      </c>
      <c r="B564" s="3" t="str">
        <f>VLOOKUP(A564,'QAQC ID Reference Page'!A$1:G$10999,2,FALSE)</f>
        <v>OBS1121</v>
      </c>
      <c r="C564" s="11">
        <f>VLOOKUP(A564,'QAQC ID Reference Page'!A$1:G$10999,3,FALSE)</f>
        <v>44516</v>
      </c>
      <c r="D564" s="12">
        <f>VLOOKUP(A564,'QAQC ID Reference Page'!A$1:G$10999,4,FALSE)</f>
        <v>0.40416666666666667</v>
      </c>
      <c r="E564" s="3">
        <f>VLOOKUP(A564,'QAQC ID Reference Page'!A$1:G$10999,5,FALSE)</f>
        <v>1035</v>
      </c>
      <c r="F564" s="3" t="str">
        <f>VLOOKUP(A564,'QAQC ID Reference Page'!A$1:G$10999,6,FALSE)</f>
        <v>I9</v>
      </c>
      <c r="G564" s="3" t="str">
        <f>VLOOKUP(A564,'QAQC ID Reference Page'!A$1:G$10999,7,FALSE)</f>
        <v>S</v>
      </c>
      <c r="H564" s="15">
        <v>44595</v>
      </c>
      <c r="I564" s="10">
        <v>0.25</v>
      </c>
      <c r="J564" s="10">
        <v>100</v>
      </c>
      <c r="K564" s="10">
        <v>10</v>
      </c>
      <c r="L564" s="10">
        <v>584.19000000000005</v>
      </c>
      <c r="M564" s="32">
        <f t="shared" si="6"/>
        <v>0.1</v>
      </c>
      <c r="N564" s="32">
        <f t="shared" si="7"/>
        <v>86.210120000000003</v>
      </c>
      <c r="O564" s="32">
        <f t="shared" si="8"/>
        <v>8.6210120000000003</v>
      </c>
      <c r="P564" s="10"/>
      <c r="Q564" s="3"/>
      <c r="R564" s="10"/>
      <c r="S564" s="3"/>
      <c r="T564" s="3"/>
      <c r="U564" s="3"/>
      <c r="V564" s="3"/>
      <c r="W564" s="3"/>
      <c r="X564" s="3"/>
      <c r="Y564" s="3"/>
      <c r="Z564" s="3"/>
      <c r="AA564" s="3"/>
    </row>
    <row r="565" spans="1:27" x14ac:dyDescent="0.2">
      <c r="A565" s="10">
        <v>11523</v>
      </c>
      <c r="B565" s="3" t="str">
        <f>VLOOKUP(A565,'QAQC ID Reference Page'!A$1:G$10999,2,FALSE)</f>
        <v>OBS1121</v>
      </c>
      <c r="C565" s="11">
        <f>VLOOKUP(A565,'QAQC ID Reference Page'!A$1:G$10999,3,FALSE)</f>
        <v>44516</v>
      </c>
      <c r="D565" s="12">
        <f>VLOOKUP(A565,'QAQC ID Reference Page'!A$1:G$10999,4,FALSE)</f>
        <v>0.38958333333333334</v>
      </c>
      <c r="E565" s="3">
        <f>VLOOKUP(A565,'QAQC ID Reference Page'!A$1:G$10999,5,FALSE)</f>
        <v>1005</v>
      </c>
      <c r="F565" s="3" t="str">
        <f>VLOOKUP(A565,'QAQC ID Reference Page'!A$1:G$10999,6,FALSE)</f>
        <v>BR</v>
      </c>
      <c r="G565" s="3" t="str">
        <f>VLOOKUP(A565,'QAQC ID Reference Page'!A$1:G$10999,7,FALSE)</f>
        <v>S</v>
      </c>
      <c r="H565" s="15">
        <v>44595</v>
      </c>
      <c r="I565" s="10">
        <v>0.25</v>
      </c>
      <c r="J565" s="10">
        <v>100</v>
      </c>
      <c r="K565" s="10">
        <v>10</v>
      </c>
      <c r="L565" s="10">
        <v>336.72</v>
      </c>
      <c r="M565" s="32">
        <f t="shared" si="6"/>
        <v>0.1</v>
      </c>
      <c r="N565" s="32">
        <f t="shared" si="7"/>
        <v>49.584560000000003</v>
      </c>
      <c r="O565" s="32">
        <f t="shared" si="8"/>
        <v>4.9584560000000009</v>
      </c>
      <c r="P565" s="10"/>
      <c r="Q565" s="3"/>
      <c r="R565" s="10"/>
      <c r="S565" s="3"/>
      <c r="T565" s="3"/>
      <c r="U565" s="3"/>
      <c r="V565" s="3"/>
      <c r="W565" s="3"/>
      <c r="X565" s="3"/>
      <c r="Y565" s="3"/>
      <c r="Z565" s="3"/>
      <c r="AA565" s="3"/>
    </row>
    <row r="566" spans="1:27" x14ac:dyDescent="0.2">
      <c r="A566" s="3">
        <v>11524</v>
      </c>
      <c r="B566" s="3" t="str">
        <f>VLOOKUP(A566,'QAQC ID Reference Page'!A$1:G$10999,2,FALSE)</f>
        <v>OBS1121</v>
      </c>
      <c r="C566" s="11">
        <f>VLOOKUP(A566,'QAQC ID Reference Page'!A$1:G$10999,3,FALSE)</f>
        <v>44518</v>
      </c>
      <c r="D566" s="12">
        <f>VLOOKUP(A566,'QAQC ID Reference Page'!A$1:G$10999,4,FALSE)</f>
        <v>0.53055555555555556</v>
      </c>
      <c r="E566" s="3">
        <f>VLOOKUP(A566,'QAQC ID Reference Page'!A$1:G$10999,5,FALSE)</f>
        <v>1020</v>
      </c>
      <c r="F566" s="3" t="str">
        <f>VLOOKUP(A566,'QAQC ID Reference Page'!A$1:G$10999,6,FALSE)</f>
        <v>B1</v>
      </c>
      <c r="G566" s="3" t="str">
        <f>VLOOKUP(A566,'QAQC ID Reference Page'!A$1:G$10999,7,FALSE)</f>
        <v>S</v>
      </c>
      <c r="H566" s="13">
        <v>44537</v>
      </c>
      <c r="I566" s="52">
        <v>0</v>
      </c>
      <c r="J566" s="3">
        <v>100</v>
      </c>
      <c r="K566" s="3">
        <v>10</v>
      </c>
      <c r="L566" s="3">
        <v>261.08999999999997</v>
      </c>
      <c r="M566" s="26">
        <f t="shared" si="6"/>
        <v>0.1</v>
      </c>
      <c r="N566" s="26">
        <f t="shared" si="7"/>
        <v>38.641319999999993</v>
      </c>
      <c r="O566" s="26">
        <f t="shared" si="8"/>
        <v>3.8641319999999997</v>
      </c>
      <c r="P566" s="3" t="s">
        <v>760</v>
      </c>
      <c r="Q566" s="3"/>
      <c r="R566" s="3"/>
      <c r="S566" s="3"/>
      <c r="T566" s="3"/>
      <c r="U566" s="3"/>
      <c r="V566" s="3"/>
      <c r="W566" s="3"/>
      <c r="X566" s="3"/>
      <c r="Y566" s="3"/>
      <c r="Z566" s="3"/>
      <c r="AA566" s="3"/>
    </row>
    <row r="567" spans="1:27" x14ac:dyDescent="0.2">
      <c r="A567" s="3">
        <v>11525</v>
      </c>
      <c r="B567" s="3" t="str">
        <f>VLOOKUP(A567,'QAQC ID Reference Page'!A$1:G$10999,2,FALSE)</f>
        <v>OBS1121</v>
      </c>
      <c r="C567" s="11">
        <f>VLOOKUP(A567,'QAQC ID Reference Page'!A$1:G$10999,3,FALSE)</f>
        <v>44518</v>
      </c>
      <c r="D567" s="12">
        <f>VLOOKUP(A567,'QAQC ID Reference Page'!A$1:G$10999,4,FALSE)</f>
        <v>0.49652777777777779</v>
      </c>
      <c r="E567" s="3">
        <f>VLOOKUP(A567,'QAQC ID Reference Page'!A$1:G$10999,5,FALSE)</f>
        <v>1041</v>
      </c>
      <c r="F567" s="3" t="str">
        <f>VLOOKUP(A567,'QAQC ID Reference Page'!A$1:G$10999,6,FALSE)</f>
        <v>E1</v>
      </c>
      <c r="G567" s="3" t="str">
        <f>VLOOKUP(A567,'QAQC ID Reference Page'!A$1:G$10999,7,FALSE)</f>
        <v>S</v>
      </c>
      <c r="H567" s="13">
        <v>44537</v>
      </c>
      <c r="I567" s="52">
        <v>0</v>
      </c>
      <c r="J567" s="3">
        <v>100</v>
      </c>
      <c r="K567" s="3">
        <v>10</v>
      </c>
      <c r="L567" s="3">
        <v>142.15</v>
      </c>
      <c r="M567" s="26">
        <f t="shared" si="6"/>
        <v>0.1</v>
      </c>
      <c r="N567" s="26">
        <f t="shared" si="7"/>
        <v>21.0382</v>
      </c>
      <c r="O567" s="26">
        <f t="shared" si="8"/>
        <v>2.1038200000000002</v>
      </c>
      <c r="P567" s="3"/>
      <c r="Q567" s="3"/>
      <c r="R567" s="3"/>
      <c r="S567" s="3"/>
      <c r="T567" s="3"/>
      <c r="U567" s="3"/>
      <c r="V567" s="3"/>
      <c r="W567" s="3"/>
      <c r="X567" s="3"/>
      <c r="Y567" s="3"/>
      <c r="Z567" s="3"/>
      <c r="AA567" s="3"/>
    </row>
    <row r="568" spans="1:27" x14ac:dyDescent="0.2">
      <c r="A568" s="3">
        <v>11526</v>
      </c>
      <c r="B568" s="3" t="str">
        <f>VLOOKUP(A568,'QAQC ID Reference Page'!A$1:G$10999,2,FALSE)</f>
        <v>OBS1121</v>
      </c>
      <c r="C568" s="11">
        <f>VLOOKUP(A568,'QAQC ID Reference Page'!A$1:G$10999,3,FALSE)</f>
        <v>44518</v>
      </c>
      <c r="D568" s="12">
        <f>VLOOKUP(A568,'QAQC ID Reference Page'!A$1:G$10999,4,FALSE)</f>
        <v>0.50763888888888886</v>
      </c>
      <c r="E568" s="3">
        <f>VLOOKUP(A568,'QAQC ID Reference Page'!A$1:G$10999,5,FALSE)</f>
        <v>1028</v>
      </c>
      <c r="F568" s="3" t="str">
        <f>VLOOKUP(A568,'QAQC ID Reference Page'!A$1:G$10999,6,FALSE)</f>
        <v>D1</v>
      </c>
      <c r="G568" s="3" t="str">
        <f>VLOOKUP(A568,'QAQC ID Reference Page'!A$1:G$10999,7,FALSE)</f>
        <v>S</v>
      </c>
      <c r="H568" s="13">
        <v>44537</v>
      </c>
      <c r="I568" s="52">
        <v>0</v>
      </c>
      <c r="J568" s="3">
        <v>100</v>
      </c>
      <c r="K568" s="3">
        <v>10</v>
      </c>
      <c r="L568" s="3">
        <v>115.76</v>
      </c>
      <c r="M568" s="26">
        <f t="shared" si="6"/>
        <v>0.1</v>
      </c>
      <c r="N568" s="26">
        <f t="shared" si="7"/>
        <v>17.132480000000001</v>
      </c>
      <c r="O568" s="26">
        <f t="shared" si="8"/>
        <v>1.7132480000000001</v>
      </c>
      <c r="P568" s="3"/>
      <c r="Q568" s="3"/>
      <c r="R568" s="3"/>
      <c r="S568" s="3"/>
      <c r="T568" s="3"/>
      <c r="U568" s="3"/>
      <c r="V568" s="3"/>
      <c r="W568" s="3"/>
      <c r="X568" s="3"/>
      <c r="Y568" s="3"/>
      <c r="Z568" s="3"/>
      <c r="AA568" s="3"/>
    </row>
    <row r="569" spans="1:27" x14ac:dyDescent="0.2">
      <c r="A569" s="3">
        <v>11527</v>
      </c>
      <c r="B569" s="3" t="str">
        <f>VLOOKUP(A569,'QAQC ID Reference Page'!A$1:G$10999,2,FALSE)</f>
        <v>OBS1121</v>
      </c>
      <c r="C569" s="11">
        <f>VLOOKUP(A569,'QAQC ID Reference Page'!A$1:G$10999,3,FALSE)</f>
        <v>44518</v>
      </c>
      <c r="D569" s="12">
        <f>VLOOKUP(A569,'QAQC ID Reference Page'!A$1:G$10999,4,FALSE)</f>
        <v>0.54791666666666672</v>
      </c>
      <c r="E569" s="3">
        <f>VLOOKUP(A569,'QAQC ID Reference Page'!A$1:G$10999,5,FALSE)</f>
        <v>1017</v>
      </c>
      <c r="F569" s="3" t="str">
        <f>VLOOKUP(A569,'QAQC ID Reference Page'!A$1:G$10999,6,FALSE)</f>
        <v>B4</v>
      </c>
      <c r="G569" s="3" t="str">
        <f>VLOOKUP(A569,'QAQC ID Reference Page'!A$1:G$10999,7,FALSE)</f>
        <v>B</v>
      </c>
      <c r="H569" s="13">
        <v>44537</v>
      </c>
      <c r="I569" s="52">
        <v>0</v>
      </c>
      <c r="J569" s="3">
        <v>100</v>
      </c>
      <c r="K569" s="3">
        <v>10</v>
      </c>
      <c r="L569" s="3">
        <v>274.06</v>
      </c>
      <c r="M569" s="26">
        <f t="shared" si="6"/>
        <v>0.1</v>
      </c>
      <c r="N569" s="26">
        <f t="shared" si="7"/>
        <v>40.560879999999997</v>
      </c>
      <c r="O569" s="26">
        <f t="shared" si="8"/>
        <v>4.0560879999999999</v>
      </c>
      <c r="P569" s="3"/>
      <c r="Q569" s="3"/>
      <c r="R569" s="3"/>
      <c r="S569" s="3"/>
      <c r="T569" s="3"/>
      <c r="U569" s="3"/>
      <c r="V569" s="3"/>
      <c r="W569" s="3"/>
      <c r="X569" s="3"/>
      <c r="Y569" s="3"/>
      <c r="Z569" s="3"/>
      <c r="AA569" s="3"/>
    </row>
    <row r="570" spans="1:27" x14ac:dyDescent="0.2">
      <c r="A570" s="3">
        <v>11528</v>
      </c>
      <c r="B570" s="3" t="str">
        <f>VLOOKUP(A570,'QAQC ID Reference Page'!A$1:G$10999,2,FALSE)</f>
        <v>OBS1121</v>
      </c>
      <c r="C570" s="11">
        <f>VLOOKUP(A570,'QAQC ID Reference Page'!A$1:G$10999,3,FALSE)</f>
        <v>44518</v>
      </c>
      <c r="D570" s="12">
        <f>VLOOKUP(A570,'QAQC ID Reference Page'!A$1:G$10999,4,FALSE)</f>
        <v>0.52152777777777781</v>
      </c>
      <c r="E570" s="3">
        <f>VLOOKUP(A570,'QAQC ID Reference Page'!A$1:G$10999,5,FALSE)</f>
        <v>1042</v>
      </c>
      <c r="F570" s="3" t="str">
        <f>VLOOKUP(A570,'QAQC ID Reference Page'!A$1:G$10999,6,FALSE)</f>
        <v>C1</v>
      </c>
      <c r="G570" s="3" t="str">
        <f>VLOOKUP(A570,'QAQC ID Reference Page'!A$1:G$10999,7,FALSE)</f>
        <v>S</v>
      </c>
      <c r="H570" s="13">
        <v>44537</v>
      </c>
      <c r="I570" s="52">
        <v>0</v>
      </c>
      <c r="J570" s="3">
        <v>100</v>
      </c>
      <c r="K570" s="3">
        <v>10</v>
      </c>
      <c r="L570" s="3">
        <v>112.14</v>
      </c>
      <c r="M570" s="26">
        <f t="shared" si="6"/>
        <v>0.1</v>
      </c>
      <c r="N570" s="26">
        <f t="shared" si="7"/>
        <v>16.596719999999998</v>
      </c>
      <c r="O570" s="26">
        <f t="shared" si="8"/>
        <v>1.6596719999999998</v>
      </c>
      <c r="P570" s="3"/>
      <c r="Q570" s="3"/>
      <c r="R570" s="3"/>
      <c r="S570" s="3"/>
      <c r="T570" s="3"/>
      <c r="U570" s="3"/>
      <c r="V570" s="3"/>
      <c r="W570" s="3"/>
      <c r="X570" s="3"/>
      <c r="Y570" s="3"/>
      <c r="Z570" s="3"/>
      <c r="AA570" s="3"/>
    </row>
    <row r="571" spans="1:27" x14ac:dyDescent="0.2">
      <c r="A571" s="3">
        <v>11529</v>
      </c>
      <c r="B571" s="3" t="str">
        <f>VLOOKUP(A571,'QAQC ID Reference Page'!A$1:G$10999,2,FALSE)</f>
        <v>OBS1121</v>
      </c>
      <c r="C571" s="11">
        <f>VLOOKUP(A571,'QAQC ID Reference Page'!A$1:G$10999,3,FALSE)</f>
        <v>44518</v>
      </c>
      <c r="D571" s="12">
        <f>VLOOKUP(A571,'QAQC ID Reference Page'!A$1:G$10999,4,FALSE)</f>
        <v>0.54791666666666672</v>
      </c>
      <c r="E571" s="3">
        <f>VLOOKUP(A571,'QAQC ID Reference Page'!A$1:G$10999,5,FALSE)</f>
        <v>1003</v>
      </c>
      <c r="F571" s="3" t="str">
        <f>VLOOKUP(A571,'QAQC ID Reference Page'!A$1:G$10999,6,FALSE)</f>
        <v>B4</v>
      </c>
      <c r="G571" s="3" t="str">
        <f>VLOOKUP(A571,'QAQC ID Reference Page'!A$1:G$10999,7,FALSE)</f>
        <v>S</v>
      </c>
      <c r="H571" s="13">
        <v>44537</v>
      </c>
      <c r="I571" s="52">
        <v>0</v>
      </c>
      <c r="J571" s="3">
        <v>100</v>
      </c>
      <c r="K571" s="3">
        <v>10</v>
      </c>
      <c r="L571" s="3">
        <v>219.92</v>
      </c>
      <c r="M571" s="26">
        <f t="shared" si="6"/>
        <v>0.1</v>
      </c>
      <c r="N571" s="26">
        <f t="shared" si="7"/>
        <v>32.548159999999996</v>
      </c>
      <c r="O571" s="26">
        <f t="shared" si="8"/>
        <v>3.2548159999999999</v>
      </c>
      <c r="P571" s="3"/>
      <c r="Q571" s="3"/>
      <c r="R571" s="3"/>
      <c r="S571" s="3"/>
      <c r="T571" s="3"/>
      <c r="U571" s="3"/>
      <c r="V571" s="3"/>
      <c r="W571" s="3"/>
      <c r="X571" s="3"/>
      <c r="Y571" s="3"/>
      <c r="Z571" s="3"/>
      <c r="AA571" s="3"/>
    </row>
    <row r="572" spans="1:27" x14ac:dyDescent="0.2">
      <c r="A572" s="3">
        <v>11530</v>
      </c>
      <c r="B572" s="3" t="str">
        <f>VLOOKUP(A572,'QAQC ID Reference Page'!A$1:G$10999,2,FALSE)</f>
        <v>OBS1121</v>
      </c>
      <c r="C572" s="11">
        <f>VLOOKUP(A572,'QAQC ID Reference Page'!A$1:G$10999,3,FALSE)</f>
        <v>44518</v>
      </c>
      <c r="D572" s="12">
        <f>VLOOKUP(A572,'QAQC ID Reference Page'!A$1:G$10999,4,FALSE)</f>
        <v>0.35416666666666669</v>
      </c>
      <c r="E572" s="3">
        <f>VLOOKUP(A572,'QAQC ID Reference Page'!A$1:G$10999,5,FALSE)</f>
        <v>1009</v>
      </c>
      <c r="F572" s="3" t="str">
        <f>VLOOKUP(A572,'QAQC ID Reference Page'!A$1:G$10999,6,FALSE)</f>
        <v>WB</v>
      </c>
      <c r="G572" s="3" t="str">
        <f>VLOOKUP(A572,'QAQC ID Reference Page'!A$1:G$10999,7,FALSE)</f>
        <v>S</v>
      </c>
      <c r="H572" s="13">
        <v>44537</v>
      </c>
      <c r="I572" s="52">
        <v>0</v>
      </c>
      <c r="J572" s="3">
        <v>100</v>
      </c>
      <c r="K572" s="3">
        <v>10</v>
      </c>
      <c r="L572" s="3">
        <v>1053.05</v>
      </c>
      <c r="M572" s="26">
        <f t="shared" si="6"/>
        <v>0.1</v>
      </c>
      <c r="N572" s="26">
        <f t="shared" si="7"/>
        <v>155.85139999999998</v>
      </c>
      <c r="O572" s="26">
        <f t="shared" si="8"/>
        <v>15.585139999999999</v>
      </c>
      <c r="P572" s="3"/>
      <c r="Q572" s="3"/>
      <c r="R572" s="3"/>
      <c r="S572" s="3"/>
      <c r="T572" s="3"/>
      <c r="U572" s="3"/>
      <c r="V572" s="3"/>
      <c r="W572" s="3"/>
      <c r="X572" s="3"/>
      <c r="Y572" s="3"/>
      <c r="Z572" s="3"/>
      <c r="AA572" s="3"/>
    </row>
    <row r="573" spans="1:27" x14ac:dyDescent="0.2">
      <c r="A573" s="3">
        <v>11531</v>
      </c>
      <c r="B573" s="3" t="str">
        <f>VLOOKUP(A573,'QAQC ID Reference Page'!A$1:G$10999,2,FALSE)</f>
        <v>OBS1121</v>
      </c>
      <c r="C573" s="11">
        <f>VLOOKUP(A573,'QAQC ID Reference Page'!A$1:G$10999,3,FALSE)</f>
        <v>44518</v>
      </c>
      <c r="D573" s="12">
        <f>VLOOKUP(A573,'QAQC ID Reference Page'!A$1:G$10999,4,FALSE)</f>
        <v>0.48194444444444445</v>
      </c>
      <c r="E573" s="3">
        <f>VLOOKUP(A573,'QAQC ID Reference Page'!A$1:G$10999,5,FALSE)</f>
        <v>1006</v>
      </c>
      <c r="F573" s="3" t="str">
        <f>VLOOKUP(A573,'QAQC ID Reference Page'!A$1:G$10999,6,FALSE)</f>
        <v>BLB</v>
      </c>
      <c r="G573" s="3" t="str">
        <f>VLOOKUP(A573,'QAQC ID Reference Page'!A$1:G$10999,7,FALSE)</f>
        <v>S</v>
      </c>
      <c r="H573" s="13">
        <v>44537</v>
      </c>
      <c r="I573" s="52">
        <v>0</v>
      </c>
      <c r="J573" s="3">
        <v>100</v>
      </c>
      <c r="K573" s="3">
        <v>10</v>
      </c>
      <c r="L573" s="3">
        <v>169.48</v>
      </c>
      <c r="M573" s="26">
        <f t="shared" si="6"/>
        <v>0.1</v>
      </c>
      <c r="N573" s="26">
        <f t="shared" si="7"/>
        <v>25.083039999999997</v>
      </c>
      <c r="O573" s="26">
        <f t="shared" si="8"/>
        <v>2.5083039999999999</v>
      </c>
      <c r="P573" s="3"/>
      <c r="Q573" s="3"/>
      <c r="R573" s="3"/>
      <c r="S573" s="3"/>
      <c r="T573" s="3"/>
      <c r="U573" s="3"/>
      <c r="V573" s="3"/>
      <c r="W573" s="3"/>
      <c r="X573" s="3"/>
      <c r="Y573" s="3"/>
      <c r="Z573" s="3"/>
      <c r="AA573" s="3"/>
    </row>
    <row r="574" spans="1:27" x14ac:dyDescent="0.2">
      <c r="A574" s="3">
        <v>11532</v>
      </c>
      <c r="B574" s="3" t="str">
        <f>VLOOKUP(A574,'QAQC ID Reference Page'!A$1:G$10999,2,FALSE)</f>
        <v>OBS1121</v>
      </c>
      <c r="C574" s="11">
        <f>VLOOKUP(A574,'QAQC ID Reference Page'!A$1:G$10999,3,FALSE)</f>
        <v>44518</v>
      </c>
      <c r="D574" s="12">
        <f>VLOOKUP(A574,'QAQC ID Reference Page'!A$1:G$10999,4,FALSE)</f>
        <v>0.4548611111111111</v>
      </c>
      <c r="E574" s="3">
        <f>VLOOKUP(A574,'QAQC ID Reference Page'!A$1:G$10999,5,FALSE)</f>
        <v>1033</v>
      </c>
      <c r="F574" s="3" t="str">
        <f>VLOOKUP(A574,'QAQC ID Reference Page'!A$1:G$10999,6,FALSE)</f>
        <v>C4</v>
      </c>
      <c r="G574" s="3" t="str">
        <f>VLOOKUP(A574,'QAQC ID Reference Page'!A$1:G$10999,7,FALSE)</f>
        <v>S</v>
      </c>
      <c r="H574" s="13">
        <v>44537</v>
      </c>
      <c r="I574" s="52">
        <v>0</v>
      </c>
      <c r="J574" s="3">
        <v>100</v>
      </c>
      <c r="K574" s="3">
        <v>10</v>
      </c>
      <c r="L574" s="3">
        <v>458.92</v>
      </c>
      <c r="M574" s="26">
        <f t="shared" si="6"/>
        <v>0.1</v>
      </c>
      <c r="N574" s="26">
        <f t="shared" si="7"/>
        <v>67.920159999999996</v>
      </c>
      <c r="O574" s="26">
        <f t="shared" si="8"/>
        <v>6.7920160000000003</v>
      </c>
      <c r="P574" s="3"/>
      <c r="Q574" s="3"/>
      <c r="R574" s="3"/>
      <c r="S574" s="3"/>
      <c r="T574" s="3"/>
      <c r="U574" s="3"/>
      <c r="V574" s="3"/>
      <c r="W574" s="3"/>
      <c r="X574" s="3"/>
      <c r="Y574" s="3"/>
      <c r="Z574" s="3"/>
      <c r="AA574" s="3"/>
    </row>
    <row r="575" spans="1:27" x14ac:dyDescent="0.2">
      <c r="A575" s="3">
        <v>11533</v>
      </c>
      <c r="B575" s="3" t="str">
        <f>VLOOKUP(A575,'QAQC ID Reference Page'!A$1:G$10999,2,FALSE)</f>
        <v>OBS1121</v>
      </c>
      <c r="C575" s="11">
        <f>VLOOKUP(A575,'QAQC ID Reference Page'!A$1:G$10999,3,FALSE)</f>
        <v>44518</v>
      </c>
      <c r="D575" s="12">
        <f>VLOOKUP(A575,'QAQC ID Reference Page'!A$1:G$10999,4,FALSE)</f>
        <v>0.37638888888888888</v>
      </c>
      <c r="E575" s="3">
        <f>VLOOKUP(A575,'QAQC ID Reference Page'!A$1:G$10999,5,FALSE)</f>
        <v>1005</v>
      </c>
      <c r="F575" s="3" t="str">
        <f>VLOOKUP(A575,'QAQC ID Reference Page'!A$1:G$10999,6,FALSE)</f>
        <v>C9</v>
      </c>
      <c r="G575" s="3" t="str">
        <f>VLOOKUP(A575,'QAQC ID Reference Page'!A$1:G$10999,7,FALSE)</f>
        <v>S</v>
      </c>
      <c r="H575" s="13">
        <v>44537</v>
      </c>
      <c r="I575" s="52">
        <v>0</v>
      </c>
      <c r="J575" s="3">
        <v>100</v>
      </c>
      <c r="K575" s="3">
        <v>10</v>
      </c>
      <c r="L575" s="3">
        <v>696.19</v>
      </c>
      <c r="M575" s="26">
        <f t="shared" si="6"/>
        <v>0.1</v>
      </c>
      <c r="N575" s="26">
        <f t="shared" si="7"/>
        <v>103.03612</v>
      </c>
      <c r="O575" s="26">
        <f t="shared" si="8"/>
        <v>10.303612000000001</v>
      </c>
      <c r="P575" s="3"/>
      <c r="Q575" s="3"/>
      <c r="R575" s="3"/>
      <c r="S575" s="3"/>
      <c r="T575" s="3"/>
      <c r="U575" s="3"/>
      <c r="V575" s="3"/>
      <c r="W575" s="3"/>
      <c r="X575" s="3"/>
      <c r="Y575" s="3"/>
      <c r="Z575" s="3"/>
      <c r="AA575" s="3"/>
    </row>
    <row r="576" spans="1:27" x14ac:dyDescent="0.2">
      <c r="A576" s="3">
        <v>11534</v>
      </c>
      <c r="B576" s="3" t="str">
        <f>VLOOKUP(A576,'QAQC ID Reference Page'!A$1:G$10999,2,FALSE)</f>
        <v>OBS1121</v>
      </c>
      <c r="C576" s="11">
        <f>VLOOKUP(A576,'QAQC ID Reference Page'!A$1:G$10999,3,FALSE)</f>
        <v>44518</v>
      </c>
      <c r="D576" s="12">
        <f>VLOOKUP(A576,'QAQC ID Reference Page'!A$1:G$10999,4,FALSE)</f>
        <v>0.44444444444444442</v>
      </c>
      <c r="E576" s="3">
        <f>VLOOKUP(A576,'QAQC ID Reference Page'!A$1:G$10999,5,FALSE)</f>
        <v>1013</v>
      </c>
      <c r="F576" s="3" t="str">
        <f>VLOOKUP(A576,'QAQC ID Reference Page'!A$1:G$10999,6,FALSE)</f>
        <v>C5-1</v>
      </c>
      <c r="G576" s="3" t="str">
        <f>VLOOKUP(A576,'QAQC ID Reference Page'!A$1:G$10999,7,FALSE)</f>
        <v>S</v>
      </c>
      <c r="H576" s="13">
        <v>44537</v>
      </c>
      <c r="I576" s="52">
        <v>0</v>
      </c>
      <c r="J576" s="3">
        <v>100</v>
      </c>
      <c r="K576" s="3">
        <v>10</v>
      </c>
      <c r="L576" s="3">
        <v>299.94</v>
      </c>
      <c r="M576" s="26">
        <f t="shared" si="6"/>
        <v>0.1</v>
      </c>
      <c r="N576" s="26">
        <f t="shared" si="7"/>
        <v>44.391120000000001</v>
      </c>
      <c r="O576" s="26">
        <f t="shared" si="8"/>
        <v>4.4391120000000006</v>
      </c>
      <c r="P576" s="3"/>
      <c r="Q576" s="3"/>
      <c r="R576" s="3"/>
      <c r="S576" s="3"/>
      <c r="T576" s="3"/>
      <c r="U576" s="3"/>
      <c r="V576" s="3"/>
      <c r="W576" s="3"/>
      <c r="X576" s="3"/>
      <c r="Y576" s="3"/>
      <c r="Z576" s="3"/>
      <c r="AA576" s="3"/>
    </row>
    <row r="577" spans="1:27" x14ac:dyDescent="0.2">
      <c r="A577" s="3">
        <v>11535</v>
      </c>
      <c r="B577" s="3" t="str">
        <f>VLOOKUP(A577,'QAQC ID Reference Page'!A$1:G$10999,2,FALSE)</f>
        <v>OBS1121</v>
      </c>
      <c r="C577" s="11">
        <f>VLOOKUP(A577,'QAQC ID Reference Page'!A$1:G$10999,3,FALSE)</f>
        <v>44518</v>
      </c>
      <c r="D577" s="12">
        <f>VLOOKUP(A577,'QAQC ID Reference Page'!A$1:G$10999,4,FALSE)</f>
        <v>0.47083333333333333</v>
      </c>
      <c r="E577" s="3">
        <f>VLOOKUP(A577,'QAQC ID Reference Page'!A$1:G$10999,5,FALSE)</f>
        <v>1021</v>
      </c>
      <c r="F577" s="3" t="str">
        <f>VLOOKUP(A577,'QAQC ID Reference Page'!A$1:G$10999,6,FALSE)</f>
        <v>WFR</v>
      </c>
      <c r="G577" s="3" t="str">
        <f>VLOOKUP(A577,'QAQC ID Reference Page'!A$1:G$10999,7,FALSE)</f>
        <v>S</v>
      </c>
      <c r="H577" s="13">
        <v>44537</v>
      </c>
      <c r="I577" s="52">
        <v>0</v>
      </c>
      <c r="J577" s="3">
        <v>100</v>
      </c>
      <c r="K577" s="3">
        <v>10</v>
      </c>
      <c r="L577" s="3">
        <v>252.65</v>
      </c>
      <c r="M577" s="26">
        <f t="shared" si="6"/>
        <v>0.1</v>
      </c>
      <c r="N577" s="26">
        <f t="shared" si="7"/>
        <v>37.392199999999995</v>
      </c>
      <c r="O577" s="26">
        <f t="shared" si="8"/>
        <v>3.7392199999999995</v>
      </c>
      <c r="P577" s="3"/>
      <c r="Q577" s="3"/>
      <c r="R577" s="3"/>
      <c r="S577" s="3"/>
      <c r="T577" s="3"/>
      <c r="U577" s="3"/>
      <c r="V577" s="3"/>
      <c r="W577" s="3"/>
      <c r="X577" s="3"/>
      <c r="Y577" s="3"/>
      <c r="Z577" s="3"/>
      <c r="AA577" s="3"/>
    </row>
    <row r="578" spans="1:27" x14ac:dyDescent="0.2">
      <c r="A578" s="3">
        <v>11536</v>
      </c>
      <c r="B578" s="3" t="str">
        <f>VLOOKUP(A578,'QAQC ID Reference Page'!A$1:G$10999,2,FALSE)</f>
        <v>OBS1121</v>
      </c>
      <c r="C578" s="11">
        <f>VLOOKUP(A578,'QAQC ID Reference Page'!A$1:G$10999,3,FALSE)</f>
        <v>44518</v>
      </c>
      <c r="D578" s="12">
        <f>VLOOKUP(A578,'QAQC ID Reference Page'!A$1:G$10999,4,FALSE)</f>
        <v>0.35416666666666669</v>
      </c>
      <c r="E578" s="3">
        <f>VLOOKUP(A578,'QAQC ID Reference Page'!A$1:G$10999,5,FALSE)</f>
        <v>1034</v>
      </c>
      <c r="F578" s="3" t="str">
        <f>VLOOKUP(A578,'QAQC ID Reference Page'!A$1:G$10999,6,FALSE)</f>
        <v>WB</v>
      </c>
      <c r="G578" s="3" t="str">
        <f>VLOOKUP(A578,'QAQC ID Reference Page'!A$1:G$10999,7,FALSE)</f>
        <v>B</v>
      </c>
      <c r="H578" s="13">
        <v>44537</v>
      </c>
      <c r="I578" s="52">
        <v>0</v>
      </c>
      <c r="J578" s="3">
        <v>100</v>
      </c>
      <c r="K578" s="3">
        <v>10</v>
      </c>
      <c r="L578" s="3">
        <v>1556.07</v>
      </c>
      <c r="M578" s="26">
        <f t="shared" si="6"/>
        <v>0.1</v>
      </c>
      <c r="N578" s="26">
        <f t="shared" si="7"/>
        <v>230.29835999999997</v>
      </c>
      <c r="O578" s="26">
        <f t="shared" si="8"/>
        <v>23.029836</v>
      </c>
      <c r="P578" s="3"/>
      <c r="Q578" s="3"/>
      <c r="R578" s="3"/>
      <c r="S578" s="3"/>
      <c r="T578" s="3"/>
      <c r="U578" s="3"/>
      <c r="V578" s="3"/>
      <c r="W578" s="3"/>
      <c r="X578" s="3"/>
      <c r="Y578" s="3"/>
      <c r="Z578" s="3"/>
      <c r="AA578" s="3"/>
    </row>
    <row r="579" spans="1:27" x14ac:dyDescent="0.2">
      <c r="A579" s="3">
        <v>11537</v>
      </c>
      <c r="B579" s="3" t="str">
        <f>VLOOKUP(A579,'QAQC ID Reference Page'!A$1:G$10999,2,FALSE)</f>
        <v>OBS1121</v>
      </c>
      <c r="C579" s="11">
        <f>VLOOKUP(A579,'QAQC ID Reference Page'!A$1:G$10999,3,FALSE)</f>
        <v>44518</v>
      </c>
      <c r="D579" s="12">
        <f>VLOOKUP(A579,'QAQC ID Reference Page'!A$1:G$10999,4,FALSE)</f>
        <v>0.31388888888888888</v>
      </c>
      <c r="E579" s="3">
        <f>VLOOKUP(A579,'QAQC ID Reference Page'!A$1:G$10999,5,FALSE)</f>
        <v>1011</v>
      </c>
      <c r="F579" s="3" t="str">
        <f>VLOOKUP(A579,'QAQC ID Reference Page'!A$1:G$10999,6,FALSE)</f>
        <v>B11</v>
      </c>
      <c r="G579" s="3" t="str">
        <f>VLOOKUP(A579,'QAQC ID Reference Page'!A$1:G$10999,7,FALSE)</f>
        <v>S</v>
      </c>
      <c r="H579" s="13">
        <v>44537</v>
      </c>
      <c r="I579" s="52">
        <v>0</v>
      </c>
      <c r="J579" s="3">
        <v>100</v>
      </c>
      <c r="K579" s="3">
        <v>10</v>
      </c>
      <c r="L579" s="3">
        <v>377.94</v>
      </c>
      <c r="M579" s="26">
        <f t="shared" si="6"/>
        <v>0.1</v>
      </c>
      <c r="N579" s="26">
        <f t="shared" si="7"/>
        <v>55.935119999999998</v>
      </c>
      <c r="O579" s="26">
        <f t="shared" si="8"/>
        <v>5.5935120000000005</v>
      </c>
      <c r="P579" s="3"/>
      <c r="Q579" s="3"/>
      <c r="R579" s="3"/>
      <c r="S579" s="3"/>
      <c r="T579" s="3"/>
      <c r="U579" s="3"/>
      <c r="V579" s="3"/>
      <c r="W579" s="3"/>
      <c r="X579" s="3"/>
      <c r="Y579" s="3"/>
      <c r="Z579" s="3"/>
      <c r="AA579" s="3"/>
    </row>
    <row r="580" spans="1:27" x14ac:dyDescent="0.2">
      <c r="A580" s="3">
        <v>11538</v>
      </c>
      <c r="B580" s="3" t="str">
        <f>VLOOKUP(A580,'QAQC ID Reference Page'!A$1:G$10999,2,FALSE)</f>
        <v>OBS1121</v>
      </c>
      <c r="C580" s="11">
        <f>VLOOKUP(A580,'QAQC ID Reference Page'!A$1:G$10999,3,FALSE)</f>
        <v>44518</v>
      </c>
      <c r="D580" s="12">
        <f>VLOOKUP(A580,'QAQC ID Reference Page'!A$1:G$10999,4,FALSE)</f>
        <v>0.3298611111111111</v>
      </c>
      <c r="E580" s="3">
        <f>VLOOKUP(A580,'QAQC ID Reference Page'!A$1:G$10999,5,FALSE)</f>
        <v>1016</v>
      </c>
      <c r="F580" s="3" t="str">
        <f>VLOOKUP(A580,'QAQC ID Reference Page'!A$1:G$10999,6,FALSE)</f>
        <v>BSR</v>
      </c>
      <c r="G580" s="3" t="str">
        <f>VLOOKUP(A580,'QAQC ID Reference Page'!A$1:G$10999,7,FALSE)</f>
        <v>S</v>
      </c>
      <c r="H580" s="13">
        <v>44537</v>
      </c>
      <c r="I580" s="52">
        <v>0</v>
      </c>
      <c r="J580" s="3">
        <v>100</v>
      </c>
      <c r="K580" s="3">
        <v>10</v>
      </c>
      <c r="L580" s="3">
        <v>922.65</v>
      </c>
      <c r="M580" s="26">
        <f t="shared" si="6"/>
        <v>0.1</v>
      </c>
      <c r="N580" s="26">
        <f t="shared" si="7"/>
        <v>136.5522</v>
      </c>
      <c r="O580" s="26">
        <f t="shared" si="8"/>
        <v>13.65522</v>
      </c>
      <c r="P580" s="3"/>
      <c r="Q580" s="3"/>
      <c r="R580" s="3"/>
      <c r="S580" s="3"/>
      <c r="T580" s="3"/>
      <c r="U580" s="3"/>
      <c r="V580" s="3"/>
      <c r="W580" s="3"/>
      <c r="X580" s="3"/>
      <c r="Y580" s="3"/>
      <c r="Z580" s="3"/>
      <c r="AA580" s="3"/>
    </row>
    <row r="581" spans="1:27" x14ac:dyDescent="0.2">
      <c r="A581" s="3">
        <v>11539</v>
      </c>
      <c r="B581" s="3" t="str">
        <f>VLOOKUP(A581,'QAQC ID Reference Page'!A$1:G$10999,2,FALSE)</f>
        <v>OBS1121</v>
      </c>
      <c r="C581" s="11">
        <f>VLOOKUP(A581,'QAQC ID Reference Page'!A$1:G$10999,3,FALSE)</f>
        <v>44518</v>
      </c>
      <c r="D581" s="12">
        <f>VLOOKUP(A581,'QAQC ID Reference Page'!A$1:G$10999,4,FALSE)</f>
        <v>0.27152777777777776</v>
      </c>
      <c r="E581" s="3">
        <f>VLOOKUP(A581,'QAQC ID Reference Page'!A$1:G$10999,5,FALSE)</f>
        <v>1001</v>
      </c>
      <c r="F581" s="3" t="str">
        <f>VLOOKUP(A581,'QAQC ID Reference Page'!A$1:G$10999,6,FALSE)</f>
        <v>B7C</v>
      </c>
      <c r="G581" s="3" t="str">
        <f>VLOOKUP(A581,'QAQC ID Reference Page'!A$1:G$10999,7,FALSE)</f>
        <v>S</v>
      </c>
      <c r="H581" s="13">
        <v>44537</v>
      </c>
      <c r="I581" s="52">
        <v>0</v>
      </c>
      <c r="J581" s="3">
        <v>100</v>
      </c>
      <c r="K581" s="3">
        <v>10</v>
      </c>
      <c r="L581" s="3">
        <v>196.36</v>
      </c>
      <c r="M581" s="26">
        <f t="shared" si="6"/>
        <v>0.1</v>
      </c>
      <c r="N581" s="26">
        <f t="shared" si="7"/>
        <v>29.06128</v>
      </c>
      <c r="O581" s="26">
        <f t="shared" si="8"/>
        <v>2.9061280000000003</v>
      </c>
      <c r="P581" s="3"/>
      <c r="Q581" s="3"/>
      <c r="R581" s="3"/>
      <c r="S581" s="3"/>
      <c r="T581" s="3"/>
      <c r="U581" s="3"/>
      <c r="V581" s="3"/>
      <c r="W581" s="3"/>
      <c r="X581" s="3"/>
      <c r="Y581" s="3"/>
      <c r="Z581" s="3"/>
      <c r="AA581" s="3"/>
    </row>
    <row r="582" spans="1:27" x14ac:dyDescent="0.2">
      <c r="A582" s="3">
        <v>11540</v>
      </c>
      <c r="B582" s="3" t="str">
        <f>VLOOKUP(A582,'QAQC ID Reference Page'!A$1:G$10999,2,FALSE)</f>
        <v>OBS1121</v>
      </c>
      <c r="C582" s="11">
        <f>VLOOKUP(A582,'QAQC ID Reference Page'!A$1:G$10999,3,FALSE)</f>
        <v>44518</v>
      </c>
      <c r="D582" s="12">
        <f>VLOOKUP(A582,'QAQC ID Reference Page'!A$1:G$10999,4,FALSE)</f>
        <v>0.4152777777777778</v>
      </c>
      <c r="E582" s="3">
        <f>VLOOKUP(A582,'QAQC ID Reference Page'!A$1:G$10999,5,FALSE)</f>
        <v>1032</v>
      </c>
      <c r="F582" s="3" t="str">
        <f>VLOOKUP(A582,'QAQC ID Reference Page'!A$1:G$10999,6,FALSE)</f>
        <v>C7C</v>
      </c>
      <c r="G582" s="3" t="str">
        <f>VLOOKUP(A582,'QAQC ID Reference Page'!A$1:G$10999,7,FALSE)</f>
        <v>S</v>
      </c>
      <c r="H582" s="13">
        <v>44537</v>
      </c>
      <c r="I582" s="52">
        <v>0</v>
      </c>
      <c r="J582" s="3">
        <v>100</v>
      </c>
      <c r="K582" s="3">
        <v>10</v>
      </c>
      <c r="L582" s="3">
        <v>207.77</v>
      </c>
      <c r="M582" s="26">
        <f t="shared" si="6"/>
        <v>0.1</v>
      </c>
      <c r="N582" s="26">
        <f t="shared" si="7"/>
        <v>30.749960000000002</v>
      </c>
      <c r="O582" s="26">
        <f t="shared" si="8"/>
        <v>3.0749960000000005</v>
      </c>
      <c r="P582" s="3"/>
      <c r="Q582" s="3"/>
      <c r="R582" s="3"/>
      <c r="S582" s="3"/>
      <c r="T582" s="3"/>
      <c r="U582" s="3"/>
      <c r="V582" s="3"/>
      <c r="W582" s="3"/>
      <c r="X582" s="3"/>
      <c r="Y582" s="3"/>
      <c r="Z582" s="3"/>
      <c r="AA582" s="3"/>
    </row>
    <row r="583" spans="1:27" x14ac:dyDescent="0.2">
      <c r="A583" s="3">
        <v>11541</v>
      </c>
      <c r="B583" s="3" t="str">
        <f>VLOOKUP(A583,'QAQC ID Reference Page'!A$1:G$10999,2,FALSE)</f>
        <v>OBS1121</v>
      </c>
      <c r="C583" s="11">
        <f>VLOOKUP(A583,'QAQC ID Reference Page'!A$1:G$10999,3,FALSE)</f>
        <v>44518</v>
      </c>
      <c r="D583" s="12">
        <f>VLOOKUP(A583,'QAQC ID Reference Page'!A$1:G$10999,4,FALSE)</f>
        <v>0.4152777777777778</v>
      </c>
      <c r="E583" s="3">
        <f>VLOOKUP(A583,'QAQC ID Reference Page'!A$1:G$10999,5,FALSE)</f>
        <v>1015</v>
      </c>
      <c r="F583" s="3" t="str">
        <f>VLOOKUP(A583,'QAQC ID Reference Page'!A$1:G$10999,6,FALSE)</f>
        <v>C7C</v>
      </c>
      <c r="G583" s="3" t="str">
        <f>VLOOKUP(A583,'QAQC ID Reference Page'!A$1:G$10999,7,FALSE)</f>
        <v>B</v>
      </c>
      <c r="H583" s="13">
        <v>44537</v>
      </c>
      <c r="I583" s="52">
        <v>0</v>
      </c>
      <c r="J583" s="3">
        <v>100</v>
      </c>
      <c r="K583" s="3">
        <v>10</v>
      </c>
      <c r="L583" s="3">
        <v>651.19000000000005</v>
      </c>
      <c r="M583" s="26">
        <f t="shared" si="6"/>
        <v>0.1</v>
      </c>
      <c r="N583" s="26">
        <f t="shared" si="7"/>
        <v>96.37612</v>
      </c>
      <c r="O583" s="26">
        <f t="shared" si="8"/>
        <v>9.6376120000000007</v>
      </c>
      <c r="P583" s="3"/>
      <c r="Q583" s="3"/>
      <c r="R583" s="3"/>
      <c r="S583" s="3"/>
      <c r="T583" s="3"/>
      <c r="U583" s="3"/>
      <c r="V583" s="3"/>
      <c r="W583" s="3"/>
      <c r="X583" s="3"/>
      <c r="Y583" s="3"/>
      <c r="Z583" s="3"/>
      <c r="AA583" s="3"/>
    </row>
    <row r="584" spans="1:27" x14ac:dyDescent="0.2">
      <c r="A584" s="3">
        <v>11601</v>
      </c>
      <c r="B584" s="3" t="str">
        <f>VLOOKUP(A584,'QAQC ID Reference Page'!A$1:G$10999,2,FALSE)</f>
        <v>OBS0322</v>
      </c>
      <c r="C584" s="11">
        <f>VLOOKUP(A584,'QAQC ID Reference Page'!A$1:G$10999,3,FALSE)</f>
        <v>44636</v>
      </c>
      <c r="D584" s="12">
        <f>VLOOKUP(A584,'QAQC ID Reference Page'!A$1:G$10999,4,FALSE)</f>
        <v>0.52638888888888891</v>
      </c>
      <c r="E584" s="3">
        <f>VLOOKUP(A584,'QAQC ID Reference Page'!A$1:G$10999,5,FALSE)</f>
        <v>1018</v>
      </c>
      <c r="F584" s="3" t="str">
        <f>VLOOKUP(A584,'QAQC ID Reference Page'!A$1:G$10999,6,FALSE)</f>
        <v>E6</v>
      </c>
      <c r="G584" s="3" t="str">
        <f>VLOOKUP(A584,'QAQC ID Reference Page'!A$1:G$10999,7,FALSE)</f>
        <v>S</v>
      </c>
      <c r="H584" s="13">
        <v>44694</v>
      </c>
      <c r="I584" s="3">
        <v>0.27</v>
      </c>
      <c r="J584" s="3">
        <v>100</v>
      </c>
      <c r="K584" s="3">
        <v>10</v>
      </c>
      <c r="L584" s="3">
        <v>708.95</v>
      </c>
      <c r="M584" s="26">
        <f t="shared" si="6"/>
        <v>0.1</v>
      </c>
      <c r="N584" s="26">
        <f t="shared" si="7"/>
        <v>104.6546</v>
      </c>
      <c r="O584" s="26">
        <f t="shared" si="8"/>
        <v>10.46546</v>
      </c>
      <c r="P584" s="3"/>
      <c r="Q584" s="3"/>
      <c r="R584" s="3"/>
      <c r="S584" s="3"/>
      <c r="T584" s="3"/>
      <c r="U584" s="3"/>
      <c r="V584" s="3"/>
      <c r="W584" s="3"/>
      <c r="X584" s="3"/>
      <c r="Y584" s="3"/>
      <c r="Z584" s="3"/>
      <c r="AA584" s="3"/>
    </row>
    <row r="585" spans="1:27" x14ac:dyDescent="0.2">
      <c r="A585" s="3">
        <v>11602</v>
      </c>
      <c r="B585" s="3" t="str">
        <f>VLOOKUP(A585,'QAQC ID Reference Page'!A$1:G$10999,2,FALSE)</f>
        <v>OBS0322</v>
      </c>
      <c r="C585" s="11">
        <f>VLOOKUP(A585,'QAQC ID Reference Page'!A$1:G$10999,3,FALSE)</f>
        <v>44636</v>
      </c>
      <c r="D585" s="12">
        <f>VLOOKUP(A585,'QAQC ID Reference Page'!A$1:G$10999,4,FALSE)</f>
        <v>0.34027777777777779</v>
      </c>
      <c r="E585" s="3">
        <f>VLOOKUP(A585,'QAQC ID Reference Page'!A$1:G$10999,5,FALSE)</f>
        <v>1024</v>
      </c>
      <c r="F585" s="3" t="str">
        <f>VLOOKUP(A585,'QAQC ID Reference Page'!A$1:G$10999,6,FALSE)</f>
        <v>MR</v>
      </c>
      <c r="G585" s="3" t="str">
        <f>VLOOKUP(A585,'QAQC ID Reference Page'!A$1:G$10999,7,FALSE)</f>
        <v>S</v>
      </c>
      <c r="H585" s="13">
        <v>44694</v>
      </c>
      <c r="I585" s="3">
        <v>0.27</v>
      </c>
      <c r="J585" s="3">
        <v>100</v>
      </c>
      <c r="K585" s="3">
        <v>10</v>
      </c>
      <c r="L585" s="3">
        <v>417.76</v>
      </c>
      <c r="M585" s="26">
        <f t="shared" si="6"/>
        <v>0.1</v>
      </c>
      <c r="N585" s="26">
        <f t="shared" si="7"/>
        <v>61.558479999999996</v>
      </c>
      <c r="O585" s="26">
        <f t="shared" si="8"/>
        <v>6.1558479999999998</v>
      </c>
      <c r="P585" s="3"/>
      <c r="Q585" s="3"/>
      <c r="R585" s="3"/>
      <c r="S585" s="3"/>
      <c r="T585" s="3"/>
      <c r="U585" s="3"/>
      <c r="V585" s="3"/>
      <c r="W585" s="3"/>
      <c r="X585" s="3"/>
      <c r="Y585" s="3"/>
      <c r="Z585" s="3"/>
      <c r="AA585" s="3"/>
    </row>
    <row r="586" spans="1:27" x14ac:dyDescent="0.2">
      <c r="A586" s="3">
        <v>11603</v>
      </c>
      <c r="B586" s="3" t="str">
        <f>VLOOKUP(A586,'QAQC ID Reference Page'!A$1:G$10999,2,FALSE)</f>
        <v>OBS0322</v>
      </c>
      <c r="C586" s="11">
        <f>VLOOKUP(A586,'QAQC ID Reference Page'!A$1:G$10999,3,FALSE)</f>
        <v>44636</v>
      </c>
      <c r="D586" s="12">
        <f>VLOOKUP(A586,'QAQC ID Reference Page'!A$1:G$10999,4,FALSE)</f>
        <v>0.35</v>
      </c>
      <c r="E586" s="3">
        <f>VLOOKUP(A586,'QAQC ID Reference Page'!A$1:G$10999,5,FALSE)</f>
        <v>1041</v>
      </c>
      <c r="F586" s="3" t="str">
        <f>VLOOKUP(A586,'QAQC ID Reference Page'!A$1:G$10999,6,FALSE)</f>
        <v>TR</v>
      </c>
      <c r="G586" s="3" t="str">
        <f>VLOOKUP(A586,'QAQC ID Reference Page'!A$1:G$10999,7,FALSE)</f>
        <v>S</v>
      </c>
      <c r="H586" s="13">
        <v>44694</v>
      </c>
      <c r="I586" s="3">
        <v>0.27</v>
      </c>
      <c r="J586" s="3">
        <v>80</v>
      </c>
      <c r="K586" s="3">
        <v>10</v>
      </c>
      <c r="L586" s="3">
        <v>587.55999999999995</v>
      </c>
      <c r="M586" s="26">
        <f t="shared" si="6"/>
        <v>0.125</v>
      </c>
      <c r="N586" s="26">
        <f t="shared" si="7"/>
        <v>86.688879999999997</v>
      </c>
      <c r="O586" s="26">
        <f t="shared" si="8"/>
        <v>10.83611</v>
      </c>
      <c r="P586" s="3"/>
      <c r="Q586" s="3"/>
      <c r="R586" s="3"/>
      <c r="S586" s="3"/>
      <c r="T586" s="3"/>
      <c r="U586" s="3"/>
      <c r="V586" s="3"/>
      <c r="W586" s="3"/>
      <c r="X586" s="3"/>
      <c r="Y586" s="3"/>
      <c r="Z586" s="3"/>
      <c r="AA586" s="3"/>
    </row>
    <row r="587" spans="1:27" x14ac:dyDescent="0.2">
      <c r="A587" s="3">
        <v>11604</v>
      </c>
      <c r="B587" s="3" t="str">
        <f>VLOOKUP(A587,'QAQC ID Reference Page'!A$1:G$10999,2,FALSE)</f>
        <v>OBS0322</v>
      </c>
      <c r="C587" s="11">
        <f>VLOOKUP(A587,'QAQC ID Reference Page'!A$1:G$10999,3,FALSE)</f>
        <v>44636</v>
      </c>
      <c r="D587" s="12">
        <f>VLOOKUP(A587,'QAQC ID Reference Page'!A$1:G$10999,4,FALSE)</f>
        <v>0.34027777777777779</v>
      </c>
      <c r="E587" s="3">
        <f>VLOOKUP(A587,'QAQC ID Reference Page'!A$1:G$10999,5,FALSE)</f>
        <v>1033</v>
      </c>
      <c r="F587" s="3" t="str">
        <f>VLOOKUP(A587,'QAQC ID Reference Page'!A$1:G$10999,6,FALSE)</f>
        <v>MR</v>
      </c>
      <c r="G587" s="3" t="str">
        <f>VLOOKUP(A587,'QAQC ID Reference Page'!A$1:G$10999,7,FALSE)</f>
        <v>B</v>
      </c>
      <c r="H587" s="13">
        <v>44694</v>
      </c>
      <c r="I587" s="3">
        <v>0.27</v>
      </c>
      <c r="J587" s="3">
        <v>80</v>
      </c>
      <c r="K587" s="3">
        <v>10</v>
      </c>
      <c r="L587" s="3">
        <v>290.24</v>
      </c>
      <c r="M587" s="26">
        <f t="shared" si="6"/>
        <v>0.125</v>
      </c>
      <c r="N587" s="26">
        <f t="shared" si="7"/>
        <v>42.685519999999997</v>
      </c>
      <c r="O587" s="26">
        <f t="shared" si="8"/>
        <v>5.3356899999999996</v>
      </c>
      <c r="P587" s="3"/>
      <c r="Q587" s="3"/>
      <c r="R587" s="3"/>
      <c r="S587" s="3"/>
      <c r="T587" s="3"/>
      <c r="U587" s="3"/>
      <c r="V587" s="3"/>
      <c r="W587" s="3"/>
      <c r="X587" s="3"/>
      <c r="Y587" s="3"/>
      <c r="Z587" s="3"/>
      <c r="AA587" s="3"/>
    </row>
    <row r="588" spans="1:27" x14ac:dyDescent="0.2">
      <c r="A588" s="3">
        <v>11605</v>
      </c>
      <c r="B588" s="3" t="str">
        <f>VLOOKUP(A588,'QAQC ID Reference Page'!A$1:G$10999,2,FALSE)</f>
        <v>OBS0322</v>
      </c>
      <c r="C588" s="11">
        <f>VLOOKUP(A588,'QAQC ID Reference Page'!A$1:G$10999,3,FALSE)</f>
        <v>44636</v>
      </c>
      <c r="D588" s="12">
        <f>VLOOKUP(A588,'QAQC ID Reference Page'!A$1:G$10999,4,FALSE)</f>
        <v>0.28680555555555554</v>
      </c>
      <c r="E588" s="3">
        <f>VLOOKUP(A588,'QAQC ID Reference Page'!A$1:G$10999,5,FALSE)</f>
        <v>1020</v>
      </c>
      <c r="F588" s="3" t="str">
        <f>VLOOKUP(A588,'QAQC ID Reference Page'!A$1:G$10999,6,FALSE)</f>
        <v>EFR</v>
      </c>
      <c r="G588" s="3" t="str">
        <f>VLOOKUP(A588,'QAQC ID Reference Page'!A$1:G$10999,7,FALSE)</f>
        <v>S</v>
      </c>
      <c r="H588" s="13">
        <v>44694</v>
      </c>
      <c r="I588" s="3">
        <v>0.27</v>
      </c>
      <c r="J588" s="3">
        <v>100</v>
      </c>
      <c r="K588" s="3">
        <v>10</v>
      </c>
      <c r="L588" s="3">
        <v>1393.5</v>
      </c>
      <c r="M588" s="26">
        <f t="shared" si="6"/>
        <v>0.1</v>
      </c>
      <c r="N588" s="26">
        <f t="shared" si="7"/>
        <v>205.96799999999999</v>
      </c>
      <c r="O588" s="26">
        <f t="shared" si="8"/>
        <v>20.596800000000002</v>
      </c>
      <c r="P588" s="3"/>
      <c r="Q588" s="3"/>
      <c r="R588" s="3"/>
      <c r="S588" s="3"/>
      <c r="T588" s="3"/>
      <c r="U588" s="3"/>
      <c r="V588" s="3"/>
      <c r="W588" s="3"/>
      <c r="X588" s="3"/>
      <c r="Y588" s="3"/>
      <c r="Z588" s="3"/>
      <c r="AA588" s="3"/>
    </row>
    <row r="589" spans="1:27" x14ac:dyDescent="0.2">
      <c r="A589" s="3">
        <v>11606</v>
      </c>
      <c r="B589" s="3" t="str">
        <f>VLOOKUP(A589,'QAQC ID Reference Page'!A$1:G$10999,2,FALSE)</f>
        <v>OBS0322</v>
      </c>
      <c r="C589" s="11">
        <f>VLOOKUP(A589,'QAQC ID Reference Page'!A$1:G$10999,3,FALSE)</f>
        <v>44636</v>
      </c>
      <c r="D589" s="12">
        <f>VLOOKUP(A589,'QAQC ID Reference Page'!A$1:G$10999,4,FALSE)</f>
        <v>0.30138888888888887</v>
      </c>
      <c r="E589" s="3">
        <f>VLOOKUP(A589,'QAQC ID Reference Page'!A$1:G$10999,5,FALSE)</f>
        <v>1029</v>
      </c>
      <c r="F589" s="3" t="str">
        <f>VLOOKUP(A589,'QAQC ID Reference Page'!A$1:G$10999,6,FALSE)</f>
        <v>G6</v>
      </c>
      <c r="G589" s="3" t="str">
        <f>VLOOKUP(A589,'QAQC ID Reference Page'!A$1:G$10999,7,FALSE)</f>
        <v>S</v>
      </c>
      <c r="H589" s="13">
        <v>44694</v>
      </c>
      <c r="I589" s="3">
        <v>0.27</v>
      </c>
      <c r="J589" s="3">
        <v>100</v>
      </c>
      <c r="K589" s="3">
        <v>10</v>
      </c>
      <c r="L589" s="3">
        <v>603.77</v>
      </c>
      <c r="M589" s="26">
        <f t="shared" si="6"/>
        <v>0.1</v>
      </c>
      <c r="N589" s="26">
        <f t="shared" si="7"/>
        <v>89.087959999999995</v>
      </c>
      <c r="O589" s="26">
        <f t="shared" si="8"/>
        <v>8.9087960000000006</v>
      </c>
      <c r="P589" s="3"/>
      <c r="Q589" s="3"/>
      <c r="R589" s="3"/>
      <c r="S589" s="3"/>
      <c r="T589" s="3"/>
      <c r="U589" s="3"/>
      <c r="V589" s="3"/>
      <c r="W589" s="3"/>
      <c r="X589" s="3"/>
      <c r="Y589" s="3"/>
      <c r="Z589" s="3"/>
      <c r="AA589" s="3"/>
    </row>
    <row r="590" spans="1:27" x14ac:dyDescent="0.2">
      <c r="A590" s="3">
        <v>11607</v>
      </c>
      <c r="B590" s="3" t="str">
        <f>VLOOKUP(A590,'QAQC ID Reference Page'!A$1:G$10999,2,FALSE)</f>
        <v>OBS0322</v>
      </c>
      <c r="C590" s="11">
        <f>VLOOKUP(A590,'QAQC ID Reference Page'!A$1:G$10999,3,FALSE)</f>
        <v>44636</v>
      </c>
      <c r="D590" s="12">
        <f>VLOOKUP(A590,'QAQC ID Reference Page'!A$1:G$10999,4,FALSE)</f>
        <v>0.36944444444444446</v>
      </c>
      <c r="E590" s="3">
        <f>VLOOKUP(A590,'QAQC ID Reference Page'!A$1:G$10999,5,FALSE)</f>
        <v>1009</v>
      </c>
      <c r="F590" s="3" t="str">
        <f>VLOOKUP(A590,'QAQC ID Reference Page'!A$1:G$10999,6,FALSE)</f>
        <v>AR</v>
      </c>
      <c r="G590" s="3" t="str">
        <f>VLOOKUP(A590,'QAQC ID Reference Page'!A$1:G$10999,7,FALSE)</f>
        <v>S</v>
      </c>
      <c r="H590" s="13">
        <v>44694</v>
      </c>
      <c r="I590" s="3">
        <v>0.27</v>
      </c>
      <c r="J590" s="3">
        <v>100</v>
      </c>
      <c r="K590" s="3">
        <v>10</v>
      </c>
      <c r="L590" s="3">
        <v>718.8</v>
      </c>
      <c r="M590" s="26">
        <f t="shared" si="6"/>
        <v>0.1</v>
      </c>
      <c r="N590" s="26">
        <f t="shared" si="7"/>
        <v>106.11239999999999</v>
      </c>
      <c r="O590" s="26">
        <f t="shared" si="8"/>
        <v>10.61124</v>
      </c>
      <c r="P590" s="3"/>
      <c r="Q590" s="3"/>
      <c r="R590" s="3"/>
      <c r="S590" s="3"/>
      <c r="T590" s="3"/>
      <c r="U590" s="3"/>
      <c r="V590" s="3"/>
      <c r="W590" s="3"/>
      <c r="X590" s="3"/>
      <c r="Y590" s="3"/>
      <c r="Z590" s="3"/>
      <c r="AA590" s="3"/>
    </row>
    <row r="591" spans="1:27" x14ac:dyDescent="0.2">
      <c r="A591" s="3">
        <v>11608</v>
      </c>
      <c r="B591" s="3" t="str">
        <f>VLOOKUP(A591,'QAQC ID Reference Page'!A$1:G$10999,2,FALSE)</f>
        <v>OBS0322</v>
      </c>
      <c r="C591" s="11">
        <f>VLOOKUP(A591,'QAQC ID Reference Page'!A$1:G$10999,3,FALSE)</f>
        <v>44636</v>
      </c>
      <c r="D591" s="12">
        <f>VLOOKUP(A591,'QAQC ID Reference Page'!A$1:G$10999,4,FALSE)</f>
        <v>0.3125</v>
      </c>
      <c r="E591" s="3">
        <f>VLOOKUP(A591,'QAQC ID Reference Page'!A$1:G$10999,5,FALSE)</f>
        <v>1012</v>
      </c>
      <c r="F591" s="3" t="str">
        <f>VLOOKUP(A591,'QAQC ID Reference Page'!A$1:G$10999,6,FALSE)</f>
        <v>DR</v>
      </c>
      <c r="G591" s="3" t="str">
        <f>VLOOKUP(A591,'QAQC ID Reference Page'!A$1:G$10999,7,FALSE)</f>
        <v>S</v>
      </c>
      <c r="H591" s="13">
        <v>44694</v>
      </c>
      <c r="I591" s="3">
        <v>0.27</v>
      </c>
      <c r="J591" s="3">
        <v>100</v>
      </c>
      <c r="K591" s="3">
        <v>10</v>
      </c>
      <c r="L591" s="3">
        <v>1500.06</v>
      </c>
      <c r="M591" s="26">
        <f t="shared" si="6"/>
        <v>0.1</v>
      </c>
      <c r="N591" s="26">
        <f t="shared" si="7"/>
        <v>221.73887999999997</v>
      </c>
      <c r="O591" s="26">
        <f t="shared" si="8"/>
        <v>22.173887999999998</v>
      </c>
      <c r="P591" s="3"/>
      <c r="Q591" s="3"/>
      <c r="R591" s="3"/>
      <c r="S591" s="3"/>
      <c r="T591" s="3"/>
      <c r="U591" s="3"/>
      <c r="V591" s="3"/>
      <c r="W591" s="3"/>
      <c r="X591" s="3"/>
      <c r="Y591" s="3"/>
      <c r="Z591" s="3"/>
      <c r="AA591" s="3"/>
    </row>
    <row r="592" spans="1:27" x14ac:dyDescent="0.2">
      <c r="A592" s="3">
        <v>11609</v>
      </c>
      <c r="B592" s="3" t="str">
        <f>VLOOKUP(A592,'QAQC ID Reference Page'!A$1:G$10999,2,FALSE)</f>
        <v>OBS0322</v>
      </c>
      <c r="C592" s="11">
        <f>VLOOKUP(A592,'QAQC ID Reference Page'!A$1:G$10999,3,FALSE)</f>
        <v>44636</v>
      </c>
      <c r="D592" s="12">
        <f>VLOOKUP(A592,'QAQC ID Reference Page'!A$1:G$10999,4,FALSE)</f>
        <v>0.36041666666666666</v>
      </c>
      <c r="E592" s="3">
        <f>VLOOKUP(A592,'QAQC ID Reference Page'!A$1:G$10999,5,FALSE)</f>
        <v>1037</v>
      </c>
      <c r="F592" s="3" t="str">
        <f>VLOOKUP(A592,'QAQC ID Reference Page'!A$1:G$10999,6,FALSE)</f>
        <v>TR-UP</v>
      </c>
      <c r="G592" s="3" t="str">
        <f>VLOOKUP(A592,'QAQC ID Reference Page'!A$1:G$10999,7,FALSE)</f>
        <v>S</v>
      </c>
      <c r="H592" s="13">
        <v>44694</v>
      </c>
      <c r="I592" s="3">
        <v>0.27</v>
      </c>
      <c r="J592" s="3">
        <v>100</v>
      </c>
      <c r="K592" s="3">
        <v>10</v>
      </c>
      <c r="L592" s="3">
        <v>710.86</v>
      </c>
      <c r="M592" s="26">
        <f t="shared" si="6"/>
        <v>0.1</v>
      </c>
      <c r="N592" s="26">
        <f t="shared" si="7"/>
        <v>104.93728</v>
      </c>
      <c r="O592" s="26">
        <f t="shared" si="8"/>
        <v>10.493728000000001</v>
      </c>
      <c r="P592" s="3"/>
      <c r="Q592" s="3"/>
      <c r="R592" s="3"/>
      <c r="S592" s="3"/>
      <c r="T592" s="3"/>
      <c r="U592" s="3"/>
      <c r="V592" s="3"/>
      <c r="W592" s="3"/>
      <c r="X592" s="3"/>
      <c r="Y592" s="3"/>
      <c r="Z592" s="3"/>
      <c r="AA592" s="3"/>
    </row>
    <row r="593" spans="1:27" x14ac:dyDescent="0.2">
      <c r="A593" s="3">
        <v>11610</v>
      </c>
      <c r="B593" s="3" t="str">
        <f>VLOOKUP(A593,'QAQC ID Reference Page'!A$1:G$10999,2,FALSE)</f>
        <v>OBS0322</v>
      </c>
      <c r="C593" s="11">
        <f>VLOOKUP(A593,'QAQC ID Reference Page'!A$1:G$10999,3,FALSE)</f>
        <v>44636</v>
      </c>
      <c r="D593" s="12">
        <f>VLOOKUP(A593,'QAQC ID Reference Page'!A$1:G$10999,4,FALSE)</f>
        <v>0.37777777777777777</v>
      </c>
      <c r="E593" s="3">
        <f>VLOOKUP(A593,'QAQC ID Reference Page'!A$1:G$10999,5,FALSE)</f>
        <v>1034</v>
      </c>
      <c r="F593" s="3" t="str">
        <f>VLOOKUP(A593,'QAQC ID Reference Page'!A$1:G$10999,6,FALSE)</f>
        <v>BR</v>
      </c>
      <c r="G593" s="3" t="str">
        <f>VLOOKUP(A593,'QAQC ID Reference Page'!A$1:G$10999,7,FALSE)</f>
        <v>S</v>
      </c>
      <c r="H593" s="13">
        <v>44694</v>
      </c>
      <c r="I593" s="3">
        <v>0.27</v>
      </c>
      <c r="J593" s="3">
        <v>80</v>
      </c>
      <c r="K593" s="3">
        <v>10</v>
      </c>
      <c r="L593" s="3">
        <v>608.4</v>
      </c>
      <c r="M593" s="26">
        <f t="shared" si="6"/>
        <v>0.125</v>
      </c>
      <c r="N593" s="26">
        <f t="shared" si="7"/>
        <v>89.773200000000003</v>
      </c>
      <c r="O593" s="26">
        <f t="shared" si="8"/>
        <v>11.22165</v>
      </c>
      <c r="P593" s="3"/>
      <c r="Q593" s="3"/>
      <c r="R593" s="3"/>
      <c r="S593" s="3"/>
      <c r="T593" s="3"/>
      <c r="U593" s="3"/>
      <c r="V593" s="3"/>
      <c r="W593" s="3"/>
      <c r="X593" s="3"/>
      <c r="Y593" s="3"/>
      <c r="Z593" s="3"/>
      <c r="AA593" s="3"/>
    </row>
    <row r="594" spans="1:27" x14ac:dyDescent="0.2">
      <c r="A594" s="3">
        <v>11611</v>
      </c>
      <c r="B594" s="3" t="str">
        <f>VLOOKUP(A594,'QAQC ID Reference Page'!A$1:G$10999,2,FALSE)</f>
        <v>OBS0322</v>
      </c>
      <c r="C594" s="11">
        <f>VLOOKUP(A594,'QAQC ID Reference Page'!A$1:G$10999,3,FALSE)</f>
        <v>44636</v>
      </c>
      <c r="D594" s="12">
        <f>VLOOKUP(A594,'QAQC ID Reference Page'!A$1:G$10999,4,FALSE)</f>
        <v>0.40069444444444446</v>
      </c>
      <c r="E594" s="3">
        <f>VLOOKUP(A594,'QAQC ID Reference Page'!A$1:G$10999,5,FALSE)</f>
        <v>1002</v>
      </c>
      <c r="F594" s="3" t="str">
        <f>VLOOKUP(A594,'QAQC ID Reference Page'!A$1:G$10999,6,FALSE)</f>
        <v>I7C</v>
      </c>
      <c r="G594" s="3" t="str">
        <f>VLOOKUP(A594,'QAQC ID Reference Page'!A$1:G$10999,7,FALSE)</f>
        <v>S</v>
      </c>
      <c r="H594" s="13">
        <v>44694</v>
      </c>
      <c r="I594" s="3">
        <v>0.37</v>
      </c>
      <c r="J594" s="3">
        <v>100</v>
      </c>
      <c r="K594" s="3">
        <v>10</v>
      </c>
      <c r="L594" s="3">
        <v>366.54</v>
      </c>
      <c r="M594" s="26">
        <f t="shared" si="6"/>
        <v>0.1</v>
      </c>
      <c r="N594" s="26">
        <f t="shared" si="7"/>
        <v>53.877920000000003</v>
      </c>
      <c r="O594" s="26">
        <f t="shared" si="8"/>
        <v>5.387792000000001</v>
      </c>
      <c r="P594" s="3"/>
      <c r="Q594" s="3"/>
      <c r="R594" s="3"/>
      <c r="S594" s="3"/>
      <c r="T594" s="3"/>
      <c r="U594" s="3"/>
      <c r="V594" s="3"/>
      <c r="W594" s="3"/>
      <c r="X594" s="3"/>
      <c r="Y594" s="3"/>
      <c r="Z594" s="3"/>
      <c r="AA594" s="3"/>
    </row>
    <row r="595" spans="1:27" x14ac:dyDescent="0.2">
      <c r="A595" s="3">
        <v>11612</v>
      </c>
      <c r="B595" s="3" t="str">
        <f>VLOOKUP(A595,'QAQC ID Reference Page'!A$1:G$10999,2,FALSE)</f>
        <v>OBS0322</v>
      </c>
      <c r="C595" s="11">
        <f>VLOOKUP(A595,'QAQC ID Reference Page'!A$1:G$10999,3,FALSE)</f>
        <v>44636</v>
      </c>
      <c r="D595" s="12">
        <f>VLOOKUP(A595,'QAQC ID Reference Page'!A$1:G$10999,4,FALSE)</f>
        <v>0.40069444444444446</v>
      </c>
      <c r="E595" s="3">
        <f>VLOOKUP(A595,'QAQC ID Reference Page'!A$1:G$10999,5,FALSE)</f>
        <v>1013</v>
      </c>
      <c r="F595" s="3" t="str">
        <f>VLOOKUP(A595,'QAQC ID Reference Page'!A$1:G$10999,6,FALSE)</f>
        <v>I7C</v>
      </c>
      <c r="G595" s="3" t="str">
        <f>VLOOKUP(A595,'QAQC ID Reference Page'!A$1:G$10999,7,FALSE)</f>
        <v>B</v>
      </c>
      <c r="H595" s="13">
        <v>44694</v>
      </c>
      <c r="I595" s="3">
        <v>0.37</v>
      </c>
      <c r="J595" s="3">
        <v>100</v>
      </c>
      <c r="K595" s="3">
        <v>10</v>
      </c>
      <c r="L595" s="3">
        <v>449.43</v>
      </c>
      <c r="M595" s="26">
        <f t="shared" si="6"/>
        <v>0.1</v>
      </c>
      <c r="N595" s="26">
        <f t="shared" si="7"/>
        <v>66.14564</v>
      </c>
      <c r="O595" s="26">
        <f t="shared" si="8"/>
        <v>6.6145640000000006</v>
      </c>
      <c r="P595" s="3"/>
      <c r="Q595" s="3"/>
      <c r="R595" s="3"/>
      <c r="S595" s="3"/>
      <c r="T595" s="3"/>
      <c r="U595" s="3"/>
      <c r="V595" s="3"/>
      <c r="W595" s="3"/>
      <c r="X595" s="3"/>
      <c r="Y595" s="3"/>
      <c r="Z595" s="3"/>
      <c r="AA595" s="3"/>
    </row>
    <row r="596" spans="1:27" x14ac:dyDescent="0.2">
      <c r="A596" s="3">
        <v>11613</v>
      </c>
      <c r="B596" s="3" t="str">
        <f>VLOOKUP(A596,'QAQC ID Reference Page'!A$1:G$10999,2,FALSE)</f>
        <v>OBS0322</v>
      </c>
      <c r="C596" s="11">
        <f>VLOOKUP(A596,'QAQC ID Reference Page'!A$1:G$10999,3,FALSE)</f>
        <v>44636</v>
      </c>
      <c r="D596" s="12">
        <f>VLOOKUP(A596,'QAQC ID Reference Page'!A$1:G$10999,4,FALSE)</f>
        <v>0.51597222222222228</v>
      </c>
      <c r="E596" s="3">
        <f>VLOOKUP(A596,'QAQC ID Reference Page'!A$1:G$10999,5,FALSE)</f>
        <v>1019</v>
      </c>
      <c r="F596" s="3" t="str">
        <f>VLOOKUP(A596,'QAQC ID Reference Page'!A$1:G$10999,6,FALSE)</f>
        <v>E7C</v>
      </c>
      <c r="G596" s="3" t="str">
        <f>VLOOKUP(A596,'QAQC ID Reference Page'!A$1:G$10999,7,FALSE)</f>
        <v>B</v>
      </c>
      <c r="H596" s="13">
        <v>44694</v>
      </c>
      <c r="I596" s="3">
        <v>0.37</v>
      </c>
      <c r="J596" s="3">
        <v>80</v>
      </c>
      <c r="K596" s="3">
        <v>10</v>
      </c>
      <c r="L596" s="3">
        <v>543.70000000000005</v>
      </c>
      <c r="M596" s="26">
        <f t="shared" si="6"/>
        <v>0.125</v>
      </c>
      <c r="N596" s="26">
        <f t="shared" si="7"/>
        <v>80.0976</v>
      </c>
      <c r="O596" s="26">
        <f t="shared" si="8"/>
        <v>10.0122</v>
      </c>
      <c r="P596" s="3"/>
      <c r="Q596" s="3"/>
      <c r="R596" s="3"/>
      <c r="S596" s="3"/>
      <c r="T596" s="3"/>
      <c r="U596" s="3"/>
      <c r="V596" s="3"/>
      <c r="W596" s="3"/>
      <c r="X596" s="3"/>
      <c r="Y596" s="3"/>
      <c r="Z596" s="3"/>
      <c r="AA596" s="3"/>
    </row>
    <row r="597" spans="1:27" x14ac:dyDescent="0.2">
      <c r="A597" s="3">
        <v>11614</v>
      </c>
      <c r="B597" s="3" t="str">
        <f>VLOOKUP(A597,'QAQC ID Reference Page'!A$1:G$10999,2,FALSE)</f>
        <v>OBS0322</v>
      </c>
      <c r="C597" s="11">
        <f>VLOOKUP(A597,'QAQC ID Reference Page'!A$1:G$10999,3,FALSE)</f>
        <v>44636</v>
      </c>
      <c r="D597" s="12">
        <f>VLOOKUP(A597,'QAQC ID Reference Page'!A$1:G$10999,4,FALSE)</f>
        <v>0.44861111111111113</v>
      </c>
      <c r="E597" s="3">
        <f>VLOOKUP(A597,'QAQC ID Reference Page'!A$1:G$10999,5,FALSE)</f>
        <v>1005</v>
      </c>
      <c r="F597" s="3" t="str">
        <f>VLOOKUP(A597,'QAQC ID Reference Page'!A$1:G$10999,6,FALSE)</f>
        <v>G7C</v>
      </c>
      <c r="G597" s="3" t="str">
        <f>VLOOKUP(A597,'QAQC ID Reference Page'!A$1:G$10999,7,FALSE)</f>
        <v>S</v>
      </c>
      <c r="H597" s="13">
        <v>44694</v>
      </c>
      <c r="I597" s="3">
        <v>0.37</v>
      </c>
      <c r="J597" s="3">
        <v>100</v>
      </c>
      <c r="K597" s="3">
        <v>10</v>
      </c>
      <c r="L597" s="3">
        <v>581.16</v>
      </c>
      <c r="M597" s="26">
        <f t="shared" si="6"/>
        <v>0.1</v>
      </c>
      <c r="N597" s="26">
        <f t="shared" si="7"/>
        <v>85.64167999999998</v>
      </c>
      <c r="O597" s="26">
        <f t="shared" si="8"/>
        <v>8.5641679999999987</v>
      </c>
      <c r="P597" s="3"/>
      <c r="Q597" s="3"/>
      <c r="R597" s="3"/>
      <c r="S597" s="3"/>
      <c r="T597" s="3"/>
      <c r="U597" s="3"/>
      <c r="V597" s="3"/>
      <c r="W597" s="3"/>
      <c r="X597" s="3"/>
      <c r="Y597" s="3"/>
      <c r="Z597" s="3"/>
      <c r="AA597" s="3"/>
    </row>
    <row r="598" spans="1:27" x14ac:dyDescent="0.2">
      <c r="A598" s="3">
        <v>11615</v>
      </c>
      <c r="B598" s="3" t="str">
        <f>VLOOKUP(A598,'QAQC ID Reference Page'!A$1:G$10999,2,FALSE)</f>
        <v>OBS0322</v>
      </c>
      <c r="C598" s="11">
        <f>VLOOKUP(A598,'QAQC ID Reference Page'!A$1:G$10999,3,FALSE)</f>
        <v>44636</v>
      </c>
      <c r="D598" s="12">
        <f>VLOOKUP(A598,'QAQC ID Reference Page'!A$1:G$10999,4,FALSE)</f>
        <v>0.38958333333333334</v>
      </c>
      <c r="E598" s="3">
        <f>VLOOKUP(A598,'QAQC ID Reference Page'!A$1:G$10999,5,FALSE)</f>
        <v>1035</v>
      </c>
      <c r="F598" s="3" t="str">
        <f>VLOOKUP(A598,'QAQC ID Reference Page'!A$1:G$10999,6,FALSE)</f>
        <v>I9</v>
      </c>
      <c r="G598" s="3" t="str">
        <f>VLOOKUP(A598,'QAQC ID Reference Page'!A$1:G$10999,7,FALSE)</f>
        <v>S</v>
      </c>
      <c r="H598" s="13">
        <v>44694</v>
      </c>
      <c r="I598" s="3">
        <v>0.37</v>
      </c>
      <c r="J598" s="3">
        <v>100</v>
      </c>
      <c r="K598" s="3">
        <v>10</v>
      </c>
      <c r="L598" s="3">
        <v>700.14</v>
      </c>
      <c r="M598" s="26">
        <f t="shared" si="6"/>
        <v>0.1</v>
      </c>
      <c r="N598" s="26">
        <f t="shared" si="7"/>
        <v>103.25071999999999</v>
      </c>
      <c r="O598" s="26">
        <f t="shared" si="8"/>
        <v>10.325071999999999</v>
      </c>
      <c r="P598" s="3"/>
      <c r="Q598" s="3"/>
      <c r="R598" s="3"/>
      <c r="S598" s="3"/>
      <c r="T598" s="3"/>
      <c r="U598" s="3"/>
      <c r="V598" s="3"/>
      <c r="W598" s="3"/>
      <c r="X598" s="3"/>
      <c r="Y598" s="3"/>
      <c r="Z598" s="3"/>
      <c r="AA598" s="3"/>
    </row>
    <row r="599" spans="1:27" x14ac:dyDescent="0.2">
      <c r="A599" s="3">
        <v>11616</v>
      </c>
      <c r="B599" s="3" t="str">
        <f>VLOOKUP(A599,'QAQC ID Reference Page'!A$1:G$10999,2,FALSE)</f>
        <v>OBS0322</v>
      </c>
      <c r="C599" s="11">
        <f>VLOOKUP(A599,'QAQC ID Reference Page'!A$1:G$10999,3,FALSE)</f>
        <v>44636</v>
      </c>
      <c r="D599" s="12">
        <f>VLOOKUP(A599,'QAQC ID Reference Page'!A$1:G$10999,4,FALSE)</f>
        <v>0.49513888888888891</v>
      </c>
      <c r="E599" s="3">
        <f>VLOOKUP(A599,'QAQC ID Reference Page'!A$1:G$10999,5,FALSE)</f>
        <v>1038</v>
      </c>
      <c r="F599" s="3" t="str">
        <f>VLOOKUP(A599,'QAQC ID Reference Page'!A$1:G$10999,6,FALSE)</f>
        <v>E9</v>
      </c>
      <c r="G599" s="3" t="str">
        <f>VLOOKUP(A599,'QAQC ID Reference Page'!A$1:G$10999,7,FALSE)</f>
        <v>S</v>
      </c>
      <c r="H599" s="13">
        <v>44694</v>
      </c>
      <c r="I599" s="3">
        <v>0.37</v>
      </c>
      <c r="J599" s="3">
        <v>100</v>
      </c>
      <c r="K599" s="3">
        <v>10</v>
      </c>
      <c r="L599" s="3">
        <v>1566.43</v>
      </c>
      <c r="M599" s="26">
        <f t="shared" si="6"/>
        <v>0.1</v>
      </c>
      <c r="N599" s="26">
        <f t="shared" si="7"/>
        <v>231.46163999999999</v>
      </c>
      <c r="O599" s="26">
        <f t="shared" si="8"/>
        <v>23.146163999999999</v>
      </c>
      <c r="P599" s="3"/>
      <c r="Q599" s="3"/>
      <c r="R599" s="3"/>
      <c r="S599" s="3"/>
      <c r="T599" s="3"/>
      <c r="U599" s="3"/>
      <c r="V599" s="3"/>
      <c r="W599" s="3"/>
      <c r="X599" s="3"/>
      <c r="Y599" s="3"/>
      <c r="Z599" s="3"/>
      <c r="AA599" s="3"/>
    </row>
    <row r="600" spans="1:27" x14ac:dyDescent="0.2">
      <c r="A600" s="3">
        <v>11617</v>
      </c>
      <c r="B600" s="3" t="str">
        <f>VLOOKUP(A600,'QAQC ID Reference Page'!A$1:G$10999,2,FALSE)</f>
        <v>OBS0322</v>
      </c>
      <c r="C600" s="11">
        <f>VLOOKUP(A600,'QAQC ID Reference Page'!A$1:G$10999,3,FALSE)</f>
        <v>44636</v>
      </c>
      <c r="D600" s="12">
        <f>VLOOKUP(A600,'QAQC ID Reference Page'!A$1:G$10999,4,FALSE)</f>
        <v>0.51597222222222228</v>
      </c>
      <c r="E600" s="3">
        <f>VLOOKUP(A600,'QAQC ID Reference Page'!A$1:G$10999,5,FALSE)</f>
        <v>1017</v>
      </c>
      <c r="F600" s="3" t="str">
        <f>VLOOKUP(A600,'QAQC ID Reference Page'!A$1:G$10999,6,FALSE)</f>
        <v>E7C</v>
      </c>
      <c r="G600" s="3" t="str">
        <f>VLOOKUP(A600,'QAQC ID Reference Page'!A$1:G$10999,7,FALSE)</f>
        <v>S</v>
      </c>
      <c r="H600" s="13">
        <v>44694</v>
      </c>
      <c r="I600" s="3">
        <v>0.37</v>
      </c>
      <c r="J600" s="3">
        <v>100</v>
      </c>
      <c r="K600" s="3">
        <v>10</v>
      </c>
      <c r="L600" s="3">
        <v>1004.83</v>
      </c>
      <c r="M600" s="26">
        <f t="shared" si="6"/>
        <v>0.1</v>
      </c>
      <c r="N600" s="26">
        <f t="shared" si="7"/>
        <v>148.34484</v>
      </c>
      <c r="O600" s="26">
        <f t="shared" si="8"/>
        <v>14.834484000000002</v>
      </c>
      <c r="P600" s="3"/>
      <c r="Q600" s="3"/>
      <c r="R600" s="3"/>
      <c r="S600" s="3"/>
      <c r="T600" s="3"/>
      <c r="U600" s="3"/>
      <c r="V600" s="3"/>
      <c r="W600" s="3"/>
      <c r="X600" s="3"/>
      <c r="Y600" s="3"/>
      <c r="Z600" s="3"/>
      <c r="AA600" s="3"/>
    </row>
    <row r="601" spans="1:27" x14ac:dyDescent="0.2">
      <c r="A601" s="3">
        <v>11618</v>
      </c>
      <c r="B601" s="3" t="str">
        <f>VLOOKUP(A601,'QAQC ID Reference Page'!A$1:G$10999,2,FALSE)</f>
        <v>OBS0322</v>
      </c>
      <c r="C601" s="11">
        <f>VLOOKUP(A601,'QAQC ID Reference Page'!A$1:G$10999,3,FALSE)</f>
        <v>44636</v>
      </c>
      <c r="D601" s="12">
        <f>VLOOKUP(A601,'QAQC ID Reference Page'!A$1:G$10999,4,FALSE)</f>
        <v>0.43541666666666667</v>
      </c>
      <c r="E601" s="3">
        <f>VLOOKUP(A601,'QAQC ID Reference Page'!A$1:G$10999,5,FALSE)</f>
        <v>1025</v>
      </c>
      <c r="F601" s="3" t="str">
        <f>VLOOKUP(A601,'QAQC ID Reference Page'!A$1:G$10999,6,FALSE)</f>
        <v>G9</v>
      </c>
      <c r="G601" s="3" t="str">
        <f>VLOOKUP(A601,'QAQC ID Reference Page'!A$1:G$10999,7,FALSE)</f>
        <v>S</v>
      </c>
      <c r="H601" s="13">
        <v>44694</v>
      </c>
      <c r="I601" s="3">
        <v>0.37</v>
      </c>
      <c r="J601" s="3">
        <v>100</v>
      </c>
      <c r="K601" s="3">
        <v>10</v>
      </c>
      <c r="L601" s="3">
        <v>1035.77</v>
      </c>
      <c r="M601" s="26">
        <f t="shared" si="6"/>
        <v>0.1</v>
      </c>
      <c r="N601" s="26">
        <f t="shared" si="7"/>
        <v>152.92395999999999</v>
      </c>
      <c r="O601" s="26">
        <f t="shared" si="8"/>
        <v>15.292396</v>
      </c>
      <c r="P601" s="3"/>
      <c r="Q601" s="3"/>
      <c r="R601" s="3"/>
      <c r="S601" s="3"/>
      <c r="T601" s="3"/>
      <c r="U601" s="3"/>
      <c r="V601" s="3"/>
      <c r="W601" s="3"/>
      <c r="X601" s="3"/>
      <c r="Y601" s="3"/>
      <c r="Z601" s="3"/>
      <c r="AA601" s="3"/>
    </row>
    <row r="602" spans="1:27" x14ac:dyDescent="0.2">
      <c r="A602" s="3">
        <v>11619</v>
      </c>
      <c r="B602" s="3" t="str">
        <f>VLOOKUP(A602,'QAQC ID Reference Page'!A$1:G$10999,2,FALSE)</f>
        <v>OBS0322</v>
      </c>
      <c r="C602" s="11">
        <f>VLOOKUP(A602,'QAQC ID Reference Page'!A$1:G$10999,3,FALSE)</f>
        <v>44636</v>
      </c>
      <c r="D602" s="12">
        <f>VLOOKUP(A602,'QAQC ID Reference Page'!A$1:G$10999,4,FALSE)</f>
        <v>0.44861111111111113</v>
      </c>
      <c r="E602" s="3">
        <f>VLOOKUP(A602,'QAQC ID Reference Page'!A$1:G$10999,5,FALSE)</f>
        <v>1011</v>
      </c>
      <c r="F602" s="3" t="str">
        <f>VLOOKUP(A602,'QAQC ID Reference Page'!A$1:G$10999,6,FALSE)</f>
        <v>G7C</v>
      </c>
      <c r="G602" s="3" t="str">
        <f>VLOOKUP(A602,'QAQC ID Reference Page'!A$1:G$10999,7,FALSE)</f>
        <v>B</v>
      </c>
      <c r="H602" s="13">
        <v>44694</v>
      </c>
      <c r="I602" s="3">
        <v>0.37</v>
      </c>
      <c r="J602" s="3">
        <v>100</v>
      </c>
      <c r="K602" s="3">
        <v>10</v>
      </c>
      <c r="L602" s="3">
        <v>462.21</v>
      </c>
      <c r="M602" s="26">
        <f t="shared" si="6"/>
        <v>0.1</v>
      </c>
      <c r="N602" s="26">
        <f t="shared" si="7"/>
        <v>68.037079999999989</v>
      </c>
      <c r="O602" s="26">
        <f t="shared" si="8"/>
        <v>6.8037079999999994</v>
      </c>
      <c r="P602" s="3"/>
      <c r="Q602" s="3"/>
      <c r="R602" s="3"/>
      <c r="S602" s="3"/>
      <c r="T602" s="3"/>
      <c r="U602" s="3"/>
      <c r="V602" s="3"/>
      <c r="W602" s="3"/>
      <c r="X602" s="3"/>
      <c r="Y602" s="3"/>
      <c r="Z602" s="3"/>
      <c r="AA602" s="3"/>
    </row>
    <row r="603" spans="1:27" x14ac:dyDescent="0.2">
      <c r="A603" s="3">
        <v>11620</v>
      </c>
      <c r="B603" s="3" t="str">
        <f>VLOOKUP(A603,'QAQC ID Reference Page'!A$1:G$10999,2,FALSE)</f>
        <v>OBS0322</v>
      </c>
      <c r="C603" s="11">
        <f>VLOOKUP(A603,'QAQC ID Reference Page'!A$1:G$10999,3,FALSE)</f>
        <v>44637</v>
      </c>
      <c r="D603" s="12">
        <f>VLOOKUP(A603,'QAQC ID Reference Page'!A$1:G$10999,4,FALSE)</f>
        <v>0.47083333333333333</v>
      </c>
      <c r="E603" s="3">
        <f>VLOOKUP(A603,'QAQC ID Reference Page'!A$1:G$10999,5,FALSE)</f>
        <v>1019</v>
      </c>
      <c r="F603" s="3" t="str">
        <f>VLOOKUP(A603,'QAQC ID Reference Page'!A$1:G$10999,6,FALSE)</f>
        <v>C4</v>
      </c>
      <c r="G603" s="3" t="str">
        <f>VLOOKUP(A603,'QAQC ID Reference Page'!A$1:G$10999,7,FALSE)</f>
        <v>S</v>
      </c>
      <c r="H603" s="13">
        <v>44707</v>
      </c>
      <c r="I603" s="3">
        <v>0.24</v>
      </c>
      <c r="J603" s="3">
        <v>100</v>
      </c>
      <c r="K603" s="3">
        <v>10</v>
      </c>
      <c r="L603" s="3">
        <v>606.99</v>
      </c>
      <c r="M603" s="26">
        <f t="shared" si="6"/>
        <v>0.1</v>
      </c>
      <c r="N603" s="26">
        <f t="shared" si="7"/>
        <v>89.594520000000003</v>
      </c>
      <c r="O603" s="26">
        <f t="shared" si="8"/>
        <v>8.9594520000000006</v>
      </c>
      <c r="P603" s="3"/>
      <c r="Q603" s="3"/>
      <c r="R603" s="3"/>
      <c r="S603" s="3"/>
      <c r="T603" s="3"/>
      <c r="U603" s="3"/>
      <c r="V603" s="3"/>
      <c r="W603" s="3"/>
      <c r="X603" s="3"/>
      <c r="Y603" s="3"/>
      <c r="Z603" s="3"/>
      <c r="AA603" s="3"/>
    </row>
    <row r="604" spans="1:27" x14ac:dyDescent="0.2">
      <c r="A604" s="3">
        <v>11621</v>
      </c>
      <c r="B604" s="3" t="str">
        <f>VLOOKUP(A604,'QAQC ID Reference Page'!A$1:G$10999,2,FALSE)</f>
        <v>OBS0322</v>
      </c>
      <c r="C604" s="11">
        <f>VLOOKUP(A604,'QAQC ID Reference Page'!A$1:G$10999,3,FALSE)</f>
        <v>44637</v>
      </c>
      <c r="D604" s="12">
        <f>VLOOKUP(A604,'QAQC ID Reference Page'!A$1:G$10999,4,FALSE)</f>
        <v>0.53888888888888886</v>
      </c>
      <c r="E604" s="3">
        <f>VLOOKUP(A604,'QAQC ID Reference Page'!A$1:G$10999,5,FALSE)</f>
        <v>1017</v>
      </c>
      <c r="F604" s="3" t="str">
        <f>VLOOKUP(A604,'QAQC ID Reference Page'!A$1:G$10999,6,FALSE)</f>
        <v>C1</v>
      </c>
      <c r="G604" s="3" t="str">
        <f>VLOOKUP(A604,'QAQC ID Reference Page'!A$1:G$10999,7,FALSE)</f>
        <v>S</v>
      </c>
      <c r="H604" s="13">
        <v>44707</v>
      </c>
      <c r="I604" s="3">
        <v>0.24</v>
      </c>
      <c r="J604" s="3">
        <v>100</v>
      </c>
      <c r="K604" s="3">
        <v>10</v>
      </c>
      <c r="L604" s="3">
        <v>329.57</v>
      </c>
      <c r="M604" s="26">
        <f t="shared" si="6"/>
        <v>0.1</v>
      </c>
      <c r="N604" s="26">
        <f t="shared" si="7"/>
        <v>48.536359999999995</v>
      </c>
      <c r="O604" s="26">
        <f t="shared" si="8"/>
        <v>4.8536359999999998</v>
      </c>
      <c r="P604" s="3"/>
      <c r="Q604" s="3"/>
      <c r="R604" s="3"/>
      <c r="S604" s="3"/>
      <c r="T604" s="3"/>
      <c r="U604" s="3"/>
      <c r="V604" s="3"/>
      <c r="W604" s="3"/>
      <c r="X604" s="3"/>
      <c r="Y604" s="3"/>
      <c r="Z604" s="3"/>
      <c r="AA604" s="3"/>
    </row>
    <row r="605" spans="1:27" x14ac:dyDescent="0.2">
      <c r="A605" s="3">
        <v>11622</v>
      </c>
      <c r="B605" s="3" t="str">
        <f>VLOOKUP(A605,'QAQC ID Reference Page'!A$1:G$10999,2,FALSE)</f>
        <v>OBS0322</v>
      </c>
      <c r="C605" s="11">
        <f>VLOOKUP(A605,'QAQC ID Reference Page'!A$1:G$10999,3,FALSE)</f>
        <v>44637</v>
      </c>
      <c r="D605" s="12">
        <f>VLOOKUP(A605,'QAQC ID Reference Page'!A$1:G$10999,4,FALSE)</f>
        <v>0.54791666666666672</v>
      </c>
      <c r="E605" s="3">
        <f>VLOOKUP(A605,'QAQC ID Reference Page'!A$1:G$10999,5,FALSE)</f>
        <v>1002</v>
      </c>
      <c r="F605" s="3" t="str">
        <f>VLOOKUP(A605,'QAQC ID Reference Page'!A$1:G$10999,6,FALSE)</f>
        <v>B1</v>
      </c>
      <c r="G605" s="3" t="str">
        <f>VLOOKUP(A605,'QAQC ID Reference Page'!A$1:G$10999,7,FALSE)</f>
        <v>S</v>
      </c>
      <c r="H605" s="13">
        <v>44707</v>
      </c>
      <c r="I605" s="3">
        <v>0.24</v>
      </c>
      <c r="J605" s="3">
        <v>100</v>
      </c>
      <c r="K605" s="3">
        <v>10</v>
      </c>
      <c r="L605" s="3">
        <v>380.36</v>
      </c>
      <c r="M605" s="26">
        <f t="shared" si="6"/>
        <v>0.1</v>
      </c>
      <c r="N605" s="26">
        <f t="shared" si="7"/>
        <v>56.053279999999994</v>
      </c>
      <c r="O605" s="26">
        <f t="shared" si="8"/>
        <v>5.6053280000000001</v>
      </c>
      <c r="P605" s="3"/>
      <c r="Q605" s="3"/>
      <c r="R605" s="3"/>
      <c r="S605" s="3"/>
      <c r="T605" s="3"/>
      <c r="U605" s="3"/>
      <c r="V605" s="3"/>
      <c r="W605" s="3"/>
      <c r="X605" s="3"/>
      <c r="Y605" s="3"/>
      <c r="Z605" s="3"/>
      <c r="AA605" s="3"/>
    </row>
    <row r="606" spans="1:27" x14ac:dyDescent="0.2">
      <c r="A606" s="3">
        <v>11623</v>
      </c>
      <c r="B606" s="3" t="str">
        <f>VLOOKUP(A606,'QAQC ID Reference Page'!A$1:G$10999,2,FALSE)</f>
        <v>OBS0322</v>
      </c>
      <c r="C606" s="11">
        <f>VLOOKUP(A606,'QAQC ID Reference Page'!A$1:G$10999,3,FALSE)</f>
        <v>44637</v>
      </c>
      <c r="D606" s="12">
        <f>VLOOKUP(A606,'QAQC ID Reference Page'!A$1:G$10999,4,FALSE)</f>
        <v>0.52361111111111114</v>
      </c>
      <c r="E606" s="3">
        <f>VLOOKUP(A606,'QAQC ID Reference Page'!A$1:G$10999,5,FALSE)</f>
        <v>1024</v>
      </c>
      <c r="F606" s="3" t="str">
        <f>VLOOKUP(A606,'QAQC ID Reference Page'!A$1:G$10999,6,FALSE)</f>
        <v>D1</v>
      </c>
      <c r="G606" s="3" t="str">
        <f>VLOOKUP(A606,'QAQC ID Reference Page'!A$1:G$10999,7,FALSE)</f>
        <v>S</v>
      </c>
      <c r="H606" s="13">
        <v>44707</v>
      </c>
      <c r="I606" s="3">
        <v>0.24</v>
      </c>
      <c r="J606" s="3">
        <v>100</v>
      </c>
      <c r="K606" s="3">
        <v>10</v>
      </c>
      <c r="L606" s="3">
        <v>341.95</v>
      </c>
      <c r="M606" s="26">
        <f t="shared" si="6"/>
        <v>0.1</v>
      </c>
      <c r="N606" s="26">
        <f t="shared" si="7"/>
        <v>50.368599999999994</v>
      </c>
      <c r="O606" s="26">
        <f t="shared" si="8"/>
        <v>5.0368599999999999</v>
      </c>
      <c r="P606" s="3"/>
      <c r="Q606" s="3"/>
      <c r="R606" s="3"/>
      <c r="S606" s="3"/>
      <c r="T606" s="3"/>
      <c r="U606" s="3"/>
      <c r="V606" s="3"/>
      <c r="W606" s="3"/>
      <c r="X606" s="3"/>
      <c r="Y606" s="3"/>
      <c r="Z606" s="3"/>
      <c r="AA606" s="3"/>
    </row>
    <row r="607" spans="1:27" x14ac:dyDescent="0.2">
      <c r="A607" s="3">
        <v>11624</v>
      </c>
      <c r="B607" s="3" t="str">
        <f>VLOOKUP(A607,'QAQC ID Reference Page'!A$1:G$10999,2,FALSE)</f>
        <v>OBS0322</v>
      </c>
      <c r="C607" s="11">
        <f>VLOOKUP(A607,'QAQC ID Reference Page'!A$1:G$10999,3,FALSE)</f>
        <v>44637</v>
      </c>
      <c r="D607" s="12">
        <f>VLOOKUP(A607,'QAQC ID Reference Page'!A$1:G$10999,4,FALSE)</f>
        <v>0.51527777777777772</v>
      </c>
      <c r="E607" s="3">
        <f>VLOOKUP(A607,'QAQC ID Reference Page'!A$1:G$10999,5,FALSE)</f>
        <v>1035</v>
      </c>
      <c r="F607" s="3" t="str">
        <f>VLOOKUP(A607,'QAQC ID Reference Page'!A$1:G$10999,6,FALSE)</f>
        <v>E1</v>
      </c>
      <c r="G607" s="3" t="str">
        <f>VLOOKUP(A607,'QAQC ID Reference Page'!A$1:G$10999,7,FALSE)</f>
        <v>S</v>
      </c>
      <c r="H607" s="13">
        <v>44707</v>
      </c>
      <c r="I607" s="3">
        <v>0.24</v>
      </c>
      <c r="J607" s="3">
        <v>100</v>
      </c>
      <c r="K607" s="3">
        <v>10</v>
      </c>
      <c r="L607" s="3">
        <v>361.63</v>
      </c>
      <c r="M607" s="26">
        <f t="shared" si="6"/>
        <v>0.1</v>
      </c>
      <c r="N607" s="26">
        <f t="shared" si="7"/>
        <v>53.281239999999997</v>
      </c>
      <c r="O607" s="26">
        <f t="shared" si="8"/>
        <v>5.3281239999999999</v>
      </c>
      <c r="P607" s="3"/>
      <c r="Q607" s="3"/>
      <c r="R607" s="3"/>
      <c r="S607" s="3"/>
      <c r="T607" s="3"/>
      <c r="U607" s="3"/>
      <c r="V607" s="3"/>
      <c r="W607" s="3"/>
      <c r="X607" s="3"/>
      <c r="Y607" s="3"/>
      <c r="Z607" s="3"/>
      <c r="AA607" s="3"/>
    </row>
    <row r="608" spans="1:27" x14ac:dyDescent="0.2">
      <c r="A608" s="3">
        <v>11625</v>
      </c>
      <c r="B608" s="3" t="str">
        <f>VLOOKUP(A608,'QAQC ID Reference Page'!A$1:G$10999,2,FALSE)</f>
        <v>OBS0322</v>
      </c>
      <c r="C608" s="11">
        <f>VLOOKUP(A608,'QAQC ID Reference Page'!A$1:G$10999,3,FALSE)</f>
        <v>44637</v>
      </c>
      <c r="D608" s="12">
        <f>VLOOKUP(A608,'QAQC ID Reference Page'!A$1:G$10999,4,FALSE)</f>
        <v>0.30833333333333335</v>
      </c>
      <c r="E608" s="3">
        <f>VLOOKUP(A608,'QAQC ID Reference Page'!A$1:G$10999,5,FALSE)</f>
        <v>1012</v>
      </c>
      <c r="F608" s="3" t="str">
        <f>VLOOKUP(A608,'QAQC ID Reference Page'!A$1:G$10999,6,FALSE)</f>
        <v>B7C</v>
      </c>
      <c r="G608" s="3" t="str">
        <f>VLOOKUP(A608,'QAQC ID Reference Page'!A$1:G$10999,7,FALSE)</f>
        <v>S</v>
      </c>
      <c r="H608" s="13">
        <v>44707</v>
      </c>
      <c r="I608" s="3">
        <v>0.24</v>
      </c>
      <c r="J608" s="3">
        <v>100</v>
      </c>
      <c r="K608" s="3">
        <v>10</v>
      </c>
      <c r="L608" s="3">
        <v>377.78</v>
      </c>
      <c r="M608" s="26">
        <f t="shared" si="6"/>
        <v>0.1</v>
      </c>
      <c r="N608" s="26">
        <f t="shared" si="7"/>
        <v>55.67143999999999</v>
      </c>
      <c r="O608" s="26">
        <f t="shared" si="8"/>
        <v>5.567143999999999</v>
      </c>
      <c r="P608" s="3"/>
      <c r="Q608" s="3"/>
      <c r="R608" s="3"/>
      <c r="S608" s="3"/>
      <c r="T608" s="3"/>
      <c r="U608" s="3"/>
      <c r="V608" s="3"/>
      <c r="W608" s="3"/>
      <c r="X608" s="3"/>
      <c r="Y608" s="3"/>
      <c r="Z608" s="3"/>
      <c r="AA608" s="3"/>
    </row>
    <row r="609" spans="1:27" x14ac:dyDescent="0.2">
      <c r="A609" s="3">
        <v>11626</v>
      </c>
      <c r="B609" s="3" t="str">
        <f>VLOOKUP(A609,'QAQC ID Reference Page'!A$1:G$10999,2,FALSE)</f>
        <v>OBS0322</v>
      </c>
      <c r="C609" s="11">
        <f>VLOOKUP(A609,'QAQC ID Reference Page'!A$1:G$10999,3,FALSE)</f>
        <v>44637</v>
      </c>
      <c r="D609" s="12">
        <f>VLOOKUP(A609,'QAQC ID Reference Page'!A$1:G$10999,4,FALSE)</f>
        <v>0.33958333333333335</v>
      </c>
      <c r="E609" s="3">
        <f>VLOOKUP(A609,'QAQC ID Reference Page'!A$1:G$10999,5,FALSE)</f>
        <v>1037</v>
      </c>
      <c r="F609" s="3" t="str">
        <f>VLOOKUP(A609,'QAQC ID Reference Page'!A$1:G$10999,6,FALSE)</f>
        <v>B11</v>
      </c>
      <c r="G609" s="3" t="str">
        <f>VLOOKUP(A609,'QAQC ID Reference Page'!A$1:G$10999,7,FALSE)</f>
        <v>S</v>
      </c>
      <c r="H609" s="13">
        <v>44707</v>
      </c>
      <c r="I609" s="3">
        <v>0.24</v>
      </c>
      <c r="J609" s="3">
        <v>100</v>
      </c>
      <c r="K609" s="3">
        <v>10</v>
      </c>
      <c r="L609" s="3">
        <v>1316.4</v>
      </c>
      <c r="M609" s="26">
        <f t="shared" si="6"/>
        <v>0.1</v>
      </c>
      <c r="N609" s="26">
        <f t="shared" si="7"/>
        <v>194.5872</v>
      </c>
      <c r="O609" s="26">
        <f t="shared" si="8"/>
        <v>19.45872</v>
      </c>
      <c r="P609" s="3"/>
      <c r="Q609" s="3"/>
      <c r="R609" s="3"/>
      <c r="S609" s="3"/>
      <c r="T609" s="3"/>
      <c r="U609" s="3"/>
      <c r="V609" s="3"/>
      <c r="W609" s="3"/>
      <c r="X609" s="3"/>
      <c r="Y609" s="3"/>
      <c r="Z609" s="3"/>
      <c r="AA609" s="3"/>
    </row>
    <row r="610" spans="1:27" x14ac:dyDescent="0.2">
      <c r="A610" s="3">
        <v>11627</v>
      </c>
      <c r="B610" s="3" t="str">
        <f>VLOOKUP(A610,'QAQC ID Reference Page'!A$1:G$10999,2,FALSE)</f>
        <v>OBS0322</v>
      </c>
      <c r="C610" s="11">
        <f>VLOOKUP(A610,'QAQC ID Reference Page'!A$1:G$10999,3,FALSE)</f>
        <v>44637</v>
      </c>
      <c r="D610" s="12">
        <f>VLOOKUP(A610,'QAQC ID Reference Page'!A$1:G$10999,4,FALSE)</f>
        <v>0.43541666666666667</v>
      </c>
      <c r="E610" s="3">
        <f>VLOOKUP(A610,'QAQC ID Reference Page'!A$1:G$10999,5,FALSE)</f>
        <v>1029</v>
      </c>
      <c r="F610" s="3" t="str">
        <f>VLOOKUP(A610,'QAQC ID Reference Page'!A$1:G$10999,6,FALSE)</f>
        <v>C7C</v>
      </c>
      <c r="G610" s="3" t="str">
        <f>VLOOKUP(A610,'QAQC ID Reference Page'!A$1:G$10999,7,FALSE)</f>
        <v>B</v>
      </c>
      <c r="H610" s="13">
        <v>44707</v>
      </c>
      <c r="I610" s="3">
        <v>0.24</v>
      </c>
      <c r="J610" s="3">
        <v>100</v>
      </c>
      <c r="K610" s="3">
        <v>10</v>
      </c>
      <c r="L610" s="3">
        <v>765.98</v>
      </c>
      <c r="M610" s="26">
        <f t="shared" si="6"/>
        <v>0.1</v>
      </c>
      <c r="N610" s="26">
        <f t="shared" si="7"/>
        <v>113.12504</v>
      </c>
      <c r="O610" s="26">
        <f t="shared" si="8"/>
        <v>11.312504000000001</v>
      </c>
      <c r="P610" s="3"/>
      <c r="Q610" s="3"/>
      <c r="R610" s="3"/>
      <c r="S610" s="3"/>
      <c r="T610" s="3"/>
      <c r="U610" s="3"/>
      <c r="V610" s="3"/>
      <c r="W610" s="3"/>
      <c r="X610" s="3"/>
      <c r="Y610" s="3"/>
      <c r="Z610" s="3"/>
      <c r="AA610" s="3"/>
    </row>
    <row r="611" spans="1:27" x14ac:dyDescent="0.2">
      <c r="A611" s="3">
        <v>11628</v>
      </c>
      <c r="B611" s="3" t="str">
        <f>VLOOKUP(A611,'QAQC ID Reference Page'!A$1:G$10999,2,FALSE)</f>
        <v>OBS0322</v>
      </c>
      <c r="C611" s="11">
        <f>VLOOKUP(A611,'QAQC ID Reference Page'!A$1:G$10999,3,FALSE)</f>
        <v>44637</v>
      </c>
      <c r="D611" s="12">
        <f>VLOOKUP(A611,'QAQC ID Reference Page'!A$1:G$10999,4,FALSE)</f>
        <v>0.56944444444444442</v>
      </c>
      <c r="E611" s="3">
        <f>VLOOKUP(A611,'QAQC ID Reference Page'!A$1:G$10999,5,FALSE)</f>
        <v>1010</v>
      </c>
      <c r="F611" s="3" t="str">
        <f>VLOOKUP(A611,'QAQC ID Reference Page'!A$1:G$10999,6,FALSE)</f>
        <v>B4</v>
      </c>
      <c r="G611" s="3" t="str">
        <f>VLOOKUP(A611,'QAQC ID Reference Page'!A$1:G$10999,7,FALSE)</f>
        <v>B</v>
      </c>
      <c r="H611" s="13">
        <v>44707</v>
      </c>
      <c r="I611" s="3">
        <v>0.24</v>
      </c>
      <c r="J611" s="3">
        <v>100</v>
      </c>
      <c r="K611" s="3">
        <v>10</v>
      </c>
      <c r="L611" s="3">
        <v>1005.85</v>
      </c>
      <c r="M611" s="26">
        <f t="shared" si="6"/>
        <v>0.1</v>
      </c>
      <c r="N611" s="26">
        <f t="shared" si="7"/>
        <v>148.6258</v>
      </c>
      <c r="O611" s="26">
        <f t="shared" si="8"/>
        <v>14.862580000000001</v>
      </c>
      <c r="P611" s="3"/>
      <c r="Q611" s="3"/>
      <c r="R611" s="3"/>
      <c r="S611" s="3"/>
      <c r="T611" s="3"/>
      <c r="U611" s="3"/>
      <c r="V611" s="3"/>
      <c r="W611" s="3"/>
      <c r="X611" s="3"/>
      <c r="Y611" s="3"/>
      <c r="Z611" s="3"/>
      <c r="AA611" s="3"/>
    </row>
    <row r="612" spans="1:27" x14ac:dyDescent="0.2">
      <c r="A612" s="3">
        <v>11629</v>
      </c>
      <c r="B612" s="3" t="str">
        <f>VLOOKUP(A612,'QAQC ID Reference Page'!A$1:G$10999,2,FALSE)</f>
        <v>OBS0322</v>
      </c>
      <c r="C612" s="11">
        <f>VLOOKUP(A612,'QAQC ID Reference Page'!A$1:G$10999,3,FALSE)</f>
        <v>44637</v>
      </c>
      <c r="D612" s="12">
        <f>VLOOKUP(A612,'QAQC ID Reference Page'!A$1:G$10999,4,FALSE)</f>
        <v>0.46041666666666664</v>
      </c>
      <c r="E612" s="3">
        <f>VLOOKUP(A612,'QAQC ID Reference Page'!A$1:G$10999,5,FALSE)</f>
        <v>1033</v>
      </c>
      <c r="F612" s="3" t="str">
        <f>VLOOKUP(A612,'QAQC ID Reference Page'!A$1:G$10999,6,FALSE)</f>
        <v>C5-1</v>
      </c>
      <c r="G612" s="3" t="str">
        <f>VLOOKUP(A612,'QAQC ID Reference Page'!A$1:G$10999,7,FALSE)</f>
        <v>S</v>
      </c>
      <c r="H612" s="13">
        <v>44707</v>
      </c>
      <c r="I612" s="3">
        <v>0.24</v>
      </c>
      <c r="J612" s="3">
        <v>100</v>
      </c>
      <c r="K612" s="3">
        <v>10</v>
      </c>
      <c r="L612" s="3">
        <v>592.74</v>
      </c>
      <c r="M612" s="26">
        <f t="shared" si="6"/>
        <v>0.1</v>
      </c>
      <c r="N612" s="26">
        <f t="shared" si="7"/>
        <v>87.485520000000008</v>
      </c>
      <c r="O612" s="26">
        <f t="shared" si="8"/>
        <v>8.7485520000000019</v>
      </c>
      <c r="P612" s="3"/>
      <c r="Q612" s="3"/>
      <c r="R612" s="3"/>
      <c r="S612" s="3"/>
      <c r="T612" s="3"/>
      <c r="U612" s="3"/>
      <c r="V612" s="3"/>
      <c r="W612" s="3"/>
      <c r="X612" s="3"/>
      <c r="Y612" s="3"/>
      <c r="Z612" s="3"/>
      <c r="AA612" s="3"/>
    </row>
    <row r="613" spans="1:27" x14ac:dyDescent="0.2">
      <c r="A613" s="3">
        <v>11630</v>
      </c>
      <c r="B613" s="3" t="str">
        <f>VLOOKUP(A613,'QAQC ID Reference Page'!A$1:G$10999,2,FALSE)</f>
        <v>OBS0322</v>
      </c>
      <c r="C613" s="11">
        <f>VLOOKUP(A613,'QAQC ID Reference Page'!A$1:G$10999,3,FALSE)</f>
        <v>44637</v>
      </c>
      <c r="D613" s="12">
        <f>VLOOKUP(A613,'QAQC ID Reference Page'!A$1:G$10999,4,FALSE)</f>
        <v>0.56944444444444442</v>
      </c>
      <c r="E613" s="3">
        <f>VLOOKUP(A613,'QAQC ID Reference Page'!A$1:G$10999,5,FALSE)</f>
        <v>1034</v>
      </c>
      <c r="F613" s="3" t="str">
        <f>VLOOKUP(A613,'QAQC ID Reference Page'!A$1:G$10999,6,FALSE)</f>
        <v>B4</v>
      </c>
      <c r="G613" s="3" t="str">
        <f>VLOOKUP(A613,'QAQC ID Reference Page'!A$1:G$10999,7,FALSE)</f>
        <v>S</v>
      </c>
      <c r="H613" s="13">
        <v>44707</v>
      </c>
      <c r="I613" s="3">
        <v>0.32</v>
      </c>
      <c r="J613" s="3">
        <v>100</v>
      </c>
      <c r="K613" s="3">
        <v>10</v>
      </c>
      <c r="L613" s="3">
        <v>844.94</v>
      </c>
      <c r="M613" s="26">
        <f t="shared" si="6"/>
        <v>0.1</v>
      </c>
      <c r="N613" s="26">
        <f t="shared" si="7"/>
        <v>124.73112</v>
      </c>
      <c r="O613" s="26">
        <f t="shared" si="8"/>
        <v>12.473112</v>
      </c>
      <c r="P613" s="3"/>
      <c r="Q613" s="3"/>
      <c r="R613" s="3"/>
      <c r="S613" s="3"/>
      <c r="T613" s="3"/>
      <c r="U613" s="3"/>
      <c r="V613" s="3"/>
      <c r="W613" s="3"/>
      <c r="X613" s="3"/>
      <c r="Y613" s="3"/>
      <c r="Z613" s="3"/>
      <c r="AA613" s="3"/>
    </row>
    <row r="614" spans="1:27" x14ac:dyDescent="0.2">
      <c r="A614" s="3">
        <v>11631</v>
      </c>
      <c r="B614" s="3" t="str">
        <f>VLOOKUP(A614,'QAQC ID Reference Page'!A$1:G$10999,2,FALSE)</f>
        <v>OBS0322</v>
      </c>
      <c r="C614" s="11">
        <f>VLOOKUP(A614,'QAQC ID Reference Page'!A$1:G$10999,3,FALSE)</f>
        <v>44637</v>
      </c>
      <c r="D614" s="12">
        <f>VLOOKUP(A614,'QAQC ID Reference Page'!A$1:G$10999,4,FALSE)</f>
        <v>0.30833333333333335</v>
      </c>
      <c r="E614" s="3">
        <f>VLOOKUP(A614,'QAQC ID Reference Page'!A$1:G$10999,5,FALSE)</f>
        <v>1018</v>
      </c>
      <c r="F614" s="3" t="str">
        <f>VLOOKUP(A614,'QAQC ID Reference Page'!A$1:G$10999,6,FALSE)</f>
        <v>B7C</v>
      </c>
      <c r="G614" s="3" t="str">
        <f>VLOOKUP(A614,'QAQC ID Reference Page'!A$1:G$10999,7,FALSE)</f>
        <v>B</v>
      </c>
      <c r="H614" s="13">
        <v>44707</v>
      </c>
      <c r="I614" s="3">
        <v>0.32</v>
      </c>
      <c r="J614" s="3">
        <v>100</v>
      </c>
      <c r="K614" s="3">
        <v>10</v>
      </c>
      <c r="L614" s="3">
        <v>585.05999999999995</v>
      </c>
      <c r="M614" s="26">
        <f t="shared" si="6"/>
        <v>0.1</v>
      </c>
      <c r="N614" s="26">
        <f t="shared" si="7"/>
        <v>86.268879999999996</v>
      </c>
      <c r="O614" s="26">
        <f t="shared" si="8"/>
        <v>8.6268879999999992</v>
      </c>
      <c r="P614" s="3"/>
      <c r="Q614" s="3"/>
      <c r="R614" s="3"/>
      <c r="S614" s="3"/>
      <c r="T614" s="3"/>
      <c r="U614" s="3"/>
      <c r="V614" s="3"/>
      <c r="W614" s="3"/>
      <c r="X614" s="3"/>
      <c r="Y614" s="3"/>
      <c r="Z614" s="3"/>
      <c r="AA614" s="3"/>
    </row>
    <row r="615" spans="1:27" x14ac:dyDescent="0.2">
      <c r="A615" s="3">
        <v>11632</v>
      </c>
      <c r="B615" s="3" t="str">
        <f>VLOOKUP(A615,'QAQC ID Reference Page'!A$1:G$10999,2,FALSE)</f>
        <v>OBS0322</v>
      </c>
      <c r="C615" s="11">
        <f>VLOOKUP(A615,'QAQC ID Reference Page'!A$1:G$10999,3,FALSE)</f>
        <v>44637</v>
      </c>
      <c r="D615" s="12">
        <f>VLOOKUP(A615,'QAQC ID Reference Page'!A$1:G$10999,4,FALSE)</f>
        <v>0.35625000000000001</v>
      </c>
      <c r="E615" s="3">
        <f>VLOOKUP(A615,'QAQC ID Reference Page'!A$1:G$10999,5,FALSE)</f>
        <v>1009</v>
      </c>
      <c r="F615" s="3" t="str">
        <f>VLOOKUP(A615,'QAQC ID Reference Page'!A$1:G$10999,6,FALSE)</f>
        <v>BSR</v>
      </c>
      <c r="G615" s="3" t="str">
        <f>VLOOKUP(A615,'QAQC ID Reference Page'!A$1:G$10999,7,FALSE)</f>
        <v>S</v>
      </c>
      <c r="H615" s="13">
        <v>44707</v>
      </c>
      <c r="I615" s="3">
        <v>0.32</v>
      </c>
      <c r="J615" s="3">
        <v>100</v>
      </c>
      <c r="K615" s="3">
        <v>10</v>
      </c>
      <c r="L615" s="3">
        <v>605.46</v>
      </c>
      <c r="M615" s="26">
        <f t="shared" si="6"/>
        <v>0.1</v>
      </c>
      <c r="N615" s="26">
        <f t="shared" si="7"/>
        <v>89.288080000000008</v>
      </c>
      <c r="O615" s="26">
        <f t="shared" si="8"/>
        <v>8.9288080000000019</v>
      </c>
      <c r="P615" s="3"/>
      <c r="Q615" s="3"/>
      <c r="R615" s="3"/>
      <c r="S615" s="3"/>
      <c r="T615" s="3"/>
      <c r="U615" s="3"/>
      <c r="V615" s="3"/>
      <c r="W615" s="3"/>
      <c r="X615" s="3"/>
      <c r="Y615" s="3"/>
      <c r="Z615" s="3"/>
      <c r="AA615" s="3"/>
    </row>
    <row r="616" spans="1:27" x14ac:dyDescent="0.2">
      <c r="A616" s="3">
        <v>11633</v>
      </c>
      <c r="B616" s="3" t="str">
        <f>VLOOKUP(A616,'QAQC ID Reference Page'!A$1:G$10999,2,FALSE)</f>
        <v>OBS0322</v>
      </c>
      <c r="C616" s="11">
        <f>VLOOKUP(A616,'QAQC ID Reference Page'!A$1:G$10999,3,FALSE)</f>
        <v>44637</v>
      </c>
      <c r="D616" s="12">
        <f>VLOOKUP(A616,'QAQC ID Reference Page'!A$1:G$10999,4,FALSE)</f>
        <v>0.5</v>
      </c>
      <c r="E616" s="3">
        <f>VLOOKUP(A616,'QAQC ID Reference Page'!A$1:G$10999,5,FALSE)</f>
        <v>1041</v>
      </c>
      <c r="F616" s="3" t="str">
        <f>VLOOKUP(A616,'QAQC ID Reference Page'!A$1:G$10999,6,FALSE)</f>
        <v>BLB</v>
      </c>
      <c r="G616" s="3" t="str">
        <f>VLOOKUP(A616,'QAQC ID Reference Page'!A$1:G$10999,7,FALSE)</f>
        <v>S</v>
      </c>
      <c r="H616" s="13">
        <v>44707</v>
      </c>
      <c r="I616" s="3">
        <v>0.32</v>
      </c>
      <c r="J616" s="3">
        <v>100</v>
      </c>
      <c r="K616" s="3">
        <v>10</v>
      </c>
      <c r="L616" s="3">
        <v>678.09</v>
      </c>
      <c r="M616" s="26">
        <f t="shared" si="6"/>
        <v>0.1</v>
      </c>
      <c r="N616" s="26">
        <f t="shared" si="7"/>
        <v>100.03732000000001</v>
      </c>
      <c r="O616" s="26">
        <f t="shared" si="8"/>
        <v>10.003732000000001</v>
      </c>
      <c r="P616" s="3"/>
      <c r="Q616" s="3"/>
      <c r="R616" s="3"/>
      <c r="S616" s="3"/>
      <c r="T616" s="3"/>
      <c r="U616" s="3"/>
      <c r="V616" s="3"/>
      <c r="W616" s="3"/>
      <c r="X616" s="3"/>
      <c r="Y616" s="3"/>
      <c r="Z616" s="3"/>
      <c r="AA616" s="3"/>
    </row>
    <row r="617" spans="1:27" x14ac:dyDescent="0.2">
      <c r="A617" s="3">
        <v>11634</v>
      </c>
      <c r="B617" s="3" t="str">
        <f>VLOOKUP(A617,'QAQC ID Reference Page'!A$1:G$10999,2,FALSE)</f>
        <v>OBS0322</v>
      </c>
      <c r="C617" s="11">
        <f>VLOOKUP(A617,'QAQC ID Reference Page'!A$1:G$10999,3,FALSE)</f>
        <v>44637</v>
      </c>
      <c r="D617" s="12">
        <f>VLOOKUP(A617,'QAQC ID Reference Page'!A$1:G$10999,4,FALSE)</f>
        <v>0.47083333333333333</v>
      </c>
      <c r="E617" s="3">
        <f>VLOOKUP(A617,'QAQC ID Reference Page'!A$1:G$10999,5,FALSE)</f>
        <v>1020</v>
      </c>
      <c r="F617" s="3" t="str">
        <f>VLOOKUP(A617,'QAQC ID Reference Page'!A$1:G$10999,6,FALSE)</f>
        <v>C4</v>
      </c>
      <c r="G617" s="3" t="str">
        <f>VLOOKUP(A617,'QAQC ID Reference Page'!A$1:G$10999,7,FALSE)</f>
        <v>B</v>
      </c>
      <c r="H617" s="13">
        <v>44707</v>
      </c>
      <c r="I617" s="3">
        <v>0.32</v>
      </c>
      <c r="J617" s="3">
        <v>100</v>
      </c>
      <c r="K617" s="3">
        <v>10</v>
      </c>
      <c r="L617" s="3">
        <v>1205.5899999999999</v>
      </c>
      <c r="M617" s="26">
        <f t="shared" si="6"/>
        <v>0.1</v>
      </c>
      <c r="N617" s="26">
        <f t="shared" si="7"/>
        <v>178.10731999999999</v>
      </c>
      <c r="O617" s="26">
        <f t="shared" si="8"/>
        <v>17.810731999999998</v>
      </c>
      <c r="P617" s="3"/>
      <c r="Q617" s="3"/>
      <c r="R617" s="3"/>
      <c r="S617" s="3"/>
      <c r="T617" s="3"/>
      <c r="U617" s="3"/>
      <c r="V617" s="3"/>
      <c r="W617" s="3"/>
      <c r="X617" s="3"/>
      <c r="Y617" s="3"/>
      <c r="Z617" s="3"/>
      <c r="AA617" s="3"/>
    </row>
    <row r="618" spans="1:27" x14ac:dyDescent="0.2">
      <c r="A618" s="3">
        <v>11635</v>
      </c>
      <c r="B618" s="3" t="str">
        <f>VLOOKUP(A618,'QAQC ID Reference Page'!A$1:G$10999,2,FALSE)</f>
        <v>OBS0322</v>
      </c>
      <c r="C618" s="11">
        <f>VLOOKUP(A618,'QAQC ID Reference Page'!A$1:G$10999,3,FALSE)</f>
        <v>44637</v>
      </c>
      <c r="D618" s="12">
        <f>VLOOKUP(A618,'QAQC ID Reference Page'!A$1:G$10999,4,FALSE)</f>
        <v>0.38055555555555554</v>
      </c>
      <c r="E618" s="3">
        <f>VLOOKUP(A618,'QAQC ID Reference Page'!A$1:G$10999,5,FALSE)</f>
        <v>1013</v>
      </c>
      <c r="F618" s="3" t="str">
        <f>VLOOKUP(A618,'QAQC ID Reference Page'!A$1:G$10999,6,FALSE)</f>
        <v>WB</v>
      </c>
      <c r="G618" s="3" t="str">
        <f>VLOOKUP(A618,'QAQC ID Reference Page'!A$1:G$10999,7,FALSE)</f>
        <v>S</v>
      </c>
      <c r="H618" s="13">
        <v>44707</v>
      </c>
      <c r="I618" s="3">
        <v>0.32</v>
      </c>
      <c r="J618" s="3">
        <v>100</v>
      </c>
      <c r="K618" s="3">
        <v>10</v>
      </c>
      <c r="L618" s="3">
        <v>1591.7</v>
      </c>
      <c r="M618" s="26">
        <f t="shared" si="6"/>
        <v>0.1</v>
      </c>
      <c r="N618" s="26">
        <f t="shared" si="7"/>
        <v>235.2516</v>
      </c>
      <c r="O618" s="26">
        <f t="shared" si="8"/>
        <v>23.52516</v>
      </c>
      <c r="P618" s="3"/>
      <c r="Q618" s="3"/>
      <c r="R618" s="3"/>
      <c r="S618" s="3"/>
      <c r="T618" s="3"/>
      <c r="U618" s="3"/>
      <c r="V618" s="3"/>
      <c r="W618" s="3"/>
      <c r="X618" s="3"/>
      <c r="Y618" s="3"/>
      <c r="Z618" s="3"/>
      <c r="AA618" s="3"/>
    </row>
    <row r="619" spans="1:27" x14ac:dyDescent="0.2">
      <c r="A619" s="3">
        <v>11636</v>
      </c>
      <c r="B619" s="3" t="str">
        <f>VLOOKUP(A619,'QAQC ID Reference Page'!A$1:G$10999,2,FALSE)</f>
        <v>OBS0322</v>
      </c>
      <c r="C619" s="11">
        <f>VLOOKUP(A619,'QAQC ID Reference Page'!A$1:G$10999,3,FALSE)</f>
        <v>44637</v>
      </c>
      <c r="D619" s="12">
        <f>VLOOKUP(A619,'QAQC ID Reference Page'!A$1:G$10999,4,FALSE)</f>
        <v>0.5</v>
      </c>
      <c r="E619" s="3">
        <f>VLOOKUP(A619,'QAQC ID Reference Page'!A$1:G$10999,5,FALSE)</f>
        <v>1025</v>
      </c>
      <c r="F619" s="3" t="str">
        <f>VLOOKUP(A619,'QAQC ID Reference Page'!A$1:G$10999,6,FALSE)</f>
        <v>BLB</v>
      </c>
      <c r="G619" s="3" t="str">
        <f>VLOOKUP(A619,'QAQC ID Reference Page'!A$1:G$10999,7,FALSE)</f>
        <v>B</v>
      </c>
      <c r="H619" s="13">
        <v>44707</v>
      </c>
      <c r="I619" s="3">
        <v>0.32</v>
      </c>
      <c r="J619" s="3">
        <v>100</v>
      </c>
      <c r="K619" s="3">
        <v>10</v>
      </c>
      <c r="L619" s="3">
        <v>933.49</v>
      </c>
      <c r="M619" s="26">
        <f t="shared" si="6"/>
        <v>0.1</v>
      </c>
      <c r="N619" s="26">
        <f t="shared" si="7"/>
        <v>137.83652000000001</v>
      </c>
      <c r="O619" s="26">
        <f t="shared" si="8"/>
        <v>13.783652000000002</v>
      </c>
      <c r="P619" s="3"/>
      <c r="Q619" s="3"/>
      <c r="R619" s="3"/>
      <c r="S619" s="3"/>
      <c r="T619" s="3"/>
      <c r="U619" s="3"/>
      <c r="V619" s="3"/>
      <c r="W619" s="3"/>
      <c r="X619" s="3"/>
      <c r="Y619" s="3"/>
      <c r="Z619" s="3"/>
      <c r="AA619" s="3"/>
    </row>
    <row r="620" spans="1:27" x14ac:dyDescent="0.2">
      <c r="A620" s="3">
        <v>11637</v>
      </c>
      <c r="B620" s="3" t="str">
        <f>VLOOKUP(A620,'QAQC ID Reference Page'!A$1:G$10999,2,FALSE)</f>
        <v>OBS0322</v>
      </c>
      <c r="C620" s="11">
        <f>VLOOKUP(A620,'QAQC ID Reference Page'!A$1:G$10999,3,FALSE)</f>
        <v>44637</v>
      </c>
      <c r="D620" s="12">
        <f>VLOOKUP(A620,'QAQC ID Reference Page'!A$1:G$10999,4,FALSE)</f>
        <v>0.43541666666666667</v>
      </c>
      <c r="E620" s="3">
        <f>VLOOKUP(A620,'QAQC ID Reference Page'!A$1:G$10999,5,FALSE)</f>
        <v>1005</v>
      </c>
      <c r="F620" s="3" t="str">
        <f>VLOOKUP(A620,'QAQC ID Reference Page'!A$1:G$10999,6,FALSE)</f>
        <v>C7C</v>
      </c>
      <c r="G620" s="3" t="str">
        <f>VLOOKUP(A620,'QAQC ID Reference Page'!A$1:G$10999,7,FALSE)</f>
        <v>S</v>
      </c>
      <c r="H620" s="13">
        <v>44707</v>
      </c>
      <c r="I620" s="3">
        <v>0.32</v>
      </c>
      <c r="J620" s="3">
        <v>100</v>
      </c>
      <c r="K620" s="3">
        <v>10</v>
      </c>
      <c r="L620" s="3">
        <v>503.31</v>
      </c>
      <c r="M620" s="26">
        <f t="shared" si="6"/>
        <v>0.1</v>
      </c>
      <c r="N620" s="26">
        <f t="shared" si="7"/>
        <v>74.169880000000006</v>
      </c>
      <c r="O620" s="26">
        <f t="shared" si="8"/>
        <v>7.4169880000000008</v>
      </c>
      <c r="P620" s="3"/>
      <c r="Q620" s="3"/>
      <c r="R620" s="3"/>
      <c r="S620" s="3"/>
      <c r="T620" s="3"/>
      <c r="U620" s="3"/>
      <c r="V620" s="3"/>
      <c r="W620" s="3"/>
      <c r="X620" s="3"/>
      <c r="Y620" s="3"/>
      <c r="Z620" s="3"/>
      <c r="AA620" s="3"/>
    </row>
    <row r="621" spans="1:27" x14ac:dyDescent="0.2">
      <c r="A621" s="3">
        <v>11638</v>
      </c>
      <c r="B621" s="3" t="str">
        <f>VLOOKUP(A621,'QAQC ID Reference Page'!A$1:G$10999,2,FALSE)</f>
        <v>OBS0322</v>
      </c>
      <c r="C621" s="11">
        <f>VLOOKUP(A621,'QAQC ID Reference Page'!A$1:G$10999,3,FALSE)</f>
        <v>44637</v>
      </c>
      <c r="D621" s="12">
        <f>VLOOKUP(A621,'QAQC ID Reference Page'!A$1:G$10999,4,FALSE)</f>
        <v>0.49027777777777776</v>
      </c>
      <c r="E621" s="3">
        <f>VLOOKUP(A621,'QAQC ID Reference Page'!A$1:G$10999,5,FALSE)</f>
        <v>1011</v>
      </c>
      <c r="F621" s="3" t="str">
        <f>VLOOKUP(A621,'QAQC ID Reference Page'!A$1:G$10999,6,FALSE)</f>
        <v>WFR</v>
      </c>
      <c r="G621" s="3" t="str">
        <f>VLOOKUP(A621,'QAQC ID Reference Page'!A$1:G$10999,7,FALSE)</f>
        <v>S</v>
      </c>
      <c r="H621" s="13">
        <v>44707</v>
      </c>
      <c r="I621" s="3">
        <v>0.32</v>
      </c>
      <c r="J621" s="3">
        <v>100</v>
      </c>
      <c r="K621" s="3">
        <v>10</v>
      </c>
      <c r="L621" s="3">
        <v>1068.97</v>
      </c>
      <c r="M621" s="26">
        <f t="shared" si="6"/>
        <v>0.1</v>
      </c>
      <c r="N621" s="26">
        <f t="shared" si="7"/>
        <v>157.88756000000001</v>
      </c>
      <c r="O621" s="26">
        <f t="shared" si="8"/>
        <v>15.788756000000001</v>
      </c>
      <c r="P621" s="3"/>
      <c r="Q621" s="3"/>
      <c r="R621" s="3"/>
      <c r="S621" s="3"/>
      <c r="T621" s="3"/>
      <c r="U621" s="3"/>
      <c r="V621" s="3"/>
      <c r="W621" s="3"/>
      <c r="X621" s="3"/>
      <c r="Y621" s="3"/>
      <c r="Z621" s="3"/>
      <c r="AA621" s="3"/>
    </row>
    <row r="622" spans="1:27" x14ac:dyDescent="0.2">
      <c r="A622" s="3">
        <v>11639</v>
      </c>
      <c r="B622" s="3" t="str">
        <f>VLOOKUP(A622,'QAQC ID Reference Page'!A$1:G$10999,2,FALSE)</f>
        <v>OBS0322</v>
      </c>
      <c r="C622" s="11">
        <f>VLOOKUP(A622,'QAQC ID Reference Page'!A$1:G$10999,3,FALSE)</f>
        <v>44637</v>
      </c>
      <c r="D622" s="12">
        <f>VLOOKUP(A622,'QAQC ID Reference Page'!A$1:G$10999,4,FALSE)</f>
        <v>0.40208333333333335</v>
      </c>
      <c r="E622" s="3">
        <f>VLOOKUP(A622,'QAQC ID Reference Page'!A$1:G$10999,5,FALSE)</f>
        <v>1038</v>
      </c>
      <c r="F622" s="3" t="str">
        <f>VLOOKUP(A622,'QAQC ID Reference Page'!A$1:G$10999,6,FALSE)</f>
        <v>C9</v>
      </c>
      <c r="G622" s="3" t="str">
        <f>VLOOKUP(A622,'QAQC ID Reference Page'!A$1:G$10999,7,FALSE)</f>
        <v>S</v>
      </c>
      <c r="H622" s="13">
        <v>44707</v>
      </c>
      <c r="I622" s="3">
        <v>0.32</v>
      </c>
      <c r="J622" s="3">
        <v>100</v>
      </c>
      <c r="K622" s="3">
        <v>10</v>
      </c>
      <c r="L622" s="3">
        <v>585.89</v>
      </c>
      <c r="M622" s="26">
        <f t="shared" si="6"/>
        <v>0.1</v>
      </c>
      <c r="N622" s="26">
        <f t="shared" si="7"/>
        <v>86.391720000000007</v>
      </c>
      <c r="O622" s="26">
        <f t="shared" si="8"/>
        <v>8.6391720000000003</v>
      </c>
      <c r="P622" s="3"/>
      <c r="Q622" s="3"/>
      <c r="R622" s="3"/>
      <c r="S622" s="3"/>
      <c r="T622" s="3"/>
      <c r="U622" s="3"/>
      <c r="V622" s="3"/>
      <c r="W622" s="3"/>
      <c r="X622" s="3"/>
      <c r="Y622" s="3"/>
      <c r="Z622" s="3"/>
      <c r="AA622" s="3"/>
    </row>
    <row r="623" spans="1:27" x14ac:dyDescent="0.2">
      <c r="A623" s="3">
        <v>11701</v>
      </c>
      <c r="B623" s="3" t="str">
        <f>VLOOKUP(A623,'QAQC ID Reference Page'!A$1:G$10999,2,FALSE)</f>
        <v>OBS0522</v>
      </c>
      <c r="C623" s="11">
        <f>VLOOKUP(A623,'QAQC ID Reference Page'!A$1:G$10999,3,FALSE)</f>
        <v>44685</v>
      </c>
      <c r="D623" s="12">
        <f>VLOOKUP(A623,'QAQC ID Reference Page'!A$1:G$10999,4,FALSE)</f>
        <v>0.45416666666666666</v>
      </c>
      <c r="E623" s="3">
        <f>VLOOKUP(A623,'QAQC ID Reference Page'!A$1:G$10999,5,FALSE)</f>
        <v>1007</v>
      </c>
      <c r="F623" s="3" t="str">
        <f>VLOOKUP(A623,'QAQC ID Reference Page'!A$1:G$10999,6,FALSE)</f>
        <v>I7C</v>
      </c>
      <c r="G623" s="3" t="str">
        <f>VLOOKUP(A623,'QAQC ID Reference Page'!A$1:G$10999,7,FALSE)</f>
        <v>S</v>
      </c>
      <c r="H623" s="13">
        <v>44708</v>
      </c>
      <c r="I623" s="3">
        <v>0.19</v>
      </c>
      <c r="J623" s="3">
        <v>100</v>
      </c>
      <c r="K623" s="3">
        <v>10</v>
      </c>
      <c r="L623" s="3">
        <v>728.45</v>
      </c>
      <c r="M623" s="26">
        <f t="shared" si="6"/>
        <v>0.1</v>
      </c>
      <c r="N623" s="26">
        <f t="shared" si="7"/>
        <v>107.62060000000001</v>
      </c>
      <c r="O623" s="26">
        <f t="shared" si="8"/>
        <v>10.762060000000002</v>
      </c>
      <c r="P623" s="3"/>
      <c r="Q623" s="3"/>
      <c r="R623" s="3"/>
      <c r="S623" s="3"/>
      <c r="T623" s="3"/>
      <c r="U623" s="3"/>
      <c r="V623" s="3"/>
      <c r="W623" s="3"/>
      <c r="X623" s="3"/>
      <c r="Y623" s="3"/>
      <c r="Z623" s="3"/>
      <c r="AA623" s="3"/>
    </row>
    <row r="624" spans="1:27" x14ac:dyDescent="0.2">
      <c r="A624" s="3">
        <v>11702</v>
      </c>
      <c r="B624" s="3" t="str">
        <f>VLOOKUP(A624,'QAQC ID Reference Page'!A$1:G$10999,2,FALSE)</f>
        <v>OBS0522</v>
      </c>
      <c r="C624" s="11">
        <f>VLOOKUP(A624,'QAQC ID Reference Page'!A$1:G$10999,3,FALSE)</f>
        <v>44685</v>
      </c>
      <c r="D624" s="12">
        <f>VLOOKUP(A624,'QAQC ID Reference Page'!A$1:G$10999,4,FALSE)</f>
        <v>0.52847222222222223</v>
      </c>
      <c r="E624" s="3">
        <f>VLOOKUP(A624,'QAQC ID Reference Page'!A$1:G$10999,5,FALSE)</f>
        <v>1013</v>
      </c>
      <c r="F624" s="3" t="str">
        <f>VLOOKUP(A624,'QAQC ID Reference Page'!A$1:G$10999,6,FALSE)</f>
        <v>G7C</v>
      </c>
      <c r="G624" s="3" t="str">
        <f>VLOOKUP(A624,'QAQC ID Reference Page'!A$1:G$10999,7,FALSE)</f>
        <v>B</v>
      </c>
      <c r="H624" s="13">
        <v>44708</v>
      </c>
      <c r="I624" s="3">
        <v>0.19</v>
      </c>
      <c r="J624" s="3">
        <v>100</v>
      </c>
      <c r="K624" s="3">
        <v>10</v>
      </c>
      <c r="L624" s="3">
        <v>272.56</v>
      </c>
      <c r="M624" s="26">
        <f t="shared" si="6"/>
        <v>0.1</v>
      </c>
      <c r="N624" s="26">
        <f t="shared" si="7"/>
        <v>40.148879999999998</v>
      </c>
      <c r="O624" s="26">
        <f t="shared" si="8"/>
        <v>4.014888</v>
      </c>
      <c r="P624" s="3"/>
      <c r="Q624" s="3"/>
      <c r="R624" s="3"/>
      <c r="S624" s="3"/>
      <c r="T624" s="3"/>
      <c r="U624" s="3"/>
      <c r="V624" s="3"/>
      <c r="W624" s="3"/>
      <c r="X624" s="3"/>
      <c r="Y624" s="3"/>
      <c r="Z624" s="3"/>
      <c r="AA624" s="3"/>
    </row>
    <row r="625" spans="1:27" x14ac:dyDescent="0.2">
      <c r="A625" s="3">
        <v>11703</v>
      </c>
      <c r="B625" s="3" t="str">
        <f>VLOOKUP(A625,'QAQC ID Reference Page'!A$1:G$10999,2,FALSE)</f>
        <v>OBS0522</v>
      </c>
      <c r="C625" s="11">
        <f>VLOOKUP(A625,'QAQC ID Reference Page'!A$1:G$10999,3,FALSE)</f>
        <v>44685</v>
      </c>
      <c r="D625" s="12">
        <f>VLOOKUP(A625,'QAQC ID Reference Page'!A$1:G$10999,4,FALSE)</f>
        <v>0.5083333333333333</v>
      </c>
      <c r="E625" s="3">
        <f>VLOOKUP(A625,'QAQC ID Reference Page'!A$1:G$10999,5,FALSE)</f>
        <v>1006</v>
      </c>
      <c r="F625" s="3" t="str">
        <f>VLOOKUP(A625,'QAQC ID Reference Page'!A$1:G$10999,6,FALSE)</f>
        <v>G9</v>
      </c>
      <c r="G625" s="3" t="str">
        <f>VLOOKUP(A625,'QAQC ID Reference Page'!A$1:G$10999,7,FALSE)</f>
        <v>S</v>
      </c>
      <c r="H625" s="13">
        <v>44708</v>
      </c>
      <c r="I625" s="3">
        <v>0.19</v>
      </c>
      <c r="J625" s="3">
        <v>100</v>
      </c>
      <c r="K625" s="3">
        <v>10</v>
      </c>
      <c r="L625" s="3">
        <v>2099.62</v>
      </c>
      <c r="M625" s="26">
        <f t="shared" si="6"/>
        <v>0.1</v>
      </c>
      <c r="N625" s="26">
        <f t="shared" si="7"/>
        <v>310.55375999999995</v>
      </c>
      <c r="O625" s="26">
        <f t="shared" si="8"/>
        <v>31.055375999999995</v>
      </c>
      <c r="P625" s="3"/>
      <c r="Q625" s="3"/>
      <c r="R625" s="3"/>
      <c r="S625" s="3"/>
      <c r="T625" s="3"/>
      <c r="U625" s="3"/>
      <c r="V625" s="3"/>
      <c r="W625" s="3"/>
      <c r="X625" s="3"/>
      <c r="Y625" s="3"/>
      <c r="Z625" s="3"/>
      <c r="AA625" s="3"/>
    </row>
    <row r="626" spans="1:27" x14ac:dyDescent="0.2">
      <c r="A626" s="3">
        <v>11704</v>
      </c>
      <c r="B626" s="3" t="str">
        <f>VLOOKUP(A626,'QAQC ID Reference Page'!A$1:G$10999,2,FALSE)</f>
        <v>OBS0522</v>
      </c>
      <c r="C626" s="11">
        <f>VLOOKUP(A626,'QAQC ID Reference Page'!A$1:G$10999,3,FALSE)</f>
        <v>44685</v>
      </c>
      <c r="D626" s="12">
        <f>VLOOKUP(A626,'QAQC ID Reference Page'!A$1:G$10999,4,FALSE)</f>
        <v>0.57777777777777772</v>
      </c>
      <c r="E626" s="3">
        <f>VLOOKUP(A626,'QAQC ID Reference Page'!A$1:G$10999,5,FALSE)</f>
        <v>1003</v>
      </c>
      <c r="F626" s="3" t="str">
        <f>VLOOKUP(A626,'QAQC ID Reference Page'!A$1:G$10999,6,FALSE)</f>
        <v>E9</v>
      </c>
      <c r="G626" s="3" t="str">
        <f>VLOOKUP(A626,'QAQC ID Reference Page'!A$1:G$10999,7,FALSE)</f>
        <v>S</v>
      </c>
      <c r="H626" s="13">
        <v>44708</v>
      </c>
      <c r="I626" s="3">
        <v>0.19</v>
      </c>
      <c r="J626" s="3">
        <v>100</v>
      </c>
      <c r="K626" s="3">
        <v>10</v>
      </c>
      <c r="L626" s="3">
        <v>1261.1099999999999</v>
      </c>
      <c r="M626" s="26">
        <f t="shared" si="6"/>
        <v>0.1</v>
      </c>
      <c r="N626" s="26">
        <f t="shared" si="7"/>
        <v>186.45427999999998</v>
      </c>
      <c r="O626" s="26">
        <f t="shared" si="8"/>
        <v>18.645427999999999</v>
      </c>
      <c r="P626" s="3"/>
      <c r="Q626" s="3"/>
      <c r="R626" s="3"/>
      <c r="S626" s="3"/>
      <c r="T626" s="3"/>
      <c r="U626" s="3"/>
      <c r="V626" s="3"/>
      <c r="W626" s="3"/>
      <c r="X626" s="3"/>
      <c r="Y626" s="3"/>
      <c r="Z626" s="3"/>
      <c r="AA626" s="3"/>
    </row>
    <row r="627" spans="1:27" x14ac:dyDescent="0.2">
      <c r="A627" s="3">
        <v>11705</v>
      </c>
      <c r="B627" s="3" t="str">
        <f>VLOOKUP(A627,'QAQC ID Reference Page'!A$1:G$10999,2,FALSE)</f>
        <v>OBS0522</v>
      </c>
      <c r="C627" s="11">
        <f>VLOOKUP(A627,'QAQC ID Reference Page'!A$1:G$10999,3,FALSE)</f>
        <v>44685</v>
      </c>
      <c r="D627" s="12">
        <f>VLOOKUP(A627,'QAQC ID Reference Page'!A$1:G$10999,4,FALSE)</f>
        <v>0.52847222222222223</v>
      </c>
      <c r="E627" s="3">
        <f>VLOOKUP(A627,'QAQC ID Reference Page'!A$1:G$10999,5,FALSE)</f>
        <v>1011</v>
      </c>
      <c r="F627" s="3" t="str">
        <f>VLOOKUP(A627,'QAQC ID Reference Page'!A$1:G$10999,6,FALSE)</f>
        <v>G7C</v>
      </c>
      <c r="G627" s="3" t="str">
        <f>VLOOKUP(A627,'QAQC ID Reference Page'!A$1:G$10999,7,FALSE)</f>
        <v>S</v>
      </c>
      <c r="H627" s="13">
        <v>44708</v>
      </c>
      <c r="I627" s="3">
        <v>0.19</v>
      </c>
      <c r="J627" s="3">
        <v>100</v>
      </c>
      <c r="K627" s="3">
        <v>10</v>
      </c>
      <c r="L627" s="3">
        <v>962.88</v>
      </c>
      <c r="M627" s="26">
        <f t="shared" si="6"/>
        <v>0.1</v>
      </c>
      <c r="N627" s="26">
        <f t="shared" si="7"/>
        <v>142.31623999999999</v>
      </c>
      <c r="O627" s="26">
        <f t="shared" si="8"/>
        <v>14.231624</v>
      </c>
      <c r="P627" s="3"/>
      <c r="Q627" s="3"/>
      <c r="R627" s="3"/>
      <c r="S627" s="3"/>
      <c r="T627" s="3"/>
      <c r="U627" s="3"/>
      <c r="V627" s="3"/>
      <c r="W627" s="3"/>
      <c r="X627" s="3"/>
      <c r="Y627" s="3"/>
      <c r="Z627" s="3"/>
      <c r="AA627" s="3"/>
    </row>
    <row r="628" spans="1:27" x14ac:dyDescent="0.2">
      <c r="A628" s="3">
        <v>11706</v>
      </c>
      <c r="B628" s="3" t="str">
        <f>VLOOKUP(A628,'QAQC ID Reference Page'!A$1:G$10999,2,FALSE)</f>
        <v>OBS0522</v>
      </c>
      <c r="C628" s="11">
        <f>VLOOKUP(A628,'QAQC ID Reference Page'!A$1:G$10999,3,FALSE)</f>
        <v>44685</v>
      </c>
      <c r="D628" s="12">
        <f>VLOOKUP(A628,'QAQC ID Reference Page'!A$1:G$10999,4,FALSE)</f>
        <v>0.33124999999999999</v>
      </c>
      <c r="E628" s="3">
        <f>VLOOKUP(A628,'QAQC ID Reference Page'!A$1:G$10999,5,FALSE)</f>
        <v>1040</v>
      </c>
      <c r="F628" s="3" t="str">
        <f>VLOOKUP(A628,'QAQC ID Reference Page'!A$1:G$10999,6,FALSE)</f>
        <v>DR</v>
      </c>
      <c r="G628" s="3" t="str">
        <f>VLOOKUP(A628,'QAQC ID Reference Page'!A$1:G$10999,7,FALSE)</f>
        <v>S</v>
      </c>
      <c r="H628" s="13">
        <v>44708</v>
      </c>
      <c r="I628" s="3">
        <v>0.19</v>
      </c>
      <c r="J628" s="3">
        <v>100</v>
      </c>
      <c r="K628" s="3">
        <v>10</v>
      </c>
      <c r="L628" s="3">
        <v>431.45</v>
      </c>
      <c r="M628" s="26">
        <f t="shared" si="6"/>
        <v>0.1</v>
      </c>
      <c r="N628" s="26">
        <f t="shared" si="7"/>
        <v>63.6646</v>
      </c>
      <c r="O628" s="26">
        <f t="shared" si="8"/>
        <v>6.36646</v>
      </c>
      <c r="P628" s="3"/>
      <c r="Q628" s="3"/>
      <c r="R628" s="3"/>
      <c r="S628" s="3"/>
      <c r="T628" s="3"/>
      <c r="U628" s="3"/>
      <c r="V628" s="3"/>
      <c r="W628" s="3"/>
      <c r="X628" s="3"/>
      <c r="Y628" s="3"/>
      <c r="Z628" s="3"/>
      <c r="AA628" s="3"/>
    </row>
    <row r="629" spans="1:27" x14ac:dyDescent="0.2">
      <c r="A629" s="3">
        <v>11707</v>
      </c>
      <c r="B629" s="3" t="str">
        <f>VLOOKUP(A629,'QAQC ID Reference Page'!A$1:G$10999,2,FALSE)</f>
        <v>OBS0522</v>
      </c>
      <c r="C629" s="11">
        <f>VLOOKUP(A629,'QAQC ID Reference Page'!A$1:G$10999,3,FALSE)</f>
        <v>44685</v>
      </c>
      <c r="D629" s="12">
        <f>VLOOKUP(A629,'QAQC ID Reference Page'!A$1:G$10999,4,FALSE)</f>
        <v>0.36527777777777776</v>
      </c>
      <c r="E629" s="3">
        <f>VLOOKUP(A629,'QAQC ID Reference Page'!A$1:G$10999,5,FALSE)</f>
        <v>1030</v>
      </c>
      <c r="F629" s="3" t="str">
        <f>VLOOKUP(A629,'QAQC ID Reference Page'!A$1:G$10999,6,FALSE)</f>
        <v>MR</v>
      </c>
      <c r="G629" s="3" t="str">
        <f>VLOOKUP(A629,'QAQC ID Reference Page'!A$1:G$10999,7,FALSE)</f>
        <v>B</v>
      </c>
      <c r="H629" s="13">
        <v>44708</v>
      </c>
      <c r="I629" s="3">
        <v>0.19</v>
      </c>
      <c r="J629" s="3">
        <v>100</v>
      </c>
      <c r="K629" s="3">
        <v>10</v>
      </c>
      <c r="L629" s="3">
        <v>357.18</v>
      </c>
      <c r="M629" s="26">
        <f t="shared" si="6"/>
        <v>0.1</v>
      </c>
      <c r="N629" s="26">
        <f t="shared" si="7"/>
        <v>52.672640000000001</v>
      </c>
      <c r="O629" s="26">
        <f t="shared" si="8"/>
        <v>5.2672640000000008</v>
      </c>
      <c r="P629" s="3"/>
      <c r="Q629" s="3"/>
      <c r="R629" s="3"/>
      <c r="S629" s="3"/>
      <c r="T629" s="3"/>
      <c r="U629" s="3"/>
      <c r="V629" s="3"/>
      <c r="W629" s="3"/>
      <c r="X629" s="3"/>
      <c r="Y629" s="3"/>
      <c r="Z629" s="3"/>
      <c r="AA629" s="3"/>
    </row>
    <row r="630" spans="1:27" x14ac:dyDescent="0.2">
      <c r="A630" s="3">
        <v>11708</v>
      </c>
      <c r="B630" s="3" t="str">
        <f>VLOOKUP(A630,'QAQC ID Reference Page'!A$1:G$10999,2,FALSE)</f>
        <v>OBS0522</v>
      </c>
      <c r="C630" s="11">
        <f>VLOOKUP(A630,'QAQC ID Reference Page'!A$1:G$10999,3,FALSE)</f>
        <v>44685</v>
      </c>
      <c r="D630" s="12">
        <f>VLOOKUP(A630,'QAQC ID Reference Page'!A$1:G$10999,4,FALSE)</f>
        <v>0.45416666666666666</v>
      </c>
      <c r="E630" s="3">
        <f>VLOOKUP(A630,'QAQC ID Reference Page'!A$1:G$10999,5,FALSE)</f>
        <v>1036</v>
      </c>
      <c r="F630" s="3" t="str">
        <f>VLOOKUP(A630,'QAQC ID Reference Page'!A$1:G$10999,6,FALSE)</f>
        <v>I7C</v>
      </c>
      <c r="G630" s="3" t="str">
        <f>VLOOKUP(A630,'QAQC ID Reference Page'!A$1:G$10999,7,FALSE)</f>
        <v>B</v>
      </c>
      <c r="H630" s="13">
        <v>44708</v>
      </c>
      <c r="I630" s="3">
        <v>0.19</v>
      </c>
      <c r="J630" s="3">
        <v>100</v>
      </c>
      <c r="K630" s="3">
        <v>10</v>
      </c>
      <c r="L630" s="3">
        <v>156.31</v>
      </c>
      <c r="M630" s="26">
        <f t="shared" si="6"/>
        <v>0.1</v>
      </c>
      <c r="N630" s="26">
        <f t="shared" si="7"/>
        <v>22.943879999999996</v>
      </c>
      <c r="O630" s="26">
        <f t="shared" si="8"/>
        <v>2.2943879999999996</v>
      </c>
      <c r="P630" s="3"/>
      <c r="Q630" s="3"/>
      <c r="R630" s="3"/>
      <c r="S630" s="3"/>
      <c r="T630" s="3"/>
      <c r="U630" s="3"/>
      <c r="V630" s="3"/>
      <c r="W630" s="3"/>
      <c r="X630" s="3"/>
      <c r="Y630" s="3"/>
      <c r="Z630" s="3"/>
      <c r="AA630" s="3"/>
    </row>
    <row r="631" spans="1:27" x14ac:dyDescent="0.2">
      <c r="A631" s="3">
        <v>11709</v>
      </c>
      <c r="B631" s="3" t="str">
        <f>VLOOKUP(A631,'QAQC ID Reference Page'!A$1:G$10999,2,FALSE)</f>
        <v>OBS0522</v>
      </c>
      <c r="C631" s="11">
        <f>VLOOKUP(A631,'QAQC ID Reference Page'!A$1:G$10999,3,FALSE)</f>
        <v>44685</v>
      </c>
      <c r="D631" s="12">
        <f>VLOOKUP(A631,'QAQC ID Reference Page'!A$1:G$10999,4,FALSE)</f>
        <v>0.59305555555555556</v>
      </c>
      <c r="E631" s="3">
        <f>VLOOKUP(A631,'QAQC ID Reference Page'!A$1:G$10999,5,FALSE)</f>
        <v>1038</v>
      </c>
      <c r="F631" s="3" t="str">
        <f>VLOOKUP(A631,'QAQC ID Reference Page'!A$1:G$10999,6,FALSE)</f>
        <v>E7C</v>
      </c>
      <c r="G631" s="3" t="str">
        <f>VLOOKUP(A631,'QAQC ID Reference Page'!A$1:G$10999,7,FALSE)</f>
        <v>B</v>
      </c>
      <c r="H631" s="13">
        <v>44708</v>
      </c>
      <c r="I631" s="3">
        <v>0.19</v>
      </c>
      <c r="J631" s="3">
        <v>100</v>
      </c>
      <c r="K631" s="3">
        <v>10</v>
      </c>
      <c r="L631" s="3">
        <v>371.07</v>
      </c>
      <c r="M631" s="26">
        <f t="shared" si="6"/>
        <v>0.1</v>
      </c>
      <c r="N631" s="26">
        <f t="shared" si="7"/>
        <v>54.728359999999995</v>
      </c>
      <c r="O631" s="26">
        <f t="shared" si="8"/>
        <v>5.472836</v>
      </c>
      <c r="P631" s="3"/>
      <c r="Q631" s="3"/>
      <c r="R631" s="3"/>
      <c r="S631" s="3"/>
      <c r="T631" s="3"/>
      <c r="U631" s="3"/>
      <c r="V631" s="3"/>
      <c r="W631" s="3"/>
      <c r="X631" s="3"/>
      <c r="Y631" s="3"/>
      <c r="Z631" s="3"/>
      <c r="AA631" s="3"/>
    </row>
    <row r="632" spans="1:27" x14ac:dyDescent="0.2">
      <c r="A632" s="3">
        <v>11710</v>
      </c>
      <c r="B632" s="3" t="str">
        <f>VLOOKUP(A632,'QAQC ID Reference Page'!A$1:G$10999,2,FALSE)</f>
        <v>OBS0522</v>
      </c>
      <c r="C632" s="11">
        <f>VLOOKUP(A632,'QAQC ID Reference Page'!A$1:G$10999,3,FALSE)</f>
        <v>44685</v>
      </c>
      <c r="D632" s="12">
        <f>VLOOKUP(A632,'QAQC ID Reference Page'!A$1:G$10999,4,FALSE)</f>
        <v>0.42291666666666666</v>
      </c>
      <c r="E632" s="3">
        <f>VLOOKUP(A632,'QAQC ID Reference Page'!A$1:G$10999,5,FALSE)</f>
        <v>1019</v>
      </c>
      <c r="F632" s="3" t="str">
        <f>VLOOKUP(A632,'QAQC ID Reference Page'!A$1:G$10999,6,FALSE)</f>
        <v>BR</v>
      </c>
      <c r="G632" s="3" t="str">
        <f>VLOOKUP(A632,'QAQC ID Reference Page'!A$1:G$10999,7,FALSE)</f>
        <v>S</v>
      </c>
      <c r="H632" s="13">
        <v>44708</v>
      </c>
      <c r="I632" s="3">
        <v>0.19</v>
      </c>
      <c r="J632" s="3">
        <v>100</v>
      </c>
      <c r="K632" s="3">
        <v>10</v>
      </c>
      <c r="L632" s="3">
        <v>865.29</v>
      </c>
      <c r="M632" s="26">
        <f t="shared" si="6"/>
        <v>0.1</v>
      </c>
      <c r="N632" s="26">
        <f t="shared" si="7"/>
        <v>127.87291999999999</v>
      </c>
      <c r="O632" s="26">
        <f t="shared" si="8"/>
        <v>12.787292000000001</v>
      </c>
      <c r="P632" s="3"/>
      <c r="Q632" s="3"/>
      <c r="R632" s="3"/>
      <c r="S632" s="3"/>
      <c r="T632" s="3"/>
      <c r="U632" s="3"/>
      <c r="V632" s="3"/>
      <c r="W632" s="3"/>
      <c r="X632" s="3"/>
      <c r="Y632" s="3"/>
      <c r="Z632" s="3"/>
      <c r="AA632" s="3"/>
    </row>
    <row r="633" spans="1:27" x14ac:dyDescent="0.2">
      <c r="A633" s="3">
        <v>11711</v>
      </c>
      <c r="B633" s="3" t="str">
        <f>VLOOKUP(A633,'QAQC ID Reference Page'!A$1:G$10999,2,FALSE)</f>
        <v>OBS0522</v>
      </c>
      <c r="C633" s="11">
        <f>VLOOKUP(A633,'QAQC ID Reference Page'!A$1:G$10999,3,FALSE)</f>
        <v>44685</v>
      </c>
      <c r="D633" s="12">
        <f>VLOOKUP(A633,'QAQC ID Reference Page'!A$1:G$10999,4,FALSE)</f>
        <v>0.44027777777777777</v>
      </c>
      <c r="E633" s="3">
        <f>VLOOKUP(A633,'QAQC ID Reference Page'!A$1:G$10999,5,FALSE)</f>
        <v>1026</v>
      </c>
      <c r="F633" s="3" t="str">
        <f>VLOOKUP(A633,'QAQC ID Reference Page'!A$1:G$10999,6,FALSE)</f>
        <v>I9</v>
      </c>
      <c r="G633" s="3" t="str">
        <f>VLOOKUP(A633,'QAQC ID Reference Page'!A$1:G$10999,7,FALSE)</f>
        <v>S</v>
      </c>
      <c r="H633" s="13">
        <v>44708</v>
      </c>
      <c r="I633" s="3">
        <v>0.72</v>
      </c>
      <c r="J633" s="3">
        <v>100</v>
      </c>
      <c r="K633" s="3">
        <v>10</v>
      </c>
      <c r="L633" s="3">
        <v>1395.02</v>
      </c>
      <c r="M633" s="26">
        <f t="shared" si="6"/>
        <v>0.1</v>
      </c>
      <c r="N633" s="26">
        <f t="shared" si="7"/>
        <v>205.74295999999998</v>
      </c>
      <c r="O633" s="26">
        <f t="shared" si="8"/>
        <v>20.574296</v>
      </c>
      <c r="P633" s="3"/>
      <c r="Q633" s="3"/>
      <c r="R633" s="3"/>
      <c r="S633" s="3"/>
      <c r="T633" s="3"/>
      <c r="U633" s="3"/>
      <c r="V633" s="3"/>
      <c r="W633" s="3"/>
      <c r="X633" s="3"/>
      <c r="Y633" s="3"/>
      <c r="Z633" s="3"/>
      <c r="AA633" s="3"/>
    </row>
    <row r="634" spans="1:27" x14ac:dyDescent="0.2">
      <c r="A634" s="3">
        <v>11712</v>
      </c>
      <c r="B634" s="3" t="str">
        <f>VLOOKUP(A634,'QAQC ID Reference Page'!A$1:G$10999,2,FALSE)</f>
        <v>OBS0522</v>
      </c>
      <c r="C634" s="11">
        <f>VLOOKUP(A634,'QAQC ID Reference Page'!A$1:G$10999,3,FALSE)</f>
        <v>44685</v>
      </c>
      <c r="D634" s="12">
        <f>VLOOKUP(A634,'QAQC ID Reference Page'!A$1:G$10999,4,FALSE)</f>
        <v>0.31666666666666665</v>
      </c>
      <c r="E634" s="3">
        <f>VLOOKUP(A634,'QAQC ID Reference Page'!A$1:G$10999,5,FALSE)</f>
        <v>1025</v>
      </c>
      <c r="F634" s="3" t="str">
        <f>VLOOKUP(A634,'QAQC ID Reference Page'!A$1:G$10999,6,FALSE)</f>
        <v>G6</v>
      </c>
      <c r="G634" s="3" t="str">
        <f>VLOOKUP(A634,'QAQC ID Reference Page'!A$1:G$10999,7,FALSE)</f>
        <v>S</v>
      </c>
      <c r="H634" s="13">
        <v>44708</v>
      </c>
      <c r="I634" s="3">
        <v>0.72</v>
      </c>
      <c r="J634" s="3">
        <v>100</v>
      </c>
      <c r="K634" s="3">
        <v>10</v>
      </c>
      <c r="L634" s="3">
        <v>661.28</v>
      </c>
      <c r="M634" s="26">
        <f t="shared" si="6"/>
        <v>0.1</v>
      </c>
      <c r="N634" s="26">
        <f t="shared" si="7"/>
        <v>97.149439999999998</v>
      </c>
      <c r="O634" s="26">
        <f t="shared" si="8"/>
        <v>9.7149440000000009</v>
      </c>
      <c r="P634" s="3"/>
      <c r="Q634" s="3"/>
      <c r="R634" s="3"/>
      <c r="S634" s="3"/>
      <c r="T634" s="3"/>
      <c r="U634" s="3"/>
      <c r="V634" s="3"/>
      <c r="W634" s="3"/>
      <c r="X634" s="3"/>
      <c r="Y634" s="3"/>
      <c r="Z634" s="3"/>
      <c r="AA634" s="3"/>
    </row>
    <row r="635" spans="1:27" x14ac:dyDescent="0.2">
      <c r="A635" s="3">
        <v>11713</v>
      </c>
      <c r="B635" s="3" t="str">
        <f>VLOOKUP(A635,'QAQC ID Reference Page'!A$1:G$10999,2,FALSE)</f>
        <v>OBS0522</v>
      </c>
      <c r="C635" s="11">
        <f>VLOOKUP(A635,'QAQC ID Reference Page'!A$1:G$10999,3,FALSE)</f>
        <v>44685</v>
      </c>
      <c r="D635" s="12">
        <f>VLOOKUP(A635,'QAQC ID Reference Page'!A$1:G$10999,4,FALSE)</f>
        <v>0.38333333333333336</v>
      </c>
      <c r="E635" s="3">
        <f>VLOOKUP(A635,'QAQC ID Reference Page'!A$1:G$10999,5,FALSE)</f>
        <v>1035</v>
      </c>
      <c r="F635" s="3" t="str">
        <f>VLOOKUP(A635,'QAQC ID Reference Page'!A$1:G$10999,6,FALSE)</f>
        <v>TR</v>
      </c>
      <c r="G635" s="3" t="str">
        <f>VLOOKUP(A635,'QAQC ID Reference Page'!A$1:G$10999,7,FALSE)</f>
        <v>S</v>
      </c>
      <c r="H635" s="13">
        <v>44708</v>
      </c>
      <c r="I635" s="3">
        <v>0.72</v>
      </c>
      <c r="J635" s="3">
        <v>100</v>
      </c>
      <c r="K635" s="3">
        <v>10</v>
      </c>
      <c r="L635" s="3">
        <v>864.51</v>
      </c>
      <c r="M635" s="26">
        <f t="shared" si="6"/>
        <v>0.1</v>
      </c>
      <c r="N635" s="26">
        <f t="shared" si="7"/>
        <v>127.22748</v>
      </c>
      <c r="O635" s="26">
        <f t="shared" si="8"/>
        <v>12.722748000000001</v>
      </c>
      <c r="P635" s="3"/>
      <c r="Q635" s="3"/>
      <c r="R635" s="3"/>
      <c r="S635" s="3"/>
      <c r="T635" s="3"/>
      <c r="U635" s="3"/>
      <c r="V635" s="3"/>
      <c r="W635" s="3"/>
      <c r="X635" s="3"/>
      <c r="Y635" s="3"/>
      <c r="Z635" s="3"/>
      <c r="AA635" s="3"/>
    </row>
    <row r="636" spans="1:27" x14ac:dyDescent="0.2">
      <c r="A636" s="3">
        <v>11714</v>
      </c>
      <c r="B636" s="3" t="str">
        <f>VLOOKUP(A636,'QAQC ID Reference Page'!A$1:G$10999,2,FALSE)</f>
        <v>OBS0522</v>
      </c>
      <c r="C636" s="11">
        <f>VLOOKUP(A636,'QAQC ID Reference Page'!A$1:G$10999,3,FALSE)</f>
        <v>44685</v>
      </c>
      <c r="D636" s="12">
        <f>VLOOKUP(A636,'QAQC ID Reference Page'!A$1:G$10999,4,FALSE)</f>
        <v>0.36527777777777776</v>
      </c>
      <c r="E636" s="3">
        <f>VLOOKUP(A636,'QAQC ID Reference Page'!A$1:G$10999,5,FALSE)</f>
        <v>1029</v>
      </c>
      <c r="F636" s="3" t="str">
        <f>VLOOKUP(A636,'QAQC ID Reference Page'!A$1:G$10999,6,FALSE)</f>
        <v>MR</v>
      </c>
      <c r="G636" s="3" t="str">
        <f>VLOOKUP(A636,'QAQC ID Reference Page'!A$1:G$10999,7,FALSE)</f>
        <v>S</v>
      </c>
      <c r="H636" s="13">
        <v>44708</v>
      </c>
      <c r="I636" s="3">
        <v>0.72</v>
      </c>
      <c r="J636" s="3">
        <v>100</v>
      </c>
      <c r="K636" s="3">
        <v>10</v>
      </c>
      <c r="L636" s="3">
        <v>570.52</v>
      </c>
      <c r="M636" s="26">
        <f t="shared" si="6"/>
        <v>0.1</v>
      </c>
      <c r="N636" s="26">
        <f t="shared" si="7"/>
        <v>83.71696</v>
      </c>
      <c r="O636" s="26">
        <f t="shared" si="8"/>
        <v>8.371696</v>
      </c>
      <c r="P636" s="3"/>
      <c r="Q636" s="3"/>
      <c r="R636" s="3"/>
      <c r="S636" s="3"/>
      <c r="T636" s="3"/>
      <c r="U636" s="3"/>
      <c r="V636" s="3"/>
      <c r="W636" s="3"/>
      <c r="X636" s="3"/>
      <c r="Y636" s="3"/>
      <c r="Z636" s="3"/>
      <c r="AA636" s="3"/>
    </row>
    <row r="637" spans="1:27" x14ac:dyDescent="0.2">
      <c r="A637" s="3">
        <v>11715</v>
      </c>
      <c r="B637" s="3" t="str">
        <f>VLOOKUP(A637,'QAQC ID Reference Page'!A$1:G$10999,2,FALSE)</f>
        <v>OBS0522</v>
      </c>
      <c r="C637" s="11">
        <f>VLOOKUP(A637,'QAQC ID Reference Page'!A$1:G$10999,3,FALSE)</f>
        <v>44685</v>
      </c>
      <c r="D637" s="12">
        <f>VLOOKUP(A637,'QAQC ID Reference Page'!A$1:G$10999,4,FALSE)</f>
        <v>0.29930555555555555</v>
      </c>
      <c r="E637" s="3">
        <f>VLOOKUP(A637,'QAQC ID Reference Page'!A$1:G$10999,5,FALSE)</f>
        <v>1028</v>
      </c>
      <c r="F637" s="3" t="str">
        <f>VLOOKUP(A637,'QAQC ID Reference Page'!A$1:G$10999,6,FALSE)</f>
        <v>EFR</v>
      </c>
      <c r="G637" s="3" t="str">
        <f>VLOOKUP(A637,'QAQC ID Reference Page'!A$1:G$10999,7,FALSE)</f>
        <v>S</v>
      </c>
      <c r="H637" s="13">
        <v>44708</v>
      </c>
      <c r="I637" s="3">
        <v>0.72</v>
      </c>
      <c r="J637" s="3">
        <v>100</v>
      </c>
      <c r="K637" s="3">
        <v>10</v>
      </c>
      <c r="L637" s="3">
        <v>724.27</v>
      </c>
      <c r="M637" s="26">
        <f t="shared" si="6"/>
        <v>0.1</v>
      </c>
      <c r="N637" s="26">
        <f t="shared" si="7"/>
        <v>106.47196</v>
      </c>
      <c r="O637" s="26">
        <f t="shared" si="8"/>
        <v>10.647196000000001</v>
      </c>
      <c r="P637" s="3"/>
      <c r="Q637" s="3"/>
      <c r="R637" s="3"/>
      <c r="S637" s="3"/>
      <c r="T637" s="3"/>
      <c r="U637" s="3"/>
      <c r="V637" s="3"/>
      <c r="W637" s="3"/>
      <c r="X637" s="3"/>
      <c r="Y637" s="3"/>
      <c r="Z637" s="3"/>
      <c r="AA637" s="3"/>
    </row>
    <row r="638" spans="1:27" x14ac:dyDescent="0.2">
      <c r="A638" s="3">
        <v>11716</v>
      </c>
      <c r="B638" s="3" t="str">
        <f>VLOOKUP(A638,'QAQC ID Reference Page'!A$1:G$10999,2,FALSE)</f>
        <v>OBS0522</v>
      </c>
      <c r="C638" s="11">
        <f>VLOOKUP(A638,'QAQC ID Reference Page'!A$1:G$10999,3,FALSE)</f>
        <v>44685</v>
      </c>
      <c r="D638" s="12">
        <f>VLOOKUP(A638,'QAQC ID Reference Page'!A$1:G$10999,4,FALSE)</f>
        <v>0.59305555555555556</v>
      </c>
      <c r="E638" s="3">
        <f>VLOOKUP(A638,'QAQC ID Reference Page'!A$1:G$10999,5,FALSE)</f>
        <v>1024</v>
      </c>
      <c r="F638" s="3" t="str">
        <f>VLOOKUP(A638,'QAQC ID Reference Page'!A$1:G$10999,6,FALSE)</f>
        <v>E7C</v>
      </c>
      <c r="G638" s="3" t="str">
        <f>VLOOKUP(A638,'QAQC ID Reference Page'!A$1:G$10999,7,FALSE)</f>
        <v>S</v>
      </c>
      <c r="H638" s="13">
        <v>44708</v>
      </c>
      <c r="I638" s="3">
        <v>0.72</v>
      </c>
      <c r="J638" s="3">
        <v>100</v>
      </c>
      <c r="K638" s="3">
        <v>10</v>
      </c>
      <c r="L638" s="3">
        <v>1066.03</v>
      </c>
      <c r="M638" s="26">
        <f t="shared" si="6"/>
        <v>0.1</v>
      </c>
      <c r="N638" s="26">
        <f t="shared" si="7"/>
        <v>157.05243999999999</v>
      </c>
      <c r="O638" s="26">
        <f t="shared" si="8"/>
        <v>15.705244</v>
      </c>
      <c r="P638" s="3"/>
      <c r="Q638" s="3"/>
      <c r="R638" s="3"/>
      <c r="S638" s="3"/>
      <c r="T638" s="3"/>
      <c r="U638" s="3"/>
      <c r="V638" s="3"/>
      <c r="W638" s="3"/>
      <c r="X638" s="3"/>
      <c r="Y638" s="3"/>
      <c r="Z638" s="3"/>
      <c r="AA638" s="3"/>
    </row>
    <row r="639" spans="1:27" x14ac:dyDescent="0.2">
      <c r="A639" s="3">
        <v>11717</v>
      </c>
      <c r="B639" s="3" t="str">
        <f>VLOOKUP(A639,'QAQC ID Reference Page'!A$1:G$10999,2,FALSE)</f>
        <v>OBS0522</v>
      </c>
      <c r="C639" s="11">
        <f>VLOOKUP(A639,'QAQC ID Reference Page'!A$1:G$10999,3,FALSE)</f>
        <v>44685</v>
      </c>
      <c r="D639" s="12">
        <f>VLOOKUP(A639,'QAQC ID Reference Page'!A$1:G$10999,4,FALSE)</f>
        <v>0.39652777777777776</v>
      </c>
      <c r="E639" s="3">
        <f>VLOOKUP(A639,'QAQC ID Reference Page'!A$1:G$10999,5,FALSE)</f>
        <v>1014</v>
      </c>
      <c r="F639" s="3" t="str">
        <f>VLOOKUP(A639,'QAQC ID Reference Page'!A$1:G$10999,6,FALSE)</f>
        <v>TR-UP</v>
      </c>
      <c r="G639" s="3" t="str">
        <f>VLOOKUP(A639,'QAQC ID Reference Page'!A$1:G$10999,7,FALSE)</f>
        <v>S</v>
      </c>
      <c r="H639" s="13">
        <v>44708</v>
      </c>
      <c r="I639" s="3">
        <v>0.72</v>
      </c>
      <c r="J639" s="3">
        <v>100</v>
      </c>
      <c r="K639" s="3">
        <v>10</v>
      </c>
      <c r="L639" s="3">
        <v>783.01</v>
      </c>
      <c r="M639" s="26">
        <f t="shared" si="6"/>
        <v>0.1</v>
      </c>
      <c r="N639" s="26">
        <f t="shared" si="7"/>
        <v>115.16547999999999</v>
      </c>
      <c r="O639" s="26">
        <f t="shared" si="8"/>
        <v>11.516548</v>
      </c>
      <c r="P639" s="3"/>
      <c r="Q639" s="3"/>
      <c r="R639" s="3"/>
      <c r="S639" s="3"/>
      <c r="T639" s="3"/>
      <c r="U639" s="3"/>
      <c r="V639" s="3"/>
      <c r="W639" s="3"/>
      <c r="X639" s="3"/>
      <c r="Y639" s="3"/>
      <c r="Z639" s="3"/>
      <c r="AA639" s="3"/>
    </row>
    <row r="640" spans="1:27" x14ac:dyDescent="0.2">
      <c r="A640" s="3">
        <v>11718</v>
      </c>
      <c r="B640" s="3" t="str">
        <f>VLOOKUP(A640,'QAQC ID Reference Page'!A$1:G$10999,2,FALSE)</f>
        <v>OBS0522</v>
      </c>
      <c r="C640" s="11">
        <f>VLOOKUP(A640,'QAQC ID Reference Page'!A$1:G$10999,3,FALSE)</f>
        <v>44685</v>
      </c>
      <c r="D640" s="12">
        <f>VLOOKUP(A640,'QAQC ID Reference Page'!A$1:G$10999,4,FALSE)</f>
        <v>0.41041666666666665</v>
      </c>
      <c r="E640" s="3">
        <f>VLOOKUP(A640,'QAQC ID Reference Page'!A$1:G$10999,5,FALSE)</f>
        <v>1018</v>
      </c>
      <c r="F640" s="3" t="str">
        <f>VLOOKUP(A640,'QAQC ID Reference Page'!A$1:G$10999,6,FALSE)</f>
        <v>AR</v>
      </c>
      <c r="G640" s="3" t="str">
        <f>VLOOKUP(A640,'QAQC ID Reference Page'!A$1:G$10999,7,FALSE)</f>
        <v>S</v>
      </c>
      <c r="H640" s="13">
        <v>44708</v>
      </c>
      <c r="I640" s="3">
        <v>0.72</v>
      </c>
      <c r="J640" s="3">
        <v>100</v>
      </c>
      <c r="K640" s="3">
        <v>10</v>
      </c>
      <c r="L640" s="3">
        <v>780.92</v>
      </c>
      <c r="M640" s="26">
        <f t="shared" si="6"/>
        <v>0.1</v>
      </c>
      <c r="N640" s="26">
        <f t="shared" si="7"/>
        <v>114.85615999999999</v>
      </c>
      <c r="O640" s="26">
        <f t="shared" si="8"/>
        <v>11.485616</v>
      </c>
      <c r="P640" s="3"/>
      <c r="Q640" s="3"/>
      <c r="R640" s="3"/>
      <c r="S640" s="3"/>
      <c r="T640" s="3"/>
      <c r="U640" s="3"/>
      <c r="V640" s="3"/>
      <c r="W640" s="3"/>
      <c r="X640" s="3"/>
      <c r="Y640" s="3"/>
      <c r="Z640" s="3"/>
      <c r="AA640" s="3"/>
    </row>
    <row r="641" spans="1:27" x14ac:dyDescent="0.2">
      <c r="A641" s="3">
        <v>11719</v>
      </c>
      <c r="B641" s="3" t="str">
        <f>VLOOKUP(A641,'QAQC ID Reference Page'!A$1:G$10999,2,FALSE)</f>
        <v>OBS0522</v>
      </c>
      <c r="C641" s="11">
        <f>VLOOKUP(A641,'QAQC ID Reference Page'!A$1:G$10999,3,FALSE)</f>
        <v>44685</v>
      </c>
      <c r="D641" s="12">
        <f>VLOOKUP(A641,'QAQC ID Reference Page'!A$1:G$10999,4,FALSE)</f>
        <v>0.61111111111111116</v>
      </c>
      <c r="E641" s="3">
        <f>VLOOKUP(A641,'QAQC ID Reference Page'!A$1:G$10999,5,FALSE)</f>
        <v>1021</v>
      </c>
      <c r="F641" s="3" t="str">
        <f>VLOOKUP(A641,'QAQC ID Reference Page'!A$1:G$10999,6,FALSE)</f>
        <v>E6</v>
      </c>
      <c r="G641" s="3" t="str">
        <f>VLOOKUP(A641,'QAQC ID Reference Page'!A$1:G$10999,7,FALSE)</f>
        <v>S</v>
      </c>
      <c r="H641" s="13">
        <v>44708</v>
      </c>
      <c r="I641" s="3">
        <v>0.72</v>
      </c>
      <c r="J641" s="3">
        <v>100</v>
      </c>
      <c r="K641" s="3">
        <v>10</v>
      </c>
      <c r="L641" s="3">
        <v>463.64</v>
      </c>
      <c r="M641" s="26">
        <f t="shared" si="6"/>
        <v>0.1</v>
      </c>
      <c r="N641" s="26">
        <f t="shared" si="7"/>
        <v>67.898719999999997</v>
      </c>
      <c r="O641" s="26">
        <f t="shared" si="8"/>
        <v>6.7898719999999999</v>
      </c>
      <c r="P641" s="3"/>
      <c r="Q641" s="3"/>
      <c r="R641" s="3"/>
      <c r="S641" s="3"/>
      <c r="T641" s="3"/>
      <c r="U641" s="3"/>
      <c r="V641" s="3"/>
      <c r="W641" s="3"/>
      <c r="X641" s="3"/>
      <c r="Y641" s="3"/>
      <c r="Z641" s="3"/>
      <c r="AA641" s="3"/>
    </row>
    <row r="642" spans="1:27" x14ac:dyDescent="0.2">
      <c r="A642" s="3">
        <v>11720</v>
      </c>
      <c r="B642" s="3" t="str">
        <f>VLOOKUP(A642,'QAQC ID Reference Page'!A$1:G$10999,2,FALSE)</f>
        <v>OBS0522</v>
      </c>
      <c r="C642" s="11">
        <f>VLOOKUP(A642,'QAQC ID Reference Page'!A$1:G$10999,3,FALSE)</f>
        <v>44686</v>
      </c>
      <c r="D642" s="12">
        <f>VLOOKUP(A642,'QAQC ID Reference Page'!A$1:G$10999,4,FALSE)</f>
        <v>0.58472222222222225</v>
      </c>
      <c r="E642" s="3">
        <f>VLOOKUP(A642,'QAQC ID Reference Page'!A$1:G$10999,5,FALSE)</f>
        <v>1009</v>
      </c>
      <c r="F642" s="3" t="str">
        <f>VLOOKUP(A642,'QAQC ID Reference Page'!A$1:G$10999,6,FALSE)</f>
        <v>C1</v>
      </c>
      <c r="G642" s="3" t="str">
        <f>VLOOKUP(A642,'QAQC ID Reference Page'!A$1:G$10999,7,FALSE)</f>
        <v>S</v>
      </c>
      <c r="H642" s="13">
        <v>44719</v>
      </c>
      <c r="I642" s="3">
        <v>0.21</v>
      </c>
      <c r="J642" s="3">
        <v>100</v>
      </c>
      <c r="K642" s="3">
        <v>10</v>
      </c>
      <c r="L642" s="3">
        <v>370.64</v>
      </c>
      <c r="M642" s="26">
        <f t="shared" si="6"/>
        <v>0.1</v>
      </c>
      <c r="N642" s="26">
        <f t="shared" si="7"/>
        <v>54.644719999999992</v>
      </c>
      <c r="O642" s="26">
        <f t="shared" si="8"/>
        <v>5.4644719999999998</v>
      </c>
      <c r="P642" s="3"/>
      <c r="Q642" s="3"/>
      <c r="R642" s="3"/>
      <c r="S642" s="3"/>
      <c r="T642" s="3"/>
      <c r="U642" s="3"/>
      <c r="V642" s="3"/>
      <c r="W642" s="3"/>
      <c r="X642" s="3"/>
      <c r="Y642" s="3"/>
      <c r="Z642" s="3"/>
      <c r="AA642" s="3"/>
    </row>
    <row r="643" spans="1:27" x14ac:dyDescent="0.2">
      <c r="A643" s="3">
        <v>11721</v>
      </c>
      <c r="B643" s="3" t="str">
        <f>VLOOKUP(A643,'QAQC ID Reference Page'!A$1:G$10999,2,FALSE)</f>
        <v>OBS0522</v>
      </c>
      <c r="C643" s="11">
        <f>VLOOKUP(A643,'QAQC ID Reference Page'!A$1:G$10999,3,FALSE)</f>
        <v>44686</v>
      </c>
      <c r="D643" s="12">
        <f>VLOOKUP(A643,'QAQC ID Reference Page'!A$1:G$10999,4,FALSE)</f>
        <v>0.56458333333333333</v>
      </c>
      <c r="E643" s="3">
        <f>VLOOKUP(A643,'QAQC ID Reference Page'!A$1:G$10999,5,FALSE)</f>
        <v>1004</v>
      </c>
      <c r="F643" s="3" t="str">
        <f>VLOOKUP(A643,'QAQC ID Reference Page'!A$1:G$10999,6,FALSE)</f>
        <v>D1</v>
      </c>
      <c r="G643" s="3" t="str">
        <f>VLOOKUP(A643,'QAQC ID Reference Page'!A$1:G$10999,7,FALSE)</f>
        <v>B</v>
      </c>
      <c r="H643" s="13">
        <v>44719</v>
      </c>
      <c r="I643" s="3">
        <v>0.21</v>
      </c>
      <c r="J643" s="3">
        <v>100</v>
      </c>
      <c r="K643" s="3">
        <v>10</v>
      </c>
      <c r="L643" s="3">
        <v>790.63</v>
      </c>
      <c r="M643" s="26">
        <f t="shared" si="6"/>
        <v>0.1</v>
      </c>
      <c r="N643" s="26">
        <f t="shared" si="7"/>
        <v>116.80324</v>
      </c>
      <c r="O643" s="26">
        <f t="shared" si="8"/>
        <v>11.680324000000001</v>
      </c>
      <c r="P643" s="3"/>
      <c r="Q643" s="3"/>
      <c r="R643" s="3"/>
      <c r="S643" s="3"/>
      <c r="T643" s="3"/>
      <c r="U643" s="3"/>
      <c r="V643" s="3"/>
      <c r="W643" s="3"/>
      <c r="X643" s="3"/>
      <c r="Y643" s="3"/>
      <c r="Z643" s="3"/>
      <c r="AA643" s="3"/>
    </row>
    <row r="644" spans="1:27" x14ac:dyDescent="0.2">
      <c r="A644" s="3">
        <v>11722</v>
      </c>
      <c r="B644" s="3" t="str">
        <f>VLOOKUP(A644,'QAQC ID Reference Page'!A$1:G$10999,2,FALSE)</f>
        <v>OBS0522</v>
      </c>
      <c r="C644" s="11">
        <f>VLOOKUP(A644,'QAQC ID Reference Page'!A$1:G$10999,3,FALSE)</f>
        <v>44686</v>
      </c>
      <c r="D644" s="12">
        <f>VLOOKUP(A644,'QAQC ID Reference Page'!A$1:G$10999,4,FALSE)</f>
        <v>0.52222222222222225</v>
      </c>
      <c r="E644" s="3">
        <f>VLOOKUP(A644,'QAQC ID Reference Page'!A$1:G$10999,5,FALSE)</f>
        <v>1006</v>
      </c>
      <c r="F644" s="3" t="str">
        <f>VLOOKUP(A644,'QAQC ID Reference Page'!A$1:G$10999,6,FALSE)</f>
        <v>BLB</v>
      </c>
      <c r="G644" s="3" t="str">
        <f>VLOOKUP(A644,'QAQC ID Reference Page'!A$1:G$10999,7,FALSE)</f>
        <v>S</v>
      </c>
      <c r="H644" s="13">
        <v>44719</v>
      </c>
      <c r="I644" s="3">
        <v>0.21</v>
      </c>
      <c r="J644" s="3">
        <v>100</v>
      </c>
      <c r="K644" s="3">
        <v>10</v>
      </c>
      <c r="L644" s="3">
        <v>1045.73</v>
      </c>
      <c r="M644" s="26">
        <f t="shared" si="6"/>
        <v>0.1</v>
      </c>
      <c r="N644" s="26">
        <f t="shared" si="7"/>
        <v>154.55803999999998</v>
      </c>
      <c r="O644" s="26">
        <f t="shared" si="8"/>
        <v>15.455803999999999</v>
      </c>
      <c r="P644" s="3"/>
      <c r="Q644" s="3"/>
      <c r="R644" s="3"/>
      <c r="S644" s="3"/>
      <c r="T644" s="3"/>
      <c r="U644" s="3"/>
      <c r="V644" s="3"/>
      <c r="W644" s="3"/>
      <c r="X644" s="3"/>
      <c r="Y644" s="3"/>
      <c r="Z644" s="3"/>
      <c r="AA644" s="3"/>
    </row>
    <row r="645" spans="1:27" x14ac:dyDescent="0.2">
      <c r="A645" s="3">
        <v>11723</v>
      </c>
      <c r="B645" s="3" t="str">
        <f>VLOOKUP(A645,'QAQC ID Reference Page'!A$1:G$10999,2,FALSE)</f>
        <v>OBS0522</v>
      </c>
      <c r="C645" s="11">
        <f>VLOOKUP(A645,'QAQC ID Reference Page'!A$1:G$10999,3,FALSE)</f>
        <v>44686</v>
      </c>
      <c r="D645" s="12">
        <f>VLOOKUP(A645,'QAQC ID Reference Page'!A$1:G$10999,4,FALSE)</f>
        <v>0.56458333333333333</v>
      </c>
      <c r="E645" s="3">
        <f>VLOOKUP(A645,'QAQC ID Reference Page'!A$1:G$10999,5,FALSE)</f>
        <v>1028</v>
      </c>
      <c r="F645" s="3" t="str">
        <f>VLOOKUP(A645,'QAQC ID Reference Page'!A$1:G$10999,6,FALSE)</f>
        <v>D1</v>
      </c>
      <c r="G645" s="3" t="str">
        <f>VLOOKUP(A645,'QAQC ID Reference Page'!A$1:G$10999,7,FALSE)</f>
        <v>S</v>
      </c>
      <c r="H645" s="13">
        <v>44719</v>
      </c>
      <c r="I645" s="3">
        <v>0.21</v>
      </c>
      <c r="J645" s="3">
        <v>100</v>
      </c>
      <c r="K645" s="3">
        <v>10</v>
      </c>
      <c r="L645" s="3">
        <v>512.02</v>
      </c>
      <c r="M645" s="26">
        <f t="shared" si="6"/>
        <v>0.1</v>
      </c>
      <c r="N645" s="26">
        <f t="shared" si="7"/>
        <v>75.568960000000004</v>
      </c>
      <c r="O645" s="26">
        <f t="shared" si="8"/>
        <v>7.5568960000000009</v>
      </c>
      <c r="P645" s="3"/>
      <c r="Q645" s="3"/>
      <c r="R645" s="3"/>
      <c r="S645" s="3"/>
      <c r="T645" s="3"/>
      <c r="U645" s="3"/>
      <c r="V645" s="3"/>
      <c r="W645" s="3"/>
      <c r="X645" s="3"/>
      <c r="Y645" s="3"/>
      <c r="Z645" s="3"/>
      <c r="AA645" s="3"/>
    </row>
    <row r="646" spans="1:27" x14ac:dyDescent="0.2">
      <c r="A646" s="3">
        <v>11724</v>
      </c>
      <c r="B646" s="3" t="str">
        <f>VLOOKUP(A646,'QAQC ID Reference Page'!A$1:G$10999,2,FALSE)</f>
        <v>OBS0522</v>
      </c>
      <c r="C646" s="11">
        <f>VLOOKUP(A646,'QAQC ID Reference Page'!A$1:G$10999,3,FALSE)</f>
        <v>44686</v>
      </c>
      <c r="D646" s="12">
        <f>VLOOKUP(A646,'QAQC ID Reference Page'!A$1:G$10999,4,FALSE)</f>
        <v>0.55069444444444449</v>
      </c>
      <c r="E646" s="3">
        <f>VLOOKUP(A646,'QAQC ID Reference Page'!A$1:G$10999,5,FALSE)</f>
        <v>1003</v>
      </c>
      <c r="F646" s="3" t="str">
        <f>VLOOKUP(A646,'QAQC ID Reference Page'!A$1:G$10999,6,FALSE)</f>
        <v>E1</v>
      </c>
      <c r="G646" s="3" t="str">
        <f>VLOOKUP(A646,'QAQC ID Reference Page'!A$1:G$10999,7,FALSE)</f>
        <v>S</v>
      </c>
      <c r="H646" s="13">
        <v>44719</v>
      </c>
      <c r="I646" s="3">
        <v>0.21</v>
      </c>
      <c r="J646" s="3">
        <v>100</v>
      </c>
      <c r="K646" s="3">
        <v>10</v>
      </c>
      <c r="L646" s="3">
        <v>854.78</v>
      </c>
      <c r="M646" s="26">
        <f t="shared" si="6"/>
        <v>0.1</v>
      </c>
      <c r="N646" s="26">
        <f t="shared" si="7"/>
        <v>126.29743999999999</v>
      </c>
      <c r="O646" s="26">
        <f t="shared" si="8"/>
        <v>12.629744000000001</v>
      </c>
      <c r="P646" s="3"/>
      <c r="Q646" s="3"/>
      <c r="R646" s="3"/>
      <c r="S646" s="3"/>
      <c r="T646" s="3"/>
      <c r="U646" s="3"/>
      <c r="V646" s="3"/>
      <c r="W646" s="3"/>
      <c r="X646" s="3"/>
      <c r="Y646" s="3"/>
      <c r="Z646" s="3"/>
      <c r="AA646" s="3"/>
    </row>
    <row r="647" spans="1:27" x14ac:dyDescent="0.2">
      <c r="A647" s="3">
        <v>11725</v>
      </c>
      <c r="B647" s="3" t="str">
        <f>VLOOKUP(A647,'QAQC ID Reference Page'!A$1:G$10999,2,FALSE)</f>
        <v>OBS0522</v>
      </c>
      <c r="C647" s="11">
        <f>VLOOKUP(A647,'QAQC ID Reference Page'!A$1:G$10999,3,FALSE)</f>
        <v>44686</v>
      </c>
      <c r="D647" s="12">
        <f>VLOOKUP(A647,'QAQC ID Reference Page'!A$1:G$10999,4,FALSE)</f>
        <v>0.58472222222222225</v>
      </c>
      <c r="E647" s="3">
        <f>VLOOKUP(A647,'QAQC ID Reference Page'!A$1:G$10999,5,FALSE)</f>
        <v>1020</v>
      </c>
      <c r="F647" s="3" t="str">
        <f>VLOOKUP(A647,'QAQC ID Reference Page'!A$1:G$10999,6,FALSE)</f>
        <v>C1</v>
      </c>
      <c r="G647" s="3" t="str">
        <f>VLOOKUP(A647,'QAQC ID Reference Page'!A$1:G$10999,7,FALSE)</f>
        <v>B</v>
      </c>
      <c r="H647" s="13">
        <v>44719</v>
      </c>
      <c r="I647" s="3">
        <v>0.21</v>
      </c>
      <c r="J647" s="3">
        <v>100</v>
      </c>
      <c r="K647" s="3">
        <v>10</v>
      </c>
      <c r="L647" s="3">
        <v>447.18</v>
      </c>
      <c r="M647" s="26">
        <f t="shared" si="6"/>
        <v>0.1</v>
      </c>
      <c r="N647" s="26">
        <f t="shared" si="7"/>
        <v>65.972639999999998</v>
      </c>
      <c r="O647" s="26">
        <f t="shared" si="8"/>
        <v>6.597264</v>
      </c>
      <c r="P647" s="3"/>
      <c r="Q647" s="3"/>
      <c r="R647" s="3"/>
      <c r="S647" s="3"/>
      <c r="T647" s="3"/>
      <c r="U647" s="3"/>
      <c r="V647" s="3"/>
      <c r="W647" s="3"/>
      <c r="X647" s="3"/>
      <c r="Y647" s="3"/>
      <c r="Z647" s="3"/>
      <c r="AA647" s="3"/>
    </row>
    <row r="648" spans="1:27" x14ac:dyDescent="0.2">
      <c r="A648" s="3">
        <v>11726</v>
      </c>
      <c r="B648" s="3" t="str">
        <f>VLOOKUP(A648,'QAQC ID Reference Page'!A$1:G$10999,2,FALSE)</f>
        <v>OBS0522</v>
      </c>
      <c r="C648" s="11">
        <f>VLOOKUP(A648,'QAQC ID Reference Page'!A$1:G$10999,3,FALSE)</f>
        <v>44686</v>
      </c>
      <c r="D648" s="12">
        <f>VLOOKUP(A648,'QAQC ID Reference Page'!A$1:G$10999,4,FALSE)</f>
        <v>0.43958333333333333</v>
      </c>
      <c r="E648" s="3">
        <f>VLOOKUP(A648,'QAQC ID Reference Page'!A$1:G$10999,5,FALSE)</f>
        <v>1018</v>
      </c>
      <c r="F648" s="3" t="str">
        <f>VLOOKUP(A648,'QAQC ID Reference Page'!A$1:G$10999,6,FALSE)</f>
        <v>C7C</v>
      </c>
      <c r="G648" s="3" t="str">
        <f>VLOOKUP(A648,'QAQC ID Reference Page'!A$1:G$10999,7,FALSE)</f>
        <v>B</v>
      </c>
      <c r="H648" s="13">
        <v>44719</v>
      </c>
      <c r="I648" s="3">
        <v>0.21</v>
      </c>
      <c r="J648" s="3">
        <v>100</v>
      </c>
      <c r="K648" s="3">
        <v>10</v>
      </c>
      <c r="L648" s="3">
        <v>361.91</v>
      </c>
      <c r="M648" s="26">
        <f t="shared" si="6"/>
        <v>0.1</v>
      </c>
      <c r="N648" s="26">
        <f t="shared" si="7"/>
        <v>53.352679999999999</v>
      </c>
      <c r="O648" s="26">
        <f t="shared" si="8"/>
        <v>5.3352680000000001</v>
      </c>
      <c r="P648" s="3"/>
      <c r="Q648" s="3"/>
      <c r="R648" s="3"/>
      <c r="S648" s="3"/>
      <c r="T648" s="3"/>
      <c r="U648" s="3"/>
      <c r="V648" s="3"/>
      <c r="W648" s="3"/>
      <c r="X648" s="3"/>
      <c r="Y648" s="3"/>
      <c r="Z648" s="3"/>
      <c r="AA648" s="3"/>
    </row>
    <row r="649" spans="1:27" x14ac:dyDescent="0.2">
      <c r="A649" s="3">
        <v>11727</v>
      </c>
      <c r="B649" s="3" t="str">
        <f>VLOOKUP(A649,'QAQC ID Reference Page'!A$1:G$10999,2,FALSE)</f>
        <v>OBS0522</v>
      </c>
      <c r="C649" s="11">
        <f>VLOOKUP(A649,'QAQC ID Reference Page'!A$1:G$10999,3,FALSE)</f>
        <v>44686</v>
      </c>
      <c r="D649" s="12">
        <f>VLOOKUP(A649,'QAQC ID Reference Page'!A$1:G$10999,4,FALSE)</f>
        <v>0.4826388888888889</v>
      </c>
      <c r="E649" s="3">
        <f>VLOOKUP(A649,'QAQC ID Reference Page'!A$1:G$10999,5,FALSE)</f>
        <v>1024</v>
      </c>
      <c r="F649" s="3" t="str">
        <f>VLOOKUP(A649,'QAQC ID Reference Page'!A$1:G$10999,6,FALSE)</f>
        <v>C4</v>
      </c>
      <c r="G649" s="3" t="str">
        <f>VLOOKUP(A649,'QAQC ID Reference Page'!A$1:G$10999,7,FALSE)</f>
        <v>S</v>
      </c>
      <c r="H649" s="13">
        <v>44719</v>
      </c>
      <c r="I649" s="3">
        <v>0.21</v>
      </c>
      <c r="J649" s="3">
        <v>100</v>
      </c>
      <c r="K649" s="3">
        <v>10</v>
      </c>
      <c r="L649" s="3">
        <v>729.57</v>
      </c>
      <c r="M649" s="26">
        <f t="shared" si="6"/>
        <v>0.1</v>
      </c>
      <c r="N649" s="26">
        <f t="shared" si="7"/>
        <v>107.76636000000001</v>
      </c>
      <c r="O649" s="26">
        <f t="shared" si="8"/>
        <v>10.776636000000002</v>
      </c>
      <c r="P649" s="3"/>
      <c r="Q649" s="3"/>
      <c r="R649" s="3"/>
      <c r="S649" s="3"/>
      <c r="T649" s="3"/>
      <c r="U649" s="3"/>
      <c r="V649" s="3"/>
      <c r="W649" s="3"/>
      <c r="X649" s="3"/>
      <c r="Y649" s="3"/>
      <c r="Z649" s="3"/>
      <c r="AA649" s="3"/>
    </row>
    <row r="650" spans="1:27" x14ac:dyDescent="0.2">
      <c r="A650" s="3">
        <v>11728</v>
      </c>
      <c r="B650" s="3" t="str">
        <f>VLOOKUP(A650,'QAQC ID Reference Page'!A$1:G$10999,2,FALSE)</f>
        <v>OBS0522</v>
      </c>
      <c r="C650" s="11">
        <f>VLOOKUP(A650,'QAQC ID Reference Page'!A$1:G$10999,3,FALSE)</f>
        <v>44686</v>
      </c>
      <c r="D650" s="12">
        <f>VLOOKUP(A650,'QAQC ID Reference Page'!A$1:G$10999,4,FALSE)</f>
        <v>0.36666666666666664</v>
      </c>
      <c r="E650" s="3">
        <f>VLOOKUP(A650,'QAQC ID Reference Page'!A$1:G$10999,5,FALSE)</f>
        <v>1026</v>
      </c>
      <c r="F650" s="3" t="str">
        <f>VLOOKUP(A650,'QAQC ID Reference Page'!A$1:G$10999,6,FALSE)</f>
        <v>WB</v>
      </c>
      <c r="G650" s="3" t="str">
        <f>VLOOKUP(A650,'QAQC ID Reference Page'!A$1:G$10999,7,FALSE)</f>
        <v>S</v>
      </c>
      <c r="H650" s="13">
        <v>44719</v>
      </c>
      <c r="I650" s="3">
        <v>0.21</v>
      </c>
      <c r="J650" s="3">
        <v>100</v>
      </c>
      <c r="K650" s="3">
        <v>10</v>
      </c>
      <c r="L650" s="3">
        <v>2208.4</v>
      </c>
      <c r="M650" s="26">
        <f t="shared" si="6"/>
        <v>0.1</v>
      </c>
      <c r="N650" s="26">
        <f t="shared" si="7"/>
        <v>326.63320000000004</v>
      </c>
      <c r="O650" s="26">
        <f t="shared" si="8"/>
        <v>32.663320000000006</v>
      </c>
      <c r="P650" s="3"/>
      <c r="Q650" s="3"/>
      <c r="R650" s="3"/>
      <c r="S650" s="3"/>
      <c r="T650" s="3"/>
      <c r="U650" s="3"/>
      <c r="V650" s="3"/>
      <c r="W650" s="3"/>
      <c r="X650" s="3"/>
      <c r="Y650" s="3"/>
      <c r="Z650" s="3"/>
      <c r="AA650" s="3"/>
    </row>
    <row r="651" spans="1:27" x14ac:dyDescent="0.2">
      <c r="A651" s="3">
        <v>11729</v>
      </c>
      <c r="B651" s="3" t="str">
        <f>VLOOKUP(A651,'QAQC ID Reference Page'!A$1:G$10999,2,FALSE)</f>
        <v>OBS0522</v>
      </c>
      <c r="C651" s="11">
        <f>VLOOKUP(A651,'QAQC ID Reference Page'!A$1:G$10999,3,FALSE)</f>
        <v>44686</v>
      </c>
      <c r="D651" s="12">
        <f>VLOOKUP(A651,'QAQC ID Reference Page'!A$1:G$10999,4,FALSE)</f>
        <v>0.51041666666666663</v>
      </c>
      <c r="E651" s="3">
        <f>VLOOKUP(A651,'QAQC ID Reference Page'!A$1:G$10999,5,FALSE)</f>
        <v>1036</v>
      </c>
      <c r="F651" s="3" t="str">
        <f>VLOOKUP(A651,'QAQC ID Reference Page'!A$1:G$10999,6,FALSE)</f>
        <v>WFR</v>
      </c>
      <c r="G651" s="3" t="str">
        <f>VLOOKUP(A651,'QAQC ID Reference Page'!A$1:G$10999,7,FALSE)</f>
        <v>S</v>
      </c>
      <c r="H651" s="13">
        <v>44719</v>
      </c>
      <c r="I651" s="3">
        <v>0.21</v>
      </c>
      <c r="J651" s="3">
        <v>100</v>
      </c>
      <c r="K651" s="3">
        <v>10</v>
      </c>
      <c r="L651" s="3">
        <v>1308.79</v>
      </c>
      <c r="M651" s="26">
        <f t="shared" si="6"/>
        <v>0.1</v>
      </c>
      <c r="N651" s="26">
        <f t="shared" si="7"/>
        <v>193.49091999999999</v>
      </c>
      <c r="O651" s="26">
        <f t="shared" si="8"/>
        <v>19.349091999999999</v>
      </c>
      <c r="P651" s="3"/>
      <c r="Q651" s="3"/>
      <c r="R651" s="3"/>
      <c r="S651" s="3"/>
      <c r="T651" s="3"/>
      <c r="U651" s="3"/>
      <c r="V651" s="3"/>
      <c r="W651" s="3"/>
      <c r="X651" s="3"/>
      <c r="Y651" s="3"/>
      <c r="Z651" s="3"/>
      <c r="AA651" s="3"/>
    </row>
    <row r="652" spans="1:27" x14ac:dyDescent="0.2">
      <c r="A652" s="3">
        <v>11730</v>
      </c>
      <c r="B652" s="3" t="str">
        <f>VLOOKUP(A652,'QAQC ID Reference Page'!A$1:G$10999,2,FALSE)</f>
        <v>OBS0522</v>
      </c>
      <c r="C652" s="11">
        <f>VLOOKUP(A652,'QAQC ID Reference Page'!A$1:G$10999,3,FALSE)</f>
        <v>44686</v>
      </c>
      <c r="D652" s="12">
        <f>VLOOKUP(A652,'QAQC ID Reference Page'!A$1:G$10999,4,FALSE)</f>
        <v>0.3923611111111111</v>
      </c>
      <c r="E652" s="3">
        <f>VLOOKUP(A652,'QAQC ID Reference Page'!A$1:G$10999,5,FALSE)</f>
        <v>1007</v>
      </c>
      <c r="F652" s="3" t="str">
        <f>VLOOKUP(A652,'QAQC ID Reference Page'!A$1:G$10999,6,FALSE)</f>
        <v>C9</v>
      </c>
      <c r="G652" s="3" t="str">
        <f>VLOOKUP(A652,'QAQC ID Reference Page'!A$1:G$10999,7,FALSE)</f>
        <v>B</v>
      </c>
      <c r="H652" s="13">
        <v>44719</v>
      </c>
      <c r="I652" s="3">
        <v>0.68</v>
      </c>
      <c r="J652" s="3">
        <v>80</v>
      </c>
      <c r="K652" s="3">
        <v>10</v>
      </c>
      <c r="L652" s="3">
        <v>552.59</v>
      </c>
      <c r="M652" s="26">
        <f t="shared" si="6"/>
        <v>0.125</v>
      </c>
      <c r="N652" s="26">
        <f t="shared" si="7"/>
        <v>81.103319999999997</v>
      </c>
      <c r="O652" s="26">
        <f t="shared" si="8"/>
        <v>10.137915</v>
      </c>
      <c r="P652" s="3"/>
      <c r="Q652" s="3"/>
      <c r="R652" s="3"/>
      <c r="S652" s="3"/>
      <c r="T652" s="3"/>
      <c r="U652" s="3"/>
      <c r="V652" s="3"/>
      <c r="W652" s="3"/>
      <c r="X652" s="3"/>
      <c r="Y652" s="3"/>
      <c r="Z652" s="3"/>
      <c r="AA652" s="3"/>
    </row>
    <row r="653" spans="1:27" x14ac:dyDescent="0.2">
      <c r="A653" s="3">
        <v>11731</v>
      </c>
      <c r="B653" s="3" t="str">
        <f>VLOOKUP(A653,'QAQC ID Reference Page'!A$1:G$10999,2,FALSE)</f>
        <v>OBS0522</v>
      </c>
      <c r="C653" s="11">
        <f>VLOOKUP(A653,'QAQC ID Reference Page'!A$1:G$10999,3,FALSE)</f>
        <v>44686</v>
      </c>
      <c r="D653" s="12">
        <f>VLOOKUP(A653,'QAQC ID Reference Page'!A$1:G$10999,4,FALSE)</f>
        <v>0.3263888888888889</v>
      </c>
      <c r="E653" s="3">
        <f>VLOOKUP(A653,'QAQC ID Reference Page'!A$1:G$10999,5,FALSE)</f>
        <v>1014</v>
      </c>
      <c r="F653" s="3" t="str">
        <f>VLOOKUP(A653,'QAQC ID Reference Page'!A$1:G$10999,6,FALSE)</f>
        <v>B11</v>
      </c>
      <c r="G653" s="3" t="str">
        <f>VLOOKUP(A653,'QAQC ID Reference Page'!A$1:G$10999,7,FALSE)</f>
        <v>S</v>
      </c>
      <c r="H653" s="13">
        <v>44719</v>
      </c>
      <c r="I653" s="3">
        <v>0.68</v>
      </c>
      <c r="J653" s="3">
        <v>80</v>
      </c>
      <c r="K653" s="3">
        <v>10</v>
      </c>
      <c r="L653" s="3">
        <v>998.78</v>
      </c>
      <c r="M653" s="26">
        <f t="shared" si="6"/>
        <v>0.125</v>
      </c>
      <c r="N653" s="26">
        <f t="shared" si="7"/>
        <v>147.13943999999998</v>
      </c>
      <c r="O653" s="26">
        <f t="shared" si="8"/>
        <v>18.392429999999997</v>
      </c>
      <c r="P653" s="3"/>
      <c r="Q653" s="3"/>
      <c r="R653" s="3"/>
      <c r="S653" s="3"/>
      <c r="T653" s="3"/>
      <c r="U653" s="3"/>
      <c r="V653" s="3"/>
      <c r="W653" s="3"/>
      <c r="X653" s="3"/>
      <c r="Y653" s="3"/>
      <c r="Z653" s="3"/>
      <c r="AA653" s="3"/>
    </row>
    <row r="654" spans="1:27" x14ac:dyDescent="0.2">
      <c r="A654" s="3">
        <v>11732</v>
      </c>
      <c r="B654" s="3" t="str">
        <f>VLOOKUP(A654,'QAQC ID Reference Page'!A$1:G$10999,2,FALSE)</f>
        <v>OBS0522</v>
      </c>
      <c r="C654" s="11">
        <f>VLOOKUP(A654,'QAQC ID Reference Page'!A$1:G$10999,3,FALSE)</f>
        <v>44686</v>
      </c>
      <c r="D654" s="12">
        <f>VLOOKUP(A654,'QAQC ID Reference Page'!A$1:G$10999,4,FALSE)</f>
        <v>0.34097222222222223</v>
      </c>
      <c r="E654" s="3">
        <f>VLOOKUP(A654,'QAQC ID Reference Page'!A$1:G$10999,5,FALSE)</f>
        <v>1011</v>
      </c>
      <c r="F654" s="3" t="str">
        <f>VLOOKUP(A654,'QAQC ID Reference Page'!A$1:G$10999,6,FALSE)</f>
        <v>BSR</v>
      </c>
      <c r="G654" s="3" t="str">
        <f>VLOOKUP(A654,'QAQC ID Reference Page'!A$1:G$10999,7,FALSE)</f>
        <v>S</v>
      </c>
      <c r="H654" s="13">
        <v>44719</v>
      </c>
      <c r="I654" s="3">
        <v>0.68</v>
      </c>
      <c r="J654" s="3">
        <v>80</v>
      </c>
      <c r="K654" s="3">
        <v>10</v>
      </c>
      <c r="L654" s="3">
        <v>890.14</v>
      </c>
      <c r="M654" s="26">
        <f t="shared" si="6"/>
        <v>0.125</v>
      </c>
      <c r="N654" s="26">
        <f t="shared" si="7"/>
        <v>131.06071999999998</v>
      </c>
      <c r="O654" s="26">
        <f t="shared" si="8"/>
        <v>16.382589999999997</v>
      </c>
      <c r="P654" s="3"/>
      <c r="Q654" s="3"/>
      <c r="R654" s="3"/>
      <c r="S654" s="3"/>
      <c r="T654" s="3"/>
      <c r="U654" s="3"/>
      <c r="V654" s="3"/>
      <c r="W654" s="3"/>
      <c r="X654" s="3"/>
      <c r="Y654" s="3"/>
      <c r="Z654" s="3"/>
      <c r="AA654" s="3"/>
    </row>
    <row r="655" spans="1:27" x14ac:dyDescent="0.2">
      <c r="A655" s="3">
        <v>11733</v>
      </c>
      <c r="B655" s="3" t="str">
        <f>VLOOKUP(A655,'QAQC ID Reference Page'!A$1:G$10999,2,FALSE)</f>
        <v>OBS0522</v>
      </c>
      <c r="C655" s="11">
        <f>VLOOKUP(A655,'QAQC ID Reference Page'!A$1:G$10999,3,FALSE)</f>
        <v>44686</v>
      </c>
      <c r="D655" s="12">
        <f>VLOOKUP(A655,'QAQC ID Reference Page'!A$1:G$10999,4,FALSE)</f>
        <v>0.46944444444444444</v>
      </c>
      <c r="E655" s="3">
        <f>VLOOKUP(A655,'QAQC ID Reference Page'!A$1:G$10999,5,FALSE)</f>
        <v>1038</v>
      </c>
      <c r="F655" s="3" t="str">
        <f>VLOOKUP(A655,'QAQC ID Reference Page'!A$1:G$10999,6,FALSE)</f>
        <v>C5-1</v>
      </c>
      <c r="G655" s="3" t="str">
        <f>VLOOKUP(A655,'QAQC ID Reference Page'!A$1:G$10999,7,FALSE)</f>
        <v>S</v>
      </c>
      <c r="H655" s="13">
        <v>44719</v>
      </c>
      <c r="I655" s="3">
        <v>0.68</v>
      </c>
      <c r="J655" s="3">
        <v>80</v>
      </c>
      <c r="K655" s="3">
        <v>10</v>
      </c>
      <c r="L655" s="3">
        <v>706.69</v>
      </c>
      <c r="M655" s="26">
        <f t="shared" si="6"/>
        <v>0.125</v>
      </c>
      <c r="N655" s="26">
        <f t="shared" si="7"/>
        <v>103.91011999999999</v>
      </c>
      <c r="O655" s="26">
        <f t="shared" si="8"/>
        <v>12.988764999999999</v>
      </c>
      <c r="P655" s="3"/>
      <c r="Q655" s="3"/>
      <c r="R655" s="3"/>
      <c r="S655" s="3"/>
      <c r="T655" s="3"/>
      <c r="U655" s="3"/>
      <c r="V655" s="3"/>
      <c r="W655" s="3"/>
      <c r="X655" s="3"/>
      <c r="Y655" s="3"/>
      <c r="Z655" s="3"/>
      <c r="AA655" s="3"/>
    </row>
    <row r="656" spans="1:27" x14ac:dyDescent="0.2">
      <c r="A656" s="3">
        <v>11734</v>
      </c>
      <c r="B656" s="3" t="str">
        <f>VLOOKUP(A656,'QAQC ID Reference Page'!A$1:G$10999,2,FALSE)</f>
        <v>OBS0522</v>
      </c>
      <c r="C656" s="11">
        <f>VLOOKUP(A656,'QAQC ID Reference Page'!A$1:G$10999,3,FALSE)</f>
        <v>44686</v>
      </c>
      <c r="D656" s="12">
        <f>VLOOKUP(A656,'QAQC ID Reference Page'!A$1:G$10999,4,FALSE)</f>
        <v>0.2951388888888889</v>
      </c>
      <c r="E656" s="3">
        <f>VLOOKUP(A656,'QAQC ID Reference Page'!A$1:G$10999,5,FALSE)</f>
        <v>1030</v>
      </c>
      <c r="F656" s="3" t="str">
        <f>VLOOKUP(A656,'QAQC ID Reference Page'!A$1:G$10999,6,FALSE)</f>
        <v>B7C</v>
      </c>
      <c r="G656" s="3" t="str">
        <f>VLOOKUP(A656,'QAQC ID Reference Page'!A$1:G$10999,7,FALSE)</f>
        <v>B</v>
      </c>
      <c r="H656" s="13">
        <v>44719</v>
      </c>
      <c r="I656" s="3">
        <v>0.68</v>
      </c>
      <c r="J656" s="3">
        <v>80</v>
      </c>
      <c r="K656" s="3">
        <v>10</v>
      </c>
      <c r="L656" s="3">
        <v>319.44</v>
      </c>
      <c r="M656" s="26">
        <f t="shared" si="6"/>
        <v>0.125</v>
      </c>
      <c r="N656" s="26">
        <f t="shared" si="7"/>
        <v>46.597119999999997</v>
      </c>
      <c r="O656" s="26">
        <f t="shared" si="8"/>
        <v>5.8246399999999996</v>
      </c>
      <c r="P656" s="3"/>
      <c r="Q656" s="3"/>
      <c r="R656" s="3"/>
      <c r="S656" s="3"/>
      <c r="T656" s="3"/>
      <c r="U656" s="3"/>
      <c r="V656" s="3"/>
      <c r="W656" s="3"/>
      <c r="X656" s="3"/>
      <c r="Y656" s="3"/>
      <c r="Z656" s="3"/>
      <c r="AA656" s="3"/>
    </row>
    <row r="657" spans="1:27" x14ac:dyDescent="0.2">
      <c r="A657" s="3">
        <v>11735</v>
      </c>
      <c r="B657" s="3" t="str">
        <f>VLOOKUP(A657,'QAQC ID Reference Page'!A$1:G$10999,2,FALSE)</f>
        <v>OBS0522</v>
      </c>
      <c r="C657" s="11">
        <f>VLOOKUP(A657,'QAQC ID Reference Page'!A$1:G$10999,3,FALSE)</f>
        <v>44686</v>
      </c>
      <c r="D657" s="12">
        <f>VLOOKUP(A657,'QAQC ID Reference Page'!A$1:G$10999,4,FALSE)</f>
        <v>0.2951388888888889</v>
      </c>
      <c r="E657" s="3">
        <f>VLOOKUP(A657,'QAQC ID Reference Page'!A$1:G$10999,5,FALSE)</f>
        <v>1013</v>
      </c>
      <c r="F657" s="3" t="str">
        <f>VLOOKUP(A657,'QAQC ID Reference Page'!A$1:G$10999,6,FALSE)</f>
        <v>B7C</v>
      </c>
      <c r="G657" s="3" t="str">
        <f>VLOOKUP(A657,'QAQC ID Reference Page'!A$1:G$10999,7,FALSE)</f>
        <v>S</v>
      </c>
      <c r="H657" s="13">
        <v>44719</v>
      </c>
      <c r="I657" s="3">
        <v>0.68</v>
      </c>
      <c r="J657" s="3">
        <v>80</v>
      </c>
      <c r="K657" s="3">
        <v>10</v>
      </c>
      <c r="L657" s="3">
        <v>677.6</v>
      </c>
      <c r="M657" s="26">
        <f t="shared" si="6"/>
        <v>0.125</v>
      </c>
      <c r="N657" s="26">
        <f t="shared" si="7"/>
        <v>99.604799999999997</v>
      </c>
      <c r="O657" s="26">
        <f t="shared" si="8"/>
        <v>12.4506</v>
      </c>
      <c r="P657" s="3"/>
      <c r="Q657" s="3"/>
      <c r="R657" s="3"/>
      <c r="S657" s="3"/>
      <c r="T657" s="3"/>
      <c r="U657" s="3"/>
      <c r="V657" s="3"/>
      <c r="W657" s="3"/>
      <c r="X657" s="3"/>
      <c r="Y657" s="3"/>
      <c r="Z657" s="3"/>
      <c r="AA657" s="3"/>
    </row>
    <row r="658" spans="1:27" x14ac:dyDescent="0.2">
      <c r="A658" s="3">
        <v>11736</v>
      </c>
      <c r="B658" s="3" t="str">
        <f>VLOOKUP(A658,'QAQC ID Reference Page'!A$1:G$10999,2,FALSE)</f>
        <v>OBS0522</v>
      </c>
      <c r="C658" s="11">
        <f>VLOOKUP(A658,'QAQC ID Reference Page'!A$1:G$10999,3,FALSE)</f>
        <v>44686</v>
      </c>
      <c r="D658" s="12">
        <f>VLOOKUP(A658,'QAQC ID Reference Page'!A$1:G$10999,4,FALSE)</f>
        <v>0.3923611111111111</v>
      </c>
      <c r="E658" s="3">
        <f>VLOOKUP(A658,'QAQC ID Reference Page'!A$1:G$10999,5,FALSE)</f>
        <v>1021</v>
      </c>
      <c r="F658" s="3" t="str">
        <f>VLOOKUP(A658,'QAQC ID Reference Page'!A$1:G$10999,6,FALSE)</f>
        <v>C9</v>
      </c>
      <c r="G658" s="3" t="str">
        <f>VLOOKUP(A658,'QAQC ID Reference Page'!A$1:G$10999,7,FALSE)</f>
        <v>S</v>
      </c>
      <c r="H658" s="13">
        <v>44719</v>
      </c>
      <c r="I658" s="3">
        <v>0.68</v>
      </c>
      <c r="J658" s="3">
        <v>80</v>
      </c>
      <c r="K658" s="3">
        <v>10</v>
      </c>
      <c r="L658" s="3">
        <v>957.34</v>
      </c>
      <c r="M658" s="26">
        <f t="shared" si="6"/>
        <v>0.125</v>
      </c>
      <c r="N658" s="26">
        <f t="shared" si="7"/>
        <v>141.00631999999999</v>
      </c>
      <c r="O658" s="26">
        <f t="shared" si="8"/>
        <v>17.625789999999999</v>
      </c>
      <c r="P658" s="3"/>
      <c r="Q658" s="3"/>
      <c r="R658" s="3"/>
      <c r="S658" s="3"/>
      <c r="T658" s="3"/>
      <c r="U658" s="3"/>
      <c r="V658" s="3"/>
      <c r="W658" s="3"/>
      <c r="X658" s="3"/>
      <c r="Y658" s="3"/>
      <c r="Z658" s="3"/>
      <c r="AA658" s="3"/>
    </row>
    <row r="659" spans="1:27" x14ac:dyDescent="0.2">
      <c r="A659" s="3">
        <v>11737</v>
      </c>
      <c r="B659" s="3" t="str">
        <f>VLOOKUP(A659,'QAQC ID Reference Page'!A$1:G$10999,2,FALSE)</f>
        <v>OBS0522</v>
      </c>
      <c r="C659" s="11">
        <f>VLOOKUP(A659,'QAQC ID Reference Page'!A$1:G$10999,3,FALSE)</f>
        <v>44686</v>
      </c>
      <c r="D659" s="12">
        <f>VLOOKUP(A659,'QAQC ID Reference Page'!A$1:G$10999,4,FALSE)</f>
        <v>0.43958333333333333</v>
      </c>
      <c r="E659" s="3">
        <f>VLOOKUP(A659,'QAQC ID Reference Page'!A$1:G$10999,5,FALSE)</f>
        <v>1019</v>
      </c>
      <c r="F659" s="3" t="str">
        <f>VLOOKUP(A659,'QAQC ID Reference Page'!A$1:G$10999,6,FALSE)</f>
        <v>C7C</v>
      </c>
      <c r="G659" s="3" t="str">
        <f>VLOOKUP(A659,'QAQC ID Reference Page'!A$1:G$10999,7,FALSE)</f>
        <v>S</v>
      </c>
      <c r="H659" s="13">
        <v>44719</v>
      </c>
      <c r="I659" s="3">
        <v>0.68</v>
      </c>
      <c r="J659" s="3">
        <v>80</v>
      </c>
      <c r="K659" s="3">
        <v>10</v>
      </c>
      <c r="L659" s="3">
        <v>533.91</v>
      </c>
      <c r="M659" s="26">
        <f t="shared" si="6"/>
        <v>0.125</v>
      </c>
      <c r="N659" s="26">
        <f t="shared" si="7"/>
        <v>78.338679999999982</v>
      </c>
      <c r="O659" s="26">
        <f t="shared" si="8"/>
        <v>9.7923349999999978</v>
      </c>
      <c r="P659" s="3"/>
      <c r="Q659" s="3"/>
      <c r="R659" s="3"/>
      <c r="S659" s="3"/>
      <c r="T659" s="3"/>
      <c r="U659" s="3"/>
      <c r="V659" s="3"/>
      <c r="W659" s="3"/>
      <c r="X659" s="3"/>
      <c r="Y659" s="3"/>
      <c r="Z659" s="3"/>
      <c r="AA659" s="3"/>
    </row>
    <row r="660" spans="1:27" x14ac:dyDescent="0.2">
      <c r="A660" s="3">
        <v>11801</v>
      </c>
      <c r="B660" s="3" t="str">
        <f>VLOOKUP(A660,'QAQC ID Reference Page'!A$1:G$10999,2,FALSE)</f>
        <v>OBS0622</v>
      </c>
      <c r="C660" s="11">
        <f>VLOOKUP(A660,'QAQC ID Reference Page'!A$1:G$10999,3,FALSE)</f>
        <v>44734</v>
      </c>
      <c r="D660" s="12">
        <f>VLOOKUP(A660,'QAQC ID Reference Page'!A$1:G$10999,4,FALSE)</f>
        <v>0.42222222222222222</v>
      </c>
      <c r="E660" s="3">
        <f>VLOOKUP(A660,'QAQC ID Reference Page'!A$1:G$10999,5,FALSE)</f>
        <v>1035</v>
      </c>
      <c r="F660" s="3" t="str">
        <f>VLOOKUP(A660,'QAQC ID Reference Page'!A$1:G$10999,6,FALSE)</f>
        <v>I9</v>
      </c>
      <c r="G660" s="3" t="str">
        <f>VLOOKUP(A660,'QAQC ID Reference Page'!A$1:G$10999,7,FALSE)</f>
        <v>S</v>
      </c>
      <c r="H660" s="13">
        <v>44740</v>
      </c>
      <c r="I660" s="3">
        <v>0.17</v>
      </c>
      <c r="J660" s="3">
        <v>100</v>
      </c>
      <c r="K660" s="3">
        <v>10</v>
      </c>
      <c r="L660" s="3">
        <v>549.80999999999995</v>
      </c>
      <c r="M660" s="26">
        <f t="shared" si="6"/>
        <v>0.1</v>
      </c>
      <c r="N660" s="26">
        <f t="shared" si="7"/>
        <v>81.201879999999989</v>
      </c>
      <c r="O660" s="26">
        <f t="shared" si="8"/>
        <v>8.1201879999999989</v>
      </c>
      <c r="P660" s="3"/>
      <c r="Q660" s="3"/>
      <c r="R660" s="3"/>
      <c r="S660" s="3"/>
      <c r="T660" s="3"/>
      <c r="U660" s="3"/>
      <c r="V660" s="3"/>
      <c r="W660" s="3"/>
      <c r="X660" s="3"/>
      <c r="Y660" s="3"/>
      <c r="Z660" s="3"/>
      <c r="AA660" s="3"/>
    </row>
    <row r="661" spans="1:27" x14ac:dyDescent="0.2">
      <c r="A661" s="3">
        <v>11802</v>
      </c>
      <c r="B661" s="3" t="str">
        <f>VLOOKUP(A661,'QAQC ID Reference Page'!A$1:G$10999,2,FALSE)</f>
        <v>OBS0622</v>
      </c>
      <c r="C661" s="11">
        <f>VLOOKUP(A661,'QAQC ID Reference Page'!A$1:G$10999,3,FALSE)</f>
        <v>44734</v>
      </c>
      <c r="D661" s="12">
        <f>VLOOKUP(A661,'QAQC ID Reference Page'!A$1:G$10999,4,FALSE)</f>
        <v>0.39652777777777776</v>
      </c>
      <c r="E661" s="3">
        <f>VLOOKUP(A661,'QAQC ID Reference Page'!A$1:G$10999,5,FALSE)</f>
        <v>1005</v>
      </c>
      <c r="F661" s="3" t="str">
        <f>VLOOKUP(A661,'QAQC ID Reference Page'!A$1:G$10999,6,FALSE)</f>
        <v>AR</v>
      </c>
      <c r="G661" s="3" t="str">
        <f>VLOOKUP(A661,'QAQC ID Reference Page'!A$1:G$10999,7,FALSE)</f>
        <v>S</v>
      </c>
      <c r="H661" s="13">
        <v>44740</v>
      </c>
      <c r="I661" s="3">
        <v>0.17</v>
      </c>
      <c r="J661" s="3">
        <v>100</v>
      </c>
      <c r="K661" s="3">
        <v>10</v>
      </c>
      <c r="L661" s="3">
        <v>2254.91</v>
      </c>
      <c r="M661" s="26">
        <f t="shared" si="6"/>
        <v>0.1</v>
      </c>
      <c r="N661" s="26">
        <f t="shared" si="7"/>
        <v>333.55667999999997</v>
      </c>
      <c r="O661" s="26">
        <f t="shared" si="8"/>
        <v>33.355668000000001</v>
      </c>
      <c r="P661" s="3"/>
      <c r="Q661" s="3"/>
      <c r="R661" s="3"/>
      <c r="S661" s="3"/>
      <c r="T661" s="3"/>
      <c r="U661" s="3"/>
      <c r="V661" s="3"/>
      <c r="W661" s="3"/>
      <c r="X661" s="3"/>
      <c r="Y661" s="3"/>
      <c r="Z661" s="3"/>
      <c r="AA661" s="3"/>
    </row>
    <row r="662" spans="1:27" x14ac:dyDescent="0.2">
      <c r="A662" s="3">
        <v>11803</v>
      </c>
      <c r="B662" s="3" t="str">
        <f>VLOOKUP(A662,'QAQC ID Reference Page'!A$1:G$10999,2,FALSE)</f>
        <v>OBS0622</v>
      </c>
      <c r="C662" s="11">
        <f>VLOOKUP(A662,'QAQC ID Reference Page'!A$1:G$10999,3,FALSE)</f>
        <v>44734</v>
      </c>
      <c r="D662" s="12">
        <f>VLOOKUP(A662,'QAQC ID Reference Page'!A$1:G$10999,4,FALSE)</f>
        <v>0.32777777777777778</v>
      </c>
      <c r="E662" s="3">
        <f>VLOOKUP(A662,'QAQC ID Reference Page'!A$1:G$10999,5,FALSE)</f>
        <v>1011</v>
      </c>
      <c r="F662" s="3" t="str">
        <f>VLOOKUP(A662,'QAQC ID Reference Page'!A$1:G$10999,6,FALSE)</f>
        <v>DR</v>
      </c>
      <c r="G662" s="3" t="str">
        <f>VLOOKUP(A662,'QAQC ID Reference Page'!A$1:G$10999,7,FALSE)</f>
        <v>S</v>
      </c>
      <c r="H662" s="13">
        <v>44740</v>
      </c>
      <c r="I662" s="3">
        <v>0.17</v>
      </c>
      <c r="J662" s="3">
        <v>100</v>
      </c>
      <c r="K662" s="3">
        <v>10</v>
      </c>
      <c r="L662" s="3">
        <v>2060.09</v>
      </c>
      <c r="M662" s="26">
        <f t="shared" si="6"/>
        <v>0.1</v>
      </c>
      <c r="N662" s="26">
        <f t="shared" si="7"/>
        <v>304.72332</v>
      </c>
      <c r="O662" s="26">
        <f t="shared" si="8"/>
        <v>30.472332000000002</v>
      </c>
      <c r="P662" s="3"/>
      <c r="Q662" s="3"/>
      <c r="R662" s="3"/>
      <c r="S662" s="3"/>
      <c r="T662" s="3"/>
      <c r="U662" s="3"/>
      <c r="V662" s="3"/>
      <c r="W662" s="3"/>
      <c r="X662" s="3"/>
      <c r="Y662" s="3"/>
      <c r="Z662" s="3"/>
      <c r="AA662" s="3"/>
    </row>
    <row r="663" spans="1:27" x14ac:dyDescent="0.2">
      <c r="A663" s="3">
        <v>11804</v>
      </c>
      <c r="B663" s="3" t="str">
        <f>VLOOKUP(A663,'QAQC ID Reference Page'!A$1:G$10999,2,FALSE)</f>
        <v>OBS0622</v>
      </c>
      <c r="C663" s="11">
        <f>VLOOKUP(A663,'QAQC ID Reference Page'!A$1:G$10999,3,FALSE)</f>
        <v>44734</v>
      </c>
      <c r="D663" s="12">
        <f>VLOOKUP(A663,'QAQC ID Reference Page'!A$1:G$10999,4,FALSE)</f>
        <v>0.31111111111111112</v>
      </c>
      <c r="E663" s="3">
        <f>VLOOKUP(A663,'QAQC ID Reference Page'!A$1:G$10999,5,FALSE)</f>
        <v>1015</v>
      </c>
      <c r="F663" s="3" t="str">
        <f>VLOOKUP(A663,'QAQC ID Reference Page'!A$1:G$10999,6,FALSE)</f>
        <v>G6</v>
      </c>
      <c r="G663" s="3" t="str">
        <f>VLOOKUP(A663,'QAQC ID Reference Page'!A$1:G$10999,7,FALSE)</f>
        <v>S</v>
      </c>
      <c r="H663" s="13">
        <v>44740</v>
      </c>
      <c r="I663" s="3">
        <v>0.17</v>
      </c>
      <c r="J663" s="3">
        <v>100</v>
      </c>
      <c r="K663" s="3">
        <v>10</v>
      </c>
      <c r="L663" s="3">
        <v>1916.33</v>
      </c>
      <c r="M663" s="26">
        <f t="shared" si="6"/>
        <v>0.1</v>
      </c>
      <c r="N663" s="26">
        <f t="shared" si="7"/>
        <v>283.44683999999995</v>
      </c>
      <c r="O663" s="26">
        <f t="shared" si="8"/>
        <v>28.344683999999997</v>
      </c>
      <c r="P663" s="3"/>
      <c r="Q663" s="3"/>
      <c r="R663" s="3"/>
      <c r="S663" s="3"/>
      <c r="T663" s="3"/>
      <c r="U663" s="3"/>
      <c r="V663" s="3"/>
      <c r="W663" s="3"/>
      <c r="X663" s="3"/>
      <c r="Y663" s="3"/>
      <c r="Z663" s="3"/>
      <c r="AA663" s="3"/>
    </row>
    <row r="664" spans="1:27" x14ac:dyDescent="0.2">
      <c r="A664" s="3">
        <v>11805</v>
      </c>
      <c r="B664" s="3" t="str">
        <f>VLOOKUP(A664,'QAQC ID Reference Page'!A$1:G$10999,2,FALSE)</f>
        <v>OBS0622</v>
      </c>
      <c r="C664" s="11">
        <f>VLOOKUP(A664,'QAQC ID Reference Page'!A$1:G$10999,3,FALSE)</f>
        <v>44734</v>
      </c>
      <c r="D664" s="12">
        <f>VLOOKUP(A664,'QAQC ID Reference Page'!A$1:G$10999,4,FALSE)</f>
        <v>0.31111111111111112</v>
      </c>
      <c r="E664" s="3">
        <f>VLOOKUP(A664,'QAQC ID Reference Page'!A$1:G$10999,5,FALSE)</f>
        <v>1029</v>
      </c>
      <c r="F664" s="3" t="str">
        <f>VLOOKUP(A664,'QAQC ID Reference Page'!A$1:G$10999,6,FALSE)</f>
        <v>G6</v>
      </c>
      <c r="G664" s="3" t="str">
        <f>VLOOKUP(A664,'QAQC ID Reference Page'!A$1:G$10999,7,FALSE)</f>
        <v>B</v>
      </c>
      <c r="H664" s="13">
        <v>44740</v>
      </c>
      <c r="I664" s="3">
        <v>0.17</v>
      </c>
      <c r="J664" s="3">
        <v>100</v>
      </c>
      <c r="K664" s="3">
        <v>10</v>
      </c>
      <c r="L664" s="3">
        <v>1241.03</v>
      </c>
      <c r="M664" s="26">
        <f t="shared" si="6"/>
        <v>0.1</v>
      </c>
      <c r="N664" s="26">
        <f t="shared" si="7"/>
        <v>183.50244000000001</v>
      </c>
      <c r="O664" s="26">
        <f t="shared" si="8"/>
        <v>18.350244</v>
      </c>
      <c r="P664" s="3"/>
      <c r="Q664" s="3"/>
      <c r="R664" s="3"/>
      <c r="S664" s="3"/>
      <c r="T664" s="3"/>
      <c r="U664" s="3"/>
      <c r="V664" s="3"/>
      <c r="W664" s="3"/>
      <c r="X664" s="3"/>
      <c r="Y664" s="3"/>
      <c r="Z664" s="3"/>
      <c r="AA664" s="3"/>
    </row>
    <row r="665" spans="1:27" x14ac:dyDescent="0.2">
      <c r="A665" s="3">
        <v>11806</v>
      </c>
      <c r="B665" s="3" t="str">
        <f>VLOOKUP(A665,'QAQC ID Reference Page'!A$1:G$10999,2,FALSE)</f>
        <v>OBS0622</v>
      </c>
      <c r="C665" s="11">
        <f>VLOOKUP(A665,'QAQC ID Reference Page'!A$1:G$10999,3,FALSE)</f>
        <v>44734</v>
      </c>
      <c r="D665" s="12">
        <f>VLOOKUP(A665,'QAQC ID Reference Page'!A$1:G$10999,4,FALSE)</f>
        <v>0.38611111111111113</v>
      </c>
      <c r="E665" s="3">
        <f>VLOOKUP(A665,'QAQC ID Reference Page'!A$1:G$10999,5,FALSE)</f>
        <v>1039</v>
      </c>
      <c r="F665" s="3" t="str">
        <f>VLOOKUP(A665,'QAQC ID Reference Page'!A$1:G$10999,6,FALSE)</f>
        <v>TR-UP</v>
      </c>
      <c r="G665" s="3" t="str">
        <f>VLOOKUP(A665,'QAQC ID Reference Page'!A$1:G$10999,7,FALSE)</f>
        <v>S</v>
      </c>
      <c r="H665" s="13">
        <v>44740</v>
      </c>
      <c r="I665" s="3">
        <v>0.17</v>
      </c>
      <c r="J665" s="3">
        <v>100</v>
      </c>
      <c r="K665" s="3">
        <v>10</v>
      </c>
      <c r="L665" s="3">
        <v>2402.96</v>
      </c>
      <c r="M665" s="26">
        <f t="shared" si="6"/>
        <v>0.1</v>
      </c>
      <c r="N665" s="26">
        <f t="shared" si="7"/>
        <v>355.46807999999999</v>
      </c>
      <c r="O665" s="26">
        <f t="shared" si="8"/>
        <v>35.546807999999999</v>
      </c>
      <c r="P665" s="3"/>
      <c r="Q665" s="3"/>
      <c r="R665" s="3"/>
      <c r="S665" s="3"/>
      <c r="T665" s="3"/>
      <c r="U665" s="3"/>
      <c r="V665" s="3"/>
      <c r="W665" s="3"/>
      <c r="X665" s="3"/>
      <c r="Y665" s="3"/>
      <c r="Z665" s="3"/>
      <c r="AA665" s="3"/>
    </row>
    <row r="666" spans="1:27" x14ac:dyDescent="0.2">
      <c r="A666" s="3">
        <v>11807</v>
      </c>
      <c r="B666" s="3" t="str">
        <f>VLOOKUP(A666,'QAQC ID Reference Page'!A$1:G$10999,2,FALSE)</f>
        <v>OBS0622</v>
      </c>
      <c r="C666" s="11">
        <f>VLOOKUP(A666,'QAQC ID Reference Page'!A$1:G$10999,3,FALSE)</f>
        <v>44734</v>
      </c>
      <c r="D666" s="12">
        <f>VLOOKUP(A666,'QAQC ID Reference Page'!A$1:G$10999,4,FALSE)</f>
        <v>0.40625</v>
      </c>
      <c r="E666" s="3">
        <f>VLOOKUP(A666,'QAQC ID Reference Page'!A$1:G$10999,5,FALSE)</f>
        <v>1031</v>
      </c>
      <c r="F666" s="3" t="str">
        <f>VLOOKUP(A666,'QAQC ID Reference Page'!A$1:G$10999,6,FALSE)</f>
        <v>BR</v>
      </c>
      <c r="G666" s="3" t="str">
        <f>VLOOKUP(A666,'QAQC ID Reference Page'!A$1:G$10999,7,FALSE)</f>
        <v>S</v>
      </c>
      <c r="H666" s="13">
        <v>44740</v>
      </c>
      <c r="I666" s="3">
        <v>0.17</v>
      </c>
      <c r="J666" s="3">
        <v>100</v>
      </c>
      <c r="K666" s="3">
        <v>10</v>
      </c>
      <c r="L666" s="3">
        <v>1866.82</v>
      </c>
      <c r="M666" s="26">
        <f t="shared" si="6"/>
        <v>0.1</v>
      </c>
      <c r="N666" s="26">
        <f t="shared" si="7"/>
        <v>276.11935999999997</v>
      </c>
      <c r="O666" s="26">
        <f t="shared" si="8"/>
        <v>27.611936</v>
      </c>
      <c r="P666" s="3"/>
      <c r="Q666" s="3"/>
      <c r="R666" s="3"/>
      <c r="S666" s="3"/>
      <c r="T666" s="3"/>
      <c r="U666" s="3"/>
      <c r="V666" s="3"/>
      <c r="W666" s="3"/>
      <c r="X666" s="3"/>
      <c r="Y666" s="3"/>
      <c r="Z666" s="3"/>
      <c r="AA666" s="3"/>
    </row>
    <row r="667" spans="1:27" x14ac:dyDescent="0.2">
      <c r="A667" s="3">
        <v>11808</v>
      </c>
      <c r="B667" s="3" t="str">
        <f>VLOOKUP(A667,'QAQC ID Reference Page'!A$1:G$10999,2,FALSE)</f>
        <v>OBS0622</v>
      </c>
      <c r="C667" s="11">
        <f>VLOOKUP(A667,'QAQC ID Reference Page'!A$1:G$10999,3,FALSE)</f>
        <v>44734</v>
      </c>
      <c r="D667" s="12">
        <f>VLOOKUP(A667,'QAQC ID Reference Page'!A$1:G$10999,4,FALSE)</f>
        <v>0.36944444444444446</v>
      </c>
      <c r="E667" s="3">
        <f>VLOOKUP(A667,'QAQC ID Reference Page'!A$1:G$10999,5,FALSE)</f>
        <v>1025</v>
      </c>
      <c r="F667" s="3" t="str">
        <f>VLOOKUP(A667,'QAQC ID Reference Page'!A$1:G$10999,6,FALSE)</f>
        <v>TR</v>
      </c>
      <c r="G667" s="3" t="str">
        <f>VLOOKUP(A667,'QAQC ID Reference Page'!A$1:G$10999,7,FALSE)</f>
        <v>S</v>
      </c>
      <c r="H667" s="13">
        <v>44740</v>
      </c>
      <c r="I667" s="3">
        <v>0.17</v>
      </c>
      <c r="J667" s="3">
        <v>100</v>
      </c>
      <c r="K667" s="3">
        <v>10</v>
      </c>
      <c r="L667" s="3">
        <v>2173.31</v>
      </c>
      <c r="M667" s="26">
        <f t="shared" si="6"/>
        <v>0.1</v>
      </c>
      <c r="N667" s="26">
        <f t="shared" si="7"/>
        <v>321.47987999999998</v>
      </c>
      <c r="O667" s="26">
        <f t="shared" si="8"/>
        <v>32.147987999999998</v>
      </c>
      <c r="P667" s="3"/>
      <c r="Q667" s="3"/>
      <c r="R667" s="3"/>
      <c r="S667" s="3"/>
      <c r="T667" s="3"/>
      <c r="U667" s="3"/>
      <c r="V667" s="3"/>
      <c r="W667" s="3"/>
      <c r="X667" s="3"/>
      <c r="Y667" s="3"/>
      <c r="Z667" s="3"/>
      <c r="AA667" s="3"/>
    </row>
    <row r="668" spans="1:27" x14ac:dyDescent="0.2">
      <c r="A668" s="3">
        <v>11809</v>
      </c>
      <c r="B668" s="3" t="str">
        <f>VLOOKUP(A668,'QAQC ID Reference Page'!A$1:G$10999,2,FALSE)</f>
        <v>OBS0622</v>
      </c>
      <c r="C668" s="11">
        <f>VLOOKUP(A668,'QAQC ID Reference Page'!A$1:G$10999,3,FALSE)</f>
        <v>44734</v>
      </c>
      <c r="D668" s="12">
        <f>VLOOKUP(A668,'QAQC ID Reference Page'!A$1:G$10999,4,FALSE)</f>
        <v>0.35833333333333334</v>
      </c>
      <c r="E668" s="3">
        <f>VLOOKUP(A668,'QAQC ID Reference Page'!A$1:G$10999,5,FALSE)</f>
        <v>1022</v>
      </c>
      <c r="F668" s="3" t="str">
        <f>VLOOKUP(A668,'QAQC ID Reference Page'!A$1:G$10999,6,FALSE)</f>
        <v>MR</v>
      </c>
      <c r="G668" s="3" t="str">
        <f>VLOOKUP(A668,'QAQC ID Reference Page'!A$1:G$10999,7,FALSE)</f>
        <v>B</v>
      </c>
      <c r="H668" s="13">
        <v>44740</v>
      </c>
      <c r="I668" s="3">
        <v>0.17</v>
      </c>
      <c r="J668" s="3">
        <v>100</v>
      </c>
      <c r="K668" s="3">
        <v>10</v>
      </c>
      <c r="L668" s="3">
        <v>485.13</v>
      </c>
      <c r="M668" s="26">
        <f t="shared" si="6"/>
        <v>0.1</v>
      </c>
      <c r="N668" s="26">
        <f t="shared" si="7"/>
        <v>71.629239999999996</v>
      </c>
      <c r="O668" s="26">
        <f t="shared" si="8"/>
        <v>7.1629240000000003</v>
      </c>
      <c r="P668" s="3"/>
      <c r="Q668" s="3"/>
      <c r="R668" s="3"/>
      <c r="S668" s="3"/>
      <c r="T668" s="3"/>
      <c r="U668" s="3"/>
      <c r="V668" s="3"/>
      <c r="W668" s="3"/>
      <c r="X668" s="3"/>
      <c r="Y668" s="3"/>
      <c r="Z668" s="3"/>
      <c r="AA668" s="3"/>
    </row>
    <row r="669" spans="1:27" x14ac:dyDescent="0.2">
      <c r="A669" s="3">
        <v>11810</v>
      </c>
      <c r="B669" s="3" t="str">
        <f>VLOOKUP(A669,'QAQC ID Reference Page'!A$1:G$10999,2,FALSE)</f>
        <v>OBS0622</v>
      </c>
      <c r="C669" s="11">
        <f>VLOOKUP(A669,'QAQC ID Reference Page'!A$1:G$10999,3,FALSE)</f>
        <v>44734</v>
      </c>
      <c r="D669" s="12">
        <f>VLOOKUP(A669,'QAQC ID Reference Page'!A$1:G$10999,4,FALSE)</f>
        <v>0.35833333333333334</v>
      </c>
      <c r="E669" s="3">
        <f>VLOOKUP(A669,'QAQC ID Reference Page'!A$1:G$10999,5,FALSE)</f>
        <v>1016</v>
      </c>
      <c r="F669" s="3" t="str">
        <f>VLOOKUP(A669,'QAQC ID Reference Page'!A$1:G$10999,6,FALSE)</f>
        <v>MR</v>
      </c>
      <c r="G669" s="3" t="str">
        <f>VLOOKUP(A669,'QAQC ID Reference Page'!A$1:G$10999,7,FALSE)</f>
        <v>S</v>
      </c>
      <c r="H669" s="13">
        <v>44740</v>
      </c>
      <c r="I669" s="3">
        <v>0.17</v>
      </c>
      <c r="J669" s="3">
        <v>100</v>
      </c>
      <c r="K669" s="3">
        <v>10</v>
      </c>
      <c r="L669" s="3">
        <v>1433.84</v>
      </c>
      <c r="M669" s="26">
        <f t="shared" si="6"/>
        <v>0.1</v>
      </c>
      <c r="N669" s="26">
        <f t="shared" si="7"/>
        <v>212.03832</v>
      </c>
      <c r="O669" s="26">
        <f t="shared" si="8"/>
        <v>21.203832000000002</v>
      </c>
      <c r="P669" s="3"/>
      <c r="Q669" s="3"/>
      <c r="R669" s="3"/>
      <c r="S669" s="3"/>
      <c r="T669" s="3"/>
      <c r="U669" s="3"/>
      <c r="V669" s="3"/>
      <c r="W669" s="3"/>
      <c r="X669" s="3"/>
      <c r="Y669" s="3"/>
      <c r="Z669" s="3"/>
      <c r="AA669" s="3"/>
    </row>
    <row r="670" spans="1:27" x14ac:dyDescent="0.2">
      <c r="A670" s="3">
        <v>11901</v>
      </c>
      <c r="B670" s="3" t="str">
        <f>VLOOKUP(A670,'QAQC ID Reference Page'!A$1:G$10999,2,FALSE)</f>
        <v>OBS0722</v>
      </c>
      <c r="C670" s="11">
        <f>VLOOKUP(A670,'QAQC ID Reference Page'!A$1:G$10999,3,FALSE)</f>
        <v>44748</v>
      </c>
      <c r="D670" s="12">
        <f>VLOOKUP(A670,'QAQC ID Reference Page'!A$1:G$10999,4,FALSE)</f>
        <v>0.29305555555555557</v>
      </c>
      <c r="E670" s="3">
        <f>VLOOKUP(A670,'QAQC ID Reference Page'!A$1:G$10999,5,FALSE)</f>
        <v>1015</v>
      </c>
      <c r="F670" s="3" t="str">
        <f>VLOOKUP(A670,'QAQC ID Reference Page'!A$1:G$10999,6,FALSE)</f>
        <v>DR</v>
      </c>
      <c r="G670" s="3" t="str">
        <f>VLOOKUP(A670,'QAQC ID Reference Page'!A$1:G$10999,7,FALSE)</f>
        <v>B</v>
      </c>
      <c r="H670" s="13">
        <v>44772</v>
      </c>
      <c r="I670" s="3">
        <v>0.21</v>
      </c>
      <c r="J670" s="3">
        <v>100</v>
      </c>
      <c r="K670" s="3">
        <v>10</v>
      </c>
      <c r="L670" s="3">
        <v>1032.77</v>
      </c>
      <c r="M670" s="26">
        <f t="shared" si="6"/>
        <v>0.1</v>
      </c>
      <c r="N670" s="26">
        <f t="shared" si="7"/>
        <v>152.63995999999997</v>
      </c>
      <c r="O670" s="26">
        <f t="shared" si="8"/>
        <v>15.263995999999999</v>
      </c>
      <c r="P670" s="3"/>
      <c r="Q670" s="3"/>
      <c r="R670" s="3"/>
      <c r="S670" s="3"/>
      <c r="T670" s="3"/>
      <c r="U670" s="3"/>
      <c r="V670" s="3"/>
      <c r="W670" s="3"/>
      <c r="X670" s="3"/>
      <c r="Y670" s="3"/>
      <c r="Z670" s="3"/>
      <c r="AA670" s="3"/>
    </row>
    <row r="671" spans="1:27" x14ac:dyDescent="0.2">
      <c r="A671" s="3">
        <v>11902</v>
      </c>
      <c r="B671" s="3" t="str">
        <f>VLOOKUP(A671,'QAQC ID Reference Page'!A$1:G$10999,2,FALSE)</f>
        <v>OBS0722</v>
      </c>
      <c r="C671" s="11">
        <f>VLOOKUP(A671,'QAQC ID Reference Page'!A$1:G$10999,3,FALSE)</f>
        <v>44748</v>
      </c>
      <c r="D671" s="12">
        <f>VLOOKUP(A671,'QAQC ID Reference Page'!A$1:G$10999,4,FALSE)</f>
        <v>0.39513888888888887</v>
      </c>
      <c r="E671" s="3">
        <f>VLOOKUP(A671,'QAQC ID Reference Page'!A$1:G$10999,5,FALSE)</f>
        <v>1036</v>
      </c>
      <c r="F671" s="3" t="str">
        <f>VLOOKUP(A671,'QAQC ID Reference Page'!A$1:G$10999,6,FALSE)</f>
        <v>I7C</v>
      </c>
      <c r="G671" s="3" t="str">
        <f>VLOOKUP(A671,'QAQC ID Reference Page'!A$1:G$10999,7,FALSE)</f>
        <v>B</v>
      </c>
      <c r="H671" s="13">
        <v>44772</v>
      </c>
      <c r="I671" s="3">
        <v>0.21</v>
      </c>
      <c r="J671" s="3">
        <v>40</v>
      </c>
      <c r="K671" s="3">
        <v>10</v>
      </c>
      <c r="L671" s="3">
        <v>154.66999999999999</v>
      </c>
      <c r="M671" s="26">
        <f t="shared" si="6"/>
        <v>0.25</v>
      </c>
      <c r="N671" s="26">
        <f t="shared" si="7"/>
        <v>22.681159999999995</v>
      </c>
      <c r="O671" s="26">
        <f t="shared" si="8"/>
        <v>5.6702899999999987</v>
      </c>
      <c r="P671" s="3"/>
      <c r="Q671" s="3"/>
      <c r="R671" s="3"/>
      <c r="S671" s="3"/>
      <c r="T671" s="3"/>
      <c r="U671" s="3"/>
      <c r="V671" s="3"/>
      <c r="W671" s="3"/>
      <c r="X671" s="3"/>
      <c r="Y671" s="3"/>
      <c r="Z671" s="3"/>
      <c r="AA671" s="3"/>
    </row>
    <row r="672" spans="1:27" x14ac:dyDescent="0.2">
      <c r="A672" s="3">
        <v>11903</v>
      </c>
      <c r="B672" s="3" t="str">
        <f>VLOOKUP(A672,'QAQC ID Reference Page'!A$1:G$10999,2,FALSE)</f>
        <v>OBS0722</v>
      </c>
      <c r="C672" s="11">
        <f>VLOOKUP(A672,'QAQC ID Reference Page'!A$1:G$10999,3,FALSE)</f>
        <v>44748</v>
      </c>
      <c r="D672" s="12">
        <f>VLOOKUP(A672,'QAQC ID Reference Page'!A$1:G$10999,4,FALSE)</f>
        <v>0.44374999999999998</v>
      </c>
      <c r="E672" s="3">
        <f>VLOOKUP(A672,'QAQC ID Reference Page'!A$1:G$10999,5,FALSE)</f>
        <v>1021</v>
      </c>
      <c r="F672" s="3" t="str">
        <f>VLOOKUP(A672,'QAQC ID Reference Page'!A$1:G$10999,6,FALSE)</f>
        <v>E9</v>
      </c>
      <c r="G672" s="3" t="str">
        <f>VLOOKUP(A672,'QAQC ID Reference Page'!A$1:G$10999,7,FALSE)</f>
        <v>S</v>
      </c>
      <c r="H672" s="13">
        <v>44772</v>
      </c>
      <c r="I672" s="3">
        <v>0.21</v>
      </c>
      <c r="J672" s="3">
        <v>100</v>
      </c>
      <c r="K672" s="3">
        <v>10</v>
      </c>
      <c r="L672" s="3">
        <v>460.37</v>
      </c>
      <c r="M672" s="26">
        <f t="shared" si="6"/>
        <v>0.1</v>
      </c>
      <c r="N672" s="26">
        <f t="shared" si="7"/>
        <v>67.924760000000006</v>
      </c>
      <c r="O672" s="26">
        <f t="shared" si="8"/>
        <v>6.7924760000000006</v>
      </c>
      <c r="P672" s="3"/>
      <c r="Q672" s="3"/>
      <c r="R672" s="3"/>
      <c r="S672" s="3"/>
      <c r="T672" s="3"/>
      <c r="U672" s="3"/>
      <c r="V672" s="3"/>
      <c r="W672" s="3"/>
      <c r="X672" s="3"/>
      <c r="Y672" s="3"/>
      <c r="Z672" s="3"/>
      <c r="AA672" s="3"/>
    </row>
    <row r="673" spans="1:27" x14ac:dyDescent="0.2">
      <c r="A673" s="3">
        <v>11904</v>
      </c>
      <c r="B673" s="3" t="str">
        <f>VLOOKUP(A673,'QAQC ID Reference Page'!A$1:G$10999,2,FALSE)</f>
        <v>OBS0722</v>
      </c>
      <c r="C673" s="11">
        <f>VLOOKUP(A673,'QAQC ID Reference Page'!A$1:G$10999,3,FALSE)</f>
        <v>44748</v>
      </c>
      <c r="D673" s="12">
        <f>VLOOKUP(A673,'QAQC ID Reference Page'!A$1:G$10999,4,FALSE)</f>
        <v>0.42152777777777778</v>
      </c>
      <c r="E673" s="3">
        <f>VLOOKUP(A673,'QAQC ID Reference Page'!A$1:G$10999,5,FALSE)</f>
        <v>1003</v>
      </c>
      <c r="F673" s="3" t="str">
        <f>VLOOKUP(A673,'QAQC ID Reference Page'!A$1:G$10999,6,FALSE)</f>
        <v>G9</v>
      </c>
      <c r="G673" s="3" t="str">
        <f>VLOOKUP(A673,'QAQC ID Reference Page'!A$1:G$10999,7,FALSE)</f>
        <v>B</v>
      </c>
      <c r="H673" s="13">
        <v>44772</v>
      </c>
      <c r="I673" s="3">
        <v>0.21</v>
      </c>
      <c r="J673" s="3">
        <v>80</v>
      </c>
      <c r="K673" s="3">
        <v>10</v>
      </c>
      <c r="L673" s="3">
        <v>961.29</v>
      </c>
      <c r="M673" s="26">
        <f t="shared" si="6"/>
        <v>0.125</v>
      </c>
      <c r="N673" s="26">
        <f t="shared" si="7"/>
        <v>142.06091999999998</v>
      </c>
      <c r="O673" s="26">
        <f t="shared" si="8"/>
        <v>17.757614999999998</v>
      </c>
      <c r="P673" s="3"/>
      <c r="Q673" s="3"/>
      <c r="R673" s="3"/>
      <c r="S673" s="3"/>
      <c r="T673" s="3"/>
      <c r="U673" s="3"/>
      <c r="V673" s="3"/>
      <c r="W673" s="3"/>
      <c r="X673" s="3"/>
      <c r="Y673" s="3"/>
      <c r="Z673" s="3"/>
      <c r="AA673" s="3"/>
    </row>
    <row r="674" spans="1:27" x14ac:dyDescent="0.2">
      <c r="A674" s="3">
        <v>11905</v>
      </c>
      <c r="B674" s="3" t="str">
        <f>VLOOKUP(A674,'QAQC ID Reference Page'!A$1:G$10999,2,FALSE)</f>
        <v>OBS0722</v>
      </c>
      <c r="C674" s="11">
        <f>VLOOKUP(A674,'QAQC ID Reference Page'!A$1:G$10999,3,FALSE)</f>
        <v>44748</v>
      </c>
      <c r="D674" s="12">
        <f>VLOOKUP(A674,'QAQC ID Reference Page'!A$1:G$10999,4,FALSE)</f>
        <v>0.41041666666666665</v>
      </c>
      <c r="E674" s="3">
        <f>VLOOKUP(A674,'QAQC ID Reference Page'!A$1:G$10999,5,FALSE)</f>
        <v>1014</v>
      </c>
      <c r="F674" s="3" t="str">
        <f>VLOOKUP(A674,'QAQC ID Reference Page'!A$1:G$10999,6,FALSE)</f>
        <v>G7C</v>
      </c>
      <c r="G674" s="3" t="str">
        <f>VLOOKUP(A674,'QAQC ID Reference Page'!A$1:G$10999,7,FALSE)</f>
        <v>S</v>
      </c>
      <c r="H674" s="13">
        <v>44772</v>
      </c>
      <c r="I674" s="3">
        <v>0.21</v>
      </c>
      <c r="J674" s="3">
        <v>100</v>
      </c>
      <c r="K674" s="3">
        <v>10</v>
      </c>
      <c r="L674" s="3">
        <v>447.87</v>
      </c>
      <c r="M674" s="26">
        <f t="shared" si="6"/>
        <v>0.1</v>
      </c>
      <c r="N674" s="26">
        <f t="shared" si="7"/>
        <v>66.074759999999998</v>
      </c>
      <c r="O674" s="26">
        <f t="shared" si="8"/>
        <v>6.6074760000000001</v>
      </c>
      <c r="P674" s="3"/>
      <c r="Q674" s="3"/>
      <c r="R674" s="3"/>
      <c r="S674" s="3"/>
      <c r="T674" s="3"/>
      <c r="U674" s="3"/>
      <c r="V674" s="3"/>
      <c r="W674" s="3"/>
      <c r="X674" s="3"/>
      <c r="Y674" s="3"/>
      <c r="Z674" s="3"/>
      <c r="AA674" s="3"/>
    </row>
    <row r="675" spans="1:27" x14ac:dyDescent="0.2">
      <c r="A675" s="3">
        <v>11906</v>
      </c>
      <c r="B675" s="3" t="str">
        <f>VLOOKUP(A675,'QAQC ID Reference Page'!A$1:G$10999,2,FALSE)</f>
        <v>OBS0722</v>
      </c>
      <c r="C675" s="11">
        <f>VLOOKUP(A675,'QAQC ID Reference Page'!A$1:G$10999,3,FALSE)</f>
        <v>44748</v>
      </c>
      <c r="D675" s="12">
        <f>VLOOKUP(A675,'QAQC ID Reference Page'!A$1:G$10999,4,FALSE)</f>
        <v>0.39513888888888887</v>
      </c>
      <c r="E675" s="3">
        <f>VLOOKUP(A675,'QAQC ID Reference Page'!A$1:G$10999,5,FALSE)</f>
        <v>1025</v>
      </c>
      <c r="F675" s="3" t="str">
        <f>VLOOKUP(A675,'QAQC ID Reference Page'!A$1:G$10999,6,FALSE)</f>
        <v>I7C</v>
      </c>
      <c r="G675" s="3" t="str">
        <f>VLOOKUP(A675,'QAQC ID Reference Page'!A$1:G$10999,7,FALSE)</f>
        <v>S</v>
      </c>
      <c r="H675" s="13">
        <v>44772</v>
      </c>
      <c r="I675" s="3">
        <v>0.21</v>
      </c>
      <c r="J675" s="3">
        <v>100</v>
      </c>
      <c r="K675" s="3">
        <v>10</v>
      </c>
      <c r="L675" s="3">
        <v>799.72</v>
      </c>
      <c r="M675" s="26">
        <f t="shared" si="6"/>
        <v>0.1</v>
      </c>
      <c r="N675" s="26">
        <f t="shared" si="7"/>
        <v>118.14856</v>
      </c>
      <c r="O675" s="26">
        <f t="shared" si="8"/>
        <v>11.814856000000001</v>
      </c>
      <c r="P675" s="3"/>
      <c r="Q675" s="3"/>
      <c r="R675" s="3"/>
      <c r="S675" s="3"/>
      <c r="T675" s="3"/>
      <c r="U675" s="3"/>
      <c r="V675" s="3"/>
      <c r="W675" s="3"/>
      <c r="X675" s="3"/>
      <c r="Y675" s="3"/>
      <c r="Z675" s="3"/>
      <c r="AA675" s="3"/>
    </row>
    <row r="676" spans="1:27" x14ac:dyDescent="0.2">
      <c r="A676" s="3">
        <v>11907</v>
      </c>
      <c r="B676" s="3" t="str">
        <f>VLOOKUP(A676,'QAQC ID Reference Page'!A$1:G$10999,2,FALSE)</f>
        <v>OBS0722</v>
      </c>
      <c r="C676" s="11">
        <f>VLOOKUP(A676,'QAQC ID Reference Page'!A$1:G$10999,3,FALSE)</f>
        <v>44748</v>
      </c>
      <c r="D676" s="12">
        <f>VLOOKUP(A676,'QAQC ID Reference Page'!A$1:G$10999,4,FALSE)</f>
        <v>0.42152777777777778</v>
      </c>
      <c r="E676" s="3">
        <f>VLOOKUP(A676,'QAQC ID Reference Page'!A$1:G$10999,5,FALSE)</f>
        <v>1037</v>
      </c>
      <c r="F676" s="3" t="str">
        <f>VLOOKUP(A676,'QAQC ID Reference Page'!A$1:G$10999,6,FALSE)</f>
        <v>G9</v>
      </c>
      <c r="G676" s="3" t="str">
        <f>VLOOKUP(A676,'QAQC ID Reference Page'!A$1:G$10999,7,FALSE)</f>
        <v>S</v>
      </c>
      <c r="H676" s="13">
        <v>44772</v>
      </c>
      <c r="I676" s="3">
        <v>0.21</v>
      </c>
      <c r="J676" s="3">
        <v>100</v>
      </c>
      <c r="K676" s="3">
        <v>10</v>
      </c>
      <c r="L676" s="3">
        <v>675.43</v>
      </c>
      <c r="M676" s="26">
        <f t="shared" si="6"/>
        <v>0.1</v>
      </c>
      <c r="N676" s="26">
        <f t="shared" si="7"/>
        <v>99.75363999999999</v>
      </c>
      <c r="O676" s="26">
        <f t="shared" si="8"/>
        <v>9.975363999999999</v>
      </c>
      <c r="P676" s="3"/>
      <c r="Q676" s="3"/>
      <c r="R676" s="3"/>
      <c r="S676" s="3"/>
      <c r="T676" s="3"/>
      <c r="U676" s="3"/>
      <c r="V676" s="3"/>
      <c r="W676" s="3"/>
      <c r="X676" s="3"/>
      <c r="Y676" s="3"/>
      <c r="Z676" s="3"/>
      <c r="AA676" s="3"/>
    </row>
    <row r="677" spans="1:27" x14ac:dyDescent="0.2">
      <c r="A677" s="3">
        <v>11908</v>
      </c>
      <c r="B677" s="3" t="str">
        <f>VLOOKUP(A677,'QAQC ID Reference Page'!A$1:G$10999,2,FALSE)</f>
        <v>OBS0722</v>
      </c>
      <c r="C677" s="11">
        <f>VLOOKUP(A677,'QAQC ID Reference Page'!A$1:G$10999,3,FALSE)</f>
        <v>44748</v>
      </c>
      <c r="D677" s="12">
        <f>VLOOKUP(A677,'QAQC ID Reference Page'!A$1:G$10999,4,FALSE)</f>
        <v>0.3840277777777778</v>
      </c>
      <c r="E677" s="3">
        <f>VLOOKUP(A677,'QAQC ID Reference Page'!A$1:G$10999,5,FALSE)</f>
        <v>1030</v>
      </c>
      <c r="F677" s="3" t="str">
        <f>VLOOKUP(A677,'QAQC ID Reference Page'!A$1:G$10999,6,FALSE)</f>
        <v>I9</v>
      </c>
      <c r="G677" s="3" t="str">
        <f>VLOOKUP(A677,'QAQC ID Reference Page'!A$1:G$10999,7,FALSE)</f>
        <v>B</v>
      </c>
      <c r="H677" s="13">
        <v>44772</v>
      </c>
      <c r="I677" s="3">
        <v>0.21</v>
      </c>
      <c r="J677" s="3">
        <v>100</v>
      </c>
      <c r="K677" s="3">
        <v>10</v>
      </c>
      <c r="L677" s="3">
        <v>2778.76</v>
      </c>
      <c r="M677" s="26">
        <f t="shared" si="6"/>
        <v>0.1</v>
      </c>
      <c r="N677" s="26">
        <f t="shared" si="7"/>
        <v>411.04648000000003</v>
      </c>
      <c r="O677" s="26">
        <f t="shared" si="8"/>
        <v>41.104648000000005</v>
      </c>
      <c r="P677" s="3"/>
      <c r="Q677" s="3"/>
      <c r="R677" s="3"/>
      <c r="S677" s="3"/>
      <c r="T677" s="3"/>
      <c r="U677" s="3"/>
      <c r="V677" s="3"/>
      <c r="W677" s="3"/>
      <c r="X677" s="3"/>
      <c r="Y677" s="3"/>
      <c r="Z677" s="3"/>
      <c r="AA677" s="3"/>
    </row>
    <row r="678" spans="1:27" x14ac:dyDescent="0.2">
      <c r="A678" s="3">
        <v>11909</v>
      </c>
      <c r="B678" s="3" t="str">
        <f>VLOOKUP(A678,'QAQC ID Reference Page'!A$1:G$10999,2,FALSE)</f>
        <v>OBS0722</v>
      </c>
      <c r="C678" s="11">
        <f>VLOOKUP(A678,'QAQC ID Reference Page'!A$1:G$10999,3,FALSE)</f>
        <v>44748</v>
      </c>
      <c r="D678" s="12">
        <f>VLOOKUP(A678,'QAQC ID Reference Page'!A$1:G$10999,4,FALSE)</f>
        <v>0.46527777777777779</v>
      </c>
      <c r="E678" s="3">
        <f>VLOOKUP(A678,'QAQC ID Reference Page'!A$1:G$10999,5,FALSE)</f>
        <v>1024</v>
      </c>
      <c r="F678" s="3" t="str">
        <f>VLOOKUP(A678,'QAQC ID Reference Page'!A$1:G$10999,6,FALSE)</f>
        <v>E6</v>
      </c>
      <c r="G678" s="3" t="str">
        <f>VLOOKUP(A678,'QAQC ID Reference Page'!A$1:G$10999,7,FALSE)</f>
        <v>S</v>
      </c>
      <c r="H678" s="13">
        <v>44772</v>
      </c>
      <c r="I678" s="3">
        <v>0.21</v>
      </c>
      <c r="J678" s="3">
        <v>100</v>
      </c>
      <c r="K678" s="3">
        <v>10</v>
      </c>
      <c r="L678" s="3">
        <v>783.31</v>
      </c>
      <c r="M678" s="26">
        <f t="shared" si="6"/>
        <v>0.1</v>
      </c>
      <c r="N678" s="26">
        <f t="shared" si="7"/>
        <v>115.71987999999999</v>
      </c>
      <c r="O678" s="26">
        <f t="shared" si="8"/>
        <v>11.571987999999999</v>
      </c>
      <c r="P678" s="3"/>
      <c r="Q678" s="3"/>
      <c r="R678" s="3"/>
      <c r="S678" s="3"/>
      <c r="T678" s="3"/>
      <c r="U678" s="3"/>
      <c r="V678" s="3"/>
      <c r="W678" s="3"/>
      <c r="X678" s="3"/>
      <c r="Y678" s="3"/>
      <c r="Z678" s="3"/>
      <c r="AA678" s="3"/>
    </row>
    <row r="679" spans="1:27" x14ac:dyDescent="0.2">
      <c r="A679" s="3">
        <v>11910</v>
      </c>
      <c r="B679" s="3" t="str">
        <f>VLOOKUP(A679,'QAQC ID Reference Page'!A$1:G$10999,2,FALSE)</f>
        <v>OBS0722</v>
      </c>
      <c r="C679" s="11">
        <f>VLOOKUP(A679,'QAQC ID Reference Page'!A$1:G$10999,3,FALSE)</f>
        <v>44748</v>
      </c>
      <c r="D679" s="12">
        <f>VLOOKUP(A679,'QAQC ID Reference Page'!A$1:G$10999,4,FALSE)</f>
        <v>0.42152777777777778</v>
      </c>
      <c r="E679" s="3">
        <f>VLOOKUP(A679,'QAQC ID Reference Page'!A$1:G$10999,5,FALSE)</f>
        <v>1003</v>
      </c>
      <c r="F679" s="3" t="str">
        <f>VLOOKUP(A679,'QAQC ID Reference Page'!A$1:G$10999,6,FALSE)</f>
        <v>G9</v>
      </c>
      <c r="G679" s="3" t="str">
        <f>VLOOKUP(A679,'QAQC ID Reference Page'!A$1:G$10999,7,FALSE)</f>
        <v>B</v>
      </c>
      <c r="H679" s="13">
        <v>44772</v>
      </c>
      <c r="I679" s="3">
        <v>0.21</v>
      </c>
      <c r="J679" s="3">
        <v>100</v>
      </c>
      <c r="K679" s="3">
        <v>10</v>
      </c>
      <c r="L679" s="3">
        <v>270.89999999999998</v>
      </c>
      <c r="M679" s="26">
        <f t="shared" si="6"/>
        <v>0.1</v>
      </c>
      <c r="N679" s="26">
        <f t="shared" si="7"/>
        <v>39.883199999999995</v>
      </c>
      <c r="O679" s="26">
        <f t="shared" si="8"/>
        <v>3.9883199999999999</v>
      </c>
      <c r="P679" s="3"/>
      <c r="Q679" s="3"/>
      <c r="R679" s="3"/>
      <c r="S679" s="3"/>
      <c r="T679" s="3"/>
      <c r="U679" s="3"/>
      <c r="V679" s="3"/>
      <c r="W679" s="3"/>
      <c r="X679" s="3"/>
      <c r="Y679" s="3"/>
      <c r="Z679" s="3"/>
      <c r="AA679" s="3"/>
    </row>
    <row r="680" spans="1:27" x14ac:dyDescent="0.2">
      <c r="A680" s="3">
        <v>11911</v>
      </c>
      <c r="B680" s="3" t="str">
        <f>VLOOKUP(A680,'QAQC ID Reference Page'!A$1:G$10999,2,FALSE)</f>
        <v>OBS0722</v>
      </c>
      <c r="C680" s="11">
        <f>VLOOKUP(A680,'QAQC ID Reference Page'!A$1:G$10999,3,FALSE)</f>
        <v>44748</v>
      </c>
      <c r="D680" s="12">
        <f>VLOOKUP(A680,'QAQC ID Reference Page'!A$1:G$10999,4,FALSE)</f>
        <v>0.36944444444444446</v>
      </c>
      <c r="E680" s="3">
        <f>VLOOKUP(A680,'QAQC ID Reference Page'!A$1:G$10999,5,FALSE)</f>
        <v>1009</v>
      </c>
      <c r="F680" s="3" t="str">
        <f>VLOOKUP(A680,'QAQC ID Reference Page'!A$1:G$10999,6,FALSE)</f>
        <v>BR</v>
      </c>
      <c r="G680" s="3" t="str">
        <f>VLOOKUP(A680,'QAQC ID Reference Page'!A$1:G$10999,7,FALSE)</f>
        <v>S</v>
      </c>
      <c r="H680" s="13">
        <v>44772</v>
      </c>
      <c r="I680" s="3">
        <v>0.51</v>
      </c>
      <c r="J680" s="3">
        <v>100</v>
      </c>
      <c r="K680" s="3">
        <v>10</v>
      </c>
      <c r="L680" s="3">
        <v>1485.35</v>
      </c>
      <c r="M680" s="26">
        <f t="shared" si="6"/>
        <v>0.1</v>
      </c>
      <c r="N680" s="26">
        <f t="shared" si="7"/>
        <v>219.3218</v>
      </c>
      <c r="O680" s="26">
        <f t="shared" si="8"/>
        <v>21.932180000000002</v>
      </c>
      <c r="P680" s="3"/>
      <c r="Q680" s="3"/>
      <c r="R680" s="3"/>
      <c r="S680" s="3"/>
      <c r="T680" s="3"/>
      <c r="U680" s="3"/>
      <c r="V680" s="3"/>
      <c r="W680" s="3"/>
      <c r="X680" s="3"/>
      <c r="Y680" s="3"/>
      <c r="Z680" s="3"/>
      <c r="AA680" s="3"/>
    </row>
    <row r="681" spans="1:27" x14ac:dyDescent="0.2">
      <c r="A681" s="3">
        <v>11912</v>
      </c>
      <c r="B681" s="3" t="str">
        <f>VLOOKUP(A681,'QAQC ID Reference Page'!A$1:G$10999,2,FALSE)</f>
        <v>OBS0722</v>
      </c>
      <c r="C681" s="11">
        <f>VLOOKUP(A681,'QAQC ID Reference Page'!A$1:G$10999,3,FALSE)</f>
        <v>44748</v>
      </c>
      <c r="D681" s="12">
        <f>VLOOKUP(A681,'QAQC ID Reference Page'!A$1:G$10999,4,FALSE)</f>
        <v>0.30694444444444446</v>
      </c>
      <c r="E681" s="3">
        <f>VLOOKUP(A681,'QAQC ID Reference Page'!A$1:G$10999,5,FALSE)</f>
        <v>1016</v>
      </c>
      <c r="F681" s="3" t="str">
        <f>VLOOKUP(A681,'QAQC ID Reference Page'!A$1:G$10999,6,FALSE)</f>
        <v>B11</v>
      </c>
      <c r="G681" s="3" t="str">
        <f>VLOOKUP(A681,'QAQC ID Reference Page'!A$1:G$10999,7,FALSE)</f>
        <v>S</v>
      </c>
      <c r="H681" s="13">
        <v>44772</v>
      </c>
      <c r="I681" s="3">
        <v>0.51</v>
      </c>
      <c r="J681" s="3">
        <v>100</v>
      </c>
      <c r="K681" s="3">
        <v>10</v>
      </c>
      <c r="L681" s="3">
        <v>1419.9</v>
      </c>
      <c r="M681" s="26">
        <f t="shared" si="6"/>
        <v>0.1</v>
      </c>
      <c r="N681" s="26">
        <f t="shared" si="7"/>
        <v>209.63520000000003</v>
      </c>
      <c r="O681" s="26">
        <f t="shared" si="8"/>
        <v>20.963520000000003</v>
      </c>
      <c r="P681" s="3"/>
      <c r="Q681" s="3"/>
      <c r="R681" s="3"/>
      <c r="S681" s="3"/>
      <c r="T681" s="3"/>
      <c r="U681" s="3"/>
      <c r="V681" s="3"/>
      <c r="W681" s="3"/>
      <c r="X681" s="3"/>
      <c r="Y681" s="3"/>
      <c r="Z681" s="3"/>
      <c r="AA681" s="3"/>
    </row>
    <row r="682" spans="1:27" x14ac:dyDescent="0.2">
      <c r="A682" s="3">
        <v>11913</v>
      </c>
      <c r="B682" s="3" t="str">
        <f>VLOOKUP(A682,'QAQC ID Reference Page'!A$1:G$10999,2,FALSE)</f>
        <v>OBS0722</v>
      </c>
      <c r="C682" s="11">
        <f>VLOOKUP(A682,'QAQC ID Reference Page'!A$1:G$10999,3,FALSE)</f>
        <v>44748</v>
      </c>
      <c r="D682" s="12">
        <f>VLOOKUP(A682,'QAQC ID Reference Page'!A$1:G$10999,4,FALSE)</f>
        <v>0.3840277777777778</v>
      </c>
      <c r="E682" s="3" t="str">
        <f>VLOOKUP(A682,'QAQC ID Reference Page'!A$1:G$10999,5,FALSE)</f>
        <v>BLANK</v>
      </c>
      <c r="F682" s="3" t="str">
        <f>VLOOKUP(A682,'QAQC ID Reference Page'!A$1:G$10999,6,FALSE)</f>
        <v>I9</v>
      </c>
      <c r="G682" s="3" t="str">
        <f>VLOOKUP(A682,'QAQC ID Reference Page'!A$1:G$10999,7,FALSE)</f>
        <v>S</v>
      </c>
      <c r="H682" s="13">
        <v>44772</v>
      </c>
      <c r="I682" s="3">
        <v>0.51</v>
      </c>
      <c r="J682" s="3">
        <v>100</v>
      </c>
      <c r="K682" s="3">
        <v>10</v>
      </c>
      <c r="L682" s="3">
        <v>1589.86</v>
      </c>
      <c r="M682" s="26">
        <f t="shared" si="6"/>
        <v>0.1</v>
      </c>
      <c r="N682" s="26">
        <f t="shared" si="7"/>
        <v>234.78927999999999</v>
      </c>
      <c r="O682" s="26">
        <f t="shared" si="8"/>
        <v>23.478928</v>
      </c>
      <c r="P682" s="3"/>
      <c r="Q682" s="3"/>
      <c r="R682" s="3"/>
      <c r="S682" s="3"/>
      <c r="T682" s="3"/>
      <c r="U682" s="3"/>
      <c r="V682" s="3"/>
      <c r="W682" s="3"/>
      <c r="X682" s="3"/>
      <c r="Y682" s="3"/>
      <c r="Z682" s="3"/>
      <c r="AA682" s="3"/>
    </row>
    <row r="683" spans="1:27" x14ac:dyDescent="0.2">
      <c r="A683" s="3">
        <v>11914</v>
      </c>
      <c r="B683" s="3" t="str">
        <f>VLOOKUP(A683,'QAQC ID Reference Page'!A$1:G$10999,2,FALSE)</f>
        <v>OBS0722</v>
      </c>
      <c r="C683" s="11">
        <f>VLOOKUP(A683,'QAQC ID Reference Page'!A$1:G$10999,3,FALSE)</f>
        <v>44748</v>
      </c>
      <c r="D683" s="12">
        <f>VLOOKUP(A683,'QAQC ID Reference Page'!A$1:G$10999,4,FALSE)</f>
        <v>0.27638888888888891</v>
      </c>
      <c r="E683" s="3">
        <f>VLOOKUP(A683,'QAQC ID Reference Page'!A$1:G$10999,5,FALSE)</f>
        <v>1027</v>
      </c>
      <c r="F683" s="3" t="str">
        <f>VLOOKUP(A683,'QAQC ID Reference Page'!A$1:G$10999,6,FALSE)</f>
        <v>B7C</v>
      </c>
      <c r="G683" s="3" t="str">
        <f>VLOOKUP(A683,'QAQC ID Reference Page'!A$1:G$10999,7,FALSE)</f>
        <v>S</v>
      </c>
      <c r="H683" s="13">
        <v>44772</v>
      </c>
      <c r="I683" s="3">
        <v>0.51</v>
      </c>
      <c r="J683" s="3">
        <v>100</v>
      </c>
      <c r="K683" s="3">
        <v>10</v>
      </c>
      <c r="L683" s="3">
        <v>908.22</v>
      </c>
      <c r="M683" s="26">
        <f t="shared" si="6"/>
        <v>0.1</v>
      </c>
      <c r="N683" s="26">
        <f t="shared" si="7"/>
        <v>133.90656000000001</v>
      </c>
      <c r="O683" s="26">
        <f t="shared" si="8"/>
        <v>13.390656000000002</v>
      </c>
      <c r="P683" s="3"/>
      <c r="Q683" s="3"/>
      <c r="R683" s="3"/>
      <c r="S683" s="3"/>
      <c r="T683" s="3"/>
      <c r="U683" s="3"/>
      <c r="V683" s="3"/>
      <c r="W683" s="3"/>
      <c r="X683" s="3"/>
      <c r="Y683" s="3"/>
      <c r="Z683" s="3"/>
      <c r="AA683" s="3"/>
    </row>
    <row r="684" spans="1:27" x14ac:dyDescent="0.2">
      <c r="A684" s="3">
        <v>11915</v>
      </c>
      <c r="B684" s="3" t="str">
        <f>VLOOKUP(A684,'QAQC ID Reference Page'!A$1:G$10999,2,FALSE)</f>
        <v>OBS0722</v>
      </c>
      <c r="C684" s="11">
        <f>VLOOKUP(A684,'QAQC ID Reference Page'!A$1:G$10999,3,FALSE)</f>
        <v>44748</v>
      </c>
      <c r="D684" s="12">
        <f>VLOOKUP(A684,'QAQC ID Reference Page'!A$1:G$10999,4,FALSE)</f>
        <v>0.32222222222222224</v>
      </c>
      <c r="E684" s="3">
        <f>VLOOKUP(A684,'QAQC ID Reference Page'!A$1:G$10999,5,FALSE)</f>
        <v>1038</v>
      </c>
      <c r="F684" s="3" t="str">
        <f>VLOOKUP(A684,'QAQC ID Reference Page'!A$1:G$10999,6,FALSE)</f>
        <v>MR</v>
      </c>
      <c r="G684" s="3" t="str">
        <f>VLOOKUP(A684,'QAQC ID Reference Page'!A$1:G$10999,7,FALSE)</f>
        <v>B</v>
      </c>
      <c r="H684" s="13">
        <v>44772</v>
      </c>
      <c r="I684" s="3">
        <v>0.51</v>
      </c>
      <c r="J684" s="3">
        <v>100</v>
      </c>
      <c r="K684" s="3">
        <v>10</v>
      </c>
      <c r="L684" s="3">
        <v>278.3</v>
      </c>
      <c r="M684" s="26">
        <f t="shared" si="6"/>
        <v>0.1</v>
      </c>
      <c r="N684" s="26">
        <f t="shared" si="7"/>
        <v>40.678400000000003</v>
      </c>
      <c r="O684" s="26">
        <f t="shared" si="8"/>
        <v>4.0678400000000003</v>
      </c>
      <c r="P684" s="3"/>
      <c r="Q684" s="3"/>
      <c r="R684" s="3"/>
      <c r="S684" s="3"/>
      <c r="T684" s="3"/>
      <c r="U684" s="3"/>
      <c r="V684" s="3"/>
      <c r="W684" s="3"/>
      <c r="X684" s="3"/>
      <c r="Y684" s="3"/>
      <c r="Z684" s="3"/>
      <c r="AA684" s="3"/>
    </row>
    <row r="685" spans="1:27" x14ac:dyDescent="0.2">
      <c r="A685" s="3">
        <v>11917</v>
      </c>
      <c r="B685" s="3" t="str">
        <f>VLOOKUP(A685,'QAQC ID Reference Page'!A$1:G$10999,2,FALSE)</f>
        <v>OBS0722</v>
      </c>
      <c r="C685" s="11">
        <f>VLOOKUP(A685,'QAQC ID Reference Page'!A$1:G$10999,3,FALSE)</f>
        <v>44748</v>
      </c>
      <c r="D685" s="12">
        <f>VLOOKUP(A685,'QAQC ID Reference Page'!A$1:G$10999,4,FALSE)</f>
        <v>0.27083333333333331</v>
      </c>
      <c r="E685" s="3">
        <f>VLOOKUP(A685,'QAQC ID Reference Page'!A$1:G$10999,5,FALSE)</f>
        <v>1026</v>
      </c>
      <c r="F685" s="3" t="str">
        <f>VLOOKUP(A685,'QAQC ID Reference Page'!A$1:G$10999,6,FALSE)</f>
        <v>EFR</v>
      </c>
      <c r="G685" s="3" t="str">
        <f>VLOOKUP(A685,'QAQC ID Reference Page'!A$1:G$10999,7,FALSE)</f>
        <v>S</v>
      </c>
      <c r="H685" s="13">
        <v>44772</v>
      </c>
      <c r="I685" s="3">
        <v>0.51</v>
      </c>
      <c r="J685" s="3">
        <v>100</v>
      </c>
      <c r="K685" s="3">
        <v>10</v>
      </c>
      <c r="L685" s="3">
        <v>1237.05</v>
      </c>
      <c r="M685" s="26">
        <f t="shared" si="6"/>
        <v>0.1</v>
      </c>
      <c r="N685" s="26">
        <f t="shared" si="7"/>
        <v>182.57339999999999</v>
      </c>
      <c r="O685" s="26">
        <f t="shared" si="8"/>
        <v>18.257339999999999</v>
      </c>
      <c r="P685" s="3"/>
      <c r="Q685" s="3"/>
      <c r="R685" s="3"/>
      <c r="S685" s="3"/>
      <c r="T685" s="3"/>
      <c r="U685" s="3"/>
      <c r="V685" s="3"/>
      <c r="W685" s="3"/>
      <c r="X685" s="3"/>
      <c r="Y685" s="3"/>
      <c r="Z685" s="3"/>
      <c r="AA685" s="3"/>
    </row>
    <row r="686" spans="1:27" x14ac:dyDescent="0.2">
      <c r="A686" s="3">
        <v>11918</v>
      </c>
      <c r="B686" s="3" t="str">
        <f>VLOOKUP(A686,'QAQC ID Reference Page'!A$1:G$10999,2,FALSE)</f>
        <v>OBS0722</v>
      </c>
      <c r="C686" s="11">
        <f>VLOOKUP(A686,'QAQC ID Reference Page'!A$1:G$10999,3,FALSE)</f>
        <v>44748</v>
      </c>
      <c r="D686" s="12">
        <f>VLOOKUP(A686,'QAQC ID Reference Page'!A$1:G$10999,4,FALSE)</f>
        <v>0.3347222222222222</v>
      </c>
      <c r="E686" s="3">
        <f>VLOOKUP(A686,'QAQC ID Reference Page'!A$1:G$10999,5,FALSE)</f>
        <v>1019</v>
      </c>
      <c r="F686" s="3" t="str">
        <f>VLOOKUP(A686,'QAQC ID Reference Page'!A$1:G$10999,6,FALSE)</f>
        <v>TR</v>
      </c>
      <c r="G686" s="3" t="str">
        <f>VLOOKUP(A686,'QAQC ID Reference Page'!A$1:G$10999,7,FALSE)</f>
        <v>B</v>
      </c>
      <c r="H686" s="13">
        <v>44772</v>
      </c>
      <c r="I686" s="3">
        <v>0.51</v>
      </c>
      <c r="J686" s="3">
        <v>100</v>
      </c>
      <c r="K686" s="3">
        <v>10</v>
      </c>
      <c r="L686" s="3">
        <v>1010.51</v>
      </c>
      <c r="M686" s="26">
        <f t="shared" si="6"/>
        <v>0.1</v>
      </c>
      <c r="N686" s="26">
        <f t="shared" si="7"/>
        <v>149.04548</v>
      </c>
      <c r="O686" s="26">
        <f t="shared" si="8"/>
        <v>14.904548</v>
      </c>
      <c r="P686" s="3"/>
      <c r="Q686" s="3"/>
      <c r="R686" s="3"/>
      <c r="S686" s="3"/>
      <c r="T686" s="3"/>
      <c r="U686" s="3"/>
      <c r="V686" s="3"/>
      <c r="W686" s="3"/>
      <c r="X686" s="3"/>
      <c r="Y686" s="3"/>
      <c r="Z686" s="3"/>
      <c r="AA686" s="3"/>
    </row>
    <row r="687" spans="1:27" x14ac:dyDescent="0.2">
      <c r="A687" s="3">
        <v>11919</v>
      </c>
      <c r="B687" s="3" t="str">
        <f>VLOOKUP(A687,'QAQC ID Reference Page'!A$1:G$10999,2,FALSE)</f>
        <v>OBS0722</v>
      </c>
      <c r="C687" s="11">
        <f>VLOOKUP(A687,'QAQC ID Reference Page'!A$1:G$10999,3,FALSE)</f>
        <v>44748</v>
      </c>
      <c r="D687" s="12">
        <f>VLOOKUP(A687,'QAQC ID Reference Page'!A$1:G$10999,4,FALSE)</f>
        <v>0.29305555555555557</v>
      </c>
      <c r="E687" s="3">
        <f>VLOOKUP(A687,'QAQC ID Reference Page'!A$1:G$10999,5,FALSE)</f>
        <v>16</v>
      </c>
      <c r="F687" s="3" t="str">
        <f>VLOOKUP(A687,'QAQC ID Reference Page'!A$1:G$10999,6,FALSE)</f>
        <v>DR</v>
      </c>
      <c r="G687" s="3" t="str">
        <f>VLOOKUP(A687,'QAQC ID Reference Page'!A$1:G$10999,7,FALSE)</f>
        <v>S</v>
      </c>
      <c r="H687" s="13">
        <v>44772</v>
      </c>
      <c r="I687" s="3">
        <v>0.51</v>
      </c>
      <c r="J687" s="3">
        <v>100</v>
      </c>
      <c r="K687" s="3">
        <v>10</v>
      </c>
      <c r="L687" s="3">
        <v>1545.72</v>
      </c>
      <c r="M687" s="26">
        <f t="shared" si="6"/>
        <v>0.1</v>
      </c>
      <c r="N687" s="26">
        <f t="shared" si="7"/>
        <v>228.25656000000001</v>
      </c>
      <c r="O687" s="26">
        <f t="shared" si="8"/>
        <v>22.825656000000002</v>
      </c>
      <c r="P687" s="3"/>
      <c r="Q687" s="3"/>
      <c r="R687" s="3"/>
      <c r="S687" s="3"/>
      <c r="T687" s="3"/>
      <c r="U687" s="3"/>
      <c r="V687" s="3"/>
      <c r="W687" s="3"/>
      <c r="X687" s="3"/>
      <c r="Y687" s="3"/>
      <c r="Z687" s="3"/>
      <c r="AA687" s="3"/>
    </row>
    <row r="688" spans="1:27" x14ac:dyDescent="0.2">
      <c r="A688" s="3">
        <v>11920</v>
      </c>
      <c r="B688" s="3" t="str">
        <f>VLOOKUP(A688,'QAQC ID Reference Page'!A$1:G$10999,2,FALSE)</f>
        <v>OBS0722</v>
      </c>
      <c r="C688" s="11">
        <f>VLOOKUP(A688,'QAQC ID Reference Page'!A$1:G$10999,3,FALSE)</f>
        <v>44748</v>
      </c>
      <c r="D688" s="12">
        <f>VLOOKUP(A688,'QAQC ID Reference Page'!A$1:G$10999,4,FALSE)</f>
        <v>0.3611111111111111</v>
      </c>
      <c r="E688" s="3">
        <f>VLOOKUP(A688,'QAQC ID Reference Page'!A$1:G$10999,5,FALSE)</f>
        <v>1031</v>
      </c>
      <c r="F688" s="3" t="str">
        <f>VLOOKUP(A688,'QAQC ID Reference Page'!A$1:G$10999,6,FALSE)</f>
        <v>AR</v>
      </c>
      <c r="G688" s="3" t="str">
        <f>VLOOKUP(A688,'QAQC ID Reference Page'!A$1:G$10999,7,FALSE)</f>
        <v>S</v>
      </c>
      <c r="H688" s="13">
        <v>44772</v>
      </c>
      <c r="I688" s="3">
        <v>0.51</v>
      </c>
      <c r="J688" s="3">
        <v>100</v>
      </c>
      <c r="K688" s="3">
        <v>10</v>
      </c>
      <c r="L688" s="3">
        <v>1473.96</v>
      </c>
      <c r="M688" s="26">
        <f t="shared" si="6"/>
        <v>0.1</v>
      </c>
      <c r="N688" s="26">
        <f t="shared" si="7"/>
        <v>217.63607999999999</v>
      </c>
      <c r="O688" s="26">
        <f t="shared" si="8"/>
        <v>21.763608000000001</v>
      </c>
      <c r="P688" s="3"/>
      <c r="Q688" s="3"/>
      <c r="R688" s="3"/>
      <c r="S688" s="3"/>
      <c r="T688" s="3"/>
      <c r="U688" s="3"/>
      <c r="V688" s="3"/>
      <c r="W688" s="3"/>
      <c r="X688" s="3"/>
      <c r="Y688" s="3"/>
      <c r="Z688" s="3"/>
      <c r="AA688" s="3"/>
    </row>
    <row r="689" spans="1:27" x14ac:dyDescent="0.2">
      <c r="A689" s="3">
        <v>11921</v>
      </c>
      <c r="B689" s="3" t="str">
        <f>VLOOKUP(A689,'QAQC ID Reference Page'!A$1:G$10999,2,FALSE)</f>
        <v>OBS0722</v>
      </c>
      <c r="C689" s="11">
        <f>VLOOKUP(A689,'QAQC ID Reference Page'!A$1:G$10999,3,FALSE)</f>
        <v>44748</v>
      </c>
      <c r="D689" s="12">
        <f>VLOOKUP(A689,'QAQC ID Reference Page'!A$1:G$10999,4,FALSE)</f>
        <v>0.45416666666666666</v>
      </c>
      <c r="E689" s="3">
        <f>VLOOKUP(A689,'QAQC ID Reference Page'!A$1:G$10999,5,FALSE)</f>
        <v>1010</v>
      </c>
      <c r="F689" s="3" t="str">
        <f>VLOOKUP(A689,'QAQC ID Reference Page'!A$1:G$10999,6,FALSE)</f>
        <v>E7C</v>
      </c>
      <c r="G689" s="3" t="str">
        <f>VLOOKUP(A689,'QAQC ID Reference Page'!A$1:G$10999,7,FALSE)</f>
        <v>S</v>
      </c>
      <c r="H689" s="13">
        <v>44772</v>
      </c>
      <c r="I689" s="3">
        <v>0.51</v>
      </c>
      <c r="J689" s="3">
        <v>100</v>
      </c>
      <c r="K689" s="3">
        <v>10</v>
      </c>
      <c r="L689" s="3">
        <v>582.57000000000005</v>
      </c>
      <c r="M689" s="26">
        <f t="shared" si="6"/>
        <v>0.1</v>
      </c>
      <c r="N689" s="26">
        <f t="shared" si="7"/>
        <v>85.710359999999994</v>
      </c>
      <c r="O689" s="26">
        <f t="shared" si="8"/>
        <v>8.5710359999999994</v>
      </c>
      <c r="P689" s="3"/>
      <c r="Q689" s="3"/>
      <c r="R689" s="3"/>
      <c r="S689" s="3"/>
      <c r="T689" s="3"/>
      <c r="U689" s="3"/>
      <c r="V689" s="3"/>
      <c r="W689" s="3"/>
      <c r="X689" s="3"/>
      <c r="Y689" s="3"/>
      <c r="Z689" s="3"/>
      <c r="AA689" s="3"/>
    </row>
    <row r="690" spans="1:27" x14ac:dyDescent="0.2">
      <c r="A690" s="3">
        <v>11922</v>
      </c>
      <c r="B690" s="3" t="str">
        <f>VLOOKUP(A690,'QAQC ID Reference Page'!A$1:G$10999,2,FALSE)</f>
        <v>OBS0722</v>
      </c>
      <c r="C690" s="11">
        <f>VLOOKUP(A690,'QAQC ID Reference Page'!A$1:G$10999,3,FALSE)</f>
        <v>44748</v>
      </c>
      <c r="D690" s="12">
        <f>VLOOKUP(A690,'QAQC ID Reference Page'!A$1:G$10999,4,FALSE)</f>
        <v>0.45416666666666666</v>
      </c>
      <c r="E690" s="3">
        <f>VLOOKUP(A690,'QAQC ID Reference Page'!A$1:G$10999,5,FALSE)</f>
        <v>1044</v>
      </c>
      <c r="F690" s="3" t="str">
        <f>VLOOKUP(A690,'QAQC ID Reference Page'!A$1:G$10999,6,FALSE)</f>
        <v>E7C</v>
      </c>
      <c r="G690" s="3" t="str">
        <f>VLOOKUP(A690,'QAQC ID Reference Page'!A$1:G$10999,7,FALSE)</f>
        <v>B</v>
      </c>
      <c r="H690" s="13">
        <v>44772</v>
      </c>
      <c r="I690" s="3">
        <v>0.3</v>
      </c>
      <c r="J690" s="3">
        <v>100</v>
      </c>
      <c r="K690" s="3">
        <v>10</v>
      </c>
      <c r="L690" s="3">
        <v>336.47</v>
      </c>
      <c r="M690" s="26">
        <f t="shared" si="6"/>
        <v>0.1</v>
      </c>
      <c r="N690" s="26">
        <f t="shared" si="7"/>
        <v>49.497560000000007</v>
      </c>
      <c r="O690" s="26">
        <f t="shared" si="8"/>
        <v>4.9497560000000007</v>
      </c>
      <c r="P690" s="3"/>
      <c r="Q690" s="3"/>
      <c r="R690" s="3"/>
      <c r="S690" s="3"/>
      <c r="T690" s="3"/>
      <c r="U690" s="3"/>
      <c r="V690" s="3"/>
      <c r="W690" s="3"/>
      <c r="X690" s="3"/>
      <c r="Y690" s="3"/>
      <c r="Z690" s="3"/>
      <c r="AA690" s="3"/>
    </row>
    <row r="691" spans="1:27" x14ac:dyDescent="0.2">
      <c r="A691" s="3">
        <v>11923</v>
      </c>
      <c r="B691" s="3" t="str">
        <f>VLOOKUP(A691,'QAQC ID Reference Page'!A$1:G$10999,2,FALSE)</f>
        <v>OBS0722</v>
      </c>
      <c r="C691" s="11">
        <f>VLOOKUP(A691,'QAQC ID Reference Page'!A$1:G$10999,3,FALSE)</f>
        <v>44748</v>
      </c>
      <c r="D691" s="12">
        <f>VLOOKUP(A691,'QAQC ID Reference Page'!A$1:G$10999,4,FALSE)</f>
        <v>0.28194444444444444</v>
      </c>
      <c r="E691" s="3">
        <f>VLOOKUP(A691,'QAQC ID Reference Page'!A$1:G$10999,5,FALSE)</f>
        <v>1029</v>
      </c>
      <c r="F691" s="3" t="str">
        <f>VLOOKUP(A691,'QAQC ID Reference Page'!A$1:G$10999,6,FALSE)</f>
        <v>G6</v>
      </c>
      <c r="G691" s="3" t="str">
        <f>VLOOKUP(A691,'QAQC ID Reference Page'!A$1:G$10999,7,FALSE)</f>
        <v>S</v>
      </c>
      <c r="H691" s="13">
        <v>44772</v>
      </c>
      <c r="I691" s="3">
        <v>0.3</v>
      </c>
      <c r="J691" s="3">
        <v>100</v>
      </c>
      <c r="K691" s="3">
        <v>10</v>
      </c>
      <c r="L691" s="3">
        <v>568.69000000000005</v>
      </c>
      <c r="M691" s="26">
        <f t="shared" si="6"/>
        <v>0.1</v>
      </c>
      <c r="N691" s="26">
        <f t="shared" si="7"/>
        <v>83.866120000000009</v>
      </c>
      <c r="O691" s="26">
        <f t="shared" si="8"/>
        <v>8.3866120000000013</v>
      </c>
      <c r="P691" s="3"/>
      <c r="Q691" s="3"/>
      <c r="R691" s="3"/>
      <c r="S691" s="3"/>
      <c r="T691" s="3"/>
      <c r="U691" s="3"/>
      <c r="V691" s="3"/>
      <c r="W691" s="3"/>
      <c r="X691" s="3"/>
      <c r="Y691" s="3"/>
      <c r="Z691" s="3"/>
      <c r="AA691" s="3"/>
    </row>
    <row r="692" spans="1:27" x14ac:dyDescent="0.2">
      <c r="A692" s="3">
        <v>11924</v>
      </c>
      <c r="B692" s="3" t="str">
        <f>VLOOKUP(A692,'QAQC ID Reference Page'!A$1:G$10999,2,FALSE)</f>
        <v>OBS0722</v>
      </c>
      <c r="C692" s="11">
        <f>VLOOKUP(A692,'QAQC ID Reference Page'!A$1:G$10999,3,FALSE)</f>
        <v>44749</v>
      </c>
      <c r="D692" s="12">
        <f>VLOOKUP(A692,'QAQC ID Reference Page'!A$1:G$10999,4,FALSE)</f>
        <v>0.48125000000000001</v>
      </c>
      <c r="E692" s="3">
        <f>VLOOKUP(A692,'QAQC ID Reference Page'!A$1:G$10999,5,FALSE)</f>
        <v>1026</v>
      </c>
      <c r="F692" s="3" t="str">
        <f>VLOOKUP(A692,'QAQC ID Reference Page'!A$1:G$10999,6,FALSE)</f>
        <v>BLB</v>
      </c>
      <c r="G692" s="3" t="str">
        <f>VLOOKUP(A692,'QAQC ID Reference Page'!A$1:G$10999,7,FALSE)</f>
        <v>S</v>
      </c>
      <c r="H692" s="13">
        <v>44772</v>
      </c>
      <c r="I692" s="3">
        <v>0.3</v>
      </c>
      <c r="J692" s="3">
        <v>100</v>
      </c>
      <c r="K692" s="3">
        <v>10</v>
      </c>
      <c r="L692" s="3">
        <v>772.51</v>
      </c>
      <c r="M692" s="26">
        <f t="shared" si="6"/>
        <v>0.1</v>
      </c>
      <c r="N692" s="26">
        <f t="shared" si="7"/>
        <v>114.03148</v>
      </c>
      <c r="O692" s="26">
        <f t="shared" si="8"/>
        <v>11.403148000000002</v>
      </c>
      <c r="P692" s="3"/>
      <c r="Q692" s="3"/>
      <c r="R692" s="3"/>
      <c r="S692" s="3"/>
      <c r="T692" s="3"/>
      <c r="U692" s="3"/>
      <c r="V692" s="3"/>
      <c r="W692" s="3"/>
      <c r="X692" s="3"/>
      <c r="Y692" s="3"/>
      <c r="Z692" s="3"/>
      <c r="AA692" s="3"/>
    </row>
    <row r="693" spans="1:27" x14ac:dyDescent="0.2">
      <c r="A693" s="3">
        <v>11925</v>
      </c>
      <c r="B693" s="3" t="str">
        <f>VLOOKUP(A693,'QAQC ID Reference Page'!A$1:G$10999,2,FALSE)</f>
        <v>OBS0722</v>
      </c>
      <c r="C693" s="11">
        <f>VLOOKUP(A693,'QAQC ID Reference Page'!A$1:G$10999,3,FALSE)</f>
        <v>44749</v>
      </c>
      <c r="D693" s="12">
        <f>VLOOKUP(A693,'QAQC ID Reference Page'!A$1:G$10999,4,FALSE)</f>
        <v>0.27638888888888891</v>
      </c>
      <c r="E693" s="3">
        <f>VLOOKUP(A693,'QAQC ID Reference Page'!A$1:G$10999,5,FALSE)</f>
        <v>1027</v>
      </c>
      <c r="F693" s="3" t="str">
        <f>VLOOKUP(A693,'QAQC ID Reference Page'!A$1:G$10999,6,FALSE)</f>
        <v>B7C</v>
      </c>
      <c r="G693" s="3" t="str">
        <f>VLOOKUP(A693,'QAQC ID Reference Page'!A$1:G$10999,7,FALSE)</f>
        <v>S</v>
      </c>
      <c r="H693" s="13">
        <v>44772</v>
      </c>
      <c r="I693" s="3">
        <v>0.3</v>
      </c>
      <c r="J693" s="3">
        <v>100</v>
      </c>
      <c r="K693" s="3">
        <v>10</v>
      </c>
      <c r="L693" s="3">
        <v>251.65</v>
      </c>
      <c r="M693" s="26">
        <f t="shared" si="6"/>
        <v>0.1</v>
      </c>
      <c r="N693" s="26">
        <f t="shared" si="7"/>
        <v>36.944200000000002</v>
      </c>
      <c r="O693" s="26">
        <f t="shared" si="8"/>
        <v>3.6944200000000005</v>
      </c>
      <c r="P693" s="3"/>
      <c r="Q693" s="3"/>
      <c r="R693" s="3"/>
      <c r="S693" s="3"/>
      <c r="T693" s="3"/>
      <c r="U693" s="3"/>
      <c r="V693" s="3"/>
      <c r="W693" s="3"/>
      <c r="X693" s="3"/>
      <c r="Y693" s="3"/>
      <c r="Z693" s="3"/>
      <c r="AA693" s="3"/>
    </row>
    <row r="694" spans="1:27" x14ac:dyDescent="0.2">
      <c r="A694" s="3">
        <v>11926</v>
      </c>
      <c r="B694" s="3" t="str">
        <f>VLOOKUP(A694,'QAQC ID Reference Page'!A$1:G$10999,2,FALSE)</f>
        <v>OBS0722</v>
      </c>
      <c r="C694" s="11">
        <f>VLOOKUP(A694,'QAQC ID Reference Page'!A$1:G$10999,3,FALSE)</f>
        <v>44749</v>
      </c>
      <c r="D694" s="12">
        <f>VLOOKUP(A694,'QAQC ID Reference Page'!A$1:G$10999,4,FALSE)</f>
        <v>0.27638888888888891</v>
      </c>
      <c r="E694" s="3">
        <f>VLOOKUP(A694,'QAQC ID Reference Page'!A$1:G$10999,5,FALSE)</f>
        <v>1037</v>
      </c>
      <c r="F694" s="3" t="str">
        <f>VLOOKUP(A694,'QAQC ID Reference Page'!A$1:G$10999,6,FALSE)</f>
        <v>B7C</v>
      </c>
      <c r="G694" s="3" t="str">
        <f>VLOOKUP(A694,'QAQC ID Reference Page'!A$1:G$10999,7,FALSE)</f>
        <v>B</v>
      </c>
      <c r="H694" s="13">
        <v>44772</v>
      </c>
      <c r="I694" s="3">
        <v>0.3</v>
      </c>
      <c r="J694" s="3">
        <v>100</v>
      </c>
      <c r="K694" s="3">
        <v>10</v>
      </c>
      <c r="L694" s="3">
        <v>286.72000000000003</v>
      </c>
      <c r="M694" s="26">
        <f t="shared" si="6"/>
        <v>0.1</v>
      </c>
      <c r="N694" s="26">
        <f t="shared" si="7"/>
        <v>42.134560000000008</v>
      </c>
      <c r="O694" s="26">
        <f t="shared" si="8"/>
        <v>4.2134560000000008</v>
      </c>
      <c r="P694" s="3"/>
      <c r="Q694" s="3"/>
      <c r="R694" s="3"/>
      <c r="S694" s="3"/>
      <c r="T694" s="3"/>
      <c r="U694" s="3"/>
      <c r="V694" s="3"/>
      <c r="W694" s="3"/>
      <c r="X694" s="3"/>
      <c r="Y694" s="3"/>
      <c r="Z694" s="3"/>
      <c r="AA694" s="3"/>
    </row>
    <row r="695" spans="1:27" x14ac:dyDescent="0.2">
      <c r="A695" s="3">
        <v>11927</v>
      </c>
      <c r="B695" s="3" t="str">
        <f>VLOOKUP(A695,'QAQC ID Reference Page'!A$1:G$10999,2,FALSE)</f>
        <v>OBS0722</v>
      </c>
      <c r="C695" s="11">
        <f>VLOOKUP(A695,'QAQC ID Reference Page'!A$1:G$10999,3,FALSE)</f>
        <v>44749</v>
      </c>
      <c r="D695" s="12">
        <f>VLOOKUP(A695,'QAQC ID Reference Page'!A$1:G$10999,4,FALSE)</f>
        <v>0.4375</v>
      </c>
      <c r="E695" s="3">
        <f>VLOOKUP(A695,'QAQC ID Reference Page'!A$1:G$10999,5,FALSE)</f>
        <v>1025</v>
      </c>
      <c r="F695" s="3" t="str">
        <f>VLOOKUP(A695,'QAQC ID Reference Page'!A$1:G$10999,6,FALSE)</f>
        <v>C5-1</v>
      </c>
      <c r="G695" s="3" t="str">
        <f>VLOOKUP(A695,'QAQC ID Reference Page'!A$1:G$10999,7,FALSE)</f>
        <v>S</v>
      </c>
      <c r="H695" s="13">
        <v>44772</v>
      </c>
      <c r="I695" s="3">
        <v>0.3</v>
      </c>
      <c r="J695" s="3">
        <v>100</v>
      </c>
      <c r="K695" s="3">
        <v>10</v>
      </c>
      <c r="L695" s="3">
        <v>651.47</v>
      </c>
      <c r="M695" s="26">
        <f t="shared" si="6"/>
        <v>0.1</v>
      </c>
      <c r="N695" s="26">
        <f t="shared" si="7"/>
        <v>96.117559999999997</v>
      </c>
      <c r="O695" s="26">
        <f t="shared" si="8"/>
        <v>9.6117559999999997</v>
      </c>
      <c r="P695" s="3"/>
      <c r="Q695" s="3"/>
      <c r="R695" s="3"/>
      <c r="S695" s="3"/>
      <c r="T695" s="3"/>
      <c r="U695" s="3"/>
      <c r="V695" s="3"/>
      <c r="W695" s="3"/>
      <c r="X695" s="3"/>
      <c r="Y695" s="3"/>
      <c r="Z695" s="3"/>
      <c r="AA695" s="3"/>
    </row>
    <row r="696" spans="1:27" x14ac:dyDescent="0.2">
      <c r="A696" s="3">
        <v>11928</v>
      </c>
      <c r="B696" s="3" t="str">
        <f>VLOOKUP(A696,'QAQC ID Reference Page'!A$1:G$10999,2,FALSE)</f>
        <v>OBS0722</v>
      </c>
      <c r="C696" s="11">
        <f>VLOOKUP(A696,'QAQC ID Reference Page'!A$1:G$10999,3,FALSE)</f>
        <v>44749</v>
      </c>
      <c r="D696" s="12">
        <f>VLOOKUP(A696,'QAQC ID Reference Page'!A$1:G$10999,4,FALSE)</f>
        <v>0.30694444444444446</v>
      </c>
      <c r="E696" s="3">
        <f>VLOOKUP(A696,'QAQC ID Reference Page'!A$1:G$10999,5,FALSE)</f>
        <v>1016</v>
      </c>
      <c r="F696" s="3" t="str">
        <f>VLOOKUP(A696,'QAQC ID Reference Page'!A$1:G$10999,6,FALSE)</f>
        <v>B11</v>
      </c>
      <c r="G696" s="3" t="str">
        <f>VLOOKUP(A696,'QAQC ID Reference Page'!A$1:G$10999,7,FALSE)</f>
        <v>S</v>
      </c>
      <c r="H696" s="13">
        <v>44772</v>
      </c>
      <c r="I696" s="3">
        <v>0.3</v>
      </c>
      <c r="J696" s="3">
        <v>100</v>
      </c>
      <c r="K696" s="3">
        <v>10</v>
      </c>
      <c r="L696" s="3">
        <v>2029.39</v>
      </c>
      <c r="M696" s="26">
        <f t="shared" si="6"/>
        <v>0.1</v>
      </c>
      <c r="N696" s="26">
        <f t="shared" si="7"/>
        <v>300.04971999999998</v>
      </c>
      <c r="O696" s="26">
        <f t="shared" si="8"/>
        <v>30.004971999999999</v>
      </c>
      <c r="P696" s="3"/>
      <c r="Q696" s="3"/>
      <c r="R696" s="3"/>
      <c r="S696" s="3"/>
      <c r="T696" s="3"/>
      <c r="U696" s="3"/>
      <c r="V696" s="3"/>
      <c r="W696" s="3"/>
      <c r="X696" s="3"/>
      <c r="Y696" s="3"/>
      <c r="Z696" s="3"/>
      <c r="AA696" s="3"/>
    </row>
    <row r="697" spans="1:27" x14ac:dyDescent="0.2">
      <c r="A697" s="3">
        <v>11929</v>
      </c>
      <c r="B697" s="3" t="str">
        <f>VLOOKUP(A697,'QAQC ID Reference Page'!A$1:G$10999,2,FALSE)</f>
        <v>OBS0722</v>
      </c>
      <c r="C697" s="11">
        <f>VLOOKUP(A697,'QAQC ID Reference Page'!A$1:G$10999,3,FALSE)</f>
        <v>44749</v>
      </c>
      <c r="D697" s="12">
        <f>VLOOKUP(A697,'QAQC ID Reference Page'!A$1:G$10999,4,FALSE)</f>
        <v>0.47152777777777777</v>
      </c>
      <c r="E697" s="3">
        <f>VLOOKUP(A697,'QAQC ID Reference Page'!A$1:G$10999,5,FALSE)</f>
        <v>1036</v>
      </c>
      <c r="F697" s="3" t="str">
        <f>VLOOKUP(A697,'QAQC ID Reference Page'!A$1:G$10999,6,FALSE)</f>
        <v>WFR</v>
      </c>
      <c r="G697" s="3" t="str">
        <f>VLOOKUP(A697,'QAQC ID Reference Page'!A$1:G$10999,7,FALSE)</f>
        <v>S</v>
      </c>
      <c r="H697" s="13">
        <v>44772</v>
      </c>
      <c r="I697" s="3">
        <v>0.3</v>
      </c>
      <c r="J697" s="3">
        <v>80</v>
      </c>
      <c r="K697" s="3">
        <v>10</v>
      </c>
      <c r="L697" s="3">
        <v>2174.4</v>
      </c>
      <c r="M697" s="26">
        <f t="shared" si="6"/>
        <v>0.125</v>
      </c>
      <c r="N697" s="26">
        <f t="shared" si="7"/>
        <v>321.51119999999997</v>
      </c>
      <c r="O697" s="26">
        <f t="shared" si="8"/>
        <v>40.188899999999997</v>
      </c>
      <c r="P697" s="3"/>
      <c r="Q697" s="3"/>
      <c r="R697" s="3"/>
      <c r="S697" s="3"/>
      <c r="T697" s="3"/>
      <c r="U697" s="3"/>
      <c r="V697" s="3"/>
      <c r="W697" s="3"/>
      <c r="X697" s="3"/>
      <c r="Y697" s="3"/>
      <c r="Z697" s="3"/>
      <c r="AA697" s="3"/>
    </row>
    <row r="698" spans="1:27" x14ac:dyDescent="0.2">
      <c r="A698" s="3">
        <v>11930</v>
      </c>
      <c r="B698" s="3" t="str">
        <f>VLOOKUP(A698,'QAQC ID Reference Page'!A$1:G$10999,2,FALSE)</f>
        <v>OBS0722</v>
      </c>
      <c r="C698" s="11">
        <f>VLOOKUP(A698,'QAQC ID Reference Page'!A$1:G$10999,3,FALSE)</f>
        <v>44749</v>
      </c>
      <c r="D698" s="12">
        <f>VLOOKUP(A698,'QAQC ID Reference Page'!A$1:G$10999,4,FALSE)</f>
        <v>0.32291666666666669</v>
      </c>
      <c r="E698" s="3">
        <f>VLOOKUP(A698,'QAQC ID Reference Page'!A$1:G$10999,5,FALSE)</f>
        <v>1044</v>
      </c>
      <c r="F698" s="3" t="str">
        <f>VLOOKUP(A698,'QAQC ID Reference Page'!A$1:G$10999,6,FALSE)</f>
        <v>BSR</v>
      </c>
      <c r="G698" s="3" t="str">
        <f>VLOOKUP(A698,'QAQC ID Reference Page'!A$1:G$10999,7,FALSE)</f>
        <v>S</v>
      </c>
      <c r="H698" s="13">
        <v>44772</v>
      </c>
      <c r="I698" s="3">
        <v>0.3</v>
      </c>
      <c r="J698" s="3">
        <v>60</v>
      </c>
      <c r="K698" s="3">
        <v>10</v>
      </c>
      <c r="L698" s="3">
        <v>2278.48</v>
      </c>
      <c r="M698" s="26">
        <f t="shared" si="6"/>
        <v>0.16666666666666666</v>
      </c>
      <c r="N698" s="26">
        <f t="shared" si="7"/>
        <v>336.91503999999998</v>
      </c>
      <c r="O698" s="26">
        <f t="shared" si="8"/>
        <v>56.15250666666666</v>
      </c>
      <c r="P698" s="3"/>
      <c r="Q698" s="3"/>
      <c r="R698" s="3"/>
      <c r="S698" s="3"/>
      <c r="T698" s="3"/>
      <c r="U698" s="3"/>
      <c r="V698" s="3"/>
      <c r="W698" s="3"/>
      <c r="X698" s="3"/>
      <c r="Y698" s="3"/>
      <c r="Z698" s="3"/>
      <c r="AA698" s="3"/>
    </row>
    <row r="699" spans="1:27" x14ac:dyDescent="0.2">
      <c r="A699" s="3">
        <v>11931</v>
      </c>
      <c r="B699" s="3" t="str">
        <f>VLOOKUP(A699,'QAQC ID Reference Page'!A$1:G$10999,2,FALSE)</f>
        <v>OBS0722</v>
      </c>
      <c r="C699" s="11">
        <f>VLOOKUP(A699,'QAQC ID Reference Page'!A$1:G$10999,3,FALSE)</f>
        <v>44749</v>
      </c>
      <c r="D699" s="12">
        <f>VLOOKUP(A699,'QAQC ID Reference Page'!A$1:G$10999,4,FALSE)</f>
        <v>0.45</v>
      </c>
      <c r="E699" s="3">
        <f>VLOOKUP(A699,'QAQC ID Reference Page'!A$1:G$10999,5,FALSE)</f>
        <v>1010</v>
      </c>
      <c r="F699" s="3" t="str">
        <f>VLOOKUP(A699,'QAQC ID Reference Page'!A$1:G$10999,6,FALSE)</f>
        <v>C4</v>
      </c>
      <c r="G699" s="3" t="str">
        <f>VLOOKUP(A699,'QAQC ID Reference Page'!A$1:G$10999,7,FALSE)</f>
        <v>B</v>
      </c>
      <c r="H699" s="13">
        <v>44772</v>
      </c>
      <c r="I699" s="3">
        <v>0.3</v>
      </c>
      <c r="J699" s="3">
        <v>100</v>
      </c>
      <c r="K699" s="3">
        <v>10</v>
      </c>
      <c r="L699" s="3">
        <v>790.48</v>
      </c>
      <c r="M699" s="26">
        <f t="shared" si="6"/>
        <v>0.1</v>
      </c>
      <c r="N699" s="26">
        <f t="shared" si="7"/>
        <v>116.69104</v>
      </c>
      <c r="O699" s="26">
        <f t="shared" si="8"/>
        <v>11.669104000000001</v>
      </c>
      <c r="P699" s="3"/>
      <c r="Q699" s="3"/>
      <c r="R699" s="3"/>
      <c r="S699" s="3"/>
      <c r="T699" s="3"/>
      <c r="U699" s="3"/>
      <c r="V699" s="3"/>
      <c r="W699" s="3"/>
      <c r="X699" s="3"/>
      <c r="Y699" s="3"/>
      <c r="Z699" s="3"/>
      <c r="AA699" s="3"/>
    </row>
    <row r="700" spans="1:27" x14ac:dyDescent="0.2">
      <c r="A700" s="3">
        <v>11932</v>
      </c>
      <c r="B700" s="3" t="str">
        <f>VLOOKUP(A700,'QAQC ID Reference Page'!A$1:G$10999,2,FALSE)</f>
        <v>OBS0722</v>
      </c>
      <c r="C700" s="11">
        <f>VLOOKUP(A700,'QAQC ID Reference Page'!A$1:G$10999,3,FALSE)</f>
        <v>44749</v>
      </c>
      <c r="D700" s="12">
        <f>VLOOKUP(A700,'QAQC ID Reference Page'!A$1:G$10999,4,FALSE)</f>
        <v>0.36875000000000002</v>
      </c>
      <c r="E700" s="3">
        <f>VLOOKUP(A700,'QAQC ID Reference Page'!A$1:G$10999,5,FALSE)</f>
        <v>1021</v>
      </c>
      <c r="F700" s="3" t="str">
        <f>VLOOKUP(A700,'QAQC ID Reference Page'!A$1:G$10999,6,FALSE)</f>
        <v>C9</v>
      </c>
      <c r="G700" s="3" t="str">
        <f>VLOOKUP(A700,'QAQC ID Reference Page'!A$1:G$10999,7,FALSE)</f>
        <v>S</v>
      </c>
      <c r="H700" s="13">
        <v>44772</v>
      </c>
      <c r="I700" s="3">
        <v>0.35</v>
      </c>
      <c r="J700" s="3">
        <v>100</v>
      </c>
      <c r="K700" s="3">
        <v>10</v>
      </c>
      <c r="L700" s="3">
        <v>572.88</v>
      </c>
      <c r="M700" s="26">
        <f t="shared" si="6"/>
        <v>0.1</v>
      </c>
      <c r="N700" s="26">
        <f t="shared" si="7"/>
        <v>84.436239999999998</v>
      </c>
      <c r="O700" s="26">
        <f t="shared" si="8"/>
        <v>8.4436239999999998</v>
      </c>
      <c r="P700" s="3"/>
      <c r="Q700" s="3"/>
      <c r="R700" s="3"/>
      <c r="S700" s="3"/>
      <c r="T700" s="3"/>
      <c r="U700" s="3"/>
      <c r="V700" s="3"/>
      <c r="W700" s="3"/>
      <c r="X700" s="3"/>
      <c r="Y700" s="3"/>
      <c r="Z700" s="3"/>
      <c r="AA700" s="3"/>
    </row>
    <row r="701" spans="1:27" x14ac:dyDescent="0.2">
      <c r="A701" s="3">
        <v>11933</v>
      </c>
      <c r="B701" s="3" t="str">
        <f>VLOOKUP(A701,'QAQC ID Reference Page'!A$1:G$10999,2,FALSE)</f>
        <v>OBS0722</v>
      </c>
      <c r="C701" s="11">
        <f>VLOOKUP(A701,'QAQC ID Reference Page'!A$1:G$10999,3,FALSE)</f>
        <v>44749</v>
      </c>
      <c r="D701" s="12">
        <f>VLOOKUP(A701,'QAQC ID Reference Page'!A$1:G$10999,4,FALSE)</f>
        <v>0.34722222222222221</v>
      </c>
      <c r="E701" s="3">
        <f>VLOOKUP(A701,'QAQC ID Reference Page'!A$1:G$10999,5,FALSE)</f>
        <v>1038</v>
      </c>
      <c r="F701" s="3" t="str">
        <f>VLOOKUP(A701,'QAQC ID Reference Page'!A$1:G$10999,6,FALSE)</f>
        <v>WB</v>
      </c>
      <c r="G701" s="3" t="str">
        <f>VLOOKUP(A701,'QAQC ID Reference Page'!A$1:G$10999,7,FALSE)</f>
        <v>S</v>
      </c>
      <c r="H701" s="13">
        <v>44772</v>
      </c>
      <c r="I701" s="3">
        <v>0.35</v>
      </c>
      <c r="J701" s="3">
        <v>80</v>
      </c>
      <c r="K701" s="3">
        <v>10</v>
      </c>
      <c r="L701" s="3">
        <v>2739.17</v>
      </c>
      <c r="M701" s="26">
        <f t="shared" si="6"/>
        <v>0.125</v>
      </c>
      <c r="N701" s="26">
        <f t="shared" si="7"/>
        <v>405.04715999999996</v>
      </c>
      <c r="O701" s="26">
        <f t="shared" si="8"/>
        <v>50.630894999999995</v>
      </c>
      <c r="P701" s="3"/>
      <c r="Q701" s="3"/>
      <c r="R701" s="3"/>
      <c r="S701" s="3"/>
      <c r="T701" s="3"/>
      <c r="U701" s="3"/>
      <c r="V701" s="3"/>
      <c r="W701" s="3"/>
      <c r="X701" s="3"/>
      <c r="Y701" s="3"/>
      <c r="Z701" s="3"/>
      <c r="AA701" s="3"/>
    </row>
    <row r="702" spans="1:27" x14ac:dyDescent="0.2">
      <c r="A702" s="3">
        <v>11934</v>
      </c>
      <c r="B702" s="3" t="str">
        <f>VLOOKUP(A702,'QAQC ID Reference Page'!A$1:G$10999,2,FALSE)</f>
        <v>OBS0722</v>
      </c>
      <c r="C702" s="11">
        <f>VLOOKUP(A702,'QAQC ID Reference Page'!A$1:G$10999,3,FALSE)</f>
        <v>44749</v>
      </c>
      <c r="D702" s="12">
        <f>VLOOKUP(A702,'QAQC ID Reference Page'!A$1:G$10999,4,FALSE)</f>
        <v>0.45</v>
      </c>
      <c r="E702" s="3">
        <f>VLOOKUP(A702,'QAQC ID Reference Page'!A$1:G$10999,5,FALSE)</f>
        <v>1015</v>
      </c>
      <c r="F702" s="3" t="str">
        <f>VLOOKUP(A702,'QAQC ID Reference Page'!A$1:G$10999,6,FALSE)</f>
        <v>C4</v>
      </c>
      <c r="G702" s="3" t="str">
        <f>VLOOKUP(A702,'QAQC ID Reference Page'!A$1:G$10999,7,FALSE)</f>
        <v>S</v>
      </c>
      <c r="H702" s="13">
        <v>44772</v>
      </c>
      <c r="I702" s="3">
        <v>0.35</v>
      </c>
      <c r="J702" s="3">
        <v>100</v>
      </c>
      <c r="K702" s="3">
        <v>10</v>
      </c>
      <c r="L702" s="3">
        <v>868.74</v>
      </c>
      <c r="M702" s="26">
        <f t="shared" si="6"/>
        <v>0.1</v>
      </c>
      <c r="N702" s="26">
        <f t="shared" si="7"/>
        <v>128.22352000000001</v>
      </c>
      <c r="O702" s="26">
        <f t="shared" si="8"/>
        <v>12.822352000000002</v>
      </c>
      <c r="P702" s="3"/>
      <c r="Q702" s="3"/>
      <c r="R702" s="3"/>
      <c r="S702" s="3"/>
      <c r="T702" s="3"/>
      <c r="U702" s="3"/>
      <c r="V702" s="3"/>
      <c r="W702" s="3"/>
      <c r="X702" s="3"/>
      <c r="Y702" s="3"/>
      <c r="Z702" s="3"/>
      <c r="AA702" s="3"/>
    </row>
    <row r="703" spans="1:27" x14ac:dyDescent="0.2">
      <c r="A703" s="3">
        <v>11935</v>
      </c>
      <c r="B703" s="3" t="str">
        <f>VLOOKUP(A703,'QAQC ID Reference Page'!A$1:G$10999,2,FALSE)</f>
        <v>OBS0722</v>
      </c>
      <c r="C703" s="11">
        <f>VLOOKUP(A703,'QAQC ID Reference Page'!A$1:G$10999,3,FALSE)</f>
        <v>44749</v>
      </c>
      <c r="D703" s="12">
        <f>VLOOKUP(A703,'QAQC ID Reference Page'!A$1:G$10999,4,FALSE)</f>
        <v>0.41111111111111109</v>
      </c>
      <c r="E703" s="3">
        <f>VLOOKUP(A703,'QAQC ID Reference Page'!A$1:G$10999,5,FALSE)</f>
        <v>1029</v>
      </c>
      <c r="F703" s="3" t="str">
        <f>VLOOKUP(A703,'QAQC ID Reference Page'!A$1:G$10999,6,FALSE)</f>
        <v>C7C</v>
      </c>
      <c r="G703" s="3" t="str">
        <f>VLOOKUP(A703,'QAQC ID Reference Page'!A$1:G$10999,7,FALSE)</f>
        <v>B</v>
      </c>
      <c r="H703" s="13">
        <v>44772</v>
      </c>
      <c r="I703" s="3">
        <v>0.35</v>
      </c>
      <c r="J703" s="3">
        <v>100</v>
      </c>
      <c r="K703" s="3">
        <v>10</v>
      </c>
      <c r="L703" s="3">
        <v>521.44000000000005</v>
      </c>
      <c r="M703" s="26">
        <f t="shared" si="6"/>
        <v>0.1</v>
      </c>
      <c r="N703" s="26">
        <f t="shared" si="7"/>
        <v>76.823120000000003</v>
      </c>
      <c r="O703" s="26">
        <f t="shared" si="8"/>
        <v>7.6823120000000005</v>
      </c>
      <c r="P703" s="3"/>
      <c r="Q703" s="3"/>
      <c r="R703" s="3"/>
      <c r="S703" s="3"/>
      <c r="T703" s="3"/>
      <c r="U703" s="3"/>
      <c r="V703" s="3"/>
      <c r="W703" s="3"/>
      <c r="X703" s="3"/>
      <c r="Y703" s="3"/>
      <c r="Z703" s="3"/>
      <c r="AA703" s="3"/>
    </row>
    <row r="704" spans="1:27" x14ac:dyDescent="0.2">
      <c r="A704" s="3">
        <v>11936</v>
      </c>
      <c r="B704" s="3" t="str">
        <f>VLOOKUP(A704,'QAQC ID Reference Page'!A$1:G$10999,2,FALSE)</f>
        <v>OBS0722</v>
      </c>
      <c r="C704" s="11">
        <f>VLOOKUP(A704,'QAQC ID Reference Page'!A$1:G$10999,3,FALSE)</f>
        <v>44749</v>
      </c>
      <c r="D704" s="12">
        <f>VLOOKUP(A704,'QAQC ID Reference Page'!A$1:G$10999,4,FALSE)</f>
        <v>0.41111111111111109</v>
      </c>
      <c r="E704" s="3">
        <f>VLOOKUP(A704,'QAQC ID Reference Page'!A$1:G$10999,5,FALSE)</f>
        <v>16</v>
      </c>
      <c r="F704" s="3" t="str">
        <f>VLOOKUP(A704,'QAQC ID Reference Page'!A$1:G$10999,6,FALSE)</f>
        <v>C7C</v>
      </c>
      <c r="G704" s="3" t="str">
        <f>VLOOKUP(A704,'QAQC ID Reference Page'!A$1:G$10999,7,FALSE)</f>
        <v>S</v>
      </c>
      <c r="H704" s="13">
        <v>44772</v>
      </c>
      <c r="I704" s="3">
        <v>0.35</v>
      </c>
      <c r="J704" s="3">
        <v>100</v>
      </c>
      <c r="K704" s="3">
        <v>10</v>
      </c>
      <c r="L704" s="3">
        <v>261.24</v>
      </c>
      <c r="M704" s="26">
        <f t="shared" si="6"/>
        <v>0.1</v>
      </c>
      <c r="N704" s="26">
        <f t="shared" si="7"/>
        <v>38.313519999999997</v>
      </c>
      <c r="O704" s="26">
        <f t="shared" si="8"/>
        <v>3.8313519999999999</v>
      </c>
      <c r="P704" s="3"/>
      <c r="Q704" s="3"/>
      <c r="R704" s="3"/>
      <c r="S704" s="3"/>
      <c r="T704" s="3"/>
      <c r="U704" s="3"/>
      <c r="V704" s="3"/>
      <c r="W704" s="3"/>
      <c r="X704" s="3"/>
      <c r="Y704" s="3"/>
      <c r="Z704" s="3"/>
      <c r="AA704" s="3"/>
    </row>
    <row r="705" spans="1:27" x14ac:dyDescent="0.2">
      <c r="A705" s="3">
        <v>11937</v>
      </c>
      <c r="B705" s="3" t="str">
        <f>VLOOKUP(A705,'QAQC ID Reference Page'!A$1:G$10999,2,FALSE)</f>
        <v>OBS0722</v>
      </c>
      <c r="C705" s="11">
        <f>VLOOKUP(A705,'QAQC ID Reference Page'!A$1:G$10999,3,FALSE)</f>
        <v>44749</v>
      </c>
      <c r="D705" s="12">
        <f>VLOOKUP(A705,'QAQC ID Reference Page'!A$1:G$10999,4,FALSE)</f>
        <v>0.48125000000000001</v>
      </c>
      <c r="E705" s="3">
        <f>VLOOKUP(A705,'QAQC ID Reference Page'!A$1:G$10999,5,FALSE)</f>
        <v>1003</v>
      </c>
      <c r="F705" s="3" t="str">
        <f>VLOOKUP(A705,'QAQC ID Reference Page'!A$1:G$10999,6,FALSE)</f>
        <v>BLB</v>
      </c>
      <c r="G705" s="3" t="str">
        <f>VLOOKUP(A705,'QAQC ID Reference Page'!A$1:G$10999,7,FALSE)</f>
        <v>B</v>
      </c>
      <c r="H705" s="13">
        <v>44772</v>
      </c>
      <c r="I705" s="3">
        <v>0.35</v>
      </c>
      <c r="J705" s="3">
        <v>80</v>
      </c>
      <c r="K705" s="3">
        <v>10</v>
      </c>
      <c r="L705" s="3">
        <v>762.35</v>
      </c>
      <c r="M705" s="26">
        <f t="shared" si="6"/>
        <v>0.125</v>
      </c>
      <c r="N705" s="26">
        <f t="shared" si="7"/>
        <v>112.4778</v>
      </c>
      <c r="O705" s="26">
        <f t="shared" si="8"/>
        <v>14.059725</v>
      </c>
      <c r="P705" s="3"/>
      <c r="Q705" s="3"/>
      <c r="R705" s="3"/>
      <c r="S705" s="3"/>
      <c r="T705" s="3"/>
      <c r="U705" s="3"/>
      <c r="V705" s="3"/>
      <c r="W705" s="3"/>
      <c r="X705" s="3"/>
      <c r="Y705" s="3"/>
      <c r="Z705" s="3"/>
      <c r="AA705" s="3"/>
    </row>
    <row r="706" spans="1:27" x14ac:dyDescent="0.2">
      <c r="A706" s="3">
        <v>11938</v>
      </c>
      <c r="B706" s="3" t="str">
        <f>VLOOKUP(A706,'QAQC ID Reference Page'!A$1:G$10999,2,FALSE)</f>
        <v>OBS0722</v>
      </c>
      <c r="C706" s="11">
        <f>VLOOKUP(A706,'QAQC ID Reference Page'!A$1:G$10999,3,FALSE)</f>
        <v>44749</v>
      </c>
      <c r="D706" s="12">
        <f>VLOOKUP(A706,'QAQC ID Reference Page'!A$1:G$10999,4,FALSE)</f>
        <v>0.5541666666666667</v>
      </c>
      <c r="E706" s="3">
        <f>VLOOKUP(A706,'QAQC ID Reference Page'!A$1:G$10999,5,FALSE)</f>
        <v>1013</v>
      </c>
      <c r="F706" s="3" t="str">
        <f>VLOOKUP(A706,'QAQC ID Reference Page'!A$1:G$10999,6,FALSE)</f>
        <v>B4</v>
      </c>
      <c r="G706" s="3" t="str">
        <f>VLOOKUP(A706,'QAQC ID Reference Page'!A$1:G$10999,7,FALSE)</f>
        <v>S</v>
      </c>
      <c r="H706" s="13">
        <v>44772</v>
      </c>
      <c r="I706" s="3">
        <v>0.35</v>
      </c>
      <c r="J706" s="3">
        <v>100</v>
      </c>
      <c r="K706" s="3">
        <v>10</v>
      </c>
      <c r="L706" s="3">
        <v>174.75</v>
      </c>
      <c r="M706" s="26">
        <f t="shared" si="6"/>
        <v>0.1</v>
      </c>
      <c r="N706" s="26">
        <f t="shared" si="7"/>
        <v>25.512999999999998</v>
      </c>
      <c r="O706" s="26">
        <f t="shared" si="8"/>
        <v>2.5512999999999999</v>
      </c>
      <c r="P706" s="3"/>
      <c r="Q706" s="3"/>
      <c r="R706" s="3"/>
      <c r="S706" s="3"/>
      <c r="T706" s="3"/>
      <c r="U706" s="3"/>
      <c r="V706" s="3"/>
      <c r="W706" s="3"/>
      <c r="X706" s="3"/>
      <c r="Y706" s="3"/>
      <c r="Z706" s="3"/>
      <c r="AA706" s="3"/>
    </row>
    <row r="707" spans="1:27" x14ac:dyDescent="0.2">
      <c r="A707" s="3">
        <v>11939</v>
      </c>
      <c r="B707" s="3" t="str">
        <f>VLOOKUP(A707,'QAQC ID Reference Page'!A$1:G$10999,2,FALSE)</f>
        <v>OBS0722</v>
      </c>
      <c r="C707" s="11">
        <f>VLOOKUP(A707,'QAQC ID Reference Page'!A$1:G$10999,3,FALSE)</f>
        <v>44749</v>
      </c>
      <c r="D707" s="12">
        <f>VLOOKUP(A707,'QAQC ID Reference Page'!A$1:G$10999,4,FALSE)</f>
        <v>0.50624999999999998</v>
      </c>
      <c r="E707" s="3">
        <f>VLOOKUP(A707,'QAQC ID Reference Page'!A$1:G$10999,5,FALSE)</f>
        <v>1011</v>
      </c>
      <c r="F707" s="3" t="str">
        <f>VLOOKUP(A707,'QAQC ID Reference Page'!A$1:G$10999,6,FALSE)</f>
        <v>D1</v>
      </c>
      <c r="G707" s="3" t="str">
        <f>VLOOKUP(A707,'QAQC ID Reference Page'!A$1:G$10999,7,FALSE)</f>
        <v>S</v>
      </c>
      <c r="H707" s="13">
        <v>44772</v>
      </c>
      <c r="I707" s="3">
        <v>0.35</v>
      </c>
      <c r="J707" s="3">
        <v>100</v>
      </c>
      <c r="K707" s="3">
        <v>10</v>
      </c>
      <c r="L707" s="3">
        <v>207.28</v>
      </c>
      <c r="M707" s="26">
        <f t="shared" si="6"/>
        <v>0.1</v>
      </c>
      <c r="N707" s="26">
        <f t="shared" si="7"/>
        <v>30.327439999999996</v>
      </c>
      <c r="O707" s="26">
        <f t="shared" si="8"/>
        <v>3.0327439999999997</v>
      </c>
      <c r="P707" s="3"/>
      <c r="Q707" s="3"/>
      <c r="R707" s="3"/>
      <c r="S707" s="3"/>
      <c r="T707" s="3"/>
      <c r="U707" s="3"/>
      <c r="V707" s="3"/>
      <c r="W707" s="3"/>
      <c r="X707" s="3"/>
      <c r="Y707" s="3"/>
      <c r="Z707" s="3"/>
      <c r="AA707" s="3"/>
    </row>
    <row r="708" spans="1:27" x14ac:dyDescent="0.2">
      <c r="A708" s="3">
        <v>11940</v>
      </c>
      <c r="B708" s="3" t="str">
        <f>VLOOKUP(A708,'QAQC ID Reference Page'!A$1:G$10999,2,FALSE)</f>
        <v>OBS0722</v>
      </c>
      <c r="C708" s="11">
        <f>VLOOKUP(A708,'QAQC ID Reference Page'!A$1:G$10999,3,FALSE)</f>
        <v>44749</v>
      </c>
      <c r="D708" s="12">
        <f>VLOOKUP(A708,'QAQC ID Reference Page'!A$1:G$10999,4,FALSE)</f>
        <v>0.53402777777777777</v>
      </c>
      <c r="E708" s="3">
        <f>VLOOKUP(A708,'QAQC ID Reference Page'!A$1:G$10999,5,FALSE)</f>
        <v>1041</v>
      </c>
      <c r="F708" s="3" t="str">
        <f>VLOOKUP(A708,'QAQC ID Reference Page'!A$1:G$10999,6,FALSE)</f>
        <v>B1</v>
      </c>
      <c r="G708" s="3" t="str">
        <f>VLOOKUP(A708,'QAQC ID Reference Page'!A$1:G$10999,7,FALSE)</f>
        <v>S</v>
      </c>
      <c r="H708" s="13">
        <v>44772</v>
      </c>
      <c r="I708" s="3">
        <v>0.35</v>
      </c>
      <c r="J708" s="3">
        <v>100</v>
      </c>
      <c r="K708" s="3">
        <v>10</v>
      </c>
      <c r="L708" s="3">
        <v>128.1</v>
      </c>
      <c r="M708" s="26">
        <f t="shared" si="6"/>
        <v>0.1</v>
      </c>
      <c r="N708" s="26">
        <f t="shared" si="7"/>
        <v>18.608799999999995</v>
      </c>
      <c r="O708" s="26">
        <f t="shared" si="8"/>
        <v>1.8608799999999996</v>
      </c>
      <c r="P708" s="3"/>
      <c r="Q708" s="3"/>
      <c r="R708" s="3"/>
      <c r="S708" s="3"/>
      <c r="T708" s="3"/>
      <c r="U708" s="3"/>
      <c r="V708" s="3"/>
      <c r="W708" s="3"/>
      <c r="X708" s="3"/>
      <c r="Y708" s="3"/>
      <c r="Z708" s="3"/>
      <c r="AA708" s="3"/>
    </row>
    <row r="709" spans="1:27" x14ac:dyDescent="0.2">
      <c r="A709" s="3">
        <v>11941</v>
      </c>
      <c r="B709" s="3" t="str">
        <f>VLOOKUP(A709,'QAQC ID Reference Page'!A$1:G$10999,2,FALSE)</f>
        <v>OBS0722</v>
      </c>
      <c r="C709" s="11">
        <f>VLOOKUP(A709,'QAQC ID Reference Page'!A$1:G$10999,3,FALSE)</f>
        <v>44749</v>
      </c>
      <c r="D709" s="12">
        <f>VLOOKUP(A709,'QAQC ID Reference Page'!A$1:G$10999,4,FALSE)</f>
        <v>0.49652777777777779</v>
      </c>
      <c r="E709" s="3">
        <f>VLOOKUP(A709,'QAQC ID Reference Page'!A$1:G$10999,5,FALSE)</f>
        <v>1017</v>
      </c>
      <c r="F709" s="3" t="str">
        <f>VLOOKUP(A709,'QAQC ID Reference Page'!A$1:G$10999,6,FALSE)</f>
        <v>E1</v>
      </c>
      <c r="G709" s="3" t="str">
        <f>VLOOKUP(A709,'QAQC ID Reference Page'!A$1:G$10999,7,FALSE)</f>
        <v>S</v>
      </c>
      <c r="H709" s="13">
        <v>44772</v>
      </c>
      <c r="I709" s="3">
        <v>0.35</v>
      </c>
      <c r="J709" s="3">
        <v>100</v>
      </c>
      <c r="K709" s="3">
        <v>10</v>
      </c>
      <c r="L709" s="3">
        <v>611.47</v>
      </c>
      <c r="M709" s="26">
        <f t="shared" si="6"/>
        <v>0.1</v>
      </c>
      <c r="N709" s="26">
        <f t="shared" si="7"/>
        <v>90.147559999999999</v>
      </c>
      <c r="O709" s="26">
        <f t="shared" si="8"/>
        <v>9.0147560000000002</v>
      </c>
      <c r="P709" s="3"/>
      <c r="Q709" s="3"/>
      <c r="R709" s="3"/>
      <c r="S709" s="3"/>
      <c r="T709" s="3"/>
      <c r="U709" s="3"/>
      <c r="V709" s="3"/>
      <c r="W709" s="3"/>
      <c r="X709" s="3"/>
      <c r="Y709" s="3"/>
      <c r="Z709" s="3"/>
      <c r="AA709" s="3"/>
    </row>
    <row r="710" spans="1:27" x14ac:dyDescent="0.2">
      <c r="A710" s="3">
        <v>11942</v>
      </c>
      <c r="B710" s="3" t="str">
        <f>VLOOKUP(A710,'QAQC ID Reference Page'!A$1:G$10999,2,FALSE)</f>
        <v>OBS0722</v>
      </c>
      <c r="C710" s="11">
        <f>VLOOKUP(A710,'QAQC ID Reference Page'!A$1:G$10999,3,FALSE)</f>
        <v>44749</v>
      </c>
      <c r="D710" s="12">
        <f>VLOOKUP(A710,'QAQC ID Reference Page'!A$1:G$10999,4,FALSE)</f>
        <v>0.52430555555555558</v>
      </c>
      <c r="E710" s="3">
        <f>VLOOKUP(A710,'QAQC ID Reference Page'!A$1:G$10999,5,FALSE)</f>
        <v>1020</v>
      </c>
      <c r="F710" s="3" t="str">
        <f>VLOOKUP(A710,'QAQC ID Reference Page'!A$1:G$10999,6,FALSE)</f>
        <v>C1</v>
      </c>
      <c r="G710" s="3" t="str">
        <f>VLOOKUP(A710,'QAQC ID Reference Page'!A$1:G$10999,7,FALSE)</f>
        <v>S</v>
      </c>
      <c r="H710" s="13">
        <v>44772</v>
      </c>
      <c r="I710" s="3">
        <v>0.35</v>
      </c>
      <c r="J710" s="3">
        <v>100</v>
      </c>
      <c r="K710" s="3">
        <v>10</v>
      </c>
      <c r="L710" s="3">
        <v>154.82</v>
      </c>
      <c r="M710" s="26">
        <f t="shared" si="6"/>
        <v>0.1</v>
      </c>
      <c r="N710" s="26">
        <f t="shared" si="7"/>
        <v>22.563359999999996</v>
      </c>
      <c r="O710" s="26">
        <f t="shared" si="8"/>
        <v>2.2563359999999997</v>
      </c>
      <c r="P710" s="3"/>
      <c r="Q710" s="3"/>
      <c r="R710" s="3"/>
      <c r="S710" s="3"/>
      <c r="T710" s="3"/>
      <c r="U710" s="3"/>
      <c r="V710" s="3"/>
      <c r="W710" s="3"/>
      <c r="X710" s="3"/>
      <c r="Y710" s="3"/>
      <c r="Z710" s="3"/>
      <c r="AA710" s="3"/>
    </row>
    <row r="711" spans="1:27" x14ac:dyDescent="0.2">
      <c r="A711" s="3">
        <v>12001</v>
      </c>
      <c r="B711" s="3" t="str">
        <f>VLOOKUP(A711,'QAQC ID Reference Page'!A$1:G$10999,2,FALSE)</f>
        <v>OBS0722</v>
      </c>
      <c r="C711" s="11">
        <f>VLOOKUP(A711,'QAQC ID Reference Page'!A$1:G$10999,3,FALSE)</f>
        <v>44769</v>
      </c>
      <c r="D711" s="12">
        <f>VLOOKUP(A711,'QAQC ID Reference Page'!A$1:G$10999,4,FALSE)</f>
        <v>0.53125</v>
      </c>
      <c r="E711" s="3">
        <f>VLOOKUP(A711,'QAQC ID Reference Page'!A$1:G$10999,5,FALSE)</f>
        <v>1033</v>
      </c>
      <c r="F711" s="3" t="str">
        <f>VLOOKUP(A711,'QAQC ID Reference Page'!A$1:G$10999,6,FALSE)</f>
        <v>G6</v>
      </c>
      <c r="G711" s="3" t="str">
        <f>VLOOKUP(A711,'QAQC ID Reference Page'!A$1:G$10999,7,FALSE)</f>
        <v>S</v>
      </c>
      <c r="H711" s="13">
        <v>44772</v>
      </c>
      <c r="I711" s="3">
        <v>0.27</v>
      </c>
      <c r="J711" s="3">
        <v>100</v>
      </c>
      <c r="K711" s="3">
        <v>10</v>
      </c>
      <c r="L711" s="3">
        <v>576.13</v>
      </c>
      <c r="M711" s="26">
        <f t="shared" si="6"/>
        <v>0.1</v>
      </c>
      <c r="N711" s="26">
        <f t="shared" si="7"/>
        <v>84.997240000000005</v>
      </c>
      <c r="O711" s="26">
        <f t="shared" si="8"/>
        <v>8.4997240000000005</v>
      </c>
      <c r="P711" s="3"/>
      <c r="Q711" s="3"/>
      <c r="R711" s="3"/>
      <c r="S711" s="3"/>
      <c r="T711" s="3"/>
      <c r="U711" s="3"/>
      <c r="V711" s="3"/>
      <c r="W711" s="3"/>
      <c r="X711" s="3"/>
      <c r="Y711" s="3"/>
      <c r="Z711" s="3"/>
      <c r="AA711" s="3"/>
    </row>
    <row r="712" spans="1:27" x14ac:dyDescent="0.2">
      <c r="A712" s="3">
        <v>12002</v>
      </c>
      <c r="B712" s="3" t="str">
        <f>VLOOKUP(A712,'QAQC ID Reference Page'!A$1:G$10999,2,FALSE)</f>
        <v>OBS0722</v>
      </c>
      <c r="C712" s="11">
        <f>VLOOKUP(A712,'QAQC ID Reference Page'!A$1:G$10999,3,FALSE)</f>
        <v>44769</v>
      </c>
      <c r="D712" s="12">
        <f>VLOOKUP(A712,'QAQC ID Reference Page'!A$1:G$10999,4,FALSE)</f>
        <v>0.51041666666666663</v>
      </c>
      <c r="E712" s="3">
        <f>VLOOKUP(A712,'QAQC ID Reference Page'!A$1:G$10999,5,FALSE)</f>
        <v>1010</v>
      </c>
      <c r="F712" s="3" t="str">
        <f>VLOOKUP(A712,'QAQC ID Reference Page'!A$1:G$10999,6,FALSE)</f>
        <v>I7C</v>
      </c>
      <c r="G712" s="3" t="str">
        <f>VLOOKUP(A712,'QAQC ID Reference Page'!A$1:G$10999,7,FALSE)</f>
        <v>S</v>
      </c>
      <c r="H712" s="13">
        <v>44772</v>
      </c>
      <c r="I712" s="3">
        <v>0.27</v>
      </c>
      <c r="J712" s="3">
        <v>100</v>
      </c>
      <c r="K712" s="3">
        <v>10</v>
      </c>
      <c r="L712" s="3">
        <v>1436.77</v>
      </c>
      <c r="M712" s="26">
        <f t="shared" si="6"/>
        <v>0.1</v>
      </c>
      <c r="N712" s="26">
        <f t="shared" si="7"/>
        <v>212.37195999999997</v>
      </c>
      <c r="O712" s="26">
        <f t="shared" si="8"/>
        <v>21.237195999999997</v>
      </c>
      <c r="P712" s="3"/>
      <c r="Q712" s="3"/>
      <c r="R712" s="3"/>
      <c r="S712" s="3"/>
      <c r="T712" s="3"/>
      <c r="U712" s="3"/>
      <c r="V712" s="3"/>
      <c r="W712" s="3"/>
      <c r="X712" s="3"/>
      <c r="Y712" s="3"/>
      <c r="Z712" s="3"/>
      <c r="AA712" s="3"/>
    </row>
    <row r="713" spans="1:27" x14ac:dyDescent="0.2">
      <c r="A713" s="3">
        <v>12003</v>
      </c>
      <c r="B713" s="3" t="str">
        <f>VLOOKUP(A713,'QAQC ID Reference Page'!A$1:G$10999,2,FALSE)</f>
        <v>OBS0722</v>
      </c>
      <c r="C713" s="11">
        <f>VLOOKUP(A713,'QAQC ID Reference Page'!A$1:G$10999,3,FALSE)</f>
        <v>44769</v>
      </c>
      <c r="D713" s="12">
        <f>VLOOKUP(A713,'QAQC ID Reference Page'!A$1:G$10999,4,FALSE)</f>
        <v>0.52152777777777781</v>
      </c>
      <c r="E713" s="3">
        <f>VLOOKUP(A713,'QAQC ID Reference Page'!A$1:G$10999,5,FALSE)</f>
        <v>1018</v>
      </c>
      <c r="F713" s="3" t="str">
        <f>VLOOKUP(A713,'QAQC ID Reference Page'!A$1:G$10999,6,FALSE)</f>
        <v>DR</v>
      </c>
      <c r="G713" s="3" t="str">
        <f>VLOOKUP(A713,'QAQC ID Reference Page'!A$1:G$10999,7,FALSE)</f>
        <v>S</v>
      </c>
      <c r="H713" s="13">
        <v>44772</v>
      </c>
      <c r="I713" s="3">
        <v>0.27</v>
      </c>
      <c r="J713" s="3">
        <v>100</v>
      </c>
      <c r="K713" s="3">
        <v>10</v>
      </c>
      <c r="L713" s="3">
        <v>1954.8</v>
      </c>
      <c r="M713" s="26">
        <f t="shared" si="6"/>
        <v>0.1</v>
      </c>
      <c r="N713" s="26">
        <f t="shared" si="7"/>
        <v>289.04039999999998</v>
      </c>
      <c r="O713" s="26">
        <f t="shared" si="8"/>
        <v>28.904039999999998</v>
      </c>
      <c r="P713" s="3"/>
      <c r="Q713" s="3"/>
      <c r="R713" s="3"/>
      <c r="S713" s="3"/>
      <c r="T713" s="3"/>
      <c r="U713" s="3"/>
      <c r="V713" s="3"/>
      <c r="W713" s="3"/>
      <c r="X713" s="3"/>
      <c r="Y713" s="3"/>
      <c r="Z713" s="3"/>
      <c r="AA713" s="3"/>
    </row>
    <row r="714" spans="1:27" x14ac:dyDescent="0.2">
      <c r="A714" s="3">
        <v>12004</v>
      </c>
      <c r="B714" s="3" t="str">
        <f>VLOOKUP(A714,'QAQC ID Reference Page'!A$1:G$10999,2,FALSE)</f>
        <v>OBS0722</v>
      </c>
      <c r="C714" s="11">
        <f>VLOOKUP(A714,'QAQC ID Reference Page'!A$1:G$10999,3,FALSE)</f>
        <v>44769</v>
      </c>
      <c r="D714" s="12">
        <f>VLOOKUP(A714,'QAQC ID Reference Page'!A$1:G$10999,4,FALSE)</f>
        <v>0.34027777777777779</v>
      </c>
      <c r="E714" s="3">
        <f>VLOOKUP(A714,'QAQC ID Reference Page'!A$1:G$10999,5,FALSE)</f>
        <v>1020</v>
      </c>
      <c r="F714" s="3" t="str">
        <f>VLOOKUP(A714,'QAQC ID Reference Page'!A$1:G$10999,6,FALSE)</f>
        <v>E9</v>
      </c>
      <c r="G714" s="3" t="str">
        <f>VLOOKUP(A714,'QAQC ID Reference Page'!A$1:G$10999,7,FALSE)</f>
        <v>S</v>
      </c>
      <c r="H714" s="13">
        <v>44772</v>
      </c>
      <c r="I714" s="3">
        <v>0.27</v>
      </c>
      <c r="J714" s="3">
        <v>100</v>
      </c>
      <c r="K714" s="3">
        <v>10</v>
      </c>
      <c r="L714" s="3">
        <v>430.04</v>
      </c>
      <c r="M714" s="26">
        <f t="shared" si="6"/>
        <v>0.1</v>
      </c>
      <c r="N714" s="26">
        <f t="shared" si="7"/>
        <v>63.375919999999994</v>
      </c>
      <c r="O714" s="26">
        <f t="shared" si="8"/>
        <v>6.3375919999999999</v>
      </c>
      <c r="P714" s="3"/>
      <c r="Q714" s="3"/>
      <c r="R714" s="3"/>
      <c r="S714" s="3"/>
      <c r="T714" s="3"/>
      <c r="U714" s="3"/>
      <c r="V714" s="3"/>
      <c r="W714" s="3"/>
      <c r="X714" s="3"/>
      <c r="Y714" s="3"/>
      <c r="Z714" s="3"/>
      <c r="AA714" s="3"/>
    </row>
    <row r="715" spans="1:27" x14ac:dyDescent="0.2">
      <c r="A715" s="3">
        <v>12005</v>
      </c>
      <c r="B715" s="3" t="str">
        <f>VLOOKUP(A715,'QAQC ID Reference Page'!A$1:G$10999,2,FALSE)</f>
        <v>OBS0722</v>
      </c>
      <c r="C715" s="11">
        <f>VLOOKUP(A715,'QAQC ID Reference Page'!A$1:G$10999,3,FALSE)</f>
        <v>44769</v>
      </c>
      <c r="D715" s="12">
        <f>VLOOKUP(A715,'QAQC ID Reference Page'!A$1:G$10999,4,FALSE)</f>
        <v>0.49236111111111114</v>
      </c>
      <c r="E715" s="3">
        <f>VLOOKUP(A715,'QAQC ID Reference Page'!A$1:G$10999,5,FALSE)</f>
        <v>1016</v>
      </c>
      <c r="F715" s="3" t="str">
        <f>VLOOKUP(A715,'QAQC ID Reference Page'!A$1:G$10999,6,FALSE)</f>
        <v>MR</v>
      </c>
      <c r="G715" s="3" t="str">
        <f>VLOOKUP(A715,'QAQC ID Reference Page'!A$1:G$10999,7,FALSE)</f>
        <v>S</v>
      </c>
      <c r="H715" s="13">
        <v>44772</v>
      </c>
      <c r="I715" s="3">
        <v>0.27</v>
      </c>
      <c r="J715" s="3">
        <v>100</v>
      </c>
      <c r="K715" s="3">
        <v>10</v>
      </c>
      <c r="L715" s="3">
        <v>1229.07</v>
      </c>
      <c r="M715" s="26">
        <f t="shared" si="6"/>
        <v>0.1</v>
      </c>
      <c r="N715" s="26">
        <f t="shared" si="7"/>
        <v>181.63235999999998</v>
      </c>
      <c r="O715" s="26">
        <f t="shared" si="8"/>
        <v>18.163235999999998</v>
      </c>
      <c r="P715" s="3"/>
      <c r="Q715" s="3"/>
      <c r="R715" s="3"/>
      <c r="S715" s="3"/>
      <c r="T715" s="3"/>
      <c r="U715" s="3"/>
      <c r="V715" s="3"/>
      <c r="W715" s="3"/>
      <c r="X715" s="3"/>
      <c r="Y715" s="3"/>
      <c r="Z715" s="3"/>
      <c r="AA715" s="3"/>
    </row>
    <row r="716" spans="1:27" x14ac:dyDescent="0.2">
      <c r="A716" s="3">
        <v>12006</v>
      </c>
      <c r="B716" s="3" t="str">
        <f>VLOOKUP(A716,'QAQC ID Reference Page'!A$1:G$10999,2,FALSE)</f>
        <v>OBS0722</v>
      </c>
      <c r="C716" s="11">
        <f>VLOOKUP(A716,'QAQC ID Reference Page'!A$1:G$10999,3,FALSE)</f>
        <v>44769</v>
      </c>
      <c r="D716" s="12">
        <f>VLOOKUP(A716,'QAQC ID Reference Page'!A$1:G$10999,4,FALSE)</f>
        <v>0.4826388888888889</v>
      </c>
      <c r="E716" s="3">
        <f>VLOOKUP(A716,'QAQC ID Reference Page'!A$1:G$10999,5,FALSE)</f>
        <v>1036</v>
      </c>
      <c r="F716" s="3" t="str">
        <f>VLOOKUP(A716,'QAQC ID Reference Page'!A$1:G$10999,6,FALSE)</f>
        <v>TR</v>
      </c>
      <c r="G716" s="3" t="str">
        <f>VLOOKUP(A716,'QAQC ID Reference Page'!A$1:G$10999,7,FALSE)</f>
        <v>S</v>
      </c>
      <c r="H716" s="13">
        <v>44772</v>
      </c>
      <c r="I716" s="3">
        <v>0.27</v>
      </c>
      <c r="J716" s="3">
        <v>100</v>
      </c>
      <c r="K716" s="3">
        <v>10</v>
      </c>
      <c r="L716" s="3">
        <v>720</v>
      </c>
      <c r="M716" s="26">
        <f t="shared" si="6"/>
        <v>0.1</v>
      </c>
      <c r="N716" s="26">
        <f t="shared" si="7"/>
        <v>106.28999999999999</v>
      </c>
      <c r="O716" s="26">
        <f t="shared" si="8"/>
        <v>10.629</v>
      </c>
      <c r="P716" s="3"/>
      <c r="Q716" s="3"/>
      <c r="R716" s="3"/>
      <c r="S716" s="3"/>
      <c r="T716" s="3"/>
      <c r="U716" s="3"/>
      <c r="V716" s="3"/>
      <c r="W716" s="3"/>
      <c r="X716" s="3"/>
      <c r="Y716" s="3"/>
      <c r="Z716" s="3"/>
      <c r="AA716" s="3"/>
    </row>
    <row r="717" spans="1:27" x14ac:dyDescent="0.2">
      <c r="A717" s="3">
        <v>12007</v>
      </c>
      <c r="B717" s="3" t="str">
        <f>VLOOKUP(A717,'QAQC ID Reference Page'!A$1:G$10999,2,FALSE)</f>
        <v>OBS0722</v>
      </c>
      <c r="C717" s="11">
        <f>VLOOKUP(A717,'QAQC ID Reference Page'!A$1:G$10999,3,FALSE)</f>
        <v>44769</v>
      </c>
      <c r="D717" s="12">
        <f>VLOOKUP(A717,'QAQC ID Reference Page'!A$1:G$10999,4,FALSE)</f>
        <v>0.45624999999999999</v>
      </c>
      <c r="E717" s="3">
        <f>VLOOKUP(A717,'QAQC ID Reference Page'!A$1:G$10999,5,FALSE)</f>
        <v>1027</v>
      </c>
      <c r="F717" s="3" t="str">
        <f>VLOOKUP(A717,'QAQC ID Reference Page'!A$1:G$10999,6,FALSE)</f>
        <v>AR</v>
      </c>
      <c r="G717" s="3" t="str">
        <f>VLOOKUP(A717,'QAQC ID Reference Page'!A$1:G$10999,7,FALSE)</f>
        <v>S</v>
      </c>
      <c r="H717" s="13">
        <v>44772</v>
      </c>
      <c r="I717" s="3">
        <v>0.27</v>
      </c>
      <c r="J717" s="3">
        <v>100</v>
      </c>
      <c r="K717" s="3">
        <v>10</v>
      </c>
      <c r="L717" s="3">
        <v>261.22000000000003</v>
      </c>
      <c r="M717" s="26">
        <f t="shared" si="6"/>
        <v>0.1</v>
      </c>
      <c r="N717" s="26">
        <f t="shared" si="7"/>
        <v>38.390560000000001</v>
      </c>
      <c r="O717" s="26">
        <f t="shared" si="8"/>
        <v>3.8390560000000002</v>
      </c>
      <c r="P717" s="3"/>
      <c r="Q717" s="3"/>
      <c r="R717" s="3"/>
      <c r="S717" s="3"/>
      <c r="T717" s="3"/>
      <c r="U717" s="3"/>
      <c r="V717" s="3"/>
      <c r="W717" s="3"/>
      <c r="X717" s="3"/>
      <c r="Y717" s="3"/>
      <c r="Z717" s="3"/>
      <c r="AA717" s="3"/>
    </row>
    <row r="718" spans="1:27" x14ac:dyDescent="0.2">
      <c r="A718" s="3">
        <v>12008</v>
      </c>
      <c r="B718" s="3" t="str">
        <f>VLOOKUP(A718,'QAQC ID Reference Page'!A$1:G$10999,2,FALSE)</f>
        <v>OBS0722</v>
      </c>
      <c r="C718" s="11">
        <f>VLOOKUP(A718,'QAQC ID Reference Page'!A$1:G$10999,3,FALSE)</f>
        <v>44769</v>
      </c>
      <c r="D718" s="12">
        <f>VLOOKUP(A718,'QAQC ID Reference Page'!A$1:G$10999,4,FALSE)</f>
        <v>0.47152777777777777</v>
      </c>
      <c r="E718" s="3">
        <f>VLOOKUP(A718,'QAQC ID Reference Page'!A$1:G$10999,5,FALSE)</f>
        <v>1031</v>
      </c>
      <c r="F718" s="3" t="str">
        <f>VLOOKUP(A718,'QAQC ID Reference Page'!A$1:G$10999,6,FALSE)</f>
        <v>TR-UP</v>
      </c>
      <c r="G718" s="3" t="str">
        <f>VLOOKUP(A718,'QAQC ID Reference Page'!A$1:G$10999,7,FALSE)</f>
        <v>S</v>
      </c>
      <c r="H718" s="13">
        <v>44772</v>
      </c>
      <c r="I718" s="3">
        <v>0.27</v>
      </c>
      <c r="J718" s="3">
        <v>100</v>
      </c>
      <c r="K718" s="3">
        <v>10</v>
      </c>
      <c r="L718" s="3">
        <v>1483.24</v>
      </c>
      <c r="M718" s="26">
        <f t="shared" si="6"/>
        <v>0.1</v>
      </c>
      <c r="N718" s="26">
        <f t="shared" si="7"/>
        <v>219.24951999999999</v>
      </c>
      <c r="O718" s="26">
        <f t="shared" si="8"/>
        <v>21.924952000000001</v>
      </c>
      <c r="P718" s="3"/>
      <c r="Q718" s="3"/>
      <c r="R718" s="3"/>
      <c r="S718" s="3"/>
      <c r="T718" s="3"/>
      <c r="U718" s="3"/>
      <c r="V718" s="3"/>
      <c r="W718" s="3"/>
      <c r="X718" s="3"/>
      <c r="Y718" s="3"/>
      <c r="Z718" s="3"/>
      <c r="AA718" s="3"/>
    </row>
    <row r="719" spans="1:27" x14ac:dyDescent="0.2">
      <c r="A719" s="3">
        <v>12009</v>
      </c>
      <c r="B719" s="3" t="str">
        <f>VLOOKUP(A719,'QAQC ID Reference Page'!A$1:G$10999,2,FALSE)</f>
        <v>OBS0722</v>
      </c>
      <c r="C719" s="11">
        <f>VLOOKUP(A719,'QAQC ID Reference Page'!A$1:G$10999,3,FALSE)</f>
        <v>44769</v>
      </c>
      <c r="D719" s="12">
        <f>VLOOKUP(A719,'QAQC ID Reference Page'!A$1:G$10999,4,FALSE)</f>
        <v>0.3298611111111111</v>
      </c>
      <c r="E719" s="3">
        <f>VLOOKUP(A719,'QAQC ID Reference Page'!A$1:G$10999,5,FALSE)</f>
        <v>1021</v>
      </c>
      <c r="F719" s="3" t="str">
        <f>VLOOKUP(A719,'QAQC ID Reference Page'!A$1:G$10999,6,FALSE)</f>
        <v>E7C</v>
      </c>
      <c r="G719" s="3" t="str">
        <f>VLOOKUP(A719,'QAQC ID Reference Page'!A$1:G$10999,7,FALSE)</f>
        <v>S</v>
      </c>
      <c r="H719" s="13">
        <v>44772</v>
      </c>
      <c r="I719" s="3">
        <v>0.27</v>
      </c>
      <c r="J719" s="3">
        <v>100</v>
      </c>
      <c r="K719" s="3">
        <v>10</v>
      </c>
      <c r="L719" s="3">
        <v>506.05</v>
      </c>
      <c r="M719" s="26">
        <f t="shared" si="6"/>
        <v>0.1</v>
      </c>
      <c r="N719" s="26">
        <f t="shared" si="7"/>
        <v>74.625399999999999</v>
      </c>
      <c r="O719" s="26">
        <f t="shared" si="8"/>
        <v>7.4625400000000006</v>
      </c>
      <c r="P719" s="3"/>
      <c r="Q719" s="3"/>
      <c r="R719" s="3"/>
      <c r="S719" s="3"/>
      <c r="T719" s="3"/>
      <c r="U719" s="3"/>
      <c r="V719" s="3"/>
      <c r="W719" s="3"/>
      <c r="X719" s="3"/>
      <c r="Y719" s="3"/>
      <c r="Z719" s="3"/>
      <c r="AA719" s="3"/>
    </row>
    <row r="720" spans="1:27" x14ac:dyDescent="0.2">
      <c r="A720" s="3">
        <v>12010</v>
      </c>
      <c r="B720" s="3" t="str">
        <f>VLOOKUP(A720,'QAQC ID Reference Page'!A$1:G$10999,2,FALSE)</f>
        <v>OBS0722</v>
      </c>
      <c r="C720" s="11">
        <f>VLOOKUP(A720,'QAQC ID Reference Page'!A$1:G$10999,3,FALSE)</f>
        <v>44769</v>
      </c>
      <c r="D720" s="12">
        <f>VLOOKUP(A720,'QAQC ID Reference Page'!A$1:G$10999,4,FALSE)</f>
        <v>0.43472222222222223</v>
      </c>
      <c r="E720" s="3">
        <f>VLOOKUP(A720,'QAQC ID Reference Page'!A$1:G$10999,5,FALSE)</f>
        <v>1024</v>
      </c>
      <c r="F720" s="3" t="str">
        <f>VLOOKUP(A720,'QAQC ID Reference Page'!A$1:G$10999,6,FALSE)</f>
        <v>I9</v>
      </c>
      <c r="G720" s="3" t="str">
        <f>VLOOKUP(A720,'QAQC ID Reference Page'!A$1:G$10999,7,FALSE)</f>
        <v>S</v>
      </c>
      <c r="H720" s="13">
        <v>44772</v>
      </c>
      <c r="I720" s="3">
        <v>0.27</v>
      </c>
      <c r="J720" s="3">
        <v>100</v>
      </c>
      <c r="K720" s="3">
        <v>10</v>
      </c>
      <c r="L720" s="3">
        <v>1160.5899999999999</v>
      </c>
      <c r="M720" s="26">
        <f t="shared" si="6"/>
        <v>0.1</v>
      </c>
      <c r="N720" s="26">
        <f t="shared" si="7"/>
        <v>171.49731999999997</v>
      </c>
      <c r="O720" s="26">
        <f t="shared" si="8"/>
        <v>17.149731999999997</v>
      </c>
      <c r="P720" s="3"/>
      <c r="Q720" s="3"/>
      <c r="R720" s="3"/>
      <c r="S720" s="3"/>
      <c r="T720" s="3"/>
      <c r="U720" s="3"/>
      <c r="V720" s="3"/>
      <c r="W720" s="3"/>
      <c r="X720" s="3"/>
      <c r="Y720" s="3"/>
      <c r="Z720" s="3"/>
      <c r="AA720" s="3"/>
    </row>
    <row r="721" spans="1:27" x14ac:dyDescent="0.2">
      <c r="A721" s="3">
        <v>12011</v>
      </c>
      <c r="B721" s="3" t="str">
        <f>VLOOKUP(A721,'QAQC ID Reference Page'!A$1:G$10999,2,FALSE)</f>
        <v>OBS0722</v>
      </c>
      <c r="C721" s="11">
        <f>VLOOKUP(A721,'QAQC ID Reference Page'!A$1:G$10999,3,FALSE)</f>
        <v>44769</v>
      </c>
      <c r="D721" s="12">
        <f>VLOOKUP(A721,'QAQC ID Reference Page'!A$1:G$10999,4,FALSE)</f>
        <v>0.39444444444444443</v>
      </c>
      <c r="E721" s="3">
        <f>VLOOKUP(A721,'QAQC ID Reference Page'!A$1:G$10999,5,FALSE)</f>
        <v>1025</v>
      </c>
      <c r="F721" s="3" t="str">
        <f>VLOOKUP(A721,'QAQC ID Reference Page'!A$1:G$10999,6,FALSE)</f>
        <v>G9</v>
      </c>
      <c r="G721" s="3" t="str">
        <f>VLOOKUP(A721,'QAQC ID Reference Page'!A$1:G$10999,7,FALSE)</f>
        <v>S</v>
      </c>
      <c r="H721" s="13">
        <v>44772</v>
      </c>
      <c r="I721" s="3">
        <v>0.3</v>
      </c>
      <c r="J721" s="3">
        <v>100</v>
      </c>
      <c r="K721" s="3">
        <v>10</v>
      </c>
      <c r="L721" s="3">
        <v>837.32</v>
      </c>
      <c r="M721" s="26">
        <f t="shared" si="6"/>
        <v>0.1</v>
      </c>
      <c r="N721" s="26">
        <f t="shared" si="7"/>
        <v>123.62336000000001</v>
      </c>
      <c r="O721" s="26">
        <f t="shared" si="8"/>
        <v>12.362336000000001</v>
      </c>
      <c r="P721" s="3"/>
      <c r="Q721" s="3"/>
      <c r="R721" s="3"/>
      <c r="S721" s="3"/>
      <c r="T721" s="3"/>
      <c r="U721" s="3"/>
      <c r="V721" s="3"/>
      <c r="W721" s="3"/>
      <c r="X721" s="3"/>
      <c r="Y721" s="3"/>
      <c r="Z721" s="3"/>
      <c r="AA721" s="3"/>
    </row>
    <row r="722" spans="1:27" x14ac:dyDescent="0.2">
      <c r="A722" s="3">
        <v>12012</v>
      </c>
      <c r="B722" s="3" t="str">
        <f>VLOOKUP(A722,'QAQC ID Reference Page'!A$1:G$10999,2,FALSE)</f>
        <v>OBS0722</v>
      </c>
      <c r="C722" s="11">
        <f>VLOOKUP(A722,'QAQC ID Reference Page'!A$1:G$10999,3,FALSE)</f>
        <v>44769</v>
      </c>
      <c r="D722" s="12">
        <f>VLOOKUP(A722,'QAQC ID Reference Page'!A$1:G$10999,4,FALSE)</f>
        <v>0.31041666666666667</v>
      </c>
      <c r="E722" s="3">
        <f>VLOOKUP(A722,'QAQC ID Reference Page'!A$1:G$10999,5,FALSE)</f>
        <v>1015</v>
      </c>
      <c r="F722" s="3" t="str">
        <f>VLOOKUP(A722,'QAQC ID Reference Page'!A$1:G$10999,6,FALSE)</f>
        <v>E6</v>
      </c>
      <c r="G722" s="3" t="str">
        <f>VLOOKUP(A722,'QAQC ID Reference Page'!A$1:G$10999,7,FALSE)</f>
        <v>S</v>
      </c>
      <c r="H722" s="13">
        <v>44772</v>
      </c>
      <c r="I722" s="3">
        <v>0.3</v>
      </c>
      <c r="J722" s="3">
        <v>100</v>
      </c>
      <c r="K722" s="3">
        <v>10</v>
      </c>
      <c r="L722" s="3">
        <v>1010.73</v>
      </c>
      <c r="M722" s="26">
        <f t="shared" si="6"/>
        <v>0.1</v>
      </c>
      <c r="N722" s="26">
        <f t="shared" si="7"/>
        <v>149.28804</v>
      </c>
      <c r="O722" s="26">
        <f t="shared" si="8"/>
        <v>14.928804</v>
      </c>
      <c r="P722" s="3"/>
      <c r="Q722" s="3"/>
      <c r="R722" s="3"/>
      <c r="S722" s="3"/>
      <c r="T722" s="3"/>
      <c r="U722" s="3"/>
      <c r="V722" s="3"/>
      <c r="W722" s="3"/>
      <c r="X722" s="3"/>
      <c r="Y722" s="3"/>
      <c r="Z722" s="3"/>
      <c r="AA722" s="3"/>
    </row>
    <row r="723" spans="1:27" x14ac:dyDescent="0.2">
      <c r="A723" s="3">
        <v>12013</v>
      </c>
      <c r="B723" s="3" t="str">
        <f>VLOOKUP(A723,'QAQC ID Reference Page'!A$1:G$10999,2,FALSE)</f>
        <v>OBS0722</v>
      </c>
      <c r="C723" s="11">
        <f>VLOOKUP(A723,'QAQC ID Reference Page'!A$1:G$10999,3,FALSE)</f>
        <v>44769</v>
      </c>
      <c r="D723" s="12">
        <f>VLOOKUP(A723,'QAQC ID Reference Page'!A$1:G$10999,4,FALSE)</f>
        <v>0.44791666666666669</v>
      </c>
      <c r="E723" s="3">
        <f>VLOOKUP(A723,'QAQC ID Reference Page'!A$1:G$10999,5,FALSE)</f>
        <v>1038</v>
      </c>
      <c r="F723" s="3" t="str">
        <f>VLOOKUP(A723,'QAQC ID Reference Page'!A$1:G$10999,6,FALSE)</f>
        <v>BR</v>
      </c>
      <c r="G723" s="3" t="str">
        <f>VLOOKUP(A723,'QAQC ID Reference Page'!A$1:G$10999,7,FALSE)</f>
        <v>S</v>
      </c>
      <c r="H723" s="13">
        <v>44772</v>
      </c>
      <c r="I723" s="3">
        <v>0.3</v>
      </c>
      <c r="J723" s="3">
        <v>100</v>
      </c>
      <c r="K723" s="3">
        <v>10</v>
      </c>
      <c r="L723" s="3">
        <v>1000.19</v>
      </c>
      <c r="M723" s="26">
        <f t="shared" si="6"/>
        <v>0.1</v>
      </c>
      <c r="N723" s="26">
        <f t="shared" si="7"/>
        <v>147.72811999999999</v>
      </c>
      <c r="O723" s="26">
        <f t="shared" si="8"/>
        <v>14.772812</v>
      </c>
      <c r="P723" s="3"/>
      <c r="Q723" s="3"/>
      <c r="R723" s="3"/>
      <c r="S723" s="3"/>
      <c r="T723" s="3"/>
      <c r="U723" s="3"/>
      <c r="V723" s="3"/>
      <c r="W723" s="3"/>
      <c r="X723" s="3"/>
      <c r="Y723" s="3"/>
      <c r="Z723" s="3"/>
      <c r="AA723" s="3"/>
    </row>
    <row r="724" spans="1:27" x14ac:dyDescent="0.2">
      <c r="A724" s="3">
        <v>12014</v>
      </c>
      <c r="B724" s="3" t="str">
        <f>VLOOKUP(A724,'QAQC ID Reference Page'!A$1:G$10999,2,FALSE)</f>
        <v>OBS0722</v>
      </c>
      <c r="C724" s="11">
        <f>VLOOKUP(A724,'QAQC ID Reference Page'!A$1:G$10999,3,FALSE)</f>
        <v>44769</v>
      </c>
      <c r="D724" s="12">
        <f>VLOOKUP(A724,'QAQC ID Reference Page'!A$1:G$10999,4,FALSE)</f>
        <v>0.38194444444444442</v>
      </c>
      <c r="E724" s="3">
        <f>VLOOKUP(A724,'QAQC ID Reference Page'!A$1:G$10999,5,FALSE)</f>
        <v>1044</v>
      </c>
      <c r="F724" s="3" t="str">
        <f>VLOOKUP(A724,'QAQC ID Reference Page'!A$1:G$10999,6,FALSE)</f>
        <v>G7C</v>
      </c>
      <c r="G724" s="3" t="str">
        <f>VLOOKUP(A724,'QAQC ID Reference Page'!A$1:G$10999,7,FALSE)</f>
        <v>S</v>
      </c>
      <c r="H724" s="13">
        <v>44772</v>
      </c>
      <c r="I724" s="3">
        <v>0.3</v>
      </c>
      <c r="J724" s="3">
        <v>100</v>
      </c>
      <c r="K724" s="3">
        <v>10</v>
      </c>
      <c r="L724" s="3">
        <v>695.82</v>
      </c>
      <c r="M724" s="26">
        <f t="shared" si="6"/>
        <v>0.1</v>
      </c>
      <c r="N724" s="26">
        <f t="shared" si="7"/>
        <v>102.68136000000001</v>
      </c>
      <c r="O724" s="26">
        <f t="shared" si="8"/>
        <v>10.268136000000002</v>
      </c>
      <c r="P724" s="3"/>
      <c r="Q724" s="3"/>
      <c r="R724" s="3"/>
      <c r="S724" s="3"/>
      <c r="T724" s="3"/>
      <c r="U724" s="3"/>
      <c r="V724" s="3"/>
      <c r="W724" s="3"/>
      <c r="X724" s="3"/>
      <c r="Y724" s="3"/>
      <c r="Z724" s="3"/>
      <c r="AA724" s="3"/>
    </row>
    <row r="725" spans="1:27" x14ac:dyDescent="0.2">
      <c r="A725" s="3">
        <v>12015</v>
      </c>
      <c r="B725" s="3" t="str">
        <f>VLOOKUP(A725,'QAQC ID Reference Page'!A$1:G$10999,2,FALSE)</f>
        <v>OBS0722</v>
      </c>
      <c r="C725" s="11">
        <f>VLOOKUP(A725,'QAQC ID Reference Page'!A$1:G$10999,3,FALSE)</f>
        <v>44769</v>
      </c>
      <c r="D725" s="12">
        <f>VLOOKUP(A725,'QAQC ID Reference Page'!A$1:G$10999,4,FALSE)</f>
        <v>0.29930555555555555</v>
      </c>
      <c r="E725" s="3">
        <f>VLOOKUP(A725,'QAQC ID Reference Page'!A$1:G$10999,5,FALSE)</f>
        <v>1029</v>
      </c>
      <c r="F725" s="3" t="str">
        <f>VLOOKUP(A725,'QAQC ID Reference Page'!A$1:G$10999,6,FALSE)</f>
        <v>EFR</v>
      </c>
      <c r="G725" s="3" t="str">
        <f>VLOOKUP(A725,'QAQC ID Reference Page'!A$1:G$10999,7,FALSE)</f>
        <v>S</v>
      </c>
      <c r="H725" s="13">
        <v>44772</v>
      </c>
      <c r="I725" s="3">
        <v>0.3</v>
      </c>
      <c r="J725" s="3">
        <v>100</v>
      </c>
      <c r="K725" s="3">
        <v>10</v>
      </c>
      <c r="L725" s="3">
        <v>947.48</v>
      </c>
      <c r="M725" s="26">
        <f t="shared" si="6"/>
        <v>0.1</v>
      </c>
      <c r="N725" s="26">
        <f t="shared" si="7"/>
        <v>139.92703999999998</v>
      </c>
      <c r="O725" s="26">
        <f t="shared" si="8"/>
        <v>13.992703999999998</v>
      </c>
      <c r="P725" s="3"/>
      <c r="Q725" s="3"/>
      <c r="R725" s="3"/>
      <c r="S725" s="3"/>
      <c r="T725" s="3"/>
      <c r="U725" s="3"/>
      <c r="V725" s="3"/>
      <c r="W725" s="3"/>
      <c r="X725" s="3"/>
      <c r="Y725" s="3"/>
      <c r="Z725" s="3"/>
      <c r="AA725" s="3"/>
    </row>
    <row r="726" spans="1:27" x14ac:dyDescent="0.2">
      <c r="A726" s="3">
        <v>12016</v>
      </c>
      <c r="B726" s="3" t="str">
        <f>VLOOKUP(A726,'QAQC ID Reference Page'!A$1:G$10999,2,FALSE)</f>
        <v>OBS0722</v>
      </c>
      <c r="C726" s="11">
        <f>VLOOKUP(A726,'QAQC ID Reference Page'!A$1:G$10999,3,FALSE)</f>
        <v>44770</v>
      </c>
      <c r="D726" s="12">
        <f>VLOOKUP(A726,'QAQC ID Reference Page'!A$1:G$10999,4,FALSE)</f>
        <v>0.47638888888888886</v>
      </c>
      <c r="E726" s="3">
        <f>VLOOKUP(A726,'QAQC ID Reference Page'!A$1:G$10999,5,FALSE)</f>
        <v>1037</v>
      </c>
      <c r="F726" s="3" t="str">
        <f>VLOOKUP(A726,'QAQC ID Reference Page'!A$1:G$10999,6,FALSE)</f>
        <v>C5-1</v>
      </c>
      <c r="G726" s="3" t="str">
        <f>VLOOKUP(A726,'QAQC ID Reference Page'!A$1:G$10999,7,FALSE)</f>
        <v>S</v>
      </c>
      <c r="H726" s="13">
        <v>44814</v>
      </c>
      <c r="I726" s="3">
        <v>0.17</v>
      </c>
      <c r="J726" s="3">
        <v>100</v>
      </c>
      <c r="K726" s="3">
        <v>10</v>
      </c>
      <c r="L726" s="3">
        <v>693.75</v>
      </c>
      <c r="M726" s="26">
        <f t="shared" si="6"/>
        <v>0.1</v>
      </c>
      <c r="N726" s="26">
        <f t="shared" si="7"/>
        <v>102.505</v>
      </c>
      <c r="O726" s="26">
        <f t="shared" si="8"/>
        <v>10.250500000000001</v>
      </c>
      <c r="P726" s="3"/>
      <c r="Q726" s="3"/>
      <c r="R726" s="3"/>
      <c r="S726" s="3"/>
      <c r="T726" s="3"/>
      <c r="U726" s="3"/>
      <c r="V726" s="3"/>
      <c r="W726" s="3"/>
      <c r="X726" s="3"/>
      <c r="Y726" s="3"/>
      <c r="Z726" s="3"/>
      <c r="AA726" s="3"/>
    </row>
    <row r="727" spans="1:27" x14ac:dyDescent="0.2">
      <c r="A727" s="3">
        <v>12017</v>
      </c>
      <c r="B727" s="3" t="str">
        <f>VLOOKUP(A727,'QAQC ID Reference Page'!A$1:G$10999,2,FALSE)</f>
        <v>OBS0722</v>
      </c>
      <c r="C727" s="11">
        <f>VLOOKUP(A727,'QAQC ID Reference Page'!A$1:G$10999,3,FALSE)</f>
        <v>44770</v>
      </c>
      <c r="D727" s="12">
        <f>VLOOKUP(A727,'QAQC ID Reference Page'!A$1:G$10999,4,FALSE)</f>
        <v>0.45833333333333331</v>
      </c>
      <c r="E727" s="3">
        <f>VLOOKUP(A727,'QAQC ID Reference Page'!A$1:G$10999,5,FALSE)</f>
        <v>1044</v>
      </c>
      <c r="F727" s="3" t="str">
        <f>VLOOKUP(A727,'QAQC ID Reference Page'!A$1:G$10999,6,FALSE)</f>
        <v>B7C</v>
      </c>
      <c r="G727" s="3" t="str">
        <f>VLOOKUP(A727,'QAQC ID Reference Page'!A$1:G$10999,7,FALSE)</f>
        <v>B</v>
      </c>
      <c r="H727" s="13">
        <v>44814</v>
      </c>
      <c r="I727" s="3">
        <v>0.17</v>
      </c>
      <c r="J727" s="3">
        <v>100</v>
      </c>
      <c r="K727" s="3">
        <v>10</v>
      </c>
      <c r="L727" s="3">
        <v>258.88</v>
      </c>
      <c r="M727" s="26">
        <f t="shared" si="6"/>
        <v>0.1</v>
      </c>
      <c r="N727" s="26">
        <f t="shared" si="7"/>
        <v>38.144239999999996</v>
      </c>
      <c r="O727" s="26">
        <f t="shared" si="8"/>
        <v>3.8144239999999998</v>
      </c>
      <c r="P727" s="3"/>
      <c r="Q727" s="3"/>
      <c r="R727" s="3"/>
      <c r="S727" s="3"/>
      <c r="T727" s="3"/>
      <c r="U727" s="3"/>
      <c r="V727" s="3"/>
      <c r="W727" s="3"/>
      <c r="X727" s="3"/>
      <c r="Y727" s="3"/>
      <c r="Z727" s="3"/>
      <c r="AA727" s="3"/>
    </row>
    <row r="728" spans="1:27" x14ac:dyDescent="0.2">
      <c r="A728" s="3">
        <v>12018</v>
      </c>
      <c r="B728" s="3" t="str">
        <f>VLOOKUP(A728,'QAQC ID Reference Page'!A$1:G$10999,2,FALSE)</f>
        <v>OBS0722</v>
      </c>
      <c r="C728" s="11">
        <f>VLOOKUP(A728,'QAQC ID Reference Page'!A$1:G$10999,3,FALSE)</f>
        <v>44770</v>
      </c>
      <c r="D728" s="12">
        <f>VLOOKUP(A728,'QAQC ID Reference Page'!A$1:G$10999,4,FALSE)</f>
        <v>0.59305555555555556</v>
      </c>
      <c r="E728" s="3">
        <f>VLOOKUP(A728,'QAQC ID Reference Page'!A$1:G$10999,5,FALSE)</f>
        <v>1013</v>
      </c>
      <c r="F728" s="3" t="str">
        <f>VLOOKUP(A728,'QAQC ID Reference Page'!A$1:G$10999,6,FALSE)</f>
        <v>B4</v>
      </c>
      <c r="G728" s="3" t="str">
        <f>VLOOKUP(A728,'QAQC ID Reference Page'!A$1:G$10999,7,FALSE)</f>
        <v>S</v>
      </c>
      <c r="H728" s="13">
        <v>44814</v>
      </c>
      <c r="I728" s="3">
        <v>0.17</v>
      </c>
      <c r="J728" s="3">
        <v>100</v>
      </c>
      <c r="K728" s="3">
        <v>10</v>
      </c>
      <c r="L728" s="3">
        <v>393.25</v>
      </c>
      <c r="M728" s="26">
        <f t="shared" si="6"/>
        <v>0.1</v>
      </c>
      <c r="N728" s="26">
        <f t="shared" si="7"/>
        <v>58.030999999999999</v>
      </c>
      <c r="O728" s="26">
        <f t="shared" si="8"/>
        <v>5.8031000000000006</v>
      </c>
      <c r="P728" s="3"/>
      <c r="Q728" s="3"/>
      <c r="R728" s="3"/>
      <c r="S728" s="3"/>
      <c r="T728" s="3"/>
      <c r="U728" s="3"/>
      <c r="V728" s="3"/>
      <c r="W728" s="3"/>
      <c r="X728" s="3"/>
      <c r="Y728" s="3"/>
      <c r="Z728" s="3"/>
      <c r="AA728" s="3"/>
    </row>
    <row r="729" spans="1:27" x14ac:dyDescent="0.2">
      <c r="A729" s="3">
        <v>12019</v>
      </c>
      <c r="B729" s="3" t="str">
        <f>VLOOKUP(A729,'QAQC ID Reference Page'!A$1:G$10999,2,FALSE)</f>
        <v>OBS0722</v>
      </c>
      <c r="C729" s="11">
        <f>VLOOKUP(A729,'QAQC ID Reference Page'!A$1:G$10999,3,FALSE)</f>
        <v>44770</v>
      </c>
      <c r="D729" s="12">
        <f>VLOOKUP(A729,'QAQC ID Reference Page'!A$1:G$10999,4,FALSE)</f>
        <v>0.56388888888888888</v>
      </c>
      <c r="E729" s="3">
        <f>VLOOKUP(A729,'QAQC ID Reference Page'!A$1:G$10999,5,FALSE)</f>
        <v>1017</v>
      </c>
      <c r="F729" s="3" t="str">
        <f>VLOOKUP(A729,'QAQC ID Reference Page'!A$1:G$10999,6,FALSE)</f>
        <v>C1</v>
      </c>
      <c r="G729" s="3" t="str">
        <f>VLOOKUP(A729,'QAQC ID Reference Page'!A$1:G$10999,7,FALSE)</f>
        <v>S</v>
      </c>
      <c r="H729" s="13">
        <v>44814</v>
      </c>
      <c r="I729" s="3">
        <v>0.17</v>
      </c>
      <c r="J729" s="3">
        <v>100</v>
      </c>
      <c r="K729" s="3">
        <v>10</v>
      </c>
      <c r="L729" s="3">
        <v>1422.85</v>
      </c>
      <c r="M729" s="26">
        <f t="shared" si="6"/>
        <v>0.1</v>
      </c>
      <c r="N729" s="26">
        <f t="shared" si="7"/>
        <v>210.4118</v>
      </c>
      <c r="O729" s="26">
        <f t="shared" si="8"/>
        <v>21.041180000000001</v>
      </c>
      <c r="P729" s="3"/>
      <c r="Q729" s="3"/>
      <c r="R729" s="3"/>
      <c r="S729" s="3"/>
      <c r="T729" s="3"/>
      <c r="U729" s="3"/>
      <c r="V729" s="3"/>
      <c r="W729" s="3"/>
      <c r="X729" s="3"/>
      <c r="Y729" s="3"/>
      <c r="Z729" s="3"/>
      <c r="AA729" s="3"/>
    </row>
    <row r="730" spans="1:27" x14ac:dyDescent="0.2">
      <c r="A730" s="3">
        <v>12020</v>
      </c>
      <c r="B730" s="3" t="str">
        <f>VLOOKUP(A730,'QAQC ID Reference Page'!A$1:G$10999,2,FALSE)</f>
        <v>OBS0722</v>
      </c>
      <c r="C730" s="11">
        <f>VLOOKUP(A730,'QAQC ID Reference Page'!A$1:G$10999,3,FALSE)</f>
        <v>44770</v>
      </c>
      <c r="D730" s="12">
        <f>VLOOKUP(A730,'QAQC ID Reference Page'!A$1:G$10999,4,FALSE)</f>
        <v>0.42152777777777778</v>
      </c>
      <c r="E730" s="3">
        <f>VLOOKUP(A730,'QAQC ID Reference Page'!A$1:G$10999,5,FALSE)</f>
        <v>1024</v>
      </c>
      <c r="F730" s="3" t="str">
        <f>VLOOKUP(A730,'QAQC ID Reference Page'!A$1:G$10999,6,FALSE)</f>
        <v>C9</v>
      </c>
      <c r="G730" s="3" t="str">
        <f>VLOOKUP(A730,'QAQC ID Reference Page'!A$1:G$10999,7,FALSE)</f>
        <v>S</v>
      </c>
      <c r="H730" s="13">
        <v>44814</v>
      </c>
      <c r="I730" s="3">
        <v>0.17</v>
      </c>
      <c r="J730" s="3">
        <v>100</v>
      </c>
      <c r="K730" s="3">
        <v>10</v>
      </c>
      <c r="L730" s="3">
        <v>689.25</v>
      </c>
      <c r="M730" s="26">
        <f t="shared" si="6"/>
        <v>0.1</v>
      </c>
      <c r="N730" s="26">
        <f t="shared" si="7"/>
        <v>101.839</v>
      </c>
      <c r="O730" s="26">
        <f t="shared" si="8"/>
        <v>10.183900000000001</v>
      </c>
      <c r="P730" s="3"/>
      <c r="Q730" s="3"/>
      <c r="R730" s="3"/>
      <c r="S730" s="3"/>
      <c r="T730" s="3"/>
      <c r="U730" s="3"/>
      <c r="V730" s="3"/>
      <c r="W730" s="3"/>
      <c r="X730" s="3"/>
      <c r="Y730" s="3"/>
      <c r="Z730" s="3"/>
      <c r="AA730" s="3"/>
    </row>
    <row r="731" spans="1:27" x14ac:dyDescent="0.2">
      <c r="A731" s="3">
        <v>12021</v>
      </c>
      <c r="B731" s="3" t="str">
        <f>VLOOKUP(A731,'QAQC ID Reference Page'!A$1:G$10999,2,FALSE)</f>
        <v>OBS0722</v>
      </c>
      <c r="C731" s="11">
        <f>VLOOKUP(A731,'QAQC ID Reference Page'!A$1:G$10999,3,FALSE)</f>
        <v>44770</v>
      </c>
      <c r="D731" s="12">
        <f>VLOOKUP(A731,'QAQC ID Reference Page'!A$1:G$10999,4,FALSE)</f>
        <v>0.48888888888888887</v>
      </c>
      <c r="E731" s="3">
        <f>VLOOKUP(A731,'QAQC ID Reference Page'!A$1:G$10999,5,FALSE)</f>
        <v>1051</v>
      </c>
      <c r="F731" s="3" t="str">
        <f>VLOOKUP(A731,'QAQC ID Reference Page'!A$1:G$10999,6,FALSE)</f>
        <v>C4</v>
      </c>
      <c r="G731" s="3" t="str">
        <f>VLOOKUP(A731,'QAQC ID Reference Page'!A$1:G$10999,7,FALSE)</f>
        <v>S</v>
      </c>
      <c r="H731" s="13">
        <v>44814</v>
      </c>
      <c r="I731" s="3">
        <v>0.17</v>
      </c>
      <c r="J731" s="3">
        <v>100</v>
      </c>
      <c r="K731" s="3">
        <v>10</v>
      </c>
      <c r="L731" s="3">
        <v>598.09</v>
      </c>
      <c r="M731" s="26">
        <f t="shared" si="6"/>
        <v>0.1</v>
      </c>
      <c r="N731" s="26">
        <f t="shared" si="7"/>
        <v>88.347319999999996</v>
      </c>
      <c r="O731" s="26">
        <f t="shared" si="8"/>
        <v>8.8347320000000007</v>
      </c>
      <c r="P731" s="3"/>
      <c r="Q731" s="3"/>
      <c r="R731" s="3"/>
      <c r="S731" s="3"/>
      <c r="T731" s="3"/>
      <c r="U731" s="3"/>
      <c r="V731" s="3"/>
      <c r="W731" s="3"/>
      <c r="X731" s="3"/>
      <c r="Y731" s="3"/>
      <c r="Z731" s="3"/>
      <c r="AA731" s="3"/>
    </row>
    <row r="732" spans="1:27" x14ac:dyDescent="0.2">
      <c r="A732" s="3">
        <v>12022</v>
      </c>
      <c r="B732" s="3" t="str">
        <f>VLOOKUP(A732,'QAQC ID Reference Page'!A$1:G$10999,2,FALSE)</f>
        <v>OBS0722</v>
      </c>
      <c r="C732" s="11">
        <f>VLOOKUP(A732,'QAQC ID Reference Page'!A$1:G$10999,3,FALSE)</f>
        <v>44770</v>
      </c>
      <c r="D732" s="12">
        <f>VLOOKUP(A732,'QAQC ID Reference Page'!A$1:G$10999,4,FALSE)</f>
        <v>0.57291666666666663</v>
      </c>
      <c r="E732" s="3">
        <f>VLOOKUP(A732,'QAQC ID Reference Page'!A$1:G$10999,5,FALSE)</f>
        <v>1035</v>
      </c>
      <c r="F732" s="3" t="str">
        <f>VLOOKUP(A732,'QAQC ID Reference Page'!A$1:G$10999,6,FALSE)</f>
        <v>B1</v>
      </c>
      <c r="G732" s="3" t="str">
        <f>VLOOKUP(A732,'QAQC ID Reference Page'!A$1:G$10999,7,FALSE)</f>
        <v>S</v>
      </c>
      <c r="H732" s="13">
        <v>44814</v>
      </c>
      <c r="I732" s="3">
        <v>0.17</v>
      </c>
      <c r="J732" s="3">
        <v>100</v>
      </c>
      <c r="K732" s="3">
        <v>10</v>
      </c>
      <c r="L732" s="3">
        <v>333.06</v>
      </c>
      <c r="M732" s="26">
        <f t="shared" si="6"/>
        <v>0.1</v>
      </c>
      <c r="N732" s="26">
        <f t="shared" si="7"/>
        <v>49.122879999999995</v>
      </c>
      <c r="O732" s="26">
        <f t="shared" si="8"/>
        <v>4.9122880000000002</v>
      </c>
      <c r="P732" s="3"/>
      <c r="Q732" s="3"/>
      <c r="R732" s="3"/>
      <c r="S732" s="3"/>
      <c r="T732" s="3"/>
      <c r="U732" s="3"/>
      <c r="V732" s="3"/>
      <c r="W732" s="3"/>
      <c r="X732" s="3"/>
      <c r="Y732" s="3"/>
      <c r="Z732" s="3"/>
      <c r="AA732" s="3"/>
    </row>
    <row r="733" spans="1:27" x14ac:dyDescent="0.2">
      <c r="A733" s="3">
        <v>12023</v>
      </c>
      <c r="B733" s="3" t="str">
        <f>VLOOKUP(A733,'QAQC ID Reference Page'!A$1:G$10999,2,FALSE)</f>
        <v>OBS0722</v>
      </c>
      <c r="C733" s="11">
        <f>VLOOKUP(A733,'QAQC ID Reference Page'!A$1:G$10999,3,FALSE)</f>
        <v>44770</v>
      </c>
      <c r="D733" s="12">
        <f>VLOOKUP(A733,'QAQC ID Reference Page'!A$1:G$10999,4,FALSE)</f>
        <v>0.43541666666666667</v>
      </c>
      <c r="E733" s="3">
        <f>VLOOKUP(A733,'QAQC ID Reference Page'!A$1:G$10999,5,FALSE)</f>
        <v>1010</v>
      </c>
      <c r="F733" s="3" t="str">
        <f>VLOOKUP(A733,'QAQC ID Reference Page'!A$1:G$10999,6,FALSE)</f>
        <v>C7C</v>
      </c>
      <c r="G733" s="3" t="str">
        <f>VLOOKUP(A733,'QAQC ID Reference Page'!A$1:G$10999,7,FALSE)</f>
        <v>S</v>
      </c>
      <c r="H733" s="13">
        <v>44814</v>
      </c>
      <c r="I733" s="3">
        <v>0.17</v>
      </c>
      <c r="J733" s="3">
        <v>100</v>
      </c>
      <c r="K733" s="3">
        <v>10</v>
      </c>
      <c r="L733" s="3">
        <v>470.99</v>
      </c>
      <c r="M733" s="26">
        <f t="shared" si="6"/>
        <v>0.1</v>
      </c>
      <c r="N733" s="26">
        <f t="shared" si="7"/>
        <v>69.536519999999996</v>
      </c>
      <c r="O733" s="26">
        <f t="shared" si="8"/>
        <v>6.9536519999999999</v>
      </c>
      <c r="P733" s="3"/>
      <c r="Q733" s="3"/>
      <c r="R733" s="3"/>
      <c r="S733" s="3"/>
      <c r="T733" s="3"/>
      <c r="U733" s="3"/>
      <c r="V733" s="3"/>
      <c r="W733" s="3"/>
      <c r="X733" s="3"/>
      <c r="Y733" s="3"/>
      <c r="Z733" s="3"/>
      <c r="AA733" s="3"/>
    </row>
    <row r="734" spans="1:27" x14ac:dyDescent="0.2">
      <c r="A734" s="3">
        <v>12024</v>
      </c>
      <c r="B734" s="3" t="str">
        <f>VLOOKUP(A734,'QAQC ID Reference Page'!A$1:G$10999,2,FALSE)</f>
        <v>OBS0722</v>
      </c>
      <c r="C734" s="11">
        <f>VLOOKUP(A734,'QAQC ID Reference Page'!A$1:G$10999,3,FALSE)</f>
        <v>44770</v>
      </c>
      <c r="D734" s="12">
        <f>VLOOKUP(A734,'QAQC ID Reference Page'!A$1:G$10999,4,FALSE)</f>
        <v>0.43541666666666667</v>
      </c>
      <c r="E734" s="3">
        <f>VLOOKUP(A734,'QAQC ID Reference Page'!A$1:G$10999,5,FALSE)</f>
        <v>1029</v>
      </c>
      <c r="F734" s="3" t="str">
        <f>VLOOKUP(A734,'QAQC ID Reference Page'!A$1:G$10999,6,FALSE)</f>
        <v>C7C</v>
      </c>
      <c r="G734" s="3" t="str">
        <f>VLOOKUP(A734,'QAQC ID Reference Page'!A$1:G$10999,7,FALSE)</f>
        <v>B</v>
      </c>
      <c r="H734" s="13">
        <v>44814</v>
      </c>
      <c r="I734" s="3">
        <v>0.17</v>
      </c>
      <c r="J734" s="3">
        <v>100</v>
      </c>
      <c r="K734" s="3">
        <v>10</v>
      </c>
      <c r="L734" s="3">
        <v>351.36</v>
      </c>
      <c r="M734" s="26">
        <f t="shared" si="6"/>
        <v>0.1</v>
      </c>
      <c r="N734" s="26">
        <f t="shared" si="7"/>
        <v>51.83128</v>
      </c>
      <c r="O734" s="26">
        <f t="shared" si="8"/>
        <v>5.183128</v>
      </c>
      <c r="P734" s="3"/>
      <c r="Q734" s="3"/>
      <c r="R734" s="3"/>
      <c r="S734" s="3"/>
      <c r="T734" s="3"/>
      <c r="U734" s="3"/>
      <c r="V734" s="3"/>
      <c r="W734" s="3"/>
      <c r="X734" s="3"/>
      <c r="Y734" s="3"/>
      <c r="Z734" s="3"/>
      <c r="AA734" s="3"/>
    </row>
    <row r="735" spans="1:27" x14ac:dyDescent="0.2">
      <c r="A735" s="3">
        <v>12025</v>
      </c>
      <c r="B735" s="3" t="str">
        <f>VLOOKUP(A735,'QAQC ID Reference Page'!A$1:G$10999,2,FALSE)</f>
        <v>OBS0722</v>
      </c>
      <c r="C735" s="11">
        <f>VLOOKUP(A735,'QAQC ID Reference Page'!A$1:G$10999,3,FALSE)</f>
        <v>44770</v>
      </c>
      <c r="D735" s="12">
        <f>VLOOKUP(A735,'QAQC ID Reference Page'!A$1:G$10999,4,FALSE)</f>
        <v>0.3888888888888889</v>
      </c>
      <c r="E735" s="3">
        <f>VLOOKUP(A735,'QAQC ID Reference Page'!A$1:G$10999,5,FALSE)</f>
        <v>1031</v>
      </c>
      <c r="F735" s="3" t="str">
        <f>VLOOKUP(A735,'QAQC ID Reference Page'!A$1:G$10999,6,FALSE)</f>
        <v>B11</v>
      </c>
      <c r="G735" s="3" t="str">
        <f>VLOOKUP(A735,'QAQC ID Reference Page'!A$1:G$10999,7,FALSE)</f>
        <v>S</v>
      </c>
      <c r="H735" s="13">
        <v>44814</v>
      </c>
      <c r="I735" s="3">
        <v>0.17</v>
      </c>
      <c r="J735" s="3">
        <v>100</v>
      </c>
      <c r="K735" s="3">
        <v>10</v>
      </c>
      <c r="L735" s="3">
        <v>1364.26</v>
      </c>
      <c r="M735" s="26">
        <f t="shared" si="6"/>
        <v>0.1</v>
      </c>
      <c r="N735" s="26">
        <f t="shared" si="7"/>
        <v>201.74047999999999</v>
      </c>
      <c r="O735" s="26">
        <f t="shared" si="8"/>
        <v>20.174047999999999</v>
      </c>
      <c r="P735" s="3"/>
      <c r="Q735" s="3"/>
      <c r="R735" s="3"/>
      <c r="S735" s="3"/>
      <c r="T735" s="3"/>
      <c r="U735" s="3"/>
      <c r="V735" s="3"/>
      <c r="W735" s="3"/>
      <c r="X735" s="3"/>
      <c r="Y735" s="3"/>
      <c r="Z735" s="3"/>
      <c r="AA735" s="3"/>
    </row>
    <row r="736" spans="1:27" x14ac:dyDescent="0.2">
      <c r="A736" s="3">
        <v>12026</v>
      </c>
      <c r="B736" s="3" t="str">
        <f>VLOOKUP(A736,'QAQC ID Reference Page'!A$1:G$10999,2,FALSE)</f>
        <v>OBS0722</v>
      </c>
      <c r="C736" s="11">
        <f>VLOOKUP(A736,'QAQC ID Reference Page'!A$1:G$10999,3,FALSE)</f>
        <v>44770</v>
      </c>
      <c r="D736" s="12">
        <f>VLOOKUP(A736,'QAQC ID Reference Page'!A$1:G$10999,4,FALSE)</f>
        <v>0.56388888888888888</v>
      </c>
      <c r="E736" s="3">
        <f>VLOOKUP(A736,'QAQC ID Reference Page'!A$1:G$10999,5,FALSE)</f>
        <v>1027</v>
      </c>
      <c r="F736" s="3" t="str">
        <f>VLOOKUP(A736,'QAQC ID Reference Page'!A$1:G$10999,6,FALSE)</f>
        <v>C1</v>
      </c>
      <c r="G736" s="3" t="str">
        <f>VLOOKUP(A736,'QAQC ID Reference Page'!A$1:G$10999,7,FALSE)</f>
        <v>B</v>
      </c>
      <c r="H736" s="13">
        <v>44814</v>
      </c>
      <c r="I736" s="3">
        <v>0.18</v>
      </c>
      <c r="J736" s="3">
        <v>100</v>
      </c>
      <c r="K736" s="3">
        <v>10</v>
      </c>
      <c r="L736" s="3">
        <v>722.01</v>
      </c>
      <c r="M736" s="26">
        <f t="shared" si="6"/>
        <v>0.1</v>
      </c>
      <c r="N736" s="26">
        <f t="shared" si="7"/>
        <v>106.67747999999999</v>
      </c>
      <c r="O736" s="26">
        <f t="shared" si="8"/>
        <v>10.667748</v>
      </c>
      <c r="P736" s="3"/>
      <c r="Q736" s="3"/>
      <c r="R736" s="3"/>
      <c r="S736" s="3"/>
      <c r="T736" s="3"/>
      <c r="U736" s="3"/>
      <c r="V736" s="3"/>
      <c r="W736" s="3"/>
      <c r="X736" s="3"/>
      <c r="Y736" s="3"/>
      <c r="Z736" s="3"/>
      <c r="AA736" s="3"/>
    </row>
    <row r="737" spans="1:27" x14ac:dyDescent="0.2">
      <c r="A737" s="3">
        <v>12027</v>
      </c>
      <c r="B737" s="3" t="str">
        <f>VLOOKUP(A737,'QAQC ID Reference Page'!A$1:G$10999,2,FALSE)</f>
        <v>OBS0722</v>
      </c>
      <c r="C737" s="11">
        <f>VLOOKUP(A737,'QAQC ID Reference Page'!A$1:G$10999,3,FALSE)</f>
        <v>44770</v>
      </c>
      <c r="D737" s="12">
        <f>VLOOKUP(A737,'QAQC ID Reference Page'!A$1:G$10999,4,FALSE)</f>
        <v>0.37222222222222223</v>
      </c>
      <c r="E737" s="3">
        <f>VLOOKUP(A737,'QAQC ID Reference Page'!A$1:G$10999,5,FALSE)</f>
        <v>1033</v>
      </c>
      <c r="F737" s="3" t="str">
        <f>VLOOKUP(A737,'QAQC ID Reference Page'!A$1:G$10999,6,FALSE)</f>
        <v>BSR</v>
      </c>
      <c r="G737" s="3" t="str">
        <f>VLOOKUP(A737,'QAQC ID Reference Page'!A$1:G$10999,7,FALSE)</f>
        <v>S</v>
      </c>
      <c r="H737" s="13">
        <v>44814</v>
      </c>
      <c r="I737" s="3">
        <v>0.18</v>
      </c>
      <c r="J737" s="3">
        <v>100</v>
      </c>
      <c r="K737" s="3">
        <v>10</v>
      </c>
      <c r="L737" s="3">
        <v>2075.7399999999998</v>
      </c>
      <c r="M737" s="26">
        <f t="shared" si="6"/>
        <v>0.1</v>
      </c>
      <c r="N737" s="26">
        <f t="shared" si="7"/>
        <v>307.02951999999993</v>
      </c>
      <c r="O737" s="26">
        <f t="shared" si="8"/>
        <v>30.702951999999996</v>
      </c>
      <c r="P737" s="3"/>
      <c r="Q737" s="3"/>
      <c r="R737" s="3"/>
      <c r="S737" s="3"/>
      <c r="T737" s="3"/>
      <c r="U737" s="3"/>
      <c r="V737" s="3"/>
      <c r="W737" s="3"/>
      <c r="X737" s="3"/>
      <c r="Y737" s="3"/>
      <c r="Z737" s="3"/>
      <c r="AA737" s="3"/>
    </row>
    <row r="738" spans="1:27" x14ac:dyDescent="0.2">
      <c r="A738" s="3">
        <v>12028</v>
      </c>
      <c r="B738" s="3" t="str">
        <f>VLOOKUP(A738,'QAQC ID Reference Page'!A$1:G$10999,2,FALSE)</f>
        <v>OBS0722</v>
      </c>
      <c r="C738" s="11">
        <f>VLOOKUP(A738,'QAQC ID Reference Page'!A$1:G$10999,3,FALSE)</f>
        <v>44770</v>
      </c>
      <c r="D738" s="12">
        <f>VLOOKUP(A738,'QAQC ID Reference Page'!A$1:G$10999,4,FALSE)</f>
        <v>0.34722222222222221</v>
      </c>
      <c r="E738" s="3">
        <f>VLOOKUP(A738,'QAQC ID Reference Page'!A$1:G$10999,5,FALSE)</f>
        <v>1016</v>
      </c>
      <c r="F738" s="3" t="str">
        <f>VLOOKUP(A738,'QAQC ID Reference Page'!A$1:G$10999,6,FALSE)</f>
        <v>WB</v>
      </c>
      <c r="G738" s="3" t="str">
        <f>VLOOKUP(A738,'QAQC ID Reference Page'!A$1:G$10999,7,FALSE)</f>
        <v>S</v>
      </c>
      <c r="H738" s="13">
        <v>44814</v>
      </c>
      <c r="I738" s="3">
        <v>0.18</v>
      </c>
      <c r="J738" s="3">
        <v>80</v>
      </c>
      <c r="K738" s="3">
        <v>10</v>
      </c>
      <c r="L738" s="3">
        <v>2195.62</v>
      </c>
      <c r="M738" s="26">
        <f t="shared" si="6"/>
        <v>0.125</v>
      </c>
      <c r="N738" s="26">
        <f t="shared" si="7"/>
        <v>324.77175999999997</v>
      </c>
      <c r="O738" s="26">
        <f t="shared" si="8"/>
        <v>40.596469999999997</v>
      </c>
      <c r="P738" s="3"/>
      <c r="Q738" s="3"/>
      <c r="R738" s="3"/>
      <c r="S738" s="3"/>
      <c r="T738" s="3"/>
      <c r="U738" s="3"/>
      <c r="V738" s="3"/>
      <c r="W738" s="3"/>
      <c r="X738" s="3"/>
      <c r="Y738" s="3"/>
      <c r="Z738" s="3"/>
      <c r="AA738" s="3"/>
    </row>
    <row r="739" spans="1:27" x14ac:dyDescent="0.2">
      <c r="A739" s="3">
        <v>12029</v>
      </c>
      <c r="B739" s="3" t="str">
        <f>VLOOKUP(A739,'QAQC ID Reference Page'!A$1:G$10999,2,FALSE)</f>
        <v>OBS0722</v>
      </c>
      <c r="C739" s="11">
        <f>VLOOKUP(A739,'QAQC ID Reference Page'!A$1:G$10999,3,FALSE)</f>
        <v>44770</v>
      </c>
      <c r="D739" s="12">
        <f>VLOOKUP(A739,'QAQC ID Reference Page'!A$1:G$10999,4,FALSE)</f>
        <v>0.45833333333333331</v>
      </c>
      <c r="E739" s="3">
        <f>VLOOKUP(A739,'QAQC ID Reference Page'!A$1:G$10999,5,FALSE)</f>
        <v>1021</v>
      </c>
      <c r="F739" s="3" t="str">
        <f>VLOOKUP(A739,'QAQC ID Reference Page'!A$1:G$10999,6,FALSE)</f>
        <v>B7C</v>
      </c>
      <c r="G739" s="3" t="str">
        <f>VLOOKUP(A739,'QAQC ID Reference Page'!A$1:G$10999,7,FALSE)</f>
        <v>S</v>
      </c>
      <c r="H739" s="13">
        <v>44814</v>
      </c>
      <c r="I739" s="3">
        <v>0.18</v>
      </c>
      <c r="J739" s="3">
        <v>100</v>
      </c>
      <c r="K739" s="3">
        <v>10</v>
      </c>
      <c r="L739" s="3">
        <v>328.58</v>
      </c>
      <c r="M739" s="26">
        <f t="shared" si="6"/>
        <v>0.1</v>
      </c>
      <c r="N739" s="26">
        <f t="shared" si="7"/>
        <v>48.449839999999995</v>
      </c>
      <c r="O739" s="26">
        <f t="shared" si="8"/>
        <v>4.8449840000000002</v>
      </c>
      <c r="P739" s="3"/>
      <c r="Q739" s="3"/>
      <c r="R739" s="3"/>
      <c r="S739" s="3"/>
      <c r="T739" s="3"/>
      <c r="U739" s="3"/>
      <c r="V739" s="3"/>
      <c r="W739" s="3"/>
      <c r="X739" s="3"/>
      <c r="Y739" s="3"/>
      <c r="Z739" s="3"/>
      <c r="AA739" s="3"/>
    </row>
    <row r="740" spans="1:27" x14ac:dyDescent="0.2">
      <c r="A740" s="3">
        <v>12030</v>
      </c>
      <c r="B740" s="3" t="str">
        <f>VLOOKUP(A740,'QAQC ID Reference Page'!A$1:G$10999,2,FALSE)</f>
        <v>OBS0722</v>
      </c>
      <c r="C740" s="11">
        <f>VLOOKUP(A740,'QAQC ID Reference Page'!A$1:G$10999,3,FALSE)</f>
        <v>44770</v>
      </c>
      <c r="D740" s="12">
        <f>VLOOKUP(A740,'QAQC ID Reference Page'!A$1:G$10999,4,FALSE)</f>
        <v>0.53749999999999998</v>
      </c>
      <c r="E740" s="3">
        <f>VLOOKUP(A740,'QAQC ID Reference Page'!A$1:G$10999,5,FALSE)</f>
        <v>1036</v>
      </c>
      <c r="F740" s="3" t="str">
        <f>VLOOKUP(A740,'QAQC ID Reference Page'!A$1:G$10999,6,FALSE)</f>
        <v>E1</v>
      </c>
      <c r="G740" s="3" t="str">
        <f>VLOOKUP(A740,'QAQC ID Reference Page'!A$1:G$10999,7,FALSE)</f>
        <v>S</v>
      </c>
      <c r="H740" s="13">
        <v>44814</v>
      </c>
      <c r="I740" s="3">
        <v>0.18</v>
      </c>
      <c r="J740" s="3">
        <v>100</v>
      </c>
      <c r="K740" s="3">
        <v>10</v>
      </c>
      <c r="L740" s="3">
        <v>569.41</v>
      </c>
      <c r="M740" s="26">
        <f t="shared" si="6"/>
        <v>0.1</v>
      </c>
      <c r="N740" s="26">
        <f t="shared" si="7"/>
        <v>84.092679999999987</v>
      </c>
      <c r="O740" s="26">
        <f t="shared" si="8"/>
        <v>8.4092679999999991</v>
      </c>
      <c r="P740" s="3"/>
      <c r="Q740" s="3"/>
      <c r="R740" s="3"/>
      <c r="S740" s="3"/>
      <c r="T740" s="3"/>
      <c r="U740" s="3"/>
      <c r="V740" s="3"/>
      <c r="W740" s="3"/>
      <c r="X740" s="3"/>
      <c r="Y740" s="3"/>
      <c r="Z740" s="3"/>
      <c r="AA740" s="3"/>
    </row>
    <row r="741" spans="1:27" x14ac:dyDescent="0.2">
      <c r="A741" s="3">
        <v>12031</v>
      </c>
      <c r="B741" s="3" t="str">
        <f>VLOOKUP(A741,'QAQC ID Reference Page'!A$1:G$10999,2,FALSE)</f>
        <v>OBS0722</v>
      </c>
      <c r="C741" s="11">
        <f>VLOOKUP(A741,'QAQC ID Reference Page'!A$1:G$10999,3,FALSE)</f>
        <v>44770</v>
      </c>
      <c r="D741" s="12">
        <f>VLOOKUP(A741,'QAQC ID Reference Page'!A$1:G$10999,4,FALSE)</f>
        <v>0.52152777777777781</v>
      </c>
      <c r="E741" s="3">
        <f>VLOOKUP(A741,'QAQC ID Reference Page'!A$1:G$10999,5,FALSE)</f>
        <v>1005</v>
      </c>
      <c r="F741" s="3" t="str">
        <f>VLOOKUP(A741,'QAQC ID Reference Page'!A$1:G$10999,6,FALSE)</f>
        <v>BLB</v>
      </c>
      <c r="G741" s="3" t="str">
        <f>VLOOKUP(A741,'QAQC ID Reference Page'!A$1:G$10999,7,FALSE)</f>
        <v>S</v>
      </c>
      <c r="H741" s="13">
        <v>44814</v>
      </c>
      <c r="I741" s="3">
        <v>0.18</v>
      </c>
      <c r="J741" s="3">
        <v>100</v>
      </c>
      <c r="K741" s="3">
        <v>10</v>
      </c>
      <c r="L741" s="3">
        <v>1138.27</v>
      </c>
      <c r="M741" s="26">
        <f t="shared" si="6"/>
        <v>0.1</v>
      </c>
      <c r="N741" s="26">
        <f t="shared" si="7"/>
        <v>168.28395999999998</v>
      </c>
      <c r="O741" s="26">
        <f t="shared" si="8"/>
        <v>16.828395999999998</v>
      </c>
      <c r="P741" s="3"/>
      <c r="Q741" s="3"/>
      <c r="R741" s="3"/>
      <c r="S741" s="3"/>
      <c r="T741" s="3"/>
      <c r="U741" s="3"/>
      <c r="V741" s="3"/>
      <c r="W741" s="3"/>
      <c r="X741" s="3"/>
      <c r="Y741" s="3"/>
      <c r="Z741" s="3"/>
      <c r="AA741" s="3"/>
    </row>
    <row r="742" spans="1:27" x14ac:dyDescent="0.2">
      <c r="A742" s="3">
        <v>12032</v>
      </c>
      <c r="B742" s="3" t="str">
        <f>VLOOKUP(A742,'QAQC ID Reference Page'!A$1:G$10999,2,FALSE)</f>
        <v>OBS0722</v>
      </c>
      <c r="C742" s="11">
        <f>VLOOKUP(A742,'QAQC ID Reference Page'!A$1:G$10999,3,FALSE)</f>
        <v>44770</v>
      </c>
      <c r="D742" s="12">
        <f>VLOOKUP(A742,'QAQC ID Reference Page'!A$1:G$10999,4,FALSE)</f>
        <v>0.51180555555555551</v>
      </c>
      <c r="E742" s="3">
        <f>VLOOKUP(A742,'QAQC ID Reference Page'!A$1:G$10999,5,FALSE)</f>
        <v>1025</v>
      </c>
      <c r="F742" s="3" t="str">
        <f>VLOOKUP(A742,'QAQC ID Reference Page'!A$1:G$10999,6,FALSE)</f>
        <v>WFR</v>
      </c>
      <c r="G742" s="3" t="str">
        <f>VLOOKUP(A742,'QAQC ID Reference Page'!A$1:G$10999,7,FALSE)</f>
        <v>S</v>
      </c>
      <c r="H742" s="13">
        <v>44814</v>
      </c>
      <c r="I742" s="3">
        <v>0.18</v>
      </c>
      <c r="J742" s="3">
        <v>100</v>
      </c>
      <c r="K742" s="3">
        <v>10</v>
      </c>
      <c r="L742" s="3">
        <v>1695.24</v>
      </c>
      <c r="M742" s="26">
        <f t="shared" si="6"/>
        <v>0.1</v>
      </c>
      <c r="N742" s="26">
        <f t="shared" si="7"/>
        <v>250.71551999999997</v>
      </c>
      <c r="O742" s="26">
        <f t="shared" si="8"/>
        <v>25.071551999999997</v>
      </c>
      <c r="P742" s="3"/>
      <c r="Q742" s="3"/>
      <c r="R742" s="3"/>
      <c r="S742" s="3"/>
      <c r="T742" s="3"/>
      <c r="U742" s="3"/>
      <c r="V742" s="3"/>
      <c r="W742" s="3"/>
      <c r="X742" s="3"/>
      <c r="Y742" s="3"/>
      <c r="Z742" s="3"/>
      <c r="AA742" s="3"/>
    </row>
    <row r="743" spans="1:27" x14ac:dyDescent="0.2">
      <c r="A743" s="3">
        <v>12033</v>
      </c>
      <c r="B743" s="3" t="str">
        <f>VLOOKUP(A743,'QAQC ID Reference Page'!A$1:G$10999,2,FALSE)</f>
        <v>OBS0722</v>
      </c>
      <c r="C743" s="11">
        <f>VLOOKUP(A743,'QAQC ID Reference Page'!A$1:G$10999,3,FALSE)</f>
        <v>44770</v>
      </c>
      <c r="D743" s="12">
        <f>VLOOKUP(A743,'QAQC ID Reference Page'!A$1:G$10999,4,FALSE)</f>
        <v>0.54652777777777772</v>
      </c>
      <c r="E743" s="3">
        <f>VLOOKUP(A743,'QAQC ID Reference Page'!A$1:G$10999,5,FALSE)</f>
        <v>1015</v>
      </c>
      <c r="F743" s="3" t="str">
        <f>VLOOKUP(A743,'QAQC ID Reference Page'!A$1:G$10999,6,FALSE)</f>
        <v>D1</v>
      </c>
      <c r="G743" s="3" t="str">
        <f>VLOOKUP(A743,'QAQC ID Reference Page'!A$1:G$10999,7,FALSE)</f>
        <v>S</v>
      </c>
      <c r="H743" s="13">
        <v>44814</v>
      </c>
      <c r="I743" s="3">
        <v>0.18</v>
      </c>
      <c r="J743" s="3">
        <v>80</v>
      </c>
      <c r="K743" s="3">
        <v>10</v>
      </c>
      <c r="L743" s="3">
        <v>698.59</v>
      </c>
      <c r="M743" s="26">
        <f t="shared" si="6"/>
        <v>0.125</v>
      </c>
      <c r="N743" s="26">
        <f t="shared" si="7"/>
        <v>103.21131999999999</v>
      </c>
      <c r="O743" s="26">
        <f t="shared" si="8"/>
        <v>12.901414999999998</v>
      </c>
      <c r="P743" s="3"/>
      <c r="Q743" s="3"/>
      <c r="R743" s="3"/>
      <c r="S743" s="3"/>
      <c r="T743" s="3"/>
      <c r="U743" s="3"/>
      <c r="V743" s="3"/>
      <c r="W743" s="3"/>
      <c r="X743" s="3"/>
      <c r="Y743" s="3"/>
      <c r="Z743" s="3"/>
      <c r="AA743" s="3"/>
    </row>
    <row r="744" spans="1:27" x14ac:dyDescent="0.2">
      <c r="A744" s="3">
        <v>12034</v>
      </c>
      <c r="B744" s="3" t="str">
        <f>VLOOKUP(A744,'QAQC ID Reference Page'!A$1:G$10999,2,FALSE)</f>
        <v>OBS0722</v>
      </c>
      <c r="C744" s="11">
        <f>VLOOKUP(A744,'QAQC ID Reference Page'!A$1:G$10999,3,FALSE)</f>
        <v>44770</v>
      </c>
      <c r="D744" s="12">
        <f>VLOOKUP(A744,'QAQC ID Reference Page'!A$1:G$10999,4,FALSE)</f>
        <v>0.3888888888888889</v>
      </c>
      <c r="E744" s="3">
        <f>VLOOKUP(A744,'QAQC ID Reference Page'!A$1:G$10999,5,FALSE)</f>
        <v>1018</v>
      </c>
      <c r="F744" s="3" t="str">
        <f>VLOOKUP(A744,'QAQC ID Reference Page'!A$1:G$10999,6,FALSE)</f>
        <v>B11</v>
      </c>
      <c r="G744" s="3" t="str">
        <f>VLOOKUP(A744,'QAQC ID Reference Page'!A$1:G$10999,7,FALSE)</f>
        <v>B</v>
      </c>
      <c r="H744" s="13">
        <v>44814</v>
      </c>
      <c r="I744" s="3">
        <v>0.18</v>
      </c>
      <c r="J744" s="3">
        <v>100</v>
      </c>
      <c r="K744" s="3">
        <v>10</v>
      </c>
      <c r="L744" s="3">
        <v>1536.93</v>
      </c>
      <c r="M744" s="26">
        <f t="shared" si="6"/>
        <v>0.1</v>
      </c>
      <c r="N744" s="26">
        <f t="shared" si="7"/>
        <v>227.28564</v>
      </c>
      <c r="O744" s="26">
        <f t="shared" si="8"/>
        <v>22.728564000000002</v>
      </c>
      <c r="P744" s="3"/>
      <c r="Q744" s="3"/>
      <c r="R744" s="3"/>
      <c r="S744" s="3"/>
      <c r="T744" s="3"/>
      <c r="U744" s="3"/>
      <c r="V744" s="3"/>
      <c r="W744" s="3"/>
      <c r="X744" s="3"/>
      <c r="Y744" s="3"/>
      <c r="Z744" s="3"/>
      <c r="AA744" s="3"/>
    </row>
    <row r="745" spans="1:27" x14ac:dyDescent="0.2">
      <c r="A745" s="3">
        <v>12035</v>
      </c>
      <c r="B745" s="3" t="str">
        <f>VLOOKUP(A745,'QAQC ID Reference Page'!A$1:G$10999,2,FALSE)</f>
        <v>OBS0722</v>
      </c>
      <c r="C745" s="11">
        <f>VLOOKUP(A745,'QAQC ID Reference Page'!A$1:G$10999,3,FALSE)</f>
        <v>44770</v>
      </c>
      <c r="D745" s="12">
        <f>VLOOKUP(A745,'QAQC ID Reference Page'!A$1:G$10999,4,FALSE)</f>
        <v>0.47638888888888886</v>
      </c>
      <c r="E745" s="3">
        <f>VLOOKUP(A745,'QAQC ID Reference Page'!A$1:G$10999,5,FALSE)</f>
        <v>1038</v>
      </c>
      <c r="F745" s="3" t="str">
        <f>VLOOKUP(A745,'QAQC ID Reference Page'!A$1:G$10999,6,FALSE)</f>
        <v>C5-1</v>
      </c>
      <c r="G745" s="3" t="str">
        <f>VLOOKUP(A745,'QAQC ID Reference Page'!A$1:G$10999,7,FALSE)</f>
        <v>B</v>
      </c>
      <c r="H745" s="13">
        <v>44814</v>
      </c>
      <c r="I745" s="3">
        <v>0.18</v>
      </c>
      <c r="J745" s="3">
        <v>100</v>
      </c>
      <c r="K745" s="3">
        <v>10</v>
      </c>
      <c r="L745" s="3">
        <v>734.46</v>
      </c>
      <c r="M745" s="26">
        <f t="shared" si="6"/>
        <v>0.1</v>
      </c>
      <c r="N745" s="26">
        <f t="shared" si="7"/>
        <v>108.52007999999999</v>
      </c>
      <c r="O745" s="26">
        <f t="shared" si="8"/>
        <v>10.852008</v>
      </c>
      <c r="P745" s="3"/>
      <c r="Q745" s="3"/>
      <c r="R745" s="3"/>
      <c r="S745" s="3"/>
      <c r="T745" s="3"/>
      <c r="U745" s="3"/>
      <c r="V745" s="3"/>
      <c r="W745" s="3"/>
      <c r="X745" s="3"/>
      <c r="Y745" s="3"/>
      <c r="Z745" s="3"/>
      <c r="AA745" s="3"/>
    </row>
    <row r="746" spans="1:27" x14ac:dyDescent="0.2">
      <c r="A746" s="3">
        <v>13001</v>
      </c>
      <c r="B746" s="3" t="str">
        <f>VLOOKUP(A746,'QAQC ID Reference Page'!A$1:G$10999,2,FALSE)</f>
        <v>OBS0822</v>
      </c>
      <c r="C746" s="11">
        <f>VLOOKUP(A746,'QAQC ID Reference Page'!A$1:G$10999,3,FALSE)</f>
        <v>44777</v>
      </c>
      <c r="D746" s="12">
        <f>VLOOKUP(A746,'QAQC ID Reference Page'!A$1:G$10999,4,FALSE)</f>
        <v>0.5805555555555556</v>
      </c>
      <c r="E746" s="3">
        <f>VLOOKUP(A746,'QAQC ID Reference Page'!A$1:G$10999,5,FALSE)</f>
        <v>1012</v>
      </c>
      <c r="F746" s="3" t="str">
        <f>VLOOKUP(A746,'QAQC ID Reference Page'!A$1:G$10999,6,FALSE)</f>
        <v>B1</v>
      </c>
      <c r="G746" s="3" t="str">
        <f>VLOOKUP(A746,'QAQC ID Reference Page'!A$1:G$10999,7,FALSE)</f>
        <v>S</v>
      </c>
      <c r="H746" s="13">
        <v>44813</v>
      </c>
      <c r="I746" s="3">
        <v>0.18</v>
      </c>
      <c r="J746" s="3">
        <v>100</v>
      </c>
      <c r="K746" s="3">
        <v>10</v>
      </c>
      <c r="L746" s="3">
        <v>221.3</v>
      </c>
      <c r="M746" s="26">
        <f t="shared" si="6"/>
        <v>0.1</v>
      </c>
      <c r="N746" s="26">
        <f t="shared" si="7"/>
        <v>32.572400000000002</v>
      </c>
      <c r="O746" s="26">
        <f t="shared" si="8"/>
        <v>3.2572400000000004</v>
      </c>
      <c r="P746" s="3"/>
      <c r="Q746" s="3"/>
      <c r="R746" s="3"/>
      <c r="S746" s="3"/>
      <c r="T746" s="3"/>
      <c r="U746" s="3"/>
      <c r="V746" s="3"/>
      <c r="W746" s="3"/>
      <c r="X746" s="3"/>
      <c r="Y746" s="3"/>
      <c r="Z746" s="3"/>
      <c r="AA746" s="3"/>
    </row>
    <row r="747" spans="1:27" x14ac:dyDescent="0.2">
      <c r="A747" s="3">
        <v>13002</v>
      </c>
      <c r="B747" s="3" t="str">
        <f>VLOOKUP(A747,'QAQC ID Reference Page'!A$1:G$10999,2,FALSE)</f>
        <v>OBS0822</v>
      </c>
      <c r="C747" s="11">
        <f>VLOOKUP(A747,'QAQC ID Reference Page'!A$1:G$10999,3,FALSE)</f>
        <v>44777</v>
      </c>
      <c r="D747" s="12">
        <f>VLOOKUP(A747,'QAQC ID Reference Page'!A$1:G$10999,4,FALSE)</f>
        <v>0.54166666666666663</v>
      </c>
      <c r="E747" s="3">
        <f>VLOOKUP(A747,'QAQC ID Reference Page'!A$1:G$10999,5,FALSE)</f>
        <v>1041</v>
      </c>
      <c r="F747" s="3" t="str">
        <f>VLOOKUP(A747,'QAQC ID Reference Page'!A$1:G$10999,6,FALSE)</f>
        <v>E1</v>
      </c>
      <c r="G747" s="3" t="str">
        <f>VLOOKUP(A747,'QAQC ID Reference Page'!A$1:G$10999,7,FALSE)</f>
        <v>S</v>
      </c>
      <c r="H747" s="13">
        <v>44813</v>
      </c>
      <c r="I747" s="3">
        <v>0.18</v>
      </c>
      <c r="J747" s="3">
        <v>100</v>
      </c>
      <c r="K747" s="3">
        <v>10</v>
      </c>
      <c r="L747" s="3">
        <v>419.18</v>
      </c>
      <c r="M747" s="26">
        <f t="shared" si="6"/>
        <v>0.1</v>
      </c>
      <c r="N747" s="26">
        <f t="shared" si="7"/>
        <v>61.858640000000001</v>
      </c>
      <c r="O747" s="26">
        <f t="shared" si="8"/>
        <v>6.1858640000000005</v>
      </c>
      <c r="P747" s="3"/>
      <c r="Q747" s="3"/>
      <c r="R747" s="3"/>
      <c r="S747" s="3"/>
      <c r="T747" s="3"/>
      <c r="U747" s="3"/>
      <c r="V747" s="3"/>
      <c r="W747" s="3"/>
      <c r="X747" s="3"/>
      <c r="Y747" s="3"/>
      <c r="Z747" s="3"/>
      <c r="AA747" s="3"/>
    </row>
    <row r="748" spans="1:27" x14ac:dyDescent="0.2">
      <c r="A748" s="3">
        <v>13003</v>
      </c>
      <c r="B748" s="3" t="str">
        <f>VLOOKUP(A748,'QAQC ID Reference Page'!A$1:G$10999,2,FALSE)</f>
        <v>OBS0822</v>
      </c>
      <c r="C748" s="11">
        <f>VLOOKUP(A748,'QAQC ID Reference Page'!A$1:G$10999,3,FALSE)</f>
        <v>44777</v>
      </c>
      <c r="D748" s="12">
        <f>VLOOKUP(A748,'QAQC ID Reference Page'!A$1:G$10999,4,FALSE)</f>
        <v>0.60277777777777775</v>
      </c>
      <c r="E748" s="3">
        <f>VLOOKUP(A748,'QAQC ID Reference Page'!A$1:G$10999,5,FALSE)</f>
        <v>1011</v>
      </c>
      <c r="F748" s="3" t="str">
        <f>VLOOKUP(A748,'QAQC ID Reference Page'!A$1:G$10999,6,FALSE)</f>
        <v>B4</v>
      </c>
      <c r="G748" s="3" t="str">
        <f>VLOOKUP(A748,'QAQC ID Reference Page'!A$1:G$10999,7,FALSE)</f>
        <v>S</v>
      </c>
      <c r="H748" s="13">
        <v>44813</v>
      </c>
      <c r="I748" s="3">
        <v>0.18</v>
      </c>
      <c r="J748" s="3">
        <v>100</v>
      </c>
      <c r="K748" s="3">
        <v>10</v>
      </c>
      <c r="L748" s="3">
        <v>217.42</v>
      </c>
      <c r="M748" s="26">
        <f t="shared" si="6"/>
        <v>0.1</v>
      </c>
      <c r="N748" s="26">
        <f t="shared" si="7"/>
        <v>31.998159999999999</v>
      </c>
      <c r="O748" s="26">
        <f t="shared" si="8"/>
        <v>3.1998160000000002</v>
      </c>
      <c r="P748" s="3"/>
      <c r="Q748" s="3"/>
      <c r="R748" s="3"/>
      <c r="S748" s="3"/>
      <c r="T748" s="3"/>
      <c r="U748" s="3"/>
      <c r="V748" s="3"/>
      <c r="W748" s="3"/>
      <c r="X748" s="3"/>
      <c r="Y748" s="3"/>
      <c r="Z748" s="3"/>
      <c r="AA748" s="3"/>
    </row>
    <row r="749" spans="1:27" x14ac:dyDescent="0.2">
      <c r="A749" s="3">
        <v>13004</v>
      </c>
      <c r="B749" s="3" t="str">
        <f>VLOOKUP(A749,'QAQC ID Reference Page'!A$1:G$10999,2,FALSE)</f>
        <v>OBS0822</v>
      </c>
      <c r="C749" s="11">
        <f>VLOOKUP(A749,'QAQC ID Reference Page'!A$1:G$10999,3,FALSE)</f>
        <v>44777</v>
      </c>
      <c r="D749" s="12">
        <f>VLOOKUP(A749,'QAQC ID Reference Page'!A$1:G$10999,4,FALSE)</f>
        <v>0.60277777777777775</v>
      </c>
      <c r="E749" s="3">
        <f>VLOOKUP(A749,'QAQC ID Reference Page'!A$1:G$10999,5,FALSE)</f>
        <v>1040</v>
      </c>
      <c r="F749" s="3" t="str">
        <f>VLOOKUP(A749,'QAQC ID Reference Page'!A$1:G$10999,6,FALSE)</f>
        <v>B4</v>
      </c>
      <c r="G749" s="3" t="str">
        <f>VLOOKUP(A749,'QAQC ID Reference Page'!A$1:G$10999,7,FALSE)</f>
        <v>B</v>
      </c>
      <c r="H749" s="13">
        <v>44813</v>
      </c>
      <c r="I749" s="3">
        <v>0.18</v>
      </c>
      <c r="J749" s="3">
        <v>100</v>
      </c>
      <c r="K749" s="3">
        <v>10</v>
      </c>
      <c r="L749" s="3">
        <v>229.88</v>
      </c>
      <c r="M749" s="26">
        <f t="shared" si="6"/>
        <v>0.1</v>
      </c>
      <c r="N749" s="26">
        <f t="shared" si="7"/>
        <v>33.842239999999997</v>
      </c>
      <c r="O749" s="26">
        <f t="shared" si="8"/>
        <v>3.3842239999999997</v>
      </c>
      <c r="P749" s="3"/>
      <c r="Q749" s="3"/>
      <c r="R749" s="3"/>
      <c r="S749" s="3"/>
      <c r="T749" s="3"/>
      <c r="U749" s="3"/>
      <c r="V749" s="3"/>
      <c r="W749" s="3"/>
      <c r="X749" s="3"/>
      <c r="Y749" s="3"/>
      <c r="Z749" s="3"/>
      <c r="AA749" s="3"/>
    </row>
    <row r="750" spans="1:27" x14ac:dyDescent="0.2">
      <c r="A750" s="3">
        <v>13005</v>
      </c>
      <c r="B750" s="3" t="str">
        <f>VLOOKUP(A750,'QAQC ID Reference Page'!A$1:G$10999,2,FALSE)</f>
        <v>OBS0822</v>
      </c>
      <c r="C750" s="11">
        <f>VLOOKUP(A750,'QAQC ID Reference Page'!A$1:G$10999,3,FALSE)</f>
        <v>44777</v>
      </c>
      <c r="D750" s="12">
        <f>VLOOKUP(A750,'QAQC ID Reference Page'!A$1:G$10999,4,FALSE)</f>
        <v>0.56666666666666665</v>
      </c>
      <c r="E750" s="3">
        <f>VLOOKUP(A750,'QAQC ID Reference Page'!A$1:G$10999,5,FALSE)</f>
        <v>1001</v>
      </c>
      <c r="F750" s="3" t="str">
        <f>VLOOKUP(A750,'QAQC ID Reference Page'!A$1:G$10999,6,FALSE)</f>
        <v>C1</v>
      </c>
      <c r="G750" s="3" t="str">
        <f>VLOOKUP(A750,'QAQC ID Reference Page'!A$1:G$10999,7,FALSE)</f>
        <v>S</v>
      </c>
      <c r="H750" s="13">
        <v>44813</v>
      </c>
      <c r="I750" s="3">
        <v>0.18</v>
      </c>
      <c r="J750" s="3">
        <v>100</v>
      </c>
      <c r="K750" s="3">
        <v>10</v>
      </c>
      <c r="L750" s="3">
        <v>813.79</v>
      </c>
      <c r="M750" s="26">
        <f t="shared" si="6"/>
        <v>0.1</v>
      </c>
      <c r="N750" s="26">
        <f t="shared" si="7"/>
        <v>120.26091999999998</v>
      </c>
      <c r="O750" s="26">
        <f t="shared" si="8"/>
        <v>12.026091999999998</v>
      </c>
      <c r="P750" s="3"/>
      <c r="Q750" s="3"/>
      <c r="R750" s="3"/>
      <c r="S750" s="3"/>
      <c r="T750" s="3"/>
      <c r="U750" s="3"/>
      <c r="V750" s="3"/>
      <c r="W750" s="3"/>
      <c r="X750" s="3"/>
      <c r="Y750" s="3"/>
      <c r="Z750" s="3"/>
      <c r="AA750" s="3"/>
    </row>
    <row r="751" spans="1:27" x14ac:dyDescent="0.2">
      <c r="A751" s="3">
        <v>13006</v>
      </c>
      <c r="B751" s="3" t="str">
        <f>VLOOKUP(A751,'QAQC ID Reference Page'!A$1:G$10999,2,FALSE)</f>
        <v>OBS0822</v>
      </c>
      <c r="C751" s="11">
        <f>VLOOKUP(A751,'QAQC ID Reference Page'!A$1:G$10999,3,FALSE)</f>
        <v>44777</v>
      </c>
      <c r="D751" s="12">
        <f>VLOOKUP(A751,'QAQC ID Reference Page'!A$1:G$10999,4,FALSE)</f>
        <v>0.52430555555555558</v>
      </c>
      <c r="E751" s="3">
        <f>VLOOKUP(A751,'QAQC ID Reference Page'!A$1:G$10999,5,FALSE)</f>
        <v>1025</v>
      </c>
      <c r="F751" s="3" t="str">
        <f>VLOOKUP(A751,'QAQC ID Reference Page'!A$1:G$10999,6,FALSE)</f>
        <v>BLB</v>
      </c>
      <c r="G751" s="3" t="str">
        <f>VLOOKUP(A751,'QAQC ID Reference Page'!A$1:G$10999,7,FALSE)</f>
        <v>S</v>
      </c>
      <c r="H751" s="13">
        <v>44813</v>
      </c>
      <c r="I751" s="3">
        <v>0.18</v>
      </c>
      <c r="J751" s="3">
        <v>100</v>
      </c>
      <c r="K751" s="3">
        <v>10</v>
      </c>
      <c r="L751" s="3">
        <v>642.66999999999996</v>
      </c>
      <c r="M751" s="26">
        <f t="shared" si="6"/>
        <v>0.1</v>
      </c>
      <c r="N751" s="26">
        <f t="shared" si="7"/>
        <v>94.935159999999982</v>
      </c>
      <c r="O751" s="26">
        <f t="shared" si="8"/>
        <v>9.4935159999999978</v>
      </c>
      <c r="P751" s="3"/>
      <c r="Q751" s="3"/>
      <c r="R751" s="3"/>
      <c r="S751" s="3"/>
      <c r="T751" s="3"/>
      <c r="U751" s="3"/>
      <c r="V751" s="3"/>
      <c r="W751" s="3"/>
      <c r="X751" s="3"/>
      <c r="Y751" s="3"/>
      <c r="Z751" s="3"/>
      <c r="AA751" s="3"/>
    </row>
    <row r="752" spans="1:27" x14ac:dyDescent="0.2">
      <c r="A752" s="3">
        <v>13007</v>
      </c>
      <c r="B752" s="3" t="str">
        <f>VLOOKUP(A752,'QAQC ID Reference Page'!A$1:G$10999,2,FALSE)</f>
        <v>OBS0822</v>
      </c>
      <c r="C752" s="11">
        <f>VLOOKUP(A752,'QAQC ID Reference Page'!A$1:G$10999,3,FALSE)</f>
        <v>44777</v>
      </c>
      <c r="D752" s="12">
        <f>VLOOKUP(A752,'QAQC ID Reference Page'!A$1:G$10999,4,FALSE)</f>
        <v>0.47222222222222221</v>
      </c>
      <c r="E752" s="3">
        <f>VLOOKUP(A752,'QAQC ID Reference Page'!A$1:G$10999,5,FALSE)</f>
        <v>1035</v>
      </c>
      <c r="F752" s="3" t="str">
        <f>VLOOKUP(A752,'QAQC ID Reference Page'!A$1:G$10999,6,FALSE)</f>
        <v>C5-1</v>
      </c>
      <c r="G752" s="3" t="str">
        <f>VLOOKUP(A752,'QAQC ID Reference Page'!A$1:G$10999,7,FALSE)</f>
        <v>S</v>
      </c>
      <c r="H752" s="13">
        <v>44813</v>
      </c>
      <c r="I752" s="3">
        <v>0.18</v>
      </c>
      <c r="J752" s="3">
        <v>100</v>
      </c>
      <c r="K752" s="3">
        <v>10</v>
      </c>
      <c r="L752" s="3">
        <v>241.01</v>
      </c>
      <c r="M752" s="26">
        <f t="shared" si="6"/>
        <v>0.1</v>
      </c>
      <c r="N752" s="26">
        <f t="shared" si="7"/>
        <v>35.48948</v>
      </c>
      <c r="O752" s="26">
        <f t="shared" si="8"/>
        <v>3.5489480000000002</v>
      </c>
      <c r="P752" s="3"/>
      <c r="Q752" s="3"/>
      <c r="R752" s="3"/>
      <c r="S752" s="3"/>
      <c r="T752" s="3"/>
      <c r="U752" s="3"/>
      <c r="V752" s="3"/>
      <c r="W752" s="3"/>
      <c r="X752" s="3"/>
      <c r="Y752" s="3"/>
      <c r="Z752" s="3"/>
      <c r="AA752" s="3"/>
    </row>
    <row r="753" spans="1:27" x14ac:dyDescent="0.2">
      <c r="A753" s="3">
        <v>13008</v>
      </c>
      <c r="B753" s="3" t="str">
        <f>VLOOKUP(A753,'QAQC ID Reference Page'!A$1:G$10999,2,FALSE)</f>
        <v>OBS0822</v>
      </c>
      <c r="C753" s="11">
        <f>VLOOKUP(A753,'QAQC ID Reference Page'!A$1:G$10999,3,FALSE)</f>
        <v>44777</v>
      </c>
      <c r="D753" s="12">
        <f>VLOOKUP(A753,'QAQC ID Reference Page'!A$1:G$10999,4,FALSE)</f>
        <v>0.40486111111111112</v>
      </c>
      <c r="E753" s="3">
        <f>VLOOKUP(A753,'QAQC ID Reference Page'!A$1:G$10999,5,FALSE)</f>
        <v>1005</v>
      </c>
      <c r="F753" s="3" t="str">
        <f>VLOOKUP(A753,'QAQC ID Reference Page'!A$1:G$10999,6,FALSE)</f>
        <v>C9</v>
      </c>
      <c r="G753" s="3" t="str">
        <f>VLOOKUP(A753,'QAQC ID Reference Page'!A$1:G$10999,7,FALSE)</f>
        <v>S</v>
      </c>
      <c r="H753" s="13">
        <v>44813</v>
      </c>
      <c r="I753" s="3">
        <v>0.18</v>
      </c>
      <c r="J753" s="3">
        <v>100</v>
      </c>
      <c r="K753" s="3">
        <v>10</v>
      </c>
      <c r="L753" s="3">
        <v>358.49</v>
      </c>
      <c r="M753" s="26">
        <f t="shared" si="6"/>
        <v>0.1</v>
      </c>
      <c r="N753" s="26">
        <f t="shared" si="7"/>
        <v>52.876519999999999</v>
      </c>
      <c r="O753" s="26">
        <f t="shared" si="8"/>
        <v>5.2876520000000005</v>
      </c>
      <c r="P753" s="3"/>
      <c r="Q753" s="3"/>
      <c r="R753" s="3"/>
      <c r="S753" s="3"/>
      <c r="T753" s="3"/>
      <c r="U753" s="3"/>
      <c r="V753" s="3"/>
      <c r="W753" s="3"/>
      <c r="X753" s="3"/>
      <c r="Y753" s="3"/>
      <c r="Z753" s="3"/>
      <c r="AA753" s="3"/>
    </row>
    <row r="754" spans="1:27" x14ac:dyDescent="0.2">
      <c r="A754" s="3">
        <v>13009</v>
      </c>
      <c r="B754" s="3" t="str">
        <f>VLOOKUP(A754,'QAQC ID Reference Page'!A$1:G$10999,2,FALSE)</f>
        <v>OBS0822</v>
      </c>
      <c r="C754" s="11">
        <f>VLOOKUP(A754,'QAQC ID Reference Page'!A$1:G$10999,3,FALSE)</f>
        <v>44777</v>
      </c>
      <c r="D754" s="12">
        <f>VLOOKUP(A754,'QAQC ID Reference Page'!A$1:G$10999,4,FALSE)</f>
        <v>0.38055555555555554</v>
      </c>
      <c r="E754" s="3">
        <f>VLOOKUP(A754,'QAQC ID Reference Page'!A$1:G$10999,5,FALSE)</f>
        <v>1020</v>
      </c>
      <c r="F754" s="3" t="str">
        <f>VLOOKUP(A754,'QAQC ID Reference Page'!A$1:G$10999,6,FALSE)</f>
        <v>WB</v>
      </c>
      <c r="G754" s="3" t="str">
        <f>VLOOKUP(A754,'QAQC ID Reference Page'!A$1:G$10999,7,FALSE)</f>
        <v>S</v>
      </c>
      <c r="H754" s="13">
        <v>44813</v>
      </c>
      <c r="I754" s="3">
        <v>0.18</v>
      </c>
      <c r="J754" s="3">
        <v>100</v>
      </c>
      <c r="K754" s="3">
        <v>10</v>
      </c>
      <c r="L754" s="3">
        <v>787.75</v>
      </c>
      <c r="M754" s="26">
        <f t="shared" si="6"/>
        <v>0.1</v>
      </c>
      <c r="N754" s="26">
        <f t="shared" si="7"/>
        <v>116.40699999999998</v>
      </c>
      <c r="O754" s="26">
        <f t="shared" si="8"/>
        <v>11.640699999999999</v>
      </c>
      <c r="P754" s="3"/>
      <c r="Q754" s="3"/>
      <c r="R754" s="3"/>
      <c r="S754" s="3"/>
      <c r="T754" s="3"/>
      <c r="U754" s="3"/>
      <c r="V754" s="3"/>
      <c r="W754" s="3"/>
      <c r="X754" s="3"/>
      <c r="Y754" s="3"/>
      <c r="Z754" s="3"/>
      <c r="AA754" s="3"/>
    </row>
    <row r="755" spans="1:27" x14ac:dyDescent="0.2">
      <c r="A755" s="3">
        <v>13010</v>
      </c>
      <c r="B755" s="3" t="str">
        <f>VLOOKUP(A755,'QAQC ID Reference Page'!A$1:G$10999,2,FALSE)</f>
        <v>OBS0822</v>
      </c>
      <c r="C755" s="11">
        <f>VLOOKUP(A755,'QAQC ID Reference Page'!A$1:G$10999,3,FALSE)</f>
        <v>44777</v>
      </c>
      <c r="D755" s="12">
        <f>VLOOKUP(A755,'QAQC ID Reference Page'!A$1:G$10999,4,FALSE)</f>
        <v>0.35555555555555557</v>
      </c>
      <c r="E755" s="3">
        <f>VLOOKUP(A755,'QAQC ID Reference Page'!A$1:G$10999,5,FALSE)</f>
        <v>1031</v>
      </c>
      <c r="F755" s="3" t="str">
        <f>VLOOKUP(A755,'QAQC ID Reference Page'!A$1:G$10999,6,FALSE)</f>
        <v>BSR</v>
      </c>
      <c r="G755" s="3" t="str">
        <f>VLOOKUP(A755,'QAQC ID Reference Page'!A$1:G$10999,7,FALSE)</f>
        <v>S</v>
      </c>
      <c r="H755" s="13">
        <v>44813</v>
      </c>
      <c r="I755" s="3">
        <v>0.44</v>
      </c>
      <c r="J755" s="3">
        <v>80</v>
      </c>
      <c r="K755" s="3">
        <v>10</v>
      </c>
      <c r="L755" s="3">
        <v>832.16</v>
      </c>
      <c r="M755" s="26">
        <f t="shared" si="6"/>
        <v>0.125</v>
      </c>
      <c r="N755" s="26">
        <f t="shared" si="7"/>
        <v>122.71968</v>
      </c>
      <c r="O755" s="26">
        <f t="shared" si="8"/>
        <v>15.33996</v>
      </c>
      <c r="P755" s="3"/>
      <c r="Q755" s="3"/>
      <c r="R755" s="3"/>
      <c r="S755" s="3"/>
      <c r="T755" s="3"/>
      <c r="U755" s="3"/>
      <c r="V755" s="3"/>
      <c r="W755" s="3"/>
      <c r="X755" s="3"/>
      <c r="Y755" s="3"/>
      <c r="Z755" s="3"/>
      <c r="AA755" s="3"/>
    </row>
    <row r="756" spans="1:27" x14ac:dyDescent="0.2">
      <c r="A756" s="3">
        <v>13011</v>
      </c>
      <c r="B756" s="3" t="str">
        <f>VLOOKUP(A756,'QAQC ID Reference Page'!A$1:G$10999,2,FALSE)</f>
        <v>OBS0822</v>
      </c>
      <c r="C756" s="11">
        <f>VLOOKUP(A756,'QAQC ID Reference Page'!A$1:G$10999,3,FALSE)</f>
        <v>44777</v>
      </c>
      <c r="D756" s="12">
        <f>VLOOKUP(A756,'QAQC ID Reference Page'!A$1:G$10999,4,FALSE)</f>
        <v>0.44583333333333336</v>
      </c>
      <c r="E756" s="3">
        <f>VLOOKUP(A756,'QAQC ID Reference Page'!A$1:G$10999,5,FALSE)</f>
        <v>1015</v>
      </c>
      <c r="F756" s="3" t="str">
        <f>VLOOKUP(A756,'QAQC ID Reference Page'!A$1:G$10999,6,FALSE)</f>
        <v>C7C</v>
      </c>
      <c r="G756" s="3" t="str">
        <f>VLOOKUP(A756,'QAQC ID Reference Page'!A$1:G$10999,7,FALSE)</f>
        <v>S</v>
      </c>
      <c r="H756" s="13">
        <v>44813</v>
      </c>
      <c r="I756" s="3">
        <v>0.44</v>
      </c>
      <c r="J756" s="3">
        <v>100</v>
      </c>
      <c r="K756" s="3">
        <v>10</v>
      </c>
      <c r="L756" s="3">
        <v>130.15</v>
      </c>
      <c r="M756" s="26">
        <f t="shared" si="6"/>
        <v>0.1</v>
      </c>
      <c r="N756" s="26">
        <f t="shared" si="7"/>
        <v>18.822199999999999</v>
      </c>
      <c r="O756" s="26">
        <f t="shared" si="8"/>
        <v>1.88222</v>
      </c>
      <c r="P756" s="3"/>
      <c r="Q756" s="3"/>
      <c r="R756" s="3"/>
      <c r="S756" s="3"/>
      <c r="T756" s="3"/>
      <c r="U756" s="3"/>
      <c r="V756" s="3"/>
      <c r="W756" s="3"/>
      <c r="X756" s="3"/>
      <c r="Y756" s="3"/>
      <c r="Z756" s="3"/>
      <c r="AA756" s="3"/>
    </row>
    <row r="757" spans="1:27" x14ac:dyDescent="0.2">
      <c r="A757" s="3">
        <v>13012</v>
      </c>
      <c r="B757" s="3" t="str">
        <f>VLOOKUP(A757,'QAQC ID Reference Page'!A$1:G$10999,2,FALSE)</f>
        <v>OBS0822</v>
      </c>
      <c r="C757" s="11">
        <f>VLOOKUP(A757,'QAQC ID Reference Page'!A$1:G$10999,3,FALSE)</f>
        <v>44777</v>
      </c>
      <c r="D757" s="12">
        <f>VLOOKUP(A757,'QAQC ID Reference Page'!A$1:G$10999,4,FALSE)</f>
        <v>0.51666666666666672</v>
      </c>
      <c r="E757" s="3">
        <f>VLOOKUP(A757,'QAQC ID Reference Page'!A$1:G$10999,5,FALSE)</f>
        <v>1033</v>
      </c>
      <c r="F757" s="3" t="str">
        <f>VLOOKUP(A757,'QAQC ID Reference Page'!A$1:G$10999,6,FALSE)</f>
        <v>WFR</v>
      </c>
      <c r="G757" s="3" t="str">
        <f>VLOOKUP(A757,'QAQC ID Reference Page'!A$1:G$10999,7,FALSE)</f>
        <v>S</v>
      </c>
      <c r="H757" s="13">
        <v>44813</v>
      </c>
      <c r="I757" s="3">
        <v>0.44</v>
      </c>
      <c r="J757" s="3">
        <v>100</v>
      </c>
      <c r="K757" s="3">
        <v>10</v>
      </c>
      <c r="L757" s="3">
        <v>796.6</v>
      </c>
      <c r="M757" s="26">
        <f t="shared" si="6"/>
        <v>0.1</v>
      </c>
      <c r="N757" s="26">
        <f t="shared" si="7"/>
        <v>117.4568</v>
      </c>
      <c r="O757" s="26">
        <f t="shared" si="8"/>
        <v>11.74568</v>
      </c>
      <c r="P757" s="3"/>
      <c r="Q757" s="3"/>
      <c r="R757" s="3"/>
      <c r="S757" s="3"/>
      <c r="T757" s="3"/>
      <c r="U757" s="3"/>
      <c r="V757" s="3"/>
      <c r="W757" s="3"/>
      <c r="X757" s="3"/>
      <c r="Y757" s="3"/>
      <c r="Z757" s="3"/>
      <c r="AA757" s="3"/>
    </row>
    <row r="758" spans="1:27" x14ac:dyDescent="0.2">
      <c r="A758" s="3">
        <v>13013</v>
      </c>
      <c r="B758" s="3" t="str">
        <f>VLOOKUP(A758,'QAQC ID Reference Page'!A$1:G$10999,2,FALSE)</f>
        <v>OBS0822</v>
      </c>
      <c r="C758" s="11">
        <f>VLOOKUP(A758,'QAQC ID Reference Page'!A$1:G$10999,3,FALSE)</f>
        <v>44777</v>
      </c>
      <c r="D758" s="12">
        <f>VLOOKUP(A758,'QAQC ID Reference Page'!A$1:G$10999,4,FALSE)</f>
        <v>0.30277777777777776</v>
      </c>
      <c r="E758" s="3">
        <f>VLOOKUP(A758,'QAQC ID Reference Page'!A$1:G$10999,5,FALSE)</f>
        <v>1038</v>
      </c>
      <c r="F758" s="3" t="str">
        <f>VLOOKUP(A758,'QAQC ID Reference Page'!A$1:G$10999,6,FALSE)</f>
        <v>B7C</v>
      </c>
      <c r="G758" s="3" t="str">
        <f>VLOOKUP(A758,'QAQC ID Reference Page'!A$1:G$10999,7,FALSE)</f>
        <v>B</v>
      </c>
      <c r="H758" s="13">
        <v>44813</v>
      </c>
      <c r="I758" s="3">
        <v>0.44</v>
      </c>
      <c r="J758" s="3">
        <v>100</v>
      </c>
      <c r="K758" s="3">
        <v>10</v>
      </c>
      <c r="L758" s="3">
        <v>88.07</v>
      </c>
      <c r="M758" s="26">
        <f t="shared" si="6"/>
        <v>0.1</v>
      </c>
      <c r="N758" s="26">
        <f t="shared" si="7"/>
        <v>12.594359999999998</v>
      </c>
      <c r="O758" s="26">
        <f t="shared" si="8"/>
        <v>1.259436</v>
      </c>
      <c r="P758" s="3"/>
      <c r="Q758" s="3"/>
      <c r="R758" s="3"/>
      <c r="S758" s="3"/>
      <c r="T758" s="3"/>
      <c r="U758" s="3"/>
      <c r="V758" s="3"/>
      <c r="W758" s="3"/>
      <c r="X758" s="3"/>
      <c r="Y758" s="3"/>
      <c r="Z758" s="3"/>
      <c r="AA758" s="3"/>
    </row>
    <row r="759" spans="1:27" x14ac:dyDescent="0.2">
      <c r="A759" s="3">
        <v>13014</v>
      </c>
      <c r="B759" s="3" t="str">
        <f>VLOOKUP(A759,'QAQC ID Reference Page'!A$1:G$10999,2,FALSE)</f>
        <v>OBS0822</v>
      </c>
      <c r="C759" s="11">
        <f>VLOOKUP(A759,'QAQC ID Reference Page'!A$1:G$10999,3,FALSE)</f>
        <v>44777</v>
      </c>
      <c r="D759" s="12">
        <f>VLOOKUP(A759,'QAQC ID Reference Page'!A$1:G$10999,4,FALSE)</f>
        <v>0.47222222222222221</v>
      </c>
      <c r="E759" s="3">
        <f>VLOOKUP(A759,'QAQC ID Reference Page'!A$1:G$10999,5,FALSE)</f>
        <v>1022</v>
      </c>
      <c r="F759" s="3" t="str">
        <f>VLOOKUP(A759,'QAQC ID Reference Page'!A$1:G$10999,6,FALSE)</f>
        <v>C5-1</v>
      </c>
      <c r="G759" s="3" t="str">
        <f>VLOOKUP(A759,'QAQC ID Reference Page'!A$1:G$10999,7,FALSE)</f>
        <v>B</v>
      </c>
      <c r="H759" s="13">
        <v>44813</v>
      </c>
      <c r="I759" s="3">
        <v>0.44</v>
      </c>
      <c r="J759" s="3">
        <v>100</v>
      </c>
      <c r="K759" s="3">
        <v>10</v>
      </c>
      <c r="L759" s="3">
        <v>355.17</v>
      </c>
      <c r="M759" s="26">
        <f t="shared" si="6"/>
        <v>0.1</v>
      </c>
      <c r="N759" s="26">
        <f t="shared" si="7"/>
        <v>52.125160000000001</v>
      </c>
      <c r="O759" s="26">
        <f t="shared" si="8"/>
        <v>5.2125160000000008</v>
      </c>
      <c r="P759" s="3"/>
      <c r="Q759" s="3"/>
      <c r="R759" s="3"/>
      <c r="S759" s="3"/>
      <c r="T759" s="3"/>
      <c r="U759" s="3"/>
      <c r="V759" s="3"/>
      <c r="W759" s="3"/>
      <c r="X759" s="3"/>
      <c r="Y759" s="3"/>
      <c r="Z759" s="3"/>
      <c r="AA759" s="3"/>
    </row>
    <row r="760" spans="1:27" x14ac:dyDescent="0.2">
      <c r="A760" s="3">
        <v>13015</v>
      </c>
      <c r="B760" s="3" t="str">
        <f>VLOOKUP(A760,'QAQC ID Reference Page'!A$1:G$10999,2,FALSE)</f>
        <v>OBS0822</v>
      </c>
      <c r="C760" s="11">
        <f>VLOOKUP(A760,'QAQC ID Reference Page'!A$1:G$10999,3,FALSE)</f>
        <v>44777</v>
      </c>
      <c r="D760" s="12">
        <f>VLOOKUP(A760,'QAQC ID Reference Page'!A$1:G$10999,4,FALSE)</f>
        <v>0.49027777777777776</v>
      </c>
      <c r="E760" s="3">
        <f>VLOOKUP(A760,'QAQC ID Reference Page'!A$1:G$10999,5,FALSE)</f>
        <v>1036</v>
      </c>
      <c r="F760" s="3" t="str">
        <f>VLOOKUP(A760,'QAQC ID Reference Page'!A$1:G$10999,6,FALSE)</f>
        <v>C4</v>
      </c>
      <c r="G760" s="3" t="str">
        <f>VLOOKUP(A760,'QAQC ID Reference Page'!A$1:G$10999,7,FALSE)</f>
        <v>S</v>
      </c>
      <c r="H760" s="13">
        <v>44813</v>
      </c>
      <c r="I760" s="3">
        <v>0.44</v>
      </c>
      <c r="J760" s="3">
        <v>100</v>
      </c>
      <c r="K760" s="3">
        <v>10</v>
      </c>
      <c r="L760" s="3">
        <v>554.11</v>
      </c>
      <c r="M760" s="26">
        <f t="shared" si="6"/>
        <v>0.1</v>
      </c>
      <c r="N760" s="26">
        <f t="shared" si="7"/>
        <v>81.568280000000001</v>
      </c>
      <c r="O760" s="26">
        <f t="shared" si="8"/>
        <v>8.1568280000000009</v>
      </c>
      <c r="P760" s="3"/>
      <c r="Q760" s="3"/>
      <c r="R760" s="3"/>
      <c r="S760" s="3"/>
      <c r="T760" s="3"/>
      <c r="U760" s="3"/>
      <c r="V760" s="3"/>
      <c r="W760" s="3"/>
      <c r="X760" s="3"/>
      <c r="Y760" s="3"/>
      <c r="Z760" s="3"/>
      <c r="AA760" s="3"/>
    </row>
    <row r="761" spans="1:27" x14ac:dyDescent="0.2">
      <c r="A761" s="3">
        <v>13016</v>
      </c>
      <c r="B761" s="3" t="str">
        <f>VLOOKUP(A761,'QAQC ID Reference Page'!A$1:G$10999,2,FALSE)</f>
        <v>OBS0822</v>
      </c>
      <c r="C761" s="11">
        <f>VLOOKUP(A761,'QAQC ID Reference Page'!A$1:G$10999,3,FALSE)</f>
        <v>44777</v>
      </c>
      <c r="D761" s="12">
        <f>VLOOKUP(A761,'QAQC ID Reference Page'!A$1:G$10999,4,FALSE)</f>
        <v>0.30277777777777776</v>
      </c>
      <c r="E761" s="3">
        <f>VLOOKUP(A761,'QAQC ID Reference Page'!A$1:G$10999,5,FALSE)</f>
        <v>1013</v>
      </c>
      <c r="F761" s="3" t="str">
        <f>VLOOKUP(A761,'QAQC ID Reference Page'!A$1:G$10999,6,FALSE)</f>
        <v>B7C</v>
      </c>
      <c r="G761" s="3" t="str">
        <f>VLOOKUP(A761,'QAQC ID Reference Page'!A$1:G$10999,7,FALSE)</f>
        <v>S</v>
      </c>
      <c r="H761" s="13">
        <v>44813</v>
      </c>
      <c r="I761" s="3">
        <v>0.75</v>
      </c>
      <c r="J761" s="3">
        <v>100</v>
      </c>
      <c r="K761" s="3">
        <v>10</v>
      </c>
      <c r="L761" s="3">
        <v>293.76</v>
      </c>
      <c r="M761" s="26">
        <f t="shared" si="6"/>
        <v>0.1</v>
      </c>
      <c r="N761" s="26">
        <f t="shared" si="7"/>
        <v>42.726479999999995</v>
      </c>
      <c r="O761" s="26">
        <f t="shared" si="8"/>
        <v>4.2726479999999993</v>
      </c>
      <c r="P761" s="3"/>
      <c r="Q761" s="3"/>
      <c r="R761" s="3"/>
      <c r="S761" s="3"/>
      <c r="T761" s="3"/>
      <c r="U761" s="3"/>
      <c r="V761" s="3"/>
      <c r="W761" s="3"/>
      <c r="X761" s="3"/>
      <c r="Y761" s="3"/>
      <c r="Z761" s="3"/>
      <c r="AA761" s="3"/>
    </row>
    <row r="762" spans="1:27" x14ac:dyDescent="0.2">
      <c r="A762" s="3">
        <v>13017</v>
      </c>
      <c r="B762" s="3" t="str">
        <f>VLOOKUP(A762,'QAQC ID Reference Page'!A$1:G$10999,2,FALSE)</f>
        <v>OBS0822</v>
      </c>
      <c r="C762" s="11">
        <f>VLOOKUP(A762,'QAQC ID Reference Page'!A$1:G$10999,3,FALSE)</f>
        <v>44777</v>
      </c>
      <c r="D762" s="12">
        <f>VLOOKUP(A762,'QAQC ID Reference Page'!A$1:G$10999,4,FALSE)</f>
        <v>0.44583333333333336</v>
      </c>
      <c r="E762" s="3">
        <f>VLOOKUP(A762,'QAQC ID Reference Page'!A$1:G$10999,5,FALSE)</f>
        <v>1018</v>
      </c>
      <c r="F762" s="3" t="str">
        <f>VLOOKUP(A762,'QAQC ID Reference Page'!A$1:G$10999,6,FALSE)</f>
        <v>C7C</v>
      </c>
      <c r="G762" s="3" t="str">
        <f>VLOOKUP(A762,'QAQC ID Reference Page'!A$1:G$10999,7,FALSE)</f>
        <v>B</v>
      </c>
      <c r="H762" s="13">
        <v>44813</v>
      </c>
      <c r="I762" s="3">
        <v>0.75</v>
      </c>
      <c r="J762" s="3">
        <v>100</v>
      </c>
      <c r="K762" s="3">
        <v>10</v>
      </c>
      <c r="L762" s="3">
        <v>126.74</v>
      </c>
      <c r="M762" s="26">
        <f t="shared" si="6"/>
        <v>0.1</v>
      </c>
      <c r="N762" s="26">
        <f t="shared" si="7"/>
        <v>18.00752</v>
      </c>
      <c r="O762" s="26">
        <f t="shared" si="8"/>
        <v>1.8007520000000001</v>
      </c>
      <c r="P762" s="3"/>
      <c r="Q762" s="3"/>
      <c r="R762" s="3"/>
      <c r="S762" s="3"/>
      <c r="T762" s="3"/>
      <c r="U762" s="3"/>
      <c r="V762" s="3"/>
      <c r="W762" s="3"/>
      <c r="X762" s="3"/>
      <c r="Y762" s="3"/>
      <c r="Z762" s="3"/>
      <c r="AA762" s="3"/>
    </row>
    <row r="763" spans="1:27" x14ac:dyDescent="0.2">
      <c r="A763" s="3">
        <v>13018</v>
      </c>
      <c r="B763" s="3" t="str">
        <f>VLOOKUP(A763,'QAQC ID Reference Page'!A$1:G$10999,2,FALSE)</f>
        <v>OBS0822</v>
      </c>
      <c r="C763" s="11">
        <f>VLOOKUP(A763,'QAQC ID Reference Page'!A$1:G$10999,3,FALSE)</f>
        <v>44777</v>
      </c>
      <c r="D763" s="12">
        <f>VLOOKUP(A763,'QAQC ID Reference Page'!A$1:G$10999,4,FALSE)</f>
        <v>0.33819444444444446</v>
      </c>
      <c r="E763" s="3">
        <f>VLOOKUP(A763,'QAQC ID Reference Page'!A$1:G$10999,5,FALSE)</f>
        <v>1051</v>
      </c>
      <c r="F763" s="3" t="str">
        <f>VLOOKUP(A763,'QAQC ID Reference Page'!A$1:G$10999,6,FALSE)</f>
        <v>B11</v>
      </c>
      <c r="G763" s="3" t="str">
        <f>VLOOKUP(A763,'QAQC ID Reference Page'!A$1:G$10999,7,FALSE)</f>
        <v>S</v>
      </c>
      <c r="H763" s="13">
        <v>44813</v>
      </c>
      <c r="I763" s="3">
        <v>0.75</v>
      </c>
      <c r="J763" s="3">
        <v>100</v>
      </c>
      <c r="K763" s="3">
        <v>10</v>
      </c>
      <c r="L763" s="3">
        <v>693.58</v>
      </c>
      <c r="M763" s="26">
        <f t="shared" si="6"/>
        <v>0.1</v>
      </c>
      <c r="N763" s="26">
        <f t="shared" si="7"/>
        <v>101.89984</v>
      </c>
      <c r="O763" s="26">
        <f t="shared" si="8"/>
        <v>10.189984000000001</v>
      </c>
      <c r="P763" s="3"/>
      <c r="Q763" s="3"/>
      <c r="R763" s="3"/>
      <c r="S763" s="3"/>
      <c r="T763" s="3"/>
      <c r="U763" s="3"/>
      <c r="V763" s="3"/>
      <c r="W763" s="3"/>
      <c r="X763" s="3"/>
      <c r="Y763" s="3"/>
      <c r="Z763" s="3"/>
      <c r="AA763" s="3"/>
    </row>
    <row r="764" spans="1:27" x14ac:dyDescent="0.2">
      <c r="A764" s="3">
        <v>13019</v>
      </c>
      <c r="B764" s="3" t="str">
        <f>VLOOKUP(A764,'QAQC ID Reference Page'!A$1:G$10999,2,FALSE)</f>
        <v>OBS0822</v>
      </c>
      <c r="C764" s="11">
        <f>VLOOKUP(A764,'QAQC ID Reference Page'!A$1:G$10999,3,FALSE)</f>
        <v>44777</v>
      </c>
      <c r="D764" s="12">
        <f>VLOOKUP(A764,'QAQC ID Reference Page'!A$1:G$10999,4,FALSE)</f>
        <v>0.49027777777777776</v>
      </c>
      <c r="E764" s="3">
        <f>VLOOKUP(A764,'QAQC ID Reference Page'!A$1:G$10999,5,FALSE)</f>
        <v>1044</v>
      </c>
      <c r="F764" s="3" t="str">
        <f>VLOOKUP(A764,'QAQC ID Reference Page'!A$1:G$10999,6,FALSE)</f>
        <v>C4</v>
      </c>
      <c r="G764" s="3" t="str">
        <f>VLOOKUP(A764,'QAQC ID Reference Page'!A$1:G$10999,7,FALSE)</f>
        <v>B</v>
      </c>
      <c r="H764" s="13">
        <v>44813</v>
      </c>
      <c r="I764" s="3">
        <v>0.75</v>
      </c>
      <c r="J764" s="3">
        <v>100</v>
      </c>
      <c r="K764" s="3">
        <v>10</v>
      </c>
      <c r="L764" s="3">
        <v>335.56</v>
      </c>
      <c r="M764" s="26">
        <f t="shared" si="6"/>
        <v>0.1</v>
      </c>
      <c r="N764" s="26">
        <f t="shared" si="7"/>
        <v>48.912880000000001</v>
      </c>
      <c r="O764" s="26">
        <f t="shared" si="8"/>
        <v>4.8912880000000003</v>
      </c>
      <c r="P764" s="3"/>
      <c r="Q764" s="3"/>
      <c r="R764" s="3"/>
      <c r="S764" s="3"/>
      <c r="T764" s="3"/>
      <c r="U764" s="3"/>
      <c r="V764" s="3"/>
      <c r="W764" s="3"/>
      <c r="X764" s="3"/>
      <c r="Y764" s="3"/>
      <c r="Z764" s="3"/>
      <c r="AA764" s="3"/>
    </row>
    <row r="765" spans="1:27" x14ac:dyDescent="0.2">
      <c r="A765" s="3">
        <v>13020</v>
      </c>
      <c r="B765" s="3" t="str">
        <f>VLOOKUP(A765,'QAQC ID Reference Page'!A$1:G$10999,2,FALSE)</f>
        <v>OBS0822</v>
      </c>
      <c r="C765" s="11">
        <f>VLOOKUP(A765,'QAQC ID Reference Page'!A$1:G$10999,3,FALSE)</f>
        <v>44778</v>
      </c>
      <c r="D765" s="12">
        <f>VLOOKUP(A765,'QAQC ID Reference Page'!A$1:G$10999,4,FALSE)</f>
        <v>0.28263888888888888</v>
      </c>
      <c r="E765" s="3">
        <f>VLOOKUP(A765,'QAQC ID Reference Page'!A$1:G$10999,5,FALSE)</f>
        <v>1031</v>
      </c>
      <c r="F765" s="3" t="str">
        <f>VLOOKUP(A765,'QAQC ID Reference Page'!A$1:G$10999,6,FALSE)</f>
        <v>EFR</v>
      </c>
      <c r="G765" s="3" t="str">
        <f>VLOOKUP(A765,'QAQC ID Reference Page'!A$1:G$10999,7,FALSE)</f>
        <v>B</v>
      </c>
      <c r="H765" s="13">
        <v>44826</v>
      </c>
      <c r="I765" s="3">
        <v>0.22</v>
      </c>
      <c r="J765" s="3">
        <v>80</v>
      </c>
      <c r="K765" s="3">
        <v>10</v>
      </c>
      <c r="L765" s="3">
        <v>781.52</v>
      </c>
      <c r="M765" s="26">
        <f t="shared" si="6"/>
        <v>0.125</v>
      </c>
      <c r="N765" s="26">
        <f t="shared" si="7"/>
        <v>115.44495999999999</v>
      </c>
      <c r="O765" s="26">
        <f t="shared" si="8"/>
        <v>14.430619999999999</v>
      </c>
      <c r="P765" s="3"/>
      <c r="Q765" s="3"/>
      <c r="R765" s="3"/>
      <c r="S765" s="3"/>
      <c r="T765" s="3"/>
      <c r="U765" s="3"/>
      <c r="V765" s="3"/>
      <c r="W765" s="3"/>
      <c r="X765" s="3"/>
      <c r="Y765" s="3"/>
      <c r="Z765" s="3"/>
      <c r="AA765" s="3"/>
    </row>
    <row r="766" spans="1:27" x14ac:dyDescent="0.2">
      <c r="A766" s="3">
        <v>13021</v>
      </c>
      <c r="B766" s="3" t="str">
        <f>VLOOKUP(A766,'QAQC ID Reference Page'!A$1:G$10999,2,FALSE)</f>
        <v>OBS0822</v>
      </c>
      <c r="C766" s="11">
        <f>VLOOKUP(A766,'QAQC ID Reference Page'!A$1:G$10999,3,FALSE)</f>
        <v>44778</v>
      </c>
      <c r="D766" s="12">
        <f>VLOOKUP(A766,'QAQC ID Reference Page'!A$1:G$10999,4,FALSE)</f>
        <v>0.35555555555555557</v>
      </c>
      <c r="E766" s="3">
        <f>VLOOKUP(A766,'QAQC ID Reference Page'!A$1:G$10999,5,FALSE)</f>
        <v>1033</v>
      </c>
      <c r="F766" s="3" t="str">
        <f>VLOOKUP(A766,'QAQC ID Reference Page'!A$1:G$10999,6,FALSE)</f>
        <v>TR</v>
      </c>
      <c r="G766" s="3" t="str">
        <f>VLOOKUP(A766,'QAQC ID Reference Page'!A$1:G$10999,7,FALSE)</f>
        <v>S</v>
      </c>
      <c r="H766" s="13">
        <v>44826</v>
      </c>
      <c r="I766" s="3">
        <v>0.22</v>
      </c>
      <c r="J766" s="3">
        <v>100</v>
      </c>
      <c r="K766" s="3">
        <v>10</v>
      </c>
      <c r="L766" s="3">
        <v>1390.81</v>
      </c>
      <c r="M766" s="26">
        <f t="shared" si="6"/>
        <v>0.1</v>
      </c>
      <c r="N766" s="26">
        <f t="shared" si="7"/>
        <v>205.61987999999999</v>
      </c>
      <c r="O766" s="26">
        <f t="shared" si="8"/>
        <v>20.561987999999999</v>
      </c>
      <c r="P766" s="3"/>
      <c r="Q766" s="3"/>
      <c r="R766" s="3"/>
      <c r="S766" s="3"/>
      <c r="T766" s="3"/>
      <c r="U766" s="3"/>
      <c r="V766" s="3"/>
      <c r="W766" s="3"/>
      <c r="X766" s="3"/>
      <c r="Y766" s="3"/>
      <c r="Z766" s="3"/>
      <c r="AA766" s="3"/>
    </row>
    <row r="767" spans="1:27" x14ac:dyDescent="0.2">
      <c r="A767" s="3">
        <v>13022</v>
      </c>
      <c r="B767" s="3" t="str">
        <f>VLOOKUP(A767,'QAQC ID Reference Page'!A$1:G$10999,2,FALSE)</f>
        <v>OBS0822</v>
      </c>
      <c r="C767" s="11">
        <f>VLOOKUP(A767,'QAQC ID Reference Page'!A$1:G$10999,3,FALSE)</f>
        <v>44778</v>
      </c>
      <c r="D767" s="12">
        <f>VLOOKUP(A767,'QAQC ID Reference Page'!A$1:G$10999,4,FALSE)</f>
        <v>0.28263888888888888</v>
      </c>
      <c r="E767" s="3">
        <f>VLOOKUP(A767,'QAQC ID Reference Page'!A$1:G$10999,5,FALSE)</f>
        <v>1015</v>
      </c>
      <c r="F767" s="3" t="str">
        <f>VLOOKUP(A767,'QAQC ID Reference Page'!A$1:G$10999,6,FALSE)</f>
        <v>EFR</v>
      </c>
      <c r="G767" s="3" t="str">
        <f>VLOOKUP(A767,'QAQC ID Reference Page'!A$1:G$10999,7,FALSE)</f>
        <v>S</v>
      </c>
      <c r="H767" s="13">
        <v>44826</v>
      </c>
      <c r="I767" s="3">
        <v>0.22</v>
      </c>
      <c r="J767" s="3">
        <v>80</v>
      </c>
      <c r="K767" s="3">
        <v>10</v>
      </c>
      <c r="L767" s="3">
        <v>882.92</v>
      </c>
      <c r="M767" s="26">
        <f t="shared" ref="M767:M952" si="9">K767/J767</f>
        <v>0.125</v>
      </c>
      <c r="N767" s="26">
        <f t="shared" ref="N767:N952" si="10">0.148*L767-I767</f>
        <v>130.45215999999999</v>
      </c>
      <c r="O767" s="26">
        <f t="shared" ref="O767:O952" si="11">N767*M767</f>
        <v>16.306519999999999</v>
      </c>
      <c r="P767" s="3"/>
      <c r="Q767" s="3"/>
      <c r="R767" s="3"/>
      <c r="S767" s="3"/>
      <c r="T767" s="3"/>
      <c r="U767" s="3"/>
      <c r="V767" s="3"/>
      <c r="W767" s="3"/>
      <c r="X767" s="3"/>
      <c r="Y767" s="3"/>
      <c r="Z767" s="3"/>
      <c r="AA767" s="3"/>
    </row>
    <row r="768" spans="1:27" x14ac:dyDescent="0.2">
      <c r="A768" s="3">
        <v>13023</v>
      </c>
      <c r="B768" s="3" t="str">
        <f>VLOOKUP(A768,'QAQC ID Reference Page'!A$1:G$10999,2,FALSE)</f>
        <v>OBS0822</v>
      </c>
      <c r="C768" s="11">
        <f>VLOOKUP(A768,'QAQC ID Reference Page'!A$1:G$10999,3,FALSE)</f>
        <v>44778</v>
      </c>
      <c r="D768" s="12">
        <f>VLOOKUP(A768,'QAQC ID Reference Page'!A$1:G$10999,4,FALSE)</f>
        <v>0.31527777777777777</v>
      </c>
      <c r="E768" s="3">
        <f>VLOOKUP(A768,'QAQC ID Reference Page'!A$1:G$10999,5,FALSE)</f>
        <v>1038</v>
      </c>
      <c r="F768" s="3" t="str">
        <f>VLOOKUP(A768,'QAQC ID Reference Page'!A$1:G$10999,6,FALSE)</f>
        <v>DR</v>
      </c>
      <c r="G768" s="3" t="str">
        <f>VLOOKUP(A768,'QAQC ID Reference Page'!A$1:G$10999,7,FALSE)</f>
        <v>B</v>
      </c>
      <c r="H768" s="13">
        <v>44826</v>
      </c>
      <c r="I768" s="3">
        <v>0.22</v>
      </c>
      <c r="J768" s="3">
        <v>100</v>
      </c>
      <c r="K768" s="3">
        <v>10</v>
      </c>
      <c r="L768" s="3">
        <v>268.10000000000002</v>
      </c>
      <c r="M768" s="26">
        <f t="shared" si="9"/>
        <v>0.1</v>
      </c>
      <c r="N768" s="26">
        <f t="shared" si="10"/>
        <v>39.458800000000004</v>
      </c>
      <c r="O768" s="26">
        <f t="shared" si="11"/>
        <v>3.9458800000000007</v>
      </c>
      <c r="P768" s="3"/>
      <c r="Q768" s="3"/>
      <c r="R768" s="3"/>
      <c r="S768" s="3"/>
      <c r="T768" s="3"/>
      <c r="U768" s="3"/>
      <c r="V768" s="3"/>
      <c r="W768" s="3"/>
      <c r="X768" s="3"/>
      <c r="Y768" s="3"/>
      <c r="Z768" s="3"/>
      <c r="AA768" s="3"/>
    </row>
    <row r="769" spans="1:27" x14ac:dyDescent="0.2">
      <c r="A769" s="3">
        <v>13024</v>
      </c>
      <c r="B769" s="3" t="str">
        <f>VLOOKUP(A769,'QAQC ID Reference Page'!A$1:G$10999,2,FALSE)</f>
        <v>OBS0822</v>
      </c>
      <c r="C769" s="11">
        <f>VLOOKUP(A769,'QAQC ID Reference Page'!A$1:G$10999,3,FALSE)</f>
        <v>44778</v>
      </c>
      <c r="D769" s="12">
        <f>VLOOKUP(A769,'QAQC ID Reference Page'!A$1:G$10999,4,FALSE)</f>
        <v>0.34722222222222221</v>
      </c>
      <c r="E769" s="3">
        <f>VLOOKUP(A769,'QAQC ID Reference Page'!A$1:G$10999,5,FALSE)</f>
        <v>1022</v>
      </c>
      <c r="F769" s="3" t="str">
        <f>VLOOKUP(A769,'QAQC ID Reference Page'!A$1:G$10999,6,FALSE)</f>
        <v>MR</v>
      </c>
      <c r="G769" s="3" t="str">
        <f>VLOOKUP(A769,'QAQC ID Reference Page'!A$1:G$10999,7,FALSE)</f>
        <v>S</v>
      </c>
      <c r="H769" s="13">
        <v>44826</v>
      </c>
      <c r="I769" s="3">
        <v>0.22</v>
      </c>
      <c r="J769" s="3">
        <v>100</v>
      </c>
      <c r="K769" s="3">
        <v>10</v>
      </c>
      <c r="L769" s="3">
        <v>763.75</v>
      </c>
      <c r="M769" s="26">
        <f t="shared" si="9"/>
        <v>0.1</v>
      </c>
      <c r="N769" s="26">
        <f t="shared" si="10"/>
        <v>112.815</v>
      </c>
      <c r="O769" s="26">
        <f t="shared" si="11"/>
        <v>11.281500000000001</v>
      </c>
      <c r="P769" s="3"/>
      <c r="Q769" s="3"/>
      <c r="R769" s="3"/>
      <c r="S769" s="3"/>
      <c r="T769" s="3"/>
      <c r="U769" s="3"/>
      <c r="V769" s="3"/>
      <c r="W769" s="3"/>
      <c r="X769" s="3"/>
      <c r="Y769" s="3"/>
      <c r="Z769" s="3"/>
      <c r="AA769" s="3"/>
    </row>
    <row r="770" spans="1:27" x14ac:dyDescent="0.2">
      <c r="A770" s="3">
        <v>13025</v>
      </c>
      <c r="B770" s="3" t="str">
        <f>VLOOKUP(A770,'QAQC ID Reference Page'!A$1:G$10999,2,FALSE)</f>
        <v>OBS0822</v>
      </c>
      <c r="C770" s="11">
        <f>VLOOKUP(A770,'QAQC ID Reference Page'!A$1:G$10999,3,FALSE)</f>
        <v>44778</v>
      </c>
      <c r="D770" s="12">
        <f>VLOOKUP(A770,'QAQC ID Reference Page'!A$1:G$10999,4,FALSE)</f>
        <v>0.29930555555555555</v>
      </c>
      <c r="E770" s="3">
        <f>VLOOKUP(A770,'QAQC ID Reference Page'!A$1:G$10999,5,FALSE)</f>
        <v>1013</v>
      </c>
      <c r="F770" s="3" t="str">
        <f>VLOOKUP(A770,'QAQC ID Reference Page'!A$1:G$10999,6,FALSE)</f>
        <v>G6</v>
      </c>
      <c r="G770" s="3" t="str">
        <f>VLOOKUP(A770,'QAQC ID Reference Page'!A$1:G$10999,7,FALSE)</f>
        <v>S</v>
      </c>
      <c r="H770" s="13">
        <v>44826</v>
      </c>
      <c r="I770" s="3">
        <v>0.22</v>
      </c>
      <c r="J770" s="3">
        <v>100</v>
      </c>
      <c r="K770" s="3">
        <v>10</v>
      </c>
      <c r="L770" s="3">
        <v>1198.55</v>
      </c>
      <c r="M770" s="26">
        <f t="shared" si="9"/>
        <v>0.1</v>
      </c>
      <c r="N770" s="26">
        <f t="shared" si="10"/>
        <v>177.16539999999998</v>
      </c>
      <c r="O770" s="26">
        <f t="shared" si="11"/>
        <v>17.716539999999998</v>
      </c>
      <c r="P770" s="3"/>
      <c r="Q770" s="3"/>
      <c r="R770" s="3"/>
      <c r="S770" s="3"/>
      <c r="T770" s="3"/>
      <c r="U770" s="3"/>
      <c r="V770" s="3"/>
      <c r="W770" s="3"/>
      <c r="X770" s="3"/>
      <c r="Y770" s="3"/>
      <c r="Z770" s="3"/>
      <c r="AA770" s="3"/>
    </row>
    <row r="771" spans="1:27" x14ac:dyDescent="0.2">
      <c r="A771" s="3">
        <v>13026</v>
      </c>
      <c r="B771" s="3" t="str">
        <f>VLOOKUP(A771,'QAQC ID Reference Page'!A$1:G$10999,2,FALSE)</f>
        <v>OBS0822</v>
      </c>
      <c r="C771" s="11">
        <f>VLOOKUP(A771,'QAQC ID Reference Page'!A$1:G$10999,3,FALSE)</f>
        <v>44778</v>
      </c>
      <c r="D771" s="12">
        <f>VLOOKUP(A771,'QAQC ID Reference Page'!A$1:G$10999,4,FALSE)</f>
        <v>0.36805555555555558</v>
      </c>
      <c r="E771" s="3">
        <f>VLOOKUP(A771,'QAQC ID Reference Page'!A$1:G$10999,5,FALSE)</f>
        <v>1025</v>
      </c>
      <c r="F771" s="3" t="str">
        <f>VLOOKUP(A771,'QAQC ID Reference Page'!A$1:G$10999,6,FALSE)</f>
        <v>TR-UP</v>
      </c>
      <c r="G771" s="3" t="str">
        <f>VLOOKUP(A771,'QAQC ID Reference Page'!A$1:G$10999,7,FALSE)</f>
        <v>S</v>
      </c>
      <c r="H771" s="13">
        <v>44826</v>
      </c>
      <c r="I771" s="3">
        <v>0.22</v>
      </c>
      <c r="J771" s="3">
        <v>100</v>
      </c>
      <c r="K771" s="3">
        <v>10</v>
      </c>
      <c r="L771" s="3">
        <v>2048.2600000000002</v>
      </c>
      <c r="M771" s="26">
        <f t="shared" si="9"/>
        <v>0.1</v>
      </c>
      <c r="N771" s="26">
        <f t="shared" si="10"/>
        <v>302.92248000000001</v>
      </c>
      <c r="O771" s="26">
        <f t="shared" si="11"/>
        <v>30.292248000000001</v>
      </c>
      <c r="P771" s="3"/>
      <c r="Q771" s="3"/>
      <c r="R771" s="3"/>
      <c r="S771" s="3"/>
      <c r="T771" s="3"/>
      <c r="U771" s="3"/>
      <c r="V771" s="3"/>
      <c r="W771" s="3"/>
      <c r="X771" s="3"/>
      <c r="Y771" s="3"/>
      <c r="Z771" s="3"/>
      <c r="AA771" s="3"/>
    </row>
    <row r="772" spans="1:27" x14ac:dyDescent="0.2">
      <c r="A772" s="3">
        <v>13027</v>
      </c>
      <c r="B772" s="3" t="str">
        <f>VLOOKUP(A772,'QAQC ID Reference Page'!A$1:G$10999,2,FALSE)</f>
        <v>OBS0822</v>
      </c>
      <c r="C772" s="11">
        <f>VLOOKUP(A772,'QAQC ID Reference Page'!A$1:G$10999,3,FALSE)</f>
        <v>44778</v>
      </c>
      <c r="D772" s="3">
        <f>VLOOKUP(A772,'QAQC ID Reference Page'!A$1:G$10999,4,FALSE)</f>
        <v>0</v>
      </c>
      <c r="E772" s="3">
        <f>VLOOKUP(A772,'QAQC ID Reference Page'!A$1:G$10999,5,FALSE)</f>
        <v>1035</v>
      </c>
      <c r="F772" s="3">
        <f>VLOOKUP(A772,'QAQC ID Reference Page'!A$1:G$10999,6,FALSE)</f>
        <v>0</v>
      </c>
      <c r="G772" s="3">
        <f>VLOOKUP(A772,'QAQC ID Reference Page'!A$1:G$10999,7,FALSE)</f>
        <v>0</v>
      </c>
      <c r="H772" s="13">
        <v>44826</v>
      </c>
      <c r="I772" s="3">
        <v>0.22</v>
      </c>
      <c r="J772" s="3">
        <v>100</v>
      </c>
      <c r="K772" s="3">
        <v>10</v>
      </c>
      <c r="L772" s="3">
        <v>641.55999999999995</v>
      </c>
      <c r="M772" s="26">
        <f t="shared" si="9"/>
        <v>0.1</v>
      </c>
      <c r="N772" s="26">
        <f t="shared" si="10"/>
        <v>94.730879999999985</v>
      </c>
      <c r="O772" s="26">
        <f t="shared" si="11"/>
        <v>9.4730879999999988</v>
      </c>
      <c r="P772" s="3"/>
      <c r="Q772" s="3"/>
      <c r="R772" s="3"/>
      <c r="S772" s="3"/>
      <c r="T772" s="3"/>
      <c r="U772" s="3"/>
      <c r="V772" s="3"/>
      <c r="W772" s="3"/>
      <c r="X772" s="3"/>
      <c r="Y772" s="3"/>
      <c r="Z772" s="3"/>
      <c r="AA772" s="3"/>
    </row>
    <row r="773" spans="1:27" x14ac:dyDescent="0.2">
      <c r="A773" s="3">
        <v>13028</v>
      </c>
      <c r="B773" s="3" t="str">
        <f>VLOOKUP(A773,'QAQC ID Reference Page'!A$1:G$10999,2,FALSE)</f>
        <v>OBS0822</v>
      </c>
      <c r="C773" s="11">
        <f>VLOOKUP(A773,'QAQC ID Reference Page'!A$1:G$10999,3,FALSE)</f>
        <v>44778</v>
      </c>
      <c r="D773" s="12">
        <f>VLOOKUP(A773,'QAQC ID Reference Page'!A$1:G$10999,4,FALSE)</f>
        <v>0.46111111111111114</v>
      </c>
      <c r="E773" s="3">
        <f>VLOOKUP(A773,'QAQC ID Reference Page'!A$1:G$10999,5,FALSE)</f>
        <v>1041</v>
      </c>
      <c r="F773" s="3" t="str">
        <f>VLOOKUP(A773,'QAQC ID Reference Page'!A$1:G$10999,6,FALSE)</f>
        <v>G7C</v>
      </c>
      <c r="G773" s="3" t="str">
        <f>VLOOKUP(A773,'QAQC ID Reference Page'!A$1:G$10999,7,FALSE)</f>
        <v>S</v>
      </c>
      <c r="H773" s="13">
        <v>44826</v>
      </c>
      <c r="I773" s="3">
        <v>0.22</v>
      </c>
      <c r="J773" s="3">
        <v>100</v>
      </c>
      <c r="K773" s="3">
        <v>10</v>
      </c>
      <c r="L773" s="3">
        <v>1640.57</v>
      </c>
      <c r="M773" s="26">
        <f t="shared" si="9"/>
        <v>0.1</v>
      </c>
      <c r="N773" s="26">
        <f t="shared" si="10"/>
        <v>242.58435999999998</v>
      </c>
      <c r="O773" s="26">
        <f t="shared" si="11"/>
        <v>24.258436</v>
      </c>
      <c r="P773" s="3"/>
      <c r="Q773" s="3"/>
      <c r="R773" s="3"/>
      <c r="S773" s="3"/>
      <c r="T773" s="3"/>
      <c r="U773" s="3"/>
      <c r="V773" s="3"/>
      <c r="W773" s="3"/>
      <c r="X773" s="3"/>
      <c r="Y773" s="3"/>
      <c r="Z773" s="3"/>
      <c r="AA773" s="3"/>
    </row>
    <row r="774" spans="1:27" x14ac:dyDescent="0.2">
      <c r="A774" s="3">
        <v>13029</v>
      </c>
      <c r="B774" s="3" t="str">
        <f>VLOOKUP(A774,'QAQC ID Reference Page'!A$1:G$10999,2,FALSE)</f>
        <v>OBS0822</v>
      </c>
      <c r="C774" s="11">
        <f>VLOOKUP(A774,'QAQC ID Reference Page'!A$1:G$10999,3,FALSE)</f>
        <v>44778</v>
      </c>
      <c r="D774" s="12">
        <f>VLOOKUP(A774,'QAQC ID Reference Page'!A$1:G$10999,4,FALSE)</f>
        <v>0.31527777777777777</v>
      </c>
      <c r="E774" s="3">
        <f>VLOOKUP(A774,'QAQC ID Reference Page'!A$1:G$10999,5,FALSE)</f>
        <v>1018</v>
      </c>
      <c r="F774" s="3" t="str">
        <f>VLOOKUP(A774,'QAQC ID Reference Page'!A$1:G$10999,6,FALSE)</f>
        <v>DR</v>
      </c>
      <c r="G774" s="3" t="str">
        <f>VLOOKUP(A774,'QAQC ID Reference Page'!A$1:G$10999,7,FALSE)</f>
        <v>S</v>
      </c>
      <c r="H774" s="13">
        <v>44826</v>
      </c>
      <c r="I774" s="3">
        <v>0.35</v>
      </c>
      <c r="J774" s="3">
        <v>100</v>
      </c>
      <c r="K774" s="3">
        <v>10</v>
      </c>
      <c r="L774" s="3">
        <v>1958.02</v>
      </c>
      <c r="M774" s="26">
        <f t="shared" si="9"/>
        <v>0.1</v>
      </c>
      <c r="N774" s="26">
        <f t="shared" si="10"/>
        <v>289.43695999999994</v>
      </c>
      <c r="O774" s="26">
        <f t="shared" si="11"/>
        <v>28.943695999999996</v>
      </c>
      <c r="P774" s="3"/>
      <c r="Q774" s="3"/>
      <c r="R774" s="3"/>
      <c r="S774" s="3"/>
      <c r="T774" s="3"/>
      <c r="U774" s="3"/>
      <c r="V774" s="3"/>
      <c r="W774" s="3"/>
      <c r="X774" s="3"/>
      <c r="Y774" s="3"/>
      <c r="Z774" s="3"/>
      <c r="AA774" s="3"/>
    </row>
    <row r="775" spans="1:27" x14ac:dyDescent="0.2">
      <c r="A775" s="3">
        <v>13030</v>
      </c>
      <c r="B775" s="3" t="str">
        <f>VLOOKUP(A775,'QAQC ID Reference Page'!A$1:G$10999,2,FALSE)</f>
        <v>OBS0822</v>
      </c>
      <c r="C775" s="11">
        <f>VLOOKUP(A775,'QAQC ID Reference Page'!A$1:G$10999,3,FALSE)</f>
        <v>44778</v>
      </c>
      <c r="D775" s="12">
        <f>VLOOKUP(A775,'QAQC ID Reference Page'!A$1:G$10999,4,FALSE)</f>
        <v>0.38750000000000001</v>
      </c>
      <c r="E775" s="3">
        <f>VLOOKUP(A775,'QAQC ID Reference Page'!A$1:G$10999,5,FALSE)</f>
        <v>1005</v>
      </c>
      <c r="F775" s="3" t="str">
        <f>VLOOKUP(A775,'QAQC ID Reference Page'!A$1:G$10999,6,FALSE)</f>
        <v>BR</v>
      </c>
      <c r="G775" s="3" t="str">
        <f>VLOOKUP(A775,'QAQC ID Reference Page'!A$1:G$10999,7,FALSE)</f>
        <v>S</v>
      </c>
      <c r="H775" s="13">
        <v>44826</v>
      </c>
      <c r="I775" s="3">
        <v>0.35</v>
      </c>
      <c r="J775" s="3">
        <v>100</v>
      </c>
      <c r="K775" s="3">
        <v>10</v>
      </c>
      <c r="L775" s="3">
        <v>1537.35</v>
      </c>
      <c r="M775" s="26">
        <f t="shared" si="9"/>
        <v>0.1</v>
      </c>
      <c r="N775" s="26">
        <f t="shared" si="10"/>
        <v>227.17779999999999</v>
      </c>
      <c r="O775" s="26">
        <f t="shared" si="11"/>
        <v>22.717780000000001</v>
      </c>
      <c r="P775" s="3"/>
      <c r="Q775" s="3"/>
      <c r="R775" s="3"/>
      <c r="S775" s="3"/>
      <c r="T775" s="3"/>
      <c r="U775" s="3"/>
      <c r="V775" s="3"/>
      <c r="W775" s="3"/>
      <c r="X775" s="3"/>
      <c r="Y775" s="3"/>
      <c r="Z775" s="3"/>
      <c r="AA775" s="3"/>
    </row>
    <row r="776" spans="1:27" x14ac:dyDescent="0.2">
      <c r="A776" s="3">
        <v>13031</v>
      </c>
      <c r="B776" s="3" t="str">
        <f>VLOOKUP(A776,'QAQC ID Reference Page'!A$1:G$10999,2,FALSE)</f>
        <v>OBS0822</v>
      </c>
      <c r="C776" s="11">
        <f>VLOOKUP(A776,'QAQC ID Reference Page'!A$1:G$10999,3,FALSE)</f>
        <v>44778</v>
      </c>
      <c r="D776" s="12">
        <f>VLOOKUP(A776,'QAQC ID Reference Page'!A$1:G$10999,4,FALSE)</f>
        <v>0.44930555555555557</v>
      </c>
      <c r="E776" s="3">
        <f>VLOOKUP(A776,'QAQC ID Reference Page'!A$1:G$10999,5,FALSE)</f>
        <v>1040</v>
      </c>
      <c r="F776" s="3" t="str">
        <f>VLOOKUP(A776,'QAQC ID Reference Page'!A$1:G$10999,6,FALSE)</f>
        <v>G9</v>
      </c>
      <c r="G776" s="3" t="str">
        <f>VLOOKUP(A776,'QAQC ID Reference Page'!A$1:G$10999,7,FALSE)</f>
        <v>S</v>
      </c>
      <c r="H776" s="13">
        <v>44826</v>
      </c>
      <c r="I776" s="3">
        <v>0.35</v>
      </c>
      <c r="J776" s="3">
        <v>100</v>
      </c>
      <c r="K776" s="3">
        <v>10</v>
      </c>
      <c r="L776" s="3">
        <v>778.39</v>
      </c>
      <c r="M776" s="26">
        <f t="shared" si="9"/>
        <v>0.1</v>
      </c>
      <c r="N776" s="26">
        <f t="shared" si="10"/>
        <v>114.85172</v>
      </c>
      <c r="O776" s="26">
        <f t="shared" si="11"/>
        <v>11.485172</v>
      </c>
      <c r="P776" s="3"/>
      <c r="Q776" s="3"/>
      <c r="R776" s="3"/>
      <c r="S776" s="3"/>
      <c r="T776" s="3"/>
      <c r="U776" s="3"/>
      <c r="V776" s="3"/>
      <c r="W776" s="3"/>
      <c r="X776" s="3"/>
      <c r="Y776" s="3"/>
      <c r="Z776" s="3"/>
      <c r="AA776" s="3"/>
    </row>
    <row r="777" spans="1:27" x14ac:dyDescent="0.2">
      <c r="A777" s="3">
        <v>13032</v>
      </c>
      <c r="B777" s="3" t="str">
        <f>VLOOKUP(A777,'QAQC ID Reference Page'!A$1:G$10999,2,FALSE)</f>
        <v>OBS0822</v>
      </c>
      <c r="C777" s="11">
        <f>VLOOKUP(A777,'QAQC ID Reference Page'!A$1:G$10999,3,FALSE)</f>
        <v>44778</v>
      </c>
      <c r="D777" s="12">
        <f>VLOOKUP(A777,'QAQC ID Reference Page'!A$1:G$10999,4,FALSE)</f>
        <v>0.4</v>
      </c>
      <c r="E777" s="3">
        <f>VLOOKUP(A777,'QAQC ID Reference Page'!A$1:G$10999,5,FALSE)</f>
        <v>1001</v>
      </c>
      <c r="F777" s="3" t="str">
        <f>VLOOKUP(A777,'QAQC ID Reference Page'!A$1:G$10999,6,FALSE)</f>
        <v>I9</v>
      </c>
      <c r="G777" s="3" t="str">
        <f>VLOOKUP(A777,'QAQC ID Reference Page'!A$1:G$10999,7,FALSE)</f>
        <v>S</v>
      </c>
      <c r="H777" s="13">
        <v>44826</v>
      </c>
      <c r="I777" s="3">
        <v>0.35</v>
      </c>
      <c r="J777" s="3">
        <v>100</v>
      </c>
      <c r="K777" s="3">
        <v>10</v>
      </c>
      <c r="L777" s="3">
        <v>2460.48</v>
      </c>
      <c r="M777" s="26">
        <f t="shared" si="9"/>
        <v>0.1</v>
      </c>
      <c r="N777" s="26">
        <f t="shared" si="10"/>
        <v>363.80103999999994</v>
      </c>
      <c r="O777" s="26">
        <f t="shared" si="11"/>
        <v>36.380103999999996</v>
      </c>
      <c r="P777" s="3"/>
      <c r="Q777" s="3"/>
      <c r="R777" s="3"/>
      <c r="S777" s="3"/>
      <c r="T777" s="3"/>
      <c r="U777" s="3"/>
      <c r="V777" s="3"/>
      <c r="W777" s="3"/>
      <c r="X777" s="3"/>
      <c r="Y777" s="3"/>
      <c r="Z777" s="3"/>
      <c r="AA777" s="3"/>
    </row>
    <row r="778" spans="1:27" x14ac:dyDescent="0.2">
      <c r="A778" s="3">
        <v>13033</v>
      </c>
      <c r="B778" s="3" t="str">
        <f>VLOOKUP(A778,'QAQC ID Reference Page'!A$1:G$10999,2,FALSE)</f>
        <v>OBS0822</v>
      </c>
      <c r="C778" s="11">
        <f>VLOOKUP(A778,'QAQC ID Reference Page'!A$1:G$10999,3,FALSE)</f>
        <v>44778</v>
      </c>
      <c r="D778" s="12">
        <f>VLOOKUP(A778,'QAQC ID Reference Page'!A$1:G$10999,4,FALSE)</f>
        <v>0.41111111111111109</v>
      </c>
      <c r="E778" s="3">
        <f>VLOOKUP(A778,'QAQC ID Reference Page'!A$1:G$10999,5,FALSE)</f>
        <v>1012</v>
      </c>
      <c r="F778" s="3" t="str">
        <f>VLOOKUP(A778,'QAQC ID Reference Page'!A$1:G$10999,6,FALSE)</f>
        <v>I7C</v>
      </c>
      <c r="G778" s="3" t="str">
        <f>VLOOKUP(A778,'QAQC ID Reference Page'!A$1:G$10999,7,FALSE)</f>
        <v>S</v>
      </c>
      <c r="H778" s="13">
        <v>44826</v>
      </c>
      <c r="I778" s="3">
        <v>0.35</v>
      </c>
      <c r="J778" s="3">
        <v>100</v>
      </c>
      <c r="K778" s="3">
        <v>10</v>
      </c>
      <c r="L778" s="3">
        <v>1263.8800000000001</v>
      </c>
      <c r="M778" s="26">
        <f t="shared" si="9"/>
        <v>0.1</v>
      </c>
      <c r="N778" s="26">
        <f t="shared" si="10"/>
        <v>186.70424</v>
      </c>
      <c r="O778" s="26">
        <f t="shared" si="11"/>
        <v>18.670424000000001</v>
      </c>
      <c r="P778" s="3"/>
      <c r="Q778" s="3"/>
      <c r="R778" s="3"/>
      <c r="S778" s="3"/>
      <c r="T778" s="3"/>
      <c r="U778" s="3"/>
      <c r="V778" s="3"/>
      <c r="W778" s="3"/>
      <c r="X778" s="3"/>
      <c r="Y778" s="3"/>
      <c r="Z778" s="3"/>
      <c r="AA778" s="3"/>
    </row>
    <row r="779" spans="1:27" x14ac:dyDescent="0.2">
      <c r="A779" s="3">
        <v>13034</v>
      </c>
      <c r="B779" s="3" t="str">
        <f>VLOOKUP(A779,'QAQC ID Reference Page'!A$1:G$10999,2,FALSE)</f>
        <v>OBS0822</v>
      </c>
      <c r="C779" s="11">
        <f>VLOOKUP(A779,'QAQC ID Reference Page'!A$1:G$10999,3,FALSE)</f>
        <v>44778</v>
      </c>
      <c r="D779" s="12">
        <f>VLOOKUP(A779,'QAQC ID Reference Page'!A$1:G$10999,4,FALSE)</f>
        <v>0.46111111111111114</v>
      </c>
      <c r="E779" s="3">
        <f>VLOOKUP(A779,'QAQC ID Reference Page'!A$1:G$10999,5,FALSE)</f>
        <v>1051</v>
      </c>
      <c r="F779" s="3" t="str">
        <f>VLOOKUP(A779,'QAQC ID Reference Page'!A$1:G$10999,6,FALSE)</f>
        <v>G7C</v>
      </c>
      <c r="G779" s="3" t="str">
        <f>VLOOKUP(A779,'QAQC ID Reference Page'!A$1:G$10999,7,FALSE)</f>
        <v>B</v>
      </c>
      <c r="H779" s="13">
        <v>44826</v>
      </c>
      <c r="I779" s="3">
        <v>0.35</v>
      </c>
      <c r="J779" s="3">
        <v>100</v>
      </c>
      <c r="K779" s="3">
        <v>10</v>
      </c>
      <c r="L779" s="3">
        <v>362.31</v>
      </c>
      <c r="M779" s="26">
        <f t="shared" si="9"/>
        <v>0.1</v>
      </c>
      <c r="N779" s="26">
        <f t="shared" si="10"/>
        <v>53.271879999999996</v>
      </c>
      <c r="O779" s="26">
        <f t="shared" si="11"/>
        <v>5.3271879999999996</v>
      </c>
      <c r="P779" s="3"/>
      <c r="Q779" s="3"/>
      <c r="R779" s="3"/>
      <c r="S779" s="3"/>
      <c r="T779" s="3"/>
      <c r="U779" s="3"/>
      <c r="V779" s="3"/>
      <c r="W779" s="3"/>
      <c r="X779" s="3"/>
      <c r="Y779" s="3"/>
      <c r="Z779" s="3"/>
      <c r="AA779" s="3"/>
    </row>
    <row r="780" spans="1:27" x14ac:dyDescent="0.2">
      <c r="A780" s="3">
        <v>13035</v>
      </c>
      <c r="B780" s="3" t="str">
        <f>VLOOKUP(A780,'QAQC ID Reference Page'!A$1:G$10999,2,FALSE)</f>
        <v>OBS0822</v>
      </c>
      <c r="C780" s="11">
        <f>VLOOKUP(A780,'QAQC ID Reference Page'!A$1:G$10999,3,FALSE)</f>
        <v>44778</v>
      </c>
      <c r="D780" s="3">
        <f>VLOOKUP(A780,'QAQC ID Reference Page'!A$1:G$10999,4,FALSE)</f>
        <v>0</v>
      </c>
      <c r="E780" s="3">
        <f>VLOOKUP(A780,'QAQC ID Reference Page'!A$1:G$10999,5,FALSE)</f>
        <v>1044</v>
      </c>
      <c r="F780" s="3">
        <f>VLOOKUP(A780,'QAQC ID Reference Page'!A$1:G$10999,6,FALSE)</f>
        <v>0</v>
      </c>
      <c r="G780" s="3">
        <f>VLOOKUP(A780,'QAQC ID Reference Page'!A$1:G$10999,7,FALSE)</f>
        <v>0</v>
      </c>
      <c r="H780" s="13">
        <v>44826</v>
      </c>
      <c r="I780" s="3">
        <v>0.35</v>
      </c>
      <c r="J780" s="3">
        <v>100</v>
      </c>
      <c r="K780" s="3">
        <v>10</v>
      </c>
      <c r="L780" s="3">
        <v>872.35</v>
      </c>
      <c r="M780" s="26">
        <f t="shared" si="9"/>
        <v>0.1</v>
      </c>
      <c r="N780" s="26">
        <f t="shared" si="10"/>
        <v>128.7578</v>
      </c>
      <c r="O780" s="26">
        <f t="shared" si="11"/>
        <v>12.875780000000001</v>
      </c>
      <c r="P780" s="3"/>
      <c r="Q780" s="3"/>
      <c r="R780" s="3"/>
      <c r="S780" s="3"/>
      <c r="T780" s="3"/>
      <c r="U780" s="3"/>
      <c r="V780" s="3"/>
      <c r="W780" s="3"/>
      <c r="X780" s="3"/>
      <c r="Y780" s="3"/>
      <c r="Z780" s="3"/>
      <c r="AA780" s="3"/>
    </row>
    <row r="781" spans="1:27" x14ac:dyDescent="0.2">
      <c r="A781" s="3">
        <v>13036</v>
      </c>
      <c r="B781" s="3" t="str">
        <f>VLOOKUP(A781,'QAQC ID Reference Page'!A$1:G$10999,2,FALSE)</f>
        <v>OBS0822</v>
      </c>
      <c r="C781" s="11">
        <f>VLOOKUP(A781,'QAQC ID Reference Page'!A$1:G$10999,3,FALSE)</f>
        <v>44778</v>
      </c>
      <c r="D781" s="12">
        <f>VLOOKUP(A781,'QAQC ID Reference Page'!A$1:G$10999,4,FALSE)</f>
        <v>0.41111111111111109</v>
      </c>
      <c r="E781" s="3">
        <f>VLOOKUP(A781,'QAQC ID Reference Page'!A$1:G$10999,5,FALSE)</f>
        <v>1020</v>
      </c>
      <c r="F781" s="3" t="str">
        <f>VLOOKUP(A781,'QAQC ID Reference Page'!A$1:G$10999,6,FALSE)</f>
        <v>I7C</v>
      </c>
      <c r="G781" s="3" t="str">
        <f>VLOOKUP(A781,'QAQC ID Reference Page'!A$1:G$10999,7,FALSE)</f>
        <v>B</v>
      </c>
      <c r="H781" s="13">
        <v>44826</v>
      </c>
      <c r="I781" s="3">
        <v>0.35</v>
      </c>
      <c r="J781" s="3">
        <v>100</v>
      </c>
      <c r="K781" s="3">
        <v>10</v>
      </c>
      <c r="L781" s="3">
        <v>272.86</v>
      </c>
      <c r="M781" s="26">
        <f t="shared" si="9"/>
        <v>0.1</v>
      </c>
      <c r="N781" s="26">
        <f t="shared" si="10"/>
        <v>40.033279999999998</v>
      </c>
      <c r="O781" s="26">
        <f t="shared" si="11"/>
        <v>4.0033279999999998</v>
      </c>
      <c r="P781" s="3"/>
      <c r="Q781" s="3"/>
      <c r="R781" s="3"/>
      <c r="S781" s="3"/>
      <c r="T781" s="3"/>
      <c r="U781" s="3"/>
      <c r="V781" s="3"/>
      <c r="W781" s="3"/>
      <c r="X781" s="3"/>
      <c r="Y781" s="3"/>
      <c r="Z781" s="3"/>
      <c r="AA781" s="3"/>
    </row>
    <row r="782" spans="1:27" x14ac:dyDescent="0.2">
      <c r="A782" s="3">
        <v>14001</v>
      </c>
      <c r="B782" s="3" t="str">
        <f>VLOOKUP(A782,'QAQC ID Reference Page'!A$1:G$10999,2,FALSE)</f>
        <v>OBS0822</v>
      </c>
      <c r="C782" s="11">
        <f>VLOOKUP(A782,'QAQC ID Reference Page'!A$1:G$10999,3,FALSE)</f>
        <v>44782</v>
      </c>
      <c r="D782" s="12">
        <f>VLOOKUP(A782,'QAQC ID Reference Page'!A$1:G$10999,4,FALSE)</f>
        <v>0.33263888888888887</v>
      </c>
      <c r="E782" s="3">
        <f>VLOOKUP(A782,'QAQC ID Reference Page'!A$1:G$10999,5,FALSE)</f>
        <v>1031</v>
      </c>
      <c r="F782" s="3" t="str">
        <f>VLOOKUP(A782,'QAQC ID Reference Page'!A$1:G$10999,6,FALSE)</f>
        <v>E7C</v>
      </c>
      <c r="G782" s="3" t="str">
        <f>VLOOKUP(A782,'QAQC ID Reference Page'!A$1:G$10999,7,FALSE)</f>
        <v>B</v>
      </c>
      <c r="H782" s="13">
        <v>44840</v>
      </c>
      <c r="I782" s="3">
        <v>0.18</v>
      </c>
      <c r="J782" s="3">
        <v>100</v>
      </c>
      <c r="K782" s="3">
        <v>10</v>
      </c>
      <c r="L782" s="3">
        <v>388.32</v>
      </c>
      <c r="M782" s="26">
        <f t="shared" si="9"/>
        <v>0.1</v>
      </c>
      <c r="N782" s="26">
        <f t="shared" si="10"/>
        <v>57.291359999999997</v>
      </c>
      <c r="O782" s="26">
        <f t="shared" si="11"/>
        <v>5.7291360000000005</v>
      </c>
      <c r="P782" s="3"/>
      <c r="Q782" s="3"/>
      <c r="R782" s="3"/>
      <c r="S782" s="3"/>
      <c r="T782" s="3"/>
      <c r="U782" s="3"/>
      <c r="V782" s="3"/>
      <c r="W782" s="3"/>
      <c r="X782" s="3"/>
      <c r="Y782" s="3"/>
      <c r="Z782" s="3"/>
      <c r="AA782" s="3"/>
    </row>
    <row r="783" spans="1:27" x14ac:dyDescent="0.2">
      <c r="A783" s="3">
        <v>14002</v>
      </c>
      <c r="B783" s="3" t="str">
        <f>VLOOKUP(A783,'QAQC ID Reference Page'!A$1:G$10999,2,FALSE)</f>
        <v>OBS0822</v>
      </c>
      <c r="C783" s="11">
        <f>VLOOKUP(A783,'QAQC ID Reference Page'!A$1:G$10999,3,FALSE)</f>
        <v>44782</v>
      </c>
      <c r="D783" s="12">
        <f>VLOOKUP(A783,'QAQC ID Reference Page'!A$1:G$10999,4,FALSE)</f>
        <v>0.3034722222222222</v>
      </c>
      <c r="E783" s="3">
        <f>VLOOKUP(A783,'QAQC ID Reference Page'!A$1:G$10999,5,FALSE)</f>
        <v>1051</v>
      </c>
      <c r="F783" s="3" t="str">
        <f>VLOOKUP(A783,'QAQC ID Reference Page'!A$1:G$10999,6,FALSE)</f>
        <v>E6</v>
      </c>
      <c r="G783" s="3" t="str">
        <f>VLOOKUP(A783,'QAQC ID Reference Page'!A$1:G$10999,7,FALSE)</f>
        <v>S</v>
      </c>
      <c r="H783" s="13">
        <v>44840</v>
      </c>
      <c r="I783" s="3">
        <v>0.18</v>
      </c>
      <c r="J783" s="3">
        <v>100</v>
      </c>
      <c r="K783" s="3">
        <v>10</v>
      </c>
      <c r="L783" s="3">
        <v>777.96</v>
      </c>
      <c r="M783" s="26">
        <f t="shared" si="9"/>
        <v>0.1</v>
      </c>
      <c r="N783" s="26">
        <f t="shared" si="10"/>
        <v>114.95808</v>
      </c>
      <c r="O783" s="26">
        <f t="shared" si="11"/>
        <v>11.495808</v>
      </c>
      <c r="P783" s="3"/>
      <c r="Q783" s="3"/>
      <c r="R783" s="3"/>
      <c r="S783" s="3"/>
      <c r="T783" s="3"/>
      <c r="U783" s="3"/>
      <c r="V783" s="3"/>
      <c r="W783" s="3"/>
      <c r="X783" s="3"/>
      <c r="Y783" s="3"/>
      <c r="Z783" s="3"/>
      <c r="AA783" s="3"/>
    </row>
    <row r="784" spans="1:27" x14ac:dyDescent="0.2">
      <c r="A784" s="3">
        <v>14003</v>
      </c>
      <c r="B784" s="3" t="str">
        <f>VLOOKUP(A784,'QAQC ID Reference Page'!A$1:G$10999,2,FALSE)</f>
        <v>OBS0822</v>
      </c>
      <c r="C784" s="11">
        <f>VLOOKUP(A784,'QAQC ID Reference Page'!A$1:G$10999,3,FALSE)</f>
        <v>44782</v>
      </c>
      <c r="D784" s="12">
        <f>VLOOKUP(A784,'QAQC ID Reference Page'!A$1:G$10999,4,FALSE)</f>
        <v>0.28819444444444442</v>
      </c>
      <c r="E784" s="3">
        <f>VLOOKUP(A784,'QAQC ID Reference Page'!A$1:G$10999,5,FALSE)</f>
        <v>1033</v>
      </c>
      <c r="F784" s="3" t="str">
        <f>VLOOKUP(A784,'QAQC ID Reference Page'!A$1:G$10999,6,FALSE)</f>
        <v>EFR</v>
      </c>
      <c r="G784" s="3" t="str">
        <f>VLOOKUP(A784,'QAQC ID Reference Page'!A$1:G$10999,7,FALSE)</f>
        <v>S</v>
      </c>
      <c r="H784" s="13">
        <v>44840</v>
      </c>
      <c r="I784" s="3">
        <v>0.18</v>
      </c>
      <c r="J784" s="3">
        <v>100</v>
      </c>
      <c r="K784" s="3">
        <v>10</v>
      </c>
      <c r="L784" s="3">
        <v>917.35</v>
      </c>
      <c r="M784" s="26">
        <f t="shared" si="9"/>
        <v>0.1</v>
      </c>
      <c r="N784" s="26">
        <f t="shared" si="10"/>
        <v>135.58779999999999</v>
      </c>
      <c r="O784" s="26">
        <f t="shared" si="11"/>
        <v>13.558779999999999</v>
      </c>
      <c r="P784" s="3"/>
      <c r="Q784" s="3"/>
      <c r="R784" s="3"/>
      <c r="S784" s="3"/>
      <c r="T784" s="3"/>
      <c r="U784" s="3"/>
      <c r="V784" s="3"/>
      <c r="W784" s="3"/>
      <c r="X784" s="3"/>
      <c r="Y784" s="3"/>
      <c r="Z784" s="3"/>
      <c r="AA784" s="3"/>
    </row>
    <row r="785" spans="1:27" x14ac:dyDescent="0.2">
      <c r="A785" s="3">
        <v>14004</v>
      </c>
      <c r="B785" s="3" t="str">
        <f>VLOOKUP(A785,'QAQC ID Reference Page'!A$1:G$10999,2,FALSE)</f>
        <v>OBS0822</v>
      </c>
      <c r="C785" s="11">
        <f>VLOOKUP(A785,'QAQC ID Reference Page'!A$1:G$10999,3,FALSE)</f>
        <v>44782</v>
      </c>
      <c r="D785" s="12">
        <f>VLOOKUP(A785,'QAQC ID Reference Page'!A$1:G$10999,4,FALSE)</f>
        <v>0.33263888888888887</v>
      </c>
      <c r="E785" s="3">
        <f>VLOOKUP(A785,'QAQC ID Reference Page'!A$1:G$10999,5,FALSE)</f>
        <v>1027</v>
      </c>
      <c r="F785" s="3" t="str">
        <f>VLOOKUP(A785,'QAQC ID Reference Page'!A$1:G$10999,6,FALSE)</f>
        <v>E7C</v>
      </c>
      <c r="G785" s="3" t="str">
        <f>VLOOKUP(A785,'QAQC ID Reference Page'!A$1:G$10999,7,FALSE)</f>
        <v>S</v>
      </c>
      <c r="H785" s="13">
        <v>44840</v>
      </c>
      <c r="I785" s="3">
        <v>0.18</v>
      </c>
      <c r="J785" s="3">
        <v>100</v>
      </c>
      <c r="K785" s="3">
        <v>10</v>
      </c>
      <c r="L785" s="3">
        <v>524.04999999999995</v>
      </c>
      <c r="M785" s="26">
        <f t="shared" si="9"/>
        <v>0.1</v>
      </c>
      <c r="N785" s="26">
        <f t="shared" si="10"/>
        <v>77.379399999999976</v>
      </c>
      <c r="O785" s="26">
        <f t="shared" si="11"/>
        <v>7.7379399999999983</v>
      </c>
      <c r="P785" s="3"/>
      <c r="Q785" s="3"/>
      <c r="R785" s="3"/>
      <c r="S785" s="3"/>
      <c r="T785" s="3"/>
      <c r="U785" s="3"/>
      <c r="V785" s="3"/>
      <c r="W785" s="3"/>
      <c r="X785" s="3"/>
      <c r="Y785" s="3"/>
      <c r="Z785" s="3"/>
      <c r="AA785" s="3"/>
    </row>
    <row r="786" spans="1:27" x14ac:dyDescent="0.2">
      <c r="A786" s="3">
        <v>14100</v>
      </c>
      <c r="B786" s="3" t="str">
        <f>VLOOKUP(A786,'QAQC ID Reference Page'!A$1:G$10999,2,FALSE)</f>
        <v>OBS0822</v>
      </c>
      <c r="C786" s="11">
        <f>VLOOKUP(A786,'QAQC ID Reference Page'!A$1:G$10999,3,FALSE)</f>
        <v>44790</v>
      </c>
      <c r="D786" s="12">
        <f>VLOOKUP(A786,'QAQC ID Reference Page'!A$1:G$10999,4,FALSE)</f>
        <v>0.31597222222222221</v>
      </c>
      <c r="E786" s="3">
        <f>VLOOKUP(A786,'QAQC ID Reference Page'!A$1:G$10999,5,FALSE)</f>
        <v>1030</v>
      </c>
      <c r="F786" s="3" t="str">
        <f>VLOOKUP(A786,'QAQC ID Reference Page'!A$1:G$10999,6,FALSE)</f>
        <v>G6</v>
      </c>
      <c r="G786" s="3" t="str">
        <f>VLOOKUP(A786,'QAQC ID Reference Page'!A$1:G$10999,7,FALSE)</f>
        <v>S</v>
      </c>
      <c r="H786" s="13">
        <v>44828</v>
      </c>
      <c r="I786" s="3">
        <v>0.2</v>
      </c>
      <c r="J786" s="3">
        <v>100</v>
      </c>
      <c r="K786" s="3">
        <v>10</v>
      </c>
      <c r="L786" s="3">
        <v>1437.2</v>
      </c>
      <c r="M786" s="26">
        <f t="shared" si="9"/>
        <v>0.1</v>
      </c>
      <c r="N786" s="26">
        <f t="shared" si="10"/>
        <v>212.50560000000002</v>
      </c>
      <c r="O786" s="26">
        <f t="shared" si="11"/>
        <v>21.250560000000004</v>
      </c>
      <c r="P786" s="3"/>
      <c r="Q786" s="3"/>
      <c r="R786" s="3"/>
      <c r="S786" s="3"/>
      <c r="T786" s="3"/>
      <c r="U786" s="3"/>
      <c r="V786" s="3"/>
      <c r="W786" s="3"/>
      <c r="X786" s="3"/>
      <c r="Y786" s="3"/>
      <c r="Z786" s="3"/>
      <c r="AA786" s="3"/>
    </row>
    <row r="787" spans="1:27" x14ac:dyDescent="0.2">
      <c r="A787" s="3">
        <v>14101</v>
      </c>
      <c r="B787" s="3" t="str">
        <f>VLOOKUP(A787,'QAQC ID Reference Page'!A$1:G$10999,2,FALSE)</f>
        <v>OBS0822</v>
      </c>
      <c r="C787" s="11">
        <f>VLOOKUP(A787,'QAQC ID Reference Page'!A$1:G$10999,3,FALSE)</f>
        <v>44790</v>
      </c>
      <c r="D787" s="12">
        <f>VLOOKUP(A787,'QAQC ID Reference Page'!A$1:G$10999,4,FALSE)</f>
        <v>0.53125</v>
      </c>
      <c r="E787" s="3">
        <f>VLOOKUP(A787,'QAQC ID Reference Page'!A$1:G$10999,5,FALSE)</f>
        <v>1015</v>
      </c>
      <c r="F787" s="3" t="str">
        <f>VLOOKUP(A787,'QAQC ID Reference Page'!A$1:G$10999,6,FALSE)</f>
        <v>E6</v>
      </c>
      <c r="G787" s="3" t="str">
        <f>VLOOKUP(A787,'QAQC ID Reference Page'!A$1:G$10999,7,FALSE)</f>
        <v>S</v>
      </c>
      <c r="H787" s="13">
        <v>44828</v>
      </c>
      <c r="I787" s="3">
        <v>0.2</v>
      </c>
      <c r="J787" s="3">
        <v>100</v>
      </c>
      <c r="K787" s="3">
        <v>10</v>
      </c>
      <c r="L787" s="3">
        <v>880.28</v>
      </c>
      <c r="M787" s="26">
        <f t="shared" si="9"/>
        <v>0.1</v>
      </c>
      <c r="N787" s="26">
        <f t="shared" si="10"/>
        <v>130.08144000000001</v>
      </c>
      <c r="O787" s="26">
        <f t="shared" si="11"/>
        <v>13.008144000000001</v>
      </c>
      <c r="P787" s="3"/>
      <c r="Q787" s="3"/>
      <c r="R787" s="3"/>
      <c r="S787" s="3"/>
      <c r="T787" s="3"/>
      <c r="U787" s="3"/>
      <c r="V787" s="3"/>
      <c r="W787" s="3"/>
      <c r="X787" s="3"/>
      <c r="Y787" s="3"/>
      <c r="Z787" s="3"/>
      <c r="AA787" s="3"/>
    </row>
    <row r="788" spans="1:27" x14ac:dyDescent="0.2">
      <c r="A788" s="3">
        <v>14102</v>
      </c>
      <c r="B788" s="3" t="str">
        <f>VLOOKUP(A788,'QAQC ID Reference Page'!A$1:G$10999,2,FALSE)</f>
        <v>OBS0822</v>
      </c>
      <c r="C788" s="11">
        <f>VLOOKUP(A788,'QAQC ID Reference Page'!A$1:G$10999,3,FALSE)</f>
        <v>44790</v>
      </c>
      <c r="D788" s="12">
        <f>VLOOKUP(A788,'QAQC ID Reference Page'!A$1:G$10999,4,FALSE)</f>
        <v>0.30277777777777776</v>
      </c>
      <c r="E788" s="3">
        <f>VLOOKUP(A788,'QAQC ID Reference Page'!A$1:G$10999,5,FALSE)</f>
        <v>1011</v>
      </c>
      <c r="F788" s="3" t="str">
        <f>VLOOKUP(A788,'QAQC ID Reference Page'!A$1:G$10999,6,FALSE)</f>
        <v>EFR</v>
      </c>
      <c r="G788" s="3" t="str">
        <f>VLOOKUP(A788,'QAQC ID Reference Page'!A$1:G$10999,7,FALSE)</f>
        <v>S</v>
      </c>
      <c r="H788" s="13">
        <v>44828</v>
      </c>
      <c r="I788" s="3">
        <v>0.2</v>
      </c>
      <c r="J788" s="3">
        <v>100</v>
      </c>
      <c r="K788" s="3">
        <v>10</v>
      </c>
      <c r="L788" s="3">
        <v>642.44000000000005</v>
      </c>
      <c r="M788" s="26">
        <f t="shared" si="9"/>
        <v>0.1</v>
      </c>
      <c r="N788" s="26">
        <f t="shared" si="10"/>
        <v>94.881119999999996</v>
      </c>
      <c r="O788" s="26">
        <f t="shared" si="11"/>
        <v>9.4881119999999992</v>
      </c>
      <c r="P788" s="3"/>
      <c r="Q788" s="3"/>
      <c r="R788" s="3"/>
      <c r="S788" s="3"/>
      <c r="T788" s="3"/>
      <c r="U788" s="3"/>
      <c r="V788" s="3"/>
      <c r="W788" s="3"/>
      <c r="X788" s="3"/>
      <c r="Y788" s="3"/>
      <c r="Z788" s="3"/>
      <c r="AA788" s="3"/>
    </row>
    <row r="789" spans="1:27" x14ac:dyDescent="0.2">
      <c r="A789" s="3">
        <v>14103</v>
      </c>
      <c r="B789" s="3" t="str">
        <f>VLOOKUP(A789,'QAQC ID Reference Page'!A$1:G$10999,2,FALSE)</f>
        <v>OBS0822</v>
      </c>
      <c r="C789" s="11">
        <f>VLOOKUP(A789,'QAQC ID Reference Page'!A$1:G$10999,3,FALSE)</f>
        <v>44790</v>
      </c>
      <c r="D789" s="12">
        <f>VLOOKUP(A789,'QAQC ID Reference Page'!A$1:G$10999,4,FALSE)</f>
        <v>0.30277777777777776</v>
      </c>
      <c r="E789" s="3">
        <f>VLOOKUP(A789,'QAQC ID Reference Page'!A$1:G$10999,5,FALSE)</f>
        <v>1018</v>
      </c>
      <c r="F789" s="3" t="str">
        <f>VLOOKUP(A789,'QAQC ID Reference Page'!A$1:G$10999,6,FALSE)</f>
        <v>EFR</v>
      </c>
      <c r="G789" s="3" t="str">
        <f>VLOOKUP(A789,'QAQC ID Reference Page'!A$1:G$10999,7,FALSE)</f>
        <v>B</v>
      </c>
      <c r="H789" s="13">
        <v>44828</v>
      </c>
      <c r="I789" s="3">
        <v>0.2</v>
      </c>
      <c r="J789" s="3">
        <v>80</v>
      </c>
      <c r="K789" s="3">
        <v>10</v>
      </c>
      <c r="L789" s="3">
        <v>715.32</v>
      </c>
      <c r="M789" s="26">
        <f t="shared" si="9"/>
        <v>0.125</v>
      </c>
      <c r="N789" s="26">
        <f t="shared" si="10"/>
        <v>105.66736</v>
      </c>
      <c r="O789" s="26">
        <f t="shared" si="11"/>
        <v>13.20842</v>
      </c>
      <c r="P789" s="3"/>
      <c r="Q789" s="3"/>
      <c r="R789" s="3"/>
      <c r="S789" s="3"/>
      <c r="T789" s="3"/>
      <c r="U789" s="3"/>
      <c r="V789" s="3"/>
      <c r="W789" s="3"/>
      <c r="X789" s="3"/>
      <c r="Y789" s="3"/>
      <c r="Z789" s="3"/>
      <c r="AA789" s="3"/>
    </row>
    <row r="790" spans="1:27" x14ac:dyDescent="0.2">
      <c r="A790" s="3">
        <v>14104</v>
      </c>
      <c r="B790" s="3" t="str">
        <f>VLOOKUP(A790,'QAQC ID Reference Page'!A$1:G$10999,2,FALSE)</f>
        <v>OBS0822</v>
      </c>
      <c r="C790" s="11">
        <f>VLOOKUP(A790,'QAQC ID Reference Page'!A$1:G$10999,3,FALSE)</f>
        <v>44790</v>
      </c>
      <c r="D790" s="12">
        <f>VLOOKUP(A790,'QAQC ID Reference Page'!A$1:G$10999,4,FALSE)</f>
        <v>0.32777777777777778</v>
      </c>
      <c r="E790" s="3">
        <f>VLOOKUP(A790,'QAQC ID Reference Page'!A$1:G$10999,5,FALSE)</f>
        <v>1052</v>
      </c>
      <c r="F790" s="3" t="str">
        <f>VLOOKUP(A790,'QAQC ID Reference Page'!A$1:G$10999,6,FALSE)</f>
        <v>DR</v>
      </c>
      <c r="G790" s="3" t="str">
        <f>VLOOKUP(A790,'QAQC ID Reference Page'!A$1:G$10999,7,FALSE)</f>
        <v>S</v>
      </c>
      <c r="H790" s="13">
        <v>44828</v>
      </c>
      <c r="I790" s="3">
        <v>0.2</v>
      </c>
      <c r="J790" s="3">
        <v>75</v>
      </c>
      <c r="K790" s="3">
        <v>10</v>
      </c>
      <c r="L790" s="3">
        <v>2811.24</v>
      </c>
      <c r="M790" s="26">
        <f t="shared" si="9"/>
        <v>0.13333333333333333</v>
      </c>
      <c r="N790" s="26">
        <f t="shared" si="10"/>
        <v>415.86351999999994</v>
      </c>
      <c r="O790" s="26">
        <f t="shared" si="11"/>
        <v>55.448469333333321</v>
      </c>
      <c r="P790" s="3"/>
      <c r="Q790" s="3"/>
      <c r="R790" s="3"/>
      <c r="S790" s="3"/>
      <c r="T790" s="3"/>
      <c r="U790" s="3"/>
      <c r="V790" s="3"/>
      <c r="W790" s="3"/>
      <c r="X790" s="3"/>
      <c r="Y790" s="3"/>
      <c r="Z790" s="3"/>
      <c r="AA790" s="3"/>
    </row>
    <row r="791" spans="1:27" x14ac:dyDescent="0.2">
      <c r="A791" s="3">
        <v>14105</v>
      </c>
      <c r="B791" s="3" t="str">
        <f>VLOOKUP(A791,'QAQC ID Reference Page'!A$1:G$10999,2,FALSE)</f>
        <v>OBS0822</v>
      </c>
      <c r="C791" s="11">
        <f>VLOOKUP(A791,'QAQC ID Reference Page'!A$1:G$10999,3,FALSE)</f>
        <v>44790</v>
      </c>
      <c r="D791" s="12">
        <f>VLOOKUP(A791,'QAQC ID Reference Page'!A$1:G$10999,4,FALSE)</f>
        <v>0.51944444444444449</v>
      </c>
      <c r="E791" s="3">
        <f>VLOOKUP(A791,'QAQC ID Reference Page'!A$1:G$10999,5,FALSE)</f>
        <v>1044</v>
      </c>
      <c r="F791" s="3" t="str">
        <f>VLOOKUP(A791,'QAQC ID Reference Page'!A$1:G$10999,6,FALSE)</f>
        <v>E7C</v>
      </c>
      <c r="G791" s="3" t="str">
        <f>VLOOKUP(A791,'QAQC ID Reference Page'!A$1:G$10999,7,FALSE)</f>
        <v>S</v>
      </c>
      <c r="H791" s="13">
        <v>44828</v>
      </c>
      <c r="I791" s="3">
        <v>0.2</v>
      </c>
      <c r="J791" s="3">
        <v>94</v>
      </c>
      <c r="K791" s="3">
        <v>10</v>
      </c>
      <c r="L791" s="3">
        <v>402.32</v>
      </c>
      <c r="M791" s="26">
        <f t="shared" si="9"/>
        <v>0.10638297872340426</v>
      </c>
      <c r="N791" s="26">
        <f t="shared" si="10"/>
        <v>59.34335999999999</v>
      </c>
      <c r="O791" s="26">
        <f t="shared" si="11"/>
        <v>6.3131234042553181</v>
      </c>
      <c r="P791" s="3"/>
      <c r="Q791" s="3"/>
      <c r="R791" s="3"/>
      <c r="S791" s="3"/>
      <c r="T791" s="3"/>
      <c r="U791" s="3"/>
      <c r="V791" s="3"/>
      <c r="W791" s="3"/>
      <c r="X791" s="3"/>
      <c r="Y791" s="3"/>
      <c r="Z791" s="3"/>
      <c r="AA791" s="3"/>
    </row>
    <row r="792" spans="1:27" x14ac:dyDescent="0.2">
      <c r="A792" s="3">
        <v>14106</v>
      </c>
      <c r="B792" s="3" t="e">
        <f>VLOOKUP(A792,'QAQC ID Reference Page'!A$1:G$10999,2,FALSE)</f>
        <v>#N/A</v>
      </c>
      <c r="C792" s="11" t="e">
        <f>VLOOKUP(A792,'QAQC ID Reference Page'!A$1:G$10999,3,FALSE)</f>
        <v>#N/A</v>
      </c>
      <c r="D792" s="3" t="e">
        <f>VLOOKUP(A792,'QAQC ID Reference Page'!A$1:G$10999,4,FALSE)</f>
        <v>#N/A</v>
      </c>
      <c r="E792" s="3" t="e">
        <f>VLOOKUP(A792,'QAQC ID Reference Page'!A$1:G$10999,5,FALSE)</f>
        <v>#N/A</v>
      </c>
      <c r="F792" s="3" t="e">
        <f>VLOOKUP(A792,'QAQC ID Reference Page'!A$1:G$10999,6,FALSE)</f>
        <v>#N/A</v>
      </c>
      <c r="G792" s="3" t="e">
        <f>VLOOKUP(A792,'QAQC ID Reference Page'!A$1:G$10999,7,FALSE)</f>
        <v>#N/A</v>
      </c>
      <c r="H792" s="13">
        <v>44828</v>
      </c>
      <c r="I792" s="3">
        <v>0.2</v>
      </c>
      <c r="J792" s="3">
        <v>80</v>
      </c>
      <c r="K792" s="3">
        <v>10</v>
      </c>
      <c r="L792" s="3">
        <v>764.16</v>
      </c>
      <c r="M792" s="26">
        <f t="shared" si="9"/>
        <v>0.125</v>
      </c>
      <c r="N792" s="26">
        <f t="shared" si="10"/>
        <v>112.89567999999998</v>
      </c>
      <c r="O792" s="26">
        <f t="shared" si="11"/>
        <v>14.111959999999998</v>
      </c>
      <c r="P792" s="3"/>
      <c r="Q792" s="3"/>
      <c r="R792" s="3"/>
      <c r="S792" s="3"/>
      <c r="T792" s="3"/>
      <c r="U792" s="3"/>
      <c r="V792" s="3"/>
      <c r="W792" s="3"/>
      <c r="X792" s="3"/>
      <c r="Y792" s="3"/>
      <c r="Z792" s="3"/>
      <c r="AA792" s="3"/>
    </row>
    <row r="793" spans="1:27" x14ac:dyDescent="0.2">
      <c r="A793" s="3">
        <v>14107</v>
      </c>
      <c r="B793" s="3" t="str">
        <f>VLOOKUP(A793,'QAQC ID Reference Page'!A$1:G$10999,2,FALSE)</f>
        <v>OBS0822</v>
      </c>
      <c r="C793" s="11">
        <f>VLOOKUP(A793,'QAQC ID Reference Page'!A$1:G$10999,3,FALSE)</f>
        <v>44790</v>
      </c>
      <c r="D793" s="12">
        <f>VLOOKUP(A793,'QAQC ID Reference Page'!A$1:G$10999,4,FALSE)</f>
        <v>0.3527777777777778</v>
      </c>
      <c r="E793" s="3">
        <f>VLOOKUP(A793,'QAQC ID Reference Page'!A$1:G$10999,5,FALSE)</f>
        <v>1036</v>
      </c>
      <c r="F793" s="3" t="str">
        <f>VLOOKUP(A793,'QAQC ID Reference Page'!A$1:G$10999,6,FALSE)</f>
        <v>MR</v>
      </c>
      <c r="G793" s="3" t="str">
        <f>VLOOKUP(A793,'QAQC ID Reference Page'!A$1:G$10999,7,FALSE)</f>
        <v>B</v>
      </c>
      <c r="H793" s="13">
        <v>44828</v>
      </c>
      <c r="I793" s="3">
        <v>0.2</v>
      </c>
      <c r="J793" s="3">
        <v>80</v>
      </c>
      <c r="K793" s="3">
        <v>10</v>
      </c>
      <c r="L793" s="3">
        <v>328.4</v>
      </c>
      <c r="M793" s="26">
        <f t="shared" si="9"/>
        <v>0.125</v>
      </c>
      <c r="N793" s="26">
        <f t="shared" si="10"/>
        <v>48.403199999999991</v>
      </c>
      <c r="O793" s="26">
        <f t="shared" si="11"/>
        <v>6.0503999999999989</v>
      </c>
      <c r="P793" s="3"/>
      <c r="Q793" s="3"/>
      <c r="R793" s="3"/>
      <c r="S793" s="3"/>
      <c r="T793" s="3"/>
      <c r="U793" s="3"/>
      <c r="V793" s="3"/>
      <c r="W793" s="3"/>
      <c r="X793" s="3"/>
      <c r="Y793" s="3"/>
      <c r="Z793" s="3"/>
      <c r="AA793" s="3"/>
    </row>
    <row r="794" spans="1:27" x14ac:dyDescent="0.2">
      <c r="A794" s="3">
        <v>14108</v>
      </c>
      <c r="B794" s="3" t="e">
        <f>VLOOKUP(A794,'QAQC ID Reference Page'!A$1:G$10999,2,FALSE)</f>
        <v>#N/A</v>
      </c>
      <c r="C794" s="11" t="e">
        <f>VLOOKUP(A794,'QAQC ID Reference Page'!A$1:G$10999,3,FALSE)</f>
        <v>#N/A</v>
      </c>
      <c r="D794" s="3" t="e">
        <f>VLOOKUP(A794,'QAQC ID Reference Page'!A$1:G$10999,4,FALSE)</f>
        <v>#N/A</v>
      </c>
      <c r="E794" s="3" t="e">
        <f>VLOOKUP(A794,'QAQC ID Reference Page'!A$1:G$10999,5,FALSE)</f>
        <v>#N/A</v>
      </c>
      <c r="F794" s="3" t="e">
        <f>VLOOKUP(A794,'QAQC ID Reference Page'!A$1:G$10999,6,FALSE)</f>
        <v>#N/A</v>
      </c>
      <c r="G794" s="3" t="e">
        <f>VLOOKUP(A794,'QAQC ID Reference Page'!A$1:G$10999,7,FALSE)</f>
        <v>#N/A</v>
      </c>
      <c r="H794" s="13">
        <v>44828</v>
      </c>
      <c r="I794" s="3">
        <v>0.2</v>
      </c>
      <c r="J794" s="3">
        <v>80</v>
      </c>
      <c r="K794" s="3">
        <v>10</v>
      </c>
      <c r="L794" s="3">
        <v>1615.48</v>
      </c>
      <c r="M794" s="26">
        <f t="shared" si="9"/>
        <v>0.125</v>
      </c>
      <c r="N794" s="26">
        <f t="shared" si="10"/>
        <v>238.89104</v>
      </c>
      <c r="O794" s="26">
        <f t="shared" si="11"/>
        <v>29.86138</v>
      </c>
      <c r="P794" s="3"/>
      <c r="Q794" s="3"/>
      <c r="R794" s="3"/>
      <c r="S794" s="3"/>
      <c r="T794" s="3"/>
      <c r="U794" s="3"/>
      <c r="V794" s="3"/>
      <c r="W794" s="3"/>
      <c r="X794" s="3"/>
      <c r="Y794" s="3"/>
      <c r="Z794" s="3"/>
      <c r="AA794" s="3"/>
    </row>
    <row r="795" spans="1:27" x14ac:dyDescent="0.2">
      <c r="A795" s="3">
        <v>14109</v>
      </c>
      <c r="B795" s="3" t="str">
        <f>VLOOKUP(A795,'QAQC ID Reference Page'!A$1:G$10999,2,FALSE)</f>
        <v>OBS0822</v>
      </c>
      <c r="C795" s="11">
        <f>VLOOKUP(A795,'QAQC ID Reference Page'!A$1:G$10999,3,FALSE)</f>
        <v>44790</v>
      </c>
      <c r="D795" s="12">
        <f>VLOOKUP(A795,'QAQC ID Reference Page'!A$1:G$10999,4,FALSE)</f>
        <v>0.37291666666666667</v>
      </c>
      <c r="E795" s="3">
        <f>VLOOKUP(A795,'QAQC ID Reference Page'!A$1:G$10999,5,FALSE)</f>
        <v>1026</v>
      </c>
      <c r="F795" s="3" t="str">
        <f>VLOOKUP(A795,'QAQC ID Reference Page'!A$1:G$10999,6,FALSE)</f>
        <v>TR-UP</v>
      </c>
      <c r="G795" s="3" t="str">
        <f>VLOOKUP(A795,'QAQC ID Reference Page'!A$1:G$10999,7,FALSE)</f>
        <v>S</v>
      </c>
      <c r="H795" s="13">
        <v>44828</v>
      </c>
      <c r="I795" s="3">
        <v>0.2</v>
      </c>
      <c r="J795" s="3">
        <v>100</v>
      </c>
      <c r="K795" s="3">
        <v>10</v>
      </c>
      <c r="L795" s="3">
        <v>1997.8</v>
      </c>
      <c r="M795" s="26">
        <f t="shared" si="9"/>
        <v>0.1</v>
      </c>
      <c r="N795" s="26">
        <f t="shared" si="10"/>
        <v>295.4744</v>
      </c>
      <c r="O795" s="26">
        <f t="shared" si="11"/>
        <v>29.547440000000002</v>
      </c>
      <c r="P795" s="3"/>
      <c r="Q795" s="3"/>
      <c r="R795" s="3"/>
      <c r="S795" s="3"/>
      <c r="T795" s="3"/>
      <c r="U795" s="3"/>
      <c r="V795" s="3"/>
      <c r="W795" s="3"/>
      <c r="X795" s="3"/>
      <c r="Y795" s="3"/>
      <c r="Z795" s="3"/>
      <c r="AA795" s="3"/>
    </row>
    <row r="796" spans="1:27" x14ac:dyDescent="0.2">
      <c r="A796" s="3">
        <v>14110</v>
      </c>
      <c r="B796" s="3" t="str">
        <f>VLOOKUP(A796,'QAQC ID Reference Page'!A$1:G$10999,2,FALSE)</f>
        <v>OBS0822</v>
      </c>
      <c r="C796" s="11">
        <f>VLOOKUP(A796,'QAQC ID Reference Page'!A$1:G$10999,3,FALSE)</f>
        <v>44790</v>
      </c>
      <c r="D796" s="12">
        <f>VLOOKUP(A796,'QAQC ID Reference Page'!A$1:G$10999,4,FALSE)</f>
        <v>0.51944444444444449</v>
      </c>
      <c r="E796" s="3">
        <f>VLOOKUP(A796,'QAQC ID Reference Page'!A$1:G$10999,5,FALSE)</f>
        <v>1024</v>
      </c>
      <c r="F796" s="3" t="str">
        <f>VLOOKUP(A796,'QAQC ID Reference Page'!A$1:G$10999,6,FALSE)</f>
        <v>E7C</v>
      </c>
      <c r="G796" s="3" t="str">
        <f>VLOOKUP(A796,'QAQC ID Reference Page'!A$1:G$10999,7,FALSE)</f>
        <v>B</v>
      </c>
      <c r="H796" s="13">
        <v>44828</v>
      </c>
      <c r="I796" s="3">
        <v>0.37</v>
      </c>
      <c r="J796" s="3">
        <v>100</v>
      </c>
      <c r="K796" s="3">
        <v>10</v>
      </c>
      <c r="L796" s="3">
        <v>624.04999999999995</v>
      </c>
      <c r="M796" s="26">
        <f t="shared" si="9"/>
        <v>0.1</v>
      </c>
      <c r="N796" s="26">
        <f t="shared" si="10"/>
        <v>91.989399999999989</v>
      </c>
      <c r="O796" s="26">
        <f t="shared" si="11"/>
        <v>9.1989399999999986</v>
      </c>
      <c r="P796" s="3"/>
      <c r="Q796" s="3"/>
      <c r="R796" s="3"/>
      <c r="S796" s="3"/>
      <c r="T796" s="3"/>
      <c r="U796" s="3"/>
      <c r="V796" s="3"/>
      <c r="W796" s="3"/>
      <c r="X796" s="3"/>
      <c r="Y796" s="3"/>
      <c r="Z796" s="3"/>
      <c r="AA796" s="3"/>
    </row>
    <row r="797" spans="1:27" x14ac:dyDescent="0.2">
      <c r="A797" s="3">
        <v>14111</v>
      </c>
      <c r="B797" s="3" t="str">
        <f>VLOOKUP(A797,'QAQC ID Reference Page'!A$1:G$10999,2,FALSE)</f>
        <v>OBS0822</v>
      </c>
      <c r="C797" s="11">
        <f>VLOOKUP(A797,'QAQC ID Reference Page'!A$1:G$10999,3,FALSE)</f>
        <v>44790</v>
      </c>
      <c r="D797" s="12">
        <f>VLOOKUP(A797,'QAQC ID Reference Page'!A$1:G$10999,4,FALSE)</f>
        <v>0.38263888888888886</v>
      </c>
      <c r="E797" s="3">
        <f>VLOOKUP(A797,'QAQC ID Reference Page'!A$1:G$10999,5,FALSE)</f>
        <v>1042</v>
      </c>
      <c r="F797" s="3" t="str">
        <f>VLOOKUP(A797,'QAQC ID Reference Page'!A$1:G$10999,6,FALSE)</f>
        <v>AR</v>
      </c>
      <c r="G797" s="3" t="str">
        <f>VLOOKUP(A797,'QAQC ID Reference Page'!A$1:G$10999,7,FALSE)</f>
        <v>S</v>
      </c>
      <c r="H797" s="13">
        <v>44828</v>
      </c>
      <c r="I797" s="3">
        <v>0.37</v>
      </c>
      <c r="J797" s="3">
        <v>100</v>
      </c>
      <c r="K797" s="3">
        <v>10</v>
      </c>
      <c r="L797" s="3">
        <v>1926.98</v>
      </c>
      <c r="M797" s="26">
        <f t="shared" si="9"/>
        <v>0.1</v>
      </c>
      <c r="N797" s="26">
        <f t="shared" si="10"/>
        <v>284.82303999999999</v>
      </c>
      <c r="O797" s="26">
        <f t="shared" si="11"/>
        <v>28.482303999999999</v>
      </c>
      <c r="P797" s="3"/>
      <c r="Q797" s="3"/>
      <c r="R797" s="3"/>
      <c r="S797" s="3"/>
      <c r="T797" s="3"/>
      <c r="U797" s="3"/>
      <c r="V797" s="3"/>
      <c r="W797" s="3"/>
      <c r="X797" s="3"/>
      <c r="Y797" s="3"/>
      <c r="Z797" s="3"/>
      <c r="AA797" s="3"/>
    </row>
    <row r="798" spans="1:27" x14ac:dyDescent="0.2">
      <c r="A798" s="3">
        <v>14112</v>
      </c>
      <c r="B798" s="3" t="str">
        <f>VLOOKUP(A798,'QAQC ID Reference Page'!A$1:G$10999,2,FALSE)</f>
        <v>OBS0822</v>
      </c>
      <c r="C798" s="11">
        <f>VLOOKUP(A798,'QAQC ID Reference Page'!A$1:G$10999,3,FALSE)</f>
        <v>44790</v>
      </c>
      <c r="D798" s="12">
        <f>VLOOKUP(A798,'QAQC ID Reference Page'!A$1:G$10999,4,FALSE)</f>
        <v>0.40347222222222223</v>
      </c>
      <c r="E798" s="3">
        <f>VLOOKUP(A798,'QAQC ID Reference Page'!A$1:G$10999,5,FALSE)</f>
        <v>1028</v>
      </c>
      <c r="F798" s="3" t="str">
        <f>VLOOKUP(A798,'QAQC ID Reference Page'!A$1:G$10999,6,FALSE)</f>
        <v>I9</v>
      </c>
      <c r="G798" s="3" t="str">
        <f>VLOOKUP(A798,'QAQC ID Reference Page'!A$1:G$10999,7,FALSE)</f>
        <v>S</v>
      </c>
      <c r="H798" s="13">
        <v>44828</v>
      </c>
      <c r="I798" s="3">
        <v>0.37</v>
      </c>
      <c r="J798" s="3">
        <v>100</v>
      </c>
      <c r="K798" s="3">
        <v>10</v>
      </c>
      <c r="L798" s="3">
        <v>798.99</v>
      </c>
      <c r="M798" s="26">
        <f t="shared" si="9"/>
        <v>0.1</v>
      </c>
      <c r="N798" s="26">
        <f t="shared" si="10"/>
        <v>117.88051999999999</v>
      </c>
      <c r="O798" s="26">
        <f t="shared" si="11"/>
        <v>11.788052</v>
      </c>
      <c r="P798" s="3"/>
      <c r="Q798" s="3"/>
      <c r="R798" s="3"/>
      <c r="S798" s="3"/>
      <c r="T798" s="3"/>
      <c r="U798" s="3"/>
      <c r="V798" s="3"/>
      <c r="W798" s="3"/>
      <c r="X798" s="3"/>
      <c r="Y798" s="3"/>
      <c r="Z798" s="3"/>
      <c r="AA798" s="3"/>
    </row>
    <row r="799" spans="1:27" x14ac:dyDescent="0.2">
      <c r="A799" s="3">
        <v>14113</v>
      </c>
      <c r="B799" s="3" t="str">
        <f>VLOOKUP(A799,'QAQC ID Reference Page'!A$1:G$10999,2,FALSE)</f>
        <v>OBS0822</v>
      </c>
      <c r="C799" s="11">
        <f>VLOOKUP(A799,'QAQC ID Reference Page'!A$1:G$10999,3,FALSE)</f>
        <v>44790</v>
      </c>
      <c r="D799" s="12">
        <f>VLOOKUP(A799,'QAQC ID Reference Page'!A$1:G$10999,4,FALSE)</f>
        <v>0.39097222222222222</v>
      </c>
      <c r="E799" s="3">
        <f>VLOOKUP(A799,'QAQC ID Reference Page'!A$1:G$10999,5,FALSE)</f>
        <v>1021</v>
      </c>
      <c r="F799" s="3" t="str">
        <f>VLOOKUP(A799,'QAQC ID Reference Page'!A$1:G$10999,6,FALSE)</f>
        <v>BR</v>
      </c>
      <c r="G799" s="3" t="str">
        <f>VLOOKUP(A799,'QAQC ID Reference Page'!A$1:G$10999,7,FALSE)</f>
        <v>S</v>
      </c>
      <c r="H799" s="13">
        <v>44828</v>
      </c>
      <c r="I799" s="3">
        <v>0.37</v>
      </c>
      <c r="J799" s="3">
        <v>100</v>
      </c>
      <c r="K799" s="3">
        <v>10</v>
      </c>
      <c r="L799" s="3">
        <v>1745.61</v>
      </c>
      <c r="M799" s="26">
        <f t="shared" si="9"/>
        <v>0.1</v>
      </c>
      <c r="N799" s="26">
        <f t="shared" si="10"/>
        <v>257.98027999999999</v>
      </c>
      <c r="O799" s="26">
        <f t="shared" si="11"/>
        <v>25.798028000000002</v>
      </c>
      <c r="P799" s="3"/>
      <c r="Q799" s="3"/>
      <c r="R799" s="3"/>
      <c r="S799" s="3"/>
      <c r="T799" s="3"/>
      <c r="U799" s="3"/>
      <c r="V799" s="3"/>
      <c r="W799" s="3"/>
      <c r="X799" s="3"/>
      <c r="Y799" s="3"/>
      <c r="Z799" s="3"/>
      <c r="AA799" s="3"/>
    </row>
    <row r="800" spans="1:27" x14ac:dyDescent="0.2">
      <c r="A800" s="3">
        <v>14114</v>
      </c>
      <c r="B800" s="3" t="str">
        <f>VLOOKUP(A800,'QAQC ID Reference Page'!A$1:G$10999,2,FALSE)</f>
        <v>OBS0822</v>
      </c>
      <c r="C800" s="11">
        <f>VLOOKUP(A800,'QAQC ID Reference Page'!A$1:G$10999,3,FALSE)</f>
        <v>44790</v>
      </c>
      <c r="D800" s="12">
        <f>VLOOKUP(A800,'QAQC ID Reference Page'!A$1:G$10999,4,FALSE)</f>
        <v>0.4152777777777778</v>
      </c>
      <c r="E800" s="3">
        <f>VLOOKUP(A800,'QAQC ID Reference Page'!A$1:G$10999,5,FALSE)</f>
        <v>1012</v>
      </c>
      <c r="F800" s="3" t="str">
        <f>VLOOKUP(A800,'QAQC ID Reference Page'!A$1:G$10999,6,FALSE)</f>
        <v>I7C</v>
      </c>
      <c r="G800" s="3" t="str">
        <f>VLOOKUP(A800,'QAQC ID Reference Page'!A$1:G$10999,7,FALSE)</f>
        <v>B</v>
      </c>
      <c r="H800" s="13">
        <v>44828</v>
      </c>
      <c r="I800" s="3">
        <v>0.37</v>
      </c>
      <c r="J800" s="3">
        <v>100</v>
      </c>
      <c r="K800" s="3">
        <v>10</v>
      </c>
      <c r="L800" s="3">
        <v>373.38</v>
      </c>
      <c r="M800" s="26">
        <f t="shared" si="9"/>
        <v>0.1</v>
      </c>
      <c r="N800" s="26">
        <f t="shared" si="10"/>
        <v>54.890239999999999</v>
      </c>
      <c r="O800" s="26">
        <f t="shared" si="11"/>
        <v>5.4890240000000006</v>
      </c>
      <c r="P800" s="3"/>
      <c r="Q800" s="3"/>
      <c r="R800" s="3"/>
      <c r="S800" s="3"/>
      <c r="T800" s="3"/>
      <c r="U800" s="3"/>
      <c r="V800" s="3"/>
      <c r="W800" s="3"/>
      <c r="X800" s="3"/>
      <c r="Y800" s="3"/>
      <c r="Z800" s="3"/>
      <c r="AA800" s="3"/>
    </row>
    <row r="801" spans="1:27" x14ac:dyDescent="0.2">
      <c r="A801" s="3">
        <v>14115</v>
      </c>
      <c r="B801" s="3" t="str">
        <f>VLOOKUP(A801,'QAQC ID Reference Page'!A$1:G$10999,2,FALSE)</f>
        <v>OBS0822</v>
      </c>
      <c r="C801" s="11">
        <f>VLOOKUP(A801,'QAQC ID Reference Page'!A$1:G$10999,3,FALSE)</f>
        <v>44790</v>
      </c>
      <c r="D801" s="12">
        <f>VLOOKUP(A801,'QAQC ID Reference Page'!A$1:G$10999,4,FALSE)</f>
        <v>0.40347222222222223</v>
      </c>
      <c r="E801" s="3">
        <f>VLOOKUP(A801,'QAQC ID Reference Page'!A$1:G$10999,5,FALSE)</f>
        <v>1004</v>
      </c>
      <c r="F801" s="3" t="str">
        <f>VLOOKUP(A801,'QAQC ID Reference Page'!A$1:G$10999,6,FALSE)</f>
        <v>I9</v>
      </c>
      <c r="G801" s="3" t="str">
        <f>VLOOKUP(A801,'QAQC ID Reference Page'!A$1:G$10999,7,FALSE)</f>
        <v>B</v>
      </c>
      <c r="H801" s="13">
        <v>44828</v>
      </c>
      <c r="I801" s="3">
        <v>0.37</v>
      </c>
      <c r="J801" s="3">
        <v>100</v>
      </c>
      <c r="K801" s="3">
        <v>10</v>
      </c>
      <c r="L801" s="3">
        <v>1529.78</v>
      </c>
      <c r="M801" s="26">
        <f t="shared" si="9"/>
        <v>0.1</v>
      </c>
      <c r="N801" s="26">
        <f t="shared" si="10"/>
        <v>226.03743999999998</v>
      </c>
      <c r="O801" s="26">
        <f t="shared" si="11"/>
        <v>22.603743999999999</v>
      </c>
      <c r="P801" s="3"/>
      <c r="Q801" s="3"/>
      <c r="R801" s="3"/>
      <c r="S801" s="3"/>
      <c r="T801" s="3"/>
      <c r="U801" s="3"/>
      <c r="V801" s="3"/>
      <c r="W801" s="3"/>
      <c r="X801" s="3"/>
      <c r="Y801" s="3"/>
      <c r="Z801" s="3"/>
      <c r="AA801" s="3"/>
    </row>
    <row r="802" spans="1:27" x14ac:dyDescent="0.2">
      <c r="A802" s="3">
        <v>14116</v>
      </c>
      <c r="B802" s="3" t="str">
        <f>VLOOKUP(A802,'QAQC ID Reference Page'!A$1:G$10999,2,FALSE)</f>
        <v>OBS0822</v>
      </c>
      <c r="C802" s="11">
        <f>VLOOKUP(A802,'QAQC ID Reference Page'!A$1:G$10999,3,FALSE)</f>
        <v>44790</v>
      </c>
      <c r="D802" s="12">
        <f>VLOOKUP(A802,'QAQC ID Reference Page'!A$1:G$10999,4,FALSE)</f>
        <v>0.46388888888888891</v>
      </c>
      <c r="E802" s="3">
        <f>VLOOKUP(A802,'QAQC ID Reference Page'!A$1:G$10999,5,FALSE)</f>
        <v>1003</v>
      </c>
      <c r="F802" s="3" t="str">
        <f>VLOOKUP(A802,'QAQC ID Reference Page'!A$1:G$10999,6,FALSE)</f>
        <v>G7C</v>
      </c>
      <c r="G802" s="3" t="str">
        <f>VLOOKUP(A802,'QAQC ID Reference Page'!A$1:G$10999,7,FALSE)</f>
        <v>B</v>
      </c>
      <c r="H802" s="13">
        <v>44828</v>
      </c>
      <c r="I802" s="3">
        <v>0.37</v>
      </c>
      <c r="J802" s="3">
        <v>100</v>
      </c>
      <c r="K802" s="3">
        <v>10</v>
      </c>
      <c r="L802" s="3">
        <v>654.39</v>
      </c>
      <c r="M802" s="26">
        <f t="shared" si="9"/>
        <v>0.1</v>
      </c>
      <c r="N802" s="26">
        <f t="shared" si="10"/>
        <v>96.479719999999986</v>
      </c>
      <c r="O802" s="26">
        <f t="shared" si="11"/>
        <v>9.6479719999999993</v>
      </c>
      <c r="P802" s="3"/>
      <c r="Q802" s="3"/>
      <c r="R802" s="3"/>
      <c r="S802" s="3"/>
      <c r="T802" s="3"/>
      <c r="U802" s="3"/>
      <c r="V802" s="3"/>
      <c r="W802" s="3"/>
      <c r="X802" s="3"/>
      <c r="Y802" s="3"/>
      <c r="Z802" s="3"/>
      <c r="AA802" s="3"/>
    </row>
    <row r="803" spans="1:27" x14ac:dyDescent="0.2">
      <c r="A803" s="3">
        <v>14117</v>
      </c>
      <c r="B803" s="3" t="str">
        <f>VLOOKUP(A803,'QAQC ID Reference Page'!A$1:G$10999,2,FALSE)</f>
        <v>OBS0822</v>
      </c>
      <c r="C803" s="11">
        <f>VLOOKUP(A803,'QAQC ID Reference Page'!A$1:G$10999,3,FALSE)</f>
        <v>44790</v>
      </c>
      <c r="D803" s="12">
        <f>VLOOKUP(A803,'QAQC ID Reference Page'!A$1:G$10999,4,FALSE)</f>
        <v>0.45069444444444445</v>
      </c>
      <c r="E803" s="3">
        <f>VLOOKUP(A803,'QAQC ID Reference Page'!A$1:G$10999,5,FALSE)</f>
        <v>1001</v>
      </c>
      <c r="F803" s="3" t="str">
        <f>VLOOKUP(A803,'QAQC ID Reference Page'!A$1:G$10999,6,FALSE)</f>
        <v>G9</v>
      </c>
      <c r="G803" s="3" t="str">
        <f>VLOOKUP(A803,'QAQC ID Reference Page'!A$1:G$10999,7,FALSE)</f>
        <v>S</v>
      </c>
      <c r="H803" s="13">
        <v>44828</v>
      </c>
      <c r="I803" s="3">
        <v>0.37</v>
      </c>
      <c r="J803" s="3">
        <v>100</v>
      </c>
      <c r="K803" s="3">
        <v>10</v>
      </c>
      <c r="L803" s="3">
        <v>517.97</v>
      </c>
      <c r="M803" s="26">
        <f t="shared" si="9"/>
        <v>0.1</v>
      </c>
      <c r="N803" s="26">
        <f t="shared" si="10"/>
        <v>76.289559999999994</v>
      </c>
      <c r="O803" s="26">
        <f t="shared" si="11"/>
        <v>7.6289559999999996</v>
      </c>
      <c r="P803" s="3"/>
      <c r="Q803" s="3"/>
      <c r="R803" s="3"/>
      <c r="S803" s="3"/>
      <c r="T803" s="3"/>
      <c r="U803" s="3"/>
      <c r="V803" s="3"/>
      <c r="W803" s="3"/>
      <c r="X803" s="3"/>
      <c r="Y803" s="3"/>
      <c r="Z803" s="3"/>
      <c r="AA803" s="3"/>
    </row>
    <row r="804" spans="1:27" x14ac:dyDescent="0.2">
      <c r="A804" s="3">
        <v>14118</v>
      </c>
      <c r="B804" s="3" t="str">
        <f>VLOOKUP(A804,'QAQC ID Reference Page'!A$1:G$10999,2,FALSE)</f>
        <v>OBS0822</v>
      </c>
      <c r="C804" s="11">
        <f>VLOOKUP(A804,'QAQC ID Reference Page'!A$1:G$10999,3,FALSE)</f>
        <v>44790</v>
      </c>
      <c r="D804" s="12">
        <f>VLOOKUP(A804,'QAQC ID Reference Page'!A$1:G$10999,4,FALSE)</f>
        <v>0.46388888888888891</v>
      </c>
      <c r="E804" s="3">
        <f>VLOOKUP(A804,'QAQC ID Reference Page'!A$1:G$10999,5,FALSE)</f>
        <v>1006</v>
      </c>
      <c r="F804" s="3" t="str">
        <f>VLOOKUP(A804,'QAQC ID Reference Page'!A$1:G$10999,6,FALSE)</f>
        <v>G7C</v>
      </c>
      <c r="G804" s="3" t="str">
        <f>VLOOKUP(A804,'QAQC ID Reference Page'!A$1:G$10999,7,FALSE)</f>
        <v>S</v>
      </c>
      <c r="H804" s="13">
        <v>44828</v>
      </c>
      <c r="I804" s="3">
        <v>0.37</v>
      </c>
      <c r="J804" s="3">
        <v>100</v>
      </c>
      <c r="K804" s="3">
        <v>10</v>
      </c>
      <c r="L804" s="3">
        <v>940.47</v>
      </c>
      <c r="M804" s="26">
        <f t="shared" si="9"/>
        <v>0.1</v>
      </c>
      <c r="N804" s="26">
        <f t="shared" si="10"/>
        <v>138.81956</v>
      </c>
      <c r="O804" s="26">
        <f t="shared" si="11"/>
        <v>13.881956000000001</v>
      </c>
      <c r="P804" s="3"/>
      <c r="Q804" s="3"/>
      <c r="R804" s="3"/>
      <c r="S804" s="3"/>
      <c r="T804" s="3"/>
      <c r="U804" s="3"/>
      <c r="V804" s="3"/>
      <c r="W804" s="3"/>
      <c r="X804" s="3"/>
      <c r="Y804" s="3"/>
      <c r="Z804" s="3"/>
      <c r="AA804" s="3"/>
    </row>
    <row r="805" spans="1:27" x14ac:dyDescent="0.2">
      <c r="A805" s="3">
        <v>14119</v>
      </c>
      <c r="B805" s="3" t="e">
        <f>VLOOKUP(A805,'QAQC ID Reference Page'!A$1:G$10999,2,FALSE)</f>
        <v>#N/A</v>
      </c>
      <c r="C805" s="11" t="e">
        <f>VLOOKUP(A805,'QAQC ID Reference Page'!A$1:G$10999,3,FALSE)</f>
        <v>#N/A</v>
      </c>
      <c r="D805" s="3" t="e">
        <f>VLOOKUP(A805,'QAQC ID Reference Page'!A$1:G$10999,4,FALSE)</f>
        <v>#N/A</v>
      </c>
      <c r="E805" s="3" t="e">
        <f>VLOOKUP(A805,'QAQC ID Reference Page'!A$1:G$10999,5,FALSE)</f>
        <v>#N/A</v>
      </c>
      <c r="F805" s="3" t="e">
        <f>VLOOKUP(A805,'QAQC ID Reference Page'!A$1:G$10999,6,FALSE)</f>
        <v>#N/A</v>
      </c>
      <c r="G805" s="3" t="e">
        <f>VLOOKUP(A805,'QAQC ID Reference Page'!A$1:G$10999,7,FALSE)</f>
        <v>#N/A</v>
      </c>
      <c r="H805" s="13">
        <v>44828</v>
      </c>
      <c r="I805" s="3">
        <v>0.37</v>
      </c>
      <c r="J805" s="3">
        <v>100</v>
      </c>
      <c r="K805" s="3">
        <v>10</v>
      </c>
      <c r="L805" s="3">
        <v>735</v>
      </c>
      <c r="M805" s="26">
        <f t="shared" si="9"/>
        <v>0.1</v>
      </c>
      <c r="N805" s="26">
        <f t="shared" si="10"/>
        <v>108.41</v>
      </c>
      <c r="O805" s="26">
        <f t="shared" si="11"/>
        <v>10.841000000000001</v>
      </c>
      <c r="P805" s="3"/>
      <c r="Q805" s="3"/>
      <c r="R805" s="3"/>
      <c r="S805" s="3"/>
      <c r="T805" s="3"/>
      <c r="U805" s="3"/>
      <c r="V805" s="3"/>
      <c r="W805" s="3"/>
      <c r="X805" s="3"/>
      <c r="Y805" s="3"/>
      <c r="Z805" s="3"/>
      <c r="AA805" s="3"/>
    </row>
    <row r="806" spans="1:27" x14ac:dyDescent="0.2">
      <c r="A806" s="3">
        <v>14120</v>
      </c>
      <c r="B806" s="3" t="str">
        <f>VLOOKUP(A806,'QAQC ID Reference Page'!A$1:G$10999,2,FALSE)</f>
        <v>OBS0822</v>
      </c>
      <c r="C806" s="11">
        <f>VLOOKUP(A806,'QAQC ID Reference Page'!A$1:G$10999,3,FALSE)</f>
        <v>44790</v>
      </c>
      <c r="D806" s="12">
        <f>VLOOKUP(A806,'QAQC ID Reference Page'!A$1:G$10999,4,FALSE)</f>
        <v>0.4152777777777778</v>
      </c>
      <c r="E806" s="3">
        <f>VLOOKUP(A806,'QAQC ID Reference Page'!A$1:G$10999,5,FALSE)</f>
        <v>1040</v>
      </c>
      <c r="F806" s="3" t="str">
        <f>VLOOKUP(A806,'QAQC ID Reference Page'!A$1:G$10999,6,FALSE)</f>
        <v>I7C</v>
      </c>
      <c r="G806" s="3" t="str">
        <f>VLOOKUP(A806,'QAQC ID Reference Page'!A$1:G$10999,7,FALSE)</f>
        <v>S</v>
      </c>
      <c r="H806" s="13">
        <v>44828</v>
      </c>
      <c r="I806" s="3">
        <v>0.27</v>
      </c>
      <c r="J806" s="3">
        <v>100</v>
      </c>
      <c r="K806" s="3">
        <v>10</v>
      </c>
      <c r="L806" s="3">
        <v>512.25</v>
      </c>
      <c r="M806" s="26">
        <f t="shared" si="9"/>
        <v>0.1</v>
      </c>
      <c r="N806" s="26">
        <f t="shared" si="10"/>
        <v>75.543000000000006</v>
      </c>
      <c r="O806" s="26">
        <f t="shared" si="11"/>
        <v>7.5543000000000013</v>
      </c>
      <c r="P806" s="3"/>
      <c r="Q806" s="3"/>
      <c r="R806" s="3"/>
      <c r="S806" s="3"/>
      <c r="T806" s="3"/>
      <c r="U806" s="3"/>
      <c r="V806" s="3"/>
      <c r="W806" s="3"/>
      <c r="X806" s="3"/>
      <c r="Y806" s="3"/>
      <c r="Z806" s="3"/>
      <c r="AA806" s="3"/>
    </row>
    <row r="807" spans="1:27" x14ac:dyDescent="0.2">
      <c r="A807" s="3">
        <v>14121</v>
      </c>
      <c r="B807" s="3" t="str">
        <f>VLOOKUP(A807,'QAQC ID Reference Page'!A$1:G$10999,2,FALSE)</f>
        <v>OBS0822</v>
      </c>
      <c r="C807" s="11">
        <f>VLOOKUP(A807,'QAQC ID Reference Page'!A$1:G$10999,3,FALSE)</f>
        <v>44792</v>
      </c>
      <c r="D807" s="12">
        <f>VLOOKUP(A807,'QAQC ID Reference Page'!A$1:G$10999,4,FALSE)</f>
        <v>0.44305555555555554</v>
      </c>
      <c r="E807" s="3">
        <f>VLOOKUP(A807,'QAQC ID Reference Page'!A$1:G$10999,5,FALSE)</f>
        <v>1005</v>
      </c>
      <c r="F807" s="3" t="str">
        <f>VLOOKUP(A807,'QAQC ID Reference Page'!A$1:G$10999,6,FALSE)</f>
        <v>C7C</v>
      </c>
      <c r="G807" s="3" t="str">
        <f>VLOOKUP(A807,'QAQC ID Reference Page'!A$1:G$10999,7,FALSE)</f>
        <v>S</v>
      </c>
      <c r="H807" s="13">
        <v>44805</v>
      </c>
      <c r="I807" s="3">
        <v>0.23</v>
      </c>
      <c r="J807" s="3">
        <v>100</v>
      </c>
      <c r="K807" s="3">
        <v>10</v>
      </c>
      <c r="L807" s="3">
        <v>789.6</v>
      </c>
      <c r="M807" s="26">
        <f t="shared" si="9"/>
        <v>0.1</v>
      </c>
      <c r="N807" s="26">
        <f t="shared" si="10"/>
        <v>116.63079999999999</v>
      </c>
      <c r="O807" s="26">
        <f t="shared" si="11"/>
        <v>11.663080000000001</v>
      </c>
      <c r="P807" s="3"/>
      <c r="Q807" s="3"/>
      <c r="R807" s="3"/>
      <c r="S807" s="3"/>
      <c r="T807" s="3"/>
      <c r="U807" s="3"/>
      <c r="V807" s="3"/>
      <c r="W807" s="3"/>
      <c r="X807" s="3"/>
      <c r="Y807" s="3"/>
      <c r="Z807" s="3"/>
      <c r="AA807" s="3"/>
    </row>
    <row r="808" spans="1:27" x14ac:dyDescent="0.2">
      <c r="A808" s="3">
        <v>14122</v>
      </c>
      <c r="B808" s="3" t="str">
        <f>VLOOKUP(A808,'QAQC ID Reference Page'!A$1:G$10999,2,FALSE)</f>
        <v>OBS0822</v>
      </c>
      <c r="C808" s="11">
        <f>VLOOKUP(A808,'QAQC ID Reference Page'!A$1:G$10999,3,FALSE)</f>
        <v>44792</v>
      </c>
      <c r="D808" s="12">
        <f>VLOOKUP(A808,'QAQC ID Reference Page'!A$1:G$10999,4,FALSE)</f>
        <v>0.37638888888888888</v>
      </c>
      <c r="E808" s="3">
        <f>VLOOKUP(A808,'QAQC ID Reference Page'!A$1:G$10999,5,FALSE)</f>
        <v>1004</v>
      </c>
      <c r="F808" s="3" t="str">
        <f>VLOOKUP(A808,'QAQC ID Reference Page'!A$1:G$10999,6,FALSE)</f>
        <v>WB</v>
      </c>
      <c r="G808" s="3" t="str">
        <f>VLOOKUP(A808,'QAQC ID Reference Page'!A$1:G$10999,7,FALSE)</f>
        <v>B</v>
      </c>
      <c r="H808" s="13">
        <v>44805</v>
      </c>
      <c r="I808" s="3">
        <v>0.23</v>
      </c>
      <c r="J808" s="3">
        <v>83</v>
      </c>
      <c r="K808" s="3">
        <v>10</v>
      </c>
      <c r="L808" s="3">
        <v>2112.66</v>
      </c>
      <c r="M808" s="26">
        <f t="shared" si="9"/>
        <v>0.12048192771084337</v>
      </c>
      <c r="N808" s="26">
        <f t="shared" si="10"/>
        <v>312.44367999999997</v>
      </c>
      <c r="O808" s="26">
        <f t="shared" si="11"/>
        <v>37.643816867469873</v>
      </c>
      <c r="P808" s="3"/>
      <c r="Q808" s="3"/>
      <c r="R808" s="3"/>
      <c r="S808" s="3"/>
      <c r="T808" s="3"/>
      <c r="U808" s="3"/>
      <c r="V808" s="3"/>
      <c r="W808" s="3"/>
      <c r="X808" s="3"/>
      <c r="Y808" s="3"/>
      <c r="Z808" s="3"/>
      <c r="AA808" s="3"/>
    </row>
    <row r="809" spans="1:27" x14ac:dyDescent="0.2">
      <c r="A809" s="3">
        <v>14123</v>
      </c>
      <c r="B809" s="3" t="str">
        <f>VLOOKUP(A809,'QAQC ID Reference Page'!A$1:G$10999,2,FALSE)</f>
        <v>OBS0822</v>
      </c>
      <c r="C809" s="11">
        <f>VLOOKUP(A809,'QAQC ID Reference Page'!A$1:G$10999,3,FALSE)</f>
        <v>44792</v>
      </c>
      <c r="D809" s="12">
        <f>VLOOKUP(A809,'QAQC ID Reference Page'!A$1:G$10999,4,FALSE)</f>
        <v>0.47152777777777777</v>
      </c>
      <c r="E809" s="3">
        <f>VLOOKUP(A809,'QAQC ID Reference Page'!A$1:G$10999,5,FALSE)</f>
        <v>1003</v>
      </c>
      <c r="F809" s="3" t="str">
        <f>VLOOKUP(A809,'QAQC ID Reference Page'!A$1:G$10999,6,FALSE)</f>
        <v>C5-1</v>
      </c>
      <c r="G809" s="3" t="str">
        <f>VLOOKUP(A809,'QAQC ID Reference Page'!A$1:G$10999,7,FALSE)</f>
        <v>S</v>
      </c>
      <c r="H809" s="13">
        <v>44805</v>
      </c>
      <c r="I809" s="3">
        <v>0.23</v>
      </c>
      <c r="J809" s="3">
        <v>100</v>
      </c>
      <c r="K809" s="3">
        <v>10</v>
      </c>
      <c r="L809" s="3">
        <v>945.14</v>
      </c>
      <c r="M809" s="26">
        <f t="shared" si="9"/>
        <v>0.1</v>
      </c>
      <c r="N809" s="26">
        <f t="shared" si="10"/>
        <v>139.65072000000001</v>
      </c>
      <c r="O809" s="26">
        <f t="shared" si="11"/>
        <v>13.965072000000001</v>
      </c>
      <c r="P809" s="3"/>
      <c r="Q809" s="3"/>
      <c r="R809" s="3"/>
      <c r="S809" s="3"/>
      <c r="T809" s="3"/>
      <c r="U809" s="3"/>
      <c r="V809" s="3"/>
      <c r="W809" s="3"/>
      <c r="X809" s="3"/>
      <c r="Y809" s="3"/>
      <c r="Z809" s="3"/>
      <c r="AA809" s="3"/>
    </row>
    <row r="810" spans="1:27" x14ac:dyDescent="0.2">
      <c r="A810" s="3">
        <v>14124</v>
      </c>
      <c r="B810" s="3" t="str">
        <f>VLOOKUP(A810,'QAQC ID Reference Page'!A$1:G$10999,2,FALSE)</f>
        <v>OBS0822</v>
      </c>
      <c r="C810" s="11">
        <f>VLOOKUP(A810,'QAQC ID Reference Page'!A$1:G$10999,3,FALSE)</f>
        <v>44792</v>
      </c>
      <c r="D810" s="12">
        <f>VLOOKUP(A810,'QAQC ID Reference Page'!A$1:G$10999,4,FALSE)</f>
        <v>0.44305555555555554</v>
      </c>
      <c r="E810" s="3">
        <f>VLOOKUP(A810,'QAQC ID Reference Page'!A$1:G$10999,5,FALSE)</f>
        <v>1020</v>
      </c>
      <c r="F810" s="3" t="str">
        <f>VLOOKUP(A810,'QAQC ID Reference Page'!A$1:G$10999,6,FALSE)</f>
        <v>C7C</v>
      </c>
      <c r="G810" s="3" t="str">
        <f>VLOOKUP(A810,'QAQC ID Reference Page'!A$1:G$10999,7,FALSE)</f>
        <v>B</v>
      </c>
      <c r="H810" s="13">
        <v>44805</v>
      </c>
      <c r="I810" s="3">
        <v>0.23</v>
      </c>
      <c r="J810" s="3">
        <v>100</v>
      </c>
      <c r="K810" s="3">
        <v>10</v>
      </c>
      <c r="L810" s="3">
        <v>745.81</v>
      </c>
      <c r="M810" s="26">
        <f t="shared" si="9"/>
        <v>0.1</v>
      </c>
      <c r="N810" s="26">
        <f t="shared" si="10"/>
        <v>110.14987999999998</v>
      </c>
      <c r="O810" s="26">
        <f t="shared" si="11"/>
        <v>11.014987999999999</v>
      </c>
      <c r="P810" s="3"/>
      <c r="Q810" s="3"/>
      <c r="R810" s="3"/>
      <c r="S810" s="3"/>
      <c r="T810" s="3"/>
      <c r="U810" s="3"/>
      <c r="V810" s="3"/>
      <c r="W810" s="3"/>
      <c r="X810" s="3"/>
      <c r="Y810" s="3"/>
      <c r="Z810" s="3"/>
      <c r="AA810" s="3"/>
    </row>
    <row r="811" spans="1:27" x14ac:dyDescent="0.2">
      <c r="A811" s="3">
        <v>14125</v>
      </c>
      <c r="B811" s="3" t="str">
        <f>VLOOKUP(A811,'QAQC ID Reference Page'!A$1:G$10999,2,FALSE)</f>
        <v>OBS0822</v>
      </c>
      <c r="C811" s="11">
        <f>VLOOKUP(A811,'QAQC ID Reference Page'!A$1:G$10999,3,FALSE)</f>
        <v>44792</v>
      </c>
      <c r="D811" s="12">
        <f>VLOOKUP(A811,'QAQC ID Reference Page'!A$1:G$10999,4,FALSE)</f>
        <v>0.48333333333333334</v>
      </c>
      <c r="E811" s="3">
        <f>VLOOKUP(A811,'QAQC ID Reference Page'!A$1:G$10999,5,FALSE)</f>
        <v>1021</v>
      </c>
      <c r="F811" s="3" t="str">
        <f>VLOOKUP(A811,'QAQC ID Reference Page'!A$1:G$10999,6,FALSE)</f>
        <v>C4</v>
      </c>
      <c r="G811" s="3" t="str">
        <f>VLOOKUP(A811,'QAQC ID Reference Page'!A$1:G$10999,7,FALSE)</f>
        <v>S</v>
      </c>
      <c r="H811" s="13">
        <v>44805</v>
      </c>
      <c r="I811" s="3">
        <v>0.23</v>
      </c>
      <c r="J811" s="3">
        <v>100</v>
      </c>
      <c r="K811" s="3">
        <v>10</v>
      </c>
      <c r="L811" s="3">
        <v>1706.47</v>
      </c>
      <c r="M811" s="26">
        <f t="shared" si="9"/>
        <v>0.1</v>
      </c>
      <c r="N811" s="26">
        <f t="shared" si="10"/>
        <v>252.32756000000001</v>
      </c>
      <c r="O811" s="26">
        <f t="shared" si="11"/>
        <v>25.232756000000002</v>
      </c>
      <c r="P811" s="3"/>
      <c r="Q811" s="3"/>
      <c r="R811" s="3"/>
      <c r="S811" s="3"/>
      <c r="T811" s="3"/>
      <c r="U811" s="3"/>
      <c r="V811" s="3"/>
      <c r="W811" s="3"/>
      <c r="X811" s="3"/>
      <c r="Y811" s="3"/>
      <c r="Z811" s="3"/>
      <c r="AA811" s="3"/>
    </row>
    <row r="812" spans="1:27" x14ac:dyDescent="0.2">
      <c r="A812" s="3">
        <v>14126</v>
      </c>
      <c r="B812" s="3" t="str">
        <f>VLOOKUP(A812,'QAQC ID Reference Page'!A$1:G$10999,2,FALSE)</f>
        <v>OBS0822</v>
      </c>
      <c r="C812" s="11">
        <f>VLOOKUP(A812,'QAQC ID Reference Page'!A$1:G$10999,3,FALSE)</f>
        <v>44792</v>
      </c>
      <c r="D812" s="12">
        <f>VLOOKUP(A812,'QAQC ID Reference Page'!A$1:G$10999,4,FALSE)</f>
        <v>0.27986111111111112</v>
      </c>
      <c r="E812" s="3">
        <f>VLOOKUP(A812,'QAQC ID Reference Page'!A$1:G$10999,5,FALSE)</f>
        <v>1036</v>
      </c>
      <c r="F812" s="3" t="str">
        <f>VLOOKUP(A812,'QAQC ID Reference Page'!A$1:G$10999,6,FALSE)</f>
        <v>B7C</v>
      </c>
      <c r="G812" s="3" t="str">
        <f>VLOOKUP(A812,'QAQC ID Reference Page'!A$1:G$10999,7,FALSE)</f>
        <v>B</v>
      </c>
      <c r="H812" s="13">
        <v>44805</v>
      </c>
      <c r="I812" s="3">
        <v>0.23</v>
      </c>
      <c r="J812" s="3">
        <v>100</v>
      </c>
      <c r="K812" s="3">
        <v>10</v>
      </c>
      <c r="L812" s="3">
        <v>403.7</v>
      </c>
      <c r="M812" s="26">
        <f t="shared" si="9"/>
        <v>0.1</v>
      </c>
      <c r="N812" s="26">
        <f t="shared" si="10"/>
        <v>59.517600000000002</v>
      </c>
      <c r="O812" s="26">
        <f t="shared" si="11"/>
        <v>5.9517600000000002</v>
      </c>
      <c r="P812" s="3"/>
      <c r="Q812" s="3"/>
      <c r="R812" s="3"/>
      <c r="S812" s="3"/>
      <c r="T812" s="3"/>
      <c r="U812" s="3"/>
      <c r="V812" s="3"/>
      <c r="W812" s="3"/>
      <c r="X812" s="3"/>
      <c r="Y812" s="3"/>
      <c r="Z812" s="3"/>
      <c r="AA812" s="3"/>
    </row>
    <row r="813" spans="1:27" x14ac:dyDescent="0.2">
      <c r="A813" s="3">
        <v>14127</v>
      </c>
      <c r="B813" s="3" t="str">
        <f>VLOOKUP(A813,'QAQC ID Reference Page'!A$1:G$10999,2,FALSE)</f>
        <v>OBS0822</v>
      </c>
      <c r="C813" s="11">
        <f>VLOOKUP(A813,'QAQC ID Reference Page'!A$1:G$10999,3,FALSE)</f>
        <v>44792</v>
      </c>
      <c r="D813" s="12">
        <f>VLOOKUP(A813,'QAQC ID Reference Page'!A$1:G$10999,4,FALSE)</f>
        <v>0.37638888888888888</v>
      </c>
      <c r="E813" s="3">
        <f>VLOOKUP(A813,'QAQC ID Reference Page'!A$1:G$10999,5,FALSE)</f>
        <v>1029</v>
      </c>
      <c r="F813" s="3" t="str">
        <f>VLOOKUP(A813,'QAQC ID Reference Page'!A$1:G$10999,6,FALSE)</f>
        <v>WB</v>
      </c>
      <c r="G813" s="3" t="str">
        <f>VLOOKUP(A813,'QAQC ID Reference Page'!A$1:G$10999,7,FALSE)</f>
        <v>S</v>
      </c>
      <c r="H813" s="13">
        <v>44805</v>
      </c>
      <c r="I813" s="3">
        <v>0.23</v>
      </c>
      <c r="J813" s="3">
        <v>100</v>
      </c>
      <c r="K813" s="3">
        <v>10</v>
      </c>
      <c r="L813" s="3">
        <v>2544.75</v>
      </c>
      <c r="M813" s="26">
        <f t="shared" si="9"/>
        <v>0.1</v>
      </c>
      <c r="N813" s="26">
        <f t="shared" si="10"/>
        <v>376.39299999999997</v>
      </c>
      <c r="O813" s="26">
        <f t="shared" si="11"/>
        <v>37.639299999999999</v>
      </c>
      <c r="P813" s="3"/>
      <c r="Q813" s="3"/>
      <c r="R813" s="3"/>
      <c r="S813" s="3"/>
      <c r="T813" s="3"/>
      <c r="U813" s="3"/>
      <c r="V813" s="3"/>
      <c r="W813" s="3"/>
      <c r="X813" s="3"/>
      <c r="Y813" s="3"/>
      <c r="Z813" s="3"/>
      <c r="AA813" s="3"/>
    </row>
    <row r="814" spans="1:27" x14ac:dyDescent="0.2">
      <c r="A814" s="3">
        <v>14128</v>
      </c>
      <c r="B814" s="3" t="str">
        <f>VLOOKUP(A814,'QAQC ID Reference Page'!A$1:G$10999,2,FALSE)</f>
        <v>OBS0822</v>
      </c>
      <c r="C814" s="11">
        <f>VLOOKUP(A814,'QAQC ID Reference Page'!A$1:G$10999,3,FALSE)</f>
        <v>44792</v>
      </c>
      <c r="D814" s="12">
        <f>VLOOKUP(A814,'QAQC ID Reference Page'!A$1:G$10999,4,FALSE)</f>
        <v>0.27986111111111112</v>
      </c>
      <c r="E814" s="3">
        <f>VLOOKUP(A814,'QAQC ID Reference Page'!A$1:G$10999,5,FALSE)</f>
        <v>1013</v>
      </c>
      <c r="F814" s="3" t="str">
        <f>VLOOKUP(A814,'QAQC ID Reference Page'!A$1:G$10999,6,FALSE)</f>
        <v>B7C</v>
      </c>
      <c r="G814" s="3" t="str">
        <f>VLOOKUP(A814,'QAQC ID Reference Page'!A$1:G$10999,7,FALSE)</f>
        <v>S</v>
      </c>
      <c r="H814" s="13">
        <v>44805</v>
      </c>
      <c r="I814" s="3">
        <v>0.23</v>
      </c>
      <c r="J814" s="3">
        <v>100</v>
      </c>
      <c r="K814" s="3">
        <v>10</v>
      </c>
      <c r="L814" s="3">
        <v>721.07</v>
      </c>
      <c r="M814" s="26">
        <f t="shared" si="9"/>
        <v>0.1</v>
      </c>
      <c r="N814" s="26">
        <f t="shared" si="10"/>
        <v>106.48836</v>
      </c>
      <c r="O814" s="26">
        <f t="shared" si="11"/>
        <v>10.648836000000001</v>
      </c>
      <c r="P814" s="3"/>
      <c r="Q814" s="3"/>
      <c r="R814" s="3"/>
      <c r="S814" s="3"/>
      <c r="T814" s="3"/>
      <c r="U814" s="3"/>
      <c r="V814" s="3"/>
      <c r="W814" s="3"/>
      <c r="X814" s="3"/>
      <c r="Y814" s="3"/>
      <c r="Z814" s="3"/>
      <c r="AA814" s="3"/>
    </row>
    <row r="815" spans="1:27" x14ac:dyDescent="0.2">
      <c r="A815" s="3">
        <v>14129</v>
      </c>
      <c r="B815" s="3" t="str">
        <f>VLOOKUP(A815,'QAQC ID Reference Page'!A$1:G$10999,2,FALSE)</f>
        <v>OBS0822</v>
      </c>
      <c r="C815" s="11">
        <f>VLOOKUP(A815,'QAQC ID Reference Page'!A$1:G$10999,3,FALSE)</f>
        <v>44792</v>
      </c>
      <c r="D815" s="12">
        <f>VLOOKUP(A815,'QAQC ID Reference Page'!A$1:G$10999,4,FALSE)</f>
        <v>0.50555555555555554</v>
      </c>
      <c r="E815" s="3">
        <f>VLOOKUP(A815,'QAQC ID Reference Page'!A$1:G$10999,5,FALSE)</f>
        <v>1040</v>
      </c>
      <c r="F815" s="3" t="str">
        <f>VLOOKUP(A815,'QAQC ID Reference Page'!A$1:G$10999,6,FALSE)</f>
        <v>WFR</v>
      </c>
      <c r="G815" s="3" t="str">
        <f>VLOOKUP(A815,'QAQC ID Reference Page'!A$1:G$10999,7,FALSE)</f>
        <v>S</v>
      </c>
      <c r="H815" s="13">
        <v>44805</v>
      </c>
      <c r="I815" s="3">
        <v>0.23</v>
      </c>
      <c r="J815" s="3">
        <v>80</v>
      </c>
      <c r="K815" s="3">
        <v>10</v>
      </c>
      <c r="L815" s="3">
        <v>1571.33</v>
      </c>
      <c r="M815" s="26">
        <f t="shared" si="9"/>
        <v>0.125</v>
      </c>
      <c r="N815" s="26">
        <f t="shared" si="10"/>
        <v>232.32683999999998</v>
      </c>
      <c r="O815" s="26">
        <f t="shared" si="11"/>
        <v>29.040854999999997</v>
      </c>
      <c r="P815" s="3"/>
      <c r="Q815" s="3"/>
      <c r="R815" s="3"/>
      <c r="S815" s="3"/>
      <c r="T815" s="3"/>
      <c r="U815" s="3"/>
      <c r="V815" s="3"/>
      <c r="W815" s="3"/>
      <c r="X815" s="3"/>
      <c r="Y815" s="3"/>
      <c r="Z815" s="3"/>
      <c r="AA815" s="3"/>
    </row>
    <row r="816" spans="1:27" x14ac:dyDescent="0.2">
      <c r="A816" s="3">
        <v>14130</v>
      </c>
      <c r="B816" s="3" t="str">
        <f>VLOOKUP(A816,'QAQC ID Reference Page'!A$1:G$10999,2,FALSE)</f>
        <v>OBS0822</v>
      </c>
      <c r="C816" s="11">
        <f>VLOOKUP(A816,'QAQC ID Reference Page'!A$1:G$10999,3,FALSE)</f>
        <v>44792</v>
      </c>
      <c r="D816" s="12">
        <f>VLOOKUP(A816,'QAQC ID Reference Page'!A$1:G$10999,4,FALSE)</f>
        <v>0.47152777777777777</v>
      </c>
      <c r="E816" s="3">
        <f>VLOOKUP(A816,'QAQC ID Reference Page'!A$1:G$10999,5,FALSE)</f>
        <v>1012</v>
      </c>
      <c r="F816" s="3" t="str">
        <f>VLOOKUP(A816,'QAQC ID Reference Page'!A$1:G$10999,6,FALSE)</f>
        <v>C5-1</v>
      </c>
      <c r="G816" s="3" t="str">
        <f>VLOOKUP(A816,'QAQC ID Reference Page'!A$1:G$10999,7,FALSE)</f>
        <v>B</v>
      </c>
      <c r="H816" s="13">
        <v>44805</v>
      </c>
      <c r="I816" s="3">
        <v>0.3</v>
      </c>
      <c r="J816" s="3">
        <v>100</v>
      </c>
      <c r="K816" s="3">
        <v>10</v>
      </c>
      <c r="L816" s="3">
        <v>2040.5</v>
      </c>
      <c r="M816" s="26">
        <f t="shared" si="9"/>
        <v>0.1</v>
      </c>
      <c r="N816" s="26">
        <f t="shared" si="10"/>
        <v>301.69399999999996</v>
      </c>
      <c r="O816" s="26">
        <f t="shared" si="11"/>
        <v>30.169399999999996</v>
      </c>
      <c r="P816" s="3"/>
      <c r="Q816" s="3"/>
      <c r="R816" s="3"/>
      <c r="S816" s="3"/>
      <c r="T816" s="3"/>
      <c r="U816" s="3"/>
      <c r="V816" s="3"/>
      <c r="W816" s="3"/>
      <c r="X816" s="3"/>
      <c r="Y816" s="3"/>
      <c r="Z816" s="3"/>
      <c r="AA816" s="3"/>
    </row>
    <row r="817" spans="1:27" x14ac:dyDescent="0.2">
      <c r="A817" s="3">
        <v>14131</v>
      </c>
      <c r="B817" s="3" t="str">
        <f>VLOOKUP(A817,'QAQC ID Reference Page'!A$1:G$10999,2,FALSE)</f>
        <v>OBS0822</v>
      </c>
      <c r="C817" s="11">
        <f>VLOOKUP(A817,'QAQC ID Reference Page'!A$1:G$10999,3,FALSE)</f>
        <v>44792</v>
      </c>
      <c r="D817" s="12">
        <f>VLOOKUP(A817,'QAQC ID Reference Page'!A$1:G$10999,4,FALSE)</f>
        <v>0.31041666666666667</v>
      </c>
      <c r="E817" s="3">
        <f>VLOOKUP(A817,'QAQC ID Reference Page'!A$1:G$10999,5,FALSE)</f>
        <v>1025</v>
      </c>
      <c r="F817" s="3" t="str">
        <f>VLOOKUP(A817,'QAQC ID Reference Page'!A$1:G$10999,6,FALSE)</f>
        <v>B11</v>
      </c>
      <c r="G817" s="3" t="str">
        <f>VLOOKUP(A817,'QAQC ID Reference Page'!A$1:G$10999,7,FALSE)</f>
        <v>S</v>
      </c>
      <c r="H817" s="13">
        <v>44805</v>
      </c>
      <c r="I817" s="3">
        <v>0.3</v>
      </c>
      <c r="J817" s="3">
        <v>100</v>
      </c>
      <c r="K817" s="3">
        <v>10</v>
      </c>
      <c r="L817" s="3">
        <v>1593.65</v>
      </c>
      <c r="M817" s="26">
        <f t="shared" si="9"/>
        <v>0.1</v>
      </c>
      <c r="N817" s="26">
        <f t="shared" si="10"/>
        <v>235.56019999999998</v>
      </c>
      <c r="O817" s="26">
        <f t="shared" si="11"/>
        <v>23.55602</v>
      </c>
      <c r="P817" s="3"/>
      <c r="Q817" s="3"/>
      <c r="R817" s="3"/>
      <c r="S817" s="3"/>
      <c r="T817" s="3"/>
      <c r="U817" s="3"/>
      <c r="V817" s="3"/>
      <c r="W817" s="3"/>
      <c r="X817" s="3"/>
      <c r="Y817" s="3"/>
      <c r="Z817" s="3"/>
      <c r="AA817" s="3"/>
    </row>
    <row r="818" spans="1:27" x14ac:dyDescent="0.2">
      <c r="A818" s="3">
        <v>14132</v>
      </c>
      <c r="B818" s="3" t="str">
        <f>VLOOKUP(A818,'QAQC ID Reference Page'!A$1:G$10999,2,FALSE)</f>
        <v>OBS0822</v>
      </c>
      <c r="C818" s="11">
        <f>VLOOKUP(A818,'QAQC ID Reference Page'!A$1:G$10999,3,FALSE)</f>
        <v>44792</v>
      </c>
      <c r="D818" s="12">
        <f>VLOOKUP(A818,'QAQC ID Reference Page'!A$1:G$10999,4,FALSE)</f>
        <v>0.40138888888888891</v>
      </c>
      <c r="E818" s="3">
        <f>VLOOKUP(A818,'QAQC ID Reference Page'!A$1:G$10999,5,FALSE)</f>
        <v>1010</v>
      </c>
      <c r="F818" s="3" t="str">
        <f>VLOOKUP(A818,'QAQC ID Reference Page'!A$1:G$10999,6,FALSE)</f>
        <v>C9</v>
      </c>
      <c r="G818" s="3" t="str">
        <f>VLOOKUP(A818,'QAQC ID Reference Page'!A$1:G$10999,7,FALSE)</f>
        <v>S</v>
      </c>
      <c r="H818" s="13">
        <v>44805</v>
      </c>
      <c r="I818" s="3">
        <v>0.3</v>
      </c>
      <c r="J818" s="3">
        <v>100</v>
      </c>
      <c r="K818" s="3">
        <v>10</v>
      </c>
      <c r="L818" s="3">
        <v>967.68</v>
      </c>
      <c r="M818" s="26">
        <f t="shared" si="9"/>
        <v>0.1</v>
      </c>
      <c r="N818" s="26">
        <f t="shared" si="10"/>
        <v>142.91663999999997</v>
      </c>
      <c r="O818" s="26">
        <f t="shared" si="11"/>
        <v>14.291663999999997</v>
      </c>
      <c r="P818" s="3"/>
      <c r="Q818" s="3"/>
      <c r="R818" s="3"/>
      <c r="S818" s="3"/>
      <c r="T818" s="3"/>
      <c r="U818" s="3"/>
      <c r="V818" s="3"/>
      <c r="W818" s="3"/>
      <c r="X818" s="3"/>
      <c r="Y818" s="3"/>
      <c r="Z818" s="3"/>
      <c r="AA818" s="3"/>
    </row>
    <row r="819" spans="1:27" x14ac:dyDescent="0.2">
      <c r="A819" s="3">
        <v>14133</v>
      </c>
      <c r="B819" s="3" t="str">
        <f>VLOOKUP(A819,'QAQC ID Reference Page'!A$1:G$10999,2,FALSE)</f>
        <v>OBS0822</v>
      </c>
      <c r="C819" s="11">
        <f>VLOOKUP(A819,'QAQC ID Reference Page'!A$1:G$10999,3,FALSE)</f>
        <v>44792</v>
      </c>
      <c r="D819" s="12">
        <f>VLOOKUP(A819,'QAQC ID Reference Page'!A$1:G$10999,4,FALSE)</f>
        <v>0.32708333333333334</v>
      </c>
      <c r="E819" s="3">
        <f>VLOOKUP(A819,'QAQC ID Reference Page'!A$1:G$10999,5,FALSE)</f>
        <v>1035</v>
      </c>
      <c r="F819" s="3" t="str">
        <f>VLOOKUP(A819,'QAQC ID Reference Page'!A$1:G$10999,6,FALSE)</f>
        <v>BSR</v>
      </c>
      <c r="G819" s="3" t="str">
        <f>VLOOKUP(A819,'QAQC ID Reference Page'!A$1:G$10999,7,FALSE)</f>
        <v>S</v>
      </c>
      <c r="H819" s="13">
        <v>44805</v>
      </c>
      <c r="I819" s="3">
        <v>0.3</v>
      </c>
      <c r="J819" s="3">
        <v>80</v>
      </c>
      <c r="K819" s="3">
        <v>10</v>
      </c>
      <c r="L819" s="3">
        <v>2297.35</v>
      </c>
      <c r="M819" s="26">
        <f t="shared" si="9"/>
        <v>0.125</v>
      </c>
      <c r="N819" s="26">
        <f t="shared" si="10"/>
        <v>339.70779999999996</v>
      </c>
      <c r="O819" s="26">
        <f t="shared" si="11"/>
        <v>42.463474999999995</v>
      </c>
      <c r="P819" s="3"/>
      <c r="Q819" s="3"/>
      <c r="R819" s="3"/>
      <c r="S819" s="3"/>
      <c r="T819" s="3"/>
      <c r="U819" s="3"/>
      <c r="V819" s="3"/>
      <c r="W819" s="3"/>
      <c r="X819" s="3"/>
      <c r="Y819" s="3"/>
      <c r="Z819" s="3"/>
      <c r="AA819" s="3"/>
    </row>
    <row r="820" spans="1:27" x14ac:dyDescent="0.2">
      <c r="A820" s="3">
        <v>14134</v>
      </c>
      <c r="B820" s="3" t="str">
        <f>VLOOKUP(A820,'QAQC ID Reference Page'!A$1:G$10999,2,FALSE)</f>
        <v>OBS0822</v>
      </c>
      <c r="C820" s="11">
        <f>VLOOKUP(A820,'QAQC ID Reference Page'!A$1:G$10999,3,FALSE)</f>
        <v>44792</v>
      </c>
      <c r="D820" s="12">
        <f>VLOOKUP(A820,'QAQC ID Reference Page'!A$1:G$10999,4,FALSE)</f>
        <v>0.56944444444444442</v>
      </c>
      <c r="E820" s="3">
        <f>VLOOKUP(A820,'QAQC ID Reference Page'!A$1:G$10999,5,FALSE)</f>
        <v>1034</v>
      </c>
      <c r="F820" s="3" t="str">
        <f>VLOOKUP(A820,'QAQC ID Reference Page'!A$1:G$10999,6,FALSE)</f>
        <v>B1</v>
      </c>
      <c r="G820" s="3" t="str">
        <f>VLOOKUP(A820,'QAQC ID Reference Page'!A$1:G$10999,7,FALSE)</f>
        <v>S</v>
      </c>
      <c r="H820" s="13">
        <v>44805</v>
      </c>
      <c r="I820" s="3">
        <v>0.3</v>
      </c>
      <c r="J820" s="3">
        <v>100</v>
      </c>
      <c r="K820" s="3">
        <v>10</v>
      </c>
      <c r="L820" s="3">
        <v>1240.83</v>
      </c>
      <c r="M820" s="26">
        <f t="shared" si="9"/>
        <v>0.1</v>
      </c>
      <c r="N820" s="26">
        <f t="shared" si="10"/>
        <v>183.34283999999997</v>
      </c>
      <c r="O820" s="26">
        <f t="shared" si="11"/>
        <v>18.334283999999997</v>
      </c>
      <c r="P820" s="3"/>
      <c r="Q820" s="3"/>
      <c r="R820" s="3"/>
      <c r="S820" s="3"/>
      <c r="T820" s="3"/>
      <c r="U820" s="3"/>
      <c r="V820" s="3"/>
      <c r="W820" s="3"/>
      <c r="X820" s="3"/>
      <c r="Y820" s="3"/>
      <c r="Z820" s="3"/>
      <c r="AA820" s="3"/>
    </row>
    <row r="821" spans="1:27" x14ac:dyDescent="0.2">
      <c r="A821" s="3">
        <v>14135</v>
      </c>
      <c r="B821" s="3" t="str">
        <f>VLOOKUP(A821,'QAQC ID Reference Page'!A$1:G$10999,2,FALSE)</f>
        <v>OBS0822</v>
      </c>
      <c r="C821" s="11">
        <f>VLOOKUP(A821,'QAQC ID Reference Page'!A$1:G$10999,3,FALSE)</f>
        <v>44792</v>
      </c>
      <c r="D821" s="12">
        <f>VLOOKUP(A821,'QAQC ID Reference Page'!A$1:G$10999,4,FALSE)</f>
        <v>0.55833333333333335</v>
      </c>
      <c r="E821" s="3">
        <f>VLOOKUP(A821,'QAQC ID Reference Page'!A$1:G$10999,5,FALSE)</f>
        <v>1026</v>
      </c>
      <c r="F821" s="3" t="str">
        <f>VLOOKUP(A821,'QAQC ID Reference Page'!A$1:G$10999,6,FALSE)</f>
        <v>C1</v>
      </c>
      <c r="G821" s="3" t="str">
        <f>VLOOKUP(A821,'QAQC ID Reference Page'!A$1:G$10999,7,FALSE)</f>
        <v>S</v>
      </c>
      <c r="H821" s="13">
        <v>44805</v>
      </c>
      <c r="I821" s="3">
        <v>0.3</v>
      </c>
      <c r="J821" s="3">
        <v>100</v>
      </c>
      <c r="K821" s="3">
        <v>10</v>
      </c>
      <c r="L821" s="3">
        <v>1170.54</v>
      </c>
      <c r="M821" s="26">
        <f t="shared" si="9"/>
        <v>0.1</v>
      </c>
      <c r="N821" s="26">
        <f t="shared" si="10"/>
        <v>172.93991999999997</v>
      </c>
      <c r="O821" s="26">
        <f t="shared" si="11"/>
        <v>17.293991999999999</v>
      </c>
      <c r="P821" s="3"/>
      <c r="Q821" s="3"/>
      <c r="R821" s="3"/>
      <c r="S821" s="3"/>
      <c r="T821" s="3"/>
      <c r="U821" s="3"/>
      <c r="V821" s="3"/>
      <c r="W821" s="3"/>
      <c r="X821" s="3"/>
      <c r="Y821" s="3"/>
      <c r="Z821" s="3"/>
      <c r="AA821" s="3"/>
    </row>
    <row r="822" spans="1:27" x14ac:dyDescent="0.2">
      <c r="A822" s="3">
        <v>14136</v>
      </c>
      <c r="B822" s="3" t="str">
        <f>VLOOKUP(A822,'QAQC ID Reference Page'!A$1:G$10999,2,FALSE)</f>
        <v>OBS0822</v>
      </c>
      <c r="C822" s="11">
        <f>VLOOKUP(A822,'QAQC ID Reference Page'!A$1:G$10999,3,FALSE)</f>
        <v>44792</v>
      </c>
      <c r="D822" s="12">
        <f>VLOOKUP(A822,'QAQC ID Reference Page'!A$1:G$10999,4,FALSE)</f>
        <v>0.54097222222222219</v>
      </c>
      <c r="E822" s="3">
        <f>VLOOKUP(A822,'QAQC ID Reference Page'!A$1:G$10999,5,FALSE)</f>
        <v>1027</v>
      </c>
      <c r="F822" s="3" t="str">
        <f>VLOOKUP(A822,'QAQC ID Reference Page'!A$1:G$10999,6,FALSE)</f>
        <v>D1</v>
      </c>
      <c r="G822" s="3" t="str">
        <f>VLOOKUP(A822,'QAQC ID Reference Page'!A$1:G$10999,7,FALSE)</f>
        <v>S</v>
      </c>
      <c r="H822" s="13">
        <v>44805</v>
      </c>
      <c r="I822" s="3">
        <v>0.3</v>
      </c>
      <c r="J822" s="3">
        <v>100</v>
      </c>
      <c r="K822" s="3">
        <v>10</v>
      </c>
      <c r="L822" s="3">
        <v>1480.54</v>
      </c>
      <c r="M822" s="26">
        <f t="shared" si="9"/>
        <v>0.1</v>
      </c>
      <c r="N822" s="26">
        <f t="shared" si="10"/>
        <v>218.81991999999997</v>
      </c>
      <c r="O822" s="26">
        <f t="shared" si="11"/>
        <v>21.881991999999997</v>
      </c>
      <c r="P822" s="3"/>
      <c r="Q822" s="3"/>
      <c r="R822" s="3"/>
      <c r="S822" s="3"/>
      <c r="T822" s="3"/>
      <c r="U822" s="3"/>
      <c r="V822" s="3"/>
      <c r="W822" s="3"/>
      <c r="X822" s="3"/>
      <c r="Y822" s="3"/>
      <c r="Z822" s="3"/>
      <c r="AA822" s="3"/>
    </row>
    <row r="823" spans="1:27" x14ac:dyDescent="0.2">
      <c r="A823" s="3">
        <v>14137</v>
      </c>
      <c r="B823" s="3" t="str">
        <f>VLOOKUP(A823,'QAQC ID Reference Page'!A$1:G$10999,2,FALSE)</f>
        <v>OBS0822</v>
      </c>
      <c r="C823" s="11">
        <f>VLOOKUP(A823,'QAQC ID Reference Page'!A$1:G$10999,3,FALSE)</f>
        <v>44792</v>
      </c>
      <c r="D823" s="12">
        <f>VLOOKUP(A823,'QAQC ID Reference Page'!A$1:G$10999,4,FALSE)</f>
        <v>0.53194444444444444</v>
      </c>
      <c r="E823" s="3">
        <f>VLOOKUP(A823,'QAQC ID Reference Page'!A$1:G$10999,5,FALSE)</f>
        <v>1044</v>
      </c>
      <c r="F823" s="3" t="str">
        <f>VLOOKUP(A823,'QAQC ID Reference Page'!A$1:G$10999,6,FALSE)</f>
        <v>E1</v>
      </c>
      <c r="G823" s="3" t="str">
        <f>VLOOKUP(A823,'QAQC ID Reference Page'!A$1:G$10999,7,FALSE)</f>
        <v>S</v>
      </c>
      <c r="H823" s="13">
        <v>44805</v>
      </c>
      <c r="I823" s="3">
        <v>0.3</v>
      </c>
      <c r="J823" s="3">
        <v>100</v>
      </c>
      <c r="K823" s="3">
        <v>10</v>
      </c>
      <c r="L823" s="3">
        <v>2221.8200000000002</v>
      </c>
      <c r="M823" s="26">
        <f t="shared" si="9"/>
        <v>0.1</v>
      </c>
      <c r="N823" s="26">
        <f t="shared" si="10"/>
        <v>328.52936</v>
      </c>
      <c r="O823" s="26">
        <f t="shared" si="11"/>
        <v>32.852936</v>
      </c>
      <c r="P823" s="3"/>
      <c r="Q823" s="3"/>
      <c r="R823" s="3"/>
      <c r="S823" s="3"/>
      <c r="T823" s="3"/>
      <c r="U823" s="3"/>
      <c r="V823" s="3"/>
      <c r="W823" s="3"/>
      <c r="X823" s="3"/>
      <c r="Y823" s="3"/>
      <c r="Z823" s="3"/>
      <c r="AA823" s="3"/>
    </row>
    <row r="824" spans="1:27" x14ac:dyDescent="0.2">
      <c r="A824" s="3">
        <v>14138</v>
      </c>
      <c r="B824" s="3" t="str">
        <f>VLOOKUP(A824,'QAQC ID Reference Page'!A$1:G$10999,2,FALSE)</f>
        <v>OBS0822</v>
      </c>
      <c r="C824" s="11">
        <f>VLOOKUP(A824,'QAQC ID Reference Page'!A$1:G$10999,3,FALSE)</f>
        <v>44792</v>
      </c>
      <c r="D824" s="12">
        <f>VLOOKUP(A824,'QAQC ID Reference Page'!A$1:G$10999,4,FALSE)</f>
        <v>0.51666666666666672</v>
      </c>
      <c r="E824" s="3">
        <f>VLOOKUP(A824,'QAQC ID Reference Page'!A$1:G$10999,5,FALSE)</f>
        <v>1006</v>
      </c>
      <c r="F824" s="3" t="str">
        <f>VLOOKUP(A824,'QAQC ID Reference Page'!A$1:G$10999,6,FALSE)</f>
        <v>BLB</v>
      </c>
      <c r="G824" s="3" t="str">
        <f>VLOOKUP(A824,'QAQC ID Reference Page'!A$1:G$10999,7,FALSE)</f>
        <v>S</v>
      </c>
      <c r="H824" s="13">
        <v>44805</v>
      </c>
      <c r="I824" s="3">
        <v>0.3</v>
      </c>
      <c r="J824" s="3">
        <v>100</v>
      </c>
      <c r="K824" s="3">
        <v>10</v>
      </c>
      <c r="L824" s="3">
        <v>2039.36</v>
      </c>
      <c r="M824" s="26">
        <f t="shared" si="9"/>
        <v>0.1</v>
      </c>
      <c r="N824" s="26">
        <f t="shared" si="10"/>
        <v>301.52527999999995</v>
      </c>
      <c r="O824" s="26">
        <f t="shared" si="11"/>
        <v>30.152527999999997</v>
      </c>
      <c r="P824" s="3"/>
      <c r="Q824" s="3"/>
      <c r="R824" s="3"/>
      <c r="S824" s="3"/>
      <c r="T824" s="3"/>
      <c r="U824" s="3"/>
      <c r="V824" s="3"/>
      <c r="W824" s="3"/>
      <c r="X824" s="3"/>
      <c r="Y824" s="3"/>
      <c r="Z824" s="3"/>
      <c r="AA824" s="3"/>
    </row>
    <row r="825" spans="1:27" x14ac:dyDescent="0.2">
      <c r="A825" s="3">
        <v>14201</v>
      </c>
      <c r="B825" s="3" t="str">
        <f>VLOOKUP(A825,'QAQC ID Reference Page'!A$1:G$10999,2,FALSE)</f>
        <v>OBS0922</v>
      </c>
      <c r="C825" s="11">
        <f>VLOOKUP(A825,'QAQC ID Reference Page'!A$1:G$10999,3,FALSE)</f>
        <v>44818</v>
      </c>
      <c r="D825" s="12">
        <f>VLOOKUP(A825,'QAQC ID Reference Page'!A$1:G$10999,4,FALSE)</f>
        <v>0.53055555555555556</v>
      </c>
      <c r="E825" s="3">
        <f>VLOOKUP(A825,'QAQC ID Reference Page'!A$1:G$10999,5,FALSE)</f>
        <v>1041</v>
      </c>
      <c r="F825" s="3" t="str">
        <f>VLOOKUP(A825,'QAQC ID Reference Page'!A$1:G$10999,6,FALSE)</f>
        <v>G7C</v>
      </c>
      <c r="G825" s="3" t="str">
        <f>VLOOKUP(A825,'QAQC ID Reference Page'!A$1:G$10999,7,FALSE)</f>
        <v>B</v>
      </c>
      <c r="H825" s="13">
        <v>44826</v>
      </c>
      <c r="I825" s="3">
        <v>0.2</v>
      </c>
      <c r="J825" s="3">
        <v>100</v>
      </c>
      <c r="K825" s="3">
        <v>10</v>
      </c>
      <c r="L825" s="3">
        <v>516.88</v>
      </c>
      <c r="M825" s="26">
        <f t="shared" si="9"/>
        <v>0.1</v>
      </c>
      <c r="N825" s="26">
        <f t="shared" si="10"/>
        <v>76.298239999999993</v>
      </c>
      <c r="O825" s="26">
        <f t="shared" si="11"/>
        <v>7.6298239999999993</v>
      </c>
      <c r="P825" s="3"/>
      <c r="Q825" s="3"/>
      <c r="R825" s="3"/>
      <c r="S825" s="3"/>
      <c r="T825" s="3"/>
      <c r="U825" s="3"/>
      <c r="V825" s="3"/>
      <c r="W825" s="3"/>
      <c r="X825" s="3"/>
      <c r="Y825" s="3"/>
      <c r="Z825" s="3"/>
      <c r="AA825" s="3"/>
    </row>
    <row r="826" spans="1:27" x14ac:dyDescent="0.2">
      <c r="A826" s="3">
        <v>14202</v>
      </c>
      <c r="B826" s="3" t="str">
        <f>VLOOKUP(A826,'QAQC ID Reference Page'!A$1:G$10999,2,FALSE)</f>
        <v>OBS0922</v>
      </c>
      <c r="C826" s="11">
        <f>VLOOKUP(A826,'QAQC ID Reference Page'!A$1:G$10999,3,FALSE)</f>
        <v>44818</v>
      </c>
      <c r="D826" s="12">
        <f>VLOOKUP(A826,'QAQC ID Reference Page'!A$1:G$10999,4,FALSE)</f>
        <v>0.3034722222222222</v>
      </c>
      <c r="E826" s="3">
        <f>VLOOKUP(A826,'QAQC ID Reference Page'!A$1:G$10999,5,FALSE)</f>
        <v>1003</v>
      </c>
      <c r="F826" s="3" t="str">
        <f>VLOOKUP(A826,'QAQC ID Reference Page'!A$1:G$10999,6,FALSE)</f>
        <v>EFR</v>
      </c>
      <c r="G826" s="3" t="str">
        <f>VLOOKUP(A826,'QAQC ID Reference Page'!A$1:G$10999,7,FALSE)</f>
        <v>S</v>
      </c>
      <c r="H826" s="13">
        <v>44826</v>
      </c>
      <c r="I826" s="3">
        <v>0.2</v>
      </c>
      <c r="J826" s="3">
        <v>100</v>
      </c>
      <c r="K826" s="3">
        <v>10</v>
      </c>
      <c r="L826" s="3">
        <v>1547.67</v>
      </c>
      <c r="M826" s="26">
        <f t="shared" si="9"/>
        <v>0.1</v>
      </c>
      <c r="N826" s="26">
        <f t="shared" si="10"/>
        <v>228.85516000000001</v>
      </c>
      <c r="O826" s="26">
        <f t="shared" si="11"/>
        <v>22.885516000000003</v>
      </c>
      <c r="P826" s="3"/>
      <c r="Q826" s="3"/>
      <c r="R826" s="3"/>
      <c r="S826" s="3"/>
      <c r="T826" s="3"/>
      <c r="U826" s="3"/>
      <c r="V826" s="3"/>
      <c r="W826" s="3"/>
      <c r="X826" s="3"/>
      <c r="Y826" s="3"/>
      <c r="Z826" s="3"/>
      <c r="AA826" s="3"/>
    </row>
    <row r="827" spans="1:27" x14ac:dyDescent="0.2">
      <c r="A827" s="3">
        <v>14203</v>
      </c>
      <c r="B827" s="3" t="str">
        <f>VLOOKUP(A827,'QAQC ID Reference Page'!A$1:G$10999,2,FALSE)</f>
        <v>OBS0922</v>
      </c>
      <c r="C827" s="11">
        <f>VLOOKUP(A827,'QAQC ID Reference Page'!A$1:G$10999,3,FALSE)</f>
        <v>44818</v>
      </c>
      <c r="D827" s="12">
        <f>VLOOKUP(A827,'QAQC ID Reference Page'!A$1:G$10999,4,FALSE)</f>
        <v>0.33819444444444446</v>
      </c>
      <c r="E827" s="3">
        <f>VLOOKUP(A827,'QAQC ID Reference Page'!A$1:G$10999,5,FALSE)</f>
        <v>1040</v>
      </c>
      <c r="F827" s="3" t="str">
        <f>VLOOKUP(A827,'QAQC ID Reference Page'!A$1:G$10999,6,FALSE)</f>
        <v>E7C</v>
      </c>
      <c r="G827" s="3" t="str">
        <f>VLOOKUP(A827,'QAQC ID Reference Page'!A$1:G$10999,7,FALSE)</f>
        <v>S</v>
      </c>
      <c r="H827" s="13">
        <v>44826</v>
      </c>
      <c r="I827" s="3">
        <v>0.2</v>
      </c>
      <c r="J827" s="3">
        <v>100</v>
      </c>
      <c r="K827" s="3">
        <v>10</v>
      </c>
      <c r="L827" s="3">
        <v>777.22</v>
      </c>
      <c r="M827" s="26">
        <f t="shared" si="9"/>
        <v>0.1</v>
      </c>
      <c r="N827" s="26">
        <f t="shared" si="10"/>
        <v>114.82856</v>
      </c>
      <c r="O827" s="26">
        <f t="shared" si="11"/>
        <v>11.482856</v>
      </c>
      <c r="P827" s="3"/>
      <c r="Q827" s="3"/>
      <c r="R827" s="3"/>
      <c r="S827" s="3"/>
      <c r="T827" s="3"/>
      <c r="U827" s="3"/>
      <c r="V827" s="3"/>
      <c r="W827" s="3"/>
      <c r="X827" s="3"/>
      <c r="Y827" s="3"/>
      <c r="Z827" s="3"/>
      <c r="AA827" s="3"/>
    </row>
    <row r="828" spans="1:27" x14ac:dyDescent="0.2">
      <c r="A828" s="3">
        <v>14204</v>
      </c>
      <c r="B828" s="3" t="str">
        <f>VLOOKUP(A828,'QAQC ID Reference Page'!A$1:G$10999,2,FALSE)</f>
        <v>OBS0922</v>
      </c>
      <c r="C828" s="11">
        <f>VLOOKUP(A828,'QAQC ID Reference Page'!A$1:G$10999,3,FALSE)</f>
        <v>44818</v>
      </c>
      <c r="D828" s="12">
        <f>VLOOKUP(A828,'QAQC ID Reference Page'!A$1:G$10999,4,FALSE)</f>
        <v>0.53055555555555556</v>
      </c>
      <c r="E828" s="3">
        <f>VLOOKUP(A828,'QAQC ID Reference Page'!A$1:G$10999,5,FALSE)</f>
        <v>1012</v>
      </c>
      <c r="F828" s="3" t="str">
        <f>VLOOKUP(A828,'QAQC ID Reference Page'!A$1:G$10999,6,FALSE)</f>
        <v>G7C</v>
      </c>
      <c r="G828" s="3" t="str">
        <f>VLOOKUP(A828,'QAQC ID Reference Page'!A$1:G$10999,7,FALSE)</f>
        <v>S</v>
      </c>
      <c r="H828" s="13">
        <v>44826</v>
      </c>
      <c r="I828" s="3">
        <v>0.2</v>
      </c>
      <c r="J828" s="3">
        <v>100</v>
      </c>
      <c r="K828" s="3">
        <v>10</v>
      </c>
      <c r="L828" s="3">
        <v>1225.99</v>
      </c>
      <c r="M828" s="26">
        <f t="shared" si="9"/>
        <v>0.1</v>
      </c>
      <c r="N828" s="26">
        <f t="shared" si="10"/>
        <v>181.24652</v>
      </c>
      <c r="O828" s="26">
        <f t="shared" si="11"/>
        <v>18.124652000000001</v>
      </c>
      <c r="P828" s="3"/>
      <c r="Q828" s="3"/>
      <c r="R828" s="3"/>
      <c r="S828" s="3"/>
      <c r="T828" s="3"/>
      <c r="U828" s="3"/>
      <c r="V828" s="3"/>
      <c r="W828" s="3"/>
      <c r="X828" s="3"/>
      <c r="Y828" s="3"/>
      <c r="Z828" s="3"/>
      <c r="AA828" s="3"/>
    </row>
    <row r="829" spans="1:27" x14ac:dyDescent="0.2">
      <c r="A829" s="3">
        <v>14205</v>
      </c>
      <c r="B829" s="3" t="str">
        <f>VLOOKUP(A829,'QAQC ID Reference Page'!A$1:G$10999,2,FALSE)</f>
        <v>OBS0922</v>
      </c>
      <c r="C829" s="11">
        <f>VLOOKUP(A829,'QAQC ID Reference Page'!A$1:G$10999,3,FALSE)</f>
        <v>44818</v>
      </c>
      <c r="D829" s="12">
        <f>VLOOKUP(A829,'QAQC ID Reference Page'!A$1:G$10999,4,FALSE)</f>
        <v>0.35833333333333334</v>
      </c>
      <c r="E829" s="3">
        <f>VLOOKUP(A829,'QAQC ID Reference Page'!A$1:G$10999,5,FALSE)</f>
        <v>1025</v>
      </c>
      <c r="F829" s="3" t="str">
        <f>VLOOKUP(A829,'QAQC ID Reference Page'!A$1:G$10999,6,FALSE)</f>
        <v>E9</v>
      </c>
      <c r="G829" s="3" t="str">
        <f>VLOOKUP(A829,'QAQC ID Reference Page'!A$1:G$10999,7,FALSE)</f>
        <v>S</v>
      </c>
      <c r="H829" s="13">
        <v>44826</v>
      </c>
      <c r="I829" s="3">
        <v>0.2</v>
      </c>
      <c r="J829" s="3">
        <v>100</v>
      </c>
      <c r="K829" s="3">
        <v>10</v>
      </c>
      <c r="L829" s="3">
        <v>1045.95</v>
      </c>
      <c r="M829" s="26">
        <f t="shared" si="9"/>
        <v>0.1</v>
      </c>
      <c r="N829" s="26">
        <f t="shared" si="10"/>
        <v>154.60060000000001</v>
      </c>
      <c r="O829" s="26">
        <f t="shared" si="11"/>
        <v>15.460060000000002</v>
      </c>
      <c r="P829" s="3"/>
      <c r="Q829" s="3"/>
      <c r="R829" s="3"/>
      <c r="S829" s="3"/>
      <c r="T829" s="3"/>
      <c r="U829" s="3"/>
      <c r="V829" s="3"/>
      <c r="W829" s="3"/>
      <c r="X829" s="3"/>
      <c r="Y829" s="3"/>
      <c r="Z829" s="3"/>
      <c r="AA829" s="3"/>
    </row>
    <row r="830" spans="1:27" x14ac:dyDescent="0.2">
      <c r="A830" s="3">
        <v>14206</v>
      </c>
      <c r="B830" s="3" t="str">
        <f>VLOOKUP(A830,'QAQC ID Reference Page'!A$1:G$10999,2,FALSE)</f>
        <v>OBS0922</v>
      </c>
      <c r="C830" s="11">
        <f>VLOOKUP(A830,'QAQC ID Reference Page'!A$1:G$10999,3,FALSE)</f>
        <v>44818</v>
      </c>
      <c r="D830" s="12">
        <f>VLOOKUP(A830,'QAQC ID Reference Page'!A$1:G$10999,4,FALSE)</f>
        <v>0.31736111111111109</v>
      </c>
      <c r="E830" s="3">
        <f>VLOOKUP(A830,'QAQC ID Reference Page'!A$1:G$10999,5,FALSE)</f>
        <v>1024</v>
      </c>
      <c r="F830" s="3" t="str">
        <f>VLOOKUP(A830,'QAQC ID Reference Page'!A$1:G$10999,6,FALSE)</f>
        <v>E6</v>
      </c>
      <c r="G830" s="3" t="str">
        <f>VLOOKUP(A830,'QAQC ID Reference Page'!A$1:G$10999,7,FALSE)</f>
        <v>S</v>
      </c>
      <c r="H830" s="13">
        <v>44826</v>
      </c>
      <c r="I830" s="3">
        <v>0.2</v>
      </c>
      <c r="J830" s="3">
        <v>100</v>
      </c>
      <c r="K830" s="3">
        <v>10</v>
      </c>
      <c r="L830" s="3">
        <v>974.83</v>
      </c>
      <c r="M830" s="26">
        <f t="shared" si="9"/>
        <v>0.1</v>
      </c>
      <c r="N830" s="26">
        <f t="shared" si="10"/>
        <v>144.07484000000002</v>
      </c>
      <c r="O830" s="26">
        <f t="shared" si="11"/>
        <v>14.407484000000004</v>
      </c>
      <c r="P830" s="3"/>
      <c r="Q830" s="3"/>
      <c r="R830" s="3"/>
      <c r="S830" s="3"/>
      <c r="T830" s="3"/>
      <c r="U830" s="3"/>
      <c r="V830" s="3"/>
      <c r="W830" s="3"/>
      <c r="X830" s="3"/>
      <c r="Y830" s="3"/>
      <c r="Z830" s="3"/>
      <c r="AA830" s="3"/>
    </row>
    <row r="831" spans="1:27" x14ac:dyDescent="0.2">
      <c r="A831" s="3">
        <v>14207</v>
      </c>
      <c r="B831" s="3" t="str">
        <f>VLOOKUP(A831,'QAQC ID Reference Page'!A$1:G$10999,2,FALSE)</f>
        <v>OBS0922</v>
      </c>
      <c r="C831" s="11">
        <f>VLOOKUP(A831,'QAQC ID Reference Page'!A$1:G$10999,3,FALSE)</f>
        <v>44818</v>
      </c>
      <c r="D831" s="12">
        <f>VLOOKUP(A831,'QAQC ID Reference Page'!A$1:G$10999,4,FALSE)</f>
        <v>0.45833333333333331</v>
      </c>
      <c r="E831" s="3">
        <f>VLOOKUP(A831,'QAQC ID Reference Page'!A$1:G$10999,5,FALSE)</f>
        <v>1037</v>
      </c>
      <c r="F831" s="3" t="str">
        <f>VLOOKUP(A831,'QAQC ID Reference Page'!A$1:G$10999,6,FALSE)</f>
        <v>MR</v>
      </c>
      <c r="G831" s="3" t="str">
        <f>VLOOKUP(A831,'QAQC ID Reference Page'!A$1:G$10999,7,FALSE)</f>
        <v>S</v>
      </c>
      <c r="H831" s="13">
        <v>44826</v>
      </c>
      <c r="I831" s="3">
        <v>0.2</v>
      </c>
      <c r="J831" s="3">
        <v>100</v>
      </c>
      <c r="K831" s="3">
        <v>10</v>
      </c>
      <c r="L831" s="3">
        <v>756.3</v>
      </c>
      <c r="M831" s="26">
        <f t="shared" si="9"/>
        <v>0.1</v>
      </c>
      <c r="N831" s="26">
        <f t="shared" si="10"/>
        <v>111.73239999999998</v>
      </c>
      <c r="O831" s="26">
        <f t="shared" si="11"/>
        <v>11.17324</v>
      </c>
      <c r="P831" s="3"/>
      <c r="Q831" s="3"/>
      <c r="R831" s="3"/>
      <c r="S831" s="3"/>
      <c r="T831" s="3"/>
      <c r="U831" s="3"/>
      <c r="V831" s="3"/>
      <c r="W831" s="3"/>
      <c r="X831" s="3"/>
      <c r="Y831" s="3"/>
      <c r="Z831" s="3"/>
      <c r="AA831" s="3"/>
    </row>
    <row r="832" spans="1:27" x14ac:dyDescent="0.2">
      <c r="A832" s="3">
        <v>14208</v>
      </c>
      <c r="B832" s="3" t="str">
        <f>VLOOKUP(A832,'QAQC ID Reference Page'!A$1:G$10999,2,FALSE)</f>
        <v>OBS0922</v>
      </c>
      <c r="C832" s="11">
        <f>VLOOKUP(A832,'QAQC ID Reference Page'!A$1:G$10999,3,FALSE)</f>
        <v>44818</v>
      </c>
      <c r="D832" s="12">
        <f>VLOOKUP(A832,'QAQC ID Reference Page'!A$1:G$10999,4,FALSE)</f>
        <v>0.38611111111111113</v>
      </c>
      <c r="E832" s="3">
        <f>VLOOKUP(A832,'QAQC ID Reference Page'!A$1:G$10999,5,FALSE)</f>
        <v>1033</v>
      </c>
      <c r="F832" s="3" t="str">
        <f>VLOOKUP(A832,'QAQC ID Reference Page'!A$1:G$10999,6,FALSE)</f>
        <v>G9</v>
      </c>
      <c r="G832" s="3" t="str">
        <f>VLOOKUP(A832,'QAQC ID Reference Page'!A$1:G$10999,7,FALSE)</f>
        <v>S</v>
      </c>
      <c r="H832" s="13">
        <v>44826</v>
      </c>
      <c r="I832" s="3">
        <v>0.2</v>
      </c>
      <c r="J832" s="3">
        <v>100</v>
      </c>
      <c r="K832" s="3">
        <v>10</v>
      </c>
      <c r="L832" s="3">
        <v>1181.6199999999999</v>
      </c>
      <c r="M832" s="26">
        <f t="shared" si="9"/>
        <v>0.1</v>
      </c>
      <c r="N832" s="26">
        <f t="shared" si="10"/>
        <v>174.67975999999999</v>
      </c>
      <c r="O832" s="26">
        <f t="shared" si="11"/>
        <v>17.467976</v>
      </c>
      <c r="P832" s="3"/>
      <c r="Q832" s="3"/>
      <c r="R832" s="3"/>
      <c r="S832" s="3"/>
      <c r="T832" s="3"/>
      <c r="U832" s="3"/>
      <c r="V832" s="3"/>
      <c r="W832" s="3"/>
      <c r="X832" s="3"/>
      <c r="Y832" s="3"/>
      <c r="Z832" s="3"/>
      <c r="AA832" s="3"/>
    </row>
    <row r="833" spans="1:27" x14ac:dyDescent="0.2">
      <c r="A833" s="3">
        <v>14209</v>
      </c>
      <c r="B833" s="3" t="str">
        <f>VLOOKUP(A833,'QAQC ID Reference Page'!A$1:G$10999,2,FALSE)</f>
        <v>OBS0922</v>
      </c>
      <c r="C833" s="11">
        <f>VLOOKUP(A833,'QAQC ID Reference Page'!A$1:G$10999,3,FALSE)</f>
        <v>44818</v>
      </c>
      <c r="D833" s="12">
        <f>VLOOKUP(A833,'QAQC ID Reference Page'!A$1:G$10999,4,FALSE)</f>
        <v>0.40833333333333333</v>
      </c>
      <c r="E833" s="3">
        <f>VLOOKUP(A833,'QAQC ID Reference Page'!A$1:G$10999,5,FALSE)</f>
        <v>1034</v>
      </c>
      <c r="F833" s="3" t="str">
        <f>VLOOKUP(A833,'QAQC ID Reference Page'!A$1:G$10999,6,FALSE)</f>
        <v>I9</v>
      </c>
      <c r="G833" s="3" t="str">
        <f>VLOOKUP(A833,'QAQC ID Reference Page'!A$1:G$10999,7,FALSE)</f>
        <v>S</v>
      </c>
      <c r="H833" s="13">
        <v>44826</v>
      </c>
      <c r="I833" s="3">
        <v>0.2</v>
      </c>
      <c r="J833" s="3">
        <v>100</v>
      </c>
      <c r="K833" s="3">
        <v>10</v>
      </c>
      <c r="L833" s="3">
        <v>1288.5</v>
      </c>
      <c r="M833" s="26">
        <f t="shared" si="9"/>
        <v>0.1</v>
      </c>
      <c r="N833" s="26">
        <f t="shared" si="10"/>
        <v>190.49799999999999</v>
      </c>
      <c r="O833" s="26">
        <f t="shared" si="11"/>
        <v>19.049800000000001</v>
      </c>
      <c r="P833" s="3"/>
      <c r="Q833" s="3"/>
      <c r="R833" s="3"/>
      <c r="S833" s="3"/>
      <c r="T833" s="3"/>
      <c r="U833" s="3"/>
      <c r="V833" s="3"/>
      <c r="W833" s="3"/>
      <c r="X833" s="3"/>
      <c r="Y833" s="3"/>
      <c r="Z833" s="3"/>
      <c r="AA833" s="3"/>
    </row>
    <row r="834" spans="1:27" x14ac:dyDescent="0.2">
      <c r="A834" s="3">
        <v>14210</v>
      </c>
      <c r="B834" s="3" t="str">
        <f>VLOOKUP(A834,'QAQC ID Reference Page'!A$1:G$10999,2,FALSE)</f>
        <v>OBS0922</v>
      </c>
      <c r="C834" s="11">
        <f>VLOOKUP(A834,'QAQC ID Reference Page'!A$1:G$10999,3,FALSE)</f>
        <v>44818</v>
      </c>
      <c r="D834" s="12">
        <f>VLOOKUP(A834,'QAQC ID Reference Page'!A$1:G$10999,4,FALSE)</f>
        <v>0.43888888888888888</v>
      </c>
      <c r="E834" s="3">
        <f>VLOOKUP(A834,'QAQC ID Reference Page'!A$1:G$10999,5,FALSE)</f>
        <v>1029</v>
      </c>
      <c r="F834" s="3" t="str">
        <f>VLOOKUP(A834,'QAQC ID Reference Page'!A$1:G$10999,6,FALSE)</f>
        <v>TR-UP</v>
      </c>
      <c r="G834" s="3" t="str">
        <f>VLOOKUP(A834,'QAQC ID Reference Page'!A$1:G$10999,7,FALSE)</f>
        <v>S</v>
      </c>
      <c r="H834" s="13">
        <v>44826</v>
      </c>
      <c r="I834" s="3">
        <v>0.2</v>
      </c>
      <c r="J834" s="3">
        <v>100</v>
      </c>
      <c r="K834" s="3">
        <v>10</v>
      </c>
      <c r="L834" s="3">
        <v>1290.08</v>
      </c>
      <c r="M834" s="26">
        <f t="shared" si="9"/>
        <v>0.1</v>
      </c>
      <c r="N834" s="26">
        <f t="shared" si="10"/>
        <v>190.73183999999998</v>
      </c>
      <c r="O834" s="26">
        <f t="shared" si="11"/>
        <v>19.073183999999998</v>
      </c>
      <c r="P834" s="3"/>
      <c r="Q834" s="3"/>
      <c r="R834" s="3"/>
      <c r="S834" s="3"/>
      <c r="T834" s="3"/>
      <c r="U834" s="3"/>
      <c r="V834" s="3"/>
      <c r="W834" s="3"/>
      <c r="X834" s="3"/>
      <c r="Y834" s="3"/>
      <c r="Z834" s="3"/>
      <c r="AA834" s="3"/>
    </row>
    <row r="835" spans="1:27" x14ac:dyDescent="0.2">
      <c r="A835" s="3">
        <v>14211</v>
      </c>
      <c r="B835" s="3" t="str">
        <f>VLOOKUP(A835,'QAQC ID Reference Page'!A$1:G$10999,2,FALSE)</f>
        <v>OBS0922</v>
      </c>
      <c r="C835" s="11">
        <f>VLOOKUP(A835,'QAQC ID Reference Page'!A$1:G$10999,3,FALSE)</f>
        <v>44818</v>
      </c>
      <c r="D835" s="12">
        <f>VLOOKUP(A835,'QAQC ID Reference Page'!A$1:G$10999,4,FALSE)</f>
        <v>0.33819444444444446</v>
      </c>
      <c r="E835" s="3">
        <f>VLOOKUP(A835,'QAQC ID Reference Page'!A$1:G$10999,5,FALSE)</f>
        <v>1035</v>
      </c>
      <c r="F835" s="3" t="str">
        <f>VLOOKUP(A835,'QAQC ID Reference Page'!A$1:G$10999,6,FALSE)</f>
        <v>E7C</v>
      </c>
      <c r="G835" s="3" t="str">
        <f>VLOOKUP(A835,'QAQC ID Reference Page'!A$1:G$10999,7,FALSE)</f>
        <v>B</v>
      </c>
      <c r="H835" s="13">
        <v>44826</v>
      </c>
      <c r="I835" s="3">
        <v>0.27</v>
      </c>
      <c r="J835" s="3">
        <v>100</v>
      </c>
      <c r="K835" s="3">
        <v>10</v>
      </c>
      <c r="L835" s="3">
        <v>913.48</v>
      </c>
      <c r="M835" s="26">
        <f t="shared" si="9"/>
        <v>0.1</v>
      </c>
      <c r="N835" s="26">
        <f t="shared" si="10"/>
        <v>134.92504</v>
      </c>
      <c r="O835" s="26">
        <f t="shared" si="11"/>
        <v>13.492504</v>
      </c>
      <c r="P835" s="3"/>
      <c r="Q835" s="3"/>
      <c r="R835" s="3"/>
      <c r="S835" s="3"/>
      <c r="T835" s="3"/>
      <c r="U835" s="3"/>
      <c r="V835" s="3"/>
      <c r="W835" s="3"/>
      <c r="X835" s="3"/>
      <c r="Y835" s="3"/>
      <c r="Z835" s="3"/>
      <c r="AA835" s="3"/>
    </row>
    <row r="836" spans="1:27" x14ac:dyDescent="0.2">
      <c r="A836" s="3">
        <v>14212</v>
      </c>
      <c r="B836" s="3" t="str">
        <f>VLOOKUP(A836,'QAQC ID Reference Page'!A$1:G$10999,2,FALSE)</f>
        <v>OBS0922</v>
      </c>
      <c r="C836" s="11">
        <f>VLOOKUP(A836,'QAQC ID Reference Page'!A$1:G$10999,3,FALSE)</f>
        <v>44818</v>
      </c>
      <c r="D836" s="12">
        <f>VLOOKUP(A836,'QAQC ID Reference Page'!A$1:G$10999,4,FALSE)</f>
        <v>0.42916666666666664</v>
      </c>
      <c r="E836" s="3">
        <f>VLOOKUP(A836,'QAQC ID Reference Page'!A$1:G$10999,5,FALSE)</f>
        <v>1013</v>
      </c>
      <c r="F836" s="3" t="str">
        <f>VLOOKUP(A836,'QAQC ID Reference Page'!A$1:G$10999,6,FALSE)</f>
        <v>AR</v>
      </c>
      <c r="G836" s="3" t="str">
        <f>VLOOKUP(A836,'QAQC ID Reference Page'!A$1:G$10999,7,FALSE)</f>
        <v>S</v>
      </c>
      <c r="H836" s="13">
        <v>44826</v>
      </c>
      <c r="I836" s="3">
        <v>0.27</v>
      </c>
      <c r="J836" s="3">
        <v>100</v>
      </c>
      <c r="K836" s="3">
        <v>10</v>
      </c>
      <c r="L836" s="3">
        <v>1483.95</v>
      </c>
      <c r="M836" s="26">
        <f t="shared" si="9"/>
        <v>0.1</v>
      </c>
      <c r="N836" s="26">
        <f t="shared" si="10"/>
        <v>219.35459999999998</v>
      </c>
      <c r="O836" s="26">
        <f t="shared" si="11"/>
        <v>21.935459999999999</v>
      </c>
      <c r="P836" s="3"/>
      <c r="Q836" s="3"/>
      <c r="R836" s="3"/>
      <c r="S836" s="3"/>
      <c r="T836" s="3"/>
      <c r="U836" s="3"/>
      <c r="V836" s="3"/>
      <c r="W836" s="3"/>
      <c r="X836" s="3"/>
      <c r="Y836" s="3"/>
      <c r="Z836" s="3"/>
      <c r="AA836" s="3"/>
    </row>
    <row r="837" spans="1:27" x14ac:dyDescent="0.2">
      <c r="A837" s="3">
        <v>14213</v>
      </c>
      <c r="B837" s="3" t="str">
        <f>VLOOKUP(A837,'QAQC ID Reference Page'!A$1:G$10999,2,FALSE)</f>
        <v>OBS0922</v>
      </c>
      <c r="C837" s="11">
        <f>VLOOKUP(A837,'QAQC ID Reference Page'!A$1:G$10999,3,FALSE)</f>
        <v>44818</v>
      </c>
      <c r="D837" s="12">
        <f>VLOOKUP(A837,'QAQC ID Reference Page'!A$1:G$10999,4,FALSE)</f>
        <v>0.51736111111111116</v>
      </c>
      <c r="E837" s="3">
        <f>VLOOKUP(A837,'QAQC ID Reference Page'!A$1:G$10999,5,FALSE)</f>
        <v>1026</v>
      </c>
      <c r="F837" s="3" t="str">
        <f>VLOOKUP(A837,'QAQC ID Reference Page'!A$1:G$10999,6,FALSE)</f>
        <v>G6</v>
      </c>
      <c r="G837" s="3" t="str">
        <f>VLOOKUP(A837,'QAQC ID Reference Page'!A$1:G$10999,7,FALSE)</f>
        <v>S</v>
      </c>
      <c r="H837" s="13">
        <v>44826</v>
      </c>
      <c r="I837" s="3">
        <v>0.27</v>
      </c>
      <c r="J837" s="3">
        <v>80</v>
      </c>
      <c r="K837" s="3">
        <v>10</v>
      </c>
      <c r="L837" s="3">
        <v>1712.65</v>
      </c>
      <c r="M837" s="26">
        <f t="shared" si="9"/>
        <v>0.125</v>
      </c>
      <c r="N837" s="26">
        <f t="shared" si="10"/>
        <v>253.2022</v>
      </c>
      <c r="O837" s="26">
        <f t="shared" si="11"/>
        <v>31.650275000000001</v>
      </c>
      <c r="P837" s="3"/>
      <c r="Q837" s="3"/>
      <c r="R837" s="3"/>
      <c r="S837" s="3"/>
      <c r="T837" s="3"/>
      <c r="U837" s="3"/>
      <c r="V837" s="3"/>
      <c r="W837" s="3"/>
      <c r="X837" s="3"/>
      <c r="Y837" s="3"/>
      <c r="Z837" s="3"/>
      <c r="AA837" s="3"/>
    </row>
    <row r="838" spans="1:27" x14ac:dyDescent="0.2">
      <c r="A838" s="3">
        <v>14214</v>
      </c>
      <c r="B838" s="3" t="str">
        <f>VLOOKUP(A838,'QAQC ID Reference Page'!A$1:G$10999,2,FALSE)</f>
        <v>OBS0922</v>
      </c>
      <c r="C838" s="11">
        <f>VLOOKUP(A838,'QAQC ID Reference Page'!A$1:G$10999,3,FALSE)</f>
        <v>44818</v>
      </c>
      <c r="D838" s="12">
        <f>VLOOKUP(A838,'QAQC ID Reference Page'!A$1:G$10999,4,FALSE)</f>
        <v>0.45833333333333331</v>
      </c>
      <c r="E838" s="3">
        <f>VLOOKUP(A838,'QAQC ID Reference Page'!A$1:G$10999,5,FALSE)</f>
        <v>1020</v>
      </c>
      <c r="F838" s="3" t="str">
        <f>VLOOKUP(A838,'QAQC ID Reference Page'!A$1:G$10999,6,FALSE)</f>
        <v>MR</v>
      </c>
      <c r="G838" s="3" t="str">
        <f>VLOOKUP(A838,'QAQC ID Reference Page'!A$1:G$10999,7,FALSE)</f>
        <v>B</v>
      </c>
      <c r="H838" s="13">
        <v>44826</v>
      </c>
      <c r="I838" s="3">
        <v>0.27</v>
      </c>
      <c r="J838" s="3">
        <v>100</v>
      </c>
      <c r="K838" s="3">
        <v>10</v>
      </c>
      <c r="L838" s="3">
        <v>376.39</v>
      </c>
      <c r="M838" s="26">
        <f t="shared" si="9"/>
        <v>0.1</v>
      </c>
      <c r="N838" s="26">
        <f t="shared" si="10"/>
        <v>55.435719999999989</v>
      </c>
      <c r="O838" s="26">
        <f t="shared" si="11"/>
        <v>5.5435719999999993</v>
      </c>
      <c r="P838" s="3"/>
      <c r="Q838" s="3"/>
      <c r="R838" s="3"/>
      <c r="S838" s="3"/>
      <c r="T838" s="3"/>
      <c r="U838" s="3"/>
      <c r="V838" s="3"/>
      <c r="W838" s="3"/>
      <c r="X838" s="3"/>
      <c r="Y838" s="3"/>
      <c r="Z838" s="3"/>
      <c r="AA838" s="3"/>
    </row>
    <row r="839" spans="1:27" x14ac:dyDescent="0.2">
      <c r="A839" s="3">
        <v>14215</v>
      </c>
      <c r="B839" s="3" t="str">
        <f>VLOOKUP(A839,'QAQC ID Reference Page'!A$1:G$10999,2,FALSE)</f>
        <v>OBS0922</v>
      </c>
      <c r="C839" s="11">
        <f>VLOOKUP(A839,'QAQC ID Reference Page'!A$1:G$10999,3,FALSE)</f>
        <v>44818</v>
      </c>
      <c r="D839" s="12">
        <f>VLOOKUP(A839,'QAQC ID Reference Page'!A$1:G$10999,4,FALSE)</f>
        <v>0.48055555555555557</v>
      </c>
      <c r="E839" s="3">
        <f>VLOOKUP(A839,'QAQC ID Reference Page'!A$1:G$10999,5,FALSE)</f>
        <v>1010</v>
      </c>
      <c r="F839" s="3" t="str">
        <f>VLOOKUP(A839,'QAQC ID Reference Page'!A$1:G$10999,6,FALSE)</f>
        <v>I7C</v>
      </c>
      <c r="G839" s="3" t="str">
        <f>VLOOKUP(A839,'QAQC ID Reference Page'!A$1:G$10999,7,FALSE)</f>
        <v>B</v>
      </c>
      <c r="H839" s="13">
        <v>44826</v>
      </c>
      <c r="I839" s="3">
        <v>0.27</v>
      </c>
      <c r="J839" s="3">
        <v>100</v>
      </c>
      <c r="K839" s="3">
        <v>10</v>
      </c>
      <c r="L839" s="3">
        <v>576.41999999999996</v>
      </c>
      <c r="M839" s="26">
        <f t="shared" si="9"/>
        <v>0.1</v>
      </c>
      <c r="N839" s="26">
        <f t="shared" si="10"/>
        <v>85.04016</v>
      </c>
      <c r="O839" s="26">
        <f t="shared" si="11"/>
        <v>8.504016</v>
      </c>
      <c r="P839" s="3"/>
      <c r="Q839" s="3"/>
      <c r="R839" s="3"/>
      <c r="S839" s="3"/>
      <c r="T839" s="3"/>
      <c r="U839" s="3"/>
      <c r="V839" s="3"/>
      <c r="W839" s="3"/>
      <c r="X839" s="3"/>
      <c r="Y839" s="3"/>
      <c r="Z839" s="3"/>
      <c r="AA839" s="3"/>
    </row>
    <row r="840" spans="1:27" x14ac:dyDescent="0.2">
      <c r="A840" s="3">
        <v>14216</v>
      </c>
      <c r="B840" s="3" t="str">
        <f>VLOOKUP(A840,'QAQC ID Reference Page'!A$1:G$10999,2,FALSE)</f>
        <v>OBS0922</v>
      </c>
      <c r="C840" s="11">
        <f>VLOOKUP(A840,'QAQC ID Reference Page'!A$1:G$10999,3,FALSE)</f>
        <v>44818</v>
      </c>
      <c r="D840" s="12">
        <f>VLOOKUP(A840,'QAQC ID Reference Page'!A$1:G$10999,4,FALSE)</f>
        <v>0.42083333333333334</v>
      </c>
      <c r="E840" s="3">
        <f>VLOOKUP(A840,'QAQC ID Reference Page'!A$1:G$10999,5,FALSE)</f>
        <v>1006</v>
      </c>
      <c r="F840" s="3" t="str">
        <f>VLOOKUP(A840,'QAQC ID Reference Page'!A$1:G$10999,6,FALSE)</f>
        <v>BR</v>
      </c>
      <c r="G840" s="3" t="str">
        <f>VLOOKUP(A840,'QAQC ID Reference Page'!A$1:G$10999,7,FALSE)</f>
        <v>S</v>
      </c>
      <c r="H840" s="13">
        <v>44826</v>
      </c>
      <c r="I840" s="3">
        <v>0.27</v>
      </c>
      <c r="J840" s="3">
        <v>100</v>
      </c>
      <c r="K840" s="3">
        <v>10</v>
      </c>
      <c r="L840" s="3">
        <v>1311.05</v>
      </c>
      <c r="M840" s="26">
        <f t="shared" si="9"/>
        <v>0.1</v>
      </c>
      <c r="N840" s="26">
        <f t="shared" si="10"/>
        <v>193.76539999999997</v>
      </c>
      <c r="O840" s="26">
        <f t="shared" si="11"/>
        <v>19.376539999999999</v>
      </c>
      <c r="P840" s="3"/>
      <c r="Q840" s="3"/>
      <c r="R840" s="3"/>
      <c r="S840" s="3"/>
      <c r="T840" s="3"/>
      <c r="U840" s="3"/>
      <c r="V840" s="3"/>
      <c r="W840" s="3"/>
      <c r="X840" s="3"/>
      <c r="Y840" s="3"/>
      <c r="Z840" s="3"/>
      <c r="AA840" s="3"/>
    </row>
    <row r="841" spans="1:27" x14ac:dyDescent="0.2">
      <c r="A841" s="3">
        <v>14217</v>
      </c>
      <c r="B841" s="3" t="str">
        <f>VLOOKUP(A841,'QAQC ID Reference Page'!A$1:G$10999,2,FALSE)</f>
        <v>OBS0922</v>
      </c>
      <c r="C841" s="11">
        <f>VLOOKUP(A841,'QAQC ID Reference Page'!A$1:G$10999,3,FALSE)</f>
        <v>44818</v>
      </c>
      <c r="D841" s="12">
        <f>VLOOKUP(A841,'QAQC ID Reference Page'!A$1:G$10999,4,FALSE)</f>
        <v>0.48055555555555557</v>
      </c>
      <c r="E841" s="3">
        <f>VLOOKUP(A841,'QAQC ID Reference Page'!A$1:G$10999,5,FALSE)</f>
        <v>1005</v>
      </c>
      <c r="F841" s="3" t="str">
        <f>VLOOKUP(A841,'QAQC ID Reference Page'!A$1:G$10999,6,FALSE)</f>
        <v>I7C</v>
      </c>
      <c r="G841" s="3" t="str">
        <f>VLOOKUP(A841,'QAQC ID Reference Page'!A$1:G$10999,7,FALSE)</f>
        <v>S</v>
      </c>
      <c r="H841" s="13">
        <v>44826</v>
      </c>
      <c r="I841" s="3">
        <v>0.27</v>
      </c>
      <c r="J841" s="3">
        <v>100</v>
      </c>
      <c r="K841" s="3">
        <v>10</v>
      </c>
      <c r="L841" s="3">
        <v>799.22</v>
      </c>
      <c r="M841" s="26">
        <f t="shared" si="9"/>
        <v>0.1</v>
      </c>
      <c r="N841" s="26">
        <f t="shared" si="10"/>
        <v>118.01456</v>
      </c>
      <c r="O841" s="26">
        <f t="shared" si="11"/>
        <v>11.801456000000002</v>
      </c>
      <c r="P841" s="3"/>
      <c r="Q841" s="3"/>
      <c r="R841" s="3"/>
      <c r="S841" s="3"/>
      <c r="T841" s="3"/>
      <c r="U841" s="3"/>
      <c r="V841" s="3"/>
      <c r="W841" s="3"/>
      <c r="X841" s="3"/>
      <c r="Y841" s="3"/>
      <c r="Z841" s="3"/>
      <c r="AA841" s="3"/>
    </row>
    <row r="842" spans="1:27" x14ac:dyDescent="0.2">
      <c r="A842" s="3">
        <v>14218</v>
      </c>
      <c r="B842" s="3" t="str">
        <f>VLOOKUP(A842,'QAQC ID Reference Page'!A$1:G$10999,2,FALSE)</f>
        <v>OBS0922</v>
      </c>
      <c r="C842" s="11">
        <f>VLOOKUP(A842,'QAQC ID Reference Page'!A$1:G$10999,3,FALSE)</f>
        <v>44818</v>
      </c>
      <c r="D842" s="12">
        <f>VLOOKUP(A842,'QAQC ID Reference Page'!A$1:G$10999,4,FALSE)</f>
        <v>0.50624999999999998</v>
      </c>
      <c r="E842" s="3">
        <f>VLOOKUP(A842,'QAQC ID Reference Page'!A$1:G$10999,5,FALSE)</f>
        <v>1027</v>
      </c>
      <c r="F842" s="3" t="str">
        <f>VLOOKUP(A842,'QAQC ID Reference Page'!A$1:G$10999,6,FALSE)</f>
        <v>DR</v>
      </c>
      <c r="G842" s="3" t="str">
        <f>VLOOKUP(A842,'QAQC ID Reference Page'!A$1:G$10999,7,FALSE)</f>
        <v>S</v>
      </c>
      <c r="H842" s="13">
        <v>44826</v>
      </c>
      <c r="I842" s="3">
        <v>0.27</v>
      </c>
      <c r="J842" s="3">
        <v>92</v>
      </c>
      <c r="K842" s="3">
        <v>10</v>
      </c>
      <c r="L842" s="3">
        <v>1837.5</v>
      </c>
      <c r="M842" s="26">
        <f t="shared" si="9"/>
        <v>0.10869565217391304</v>
      </c>
      <c r="N842" s="26">
        <f t="shared" si="10"/>
        <v>271.68</v>
      </c>
      <c r="O842" s="26">
        <f t="shared" si="11"/>
        <v>29.530434782608694</v>
      </c>
      <c r="P842" s="3"/>
      <c r="Q842" s="3"/>
      <c r="R842" s="3"/>
      <c r="S842" s="3"/>
      <c r="T842" s="3"/>
      <c r="U842" s="3"/>
      <c r="V842" s="3"/>
      <c r="W842" s="3"/>
      <c r="X842" s="3"/>
      <c r="Y842" s="3"/>
      <c r="Z842" s="3"/>
      <c r="AA842" s="3"/>
    </row>
    <row r="843" spans="1:27" x14ac:dyDescent="0.2">
      <c r="A843" s="3">
        <v>14219</v>
      </c>
      <c r="B843" s="3" t="str">
        <f>VLOOKUP(A843,'QAQC ID Reference Page'!A$1:G$10999,2,FALSE)</f>
        <v>OBS0922</v>
      </c>
      <c r="C843" s="11">
        <f>VLOOKUP(A843,'QAQC ID Reference Page'!A$1:G$10999,3,FALSE)</f>
        <v>44818</v>
      </c>
      <c r="D843" s="12">
        <f>VLOOKUP(A843,'QAQC ID Reference Page'!A$1:G$10999,4,FALSE)</f>
        <v>0.44861111111111113</v>
      </c>
      <c r="E843" s="3">
        <f>VLOOKUP(A843,'QAQC ID Reference Page'!A$1:G$10999,5,FALSE)</f>
        <v>1021</v>
      </c>
      <c r="F843" s="3" t="str">
        <f>VLOOKUP(A843,'QAQC ID Reference Page'!A$1:G$10999,6,FALSE)</f>
        <v>TR</v>
      </c>
      <c r="G843" s="3" t="str">
        <f>VLOOKUP(A843,'QAQC ID Reference Page'!A$1:G$10999,7,FALSE)</f>
        <v>S</v>
      </c>
      <c r="H843" s="13">
        <v>44826</v>
      </c>
      <c r="I843" s="3">
        <v>0.27</v>
      </c>
      <c r="J843" s="3">
        <v>100</v>
      </c>
      <c r="K843" s="3">
        <v>10</v>
      </c>
      <c r="L843" s="3">
        <v>1060.72</v>
      </c>
      <c r="M843" s="26">
        <f t="shared" si="9"/>
        <v>0.1</v>
      </c>
      <c r="N843" s="26">
        <f t="shared" si="10"/>
        <v>156.71655999999999</v>
      </c>
      <c r="O843" s="26">
        <f t="shared" si="11"/>
        <v>15.671655999999999</v>
      </c>
      <c r="P843" s="3"/>
      <c r="Q843" s="3"/>
      <c r="R843" s="3"/>
      <c r="S843" s="3"/>
      <c r="T843" s="3"/>
      <c r="U843" s="3"/>
      <c r="V843" s="3"/>
      <c r="W843" s="3"/>
      <c r="X843" s="3"/>
      <c r="Y843" s="3"/>
      <c r="Z843" s="3"/>
      <c r="AA843" s="3"/>
    </row>
    <row r="844" spans="1:27" x14ac:dyDescent="0.2">
      <c r="A844" s="3">
        <v>14220</v>
      </c>
      <c r="B844" s="3" t="str">
        <f>VLOOKUP(A844,'QAQC ID Reference Page'!A$1:G$10999,2,FALSE)</f>
        <v>OBS0922</v>
      </c>
      <c r="C844" s="11">
        <f>VLOOKUP(A844,'QAQC ID Reference Page'!A$1:G$10999,3,FALSE)</f>
        <v>44819</v>
      </c>
      <c r="D844" s="12">
        <f>VLOOKUP(A844,'QAQC ID Reference Page'!A$1:G$10999,4,FALSE)</f>
        <v>0.5229166666666667</v>
      </c>
      <c r="E844" s="3">
        <f>VLOOKUP(A844,'QAQC ID Reference Page'!A$1:G$10999,5,FALSE)</f>
        <v>1028</v>
      </c>
      <c r="F844" s="3" t="str">
        <f>VLOOKUP(A844,'QAQC ID Reference Page'!A$1:G$10999,6,FALSE)</f>
        <v>BLB</v>
      </c>
      <c r="G844" s="3" t="str">
        <f>VLOOKUP(A844,'QAQC ID Reference Page'!A$1:G$10999,7,FALSE)</f>
        <v>S</v>
      </c>
      <c r="H844" s="13">
        <v>44828</v>
      </c>
      <c r="I844" s="3">
        <v>0.31</v>
      </c>
      <c r="J844" s="3">
        <v>100</v>
      </c>
      <c r="K844" s="3">
        <v>10</v>
      </c>
      <c r="L844" s="3">
        <v>1247.23</v>
      </c>
      <c r="M844" s="26">
        <f t="shared" si="9"/>
        <v>0.1</v>
      </c>
      <c r="N844" s="26">
        <f t="shared" si="10"/>
        <v>184.28003999999999</v>
      </c>
      <c r="O844" s="26">
        <f t="shared" si="11"/>
        <v>18.428003999999998</v>
      </c>
      <c r="P844" s="3"/>
      <c r="Q844" s="3"/>
      <c r="R844" s="3"/>
      <c r="S844" s="3"/>
      <c r="T844" s="3"/>
      <c r="U844" s="3"/>
      <c r="V844" s="3"/>
      <c r="W844" s="3"/>
      <c r="X844" s="3"/>
      <c r="Y844" s="3"/>
      <c r="Z844" s="3"/>
      <c r="AA844" s="3"/>
    </row>
    <row r="845" spans="1:27" x14ac:dyDescent="0.2">
      <c r="A845" s="3">
        <v>14221</v>
      </c>
      <c r="B845" s="3" t="str">
        <f>VLOOKUP(A845,'QAQC ID Reference Page'!A$1:G$10999,2,FALSE)</f>
        <v>OBS0922</v>
      </c>
      <c r="C845" s="11">
        <f>VLOOKUP(A845,'QAQC ID Reference Page'!A$1:G$10999,3,FALSE)</f>
        <v>44819</v>
      </c>
      <c r="D845" s="12">
        <f>VLOOKUP(A845,'QAQC ID Reference Page'!A$1:G$10999,4,FALSE)</f>
        <v>0.60069444444444442</v>
      </c>
      <c r="E845" s="3">
        <f>VLOOKUP(A845,'QAQC ID Reference Page'!A$1:G$10999,5,FALSE)</f>
        <v>1027</v>
      </c>
      <c r="F845" s="3" t="str">
        <f>VLOOKUP(A845,'QAQC ID Reference Page'!A$1:G$10999,6,FALSE)</f>
        <v>B4</v>
      </c>
      <c r="G845" s="3" t="str">
        <f>VLOOKUP(A845,'QAQC ID Reference Page'!A$1:G$10999,7,FALSE)</f>
        <v>S</v>
      </c>
      <c r="H845" s="13">
        <v>44828</v>
      </c>
      <c r="I845" s="3">
        <v>0.31</v>
      </c>
      <c r="J845" s="3">
        <v>100</v>
      </c>
      <c r="K845" s="3">
        <v>10</v>
      </c>
      <c r="L845" s="3">
        <v>1001.43</v>
      </c>
      <c r="M845" s="26">
        <f t="shared" si="9"/>
        <v>0.1</v>
      </c>
      <c r="N845" s="26">
        <f t="shared" si="10"/>
        <v>147.90163999999999</v>
      </c>
      <c r="O845" s="26">
        <f t="shared" si="11"/>
        <v>14.790163999999999</v>
      </c>
      <c r="P845" s="3"/>
      <c r="Q845" s="3"/>
      <c r="R845" s="3"/>
      <c r="S845" s="3"/>
      <c r="T845" s="3"/>
      <c r="U845" s="3"/>
      <c r="V845" s="3"/>
      <c r="W845" s="3"/>
      <c r="X845" s="3"/>
      <c r="Y845" s="3"/>
      <c r="Z845" s="3"/>
      <c r="AA845" s="3"/>
    </row>
    <row r="846" spans="1:27" x14ac:dyDescent="0.2">
      <c r="A846" s="3">
        <v>14222</v>
      </c>
      <c r="B846" s="3" t="str">
        <f>VLOOKUP(A846,'QAQC ID Reference Page'!A$1:G$10999,2,FALSE)</f>
        <v>OBS0922</v>
      </c>
      <c r="C846" s="11">
        <f>VLOOKUP(A846,'QAQC ID Reference Page'!A$1:G$10999,3,FALSE)</f>
        <v>44819</v>
      </c>
      <c r="D846" s="12">
        <f>VLOOKUP(A846,'QAQC ID Reference Page'!A$1:G$10999,4,FALSE)</f>
        <v>0.60069444444444442</v>
      </c>
      <c r="E846" s="3">
        <f>VLOOKUP(A846,'QAQC ID Reference Page'!A$1:G$10999,5,FALSE)</f>
        <v>1040</v>
      </c>
      <c r="F846" s="3" t="str">
        <f>VLOOKUP(A846,'QAQC ID Reference Page'!A$1:G$10999,6,FALSE)</f>
        <v>B4</v>
      </c>
      <c r="G846" s="3" t="str">
        <f>VLOOKUP(A846,'QAQC ID Reference Page'!A$1:G$10999,7,FALSE)</f>
        <v>B</v>
      </c>
      <c r="H846" s="13">
        <v>44828</v>
      </c>
      <c r="I846" s="3">
        <v>0.31</v>
      </c>
      <c r="J846" s="3">
        <v>100</v>
      </c>
      <c r="K846" s="3">
        <v>10</v>
      </c>
      <c r="L846" s="3">
        <v>842.87</v>
      </c>
      <c r="M846" s="26">
        <f t="shared" si="9"/>
        <v>0.1</v>
      </c>
      <c r="N846" s="26">
        <f t="shared" si="10"/>
        <v>124.43476</v>
      </c>
      <c r="O846" s="26">
        <f t="shared" si="11"/>
        <v>12.443476</v>
      </c>
      <c r="P846" s="3"/>
      <c r="Q846" s="3"/>
      <c r="R846" s="3"/>
      <c r="S846" s="3"/>
      <c r="T846" s="3"/>
      <c r="U846" s="3"/>
      <c r="V846" s="3"/>
      <c r="W846" s="3"/>
      <c r="X846" s="3"/>
      <c r="Y846" s="3"/>
      <c r="Z846" s="3"/>
      <c r="AA846" s="3"/>
    </row>
    <row r="847" spans="1:27" x14ac:dyDescent="0.2">
      <c r="A847" s="3">
        <v>14223</v>
      </c>
      <c r="B847" s="3" t="str">
        <f>VLOOKUP(A847,'QAQC ID Reference Page'!A$1:G$10999,2,FALSE)</f>
        <v>OBS0922</v>
      </c>
      <c r="C847" s="11">
        <f>VLOOKUP(A847,'QAQC ID Reference Page'!A$1:G$10999,3,FALSE)</f>
        <v>44819</v>
      </c>
      <c r="D847" s="12">
        <f>VLOOKUP(A847,'QAQC ID Reference Page'!A$1:G$10999,4,FALSE)</f>
        <v>0.57430555555555551</v>
      </c>
      <c r="E847" s="3">
        <f>VLOOKUP(A847,'QAQC ID Reference Page'!A$1:G$10999,5,FALSE)</f>
        <v>1036</v>
      </c>
      <c r="F847" s="3" t="str">
        <f>VLOOKUP(A847,'QAQC ID Reference Page'!A$1:G$10999,6,FALSE)</f>
        <v>B1</v>
      </c>
      <c r="G847" s="3" t="str">
        <f>VLOOKUP(A847,'QAQC ID Reference Page'!A$1:G$10999,7,FALSE)</f>
        <v>B</v>
      </c>
      <c r="H847" s="13">
        <v>44828</v>
      </c>
      <c r="I847" s="3">
        <v>0.31</v>
      </c>
      <c r="J847" s="3">
        <v>100</v>
      </c>
      <c r="K847" s="3">
        <v>10</v>
      </c>
      <c r="L847" s="3">
        <v>574</v>
      </c>
      <c r="M847" s="26">
        <f t="shared" si="9"/>
        <v>0.1</v>
      </c>
      <c r="N847" s="26">
        <f t="shared" si="10"/>
        <v>84.641999999999996</v>
      </c>
      <c r="O847" s="26">
        <f t="shared" si="11"/>
        <v>8.4641999999999999</v>
      </c>
      <c r="P847" s="3"/>
      <c r="Q847" s="3"/>
      <c r="R847" s="3"/>
      <c r="S847" s="3"/>
      <c r="T847" s="3"/>
      <c r="U847" s="3"/>
      <c r="V847" s="3"/>
      <c r="W847" s="3"/>
      <c r="X847" s="3"/>
      <c r="Y847" s="3"/>
      <c r="Z847" s="3"/>
      <c r="AA847" s="3"/>
    </row>
    <row r="848" spans="1:27" x14ac:dyDescent="0.2">
      <c r="A848" s="3">
        <v>14224</v>
      </c>
      <c r="B848" s="3" t="str">
        <f>VLOOKUP(A848,'QAQC ID Reference Page'!A$1:G$10999,2,FALSE)</f>
        <v>OBS0922</v>
      </c>
      <c r="C848" s="11">
        <f>VLOOKUP(A848,'QAQC ID Reference Page'!A$1:G$10999,3,FALSE)</f>
        <v>44819</v>
      </c>
      <c r="D848" s="12">
        <f>VLOOKUP(A848,'QAQC ID Reference Page'!A$1:G$10999,4,FALSE)</f>
        <v>0.54652777777777772</v>
      </c>
      <c r="E848" s="3">
        <f>VLOOKUP(A848,'QAQC ID Reference Page'!A$1:G$10999,5,FALSE)</f>
        <v>1016</v>
      </c>
      <c r="F848" s="3" t="str">
        <f>VLOOKUP(A848,'QAQC ID Reference Page'!A$1:G$10999,6,FALSE)</f>
        <v>D1</v>
      </c>
      <c r="G848" s="3" t="str">
        <f>VLOOKUP(A848,'QAQC ID Reference Page'!A$1:G$10999,7,FALSE)</f>
        <v>S</v>
      </c>
      <c r="H848" s="13">
        <v>44828</v>
      </c>
      <c r="I848" s="3">
        <v>0.31</v>
      </c>
      <c r="J848" s="3">
        <v>100</v>
      </c>
      <c r="K848" s="3">
        <v>10</v>
      </c>
      <c r="L848" s="3">
        <v>831.31</v>
      </c>
      <c r="M848" s="26">
        <f t="shared" si="9"/>
        <v>0.1</v>
      </c>
      <c r="N848" s="26">
        <f t="shared" si="10"/>
        <v>122.72387999999998</v>
      </c>
      <c r="O848" s="26">
        <f t="shared" si="11"/>
        <v>12.272387999999999</v>
      </c>
      <c r="P848" s="3"/>
      <c r="Q848" s="3"/>
      <c r="R848" s="3"/>
      <c r="S848" s="3"/>
      <c r="T848" s="3"/>
      <c r="U848" s="3"/>
      <c r="V848" s="3"/>
      <c r="W848" s="3"/>
      <c r="X848" s="3"/>
      <c r="Y848" s="3"/>
      <c r="Z848" s="3"/>
      <c r="AA848" s="3"/>
    </row>
    <row r="849" spans="1:27" x14ac:dyDescent="0.2">
      <c r="A849" s="3">
        <v>14225</v>
      </c>
      <c r="B849" s="3" t="str">
        <f>VLOOKUP(A849,'QAQC ID Reference Page'!A$1:G$10999,2,FALSE)</f>
        <v>OBS0922</v>
      </c>
      <c r="C849" s="11">
        <f>VLOOKUP(A849,'QAQC ID Reference Page'!A$1:G$10999,3,FALSE)</f>
        <v>44819</v>
      </c>
      <c r="D849" s="12">
        <f>VLOOKUP(A849,'QAQC ID Reference Page'!A$1:G$10999,4,FALSE)</f>
        <v>0.30694444444444446</v>
      </c>
      <c r="E849" s="3">
        <f>VLOOKUP(A849,'QAQC ID Reference Page'!A$1:G$10999,5,FALSE)</f>
        <v>1044</v>
      </c>
      <c r="F849" s="3" t="str">
        <f>VLOOKUP(A849,'QAQC ID Reference Page'!A$1:G$10999,6,FALSE)</f>
        <v>B7C</v>
      </c>
      <c r="G849" s="3" t="str">
        <f>VLOOKUP(A849,'QAQC ID Reference Page'!A$1:G$10999,7,FALSE)</f>
        <v>B</v>
      </c>
      <c r="H849" s="13">
        <v>44828</v>
      </c>
      <c r="I849" s="3">
        <v>0.31</v>
      </c>
      <c r="J849" s="3">
        <v>100</v>
      </c>
      <c r="K849" s="3">
        <v>10</v>
      </c>
      <c r="L849" s="3">
        <v>358.76</v>
      </c>
      <c r="M849" s="26">
        <f t="shared" si="9"/>
        <v>0.1</v>
      </c>
      <c r="N849" s="26">
        <f t="shared" si="10"/>
        <v>52.78647999999999</v>
      </c>
      <c r="O849" s="26">
        <f t="shared" si="11"/>
        <v>5.2786479999999996</v>
      </c>
      <c r="P849" s="3"/>
      <c r="Q849" s="3"/>
      <c r="R849" s="3"/>
      <c r="S849" s="3"/>
      <c r="T849" s="3"/>
      <c r="U849" s="3"/>
      <c r="V849" s="3"/>
      <c r="W849" s="3"/>
      <c r="X849" s="3"/>
      <c r="Y849" s="3"/>
      <c r="Z849" s="3"/>
      <c r="AA849" s="3"/>
    </row>
    <row r="850" spans="1:27" x14ac:dyDescent="0.2">
      <c r="A850" s="3">
        <v>14226</v>
      </c>
      <c r="B850" s="3" t="str">
        <f>VLOOKUP(A850,'QAQC ID Reference Page'!A$1:G$10999,2,FALSE)</f>
        <v>OBS0922</v>
      </c>
      <c r="C850" s="11">
        <f>VLOOKUP(A850,'QAQC ID Reference Page'!A$1:G$10999,3,FALSE)</f>
        <v>44819</v>
      </c>
      <c r="D850" s="12">
        <f>VLOOKUP(A850,'QAQC ID Reference Page'!A$1:G$10999,4,FALSE)</f>
        <v>0.56527777777777777</v>
      </c>
      <c r="E850" s="3">
        <f>VLOOKUP(A850,'QAQC ID Reference Page'!A$1:G$10999,5,FALSE)</f>
        <v>1017</v>
      </c>
      <c r="F850" s="3" t="str">
        <f>VLOOKUP(A850,'QAQC ID Reference Page'!A$1:G$10999,6,FALSE)</f>
        <v>C1</v>
      </c>
      <c r="G850" s="3" t="str">
        <f>VLOOKUP(A850,'QAQC ID Reference Page'!A$1:G$10999,7,FALSE)</f>
        <v>S</v>
      </c>
      <c r="H850" s="13">
        <v>44828</v>
      </c>
      <c r="I850" s="3">
        <v>0.31</v>
      </c>
      <c r="J850" s="3">
        <v>100</v>
      </c>
      <c r="K850" s="3">
        <v>10</v>
      </c>
      <c r="L850" s="3">
        <v>1261.6600000000001</v>
      </c>
      <c r="M850" s="26">
        <f t="shared" si="9"/>
        <v>0.1</v>
      </c>
      <c r="N850" s="26">
        <f t="shared" si="10"/>
        <v>186.41568000000001</v>
      </c>
      <c r="O850" s="26">
        <f t="shared" si="11"/>
        <v>18.641568000000003</v>
      </c>
      <c r="P850" s="3"/>
      <c r="Q850" s="3"/>
      <c r="R850" s="3"/>
      <c r="S850" s="3"/>
      <c r="T850" s="3"/>
      <c r="U850" s="3"/>
      <c r="V850" s="3"/>
      <c r="W850" s="3"/>
      <c r="X850" s="3"/>
      <c r="Y850" s="3"/>
      <c r="Z850" s="3"/>
      <c r="AA850" s="3"/>
    </row>
    <row r="851" spans="1:27" x14ac:dyDescent="0.2">
      <c r="A851" s="3">
        <v>14227</v>
      </c>
      <c r="B851" s="3" t="str">
        <f>VLOOKUP(A851,'QAQC ID Reference Page'!A$1:G$10999,2,FALSE)</f>
        <v>OBS0922</v>
      </c>
      <c r="C851" s="11">
        <f>VLOOKUP(A851,'QAQC ID Reference Page'!A$1:G$10999,3,FALSE)</f>
        <v>44819</v>
      </c>
      <c r="D851" s="12">
        <f>VLOOKUP(A851,'QAQC ID Reference Page'!A$1:G$10999,4,FALSE)</f>
        <v>0.37847222222222221</v>
      </c>
      <c r="E851" s="3">
        <f>VLOOKUP(A851,'QAQC ID Reference Page'!A$1:G$10999,5,FALSE)</f>
        <v>1001</v>
      </c>
      <c r="F851" s="3" t="str">
        <f>VLOOKUP(A851,'QAQC ID Reference Page'!A$1:G$10999,6,FALSE)</f>
        <v>BSR</v>
      </c>
      <c r="G851" s="3" t="str">
        <f>VLOOKUP(A851,'QAQC ID Reference Page'!A$1:G$10999,7,FALSE)</f>
        <v>S</v>
      </c>
      <c r="H851" s="13">
        <v>44828</v>
      </c>
      <c r="I851" s="3">
        <v>0.31</v>
      </c>
      <c r="J851" s="3">
        <v>80</v>
      </c>
      <c r="K851" s="3">
        <v>10</v>
      </c>
      <c r="L851" s="3">
        <v>1722.19</v>
      </c>
      <c r="M851" s="26">
        <f t="shared" si="9"/>
        <v>0.125</v>
      </c>
      <c r="N851" s="26">
        <f t="shared" si="10"/>
        <v>254.57411999999999</v>
      </c>
      <c r="O851" s="26">
        <f t="shared" si="11"/>
        <v>31.821764999999999</v>
      </c>
      <c r="P851" s="3"/>
      <c r="Q851" s="3"/>
      <c r="R851" s="3"/>
      <c r="S851" s="3"/>
      <c r="T851" s="3"/>
      <c r="U851" s="3"/>
      <c r="V851" s="3"/>
      <c r="W851" s="3"/>
      <c r="X851" s="3"/>
      <c r="Y851" s="3"/>
      <c r="Z851" s="3"/>
      <c r="AA851" s="3"/>
    </row>
    <row r="852" spans="1:27" x14ac:dyDescent="0.2">
      <c r="A852" s="3">
        <v>14228</v>
      </c>
      <c r="B852" s="3" t="str">
        <f>VLOOKUP(A852,'QAQC ID Reference Page'!A$1:G$10999,2,FALSE)</f>
        <v>OBS0922</v>
      </c>
      <c r="C852" s="11">
        <f>VLOOKUP(A852,'QAQC ID Reference Page'!A$1:G$10999,3,FALSE)</f>
        <v>44819</v>
      </c>
      <c r="D852" s="12">
        <f>VLOOKUP(A852,'QAQC ID Reference Page'!A$1:G$10999,4,FALSE)</f>
        <v>0.40972222222222221</v>
      </c>
      <c r="E852" s="3">
        <f>VLOOKUP(A852,'QAQC ID Reference Page'!A$1:G$10999,5,FALSE)</f>
        <v>1006</v>
      </c>
      <c r="F852" s="3" t="str">
        <f>VLOOKUP(A852,'QAQC ID Reference Page'!A$1:G$10999,6,FALSE)</f>
        <v>WB</v>
      </c>
      <c r="G852" s="3" t="str">
        <f>VLOOKUP(A852,'QAQC ID Reference Page'!A$1:G$10999,7,FALSE)</f>
        <v>B</v>
      </c>
      <c r="H852" s="13">
        <v>44828</v>
      </c>
      <c r="I852" s="3">
        <v>0.31</v>
      </c>
      <c r="J852" s="3">
        <v>71</v>
      </c>
      <c r="K852" s="3">
        <v>10</v>
      </c>
      <c r="L852" s="3">
        <v>2430.52</v>
      </c>
      <c r="M852" s="26">
        <f t="shared" si="9"/>
        <v>0.14084507042253522</v>
      </c>
      <c r="N852" s="26">
        <f t="shared" si="10"/>
        <v>359.40695999999997</v>
      </c>
      <c r="O852" s="26">
        <f t="shared" si="11"/>
        <v>50.620698591549292</v>
      </c>
      <c r="P852" s="3"/>
      <c r="Q852" s="3"/>
      <c r="R852" s="3"/>
      <c r="S852" s="3"/>
      <c r="T852" s="3"/>
      <c r="U852" s="3"/>
      <c r="V852" s="3"/>
      <c r="W852" s="3"/>
      <c r="X852" s="3"/>
      <c r="Y852" s="3"/>
      <c r="Z852" s="3"/>
      <c r="AA852" s="3"/>
    </row>
    <row r="853" spans="1:27" x14ac:dyDescent="0.2">
      <c r="A853" s="3">
        <v>14229</v>
      </c>
      <c r="B853" s="3" t="str">
        <f>VLOOKUP(A853,'QAQC ID Reference Page'!A$1:G$10999,2,FALSE)</f>
        <v>OBS0922</v>
      </c>
      <c r="C853" s="11">
        <f>VLOOKUP(A853,'QAQC ID Reference Page'!A$1:G$10999,3,FALSE)</f>
        <v>44819</v>
      </c>
      <c r="D853" s="12">
        <f>VLOOKUP(A853,'QAQC ID Reference Page'!A$1:G$10999,4,FALSE)</f>
        <v>0.56527777777777777</v>
      </c>
      <c r="E853" s="3">
        <f>VLOOKUP(A853,'QAQC ID Reference Page'!A$1:G$10999,5,FALSE)</f>
        <v>1031</v>
      </c>
      <c r="F853" s="3" t="str">
        <f>VLOOKUP(A853,'QAQC ID Reference Page'!A$1:G$10999,6,FALSE)</f>
        <v>C1</v>
      </c>
      <c r="G853" s="3" t="str">
        <f>VLOOKUP(A853,'QAQC ID Reference Page'!A$1:G$10999,7,FALSE)</f>
        <v>B</v>
      </c>
      <c r="H853" s="13">
        <v>44828</v>
      </c>
      <c r="I853" s="3">
        <v>0.31</v>
      </c>
      <c r="J853" s="3">
        <v>100</v>
      </c>
      <c r="K853" s="3">
        <v>10</v>
      </c>
      <c r="L853" s="3">
        <v>1172.92</v>
      </c>
      <c r="M853" s="26">
        <f t="shared" si="9"/>
        <v>0.1</v>
      </c>
      <c r="N853" s="26">
        <f t="shared" si="10"/>
        <v>173.28216</v>
      </c>
      <c r="O853" s="26">
        <f t="shared" si="11"/>
        <v>17.328216000000001</v>
      </c>
      <c r="P853" s="3"/>
      <c r="Q853" s="3"/>
      <c r="R853" s="3"/>
      <c r="S853" s="3"/>
      <c r="T853" s="3"/>
      <c r="U853" s="3"/>
      <c r="V853" s="3"/>
      <c r="W853" s="3"/>
      <c r="X853" s="3"/>
      <c r="Y853" s="3"/>
      <c r="Z853" s="3"/>
      <c r="AA853" s="3"/>
    </row>
    <row r="854" spans="1:27" x14ac:dyDescent="0.2">
      <c r="A854" s="3">
        <v>14230</v>
      </c>
      <c r="B854" s="3" t="str">
        <f>VLOOKUP(A854,'QAQC ID Reference Page'!A$1:G$10999,2,FALSE)</f>
        <v>OBS0922</v>
      </c>
      <c r="C854" s="11">
        <f>VLOOKUP(A854,'QAQC ID Reference Page'!A$1:G$10999,3,FALSE)</f>
        <v>44819</v>
      </c>
      <c r="D854" s="12">
        <f>VLOOKUP(A854,'QAQC ID Reference Page'!A$1:G$10999,4,FALSE)</f>
        <v>0.30694444444444446</v>
      </c>
      <c r="E854" s="3">
        <f>VLOOKUP(A854,'QAQC ID Reference Page'!A$1:G$10999,5,FALSE)</f>
        <v>1011</v>
      </c>
      <c r="F854" s="3" t="str">
        <f>VLOOKUP(A854,'QAQC ID Reference Page'!A$1:G$10999,6,FALSE)</f>
        <v>B7C</v>
      </c>
      <c r="G854" s="3" t="str">
        <f>VLOOKUP(A854,'QAQC ID Reference Page'!A$1:G$10999,7,FALSE)</f>
        <v>S</v>
      </c>
      <c r="H854" s="13">
        <v>44828</v>
      </c>
      <c r="I854" s="3">
        <v>0.24</v>
      </c>
      <c r="J854" s="3">
        <v>100</v>
      </c>
      <c r="K854" s="3">
        <v>10</v>
      </c>
      <c r="L854" s="3">
        <v>766.01</v>
      </c>
      <c r="M854" s="26">
        <f t="shared" si="9"/>
        <v>0.1</v>
      </c>
      <c r="N854" s="26">
        <f t="shared" si="10"/>
        <v>113.12948</v>
      </c>
      <c r="O854" s="26">
        <f t="shared" si="11"/>
        <v>11.312948</v>
      </c>
      <c r="P854" s="3"/>
      <c r="Q854" s="3"/>
      <c r="R854" s="3"/>
      <c r="S854" s="3"/>
      <c r="T854" s="3"/>
      <c r="U854" s="3"/>
      <c r="V854" s="3"/>
      <c r="W854" s="3"/>
      <c r="X854" s="3"/>
      <c r="Y854" s="3"/>
      <c r="Z854" s="3"/>
      <c r="AA854" s="3"/>
    </row>
    <row r="855" spans="1:27" x14ac:dyDescent="0.2">
      <c r="A855" s="3">
        <v>14231</v>
      </c>
      <c r="B855" s="3" t="str">
        <f>VLOOKUP(A855,'QAQC ID Reference Page'!A$1:G$10999,2,FALSE)</f>
        <v>OBS0922</v>
      </c>
      <c r="C855" s="11">
        <f>VLOOKUP(A855,'QAQC ID Reference Page'!A$1:G$10999,3,FALSE)</f>
        <v>44819</v>
      </c>
      <c r="D855" s="12">
        <f>VLOOKUP(A855,'QAQC ID Reference Page'!A$1:G$10999,4,FALSE)</f>
        <v>0.35972222222222222</v>
      </c>
      <c r="E855" s="3">
        <f>VLOOKUP(A855,'QAQC ID Reference Page'!A$1:G$10999,5,FALSE)</f>
        <v>1051</v>
      </c>
      <c r="F855" s="3" t="str">
        <f>VLOOKUP(A855,'QAQC ID Reference Page'!A$1:G$10999,6,FALSE)</f>
        <v>B11</v>
      </c>
      <c r="G855" s="3" t="str">
        <f>VLOOKUP(A855,'QAQC ID Reference Page'!A$1:G$10999,7,FALSE)</f>
        <v>S</v>
      </c>
      <c r="H855" s="13">
        <v>44828</v>
      </c>
      <c r="I855" s="3">
        <v>0.24</v>
      </c>
      <c r="J855" s="3">
        <v>100</v>
      </c>
      <c r="K855" s="3">
        <v>10</v>
      </c>
      <c r="L855" s="3">
        <v>1644.99</v>
      </c>
      <c r="M855" s="26">
        <f t="shared" si="9"/>
        <v>0.1</v>
      </c>
      <c r="N855" s="26">
        <f t="shared" si="10"/>
        <v>243.21851999999998</v>
      </c>
      <c r="O855" s="26">
        <f t="shared" si="11"/>
        <v>24.321852</v>
      </c>
      <c r="P855" s="3"/>
      <c r="Q855" s="3"/>
      <c r="R855" s="3"/>
      <c r="S855" s="3"/>
      <c r="T855" s="3"/>
      <c r="U855" s="3"/>
      <c r="V855" s="3"/>
      <c r="W855" s="3"/>
      <c r="X855" s="3"/>
      <c r="Y855" s="3"/>
      <c r="Z855" s="3"/>
      <c r="AA855" s="3"/>
    </row>
    <row r="856" spans="1:27" x14ac:dyDescent="0.2">
      <c r="A856" s="3">
        <v>14232</v>
      </c>
      <c r="B856" s="3" t="str">
        <f>VLOOKUP(A856,'QAQC ID Reference Page'!A$1:G$10999,2,FALSE)</f>
        <v>OBS0922</v>
      </c>
      <c r="C856" s="11">
        <f>VLOOKUP(A856,'QAQC ID Reference Page'!A$1:G$10999,3,FALSE)</f>
        <v>44819</v>
      </c>
      <c r="D856" s="12">
        <f>VLOOKUP(A856,'QAQC ID Reference Page'!A$1:G$10999,4,FALSE)</f>
        <v>0.57430555555555551</v>
      </c>
      <c r="E856" s="3">
        <f>VLOOKUP(A856,'QAQC ID Reference Page'!A$1:G$10999,5,FALSE)</f>
        <v>1038</v>
      </c>
      <c r="F856" s="3" t="str">
        <f>VLOOKUP(A856,'QAQC ID Reference Page'!A$1:G$10999,6,FALSE)</f>
        <v>B1</v>
      </c>
      <c r="G856" s="3" t="str">
        <f>VLOOKUP(A856,'QAQC ID Reference Page'!A$1:G$10999,7,FALSE)</f>
        <v>S</v>
      </c>
      <c r="H856" s="13">
        <v>44828</v>
      </c>
      <c r="I856" s="3">
        <v>0.24</v>
      </c>
      <c r="J856" s="3">
        <v>100</v>
      </c>
      <c r="K856" s="3">
        <v>10</v>
      </c>
      <c r="L856" s="3">
        <v>889.29</v>
      </c>
      <c r="M856" s="26">
        <f t="shared" si="9"/>
        <v>0.1</v>
      </c>
      <c r="N856" s="26">
        <f t="shared" si="10"/>
        <v>131.37491999999997</v>
      </c>
      <c r="O856" s="26">
        <f t="shared" si="11"/>
        <v>13.137491999999998</v>
      </c>
      <c r="P856" s="3"/>
      <c r="Q856" s="3"/>
      <c r="R856" s="3"/>
      <c r="S856" s="3"/>
      <c r="T856" s="3"/>
      <c r="U856" s="3"/>
      <c r="V856" s="3"/>
      <c r="W856" s="3"/>
      <c r="X856" s="3"/>
      <c r="Y856" s="3"/>
      <c r="Z856" s="3"/>
      <c r="AA856" s="3"/>
    </row>
    <row r="857" spans="1:27" x14ac:dyDescent="0.2">
      <c r="A857" s="3">
        <v>14233</v>
      </c>
      <c r="B857" s="3" t="str">
        <f>VLOOKUP(A857,'QAQC ID Reference Page'!A$1:G$10999,2,FALSE)</f>
        <v>OBS0922</v>
      </c>
      <c r="C857" s="11">
        <f>VLOOKUP(A857,'QAQC ID Reference Page'!A$1:G$10999,3,FALSE)</f>
        <v>44819</v>
      </c>
      <c r="D857" s="12">
        <f>VLOOKUP(A857,'QAQC ID Reference Page'!A$1:G$10999,4,FALSE)</f>
        <v>0.43472222222222223</v>
      </c>
      <c r="E857" s="3">
        <f>VLOOKUP(A857,'QAQC ID Reference Page'!A$1:G$10999,5,FALSE)</f>
        <v>1015</v>
      </c>
      <c r="F857" s="3" t="str">
        <f>VLOOKUP(A857,'QAQC ID Reference Page'!A$1:G$10999,6,FALSE)</f>
        <v>C9</v>
      </c>
      <c r="G857" s="3" t="str">
        <f>VLOOKUP(A857,'QAQC ID Reference Page'!A$1:G$10999,7,FALSE)</f>
        <v>B</v>
      </c>
      <c r="H857" s="13">
        <v>44828</v>
      </c>
      <c r="I857" s="3">
        <v>0.24</v>
      </c>
      <c r="J857" s="3">
        <v>100</v>
      </c>
      <c r="K857" s="3">
        <v>10</v>
      </c>
      <c r="L857" s="3">
        <v>1211.83</v>
      </c>
      <c r="M857" s="26">
        <f t="shared" si="9"/>
        <v>0.1</v>
      </c>
      <c r="N857" s="26">
        <f t="shared" si="10"/>
        <v>179.11083999999997</v>
      </c>
      <c r="O857" s="26">
        <f t="shared" si="11"/>
        <v>17.911083999999999</v>
      </c>
      <c r="P857" s="3"/>
      <c r="Q857" s="3"/>
      <c r="R857" s="3"/>
      <c r="S857" s="3"/>
      <c r="T857" s="3"/>
      <c r="U857" s="3"/>
      <c r="V857" s="3"/>
      <c r="W857" s="3"/>
      <c r="X857" s="3"/>
      <c r="Y857" s="3"/>
      <c r="Z857" s="3"/>
      <c r="AA857" s="3"/>
    </row>
    <row r="858" spans="1:27" x14ac:dyDescent="0.2">
      <c r="A858" s="3">
        <v>14234</v>
      </c>
      <c r="B858" s="3" t="str">
        <f>VLOOKUP(A858,'QAQC ID Reference Page'!A$1:G$10999,2,FALSE)</f>
        <v>OBS0922</v>
      </c>
      <c r="C858" s="11">
        <f>VLOOKUP(A858,'QAQC ID Reference Page'!A$1:G$10999,3,FALSE)</f>
        <v>44819</v>
      </c>
      <c r="D858" s="12">
        <f>VLOOKUP(A858,'QAQC ID Reference Page'!A$1:G$10999,4,FALSE)</f>
        <v>0.53888888888888886</v>
      </c>
      <c r="E858" s="3">
        <f>VLOOKUP(A858,'QAQC ID Reference Page'!A$1:G$10999,5,FALSE)</f>
        <v>1018</v>
      </c>
      <c r="F858" s="3" t="str">
        <f>VLOOKUP(A858,'QAQC ID Reference Page'!A$1:G$10999,6,FALSE)</f>
        <v>E1</v>
      </c>
      <c r="G858" s="3" t="str">
        <f>VLOOKUP(A858,'QAQC ID Reference Page'!A$1:G$10999,7,FALSE)</f>
        <v>S</v>
      </c>
      <c r="H858" s="13">
        <v>44828</v>
      </c>
      <c r="I858" s="3">
        <v>0.24</v>
      </c>
      <c r="J858" s="3">
        <v>100</v>
      </c>
      <c r="K858" s="3">
        <v>10</v>
      </c>
      <c r="L858" s="3">
        <v>717.92</v>
      </c>
      <c r="M858" s="26">
        <f t="shared" si="9"/>
        <v>0.1</v>
      </c>
      <c r="N858" s="26">
        <f t="shared" si="10"/>
        <v>106.01215999999999</v>
      </c>
      <c r="O858" s="26">
        <f t="shared" si="11"/>
        <v>10.601216000000001</v>
      </c>
      <c r="P858" s="3"/>
      <c r="Q858" s="3"/>
      <c r="R858" s="3"/>
      <c r="S858" s="3"/>
      <c r="T858" s="3"/>
      <c r="U858" s="3"/>
      <c r="V858" s="3"/>
      <c r="W858" s="3"/>
      <c r="X858" s="3"/>
      <c r="Y858" s="3"/>
      <c r="Z858" s="3"/>
      <c r="AA858" s="3"/>
    </row>
    <row r="859" spans="1:27" x14ac:dyDescent="0.2">
      <c r="A859" s="3">
        <v>14235</v>
      </c>
      <c r="B859" s="3" t="str">
        <f>VLOOKUP(A859,'QAQC ID Reference Page'!A$1:G$10999,2,FALSE)</f>
        <v>OBS0922</v>
      </c>
      <c r="C859" s="11">
        <f>VLOOKUP(A859,'QAQC ID Reference Page'!A$1:G$10999,3,FALSE)</f>
        <v>44819</v>
      </c>
      <c r="D859" s="12">
        <f>VLOOKUP(A859,'QAQC ID Reference Page'!A$1:G$10999,4,FALSE)</f>
        <v>0.40972222222222221</v>
      </c>
      <c r="E859" s="3">
        <f>VLOOKUP(A859,'QAQC ID Reference Page'!A$1:G$10999,5,FALSE)</f>
        <v>1052</v>
      </c>
      <c r="F859" s="3" t="str">
        <f>VLOOKUP(A859,'QAQC ID Reference Page'!A$1:G$10999,6,FALSE)</f>
        <v>WB</v>
      </c>
      <c r="G859" s="3" t="str">
        <f>VLOOKUP(A859,'QAQC ID Reference Page'!A$1:G$10999,7,FALSE)</f>
        <v>S</v>
      </c>
      <c r="H859" s="13">
        <v>44828</v>
      </c>
      <c r="I859" s="3">
        <v>0.24</v>
      </c>
      <c r="J859" s="3">
        <v>100</v>
      </c>
      <c r="K859" s="3">
        <v>10</v>
      </c>
      <c r="L859" s="3">
        <v>2452.62</v>
      </c>
      <c r="M859" s="26">
        <f t="shared" si="9"/>
        <v>0.1</v>
      </c>
      <c r="N859" s="26">
        <f t="shared" si="10"/>
        <v>362.74775999999997</v>
      </c>
      <c r="O859" s="26">
        <f t="shared" si="11"/>
        <v>36.274775999999996</v>
      </c>
      <c r="P859" s="3"/>
      <c r="Q859" s="3"/>
      <c r="R859" s="3"/>
      <c r="S859" s="3"/>
      <c r="T859" s="3"/>
      <c r="U859" s="3"/>
      <c r="V859" s="3"/>
      <c r="W859" s="3"/>
      <c r="X859" s="3"/>
      <c r="Y859" s="3"/>
      <c r="Z859" s="3"/>
      <c r="AA859" s="3"/>
    </row>
    <row r="860" spans="1:27" x14ac:dyDescent="0.2">
      <c r="A860" s="3">
        <v>14236</v>
      </c>
      <c r="B860" s="3" t="str">
        <f>VLOOKUP(A860,'QAQC ID Reference Page'!A$1:G$10999,2,FALSE)</f>
        <v>OBS0922</v>
      </c>
      <c r="C860" s="11">
        <f>VLOOKUP(A860,'QAQC ID Reference Page'!A$1:G$10999,3,FALSE)</f>
        <v>44819</v>
      </c>
      <c r="D860" s="12">
        <f>VLOOKUP(A860,'QAQC ID Reference Page'!A$1:G$10999,4,FALSE)</f>
        <v>0.51180555555555551</v>
      </c>
      <c r="E860" s="3">
        <f>VLOOKUP(A860,'QAQC ID Reference Page'!A$1:G$10999,5,FALSE)</f>
        <v>1042</v>
      </c>
      <c r="F860" s="3" t="str">
        <f>VLOOKUP(A860,'QAQC ID Reference Page'!A$1:G$10999,6,FALSE)</f>
        <v>WFR</v>
      </c>
      <c r="G860" s="3" t="str">
        <f>VLOOKUP(A860,'QAQC ID Reference Page'!A$1:G$10999,7,FALSE)</f>
        <v>S</v>
      </c>
      <c r="H860" s="13">
        <v>44828</v>
      </c>
      <c r="I860" s="3">
        <v>0.24</v>
      </c>
      <c r="J860" s="3">
        <v>100</v>
      </c>
      <c r="K860" s="3">
        <v>10</v>
      </c>
      <c r="L860" s="3">
        <v>1548.4</v>
      </c>
      <c r="M860" s="26">
        <f t="shared" si="9"/>
        <v>0.1</v>
      </c>
      <c r="N860" s="26">
        <f t="shared" si="10"/>
        <v>228.92319999999998</v>
      </c>
      <c r="O860" s="26">
        <f t="shared" si="11"/>
        <v>22.892319999999998</v>
      </c>
      <c r="P860" s="3"/>
      <c r="Q860" s="3"/>
      <c r="R860" s="3"/>
      <c r="S860" s="3"/>
      <c r="T860" s="3"/>
      <c r="U860" s="3"/>
      <c r="V860" s="3"/>
      <c r="W860" s="3"/>
      <c r="X860" s="3"/>
      <c r="Y860" s="3"/>
      <c r="Z860" s="3"/>
      <c r="AA860" s="3"/>
    </row>
    <row r="861" spans="1:27" x14ac:dyDescent="0.2">
      <c r="A861" s="3">
        <v>14237</v>
      </c>
      <c r="B861" s="3" t="str">
        <f>VLOOKUP(A861,'QAQC ID Reference Page'!A$1:G$10999,2,FALSE)</f>
        <v>OBS0922</v>
      </c>
      <c r="C861" s="11">
        <f>VLOOKUP(A861,'QAQC ID Reference Page'!A$1:G$10999,3,FALSE)</f>
        <v>44819</v>
      </c>
      <c r="D861" s="12">
        <f>VLOOKUP(A861,'QAQC ID Reference Page'!A$1:G$10999,4,FALSE)</f>
        <v>0.47361111111111109</v>
      </c>
      <c r="E861" s="3">
        <f>VLOOKUP(A861,'QAQC ID Reference Page'!A$1:G$10999,5,FALSE)</f>
        <v>1021</v>
      </c>
      <c r="F861" s="3" t="str">
        <f>VLOOKUP(A861,'QAQC ID Reference Page'!A$1:G$10999,6,FALSE)</f>
        <v>C5-1</v>
      </c>
      <c r="G861" s="3" t="str">
        <f>VLOOKUP(A861,'QAQC ID Reference Page'!A$1:G$10999,7,FALSE)</f>
        <v>S</v>
      </c>
      <c r="H861" s="13">
        <v>44828</v>
      </c>
      <c r="I861" s="3">
        <v>0.24</v>
      </c>
      <c r="J861" s="3">
        <v>100</v>
      </c>
      <c r="K861" s="3">
        <v>10</v>
      </c>
      <c r="L861" s="3">
        <v>822.59</v>
      </c>
      <c r="M861" s="26">
        <f t="shared" si="9"/>
        <v>0.1</v>
      </c>
      <c r="N861" s="26">
        <f t="shared" si="10"/>
        <v>121.50332</v>
      </c>
      <c r="O861" s="26">
        <f t="shared" si="11"/>
        <v>12.150332000000001</v>
      </c>
      <c r="P861" s="3"/>
      <c r="Q861" s="3"/>
      <c r="R861" s="3"/>
      <c r="S861" s="3"/>
      <c r="T861" s="3"/>
      <c r="U861" s="3"/>
      <c r="V861" s="3"/>
      <c r="W861" s="3"/>
      <c r="X861" s="3"/>
      <c r="Y861" s="3"/>
      <c r="Z861" s="3"/>
      <c r="AA861" s="3"/>
    </row>
    <row r="862" spans="1:27" x14ac:dyDescent="0.2">
      <c r="A862" s="3">
        <v>14238</v>
      </c>
      <c r="B862" s="3" t="str">
        <f>VLOOKUP(A862,'QAQC ID Reference Page'!A$1:G$10999,2,FALSE)</f>
        <v>OBS0922</v>
      </c>
      <c r="C862" s="11">
        <f>VLOOKUP(A862,'QAQC ID Reference Page'!A$1:G$10999,3,FALSE)</f>
        <v>44819</v>
      </c>
      <c r="D862" s="12">
        <f>VLOOKUP(A862,'QAQC ID Reference Page'!A$1:G$10999,4,FALSE)</f>
        <v>0.4513888888888889</v>
      </c>
      <c r="E862" s="3">
        <f>VLOOKUP(A862,'QAQC ID Reference Page'!A$1:G$10999,5,FALSE)</f>
        <v>1030</v>
      </c>
      <c r="F862" s="3" t="str">
        <f>VLOOKUP(A862,'QAQC ID Reference Page'!A$1:G$10999,6,FALSE)</f>
        <v>C7C</v>
      </c>
      <c r="G862" s="3" t="str">
        <f>VLOOKUP(A862,'QAQC ID Reference Page'!A$1:G$10999,7,FALSE)</f>
        <v>S</v>
      </c>
      <c r="H862" s="13">
        <v>44828</v>
      </c>
      <c r="I862" s="3">
        <v>0.24</v>
      </c>
      <c r="J862" s="3">
        <v>100</v>
      </c>
      <c r="K862" s="3">
        <v>10</v>
      </c>
      <c r="L862" s="3">
        <v>890.47</v>
      </c>
      <c r="M862" s="26">
        <f t="shared" si="9"/>
        <v>0.1</v>
      </c>
      <c r="N862" s="26">
        <f t="shared" si="10"/>
        <v>131.54955999999999</v>
      </c>
      <c r="O862" s="26">
        <f t="shared" si="11"/>
        <v>13.154955999999999</v>
      </c>
      <c r="P862" s="3"/>
      <c r="Q862" s="3"/>
      <c r="R862" s="3"/>
      <c r="S862" s="3"/>
      <c r="T862" s="3"/>
      <c r="U862" s="3"/>
      <c r="V862" s="3"/>
      <c r="W862" s="3"/>
      <c r="X862" s="3"/>
      <c r="Y862" s="3"/>
      <c r="Z862" s="3"/>
      <c r="AA862" s="3"/>
    </row>
    <row r="863" spans="1:27" x14ac:dyDescent="0.2">
      <c r="A863" s="3">
        <v>14239</v>
      </c>
      <c r="B863" s="3" t="str">
        <f>VLOOKUP(A863,'QAQC ID Reference Page'!A$1:G$10999,2,FALSE)</f>
        <v>OBS0922</v>
      </c>
      <c r="C863" s="11">
        <f>VLOOKUP(A863,'QAQC ID Reference Page'!A$1:G$10999,3,FALSE)</f>
        <v>44819</v>
      </c>
      <c r="D863" s="12">
        <f>VLOOKUP(A863,'QAQC ID Reference Page'!A$1:G$10999,4,FALSE)</f>
        <v>0.43472222222222223</v>
      </c>
      <c r="E863" s="3">
        <f>VLOOKUP(A863,'QAQC ID Reference Page'!A$1:G$10999,5,FALSE)</f>
        <v>1032</v>
      </c>
      <c r="F863" s="3" t="str">
        <f>VLOOKUP(A863,'QAQC ID Reference Page'!A$1:G$10999,6,FALSE)</f>
        <v>C9</v>
      </c>
      <c r="G863" s="3" t="str">
        <f>VLOOKUP(A863,'QAQC ID Reference Page'!A$1:G$10999,7,FALSE)</f>
        <v>S</v>
      </c>
      <c r="H863" s="13">
        <v>44828</v>
      </c>
      <c r="I863" s="3">
        <v>0.24</v>
      </c>
      <c r="J863" s="3">
        <v>100</v>
      </c>
      <c r="K863" s="3">
        <v>10</v>
      </c>
      <c r="L863" s="3">
        <v>1070.51</v>
      </c>
      <c r="M863" s="26">
        <f t="shared" si="9"/>
        <v>0.1</v>
      </c>
      <c r="N863" s="26">
        <f t="shared" si="10"/>
        <v>158.19547999999998</v>
      </c>
      <c r="O863" s="26">
        <f t="shared" si="11"/>
        <v>15.819547999999998</v>
      </c>
      <c r="P863" s="3"/>
      <c r="Q863" s="3"/>
      <c r="R863" s="3"/>
      <c r="S863" s="3"/>
      <c r="T863" s="3"/>
      <c r="U863" s="3"/>
      <c r="V863" s="3"/>
      <c r="W863" s="3"/>
      <c r="X863" s="3"/>
      <c r="Y863" s="3"/>
      <c r="Z863" s="3"/>
      <c r="AA863" s="3"/>
    </row>
    <row r="864" spans="1:27" x14ac:dyDescent="0.2">
      <c r="A864" s="3">
        <v>14240</v>
      </c>
      <c r="B864" s="3" t="str">
        <f>VLOOKUP(A864,'QAQC ID Reference Page'!A$1:G$10999,2,FALSE)</f>
        <v>OBS0922</v>
      </c>
      <c r="C864" s="11">
        <f>VLOOKUP(A864,'QAQC ID Reference Page'!A$1:G$10999,3,FALSE)</f>
        <v>44819</v>
      </c>
      <c r="D864" s="12">
        <f>VLOOKUP(A864,'QAQC ID Reference Page'!A$1:G$10999,4,FALSE)</f>
        <v>0.4513888888888889</v>
      </c>
      <c r="E864" s="3">
        <f>VLOOKUP(A864,'QAQC ID Reference Page'!A$1:G$10999,5,FALSE)</f>
        <v>1034</v>
      </c>
      <c r="F864" s="3" t="str">
        <f>VLOOKUP(A864,'QAQC ID Reference Page'!A$1:G$10999,6,FALSE)</f>
        <v>C7C</v>
      </c>
      <c r="G864" s="3" t="str">
        <f>VLOOKUP(A864,'QAQC ID Reference Page'!A$1:G$10999,7,FALSE)</f>
        <v>B</v>
      </c>
      <c r="H864" s="13">
        <v>44828</v>
      </c>
      <c r="I864" s="3">
        <v>0.28000000000000003</v>
      </c>
      <c r="J864" s="3">
        <v>100</v>
      </c>
      <c r="K864" s="3">
        <v>10</v>
      </c>
      <c r="L864" s="3">
        <v>480.35</v>
      </c>
      <c r="M864" s="26">
        <f t="shared" si="9"/>
        <v>0.1</v>
      </c>
      <c r="N864" s="26">
        <f t="shared" si="10"/>
        <v>70.811800000000005</v>
      </c>
      <c r="O864" s="26">
        <f t="shared" si="11"/>
        <v>7.0811800000000007</v>
      </c>
      <c r="P864" s="3"/>
      <c r="Q864" s="3"/>
      <c r="R864" s="3"/>
      <c r="S864" s="3"/>
      <c r="T864" s="3"/>
      <c r="U864" s="3"/>
      <c r="V864" s="3"/>
      <c r="W864" s="3"/>
      <c r="X864" s="3"/>
      <c r="Y864" s="3"/>
      <c r="Z864" s="3"/>
      <c r="AA864" s="3"/>
    </row>
    <row r="865" spans="1:27" x14ac:dyDescent="0.2">
      <c r="A865" s="3">
        <v>14241</v>
      </c>
      <c r="B865" s="3" t="str">
        <f>VLOOKUP(A865,'QAQC ID Reference Page'!A$1:G$10999,2,FALSE)</f>
        <v>OBS0922</v>
      </c>
      <c r="C865" s="11">
        <f>VLOOKUP(A865,'QAQC ID Reference Page'!A$1:G$10999,3,FALSE)</f>
        <v>44819</v>
      </c>
      <c r="D865" s="12">
        <f>VLOOKUP(A865,'QAQC ID Reference Page'!A$1:G$10999,4,FALSE)</f>
        <v>0.4861111111111111</v>
      </c>
      <c r="E865" s="3">
        <f>VLOOKUP(A865,'QAQC ID Reference Page'!A$1:G$10999,5,FALSE)</f>
        <v>1035</v>
      </c>
      <c r="F865" s="3" t="str">
        <f>VLOOKUP(A865,'QAQC ID Reference Page'!A$1:G$10999,6,FALSE)</f>
        <v>C4</v>
      </c>
      <c r="G865" s="3" t="str">
        <f>VLOOKUP(A865,'QAQC ID Reference Page'!A$1:G$10999,7,FALSE)</f>
        <v>S</v>
      </c>
      <c r="H865" s="13">
        <v>44828</v>
      </c>
      <c r="I865" s="3">
        <v>0.28000000000000003</v>
      </c>
      <c r="J865" s="3">
        <v>100</v>
      </c>
      <c r="K865" s="3">
        <v>10</v>
      </c>
      <c r="L865" s="3">
        <v>1517.88</v>
      </c>
      <c r="M865" s="26">
        <f t="shared" si="9"/>
        <v>0.1</v>
      </c>
      <c r="N865" s="26">
        <f t="shared" si="10"/>
        <v>224.36624</v>
      </c>
      <c r="O865" s="26">
        <f t="shared" si="11"/>
        <v>22.436624000000002</v>
      </c>
      <c r="P865" s="3"/>
      <c r="Q865" s="3"/>
      <c r="R865" s="3"/>
      <c r="S865" s="3"/>
      <c r="T865" s="3"/>
      <c r="U865" s="3"/>
      <c r="V865" s="3"/>
      <c r="W865" s="3"/>
      <c r="X865" s="3"/>
      <c r="Y865" s="3"/>
      <c r="Z865" s="3"/>
      <c r="AA865" s="3"/>
    </row>
    <row r="866" spans="1:27" x14ac:dyDescent="0.2">
      <c r="A866" s="3">
        <v>14300</v>
      </c>
      <c r="B866" s="3" t="str">
        <f>VLOOKUP(A866,'QAQC ID Reference Page'!A$1:G$10999,2,FALSE)</f>
        <v>OBS1022</v>
      </c>
      <c r="C866" s="11">
        <f>VLOOKUP(A866,'QAQC ID Reference Page'!A$1:G$10999,3,FALSE)</f>
        <v>44861</v>
      </c>
      <c r="D866" s="12">
        <f>VLOOKUP(A866,'QAQC ID Reference Page'!A$1:G$10999,4,FALSE)</f>
        <v>0.46944444444444444</v>
      </c>
      <c r="E866" s="3">
        <f>VLOOKUP(A866,'QAQC ID Reference Page'!A$1:G$10999,5,FALSE)</f>
        <v>1027</v>
      </c>
      <c r="F866" s="3" t="str">
        <f>VLOOKUP(A866,'QAQC ID Reference Page'!A$1:G$10999,6,FALSE)</f>
        <v>C4</v>
      </c>
      <c r="G866" s="3" t="str">
        <f>VLOOKUP(A866,'QAQC ID Reference Page'!A$1:G$10999,7,FALSE)</f>
        <v>S</v>
      </c>
      <c r="H866" s="13">
        <v>44986</v>
      </c>
      <c r="I866" s="3">
        <v>0.17</v>
      </c>
      <c r="J866" s="3">
        <v>100</v>
      </c>
      <c r="K866" s="3">
        <v>10</v>
      </c>
      <c r="L866" s="3">
        <v>369.18</v>
      </c>
      <c r="M866" s="26">
        <f t="shared" si="9"/>
        <v>0.1</v>
      </c>
      <c r="N866" s="26">
        <f t="shared" si="10"/>
        <v>54.468639999999994</v>
      </c>
      <c r="O866" s="26">
        <f t="shared" si="11"/>
        <v>5.4468639999999997</v>
      </c>
      <c r="P866" s="3"/>
      <c r="Q866" s="3"/>
      <c r="R866" s="3"/>
      <c r="S866" s="3"/>
      <c r="T866" s="3"/>
      <c r="U866" s="3"/>
      <c r="V866" s="3"/>
      <c r="W866" s="3"/>
      <c r="X866" s="3"/>
      <c r="Y866" s="3"/>
      <c r="Z866" s="3"/>
      <c r="AA866" s="3"/>
    </row>
    <row r="867" spans="1:27" x14ac:dyDescent="0.2">
      <c r="A867" s="3">
        <v>14301</v>
      </c>
      <c r="B867" s="3" t="str">
        <f>VLOOKUP(A867,'QAQC ID Reference Page'!A$1:G$10999,2,FALSE)</f>
        <v>OBS1022</v>
      </c>
      <c r="C867" s="11">
        <f>VLOOKUP(A867,'QAQC ID Reference Page'!A$1:G$10999,3,FALSE)</f>
        <v>44861</v>
      </c>
      <c r="D867" s="12">
        <f>VLOOKUP(A867,'QAQC ID Reference Page'!A$1:G$10999,4,FALSE)</f>
        <v>0.50138888888888888</v>
      </c>
      <c r="E867" s="3">
        <f>VLOOKUP(A867,'QAQC ID Reference Page'!A$1:G$10999,5,FALSE)</f>
        <v>1002</v>
      </c>
      <c r="F867" s="3" t="str">
        <f>VLOOKUP(A867,'QAQC ID Reference Page'!A$1:G$10999,6,FALSE)</f>
        <v>BLB</v>
      </c>
      <c r="G867" s="3" t="str">
        <f>VLOOKUP(A867,'QAQC ID Reference Page'!A$1:G$10999,7,FALSE)</f>
        <v>S</v>
      </c>
      <c r="H867" s="13">
        <v>44986</v>
      </c>
      <c r="I867" s="3">
        <v>0.17</v>
      </c>
      <c r="J867" s="3">
        <v>100</v>
      </c>
      <c r="K867" s="3">
        <v>10</v>
      </c>
      <c r="L867" s="3">
        <v>419.27</v>
      </c>
      <c r="M867" s="26">
        <f t="shared" si="9"/>
        <v>0.1</v>
      </c>
      <c r="N867" s="26">
        <f t="shared" si="10"/>
        <v>61.881959999999992</v>
      </c>
      <c r="O867" s="26">
        <f t="shared" si="11"/>
        <v>6.1881959999999996</v>
      </c>
      <c r="P867" s="3"/>
      <c r="Q867" s="3"/>
      <c r="R867" s="3"/>
      <c r="S867" s="3"/>
      <c r="T867" s="3"/>
      <c r="U867" s="3"/>
      <c r="V867" s="3"/>
      <c r="W867" s="3"/>
      <c r="X867" s="3"/>
      <c r="Y867" s="3"/>
      <c r="Z867" s="3"/>
      <c r="AA867" s="3"/>
    </row>
    <row r="868" spans="1:27" x14ac:dyDescent="0.2">
      <c r="A868" s="3">
        <v>14302</v>
      </c>
      <c r="B868" s="3" t="str">
        <f>VLOOKUP(A868,'QAQC ID Reference Page'!A$1:G$10999,2,FALSE)</f>
        <v>OBS1022</v>
      </c>
      <c r="C868" s="11">
        <f>VLOOKUP(A868,'QAQC ID Reference Page'!A$1:G$10999,3,FALSE)</f>
        <v>44861</v>
      </c>
      <c r="D868" s="12">
        <f>VLOOKUP(A868,'QAQC ID Reference Page'!A$1:G$10999,4,FALSE)</f>
        <v>0.45763888888888887</v>
      </c>
      <c r="E868" s="3">
        <f>VLOOKUP(A868,'QAQC ID Reference Page'!A$1:G$10999,5,FALSE)</f>
        <v>1022</v>
      </c>
      <c r="F868" s="3" t="str">
        <f>VLOOKUP(A868,'QAQC ID Reference Page'!A$1:G$10999,6,FALSE)</f>
        <v>C5-1</v>
      </c>
      <c r="G868" s="3" t="str">
        <f>VLOOKUP(A868,'QAQC ID Reference Page'!A$1:G$10999,7,FALSE)</f>
        <v>S</v>
      </c>
      <c r="H868" s="13">
        <v>44986</v>
      </c>
      <c r="I868" s="3">
        <v>0.17</v>
      </c>
      <c r="J868" s="3">
        <v>100</v>
      </c>
      <c r="K868" s="3">
        <v>10</v>
      </c>
      <c r="L868" s="3">
        <v>433.57</v>
      </c>
      <c r="M868" s="26">
        <f t="shared" si="9"/>
        <v>0.1</v>
      </c>
      <c r="N868" s="26">
        <f t="shared" si="10"/>
        <v>63.998359999999991</v>
      </c>
      <c r="O868" s="26">
        <f t="shared" si="11"/>
        <v>6.3998359999999996</v>
      </c>
      <c r="P868" s="3"/>
      <c r="Q868" s="3"/>
      <c r="R868" s="3"/>
      <c r="S868" s="3"/>
      <c r="T868" s="3"/>
      <c r="U868" s="3"/>
      <c r="V868" s="3"/>
      <c r="W868" s="3"/>
      <c r="X868" s="3"/>
      <c r="Y868" s="3"/>
      <c r="Z868" s="3"/>
      <c r="AA868" s="3"/>
    </row>
    <row r="869" spans="1:27" x14ac:dyDescent="0.2">
      <c r="A869" s="3">
        <v>14303</v>
      </c>
      <c r="B869" s="3" t="str">
        <f>VLOOKUP(A869,'QAQC ID Reference Page'!A$1:G$10999,2,FALSE)</f>
        <v>OBS1022</v>
      </c>
      <c r="C869" s="11">
        <f>VLOOKUP(A869,'QAQC ID Reference Page'!A$1:G$10999,3,FALSE)</f>
        <v>44861</v>
      </c>
      <c r="D869" s="12">
        <f>VLOOKUP(A869,'QAQC ID Reference Page'!A$1:G$10999,4,FALSE)</f>
        <v>0.5131944444444444</v>
      </c>
      <c r="E869" s="3">
        <f>VLOOKUP(A869,'QAQC ID Reference Page'!A$1:G$10999,5,FALSE)</f>
        <v>1030</v>
      </c>
      <c r="F869" s="3" t="str">
        <f>VLOOKUP(A869,'QAQC ID Reference Page'!A$1:G$10999,6,FALSE)</f>
        <v>D1</v>
      </c>
      <c r="G869" s="3" t="str">
        <f>VLOOKUP(A869,'QAQC ID Reference Page'!A$1:G$10999,7,FALSE)</f>
        <v>S</v>
      </c>
      <c r="H869" s="13">
        <v>44986</v>
      </c>
      <c r="I869" s="3">
        <v>0.17</v>
      </c>
      <c r="J869" s="3">
        <v>100</v>
      </c>
      <c r="K869" s="3">
        <v>10</v>
      </c>
      <c r="L869" s="3">
        <v>291.67</v>
      </c>
      <c r="M869" s="26">
        <f t="shared" si="9"/>
        <v>0.1</v>
      </c>
      <c r="N869" s="26">
        <f t="shared" si="10"/>
        <v>42.997160000000001</v>
      </c>
      <c r="O869" s="26">
        <f t="shared" si="11"/>
        <v>4.2997160000000001</v>
      </c>
      <c r="P869" s="3"/>
      <c r="Q869" s="3"/>
      <c r="R869" s="3"/>
      <c r="S869" s="3"/>
      <c r="T869" s="3"/>
      <c r="U869" s="3"/>
      <c r="V869" s="3"/>
      <c r="W869" s="3"/>
      <c r="X869" s="3"/>
      <c r="Y869" s="3"/>
      <c r="Z869" s="3"/>
      <c r="AA869" s="3"/>
    </row>
    <row r="870" spans="1:27" x14ac:dyDescent="0.2">
      <c r="A870" s="3">
        <v>14304</v>
      </c>
      <c r="B870" s="3" t="str">
        <f>VLOOKUP(A870,'QAQC ID Reference Page'!A$1:G$10999,2,FALSE)</f>
        <v>OBS1022</v>
      </c>
      <c r="C870" s="11">
        <f>VLOOKUP(A870,'QAQC ID Reference Page'!A$1:G$10999,3,FALSE)</f>
        <v>44861</v>
      </c>
      <c r="D870" s="12">
        <f>VLOOKUP(A870,'QAQC ID Reference Page'!A$1:G$10999,4,FALSE)</f>
        <v>0.53541666666666665</v>
      </c>
      <c r="E870" s="3">
        <f>VLOOKUP(A870,'QAQC ID Reference Page'!A$1:G$10999,5,FALSE)</f>
        <v>1036</v>
      </c>
      <c r="F870" s="3" t="str">
        <f>VLOOKUP(A870,'QAQC ID Reference Page'!A$1:G$10999,6,FALSE)</f>
        <v>B1</v>
      </c>
      <c r="G870" s="3" t="str">
        <f>VLOOKUP(A870,'QAQC ID Reference Page'!A$1:G$10999,7,FALSE)</f>
        <v>S</v>
      </c>
      <c r="H870" s="13">
        <v>44986</v>
      </c>
      <c r="I870" s="3">
        <v>0.17</v>
      </c>
      <c r="J870" s="3">
        <v>100</v>
      </c>
      <c r="K870" s="3">
        <v>10</v>
      </c>
      <c r="L870" s="3">
        <v>412.91</v>
      </c>
      <c r="M870" s="26">
        <f t="shared" si="9"/>
        <v>0.1</v>
      </c>
      <c r="N870" s="26">
        <f t="shared" si="10"/>
        <v>60.94068</v>
      </c>
      <c r="O870" s="26">
        <f t="shared" si="11"/>
        <v>6.094068</v>
      </c>
      <c r="P870" s="3"/>
      <c r="Q870" s="3"/>
      <c r="R870" s="3"/>
      <c r="S870" s="3"/>
      <c r="T870" s="3"/>
      <c r="U870" s="3"/>
      <c r="V870" s="3"/>
      <c r="W870" s="3"/>
      <c r="X870" s="3"/>
      <c r="Y870" s="3"/>
      <c r="Z870" s="3"/>
      <c r="AA870" s="3"/>
    </row>
    <row r="871" spans="1:27" x14ac:dyDescent="0.2">
      <c r="A871" s="3">
        <v>14305</v>
      </c>
      <c r="B871" s="3" t="str">
        <f>VLOOKUP(A871,'QAQC ID Reference Page'!A$1:G$10999,2,FALSE)</f>
        <v>OBS1022</v>
      </c>
      <c r="C871" s="11">
        <f>VLOOKUP(A871,'QAQC ID Reference Page'!A$1:G$10999,3,FALSE)</f>
        <v>44861</v>
      </c>
      <c r="D871" s="12">
        <f>VLOOKUP(A871,'QAQC ID Reference Page'!A$1:G$10999,4,FALSE)</f>
        <v>0.30208333333333331</v>
      </c>
      <c r="E871" s="3">
        <f>VLOOKUP(A871,'QAQC ID Reference Page'!A$1:G$10999,5,FALSE)</f>
        <v>1015</v>
      </c>
      <c r="F871" s="3" t="str">
        <f>VLOOKUP(A871,'QAQC ID Reference Page'!A$1:G$10999,6,FALSE)</f>
        <v>B7C</v>
      </c>
      <c r="G871" s="3" t="str">
        <f>VLOOKUP(A871,'QAQC ID Reference Page'!A$1:G$10999,7,FALSE)</f>
        <v>S</v>
      </c>
      <c r="H871" s="13">
        <v>44986</v>
      </c>
      <c r="I871" s="3">
        <v>0.17</v>
      </c>
      <c r="J871" s="3">
        <v>100</v>
      </c>
      <c r="K871" s="3">
        <v>10</v>
      </c>
      <c r="L871" s="3">
        <v>285.47000000000003</v>
      </c>
      <c r="M871" s="26">
        <f t="shared" si="9"/>
        <v>0.1</v>
      </c>
      <c r="N871" s="26">
        <f t="shared" si="10"/>
        <v>42.079560000000001</v>
      </c>
      <c r="O871" s="26">
        <f t="shared" si="11"/>
        <v>4.2079560000000003</v>
      </c>
      <c r="P871" s="3"/>
      <c r="Q871" s="3"/>
      <c r="R871" s="3"/>
      <c r="S871" s="3"/>
      <c r="T871" s="3"/>
      <c r="U871" s="3"/>
      <c r="V871" s="3"/>
      <c r="W871" s="3"/>
      <c r="X871" s="3"/>
      <c r="Y871" s="3"/>
      <c r="Z871" s="3"/>
      <c r="AA871" s="3"/>
    </row>
    <row r="872" spans="1:27" x14ac:dyDescent="0.2">
      <c r="A872" s="3">
        <v>14306</v>
      </c>
      <c r="B872" s="3" t="str">
        <f>VLOOKUP(A872,'QAQC ID Reference Page'!A$1:G$10999,2,FALSE)</f>
        <v>OBS1022</v>
      </c>
      <c r="C872" s="11">
        <f>VLOOKUP(A872,'QAQC ID Reference Page'!A$1:G$10999,3,FALSE)</f>
        <v>44861</v>
      </c>
      <c r="D872" s="12">
        <f>VLOOKUP(A872,'QAQC ID Reference Page'!A$1:G$10999,4,FALSE)</f>
        <v>0.52708333333333335</v>
      </c>
      <c r="E872" s="3">
        <f>VLOOKUP(A872,'QAQC ID Reference Page'!A$1:G$10999,5,FALSE)</f>
        <v>1032</v>
      </c>
      <c r="F872" s="3" t="str">
        <f>VLOOKUP(A872,'QAQC ID Reference Page'!A$1:G$10999,6,FALSE)</f>
        <v>C1</v>
      </c>
      <c r="G872" s="3" t="str">
        <f>VLOOKUP(A872,'QAQC ID Reference Page'!A$1:G$10999,7,FALSE)</f>
        <v>S</v>
      </c>
      <c r="H872" s="13">
        <v>44986</v>
      </c>
      <c r="I872" s="3">
        <v>0.17</v>
      </c>
      <c r="J872" s="3">
        <v>100</v>
      </c>
      <c r="K872" s="3">
        <v>10</v>
      </c>
      <c r="L872" s="3">
        <v>283.72000000000003</v>
      </c>
      <c r="M872" s="26">
        <f t="shared" si="9"/>
        <v>0.1</v>
      </c>
      <c r="N872" s="26">
        <f t="shared" si="10"/>
        <v>41.82056</v>
      </c>
      <c r="O872" s="26">
        <f t="shared" si="11"/>
        <v>4.1820560000000002</v>
      </c>
      <c r="P872" s="3"/>
      <c r="Q872" s="3"/>
      <c r="R872" s="3"/>
      <c r="S872" s="3"/>
      <c r="T872" s="3"/>
      <c r="U872" s="3"/>
      <c r="V872" s="3"/>
      <c r="W872" s="3"/>
      <c r="X872" s="3"/>
      <c r="Y872" s="3"/>
      <c r="Z872" s="3"/>
      <c r="AA872" s="3"/>
    </row>
    <row r="873" spans="1:27" x14ac:dyDescent="0.2">
      <c r="A873" s="3">
        <v>14307</v>
      </c>
      <c r="B873" s="3" t="str">
        <f>VLOOKUP(A873,'QAQC ID Reference Page'!A$1:G$10999,2,FALSE)</f>
        <v>OBS1022</v>
      </c>
      <c r="C873" s="11">
        <f>VLOOKUP(A873,'QAQC ID Reference Page'!A$1:G$10999,3,FALSE)</f>
        <v>44861</v>
      </c>
      <c r="D873" s="12">
        <f>VLOOKUP(A873,'QAQC ID Reference Page'!A$1:G$10999,4,FALSE)</f>
        <v>0.48749999999999999</v>
      </c>
      <c r="E873" s="3">
        <f>VLOOKUP(A873,'QAQC ID Reference Page'!A$1:G$10999,5,FALSE)</f>
        <v>1021</v>
      </c>
      <c r="F873" s="3" t="str">
        <f>VLOOKUP(A873,'QAQC ID Reference Page'!A$1:G$10999,6,FALSE)</f>
        <v>WFR</v>
      </c>
      <c r="G873" s="3" t="str">
        <f>VLOOKUP(A873,'QAQC ID Reference Page'!A$1:G$10999,7,FALSE)</f>
        <v>S</v>
      </c>
      <c r="H873" s="13">
        <v>44986</v>
      </c>
      <c r="I873" s="3">
        <v>0.17</v>
      </c>
      <c r="J873" s="3">
        <v>100</v>
      </c>
      <c r="K873" s="3">
        <v>10</v>
      </c>
      <c r="L873" s="3">
        <v>353.25</v>
      </c>
      <c r="M873" s="26">
        <f t="shared" si="9"/>
        <v>0.1</v>
      </c>
      <c r="N873" s="26">
        <f t="shared" si="10"/>
        <v>52.110999999999997</v>
      </c>
      <c r="O873" s="26">
        <f t="shared" si="11"/>
        <v>5.2111000000000001</v>
      </c>
      <c r="P873" s="3"/>
      <c r="Q873" s="3"/>
      <c r="R873" s="3"/>
      <c r="S873" s="3"/>
      <c r="T873" s="3"/>
      <c r="U873" s="3"/>
      <c r="V873" s="3"/>
      <c r="W873" s="3"/>
      <c r="X873" s="3"/>
      <c r="Y873" s="3"/>
      <c r="Z873" s="3"/>
      <c r="AA873" s="3"/>
    </row>
    <row r="874" spans="1:27" x14ac:dyDescent="0.2">
      <c r="A874" s="3">
        <v>14308</v>
      </c>
      <c r="B874" s="3" t="str">
        <f>VLOOKUP(A874,'QAQC ID Reference Page'!A$1:G$10999,2,FALSE)</f>
        <v>OBS1022</v>
      </c>
      <c r="C874" s="11">
        <f>VLOOKUP(A874,'QAQC ID Reference Page'!A$1:G$10999,3,FALSE)</f>
        <v>44861</v>
      </c>
      <c r="D874" s="12">
        <f>VLOOKUP(A874,'QAQC ID Reference Page'!A$1:G$10999,4,FALSE)</f>
        <v>0.46944444444444444</v>
      </c>
      <c r="E874" s="3">
        <f>VLOOKUP(A874,'QAQC ID Reference Page'!A$1:G$10999,5,FALSE)</f>
        <v>1042</v>
      </c>
      <c r="F874" s="3" t="str">
        <f>VLOOKUP(A874,'QAQC ID Reference Page'!A$1:G$10999,6,FALSE)</f>
        <v>C4</v>
      </c>
      <c r="G874" s="3" t="str">
        <f>VLOOKUP(A874,'QAQC ID Reference Page'!A$1:G$10999,7,FALSE)</f>
        <v>B</v>
      </c>
      <c r="H874" s="13">
        <v>44986</v>
      </c>
      <c r="I874" s="3">
        <v>0.17</v>
      </c>
      <c r="J874" s="3">
        <v>100</v>
      </c>
      <c r="K874" s="3">
        <v>10</v>
      </c>
      <c r="L874" s="3">
        <v>393.02</v>
      </c>
      <c r="M874" s="26">
        <f t="shared" si="9"/>
        <v>0.1</v>
      </c>
      <c r="N874" s="26">
        <f t="shared" si="10"/>
        <v>57.996959999999994</v>
      </c>
      <c r="O874" s="26">
        <f t="shared" si="11"/>
        <v>5.799696</v>
      </c>
      <c r="P874" s="3"/>
      <c r="Q874" s="3"/>
      <c r="R874" s="3"/>
      <c r="S874" s="3"/>
      <c r="T874" s="3"/>
      <c r="U874" s="3"/>
      <c r="V874" s="3"/>
      <c r="W874" s="3"/>
      <c r="X874" s="3"/>
      <c r="Y874" s="3"/>
      <c r="Z874" s="3"/>
      <c r="AA874" s="3"/>
    </row>
    <row r="875" spans="1:27" x14ac:dyDescent="0.2">
      <c r="A875" s="3">
        <v>14309</v>
      </c>
      <c r="B875" s="3" t="str">
        <f>VLOOKUP(A875,'QAQC ID Reference Page'!A$1:G$10999,2,FALSE)</f>
        <v>OBS1022</v>
      </c>
      <c r="C875" s="11">
        <f>VLOOKUP(A875,'QAQC ID Reference Page'!A$1:G$10999,3,FALSE)</f>
        <v>44861</v>
      </c>
      <c r="D875" s="12">
        <f>VLOOKUP(A875,'QAQC ID Reference Page'!A$1:G$10999,4,FALSE)</f>
        <v>0.3840277777777778</v>
      </c>
      <c r="E875" s="3">
        <f>VLOOKUP(A875,'QAQC ID Reference Page'!A$1:G$10999,5,FALSE)</f>
        <v>1011</v>
      </c>
      <c r="F875" s="3" t="str">
        <f>VLOOKUP(A875,'QAQC ID Reference Page'!A$1:G$10999,6,FALSE)</f>
        <v>C9</v>
      </c>
      <c r="G875" s="3" t="str">
        <f>VLOOKUP(A875,'QAQC ID Reference Page'!A$1:G$10999,7,FALSE)</f>
        <v>S</v>
      </c>
      <c r="H875" s="13">
        <v>44986</v>
      </c>
      <c r="I875" s="3">
        <v>0.17</v>
      </c>
      <c r="J875" s="3">
        <v>100</v>
      </c>
      <c r="K875" s="3">
        <v>10</v>
      </c>
      <c r="L875" s="3">
        <v>389.47</v>
      </c>
      <c r="M875" s="26">
        <f t="shared" si="9"/>
        <v>0.1</v>
      </c>
      <c r="N875" s="26">
        <f t="shared" si="10"/>
        <v>57.471559999999997</v>
      </c>
      <c r="O875" s="26">
        <f t="shared" si="11"/>
        <v>5.7471560000000004</v>
      </c>
      <c r="P875" s="3"/>
      <c r="Q875" s="3"/>
      <c r="R875" s="3"/>
      <c r="S875" s="3"/>
      <c r="T875" s="3"/>
      <c r="U875" s="3"/>
      <c r="V875" s="3"/>
      <c r="W875" s="3"/>
      <c r="X875" s="3"/>
      <c r="Y875" s="3"/>
      <c r="Z875" s="3"/>
      <c r="AA875" s="3"/>
    </row>
    <row r="876" spans="1:27" x14ac:dyDescent="0.2">
      <c r="A876" s="3">
        <v>14310</v>
      </c>
      <c r="B876" s="3" t="str">
        <f>VLOOKUP(A876,'QAQC ID Reference Page'!A$1:G$10999,2,FALSE)</f>
        <v>OBS1022</v>
      </c>
      <c r="C876" s="11">
        <f>VLOOKUP(A876,'QAQC ID Reference Page'!A$1:G$10999,3,FALSE)</f>
        <v>44861</v>
      </c>
      <c r="D876" s="12">
        <f>VLOOKUP(A876,'QAQC ID Reference Page'!A$1:G$10999,4,FALSE)</f>
        <v>0.55347222222222225</v>
      </c>
      <c r="E876" s="3">
        <f>VLOOKUP(A876,'QAQC ID Reference Page'!A$1:G$10999,5,FALSE)</f>
        <v>1031</v>
      </c>
      <c r="F876" s="3" t="str">
        <f>VLOOKUP(A876,'QAQC ID Reference Page'!A$1:G$10999,6,FALSE)</f>
        <v>B4</v>
      </c>
      <c r="G876" s="3" t="str">
        <f>VLOOKUP(A876,'QAQC ID Reference Page'!A$1:G$10999,7,FALSE)</f>
        <v>S</v>
      </c>
      <c r="H876" s="13">
        <v>44986</v>
      </c>
      <c r="I876" s="3">
        <v>0.22</v>
      </c>
      <c r="J876" s="3">
        <v>100</v>
      </c>
      <c r="K876" s="3">
        <v>10</v>
      </c>
      <c r="L876" s="3">
        <v>290.64999999999998</v>
      </c>
      <c r="M876" s="26">
        <f t="shared" si="9"/>
        <v>0.1</v>
      </c>
      <c r="N876" s="26">
        <f t="shared" si="10"/>
        <v>42.796199999999999</v>
      </c>
      <c r="O876" s="26">
        <f t="shared" si="11"/>
        <v>4.2796200000000004</v>
      </c>
      <c r="P876" s="3"/>
      <c r="Q876" s="3"/>
      <c r="R876" s="3"/>
      <c r="S876" s="3"/>
      <c r="T876" s="3"/>
      <c r="U876" s="3"/>
      <c r="V876" s="3"/>
      <c r="W876" s="3"/>
      <c r="X876" s="3"/>
      <c r="Y876" s="3"/>
      <c r="Z876" s="3"/>
      <c r="AA876" s="3"/>
    </row>
    <row r="877" spans="1:27" x14ac:dyDescent="0.2">
      <c r="A877" s="3">
        <v>14311</v>
      </c>
      <c r="B877" s="3" t="str">
        <f>VLOOKUP(A877,'QAQC ID Reference Page'!A$1:G$10999,2,FALSE)</f>
        <v>OBS1022</v>
      </c>
      <c r="C877" s="11">
        <f>VLOOKUP(A877,'QAQC ID Reference Page'!A$1:G$10999,3,FALSE)</f>
        <v>44861</v>
      </c>
      <c r="D877" s="12">
        <f>VLOOKUP(A877,'QAQC ID Reference Page'!A$1:G$10999,4,FALSE)</f>
        <v>0.4236111111111111</v>
      </c>
      <c r="E877" s="3">
        <f>VLOOKUP(A877,'QAQC ID Reference Page'!A$1:G$10999,5,FALSE)</f>
        <v>1010</v>
      </c>
      <c r="F877" s="3" t="str">
        <f>VLOOKUP(A877,'QAQC ID Reference Page'!A$1:G$10999,6,FALSE)</f>
        <v>C7C</v>
      </c>
      <c r="G877" s="3" t="str">
        <f>VLOOKUP(A877,'QAQC ID Reference Page'!A$1:G$10999,7,FALSE)</f>
        <v>S</v>
      </c>
      <c r="H877" s="13">
        <v>44986</v>
      </c>
      <c r="I877" s="3">
        <v>0.22</v>
      </c>
      <c r="J877" s="3">
        <v>100</v>
      </c>
      <c r="K877" s="3">
        <v>10</v>
      </c>
      <c r="L877" s="3">
        <v>268.12</v>
      </c>
      <c r="M877" s="26">
        <f t="shared" si="9"/>
        <v>0.1</v>
      </c>
      <c r="N877" s="26">
        <f t="shared" si="10"/>
        <v>39.461759999999998</v>
      </c>
      <c r="O877" s="26">
        <f t="shared" si="11"/>
        <v>3.9461759999999999</v>
      </c>
      <c r="P877" s="3"/>
      <c r="Q877" s="3"/>
      <c r="R877" s="3"/>
      <c r="S877" s="3"/>
      <c r="T877" s="3"/>
      <c r="U877" s="3"/>
      <c r="V877" s="3"/>
      <c r="W877" s="3"/>
      <c r="X877" s="3"/>
      <c r="Y877" s="3"/>
      <c r="Z877" s="3"/>
      <c r="AA877" s="3"/>
    </row>
    <row r="878" spans="1:27" x14ac:dyDescent="0.2">
      <c r="A878" s="3">
        <v>14312</v>
      </c>
      <c r="B878" s="3" t="e">
        <f>VLOOKUP(A878,'QAQC ID Reference Page'!A$1:G$10999,2,FALSE)</f>
        <v>#N/A</v>
      </c>
      <c r="C878" s="11" t="e">
        <f>VLOOKUP(A878,'QAQC ID Reference Page'!A$1:G$10999,3,FALSE)</f>
        <v>#N/A</v>
      </c>
      <c r="D878" s="3" t="e">
        <f>VLOOKUP(A878,'QAQC ID Reference Page'!A$1:G$10999,4,FALSE)</f>
        <v>#N/A</v>
      </c>
      <c r="E878" s="3" t="e">
        <f>VLOOKUP(A878,'QAQC ID Reference Page'!A$1:G$10999,5,FALSE)</f>
        <v>#N/A</v>
      </c>
      <c r="F878" s="3" t="e">
        <f>VLOOKUP(A878,'QAQC ID Reference Page'!A$1:G$10999,6,FALSE)</f>
        <v>#N/A</v>
      </c>
      <c r="G878" s="3" t="e">
        <f>VLOOKUP(A878,'QAQC ID Reference Page'!A$1:G$10999,7,FALSE)</f>
        <v>#N/A</v>
      </c>
      <c r="H878" s="13">
        <v>44986</v>
      </c>
      <c r="I878" s="3">
        <v>0.22</v>
      </c>
      <c r="J878" s="3">
        <v>80</v>
      </c>
      <c r="K878" s="3">
        <v>10</v>
      </c>
      <c r="L878" s="3">
        <v>208.8</v>
      </c>
      <c r="M878" s="26">
        <f t="shared" si="9"/>
        <v>0.125</v>
      </c>
      <c r="N878" s="26">
        <f t="shared" si="10"/>
        <v>30.682400000000001</v>
      </c>
      <c r="O878" s="26">
        <f t="shared" si="11"/>
        <v>3.8353000000000002</v>
      </c>
      <c r="P878" s="3"/>
      <c r="Q878" s="3"/>
      <c r="R878" s="3"/>
      <c r="S878" s="3"/>
      <c r="T878" s="3"/>
      <c r="U878" s="3"/>
      <c r="V878" s="3"/>
      <c r="W878" s="3"/>
      <c r="X878" s="3"/>
      <c r="Y878" s="3"/>
      <c r="Z878" s="3"/>
      <c r="AA878" s="3"/>
    </row>
    <row r="879" spans="1:27" x14ac:dyDescent="0.2">
      <c r="A879" s="3">
        <v>14313</v>
      </c>
      <c r="B879" s="3" t="str">
        <f>VLOOKUP(A879,'QAQC ID Reference Page'!A$1:G$10999,2,FALSE)</f>
        <v>OBS1022</v>
      </c>
      <c r="C879" s="11">
        <f>VLOOKUP(A879,'QAQC ID Reference Page'!A$1:G$10999,3,FALSE)</f>
        <v>44862</v>
      </c>
      <c r="D879" s="12">
        <f>VLOOKUP(A879,'QAQC ID Reference Page'!A$1:G$10999,4,FALSE)</f>
        <v>0.55625000000000002</v>
      </c>
      <c r="E879" s="3">
        <f>VLOOKUP(A879,'QAQC ID Reference Page'!A$1:G$10999,5,FALSE)</f>
        <v>1010</v>
      </c>
      <c r="F879" s="3" t="str">
        <f>VLOOKUP(A879,'QAQC ID Reference Page'!A$1:G$10999,6,FALSE)</f>
        <v>G7C</v>
      </c>
      <c r="G879" s="3" t="str">
        <f>VLOOKUP(A879,'QAQC ID Reference Page'!A$1:G$10999,7,FALSE)</f>
        <v>S</v>
      </c>
      <c r="H879" s="13">
        <v>44986</v>
      </c>
      <c r="I879" s="3">
        <v>0.22</v>
      </c>
      <c r="J879" s="3">
        <v>100</v>
      </c>
      <c r="K879" s="3">
        <v>10</v>
      </c>
      <c r="L879" s="3">
        <v>483.82</v>
      </c>
      <c r="M879" s="26">
        <f t="shared" si="9"/>
        <v>0.1</v>
      </c>
      <c r="N879" s="26">
        <f t="shared" si="10"/>
        <v>71.385359999999991</v>
      </c>
      <c r="O879" s="26">
        <f t="shared" si="11"/>
        <v>7.1385359999999993</v>
      </c>
      <c r="P879" s="3"/>
      <c r="Q879" s="3"/>
      <c r="R879" s="3"/>
      <c r="S879" s="3"/>
      <c r="T879" s="3"/>
      <c r="U879" s="3"/>
      <c r="V879" s="3"/>
      <c r="W879" s="3"/>
      <c r="X879" s="3"/>
      <c r="Y879" s="3"/>
      <c r="Z879" s="3"/>
      <c r="AA879" s="3"/>
    </row>
    <row r="880" spans="1:27" x14ac:dyDescent="0.2">
      <c r="A880" s="3">
        <v>14314</v>
      </c>
      <c r="B880" s="3" t="str">
        <f>VLOOKUP(A880,'QAQC ID Reference Page'!A$1:G$10999,2,FALSE)</f>
        <v>OBS1022</v>
      </c>
      <c r="C880" s="11">
        <f>VLOOKUP(A880,'QAQC ID Reference Page'!A$1:G$10999,3,FALSE)</f>
        <v>44862</v>
      </c>
      <c r="D880" s="12">
        <f>VLOOKUP(A880,'QAQC ID Reference Page'!A$1:G$10999,4,FALSE)</f>
        <v>0.58125000000000004</v>
      </c>
      <c r="E880" s="3">
        <f>VLOOKUP(A880,'QAQC ID Reference Page'!A$1:G$10999,5,FALSE)</f>
        <v>1021</v>
      </c>
      <c r="F880" s="3" t="str">
        <f>VLOOKUP(A880,'QAQC ID Reference Page'!A$1:G$10999,6,FALSE)</f>
        <v>EFR</v>
      </c>
      <c r="G880" s="3" t="str">
        <f>VLOOKUP(A880,'QAQC ID Reference Page'!A$1:G$10999,7,FALSE)</f>
        <v>S</v>
      </c>
      <c r="H880" s="13">
        <v>44986</v>
      </c>
      <c r="I880" s="3">
        <v>0.22</v>
      </c>
      <c r="J880" s="3">
        <v>100</v>
      </c>
      <c r="K880" s="3">
        <v>10</v>
      </c>
      <c r="L880" s="3">
        <v>946.41</v>
      </c>
      <c r="M880" s="26">
        <f t="shared" si="9"/>
        <v>0.1</v>
      </c>
      <c r="N880" s="26">
        <f t="shared" si="10"/>
        <v>139.84868</v>
      </c>
      <c r="O880" s="26">
        <f t="shared" si="11"/>
        <v>13.984868000000001</v>
      </c>
      <c r="P880" s="3"/>
      <c r="Q880" s="3"/>
      <c r="R880" s="3"/>
      <c r="S880" s="3"/>
      <c r="T880" s="3"/>
      <c r="U880" s="3"/>
      <c r="V880" s="3"/>
      <c r="W880" s="3"/>
      <c r="X880" s="3"/>
      <c r="Y880" s="3"/>
      <c r="Z880" s="3"/>
      <c r="AA880" s="3"/>
    </row>
    <row r="881" spans="1:27" x14ac:dyDescent="0.2">
      <c r="A881" s="3">
        <v>14315</v>
      </c>
      <c r="B881" s="3" t="str">
        <f>VLOOKUP(A881,'QAQC ID Reference Page'!A$1:G$10999,2,FALSE)</f>
        <v>OBS1022</v>
      </c>
      <c r="C881" s="11">
        <f>VLOOKUP(A881,'QAQC ID Reference Page'!A$1:G$10999,3,FALSE)</f>
        <v>44862</v>
      </c>
      <c r="D881" s="12">
        <f>VLOOKUP(A881,'QAQC ID Reference Page'!A$1:G$10999,4,FALSE)</f>
        <v>0.36388888888888887</v>
      </c>
      <c r="E881" s="3">
        <f>VLOOKUP(A881,'QAQC ID Reference Page'!A$1:G$10999,5,FALSE)</f>
        <v>1029</v>
      </c>
      <c r="F881" s="3" t="str">
        <f>VLOOKUP(A881,'QAQC ID Reference Page'!A$1:G$10999,6,FALSE)</f>
        <v>MR</v>
      </c>
      <c r="G881" s="3" t="str">
        <f>VLOOKUP(A881,'QAQC ID Reference Page'!A$1:G$10999,7,FALSE)</f>
        <v>B</v>
      </c>
      <c r="H881" s="13">
        <v>44986</v>
      </c>
      <c r="I881" s="3">
        <v>0.22</v>
      </c>
      <c r="J881" s="3">
        <v>100</v>
      </c>
      <c r="K881" s="3">
        <v>10</v>
      </c>
      <c r="L881" s="3">
        <v>108.92</v>
      </c>
      <c r="M881" s="26">
        <f t="shared" si="9"/>
        <v>0.1</v>
      </c>
      <c r="N881" s="26">
        <f t="shared" si="10"/>
        <v>15.900159999999998</v>
      </c>
      <c r="O881" s="26">
        <f t="shared" si="11"/>
        <v>1.5900159999999999</v>
      </c>
      <c r="P881" s="3"/>
      <c r="Q881" s="3"/>
      <c r="R881" s="3"/>
      <c r="S881" s="3"/>
      <c r="T881" s="3"/>
      <c r="U881" s="3"/>
      <c r="V881" s="3"/>
      <c r="W881" s="3"/>
      <c r="X881" s="3"/>
      <c r="Y881" s="3"/>
      <c r="Z881" s="3"/>
      <c r="AA881" s="3"/>
    </row>
    <row r="882" spans="1:27" x14ac:dyDescent="0.2">
      <c r="A882" s="3">
        <v>14316</v>
      </c>
      <c r="B882" s="3" t="str">
        <f>VLOOKUP(A882,'QAQC ID Reference Page'!A$1:G$10999,2,FALSE)</f>
        <v>OBS1022</v>
      </c>
      <c r="C882" s="11">
        <f>VLOOKUP(A882,'QAQC ID Reference Page'!A$1:G$10999,3,FALSE)</f>
        <v>44862</v>
      </c>
      <c r="D882" s="12">
        <f>VLOOKUP(A882,'QAQC ID Reference Page'!A$1:G$10999,4,FALSE)</f>
        <v>0.51388888888888884</v>
      </c>
      <c r="E882" s="3">
        <f>VLOOKUP(A882,'QAQC ID Reference Page'!A$1:G$10999,5,FALSE)</f>
        <v>1034</v>
      </c>
      <c r="F882" s="3" t="str">
        <f>VLOOKUP(A882,'QAQC ID Reference Page'!A$1:G$10999,6,FALSE)</f>
        <v>E7C</v>
      </c>
      <c r="G882" s="3" t="str">
        <f>VLOOKUP(A882,'QAQC ID Reference Page'!A$1:G$10999,7,FALSE)</f>
        <v>S</v>
      </c>
      <c r="H882" s="13">
        <v>44986</v>
      </c>
      <c r="I882" s="3">
        <v>0.22</v>
      </c>
      <c r="J882" s="3">
        <v>100</v>
      </c>
      <c r="K882" s="3">
        <v>10</v>
      </c>
      <c r="L882" s="3">
        <v>326.63</v>
      </c>
      <c r="M882" s="26">
        <f t="shared" si="9"/>
        <v>0.1</v>
      </c>
      <c r="N882" s="26">
        <f t="shared" si="10"/>
        <v>48.12124</v>
      </c>
      <c r="O882" s="26">
        <f t="shared" si="11"/>
        <v>4.8121240000000007</v>
      </c>
      <c r="P882" s="3"/>
      <c r="Q882" s="3"/>
      <c r="R882" s="3"/>
      <c r="S882" s="3"/>
      <c r="T882" s="3"/>
      <c r="U882" s="3"/>
      <c r="V882" s="3"/>
      <c r="W882" s="3"/>
      <c r="X882" s="3"/>
      <c r="Y882" s="3"/>
      <c r="Z882" s="3"/>
      <c r="AA882" s="3"/>
    </row>
    <row r="883" spans="1:27" x14ac:dyDescent="0.2">
      <c r="A883" s="3">
        <v>14317</v>
      </c>
      <c r="B883" s="3" t="str">
        <f>VLOOKUP(A883,'QAQC ID Reference Page'!A$1:G$10999,2,FALSE)</f>
        <v>OBS1022</v>
      </c>
      <c r="C883" s="11">
        <f>VLOOKUP(A883,'QAQC ID Reference Page'!A$1:G$10999,3,FALSE)</f>
        <v>44862</v>
      </c>
      <c r="D883" s="12">
        <f>VLOOKUP(A883,'QAQC ID Reference Page'!A$1:G$10999,4,FALSE)</f>
        <v>0.33402777777777776</v>
      </c>
      <c r="E883" s="3">
        <f>VLOOKUP(A883,'QAQC ID Reference Page'!A$1:G$10999,5,FALSE)</f>
        <v>1024</v>
      </c>
      <c r="F883" s="3" t="str">
        <f>VLOOKUP(A883,'QAQC ID Reference Page'!A$1:G$10999,6,FALSE)</f>
        <v>DR</v>
      </c>
      <c r="G883" s="3" t="str">
        <f>VLOOKUP(A883,'QAQC ID Reference Page'!A$1:G$10999,7,FALSE)</f>
        <v>S</v>
      </c>
      <c r="H883" s="13">
        <v>44986</v>
      </c>
      <c r="I883" s="3">
        <v>0.22</v>
      </c>
      <c r="J883" s="3">
        <v>100</v>
      </c>
      <c r="K883" s="3">
        <v>10</v>
      </c>
      <c r="L883" s="3">
        <v>681.21</v>
      </c>
      <c r="M883" s="26">
        <f t="shared" si="9"/>
        <v>0.1</v>
      </c>
      <c r="N883" s="26">
        <f t="shared" si="10"/>
        <v>100.59908</v>
      </c>
      <c r="O883" s="26">
        <f t="shared" si="11"/>
        <v>10.059908</v>
      </c>
      <c r="P883" s="3"/>
      <c r="Q883" s="3"/>
      <c r="R883" s="3"/>
      <c r="S883" s="3"/>
      <c r="T883" s="3"/>
      <c r="U883" s="3"/>
      <c r="V883" s="3"/>
      <c r="W883" s="3"/>
      <c r="X883" s="3"/>
      <c r="Y883" s="3"/>
      <c r="Z883" s="3"/>
      <c r="AA883" s="3"/>
    </row>
    <row r="884" spans="1:27" x14ac:dyDescent="0.2">
      <c r="A884" s="3">
        <v>14318</v>
      </c>
      <c r="B884" s="3" t="str">
        <f>VLOOKUP(A884,'QAQC ID Reference Page'!A$1:G$10999,2,FALSE)</f>
        <v>OBS1022</v>
      </c>
      <c r="C884" s="11">
        <f>VLOOKUP(A884,'QAQC ID Reference Page'!A$1:G$10999,3,FALSE)</f>
        <v>44862</v>
      </c>
      <c r="D884" s="12">
        <f>VLOOKUP(A884,'QAQC ID Reference Page'!A$1:G$10999,4,FALSE)</f>
        <v>0.51388888888888884</v>
      </c>
      <c r="E884" s="3">
        <f>VLOOKUP(A884,'QAQC ID Reference Page'!A$1:G$10999,5,FALSE)</f>
        <v>1042</v>
      </c>
      <c r="F884" s="3" t="str">
        <f>VLOOKUP(A884,'QAQC ID Reference Page'!A$1:G$10999,6,FALSE)</f>
        <v>E7C</v>
      </c>
      <c r="G884" s="3" t="str">
        <f>VLOOKUP(A884,'QAQC ID Reference Page'!A$1:G$10999,7,FALSE)</f>
        <v>B</v>
      </c>
      <c r="H884" s="13">
        <v>44986</v>
      </c>
      <c r="I884" s="3">
        <v>0.22</v>
      </c>
      <c r="J884" s="3">
        <v>100</v>
      </c>
      <c r="K884" s="3">
        <v>10</v>
      </c>
      <c r="L884" s="3">
        <v>248.59</v>
      </c>
      <c r="M884" s="26">
        <f t="shared" si="9"/>
        <v>0.1</v>
      </c>
      <c r="N884" s="26">
        <f t="shared" si="10"/>
        <v>36.57132</v>
      </c>
      <c r="O884" s="26">
        <f t="shared" si="11"/>
        <v>3.6571320000000003</v>
      </c>
      <c r="P884" s="3"/>
      <c r="Q884" s="3"/>
      <c r="R884" s="3"/>
      <c r="S884" s="3"/>
      <c r="T884" s="3"/>
      <c r="U884" s="3"/>
      <c r="V884" s="3"/>
      <c r="W884" s="3"/>
      <c r="X884" s="3"/>
      <c r="Y884" s="3"/>
      <c r="Z884" s="3"/>
      <c r="AA884" s="3"/>
    </row>
    <row r="885" spans="1:27" x14ac:dyDescent="0.2">
      <c r="A885" s="3">
        <v>14319</v>
      </c>
      <c r="B885" s="3" t="str">
        <f>VLOOKUP(A885,'QAQC ID Reference Page'!A$1:G$10999,2,FALSE)</f>
        <v>OBS1022</v>
      </c>
      <c r="C885" s="11">
        <f>VLOOKUP(A885,'QAQC ID Reference Page'!A$1:G$10999,3,FALSE)</f>
        <v>44862</v>
      </c>
      <c r="D885" s="12">
        <f>VLOOKUP(A885,'QAQC ID Reference Page'!A$1:G$10999,4,FALSE)</f>
        <v>0.375</v>
      </c>
      <c r="E885" s="3">
        <f>VLOOKUP(A885,'QAQC ID Reference Page'!A$1:G$10999,5,FALSE)</f>
        <v>1006</v>
      </c>
      <c r="F885" s="3" t="str">
        <f>VLOOKUP(A885,'QAQC ID Reference Page'!A$1:G$10999,6,FALSE)</f>
        <v>TR</v>
      </c>
      <c r="G885" s="3" t="str">
        <f>VLOOKUP(A885,'QAQC ID Reference Page'!A$1:G$10999,7,FALSE)</f>
        <v>S</v>
      </c>
      <c r="H885" s="13">
        <v>44986</v>
      </c>
      <c r="I885" s="3">
        <v>0.22</v>
      </c>
      <c r="J885" s="3">
        <v>100</v>
      </c>
      <c r="K885" s="3">
        <v>10</v>
      </c>
      <c r="L885" s="3">
        <v>692.21</v>
      </c>
      <c r="M885" s="26">
        <f t="shared" si="9"/>
        <v>0.1</v>
      </c>
      <c r="N885" s="26">
        <f t="shared" si="10"/>
        <v>102.22708</v>
      </c>
      <c r="O885" s="26">
        <f t="shared" si="11"/>
        <v>10.222708000000001</v>
      </c>
      <c r="P885" s="3"/>
      <c r="Q885" s="3"/>
      <c r="R885" s="3"/>
      <c r="S885" s="3"/>
      <c r="T885" s="3"/>
      <c r="U885" s="3"/>
      <c r="V885" s="3"/>
      <c r="W885" s="3"/>
      <c r="X885" s="3"/>
      <c r="Y885" s="3"/>
      <c r="Z885" s="3"/>
      <c r="AA885" s="3"/>
    </row>
    <row r="886" spans="1:27" x14ac:dyDescent="0.2">
      <c r="A886" s="3">
        <v>14320</v>
      </c>
      <c r="B886" s="3" t="str">
        <f>VLOOKUP(A886,'QAQC ID Reference Page'!A$1:G$10999,2,FALSE)</f>
        <v>OBS1022</v>
      </c>
      <c r="C886" s="11">
        <f>VLOOKUP(A886,'QAQC ID Reference Page'!A$1:G$10999,3,FALSE)</f>
        <v>44862</v>
      </c>
      <c r="D886" s="12">
        <f>VLOOKUP(A886,'QAQC ID Reference Page'!A$1:G$10999,4,FALSE)</f>
        <v>0.36388888888888887</v>
      </c>
      <c r="E886" s="3">
        <f>VLOOKUP(A886,'QAQC ID Reference Page'!A$1:G$10999,5,FALSE)</f>
        <v>1041</v>
      </c>
      <c r="F886" s="3" t="str">
        <f>VLOOKUP(A886,'QAQC ID Reference Page'!A$1:G$10999,6,FALSE)</f>
        <v>MR</v>
      </c>
      <c r="G886" s="3" t="str">
        <f>VLOOKUP(A886,'QAQC ID Reference Page'!A$1:G$10999,7,FALSE)</f>
        <v>S</v>
      </c>
      <c r="H886" s="13">
        <v>44986</v>
      </c>
      <c r="I886" s="3">
        <v>0.24</v>
      </c>
      <c r="J886" s="3">
        <v>100</v>
      </c>
      <c r="K886" s="3">
        <v>10</v>
      </c>
      <c r="L886" s="3">
        <v>101.27</v>
      </c>
      <c r="M886" s="26">
        <f t="shared" si="9"/>
        <v>0.1</v>
      </c>
      <c r="N886" s="26">
        <f t="shared" si="10"/>
        <v>14.747959999999999</v>
      </c>
      <c r="O886" s="26">
        <f t="shared" si="11"/>
        <v>1.474796</v>
      </c>
      <c r="P886" s="3"/>
      <c r="Q886" s="3"/>
      <c r="R886" s="3"/>
      <c r="S886" s="3"/>
      <c r="T886" s="3"/>
      <c r="U886" s="3"/>
      <c r="V886" s="3"/>
      <c r="W886" s="3"/>
      <c r="X886" s="3"/>
      <c r="Y886" s="3"/>
      <c r="Z886" s="3"/>
      <c r="AA886" s="3"/>
    </row>
    <row r="887" spans="1:27" x14ac:dyDescent="0.2">
      <c r="A887" s="3">
        <v>14321</v>
      </c>
      <c r="B887" s="3" t="str">
        <f>VLOOKUP(A887,'QAQC ID Reference Page'!A$1:G$10999,2,FALSE)</f>
        <v>OBS1022</v>
      </c>
      <c r="C887" s="11">
        <f>VLOOKUP(A887,'QAQC ID Reference Page'!A$1:G$10999,3,FALSE)</f>
        <v>44862</v>
      </c>
      <c r="D887" s="12">
        <f>VLOOKUP(A887,'QAQC ID Reference Page'!A$1:G$10999,4,FALSE)</f>
        <v>0.31319444444444444</v>
      </c>
      <c r="E887" s="3">
        <f>VLOOKUP(A887,'QAQC ID Reference Page'!A$1:G$10999,5,FALSE)</f>
        <v>1025</v>
      </c>
      <c r="F887" s="3" t="str">
        <f>VLOOKUP(A887,'QAQC ID Reference Page'!A$1:G$10999,6,FALSE)</f>
        <v>G6</v>
      </c>
      <c r="G887" s="3" t="str">
        <f>VLOOKUP(A887,'QAQC ID Reference Page'!A$1:G$10999,7,FALSE)</f>
        <v>S</v>
      </c>
      <c r="H887" s="13">
        <v>44986</v>
      </c>
      <c r="I887" s="3">
        <v>0.24</v>
      </c>
      <c r="J887" s="3">
        <v>100</v>
      </c>
      <c r="K887" s="3">
        <v>10</v>
      </c>
      <c r="L887" s="3">
        <v>399.16</v>
      </c>
      <c r="M887" s="26">
        <f t="shared" si="9"/>
        <v>0.1</v>
      </c>
      <c r="N887" s="26">
        <f t="shared" si="10"/>
        <v>58.835679999999996</v>
      </c>
      <c r="O887" s="26">
        <f t="shared" si="11"/>
        <v>5.8835680000000004</v>
      </c>
      <c r="P887" s="3"/>
      <c r="Q887" s="3"/>
      <c r="R887" s="3"/>
      <c r="S887" s="3"/>
      <c r="T887" s="3"/>
      <c r="U887" s="3"/>
      <c r="V887" s="3"/>
      <c r="W887" s="3"/>
      <c r="X887" s="3"/>
      <c r="Y887" s="3"/>
      <c r="Z887" s="3"/>
      <c r="AA887" s="3"/>
    </row>
    <row r="888" spans="1:27" x14ac:dyDescent="0.2">
      <c r="A888" s="3">
        <v>14322</v>
      </c>
      <c r="B888" s="3" t="str">
        <f>VLOOKUP(A888,'QAQC ID Reference Page'!A$1:G$10999,2,FALSE)</f>
        <v>OBS1022</v>
      </c>
      <c r="C888" s="11">
        <f>VLOOKUP(A888,'QAQC ID Reference Page'!A$1:G$10999,3,FALSE)</f>
        <v>44862</v>
      </c>
      <c r="D888" s="12">
        <f>VLOOKUP(A888,'QAQC ID Reference Page'!A$1:G$10999,4,FALSE)</f>
        <v>0.49861111111111112</v>
      </c>
      <c r="E888" s="3">
        <f>VLOOKUP(A888,'QAQC ID Reference Page'!A$1:G$10999,5,FALSE)</f>
        <v>1026</v>
      </c>
      <c r="F888" s="3" t="str">
        <f>VLOOKUP(A888,'QAQC ID Reference Page'!A$1:G$10999,6,FALSE)</f>
        <v>E9</v>
      </c>
      <c r="G888" s="3" t="str">
        <f>VLOOKUP(A888,'QAQC ID Reference Page'!A$1:G$10999,7,FALSE)</f>
        <v>S</v>
      </c>
      <c r="H888" s="13">
        <v>44986</v>
      </c>
      <c r="I888" s="3">
        <v>0.24</v>
      </c>
      <c r="J888" s="3">
        <v>100</v>
      </c>
      <c r="K888" s="3">
        <v>10</v>
      </c>
      <c r="L888" s="3">
        <v>444.7</v>
      </c>
      <c r="M888" s="26">
        <f t="shared" si="9"/>
        <v>0.1</v>
      </c>
      <c r="N888" s="26">
        <f t="shared" si="10"/>
        <v>65.575599999999994</v>
      </c>
      <c r="O888" s="26">
        <f t="shared" si="11"/>
        <v>6.5575599999999996</v>
      </c>
      <c r="P888" s="3"/>
      <c r="Q888" s="3"/>
      <c r="R888" s="3"/>
      <c r="S888" s="3"/>
      <c r="T888" s="3"/>
      <c r="U888" s="3"/>
      <c r="V888" s="3"/>
      <c r="W888" s="3"/>
      <c r="X888" s="3"/>
      <c r="Y888" s="3"/>
      <c r="Z888" s="3"/>
      <c r="AA888" s="3"/>
    </row>
    <row r="889" spans="1:27" x14ac:dyDescent="0.2">
      <c r="A889" s="3">
        <v>14323</v>
      </c>
      <c r="B889" s="3" t="str">
        <f>VLOOKUP(A889,'QAQC ID Reference Page'!A$1:G$10999,2,FALSE)</f>
        <v>OBS1022</v>
      </c>
      <c r="C889" s="11">
        <f>VLOOKUP(A889,'QAQC ID Reference Page'!A$1:G$10999,3,FALSE)</f>
        <v>44862</v>
      </c>
      <c r="D889" s="12">
        <f>VLOOKUP(A889,'QAQC ID Reference Page'!A$1:G$10999,4,FALSE)</f>
        <v>0.43055555555555558</v>
      </c>
      <c r="E889" s="3">
        <f>VLOOKUP(A889,'QAQC ID Reference Page'!A$1:G$10999,5,FALSE)</f>
        <v>1012</v>
      </c>
      <c r="F889" s="3" t="str">
        <f>VLOOKUP(A889,'QAQC ID Reference Page'!A$1:G$10999,6,FALSE)</f>
        <v>I7C</v>
      </c>
      <c r="G889" s="3" t="str">
        <f>VLOOKUP(A889,'QAQC ID Reference Page'!A$1:G$10999,7,FALSE)</f>
        <v>B</v>
      </c>
      <c r="H889" s="13">
        <v>44986</v>
      </c>
      <c r="I889" s="3">
        <v>0.24</v>
      </c>
      <c r="J889" s="3">
        <v>100</v>
      </c>
      <c r="K889" s="3">
        <v>10</v>
      </c>
      <c r="L889" s="3">
        <v>320.95999999999998</v>
      </c>
      <c r="M889" s="26">
        <f t="shared" si="9"/>
        <v>0.1</v>
      </c>
      <c r="N889" s="26">
        <f t="shared" si="10"/>
        <v>47.26207999999999</v>
      </c>
      <c r="O889" s="26">
        <f t="shared" si="11"/>
        <v>4.7262079999999989</v>
      </c>
      <c r="P889" s="3"/>
      <c r="Q889" s="3"/>
      <c r="R889" s="3"/>
      <c r="S889" s="3"/>
      <c r="T889" s="3"/>
      <c r="U889" s="3"/>
      <c r="V889" s="3"/>
      <c r="W889" s="3"/>
      <c r="X889" s="3"/>
      <c r="Y889" s="3"/>
      <c r="Z889" s="3"/>
      <c r="AA889" s="3"/>
    </row>
    <row r="890" spans="1:27" x14ac:dyDescent="0.2">
      <c r="A890" s="3">
        <v>14324</v>
      </c>
      <c r="B890" s="3" t="str">
        <f>VLOOKUP(A890,'QAQC ID Reference Page'!A$1:G$10999,2,FALSE)</f>
        <v>OBS1022</v>
      </c>
      <c r="C890" s="11">
        <f>VLOOKUP(A890,'QAQC ID Reference Page'!A$1:G$10999,3,FALSE)</f>
        <v>44862</v>
      </c>
      <c r="D890" s="12">
        <f>VLOOKUP(A890,'QAQC ID Reference Page'!A$1:G$10999,4,FALSE)</f>
        <v>0.3972222222222222</v>
      </c>
      <c r="E890" s="3">
        <f>VLOOKUP(A890,'QAQC ID Reference Page'!A$1:G$10999,5,FALSE)</f>
        <v>1052</v>
      </c>
      <c r="F890" s="3" t="str">
        <f>VLOOKUP(A890,'QAQC ID Reference Page'!A$1:G$10999,6,FALSE)</f>
        <v>AR</v>
      </c>
      <c r="G890" s="3" t="str">
        <f>VLOOKUP(A890,'QAQC ID Reference Page'!A$1:G$10999,7,FALSE)</f>
        <v>S</v>
      </c>
      <c r="H890" s="13">
        <v>44986</v>
      </c>
      <c r="I890" s="3">
        <v>0.24</v>
      </c>
      <c r="J890" s="3">
        <v>100</v>
      </c>
      <c r="K890" s="3">
        <v>10</v>
      </c>
      <c r="L890" s="3">
        <v>679</v>
      </c>
      <c r="M890" s="26">
        <f t="shared" si="9"/>
        <v>0.1</v>
      </c>
      <c r="N890" s="26">
        <f t="shared" si="10"/>
        <v>100.252</v>
      </c>
      <c r="O890" s="26">
        <f t="shared" si="11"/>
        <v>10.0252</v>
      </c>
      <c r="P890" s="3"/>
      <c r="Q890" s="3"/>
      <c r="R890" s="3"/>
      <c r="S890" s="3"/>
      <c r="T890" s="3"/>
      <c r="U890" s="3"/>
      <c r="V890" s="3"/>
      <c r="W890" s="3"/>
      <c r="X890" s="3"/>
      <c r="Y890" s="3"/>
      <c r="Z890" s="3"/>
      <c r="AA890" s="3"/>
    </row>
    <row r="891" spans="1:27" x14ac:dyDescent="0.2">
      <c r="A891" s="3">
        <v>14325</v>
      </c>
      <c r="B891" s="3" t="str">
        <f>VLOOKUP(A891,'QAQC ID Reference Page'!A$1:G$10999,2,FALSE)</f>
        <v>OBS1022</v>
      </c>
      <c r="C891" s="11">
        <f>VLOOKUP(A891,'QAQC ID Reference Page'!A$1:G$10999,3,FALSE)</f>
        <v>44862</v>
      </c>
      <c r="D891" s="12">
        <f>VLOOKUP(A891,'QAQC ID Reference Page'!A$1:G$10999,4,FALSE)</f>
        <v>0.38541666666666669</v>
      </c>
      <c r="E891" s="3">
        <f>VLOOKUP(A891,'QAQC ID Reference Page'!A$1:G$10999,5,FALSE)</f>
        <v>1017</v>
      </c>
      <c r="F891" s="3" t="str">
        <f>VLOOKUP(A891,'QAQC ID Reference Page'!A$1:G$10999,6,FALSE)</f>
        <v>TR-UP</v>
      </c>
      <c r="G891" s="3" t="str">
        <f>VLOOKUP(A891,'QAQC ID Reference Page'!A$1:G$10999,7,FALSE)</f>
        <v>S</v>
      </c>
      <c r="H891" s="13">
        <v>44986</v>
      </c>
      <c r="I891" s="3">
        <v>0.24</v>
      </c>
      <c r="J891" s="3">
        <v>100</v>
      </c>
      <c r="K891" s="3">
        <v>10</v>
      </c>
      <c r="L891" s="3">
        <v>487.5</v>
      </c>
      <c r="M891" s="26">
        <f t="shared" si="9"/>
        <v>0.1</v>
      </c>
      <c r="N891" s="26">
        <f t="shared" si="10"/>
        <v>71.91</v>
      </c>
      <c r="O891" s="26">
        <f t="shared" si="11"/>
        <v>7.1909999999999998</v>
      </c>
      <c r="P891" s="3"/>
      <c r="Q891" s="3"/>
      <c r="R891" s="3"/>
      <c r="S891" s="3"/>
      <c r="T891" s="3"/>
      <c r="U891" s="3"/>
      <c r="V891" s="3"/>
      <c r="W891" s="3"/>
      <c r="X891" s="3"/>
      <c r="Y891" s="3"/>
      <c r="Z891" s="3"/>
      <c r="AA891" s="3"/>
    </row>
    <row r="892" spans="1:27" x14ac:dyDescent="0.2">
      <c r="A892" s="3">
        <v>14326</v>
      </c>
      <c r="B892" s="3" t="str">
        <f>VLOOKUP(A892,'QAQC ID Reference Page'!A$1:G$10999,2,FALSE)</f>
        <v>OBS1022</v>
      </c>
      <c r="C892" s="11">
        <f>VLOOKUP(A892,'QAQC ID Reference Page'!A$1:G$10999,3,FALSE)</f>
        <v>44862</v>
      </c>
      <c r="D892" s="12">
        <f>VLOOKUP(A892,'QAQC ID Reference Page'!A$1:G$10999,4,FALSE)</f>
        <v>0.375</v>
      </c>
      <c r="E892" s="3">
        <f>VLOOKUP(A892,'QAQC ID Reference Page'!A$1:G$10999,5,FALSE)</f>
        <v>1040</v>
      </c>
      <c r="F892" s="3" t="str">
        <f>VLOOKUP(A892,'QAQC ID Reference Page'!A$1:G$10999,6,FALSE)</f>
        <v>TR</v>
      </c>
      <c r="G892" s="3" t="str">
        <f>VLOOKUP(A892,'QAQC ID Reference Page'!A$1:G$10999,7,FALSE)</f>
        <v>B</v>
      </c>
      <c r="H892" s="13">
        <v>44986</v>
      </c>
      <c r="I892" s="3">
        <v>0.24</v>
      </c>
      <c r="J892" s="3">
        <v>100</v>
      </c>
      <c r="K892" s="3">
        <v>10</v>
      </c>
      <c r="L892" s="3">
        <v>714.81</v>
      </c>
      <c r="M892" s="26">
        <f t="shared" si="9"/>
        <v>0.1</v>
      </c>
      <c r="N892" s="26">
        <f t="shared" si="10"/>
        <v>105.55188</v>
      </c>
      <c r="O892" s="26">
        <f t="shared" si="11"/>
        <v>10.555188000000001</v>
      </c>
      <c r="P892" s="3"/>
      <c r="Q892" s="3"/>
      <c r="R892" s="3"/>
      <c r="S892" s="3"/>
      <c r="T892" s="3"/>
      <c r="U892" s="3"/>
      <c r="V892" s="3"/>
      <c r="W892" s="3"/>
      <c r="X892" s="3"/>
      <c r="Y892" s="3"/>
      <c r="Z892" s="3"/>
      <c r="AA892" s="3"/>
    </row>
    <row r="893" spans="1:27" x14ac:dyDescent="0.2">
      <c r="A893" s="3">
        <v>14327</v>
      </c>
      <c r="B893" s="3" t="str">
        <f>VLOOKUP(A893,'QAQC ID Reference Page'!A$1:G$10999,2,FALSE)</f>
        <v>OBS1022</v>
      </c>
      <c r="C893" s="11">
        <f>VLOOKUP(A893,'QAQC ID Reference Page'!A$1:G$10999,3,FALSE)</f>
        <v>44862</v>
      </c>
      <c r="D893" s="12">
        <f>VLOOKUP(A893,'QAQC ID Reference Page'!A$1:G$10999,4,FALSE)</f>
        <v>0.47222222222222221</v>
      </c>
      <c r="E893" s="3">
        <f>VLOOKUP(A893,'QAQC ID Reference Page'!A$1:G$10999,5,FALSE)</f>
        <v>1037</v>
      </c>
      <c r="F893" s="3" t="str">
        <f>VLOOKUP(A893,'QAQC ID Reference Page'!A$1:G$10999,6,FALSE)</f>
        <v>G9</v>
      </c>
      <c r="G893" s="3" t="str">
        <f>VLOOKUP(A893,'QAQC ID Reference Page'!A$1:G$10999,7,FALSE)</f>
        <v>S</v>
      </c>
      <c r="H893" s="13">
        <v>44986</v>
      </c>
      <c r="I893" s="3">
        <v>0.24</v>
      </c>
      <c r="J893" s="3">
        <v>100</v>
      </c>
      <c r="K893" s="3">
        <v>10</v>
      </c>
      <c r="L893" s="3">
        <v>427.07</v>
      </c>
      <c r="M893" s="26">
        <f t="shared" si="9"/>
        <v>0.1</v>
      </c>
      <c r="N893" s="26">
        <f t="shared" si="10"/>
        <v>62.966359999999995</v>
      </c>
      <c r="O893" s="26">
        <f t="shared" si="11"/>
        <v>6.2966359999999995</v>
      </c>
      <c r="P893" s="3"/>
      <c r="Q893" s="3"/>
      <c r="R893" s="3"/>
      <c r="S893" s="3"/>
      <c r="T893" s="3"/>
      <c r="U893" s="3"/>
      <c r="V893" s="3"/>
      <c r="W893" s="3"/>
      <c r="X893" s="3"/>
      <c r="Y893" s="3"/>
      <c r="Z893" s="3"/>
      <c r="AA893" s="3"/>
    </row>
    <row r="894" spans="1:27" x14ac:dyDescent="0.2">
      <c r="A894" s="3">
        <v>14328</v>
      </c>
      <c r="B894" s="3" t="str">
        <f>VLOOKUP(A894,'QAQC ID Reference Page'!A$1:G$10999,2,FALSE)</f>
        <v>OBS1022</v>
      </c>
      <c r="C894" s="11">
        <f>VLOOKUP(A894,'QAQC ID Reference Page'!A$1:G$10999,3,FALSE)</f>
        <v>44862</v>
      </c>
      <c r="D894" s="12">
        <f>VLOOKUP(A894,'QAQC ID Reference Page'!A$1:G$10999,4,FALSE)</f>
        <v>0.40555555555555556</v>
      </c>
      <c r="E894" s="3">
        <f>VLOOKUP(A894,'QAQC ID Reference Page'!A$1:G$10999,5,FALSE)</f>
        <v>1035</v>
      </c>
      <c r="F894" s="3" t="str">
        <f>VLOOKUP(A894,'QAQC ID Reference Page'!A$1:G$10999,6,FALSE)</f>
        <v>BR</v>
      </c>
      <c r="G894" s="3" t="str">
        <f>VLOOKUP(A894,'QAQC ID Reference Page'!A$1:G$10999,7,FALSE)</f>
        <v>S</v>
      </c>
      <c r="H894" s="13">
        <v>44986</v>
      </c>
      <c r="I894" s="3">
        <v>0.24</v>
      </c>
      <c r="J894" s="3">
        <v>100</v>
      </c>
      <c r="K894" s="3">
        <v>10</v>
      </c>
      <c r="L894" s="3">
        <v>597.21</v>
      </c>
      <c r="M894" s="26">
        <f t="shared" si="9"/>
        <v>0.1</v>
      </c>
      <c r="N894" s="26">
        <f t="shared" si="10"/>
        <v>88.147080000000003</v>
      </c>
      <c r="O894" s="26">
        <f t="shared" si="11"/>
        <v>8.8147080000000013</v>
      </c>
      <c r="P894" s="3"/>
      <c r="Q894" s="3"/>
      <c r="R894" s="3"/>
      <c r="S894" s="3"/>
      <c r="T894" s="3"/>
      <c r="U894" s="3"/>
      <c r="V894" s="3"/>
      <c r="W894" s="3"/>
      <c r="X894" s="3"/>
      <c r="Y894" s="3"/>
      <c r="Z894" s="3"/>
      <c r="AA894" s="3"/>
    </row>
    <row r="895" spans="1:27" x14ac:dyDescent="0.2">
      <c r="A895" s="3">
        <v>14329</v>
      </c>
      <c r="B895" s="3" t="str">
        <f>VLOOKUP(A895,'QAQC ID Reference Page'!A$1:G$10999,2,FALSE)</f>
        <v>OBS1022</v>
      </c>
      <c r="C895" s="11">
        <f>VLOOKUP(A895,'QAQC ID Reference Page'!A$1:G$10999,3,FALSE)</f>
        <v>44862</v>
      </c>
      <c r="D895" s="12">
        <f>VLOOKUP(A895,'QAQC ID Reference Page'!A$1:G$10999,4,FALSE)</f>
        <v>0.43055555555555558</v>
      </c>
      <c r="E895" s="3">
        <f>VLOOKUP(A895,'QAQC ID Reference Page'!A$1:G$10999,5,FALSE)</f>
        <v>1016</v>
      </c>
      <c r="F895" s="3" t="str">
        <f>VLOOKUP(A895,'QAQC ID Reference Page'!A$1:G$10999,6,FALSE)</f>
        <v>I7C</v>
      </c>
      <c r="G895" s="3" t="str">
        <f>VLOOKUP(A895,'QAQC ID Reference Page'!A$1:G$10999,7,FALSE)</f>
        <v>S</v>
      </c>
      <c r="H895" s="13">
        <v>44986</v>
      </c>
      <c r="I895" s="3">
        <v>0.24</v>
      </c>
      <c r="J895" s="3">
        <v>100</v>
      </c>
      <c r="K895" s="3">
        <v>10</v>
      </c>
      <c r="L895" s="3">
        <v>547.75</v>
      </c>
      <c r="M895" s="26">
        <f t="shared" si="9"/>
        <v>0.1</v>
      </c>
      <c r="N895" s="26">
        <f t="shared" si="10"/>
        <v>80.826999999999998</v>
      </c>
      <c r="O895" s="26">
        <f t="shared" si="11"/>
        <v>8.0827000000000009</v>
      </c>
      <c r="P895" s="3"/>
      <c r="Q895" s="3"/>
      <c r="R895" s="3"/>
      <c r="S895" s="3"/>
      <c r="T895" s="3"/>
      <c r="U895" s="3"/>
      <c r="V895" s="3"/>
      <c r="W895" s="3"/>
      <c r="X895" s="3"/>
      <c r="Y895" s="3"/>
      <c r="Z895" s="3"/>
      <c r="AA895" s="3"/>
    </row>
    <row r="896" spans="1:27" x14ac:dyDescent="0.2">
      <c r="A896" s="3">
        <v>14330</v>
      </c>
      <c r="B896" s="3" t="str">
        <f>VLOOKUP(A896,'QAQC ID Reference Page'!A$1:G$10999,2,FALSE)</f>
        <v>OBS1022</v>
      </c>
      <c r="C896" s="11">
        <f>VLOOKUP(A896,'QAQC ID Reference Page'!A$1:G$10999,3,FALSE)</f>
        <v>44862</v>
      </c>
      <c r="D896" s="12">
        <f>VLOOKUP(A896,'QAQC ID Reference Page'!A$1:G$10999,4,FALSE)</f>
        <v>0.41736111111111113</v>
      </c>
      <c r="E896" s="3">
        <f>VLOOKUP(A896,'QAQC ID Reference Page'!A$1:G$10999,5,FALSE)</f>
        <v>1027</v>
      </c>
      <c r="F896" s="3" t="str">
        <f>VLOOKUP(A896,'QAQC ID Reference Page'!A$1:G$10999,6,FALSE)</f>
        <v>I9</v>
      </c>
      <c r="G896" s="3" t="str">
        <f>VLOOKUP(A896,'QAQC ID Reference Page'!A$1:G$10999,7,FALSE)</f>
        <v>S</v>
      </c>
      <c r="H896" s="13">
        <v>44986</v>
      </c>
      <c r="I896" s="3">
        <v>0.24</v>
      </c>
      <c r="J896" s="3">
        <v>100</v>
      </c>
      <c r="K896" s="3">
        <v>10</v>
      </c>
      <c r="L896" s="3">
        <v>694.84</v>
      </c>
      <c r="M896" s="26">
        <f t="shared" si="9"/>
        <v>0.1</v>
      </c>
      <c r="N896" s="26">
        <f t="shared" si="10"/>
        <v>102.59632000000001</v>
      </c>
      <c r="O896" s="26">
        <f t="shared" si="11"/>
        <v>10.259632000000002</v>
      </c>
      <c r="P896" s="3"/>
      <c r="Q896" s="3"/>
      <c r="R896" s="3"/>
      <c r="S896" s="3"/>
      <c r="T896" s="3"/>
      <c r="U896" s="3"/>
      <c r="V896" s="3"/>
      <c r="W896" s="3"/>
      <c r="X896" s="3"/>
      <c r="Y896" s="3"/>
      <c r="Z896" s="3"/>
      <c r="AA896" s="3"/>
    </row>
    <row r="897" spans="1:27" x14ac:dyDescent="0.2">
      <c r="A897" s="3">
        <v>14331</v>
      </c>
      <c r="B897" s="3" t="str">
        <f>VLOOKUP(A897,'QAQC ID Reference Page'!A$1:G$10999,2,FALSE)</f>
        <v>OBS1022</v>
      </c>
      <c r="C897" s="11">
        <f>VLOOKUP(A897,'QAQC ID Reference Page'!A$1:G$10999,3,FALSE)</f>
        <v>44862</v>
      </c>
      <c r="D897" s="12">
        <f>VLOOKUP(A897,'QAQC ID Reference Page'!A$1:G$10999,4,FALSE)</f>
        <v>0.52777777777777779</v>
      </c>
      <c r="E897" s="3">
        <f>VLOOKUP(A897,'QAQC ID Reference Page'!A$1:G$10999,5,FALSE)</f>
        <v>1051</v>
      </c>
      <c r="F897" s="3" t="str">
        <f>VLOOKUP(A897,'QAQC ID Reference Page'!A$1:G$10999,6,FALSE)</f>
        <v>E6</v>
      </c>
      <c r="G897" s="3" t="str">
        <f>VLOOKUP(A897,'QAQC ID Reference Page'!A$1:G$10999,7,FALSE)</f>
        <v>S</v>
      </c>
      <c r="H897" s="13">
        <v>44986</v>
      </c>
      <c r="I897" s="3">
        <v>0.24</v>
      </c>
      <c r="J897" s="3">
        <v>100</v>
      </c>
      <c r="K897" s="3">
        <v>10</v>
      </c>
      <c r="L897" s="3">
        <v>169.14</v>
      </c>
      <c r="M897" s="26">
        <f t="shared" si="9"/>
        <v>0.1</v>
      </c>
      <c r="N897" s="26">
        <f t="shared" si="10"/>
        <v>24.792719999999999</v>
      </c>
      <c r="O897" s="26">
        <f t="shared" si="11"/>
        <v>2.4792719999999999</v>
      </c>
      <c r="P897" s="3"/>
      <c r="Q897" s="3"/>
      <c r="R897" s="3"/>
      <c r="S897" s="3"/>
      <c r="T897" s="3"/>
      <c r="U897" s="3"/>
      <c r="V897" s="3"/>
      <c r="W897" s="3"/>
      <c r="X897" s="3"/>
      <c r="Y897" s="3"/>
      <c r="Z897" s="3"/>
      <c r="AA897" s="3"/>
    </row>
    <row r="898" spans="1:27" x14ac:dyDescent="0.2">
      <c r="A898" s="3">
        <v>14332</v>
      </c>
      <c r="B898" s="3" t="str">
        <f>VLOOKUP(A898,'QAQC ID Reference Page'!A$1:G$10999,2,FALSE)</f>
        <v>OBS1022</v>
      </c>
      <c r="C898" s="11">
        <f>VLOOKUP(A898,'QAQC ID Reference Page'!A$1:G$10999,3,FALSE)</f>
        <v>44862</v>
      </c>
      <c r="D898" s="12">
        <f>VLOOKUP(A898,'QAQC ID Reference Page'!A$1:G$10999,4,FALSE)</f>
        <v>0.55625000000000002</v>
      </c>
      <c r="E898" s="3">
        <f>VLOOKUP(A898,'QAQC ID Reference Page'!A$1:G$10999,5,FALSE)</f>
        <v>1030</v>
      </c>
      <c r="F898" s="3" t="str">
        <f>VLOOKUP(A898,'QAQC ID Reference Page'!A$1:G$10999,6,FALSE)</f>
        <v>G7C</v>
      </c>
      <c r="G898" s="3" t="str">
        <f>VLOOKUP(A898,'QAQC ID Reference Page'!A$1:G$10999,7,FALSE)</f>
        <v>B</v>
      </c>
      <c r="H898" s="13">
        <v>44986</v>
      </c>
      <c r="I898" s="3">
        <v>0.24</v>
      </c>
      <c r="J898" s="3">
        <v>100</v>
      </c>
      <c r="K898" s="3">
        <v>10</v>
      </c>
      <c r="L898" s="3">
        <v>276.66000000000003</v>
      </c>
      <c r="M898" s="26">
        <f t="shared" si="9"/>
        <v>0.1</v>
      </c>
      <c r="N898" s="26">
        <f t="shared" si="10"/>
        <v>40.705680000000001</v>
      </c>
      <c r="O898" s="26">
        <f t="shared" si="11"/>
        <v>4.0705680000000006</v>
      </c>
      <c r="P898" s="3"/>
      <c r="Q898" s="3"/>
      <c r="R898" s="3"/>
      <c r="S898" s="3"/>
      <c r="T898" s="3"/>
      <c r="U898" s="3"/>
      <c r="V898" s="3"/>
      <c r="W898" s="3"/>
      <c r="X898" s="3"/>
      <c r="Y898" s="3"/>
      <c r="Z898" s="3"/>
      <c r="AA898" s="3"/>
    </row>
    <row r="899" spans="1:27" x14ac:dyDescent="0.2">
      <c r="A899" s="3">
        <v>14400</v>
      </c>
      <c r="B899" s="3" t="str">
        <f>VLOOKUP(A899,'QAQC ID Reference Page'!A$1:G$10999,2,FALSE)</f>
        <v>OBS1222</v>
      </c>
      <c r="C899" s="11">
        <f>VLOOKUP(A899,'QAQC ID Reference Page'!A$1:G$10999,3,FALSE)</f>
        <v>44902</v>
      </c>
      <c r="D899" s="12">
        <f>VLOOKUP(A899,'QAQC ID Reference Page'!A$1:G$10999,4,FALSE)</f>
        <v>0.42291666666666666</v>
      </c>
      <c r="E899" s="3">
        <f>VLOOKUP(A899,'QAQC ID Reference Page'!A$1:G$10999,5,FALSE)</f>
        <v>1036</v>
      </c>
      <c r="F899" s="3" t="str">
        <f>VLOOKUP(A899,'QAQC ID Reference Page'!A$1:G$10999,6,FALSE)</f>
        <v>I9</v>
      </c>
      <c r="G899" s="3" t="str">
        <f>VLOOKUP(A899,'QAQC ID Reference Page'!A$1:G$10999,7,FALSE)</f>
        <v>S</v>
      </c>
      <c r="H899" s="13">
        <v>44986</v>
      </c>
      <c r="I899" s="3">
        <v>0.27</v>
      </c>
      <c r="J899" s="3">
        <v>100</v>
      </c>
      <c r="K899" s="3">
        <v>10</v>
      </c>
      <c r="L899" s="3">
        <v>332.28</v>
      </c>
      <c r="M899" s="26">
        <f t="shared" si="9"/>
        <v>0.1</v>
      </c>
      <c r="N899" s="26">
        <f t="shared" si="10"/>
        <v>48.907439999999987</v>
      </c>
      <c r="O899" s="26">
        <f t="shared" si="11"/>
        <v>4.8907439999999989</v>
      </c>
      <c r="P899" s="3"/>
      <c r="Q899" s="3"/>
      <c r="R899" s="3"/>
      <c r="S899" s="3"/>
      <c r="T899" s="3"/>
      <c r="U899" s="3"/>
      <c r="V899" s="3"/>
      <c r="W899" s="3"/>
      <c r="X899" s="3"/>
      <c r="Y899" s="3"/>
      <c r="Z899" s="3"/>
      <c r="AA899" s="3"/>
    </row>
    <row r="900" spans="1:27" x14ac:dyDescent="0.2">
      <c r="A900" s="3">
        <v>14401</v>
      </c>
      <c r="B900" s="3" t="str">
        <f>VLOOKUP(A900,'QAQC ID Reference Page'!A$1:G$10999,2,FALSE)</f>
        <v>OBS1222</v>
      </c>
      <c r="C900" s="11">
        <f>VLOOKUP(A900,'QAQC ID Reference Page'!A$1:G$10999,3,FALSE)</f>
        <v>44902</v>
      </c>
      <c r="D900" s="12">
        <f>VLOOKUP(A900,'QAQC ID Reference Page'!A$1:G$10999,4,FALSE)</f>
        <v>0.53402777777777777</v>
      </c>
      <c r="E900" s="3">
        <f>VLOOKUP(A900,'QAQC ID Reference Page'!A$1:G$10999,5,FALSE)</f>
        <v>1051</v>
      </c>
      <c r="F900" s="3" t="str">
        <f>VLOOKUP(A900,'QAQC ID Reference Page'!A$1:G$10999,6,FALSE)</f>
        <v>G7C</v>
      </c>
      <c r="G900" s="3" t="str">
        <f>VLOOKUP(A900,'QAQC ID Reference Page'!A$1:G$10999,7,FALSE)</f>
        <v>B</v>
      </c>
      <c r="H900" s="13">
        <v>44986</v>
      </c>
      <c r="I900" s="3">
        <v>0.24</v>
      </c>
      <c r="J900" s="3">
        <v>100</v>
      </c>
      <c r="K900" s="3">
        <v>10</v>
      </c>
      <c r="L900" s="3">
        <v>191.14</v>
      </c>
      <c r="M900" s="26">
        <f t="shared" si="9"/>
        <v>0.1</v>
      </c>
      <c r="N900" s="26">
        <f t="shared" si="10"/>
        <v>28.048719999999999</v>
      </c>
      <c r="O900" s="26">
        <f t="shared" si="11"/>
        <v>2.804872</v>
      </c>
      <c r="P900" s="3"/>
      <c r="Q900" s="3"/>
      <c r="R900" s="3"/>
      <c r="S900" s="3"/>
      <c r="T900" s="3"/>
      <c r="U900" s="3"/>
      <c r="V900" s="3"/>
      <c r="W900" s="3"/>
      <c r="X900" s="3"/>
      <c r="Y900" s="3"/>
      <c r="Z900" s="3"/>
      <c r="AA900" s="3"/>
    </row>
    <row r="901" spans="1:27" x14ac:dyDescent="0.2">
      <c r="A901" s="3">
        <v>14402</v>
      </c>
      <c r="B901" s="3" t="str">
        <f>VLOOKUP(A901,'QAQC ID Reference Page'!A$1:G$10999,2,FALSE)</f>
        <v>OBS1222</v>
      </c>
      <c r="C901" s="11">
        <f>VLOOKUP(A901,'QAQC ID Reference Page'!A$1:G$10999,3,FALSE)</f>
        <v>44902</v>
      </c>
      <c r="D901" s="12">
        <f>VLOOKUP(A901,'QAQC ID Reference Page'!A$1:G$10999,4,FALSE)</f>
        <v>0.52222222222222225</v>
      </c>
      <c r="E901" s="3">
        <f>VLOOKUP(A901,'QAQC ID Reference Page'!A$1:G$10999,5,FALSE)</f>
        <v>1035</v>
      </c>
      <c r="F901" s="3" t="str">
        <f>VLOOKUP(A901,'QAQC ID Reference Page'!A$1:G$10999,6,FALSE)</f>
        <v>G6</v>
      </c>
      <c r="G901" s="3" t="str">
        <f>VLOOKUP(A901,'QAQC ID Reference Page'!A$1:G$10999,7,FALSE)</f>
        <v>S</v>
      </c>
      <c r="H901" s="13">
        <v>44986</v>
      </c>
      <c r="I901" s="3">
        <v>0.24</v>
      </c>
      <c r="J901" s="3">
        <v>100</v>
      </c>
      <c r="K901" s="3">
        <v>10</v>
      </c>
      <c r="L901" s="3">
        <v>969.31</v>
      </c>
      <c r="M901" s="26">
        <f t="shared" si="9"/>
        <v>0.1</v>
      </c>
      <c r="N901" s="26">
        <f t="shared" si="10"/>
        <v>143.21787999999998</v>
      </c>
      <c r="O901" s="26">
        <f t="shared" si="11"/>
        <v>14.321787999999998</v>
      </c>
      <c r="P901" s="3"/>
      <c r="Q901" s="3"/>
      <c r="R901" s="3"/>
      <c r="S901" s="3"/>
      <c r="T901" s="3"/>
      <c r="U901" s="3"/>
      <c r="V901" s="3"/>
      <c r="W901" s="3"/>
      <c r="X901" s="3"/>
      <c r="Y901" s="3"/>
      <c r="Z901" s="3"/>
      <c r="AA901" s="3"/>
    </row>
    <row r="902" spans="1:27" x14ac:dyDescent="0.2">
      <c r="A902" s="3">
        <v>14403</v>
      </c>
      <c r="B902" s="3" t="str">
        <f>VLOOKUP(A902,'QAQC ID Reference Page'!A$1:G$10999,2,FALSE)</f>
        <v>OBS1222</v>
      </c>
      <c r="C902" s="11">
        <f>VLOOKUP(A902,'QAQC ID Reference Page'!A$1:G$10999,3,FALSE)</f>
        <v>44902</v>
      </c>
      <c r="D902" s="12">
        <f>VLOOKUP(A902,'QAQC ID Reference Page'!A$1:G$10999,4,FALSE)</f>
        <v>0.34236111111111112</v>
      </c>
      <c r="E902" s="3">
        <f>VLOOKUP(A902,'QAQC ID Reference Page'!A$1:G$10999,5,FALSE)</f>
        <v>1018</v>
      </c>
      <c r="F902" s="3" t="str">
        <f>VLOOKUP(A902,'QAQC ID Reference Page'!A$1:G$10999,6,FALSE)</f>
        <v>E7C</v>
      </c>
      <c r="G902" s="3" t="str">
        <f>VLOOKUP(A902,'QAQC ID Reference Page'!A$1:G$10999,7,FALSE)</f>
        <v>S</v>
      </c>
      <c r="H902" s="13">
        <v>44986</v>
      </c>
      <c r="I902" s="3">
        <v>0.24</v>
      </c>
      <c r="J902" s="3">
        <v>100</v>
      </c>
      <c r="K902" s="3">
        <v>10</v>
      </c>
      <c r="L902" s="3">
        <v>260.51</v>
      </c>
      <c r="M902" s="26">
        <f t="shared" si="9"/>
        <v>0.1</v>
      </c>
      <c r="N902" s="26">
        <f t="shared" si="10"/>
        <v>38.315479999999994</v>
      </c>
      <c r="O902" s="26">
        <f t="shared" si="11"/>
        <v>3.8315479999999997</v>
      </c>
      <c r="P902" s="3"/>
      <c r="Q902" s="3"/>
      <c r="R902" s="3"/>
      <c r="S902" s="3"/>
      <c r="T902" s="3"/>
      <c r="U902" s="3"/>
      <c r="V902" s="3"/>
      <c r="W902" s="3"/>
      <c r="X902" s="3"/>
      <c r="Y902" s="3"/>
      <c r="Z902" s="3"/>
      <c r="AA902" s="3"/>
    </row>
    <row r="903" spans="1:27" x14ac:dyDescent="0.2">
      <c r="A903" s="3">
        <v>14404</v>
      </c>
      <c r="B903" s="3" t="str">
        <f>VLOOKUP(A903,'QAQC ID Reference Page'!A$1:G$10999,2,FALSE)</f>
        <v>OBS1222</v>
      </c>
      <c r="C903" s="11">
        <f>VLOOKUP(A903,'QAQC ID Reference Page'!A$1:G$10999,3,FALSE)</f>
        <v>44902</v>
      </c>
      <c r="D903" s="12">
        <f>VLOOKUP(A903,'QAQC ID Reference Page'!A$1:G$10999,4,FALSE)</f>
        <v>0.30277777777777776</v>
      </c>
      <c r="E903" s="3">
        <f>VLOOKUP(A903,'QAQC ID Reference Page'!A$1:G$10999,5,FALSE)</f>
        <v>1038</v>
      </c>
      <c r="F903" s="3" t="str">
        <f>VLOOKUP(A903,'QAQC ID Reference Page'!A$1:G$10999,6,FALSE)</f>
        <v>EFR</v>
      </c>
      <c r="G903" s="3" t="str">
        <f>VLOOKUP(A903,'QAQC ID Reference Page'!A$1:G$10999,7,FALSE)</f>
        <v>S</v>
      </c>
      <c r="H903" s="13">
        <v>44986</v>
      </c>
      <c r="I903" s="3">
        <v>0.24</v>
      </c>
      <c r="J903" s="3">
        <v>100</v>
      </c>
      <c r="K903" s="3">
        <v>10</v>
      </c>
      <c r="L903" s="3">
        <v>916.76</v>
      </c>
      <c r="M903" s="26">
        <f t="shared" si="9"/>
        <v>0.1</v>
      </c>
      <c r="N903" s="26">
        <f t="shared" si="10"/>
        <v>135.44047999999998</v>
      </c>
      <c r="O903" s="26">
        <f t="shared" si="11"/>
        <v>13.544047999999998</v>
      </c>
      <c r="P903" s="3"/>
      <c r="Q903" s="3"/>
      <c r="R903" s="3"/>
      <c r="S903" s="3"/>
      <c r="T903" s="3"/>
      <c r="U903" s="3"/>
      <c r="V903" s="3"/>
      <c r="W903" s="3"/>
      <c r="X903" s="3"/>
      <c r="Y903" s="3"/>
      <c r="Z903" s="3"/>
      <c r="AA903" s="3"/>
    </row>
    <row r="904" spans="1:27" x14ac:dyDescent="0.2">
      <c r="A904" s="3">
        <v>14405</v>
      </c>
      <c r="B904" s="3" t="str">
        <f>VLOOKUP(A904,'QAQC ID Reference Page'!A$1:G$10999,2,FALSE)</f>
        <v>OBS1222</v>
      </c>
      <c r="C904" s="11">
        <f>VLOOKUP(A904,'QAQC ID Reference Page'!A$1:G$10999,3,FALSE)</f>
        <v>44902</v>
      </c>
      <c r="D904" s="12">
        <f>VLOOKUP(A904,'QAQC ID Reference Page'!A$1:G$10999,4,FALSE)</f>
        <v>0.4465277777777778</v>
      </c>
      <c r="E904" s="3">
        <f>VLOOKUP(A904,'QAQC ID Reference Page'!A$1:G$10999,5,FALSE)</f>
        <v>1037</v>
      </c>
      <c r="F904" s="3" t="str">
        <f>VLOOKUP(A904,'QAQC ID Reference Page'!A$1:G$10999,6,FALSE)</f>
        <v>AR</v>
      </c>
      <c r="G904" s="3" t="str">
        <f>VLOOKUP(A904,'QAQC ID Reference Page'!A$1:G$10999,7,FALSE)</f>
        <v>S</v>
      </c>
      <c r="H904" s="13">
        <v>44986</v>
      </c>
      <c r="I904" s="3">
        <v>0.24</v>
      </c>
      <c r="J904" s="3">
        <v>100</v>
      </c>
      <c r="K904" s="3">
        <v>10</v>
      </c>
      <c r="L904" s="3">
        <v>351.3</v>
      </c>
      <c r="M904" s="26">
        <f t="shared" si="9"/>
        <v>0.1</v>
      </c>
      <c r="N904" s="26">
        <f t="shared" si="10"/>
        <v>51.752399999999994</v>
      </c>
      <c r="O904" s="26">
        <f t="shared" si="11"/>
        <v>5.1752399999999996</v>
      </c>
      <c r="P904" s="3"/>
      <c r="Q904" s="3"/>
      <c r="R904" s="3"/>
      <c r="S904" s="3"/>
      <c r="T904" s="3"/>
      <c r="U904" s="3"/>
      <c r="V904" s="3"/>
      <c r="W904" s="3"/>
      <c r="X904" s="3"/>
      <c r="Y904" s="3"/>
      <c r="Z904" s="3"/>
      <c r="AA904" s="3"/>
    </row>
    <row r="905" spans="1:27" x14ac:dyDescent="0.2">
      <c r="A905" s="3">
        <v>14406</v>
      </c>
      <c r="B905" s="3" t="str">
        <f>VLOOKUP(A905,'QAQC ID Reference Page'!A$1:G$10999,2,FALSE)</f>
        <v>OBS1222</v>
      </c>
      <c r="C905" s="11">
        <f>VLOOKUP(A905,'QAQC ID Reference Page'!A$1:G$10999,3,FALSE)</f>
        <v>44902</v>
      </c>
      <c r="D905" s="12">
        <f>VLOOKUP(A905,'QAQC ID Reference Page'!A$1:G$10999,4,FALSE)</f>
        <v>0.3263888888888889</v>
      </c>
      <c r="E905" s="3">
        <f>VLOOKUP(A905,'QAQC ID Reference Page'!A$1:G$10999,5,FALSE)</f>
        <v>1015</v>
      </c>
      <c r="F905" s="3" t="str">
        <f>VLOOKUP(A905,'QAQC ID Reference Page'!A$1:G$10999,6,FALSE)</f>
        <v>E6</v>
      </c>
      <c r="G905" s="3" t="str">
        <f>VLOOKUP(A905,'QAQC ID Reference Page'!A$1:G$10999,7,FALSE)</f>
        <v>S</v>
      </c>
      <c r="H905" s="13">
        <v>44986</v>
      </c>
      <c r="I905" s="3">
        <v>0.24</v>
      </c>
      <c r="J905" s="3">
        <v>100</v>
      </c>
      <c r="K905" s="3">
        <v>10</v>
      </c>
      <c r="L905" s="3">
        <v>1150.6199999999999</v>
      </c>
      <c r="M905" s="26">
        <f t="shared" si="9"/>
        <v>0.1</v>
      </c>
      <c r="N905" s="26">
        <f t="shared" si="10"/>
        <v>170.05175999999997</v>
      </c>
      <c r="O905" s="26">
        <f t="shared" si="11"/>
        <v>17.005175999999999</v>
      </c>
      <c r="P905" s="3"/>
      <c r="Q905" s="3"/>
      <c r="R905" s="3"/>
      <c r="S905" s="3"/>
      <c r="T905" s="3"/>
      <c r="U905" s="3"/>
      <c r="V905" s="3"/>
      <c r="W905" s="3"/>
      <c r="X905" s="3"/>
      <c r="Y905" s="3"/>
      <c r="Z905" s="3"/>
      <c r="AA905" s="3"/>
    </row>
    <row r="906" spans="1:27" x14ac:dyDescent="0.2">
      <c r="A906" s="3">
        <v>14407</v>
      </c>
      <c r="B906" s="3" t="str">
        <f>VLOOKUP(A906,'QAQC ID Reference Page'!A$1:G$10999,2,FALSE)</f>
        <v>OBS1222</v>
      </c>
      <c r="C906" s="11">
        <f>VLOOKUP(A906,'QAQC ID Reference Page'!A$1:G$10999,3,FALSE)</f>
        <v>44902</v>
      </c>
      <c r="D906" s="12">
        <f>VLOOKUP(A906,'QAQC ID Reference Page'!A$1:G$10999,4,FALSE)</f>
        <v>0.53402777777777777</v>
      </c>
      <c r="E906" s="3">
        <f>VLOOKUP(A906,'QAQC ID Reference Page'!A$1:G$10999,5,FALSE)</f>
        <v>1026</v>
      </c>
      <c r="F906" s="3" t="str">
        <f>VLOOKUP(A906,'QAQC ID Reference Page'!A$1:G$10999,6,FALSE)</f>
        <v>G7C</v>
      </c>
      <c r="G906" s="3" t="str">
        <f>VLOOKUP(A906,'QAQC ID Reference Page'!A$1:G$10999,7,FALSE)</f>
        <v>S</v>
      </c>
      <c r="H906" s="13">
        <v>44986</v>
      </c>
      <c r="I906" s="3">
        <v>0.24</v>
      </c>
      <c r="J906" s="3">
        <v>100</v>
      </c>
      <c r="K906" s="3">
        <v>10</v>
      </c>
      <c r="L906" s="3">
        <v>650.30999999999995</v>
      </c>
      <c r="M906" s="26">
        <f t="shared" si="9"/>
        <v>0.1</v>
      </c>
      <c r="N906" s="26">
        <f t="shared" si="10"/>
        <v>96.005879999999991</v>
      </c>
      <c r="O906" s="26">
        <f t="shared" si="11"/>
        <v>9.6005880000000001</v>
      </c>
      <c r="P906" s="3"/>
      <c r="Q906" s="3"/>
      <c r="R906" s="3"/>
      <c r="S906" s="3"/>
      <c r="T906" s="3"/>
      <c r="U906" s="3"/>
      <c r="V906" s="3"/>
      <c r="W906" s="3"/>
      <c r="X906" s="3"/>
      <c r="Y906" s="3"/>
      <c r="Z906" s="3"/>
      <c r="AA906" s="3"/>
    </row>
    <row r="907" spans="1:27" x14ac:dyDescent="0.2">
      <c r="A907" s="3">
        <v>14408</v>
      </c>
      <c r="B907" s="3" t="str">
        <f>VLOOKUP(A907,'QAQC ID Reference Page'!A$1:G$10999,2,FALSE)</f>
        <v>OBS1222</v>
      </c>
      <c r="C907" s="11">
        <f>VLOOKUP(A907,'QAQC ID Reference Page'!A$1:G$10999,3,FALSE)</f>
        <v>44902</v>
      </c>
      <c r="D907" s="12">
        <f>VLOOKUP(A907,'QAQC ID Reference Page'!A$1:G$10999,4,FALSE)</f>
        <v>0.35555555555555557</v>
      </c>
      <c r="E907" s="3">
        <f>VLOOKUP(A907,'QAQC ID Reference Page'!A$1:G$10999,5,FALSE)</f>
        <v>1031</v>
      </c>
      <c r="F907" s="3" t="str">
        <f>VLOOKUP(A907,'QAQC ID Reference Page'!A$1:G$10999,6,FALSE)</f>
        <v>E9</v>
      </c>
      <c r="G907" s="3" t="str">
        <f>VLOOKUP(A907,'QAQC ID Reference Page'!A$1:G$10999,7,FALSE)</f>
        <v>B</v>
      </c>
      <c r="H907" s="13">
        <v>44986</v>
      </c>
      <c r="I907" s="3">
        <v>0.24</v>
      </c>
      <c r="J907" s="3">
        <v>100</v>
      </c>
      <c r="K907" s="3">
        <v>10</v>
      </c>
      <c r="L907" s="3">
        <v>699.84</v>
      </c>
      <c r="M907" s="26">
        <f t="shared" si="9"/>
        <v>0.1</v>
      </c>
      <c r="N907" s="26">
        <f t="shared" si="10"/>
        <v>103.33632</v>
      </c>
      <c r="O907" s="26">
        <f t="shared" si="11"/>
        <v>10.333632000000001</v>
      </c>
      <c r="P907" s="3"/>
      <c r="Q907" s="3"/>
      <c r="R907" s="3"/>
      <c r="S907" s="3"/>
      <c r="T907" s="3"/>
      <c r="U907" s="3"/>
      <c r="V907" s="3"/>
      <c r="W907" s="3"/>
      <c r="X907" s="3"/>
      <c r="Y907" s="3"/>
      <c r="Z907" s="3"/>
      <c r="AA907" s="3"/>
    </row>
    <row r="908" spans="1:27" x14ac:dyDescent="0.2">
      <c r="A908" s="3">
        <v>14409</v>
      </c>
      <c r="B908" s="3" t="str">
        <f>VLOOKUP(A908,'QAQC ID Reference Page'!A$1:G$10999,2,FALSE)</f>
        <v>OBS1222</v>
      </c>
      <c r="C908" s="11">
        <f>VLOOKUP(A908,'QAQC ID Reference Page'!A$1:G$10999,3,FALSE)</f>
        <v>44902</v>
      </c>
      <c r="D908" s="12">
        <f>VLOOKUP(A908,'QAQC ID Reference Page'!A$1:G$10999,4,FALSE)</f>
        <v>0.43819444444444444</v>
      </c>
      <c r="E908" s="3">
        <f>VLOOKUP(A908,'QAQC ID Reference Page'!A$1:G$10999,5,FALSE)</f>
        <v>1022</v>
      </c>
      <c r="F908" s="3" t="str">
        <f>VLOOKUP(A908,'QAQC ID Reference Page'!A$1:G$10999,6,FALSE)</f>
        <v>BR</v>
      </c>
      <c r="G908" s="3" t="str">
        <f>VLOOKUP(A908,'QAQC ID Reference Page'!A$1:G$10999,7,FALSE)</f>
        <v>S</v>
      </c>
      <c r="H908" s="13">
        <v>44986</v>
      </c>
      <c r="I908" s="3">
        <v>0.24</v>
      </c>
      <c r="J908" s="3">
        <v>100</v>
      </c>
      <c r="K908" s="3">
        <v>10</v>
      </c>
      <c r="L908" s="3">
        <v>349.99</v>
      </c>
      <c r="M908" s="26">
        <f t="shared" si="9"/>
        <v>0.1</v>
      </c>
      <c r="N908" s="26">
        <f t="shared" si="10"/>
        <v>51.558519999999994</v>
      </c>
      <c r="O908" s="26">
        <f t="shared" si="11"/>
        <v>5.1558519999999994</v>
      </c>
      <c r="P908" s="3"/>
      <c r="Q908" s="3"/>
      <c r="R908" s="3"/>
      <c r="S908" s="3"/>
      <c r="T908" s="3"/>
      <c r="U908" s="3"/>
      <c r="V908" s="3"/>
      <c r="W908" s="3"/>
      <c r="X908" s="3"/>
      <c r="Y908" s="3"/>
      <c r="Z908" s="3"/>
      <c r="AA908" s="3"/>
    </row>
    <row r="909" spans="1:27" x14ac:dyDescent="0.2">
      <c r="A909" s="3">
        <v>14410</v>
      </c>
      <c r="B909" s="3" t="str">
        <f>VLOOKUP(A909,'QAQC ID Reference Page'!A$1:G$10999,2,FALSE)</f>
        <v>OBS1222</v>
      </c>
      <c r="C909" s="11">
        <f>VLOOKUP(A909,'QAQC ID Reference Page'!A$1:G$10999,3,FALSE)</f>
        <v>44902</v>
      </c>
      <c r="D909" s="12">
        <f>VLOOKUP(A909,'QAQC ID Reference Page'!A$1:G$10999,4,FALSE)</f>
        <v>0.39166666666666666</v>
      </c>
      <c r="E909" s="3">
        <f>VLOOKUP(A909,'QAQC ID Reference Page'!A$1:G$10999,5,FALSE)</f>
        <v>1033</v>
      </c>
      <c r="F909" s="3" t="str">
        <f>VLOOKUP(A909,'QAQC ID Reference Page'!A$1:G$10999,6,FALSE)</f>
        <v>G9</v>
      </c>
      <c r="G909" s="3" t="str">
        <f>VLOOKUP(A909,'QAQC ID Reference Page'!A$1:G$10999,7,FALSE)</f>
        <v>B</v>
      </c>
      <c r="H909" s="13">
        <v>44986</v>
      </c>
      <c r="I909" s="3">
        <v>0.24</v>
      </c>
      <c r="J909" s="3">
        <v>100</v>
      </c>
      <c r="K909" s="3">
        <v>10</v>
      </c>
      <c r="L909" s="3">
        <v>706.55</v>
      </c>
      <c r="M909" s="26">
        <f t="shared" si="9"/>
        <v>0.1</v>
      </c>
      <c r="N909" s="26">
        <f t="shared" si="10"/>
        <v>104.32939999999999</v>
      </c>
      <c r="O909" s="26">
        <f t="shared" si="11"/>
        <v>10.43294</v>
      </c>
      <c r="P909" s="3"/>
      <c r="Q909" s="3"/>
      <c r="R909" s="3"/>
      <c r="S909" s="3"/>
      <c r="T909" s="3"/>
      <c r="U909" s="3"/>
      <c r="V909" s="3"/>
      <c r="W909" s="3"/>
      <c r="X909" s="3"/>
      <c r="Y909" s="3"/>
      <c r="Z909" s="3"/>
      <c r="AA909" s="3"/>
    </row>
    <row r="910" spans="1:27" x14ac:dyDescent="0.2">
      <c r="A910" s="3">
        <v>14411</v>
      </c>
      <c r="B910" s="3" t="str">
        <f>VLOOKUP(A910,'QAQC ID Reference Page'!A$1:G$10999,2,FALSE)</f>
        <v>OBS1222</v>
      </c>
      <c r="C910" s="11">
        <f>VLOOKUP(A910,'QAQC ID Reference Page'!A$1:G$10999,3,FALSE)</f>
        <v>44902</v>
      </c>
      <c r="D910" s="12">
        <f>VLOOKUP(A910,'QAQC ID Reference Page'!A$1:G$10999,4,FALSE)</f>
        <v>0.35555555555555557</v>
      </c>
      <c r="E910" s="3">
        <f>VLOOKUP(A910,'QAQC ID Reference Page'!A$1:G$10999,5,FALSE)</f>
        <v>1002</v>
      </c>
      <c r="F910" s="3" t="str">
        <f>VLOOKUP(A910,'QAQC ID Reference Page'!A$1:G$10999,6,FALSE)</f>
        <v>E9</v>
      </c>
      <c r="G910" s="3" t="str">
        <f>VLOOKUP(A910,'QAQC ID Reference Page'!A$1:G$10999,7,FALSE)</f>
        <v>S</v>
      </c>
      <c r="H910" s="13">
        <v>44986</v>
      </c>
      <c r="I910" s="3">
        <v>0.24</v>
      </c>
      <c r="J910" s="3">
        <v>100</v>
      </c>
      <c r="K910" s="3">
        <v>10</v>
      </c>
      <c r="L910" s="3">
        <v>892.36</v>
      </c>
      <c r="M910" s="26">
        <f t="shared" si="9"/>
        <v>0.1</v>
      </c>
      <c r="N910" s="26">
        <f t="shared" si="10"/>
        <v>131.82927999999998</v>
      </c>
      <c r="O910" s="26">
        <f t="shared" si="11"/>
        <v>13.182927999999999</v>
      </c>
      <c r="P910" s="3"/>
      <c r="Q910" s="3"/>
      <c r="R910" s="3"/>
      <c r="S910" s="3"/>
      <c r="T910" s="3"/>
      <c r="U910" s="3"/>
      <c r="V910" s="3"/>
      <c r="W910" s="3"/>
      <c r="X910" s="3"/>
      <c r="Y910" s="3"/>
      <c r="Z910" s="3"/>
      <c r="AA910" s="3"/>
    </row>
    <row r="911" spans="1:27" x14ac:dyDescent="0.2">
      <c r="A911" s="3">
        <v>14412</v>
      </c>
      <c r="B911" s="3" t="str">
        <f>VLOOKUP(A911,'QAQC ID Reference Page'!A$1:G$10999,2,FALSE)</f>
        <v>OBS1222</v>
      </c>
      <c r="C911" s="11">
        <f>VLOOKUP(A911,'QAQC ID Reference Page'!A$1:G$10999,3,FALSE)</f>
        <v>44902</v>
      </c>
      <c r="D911" s="12">
        <f>VLOOKUP(A911,'QAQC ID Reference Page'!A$1:G$10999,4,FALSE)</f>
        <v>0.51249999999999996</v>
      </c>
      <c r="E911" s="3">
        <f>VLOOKUP(A911,'QAQC ID Reference Page'!A$1:G$10999,5,FALSE)</f>
        <v>1040</v>
      </c>
      <c r="F911" s="3" t="str">
        <f>VLOOKUP(A911,'QAQC ID Reference Page'!A$1:G$10999,6,FALSE)</f>
        <v>DR</v>
      </c>
      <c r="G911" s="3" t="str">
        <f>VLOOKUP(A911,'QAQC ID Reference Page'!A$1:G$10999,7,FALSE)</f>
        <v>S</v>
      </c>
      <c r="H911" s="13">
        <v>44986</v>
      </c>
      <c r="I911" s="3">
        <v>0.24</v>
      </c>
      <c r="J911" s="3">
        <v>100</v>
      </c>
      <c r="K911" s="3">
        <v>10</v>
      </c>
      <c r="L911" s="3">
        <v>847.28</v>
      </c>
      <c r="M911" s="26">
        <f t="shared" si="9"/>
        <v>0.1</v>
      </c>
      <c r="N911" s="26">
        <f t="shared" si="10"/>
        <v>125.15743999999999</v>
      </c>
      <c r="O911" s="26">
        <f t="shared" si="11"/>
        <v>12.515744</v>
      </c>
      <c r="P911" s="3"/>
      <c r="Q911" s="3"/>
      <c r="R911" s="3"/>
      <c r="S911" s="3"/>
      <c r="T911" s="3"/>
      <c r="U911" s="3"/>
      <c r="V911" s="3"/>
      <c r="W911" s="3"/>
      <c r="X911" s="3"/>
      <c r="Y911" s="3"/>
      <c r="Z911" s="3"/>
      <c r="AA911" s="3"/>
    </row>
    <row r="912" spans="1:27" x14ac:dyDescent="0.2">
      <c r="A912" s="3">
        <v>14413</v>
      </c>
      <c r="B912" s="3" t="str">
        <f>VLOOKUP(A912,'QAQC ID Reference Page'!A$1:G$10999,2,FALSE)</f>
        <v>OBS1222</v>
      </c>
      <c r="C912" s="11">
        <f>VLOOKUP(A912,'QAQC ID Reference Page'!A$1:G$10999,3,FALSE)</f>
        <v>44902</v>
      </c>
      <c r="D912" s="12">
        <f>VLOOKUP(A912,'QAQC ID Reference Page'!A$1:G$10999,4,FALSE)</f>
        <v>0.47638888888888886</v>
      </c>
      <c r="E912" s="3">
        <f>VLOOKUP(A912,'QAQC ID Reference Page'!A$1:G$10999,5,FALSE)</f>
        <v>1027</v>
      </c>
      <c r="F912" s="3" t="str">
        <f>VLOOKUP(A912,'QAQC ID Reference Page'!A$1:G$10999,6,FALSE)</f>
        <v>MR</v>
      </c>
      <c r="G912" s="3" t="str">
        <f>VLOOKUP(A912,'QAQC ID Reference Page'!A$1:G$10999,7,FALSE)</f>
        <v>S</v>
      </c>
      <c r="H912" s="13">
        <v>44986</v>
      </c>
      <c r="I912" s="3">
        <v>0.24</v>
      </c>
      <c r="J912" s="3">
        <v>100</v>
      </c>
      <c r="K912" s="3">
        <v>10</v>
      </c>
      <c r="L912" s="3">
        <v>279.18</v>
      </c>
      <c r="M912" s="26">
        <f t="shared" si="9"/>
        <v>0.1</v>
      </c>
      <c r="N912" s="26">
        <f t="shared" si="10"/>
        <v>41.07864</v>
      </c>
      <c r="O912" s="26">
        <f t="shared" si="11"/>
        <v>4.1078640000000002</v>
      </c>
      <c r="P912" s="3"/>
      <c r="Q912" s="3"/>
      <c r="R912" s="3"/>
      <c r="S912" s="3"/>
      <c r="T912" s="3"/>
      <c r="U912" s="3"/>
      <c r="V912" s="3"/>
      <c r="W912" s="3"/>
      <c r="X912" s="3"/>
      <c r="Y912" s="3"/>
      <c r="Z912" s="3"/>
      <c r="AA912" s="3"/>
    </row>
    <row r="913" spans="1:27" x14ac:dyDescent="0.2">
      <c r="A913" s="3">
        <v>14414</v>
      </c>
      <c r="B913" s="3" t="str">
        <f>VLOOKUP(A913,'QAQC ID Reference Page'!A$1:G$10999,2,FALSE)</f>
        <v>OBS1222</v>
      </c>
      <c r="C913" s="11">
        <f>VLOOKUP(A913,'QAQC ID Reference Page'!A$1:G$10999,3,FALSE)</f>
        <v>44902</v>
      </c>
      <c r="D913" s="12">
        <f>VLOOKUP(A913,'QAQC ID Reference Page'!A$1:G$10999,4,FALSE)</f>
        <v>0.34236111111111112</v>
      </c>
      <c r="E913" s="3">
        <f>VLOOKUP(A913,'QAQC ID Reference Page'!A$1:G$10999,5,FALSE)</f>
        <v>1020</v>
      </c>
      <c r="F913" s="3" t="str">
        <f>VLOOKUP(A913,'QAQC ID Reference Page'!A$1:G$10999,6,FALSE)</f>
        <v>E7C</v>
      </c>
      <c r="G913" s="3" t="str">
        <f>VLOOKUP(A913,'QAQC ID Reference Page'!A$1:G$10999,7,FALSE)</f>
        <v>B</v>
      </c>
      <c r="H913" s="13">
        <v>44986</v>
      </c>
      <c r="I913" s="3">
        <v>0.24</v>
      </c>
      <c r="J913" s="3">
        <v>100</v>
      </c>
      <c r="K913" s="3">
        <v>10</v>
      </c>
      <c r="L913" s="3">
        <v>341.56</v>
      </c>
      <c r="M913" s="26">
        <f t="shared" si="9"/>
        <v>0.1</v>
      </c>
      <c r="N913" s="26">
        <f t="shared" si="10"/>
        <v>50.310879999999997</v>
      </c>
      <c r="O913" s="26">
        <f t="shared" si="11"/>
        <v>5.0310880000000004</v>
      </c>
      <c r="P913" s="3"/>
      <c r="Q913" s="3"/>
      <c r="R913" s="3"/>
      <c r="S913" s="3"/>
      <c r="T913" s="3"/>
      <c r="U913" s="3"/>
      <c r="V913" s="3"/>
      <c r="W913" s="3"/>
      <c r="X913" s="3"/>
      <c r="Y913" s="3"/>
      <c r="Z913" s="3"/>
      <c r="AA913" s="3"/>
    </row>
    <row r="914" spans="1:27" x14ac:dyDescent="0.2">
      <c r="A914" s="3">
        <v>14415</v>
      </c>
      <c r="B914" s="3" t="str">
        <f>VLOOKUP(A914,'QAQC ID Reference Page'!A$1:G$10999,2,FALSE)</f>
        <v>OBS1222</v>
      </c>
      <c r="C914" s="11">
        <f>VLOOKUP(A914,'QAQC ID Reference Page'!A$1:G$10999,3,FALSE)</f>
        <v>44902</v>
      </c>
      <c r="D914" s="12">
        <f>VLOOKUP(A914,'QAQC ID Reference Page'!A$1:G$10999,4,FALSE)</f>
        <v>0.42291666666666666</v>
      </c>
      <c r="E914" s="3">
        <f>VLOOKUP(A914,'QAQC ID Reference Page'!A$1:G$10999,5,FALSE)</f>
        <v>1025</v>
      </c>
      <c r="F914" s="3" t="str">
        <f>VLOOKUP(A914,'QAQC ID Reference Page'!A$1:G$10999,6,FALSE)</f>
        <v>I9</v>
      </c>
      <c r="G914" s="3" t="str">
        <f>VLOOKUP(A914,'QAQC ID Reference Page'!A$1:G$10999,7,FALSE)</f>
        <v>B</v>
      </c>
      <c r="H914" s="13">
        <v>44986</v>
      </c>
      <c r="I914" s="3">
        <v>0.24</v>
      </c>
      <c r="J914" s="3">
        <v>100</v>
      </c>
      <c r="K914" s="3">
        <v>10</v>
      </c>
      <c r="L914" s="3">
        <v>665.22</v>
      </c>
      <c r="M914" s="26">
        <f t="shared" si="9"/>
        <v>0.1</v>
      </c>
      <c r="N914" s="26">
        <f t="shared" si="10"/>
        <v>98.212560000000011</v>
      </c>
      <c r="O914" s="26">
        <f t="shared" si="11"/>
        <v>9.8212560000000018</v>
      </c>
      <c r="P914" s="3"/>
      <c r="Q914" s="3"/>
      <c r="R914" s="3"/>
      <c r="S914" s="3"/>
      <c r="T914" s="3"/>
      <c r="U914" s="3"/>
      <c r="V914" s="3"/>
      <c r="W914" s="3"/>
      <c r="X914" s="3"/>
      <c r="Y914" s="3"/>
      <c r="Z914" s="3"/>
      <c r="AA914" s="3"/>
    </row>
    <row r="915" spans="1:27" x14ac:dyDescent="0.2">
      <c r="A915" s="3">
        <v>14416</v>
      </c>
      <c r="B915" s="3" t="str">
        <f>VLOOKUP(A915,'QAQC ID Reference Page'!A$1:G$10999,2,FALSE)</f>
        <v>OBS1222</v>
      </c>
      <c r="C915" s="11">
        <f>VLOOKUP(A915,'QAQC ID Reference Page'!A$1:G$10999,3,FALSE)</f>
        <v>44902</v>
      </c>
      <c r="D915" s="12">
        <f>VLOOKUP(A915,'QAQC ID Reference Page'!A$1:G$10999,4,FALSE)</f>
        <v>0.49722222222222223</v>
      </c>
      <c r="E915" s="3">
        <f>VLOOKUP(A915,'QAQC ID Reference Page'!A$1:G$10999,5,FALSE)</f>
        <v>1041</v>
      </c>
      <c r="F915" s="3" t="str">
        <f>VLOOKUP(A915,'QAQC ID Reference Page'!A$1:G$10999,6,FALSE)</f>
        <v>I7C</v>
      </c>
      <c r="G915" s="3" t="str">
        <f>VLOOKUP(A915,'QAQC ID Reference Page'!A$1:G$10999,7,FALSE)</f>
        <v>B</v>
      </c>
      <c r="H915" s="13">
        <v>44986</v>
      </c>
      <c r="I915" s="3">
        <v>0.24</v>
      </c>
      <c r="J915" s="3">
        <v>100</v>
      </c>
      <c r="K915" s="3">
        <v>10</v>
      </c>
      <c r="L915" s="3">
        <v>224.14</v>
      </c>
      <c r="M915" s="26">
        <f t="shared" si="9"/>
        <v>0.1</v>
      </c>
      <c r="N915" s="26">
        <f t="shared" si="10"/>
        <v>32.932719999999996</v>
      </c>
      <c r="O915" s="26">
        <f t="shared" si="11"/>
        <v>3.293272</v>
      </c>
      <c r="P915" s="3"/>
      <c r="Q915" s="3"/>
      <c r="R915" s="3"/>
      <c r="S915" s="3"/>
      <c r="T915" s="3"/>
      <c r="U915" s="3"/>
      <c r="V915" s="3"/>
      <c r="W915" s="3"/>
      <c r="X915" s="3"/>
      <c r="Y915" s="3"/>
      <c r="Z915" s="3"/>
      <c r="AA915" s="3"/>
    </row>
    <row r="916" spans="1:27" x14ac:dyDescent="0.2">
      <c r="A916" s="3">
        <v>14417</v>
      </c>
      <c r="B916" s="3" t="str">
        <f>VLOOKUP(A916,'QAQC ID Reference Page'!A$1:G$10999,2,FALSE)</f>
        <v>OBS1222</v>
      </c>
      <c r="C916" s="11">
        <f>VLOOKUP(A916,'QAQC ID Reference Page'!A$1:G$10999,3,FALSE)</f>
        <v>44902</v>
      </c>
      <c r="D916" s="12">
        <f>VLOOKUP(A916,'QAQC ID Reference Page'!A$1:G$10999,4,FALSE)</f>
        <v>0.39166666666666666</v>
      </c>
      <c r="E916" s="3">
        <f>VLOOKUP(A916,'QAQC ID Reference Page'!A$1:G$10999,5,FALSE)</f>
        <v>1001</v>
      </c>
      <c r="F916" s="3" t="str">
        <f>VLOOKUP(A916,'QAQC ID Reference Page'!A$1:G$10999,6,FALSE)</f>
        <v>G9</v>
      </c>
      <c r="G916" s="3" t="str">
        <f>VLOOKUP(A916,'QAQC ID Reference Page'!A$1:G$10999,7,FALSE)</f>
        <v>S</v>
      </c>
      <c r="H916" s="13">
        <v>44986</v>
      </c>
      <c r="I916" s="3">
        <v>0.24</v>
      </c>
      <c r="J916" s="3">
        <v>100</v>
      </c>
      <c r="K916" s="3">
        <v>10</v>
      </c>
      <c r="L916" s="3">
        <v>653.89</v>
      </c>
      <c r="M916" s="26">
        <f t="shared" si="9"/>
        <v>0.1</v>
      </c>
      <c r="N916" s="26">
        <f t="shared" si="10"/>
        <v>96.535719999999998</v>
      </c>
      <c r="O916" s="26">
        <f t="shared" si="11"/>
        <v>9.6535720000000005</v>
      </c>
      <c r="P916" s="3"/>
      <c r="Q916" s="3"/>
      <c r="R916" s="3"/>
      <c r="S916" s="3"/>
      <c r="T916" s="3"/>
      <c r="U916" s="3"/>
      <c r="V916" s="3"/>
      <c r="W916" s="3"/>
      <c r="X916" s="3"/>
      <c r="Y916" s="3"/>
      <c r="Z916" s="3"/>
      <c r="AA916" s="3"/>
    </row>
    <row r="917" spans="1:27" x14ac:dyDescent="0.2">
      <c r="A917" s="3">
        <v>14418</v>
      </c>
      <c r="B917" s="3" t="str">
        <f>VLOOKUP(A917,'QAQC ID Reference Page'!A$1:G$10999,2,FALSE)</f>
        <v>OBS1222</v>
      </c>
      <c r="C917" s="11">
        <f>VLOOKUP(A917,'QAQC ID Reference Page'!A$1:G$10999,3,FALSE)</f>
        <v>44902</v>
      </c>
      <c r="D917" s="12">
        <f>VLOOKUP(A917,'QAQC ID Reference Page'!A$1:G$10999,4,FALSE)</f>
        <v>0.49722222222222223</v>
      </c>
      <c r="E917" s="3">
        <f>VLOOKUP(A917,'QAQC ID Reference Page'!A$1:G$10999,5,FALSE)</f>
        <v>1017</v>
      </c>
      <c r="F917" s="3" t="str">
        <f>VLOOKUP(A917,'QAQC ID Reference Page'!A$1:G$10999,6,FALSE)</f>
        <v>I7C</v>
      </c>
      <c r="G917" s="3" t="str">
        <f>VLOOKUP(A917,'QAQC ID Reference Page'!A$1:G$10999,7,FALSE)</f>
        <v>S</v>
      </c>
      <c r="H917" s="13">
        <v>44986</v>
      </c>
      <c r="I917" s="3">
        <v>0.24</v>
      </c>
      <c r="J917" s="3">
        <v>100</v>
      </c>
      <c r="K917" s="3">
        <v>10</v>
      </c>
      <c r="L917" s="3">
        <v>335.07</v>
      </c>
      <c r="M917" s="26">
        <f t="shared" si="9"/>
        <v>0.1</v>
      </c>
      <c r="N917" s="26">
        <f t="shared" si="10"/>
        <v>49.350359999999995</v>
      </c>
      <c r="O917" s="26">
        <f t="shared" si="11"/>
        <v>4.9350360000000002</v>
      </c>
      <c r="P917" s="3"/>
      <c r="Q917" s="3"/>
      <c r="R917" s="3"/>
      <c r="S917" s="3"/>
      <c r="T917" s="3"/>
      <c r="U917" s="3"/>
      <c r="V917" s="3"/>
      <c r="W917" s="3"/>
      <c r="X917" s="3"/>
      <c r="Y917" s="3"/>
      <c r="Z917" s="3"/>
      <c r="AA917" s="3"/>
    </row>
    <row r="918" spans="1:27" x14ac:dyDescent="0.2">
      <c r="A918" s="3">
        <v>14419</v>
      </c>
      <c r="B918" s="3" t="str">
        <f>VLOOKUP(A918,'QAQC ID Reference Page'!A$1:G$10999,2,FALSE)</f>
        <v>OBS1222</v>
      </c>
      <c r="C918" s="11">
        <f>VLOOKUP(A918,'QAQC ID Reference Page'!A$1:G$10999,3,FALSE)</f>
        <v>44902</v>
      </c>
      <c r="D918" s="12">
        <f>VLOOKUP(A918,'QAQC ID Reference Page'!A$1:G$10999,4,FALSE)</f>
        <v>0.46805555555555556</v>
      </c>
      <c r="E918" s="3">
        <f>VLOOKUP(A918,'QAQC ID Reference Page'!A$1:G$10999,5,FALSE)</f>
        <v>1032</v>
      </c>
      <c r="F918" s="3" t="str">
        <f>VLOOKUP(A918,'QAQC ID Reference Page'!A$1:G$10999,6,FALSE)</f>
        <v>TR</v>
      </c>
      <c r="G918" s="3" t="str">
        <f>VLOOKUP(A918,'QAQC ID Reference Page'!A$1:G$10999,7,FALSE)</f>
        <v>S</v>
      </c>
      <c r="H918" s="13">
        <v>44986</v>
      </c>
      <c r="I918" s="3">
        <v>0.24</v>
      </c>
      <c r="J918" s="3">
        <v>100</v>
      </c>
      <c r="K918" s="3">
        <v>10</v>
      </c>
      <c r="L918" s="3">
        <v>317.33</v>
      </c>
      <c r="M918" s="26">
        <f t="shared" si="9"/>
        <v>0.1</v>
      </c>
      <c r="N918" s="26">
        <f t="shared" si="10"/>
        <v>46.724839999999993</v>
      </c>
      <c r="O918" s="26">
        <f t="shared" si="11"/>
        <v>4.6724839999999999</v>
      </c>
      <c r="P918" s="3"/>
      <c r="Q918" s="3"/>
      <c r="R918" s="3"/>
      <c r="S918" s="3"/>
      <c r="T918" s="3"/>
      <c r="U918" s="3"/>
      <c r="V918" s="3"/>
      <c r="W918" s="3"/>
      <c r="X918" s="3"/>
      <c r="Y918" s="3"/>
      <c r="Z918" s="3"/>
      <c r="AA918" s="3"/>
    </row>
    <row r="919" spans="1:27" x14ac:dyDescent="0.2">
      <c r="A919" s="3">
        <v>14420</v>
      </c>
      <c r="B919" s="3" t="str">
        <f>VLOOKUP(A919,'QAQC ID Reference Page'!A$1:G$10999,2,FALSE)</f>
        <v>OBS1222</v>
      </c>
      <c r="C919" s="11">
        <f>VLOOKUP(A919,'QAQC ID Reference Page'!A$1:G$10999,3,FALSE)</f>
        <v>44902</v>
      </c>
      <c r="D919" s="12">
        <f>VLOOKUP(A919,'QAQC ID Reference Page'!A$1:G$10999,4,FALSE)</f>
        <v>0.45694444444444443</v>
      </c>
      <c r="E919" s="3">
        <f>VLOOKUP(A919,'QAQC ID Reference Page'!A$1:G$10999,5,FALSE)</f>
        <v>1011</v>
      </c>
      <c r="F919" s="3" t="str">
        <f>VLOOKUP(A919,'QAQC ID Reference Page'!A$1:G$10999,6,FALSE)</f>
        <v>TR-UP</v>
      </c>
      <c r="G919" s="3" t="str">
        <f>VLOOKUP(A919,'QAQC ID Reference Page'!A$1:G$10999,7,FALSE)</f>
        <v>S</v>
      </c>
      <c r="H919" s="13">
        <v>44986</v>
      </c>
      <c r="I919" s="3">
        <v>0.24</v>
      </c>
      <c r="J919" s="3">
        <v>100</v>
      </c>
      <c r="K919" s="3">
        <v>10</v>
      </c>
      <c r="L919" s="3">
        <v>329.23</v>
      </c>
      <c r="M919" s="26">
        <f t="shared" si="9"/>
        <v>0.1</v>
      </c>
      <c r="N919" s="26">
        <f t="shared" si="10"/>
        <v>48.486039999999996</v>
      </c>
      <c r="O919" s="26">
        <f t="shared" si="11"/>
        <v>4.8486039999999999</v>
      </c>
      <c r="P919" s="3"/>
      <c r="Q919" s="3"/>
      <c r="R919" s="3"/>
      <c r="S919" s="3"/>
      <c r="T919" s="3"/>
      <c r="U919" s="3"/>
      <c r="V919" s="3"/>
      <c r="W919" s="3"/>
      <c r="X919" s="3"/>
      <c r="Y919" s="3"/>
      <c r="Z919" s="3"/>
      <c r="AA919" s="3"/>
    </row>
    <row r="920" spans="1:27" x14ac:dyDescent="0.2">
      <c r="A920" s="3">
        <v>14500</v>
      </c>
      <c r="B920" s="3" t="str">
        <f>VLOOKUP(A920,'QAQC ID Reference Page'!A$1:G$10999,2,FALSE)</f>
        <v>OBS0223</v>
      </c>
      <c r="C920" s="11">
        <f>VLOOKUP(A920,'QAQC ID Reference Page'!A$1:G$10999,3,FALSE)</f>
        <v>44981</v>
      </c>
      <c r="D920" s="12">
        <f>VLOOKUP(A920,'QAQC ID Reference Page'!A$1:G$10999,4,FALSE)</f>
        <v>0.33194444444444443</v>
      </c>
      <c r="E920" s="3">
        <f>VLOOKUP(A920,'QAQC ID Reference Page'!A$1:G$10999,5,FALSE)</f>
        <v>1052</v>
      </c>
      <c r="F920" s="3" t="str">
        <f>VLOOKUP(A920,'QAQC ID Reference Page'!A$1:G$10999,6,FALSE)</f>
        <v>C7C</v>
      </c>
      <c r="G920" s="3" t="str">
        <f>VLOOKUP(A920,'QAQC ID Reference Page'!A$1:G$10999,7,FALSE)</f>
        <v>B</v>
      </c>
      <c r="H920" s="13">
        <v>44986</v>
      </c>
      <c r="I920" s="3">
        <v>0.28000000000000003</v>
      </c>
      <c r="J920" s="3">
        <v>100</v>
      </c>
      <c r="K920" s="3">
        <v>10</v>
      </c>
      <c r="L920" s="3">
        <v>510.3</v>
      </c>
      <c r="M920" s="26">
        <f t="shared" si="9"/>
        <v>0.1</v>
      </c>
      <c r="N920" s="26">
        <f t="shared" si="10"/>
        <v>75.244399999999999</v>
      </c>
      <c r="O920" s="26">
        <f t="shared" si="11"/>
        <v>7.5244400000000002</v>
      </c>
      <c r="P920" s="3"/>
      <c r="Q920" s="3"/>
      <c r="R920" s="3"/>
      <c r="S920" s="3"/>
      <c r="T920" s="3"/>
      <c r="U920" s="3"/>
      <c r="V920" s="3"/>
      <c r="W920" s="3"/>
      <c r="X920" s="3"/>
      <c r="Y920" s="3"/>
      <c r="Z920" s="3"/>
      <c r="AA920" s="3"/>
    </row>
    <row r="921" spans="1:27" x14ac:dyDescent="0.2">
      <c r="A921" s="3">
        <v>14501</v>
      </c>
      <c r="B921" s="3" t="str">
        <f>VLOOKUP(A921,'QAQC ID Reference Page'!A$1:G$10999,2,FALSE)</f>
        <v>OBS0223</v>
      </c>
      <c r="C921" s="11">
        <f>VLOOKUP(A921,'QAQC ID Reference Page'!A$1:G$10999,3,FALSE)</f>
        <v>44981</v>
      </c>
      <c r="D921" s="12">
        <f>VLOOKUP(A921,'QAQC ID Reference Page'!A$1:G$10999,4,FALSE)</f>
        <v>0.29791666666666666</v>
      </c>
      <c r="E921" s="3">
        <f>VLOOKUP(A921,'QAQC ID Reference Page'!A$1:G$10999,5,FALSE)</f>
        <v>1030</v>
      </c>
      <c r="F921" s="3" t="str">
        <f>VLOOKUP(A921,'QAQC ID Reference Page'!A$1:G$10999,6,FALSE)</f>
        <v>C5-1</v>
      </c>
      <c r="G921" s="3" t="str">
        <f>VLOOKUP(A921,'QAQC ID Reference Page'!A$1:G$10999,7,FALSE)</f>
        <v>S</v>
      </c>
      <c r="H921" s="13">
        <v>44986</v>
      </c>
      <c r="I921" s="3">
        <v>0.28000000000000003</v>
      </c>
      <c r="J921" s="3">
        <v>100</v>
      </c>
      <c r="K921" s="3">
        <v>10</v>
      </c>
      <c r="L921" s="3">
        <v>771.01</v>
      </c>
      <c r="M921" s="26">
        <f t="shared" si="9"/>
        <v>0.1</v>
      </c>
      <c r="N921" s="26">
        <f t="shared" si="10"/>
        <v>113.82947999999999</v>
      </c>
      <c r="O921" s="26">
        <f t="shared" si="11"/>
        <v>11.382947999999999</v>
      </c>
      <c r="P921" s="3"/>
      <c r="Q921" s="3"/>
      <c r="R921" s="3"/>
      <c r="S921" s="3"/>
      <c r="T921" s="3"/>
      <c r="U921" s="3"/>
      <c r="V921" s="3"/>
      <c r="W921" s="3"/>
      <c r="X921" s="3"/>
      <c r="Y921" s="3"/>
      <c r="Z921" s="3"/>
      <c r="AA921" s="3"/>
    </row>
    <row r="922" spans="1:27" x14ac:dyDescent="0.2">
      <c r="A922" s="3">
        <v>14502</v>
      </c>
      <c r="B922" s="3" t="str">
        <f>VLOOKUP(A922,'QAQC ID Reference Page'!A$1:G$10999,2,FALSE)</f>
        <v>OBS0223</v>
      </c>
      <c r="C922" s="11">
        <f>VLOOKUP(A922,'QAQC ID Reference Page'!A$1:G$10999,3,FALSE)</f>
        <v>44981</v>
      </c>
      <c r="D922" s="12">
        <f>VLOOKUP(A922,'QAQC ID Reference Page'!A$1:G$10999,4,FALSE)</f>
        <v>0.35208333333333336</v>
      </c>
      <c r="E922" s="3">
        <f>VLOOKUP(A922,'QAQC ID Reference Page'!A$1:G$10999,5,FALSE)</f>
        <v>1034</v>
      </c>
      <c r="F922" s="3" t="str">
        <f>VLOOKUP(A922,'QAQC ID Reference Page'!A$1:G$10999,6,FALSE)</f>
        <v>C9</v>
      </c>
      <c r="G922" s="3" t="str">
        <f>VLOOKUP(A922,'QAQC ID Reference Page'!A$1:G$10999,7,FALSE)</f>
        <v>S</v>
      </c>
      <c r="H922" s="13">
        <v>44986</v>
      </c>
      <c r="I922" s="3">
        <v>0.28000000000000003</v>
      </c>
      <c r="J922" s="3">
        <v>100</v>
      </c>
      <c r="K922" s="3">
        <v>10</v>
      </c>
      <c r="L922" s="3">
        <v>740.28</v>
      </c>
      <c r="M922" s="26">
        <f t="shared" si="9"/>
        <v>0.1</v>
      </c>
      <c r="N922" s="26">
        <f t="shared" si="10"/>
        <v>109.28143999999999</v>
      </c>
      <c r="O922" s="26">
        <f t="shared" si="11"/>
        <v>10.928144</v>
      </c>
      <c r="P922" s="3"/>
      <c r="Q922" s="3"/>
      <c r="R922" s="3"/>
      <c r="S922" s="3"/>
      <c r="T922" s="3"/>
      <c r="U922" s="3"/>
      <c r="V922" s="3"/>
      <c r="W922" s="3"/>
      <c r="X922" s="3"/>
      <c r="Y922" s="3"/>
      <c r="Z922" s="3"/>
      <c r="AA922" s="3"/>
    </row>
    <row r="923" spans="1:27" x14ac:dyDescent="0.2">
      <c r="A923" s="3">
        <v>14503</v>
      </c>
      <c r="B923" s="3" t="str">
        <f>VLOOKUP(A923,'QAQC ID Reference Page'!A$1:G$10999,2,FALSE)</f>
        <v>OBS0223</v>
      </c>
      <c r="C923" s="11">
        <f>VLOOKUP(A923,'QAQC ID Reference Page'!A$1:G$10999,3,FALSE)</f>
        <v>44981</v>
      </c>
      <c r="D923" s="12">
        <f>VLOOKUP(A923,'QAQC ID Reference Page'!A$1:G$10999,4,FALSE)</f>
        <v>0.33194444444444443</v>
      </c>
      <c r="E923" s="3">
        <f>VLOOKUP(A923,'QAQC ID Reference Page'!A$1:G$10999,5,FALSE)</f>
        <v>1003</v>
      </c>
      <c r="F923" s="3" t="str">
        <f>VLOOKUP(A923,'QAQC ID Reference Page'!A$1:G$10999,6,FALSE)</f>
        <v>C7C</v>
      </c>
      <c r="G923" s="3" t="str">
        <f>VLOOKUP(A923,'QAQC ID Reference Page'!A$1:G$10999,7,FALSE)</f>
        <v>S</v>
      </c>
      <c r="H923" s="13">
        <v>44986</v>
      </c>
      <c r="I923" s="3">
        <v>0.28000000000000003</v>
      </c>
      <c r="J923" s="3">
        <v>100</v>
      </c>
      <c r="K923" s="3">
        <v>10</v>
      </c>
      <c r="L923" s="3">
        <v>939.51</v>
      </c>
      <c r="M923" s="26">
        <f t="shared" si="9"/>
        <v>0.1</v>
      </c>
      <c r="N923" s="26">
        <f t="shared" si="10"/>
        <v>138.76747999999998</v>
      </c>
      <c r="O923" s="26">
        <f t="shared" si="11"/>
        <v>13.876747999999999</v>
      </c>
      <c r="P923" s="3"/>
      <c r="Q923" s="3"/>
      <c r="R923" s="3"/>
      <c r="S923" s="3"/>
      <c r="T923" s="3"/>
      <c r="U923" s="3"/>
      <c r="V923" s="3"/>
      <c r="W923" s="3"/>
      <c r="X923" s="3"/>
      <c r="Y923" s="3"/>
      <c r="Z923" s="3"/>
      <c r="AA923" s="3"/>
    </row>
    <row r="924" spans="1:27" x14ac:dyDescent="0.2">
      <c r="A924" s="3" t="s">
        <v>369</v>
      </c>
      <c r="B924" s="3" t="str">
        <f>VLOOKUP(A924,'QAQC ID Reference Page'!A$1:G$10999,2,FALSE)</f>
        <v>OBS0323</v>
      </c>
      <c r="C924" s="11">
        <f>VLOOKUP(A924,'QAQC ID Reference Page'!A$1:G$10999,3,FALSE)</f>
        <v>44986</v>
      </c>
      <c r="D924" s="12">
        <f>VLOOKUP(A924,'QAQC ID Reference Page'!A$1:G$10999,4,FALSE)</f>
        <v>0.29236111111111113</v>
      </c>
      <c r="E924" s="3">
        <f>VLOOKUP(A924,'QAQC ID Reference Page'!A$1:G$10999,5,FALSE)</f>
        <v>1003</v>
      </c>
      <c r="F924" s="3" t="str">
        <f>VLOOKUP(A924,'QAQC ID Reference Page'!A$1:G$10999,6,FALSE)</f>
        <v>EFR</v>
      </c>
      <c r="G924" s="3" t="str">
        <f>VLOOKUP(A924,'QAQC ID Reference Page'!A$1:G$10999,7,FALSE)</f>
        <v>S</v>
      </c>
      <c r="H924" s="11">
        <v>45001</v>
      </c>
      <c r="I924" s="3">
        <v>0.23</v>
      </c>
      <c r="J924" s="3">
        <v>100</v>
      </c>
      <c r="K924" s="3">
        <v>10</v>
      </c>
      <c r="L924" s="3">
        <v>1404.77</v>
      </c>
      <c r="M924" s="26">
        <f t="shared" si="9"/>
        <v>0.1</v>
      </c>
      <c r="N924" s="26">
        <f t="shared" si="10"/>
        <v>207.67596</v>
      </c>
      <c r="O924" s="26">
        <f t="shared" si="11"/>
        <v>20.767596000000001</v>
      </c>
      <c r="P924" s="3"/>
      <c r="Q924" s="3"/>
      <c r="R924" s="3"/>
      <c r="S924" s="3"/>
      <c r="T924" s="3"/>
      <c r="U924" s="3"/>
      <c r="V924" s="3"/>
      <c r="W924" s="3"/>
      <c r="X924" s="3"/>
      <c r="Y924" s="3"/>
      <c r="Z924" s="3"/>
      <c r="AA924" s="3"/>
    </row>
    <row r="925" spans="1:27" x14ac:dyDescent="0.2">
      <c r="A925" s="3" t="s">
        <v>371</v>
      </c>
      <c r="B925" s="3" t="str">
        <f>VLOOKUP(A925,'QAQC ID Reference Page'!A$1:G$10999,2,FALSE)</f>
        <v>OBS0323</v>
      </c>
      <c r="C925" s="11">
        <f>VLOOKUP(A925,'QAQC ID Reference Page'!A$1:G$10999,3,FALSE)</f>
        <v>44993</v>
      </c>
      <c r="D925" s="12">
        <f>VLOOKUP(A925,'QAQC ID Reference Page'!A$1:G$10999,4,FALSE)</f>
        <v>0.31666666666666665</v>
      </c>
      <c r="E925" s="3">
        <f>VLOOKUP(A925,'QAQC ID Reference Page'!A$1:G$10999,5,FALSE)</f>
        <v>1006</v>
      </c>
      <c r="F925" s="3" t="str">
        <f>VLOOKUP(A925,'QAQC ID Reference Page'!A$1:G$10999,6,FALSE)</f>
        <v>F7C</v>
      </c>
      <c r="G925" s="3" t="str">
        <f>VLOOKUP(A925,'QAQC ID Reference Page'!A$1:G$10999,7,FALSE)</f>
        <v>S</v>
      </c>
      <c r="H925" s="11">
        <v>45001</v>
      </c>
      <c r="I925" s="3">
        <v>0.23</v>
      </c>
      <c r="J925" s="3">
        <v>100</v>
      </c>
      <c r="K925" s="3">
        <v>10</v>
      </c>
      <c r="L925" s="3">
        <v>8.0975999999999999</v>
      </c>
      <c r="M925" s="26">
        <f t="shared" si="9"/>
        <v>0.1</v>
      </c>
      <c r="N925" s="26">
        <f t="shared" si="10"/>
        <v>0.96844479999999988</v>
      </c>
      <c r="O925" s="26">
        <f t="shared" si="11"/>
        <v>9.6844479999999997E-2</v>
      </c>
      <c r="P925" s="3"/>
      <c r="Q925" s="3"/>
      <c r="R925" s="3"/>
      <c r="S925" s="3"/>
      <c r="T925" s="3"/>
      <c r="U925" s="3"/>
      <c r="V925" s="3"/>
      <c r="W925" s="3"/>
      <c r="X925" s="3"/>
      <c r="Y925" s="3"/>
      <c r="Z925" s="3"/>
      <c r="AA925" s="3"/>
    </row>
    <row r="926" spans="1:27" x14ac:dyDescent="0.2">
      <c r="A926" s="3" t="s">
        <v>373</v>
      </c>
      <c r="B926" s="3" t="str">
        <f>VLOOKUP(A926,'QAQC ID Reference Page'!A$1:G$10999,2,FALSE)</f>
        <v>OBS0323</v>
      </c>
      <c r="C926" s="11">
        <f>VLOOKUP(A926,'QAQC ID Reference Page'!A$1:G$10999,3,FALSE)</f>
        <v>44993</v>
      </c>
      <c r="D926" s="12">
        <f>VLOOKUP(A926,'QAQC ID Reference Page'!A$1:G$10999,4,FALSE)</f>
        <v>0.36319444444444443</v>
      </c>
      <c r="E926" s="3">
        <f>VLOOKUP(A926,'QAQC ID Reference Page'!A$1:G$10999,5,FALSE)</f>
        <v>1024</v>
      </c>
      <c r="F926" s="3" t="str">
        <f>VLOOKUP(A926,'QAQC ID Reference Page'!A$1:G$10999,6,FALSE)</f>
        <v>EFR</v>
      </c>
      <c r="G926" s="3" t="str">
        <f>VLOOKUP(A926,'QAQC ID Reference Page'!A$1:G$10999,7,FALSE)</f>
        <v>S</v>
      </c>
      <c r="H926" s="11">
        <v>45001</v>
      </c>
      <c r="I926" s="3">
        <v>0.26</v>
      </c>
      <c r="J926" s="3">
        <v>100</v>
      </c>
      <c r="K926" s="3">
        <v>10</v>
      </c>
      <c r="L926" s="3">
        <v>1606.69</v>
      </c>
      <c r="M926" s="26">
        <f t="shared" si="9"/>
        <v>0.1</v>
      </c>
      <c r="N926" s="26">
        <f t="shared" si="10"/>
        <v>237.53012000000001</v>
      </c>
      <c r="O926" s="26">
        <f t="shared" si="11"/>
        <v>23.753012000000002</v>
      </c>
      <c r="P926" s="3"/>
      <c r="Q926" s="3"/>
      <c r="R926" s="3"/>
      <c r="S926" s="3"/>
      <c r="T926" s="3"/>
      <c r="U926" s="3"/>
      <c r="V926" s="3"/>
      <c r="W926" s="3"/>
      <c r="X926" s="3"/>
      <c r="Y926" s="3"/>
      <c r="Z926" s="3"/>
      <c r="AA926" s="3"/>
    </row>
    <row r="927" spans="1:27" x14ac:dyDescent="0.2">
      <c r="A927" s="3" t="s">
        <v>374</v>
      </c>
      <c r="B927" s="3" t="str">
        <f>VLOOKUP(A927,'QAQC ID Reference Page'!A$1:G$10999,2,FALSE)</f>
        <v>OBS0323</v>
      </c>
      <c r="C927" s="11">
        <f>VLOOKUP(A927,'QAQC ID Reference Page'!A$1:G$10999,3,FALSE)</f>
        <v>44993</v>
      </c>
      <c r="D927" s="12">
        <f>VLOOKUP(A927,'QAQC ID Reference Page'!A$1:G$10999,4,FALSE)</f>
        <v>0.31666666666666665</v>
      </c>
      <c r="E927" s="3">
        <f>VLOOKUP(A927,'QAQC ID Reference Page'!A$1:G$10999,5,FALSE)</f>
        <v>1021</v>
      </c>
      <c r="F927" s="3" t="str">
        <f>VLOOKUP(A927,'QAQC ID Reference Page'!A$1:G$10999,6,FALSE)</f>
        <v>F7C</v>
      </c>
      <c r="G927" s="3" t="str">
        <f>VLOOKUP(A927,'QAQC ID Reference Page'!A$1:G$10999,7,FALSE)</f>
        <v>B</v>
      </c>
      <c r="H927" s="11">
        <v>45001</v>
      </c>
      <c r="I927" s="3">
        <v>0.26</v>
      </c>
      <c r="J927" s="3">
        <v>100</v>
      </c>
      <c r="K927" s="3">
        <v>10</v>
      </c>
      <c r="L927" s="3">
        <v>405.46</v>
      </c>
      <c r="M927" s="26">
        <f t="shared" si="9"/>
        <v>0.1</v>
      </c>
      <c r="N927" s="26">
        <f t="shared" si="10"/>
        <v>59.748079999999995</v>
      </c>
      <c r="O927" s="26">
        <f t="shared" si="11"/>
        <v>5.9748079999999995</v>
      </c>
      <c r="P927" s="3"/>
      <c r="Q927" s="3"/>
      <c r="R927" s="3"/>
      <c r="S927" s="3"/>
      <c r="T927" s="3"/>
      <c r="U927" s="3"/>
      <c r="V927" s="3"/>
      <c r="W927" s="3"/>
      <c r="X927" s="3"/>
      <c r="Y927" s="3"/>
      <c r="Z927" s="3"/>
      <c r="AA927" s="3"/>
    </row>
    <row r="928" spans="1:27" x14ac:dyDescent="0.2">
      <c r="A928" s="3" t="s">
        <v>375</v>
      </c>
      <c r="B928" s="3" t="str">
        <f>VLOOKUP(A928,'QAQC ID Reference Page'!A$1:G$10999,2,FALSE)</f>
        <v>OBS0323</v>
      </c>
      <c r="C928" s="11">
        <f>VLOOKUP(A928,'QAQC ID Reference Page'!A$1:G$10999,3,FALSE)</f>
        <v>44993</v>
      </c>
      <c r="D928" s="12">
        <f>VLOOKUP(A928,'QAQC ID Reference Page'!A$1:G$10999,4,FALSE)</f>
        <v>0.38750000000000001</v>
      </c>
      <c r="E928" s="3">
        <f>VLOOKUP(A928,'QAQC ID Reference Page'!A$1:G$10999,5,FALSE)</f>
        <v>1002</v>
      </c>
      <c r="F928" s="3" t="str">
        <f>VLOOKUP(A928,'QAQC ID Reference Page'!A$1:G$10999,6,FALSE)</f>
        <v>G6</v>
      </c>
      <c r="G928" s="3" t="str">
        <f>VLOOKUP(A928,'QAQC ID Reference Page'!A$1:G$10999,7,FALSE)</f>
        <v>S</v>
      </c>
      <c r="H928" s="11">
        <v>45001</v>
      </c>
      <c r="I928" s="3">
        <v>0.26</v>
      </c>
      <c r="J928" s="3">
        <v>100</v>
      </c>
      <c r="K928" s="3">
        <v>10</v>
      </c>
      <c r="L928" s="3">
        <v>2132.63</v>
      </c>
      <c r="M928" s="26">
        <f t="shared" si="9"/>
        <v>0.1</v>
      </c>
      <c r="N928" s="26">
        <f t="shared" si="10"/>
        <v>315.36923999999999</v>
      </c>
      <c r="O928" s="26">
        <f t="shared" si="11"/>
        <v>31.536923999999999</v>
      </c>
      <c r="P928" s="3"/>
      <c r="Q928" s="3"/>
      <c r="R928" s="3"/>
      <c r="S928" s="3"/>
      <c r="T928" s="3"/>
      <c r="U928" s="3"/>
      <c r="V928" s="3"/>
      <c r="W928" s="3"/>
      <c r="X928" s="3"/>
      <c r="Y928" s="3"/>
      <c r="Z928" s="3"/>
      <c r="AA928" s="3"/>
    </row>
    <row r="929" spans="1:27" x14ac:dyDescent="0.2">
      <c r="A929" s="3">
        <v>14504</v>
      </c>
      <c r="B929" s="3" t="str">
        <f>VLOOKUP(A929,'QAQC ID Reference Page'!A$1:G$10999,2,FALSE)</f>
        <v>OBS0323</v>
      </c>
      <c r="C929" s="11">
        <f>VLOOKUP(A929,'QAQC ID Reference Page'!A$1:G$10999,3,FALSE)</f>
        <v>44993</v>
      </c>
      <c r="D929" s="12">
        <f>VLOOKUP(A929,'QAQC ID Reference Page'!A$1:G$10999,4,FALSE)</f>
        <v>0.43819444444444444</v>
      </c>
      <c r="E929" s="3">
        <f>VLOOKUP(A929,'QAQC ID Reference Page'!A$1:G$10999,5,FALSE)</f>
        <v>1044</v>
      </c>
      <c r="F929" s="3" t="str">
        <f>VLOOKUP(A929,'QAQC ID Reference Page'!A$1:G$10999,6,FALSE)</f>
        <v>I7C</v>
      </c>
      <c r="G929" s="3" t="str">
        <f>VLOOKUP(A929,'QAQC ID Reference Page'!A$1:G$10999,7,FALSE)</f>
        <v>B</v>
      </c>
      <c r="H929" s="11">
        <v>45001</v>
      </c>
      <c r="I929" s="3">
        <v>0.26</v>
      </c>
      <c r="J929" s="3">
        <v>100</v>
      </c>
      <c r="K929" s="3">
        <v>10</v>
      </c>
      <c r="L929" s="3">
        <v>227.18</v>
      </c>
      <c r="M929" s="26">
        <f t="shared" si="9"/>
        <v>0.1</v>
      </c>
      <c r="N929" s="26">
        <f t="shared" si="10"/>
        <v>33.362639999999999</v>
      </c>
      <c r="O929" s="26">
        <f t="shared" si="11"/>
        <v>3.3362639999999999</v>
      </c>
      <c r="P929" s="3"/>
      <c r="Q929" s="3"/>
      <c r="R929" s="3"/>
      <c r="S929" s="3"/>
      <c r="T929" s="3"/>
      <c r="U929" s="3"/>
      <c r="V929" s="3"/>
      <c r="W929" s="3"/>
      <c r="X929" s="3"/>
      <c r="Y929" s="3"/>
      <c r="Z929" s="3"/>
      <c r="AA929" s="3"/>
    </row>
    <row r="930" spans="1:27" x14ac:dyDescent="0.2">
      <c r="A930" s="3">
        <v>14505</v>
      </c>
      <c r="B930" s="3" t="str">
        <f>VLOOKUP(A930,'QAQC ID Reference Page'!A$1:G$10999,2,FALSE)</f>
        <v>OBS0323</v>
      </c>
      <c r="C930" s="11">
        <f>VLOOKUP(A930,'QAQC ID Reference Page'!A$1:G$10999,3,FALSE)</f>
        <v>44993</v>
      </c>
      <c r="D930" s="12">
        <f>VLOOKUP(A930,'QAQC ID Reference Page'!A$1:G$10999,4,FALSE)</f>
        <v>0.43819444444444444</v>
      </c>
      <c r="E930" s="3">
        <f>VLOOKUP(A930,'QAQC ID Reference Page'!A$1:G$10999,5,FALSE)</f>
        <v>1013</v>
      </c>
      <c r="F930" s="3" t="str">
        <f>VLOOKUP(A930,'QAQC ID Reference Page'!A$1:G$10999,6,FALSE)</f>
        <v>I7C</v>
      </c>
      <c r="G930" s="3" t="str">
        <f>VLOOKUP(A930,'QAQC ID Reference Page'!A$1:G$10999,7,FALSE)</f>
        <v>S</v>
      </c>
      <c r="H930" s="11">
        <v>45001</v>
      </c>
      <c r="I930" s="3">
        <v>0.26</v>
      </c>
      <c r="J930" s="3">
        <v>100</v>
      </c>
      <c r="K930" s="3">
        <v>10</v>
      </c>
      <c r="L930" s="3">
        <v>567.51</v>
      </c>
      <c r="M930" s="26">
        <f t="shared" si="9"/>
        <v>0.1</v>
      </c>
      <c r="N930" s="26">
        <f t="shared" si="10"/>
        <v>83.731479999999991</v>
      </c>
      <c r="O930" s="26">
        <f t="shared" si="11"/>
        <v>8.3731479999999987</v>
      </c>
      <c r="P930" s="3"/>
      <c r="Q930" s="3"/>
      <c r="R930" s="3"/>
      <c r="S930" s="3"/>
      <c r="T930" s="3"/>
      <c r="U930" s="3"/>
      <c r="V930" s="3"/>
      <c r="W930" s="3"/>
      <c r="X930" s="3"/>
      <c r="Y930" s="3"/>
      <c r="Z930" s="3"/>
      <c r="AA930" s="3"/>
    </row>
    <row r="931" spans="1:27" x14ac:dyDescent="0.2">
      <c r="A931" s="3">
        <v>14506</v>
      </c>
      <c r="B931" s="3" t="str">
        <f>VLOOKUP(A931,'QAQC ID Reference Page'!A$1:G$10999,2,FALSE)</f>
        <v>OBS0323</v>
      </c>
      <c r="C931" s="11">
        <f>VLOOKUP(A931,'QAQC ID Reference Page'!A$1:G$10999,3,FALSE)</f>
        <v>44993</v>
      </c>
      <c r="D931" s="12">
        <f>VLOOKUP(A931,'QAQC ID Reference Page'!A$1:G$10999,4,FALSE)</f>
        <v>0.46875</v>
      </c>
      <c r="E931" s="3">
        <f>VLOOKUP(A931,'QAQC ID Reference Page'!A$1:G$10999,5,FALSE)</f>
        <v>1035</v>
      </c>
      <c r="F931" s="3" t="str">
        <f>VLOOKUP(A931,'QAQC ID Reference Page'!A$1:G$10999,6,FALSE)</f>
        <v>MR</v>
      </c>
      <c r="G931" s="3" t="str">
        <f>VLOOKUP(A931,'QAQC ID Reference Page'!A$1:G$10999,7,FALSE)</f>
        <v>B</v>
      </c>
      <c r="H931" s="11">
        <v>45001</v>
      </c>
      <c r="I931" s="3">
        <v>0.26</v>
      </c>
      <c r="J931" s="3">
        <v>100</v>
      </c>
      <c r="K931" s="3">
        <v>10</v>
      </c>
      <c r="L931" s="3">
        <v>268.69</v>
      </c>
      <c r="M931" s="26">
        <f t="shared" si="9"/>
        <v>0.1</v>
      </c>
      <c r="N931" s="26">
        <f t="shared" si="10"/>
        <v>39.506120000000003</v>
      </c>
      <c r="O931" s="26">
        <f t="shared" si="11"/>
        <v>3.9506120000000005</v>
      </c>
      <c r="P931" s="3"/>
      <c r="Q931" s="3"/>
      <c r="R931" s="3"/>
      <c r="S931" s="3"/>
      <c r="T931" s="3"/>
      <c r="U931" s="3"/>
      <c r="V931" s="3"/>
      <c r="W931" s="3"/>
      <c r="X931" s="3"/>
      <c r="Y931" s="3"/>
      <c r="Z931" s="3"/>
      <c r="AA931" s="3"/>
    </row>
    <row r="932" spans="1:27" x14ac:dyDescent="0.2">
      <c r="A932" s="3">
        <v>14507</v>
      </c>
      <c r="B932" s="3" t="str">
        <f>VLOOKUP(A932,'QAQC ID Reference Page'!A$1:G$10999,2,FALSE)</f>
        <v>OBS0323</v>
      </c>
      <c r="C932" s="11">
        <f>VLOOKUP(A932,'QAQC ID Reference Page'!A$1:G$10999,3,FALSE)</f>
        <v>44993</v>
      </c>
      <c r="D932" s="12">
        <f>VLOOKUP(A932,'QAQC ID Reference Page'!A$1:G$10999,4,FALSE)</f>
        <v>0.40208333333333335</v>
      </c>
      <c r="E932" s="3">
        <f>VLOOKUP(A932,'QAQC ID Reference Page'!A$1:G$10999,5,FALSE)</f>
        <v>1023</v>
      </c>
      <c r="F932" s="3" t="str">
        <f>VLOOKUP(A932,'QAQC ID Reference Page'!A$1:G$10999,6,FALSE)</f>
        <v>DR</v>
      </c>
      <c r="G932" s="3" t="str">
        <f>VLOOKUP(A932,'QAQC ID Reference Page'!A$1:G$10999,7,FALSE)</f>
        <v>S</v>
      </c>
      <c r="H932" s="11">
        <v>45001</v>
      </c>
      <c r="I932" s="3">
        <v>0.26</v>
      </c>
      <c r="J932" s="3">
        <v>84</v>
      </c>
      <c r="K932" s="3">
        <v>10</v>
      </c>
      <c r="L932" s="3">
        <v>1585.39</v>
      </c>
      <c r="M932" s="26">
        <f t="shared" si="9"/>
        <v>0.11904761904761904</v>
      </c>
      <c r="N932" s="26">
        <f t="shared" si="10"/>
        <v>234.37772000000001</v>
      </c>
      <c r="O932" s="26">
        <f t="shared" si="11"/>
        <v>27.902109523809525</v>
      </c>
      <c r="P932" s="3"/>
      <c r="Q932" s="3"/>
      <c r="R932" s="3"/>
      <c r="S932" s="3"/>
      <c r="T932" s="3"/>
      <c r="U932" s="3"/>
      <c r="V932" s="3"/>
      <c r="W932" s="3"/>
      <c r="X932" s="3"/>
      <c r="Y932" s="3"/>
      <c r="Z932" s="3"/>
      <c r="AA932" s="3"/>
    </row>
    <row r="933" spans="1:27" x14ac:dyDescent="0.2">
      <c r="A933" s="3">
        <v>14508</v>
      </c>
      <c r="B933" s="3" t="str">
        <f>VLOOKUP(A933,'QAQC ID Reference Page'!A$1:G$10999,2,FALSE)</f>
        <v>OBS0323</v>
      </c>
      <c r="C933" s="11">
        <f>VLOOKUP(A933,'QAQC ID Reference Page'!A$1:G$10999,3,FALSE)</f>
        <v>44993</v>
      </c>
      <c r="D933" s="12">
        <f>VLOOKUP(A933,'QAQC ID Reference Page'!A$1:G$10999,4,FALSE)</f>
        <v>0.48125000000000001</v>
      </c>
      <c r="E933" s="3">
        <f>VLOOKUP(A933,'QAQC ID Reference Page'!A$1:G$10999,5,FALSE)</f>
        <v>1040</v>
      </c>
      <c r="F933" s="3" t="str">
        <f>VLOOKUP(A933,'QAQC ID Reference Page'!A$1:G$10999,6,FALSE)</f>
        <v>TR</v>
      </c>
      <c r="G933" s="3" t="str">
        <f>VLOOKUP(A933,'QAQC ID Reference Page'!A$1:G$10999,7,FALSE)</f>
        <v>S</v>
      </c>
      <c r="H933" s="11">
        <v>45001</v>
      </c>
      <c r="I933" s="3">
        <v>0.26</v>
      </c>
      <c r="J933" s="3">
        <v>100</v>
      </c>
      <c r="K933" s="3">
        <v>10</v>
      </c>
      <c r="L933" s="3">
        <v>576.91</v>
      </c>
      <c r="M933" s="26">
        <f t="shared" si="9"/>
        <v>0.1</v>
      </c>
      <c r="N933" s="26">
        <f t="shared" si="10"/>
        <v>85.122679999999988</v>
      </c>
      <c r="O933" s="26">
        <f t="shared" si="11"/>
        <v>8.5122679999999988</v>
      </c>
      <c r="P933" s="3"/>
      <c r="Q933" s="3"/>
      <c r="R933" s="3"/>
      <c r="S933" s="3"/>
      <c r="T933" s="3"/>
      <c r="U933" s="3"/>
      <c r="V933" s="3"/>
      <c r="W933" s="3"/>
      <c r="X933" s="3"/>
      <c r="Y933" s="3"/>
      <c r="Z933" s="3"/>
      <c r="AA933" s="3"/>
    </row>
    <row r="934" spans="1:27" x14ac:dyDescent="0.2">
      <c r="A934" s="3">
        <v>14509</v>
      </c>
      <c r="B934" s="3" t="str">
        <f>VLOOKUP(A934,'QAQC ID Reference Page'!A$1:G$10999,2,FALSE)</f>
        <v>OBS0323</v>
      </c>
      <c r="C934" s="11">
        <f>VLOOKUP(A934,'QAQC ID Reference Page'!A$1:G$10999,3,FALSE)</f>
        <v>44993</v>
      </c>
      <c r="D934" s="12">
        <f>VLOOKUP(A934,'QAQC ID Reference Page'!A$1:G$10999,4,FALSE)</f>
        <v>0.46875</v>
      </c>
      <c r="E934" s="3">
        <f>VLOOKUP(A934,'QAQC ID Reference Page'!A$1:G$10999,5,FALSE)</f>
        <v>1022</v>
      </c>
      <c r="F934" s="3" t="str">
        <f>VLOOKUP(A934,'QAQC ID Reference Page'!A$1:G$10999,6,FALSE)</f>
        <v>MR</v>
      </c>
      <c r="G934" s="3" t="str">
        <f>VLOOKUP(A934,'QAQC ID Reference Page'!A$1:G$10999,7,FALSE)</f>
        <v>S</v>
      </c>
      <c r="H934" s="11">
        <v>45001</v>
      </c>
      <c r="I934" s="3">
        <v>0.26</v>
      </c>
      <c r="J934" s="3">
        <v>100</v>
      </c>
      <c r="K934" s="3">
        <v>10</v>
      </c>
      <c r="L934" s="3">
        <v>433.8</v>
      </c>
      <c r="M934" s="26">
        <f t="shared" si="9"/>
        <v>0.1</v>
      </c>
      <c r="N934" s="26">
        <f t="shared" si="10"/>
        <v>63.942399999999999</v>
      </c>
      <c r="O934" s="26">
        <f t="shared" si="11"/>
        <v>6.3942399999999999</v>
      </c>
      <c r="P934" s="3"/>
      <c r="Q934" s="3"/>
      <c r="R934" s="3"/>
      <c r="S934" s="3"/>
      <c r="T934" s="3"/>
      <c r="U934" s="3"/>
      <c r="V934" s="3"/>
      <c r="W934" s="3"/>
      <c r="X934" s="3"/>
      <c r="Y934" s="3"/>
      <c r="Z934" s="3"/>
      <c r="AA934" s="3"/>
    </row>
    <row r="935" spans="1:27" x14ac:dyDescent="0.2">
      <c r="A935" s="3">
        <v>14510</v>
      </c>
      <c r="B935" s="3" t="str">
        <f>VLOOKUP(A935,'QAQC ID Reference Page'!A$1:G$10999,2,FALSE)</f>
        <v>OBS0323</v>
      </c>
      <c r="C935" s="11">
        <f>VLOOKUP(A935,'QAQC ID Reference Page'!A$1:G$10999,3,FALSE)</f>
        <v>44993</v>
      </c>
      <c r="D935" s="12">
        <f>VLOOKUP(A935,'QAQC ID Reference Page'!A$1:G$10999,4,FALSE)</f>
        <v>0.54097222222222219</v>
      </c>
      <c r="E935" s="3">
        <f>VLOOKUP(A935,'QAQC ID Reference Page'!A$1:G$10999,5,FALSE)</f>
        <v>1052</v>
      </c>
      <c r="F935" s="3" t="str">
        <f>VLOOKUP(A935,'QAQC ID Reference Page'!A$1:G$10999,6,FALSE)</f>
        <v>I9</v>
      </c>
      <c r="G935" s="3" t="str">
        <f>VLOOKUP(A935,'QAQC ID Reference Page'!A$1:G$10999,7,FALSE)</f>
        <v>S</v>
      </c>
      <c r="H935" s="11">
        <v>45001</v>
      </c>
      <c r="I935" s="3">
        <v>0.28000000000000003</v>
      </c>
      <c r="J935" s="3">
        <v>100</v>
      </c>
      <c r="K935" s="3">
        <v>10</v>
      </c>
      <c r="L935" s="3">
        <v>666.79</v>
      </c>
      <c r="M935" s="26">
        <f t="shared" si="9"/>
        <v>0.1</v>
      </c>
      <c r="N935" s="26">
        <f t="shared" si="10"/>
        <v>98.40491999999999</v>
      </c>
      <c r="O935" s="26">
        <f t="shared" si="11"/>
        <v>9.8404919999999994</v>
      </c>
      <c r="P935" s="3"/>
      <c r="Q935" s="3"/>
      <c r="R935" s="3"/>
      <c r="S935" s="3"/>
      <c r="T935" s="3"/>
      <c r="U935" s="3"/>
      <c r="V935" s="3"/>
      <c r="W935" s="3"/>
      <c r="X935" s="3"/>
      <c r="Y935" s="3"/>
      <c r="Z935" s="3"/>
      <c r="AA935" s="3"/>
    </row>
    <row r="936" spans="1:27" x14ac:dyDescent="0.2">
      <c r="A936" s="3">
        <v>14511</v>
      </c>
      <c r="B936" s="3" t="str">
        <f>VLOOKUP(A936,'QAQC ID Reference Page'!A$1:G$10999,2,FALSE)</f>
        <v>OBS0323</v>
      </c>
      <c r="C936" s="11">
        <f>VLOOKUP(A936,'QAQC ID Reference Page'!A$1:G$10999,3,FALSE)</f>
        <v>44993</v>
      </c>
      <c r="D936" s="12">
        <f>VLOOKUP(A936,'QAQC ID Reference Page'!A$1:G$10999,4,FALSE)</f>
        <v>0.5131944444444444</v>
      </c>
      <c r="E936" s="3">
        <f>VLOOKUP(A936,'QAQC ID Reference Page'!A$1:G$10999,5,FALSE)</f>
        <v>1034</v>
      </c>
      <c r="F936" s="3" t="str">
        <f>VLOOKUP(A936,'QAQC ID Reference Page'!A$1:G$10999,6,FALSE)</f>
        <v>AR</v>
      </c>
      <c r="G936" s="3" t="str">
        <f>VLOOKUP(A936,'QAQC ID Reference Page'!A$1:G$10999,7,FALSE)</f>
        <v>S</v>
      </c>
      <c r="H936" s="11">
        <v>45001</v>
      </c>
      <c r="I936" s="3">
        <v>0.28000000000000003</v>
      </c>
      <c r="J936" s="3">
        <v>100</v>
      </c>
      <c r="K936" s="3">
        <v>10</v>
      </c>
      <c r="L936" s="3">
        <v>653.82000000000005</v>
      </c>
      <c r="M936" s="26">
        <f t="shared" si="9"/>
        <v>0.1</v>
      </c>
      <c r="N936" s="26">
        <f t="shared" si="10"/>
        <v>96.48536</v>
      </c>
      <c r="O936" s="26">
        <f t="shared" si="11"/>
        <v>9.648536</v>
      </c>
      <c r="P936" s="3"/>
      <c r="Q936" s="3"/>
      <c r="R936" s="3"/>
      <c r="S936" s="3"/>
      <c r="T936" s="3"/>
      <c r="U936" s="3"/>
      <c r="V936" s="3"/>
      <c r="W936" s="3"/>
      <c r="X936" s="3"/>
      <c r="Y936" s="3"/>
      <c r="Z936" s="3"/>
      <c r="AA936" s="3"/>
    </row>
    <row r="937" spans="1:27" x14ac:dyDescent="0.2">
      <c r="A937" s="3">
        <v>14512</v>
      </c>
      <c r="B937" s="3" t="str">
        <f>VLOOKUP(A937,'QAQC ID Reference Page'!A$1:G$10999,2,FALSE)</f>
        <v>OBS0323</v>
      </c>
      <c r="C937" s="11">
        <f>VLOOKUP(A937,'QAQC ID Reference Page'!A$1:G$10999,3,FALSE)</f>
        <v>44993</v>
      </c>
      <c r="D937" s="12">
        <f>VLOOKUP(A937,'QAQC ID Reference Page'!A$1:G$10999,4,FALSE)</f>
        <v>0.52708333333333335</v>
      </c>
      <c r="E937" s="3">
        <f>VLOOKUP(A937,'QAQC ID Reference Page'!A$1:G$10999,5,FALSE)</f>
        <v>1025</v>
      </c>
      <c r="F937" s="3" t="str">
        <f>VLOOKUP(A937,'QAQC ID Reference Page'!A$1:G$10999,6,FALSE)</f>
        <v>BR</v>
      </c>
      <c r="G937" s="3" t="str">
        <f>VLOOKUP(A937,'QAQC ID Reference Page'!A$1:G$10999,7,FALSE)</f>
        <v>S</v>
      </c>
      <c r="H937" s="11">
        <v>45001</v>
      </c>
      <c r="I937" s="3">
        <v>0.28000000000000003</v>
      </c>
      <c r="J937" s="3">
        <v>100</v>
      </c>
      <c r="K937" s="3">
        <v>10</v>
      </c>
      <c r="L937" s="3">
        <v>671.72</v>
      </c>
      <c r="M937" s="26">
        <f t="shared" si="9"/>
        <v>0.1</v>
      </c>
      <c r="N937" s="26">
        <f t="shared" si="10"/>
        <v>99.134559999999993</v>
      </c>
      <c r="O937" s="26">
        <f t="shared" si="11"/>
        <v>9.913456</v>
      </c>
      <c r="P937" s="3"/>
      <c r="Q937" s="3"/>
      <c r="R937" s="3"/>
      <c r="S937" s="3"/>
      <c r="T937" s="3"/>
      <c r="U937" s="3"/>
      <c r="V937" s="3"/>
      <c r="W937" s="3"/>
      <c r="X937" s="3"/>
      <c r="Y937" s="3"/>
      <c r="Z937" s="3"/>
      <c r="AA937" s="3"/>
    </row>
    <row r="938" spans="1:27" x14ac:dyDescent="0.2">
      <c r="A938" s="3">
        <v>14513</v>
      </c>
      <c r="B938" s="3" t="str">
        <f>VLOOKUP(A938,'QAQC ID Reference Page'!A$1:G$10999,2,FALSE)</f>
        <v>OBS0323</v>
      </c>
      <c r="C938" s="11">
        <f>VLOOKUP(A938,'QAQC ID Reference Page'!A$1:G$10999,3,FALSE)</f>
        <v>44993</v>
      </c>
      <c r="D938" s="12">
        <f>VLOOKUP(A938,'QAQC ID Reference Page'!A$1:G$10999,4,FALSE)</f>
        <v>0.49930555555555556</v>
      </c>
      <c r="E938" s="3">
        <f>VLOOKUP(A938,'QAQC ID Reference Page'!A$1:G$10999,5,FALSE)</f>
        <v>1005</v>
      </c>
      <c r="F938" s="3" t="str">
        <f>VLOOKUP(A938,'QAQC ID Reference Page'!A$1:G$10999,6,FALSE)</f>
        <v>TR-UP</v>
      </c>
      <c r="G938" s="3" t="str">
        <f>VLOOKUP(A938,'QAQC ID Reference Page'!A$1:G$10999,7,FALSE)</f>
        <v>S</v>
      </c>
      <c r="H938" s="11">
        <v>45001</v>
      </c>
      <c r="I938" s="3">
        <v>0.28000000000000003</v>
      </c>
      <c r="J938" s="3">
        <v>75</v>
      </c>
      <c r="K938" s="3">
        <v>10</v>
      </c>
      <c r="L938" s="3">
        <v>523.46</v>
      </c>
      <c r="M938" s="26">
        <f t="shared" si="9"/>
        <v>0.13333333333333333</v>
      </c>
      <c r="N938" s="26">
        <f t="shared" si="10"/>
        <v>77.192080000000004</v>
      </c>
      <c r="O938" s="26">
        <f t="shared" si="11"/>
        <v>10.292277333333335</v>
      </c>
      <c r="P938" s="3"/>
      <c r="Q938" s="3"/>
      <c r="R938" s="3"/>
      <c r="S938" s="3"/>
      <c r="T938" s="3"/>
      <c r="U938" s="3"/>
      <c r="V938" s="3"/>
      <c r="W938" s="3"/>
      <c r="X938" s="3"/>
      <c r="Y938" s="3"/>
      <c r="Z938" s="3"/>
      <c r="AA938" s="3"/>
    </row>
    <row r="939" spans="1:27" x14ac:dyDescent="0.2">
      <c r="A939" s="3">
        <v>14514</v>
      </c>
      <c r="B939" s="3" t="str">
        <f>VLOOKUP(A939,'QAQC ID Reference Page'!A$1:G$10999,2,FALSE)</f>
        <v>OBS0323</v>
      </c>
      <c r="C939" s="11">
        <f>VLOOKUP(A939,'QAQC ID Reference Page'!A$1:G$10999,3,FALSE)</f>
        <v>44995</v>
      </c>
      <c r="D939" s="12">
        <f>VLOOKUP(A939,'QAQC ID Reference Page'!A$1:G$10999,4,FALSE)</f>
        <v>0.375</v>
      </c>
      <c r="E939" s="3">
        <f>VLOOKUP(A939,'QAQC ID Reference Page'!A$1:G$10999,5,FALSE)</f>
        <v>1032</v>
      </c>
      <c r="F939" s="3" t="str">
        <f>VLOOKUP(A939,'QAQC ID Reference Page'!A$1:G$10999,6,FALSE)</f>
        <v>WB</v>
      </c>
      <c r="G939" s="3" t="str">
        <f>VLOOKUP(A939,'QAQC ID Reference Page'!A$1:G$10999,7,FALSE)</f>
        <v>S</v>
      </c>
      <c r="H939" s="11">
        <v>45001</v>
      </c>
      <c r="I939" s="3">
        <v>0.24</v>
      </c>
      <c r="J939" s="3">
        <v>80</v>
      </c>
      <c r="K939" s="3">
        <v>10</v>
      </c>
      <c r="L939" s="3">
        <v>1573.67</v>
      </c>
      <c r="M939" s="26">
        <f t="shared" si="9"/>
        <v>0.125</v>
      </c>
      <c r="N939" s="26">
        <f t="shared" si="10"/>
        <v>232.66315999999998</v>
      </c>
      <c r="O939" s="26">
        <f t="shared" si="11"/>
        <v>29.082894999999997</v>
      </c>
      <c r="P939" s="3"/>
      <c r="Q939" s="3"/>
      <c r="R939" s="3"/>
      <c r="S939" s="3"/>
      <c r="T939" s="3"/>
      <c r="U939" s="3"/>
      <c r="V939" s="3"/>
      <c r="W939" s="3"/>
      <c r="X939" s="3"/>
      <c r="Y939" s="3"/>
      <c r="Z939" s="3"/>
      <c r="AA939" s="3"/>
    </row>
    <row r="940" spans="1:27" x14ac:dyDescent="0.2">
      <c r="A940" s="3">
        <v>14515</v>
      </c>
      <c r="B940" s="3" t="str">
        <f>VLOOKUP(A940,'QAQC ID Reference Page'!A$1:G$10999,2,FALSE)</f>
        <v>OBS0323</v>
      </c>
      <c r="C940" s="11">
        <f>VLOOKUP(A940,'QAQC ID Reference Page'!A$1:G$10999,3,FALSE)</f>
        <v>44995</v>
      </c>
      <c r="D940" s="12">
        <f>VLOOKUP(A940,'QAQC ID Reference Page'!A$1:G$10999,4,FALSE)</f>
        <v>0.52916666666666667</v>
      </c>
      <c r="E940" s="3">
        <f>VLOOKUP(A940,'QAQC ID Reference Page'!A$1:G$10999,5,FALSE)</f>
        <v>1052</v>
      </c>
      <c r="F940" s="3" t="str">
        <f>VLOOKUP(A940,'QAQC ID Reference Page'!A$1:G$10999,6,FALSE)</f>
        <v>C4</v>
      </c>
      <c r="G940" s="3" t="str">
        <f>VLOOKUP(A940,'QAQC ID Reference Page'!A$1:G$10999,7,FALSE)</f>
        <v>B</v>
      </c>
      <c r="H940" s="11">
        <v>45001</v>
      </c>
      <c r="I940" s="3">
        <v>0.24</v>
      </c>
      <c r="J940" s="3">
        <v>100</v>
      </c>
      <c r="K940" s="3">
        <v>10</v>
      </c>
      <c r="L940" s="3">
        <v>1320.49</v>
      </c>
      <c r="M940" s="26">
        <f t="shared" si="9"/>
        <v>0.1</v>
      </c>
      <c r="N940" s="26">
        <f t="shared" si="10"/>
        <v>195.19251999999997</v>
      </c>
      <c r="O940" s="26">
        <f t="shared" si="11"/>
        <v>19.519251999999998</v>
      </c>
      <c r="P940" s="3"/>
      <c r="Q940" s="3"/>
      <c r="R940" s="3"/>
      <c r="S940" s="3"/>
      <c r="T940" s="3"/>
      <c r="U940" s="3"/>
      <c r="V940" s="3"/>
      <c r="W940" s="3"/>
      <c r="X940" s="3"/>
      <c r="Y940" s="3"/>
      <c r="Z940" s="3"/>
      <c r="AA940" s="3"/>
    </row>
    <row r="941" spans="1:27" x14ac:dyDescent="0.2">
      <c r="A941" s="3">
        <v>14516</v>
      </c>
      <c r="B941" s="3" t="str">
        <f>VLOOKUP(A941,'QAQC ID Reference Page'!A$1:G$10999,2,FALSE)</f>
        <v>OBS0323</v>
      </c>
      <c r="C941" s="11">
        <f>VLOOKUP(A941,'QAQC ID Reference Page'!A$1:G$10999,3,FALSE)</f>
        <v>44995</v>
      </c>
      <c r="D941" s="12">
        <f>VLOOKUP(A941,'QAQC ID Reference Page'!A$1:G$10999,4,FALSE)</f>
        <v>0.4777777777777778</v>
      </c>
      <c r="E941" s="3">
        <f>VLOOKUP(A941,'QAQC ID Reference Page'!A$1:G$10999,5,FALSE)</f>
        <v>1035</v>
      </c>
      <c r="F941" s="3" t="str">
        <f>VLOOKUP(A941,'QAQC ID Reference Page'!A$1:G$10999,6,FALSE)</f>
        <v>C7C</v>
      </c>
      <c r="G941" s="3" t="str">
        <f>VLOOKUP(A941,'QAQC ID Reference Page'!A$1:G$10999,7,FALSE)</f>
        <v>S</v>
      </c>
      <c r="H941" s="11">
        <v>45001</v>
      </c>
      <c r="I941" s="3">
        <v>0.24</v>
      </c>
      <c r="J941" s="3">
        <v>100</v>
      </c>
      <c r="K941" s="3">
        <v>10</v>
      </c>
      <c r="L941" s="3">
        <v>2279.86</v>
      </c>
      <c r="M941" s="26">
        <f t="shared" si="9"/>
        <v>0.1</v>
      </c>
      <c r="N941" s="26">
        <f t="shared" si="10"/>
        <v>337.17928000000001</v>
      </c>
      <c r="O941" s="26">
        <f t="shared" si="11"/>
        <v>33.717928000000001</v>
      </c>
      <c r="P941" s="3"/>
      <c r="Q941" s="3"/>
      <c r="R941" s="3"/>
      <c r="S941" s="3"/>
      <c r="T941" s="3"/>
      <c r="U941" s="3"/>
      <c r="V941" s="3"/>
      <c r="W941" s="3"/>
      <c r="X941" s="3"/>
      <c r="Y941" s="3"/>
      <c r="Z941" s="3"/>
      <c r="AA941" s="3"/>
    </row>
    <row r="942" spans="1:27" x14ac:dyDescent="0.2">
      <c r="A942" s="3">
        <v>14517</v>
      </c>
      <c r="B942" s="3" t="str">
        <f>VLOOKUP(A942,'QAQC ID Reference Page'!A$1:G$10999,2,FALSE)</f>
        <v>OBS0323</v>
      </c>
      <c r="C942" s="11">
        <f>VLOOKUP(A942,'QAQC ID Reference Page'!A$1:G$10999,3,FALSE)</f>
        <v>44995</v>
      </c>
      <c r="D942" s="12">
        <f>VLOOKUP(A942,'QAQC ID Reference Page'!A$1:G$10999,4,FALSE)</f>
        <v>0.59097222222222223</v>
      </c>
      <c r="E942" s="3">
        <f>VLOOKUP(A942,'QAQC ID Reference Page'!A$1:G$10999,5,FALSE)</f>
        <v>1022</v>
      </c>
      <c r="F942" s="3" t="str">
        <f>VLOOKUP(A942,'QAQC ID Reference Page'!A$1:G$10999,6,FALSE)</f>
        <v>D1</v>
      </c>
      <c r="G942" s="3" t="str">
        <f>VLOOKUP(A942,'QAQC ID Reference Page'!A$1:G$10999,7,FALSE)</f>
        <v>S</v>
      </c>
      <c r="H942" s="11">
        <v>45001</v>
      </c>
      <c r="I942" s="3">
        <v>0.24</v>
      </c>
      <c r="J942" s="3">
        <v>100</v>
      </c>
      <c r="K942" s="3">
        <v>10</v>
      </c>
      <c r="L942" s="3">
        <v>994.05</v>
      </c>
      <c r="M942" s="26">
        <f t="shared" si="9"/>
        <v>0.1</v>
      </c>
      <c r="N942" s="26">
        <f t="shared" si="10"/>
        <v>146.87939999999998</v>
      </c>
      <c r="O942" s="26">
        <f t="shared" si="11"/>
        <v>14.687939999999998</v>
      </c>
      <c r="P942" s="3"/>
      <c r="Q942" s="3"/>
      <c r="R942" s="3"/>
      <c r="S942" s="3"/>
      <c r="T942" s="3"/>
      <c r="U942" s="3"/>
      <c r="V942" s="3"/>
      <c r="W942" s="3"/>
      <c r="X942" s="3"/>
      <c r="Y942" s="3"/>
      <c r="Z942" s="3"/>
      <c r="AA942" s="3"/>
    </row>
    <row r="943" spans="1:27" x14ac:dyDescent="0.2">
      <c r="A943" s="3">
        <v>14518</v>
      </c>
      <c r="B943" s="3" t="str">
        <f>VLOOKUP(A943,'QAQC ID Reference Page'!A$1:G$10999,2,FALSE)</f>
        <v>OBS0323</v>
      </c>
      <c r="C943" s="11">
        <f>VLOOKUP(A943,'QAQC ID Reference Page'!A$1:G$10999,3,FALSE)</f>
        <v>44995</v>
      </c>
      <c r="D943" s="12">
        <f>VLOOKUP(A943,'QAQC ID Reference Page'!A$1:G$10999,4,FALSE)</f>
        <v>0.5131944444444444</v>
      </c>
      <c r="E943" s="3">
        <f>VLOOKUP(A943,'QAQC ID Reference Page'!A$1:G$10999,5,FALSE)</f>
        <v>1010</v>
      </c>
      <c r="F943" s="3" t="str">
        <f>VLOOKUP(A943,'QAQC ID Reference Page'!A$1:G$10999,6,FALSE)</f>
        <v>C5-1</v>
      </c>
      <c r="G943" s="3" t="str">
        <f>VLOOKUP(A943,'QAQC ID Reference Page'!A$1:G$10999,7,FALSE)</f>
        <v>S</v>
      </c>
      <c r="H943" s="11">
        <v>45001</v>
      </c>
      <c r="I943" s="3">
        <v>0.24</v>
      </c>
      <c r="J943" s="3">
        <v>100</v>
      </c>
      <c r="K943" s="3">
        <v>10</v>
      </c>
      <c r="L943" s="3">
        <v>1948.18</v>
      </c>
      <c r="M943" s="26">
        <f t="shared" si="9"/>
        <v>0.1</v>
      </c>
      <c r="N943" s="26">
        <f t="shared" si="10"/>
        <v>288.09064000000001</v>
      </c>
      <c r="O943" s="26">
        <f t="shared" si="11"/>
        <v>28.809064000000003</v>
      </c>
      <c r="P943" s="3"/>
      <c r="Q943" s="3"/>
      <c r="R943" s="3"/>
      <c r="S943" s="3"/>
      <c r="T943" s="3"/>
      <c r="U943" s="3"/>
      <c r="V943" s="3"/>
      <c r="W943" s="3"/>
      <c r="X943" s="3"/>
      <c r="Y943" s="3"/>
      <c r="Z943" s="3"/>
      <c r="AA943" s="3"/>
    </row>
    <row r="944" spans="1:27" x14ac:dyDescent="0.2">
      <c r="A944" s="3">
        <v>14519</v>
      </c>
      <c r="B944" s="3" t="str">
        <f>VLOOKUP(A944,'QAQC ID Reference Page'!A$1:G$10999,2,FALSE)</f>
        <v>OBS0323</v>
      </c>
      <c r="C944" s="11">
        <f>VLOOKUP(A944,'QAQC ID Reference Page'!A$1:G$10999,3,FALSE)</f>
        <v>44995</v>
      </c>
      <c r="D944" s="12">
        <f>VLOOKUP(A944,'QAQC ID Reference Page'!A$1:G$10999,4,FALSE)</f>
        <v>0.52916666666666667</v>
      </c>
      <c r="E944" s="3">
        <f>VLOOKUP(A944,'QAQC ID Reference Page'!A$1:G$10999,5,FALSE)</f>
        <v>1040</v>
      </c>
      <c r="F944" s="3" t="str">
        <f>VLOOKUP(A944,'QAQC ID Reference Page'!A$1:G$10999,6,FALSE)</f>
        <v>C4</v>
      </c>
      <c r="G944" s="3" t="str">
        <f>VLOOKUP(A944,'QAQC ID Reference Page'!A$1:G$10999,7,FALSE)</f>
        <v>S</v>
      </c>
      <c r="H944" s="11">
        <v>45001</v>
      </c>
      <c r="I944" s="3">
        <v>0.24</v>
      </c>
      <c r="J944" s="3">
        <v>100</v>
      </c>
      <c r="K944" s="3">
        <v>10</v>
      </c>
      <c r="L944" s="3">
        <v>1070.05</v>
      </c>
      <c r="M944" s="26">
        <f t="shared" si="9"/>
        <v>0.1</v>
      </c>
      <c r="N944" s="26">
        <f t="shared" si="10"/>
        <v>158.12739999999997</v>
      </c>
      <c r="O944" s="26">
        <f t="shared" si="11"/>
        <v>15.812739999999998</v>
      </c>
      <c r="P944" s="3"/>
      <c r="Q944" s="3"/>
      <c r="R944" s="3"/>
      <c r="S944" s="3"/>
      <c r="T944" s="3"/>
      <c r="U944" s="3"/>
      <c r="V944" s="3"/>
      <c r="W944" s="3"/>
      <c r="X944" s="3"/>
      <c r="Y944" s="3"/>
      <c r="Z944" s="3"/>
      <c r="AA944" s="3"/>
    </row>
    <row r="945" spans="1:27" x14ac:dyDescent="0.2">
      <c r="A945" s="3">
        <v>14520</v>
      </c>
      <c r="B945" s="3" t="str">
        <f>VLOOKUP(A945,'QAQC ID Reference Page'!A$1:G$10999,2,FALSE)</f>
        <v>OBS0323</v>
      </c>
      <c r="C945" s="11">
        <f>VLOOKUP(A945,'QAQC ID Reference Page'!A$1:G$10999,3,FALSE)</f>
        <v>44995</v>
      </c>
      <c r="D945" s="12">
        <f>VLOOKUP(A945,'QAQC ID Reference Page'!A$1:G$10999,4,FALSE)</f>
        <v>0.4777777777777778</v>
      </c>
      <c r="E945" s="3">
        <f>VLOOKUP(A945,'QAQC ID Reference Page'!A$1:G$10999,5,FALSE)</f>
        <v>1030</v>
      </c>
      <c r="F945" s="3" t="str">
        <f>VLOOKUP(A945,'QAQC ID Reference Page'!A$1:G$10999,6,FALSE)</f>
        <v>C7C</v>
      </c>
      <c r="G945" s="3" t="str">
        <f>VLOOKUP(A945,'QAQC ID Reference Page'!A$1:G$10999,7,FALSE)</f>
        <v>B</v>
      </c>
      <c r="H945" s="11">
        <v>45001</v>
      </c>
      <c r="I945" s="3">
        <v>0.24</v>
      </c>
      <c r="J945" s="3">
        <v>100</v>
      </c>
      <c r="K945" s="3">
        <v>10</v>
      </c>
      <c r="L945" s="3">
        <v>1310.18</v>
      </c>
      <c r="M945" s="26">
        <f t="shared" si="9"/>
        <v>0.1</v>
      </c>
      <c r="N945" s="26">
        <f t="shared" si="10"/>
        <v>193.66664</v>
      </c>
      <c r="O945" s="26">
        <f t="shared" si="11"/>
        <v>19.366664</v>
      </c>
      <c r="P945" s="3"/>
      <c r="Q945" s="3"/>
      <c r="R945" s="3"/>
      <c r="S945" s="3"/>
      <c r="T945" s="3"/>
      <c r="U945" s="3"/>
      <c r="V945" s="3"/>
      <c r="W945" s="3"/>
      <c r="X945" s="3"/>
      <c r="Y945" s="3"/>
      <c r="Z945" s="3"/>
      <c r="AA945" s="3"/>
    </row>
    <row r="946" spans="1:27" x14ac:dyDescent="0.2">
      <c r="A946" s="3">
        <v>14521</v>
      </c>
      <c r="B946" s="3" t="str">
        <f>VLOOKUP(A946,'QAQC ID Reference Page'!A$1:G$10999,2,FALSE)</f>
        <v>OBS0323</v>
      </c>
      <c r="C946" s="11">
        <f>VLOOKUP(A946,'QAQC ID Reference Page'!A$1:G$10999,3,FALSE)</f>
        <v>44995</v>
      </c>
      <c r="D946" s="12">
        <f>VLOOKUP(A946,'QAQC ID Reference Page'!A$1:G$10999,4,FALSE)</f>
        <v>0.33888888888888891</v>
      </c>
      <c r="E946" s="3">
        <f>VLOOKUP(A946,'QAQC ID Reference Page'!A$1:G$10999,5,FALSE)</f>
        <v>1006</v>
      </c>
      <c r="F946" s="3" t="str">
        <f>VLOOKUP(A946,'QAQC ID Reference Page'!A$1:G$10999,6,FALSE)</f>
        <v>BSR</v>
      </c>
      <c r="G946" s="3" t="str">
        <f>VLOOKUP(A946,'QAQC ID Reference Page'!A$1:G$10999,7,FALSE)</f>
        <v>S</v>
      </c>
      <c r="H946" s="11">
        <v>45001</v>
      </c>
      <c r="I946" s="3">
        <v>0.24</v>
      </c>
      <c r="J946" s="3">
        <v>80</v>
      </c>
      <c r="K946" s="3">
        <v>10</v>
      </c>
      <c r="L946" s="3">
        <v>693.1</v>
      </c>
      <c r="M946" s="26">
        <f t="shared" si="9"/>
        <v>0.125</v>
      </c>
      <c r="N946" s="26">
        <f t="shared" si="10"/>
        <v>102.33880000000001</v>
      </c>
      <c r="O946" s="26">
        <f t="shared" si="11"/>
        <v>12.792350000000001</v>
      </c>
      <c r="P946" s="3"/>
      <c r="Q946" s="3"/>
      <c r="R946" s="3"/>
      <c r="S946" s="3"/>
      <c r="T946" s="3"/>
      <c r="U946" s="3"/>
      <c r="V946" s="3"/>
      <c r="W946" s="3"/>
      <c r="X946" s="3"/>
      <c r="Y946" s="3"/>
      <c r="Z946" s="3"/>
      <c r="AA946" s="3"/>
    </row>
    <row r="947" spans="1:27" x14ac:dyDescent="0.2">
      <c r="A947" s="3">
        <v>14522</v>
      </c>
      <c r="B947" s="3" t="str">
        <f>VLOOKUP(A947,'QAQC ID Reference Page'!A$1:G$10999,2,FALSE)</f>
        <v>OBS0323</v>
      </c>
      <c r="C947" s="11">
        <f>VLOOKUP(A947,'QAQC ID Reference Page'!A$1:G$10999,3,FALSE)</f>
        <v>44995</v>
      </c>
      <c r="D947" s="12">
        <f>VLOOKUP(A947,'QAQC ID Reference Page'!A$1:G$10999,4,FALSE)</f>
        <v>0.27777777777777779</v>
      </c>
      <c r="E947" s="3">
        <f>VLOOKUP(A947,'QAQC ID Reference Page'!A$1:G$10999,5,FALSE)</f>
        <v>1033</v>
      </c>
      <c r="F947" s="3" t="str">
        <f>VLOOKUP(A947,'QAQC ID Reference Page'!A$1:G$10999,6,FALSE)</f>
        <v>B7C</v>
      </c>
      <c r="G947" s="3" t="str">
        <f>VLOOKUP(A947,'QAQC ID Reference Page'!A$1:G$10999,7,FALSE)</f>
        <v>B</v>
      </c>
      <c r="H947" s="11">
        <v>45001</v>
      </c>
      <c r="I947" s="3">
        <v>0.24</v>
      </c>
      <c r="J947" s="3">
        <v>100</v>
      </c>
      <c r="K947" s="3">
        <v>10</v>
      </c>
      <c r="L947" s="3">
        <v>736.33</v>
      </c>
      <c r="M947" s="26">
        <f t="shared" si="9"/>
        <v>0.1</v>
      </c>
      <c r="N947" s="26">
        <f t="shared" si="10"/>
        <v>108.73684</v>
      </c>
      <c r="O947" s="26">
        <f t="shared" si="11"/>
        <v>10.873684000000001</v>
      </c>
      <c r="P947" s="3"/>
      <c r="Q947" s="3"/>
      <c r="R947" s="3"/>
      <c r="S947" s="3"/>
      <c r="T947" s="3"/>
      <c r="U947" s="3"/>
      <c r="V947" s="3"/>
      <c r="W947" s="3"/>
      <c r="X947" s="3"/>
      <c r="Y947" s="3"/>
      <c r="Z947" s="3"/>
      <c r="AA947" s="3"/>
    </row>
    <row r="948" spans="1:27" x14ac:dyDescent="0.2">
      <c r="A948" s="3">
        <v>14523</v>
      </c>
      <c r="B948" s="3" t="str">
        <f>VLOOKUP(A948,'QAQC ID Reference Page'!A$1:G$10999,2,FALSE)</f>
        <v>OBS0323</v>
      </c>
      <c r="C948" s="11">
        <f>VLOOKUP(A948,'QAQC ID Reference Page'!A$1:G$10999,3,FALSE)</f>
        <v>44995</v>
      </c>
      <c r="D948" s="12">
        <f>VLOOKUP(A948,'QAQC ID Reference Page'!A$1:G$10999,4,FALSE)</f>
        <v>0.31944444444444442</v>
      </c>
      <c r="E948" s="3">
        <f>VLOOKUP(A948,'QAQC ID Reference Page'!A$1:G$10999,5,FALSE)</f>
        <v>1034</v>
      </c>
      <c r="F948" s="3" t="str">
        <f>VLOOKUP(A948,'QAQC ID Reference Page'!A$1:G$10999,6,FALSE)</f>
        <v>B11</v>
      </c>
      <c r="G948" s="3" t="str">
        <f>VLOOKUP(A948,'QAQC ID Reference Page'!A$1:G$10999,7,FALSE)</f>
        <v>S</v>
      </c>
      <c r="H948" s="11">
        <v>45001</v>
      </c>
      <c r="I948" s="3">
        <v>0.24</v>
      </c>
      <c r="J948" s="3">
        <v>100</v>
      </c>
      <c r="K948" s="3">
        <v>10</v>
      </c>
      <c r="L948" s="3">
        <v>1042.5</v>
      </c>
      <c r="M948" s="26">
        <f t="shared" si="9"/>
        <v>0.1</v>
      </c>
      <c r="N948" s="26">
        <f t="shared" si="10"/>
        <v>154.04999999999998</v>
      </c>
      <c r="O948" s="26">
        <f t="shared" si="11"/>
        <v>15.404999999999999</v>
      </c>
      <c r="P948" s="3"/>
      <c r="Q948" s="3"/>
      <c r="R948" s="3"/>
      <c r="S948" s="3"/>
      <c r="T948" s="3"/>
      <c r="U948" s="3"/>
      <c r="V948" s="3"/>
      <c r="W948" s="3"/>
      <c r="X948" s="3"/>
      <c r="Y948" s="3"/>
      <c r="Z948" s="3"/>
      <c r="AA948" s="3"/>
    </row>
    <row r="949" spans="1:27" x14ac:dyDescent="0.2">
      <c r="A949" s="3">
        <v>14524</v>
      </c>
      <c r="B949" s="3" t="str">
        <f>VLOOKUP(A949,'QAQC ID Reference Page'!A$1:G$10999,2,FALSE)</f>
        <v>OBS0323</v>
      </c>
      <c r="C949" s="11">
        <f>VLOOKUP(A949,'QAQC ID Reference Page'!A$1:G$10999,3,FALSE)</f>
        <v>44995</v>
      </c>
      <c r="D949" s="12">
        <f>VLOOKUP(A949,'QAQC ID Reference Page'!A$1:G$10999,4,FALSE)</f>
        <v>0.27777777777777779</v>
      </c>
      <c r="E949" s="3">
        <f>VLOOKUP(A949,'QAQC ID Reference Page'!A$1:G$10999,5,FALSE)</f>
        <v>1025</v>
      </c>
      <c r="F949" s="3" t="str">
        <f>VLOOKUP(A949,'QAQC ID Reference Page'!A$1:G$10999,6,FALSE)</f>
        <v>B7C</v>
      </c>
      <c r="G949" s="3" t="str">
        <f>VLOOKUP(A949,'QAQC ID Reference Page'!A$1:G$10999,7,FALSE)</f>
        <v>S</v>
      </c>
      <c r="H949" s="11">
        <v>45001</v>
      </c>
      <c r="I949" s="3">
        <v>0.31</v>
      </c>
      <c r="J949" s="3">
        <v>100</v>
      </c>
      <c r="K949" s="3">
        <v>10</v>
      </c>
      <c r="L949" s="3">
        <v>1801.61</v>
      </c>
      <c r="M949" s="26">
        <f t="shared" si="9"/>
        <v>0.1</v>
      </c>
      <c r="N949" s="26">
        <f t="shared" si="10"/>
        <v>266.32827999999995</v>
      </c>
      <c r="O949" s="26">
        <f t="shared" si="11"/>
        <v>26.632827999999996</v>
      </c>
      <c r="P949" s="3"/>
      <c r="Q949" s="3"/>
      <c r="R949" s="3"/>
      <c r="S949" s="3"/>
      <c r="T949" s="3"/>
      <c r="U949" s="3"/>
      <c r="V949" s="3"/>
      <c r="W949" s="3"/>
      <c r="X949" s="3"/>
      <c r="Y949" s="3"/>
      <c r="Z949" s="3"/>
      <c r="AA949" s="3"/>
    </row>
    <row r="950" spans="1:27" x14ac:dyDescent="0.2">
      <c r="A950" s="3">
        <v>14525</v>
      </c>
      <c r="B950" s="3" t="str">
        <f>VLOOKUP(A950,'QAQC ID Reference Page'!A$1:G$10999,2,FALSE)</f>
        <v>OBS0323</v>
      </c>
      <c r="C950" s="11">
        <f>VLOOKUP(A950,'QAQC ID Reference Page'!A$1:G$10999,3,FALSE)</f>
        <v>44995</v>
      </c>
      <c r="D950" s="12">
        <f>VLOOKUP(A950,'QAQC ID Reference Page'!A$1:G$10999,4,FALSE)</f>
        <v>0.56805555555555554</v>
      </c>
      <c r="E950" s="3">
        <f>VLOOKUP(A950,'QAQC ID Reference Page'!A$1:G$10999,5,FALSE)</f>
        <v>1021</v>
      </c>
      <c r="F950" s="3" t="str">
        <f>VLOOKUP(A950,'QAQC ID Reference Page'!A$1:G$10999,6,FALSE)</f>
        <v>BLB</v>
      </c>
      <c r="G950" s="3" t="str">
        <f>VLOOKUP(A950,'QAQC ID Reference Page'!A$1:G$10999,7,FALSE)</f>
        <v>S</v>
      </c>
      <c r="H950" s="11">
        <v>45001</v>
      </c>
      <c r="I950" s="3">
        <v>0.31</v>
      </c>
      <c r="J950" s="3">
        <v>100</v>
      </c>
      <c r="K950" s="3">
        <v>10</v>
      </c>
      <c r="L950" s="3">
        <v>1503.8</v>
      </c>
      <c r="M950" s="26">
        <f t="shared" si="9"/>
        <v>0.1</v>
      </c>
      <c r="N950" s="26">
        <f t="shared" si="10"/>
        <v>222.25239999999997</v>
      </c>
      <c r="O950" s="26">
        <f t="shared" si="11"/>
        <v>22.225239999999999</v>
      </c>
      <c r="P950" s="3"/>
      <c r="Q950" s="3"/>
      <c r="R950" s="3"/>
      <c r="S950" s="3"/>
      <c r="T950" s="3"/>
      <c r="U950" s="3"/>
      <c r="V950" s="3"/>
      <c r="W950" s="3"/>
      <c r="X950" s="3"/>
      <c r="Y950" s="3"/>
      <c r="Z950" s="3"/>
      <c r="AA950" s="3"/>
    </row>
    <row r="951" spans="1:27" x14ac:dyDescent="0.2">
      <c r="A951" s="3">
        <v>14526</v>
      </c>
      <c r="B951" s="3" t="str">
        <f>VLOOKUP(A951,'QAQC ID Reference Page'!A$1:G$10999,2,FALSE)</f>
        <v>OBS0323</v>
      </c>
      <c r="C951" s="11">
        <f>VLOOKUP(A951,'QAQC ID Reference Page'!A$1:G$10999,3,FALSE)</f>
        <v>44995</v>
      </c>
      <c r="D951" s="12">
        <f>VLOOKUP(A951,'QAQC ID Reference Page'!A$1:G$10999,4,FALSE)</f>
        <v>0.55555555555555558</v>
      </c>
      <c r="E951" s="3">
        <f>VLOOKUP(A951,'QAQC ID Reference Page'!A$1:G$10999,5,FALSE)</f>
        <v>1002</v>
      </c>
      <c r="F951" s="3" t="str">
        <f>VLOOKUP(A951,'QAQC ID Reference Page'!A$1:G$10999,6,FALSE)</f>
        <v>WFR</v>
      </c>
      <c r="G951" s="3" t="str">
        <f>VLOOKUP(A951,'QAQC ID Reference Page'!A$1:G$10999,7,FALSE)</f>
        <v>S</v>
      </c>
      <c r="H951" s="11">
        <v>45001</v>
      </c>
      <c r="I951" s="3">
        <v>0.31</v>
      </c>
      <c r="J951" s="3">
        <v>80</v>
      </c>
      <c r="K951" s="3">
        <v>10</v>
      </c>
      <c r="L951" s="3">
        <v>1727.88</v>
      </c>
      <c r="M951" s="26">
        <f t="shared" si="9"/>
        <v>0.125</v>
      </c>
      <c r="N951" s="26">
        <f t="shared" si="10"/>
        <v>255.41623999999999</v>
      </c>
      <c r="O951" s="26">
        <f t="shared" si="11"/>
        <v>31.927029999999998</v>
      </c>
      <c r="P951" s="3"/>
      <c r="Q951" s="3"/>
      <c r="R951" s="3"/>
      <c r="S951" s="3"/>
      <c r="T951" s="3"/>
      <c r="U951" s="3"/>
      <c r="V951" s="3"/>
      <c r="W951" s="3"/>
      <c r="X951" s="3"/>
      <c r="Y951" s="3"/>
      <c r="Z951" s="3"/>
      <c r="AA951" s="3"/>
    </row>
    <row r="952" spans="1:27" x14ac:dyDescent="0.2">
      <c r="A952" s="3">
        <v>14527</v>
      </c>
      <c r="B952" s="3" t="str">
        <f>VLOOKUP(A952,'QAQC ID Reference Page'!A$1:G$10999,2,FALSE)</f>
        <v>OBS0323</v>
      </c>
      <c r="C952" s="11">
        <f>VLOOKUP(A952,'QAQC ID Reference Page'!A$1:G$10999,3,FALSE)</f>
        <v>44995</v>
      </c>
      <c r="D952" s="12">
        <f>VLOOKUP(A952,'QAQC ID Reference Page'!A$1:G$10999,4,FALSE)</f>
        <v>0.43055555555555558</v>
      </c>
      <c r="E952" s="3">
        <f>VLOOKUP(A952,'QAQC ID Reference Page'!A$1:G$10999,5,FALSE)</f>
        <v>1005</v>
      </c>
      <c r="F952" s="3" t="str">
        <f>VLOOKUP(A952,'QAQC ID Reference Page'!A$1:G$10999,6,FALSE)</f>
        <v>C9</v>
      </c>
      <c r="G952" s="3" t="str">
        <f>VLOOKUP(A952,'QAQC ID Reference Page'!A$1:G$10999,7,FALSE)</f>
        <v>S</v>
      </c>
      <c r="H952" s="11">
        <v>45001</v>
      </c>
      <c r="I952" s="3">
        <v>0.31</v>
      </c>
      <c r="J952" s="3">
        <v>100</v>
      </c>
      <c r="K952" s="3">
        <v>10</v>
      </c>
      <c r="L952" s="3">
        <v>1835.6</v>
      </c>
      <c r="M952" s="26">
        <f t="shared" si="9"/>
        <v>0.1</v>
      </c>
      <c r="N952" s="26">
        <f t="shared" si="10"/>
        <v>271.35879999999997</v>
      </c>
      <c r="O952" s="26">
        <f t="shared" si="11"/>
        <v>27.13588</v>
      </c>
      <c r="P952" s="3"/>
      <c r="Q952" s="3"/>
      <c r="R952" s="3"/>
      <c r="S952" s="3"/>
      <c r="T952" s="3"/>
      <c r="U952" s="3"/>
      <c r="V952" s="3"/>
      <c r="W952" s="3"/>
      <c r="X952" s="3"/>
      <c r="Y952" s="3"/>
      <c r="Z952" s="3"/>
      <c r="AA952" s="3"/>
    </row>
    <row r="953" spans="1:27" x14ac:dyDescent="0.2">
      <c r="A953" s="3"/>
      <c r="B953" s="3"/>
      <c r="C953" s="11"/>
      <c r="D953" s="3"/>
      <c r="E953" s="3"/>
      <c r="F953" s="3"/>
      <c r="G953" s="3"/>
      <c r="H953" s="11"/>
      <c r="I953" s="3"/>
      <c r="J953" s="3"/>
      <c r="K953" s="3"/>
      <c r="L953" s="3"/>
      <c r="M953" s="26"/>
      <c r="N953" s="26"/>
      <c r="O953" s="26"/>
      <c r="P953" s="3"/>
      <c r="Q953" s="3"/>
      <c r="R953" s="3"/>
      <c r="S953" s="3"/>
      <c r="T953" s="3"/>
      <c r="U953" s="3"/>
      <c r="V953" s="3"/>
      <c r="W953" s="3"/>
      <c r="X953" s="3"/>
      <c r="Y953" s="3"/>
      <c r="Z953" s="3"/>
      <c r="AA953" s="3"/>
    </row>
    <row r="954" spans="1:27" x14ac:dyDescent="0.2">
      <c r="A954" s="3"/>
      <c r="B954" s="3"/>
      <c r="C954" s="11"/>
      <c r="D954" s="3"/>
      <c r="E954" s="3"/>
      <c r="F954" s="3"/>
      <c r="G954" s="3"/>
      <c r="H954" s="11"/>
      <c r="I954" s="3"/>
      <c r="J954" s="3"/>
      <c r="K954" s="3"/>
      <c r="L954" s="3"/>
      <c r="M954" s="26"/>
      <c r="N954" s="26"/>
      <c r="O954" s="26"/>
      <c r="P954" s="3"/>
      <c r="Q954" s="3"/>
      <c r="R954" s="3"/>
      <c r="S954" s="3"/>
      <c r="T954" s="3"/>
      <c r="U954" s="3"/>
      <c r="V954" s="3"/>
      <c r="W954" s="3"/>
      <c r="X954" s="3"/>
      <c r="Y954" s="3"/>
      <c r="Z954" s="3"/>
      <c r="AA954" s="3"/>
    </row>
    <row r="955" spans="1:27" x14ac:dyDescent="0.2">
      <c r="A955" s="3"/>
      <c r="B955" s="3"/>
      <c r="C955" s="11"/>
      <c r="D955" s="3"/>
      <c r="E955" s="3"/>
      <c r="F955" s="3"/>
      <c r="G955" s="3"/>
      <c r="H955" s="11"/>
      <c r="I955" s="3"/>
      <c r="J955" s="3"/>
      <c r="K955" s="3"/>
      <c r="L955" s="3"/>
      <c r="M955" s="26"/>
      <c r="N955" s="26"/>
      <c r="O955" s="26"/>
      <c r="P955" s="3"/>
      <c r="Q955" s="3"/>
      <c r="R955" s="3"/>
      <c r="S955" s="3"/>
      <c r="T955" s="3"/>
      <c r="U955" s="3"/>
      <c r="V955" s="3"/>
      <c r="W955" s="3"/>
      <c r="X955" s="3"/>
      <c r="Y955" s="3"/>
      <c r="Z955" s="3"/>
      <c r="AA955" s="3"/>
    </row>
    <row r="956" spans="1:27" x14ac:dyDescent="0.2">
      <c r="A956" s="3"/>
      <c r="B956" s="3"/>
      <c r="C956" s="11"/>
      <c r="D956" s="3"/>
      <c r="E956" s="3"/>
      <c r="F956" s="3"/>
      <c r="G956" s="3"/>
      <c r="H956" s="11"/>
      <c r="I956" s="3"/>
      <c r="J956" s="3"/>
      <c r="K956" s="3"/>
      <c r="L956" s="3"/>
      <c r="M956" s="26"/>
      <c r="N956" s="26"/>
      <c r="O956" s="26"/>
      <c r="P956" s="3"/>
      <c r="Q956" s="3"/>
      <c r="R956" s="3"/>
      <c r="S956" s="3"/>
      <c r="T956" s="3"/>
      <c r="U956" s="3"/>
      <c r="V956" s="3"/>
      <c r="W956" s="3"/>
      <c r="X956" s="3"/>
      <c r="Y956" s="3"/>
      <c r="Z956" s="3"/>
      <c r="AA956" s="3"/>
    </row>
    <row r="957" spans="1:27" x14ac:dyDescent="0.2">
      <c r="A957" s="3"/>
      <c r="B957" s="3"/>
      <c r="C957" s="11"/>
      <c r="D957" s="3"/>
      <c r="E957" s="3"/>
      <c r="F957" s="3"/>
      <c r="G957" s="3"/>
      <c r="H957" s="11"/>
      <c r="I957" s="3"/>
      <c r="J957" s="3"/>
      <c r="K957" s="3"/>
      <c r="L957" s="3"/>
      <c r="M957" s="26"/>
      <c r="N957" s="26"/>
      <c r="O957" s="26"/>
      <c r="P957" s="3"/>
      <c r="Q957" s="3"/>
      <c r="R957" s="3"/>
      <c r="S957" s="3"/>
      <c r="T957" s="3"/>
      <c r="U957" s="3"/>
      <c r="V957" s="3"/>
      <c r="W957" s="3"/>
      <c r="X957" s="3"/>
      <c r="Y957" s="3"/>
      <c r="Z957" s="3"/>
      <c r="AA957" s="3"/>
    </row>
    <row r="958" spans="1:27" x14ac:dyDescent="0.2">
      <c r="A958" s="3"/>
      <c r="B958" s="3"/>
      <c r="C958" s="11"/>
      <c r="D958" s="3"/>
      <c r="E958" s="3"/>
      <c r="F958" s="3"/>
      <c r="G958" s="3"/>
      <c r="H958" s="11"/>
      <c r="I958" s="3"/>
      <c r="J958" s="3"/>
      <c r="K958" s="3"/>
      <c r="L958" s="3"/>
      <c r="M958" s="26"/>
      <c r="N958" s="26"/>
      <c r="O958" s="26"/>
      <c r="P958" s="3"/>
      <c r="Q958" s="3"/>
      <c r="R958" s="3"/>
      <c r="S958" s="3"/>
      <c r="T958" s="3"/>
      <c r="U958" s="3"/>
      <c r="V958" s="3"/>
      <c r="W958" s="3"/>
      <c r="X958" s="3"/>
      <c r="Y958" s="3"/>
      <c r="Z958" s="3"/>
      <c r="AA958" s="3"/>
    </row>
    <row r="959" spans="1:27" x14ac:dyDescent="0.2">
      <c r="A959" s="3"/>
      <c r="B959" s="3"/>
      <c r="C959" s="11"/>
      <c r="D959" s="3"/>
      <c r="E959" s="3"/>
      <c r="F959" s="3"/>
      <c r="G959" s="3"/>
      <c r="H959" s="11"/>
      <c r="I959" s="3"/>
      <c r="J959" s="3"/>
      <c r="K959" s="3"/>
      <c r="L959" s="3"/>
      <c r="M959" s="26"/>
      <c r="N959" s="26"/>
      <c r="O959" s="26"/>
      <c r="P959" s="3"/>
      <c r="Q959" s="3"/>
      <c r="R959" s="3"/>
      <c r="S959" s="3"/>
      <c r="T959" s="3"/>
      <c r="U959" s="3"/>
      <c r="V959" s="3"/>
      <c r="W959" s="3"/>
      <c r="X959" s="3"/>
      <c r="Y959" s="3"/>
      <c r="Z959" s="3"/>
      <c r="AA959" s="3"/>
    </row>
    <row r="960" spans="1:27" x14ac:dyDescent="0.2">
      <c r="A960" s="3"/>
      <c r="B960" s="3"/>
      <c r="C960" s="11"/>
      <c r="D960" s="3"/>
      <c r="E960" s="3"/>
      <c r="F960" s="3"/>
      <c r="G960" s="3"/>
      <c r="H960" s="11"/>
      <c r="I960" s="3"/>
      <c r="J960" s="3"/>
      <c r="K960" s="3"/>
      <c r="L960" s="3"/>
      <c r="M960" s="26"/>
      <c r="N960" s="26"/>
      <c r="O960" s="26"/>
      <c r="P960" s="3"/>
      <c r="Q960" s="3"/>
      <c r="R960" s="3"/>
      <c r="S960" s="3"/>
      <c r="T960" s="3"/>
      <c r="U960" s="3"/>
      <c r="V960" s="3"/>
      <c r="W960" s="3"/>
      <c r="X960" s="3"/>
      <c r="Y960" s="3"/>
      <c r="Z960" s="3"/>
      <c r="AA960" s="3"/>
    </row>
    <row r="961" spans="1:27" x14ac:dyDescent="0.2">
      <c r="A961" s="3"/>
      <c r="B961" s="3"/>
      <c r="C961" s="11"/>
      <c r="D961" s="3"/>
      <c r="E961" s="3"/>
      <c r="F961" s="3"/>
      <c r="G961" s="3"/>
      <c r="H961" s="11"/>
      <c r="I961" s="3"/>
      <c r="J961" s="3"/>
      <c r="K961" s="3"/>
      <c r="L961" s="3"/>
      <c r="M961" s="26"/>
      <c r="N961" s="26"/>
      <c r="O961" s="26"/>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4.6640625" customWidth="1"/>
  </cols>
  <sheetData>
    <row r="1" spans="1:28" x14ac:dyDescent="0.2">
      <c r="A1" s="3" t="s">
        <v>15</v>
      </c>
      <c r="B1" s="3" t="s">
        <v>21</v>
      </c>
      <c r="C1" s="3" t="s">
        <v>27</v>
      </c>
      <c r="D1" s="3" t="s">
        <v>33</v>
      </c>
      <c r="E1" s="3" t="s">
        <v>39</v>
      </c>
      <c r="F1" s="3" t="s">
        <v>749</v>
      </c>
      <c r="G1" s="3" t="s">
        <v>49</v>
      </c>
      <c r="H1" s="3" t="s">
        <v>761</v>
      </c>
      <c r="I1" s="3" t="s">
        <v>762</v>
      </c>
      <c r="J1" s="26" t="s">
        <v>763</v>
      </c>
      <c r="K1" s="26" t="s">
        <v>764</v>
      </c>
      <c r="L1" s="3" t="s">
        <v>378</v>
      </c>
      <c r="M1" s="3" t="s">
        <v>152</v>
      </c>
      <c r="N1" s="3"/>
      <c r="O1" s="3"/>
      <c r="P1" s="3"/>
      <c r="Q1" s="3"/>
      <c r="R1" s="3"/>
      <c r="S1" s="3"/>
      <c r="T1" s="3"/>
      <c r="U1" s="3"/>
      <c r="V1" s="3"/>
      <c r="W1" s="3"/>
      <c r="X1" s="3"/>
      <c r="Y1" s="3"/>
      <c r="Z1" s="3"/>
      <c r="AA1" s="3"/>
      <c r="AB1" s="3"/>
    </row>
    <row r="2" spans="1:28" x14ac:dyDescent="0.2">
      <c r="A2" s="3" t="s">
        <v>271</v>
      </c>
      <c r="B2" s="3" t="str">
        <f>VLOOKUP(A2,'QAQC ID Reference Page'!A$1:G$10999,2,FALSE)</f>
        <v>OBS0520</v>
      </c>
      <c r="C2" s="11">
        <f>VLOOKUP(A2,'QAQC ID Reference Page'!A$1:G$10999,3,FALSE)</f>
        <v>43986</v>
      </c>
      <c r="D2" s="12">
        <f>VLOOKUP(A2,'QAQC ID Reference Page'!A$1:G$10999,4,FALSE)</f>
        <v>0.40208333333333335</v>
      </c>
      <c r="E2" s="3">
        <f>VLOOKUP(A2,'QAQC ID Reference Page'!A$1:G$10999,5,FALSE)</f>
        <v>1016</v>
      </c>
      <c r="F2" s="3" t="str">
        <f>VLOOKUP(A2,'QAQC ID Reference Page'!A$2:G$10999,6,FALSE)</f>
        <v>TR-UP</v>
      </c>
      <c r="G2" s="3" t="str">
        <f>VLOOKUP(A2,'QAQC ID Reference Page'!A$2:G$10999,7,FALSE)</f>
        <v>S</v>
      </c>
      <c r="H2" s="3">
        <v>134</v>
      </c>
      <c r="I2" s="3">
        <v>136</v>
      </c>
      <c r="J2" s="3">
        <v>250</v>
      </c>
      <c r="K2" s="3">
        <f t="shared" ref="K2:K40" si="0">J2*0.001</f>
        <v>0.25</v>
      </c>
      <c r="L2" s="3">
        <f t="shared" ref="L2:L250" si="1">((I2-H2)/K2)</f>
        <v>8</v>
      </c>
      <c r="M2" s="3"/>
      <c r="N2" s="3"/>
      <c r="O2" s="3"/>
      <c r="P2" s="3"/>
      <c r="Q2" s="3"/>
      <c r="R2" s="3"/>
      <c r="S2" s="3"/>
      <c r="T2" s="3"/>
      <c r="U2" s="3"/>
      <c r="V2" s="3"/>
      <c r="W2" s="3"/>
      <c r="X2" s="3"/>
      <c r="Y2" s="3"/>
      <c r="Z2" s="3"/>
      <c r="AA2" s="3"/>
      <c r="AB2" s="3"/>
    </row>
    <row r="3" spans="1:28" x14ac:dyDescent="0.2">
      <c r="A3" s="3" t="s">
        <v>269</v>
      </c>
      <c r="B3" s="3" t="str">
        <f>VLOOKUP(A3,'QAQC ID Reference Page'!A$1:G$10999,2,FALSE)</f>
        <v>OBS0520</v>
      </c>
      <c r="C3" s="11">
        <f>VLOOKUP(A3,'QAQC ID Reference Page'!A$1:G$10999,3,FALSE)</f>
        <v>43986</v>
      </c>
      <c r="D3" s="12">
        <f>VLOOKUP(A3,'QAQC ID Reference Page'!A$1:G$10999,4,FALSE)</f>
        <v>0.39027777777777778</v>
      </c>
      <c r="E3" s="3">
        <f>VLOOKUP(A3,'QAQC ID Reference Page'!A$1:G$10999,5,FALSE)</f>
        <v>1013</v>
      </c>
      <c r="F3" s="3" t="str">
        <f>VLOOKUP(A3,'QAQC ID Reference Page'!A$2:G$10999,6,FALSE)</f>
        <v>BR</v>
      </c>
      <c r="G3" s="3" t="str">
        <f>VLOOKUP(A3,'QAQC ID Reference Page'!A$2:G$10999,7,FALSE)</f>
        <v>S</v>
      </c>
      <c r="H3" s="3">
        <v>127</v>
      </c>
      <c r="I3" s="3">
        <v>131</v>
      </c>
      <c r="J3" s="3">
        <v>250</v>
      </c>
      <c r="K3" s="3">
        <f t="shared" si="0"/>
        <v>0.25</v>
      </c>
      <c r="L3" s="3">
        <f t="shared" si="1"/>
        <v>16</v>
      </c>
      <c r="M3" s="3"/>
      <c r="N3" s="3"/>
      <c r="O3" s="3"/>
      <c r="P3" s="3"/>
      <c r="Q3" s="3"/>
      <c r="R3" s="3"/>
      <c r="S3" s="3"/>
      <c r="T3" s="3"/>
      <c r="U3" s="3"/>
      <c r="V3" s="3"/>
      <c r="W3" s="3"/>
      <c r="X3" s="3"/>
      <c r="Y3" s="3"/>
      <c r="Z3" s="3"/>
      <c r="AA3" s="3"/>
      <c r="AB3" s="3"/>
    </row>
    <row r="4" spans="1:28" x14ac:dyDescent="0.2">
      <c r="A4" s="3" t="s">
        <v>273</v>
      </c>
      <c r="B4" s="3" t="str">
        <f>VLOOKUP(A4,'QAQC ID Reference Page'!A$1:G$10999,2,FALSE)</f>
        <v>OBS0520</v>
      </c>
      <c r="C4" s="11">
        <f>VLOOKUP(A4,'QAQC ID Reference Page'!A$1:G$10999,3,FALSE)</f>
        <v>43986</v>
      </c>
      <c r="D4" s="12">
        <f>VLOOKUP(A4,'QAQC ID Reference Page'!A$1:G$10999,4,FALSE)</f>
        <v>0.44513888888888886</v>
      </c>
      <c r="E4" s="3">
        <f>VLOOKUP(A4,'QAQC ID Reference Page'!A$1:G$10999,5,FALSE)</f>
        <v>1011</v>
      </c>
      <c r="F4" s="3" t="str">
        <f>VLOOKUP(A4,'QAQC ID Reference Page'!A$2:G$10999,6,FALSE)</f>
        <v>I7C</v>
      </c>
      <c r="G4" s="3" t="str">
        <f>VLOOKUP(A4,'QAQC ID Reference Page'!A$2:G$10999,7,FALSE)</f>
        <v>S</v>
      </c>
      <c r="H4" s="3">
        <v>132</v>
      </c>
      <c r="I4" s="3">
        <v>137</v>
      </c>
      <c r="J4" s="3">
        <v>250</v>
      </c>
      <c r="K4" s="3">
        <f t="shared" si="0"/>
        <v>0.25</v>
      </c>
      <c r="L4" s="3">
        <f t="shared" si="1"/>
        <v>20</v>
      </c>
      <c r="M4" s="3"/>
      <c r="N4" s="3"/>
      <c r="O4" s="3"/>
      <c r="P4" s="3"/>
      <c r="Q4" s="3"/>
      <c r="R4" s="3"/>
      <c r="S4" s="3"/>
      <c r="T4" s="3"/>
      <c r="U4" s="3"/>
      <c r="V4" s="3"/>
      <c r="W4" s="3"/>
      <c r="X4" s="3"/>
      <c r="Y4" s="3"/>
      <c r="Z4" s="3"/>
      <c r="AA4" s="3"/>
      <c r="AB4" s="3"/>
    </row>
    <row r="5" spans="1:28" x14ac:dyDescent="0.2">
      <c r="A5" s="3" t="s">
        <v>275</v>
      </c>
      <c r="B5" s="3" t="str">
        <f>VLOOKUP(A5,'QAQC ID Reference Page'!A$1:G$10999,2,FALSE)</f>
        <v>OBS0520</v>
      </c>
      <c r="C5" s="11">
        <f>VLOOKUP(A5,'QAQC ID Reference Page'!A$1:G$10999,3,FALSE)</f>
        <v>43986</v>
      </c>
      <c r="D5" s="12">
        <f>VLOOKUP(A5,'QAQC ID Reference Page'!A$1:G$10999,4,FALSE)</f>
        <v>0.44513888888888886</v>
      </c>
      <c r="E5" s="3">
        <f>VLOOKUP(A5,'QAQC ID Reference Page'!A$1:G$10999,5,FALSE)</f>
        <v>1019</v>
      </c>
      <c r="F5" s="3" t="str">
        <f>VLOOKUP(A5,'QAQC ID Reference Page'!A$2:G$10999,6,FALSE)</f>
        <v>I7C</v>
      </c>
      <c r="G5" s="3" t="str">
        <f>VLOOKUP(A5,'QAQC ID Reference Page'!A$2:G$10999,7,FALSE)</f>
        <v>B</v>
      </c>
      <c r="H5" s="3">
        <v>134</v>
      </c>
      <c r="I5" s="3">
        <v>151</v>
      </c>
      <c r="J5" s="3">
        <v>250</v>
      </c>
      <c r="K5" s="3">
        <f t="shared" si="0"/>
        <v>0.25</v>
      </c>
      <c r="L5" s="3">
        <f t="shared" si="1"/>
        <v>68</v>
      </c>
      <c r="M5" s="3"/>
      <c r="N5" s="3"/>
      <c r="O5" s="3"/>
      <c r="P5" s="3"/>
      <c r="Q5" s="3"/>
      <c r="R5" s="3"/>
      <c r="S5" s="3"/>
      <c r="T5" s="3"/>
      <c r="U5" s="3"/>
      <c r="V5" s="3"/>
      <c r="W5" s="3"/>
      <c r="X5" s="3"/>
      <c r="Y5" s="3"/>
      <c r="Z5" s="3"/>
      <c r="AA5" s="3"/>
      <c r="AB5" s="3"/>
    </row>
    <row r="6" spans="1:28" x14ac:dyDescent="0.2">
      <c r="A6" s="3" t="s">
        <v>266</v>
      </c>
      <c r="B6" s="3" t="str">
        <f>VLOOKUP(A6,'QAQC ID Reference Page'!A$1:G$10999,2,FALSE)</f>
        <v>OBS0520</v>
      </c>
      <c r="C6" s="11">
        <f>VLOOKUP(A6,'QAQC ID Reference Page'!A$1:G$10999,3,FALSE)</f>
        <v>43986</v>
      </c>
      <c r="D6" s="12">
        <f>VLOOKUP(A6,'QAQC ID Reference Page'!A$1:G$10999,4,FALSE)</f>
        <v>0.37152777777777779</v>
      </c>
      <c r="E6" s="3">
        <f>VLOOKUP(A6,'QAQC ID Reference Page'!A$1:G$10999,5,FALSE)</f>
        <v>1012</v>
      </c>
      <c r="F6" s="3" t="str">
        <f>VLOOKUP(A6,'QAQC ID Reference Page'!A$2:G$10999,6,FALSE)</f>
        <v>I9</v>
      </c>
      <c r="G6" s="3" t="str">
        <f>VLOOKUP(A6,'QAQC ID Reference Page'!A$2:G$10999,7,FALSE)</f>
        <v>S</v>
      </c>
      <c r="H6" s="3">
        <v>129</v>
      </c>
      <c r="I6" s="3">
        <v>133</v>
      </c>
      <c r="J6" s="3">
        <v>250</v>
      </c>
      <c r="K6" s="3">
        <f t="shared" si="0"/>
        <v>0.25</v>
      </c>
      <c r="L6" s="3">
        <f t="shared" si="1"/>
        <v>16</v>
      </c>
      <c r="M6" s="3"/>
      <c r="N6" s="3"/>
      <c r="O6" s="3"/>
      <c r="P6" s="3"/>
      <c r="Q6" s="3"/>
      <c r="R6" s="3"/>
      <c r="S6" s="3"/>
      <c r="T6" s="3"/>
      <c r="U6" s="3"/>
      <c r="V6" s="3"/>
      <c r="W6" s="3"/>
      <c r="X6" s="3"/>
      <c r="Y6" s="3"/>
      <c r="Z6" s="3"/>
      <c r="AA6" s="3"/>
      <c r="AB6" s="3"/>
    </row>
    <row r="7" spans="1:28" x14ac:dyDescent="0.2">
      <c r="A7" s="3" t="s">
        <v>268</v>
      </c>
      <c r="B7" s="3" t="str">
        <f>VLOOKUP(A7,'QAQC ID Reference Page'!A$1:G$10999,2,FALSE)</f>
        <v>OBS0520</v>
      </c>
      <c r="C7" s="11">
        <f>VLOOKUP(A7,'QAQC ID Reference Page'!A$1:G$10999,3,FALSE)</f>
        <v>43986</v>
      </c>
      <c r="D7" s="12">
        <f>VLOOKUP(A7,'QAQC ID Reference Page'!A$1:G$10999,4,FALSE)</f>
        <v>0.37152777777777779</v>
      </c>
      <c r="E7" s="3">
        <f>VLOOKUP(A7,'QAQC ID Reference Page'!A$1:G$10999,5,FALSE)</f>
        <v>1018</v>
      </c>
      <c r="F7" s="3" t="str">
        <f>VLOOKUP(A7,'QAQC ID Reference Page'!A$2:G$10999,6,FALSE)</f>
        <v>I9</v>
      </c>
      <c r="G7" s="3" t="str">
        <f>VLOOKUP(A7,'QAQC ID Reference Page'!A$2:G$10999,7,FALSE)</f>
        <v>B</v>
      </c>
      <c r="H7" s="3">
        <v>129</v>
      </c>
      <c r="I7" s="3">
        <v>142</v>
      </c>
      <c r="J7" s="3">
        <v>250</v>
      </c>
      <c r="K7" s="3">
        <f t="shared" si="0"/>
        <v>0.25</v>
      </c>
      <c r="L7" s="3">
        <f t="shared" si="1"/>
        <v>52</v>
      </c>
      <c r="M7" s="3"/>
      <c r="N7" s="3"/>
      <c r="O7" s="3"/>
      <c r="P7" s="3"/>
      <c r="Q7" s="3"/>
      <c r="R7" s="3"/>
      <c r="S7" s="3"/>
      <c r="T7" s="3"/>
      <c r="U7" s="3"/>
      <c r="V7" s="3"/>
      <c r="W7" s="3"/>
      <c r="X7" s="3"/>
      <c r="Y7" s="3"/>
      <c r="Z7" s="3"/>
      <c r="AA7" s="3"/>
      <c r="AB7" s="3"/>
    </row>
    <row r="8" spans="1:28" x14ac:dyDescent="0.2">
      <c r="A8" s="3" t="s">
        <v>276</v>
      </c>
      <c r="B8" s="3" t="str">
        <f>VLOOKUP(A8,'QAQC ID Reference Page'!A$1:G$10999,2,FALSE)</f>
        <v>OBS0520</v>
      </c>
      <c r="C8" s="11">
        <f>VLOOKUP(A8,'QAQC ID Reference Page'!A$1:G$10999,3,FALSE)</f>
        <v>43986</v>
      </c>
      <c r="D8" s="12">
        <f>VLOOKUP(A8,'QAQC ID Reference Page'!A$1:G$10999,4,FALSE)</f>
        <v>0.47569444444444442</v>
      </c>
      <c r="E8" s="3">
        <f>VLOOKUP(A8,'QAQC ID Reference Page'!A$1:G$10999,5,FALSE)</f>
        <v>1015</v>
      </c>
      <c r="F8" s="3" t="str">
        <f>VLOOKUP(A8,'QAQC ID Reference Page'!A$2:G$10999,6,FALSE)</f>
        <v>DR</v>
      </c>
      <c r="G8" s="3" t="str">
        <f>VLOOKUP(A8,'QAQC ID Reference Page'!A$2:G$10999,7,FALSE)</f>
        <v>S</v>
      </c>
      <c r="H8" s="3">
        <v>131</v>
      </c>
      <c r="I8" s="3">
        <v>137</v>
      </c>
      <c r="J8" s="3">
        <v>250</v>
      </c>
      <c r="K8" s="3">
        <f t="shared" si="0"/>
        <v>0.25</v>
      </c>
      <c r="L8" s="3">
        <f t="shared" si="1"/>
        <v>24</v>
      </c>
      <c r="M8" s="3"/>
      <c r="N8" s="3"/>
      <c r="O8" s="3"/>
      <c r="P8" s="3"/>
      <c r="Q8" s="3"/>
      <c r="R8" s="3"/>
      <c r="S8" s="3"/>
      <c r="T8" s="3"/>
      <c r="U8" s="3"/>
      <c r="V8" s="3"/>
      <c r="W8" s="3"/>
      <c r="X8" s="3"/>
      <c r="Y8" s="3"/>
      <c r="Z8" s="3"/>
      <c r="AA8" s="3"/>
      <c r="AB8" s="3"/>
    </row>
    <row r="9" spans="1:28" x14ac:dyDescent="0.2">
      <c r="A9" s="3" t="s">
        <v>278</v>
      </c>
      <c r="B9" s="3" t="str">
        <f>VLOOKUP(A9,'QAQC ID Reference Page'!A$1:G$10999,2,FALSE)</f>
        <v>OBS0520</v>
      </c>
      <c r="C9" s="11">
        <f>VLOOKUP(A9,'QAQC ID Reference Page'!A$1:G$10999,3,FALSE)</f>
        <v>43986</v>
      </c>
      <c r="D9" s="12">
        <f>VLOOKUP(A9,'QAQC ID Reference Page'!A$1:G$10999,4,FALSE)</f>
        <v>0.48749999999999999</v>
      </c>
      <c r="E9" s="3">
        <f>VLOOKUP(A9,'QAQC ID Reference Page'!A$1:G$10999,5,FALSE)</f>
        <v>1010</v>
      </c>
      <c r="F9" s="3" t="str">
        <f>VLOOKUP(A9,'QAQC ID Reference Page'!A$2:G$10999,6,FALSE)</f>
        <v>G6</v>
      </c>
      <c r="G9" s="3" t="str">
        <f>VLOOKUP(A9,'QAQC ID Reference Page'!A$2:G$10999,7,FALSE)</f>
        <v>S</v>
      </c>
      <c r="H9" s="3">
        <v>130</v>
      </c>
      <c r="I9" s="3">
        <v>136</v>
      </c>
      <c r="J9" s="3">
        <v>250</v>
      </c>
      <c r="K9" s="3">
        <f t="shared" si="0"/>
        <v>0.25</v>
      </c>
      <c r="L9" s="3">
        <f t="shared" si="1"/>
        <v>24</v>
      </c>
      <c r="M9" s="3"/>
      <c r="N9" s="3"/>
      <c r="O9" s="3"/>
      <c r="P9" s="3"/>
      <c r="Q9" s="3"/>
      <c r="R9" s="3"/>
      <c r="S9" s="3"/>
      <c r="T9" s="3"/>
      <c r="U9" s="3"/>
      <c r="V9" s="3"/>
      <c r="W9" s="3"/>
      <c r="X9" s="3"/>
      <c r="Y9" s="3"/>
      <c r="Z9" s="3"/>
      <c r="AA9" s="3"/>
      <c r="AB9" s="3"/>
    </row>
    <row r="10" spans="1:28" x14ac:dyDescent="0.2">
      <c r="A10" s="3" t="s">
        <v>280</v>
      </c>
      <c r="B10" s="3" t="str">
        <f>VLOOKUP(A10,'QAQC ID Reference Page'!A$1:G$10999,2,FALSE)</f>
        <v>OBS0520</v>
      </c>
      <c r="C10" s="11">
        <f>VLOOKUP(A10,'QAQC ID Reference Page'!A$1:G$10999,3,FALSE)</f>
        <v>43986</v>
      </c>
      <c r="D10" s="12">
        <f>VLOOKUP(A10,'QAQC ID Reference Page'!A$1:G$10999,4,FALSE)</f>
        <v>0.50208333333333333</v>
      </c>
      <c r="E10" s="3">
        <f>VLOOKUP(A10,'QAQC ID Reference Page'!A$1:G$10999,5,FALSE)</f>
        <v>1007</v>
      </c>
      <c r="F10" s="3" t="str">
        <f>VLOOKUP(A10,'QAQC ID Reference Page'!A$2:G$10999,6,FALSE)</f>
        <v>G7C</v>
      </c>
      <c r="G10" s="3" t="str">
        <f>VLOOKUP(A10,'QAQC ID Reference Page'!A$2:G$10999,7,FALSE)</f>
        <v>S</v>
      </c>
      <c r="H10" s="3">
        <v>132</v>
      </c>
      <c r="I10" s="3">
        <v>138</v>
      </c>
      <c r="J10" s="3">
        <v>250</v>
      </c>
      <c r="K10" s="3">
        <f t="shared" si="0"/>
        <v>0.25</v>
      </c>
      <c r="L10" s="3">
        <f t="shared" si="1"/>
        <v>24</v>
      </c>
      <c r="M10" s="3"/>
      <c r="N10" s="3"/>
      <c r="O10" s="3"/>
      <c r="P10" s="3"/>
      <c r="Q10" s="3"/>
      <c r="R10" s="3"/>
      <c r="S10" s="3"/>
      <c r="T10" s="3"/>
      <c r="U10" s="3"/>
      <c r="V10" s="3"/>
      <c r="W10" s="3"/>
      <c r="X10" s="3"/>
      <c r="Y10" s="3"/>
      <c r="Z10" s="3"/>
      <c r="AA10" s="3"/>
      <c r="AB10" s="3"/>
    </row>
    <row r="11" spans="1:28" x14ac:dyDescent="0.2">
      <c r="A11" s="3" t="s">
        <v>282</v>
      </c>
      <c r="B11" s="3" t="str">
        <f>VLOOKUP(A11,'QAQC ID Reference Page'!A$1:G$10999,2,FALSE)</f>
        <v>OBS0520</v>
      </c>
      <c r="C11" s="11">
        <f>VLOOKUP(A11,'QAQC ID Reference Page'!A$1:G$10999,3,FALSE)</f>
        <v>43986</v>
      </c>
      <c r="D11" s="12">
        <f>VLOOKUP(A11,'QAQC ID Reference Page'!A$1:G$10999,4,FALSE)</f>
        <v>0.50208333333333333</v>
      </c>
      <c r="E11" s="3">
        <f>VLOOKUP(A11,'QAQC ID Reference Page'!A$1:G$10999,5,FALSE)</f>
        <v>1003</v>
      </c>
      <c r="F11" s="3" t="str">
        <f>VLOOKUP(A11,'QAQC ID Reference Page'!A$2:G$10999,6,FALSE)</f>
        <v>G7C</v>
      </c>
      <c r="G11" s="3" t="str">
        <f>VLOOKUP(A11,'QAQC ID Reference Page'!A$2:G$10999,7,FALSE)</f>
        <v>B</v>
      </c>
      <c r="H11" s="3">
        <v>132</v>
      </c>
      <c r="I11" s="3">
        <v>155</v>
      </c>
      <c r="J11" s="3">
        <v>250</v>
      </c>
      <c r="K11" s="3">
        <f t="shared" si="0"/>
        <v>0.25</v>
      </c>
      <c r="L11" s="3">
        <f t="shared" si="1"/>
        <v>92</v>
      </c>
      <c r="M11" s="3"/>
      <c r="N11" s="3"/>
      <c r="O11" s="3"/>
      <c r="P11" s="3"/>
      <c r="Q11" s="3"/>
      <c r="R11" s="3"/>
      <c r="S11" s="3"/>
      <c r="T11" s="3"/>
      <c r="U11" s="3"/>
      <c r="V11" s="3"/>
      <c r="W11" s="3"/>
      <c r="X11" s="3"/>
      <c r="Y11" s="3"/>
      <c r="Z11" s="3"/>
      <c r="AA11" s="3"/>
      <c r="AB11" s="3"/>
    </row>
    <row r="12" spans="1:28" x14ac:dyDescent="0.2">
      <c r="A12" s="3" t="s">
        <v>264</v>
      </c>
      <c r="B12" s="3" t="str">
        <f>VLOOKUP(A12,'QAQC ID Reference Page'!A$1:G$10999,2,FALSE)</f>
        <v>OBS0520</v>
      </c>
      <c r="C12" s="11">
        <f>VLOOKUP(A12,'QAQC ID Reference Page'!A$1:G$10999,3,FALSE)</f>
        <v>43986</v>
      </c>
      <c r="D12" s="12">
        <f>VLOOKUP(A12,'QAQC ID Reference Page'!A$1:G$10999,4,FALSE)</f>
        <v>0.34722222222222221</v>
      </c>
      <c r="E12" s="3">
        <f>VLOOKUP(A12,'QAQC ID Reference Page'!A$1:G$10999,5,FALSE)</f>
        <v>1005</v>
      </c>
      <c r="F12" s="3" t="str">
        <f>VLOOKUP(A12,'QAQC ID Reference Page'!A$2:G$10999,6,FALSE)</f>
        <v>G9</v>
      </c>
      <c r="G12" s="3" t="str">
        <f>VLOOKUP(A12,'QAQC ID Reference Page'!A$2:G$10999,7,FALSE)</f>
        <v>S</v>
      </c>
      <c r="H12" s="3">
        <v>133</v>
      </c>
      <c r="I12" s="3">
        <v>138</v>
      </c>
      <c r="J12" s="3">
        <v>250</v>
      </c>
      <c r="K12" s="3">
        <f t="shared" si="0"/>
        <v>0.25</v>
      </c>
      <c r="L12" s="3">
        <f t="shared" si="1"/>
        <v>20</v>
      </c>
      <c r="M12" s="3"/>
      <c r="N12" s="3"/>
      <c r="O12" s="3"/>
      <c r="P12" s="3"/>
      <c r="Q12" s="3"/>
      <c r="R12" s="3"/>
      <c r="S12" s="3"/>
      <c r="T12" s="3"/>
      <c r="U12" s="3"/>
      <c r="V12" s="3"/>
      <c r="W12" s="3"/>
      <c r="X12" s="3"/>
      <c r="Y12" s="3"/>
      <c r="Z12" s="3"/>
      <c r="AA12" s="3"/>
      <c r="AB12" s="3"/>
    </row>
    <row r="13" spans="1:28" x14ac:dyDescent="0.2">
      <c r="A13" s="3" t="s">
        <v>283</v>
      </c>
      <c r="B13" s="3" t="str">
        <f>VLOOKUP(A13,'QAQC ID Reference Page'!A$1:G$10999,2,FALSE)</f>
        <v>OBS0520</v>
      </c>
      <c r="C13" s="11">
        <f>VLOOKUP(A13,'QAQC ID Reference Page'!A$1:G$10999,3,FALSE)</f>
        <v>43986</v>
      </c>
      <c r="D13" s="12">
        <f>VLOOKUP(A13,'QAQC ID Reference Page'!A$1:G$10999,4,FALSE)</f>
        <v>0.52222222222222225</v>
      </c>
      <c r="E13" s="3">
        <f>VLOOKUP(A13,'QAQC ID Reference Page'!A$1:G$10999,5,FALSE)</f>
        <v>1001</v>
      </c>
      <c r="F13" s="3" t="str">
        <f>VLOOKUP(A13,'QAQC ID Reference Page'!A$2:G$10999,6,FALSE)</f>
        <v>EFR</v>
      </c>
      <c r="G13" s="3" t="str">
        <f>VLOOKUP(A13,'QAQC ID Reference Page'!A$2:G$10999,7,FALSE)</f>
        <v>S</v>
      </c>
      <c r="H13" s="3">
        <v>125</v>
      </c>
      <c r="I13" s="3">
        <v>132</v>
      </c>
      <c r="J13" s="3">
        <v>250</v>
      </c>
      <c r="K13" s="3">
        <f t="shared" si="0"/>
        <v>0.25</v>
      </c>
      <c r="L13" s="3">
        <f t="shared" si="1"/>
        <v>28</v>
      </c>
      <c r="M13" s="3"/>
      <c r="N13" s="3"/>
      <c r="O13" s="3"/>
      <c r="P13" s="3"/>
      <c r="Q13" s="3"/>
      <c r="R13" s="3"/>
      <c r="S13" s="3"/>
      <c r="T13" s="3"/>
      <c r="U13" s="3"/>
      <c r="V13" s="3"/>
      <c r="W13" s="3"/>
      <c r="X13" s="3"/>
      <c r="Y13" s="3"/>
      <c r="Z13" s="3"/>
      <c r="AA13" s="3"/>
      <c r="AB13" s="3"/>
    </row>
    <row r="14" spans="1:28" x14ac:dyDescent="0.2">
      <c r="A14" s="3" t="s">
        <v>222</v>
      </c>
      <c r="B14" s="3" t="str">
        <f>VLOOKUP(A14,'QAQC ID Reference Page'!A$1:G$10999,2,FALSE)</f>
        <v>OBS0520</v>
      </c>
      <c r="C14" s="11">
        <f>VLOOKUP(A14,'QAQC ID Reference Page'!A$1:G$10999,3,FALSE)</f>
        <v>43979</v>
      </c>
      <c r="D14" s="12">
        <f>VLOOKUP(A14,'QAQC ID Reference Page'!A$1:G$10999,4,FALSE)</f>
        <v>0.46736111111111112</v>
      </c>
      <c r="E14" s="3" t="str">
        <f>VLOOKUP(A14,'QAQC ID Reference Page'!A$1:G$10999,5,FALSE)</f>
        <v>E6-S</v>
      </c>
      <c r="F14" s="3" t="str">
        <f>VLOOKUP(A14,'QAQC ID Reference Page'!A$2:G$10999,6,FALSE)</f>
        <v>E6</v>
      </c>
      <c r="G14" s="3" t="str">
        <f>VLOOKUP(A14,'QAQC ID Reference Page'!A$2:G$10999,7,FALSE)</f>
        <v>S</v>
      </c>
      <c r="H14" s="3">
        <v>132</v>
      </c>
      <c r="I14" s="3">
        <v>142</v>
      </c>
      <c r="J14" s="3">
        <v>300</v>
      </c>
      <c r="K14" s="3">
        <f t="shared" si="0"/>
        <v>0.3</v>
      </c>
      <c r="L14" s="3">
        <f t="shared" si="1"/>
        <v>33.333333333333336</v>
      </c>
      <c r="M14" s="3"/>
      <c r="N14" s="3"/>
      <c r="O14" s="3"/>
      <c r="P14" s="3"/>
      <c r="Q14" s="3"/>
      <c r="R14" s="3"/>
      <c r="S14" s="3"/>
      <c r="T14" s="3"/>
      <c r="U14" s="3"/>
      <c r="V14" s="3"/>
      <c r="W14" s="3"/>
      <c r="X14" s="3"/>
      <c r="Y14" s="3"/>
      <c r="Z14" s="3"/>
      <c r="AA14" s="3"/>
      <c r="AB14" s="3"/>
    </row>
    <row r="15" spans="1:28" x14ac:dyDescent="0.2">
      <c r="A15" s="3" t="s">
        <v>216</v>
      </c>
      <c r="B15" s="3" t="str">
        <f>VLOOKUP(A15,'QAQC ID Reference Page'!A$1:G$10999,2,FALSE)</f>
        <v>OBS0520</v>
      </c>
      <c r="C15" s="11">
        <f>VLOOKUP(A15,'QAQC ID Reference Page'!A$1:G$10999,3,FALSE)</f>
        <v>43979</v>
      </c>
      <c r="D15" s="12">
        <f>VLOOKUP(A15,'QAQC ID Reference Page'!A$1:G$10999,4,FALSE)</f>
        <v>0.45</v>
      </c>
      <c r="E15" s="3" t="str">
        <f>VLOOKUP(A15,'QAQC ID Reference Page'!A$1:G$10999,5,FALSE)</f>
        <v>E7C-S</v>
      </c>
      <c r="F15" s="3" t="str">
        <f>VLOOKUP(A15,'QAQC ID Reference Page'!A$2:G$10999,6,FALSE)</f>
        <v>E7C</v>
      </c>
      <c r="G15" s="3" t="str">
        <f>VLOOKUP(A15,'QAQC ID Reference Page'!A$2:G$10999,7,FALSE)</f>
        <v>S</v>
      </c>
      <c r="H15" s="3">
        <v>132</v>
      </c>
      <c r="I15" s="3">
        <v>141</v>
      </c>
      <c r="J15" s="3">
        <v>250</v>
      </c>
      <c r="K15" s="3">
        <f t="shared" si="0"/>
        <v>0.25</v>
      </c>
      <c r="L15" s="3">
        <f t="shared" si="1"/>
        <v>36</v>
      </c>
      <c r="M15" s="3"/>
      <c r="N15" s="3"/>
      <c r="O15" s="3"/>
      <c r="P15" s="3"/>
      <c r="Q15" s="3"/>
      <c r="R15" s="3"/>
      <c r="S15" s="3"/>
      <c r="T15" s="3"/>
      <c r="U15" s="3"/>
      <c r="V15" s="3"/>
      <c r="W15" s="3"/>
      <c r="X15" s="3"/>
      <c r="Y15" s="3"/>
      <c r="Z15" s="3"/>
      <c r="AA15" s="3"/>
      <c r="AB15" s="3"/>
    </row>
    <row r="16" spans="1:28" x14ac:dyDescent="0.2">
      <c r="A16" s="3" t="s">
        <v>219</v>
      </c>
      <c r="B16" s="3" t="str">
        <f>VLOOKUP(A16,'QAQC ID Reference Page'!A$1:G$10999,2,FALSE)</f>
        <v>OBS0520</v>
      </c>
      <c r="C16" s="11">
        <f>VLOOKUP(A16,'QAQC ID Reference Page'!A$1:G$10999,3,FALSE)</f>
        <v>43979</v>
      </c>
      <c r="D16" s="12">
        <f>VLOOKUP(A16,'QAQC ID Reference Page'!A$1:G$10999,4,FALSE)</f>
        <v>0.45</v>
      </c>
      <c r="E16" s="3" t="str">
        <f>VLOOKUP(A16,'QAQC ID Reference Page'!A$1:G$10999,5,FALSE)</f>
        <v>E7C-B</v>
      </c>
      <c r="F16" s="3" t="str">
        <f>VLOOKUP(A16,'QAQC ID Reference Page'!A$2:G$10999,6,FALSE)</f>
        <v>E7C</v>
      </c>
      <c r="G16" s="3" t="str">
        <f>VLOOKUP(A16,'QAQC ID Reference Page'!A$2:G$10999,7,FALSE)</f>
        <v>B</v>
      </c>
      <c r="H16" s="3">
        <v>128</v>
      </c>
      <c r="I16" s="3">
        <v>144</v>
      </c>
      <c r="J16" s="3">
        <v>250</v>
      </c>
      <c r="K16" s="3">
        <f t="shared" si="0"/>
        <v>0.25</v>
      </c>
      <c r="L16" s="3">
        <f t="shared" si="1"/>
        <v>64</v>
      </c>
      <c r="M16" s="3"/>
      <c r="N16" s="3"/>
      <c r="O16" s="3"/>
      <c r="P16" s="3"/>
      <c r="Q16" s="3"/>
      <c r="R16" s="3"/>
      <c r="S16" s="3"/>
      <c r="T16" s="3"/>
      <c r="U16" s="3"/>
      <c r="V16" s="3"/>
      <c r="W16" s="3"/>
      <c r="X16" s="3"/>
      <c r="Y16" s="3"/>
      <c r="Z16" s="3"/>
      <c r="AA16" s="3"/>
      <c r="AB16" s="3"/>
    </row>
    <row r="17" spans="1:28" x14ac:dyDescent="0.2">
      <c r="A17" s="3" t="s">
        <v>247</v>
      </c>
      <c r="B17" s="3" t="str">
        <f>VLOOKUP(A17,'QAQC ID Reference Page'!A$1:G$10999,2,FALSE)</f>
        <v>OBS0520</v>
      </c>
      <c r="C17" s="11">
        <f>VLOOKUP(A17,'QAQC ID Reference Page'!A$1:G$10999,3,FALSE)</f>
        <v>43979</v>
      </c>
      <c r="D17" s="12">
        <f>VLOOKUP(A17,'QAQC ID Reference Page'!A$1:G$10999,4,FALSE)</f>
        <v>0.62152777777777779</v>
      </c>
      <c r="E17" s="3" t="str">
        <f>VLOOKUP(A17,'QAQC ID Reference Page'!A$1:G$10999,5,FALSE)</f>
        <v>E1-S</v>
      </c>
      <c r="F17" s="3" t="str">
        <f>VLOOKUP(A17,'QAQC ID Reference Page'!A$2:G$10999,6,FALSE)</f>
        <v>E1</v>
      </c>
      <c r="G17" s="3" t="str">
        <f>VLOOKUP(A17,'QAQC ID Reference Page'!A$2:G$10999,7,FALSE)</f>
        <v>S</v>
      </c>
      <c r="H17" s="3">
        <v>130</v>
      </c>
      <c r="I17" s="3">
        <v>145</v>
      </c>
      <c r="J17" s="3">
        <v>250</v>
      </c>
      <c r="K17" s="3">
        <f t="shared" si="0"/>
        <v>0.25</v>
      </c>
      <c r="L17" s="3">
        <f t="shared" si="1"/>
        <v>60</v>
      </c>
      <c r="M17" s="3"/>
      <c r="N17" s="3"/>
      <c r="O17" s="3"/>
      <c r="P17" s="3"/>
      <c r="Q17" s="3"/>
      <c r="R17" s="3"/>
      <c r="S17" s="3"/>
      <c r="T17" s="3"/>
      <c r="U17" s="3"/>
      <c r="V17" s="3"/>
      <c r="W17" s="3"/>
      <c r="X17" s="3"/>
      <c r="Y17" s="3"/>
      <c r="Z17" s="3"/>
      <c r="AA17" s="3"/>
      <c r="AB17" s="3"/>
    </row>
    <row r="18" spans="1:28" x14ac:dyDescent="0.2">
      <c r="A18" s="3" t="s">
        <v>244</v>
      </c>
      <c r="B18" s="3" t="str">
        <f>VLOOKUP(A18,'QAQC ID Reference Page'!A$1:G$10999,2,FALSE)</f>
        <v>OBS0520</v>
      </c>
      <c r="C18" s="11">
        <f>VLOOKUP(A18,'QAQC ID Reference Page'!A$1:G$10999,3,FALSE)</f>
        <v>43979</v>
      </c>
      <c r="D18" s="12">
        <f>VLOOKUP(A18,'QAQC ID Reference Page'!A$1:G$10999,4,FALSE)</f>
        <v>0.60347222222222219</v>
      </c>
      <c r="E18" s="3" t="str">
        <f>VLOOKUP(A18,'QAQC ID Reference Page'!A$1:G$10999,5,FALSE)</f>
        <v>BLB-S</v>
      </c>
      <c r="F18" s="3" t="str">
        <f>VLOOKUP(A18,'QAQC ID Reference Page'!A$2:G$10999,6,FALSE)</f>
        <v>BLB</v>
      </c>
      <c r="G18" s="3" t="str">
        <f>VLOOKUP(A18,'QAQC ID Reference Page'!A$2:G$10999,7,FALSE)</f>
        <v>S</v>
      </c>
      <c r="H18" s="3">
        <v>131</v>
      </c>
      <c r="I18" s="3">
        <v>144</v>
      </c>
      <c r="J18" s="3">
        <v>250</v>
      </c>
      <c r="K18" s="3">
        <f t="shared" si="0"/>
        <v>0.25</v>
      </c>
      <c r="L18" s="3">
        <f t="shared" si="1"/>
        <v>52</v>
      </c>
      <c r="M18" s="3"/>
      <c r="N18" s="3"/>
      <c r="O18" s="3"/>
      <c r="P18" s="3"/>
      <c r="Q18" s="3"/>
      <c r="R18" s="3"/>
      <c r="S18" s="3"/>
      <c r="T18" s="3"/>
      <c r="U18" s="3"/>
      <c r="V18" s="3"/>
      <c r="W18" s="3"/>
      <c r="X18" s="3"/>
      <c r="Y18" s="3"/>
      <c r="Z18" s="3"/>
      <c r="AA18" s="3"/>
      <c r="AB18" s="3"/>
    </row>
    <row r="19" spans="1:28" x14ac:dyDescent="0.2">
      <c r="A19" s="3" t="s">
        <v>241</v>
      </c>
      <c r="B19" s="3" t="str">
        <f>VLOOKUP(A19,'QAQC ID Reference Page'!A$1:G$10999,2,FALSE)</f>
        <v>OBS0520</v>
      </c>
      <c r="C19" s="11">
        <f>VLOOKUP(A19,'QAQC ID Reference Page'!A$1:G$10999,3,FALSE)</f>
        <v>43979</v>
      </c>
      <c r="D19" s="12">
        <f>VLOOKUP(A19,'QAQC ID Reference Page'!A$1:G$10999,4,FALSE)</f>
        <v>0.58819444444444446</v>
      </c>
      <c r="E19" s="3" t="str">
        <f>VLOOKUP(A19,'QAQC ID Reference Page'!A$1:G$10999,5,FALSE)</f>
        <v>WFR-S</v>
      </c>
      <c r="F19" s="3" t="str">
        <f>VLOOKUP(A19,'QAQC ID Reference Page'!A$2:G$10999,6,FALSE)</f>
        <v>WFR</v>
      </c>
      <c r="G19" s="3" t="str">
        <f>VLOOKUP(A19,'QAQC ID Reference Page'!A$2:G$10999,7,FALSE)</f>
        <v>S</v>
      </c>
      <c r="H19" s="3">
        <v>127</v>
      </c>
      <c r="I19" s="3">
        <v>147</v>
      </c>
      <c r="J19" s="3">
        <v>250</v>
      </c>
      <c r="K19" s="3">
        <f t="shared" si="0"/>
        <v>0.25</v>
      </c>
      <c r="L19" s="3">
        <f t="shared" si="1"/>
        <v>80</v>
      </c>
      <c r="M19" s="3"/>
      <c r="N19" s="3"/>
      <c r="O19" s="3"/>
      <c r="P19" s="3"/>
      <c r="Q19" s="3"/>
      <c r="R19" s="3"/>
      <c r="S19" s="3"/>
      <c r="T19" s="3"/>
      <c r="U19" s="3"/>
      <c r="V19" s="3"/>
      <c r="W19" s="3"/>
      <c r="X19" s="3"/>
      <c r="Y19" s="3"/>
      <c r="Z19" s="3"/>
      <c r="AA19" s="3"/>
      <c r="AB19" s="3"/>
    </row>
    <row r="20" spans="1:28" x14ac:dyDescent="0.2">
      <c r="A20" s="3" t="s">
        <v>213</v>
      </c>
      <c r="B20" s="3" t="str">
        <f>VLOOKUP(A20,'QAQC ID Reference Page'!A$1:G$10999,2,FALSE)</f>
        <v>OBS0520</v>
      </c>
      <c r="C20" s="11">
        <f>VLOOKUP(A20,'QAQC ID Reference Page'!A$1:G$10999,3,FALSE)</f>
        <v>43979</v>
      </c>
      <c r="D20" s="12">
        <f>VLOOKUP(A20,'QAQC ID Reference Page'!A$1:G$10999,4,FALSE)</f>
        <v>0.42152777777777778</v>
      </c>
      <c r="E20" s="3" t="str">
        <f>VLOOKUP(A20,'QAQC ID Reference Page'!A$1:G$10999,5,FALSE)</f>
        <v>E9-S</v>
      </c>
      <c r="F20" s="3" t="str">
        <f>VLOOKUP(A20,'QAQC ID Reference Page'!A$2:G$10999,6,FALSE)</f>
        <v>E9</v>
      </c>
      <c r="G20" s="3" t="str">
        <f>VLOOKUP(A20,'QAQC ID Reference Page'!A$2:G$10999,7,FALSE)</f>
        <v>S</v>
      </c>
      <c r="H20" s="3">
        <v>125</v>
      </c>
      <c r="I20" s="3">
        <v>133</v>
      </c>
      <c r="J20" s="3">
        <v>250</v>
      </c>
      <c r="K20" s="3">
        <f t="shared" si="0"/>
        <v>0.25</v>
      </c>
      <c r="L20" s="3">
        <f t="shared" si="1"/>
        <v>32</v>
      </c>
      <c r="M20" s="3"/>
      <c r="N20" s="3"/>
      <c r="O20" s="3"/>
      <c r="P20" s="3"/>
      <c r="Q20" s="3"/>
      <c r="R20" s="3"/>
      <c r="S20" s="3"/>
      <c r="T20" s="3"/>
      <c r="U20" s="3"/>
      <c r="V20" s="3"/>
      <c r="W20" s="3"/>
      <c r="X20" s="3"/>
      <c r="Y20" s="3"/>
      <c r="Z20" s="3"/>
      <c r="AA20" s="3"/>
      <c r="AB20" s="3"/>
    </row>
    <row r="21" spans="1:28" x14ac:dyDescent="0.2">
      <c r="A21" s="3" t="s">
        <v>210</v>
      </c>
      <c r="B21" s="3" t="str">
        <f>VLOOKUP(A21,'QAQC ID Reference Page'!A$1:G$10999,2,FALSE)</f>
        <v>OBS0520</v>
      </c>
      <c r="C21" s="11">
        <f>VLOOKUP(A21,'QAQC ID Reference Page'!A$1:G$10999,3,FALSE)</f>
        <v>43979</v>
      </c>
      <c r="D21" s="12">
        <f>VLOOKUP(A21,'QAQC ID Reference Page'!A$1:G$10999,4,FALSE)</f>
        <v>0.39583333333333331</v>
      </c>
      <c r="E21" s="3" t="str">
        <f>VLOOKUP(A21,'QAQC ID Reference Page'!A$1:G$10999,5,FALSE)</f>
        <v>WB-S</v>
      </c>
      <c r="F21" s="3" t="str">
        <f>VLOOKUP(A21,'QAQC ID Reference Page'!A$2:G$10999,6,FALSE)</f>
        <v>WB</v>
      </c>
      <c r="G21" s="3" t="str">
        <f>VLOOKUP(A21,'QAQC ID Reference Page'!A$2:G$10999,7,FALSE)</f>
        <v>S</v>
      </c>
      <c r="H21" s="3">
        <v>129</v>
      </c>
      <c r="I21" s="3">
        <v>144</v>
      </c>
      <c r="J21" s="3">
        <v>250</v>
      </c>
      <c r="K21" s="3">
        <f t="shared" si="0"/>
        <v>0.25</v>
      </c>
      <c r="L21" s="3">
        <f t="shared" si="1"/>
        <v>60</v>
      </c>
      <c r="M21" s="3"/>
      <c r="N21" s="3"/>
      <c r="O21" s="3"/>
      <c r="P21" s="3"/>
      <c r="Q21" s="3"/>
      <c r="R21" s="3"/>
      <c r="S21" s="3"/>
      <c r="T21" s="3"/>
      <c r="U21" s="3"/>
      <c r="V21" s="3"/>
      <c r="W21" s="3"/>
      <c r="X21" s="3"/>
      <c r="Y21" s="3"/>
      <c r="Z21" s="3"/>
      <c r="AA21" s="3"/>
      <c r="AB21" s="3"/>
    </row>
    <row r="22" spans="1:28" x14ac:dyDescent="0.2">
      <c r="A22" s="3" t="s">
        <v>250</v>
      </c>
      <c r="B22" s="3" t="str">
        <f>VLOOKUP(A22,'QAQC ID Reference Page'!A$1:G$10999,2,FALSE)</f>
        <v>OBS0520</v>
      </c>
      <c r="C22" s="11">
        <f>VLOOKUP(A22,'QAQC ID Reference Page'!A$1:G$10999,3,FALSE)</f>
        <v>43979</v>
      </c>
      <c r="D22" s="12">
        <f>VLOOKUP(A22,'QAQC ID Reference Page'!A$1:G$10999,4,FALSE)</f>
        <v>0.63124999999999998</v>
      </c>
      <c r="E22" s="3" t="str">
        <f>VLOOKUP(A22,'QAQC ID Reference Page'!A$1:G$10999,5,FALSE)</f>
        <v>D1-S</v>
      </c>
      <c r="F22" s="3" t="str">
        <f>VLOOKUP(A22,'QAQC ID Reference Page'!A$2:G$10999,6,FALSE)</f>
        <v>D1</v>
      </c>
      <c r="G22" s="3" t="str">
        <f>VLOOKUP(A22,'QAQC ID Reference Page'!A$2:G$10999,7,FALSE)</f>
        <v>S</v>
      </c>
      <c r="H22" s="3">
        <v>128</v>
      </c>
      <c r="I22" s="3">
        <v>143</v>
      </c>
      <c r="J22" s="3">
        <v>250</v>
      </c>
      <c r="K22" s="3">
        <f t="shared" si="0"/>
        <v>0.25</v>
      </c>
      <c r="L22" s="3">
        <f t="shared" si="1"/>
        <v>60</v>
      </c>
      <c r="M22" s="3"/>
      <c r="N22" s="3"/>
      <c r="O22" s="3"/>
      <c r="P22" s="3"/>
      <c r="Q22" s="3"/>
      <c r="R22" s="3"/>
      <c r="S22" s="3"/>
      <c r="T22" s="3"/>
      <c r="U22" s="3"/>
      <c r="V22" s="3"/>
      <c r="W22" s="3"/>
      <c r="X22" s="3"/>
      <c r="Y22" s="3"/>
      <c r="Z22" s="3"/>
      <c r="AA22" s="3"/>
      <c r="AB22" s="3"/>
    </row>
    <row r="23" spans="1:28" x14ac:dyDescent="0.2">
      <c r="A23" s="3" t="s">
        <v>253</v>
      </c>
      <c r="B23" s="3" t="str">
        <f>VLOOKUP(A23,'QAQC ID Reference Page'!A$1:G$10999,2,FALSE)</f>
        <v>OBS0520</v>
      </c>
      <c r="C23" s="11">
        <f>VLOOKUP(A23,'QAQC ID Reference Page'!A$1:G$10999,3,FALSE)</f>
        <v>43979</v>
      </c>
      <c r="D23" s="12">
        <f>VLOOKUP(A23,'QAQC ID Reference Page'!A$1:G$10999,4,FALSE)</f>
        <v>0.64097222222222228</v>
      </c>
      <c r="E23" s="3" t="str">
        <f>VLOOKUP(A23,'QAQC ID Reference Page'!A$1:G$10999,5,FALSE)</f>
        <v>C1-S</v>
      </c>
      <c r="F23" s="3" t="str">
        <f>VLOOKUP(A23,'QAQC ID Reference Page'!A$2:G$10999,6,FALSE)</f>
        <v>C1</v>
      </c>
      <c r="G23" s="3" t="str">
        <f>VLOOKUP(A23,'QAQC ID Reference Page'!A$2:G$10999,7,FALSE)</f>
        <v>S</v>
      </c>
      <c r="H23" s="3">
        <v>129</v>
      </c>
      <c r="I23" s="3">
        <v>144</v>
      </c>
      <c r="J23" s="3">
        <v>300</v>
      </c>
      <c r="K23" s="3">
        <f t="shared" si="0"/>
        <v>0.3</v>
      </c>
      <c r="L23" s="3">
        <f t="shared" si="1"/>
        <v>50</v>
      </c>
      <c r="M23" s="3"/>
      <c r="N23" s="3"/>
      <c r="O23" s="3"/>
      <c r="P23" s="3"/>
      <c r="Q23" s="3"/>
      <c r="R23" s="3"/>
      <c r="S23" s="3"/>
      <c r="T23" s="3"/>
      <c r="U23" s="3"/>
      <c r="V23" s="3"/>
      <c r="W23" s="3"/>
      <c r="X23" s="3"/>
      <c r="Y23" s="3"/>
      <c r="Z23" s="3"/>
      <c r="AA23" s="3"/>
      <c r="AB23" s="3"/>
    </row>
    <row r="24" spans="1:28" x14ac:dyDescent="0.2">
      <c r="A24" s="3" t="s">
        <v>256</v>
      </c>
      <c r="B24" s="3" t="str">
        <f>VLOOKUP(A24,'QAQC ID Reference Page'!A$1:G$10999,2,FALSE)</f>
        <v>OBS0520</v>
      </c>
      <c r="C24" s="11">
        <f>VLOOKUP(A24,'QAQC ID Reference Page'!A$1:G$10999,3,FALSE)</f>
        <v>43979</v>
      </c>
      <c r="D24" s="12">
        <f>VLOOKUP(A24,'QAQC ID Reference Page'!A$1:G$10999,4,FALSE)</f>
        <v>0.64097222222222228</v>
      </c>
      <c r="E24" s="3" t="str">
        <f>VLOOKUP(A24,'QAQC ID Reference Page'!A$1:G$10999,5,FALSE)</f>
        <v>C1-B</v>
      </c>
      <c r="F24" s="3" t="str">
        <f>VLOOKUP(A24,'QAQC ID Reference Page'!A$2:G$10999,6,FALSE)</f>
        <v>C1</v>
      </c>
      <c r="G24" s="3" t="str">
        <f>VLOOKUP(A24,'QAQC ID Reference Page'!A$2:G$10999,7,FALSE)</f>
        <v>B</v>
      </c>
      <c r="H24" s="3">
        <v>129</v>
      </c>
      <c r="I24" s="3">
        <v>145</v>
      </c>
      <c r="J24" s="3">
        <v>250</v>
      </c>
      <c r="K24" s="3">
        <f t="shared" si="0"/>
        <v>0.25</v>
      </c>
      <c r="L24" s="3">
        <f t="shared" si="1"/>
        <v>64</v>
      </c>
      <c r="M24" s="3"/>
      <c r="N24" s="3"/>
      <c r="O24" s="3"/>
      <c r="P24" s="3"/>
      <c r="Q24" s="3"/>
      <c r="R24" s="3"/>
      <c r="S24" s="3"/>
      <c r="T24" s="3"/>
      <c r="U24" s="3"/>
      <c r="V24" s="3"/>
      <c r="W24" s="3"/>
      <c r="X24" s="3"/>
      <c r="Y24" s="3"/>
      <c r="Z24" s="3"/>
      <c r="AA24" s="3"/>
      <c r="AB24" s="3"/>
    </row>
    <row r="25" spans="1:28" x14ac:dyDescent="0.2">
      <c r="A25" s="3" t="s">
        <v>238</v>
      </c>
      <c r="B25" s="3" t="str">
        <f>VLOOKUP(A25,'QAQC ID Reference Page'!A$1:G$10999,2,FALSE)</f>
        <v>OBS0520</v>
      </c>
      <c r="C25" s="11">
        <f>VLOOKUP(A25,'QAQC ID Reference Page'!A$1:G$10999,3,FALSE)</f>
        <v>43979</v>
      </c>
      <c r="D25" s="12">
        <f>VLOOKUP(A25,'QAQC ID Reference Page'!A$1:G$10999,4,FALSE)</f>
        <v>0.57708333333333328</v>
      </c>
      <c r="E25" s="3" t="str">
        <f>VLOOKUP(A25,'QAQC ID Reference Page'!A$1:G$10999,5,FALSE)</f>
        <v>C4-S</v>
      </c>
      <c r="F25" s="3" t="str">
        <f>VLOOKUP(A25,'QAQC ID Reference Page'!A$2:G$10999,6,FALSE)</f>
        <v>C4</v>
      </c>
      <c r="G25" s="3" t="str">
        <f>VLOOKUP(A25,'QAQC ID Reference Page'!A$2:G$10999,7,FALSE)</f>
        <v>S</v>
      </c>
      <c r="H25" s="3">
        <v>129</v>
      </c>
      <c r="I25" s="3">
        <v>140</v>
      </c>
      <c r="J25" s="3">
        <v>250</v>
      </c>
      <c r="K25" s="3">
        <f t="shared" si="0"/>
        <v>0.25</v>
      </c>
      <c r="L25" s="3">
        <f t="shared" si="1"/>
        <v>44</v>
      </c>
      <c r="M25" s="3"/>
      <c r="N25" s="3"/>
      <c r="O25" s="3"/>
      <c r="P25" s="3"/>
      <c r="Q25" s="3"/>
      <c r="R25" s="3"/>
      <c r="S25" s="3"/>
      <c r="T25" s="3"/>
      <c r="U25" s="3"/>
      <c r="V25" s="3"/>
      <c r="W25" s="3"/>
      <c r="X25" s="3"/>
      <c r="Y25" s="3"/>
      <c r="Z25" s="3"/>
      <c r="AA25" s="3"/>
      <c r="AB25" s="3"/>
    </row>
    <row r="26" spans="1:28" x14ac:dyDescent="0.2">
      <c r="A26" s="3" t="s">
        <v>233</v>
      </c>
      <c r="B26" s="3" t="str">
        <f>VLOOKUP(A26,'QAQC ID Reference Page'!A$1:G$10999,2,FALSE)</f>
        <v>OBS0520</v>
      </c>
      <c r="C26" s="11">
        <f>VLOOKUP(A26,'QAQC ID Reference Page'!A$1:G$10999,3,FALSE)</f>
        <v>43979</v>
      </c>
      <c r="D26" s="12">
        <f>VLOOKUP(A26,'QAQC ID Reference Page'!A$1:G$10999,4,FALSE)</f>
        <v>0.56458333333333333</v>
      </c>
      <c r="E26" s="3" t="str">
        <f>VLOOKUP(A26,'QAQC ID Reference Page'!A$1:G$10999,5,FALSE)</f>
        <v>C5-1-S</v>
      </c>
      <c r="F26" s="3" t="str">
        <f>VLOOKUP(A26,'QAQC ID Reference Page'!A$2:G$10999,6,FALSE)</f>
        <v>C5-1</v>
      </c>
      <c r="G26" s="3" t="str">
        <f>VLOOKUP(A26,'QAQC ID Reference Page'!A$2:G$10999,7,FALSE)</f>
        <v>S</v>
      </c>
      <c r="H26" s="3">
        <v>129</v>
      </c>
      <c r="I26" s="3">
        <v>144</v>
      </c>
      <c r="J26" s="3">
        <v>250</v>
      </c>
      <c r="K26" s="3">
        <f t="shared" si="0"/>
        <v>0.25</v>
      </c>
      <c r="L26" s="3">
        <f t="shared" si="1"/>
        <v>60</v>
      </c>
      <c r="M26" s="3"/>
      <c r="N26" s="3"/>
      <c r="O26" s="3"/>
      <c r="P26" s="3"/>
      <c r="Q26" s="3"/>
      <c r="R26" s="3"/>
      <c r="S26" s="3"/>
      <c r="T26" s="3"/>
      <c r="U26" s="3"/>
      <c r="V26" s="3"/>
      <c r="W26" s="3"/>
      <c r="X26" s="3"/>
      <c r="Y26" s="3"/>
      <c r="Z26" s="3"/>
      <c r="AA26" s="3"/>
      <c r="AB26" s="3"/>
    </row>
    <row r="27" spans="1:28" x14ac:dyDescent="0.2">
      <c r="A27" s="3" t="s">
        <v>236</v>
      </c>
      <c r="B27" s="3" t="str">
        <f>VLOOKUP(A27,'QAQC ID Reference Page'!A$1:G$10999,2,FALSE)</f>
        <v>OBS0520</v>
      </c>
      <c r="C27" s="11">
        <f>VLOOKUP(A27,'QAQC ID Reference Page'!A$1:G$10999,3,FALSE)</f>
        <v>43979</v>
      </c>
      <c r="D27" s="12">
        <f>VLOOKUP(A27,'QAQC ID Reference Page'!A$1:G$10999,4,FALSE)</f>
        <v>0.56458333333333333</v>
      </c>
      <c r="E27" s="3" t="str">
        <f>VLOOKUP(A27,'QAQC ID Reference Page'!A$1:G$10999,5,FALSE)</f>
        <v>C5-1-B</v>
      </c>
      <c r="F27" s="3" t="str">
        <f>VLOOKUP(A27,'QAQC ID Reference Page'!A$2:G$10999,6,FALSE)</f>
        <v>C5-1</v>
      </c>
      <c r="G27" s="3" t="str">
        <f>VLOOKUP(A27,'QAQC ID Reference Page'!A$2:G$10999,7,FALSE)</f>
        <v>B</v>
      </c>
      <c r="H27" s="3">
        <v>129</v>
      </c>
      <c r="I27" s="3">
        <v>150</v>
      </c>
      <c r="J27" s="3">
        <v>250</v>
      </c>
      <c r="K27" s="3">
        <f t="shared" si="0"/>
        <v>0.25</v>
      </c>
      <c r="L27" s="3">
        <f t="shared" si="1"/>
        <v>84</v>
      </c>
      <c r="M27" s="3"/>
      <c r="N27" s="3"/>
      <c r="O27" s="3"/>
      <c r="P27" s="3"/>
      <c r="Q27" s="3"/>
      <c r="R27" s="3"/>
      <c r="S27" s="3"/>
      <c r="T27" s="3"/>
      <c r="U27" s="3"/>
      <c r="V27" s="3"/>
      <c r="W27" s="3"/>
      <c r="X27" s="3"/>
      <c r="Y27" s="3"/>
      <c r="Z27" s="3"/>
      <c r="AA27" s="3"/>
      <c r="AB27" s="3"/>
    </row>
    <row r="28" spans="1:28" x14ac:dyDescent="0.2">
      <c r="A28" s="3" t="s">
        <v>228</v>
      </c>
      <c r="B28" s="3" t="str">
        <f>VLOOKUP(A28,'QAQC ID Reference Page'!A$1:G$10999,2,FALSE)</f>
        <v>OBS0520</v>
      </c>
      <c r="C28" s="11">
        <f>VLOOKUP(A28,'QAQC ID Reference Page'!A$1:G$10999,3,FALSE)</f>
        <v>43979</v>
      </c>
      <c r="D28" s="12">
        <f>VLOOKUP(A28,'QAQC ID Reference Page'!A$1:G$10999,4,FALSE)</f>
        <v>0.54305555555555551</v>
      </c>
      <c r="E28" s="3" t="str">
        <f>VLOOKUP(A28,'QAQC ID Reference Page'!A$1:G$10999,5,FALSE)</f>
        <v>C7C-S</v>
      </c>
      <c r="F28" s="3" t="str">
        <f>VLOOKUP(A28,'QAQC ID Reference Page'!A$2:G$10999,6,FALSE)</f>
        <v>C7C</v>
      </c>
      <c r="G28" s="3" t="str">
        <f>VLOOKUP(A28,'QAQC ID Reference Page'!A$2:G$10999,7,FALSE)</f>
        <v>S</v>
      </c>
      <c r="H28" s="3">
        <v>130</v>
      </c>
      <c r="I28" s="3">
        <v>145</v>
      </c>
      <c r="J28" s="3">
        <v>250</v>
      </c>
      <c r="K28" s="3">
        <f t="shared" si="0"/>
        <v>0.25</v>
      </c>
      <c r="L28" s="3">
        <f t="shared" si="1"/>
        <v>60</v>
      </c>
      <c r="M28" s="3"/>
      <c r="N28" s="3"/>
      <c r="O28" s="3"/>
      <c r="P28" s="3"/>
      <c r="Q28" s="3"/>
      <c r="R28" s="3"/>
      <c r="S28" s="3"/>
      <c r="T28" s="3"/>
      <c r="U28" s="3"/>
      <c r="V28" s="3"/>
      <c r="W28" s="3"/>
      <c r="X28" s="3"/>
      <c r="Y28" s="3"/>
      <c r="Z28" s="3"/>
      <c r="AA28" s="3"/>
      <c r="AB28" s="3"/>
    </row>
    <row r="29" spans="1:28" x14ac:dyDescent="0.2">
      <c r="A29" s="3" t="s">
        <v>231</v>
      </c>
      <c r="B29" s="3" t="str">
        <f>VLOOKUP(A29,'QAQC ID Reference Page'!A$1:G$10999,2,FALSE)</f>
        <v>OBS0520</v>
      </c>
      <c r="C29" s="11">
        <f>VLOOKUP(A29,'QAQC ID Reference Page'!A$1:G$10999,3,FALSE)</f>
        <v>43979</v>
      </c>
      <c r="D29" s="12">
        <f>VLOOKUP(A29,'QAQC ID Reference Page'!A$1:G$10999,4,FALSE)</f>
        <v>0.54305555555555551</v>
      </c>
      <c r="E29" s="3" t="str">
        <f>VLOOKUP(A29,'QAQC ID Reference Page'!A$1:G$10999,5,FALSE)</f>
        <v>C7C-B</v>
      </c>
      <c r="F29" s="3" t="str">
        <f>VLOOKUP(A29,'QAQC ID Reference Page'!A$2:G$10999,6,FALSE)</f>
        <v>C7C</v>
      </c>
      <c r="G29" s="3" t="str">
        <f>VLOOKUP(A29,'QAQC ID Reference Page'!A$2:G$10999,7,FALSE)</f>
        <v>B</v>
      </c>
      <c r="H29" s="3">
        <v>132</v>
      </c>
      <c r="I29" s="3">
        <v>147</v>
      </c>
      <c r="J29" s="3">
        <v>250</v>
      </c>
      <c r="K29" s="3">
        <f t="shared" si="0"/>
        <v>0.25</v>
      </c>
      <c r="L29" s="3">
        <f t="shared" si="1"/>
        <v>60</v>
      </c>
      <c r="M29" s="3"/>
      <c r="N29" s="3"/>
      <c r="O29" s="3"/>
      <c r="P29" s="3"/>
      <c r="Q29" s="3"/>
      <c r="R29" s="3"/>
      <c r="S29" s="3"/>
      <c r="T29" s="3"/>
      <c r="U29" s="3"/>
      <c r="V29" s="3"/>
      <c r="W29" s="3"/>
      <c r="X29" s="3"/>
      <c r="Y29" s="3"/>
      <c r="Z29" s="3"/>
      <c r="AA29" s="3"/>
      <c r="AB29" s="3"/>
    </row>
    <row r="30" spans="1:28" x14ac:dyDescent="0.2">
      <c r="A30" s="3" t="s">
        <v>225</v>
      </c>
      <c r="B30" s="3" t="str">
        <f>VLOOKUP(A30,'QAQC ID Reference Page'!A$1:G$10999,2,FALSE)</f>
        <v>OBS0520</v>
      </c>
      <c r="C30" s="11">
        <f>VLOOKUP(A30,'QAQC ID Reference Page'!A$1:G$10999,3,FALSE)</f>
        <v>43979</v>
      </c>
      <c r="D30" s="12">
        <f>VLOOKUP(A30,'QAQC ID Reference Page'!A$1:G$10999,4,FALSE)</f>
        <v>0.52430555555555558</v>
      </c>
      <c r="E30" s="3" t="str">
        <f>VLOOKUP(A30,'QAQC ID Reference Page'!A$1:G$10999,5,FALSE)</f>
        <v>C9-S</v>
      </c>
      <c r="F30" s="3" t="str">
        <f>VLOOKUP(A30,'QAQC ID Reference Page'!A$2:G$10999,6,FALSE)</f>
        <v>C9</v>
      </c>
      <c r="G30" s="3" t="str">
        <f>VLOOKUP(A30,'QAQC ID Reference Page'!A$2:G$10999,7,FALSE)</f>
        <v>S</v>
      </c>
      <c r="H30" s="3">
        <v>129</v>
      </c>
      <c r="I30" s="3">
        <v>141</v>
      </c>
      <c r="J30" s="3">
        <v>250</v>
      </c>
      <c r="K30" s="3">
        <f t="shared" si="0"/>
        <v>0.25</v>
      </c>
      <c r="L30" s="3">
        <f t="shared" si="1"/>
        <v>48</v>
      </c>
      <c r="M30" s="3"/>
      <c r="N30" s="3"/>
      <c r="O30" s="3"/>
      <c r="P30" s="3"/>
      <c r="Q30" s="3"/>
      <c r="R30" s="3"/>
      <c r="S30" s="3"/>
      <c r="T30" s="3"/>
      <c r="U30" s="3"/>
      <c r="V30" s="3"/>
      <c r="W30" s="3"/>
      <c r="X30" s="3"/>
      <c r="Y30" s="3"/>
      <c r="Z30" s="3"/>
      <c r="AA30" s="3"/>
      <c r="AB30" s="3"/>
    </row>
    <row r="31" spans="1:28" x14ac:dyDescent="0.2">
      <c r="A31" s="3" t="s">
        <v>207</v>
      </c>
      <c r="B31" s="3" t="str">
        <f>VLOOKUP(A31,'QAQC ID Reference Page'!A$1:G$10999,2,FALSE)</f>
        <v>OBS0520</v>
      </c>
      <c r="C31" s="11">
        <f>VLOOKUP(A31,'QAQC ID Reference Page'!A$1:G$10999,3,FALSE)</f>
        <v>43979</v>
      </c>
      <c r="D31" s="12">
        <f>VLOOKUP(A31,'QAQC ID Reference Page'!A$1:G$10999,4,FALSE)</f>
        <v>0.36180555555555555</v>
      </c>
      <c r="E31" s="3" t="str">
        <f>VLOOKUP(A31,'QAQC ID Reference Page'!A$1:G$10999,5,FALSE)</f>
        <v>BSR-S</v>
      </c>
      <c r="F31" s="3" t="str">
        <f>VLOOKUP(A31,'QAQC ID Reference Page'!A$2:G$10999,6,FALSE)</f>
        <v>BSR</v>
      </c>
      <c r="G31" s="3" t="str">
        <f>VLOOKUP(A31,'QAQC ID Reference Page'!A$2:G$10999,7,FALSE)</f>
        <v>S</v>
      </c>
      <c r="H31" s="3">
        <v>129</v>
      </c>
      <c r="I31" s="3">
        <v>141</v>
      </c>
      <c r="J31" s="3">
        <v>250</v>
      </c>
      <c r="K31" s="3">
        <f t="shared" si="0"/>
        <v>0.25</v>
      </c>
      <c r="L31" s="3">
        <f t="shared" si="1"/>
        <v>48</v>
      </c>
      <c r="M31" s="3"/>
      <c r="N31" s="3"/>
      <c r="O31" s="3"/>
      <c r="P31" s="3"/>
      <c r="Q31" s="3"/>
      <c r="R31" s="3"/>
      <c r="S31" s="3"/>
      <c r="T31" s="3"/>
      <c r="U31" s="3"/>
      <c r="V31" s="3"/>
      <c r="W31" s="3"/>
      <c r="X31" s="3"/>
      <c r="Y31" s="3"/>
      <c r="Z31" s="3"/>
      <c r="AA31" s="3"/>
      <c r="AB31" s="3"/>
    </row>
    <row r="32" spans="1:28" x14ac:dyDescent="0.2">
      <c r="A32" s="3" t="s">
        <v>258</v>
      </c>
      <c r="B32" s="3" t="str">
        <f>VLOOKUP(A32,'QAQC ID Reference Page'!A$1:G$10999,2,FALSE)</f>
        <v>OBS0520</v>
      </c>
      <c r="C32" s="11">
        <f>VLOOKUP(A32,'QAQC ID Reference Page'!A$1:G$10999,3,FALSE)</f>
        <v>43979</v>
      </c>
      <c r="D32" s="12">
        <f>VLOOKUP(A32,'QAQC ID Reference Page'!A$1:G$10999,4,FALSE)</f>
        <v>0.65208333333333335</v>
      </c>
      <c r="E32" s="3" t="str">
        <f>VLOOKUP(A32,'QAQC ID Reference Page'!A$1:G$10999,5,FALSE)</f>
        <v>B1-S</v>
      </c>
      <c r="F32" s="3" t="str">
        <f>VLOOKUP(A32,'QAQC ID Reference Page'!A$2:G$10999,6,FALSE)</f>
        <v>B1</v>
      </c>
      <c r="G32" s="3" t="str">
        <f>VLOOKUP(A32,'QAQC ID Reference Page'!A$2:G$10999,7,FALSE)</f>
        <v>S</v>
      </c>
      <c r="H32" s="3">
        <v>128</v>
      </c>
      <c r="I32" s="3">
        <v>143</v>
      </c>
      <c r="J32" s="3">
        <v>250</v>
      </c>
      <c r="K32" s="3">
        <f t="shared" si="0"/>
        <v>0.25</v>
      </c>
      <c r="L32" s="3">
        <f t="shared" si="1"/>
        <v>60</v>
      </c>
      <c r="M32" s="3"/>
      <c r="N32" s="3"/>
      <c r="O32" s="3"/>
      <c r="P32" s="3"/>
      <c r="Q32" s="3"/>
      <c r="R32" s="3"/>
      <c r="S32" s="3"/>
      <c r="T32" s="3"/>
      <c r="U32" s="3"/>
      <c r="V32" s="3"/>
      <c r="W32" s="3"/>
      <c r="X32" s="3"/>
      <c r="Y32" s="3"/>
      <c r="Z32" s="3"/>
      <c r="AA32" s="3"/>
      <c r="AB32" s="3"/>
    </row>
    <row r="33" spans="1:28" x14ac:dyDescent="0.2">
      <c r="A33" s="3" t="s">
        <v>261</v>
      </c>
      <c r="B33" s="3" t="str">
        <f>VLOOKUP(A33,'QAQC ID Reference Page'!A$1:G$10999,2,FALSE)</f>
        <v>OBS0520</v>
      </c>
      <c r="C33" s="11">
        <f>VLOOKUP(A33,'QAQC ID Reference Page'!A$1:G$10999,3,FALSE)</f>
        <v>43979</v>
      </c>
      <c r="D33" s="12">
        <f>VLOOKUP(A33,'QAQC ID Reference Page'!A$1:G$10999,4,FALSE)</f>
        <v>0.68819444444444444</v>
      </c>
      <c r="E33" s="3" t="str">
        <f>VLOOKUP(A33,'QAQC ID Reference Page'!A$1:G$10999,5,FALSE)</f>
        <v>B4-S</v>
      </c>
      <c r="F33" s="3" t="str">
        <f>VLOOKUP(A33,'QAQC ID Reference Page'!A$2:G$10999,6,FALSE)</f>
        <v>B4</v>
      </c>
      <c r="G33" s="3" t="str">
        <f>VLOOKUP(A33,'QAQC ID Reference Page'!A$2:G$10999,7,FALSE)</f>
        <v>S</v>
      </c>
      <c r="H33" s="3">
        <v>129</v>
      </c>
      <c r="I33" s="3">
        <v>144</v>
      </c>
      <c r="J33" s="3">
        <v>250</v>
      </c>
      <c r="K33" s="3">
        <f t="shared" si="0"/>
        <v>0.25</v>
      </c>
      <c r="L33" s="3">
        <f t="shared" si="1"/>
        <v>60</v>
      </c>
      <c r="M33" s="3"/>
      <c r="N33" s="3"/>
      <c r="O33" s="3"/>
      <c r="P33" s="3"/>
      <c r="Q33" s="3"/>
      <c r="R33" s="3"/>
      <c r="S33" s="3"/>
      <c r="T33" s="3"/>
      <c r="U33" s="3"/>
      <c r="V33" s="3"/>
      <c r="W33" s="3"/>
      <c r="X33" s="3"/>
      <c r="Y33" s="3"/>
      <c r="Z33" s="3"/>
      <c r="AA33" s="3"/>
      <c r="AB33" s="3"/>
    </row>
    <row r="34" spans="1:28" x14ac:dyDescent="0.2">
      <c r="A34" s="3" t="s">
        <v>199</v>
      </c>
      <c r="B34" s="3" t="str">
        <f>VLOOKUP(A34,'QAQC ID Reference Page'!A$1:G$10999,2,FALSE)</f>
        <v>OBS0520</v>
      </c>
      <c r="C34" s="11">
        <f>VLOOKUP(A34,'QAQC ID Reference Page'!A$1:G$10999,3,FALSE)</f>
        <v>43979</v>
      </c>
      <c r="D34" s="12">
        <f>VLOOKUP(A34,'QAQC ID Reference Page'!A$1:G$10999,4,FALSE)</f>
        <v>0.3034722222222222</v>
      </c>
      <c r="E34" s="3" t="str">
        <f>VLOOKUP(A34,'QAQC ID Reference Page'!A$1:G$10999,5,FALSE)</f>
        <v>B7C-S</v>
      </c>
      <c r="F34" s="3" t="str">
        <f>VLOOKUP(A34,'QAQC ID Reference Page'!A$2:G$10999,6,FALSE)</f>
        <v>B7C</v>
      </c>
      <c r="G34" s="3" t="str">
        <f>VLOOKUP(A34,'QAQC ID Reference Page'!A$2:G$10999,7,FALSE)</f>
        <v>S</v>
      </c>
      <c r="H34" s="3">
        <v>131</v>
      </c>
      <c r="I34" s="3">
        <v>143</v>
      </c>
      <c r="J34" s="3">
        <v>250</v>
      </c>
      <c r="K34" s="3">
        <f t="shared" si="0"/>
        <v>0.25</v>
      </c>
      <c r="L34" s="3">
        <f t="shared" si="1"/>
        <v>48</v>
      </c>
      <c r="M34" s="3"/>
      <c r="N34" s="3"/>
      <c r="O34" s="3"/>
      <c r="P34" s="3"/>
      <c r="Q34" s="3"/>
      <c r="R34" s="3"/>
      <c r="S34" s="3"/>
      <c r="T34" s="3"/>
      <c r="U34" s="3"/>
      <c r="V34" s="3"/>
      <c r="W34" s="3"/>
      <c r="X34" s="3"/>
      <c r="Y34" s="3"/>
      <c r="Z34" s="3"/>
      <c r="AA34" s="3"/>
      <c r="AB34" s="3"/>
    </row>
    <row r="35" spans="1:28" x14ac:dyDescent="0.2">
      <c r="A35" s="3" t="s">
        <v>204</v>
      </c>
      <c r="B35" s="3" t="str">
        <f>VLOOKUP(A35,'QAQC ID Reference Page'!A$1:G$10999,2,FALSE)</f>
        <v>OBS0520</v>
      </c>
      <c r="C35" s="11">
        <f>VLOOKUP(A35,'QAQC ID Reference Page'!A$1:G$10999,3,FALSE)</f>
        <v>43979</v>
      </c>
      <c r="D35" s="12">
        <f>VLOOKUP(A35,'QAQC ID Reference Page'!A$1:G$10999,4,FALSE)</f>
        <v>0.34305555555555556</v>
      </c>
      <c r="E35" s="3" t="str">
        <f>VLOOKUP(A35,'QAQC ID Reference Page'!A$1:G$10999,5,FALSE)</f>
        <v>B11-S</v>
      </c>
      <c r="F35" s="3" t="str">
        <f>VLOOKUP(A35,'QAQC ID Reference Page'!A$2:G$10999,6,FALSE)</f>
        <v>B11</v>
      </c>
      <c r="G35" s="3" t="str">
        <f>VLOOKUP(A35,'QAQC ID Reference Page'!A$2:G$10999,7,FALSE)</f>
        <v>S</v>
      </c>
      <c r="H35" s="3">
        <v>129</v>
      </c>
      <c r="I35" s="3">
        <v>146</v>
      </c>
      <c r="J35" s="3">
        <v>250</v>
      </c>
      <c r="K35" s="3">
        <f t="shared" si="0"/>
        <v>0.25</v>
      </c>
      <c r="L35" s="3">
        <f t="shared" si="1"/>
        <v>68</v>
      </c>
      <c r="M35" s="3"/>
      <c r="N35" s="3"/>
      <c r="O35" s="3"/>
      <c r="P35" s="3"/>
      <c r="Q35" s="3"/>
      <c r="R35" s="3"/>
      <c r="S35" s="3"/>
      <c r="T35" s="3"/>
      <c r="U35" s="3"/>
      <c r="V35" s="3"/>
      <c r="W35" s="3"/>
      <c r="X35" s="3"/>
      <c r="Y35" s="3"/>
      <c r="Z35" s="3"/>
      <c r="AA35" s="3"/>
      <c r="AB35" s="3"/>
    </row>
    <row r="36" spans="1:28" x14ac:dyDescent="0.2">
      <c r="A36" s="3" t="s">
        <v>303</v>
      </c>
      <c r="B36" s="3" t="str">
        <f>VLOOKUP(A36,'QAQC ID Reference Page'!A$1:G$10999,2,FALSE)</f>
        <v>OBS0620</v>
      </c>
      <c r="C36" s="11">
        <f>VLOOKUP(A36,'QAQC ID Reference Page'!A$1:G$10999,3,FALSE)</f>
        <v>43999</v>
      </c>
      <c r="D36" s="12">
        <f>VLOOKUP(A36,'QAQC ID Reference Page'!A$1:G$10999,4,FALSE)</f>
        <v>0.53680555555555554</v>
      </c>
      <c r="E36" s="3">
        <f>VLOOKUP(A36,'QAQC ID Reference Page'!A$1:G$10999,5,FALSE)</f>
        <v>1018</v>
      </c>
      <c r="F36" s="3" t="str">
        <f>VLOOKUP(A36,'QAQC ID Reference Page'!A$2:G$10999,6,FALSE)</f>
        <v>TR</v>
      </c>
      <c r="G36" s="3" t="str">
        <f>VLOOKUP(A36,'QAQC ID Reference Page'!A$2:G$10999,7,FALSE)</f>
        <v>S</v>
      </c>
      <c r="H36" s="3">
        <v>133</v>
      </c>
      <c r="I36" s="3">
        <v>137</v>
      </c>
      <c r="J36" s="3">
        <v>250</v>
      </c>
      <c r="K36" s="3">
        <f t="shared" si="0"/>
        <v>0.25</v>
      </c>
      <c r="L36" s="3">
        <f t="shared" si="1"/>
        <v>16</v>
      </c>
      <c r="M36" s="3"/>
      <c r="N36" s="3"/>
      <c r="O36" s="3"/>
      <c r="P36" s="3"/>
      <c r="Q36" s="3"/>
      <c r="R36" s="3"/>
      <c r="S36" s="3"/>
      <c r="T36" s="3"/>
      <c r="U36" s="3"/>
      <c r="V36" s="3"/>
      <c r="W36" s="3"/>
      <c r="X36" s="3"/>
      <c r="Y36" s="3"/>
      <c r="Z36" s="3"/>
      <c r="AA36" s="3"/>
      <c r="AB36" s="3"/>
    </row>
    <row r="37" spans="1:28" x14ac:dyDescent="0.2">
      <c r="A37" s="3" t="s">
        <v>305</v>
      </c>
      <c r="B37" s="3" t="str">
        <f>VLOOKUP(A37,'QAQC ID Reference Page'!A$1:G$10999,2,FALSE)</f>
        <v>OBS0620</v>
      </c>
      <c r="C37" s="11">
        <f>VLOOKUP(A37,'QAQC ID Reference Page'!A$1:G$10999,3,FALSE)</f>
        <v>43999</v>
      </c>
      <c r="D37" s="12">
        <f>VLOOKUP(A37,'QAQC ID Reference Page'!A$1:G$10999,4,FALSE)</f>
        <v>0.53680555555555554</v>
      </c>
      <c r="E37" s="3">
        <f>VLOOKUP(A37,'QAQC ID Reference Page'!A$1:G$10999,5,FALSE)</f>
        <v>1012</v>
      </c>
      <c r="F37" s="3" t="str">
        <f>VLOOKUP(A37,'QAQC ID Reference Page'!A$2:G$10999,6,FALSE)</f>
        <v>TR</v>
      </c>
      <c r="G37" s="3" t="str">
        <f>VLOOKUP(A37,'QAQC ID Reference Page'!A$2:G$10999,7,FALSE)</f>
        <v>B</v>
      </c>
      <c r="H37" s="3">
        <v>128</v>
      </c>
      <c r="I37" s="3">
        <v>135</v>
      </c>
      <c r="J37" s="3">
        <v>250</v>
      </c>
      <c r="K37" s="3">
        <f t="shared" si="0"/>
        <v>0.25</v>
      </c>
      <c r="L37" s="3">
        <f t="shared" si="1"/>
        <v>28</v>
      </c>
      <c r="M37" s="3"/>
      <c r="N37" s="3"/>
      <c r="O37" s="3"/>
      <c r="P37" s="3"/>
      <c r="Q37" s="3"/>
      <c r="R37" s="3"/>
      <c r="S37" s="3"/>
      <c r="T37" s="3"/>
      <c r="U37" s="3"/>
      <c r="V37" s="3"/>
      <c r="W37" s="3"/>
      <c r="X37" s="3"/>
      <c r="Y37" s="3"/>
      <c r="Z37" s="3"/>
      <c r="AA37" s="3"/>
      <c r="AB37" s="3"/>
    </row>
    <row r="38" spans="1:28" x14ac:dyDescent="0.2">
      <c r="A38" s="3" t="s">
        <v>310</v>
      </c>
      <c r="B38" s="3" t="str">
        <f>VLOOKUP(A38,'QAQC ID Reference Page'!A$1:G$10999,2,FALSE)</f>
        <v>OBS0620</v>
      </c>
      <c r="C38" s="11">
        <f>VLOOKUP(A38,'QAQC ID Reference Page'!A$1:G$10999,3,FALSE)</f>
        <v>43999</v>
      </c>
      <c r="D38" s="12">
        <f>VLOOKUP(A38,'QAQC ID Reference Page'!A$1:G$10999,4,FALSE)</f>
        <v>0.55902777777777779</v>
      </c>
      <c r="E38" s="3">
        <f>VLOOKUP(A38,'QAQC ID Reference Page'!A$1:G$10999,5,FALSE)</f>
        <v>1041</v>
      </c>
      <c r="F38" s="3" t="str">
        <f>VLOOKUP(A38,'QAQC ID Reference Page'!A$2:G$10999,6,FALSE)</f>
        <v>J7C</v>
      </c>
      <c r="G38" s="3" t="str">
        <f>VLOOKUP(A38,'QAQC ID Reference Page'!A$2:G$10999,7,FALSE)</f>
        <v>B</v>
      </c>
      <c r="H38" s="3">
        <v>134</v>
      </c>
      <c r="I38" s="3">
        <v>153</v>
      </c>
      <c r="J38" s="3">
        <v>250</v>
      </c>
      <c r="K38" s="3">
        <f t="shared" si="0"/>
        <v>0.25</v>
      </c>
      <c r="L38" s="3">
        <f t="shared" si="1"/>
        <v>76</v>
      </c>
      <c r="M38" s="3"/>
      <c r="N38" s="3"/>
      <c r="O38" s="3"/>
      <c r="P38" s="3"/>
      <c r="Q38" s="3"/>
      <c r="R38" s="3"/>
      <c r="S38" s="3"/>
      <c r="T38" s="3"/>
      <c r="U38" s="3"/>
      <c r="V38" s="3"/>
      <c r="W38" s="3"/>
      <c r="X38" s="3"/>
      <c r="Y38" s="3"/>
      <c r="Z38" s="3"/>
      <c r="AA38" s="3"/>
      <c r="AB38" s="3"/>
    </row>
    <row r="39" spans="1:28" x14ac:dyDescent="0.2">
      <c r="A39" s="3" t="s">
        <v>291</v>
      </c>
      <c r="B39" s="3" t="str">
        <f>VLOOKUP(A39,'QAQC ID Reference Page'!A$1:G$10999,2,FALSE)</f>
        <v>OBS0620</v>
      </c>
      <c r="C39" s="11">
        <f>VLOOKUP(A39,'QAQC ID Reference Page'!A$1:G$10999,3,FALSE)</f>
        <v>43999</v>
      </c>
      <c r="D39" s="12">
        <f>VLOOKUP(A39,'QAQC ID Reference Page'!A$1:G$10999,4,FALSE)</f>
        <v>0.43055555555555558</v>
      </c>
      <c r="E39" s="3">
        <f>VLOOKUP(A39,'QAQC ID Reference Page'!A$1:G$10999,5,FALSE)</f>
        <v>1009</v>
      </c>
      <c r="F39" s="3" t="str">
        <f>VLOOKUP(A39,'QAQC ID Reference Page'!A$2:G$10999,6,FALSE)</f>
        <v>G9</v>
      </c>
      <c r="G39" s="3" t="str">
        <f>VLOOKUP(A39,'QAQC ID Reference Page'!A$2:G$10999,7,FALSE)</f>
        <v>B</v>
      </c>
      <c r="H39" s="3">
        <v>134</v>
      </c>
      <c r="I39" s="3">
        <v>141</v>
      </c>
      <c r="J39" s="3">
        <v>250</v>
      </c>
      <c r="K39" s="3">
        <f t="shared" si="0"/>
        <v>0.25</v>
      </c>
      <c r="L39" s="3">
        <f t="shared" si="1"/>
        <v>28</v>
      </c>
      <c r="M39" s="3"/>
      <c r="N39" s="3"/>
      <c r="O39" s="3"/>
      <c r="P39" s="3"/>
      <c r="Q39" s="3"/>
      <c r="R39" s="3"/>
      <c r="S39" s="3"/>
      <c r="T39" s="3"/>
      <c r="U39" s="3"/>
      <c r="V39" s="3"/>
      <c r="W39" s="3"/>
      <c r="X39" s="3"/>
      <c r="Y39" s="3"/>
      <c r="Z39" s="3"/>
      <c r="AA39" s="3"/>
      <c r="AB39" s="3"/>
    </row>
    <row r="40" spans="1:28" x14ac:dyDescent="0.2">
      <c r="A40" s="3" t="s">
        <v>294</v>
      </c>
      <c r="B40" s="3" t="str">
        <f>VLOOKUP(A40,'QAQC ID Reference Page'!A$1:G$10999,2,FALSE)</f>
        <v>OBS0620</v>
      </c>
      <c r="C40" s="11">
        <f>VLOOKUP(A40,'QAQC ID Reference Page'!A$1:G$10999,3,FALSE)</f>
        <v>43999</v>
      </c>
      <c r="D40" s="12">
        <f>VLOOKUP(A40,'QAQC ID Reference Page'!A$1:G$10999,4,FALSE)</f>
        <v>0.44444444444444442</v>
      </c>
      <c r="E40" s="3">
        <f>VLOOKUP(A40,'QAQC ID Reference Page'!A$1:G$10999,5,FALSE)</f>
        <v>1014</v>
      </c>
      <c r="F40" s="3" t="str">
        <f>VLOOKUP(A40,'QAQC ID Reference Page'!A$2:G$10999,6,FALSE)</f>
        <v>H9-1</v>
      </c>
      <c r="G40" s="3" t="str">
        <f>VLOOKUP(A40,'QAQC ID Reference Page'!A$2:G$10999,7,FALSE)</f>
        <v>B</v>
      </c>
      <c r="H40" s="3">
        <v>129</v>
      </c>
      <c r="I40" s="3">
        <v>139</v>
      </c>
      <c r="J40" s="3">
        <v>250</v>
      </c>
      <c r="K40" s="3">
        <f t="shared" si="0"/>
        <v>0.25</v>
      </c>
      <c r="L40" s="3">
        <f t="shared" si="1"/>
        <v>40</v>
      </c>
      <c r="M40" s="3"/>
      <c r="N40" s="3"/>
      <c r="O40" s="3"/>
      <c r="P40" s="3"/>
      <c r="Q40" s="3"/>
      <c r="R40" s="3"/>
      <c r="S40" s="3"/>
      <c r="T40" s="3"/>
      <c r="U40" s="3"/>
      <c r="V40" s="3"/>
      <c r="W40" s="3"/>
      <c r="X40" s="3"/>
      <c r="Y40" s="3"/>
      <c r="Z40" s="3"/>
      <c r="AA40" s="3"/>
      <c r="AB40" s="3"/>
    </row>
    <row r="41" spans="1:28" x14ac:dyDescent="0.2">
      <c r="A41" s="3" t="s">
        <v>299</v>
      </c>
      <c r="B41" s="3" t="str">
        <f>VLOOKUP(A41,'QAQC ID Reference Page'!A$1:G$10999,2,FALSE)</f>
        <v>OBS0620</v>
      </c>
      <c r="C41" s="11">
        <f>VLOOKUP(A41,'QAQC ID Reference Page'!A$1:G$10999,3,FALSE)</f>
        <v>43999</v>
      </c>
      <c r="D41" s="12">
        <f>VLOOKUP(A41,'QAQC ID Reference Page'!A$1:G$10999,4,FALSE)</f>
        <v>0.51041666666666663</v>
      </c>
      <c r="E41" s="3">
        <f>VLOOKUP(A41,'QAQC ID Reference Page'!A$1:G$10999,5,FALSE)</f>
        <v>1019</v>
      </c>
      <c r="F41" s="3" t="str">
        <f>VLOOKUP(A41,'QAQC ID Reference Page'!A$2:G$10999,6,FALSE)</f>
        <v>AR</v>
      </c>
      <c r="G41" s="3" t="str">
        <f>VLOOKUP(A41,'QAQC ID Reference Page'!A$2:G$10999,7,FALSE)</f>
        <v>S</v>
      </c>
      <c r="H41" s="3">
        <v>133</v>
      </c>
      <c r="I41" s="3">
        <v>137</v>
      </c>
      <c r="J41" s="3" t="s">
        <v>46</v>
      </c>
      <c r="K41" s="3" t="s">
        <v>46</v>
      </c>
      <c r="L41" s="3" t="e">
        <f t="shared" si="1"/>
        <v>#VALUE!</v>
      </c>
      <c r="M41" s="3"/>
      <c r="N41" s="3"/>
      <c r="O41" s="3"/>
      <c r="P41" s="3"/>
      <c r="Q41" s="3"/>
      <c r="R41" s="3"/>
      <c r="S41" s="3"/>
      <c r="T41" s="3"/>
      <c r="U41" s="3"/>
      <c r="V41" s="3"/>
      <c r="W41" s="3"/>
      <c r="X41" s="3"/>
      <c r="Y41" s="3"/>
      <c r="Z41" s="3"/>
      <c r="AA41" s="3"/>
      <c r="AB41" s="3"/>
    </row>
    <row r="42" spans="1:28" x14ac:dyDescent="0.2">
      <c r="A42" s="3" t="s">
        <v>301</v>
      </c>
      <c r="B42" s="3" t="str">
        <f>VLOOKUP(A42,'QAQC ID Reference Page'!A$1:G$10999,2,FALSE)</f>
        <v>OBS0620</v>
      </c>
      <c r="C42" s="11">
        <f>VLOOKUP(A42,'QAQC ID Reference Page'!A$1:G$10999,3,FALSE)</f>
        <v>43999</v>
      </c>
      <c r="D42" s="12">
        <f>VLOOKUP(A42,'QAQC ID Reference Page'!A$1:G$10999,4,FALSE)</f>
        <v>0.51041666666666663</v>
      </c>
      <c r="E42" s="3" t="str">
        <f>VLOOKUP(A42,'QAQC ID Reference Page'!A$1:G$10999,5,FALSE)</f>
        <v>NA</v>
      </c>
      <c r="F42" s="3" t="str">
        <f>VLOOKUP(A42,'QAQC ID Reference Page'!A$2:G$10999,6,FALSE)</f>
        <v>AR</v>
      </c>
      <c r="G42" s="3" t="str">
        <f>VLOOKUP(A42,'QAQC ID Reference Page'!A$2:G$10999,7,FALSE)</f>
        <v>B</v>
      </c>
      <c r="H42" s="3">
        <v>132</v>
      </c>
      <c r="I42" s="3">
        <v>154</v>
      </c>
      <c r="J42" s="3" t="s">
        <v>46</v>
      </c>
      <c r="K42" s="3" t="s">
        <v>46</v>
      </c>
      <c r="L42" s="3" t="e">
        <f t="shared" si="1"/>
        <v>#VALUE!</v>
      </c>
      <c r="M42" s="3"/>
      <c r="N42" s="3"/>
      <c r="O42" s="3"/>
      <c r="P42" s="3"/>
      <c r="Q42" s="3"/>
      <c r="R42" s="3"/>
      <c r="S42" s="3"/>
      <c r="T42" s="3"/>
      <c r="U42" s="3"/>
      <c r="V42" s="3"/>
      <c r="W42" s="3"/>
      <c r="X42" s="3"/>
      <c r="Y42" s="3"/>
      <c r="Z42" s="3"/>
      <c r="AA42" s="3"/>
      <c r="AB42" s="3"/>
    </row>
    <row r="43" spans="1:28" x14ac:dyDescent="0.2">
      <c r="A43" s="3" t="s">
        <v>292</v>
      </c>
      <c r="B43" s="3" t="str">
        <f>VLOOKUP(A43,'QAQC ID Reference Page'!A$1:G$10999,2,FALSE)</f>
        <v>OBS0620</v>
      </c>
      <c r="C43" s="11">
        <f>VLOOKUP(A43,'QAQC ID Reference Page'!A$1:G$10999,3,FALSE)</f>
        <v>43999</v>
      </c>
      <c r="D43" s="12">
        <f>VLOOKUP(A43,'QAQC ID Reference Page'!A$1:G$10999,4,FALSE)</f>
        <v>0.44444444444444442</v>
      </c>
      <c r="E43" s="3">
        <f>VLOOKUP(A43,'QAQC ID Reference Page'!A$1:G$10999,5,FALSE)</f>
        <v>1024</v>
      </c>
      <c r="F43" s="3" t="str">
        <f>VLOOKUP(A43,'QAQC ID Reference Page'!A$2:G$10999,6,FALSE)</f>
        <v>H9-1</v>
      </c>
      <c r="G43" s="3" t="str">
        <f>VLOOKUP(A43,'QAQC ID Reference Page'!A$2:G$10999,7,FALSE)</f>
        <v>S</v>
      </c>
      <c r="H43" s="3">
        <v>130</v>
      </c>
      <c r="I43" s="3">
        <v>140</v>
      </c>
      <c r="J43" s="3">
        <v>250</v>
      </c>
      <c r="K43" s="3">
        <f t="shared" ref="K43:K48" si="2">J43*0.001</f>
        <v>0.25</v>
      </c>
      <c r="L43" s="3">
        <f t="shared" si="1"/>
        <v>40</v>
      </c>
      <c r="M43" s="3"/>
      <c r="N43" s="3"/>
      <c r="O43" s="3"/>
      <c r="P43" s="3"/>
      <c r="Q43" s="3"/>
      <c r="R43" s="3"/>
      <c r="S43" s="3"/>
      <c r="T43" s="3"/>
      <c r="U43" s="3"/>
      <c r="V43" s="3"/>
      <c r="W43" s="3"/>
      <c r="X43" s="3"/>
      <c r="Y43" s="3"/>
      <c r="Z43" s="3"/>
      <c r="AA43" s="3"/>
      <c r="AB43" s="3"/>
    </row>
    <row r="44" spans="1:28" x14ac:dyDescent="0.2">
      <c r="A44" s="3" t="s">
        <v>306</v>
      </c>
      <c r="B44" s="3" t="str">
        <f>VLOOKUP(A44,'QAQC ID Reference Page'!A$1:G$10999,2,FALSE)</f>
        <v>OBS0620</v>
      </c>
      <c r="C44" s="11">
        <f>VLOOKUP(A44,'QAQC ID Reference Page'!A$1:G$10999,3,FALSE)</f>
        <v>43999</v>
      </c>
      <c r="D44" s="12">
        <f>VLOOKUP(A44,'QAQC ID Reference Page'!A$1:G$10999,4,FALSE)</f>
        <v>0.55000000000000004</v>
      </c>
      <c r="E44" s="3">
        <f>VLOOKUP(A44,'QAQC ID Reference Page'!A$1:G$10999,5,FALSE)</f>
        <v>1017</v>
      </c>
      <c r="F44" s="3" t="str">
        <f>VLOOKUP(A44,'QAQC ID Reference Page'!A$2:G$10999,6,FALSE)</f>
        <v>MR</v>
      </c>
      <c r="G44" s="3" t="str">
        <f>VLOOKUP(A44,'QAQC ID Reference Page'!A$2:G$10999,7,FALSE)</f>
        <v>S</v>
      </c>
      <c r="H44" s="3">
        <v>127</v>
      </c>
      <c r="I44" s="3">
        <v>133</v>
      </c>
      <c r="J44" s="3">
        <v>250</v>
      </c>
      <c r="K44" s="3">
        <f t="shared" si="2"/>
        <v>0.25</v>
      </c>
      <c r="L44" s="3">
        <f t="shared" si="1"/>
        <v>24</v>
      </c>
      <c r="M44" s="3"/>
      <c r="N44" s="3"/>
      <c r="O44" s="3"/>
      <c r="P44" s="3"/>
      <c r="Q44" s="3"/>
      <c r="R44" s="3"/>
      <c r="S44" s="3"/>
      <c r="T44" s="3"/>
      <c r="U44" s="3"/>
      <c r="V44" s="3"/>
      <c r="W44" s="3"/>
      <c r="X44" s="3"/>
      <c r="Y44" s="3"/>
      <c r="Z44" s="3"/>
      <c r="AA44" s="3"/>
      <c r="AB44" s="3"/>
    </row>
    <row r="45" spans="1:28" x14ac:dyDescent="0.2">
      <c r="A45" s="3" t="s">
        <v>308</v>
      </c>
      <c r="B45" s="3" t="str">
        <f>VLOOKUP(A45,'QAQC ID Reference Page'!A$1:G$10999,2,FALSE)</f>
        <v>OBS0620</v>
      </c>
      <c r="C45" s="11">
        <f>VLOOKUP(A45,'QAQC ID Reference Page'!A$1:G$10999,3,FALSE)</f>
        <v>43999</v>
      </c>
      <c r="D45" s="12">
        <f>VLOOKUP(A45,'QAQC ID Reference Page'!A$1:G$10999,4,FALSE)</f>
        <v>0.55902777777777779</v>
      </c>
      <c r="E45" s="3">
        <f>VLOOKUP(A45,'QAQC ID Reference Page'!A$1:G$10999,5,FALSE)</f>
        <v>1011</v>
      </c>
      <c r="F45" s="3" t="str">
        <f>VLOOKUP(A45,'QAQC ID Reference Page'!A$2:G$10999,6,FALSE)</f>
        <v>J7C</v>
      </c>
      <c r="G45" s="3" t="str">
        <f>VLOOKUP(A45,'QAQC ID Reference Page'!A$2:G$10999,7,FALSE)</f>
        <v>S</v>
      </c>
      <c r="H45" s="3">
        <v>128</v>
      </c>
      <c r="I45" s="3">
        <v>135</v>
      </c>
      <c r="J45" s="3">
        <v>250</v>
      </c>
      <c r="K45" s="3">
        <f t="shared" si="2"/>
        <v>0.25</v>
      </c>
      <c r="L45" s="3">
        <f t="shared" si="1"/>
        <v>28</v>
      </c>
      <c r="M45" s="3"/>
      <c r="N45" s="3"/>
      <c r="O45" s="3"/>
      <c r="P45" s="3"/>
      <c r="Q45" s="3"/>
      <c r="R45" s="3"/>
      <c r="S45" s="3"/>
      <c r="T45" s="3"/>
      <c r="U45" s="3"/>
      <c r="V45" s="3"/>
      <c r="W45" s="3"/>
      <c r="X45" s="3"/>
      <c r="Y45" s="3"/>
      <c r="Z45" s="3"/>
      <c r="AA45" s="3"/>
      <c r="AB45" s="3"/>
    </row>
    <row r="46" spans="1:28" x14ac:dyDescent="0.2">
      <c r="A46" s="3" t="s">
        <v>302</v>
      </c>
      <c r="B46" s="3" t="str">
        <f>VLOOKUP(A46,'QAQC ID Reference Page'!A$1:G$10999,2,FALSE)</f>
        <v>OBS0620</v>
      </c>
      <c r="C46" s="11">
        <f>VLOOKUP(A46,'QAQC ID Reference Page'!A$1:G$10999,3,FALSE)</f>
        <v>43999</v>
      </c>
      <c r="D46" s="12">
        <f>VLOOKUP(A46,'QAQC ID Reference Page'!A$1:G$10999,4,FALSE)</f>
        <v>0.52222222222222225</v>
      </c>
      <c r="E46" s="3">
        <f>VLOOKUP(A46,'QAQC ID Reference Page'!A$1:G$10999,5,FALSE)</f>
        <v>1023</v>
      </c>
      <c r="F46" s="3" t="str">
        <f>VLOOKUP(A46,'QAQC ID Reference Page'!A$2:G$10999,6,FALSE)</f>
        <v>TR-UP</v>
      </c>
      <c r="G46" s="3" t="str">
        <f>VLOOKUP(A46,'QAQC ID Reference Page'!A$2:G$10999,7,FALSE)</f>
        <v>S</v>
      </c>
      <c r="H46" s="3">
        <v>133</v>
      </c>
      <c r="I46" s="3">
        <v>134</v>
      </c>
      <c r="J46" s="3">
        <v>250</v>
      </c>
      <c r="K46" s="3">
        <f t="shared" si="2"/>
        <v>0.25</v>
      </c>
      <c r="L46" s="3">
        <f t="shared" si="1"/>
        <v>4</v>
      </c>
      <c r="M46" s="3"/>
      <c r="N46" s="3"/>
      <c r="O46" s="3"/>
      <c r="P46" s="3"/>
      <c r="Q46" s="3"/>
      <c r="R46" s="3"/>
      <c r="S46" s="3"/>
      <c r="T46" s="3"/>
      <c r="U46" s="3"/>
      <c r="V46" s="3"/>
      <c r="W46" s="3"/>
      <c r="X46" s="3"/>
      <c r="Y46" s="3"/>
      <c r="Z46" s="3"/>
      <c r="AA46" s="3"/>
      <c r="AB46" s="3"/>
    </row>
    <row r="47" spans="1:28" x14ac:dyDescent="0.2">
      <c r="A47" s="3" t="s">
        <v>298</v>
      </c>
      <c r="B47" s="3" t="str">
        <f>VLOOKUP(A47,'QAQC ID Reference Page'!A$1:G$10999,2,FALSE)</f>
        <v>OBS0620</v>
      </c>
      <c r="C47" s="11">
        <f>VLOOKUP(A47,'QAQC ID Reference Page'!A$1:G$10999,3,FALSE)</f>
        <v>43999</v>
      </c>
      <c r="D47" s="12">
        <f>VLOOKUP(A47,'QAQC ID Reference Page'!A$1:G$10999,4,FALSE)</f>
        <v>0.49861111111111112</v>
      </c>
      <c r="E47" s="3">
        <f>VLOOKUP(A47,'QAQC ID Reference Page'!A$1:G$10999,5,FALSE)</f>
        <v>1015</v>
      </c>
      <c r="F47" s="3" t="str">
        <f>VLOOKUP(A47,'QAQC ID Reference Page'!A$2:G$10999,6,FALSE)</f>
        <v>BR</v>
      </c>
      <c r="G47" s="3" t="str">
        <f>VLOOKUP(A47,'QAQC ID Reference Page'!A$2:G$10999,7,FALSE)</f>
        <v>S</v>
      </c>
      <c r="H47" s="3">
        <v>128</v>
      </c>
      <c r="I47" s="3">
        <v>132</v>
      </c>
      <c r="J47" s="3">
        <v>250</v>
      </c>
      <c r="K47" s="3">
        <f t="shared" si="2"/>
        <v>0.25</v>
      </c>
      <c r="L47" s="3">
        <f t="shared" si="1"/>
        <v>16</v>
      </c>
      <c r="M47" s="3"/>
      <c r="N47" s="3"/>
      <c r="O47" s="3"/>
      <c r="P47" s="3"/>
      <c r="Q47" s="3"/>
      <c r="R47" s="3"/>
      <c r="S47" s="3"/>
      <c r="T47" s="3"/>
      <c r="U47" s="3"/>
      <c r="V47" s="3"/>
      <c r="W47" s="3"/>
      <c r="X47" s="3"/>
      <c r="Y47" s="3"/>
      <c r="Z47" s="3"/>
      <c r="AA47" s="3"/>
      <c r="AB47" s="3"/>
    </row>
    <row r="48" spans="1:28" x14ac:dyDescent="0.2">
      <c r="A48" s="3" t="s">
        <v>285</v>
      </c>
      <c r="B48" s="3" t="str">
        <f>VLOOKUP(A48,'QAQC ID Reference Page'!A$1:G$10999,2,FALSE)</f>
        <v>OBS0620</v>
      </c>
      <c r="C48" s="11">
        <f>VLOOKUP(A48,'QAQC ID Reference Page'!A$1:G$10999,3,FALSE)</f>
        <v>43999</v>
      </c>
      <c r="D48" s="12">
        <f>VLOOKUP(A48,'QAQC ID Reference Page'!A$1:G$10999,4,FALSE)</f>
        <v>0.30833333333333335</v>
      </c>
      <c r="E48" s="3">
        <f>VLOOKUP(A48,'QAQC ID Reference Page'!A$1:G$10999,5,FALSE)</f>
        <v>1001</v>
      </c>
      <c r="F48" s="3" t="str">
        <f>VLOOKUP(A48,'QAQC ID Reference Page'!A$2:G$10999,6,FALSE)</f>
        <v>E6</v>
      </c>
      <c r="G48" s="3" t="str">
        <f>VLOOKUP(A48,'QAQC ID Reference Page'!A$2:G$10999,7,FALSE)</f>
        <v>S</v>
      </c>
      <c r="H48" s="3">
        <v>128</v>
      </c>
      <c r="I48" s="3">
        <v>141</v>
      </c>
      <c r="J48" s="3">
        <v>174</v>
      </c>
      <c r="K48" s="3">
        <f t="shared" si="2"/>
        <v>0.17400000000000002</v>
      </c>
      <c r="L48" s="3">
        <f t="shared" si="1"/>
        <v>74.712643678160916</v>
      </c>
      <c r="M48" s="3"/>
      <c r="N48" s="3"/>
      <c r="O48" s="3"/>
      <c r="P48" s="3"/>
      <c r="Q48" s="3"/>
      <c r="R48" s="3"/>
      <c r="S48" s="3"/>
      <c r="T48" s="3"/>
      <c r="U48" s="3"/>
      <c r="V48" s="3"/>
      <c r="W48" s="3"/>
      <c r="X48" s="3"/>
      <c r="Y48" s="3"/>
      <c r="Z48" s="3"/>
      <c r="AA48" s="3"/>
      <c r="AB48" s="3"/>
    </row>
    <row r="49" spans="1:28" x14ac:dyDescent="0.2">
      <c r="A49" s="3" t="s">
        <v>311</v>
      </c>
      <c r="B49" s="3" t="str">
        <f>VLOOKUP(A49,'QAQC ID Reference Page'!A$1:G$10999,2,FALSE)</f>
        <v>OBS0620</v>
      </c>
      <c r="C49" s="11">
        <f>VLOOKUP(A49,'QAQC ID Reference Page'!A$1:G$10999,3,FALSE)</f>
        <v>43999</v>
      </c>
      <c r="D49" s="12">
        <f>VLOOKUP(A49,'QAQC ID Reference Page'!A$1:G$10999,4,FALSE)</f>
        <v>0.58402777777777781</v>
      </c>
      <c r="E49" s="3">
        <f>VLOOKUP(A49,'QAQC ID Reference Page'!A$1:G$10999,5,FALSE)</f>
        <v>1020</v>
      </c>
      <c r="F49" s="3" t="str">
        <f>VLOOKUP(A49,'QAQC ID Reference Page'!A$2:G$10999,6,FALSE)</f>
        <v>I7C</v>
      </c>
      <c r="G49" s="3" t="str">
        <f>VLOOKUP(A49,'QAQC ID Reference Page'!A$2:G$10999,7,FALSE)</f>
        <v>S</v>
      </c>
      <c r="H49" s="3">
        <v>130</v>
      </c>
      <c r="I49" s="3">
        <v>135</v>
      </c>
      <c r="J49" s="3" t="s">
        <v>46</v>
      </c>
      <c r="K49" s="3" t="s">
        <v>46</v>
      </c>
      <c r="L49" s="3" t="e">
        <f t="shared" si="1"/>
        <v>#VALUE!</v>
      </c>
      <c r="M49" s="3"/>
      <c r="N49" s="3"/>
      <c r="O49" s="3"/>
      <c r="P49" s="3"/>
      <c r="Q49" s="3"/>
      <c r="R49" s="3"/>
      <c r="S49" s="3"/>
      <c r="T49" s="3"/>
      <c r="U49" s="3"/>
      <c r="V49" s="3"/>
      <c r="W49" s="3"/>
      <c r="X49" s="3"/>
      <c r="Y49" s="3"/>
      <c r="Z49" s="3"/>
      <c r="AA49" s="3"/>
      <c r="AB49" s="3"/>
    </row>
    <row r="50" spans="1:28" x14ac:dyDescent="0.2">
      <c r="A50" s="3" t="s">
        <v>312</v>
      </c>
      <c r="B50" s="3" t="str">
        <f>VLOOKUP(A50,'QAQC ID Reference Page'!A$1:G$10999,2,FALSE)</f>
        <v>OBS0620</v>
      </c>
      <c r="C50" s="11">
        <f>VLOOKUP(A50,'QAQC ID Reference Page'!A$1:G$10999,3,FALSE)</f>
        <v>43999</v>
      </c>
      <c r="D50" s="12">
        <f>VLOOKUP(A50,'QAQC ID Reference Page'!A$1:G$10999,4,FALSE)</f>
        <v>0.58402777777777781</v>
      </c>
      <c r="E50" s="3">
        <f>VLOOKUP(A50,'QAQC ID Reference Page'!A$1:G$10999,5,FALSE)</f>
        <v>1010</v>
      </c>
      <c r="F50" s="3" t="str">
        <f>VLOOKUP(A50,'QAQC ID Reference Page'!A$2:G$10999,6,FALSE)</f>
        <v>I7C</v>
      </c>
      <c r="G50" s="3" t="str">
        <f>VLOOKUP(A50,'QAQC ID Reference Page'!A$2:G$10999,7,FALSE)</f>
        <v>B</v>
      </c>
      <c r="H50" s="3">
        <v>128</v>
      </c>
      <c r="I50" s="3">
        <v>153</v>
      </c>
      <c r="J50" s="3">
        <v>250</v>
      </c>
      <c r="K50" s="3">
        <f t="shared" ref="K50:K218" si="3">J50*0.001</f>
        <v>0.25</v>
      </c>
      <c r="L50" s="3">
        <f t="shared" si="1"/>
        <v>100</v>
      </c>
      <c r="M50" s="3"/>
      <c r="N50" s="3"/>
      <c r="O50" s="3"/>
      <c r="P50" s="3"/>
      <c r="Q50" s="3"/>
      <c r="R50" s="3"/>
      <c r="S50" s="3"/>
      <c r="T50" s="3"/>
      <c r="U50" s="3"/>
      <c r="V50" s="3"/>
      <c r="W50" s="3"/>
      <c r="X50" s="3"/>
      <c r="Y50" s="3"/>
      <c r="Z50" s="3"/>
      <c r="AA50" s="3"/>
      <c r="AB50" s="3"/>
    </row>
    <row r="51" spans="1:28" x14ac:dyDescent="0.2">
      <c r="A51" s="3" t="s">
        <v>295</v>
      </c>
      <c r="B51" s="3" t="str">
        <f>VLOOKUP(A51,'QAQC ID Reference Page'!A$1:G$10999,2,FALSE)</f>
        <v>OBS0620</v>
      </c>
      <c r="C51" s="11">
        <f>VLOOKUP(A51,'QAQC ID Reference Page'!A$1:G$10999,3,FALSE)</f>
        <v>43999</v>
      </c>
      <c r="D51" s="12">
        <f>VLOOKUP(A51,'QAQC ID Reference Page'!A$1:G$10999,4,FALSE)</f>
        <v>0.47708333333333336</v>
      </c>
      <c r="E51" s="3">
        <f>VLOOKUP(A51,'QAQC ID Reference Page'!A$1:G$10999,5,FALSE)</f>
        <v>1007</v>
      </c>
      <c r="F51" s="3" t="str">
        <f>VLOOKUP(A51,'QAQC ID Reference Page'!A$2:G$10999,6,FALSE)</f>
        <v>I9</v>
      </c>
      <c r="G51" s="3" t="str">
        <f>VLOOKUP(A51,'QAQC ID Reference Page'!A$2:G$10999,7,FALSE)</f>
        <v>S</v>
      </c>
      <c r="H51" s="3">
        <v>130</v>
      </c>
      <c r="I51" s="3">
        <v>138</v>
      </c>
      <c r="J51" s="3">
        <v>250</v>
      </c>
      <c r="K51" s="3">
        <f t="shared" si="3"/>
        <v>0.25</v>
      </c>
      <c r="L51" s="3">
        <f t="shared" si="1"/>
        <v>32</v>
      </c>
      <c r="M51" s="3"/>
      <c r="N51" s="3"/>
      <c r="O51" s="3"/>
      <c r="P51" s="3"/>
      <c r="Q51" s="3"/>
      <c r="R51" s="3"/>
      <c r="S51" s="3"/>
      <c r="T51" s="3"/>
      <c r="U51" s="3"/>
      <c r="V51" s="3"/>
      <c r="W51" s="3"/>
      <c r="X51" s="3"/>
      <c r="Y51" s="3"/>
      <c r="Z51" s="3"/>
      <c r="AA51" s="3"/>
      <c r="AB51" s="3"/>
    </row>
    <row r="52" spans="1:28" x14ac:dyDescent="0.2">
      <c r="A52" s="3" t="s">
        <v>296</v>
      </c>
      <c r="B52" s="3" t="str">
        <f>VLOOKUP(A52,'QAQC ID Reference Page'!A$1:G$10999,2,FALSE)</f>
        <v>OBS0620</v>
      </c>
      <c r="C52" s="11">
        <f>VLOOKUP(A52,'QAQC ID Reference Page'!A$1:G$10999,3,FALSE)</f>
        <v>43999</v>
      </c>
      <c r="D52" s="12">
        <f>VLOOKUP(A52,'QAQC ID Reference Page'!A$1:G$10999,4,FALSE)</f>
        <v>0.48541666666666666</v>
      </c>
      <c r="E52" s="3">
        <f>VLOOKUP(A52,'QAQC ID Reference Page'!A$1:G$10999,5,FALSE)</f>
        <v>1008</v>
      </c>
      <c r="F52" s="3" t="str">
        <f>VLOOKUP(A52,'QAQC ID Reference Page'!A$2:G$10999,6,FALSE)</f>
        <v>I9-1</v>
      </c>
      <c r="G52" s="3" t="str">
        <f>VLOOKUP(A52,'QAQC ID Reference Page'!A$2:G$10999,7,FALSE)</f>
        <v>S</v>
      </c>
      <c r="H52" s="3">
        <v>130</v>
      </c>
      <c r="I52" s="3">
        <v>140</v>
      </c>
      <c r="J52" s="3">
        <v>250</v>
      </c>
      <c r="K52" s="3">
        <f t="shared" si="3"/>
        <v>0.25</v>
      </c>
      <c r="L52" s="3">
        <f t="shared" si="1"/>
        <v>40</v>
      </c>
      <c r="M52" s="3"/>
      <c r="N52" s="3"/>
      <c r="O52" s="3"/>
      <c r="P52" s="3"/>
      <c r="Q52" s="3"/>
      <c r="R52" s="3"/>
      <c r="S52" s="3"/>
      <c r="T52" s="3"/>
      <c r="U52" s="3"/>
      <c r="V52" s="3"/>
      <c r="W52" s="3"/>
      <c r="X52" s="3"/>
      <c r="Y52" s="3"/>
      <c r="Z52" s="3"/>
      <c r="AA52" s="3"/>
      <c r="AB52" s="3"/>
    </row>
    <row r="53" spans="1:28" x14ac:dyDescent="0.2">
      <c r="A53" s="3" t="s">
        <v>313</v>
      </c>
      <c r="B53" s="3" t="str">
        <f>VLOOKUP(A53,'QAQC ID Reference Page'!A$1:G$10999,2,FALSE)</f>
        <v>OBS0620</v>
      </c>
      <c r="C53" s="11">
        <f>VLOOKUP(A53,'QAQC ID Reference Page'!A$1:G$10999,3,FALSE)</f>
        <v>43999</v>
      </c>
      <c r="D53" s="12">
        <f>VLOOKUP(A53,'QAQC ID Reference Page'!A$1:G$10999,4,FALSE)</f>
        <v>0.59722222222222221</v>
      </c>
      <c r="E53" s="3">
        <f>VLOOKUP(A53,'QAQC ID Reference Page'!A$1:G$10999,5,FALSE)</f>
        <v>1027</v>
      </c>
      <c r="F53" s="3" t="str">
        <f>VLOOKUP(A53,'QAQC ID Reference Page'!A$2:G$10999,6,FALSE)</f>
        <v>DR</v>
      </c>
      <c r="G53" s="3" t="str">
        <f>VLOOKUP(A53,'QAQC ID Reference Page'!A$2:G$10999,7,FALSE)</f>
        <v>S</v>
      </c>
      <c r="H53" s="3">
        <v>132</v>
      </c>
      <c r="I53" s="3">
        <v>138</v>
      </c>
      <c r="J53" s="3">
        <v>250</v>
      </c>
      <c r="K53" s="3">
        <f t="shared" si="3"/>
        <v>0.25</v>
      </c>
      <c r="L53" s="3">
        <f t="shared" si="1"/>
        <v>24</v>
      </c>
      <c r="M53" s="3"/>
      <c r="N53" s="3"/>
      <c r="O53" s="3"/>
      <c r="P53" s="3"/>
      <c r="Q53" s="3"/>
      <c r="R53" s="3"/>
      <c r="S53" s="3"/>
      <c r="T53" s="3"/>
      <c r="U53" s="3"/>
      <c r="V53" s="3"/>
      <c r="W53" s="3"/>
      <c r="X53" s="3"/>
      <c r="Y53" s="3"/>
      <c r="Z53" s="3"/>
      <c r="AA53" s="3"/>
      <c r="AB53" s="3"/>
    </row>
    <row r="54" spans="1:28" x14ac:dyDescent="0.2">
      <c r="A54" s="3" t="s">
        <v>314</v>
      </c>
      <c r="B54" s="3" t="str">
        <f>VLOOKUP(A54,'QAQC ID Reference Page'!A$1:G$10999,2,FALSE)</f>
        <v>OBS0620</v>
      </c>
      <c r="C54" s="11">
        <f>VLOOKUP(A54,'QAQC ID Reference Page'!A$1:G$10999,3,FALSE)</f>
        <v>43999</v>
      </c>
      <c r="D54" s="12">
        <f>VLOOKUP(A54,'QAQC ID Reference Page'!A$1:G$10999,4,FALSE)</f>
        <v>0.61319444444444449</v>
      </c>
      <c r="E54" s="3">
        <f>VLOOKUP(A54,'QAQC ID Reference Page'!A$1:G$10999,5,FALSE)</f>
        <v>1013</v>
      </c>
      <c r="F54" s="3" t="str">
        <f>VLOOKUP(A54,'QAQC ID Reference Page'!A$2:G$10999,6,FALSE)</f>
        <v>G7C</v>
      </c>
      <c r="G54" s="3" t="str">
        <f>VLOOKUP(A54,'QAQC ID Reference Page'!A$2:G$10999,7,FALSE)</f>
        <v>S</v>
      </c>
      <c r="H54" s="3">
        <v>131</v>
      </c>
      <c r="I54" s="3">
        <v>133</v>
      </c>
      <c r="J54" s="3">
        <v>250</v>
      </c>
      <c r="K54" s="3">
        <f t="shared" si="3"/>
        <v>0.25</v>
      </c>
      <c r="L54" s="3">
        <f t="shared" si="1"/>
        <v>8</v>
      </c>
      <c r="M54" s="3"/>
      <c r="N54" s="3"/>
      <c r="O54" s="3"/>
      <c r="P54" s="3"/>
      <c r="Q54" s="3"/>
      <c r="R54" s="3"/>
      <c r="S54" s="3"/>
      <c r="T54" s="3"/>
      <c r="U54" s="3"/>
      <c r="V54" s="3"/>
      <c r="W54" s="3"/>
      <c r="X54" s="3"/>
      <c r="Y54" s="3"/>
      <c r="Z54" s="3"/>
      <c r="AA54" s="3"/>
      <c r="AB54" s="3"/>
    </row>
    <row r="55" spans="1:28" x14ac:dyDescent="0.2">
      <c r="A55" s="3" t="s">
        <v>315</v>
      </c>
      <c r="B55" s="3" t="str">
        <f>VLOOKUP(A55,'QAQC ID Reference Page'!A$1:G$10999,2,FALSE)</f>
        <v>OBS0620</v>
      </c>
      <c r="C55" s="11">
        <f>VLOOKUP(A55,'QAQC ID Reference Page'!A$1:G$10999,3,FALSE)</f>
        <v>43999</v>
      </c>
      <c r="D55" s="12">
        <f>VLOOKUP(A55,'QAQC ID Reference Page'!A$1:G$10999,4,FALSE)</f>
        <v>0.61319444444444449</v>
      </c>
      <c r="E55" s="3">
        <f>VLOOKUP(A55,'QAQC ID Reference Page'!A$1:G$10999,5,FALSE)</f>
        <v>1022</v>
      </c>
      <c r="F55" s="3" t="str">
        <f>VLOOKUP(A55,'QAQC ID Reference Page'!A$2:G$10999,6,FALSE)</f>
        <v>G7C</v>
      </c>
      <c r="G55" s="3" t="str">
        <f>VLOOKUP(A55,'QAQC ID Reference Page'!A$2:G$10999,7,FALSE)</f>
        <v>B</v>
      </c>
      <c r="H55" s="3">
        <v>129</v>
      </c>
      <c r="I55" s="3">
        <v>148</v>
      </c>
      <c r="J55" s="3">
        <v>250</v>
      </c>
      <c r="K55" s="3">
        <f t="shared" si="3"/>
        <v>0.25</v>
      </c>
      <c r="L55" s="3">
        <f t="shared" si="1"/>
        <v>76</v>
      </c>
      <c r="M55" s="3"/>
      <c r="N55" s="3"/>
      <c r="O55" s="3"/>
      <c r="P55" s="3"/>
      <c r="Q55" s="3"/>
      <c r="R55" s="3"/>
      <c r="S55" s="3"/>
      <c r="T55" s="3"/>
      <c r="U55" s="3"/>
      <c r="V55" s="3"/>
      <c r="W55" s="3"/>
      <c r="X55" s="3"/>
      <c r="Y55" s="3"/>
      <c r="Z55" s="3"/>
      <c r="AA55" s="3"/>
      <c r="AB55" s="3"/>
    </row>
    <row r="56" spans="1:28" x14ac:dyDescent="0.2">
      <c r="A56" s="3" t="s">
        <v>290</v>
      </c>
      <c r="B56" s="3" t="str">
        <f>VLOOKUP(A56,'QAQC ID Reference Page'!A$1:G$10999,2,FALSE)</f>
        <v>OBS0620</v>
      </c>
      <c r="C56" s="11">
        <f>VLOOKUP(A56,'QAQC ID Reference Page'!A$1:G$10999,3,FALSE)</f>
        <v>43999</v>
      </c>
      <c r="D56" s="12">
        <f>VLOOKUP(A56,'QAQC ID Reference Page'!A$1:G$10999,4,FALSE)</f>
        <v>0.43055555555555558</v>
      </c>
      <c r="E56" s="3">
        <f>VLOOKUP(A56,'QAQC ID Reference Page'!A$1:G$10999,5,FALSE)</f>
        <v>1005</v>
      </c>
      <c r="F56" s="3" t="str">
        <f>VLOOKUP(A56,'QAQC ID Reference Page'!A$2:G$10999,6,FALSE)</f>
        <v>G9</v>
      </c>
      <c r="G56" s="3" t="str">
        <f>VLOOKUP(A56,'QAQC ID Reference Page'!A$2:G$10999,7,FALSE)</f>
        <v>S</v>
      </c>
      <c r="H56" s="3">
        <v>128</v>
      </c>
      <c r="I56" s="3">
        <v>134</v>
      </c>
      <c r="J56" s="3">
        <v>250</v>
      </c>
      <c r="K56" s="3">
        <f t="shared" si="3"/>
        <v>0.25</v>
      </c>
      <c r="L56" s="3">
        <f t="shared" si="1"/>
        <v>24</v>
      </c>
      <c r="M56" s="3"/>
      <c r="N56" s="3"/>
      <c r="O56" s="3"/>
      <c r="P56" s="3"/>
      <c r="Q56" s="3"/>
      <c r="R56" s="3"/>
      <c r="S56" s="3"/>
      <c r="T56" s="3"/>
      <c r="U56" s="3"/>
      <c r="V56" s="3"/>
      <c r="W56" s="3"/>
      <c r="X56" s="3"/>
      <c r="Y56" s="3"/>
      <c r="Z56" s="3"/>
      <c r="AA56" s="3"/>
      <c r="AB56" s="3"/>
    </row>
    <row r="57" spans="1:28" x14ac:dyDescent="0.2">
      <c r="A57" s="3" t="s">
        <v>316</v>
      </c>
      <c r="B57" s="3" t="str">
        <f>VLOOKUP(A57,'QAQC ID Reference Page'!A$1:G$10999,2,FALSE)</f>
        <v>OBS0620</v>
      </c>
      <c r="C57" s="11">
        <f>VLOOKUP(A57,'QAQC ID Reference Page'!A$1:G$10999,3,FALSE)</f>
        <v>43999</v>
      </c>
      <c r="D57" s="12">
        <f>VLOOKUP(A57,'QAQC ID Reference Page'!A$1:G$10999,4,FALSE)</f>
        <v>0.6381944444444444</v>
      </c>
      <c r="E57" s="3">
        <f>VLOOKUP(A57,'QAQC ID Reference Page'!A$1:G$10999,5,FALSE)</f>
        <v>1021</v>
      </c>
      <c r="F57" s="3" t="str">
        <f>VLOOKUP(A57,'QAQC ID Reference Page'!A$2:G$10999,6,FALSE)</f>
        <v>EFR</v>
      </c>
      <c r="G57" s="3" t="str">
        <f>VLOOKUP(A57,'QAQC ID Reference Page'!A$2:G$10999,7,FALSE)</f>
        <v>S</v>
      </c>
      <c r="H57" s="3">
        <v>129</v>
      </c>
      <c r="I57" s="3">
        <v>138</v>
      </c>
      <c r="J57" s="3">
        <v>250</v>
      </c>
      <c r="K57" s="3">
        <f t="shared" si="3"/>
        <v>0.25</v>
      </c>
      <c r="L57" s="3">
        <f t="shared" si="1"/>
        <v>36</v>
      </c>
      <c r="M57" s="3"/>
      <c r="N57" s="3"/>
      <c r="O57" s="3"/>
      <c r="P57" s="3"/>
      <c r="Q57" s="3"/>
      <c r="R57" s="3"/>
      <c r="S57" s="3"/>
      <c r="T57" s="3"/>
      <c r="U57" s="3"/>
      <c r="V57" s="3"/>
      <c r="W57" s="3"/>
      <c r="X57" s="3"/>
      <c r="Y57" s="3"/>
      <c r="Z57" s="3"/>
      <c r="AA57" s="3"/>
      <c r="AB57" s="3"/>
    </row>
    <row r="58" spans="1:28" x14ac:dyDescent="0.2">
      <c r="A58" s="3" t="s">
        <v>287</v>
      </c>
      <c r="B58" s="3" t="str">
        <f>VLOOKUP(A58,'QAQC ID Reference Page'!A$1:G$10999,2,FALSE)</f>
        <v>OBS0620</v>
      </c>
      <c r="C58" s="11">
        <f>VLOOKUP(A58,'QAQC ID Reference Page'!A$1:G$10999,3,FALSE)</f>
        <v>43999</v>
      </c>
      <c r="D58" s="12">
        <f>VLOOKUP(A58,'QAQC ID Reference Page'!A$1:G$10999,4,FALSE)</f>
        <v>0.35694444444444445</v>
      </c>
      <c r="E58" s="3">
        <f>VLOOKUP(A58,'QAQC ID Reference Page'!A$1:G$10999,5,FALSE)</f>
        <v>1002</v>
      </c>
      <c r="F58" s="3" t="str">
        <f>VLOOKUP(A58,'QAQC ID Reference Page'!A$2:G$10999,6,FALSE)</f>
        <v>E7C</v>
      </c>
      <c r="G58" s="3" t="str">
        <f>VLOOKUP(A58,'QAQC ID Reference Page'!A$2:G$10999,7,FALSE)</f>
        <v>S</v>
      </c>
      <c r="H58" s="3">
        <v>129</v>
      </c>
      <c r="I58" s="3">
        <v>136</v>
      </c>
      <c r="J58" s="3">
        <v>250</v>
      </c>
      <c r="K58" s="3">
        <f t="shared" si="3"/>
        <v>0.25</v>
      </c>
      <c r="L58" s="3">
        <f t="shared" si="1"/>
        <v>28</v>
      </c>
      <c r="M58" s="3"/>
      <c r="N58" s="3"/>
      <c r="O58" s="3"/>
      <c r="P58" s="3"/>
      <c r="Q58" s="3"/>
      <c r="R58" s="3"/>
      <c r="S58" s="3"/>
      <c r="T58" s="3"/>
      <c r="U58" s="3"/>
      <c r="V58" s="3"/>
      <c r="W58" s="3"/>
      <c r="X58" s="3"/>
      <c r="Y58" s="3"/>
      <c r="Z58" s="3"/>
      <c r="AA58" s="3"/>
      <c r="AB58" s="3"/>
    </row>
    <row r="59" spans="1:28" x14ac:dyDescent="0.2">
      <c r="A59" s="3" t="s">
        <v>288</v>
      </c>
      <c r="B59" s="3" t="str">
        <f>VLOOKUP(A59,'QAQC ID Reference Page'!A$1:G$10999,2,FALSE)</f>
        <v>OBS0620</v>
      </c>
      <c r="C59" s="11">
        <f>VLOOKUP(A59,'QAQC ID Reference Page'!A$1:G$10999,3,FALSE)</f>
        <v>43999</v>
      </c>
      <c r="D59" s="12">
        <f>VLOOKUP(A59,'QAQC ID Reference Page'!A$1:G$10999,4,FALSE)</f>
        <v>0.35694444444444445</v>
      </c>
      <c r="E59" s="3">
        <f>VLOOKUP(A59,'QAQC ID Reference Page'!A$1:G$10999,5,FALSE)</f>
        <v>1004</v>
      </c>
      <c r="F59" s="3" t="str">
        <f>VLOOKUP(A59,'QAQC ID Reference Page'!A$2:G$10999,6,FALSE)</f>
        <v>E7C</v>
      </c>
      <c r="G59" s="3" t="str">
        <f>VLOOKUP(A59,'QAQC ID Reference Page'!A$2:G$10999,7,FALSE)</f>
        <v>B</v>
      </c>
      <c r="H59" s="3">
        <v>126</v>
      </c>
      <c r="I59" s="3">
        <v>150</v>
      </c>
      <c r="J59" s="3">
        <v>250</v>
      </c>
      <c r="K59" s="3">
        <f t="shared" si="3"/>
        <v>0.25</v>
      </c>
      <c r="L59" s="3">
        <f t="shared" si="1"/>
        <v>96</v>
      </c>
      <c r="M59" s="3"/>
      <c r="N59" s="3"/>
      <c r="O59" s="3"/>
      <c r="P59" s="3"/>
      <c r="Q59" s="3"/>
      <c r="R59" s="3"/>
      <c r="S59" s="3"/>
      <c r="T59" s="3"/>
      <c r="U59" s="3"/>
      <c r="V59" s="3"/>
      <c r="W59" s="3"/>
      <c r="X59" s="3"/>
      <c r="Y59" s="3"/>
      <c r="Z59" s="3"/>
      <c r="AA59" s="3"/>
      <c r="AB59" s="3"/>
    </row>
    <row r="60" spans="1:28" x14ac:dyDescent="0.2">
      <c r="A60" s="3" t="s">
        <v>289</v>
      </c>
      <c r="B60" s="3" t="str">
        <f>VLOOKUP(A60,'QAQC ID Reference Page'!A$1:G$10999,2,FALSE)</f>
        <v>OBS0620</v>
      </c>
      <c r="C60" s="11">
        <f>VLOOKUP(A60,'QAQC ID Reference Page'!A$1:G$10999,3,FALSE)</f>
        <v>43999</v>
      </c>
      <c r="D60" s="12">
        <f>VLOOKUP(A60,'QAQC ID Reference Page'!A$1:G$10999,4,FALSE)</f>
        <v>0.3840277777777778</v>
      </c>
      <c r="E60" s="3">
        <f>VLOOKUP(A60,'QAQC ID Reference Page'!A$1:G$10999,5,FALSE)</f>
        <v>1003</v>
      </c>
      <c r="F60" s="3" t="str">
        <f>VLOOKUP(A60,'QAQC ID Reference Page'!A$2:G$10999,6,FALSE)</f>
        <v>E9</v>
      </c>
      <c r="G60" s="3" t="str">
        <f>VLOOKUP(A60,'QAQC ID Reference Page'!A$2:G$10999,7,FALSE)</f>
        <v>S</v>
      </c>
      <c r="H60" s="3">
        <v>128</v>
      </c>
      <c r="I60" s="3">
        <v>135</v>
      </c>
      <c r="J60" s="3">
        <v>250</v>
      </c>
      <c r="K60" s="3">
        <f t="shared" si="3"/>
        <v>0.25</v>
      </c>
      <c r="L60" s="3">
        <f t="shared" si="1"/>
        <v>28</v>
      </c>
      <c r="M60" s="3"/>
      <c r="N60" s="3"/>
      <c r="O60" s="3"/>
      <c r="P60" s="3"/>
      <c r="Q60" s="3"/>
      <c r="R60" s="3"/>
      <c r="S60" s="3"/>
      <c r="T60" s="3"/>
      <c r="U60" s="3"/>
      <c r="V60" s="3"/>
      <c r="W60" s="3"/>
      <c r="X60" s="3"/>
      <c r="Y60" s="3"/>
      <c r="Z60" s="3"/>
      <c r="AA60" s="3"/>
      <c r="AB60" s="3"/>
    </row>
    <row r="61" spans="1:28" x14ac:dyDescent="0.2">
      <c r="A61" s="3" t="s">
        <v>332</v>
      </c>
      <c r="B61" s="3" t="str">
        <f>VLOOKUP(A61,'QAQC ID Reference Page'!A$1:G$10999,2,FALSE)</f>
        <v>OBS0620</v>
      </c>
      <c r="C61" s="11">
        <f>VLOOKUP(A61,'QAQC ID Reference Page'!A$1:G$10999,3,FALSE)</f>
        <v>44000</v>
      </c>
      <c r="D61" s="12">
        <f>VLOOKUP(A61,'QAQC ID Reference Page'!A$1:G$10999,4,FALSE)</f>
        <v>0.51527777777777772</v>
      </c>
      <c r="E61" s="3">
        <f>VLOOKUP(A61,'QAQC ID Reference Page'!A$1:G$10999,5,FALSE)</f>
        <v>1016</v>
      </c>
      <c r="F61" s="3" t="str">
        <f>VLOOKUP(A61,'QAQC ID Reference Page'!A$2:G$10999,6,FALSE)</f>
        <v>C9</v>
      </c>
      <c r="G61" s="3" t="str">
        <f>VLOOKUP(A61,'QAQC ID Reference Page'!A$2:G$10999,7,FALSE)</f>
        <v>S</v>
      </c>
      <c r="H61" s="3">
        <v>129</v>
      </c>
      <c r="I61" s="3">
        <v>136</v>
      </c>
      <c r="J61" s="3">
        <v>250</v>
      </c>
      <c r="K61" s="3">
        <f t="shared" si="3"/>
        <v>0.25</v>
      </c>
      <c r="L61" s="3">
        <f t="shared" si="1"/>
        <v>28</v>
      </c>
      <c r="M61" s="3"/>
      <c r="N61" s="3"/>
      <c r="O61" s="3"/>
      <c r="P61" s="3"/>
      <c r="Q61" s="3"/>
      <c r="R61" s="3"/>
      <c r="S61" s="3"/>
      <c r="T61" s="3"/>
      <c r="U61" s="3"/>
      <c r="V61" s="3"/>
      <c r="W61" s="3"/>
      <c r="X61" s="3"/>
      <c r="Y61" s="3"/>
      <c r="Z61" s="3"/>
      <c r="AA61" s="3"/>
      <c r="AB61" s="3"/>
    </row>
    <row r="62" spans="1:28" x14ac:dyDescent="0.2">
      <c r="A62" s="3" t="s">
        <v>336</v>
      </c>
      <c r="B62" s="3" t="str">
        <f>VLOOKUP(A62,'QAQC ID Reference Page'!A$1:G$10999,2,FALSE)</f>
        <v>OBS0620</v>
      </c>
      <c r="C62" s="11">
        <f>VLOOKUP(A62,'QAQC ID Reference Page'!A$1:G$10999,3,FALSE)</f>
        <v>44000</v>
      </c>
      <c r="D62" s="12">
        <f>VLOOKUP(A62,'QAQC ID Reference Page'!A$1:G$10999,4,FALSE)</f>
        <v>0.54305555555555551</v>
      </c>
      <c r="E62" s="3">
        <f>VLOOKUP(A62,'QAQC ID Reference Page'!A$1:G$10999,5,FALSE)</f>
        <v>1013</v>
      </c>
      <c r="F62" s="3" t="str">
        <f>VLOOKUP(A62,'QAQC ID Reference Page'!A$2:G$10999,6,FALSE)</f>
        <v>C7C</v>
      </c>
      <c r="G62" s="3" t="str">
        <f>VLOOKUP(A62,'QAQC ID Reference Page'!A$2:G$10999,7,FALSE)</f>
        <v>S</v>
      </c>
      <c r="H62" s="3">
        <v>128</v>
      </c>
      <c r="I62" s="3">
        <v>134</v>
      </c>
      <c r="J62" s="3">
        <v>250</v>
      </c>
      <c r="K62" s="3">
        <f t="shared" si="3"/>
        <v>0.25</v>
      </c>
      <c r="L62" s="3">
        <f t="shared" si="1"/>
        <v>24</v>
      </c>
      <c r="M62" s="3"/>
      <c r="N62" s="3"/>
      <c r="O62" s="3"/>
      <c r="P62" s="3"/>
      <c r="Q62" s="3"/>
      <c r="R62" s="3"/>
      <c r="S62" s="3"/>
      <c r="T62" s="3"/>
      <c r="U62" s="3"/>
      <c r="V62" s="3"/>
      <c r="W62" s="3"/>
      <c r="X62" s="3"/>
      <c r="Y62" s="3"/>
      <c r="Z62" s="3"/>
      <c r="AA62" s="3"/>
      <c r="AB62" s="3"/>
    </row>
    <row r="63" spans="1:28" x14ac:dyDescent="0.2">
      <c r="A63" s="3" t="s">
        <v>333</v>
      </c>
      <c r="B63" s="3" t="str">
        <f>VLOOKUP(A63,'QAQC ID Reference Page'!A$1:G$10999,2,FALSE)</f>
        <v>OBS0620</v>
      </c>
      <c r="C63" s="11">
        <f>VLOOKUP(A63,'QAQC ID Reference Page'!A$1:G$10999,3,FALSE)</f>
        <v>44000</v>
      </c>
      <c r="D63" s="12">
        <f>VLOOKUP(A63,'QAQC ID Reference Page'!A$1:G$10999,4,FALSE)</f>
        <v>0.51527777777777772</v>
      </c>
      <c r="E63" s="3">
        <f>VLOOKUP(A63,'QAQC ID Reference Page'!A$1:G$10999,5,FALSE)</f>
        <v>1037</v>
      </c>
      <c r="F63" s="3" t="str">
        <f>VLOOKUP(A63,'QAQC ID Reference Page'!A$2:G$10999,6,FALSE)</f>
        <v>C9</v>
      </c>
      <c r="G63" s="3" t="str">
        <f>VLOOKUP(A63,'QAQC ID Reference Page'!A$2:G$10999,7,FALSE)</f>
        <v>B</v>
      </c>
      <c r="H63" s="3">
        <v>127</v>
      </c>
      <c r="I63" s="3">
        <v>140</v>
      </c>
      <c r="J63" s="3">
        <v>250</v>
      </c>
      <c r="K63" s="3">
        <f t="shared" si="3"/>
        <v>0.25</v>
      </c>
      <c r="L63" s="3">
        <f t="shared" si="1"/>
        <v>52</v>
      </c>
      <c r="M63" s="3"/>
      <c r="N63" s="3"/>
      <c r="O63" s="3"/>
      <c r="P63" s="3"/>
      <c r="Q63" s="3"/>
      <c r="R63" s="3"/>
      <c r="S63" s="3"/>
      <c r="T63" s="3"/>
      <c r="U63" s="3"/>
      <c r="V63" s="3"/>
      <c r="W63" s="3"/>
      <c r="X63" s="3"/>
      <c r="Y63" s="3"/>
      <c r="Z63" s="3"/>
      <c r="AA63" s="3"/>
      <c r="AB63" s="3"/>
    </row>
    <row r="64" spans="1:28" x14ac:dyDescent="0.2">
      <c r="A64" s="3" t="s">
        <v>331</v>
      </c>
      <c r="B64" s="3" t="str">
        <f>VLOOKUP(A64,'QAQC ID Reference Page'!A$1:G$10999,2,FALSE)</f>
        <v>OBS0620</v>
      </c>
      <c r="C64" s="11">
        <f>VLOOKUP(A64,'QAQC ID Reference Page'!A$1:G$10999,3,FALSE)</f>
        <v>44000</v>
      </c>
      <c r="D64" s="12">
        <f>VLOOKUP(A64,'QAQC ID Reference Page'!A$1:G$10999,4,FALSE)</f>
        <v>0.48333333333333334</v>
      </c>
      <c r="E64" s="3">
        <f>VLOOKUP(A64,'QAQC ID Reference Page'!A$1:G$10999,5,FALSE)</f>
        <v>1007</v>
      </c>
      <c r="F64" s="3" t="str">
        <f>VLOOKUP(A64,'QAQC ID Reference Page'!A$2:G$10999,6,FALSE)</f>
        <v>B11</v>
      </c>
      <c r="G64" s="3" t="str">
        <f>VLOOKUP(A64,'QAQC ID Reference Page'!A$2:G$10999,7,FALSE)</f>
        <v>S</v>
      </c>
      <c r="H64" s="3">
        <v>128</v>
      </c>
      <c r="I64" s="3">
        <v>143</v>
      </c>
      <c r="J64" s="3">
        <v>250</v>
      </c>
      <c r="K64" s="3">
        <f t="shared" si="3"/>
        <v>0.25</v>
      </c>
      <c r="L64" s="3">
        <f t="shared" si="1"/>
        <v>60</v>
      </c>
      <c r="M64" s="3"/>
      <c r="N64" s="3"/>
      <c r="O64" s="3"/>
      <c r="P64" s="3"/>
      <c r="Q64" s="3"/>
      <c r="R64" s="3"/>
      <c r="S64" s="3"/>
      <c r="T64" s="3"/>
      <c r="U64" s="3"/>
      <c r="V64" s="3"/>
      <c r="W64" s="3"/>
      <c r="X64" s="3"/>
      <c r="Y64" s="3"/>
      <c r="Z64" s="3"/>
      <c r="AA64" s="3"/>
      <c r="AB64" s="3"/>
    </row>
    <row r="65" spans="1:28" x14ac:dyDescent="0.2">
      <c r="A65" s="3" t="s">
        <v>328</v>
      </c>
      <c r="B65" s="3" t="str">
        <f>VLOOKUP(A65,'QAQC ID Reference Page'!A$1:G$10999,2,FALSE)</f>
        <v>OBS0620</v>
      </c>
      <c r="C65" s="11">
        <f>VLOOKUP(A65,'QAQC ID Reference Page'!A$1:G$10999,3,FALSE)</f>
        <v>44000</v>
      </c>
      <c r="D65" s="12">
        <f>VLOOKUP(A65,'QAQC ID Reference Page'!A$1:G$10999,4,FALSE)</f>
        <v>0.3972222222222222</v>
      </c>
      <c r="E65" s="3">
        <f>VLOOKUP(A65,'QAQC ID Reference Page'!A$1:G$10999,5,FALSE)</f>
        <v>1017</v>
      </c>
      <c r="F65" s="3" t="str">
        <f>VLOOKUP(A65,'QAQC ID Reference Page'!A$2:G$10999,6,FALSE)</f>
        <v>C4</v>
      </c>
      <c r="G65" s="3" t="str">
        <f>VLOOKUP(A65,'QAQC ID Reference Page'!A$2:G$10999,7,FALSE)</f>
        <v>B</v>
      </c>
      <c r="H65" s="3">
        <v>128</v>
      </c>
      <c r="I65" s="3">
        <v>144</v>
      </c>
      <c r="J65" s="3">
        <v>250</v>
      </c>
      <c r="K65" s="3">
        <f t="shared" si="3"/>
        <v>0.25</v>
      </c>
      <c r="L65" s="3">
        <f t="shared" si="1"/>
        <v>64</v>
      </c>
      <c r="M65" s="3"/>
      <c r="N65" s="3"/>
      <c r="O65" s="3"/>
      <c r="P65" s="3"/>
      <c r="Q65" s="3"/>
      <c r="R65" s="3"/>
      <c r="S65" s="3"/>
      <c r="T65" s="3"/>
      <c r="U65" s="3"/>
      <c r="V65" s="3"/>
      <c r="W65" s="3"/>
      <c r="X65" s="3"/>
      <c r="Y65" s="3"/>
      <c r="Z65" s="3"/>
      <c r="AA65" s="3"/>
      <c r="AB65" s="3"/>
    </row>
    <row r="66" spans="1:28" x14ac:dyDescent="0.2">
      <c r="A66" s="3" t="s">
        <v>334</v>
      </c>
      <c r="B66" s="3" t="str">
        <f>VLOOKUP(A66,'QAQC ID Reference Page'!A$1:G$10999,2,FALSE)</f>
        <v>OBS0620</v>
      </c>
      <c r="C66" s="11">
        <f>VLOOKUP(A66,'QAQC ID Reference Page'!A$1:G$10999,3,FALSE)</f>
        <v>44000</v>
      </c>
      <c r="D66" s="12">
        <f>VLOOKUP(A66,'QAQC ID Reference Page'!A$1:G$10999,4,FALSE)</f>
        <v>0.53333333333333333</v>
      </c>
      <c r="E66" s="3">
        <f>VLOOKUP(A66,'QAQC ID Reference Page'!A$1:G$10999,5,FALSE)</f>
        <v>1033</v>
      </c>
      <c r="F66" s="3" t="str">
        <f>VLOOKUP(A66,'QAQC ID Reference Page'!A$2:G$10999,6,FALSE)</f>
        <v>B7C</v>
      </c>
      <c r="G66" s="3" t="str">
        <f>VLOOKUP(A66,'QAQC ID Reference Page'!A$2:G$10999,7,FALSE)</f>
        <v>S</v>
      </c>
      <c r="H66" s="3">
        <v>132</v>
      </c>
      <c r="I66" s="3">
        <v>145</v>
      </c>
      <c r="J66" s="3">
        <v>250</v>
      </c>
      <c r="K66" s="3">
        <f t="shared" si="3"/>
        <v>0.25</v>
      </c>
      <c r="L66" s="3">
        <f t="shared" si="1"/>
        <v>52</v>
      </c>
      <c r="M66" s="3"/>
      <c r="N66" s="3"/>
      <c r="O66" s="3"/>
      <c r="P66" s="3"/>
      <c r="Q66" s="3"/>
      <c r="R66" s="3"/>
      <c r="S66" s="3"/>
      <c r="T66" s="3"/>
      <c r="U66" s="3"/>
      <c r="V66" s="3"/>
      <c r="W66" s="3"/>
      <c r="X66" s="3"/>
      <c r="Y66" s="3"/>
      <c r="Z66" s="3"/>
      <c r="AA66" s="3"/>
      <c r="AB66" s="3"/>
    </row>
    <row r="67" spans="1:28" x14ac:dyDescent="0.2">
      <c r="A67" s="3" t="s">
        <v>318</v>
      </c>
      <c r="B67" s="3" t="str">
        <f>VLOOKUP(A67,'QAQC ID Reference Page'!A$1:G$10999,2,FALSE)</f>
        <v>OBS0620</v>
      </c>
      <c r="C67" s="11">
        <f>VLOOKUP(A67,'QAQC ID Reference Page'!A$1:G$10999,3,FALSE)</f>
        <v>44000</v>
      </c>
      <c r="D67" s="12">
        <f>VLOOKUP(A67,'QAQC ID Reference Page'!A$1:G$10999,4,FALSE)</f>
        <v>0.28472222222222221</v>
      </c>
      <c r="E67" s="3">
        <f>VLOOKUP(A67,'QAQC ID Reference Page'!A$1:G$10999,5,FALSE)</f>
        <v>1005</v>
      </c>
      <c r="F67" s="3" t="str">
        <f>VLOOKUP(A67,'QAQC ID Reference Page'!A$2:G$10999,6,FALSE)</f>
        <v>C5-1</v>
      </c>
      <c r="G67" s="3" t="str">
        <f>VLOOKUP(A67,'QAQC ID Reference Page'!A$2:G$10999,7,FALSE)</f>
        <v>B</v>
      </c>
      <c r="H67" s="3">
        <v>130</v>
      </c>
      <c r="I67" s="3">
        <v>143</v>
      </c>
      <c r="J67" s="3">
        <v>250</v>
      </c>
      <c r="K67" s="3">
        <f t="shared" si="3"/>
        <v>0.25</v>
      </c>
      <c r="L67" s="3">
        <f t="shared" si="1"/>
        <v>52</v>
      </c>
      <c r="M67" s="3"/>
      <c r="N67" s="3"/>
      <c r="O67" s="3"/>
      <c r="P67" s="3"/>
      <c r="Q67" s="3"/>
      <c r="R67" s="3"/>
      <c r="S67" s="3"/>
      <c r="T67" s="3"/>
      <c r="U67" s="3"/>
      <c r="V67" s="3"/>
      <c r="W67" s="3"/>
      <c r="X67" s="3"/>
      <c r="Y67" s="3"/>
      <c r="Z67" s="3"/>
      <c r="AA67" s="3"/>
      <c r="AB67" s="3"/>
    </row>
    <row r="68" spans="1:28" x14ac:dyDescent="0.2">
      <c r="A68" s="3" t="s">
        <v>337</v>
      </c>
      <c r="B68" s="3" t="str">
        <f>VLOOKUP(A68,'QAQC ID Reference Page'!A$1:G$10999,2,FALSE)</f>
        <v>OBS0620</v>
      </c>
      <c r="C68" s="11">
        <f>VLOOKUP(A68,'QAQC ID Reference Page'!A$1:G$10999,3,FALSE)</f>
        <v>44000</v>
      </c>
      <c r="D68" s="12">
        <f>VLOOKUP(A68,'QAQC ID Reference Page'!A$1:G$10999,4,FALSE)</f>
        <v>0.54305555555555551</v>
      </c>
      <c r="E68" s="3">
        <f>VLOOKUP(A68,'QAQC ID Reference Page'!A$1:G$10999,5,FALSE)</f>
        <v>1039</v>
      </c>
      <c r="F68" s="3" t="str">
        <f>VLOOKUP(A68,'QAQC ID Reference Page'!A$2:G$10999,6,FALSE)</f>
        <v>C7C</v>
      </c>
      <c r="G68" s="3" t="str">
        <f>VLOOKUP(A68,'QAQC ID Reference Page'!A$2:G$10999,7,FALSE)</f>
        <v>B</v>
      </c>
      <c r="H68" s="3">
        <v>127</v>
      </c>
      <c r="I68" s="3">
        <v>147</v>
      </c>
      <c r="J68" s="3">
        <v>250</v>
      </c>
      <c r="K68" s="3">
        <f t="shared" si="3"/>
        <v>0.25</v>
      </c>
      <c r="L68" s="3">
        <f t="shared" si="1"/>
        <v>80</v>
      </c>
      <c r="M68" s="3"/>
      <c r="N68" s="3"/>
      <c r="O68" s="3"/>
      <c r="P68" s="3"/>
      <c r="Q68" s="3"/>
      <c r="R68" s="3"/>
      <c r="S68" s="3"/>
      <c r="T68" s="3"/>
      <c r="U68" s="3"/>
      <c r="V68" s="3"/>
      <c r="W68" s="3"/>
      <c r="X68" s="3"/>
      <c r="Y68" s="3"/>
      <c r="Z68" s="3"/>
      <c r="AA68" s="3"/>
      <c r="AB68" s="3"/>
    </row>
    <row r="69" spans="1:28" x14ac:dyDescent="0.2">
      <c r="A69" s="3" t="s">
        <v>335</v>
      </c>
      <c r="B69" s="3" t="str">
        <f>VLOOKUP(A69,'QAQC ID Reference Page'!A$1:G$10999,2,FALSE)</f>
        <v>OBS0620</v>
      </c>
      <c r="C69" s="11">
        <f>VLOOKUP(A69,'QAQC ID Reference Page'!A$1:G$10999,3,FALSE)</f>
        <v>44000</v>
      </c>
      <c r="D69" s="12">
        <f>VLOOKUP(A69,'QAQC ID Reference Page'!A$1:G$10999,4,FALSE)</f>
        <v>0.53333333333333333</v>
      </c>
      <c r="E69" s="3">
        <f>VLOOKUP(A69,'QAQC ID Reference Page'!A$1:G$10999,5,FALSE)</f>
        <v>1045</v>
      </c>
      <c r="F69" s="3" t="str">
        <f>VLOOKUP(A69,'QAQC ID Reference Page'!A$2:G$10999,6,FALSE)</f>
        <v>B7C</v>
      </c>
      <c r="G69" s="3" t="str">
        <f>VLOOKUP(A69,'QAQC ID Reference Page'!A$2:G$10999,7,FALSE)</f>
        <v>B</v>
      </c>
      <c r="H69" s="3">
        <v>131</v>
      </c>
      <c r="I69" s="3">
        <v>152</v>
      </c>
      <c r="J69" s="3">
        <v>250</v>
      </c>
      <c r="K69" s="3">
        <f t="shared" si="3"/>
        <v>0.25</v>
      </c>
      <c r="L69" s="3">
        <f t="shared" si="1"/>
        <v>84</v>
      </c>
      <c r="M69" s="3"/>
      <c r="N69" s="3"/>
      <c r="O69" s="3"/>
      <c r="P69" s="3"/>
      <c r="Q69" s="3"/>
      <c r="R69" s="3"/>
      <c r="S69" s="3"/>
      <c r="T69" s="3"/>
      <c r="U69" s="3"/>
      <c r="V69" s="3"/>
      <c r="W69" s="3"/>
      <c r="X69" s="3"/>
      <c r="Y69" s="3"/>
      <c r="Z69" s="3"/>
      <c r="AA69" s="3"/>
      <c r="AB69" s="3"/>
    </row>
    <row r="70" spans="1:28" x14ac:dyDescent="0.2">
      <c r="A70" s="3" t="s">
        <v>330</v>
      </c>
      <c r="B70" s="3" t="str">
        <f>VLOOKUP(A70,'QAQC ID Reference Page'!A$1:G$10999,2,FALSE)</f>
        <v>OBS0620</v>
      </c>
      <c r="C70" s="11">
        <f>VLOOKUP(A70,'QAQC ID Reference Page'!A$1:G$10999,3,FALSE)</f>
        <v>44000</v>
      </c>
      <c r="D70" s="12">
        <f>VLOOKUP(A70,'QAQC ID Reference Page'!A$1:G$10999,4,FALSE)</f>
        <v>0.47152777777777777</v>
      </c>
      <c r="E70" s="3">
        <f>VLOOKUP(A70,'QAQC ID Reference Page'!A$1:G$10999,5,FALSE)</f>
        <v>1009</v>
      </c>
      <c r="F70" s="3" t="str">
        <f>VLOOKUP(A70,'QAQC ID Reference Page'!A$2:G$10999,6,FALSE)</f>
        <v>BSR</v>
      </c>
      <c r="G70" s="3" t="str">
        <f>VLOOKUP(A70,'QAQC ID Reference Page'!A$2:G$10999,7,FALSE)</f>
        <v>S</v>
      </c>
      <c r="H70" s="3">
        <v>128</v>
      </c>
      <c r="I70" s="3">
        <v>144</v>
      </c>
      <c r="J70" s="3">
        <v>250</v>
      </c>
      <c r="K70" s="3">
        <f t="shared" si="3"/>
        <v>0.25</v>
      </c>
      <c r="L70" s="3">
        <f t="shared" si="1"/>
        <v>64</v>
      </c>
      <c r="M70" s="3"/>
      <c r="N70" s="3"/>
      <c r="O70" s="3"/>
      <c r="P70" s="3"/>
      <c r="Q70" s="3"/>
      <c r="R70" s="3"/>
      <c r="S70" s="3"/>
      <c r="T70" s="3"/>
      <c r="U70" s="3"/>
      <c r="V70" s="3"/>
      <c r="W70" s="3"/>
      <c r="X70" s="3"/>
      <c r="Y70" s="3"/>
      <c r="Z70" s="3"/>
      <c r="AA70" s="3"/>
      <c r="AB70" s="3"/>
    </row>
    <row r="71" spans="1:28" x14ac:dyDescent="0.2">
      <c r="A71" s="3" t="s">
        <v>327</v>
      </c>
      <c r="B71" s="3" t="str">
        <f>VLOOKUP(A71,'QAQC ID Reference Page'!A$1:G$10999,2,FALSE)</f>
        <v>OBS0620</v>
      </c>
      <c r="C71" s="11">
        <f>VLOOKUP(A71,'QAQC ID Reference Page'!A$1:G$10999,3,FALSE)</f>
        <v>44000</v>
      </c>
      <c r="D71" s="12">
        <f>VLOOKUP(A71,'QAQC ID Reference Page'!A$1:G$10999,4,FALSE)</f>
        <v>0.3972222222222222</v>
      </c>
      <c r="E71" s="3">
        <f>VLOOKUP(A71,'QAQC ID Reference Page'!A$1:G$10999,5,FALSE)</f>
        <v>1012</v>
      </c>
      <c r="F71" s="3" t="str">
        <f>VLOOKUP(A71,'QAQC ID Reference Page'!A$2:G$10999,6,FALSE)</f>
        <v>C4</v>
      </c>
      <c r="G71" s="3" t="str">
        <f>VLOOKUP(A71,'QAQC ID Reference Page'!A$2:G$10999,7,FALSE)</f>
        <v>S</v>
      </c>
      <c r="H71" s="3">
        <v>128</v>
      </c>
      <c r="I71" s="3">
        <v>142</v>
      </c>
      <c r="J71" s="3">
        <v>250</v>
      </c>
      <c r="K71" s="3">
        <f t="shared" si="3"/>
        <v>0.25</v>
      </c>
      <c r="L71" s="3">
        <f t="shared" si="1"/>
        <v>56</v>
      </c>
      <c r="M71" s="3"/>
      <c r="N71" s="3"/>
      <c r="O71" s="3"/>
      <c r="P71" s="3"/>
      <c r="Q71" s="3"/>
      <c r="R71" s="3"/>
      <c r="S71" s="3"/>
      <c r="T71" s="3"/>
      <c r="U71" s="3"/>
      <c r="V71" s="3"/>
      <c r="W71" s="3"/>
      <c r="X71" s="3"/>
      <c r="Y71" s="3"/>
      <c r="Z71" s="3"/>
      <c r="AA71" s="3"/>
      <c r="AB71" s="3"/>
    </row>
    <row r="72" spans="1:28" x14ac:dyDescent="0.2">
      <c r="A72" s="3" t="s">
        <v>320</v>
      </c>
      <c r="B72" s="3" t="str">
        <f>VLOOKUP(A72,'QAQC ID Reference Page'!A$1:G$10999,2,FALSE)</f>
        <v>OBS0620</v>
      </c>
      <c r="C72" s="11">
        <f>VLOOKUP(A72,'QAQC ID Reference Page'!A$1:G$10999,3,FALSE)</f>
        <v>44000</v>
      </c>
      <c r="D72" s="12">
        <f>VLOOKUP(A72,'QAQC ID Reference Page'!A$1:G$10999,4,FALSE)</f>
        <v>0.31874999999999998</v>
      </c>
      <c r="E72" s="3">
        <f>VLOOKUP(A72,'QAQC ID Reference Page'!A$1:G$10999,5,FALSE)</f>
        <v>1003</v>
      </c>
      <c r="F72" s="3" t="str">
        <f>VLOOKUP(A72,'QAQC ID Reference Page'!A$2:G$10999,6,FALSE)</f>
        <v>B1</v>
      </c>
      <c r="G72" s="3" t="str">
        <f>VLOOKUP(A72,'QAQC ID Reference Page'!A$2:G$10999,7,FALSE)</f>
        <v>S</v>
      </c>
      <c r="H72" s="3">
        <v>129</v>
      </c>
      <c r="I72" s="3">
        <v>145</v>
      </c>
      <c r="J72" s="3">
        <v>250</v>
      </c>
      <c r="K72" s="3">
        <f t="shared" si="3"/>
        <v>0.25</v>
      </c>
      <c r="L72" s="3">
        <f t="shared" si="1"/>
        <v>64</v>
      </c>
      <c r="M72" s="3"/>
      <c r="N72" s="3"/>
      <c r="O72" s="3"/>
      <c r="P72" s="3"/>
      <c r="Q72" s="3"/>
      <c r="R72" s="3"/>
      <c r="S72" s="3"/>
      <c r="T72" s="3"/>
      <c r="U72" s="3"/>
      <c r="V72" s="3"/>
      <c r="W72" s="3"/>
      <c r="X72" s="3"/>
      <c r="Y72" s="3"/>
      <c r="Z72" s="3"/>
      <c r="AA72" s="3"/>
      <c r="AB72" s="3"/>
    </row>
    <row r="73" spans="1:28" x14ac:dyDescent="0.2">
      <c r="A73" s="3" t="s">
        <v>319</v>
      </c>
      <c r="B73" s="3" t="str">
        <f>VLOOKUP(A73,'QAQC ID Reference Page'!A$1:G$10999,2,FALSE)</f>
        <v>OBS0620</v>
      </c>
      <c r="C73" s="11">
        <f>VLOOKUP(A73,'QAQC ID Reference Page'!A$1:G$10999,3,FALSE)</f>
        <v>44000</v>
      </c>
      <c r="D73" s="12">
        <f>VLOOKUP(A73,'QAQC ID Reference Page'!A$1:G$10999,4,FALSE)</f>
        <v>0.2986111111111111</v>
      </c>
      <c r="E73" s="3">
        <f>VLOOKUP(A73,'QAQC ID Reference Page'!A$1:G$10999,5,FALSE)</f>
        <v>1002</v>
      </c>
      <c r="F73" s="3" t="str">
        <f>VLOOKUP(A73,'QAQC ID Reference Page'!A$2:G$10999,6,FALSE)</f>
        <v>B4</v>
      </c>
      <c r="G73" s="3" t="str">
        <f>VLOOKUP(A73,'QAQC ID Reference Page'!A$2:G$10999,7,FALSE)</f>
        <v>S</v>
      </c>
      <c r="H73" s="3">
        <v>130</v>
      </c>
      <c r="I73" s="3">
        <v>143</v>
      </c>
      <c r="J73" s="3">
        <v>250</v>
      </c>
      <c r="K73" s="3">
        <f t="shared" si="3"/>
        <v>0.25</v>
      </c>
      <c r="L73" s="3">
        <f t="shared" si="1"/>
        <v>52</v>
      </c>
      <c r="M73" s="3"/>
      <c r="N73" s="3"/>
      <c r="O73" s="3"/>
      <c r="P73" s="3"/>
      <c r="Q73" s="3"/>
      <c r="R73" s="3"/>
      <c r="S73" s="3"/>
      <c r="T73" s="3"/>
      <c r="U73" s="3"/>
      <c r="V73" s="3"/>
      <c r="W73" s="3"/>
      <c r="X73" s="3"/>
      <c r="Y73" s="3"/>
      <c r="Z73" s="3"/>
      <c r="AA73" s="3"/>
      <c r="AB73" s="3"/>
    </row>
    <row r="74" spans="1:28" x14ac:dyDescent="0.2">
      <c r="A74" s="3" t="s">
        <v>321</v>
      </c>
      <c r="B74" s="3" t="str">
        <f>VLOOKUP(A74,'QAQC ID Reference Page'!A$1:G$10999,2,FALSE)</f>
        <v>OBS0620</v>
      </c>
      <c r="C74" s="11">
        <f>VLOOKUP(A74,'QAQC ID Reference Page'!A$1:G$10999,3,FALSE)</f>
        <v>44000</v>
      </c>
      <c r="D74" s="12">
        <f>VLOOKUP(A74,'QAQC ID Reference Page'!A$1:G$10999,4,FALSE)</f>
        <v>0.3298611111111111</v>
      </c>
      <c r="E74" s="3">
        <f>VLOOKUP(A74,'QAQC ID Reference Page'!A$1:G$10999,5,FALSE)</f>
        <v>1006</v>
      </c>
      <c r="F74" s="3" t="str">
        <f>VLOOKUP(A74,'QAQC ID Reference Page'!A$2:G$10999,6,FALSE)</f>
        <v>C1</v>
      </c>
      <c r="G74" s="3" t="str">
        <f>VLOOKUP(A74,'QAQC ID Reference Page'!A$2:G$10999,7,FALSE)</f>
        <v>S</v>
      </c>
      <c r="H74" s="3">
        <v>131</v>
      </c>
      <c r="I74" s="3">
        <v>147</v>
      </c>
      <c r="J74" s="3">
        <v>250</v>
      </c>
      <c r="K74" s="3">
        <f t="shared" si="3"/>
        <v>0.25</v>
      </c>
      <c r="L74" s="3">
        <f t="shared" si="1"/>
        <v>64</v>
      </c>
      <c r="M74" s="3"/>
      <c r="N74" s="3"/>
      <c r="O74" s="3"/>
      <c r="P74" s="3"/>
      <c r="Q74" s="3"/>
      <c r="R74" s="3"/>
      <c r="S74" s="3"/>
      <c r="T74" s="3"/>
      <c r="U74" s="3"/>
      <c r="V74" s="3"/>
      <c r="W74" s="3"/>
      <c r="X74" s="3"/>
      <c r="Y74" s="3"/>
      <c r="Z74" s="3"/>
      <c r="AA74" s="3"/>
      <c r="AB74" s="3"/>
    </row>
    <row r="75" spans="1:28" x14ac:dyDescent="0.2">
      <c r="A75" s="3" t="s">
        <v>322</v>
      </c>
      <c r="B75" s="3" t="str">
        <f>VLOOKUP(A75,'QAQC ID Reference Page'!A$1:G$10999,2,FALSE)</f>
        <v>OBS0620</v>
      </c>
      <c r="C75" s="11">
        <f>VLOOKUP(A75,'QAQC ID Reference Page'!A$1:G$10999,3,FALSE)</f>
        <v>44000</v>
      </c>
      <c r="D75" s="12">
        <f>VLOOKUP(A75,'QAQC ID Reference Page'!A$1:G$10999,4,FALSE)</f>
        <v>0.3298611111111111</v>
      </c>
      <c r="E75" s="3">
        <f>VLOOKUP(A75,'QAQC ID Reference Page'!A$1:G$10999,5,FALSE)</f>
        <v>1008</v>
      </c>
      <c r="F75" s="3" t="str">
        <f>VLOOKUP(A75,'QAQC ID Reference Page'!A$2:G$10999,6,FALSE)</f>
        <v>C1</v>
      </c>
      <c r="G75" s="3" t="str">
        <f>VLOOKUP(A75,'QAQC ID Reference Page'!A$2:G$10999,7,FALSE)</f>
        <v>B</v>
      </c>
      <c r="H75" s="3">
        <v>128</v>
      </c>
      <c r="I75" s="3">
        <v>145</v>
      </c>
      <c r="J75" s="3">
        <v>250</v>
      </c>
      <c r="K75" s="3">
        <f t="shared" si="3"/>
        <v>0.25</v>
      </c>
      <c r="L75" s="3">
        <f t="shared" si="1"/>
        <v>68</v>
      </c>
      <c r="M75" s="3"/>
      <c r="N75" s="3"/>
      <c r="O75" s="3"/>
      <c r="P75" s="3"/>
      <c r="Q75" s="3"/>
      <c r="R75" s="3"/>
      <c r="S75" s="3"/>
      <c r="T75" s="3"/>
      <c r="U75" s="3"/>
      <c r="V75" s="3"/>
      <c r="W75" s="3"/>
      <c r="X75" s="3"/>
      <c r="Y75" s="3"/>
      <c r="Z75" s="3"/>
      <c r="AA75" s="3"/>
      <c r="AB75" s="3"/>
    </row>
    <row r="76" spans="1:28" x14ac:dyDescent="0.2">
      <c r="A76" s="3" t="s">
        <v>325</v>
      </c>
      <c r="B76" s="3" t="str">
        <f>VLOOKUP(A76,'QAQC ID Reference Page'!A$1:G$10999,2,FALSE)</f>
        <v>OBS0620</v>
      </c>
      <c r="C76" s="11">
        <f>VLOOKUP(A76,'QAQC ID Reference Page'!A$1:G$10999,3,FALSE)</f>
        <v>44000</v>
      </c>
      <c r="D76" s="12">
        <f>VLOOKUP(A76,'QAQC ID Reference Page'!A$1:G$10999,4,FALSE)</f>
        <v>0.35902777777777778</v>
      </c>
      <c r="E76" s="3">
        <f>VLOOKUP(A76,'QAQC ID Reference Page'!A$1:G$10999,5,FALSE)</f>
        <v>1040</v>
      </c>
      <c r="F76" s="3" t="str">
        <f>VLOOKUP(A76,'QAQC ID Reference Page'!A$2:G$10999,6,FALSE)</f>
        <v>BLB</v>
      </c>
      <c r="G76" s="3" t="str">
        <f>VLOOKUP(A76,'QAQC ID Reference Page'!A$2:G$10999,7,FALSE)</f>
        <v>S</v>
      </c>
      <c r="H76" s="3">
        <v>129</v>
      </c>
      <c r="I76" s="3">
        <v>141</v>
      </c>
      <c r="J76" s="3">
        <v>250</v>
      </c>
      <c r="K76" s="3">
        <f t="shared" si="3"/>
        <v>0.25</v>
      </c>
      <c r="L76" s="3">
        <f t="shared" si="1"/>
        <v>48</v>
      </c>
      <c r="M76" s="3"/>
      <c r="N76" s="3"/>
      <c r="O76" s="3"/>
      <c r="P76" s="3"/>
      <c r="Q76" s="3"/>
      <c r="R76" s="3"/>
      <c r="S76" s="3"/>
      <c r="T76" s="3"/>
      <c r="U76" s="3"/>
      <c r="V76" s="3"/>
      <c r="W76" s="3"/>
      <c r="X76" s="3"/>
      <c r="Y76" s="3"/>
      <c r="Z76" s="3"/>
      <c r="AA76" s="3"/>
      <c r="AB76" s="3"/>
    </row>
    <row r="77" spans="1:28" x14ac:dyDescent="0.2">
      <c r="A77" s="3" t="s">
        <v>317</v>
      </c>
      <c r="B77" s="3" t="str">
        <f>VLOOKUP(A77,'QAQC ID Reference Page'!A$1:G$10999,2,FALSE)</f>
        <v>OBS0620</v>
      </c>
      <c r="C77" s="11">
        <f>VLOOKUP(A77,'QAQC ID Reference Page'!A$1:G$10999,3,FALSE)</f>
        <v>44000</v>
      </c>
      <c r="D77" s="12">
        <f>VLOOKUP(A77,'QAQC ID Reference Page'!A$1:G$10999,4,FALSE)</f>
        <v>0.28472222222222221</v>
      </c>
      <c r="E77" s="3">
        <f>VLOOKUP(A77,'QAQC ID Reference Page'!A$1:G$10999,5,FALSE)</f>
        <v>1001</v>
      </c>
      <c r="F77" s="3" t="str">
        <f>VLOOKUP(A77,'QAQC ID Reference Page'!A$2:G$10999,6,FALSE)</f>
        <v>C5-1</v>
      </c>
      <c r="G77" s="3" t="str">
        <f>VLOOKUP(A77,'QAQC ID Reference Page'!A$2:G$10999,7,FALSE)</f>
        <v>S</v>
      </c>
      <c r="H77" s="3">
        <v>128</v>
      </c>
      <c r="I77" s="3">
        <v>138</v>
      </c>
      <c r="J77" s="3">
        <v>250</v>
      </c>
      <c r="K77" s="3">
        <f t="shared" si="3"/>
        <v>0.25</v>
      </c>
      <c r="L77" s="3">
        <f t="shared" si="1"/>
        <v>40</v>
      </c>
      <c r="M77" s="3"/>
      <c r="N77" s="3"/>
      <c r="O77" s="3"/>
      <c r="P77" s="3"/>
      <c r="Q77" s="3"/>
      <c r="R77" s="3"/>
      <c r="S77" s="3"/>
      <c r="T77" s="3"/>
      <c r="U77" s="3"/>
      <c r="V77" s="3"/>
      <c r="W77" s="3"/>
      <c r="X77" s="3"/>
      <c r="Y77" s="3"/>
      <c r="Z77" s="3"/>
      <c r="AA77" s="3"/>
      <c r="AB77" s="3"/>
    </row>
    <row r="78" spans="1:28" x14ac:dyDescent="0.2">
      <c r="A78" s="3" t="s">
        <v>326</v>
      </c>
      <c r="B78" s="3" t="str">
        <f>VLOOKUP(A78,'QAQC ID Reference Page'!A$1:G$10999,2,FALSE)</f>
        <v>OBS0620</v>
      </c>
      <c r="C78" s="11">
        <f>VLOOKUP(A78,'QAQC ID Reference Page'!A$1:G$10999,3,FALSE)</f>
        <v>44000</v>
      </c>
      <c r="D78" s="12">
        <f>VLOOKUP(A78,'QAQC ID Reference Page'!A$1:G$10999,4,FALSE)</f>
        <v>0.3888888888888889</v>
      </c>
      <c r="E78" s="3">
        <f>VLOOKUP(A78,'QAQC ID Reference Page'!A$1:G$10999,5,FALSE)</f>
        <v>1030</v>
      </c>
      <c r="F78" s="3" t="str">
        <f>VLOOKUP(A78,'QAQC ID Reference Page'!A$2:G$10999,6,FALSE)</f>
        <v>WFR</v>
      </c>
      <c r="G78" s="3" t="str">
        <f>VLOOKUP(A78,'QAQC ID Reference Page'!A$2:G$10999,7,FALSE)</f>
        <v>S</v>
      </c>
      <c r="H78" s="3">
        <v>132</v>
      </c>
      <c r="I78" s="3">
        <v>146</v>
      </c>
      <c r="J78" s="3">
        <v>250</v>
      </c>
      <c r="K78" s="3">
        <f t="shared" si="3"/>
        <v>0.25</v>
      </c>
      <c r="L78" s="3">
        <f t="shared" si="1"/>
        <v>56</v>
      </c>
      <c r="M78" s="3"/>
      <c r="N78" s="3"/>
      <c r="O78" s="3"/>
      <c r="P78" s="3"/>
      <c r="Q78" s="3"/>
      <c r="R78" s="3"/>
      <c r="S78" s="3"/>
      <c r="T78" s="3"/>
      <c r="U78" s="3"/>
      <c r="V78" s="3"/>
      <c r="W78" s="3"/>
      <c r="X78" s="3"/>
      <c r="Y78" s="3"/>
      <c r="Z78" s="3"/>
      <c r="AA78" s="3"/>
      <c r="AB78" s="3"/>
    </row>
    <row r="79" spans="1:28" x14ac:dyDescent="0.2">
      <c r="A79" s="3" t="s">
        <v>323</v>
      </c>
      <c r="B79" s="3" t="str">
        <f>VLOOKUP(A79,'QAQC ID Reference Page'!A$1:G$10999,2,FALSE)</f>
        <v>OBS0620</v>
      </c>
      <c r="C79" s="11">
        <f>VLOOKUP(A79,'QAQC ID Reference Page'!A$1:G$10999,3,FALSE)</f>
        <v>44000</v>
      </c>
      <c r="D79" s="12">
        <f>VLOOKUP(A79,'QAQC ID Reference Page'!A$1:G$10999,4,FALSE)</f>
        <v>0.34027777777777779</v>
      </c>
      <c r="E79" s="3">
        <f>VLOOKUP(A79,'QAQC ID Reference Page'!A$1:G$10999,5,FALSE)</f>
        <v>1025</v>
      </c>
      <c r="F79" s="3" t="str">
        <f>VLOOKUP(A79,'QAQC ID Reference Page'!A$2:G$10999,6,FALSE)</f>
        <v>D1</v>
      </c>
      <c r="G79" s="3" t="str">
        <f>VLOOKUP(A79,'QAQC ID Reference Page'!A$2:G$10999,7,FALSE)</f>
        <v>S</v>
      </c>
      <c r="H79" s="3">
        <v>131</v>
      </c>
      <c r="I79" s="3">
        <v>131</v>
      </c>
      <c r="J79" s="3">
        <v>250</v>
      </c>
      <c r="K79" s="3">
        <f t="shared" si="3"/>
        <v>0.25</v>
      </c>
      <c r="L79" s="3">
        <f t="shared" si="1"/>
        <v>0</v>
      </c>
      <c r="M79" s="3"/>
      <c r="N79" s="3"/>
      <c r="O79" s="3"/>
      <c r="P79" s="3"/>
      <c r="Q79" s="3"/>
      <c r="R79" s="3"/>
      <c r="S79" s="3"/>
      <c r="T79" s="3"/>
      <c r="U79" s="3"/>
      <c r="V79" s="3"/>
      <c r="W79" s="3"/>
      <c r="X79" s="3"/>
      <c r="Y79" s="3"/>
      <c r="Z79" s="3"/>
      <c r="AA79" s="3"/>
      <c r="AB79" s="3"/>
    </row>
    <row r="80" spans="1:28" x14ac:dyDescent="0.2">
      <c r="A80" s="3" t="s">
        <v>329</v>
      </c>
      <c r="B80" s="3" t="str">
        <f>VLOOKUP(A80,'QAQC ID Reference Page'!A$1:G$10999,2,FALSE)</f>
        <v>OBS0620</v>
      </c>
      <c r="C80" s="11">
        <f>VLOOKUP(A80,'QAQC ID Reference Page'!A$1:G$10999,3,FALSE)</f>
        <v>44000</v>
      </c>
      <c r="D80" s="12">
        <f>VLOOKUP(A80,'QAQC ID Reference Page'!A$1:G$10999,4,FALSE)</f>
        <v>0.4548611111111111</v>
      </c>
      <c r="E80" s="3">
        <f>VLOOKUP(A80,'QAQC ID Reference Page'!A$1:G$10999,5,FALSE)</f>
        <v>1029</v>
      </c>
      <c r="F80" s="3" t="str">
        <f>VLOOKUP(A80,'QAQC ID Reference Page'!A$2:G$10999,6,FALSE)</f>
        <v>WB</v>
      </c>
      <c r="G80" s="3" t="str">
        <f>VLOOKUP(A80,'QAQC ID Reference Page'!A$2:G$10999,7,FALSE)</f>
        <v>S</v>
      </c>
      <c r="H80" s="3">
        <v>126</v>
      </c>
      <c r="I80" s="3">
        <v>136</v>
      </c>
      <c r="J80" s="3">
        <v>250</v>
      </c>
      <c r="K80" s="3">
        <f t="shared" si="3"/>
        <v>0.25</v>
      </c>
      <c r="L80" s="3">
        <f t="shared" si="1"/>
        <v>40</v>
      </c>
      <c r="M80" s="3"/>
      <c r="N80" s="3"/>
      <c r="O80" s="3"/>
      <c r="P80" s="3"/>
      <c r="Q80" s="3"/>
      <c r="R80" s="3"/>
      <c r="S80" s="3"/>
      <c r="T80" s="3"/>
      <c r="U80" s="3"/>
      <c r="V80" s="3"/>
      <c r="W80" s="3"/>
      <c r="X80" s="3"/>
      <c r="Y80" s="3"/>
      <c r="Z80" s="3"/>
      <c r="AA80" s="3"/>
      <c r="AB80" s="3"/>
    </row>
    <row r="81" spans="1:28" x14ac:dyDescent="0.2">
      <c r="A81" s="3" t="s">
        <v>324</v>
      </c>
      <c r="B81" s="3" t="str">
        <f>VLOOKUP(A81,'QAQC ID Reference Page'!A$1:G$10999,2,FALSE)</f>
        <v>OBS0620</v>
      </c>
      <c r="C81" s="11">
        <f>VLOOKUP(A81,'QAQC ID Reference Page'!A$1:G$10999,3,FALSE)</f>
        <v>44000</v>
      </c>
      <c r="D81" s="12">
        <f>VLOOKUP(A81,'QAQC ID Reference Page'!A$1:G$10999,4,FALSE)</f>
        <v>0.35</v>
      </c>
      <c r="E81" s="3">
        <f>VLOOKUP(A81,'QAQC ID Reference Page'!A$1:G$10999,5,FALSE)</f>
        <v>1015</v>
      </c>
      <c r="F81" s="3" t="str">
        <f>VLOOKUP(A81,'QAQC ID Reference Page'!A$2:G$10999,6,FALSE)</f>
        <v>E1</v>
      </c>
      <c r="G81" s="3" t="str">
        <f>VLOOKUP(A81,'QAQC ID Reference Page'!A$2:G$10999,7,FALSE)</f>
        <v>S</v>
      </c>
      <c r="H81" s="3">
        <v>129</v>
      </c>
      <c r="I81" s="3">
        <v>147</v>
      </c>
      <c r="J81" s="3">
        <v>150</v>
      </c>
      <c r="K81" s="3">
        <f t="shared" si="3"/>
        <v>0.15</v>
      </c>
      <c r="L81" s="3">
        <f t="shared" si="1"/>
        <v>120</v>
      </c>
      <c r="M81" s="3"/>
      <c r="N81" s="3"/>
      <c r="O81" s="3"/>
      <c r="P81" s="3"/>
      <c r="Q81" s="3"/>
      <c r="R81" s="3"/>
      <c r="S81" s="3"/>
      <c r="T81" s="3"/>
      <c r="U81" s="3"/>
      <c r="V81" s="3"/>
      <c r="W81" s="3"/>
      <c r="X81" s="3"/>
      <c r="Y81" s="3"/>
      <c r="Z81" s="3"/>
      <c r="AA81" s="3"/>
      <c r="AB81" s="3"/>
    </row>
    <row r="82" spans="1:28" x14ac:dyDescent="0.2">
      <c r="A82" s="3">
        <v>10024</v>
      </c>
      <c r="B82" s="3" t="str">
        <f>VLOOKUP(A82,'QAQC ID Reference Page'!A$1:G$10999,2,FALSE)</f>
        <v>OBS0720</v>
      </c>
      <c r="C82" s="11">
        <f>VLOOKUP(A82,'QAQC ID Reference Page'!A$1:G$10999,3,FALSE)</f>
        <v>44041</v>
      </c>
      <c r="D82" s="12">
        <f>VLOOKUP(A82,'QAQC ID Reference Page'!A$1:G$10999,4,FALSE)</f>
        <v>0.5625</v>
      </c>
      <c r="E82" s="3">
        <f>VLOOKUP(A82,'QAQC ID Reference Page'!A$1:G$10999,5,FALSE)</f>
        <v>1030</v>
      </c>
      <c r="F82" s="3" t="str">
        <f>VLOOKUP(A82,'QAQC ID Reference Page'!A$2:G$10999,6,FALSE)</f>
        <v>EFR</v>
      </c>
      <c r="G82" s="3" t="str">
        <f>VLOOKUP(A82,'QAQC ID Reference Page'!A$2:G$10999,7,FALSE)</f>
        <v>S</v>
      </c>
      <c r="H82" s="3">
        <v>132</v>
      </c>
      <c r="I82" s="3">
        <v>137</v>
      </c>
      <c r="J82" s="3">
        <v>250</v>
      </c>
      <c r="K82" s="3">
        <f t="shared" si="3"/>
        <v>0.25</v>
      </c>
      <c r="L82" s="3">
        <f t="shared" si="1"/>
        <v>20</v>
      </c>
      <c r="M82" s="3"/>
      <c r="N82" s="3"/>
      <c r="O82" s="3"/>
      <c r="P82" s="3"/>
      <c r="Q82" s="3"/>
      <c r="R82" s="3"/>
      <c r="S82" s="3"/>
      <c r="T82" s="3"/>
      <c r="U82" s="3"/>
      <c r="V82" s="3"/>
      <c r="W82" s="3"/>
      <c r="X82" s="3"/>
      <c r="Y82" s="3"/>
      <c r="Z82" s="3"/>
      <c r="AA82" s="3"/>
      <c r="AB82" s="3"/>
    </row>
    <row r="83" spans="1:28" x14ac:dyDescent="0.2">
      <c r="A83" s="3">
        <v>10025</v>
      </c>
      <c r="B83" s="3" t="str">
        <f>VLOOKUP(A83,'QAQC ID Reference Page'!A$1:G$10999,2,FALSE)</f>
        <v>OBS0720</v>
      </c>
      <c r="C83" s="11">
        <f>VLOOKUP(A83,'QAQC ID Reference Page'!A$1:G$10999,3,FALSE)</f>
        <v>44041</v>
      </c>
      <c r="D83" s="12">
        <f>VLOOKUP(A83,'QAQC ID Reference Page'!A$1:G$10999,4,FALSE)</f>
        <v>0.39027777777777778</v>
      </c>
      <c r="E83" s="3">
        <f>VLOOKUP(A83,'QAQC ID Reference Page'!A$1:G$10999,5,FALSE)</f>
        <v>1043</v>
      </c>
      <c r="F83" s="3" t="str">
        <f>VLOOKUP(A83,'QAQC ID Reference Page'!A$2:G$10999,6,FALSE)</f>
        <v>MR</v>
      </c>
      <c r="G83" s="3" t="str">
        <f>VLOOKUP(A83,'QAQC ID Reference Page'!A$2:G$10999,7,FALSE)</f>
        <v>B</v>
      </c>
      <c r="H83" s="3">
        <v>129</v>
      </c>
      <c r="I83" s="3">
        <v>136</v>
      </c>
      <c r="J83" s="3">
        <v>250</v>
      </c>
      <c r="K83" s="3">
        <f t="shared" si="3"/>
        <v>0.25</v>
      </c>
      <c r="L83" s="3">
        <f t="shared" si="1"/>
        <v>28</v>
      </c>
      <c r="M83" s="3"/>
      <c r="N83" s="3"/>
      <c r="O83" s="3"/>
      <c r="P83" s="3"/>
      <c r="Q83" s="3"/>
      <c r="R83" s="3"/>
      <c r="S83" s="3"/>
      <c r="T83" s="3"/>
      <c r="U83" s="3"/>
      <c r="V83" s="3"/>
      <c r="W83" s="3"/>
      <c r="X83" s="3"/>
      <c r="Y83" s="3"/>
      <c r="Z83" s="3"/>
      <c r="AA83" s="3"/>
      <c r="AB83" s="3"/>
    </row>
    <row r="84" spans="1:28" x14ac:dyDescent="0.2">
      <c r="A84" s="3">
        <v>10026</v>
      </c>
      <c r="B84" s="3" t="str">
        <f>VLOOKUP(A84,'QAQC ID Reference Page'!A$1:G$10999,2,FALSE)</f>
        <v>OBS0720</v>
      </c>
      <c r="C84" s="11">
        <f>VLOOKUP(A84,'QAQC ID Reference Page'!A$1:G$10999,3,FALSE)</f>
        <v>44041</v>
      </c>
      <c r="D84" s="12">
        <f>VLOOKUP(A84,'QAQC ID Reference Page'!A$1:G$10999,4,FALSE)</f>
        <v>0.34027777777777779</v>
      </c>
      <c r="E84" s="3">
        <f>VLOOKUP(A84,'QAQC ID Reference Page'!A$1:G$10999,5,FALSE)</f>
        <v>1012</v>
      </c>
      <c r="F84" s="3" t="str">
        <f>VLOOKUP(A84,'QAQC ID Reference Page'!A$2:G$10999,6,FALSE)</f>
        <v>G6</v>
      </c>
      <c r="G84" s="3" t="str">
        <f>VLOOKUP(A84,'QAQC ID Reference Page'!A$2:G$10999,7,FALSE)</f>
        <v>S</v>
      </c>
      <c r="H84" s="3">
        <v>126</v>
      </c>
      <c r="I84" s="3">
        <v>130</v>
      </c>
      <c r="J84" s="3">
        <v>250</v>
      </c>
      <c r="K84" s="3">
        <f t="shared" si="3"/>
        <v>0.25</v>
      </c>
      <c r="L84" s="3">
        <f t="shared" si="1"/>
        <v>16</v>
      </c>
      <c r="M84" s="3"/>
      <c r="N84" s="3"/>
      <c r="O84" s="3"/>
      <c r="P84" s="3"/>
      <c r="Q84" s="3"/>
      <c r="R84" s="3"/>
      <c r="S84" s="3"/>
      <c r="T84" s="3"/>
      <c r="U84" s="3"/>
      <c r="V84" s="3"/>
      <c r="W84" s="3"/>
      <c r="X84" s="3"/>
      <c r="Y84" s="3"/>
      <c r="Z84" s="3"/>
      <c r="AA84" s="3"/>
      <c r="AB84" s="3"/>
    </row>
    <row r="85" spans="1:28" x14ac:dyDescent="0.2">
      <c r="A85" s="3">
        <v>10027</v>
      </c>
      <c r="B85" s="3" t="str">
        <f>VLOOKUP(A85,'QAQC ID Reference Page'!A$1:G$10999,2,FALSE)</f>
        <v>OBS0720</v>
      </c>
      <c r="C85" s="11">
        <f>VLOOKUP(A85,'QAQC ID Reference Page'!A$1:G$10999,3,FALSE)</f>
        <v>44041</v>
      </c>
      <c r="D85" s="12">
        <f>VLOOKUP(A85,'QAQC ID Reference Page'!A$1:G$10999,4,FALSE)</f>
        <v>0.42152777777777778</v>
      </c>
      <c r="E85" s="3">
        <f>VLOOKUP(A85,'QAQC ID Reference Page'!A$1:G$10999,5,FALSE)</f>
        <v>1004</v>
      </c>
      <c r="F85" s="3" t="str">
        <f>VLOOKUP(A85,'QAQC ID Reference Page'!A$2:G$10999,6,FALSE)</f>
        <v>TR-UP</v>
      </c>
      <c r="G85" s="3" t="str">
        <f>VLOOKUP(A85,'QAQC ID Reference Page'!A$2:G$10999,7,FALSE)</f>
        <v>S</v>
      </c>
      <c r="H85" s="3">
        <v>130</v>
      </c>
      <c r="I85" s="3">
        <v>133</v>
      </c>
      <c r="J85" s="3">
        <v>250</v>
      </c>
      <c r="K85" s="3">
        <f t="shared" si="3"/>
        <v>0.25</v>
      </c>
      <c r="L85" s="3">
        <f t="shared" si="1"/>
        <v>12</v>
      </c>
      <c r="M85" s="3"/>
      <c r="N85" s="3"/>
      <c r="O85" s="3"/>
      <c r="P85" s="3"/>
      <c r="Q85" s="3"/>
      <c r="R85" s="3"/>
      <c r="S85" s="3"/>
      <c r="T85" s="3"/>
      <c r="U85" s="3"/>
      <c r="V85" s="3"/>
      <c r="W85" s="3"/>
      <c r="X85" s="3"/>
      <c r="Y85" s="3"/>
      <c r="Z85" s="3"/>
      <c r="AA85" s="3"/>
      <c r="AB85" s="3"/>
    </row>
    <row r="86" spans="1:28" x14ac:dyDescent="0.2">
      <c r="A86" s="3">
        <v>10028</v>
      </c>
      <c r="B86" s="3" t="str">
        <f>VLOOKUP(A86,'QAQC ID Reference Page'!A$1:G$10999,2,FALSE)</f>
        <v>OBS0720</v>
      </c>
      <c r="C86" s="11">
        <f>VLOOKUP(A86,'QAQC ID Reference Page'!A$1:G$10999,3,FALSE)</f>
        <v>44041</v>
      </c>
      <c r="D86" s="12">
        <f>VLOOKUP(A86,'QAQC ID Reference Page'!A$1:G$10999,4,FALSE)</f>
        <v>0.37916666666666665</v>
      </c>
      <c r="E86" s="3">
        <f>VLOOKUP(A86,'QAQC ID Reference Page'!A$1:G$10999,5,FALSE)</f>
        <v>1013</v>
      </c>
      <c r="F86" s="3" t="str">
        <f>VLOOKUP(A86,'QAQC ID Reference Page'!A$2:G$10999,6,FALSE)</f>
        <v>J7C</v>
      </c>
      <c r="G86" s="3" t="str">
        <f>VLOOKUP(A86,'QAQC ID Reference Page'!A$2:G$10999,7,FALSE)</f>
        <v>B</v>
      </c>
      <c r="H86" s="3">
        <v>129</v>
      </c>
      <c r="I86" s="3">
        <v>136</v>
      </c>
      <c r="J86" s="3">
        <v>250</v>
      </c>
      <c r="K86" s="3">
        <f t="shared" si="3"/>
        <v>0.25</v>
      </c>
      <c r="L86" s="3">
        <f t="shared" si="1"/>
        <v>28</v>
      </c>
      <c r="M86" s="3"/>
      <c r="N86" s="3"/>
      <c r="O86" s="3"/>
      <c r="P86" s="3"/>
      <c r="Q86" s="3"/>
      <c r="R86" s="3"/>
      <c r="S86" s="3"/>
      <c r="T86" s="3"/>
      <c r="U86" s="3"/>
      <c r="V86" s="3"/>
      <c r="W86" s="3"/>
      <c r="X86" s="3"/>
      <c r="Y86" s="3"/>
      <c r="Z86" s="3"/>
      <c r="AA86" s="3"/>
      <c r="AB86" s="3"/>
    </row>
    <row r="87" spans="1:28" x14ac:dyDescent="0.2">
      <c r="A87" s="3">
        <v>10029</v>
      </c>
      <c r="B87" s="3" t="str">
        <f>VLOOKUP(A87,'QAQC ID Reference Page'!A$1:G$10999,2,FALSE)</f>
        <v>OBS0720</v>
      </c>
      <c r="C87" s="11">
        <f>VLOOKUP(A87,'QAQC ID Reference Page'!A$1:G$10999,3,FALSE)</f>
        <v>44041</v>
      </c>
      <c r="D87" s="12">
        <f>VLOOKUP(A87,'QAQC ID Reference Page'!A$1:G$10999,4,FALSE)</f>
        <v>0.34027777777777779</v>
      </c>
      <c r="E87" s="3">
        <f>VLOOKUP(A87,'QAQC ID Reference Page'!A$1:G$10999,5,FALSE)</f>
        <v>1019</v>
      </c>
      <c r="F87" s="3" t="str">
        <f>VLOOKUP(A87,'QAQC ID Reference Page'!A$2:G$10999,6,FALSE)</f>
        <v>G6</v>
      </c>
      <c r="G87" s="3" t="str">
        <f>VLOOKUP(A87,'QAQC ID Reference Page'!A$2:G$10999,7,FALSE)</f>
        <v>B</v>
      </c>
      <c r="H87" s="3">
        <v>132</v>
      </c>
      <c r="I87" s="3">
        <v>141</v>
      </c>
      <c r="J87" s="3">
        <v>250</v>
      </c>
      <c r="K87" s="3">
        <f t="shared" si="3"/>
        <v>0.25</v>
      </c>
      <c r="L87" s="3">
        <f t="shared" si="1"/>
        <v>36</v>
      </c>
      <c r="M87" s="3"/>
      <c r="N87" s="3"/>
      <c r="O87" s="3"/>
      <c r="P87" s="3"/>
      <c r="Q87" s="3"/>
      <c r="R87" s="3"/>
      <c r="S87" s="3"/>
      <c r="T87" s="3"/>
      <c r="U87" s="3"/>
      <c r="V87" s="3"/>
      <c r="W87" s="3"/>
      <c r="X87" s="3"/>
      <c r="Y87" s="3"/>
      <c r="Z87" s="3"/>
      <c r="AA87" s="3"/>
      <c r="AB87" s="3"/>
    </row>
    <row r="88" spans="1:28" x14ac:dyDescent="0.2">
      <c r="A88" s="3">
        <v>10030</v>
      </c>
      <c r="B88" s="3" t="str">
        <f>VLOOKUP(A88,'QAQC ID Reference Page'!A$1:G$10999,2,FALSE)</f>
        <v>OBS0720</v>
      </c>
      <c r="C88" s="11">
        <f>VLOOKUP(A88,'QAQC ID Reference Page'!A$1:G$10999,3,FALSE)</f>
        <v>44041</v>
      </c>
      <c r="D88" s="12">
        <f>VLOOKUP(A88,'QAQC ID Reference Page'!A$1:G$10999,4,FALSE)</f>
        <v>0.43472222222222223</v>
      </c>
      <c r="E88" s="3">
        <f>VLOOKUP(A88,'QAQC ID Reference Page'!A$1:G$10999,5,FALSE)</f>
        <v>1010</v>
      </c>
      <c r="F88" s="3" t="str">
        <f>VLOOKUP(A88,'QAQC ID Reference Page'!A$2:G$10999,6,FALSE)</f>
        <v>AR</v>
      </c>
      <c r="G88" s="3" t="str">
        <f>VLOOKUP(A88,'QAQC ID Reference Page'!A$2:G$10999,7,FALSE)</f>
        <v>S</v>
      </c>
      <c r="H88" s="3">
        <v>127</v>
      </c>
      <c r="I88" s="3">
        <v>133</v>
      </c>
      <c r="J88" s="3">
        <v>250</v>
      </c>
      <c r="K88" s="3">
        <f t="shared" si="3"/>
        <v>0.25</v>
      </c>
      <c r="L88" s="3">
        <f t="shared" si="1"/>
        <v>24</v>
      </c>
      <c r="M88" s="3"/>
      <c r="N88" s="3"/>
      <c r="O88" s="3"/>
      <c r="P88" s="3"/>
      <c r="Q88" s="3"/>
      <c r="R88" s="3"/>
      <c r="S88" s="3"/>
      <c r="T88" s="3"/>
      <c r="U88" s="3"/>
      <c r="V88" s="3"/>
      <c r="W88" s="3"/>
      <c r="X88" s="3"/>
      <c r="Y88" s="3"/>
      <c r="Z88" s="3"/>
      <c r="AA88" s="3"/>
      <c r="AB88" s="3"/>
    </row>
    <row r="89" spans="1:28" x14ac:dyDescent="0.2">
      <c r="A89" s="3">
        <v>10031</v>
      </c>
      <c r="B89" s="3" t="str">
        <f>VLOOKUP(A89,'QAQC ID Reference Page'!A$1:G$10999,2,FALSE)</f>
        <v>OBS0720</v>
      </c>
      <c r="C89" s="11">
        <f>VLOOKUP(A89,'QAQC ID Reference Page'!A$1:G$10999,3,FALSE)</f>
        <v>44041</v>
      </c>
      <c r="D89" s="12">
        <f>VLOOKUP(A89,'QAQC ID Reference Page'!A$1:G$10999,4,FALSE)</f>
        <v>0.39027777777777778</v>
      </c>
      <c r="E89" s="3">
        <f>VLOOKUP(A89,'QAQC ID Reference Page'!A$1:G$10999,5,FALSE)</f>
        <v>1025</v>
      </c>
      <c r="F89" s="3" t="str">
        <f>VLOOKUP(A89,'QAQC ID Reference Page'!A$2:G$10999,6,FALSE)</f>
        <v>MR</v>
      </c>
      <c r="G89" s="3" t="str">
        <f>VLOOKUP(A89,'QAQC ID Reference Page'!A$2:G$10999,7,FALSE)</f>
        <v>S</v>
      </c>
      <c r="H89" s="3">
        <v>127</v>
      </c>
      <c r="I89" s="3">
        <v>130</v>
      </c>
      <c r="J89" s="3">
        <v>250</v>
      </c>
      <c r="K89" s="3">
        <f t="shared" si="3"/>
        <v>0.25</v>
      </c>
      <c r="L89" s="3">
        <f t="shared" si="1"/>
        <v>12</v>
      </c>
      <c r="M89" s="3"/>
      <c r="N89" s="3"/>
      <c r="O89" s="3"/>
      <c r="P89" s="3"/>
      <c r="Q89" s="3"/>
      <c r="R89" s="3"/>
      <c r="S89" s="3"/>
      <c r="T89" s="3"/>
      <c r="U89" s="3"/>
      <c r="V89" s="3"/>
      <c r="W89" s="3"/>
      <c r="X89" s="3"/>
      <c r="Y89" s="3"/>
      <c r="Z89" s="3"/>
      <c r="AA89" s="3"/>
      <c r="AB89" s="3"/>
    </row>
    <row r="90" spans="1:28" x14ac:dyDescent="0.2">
      <c r="A90" s="3">
        <v>10032</v>
      </c>
      <c r="B90" s="3" t="str">
        <f>VLOOKUP(A90,'QAQC ID Reference Page'!A$1:G$10999,2,FALSE)</f>
        <v>OBS0720</v>
      </c>
      <c r="C90" s="11">
        <f>VLOOKUP(A90,'QAQC ID Reference Page'!A$1:G$10999,3,FALSE)</f>
        <v>44041</v>
      </c>
      <c r="D90" s="12">
        <f>VLOOKUP(A90,'QAQC ID Reference Page'!A$1:G$10999,4,FALSE)</f>
        <v>0.44444444444444442</v>
      </c>
      <c r="E90" s="3">
        <f>VLOOKUP(A90,'QAQC ID Reference Page'!A$1:G$10999,5,FALSE)</f>
        <v>1008</v>
      </c>
      <c r="F90" s="3" t="str">
        <f>VLOOKUP(A90,'QAQC ID Reference Page'!A$2:G$10999,6,FALSE)</f>
        <v>BR</v>
      </c>
      <c r="G90" s="3" t="str">
        <f>VLOOKUP(A90,'QAQC ID Reference Page'!A$2:G$10999,7,FALSE)</f>
        <v>S</v>
      </c>
      <c r="H90" s="3">
        <v>128</v>
      </c>
      <c r="I90" s="3">
        <v>131</v>
      </c>
      <c r="J90" s="3">
        <v>250</v>
      </c>
      <c r="K90" s="3">
        <f t="shared" si="3"/>
        <v>0.25</v>
      </c>
      <c r="L90" s="3">
        <f t="shared" si="1"/>
        <v>12</v>
      </c>
      <c r="M90" s="3"/>
      <c r="N90" s="3"/>
      <c r="O90" s="3"/>
      <c r="P90" s="3"/>
      <c r="Q90" s="3"/>
      <c r="R90" s="3"/>
      <c r="S90" s="3"/>
      <c r="T90" s="3"/>
      <c r="U90" s="3"/>
      <c r="V90" s="3"/>
      <c r="W90" s="3"/>
      <c r="X90" s="3"/>
      <c r="Y90" s="3"/>
      <c r="Z90" s="3"/>
      <c r="AA90" s="3"/>
      <c r="AB90" s="3"/>
    </row>
    <row r="91" spans="1:28" x14ac:dyDescent="0.2">
      <c r="A91" s="3">
        <v>10033</v>
      </c>
      <c r="B91" s="3" t="str">
        <f>VLOOKUP(A91,'QAQC ID Reference Page'!A$1:G$10999,2,FALSE)</f>
        <v>OBS0720</v>
      </c>
      <c r="C91" s="11">
        <f>VLOOKUP(A91,'QAQC ID Reference Page'!A$1:G$10999,3,FALSE)</f>
        <v>44041</v>
      </c>
      <c r="D91" s="12">
        <f>VLOOKUP(A91,'QAQC ID Reference Page'!A$1:G$10999,4,FALSE)</f>
        <v>0.5131944444444444</v>
      </c>
      <c r="E91" s="3">
        <f>VLOOKUP(A91,'QAQC ID Reference Page'!A$1:G$10999,5,FALSE)</f>
        <v>1017</v>
      </c>
      <c r="F91" s="3" t="str">
        <f>VLOOKUP(A91,'QAQC ID Reference Page'!A$2:G$10999,6,FALSE)</f>
        <v>G9</v>
      </c>
      <c r="G91" s="3" t="str">
        <f>VLOOKUP(A91,'QAQC ID Reference Page'!A$2:G$10999,7,FALSE)</f>
        <v>S</v>
      </c>
      <c r="H91" s="3">
        <v>127</v>
      </c>
      <c r="I91" s="3">
        <v>130</v>
      </c>
      <c r="J91" s="3">
        <v>250</v>
      </c>
      <c r="K91" s="3">
        <f t="shared" si="3"/>
        <v>0.25</v>
      </c>
      <c r="L91" s="3">
        <f t="shared" si="1"/>
        <v>12</v>
      </c>
      <c r="M91" s="3"/>
      <c r="N91" s="3"/>
      <c r="O91" s="3"/>
      <c r="P91" s="3"/>
      <c r="Q91" s="3"/>
      <c r="R91" s="3"/>
      <c r="S91" s="3"/>
      <c r="T91" s="3"/>
      <c r="U91" s="3"/>
      <c r="V91" s="3"/>
      <c r="W91" s="3"/>
      <c r="X91" s="3"/>
      <c r="Y91" s="3"/>
      <c r="Z91" s="3"/>
      <c r="AA91" s="3"/>
      <c r="AB91" s="3"/>
    </row>
    <row r="92" spans="1:28" x14ac:dyDescent="0.2">
      <c r="A92" s="3">
        <v>10034</v>
      </c>
      <c r="B92" s="3" t="str">
        <f>VLOOKUP(A92,'QAQC ID Reference Page'!A$1:G$10999,2,FALSE)</f>
        <v>OBS0720</v>
      </c>
      <c r="C92" s="11">
        <f>VLOOKUP(A92,'QAQC ID Reference Page'!A$1:G$10999,3,FALSE)</f>
        <v>44041</v>
      </c>
      <c r="D92" s="12">
        <f>VLOOKUP(A92,'QAQC ID Reference Page'!A$1:G$10999,4,FALSE)</f>
        <v>0.3576388888888889</v>
      </c>
      <c r="E92" s="3">
        <f>VLOOKUP(A92,'QAQC ID Reference Page'!A$1:G$10999,5,FALSE)</f>
        <v>1033</v>
      </c>
      <c r="F92" s="3" t="str">
        <f>VLOOKUP(A92,'QAQC ID Reference Page'!A$2:G$10999,6,FALSE)</f>
        <v>DR</v>
      </c>
      <c r="G92" s="3" t="str">
        <f>VLOOKUP(A92,'QAQC ID Reference Page'!A$2:G$10999,7,FALSE)</f>
        <v>S</v>
      </c>
      <c r="H92" s="3">
        <v>126</v>
      </c>
      <c r="I92" s="3">
        <v>131</v>
      </c>
      <c r="J92" s="3">
        <v>250</v>
      </c>
      <c r="K92" s="3">
        <f t="shared" si="3"/>
        <v>0.25</v>
      </c>
      <c r="L92" s="3">
        <f t="shared" si="1"/>
        <v>20</v>
      </c>
      <c r="M92" s="3"/>
      <c r="N92" s="3"/>
      <c r="O92" s="3"/>
      <c r="P92" s="3"/>
      <c r="Q92" s="3"/>
      <c r="R92" s="3"/>
      <c r="S92" s="3"/>
      <c r="T92" s="3"/>
      <c r="U92" s="3"/>
      <c r="V92" s="3"/>
      <c r="W92" s="3"/>
      <c r="X92" s="3"/>
      <c r="Y92" s="3"/>
      <c r="Z92" s="3"/>
      <c r="AA92" s="3"/>
      <c r="AB92" s="3"/>
    </row>
    <row r="93" spans="1:28" x14ac:dyDescent="0.2">
      <c r="A93" s="3">
        <v>10035</v>
      </c>
      <c r="B93" s="3" t="str">
        <f>VLOOKUP(A93,'QAQC ID Reference Page'!A$1:G$10999,2,FALSE)</f>
        <v>OBS0720</v>
      </c>
      <c r="C93" s="11">
        <f>VLOOKUP(A93,'QAQC ID Reference Page'!A$1:G$10999,3,FALSE)</f>
        <v>44041</v>
      </c>
      <c r="D93" s="12">
        <f>VLOOKUP(A93,'QAQC ID Reference Page'!A$1:G$10999,4,FALSE)</f>
        <v>0.37916666666666665</v>
      </c>
      <c r="E93" s="3">
        <f>VLOOKUP(A93,'QAQC ID Reference Page'!A$1:G$10999,5,FALSE)</f>
        <v>1007</v>
      </c>
      <c r="F93" s="3" t="str">
        <f>VLOOKUP(A93,'QAQC ID Reference Page'!A$2:G$10999,6,FALSE)</f>
        <v>J7C</v>
      </c>
      <c r="G93" s="3" t="str">
        <f>VLOOKUP(A93,'QAQC ID Reference Page'!A$2:G$10999,7,FALSE)</f>
        <v>S</v>
      </c>
      <c r="H93" s="3">
        <v>133</v>
      </c>
      <c r="I93" s="3">
        <v>138</v>
      </c>
      <c r="J93" s="3">
        <v>250</v>
      </c>
      <c r="K93" s="3">
        <f t="shared" si="3"/>
        <v>0.25</v>
      </c>
      <c r="L93" s="3">
        <f t="shared" si="1"/>
        <v>20</v>
      </c>
      <c r="M93" s="3"/>
      <c r="N93" s="3"/>
      <c r="O93" s="3"/>
      <c r="P93" s="3"/>
      <c r="Q93" s="3"/>
      <c r="R93" s="3"/>
      <c r="S93" s="3"/>
      <c r="T93" s="3"/>
      <c r="U93" s="3"/>
      <c r="V93" s="3"/>
      <c r="W93" s="3"/>
      <c r="X93" s="3"/>
      <c r="Y93" s="3"/>
      <c r="Z93" s="3"/>
      <c r="AA93" s="3"/>
      <c r="AB93" s="3"/>
    </row>
    <row r="94" spans="1:28" x14ac:dyDescent="0.2">
      <c r="A94" s="3">
        <v>10036</v>
      </c>
      <c r="B94" s="3" t="str">
        <f>VLOOKUP(A94,'QAQC ID Reference Page'!A$1:G$10999,2,FALSE)</f>
        <v>OBS0720</v>
      </c>
      <c r="C94" s="11">
        <f>VLOOKUP(A94,'QAQC ID Reference Page'!A$1:G$10999,3,FALSE)</f>
        <v>44041</v>
      </c>
      <c r="D94" s="12">
        <f>VLOOKUP(A94,'QAQC ID Reference Page'!A$1:G$10999,4,FALSE)</f>
        <v>0.46111111111111114</v>
      </c>
      <c r="E94" s="3">
        <f>VLOOKUP(A94,'QAQC ID Reference Page'!A$1:G$10999,5,FALSE)</f>
        <v>1022</v>
      </c>
      <c r="F94" s="3" t="str">
        <f>VLOOKUP(A94,'QAQC ID Reference Page'!A$2:G$10999,6,FALSE)</f>
        <v>I9</v>
      </c>
      <c r="G94" s="3" t="str">
        <f>VLOOKUP(A94,'QAQC ID Reference Page'!A$2:G$10999,7,FALSE)</f>
        <v>B</v>
      </c>
      <c r="H94" s="3">
        <v>126</v>
      </c>
      <c r="I94" s="3">
        <v>129</v>
      </c>
      <c r="J94" s="3">
        <v>250</v>
      </c>
      <c r="K94" s="3">
        <f t="shared" si="3"/>
        <v>0.25</v>
      </c>
      <c r="L94" s="3">
        <f t="shared" si="1"/>
        <v>12</v>
      </c>
      <c r="M94" s="3"/>
      <c r="N94" s="3"/>
      <c r="O94" s="3"/>
      <c r="P94" s="3"/>
      <c r="Q94" s="3"/>
      <c r="R94" s="3"/>
      <c r="S94" s="3"/>
      <c r="T94" s="3"/>
      <c r="U94" s="3"/>
      <c r="V94" s="3"/>
      <c r="W94" s="3"/>
      <c r="X94" s="3"/>
      <c r="Y94" s="3"/>
      <c r="Z94" s="3"/>
      <c r="AA94" s="3"/>
      <c r="AB94" s="3"/>
    </row>
    <row r="95" spans="1:28" x14ac:dyDescent="0.2">
      <c r="A95" s="3">
        <v>10037</v>
      </c>
      <c r="B95" s="3" t="str">
        <f>VLOOKUP(A95,'QAQC ID Reference Page'!A$1:G$10999,2,FALSE)</f>
        <v>OBS0720</v>
      </c>
      <c r="C95" s="11">
        <f>VLOOKUP(A95,'QAQC ID Reference Page'!A$1:G$10999,3,FALSE)</f>
        <v>44041</v>
      </c>
      <c r="D95" s="12">
        <f>VLOOKUP(A95,'QAQC ID Reference Page'!A$1:G$10999,4,FALSE)</f>
        <v>0.40486111111111112</v>
      </c>
      <c r="E95" s="3">
        <f>VLOOKUP(A95,'QAQC ID Reference Page'!A$1:G$10999,5,FALSE)</f>
        <v>1011</v>
      </c>
      <c r="F95" s="3" t="str">
        <f>VLOOKUP(A95,'QAQC ID Reference Page'!A$2:G$10999,6,FALSE)</f>
        <v>TR</v>
      </c>
      <c r="G95" s="3" t="str">
        <f>VLOOKUP(A95,'QAQC ID Reference Page'!A$2:G$10999,7,FALSE)</f>
        <v>S</v>
      </c>
      <c r="H95" s="3">
        <v>125</v>
      </c>
      <c r="I95" s="3">
        <v>130</v>
      </c>
      <c r="J95" s="3">
        <v>250</v>
      </c>
      <c r="K95" s="3">
        <f t="shared" si="3"/>
        <v>0.25</v>
      </c>
      <c r="L95" s="3">
        <f t="shared" si="1"/>
        <v>20</v>
      </c>
      <c r="M95" s="3"/>
      <c r="N95" s="3"/>
      <c r="O95" s="3"/>
      <c r="P95" s="3"/>
      <c r="Q95" s="3"/>
      <c r="R95" s="3"/>
      <c r="S95" s="3"/>
      <c r="T95" s="3"/>
      <c r="U95" s="3"/>
      <c r="V95" s="3"/>
      <c r="W95" s="3"/>
      <c r="X95" s="3"/>
      <c r="Y95" s="3"/>
      <c r="Z95" s="3"/>
      <c r="AA95" s="3"/>
      <c r="AB95" s="3"/>
    </row>
    <row r="96" spans="1:28" x14ac:dyDescent="0.2">
      <c r="A96" s="3">
        <v>10038</v>
      </c>
      <c r="B96" s="3" t="str">
        <f>VLOOKUP(A96,'QAQC ID Reference Page'!A$1:G$10999,2,FALSE)</f>
        <v>OBS0720</v>
      </c>
      <c r="C96" s="11">
        <f>VLOOKUP(A96,'QAQC ID Reference Page'!A$1:G$10999,3,FALSE)</f>
        <v>44041</v>
      </c>
      <c r="D96" s="12">
        <f>VLOOKUP(A96,'QAQC ID Reference Page'!A$1:G$10999,4,FALSE)</f>
        <v>0.40486111111111112</v>
      </c>
      <c r="E96" s="3">
        <f>VLOOKUP(A96,'QAQC ID Reference Page'!A$1:G$10999,5,FALSE)</f>
        <v>1014</v>
      </c>
      <c r="F96" s="3" t="str">
        <f>VLOOKUP(A96,'QAQC ID Reference Page'!A$2:G$10999,6,FALSE)</f>
        <v>TR</v>
      </c>
      <c r="G96" s="3" t="str">
        <f>VLOOKUP(A96,'QAQC ID Reference Page'!A$2:G$10999,7,FALSE)</f>
        <v>B</v>
      </c>
      <c r="H96" s="3">
        <v>134</v>
      </c>
      <c r="I96" s="3">
        <v>132</v>
      </c>
      <c r="J96" s="3">
        <v>250</v>
      </c>
      <c r="K96" s="3">
        <f t="shared" si="3"/>
        <v>0.25</v>
      </c>
      <c r="L96" s="3">
        <f t="shared" si="1"/>
        <v>-8</v>
      </c>
      <c r="M96" s="3"/>
      <c r="N96" s="3"/>
      <c r="O96" s="3"/>
      <c r="P96" s="3"/>
      <c r="Q96" s="3"/>
      <c r="R96" s="3"/>
      <c r="S96" s="3"/>
      <c r="T96" s="3"/>
      <c r="U96" s="3"/>
      <c r="V96" s="3"/>
      <c r="W96" s="3"/>
      <c r="X96" s="3"/>
      <c r="Y96" s="3"/>
      <c r="Z96" s="3"/>
      <c r="AA96" s="3"/>
      <c r="AB96" s="3"/>
    </row>
    <row r="97" spans="1:28" x14ac:dyDescent="0.2">
      <c r="A97" s="3">
        <v>10039</v>
      </c>
      <c r="B97" s="3" t="str">
        <f>VLOOKUP(A97,'QAQC ID Reference Page'!A$1:G$10999,2,FALSE)</f>
        <v>OBS0720</v>
      </c>
      <c r="C97" s="11">
        <f>VLOOKUP(A97,'QAQC ID Reference Page'!A$1:G$10999,3,FALSE)</f>
        <v>44041</v>
      </c>
      <c r="D97" s="12">
        <f>VLOOKUP(A97,'QAQC ID Reference Page'!A$1:G$10999,4,FALSE)</f>
        <v>0.49583333333333335</v>
      </c>
      <c r="E97" s="3">
        <f>VLOOKUP(A97,'QAQC ID Reference Page'!A$1:G$10999,5,FALSE)</f>
        <v>1006</v>
      </c>
      <c r="F97" s="3" t="str">
        <f>VLOOKUP(A97,'QAQC ID Reference Page'!A$2:G$10999,6,FALSE)</f>
        <v>G7C</v>
      </c>
      <c r="G97" s="3" t="str">
        <f>VLOOKUP(A97,'QAQC ID Reference Page'!A$2:G$10999,7,FALSE)</f>
        <v>B</v>
      </c>
      <c r="H97" s="3">
        <v>127</v>
      </c>
      <c r="I97" s="3">
        <v>133</v>
      </c>
      <c r="J97" s="3">
        <v>250</v>
      </c>
      <c r="K97" s="3">
        <f t="shared" si="3"/>
        <v>0.25</v>
      </c>
      <c r="L97" s="3">
        <f t="shared" si="1"/>
        <v>24</v>
      </c>
      <c r="M97" s="3"/>
      <c r="N97" s="3"/>
      <c r="O97" s="3"/>
      <c r="P97" s="3"/>
      <c r="Q97" s="3"/>
      <c r="R97" s="3"/>
      <c r="S97" s="3"/>
      <c r="T97" s="3"/>
      <c r="U97" s="3"/>
      <c r="V97" s="3"/>
      <c r="W97" s="3"/>
      <c r="X97" s="3"/>
      <c r="Y97" s="3"/>
      <c r="Z97" s="3"/>
      <c r="AA97" s="3"/>
      <c r="AB97" s="3"/>
    </row>
    <row r="98" spans="1:28" x14ac:dyDescent="0.2">
      <c r="A98" s="3">
        <v>10041</v>
      </c>
      <c r="B98" s="3" t="str">
        <f>VLOOKUP(A98,'QAQC ID Reference Page'!A$1:G$10999,2,FALSE)</f>
        <v>OBS0720</v>
      </c>
      <c r="C98" s="11">
        <f>VLOOKUP(A98,'QAQC ID Reference Page'!A$1:G$10999,3,FALSE)</f>
        <v>44041</v>
      </c>
      <c r="D98" s="12">
        <f>VLOOKUP(A98,'QAQC ID Reference Page'!A$1:G$10999,4,FALSE)</f>
        <v>0.49583333333333335</v>
      </c>
      <c r="E98" s="3">
        <f>VLOOKUP(A98,'QAQC ID Reference Page'!A$1:G$10999,5,FALSE)</f>
        <v>1005</v>
      </c>
      <c r="F98" s="3" t="str">
        <f>VLOOKUP(A98,'QAQC ID Reference Page'!A$2:G$10999,6,FALSE)</f>
        <v>G7C</v>
      </c>
      <c r="G98" s="3" t="str">
        <f>VLOOKUP(A98,'QAQC ID Reference Page'!A$2:G$10999,7,FALSE)</f>
        <v>S</v>
      </c>
      <c r="H98" s="3">
        <v>130</v>
      </c>
      <c r="I98" s="3">
        <v>134</v>
      </c>
      <c r="J98" s="3">
        <v>250</v>
      </c>
      <c r="K98" s="3">
        <f t="shared" si="3"/>
        <v>0.25</v>
      </c>
      <c r="L98" s="3">
        <f t="shared" si="1"/>
        <v>16</v>
      </c>
      <c r="M98" s="3"/>
      <c r="N98" s="3"/>
      <c r="O98" s="3"/>
      <c r="P98" s="3"/>
      <c r="Q98" s="3"/>
      <c r="R98" s="3"/>
      <c r="S98" s="3"/>
      <c r="T98" s="3"/>
      <c r="U98" s="3"/>
      <c r="V98" s="3"/>
      <c r="W98" s="3"/>
      <c r="X98" s="3"/>
      <c r="Y98" s="3"/>
      <c r="Z98" s="3"/>
      <c r="AA98" s="3"/>
      <c r="AB98" s="3"/>
    </row>
    <row r="99" spans="1:28" x14ac:dyDescent="0.2">
      <c r="A99" s="3">
        <v>10042</v>
      </c>
      <c r="B99" s="3" t="str">
        <f>VLOOKUP(A99,'QAQC ID Reference Page'!A$1:G$10999,2,FALSE)</f>
        <v>OBS0720</v>
      </c>
      <c r="C99" s="11">
        <f>VLOOKUP(A99,'QAQC ID Reference Page'!A$1:G$10999,3,FALSE)</f>
        <v>44042</v>
      </c>
      <c r="D99" s="12">
        <f>VLOOKUP(A99,'QAQC ID Reference Page'!A$1:G$10999,4,FALSE)</f>
        <v>0.47916666666666669</v>
      </c>
      <c r="E99" s="3">
        <f>VLOOKUP(A99,'QAQC ID Reference Page'!A$1:G$10999,5,FALSE)</f>
        <v>1025</v>
      </c>
      <c r="F99" s="3" t="str">
        <f>VLOOKUP(A99,'QAQC ID Reference Page'!A$2:G$10999,6,FALSE)</f>
        <v>E7C</v>
      </c>
      <c r="G99" s="3" t="str">
        <f>VLOOKUP(A99,'QAQC ID Reference Page'!A$2:G$10999,7,FALSE)</f>
        <v>B</v>
      </c>
      <c r="H99" s="3">
        <v>130</v>
      </c>
      <c r="I99" s="3">
        <v>144</v>
      </c>
      <c r="J99" s="3">
        <v>250</v>
      </c>
      <c r="K99" s="3">
        <f t="shared" si="3"/>
        <v>0.25</v>
      </c>
      <c r="L99" s="3">
        <f t="shared" si="1"/>
        <v>56</v>
      </c>
      <c r="M99" s="3"/>
      <c r="N99" s="3"/>
      <c r="O99" s="3"/>
      <c r="P99" s="3"/>
      <c r="Q99" s="3"/>
      <c r="R99" s="3"/>
      <c r="S99" s="3"/>
      <c r="T99" s="3"/>
      <c r="U99" s="3"/>
      <c r="V99" s="3"/>
      <c r="W99" s="3"/>
      <c r="X99" s="3"/>
      <c r="Y99" s="3"/>
      <c r="Z99" s="3"/>
      <c r="AA99" s="3"/>
      <c r="AB99" s="3"/>
    </row>
    <row r="100" spans="1:28" x14ac:dyDescent="0.2">
      <c r="A100" s="3">
        <v>10043</v>
      </c>
      <c r="B100" s="3" t="str">
        <f>VLOOKUP(A100,'QAQC ID Reference Page'!A$1:G$10999,2,FALSE)</f>
        <v>OBS0720</v>
      </c>
      <c r="C100" s="11">
        <f>VLOOKUP(A100,'QAQC ID Reference Page'!A$1:G$10999,3,FALSE)</f>
        <v>44042</v>
      </c>
      <c r="D100" s="12">
        <f>VLOOKUP(A100,'QAQC ID Reference Page'!A$1:G$10999,4,FALSE)</f>
        <v>0.47916666666666669</v>
      </c>
      <c r="E100" s="3">
        <f>VLOOKUP(A100,'QAQC ID Reference Page'!A$1:G$10999,5,FALSE)</f>
        <v>1036</v>
      </c>
      <c r="F100" s="3" t="str">
        <f>VLOOKUP(A100,'QAQC ID Reference Page'!A$2:G$10999,6,FALSE)</f>
        <v>E7C</v>
      </c>
      <c r="G100" s="3" t="str">
        <f>VLOOKUP(A100,'QAQC ID Reference Page'!A$2:G$10999,7,FALSE)</f>
        <v>S</v>
      </c>
      <c r="H100" s="3">
        <v>132</v>
      </c>
      <c r="I100" s="3">
        <v>138</v>
      </c>
      <c r="J100" s="3">
        <v>350</v>
      </c>
      <c r="K100" s="3">
        <f t="shared" si="3"/>
        <v>0.35000000000000003</v>
      </c>
      <c r="L100" s="3">
        <f t="shared" si="1"/>
        <v>17.142857142857142</v>
      </c>
      <c r="M100" s="3"/>
      <c r="N100" s="3"/>
      <c r="O100" s="3"/>
      <c r="P100" s="3"/>
      <c r="Q100" s="3"/>
      <c r="R100" s="3"/>
      <c r="S100" s="3"/>
      <c r="T100" s="3"/>
      <c r="U100" s="3"/>
      <c r="V100" s="3"/>
      <c r="W100" s="3"/>
      <c r="X100" s="3"/>
      <c r="Y100" s="3"/>
      <c r="Z100" s="3"/>
      <c r="AA100" s="3"/>
      <c r="AB100" s="3"/>
    </row>
    <row r="101" spans="1:28" x14ac:dyDescent="0.2">
      <c r="A101" s="3">
        <v>10044</v>
      </c>
      <c r="B101" s="3" t="str">
        <f>VLOOKUP(A101,'QAQC ID Reference Page'!A$1:G$10999,2,FALSE)</f>
        <v>OBS0720</v>
      </c>
      <c r="C101" s="11">
        <f>VLOOKUP(A101,'QAQC ID Reference Page'!A$1:G$10999,3,FALSE)</f>
        <v>44042</v>
      </c>
      <c r="D101" s="12">
        <f>VLOOKUP(A101,'QAQC ID Reference Page'!A$1:G$10999,4,FALSE)</f>
        <v>0.64930555555555558</v>
      </c>
      <c r="E101" s="3">
        <f>VLOOKUP(A101,'QAQC ID Reference Page'!A$1:G$10999,5,FALSE)</f>
        <v>1021</v>
      </c>
      <c r="F101" s="3" t="str">
        <f>VLOOKUP(A101,'QAQC ID Reference Page'!A$2:G$10999,6,FALSE)</f>
        <v>B11</v>
      </c>
      <c r="G101" s="3" t="str">
        <f>VLOOKUP(A101,'QAQC ID Reference Page'!A$2:G$10999,7,FALSE)</f>
        <v>S</v>
      </c>
      <c r="H101" s="3">
        <v>128</v>
      </c>
      <c r="I101" s="3">
        <v>131</v>
      </c>
      <c r="J101" s="3">
        <v>250</v>
      </c>
      <c r="K101" s="3">
        <f t="shared" si="3"/>
        <v>0.25</v>
      </c>
      <c r="L101" s="3">
        <f t="shared" si="1"/>
        <v>12</v>
      </c>
      <c r="M101" s="3"/>
      <c r="N101" s="3"/>
      <c r="O101" s="3"/>
      <c r="P101" s="3"/>
      <c r="Q101" s="3"/>
      <c r="R101" s="3"/>
      <c r="S101" s="3"/>
      <c r="T101" s="3"/>
      <c r="U101" s="3"/>
      <c r="V101" s="3"/>
      <c r="W101" s="3"/>
      <c r="X101" s="3"/>
      <c r="Y101" s="3"/>
      <c r="Z101" s="3"/>
      <c r="AA101" s="3"/>
      <c r="AB101" s="3"/>
    </row>
    <row r="102" spans="1:28" x14ac:dyDescent="0.2">
      <c r="A102" s="3">
        <v>10045</v>
      </c>
      <c r="B102" s="3" t="str">
        <f>VLOOKUP(A102,'QAQC ID Reference Page'!A$1:G$10999,2,FALSE)</f>
        <v>OBS0720</v>
      </c>
      <c r="C102" s="11">
        <f>VLOOKUP(A102,'QAQC ID Reference Page'!A$1:G$10999,3,FALSE)</f>
        <v>44042</v>
      </c>
      <c r="D102" s="12">
        <f>VLOOKUP(A102,'QAQC ID Reference Page'!A$1:G$10999,4,FALSE)</f>
        <v>0.5805555555555556</v>
      </c>
      <c r="E102" s="3">
        <f>VLOOKUP(A102,'QAQC ID Reference Page'!A$1:G$10999,5,FALSE)</f>
        <v>1018</v>
      </c>
      <c r="F102" s="3" t="str">
        <f>VLOOKUP(A102,'QAQC ID Reference Page'!A$2:G$10999,6,FALSE)</f>
        <v>C7C</v>
      </c>
      <c r="G102" s="3" t="str">
        <f>VLOOKUP(A102,'QAQC ID Reference Page'!A$2:G$10999,7,FALSE)</f>
        <v>S</v>
      </c>
      <c r="H102" s="3">
        <v>127</v>
      </c>
      <c r="I102" s="3">
        <v>130</v>
      </c>
      <c r="J102" s="3">
        <v>250</v>
      </c>
      <c r="K102" s="3">
        <f t="shared" si="3"/>
        <v>0.25</v>
      </c>
      <c r="L102" s="3">
        <f t="shared" si="1"/>
        <v>12</v>
      </c>
      <c r="M102" s="3"/>
      <c r="N102" s="3"/>
      <c r="O102" s="3"/>
      <c r="P102" s="3"/>
      <c r="Q102" s="3"/>
      <c r="R102" s="3"/>
      <c r="S102" s="3"/>
      <c r="T102" s="3"/>
      <c r="U102" s="3"/>
      <c r="V102" s="3"/>
      <c r="W102" s="3"/>
      <c r="X102" s="3"/>
      <c r="Y102" s="3"/>
      <c r="Z102" s="3"/>
      <c r="AA102" s="3"/>
      <c r="AB102" s="3"/>
    </row>
    <row r="103" spans="1:28" x14ac:dyDescent="0.2">
      <c r="A103" s="3">
        <v>10046</v>
      </c>
      <c r="B103" s="3" t="str">
        <f>VLOOKUP(A103,'QAQC ID Reference Page'!A$1:G$10999,2,FALSE)</f>
        <v>OBS0720</v>
      </c>
      <c r="C103" s="11">
        <f>VLOOKUP(A103,'QAQC ID Reference Page'!A$1:G$10999,3,FALSE)</f>
        <v>44042</v>
      </c>
      <c r="D103" s="12">
        <f>VLOOKUP(A103,'QAQC ID Reference Page'!A$1:G$10999,4,FALSE)</f>
        <v>0.42430555555555555</v>
      </c>
      <c r="E103" s="3">
        <f>VLOOKUP(A103,'QAQC ID Reference Page'!A$1:G$10999,5,FALSE)</f>
        <v>1029</v>
      </c>
      <c r="F103" s="3" t="str">
        <f>VLOOKUP(A103,'QAQC ID Reference Page'!A$2:G$10999,6,FALSE)</f>
        <v>WFR</v>
      </c>
      <c r="G103" s="3" t="str">
        <f>VLOOKUP(A103,'QAQC ID Reference Page'!A$2:G$10999,7,FALSE)</f>
        <v>S</v>
      </c>
      <c r="H103" s="3">
        <v>128</v>
      </c>
      <c r="I103" s="3">
        <v>138</v>
      </c>
      <c r="J103" s="3">
        <v>190</v>
      </c>
      <c r="K103" s="3">
        <f t="shared" si="3"/>
        <v>0.19</v>
      </c>
      <c r="L103" s="3">
        <f t="shared" si="1"/>
        <v>52.631578947368418</v>
      </c>
      <c r="M103" s="3"/>
      <c r="N103" s="3"/>
      <c r="O103" s="3"/>
      <c r="P103" s="3"/>
      <c r="Q103" s="3"/>
      <c r="R103" s="3"/>
      <c r="S103" s="3"/>
      <c r="T103" s="3"/>
      <c r="U103" s="3"/>
      <c r="V103" s="3"/>
      <c r="W103" s="3"/>
      <c r="X103" s="3"/>
      <c r="Y103" s="3"/>
      <c r="Z103" s="3"/>
      <c r="AA103" s="3"/>
      <c r="AB103" s="3"/>
    </row>
    <row r="104" spans="1:28" x14ac:dyDescent="0.2">
      <c r="A104" s="3">
        <v>10047</v>
      </c>
      <c r="B104" s="3" t="str">
        <f>VLOOKUP(A104,'QAQC ID Reference Page'!A$1:G$10999,2,FALSE)</f>
        <v>OBS0720</v>
      </c>
      <c r="C104" s="11">
        <f>VLOOKUP(A104,'QAQC ID Reference Page'!A$1:G$10999,3,FALSE)</f>
        <v>44042</v>
      </c>
      <c r="D104" s="12">
        <f>VLOOKUP(A104,'QAQC ID Reference Page'!A$1:G$10999,4,FALSE)</f>
        <v>0.5805555555555556</v>
      </c>
      <c r="E104" s="3">
        <f>VLOOKUP(A104,'QAQC ID Reference Page'!A$1:G$10999,5,FALSE)</f>
        <v>1042</v>
      </c>
      <c r="F104" s="3" t="str">
        <f>VLOOKUP(A104,'QAQC ID Reference Page'!A$2:G$10999,6,FALSE)</f>
        <v>C7C</v>
      </c>
      <c r="G104" s="3" t="str">
        <f>VLOOKUP(A104,'QAQC ID Reference Page'!A$2:G$10999,7,FALSE)</f>
        <v>B</v>
      </c>
      <c r="H104" s="3">
        <v>128</v>
      </c>
      <c r="I104" s="3">
        <v>136</v>
      </c>
      <c r="J104" s="3">
        <v>250</v>
      </c>
      <c r="K104" s="3">
        <f t="shared" si="3"/>
        <v>0.25</v>
      </c>
      <c r="L104" s="3">
        <f t="shared" si="1"/>
        <v>32</v>
      </c>
      <c r="M104" s="3"/>
      <c r="N104" s="3"/>
      <c r="O104" s="3"/>
      <c r="P104" s="3"/>
      <c r="Q104" s="3"/>
      <c r="R104" s="3"/>
      <c r="S104" s="3"/>
      <c r="T104" s="3"/>
      <c r="U104" s="3"/>
      <c r="V104" s="3"/>
      <c r="W104" s="3"/>
      <c r="X104" s="3"/>
      <c r="Y104" s="3"/>
      <c r="Z104" s="3"/>
      <c r="AA104" s="3"/>
      <c r="AB104" s="3"/>
    </row>
    <row r="105" spans="1:28" x14ac:dyDescent="0.2">
      <c r="A105" s="3">
        <v>10048</v>
      </c>
      <c r="B105" s="3" t="str">
        <f>VLOOKUP(A105,'QAQC ID Reference Page'!A$1:G$10999,2,FALSE)</f>
        <v>OBS0720</v>
      </c>
      <c r="C105" s="11">
        <f>VLOOKUP(A105,'QAQC ID Reference Page'!A$1:G$10999,3,FALSE)</f>
        <v>44042</v>
      </c>
      <c r="D105" s="12">
        <f>VLOOKUP(A105,'QAQC ID Reference Page'!A$1:G$10999,4,FALSE)</f>
        <v>0.37916666666666665</v>
      </c>
      <c r="E105" s="3">
        <f>VLOOKUP(A105,'QAQC ID Reference Page'!A$1:G$10999,5,FALSE)</f>
        <v>1016</v>
      </c>
      <c r="F105" s="3" t="str">
        <f>VLOOKUP(A105,'QAQC ID Reference Page'!A$2:G$10999,6,FALSE)</f>
        <v>D1</v>
      </c>
      <c r="G105" s="3" t="str">
        <f>VLOOKUP(A105,'QAQC ID Reference Page'!A$2:G$10999,7,FALSE)</f>
        <v>S</v>
      </c>
      <c r="H105" s="3">
        <v>126</v>
      </c>
      <c r="I105" s="3">
        <v>131</v>
      </c>
      <c r="J105" s="3">
        <v>250</v>
      </c>
      <c r="K105" s="3">
        <f t="shared" si="3"/>
        <v>0.25</v>
      </c>
      <c r="L105" s="3">
        <f t="shared" si="1"/>
        <v>20</v>
      </c>
      <c r="M105" s="3"/>
      <c r="N105" s="3"/>
      <c r="O105" s="3"/>
      <c r="P105" s="3"/>
      <c r="Q105" s="3"/>
      <c r="R105" s="3"/>
      <c r="S105" s="3"/>
      <c r="T105" s="3"/>
      <c r="U105" s="3"/>
      <c r="V105" s="3"/>
      <c r="W105" s="3"/>
      <c r="X105" s="3"/>
      <c r="Y105" s="3"/>
      <c r="Z105" s="3"/>
      <c r="AA105" s="3"/>
      <c r="AB105" s="3"/>
    </row>
    <row r="106" spans="1:28" x14ac:dyDescent="0.2">
      <c r="A106" s="3">
        <v>10049</v>
      </c>
      <c r="B106" s="3" t="str">
        <f>VLOOKUP(A106,'QAQC ID Reference Page'!A$1:G$10999,2,FALSE)</f>
        <v>OBS0720</v>
      </c>
      <c r="C106" s="11">
        <f>VLOOKUP(A106,'QAQC ID Reference Page'!A$1:G$10999,3,FALSE)</f>
        <v>44042</v>
      </c>
      <c r="D106" s="12">
        <f>VLOOKUP(A106,'QAQC ID Reference Page'!A$1:G$10999,4,FALSE)</f>
        <v>0.36875000000000002</v>
      </c>
      <c r="E106" s="3">
        <f>VLOOKUP(A106,'QAQC ID Reference Page'!A$1:G$10999,5,FALSE)</f>
        <v>1008</v>
      </c>
      <c r="F106" s="3" t="str">
        <f>VLOOKUP(A106,'QAQC ID Reference Page'!A$2:G$10999,6,FALSE)</f>
        <v>C1</v>
      </c>
      <c r="G106" s="3" t="str">
        <f>VLOOKUP(A106,'QAQC ID Reference Page'!A$2:G$10999,7,FALSE)</f>
        <v>B</v>
      </c>
      <c r="H106" s="3">
        <v>127</v>
      </c>
      <c r="I106" s="3">
        <v>132</v>
      </c>
      <c r="J106" s="3">
        <v>250</v>
      </c>
      <c r="K106" s="3">
        <f t="shared" si="3"/>
        <v>0.25</v>
      </c>
      <c r="L106" s="3">
        <f t="shared" si="1"/>
        <v>20</v>
      </c>
      <c r="M106" s="3"/>
      <c r="N106" s="3"/>
      <c r="O106" s="3"/>
      <c r="P106" s="3"/>
      <c r="Q106" s="3"/>
      <c r="R106" s="3"/>
      <c r="S106" s="3"/>
      <c r="T106" s="3"/>
      <c r="U106" s="3"/>
      <c r="V106" s="3"/>
      <c r="W106" s="3"/>
      <c r="X106" s="3"/>
      <c r="Y106" s="3"/>
      <c r="Z106" s="3"/>
      <c r="AA106" s="3"/>
      <c r="AB106" s="3"/>
    </row>
    <row r="107" spans="1:28" x14ac:dyDescent="0.2">
      <c r="A107" s="3">
        <v>10050</v>
      </c>
      <c r="B107" s="3" t="str">
        <f>VLOOKUP(A107,'QAQC ID Reference Page'!A$1:G$10999,2,FALSE)</f>
        <v>OBS0720</v>
      </c>
      <c r="C107" s="11">
        <f>VLOOKUP(A107,'QAQC ID Reference Page'!A$1:G$10999,3,FALSE)</f>
        <v>44042</v>
      </c>
      <c r="D107" s="12">
        <f>VLOOKUP(A107,'QAQC ID Reference Page'!A$1:G$10999,4,FALSE)</f>
        <v>0.46388888888888891</v>
      </c>
      <c r="E107" s="3">
        <f>VLOOKUP(A107,'QAQC ID Reference Page'!A$1:G$10999,5,FALSE)</f>
        <v>1002</v>
      </c>
      <c r="F107" s="3" t="str">
        <f>VLOOKUP(A107,'QAQC ID Reference Page'!A$2:G$10999,6,FALSE)</f>
        <v>E6</v>
      </c>
      <c r="G107" s="3" t="str">
        <f>VLOOKUP(A107,'QAQC ID Reference Page'!A$2:G$10999,7,FALSE)</f>
        <v>S</v>
      </c>
      <c r="H107" s="3">
        <v>127</v>
      </c>
      <c r="I107" s="3">
        <v>140</v>
      </c>
      <c r="J107" s="3">
        <v>250</v>
      </c>
      <c r="K107" s="3">
        <f t="shared" si="3"/>
        <v>0.25</v>
      </c>
      <c r="L107" s="3">
        <f t="shared" si="1"/>
        <v>52</v>
      </c>
      <c r="M107" s="3"/>
      <c r="N107" s="3"/>
      <c r="O107" s="3"/>
      <c r="P107" s="3"/>
      <c r="Q107" s="3"/>
      <c r="R107" s="3"/>
      <c r="S107" s="3"/>
      <c r="T107" s="3"/>
      <c r="U107" s="3"/>
      <c r="V107" s="3"/>
      <c r="W107" s="3"/>
      <c r="X107" s="3"/>
      <c r="Y107" s="3"/>
      <c r="Z107" s="3"/>
      <c r="AA107" s="3"/>
      <c r="AB107" s="3"/>
    </row>
    <row r="108" spans="1:28" x14ac:dyDescent="0.2">
      <c r="A108" s="3">
        <v>10051</v>
      </c>
      <c r="B108" s="3" t="str">
        <f>VLOOKUP(A108,'QAQC ID Reference Page'!A$1:G$10999,2,FALSE)</f>
        <v>OBS0720</v>
      </c>
      <c r="C108" s="11">
        <f>VLOOKUP(A108,'QAQC ID Reference Page'!A$1:G$10999,3,FALSE)</f>
        <v>44042</v>
      </c>
      <c r="D108" s="12">
        <f>VLOOKUP(A108,'QAQC ID Reference Page'!A$1:G$10999,4,FALSE)</f>
        <v>0.62986111111111109</v>
      </c>
      <c r="E108" s="3">
        <f>VLOOKUP(A108,'QAQC ID Reference Page'!A$1:G$10999,5,FALSE)</f>
        <v>1038</v>
      </c>
      <c r="F108" s="3" t="str">
        <f>VLOOKUP(A108,'QAQC ID Reference Page'!A$2:G$10999,6,FALSE)</f>
        <v>BSR</v>
      </c>
      <c r="G108" s="3" t="str">
        <f>VLOOKUP(A108,'QAQC ID Reference Page'!A$2:G$10999,7,FALSE)</f>
        <v>S</v>
      </c>
      <c r="H108" s="3">
        <v>129</v>
      </c>
      <c r="I108" s="3">
        <v>139</v>
      </c>
      <c r="J108" s="3">
        <v>250</v>
      </c>
      <c r="K108" s="3">
        <f t="shared" si="3"/>
        <v>0.25</v>
      </c>
      <c r="L108" s="3">
        <f t="shared" si="1"/>
        <v>40</v>
      </c>
      <c r="M108" s="3"/>
      <c r="N108" s="3"/>
      <c r="O108" s="3"/>
      <c r="P108" s="3"/>
      <c r="Q108" s="3"/>
      <c r="R108" s="3"/>
      <c r="S108" s="3"/>
      <c r="T108" s="3"/>
      <c r="U108" s="3"/>
      <c r="V108" s="3"/>
      <c r="W108" s="3"/>
      <c r="X108" s="3"/>
      <c r="Y108" s="3"/>
      <c r="Z108" s="3"/>
      <c r="AA108" s="3"/>
      <c r="AB108" s="3"/>
    </row>
    <row r="109" spans="1:28" x14ac:dyDescent="0.2">
      <c r="A109" s="3">
        <v>10052</v>
      </c>
      <c r="B109" s="3" t="str">
        <f>VLOOKUP(A109,'QAQC ID Reference Page'!A$1:G$10999,2,FALSE)</f>
        <v>OBS0720</v>
      </c>
      <c r="C109" s="11">
        <f>VLOOKUP(A109,'QAQC ID Reference Page'!A$1:G$10999,3,FALSE)</f>
        <v>44042</v>
      </c>
      <c r="D109" s="12">
        <f>VLOOKUP(A109,'QAQC ID Reference Page'!A$1:G$10999,4,FALSE)</f>
        <v>0.41041666666666665</v>
      </c>
      <c r="E109" s="3">
        <f>VLOOKUP(A109,'QAQC ID Reference Page'!A$1:G$10999,5,FALSE)</f>
        <v>1020</v>
      </c>
      <c r="F109" s="3" t="str">
        <f>VLOOKUP(A109,'QAQC ID Reference Page'!A$2:G$10999,6,FALSE)</f>
        <v>BLB</v>
      </c>
      <c r="G109" s="3" t="str">
        <f>VLOOKUP(A109,'QAQC ID Reference Page'!A$2:G$10999,7,FALSE)</f>
        <v>S</v>
      </c>
      <c r="H109" s="3">
        <v>129</v>
      </c>
      <c r="I109" s="3">
        <v>137</v>
      </c>
      <c r="J109" s="3">
        <v>202</v>
      </c>
      <c r="K109" s="3">
        <f t="shared" si="3"/>
        <v>0.20200000000000001</v>
      </c>
      <c r="L109" s="3">
        <f t="shared" si="1"/>
        <v>39.603960396039604</v>
      </c>
      <c r="M109" s="3"/>
      <c r="N109" s="3"/>
      <c r="O109" s="3"/>
      <c r="P109" s="3"/>
      <c r="Q109" s="3"/>
      <c r="R109" s="3"/>
      <c r="S109" s="3"/>
      <c r="T109" s="3"/>
      <c r="U109" s="3"/>
      <c r="V109" s="3"/>
      <c r="W109" s="3"/>
      <c r="X109" s="3"/>
      <c r="Y109" s="3"/>
      <c r="Z109" s="3"/>
      <c r="AA109" s="3"/>
      <c r="AB109" s="3"/>
    </row>
    <row r="110" spans="1:28" x14ac:dyDescent="0.2">
      <c r="A110" s="3">
        <v>10053</v>
      </c>
      <c r="B110" s="3" t="str">
        <f>VLOOKUP(A110,'QAQC ID Reference Page'!A$1:G$10999,2,FALSE)</f>
        <v>OBS0720</v>
      </c>
      <c r="C110" s="11">
        <f>VLOOKUP(A110,'QAQC ID Reference Page'!A$1:G$10999,3,FALSE)</f>
        <v>44042</v>
      </c>
      <c r="D110" s="12">
        <f>VLOOKUP(A110,'QAQC ID Reference Page'!A$1:G$10999,4,FALSE)</f>
        <v>0.39027777777777778</v>
      </c>
      <c r="E110" s="3">
        <f>VLOOKUP(A110,'QAQC ID Reference Page'!A$1:G$10999,5,FALSE)</f>
        <v>1031</v>
      </c>
      <c r="F110" s="3" t="str">
        <f>VLOOKUP(A110,'QAQC ID Reference Page'!A$2:G$10999,6,FALSE)</f>
        <v>E1</v>
      </c>
      <c r="G110" s="3" t="str">
        <f>VLOOKUP(A110,'QAQC ID Reference Page'!A$2:G$10999,7,FALSE)</f>
        <v>S</v>
      </c>
      <c r="H110" s="3">
        <v>130</v>
      </c>
      <c r="I110" s="3">
        <v>138</v>
      </c>
      <c r="J110" s="3">
        <v>250</v>
      </c>
      <c r="K110" s="3">
        <f t="shared" si="3"/>
        <v>0.25</v>
      </c>
      <c r="L110" s="3">
        <f t="shared" si="1"/>
        <v>32</v>
      </c>
      <c r="M110" s="3"/>
      <c r="N110" s="3"/>
      <c r="O110" s="3"/>
      <c r="P110" s="3"/>
      <c r="Q110" s="3"/>
      <c r="R110" s="3"/>
      <c r="S110" s="3"/>
      <c r="T110" s="3"/>
      <c r="U110" s="3"/>
      <c r="V110" s="3"/>
      <c r="W110" s="3"/>
      <c r="X110" s="3"/>
      <c r="Y110" s="3"/>
      <c r="Z110" s="3"/>
      <c r="AA110" s="3"/>
      <c r="AB110" s="3"/>
    </row>
    <row r="111" spans="1:28" x14ac:dyDescent="0.2">
      <c r="A111" s="3">
        <v>10054</v>
      </c>
      <c r="B111" s="3" t="str">
        <f>VLOOKUP(A111,'QAQC ID Reference Page'!A$1:G$10999,2,FALSE)</f>
        <v>OBS0720</v>
      </c>
      <c r="C111" s="11">
        <f>VLOOKUP(A111,'QAQC ID Reference Page'!A$1:G$10999,3,FALSE)</f>
        <v>44042</v>
      </c>
      <c r="D111" s="12">
        <f>VLOOKUP(A111,'QAQC ID Reference Page'!A$1:G$10999,4,FALSE)</f>
        <v>0.29652777777777778</v>
      </c>
      <c r="E111" s="3">
        <f>VLOOKUP(A111,'QAQC ID Reference Page'!A$1:G$10999,5,FALSE)</f>
        <v>1004</v>
      </c>
      <c r="F111" s="3" t="str">
        <f>VLOOKUP(A111,'QAQC ID Reference Page'!A$2:G$10999,6,FALSE)</f>
        <v>C5-1</v>
      </c>
      <c r="G111" s="3" t="str">
        <f>VLOOKUP(A111,'QAQC ID Reference Page'!A$2:G$10999,7,FALSE)</f>
        <v>S</v>
      </c>
      <c r="H111" s="3">
        <v>127</v>
      </c>
      <c r="I111" s="3">
        <v>136</v>
      </c>
      <c r="J111" s="3">
        <v>250</v>
      </c>
      <c r="K111" s="3">
        <f t="shared" si="3"/>
        <v>0.25</v>
      </c>
      <c r="L111" s="3">
        <f t="shared" si="1"/>
        <v>36</v>
      </c>
      <c r="M111" s="3"/>
      <c r="N111" s="3"/>
      <c r="O111" s="3"/>
      <c r="P111" s="3"/>
      <c r="Q111" s="3"/>
      <c r="R111" s="3"/>
      <c r="S111" s="3"/>
      <c r="T111" s="3"/>
      <c r="U111" s="3"/>
      <c r="V111" s="3"/>
      <c r="W111" s="3"/>
      <c r="X111" s="3"/>
      <c r="Y111" s="3"/>
      <c r="Z111" s="3"/>
      <c r="AA111" s="3"/>
      <c r="AB111" s="3"/>
    </row>
    <row r="112" spans="1:28" x14ac:dyDescent="0.2">
      <c r="A112" s="3">
        <v>10055</v>
      </c>
      <c r="B112" s="3" t="str">
        <f>VLOOKUP(A112,'QAQC ID Reference Page'!A$1:G$10999,2,FALSE)</f>
        <v>OBS0720</v>
      </c>
      <c r="C112" s="11">
        <f>VLOOKUP(A112,'QAQC ID Reference Page'!A$1:G$10999,3,FALSE)</f>
        <v>44042</v>
      </c>
      <c r="D112" s="12">
        <f>VLOOKUP(A112,'QAQC ID Reference Page'!A$1:G$10999,4,FALSE)</f>
        <v>0.35833333333333334</v>
      </c>
      <c r="E112" s="3">
        <f>VLOOKUP(A112,'QAQC ID Reference Page'!A$1:G$10999,5,FALSE)</f>
        <v>1003</v>
      </c>
      <c r="F112" s="3" t="str">
        <f>VLOOKUP(A112,'QAQC ID Reference Page'!A$2:G$10999,6,FALSE)</f>
        <v>B1</v>
      </c>
      <c r="G112" s="3" t="str">
        <f>VLOOKUP(A112,'QAQC ID Reference Page'!A$2:G$10999,7,FALSE)</f>
        <v>S</v>
      </c>
      <c r="H112" s="3">
        <v>131</v>
      </c>
      <c r="I112" s="3">
        <v>135</v>
      </c>
      <c r="J112" s="3">
        <v>250</v>
      </c>
      <c r="K112" s="3">
        <f t="shared" si="3"/>
        <v>0.25</v>
      </c>
      <c r="L112" s="3">
        <f t="shared" si="1"/>
        <v>16</v>
      </c>
      <c r="M112" s="3"/>
      <c r="N112" s="3"/>
      <c r="O112" s="3"/>
      <c r="P112" s="3"/>
      <c r="Q112" s="3"/>
      <c r="R112" s="3"/>
      <c r="S112" s="3"/>
      <c r="T112" s="3"/>
      <c r="U112" s="3"/>
      <c r="V112" s="3"/>
      <c r="W112" s="3"/>
      <c r="X112" s="3"/>
      <c r="Y112" s="3"/>
      <c r="Z112" s="3"/>
      <c r="AA112" s="3"/>
      <c r="AB112" s="3"/>
    </row>
    <row r="113" spans="1:28" x14ac:dyDescent="0.2">
      <c r="A113" s="3">
        <v>10056</v>
      </c>
      <c r="B113" s="3" t="str">
        <f>VLOOKUP(A113,'QAQC ID Reference Page'!A$1:G$10999,2,FALSE)</f>
        <v>OBS0720</v>
      </c>
      <c r="C113" s="11">
        <f>VLOOKUP(A113,'QAQC ID Reference Page'!A$1:G$10999,3,FALSE)</f>
        <v>44042</v>
      </c>
      <c r="D113" s="12">
        <f>VLOOKUP(A113,'QAQC ID Reference Page'!A$1:G$10999,4,FALSE)</f>
        <v>0.49305555555555558</v>
      </c>
      <c r="E113" s="3">
        <f>VLOOKUP(A113,'QAQC ID Reference Page'!A$1:G$10999,5,FALSE)</f>
        <v>1041</v>
      </c>
      <c r="F113" s="3" t="str">
        <f>VLOOKUP(A113,'QAQC ID Reference Page'!A$2:G$10999,6,FALSE)</f>
        <v>E9</v>
      </c>
      <c r="G113" s="3" t="str">
        <f>VLOOKUP(A113,'QAQC ID Reference Page'!A$2:G$10999,7,FALSE)</f>
        <v>S</v>
      </c>
      <c r="H113" s="3">
        <v>129</v>
      </c>
      <c r="I113" s="3">
        <v>134</v>
      </c>
      <c r="J113" s="3">
        <v>250</v>
      </c>
      <c r="K113" s="3">
        <f t="shared" si="3"/>
        <v>0.25</v>
      </c>
      <c r="L113" s="3">
        <f t="shared" si="1"/>
        <v>20</v>
      </c>
      <c r="M113" s="3"/>
      <c r="N113" s="3"/>
      <c r="O113" s="3"/>
      <c r="P113" s="3"/>
      <c r="Q113" s="3"/>
      <c r="R113" s="3"/>
      <c r="S113" s="3"/>
      <c r="T113" s="3"/>
      <c r="U113" s="3"/>
      <c r="V113" s="3"/>
      <c r="W113" s="3"/>
      <c r="X113" s="3"/>
      <c r="Y113" s="3"/>
      <c r="Z113" s="3"/>
      <c r="AA113" s="3"/>
      <c r="AB113" s="3"/>
    </row>
    <row r="114" spans="1:28" x14ac:dyDescent="0.2">
      <c r="A114" s="3">
        <v>10057</v>
      </c>
      <c r="B114" s="3" t="str">
        <f>VLOOKUP(A114,'QAQC ID Reference Page'!A$1:G$10999,2,FALSE)</f>
        <v>OBS0720</v>
      </c>
      <c r="C114" s="11">
        <f>VLOOKUP(A114,'QAQC ID Reference Page'!A$1:G$10999,3,FALSE)</f>
        <v>44042</v>
      </c>
      <c r="D114" s="12">
        <f>VLOOKUP(A114,'QAQC ID Reference Page'!A$1:G$10999,4,FALSE)</f>
        <v>0.36875000000000002</v>
      </c>
      <c r="E114" s="3">
        <f>VLOOKUP(A114,'QAQC ID Reference Page'!A$1:G$10999,5,FALSE)</f>
        <v>1011</v>
      </c>
      <c r="F114" s="3" t="str">
        <f>VLOOKUP(A114,'QAQC ID Reference Page'!A$2:G$10999,6,FALSE)</f>
        <v>C1</v>
      </c>
      <c r="G114" s="3" t="str">
        <f>VLOOKUP(A114,'QAQC ID Reference Page'!A$2:G$10999,7,FALSE)</f>
        <v>S</v>
      </c>
      <c r="H114" s="3">
        <v>132</v>
      </c>
      <c r="I114" s="3">
        <v>139</v>
      </c>
      <c r="J114" s="3">
        <v>350</v>
      </c>
      <c r="K114" s="3">
        <f t="shared" si="3"/>
        <v>0.35000000000000003</v>
      </c>
      <c r="L114" s="3">
        <f t="shared" si="1"/>
        <v>19.999999999999996</v>
      </c>
      <c r="M114" s="3"/>
      <c r="N114" s="3"/>
      <c r="O114" s="3"/>
      <c r="P114" s="3"/>
      <c r="Q114" s="3"/>
      <c r="R114" s="3"/>
      <c r="S114" s="3"/>
      <c r="T114" s="3"/>
      <c r="U114" s="3"/>
      <c r="V114" s="3"/>
      <c r="W114" s="3"/>
      <c r="X114" s="3"/>
      <c r="Y114" s="3"/>
      <c r="Z114" s="3"/>
      <c r="AA114" s="3"/>
      <c r="AB114" s="3"/>
    </row>
    <row r="115" spans="1:28" x14ac:dyDescent="0.2">
      <c r="A115" s="3">
        <v>10058</v>
      </c>
      <c r="B115" s="3" t="str">
        <f>VLOOKUP(A115,'QAQC ID Reference Page'!A$1:G$10999,2,FALSE)</f>
        <v>OBS0720</v>
      </c>
      <c r="C115" s="11">
        <f>VLOOKUP(A115,'QAQC ID Reference Page'!A$1:G$10999,3,FALSE)</f>
        <v>44042</v>
      </c>
      <c r="D115" s="12">
        <f>VLOOKUP(A115,'QAQC ID Reference Page'!A$1:G$10999,4,FALSE)</f>
        <v>0.59722222222222221</v>
      </c>
      <c r="E115" s="3">
        <f>VLOOKUP(A115,'QAQC ID Reference Page'!A$1:G$10999,5,FALSE)</f>
        <v>1035</v>
      </c>
      <c r="F115" s="3" t="str">
        <f>VLOOKUP(A115,'QAQC ID Reference Page'!A$2:G$10999,6,FALSE)</f>
        <v>C10</v>
      </c>
      <c r="G115" s="3" t="str">
        <f>VLOOKUP(A115,'QAQC ID Reference Page'!A$2:G$10999,7,FALSE)</f>
        <v>S</v>
      </c>
      <c r="H115" s="3">
        <v>134</v>
      </c>
      <c r="I115" s="3">
        <v>138</v>
      </c>
      <c r="J115" s="3">
        <v>350</v>
      </c>
      <c r="K115" s="3">
        <f t="shared" si="3"/>
        <v>0.35000000000000003</v>
      </c>
      <c r="L115" s="3">
        <f t="shared" si="1"/>
        <v>11.428571428571427</v>
      </c>
      <c r="M115" s="3"/>
      <c r="N115" s="3"/>
      <c r="O115" s="3"/>
      <c r="P115" s="3"/>
      <c r="Q115" s="3"/>
      <c r="R115" s="3"/>
      <c r="S115" s="3"/>
      <c r="T115" s="3"/>
      <c r="U115" s="3"/>
      <c r="V115" s="3"/>
      <c r="W115" s="3"/>
      <c r="X115" s="3"/>
      <c r="Y115" s="3"/>
      <c r="Z115" s="3"/>
      <c r="AA115" s="3"/>
      <c r="AB115" s="3"/>
    </row>
    <row r="116" spans="1:28" x14ac:dyDescent="0.2">
      <c r="A116" s="3">
        <v>10059</v>
      </c>
      <c r="B116" s="3" t="str">
        <f>VLOOKUP(A116,'QAQC ID Reference Page'!A$1:G$10999,2,FALSE)</f>
        <v>OBS0720</v>
      </c>
      <c r="C116" s="11">
        <f>VLOOKUP(A116,'QAQC ID Reference Page'!A$1:G$10999,3,FALSE)</f>
        <v>44042</v>
      </c>
      <c r="D116" s="12">
        <f>VLOOKUP(A116,'QAQC ID Reference Page'!A$1:G$10999,4,FALSE)</f>
        <v>0.43541666666666667</v>
      </c>
      <c r="E116" s="3">
        <f>VLOOKUP(A116,'QAQC ID Reference Page'!A$1:G$10999,5,FALSE)</f>
        <v>1027</v>
      </c>
      <c r="F116" s="3" t="str">
        <f>VLOOKUP(A116,'QAQC ID Reference Page'!A$2:G$10999,6,FALSE)</f>
        <v>C4</v>
      </c>
      <c r="G116" s="3" t="str">
        <f>VLOOKUP(A116,'QAQC ID Reference Page'!A$2:G$10999,7,FALSE)</f>
        <v>S</v>
      </c>
      <c r="H116" s="3">
        <v>133</v>
      </c>
      <c r="I116" s="3">
        <v>141</v>
      </c>
      <c r="J116" s="3">
        <v>350</v>
      </c>
      <c r="K116" s="3">
        <f t="shared" si="3"/>
        <v>0.35000000000000003</v>
      </c>
      <c r="L116" s="3">
        <f t="shared" si="1"/>
        <v>22.857142857142854</v>
      </c>
      <c r="M116" s="3"/>
      <c r="N116" s="3"/>
      <c r="O116" s="3"/>
      <c r="P116" s="3"/>
      <c r="Q116" s="3"/>
      <c r="R116" s="3"/>
      <c r="S116" s="3"/>
      <c r="T116" s="3"/>
      <c r="U116" s="3"/>
      <c r="V116" s="3"/>
      <c r="W116" s="3"/>
      <c r="X116" s="3"/>
      <c r="Y116" s="3"/>
      <c r="Z116" s="3"/>
      <c r="AA116" s="3"/>
      <c r="AB116" s="3"/>
    </row>
    <row r="117" spans="1:28" x14ac:dyDescent="0.2">
      <c r="A117" s="3">
        <v>10060</v>
      </c>
      <c r="B117" s="3" t="str">
        <f>VLOOKUP(A117,'QAQC ID Reference Page'!A$1:G$10999,2,FALSE)</f>
        <v>OBS0720</v>
      </c>
      <c r="C117" s="11">
        <f>VLOOKUP(A117,'QAQC ID Reference Page'!A$1:G$10999,3,FALSE)</f>
        <v>44042</v>
      </c>
      <c r="D117" s="12">
        <f>VLOOKUP(A117,'QAQC ID Reference Page'!A$1:G$10999,4,FALSE)</f>
        <v>0.5131944444444444</v>
      </c>
      <c r="E117" s="3">
        <f>VLOOKUP(A117,'QAQC ID Reference Page'!A$1:G$10999,5,FALSE)</f>
        <v>1007</v>
      </c>
      <c r="F117" s="3" t="str">
        <f>VLOOKUP(A117,'QAQC ID Reference Page'!A$2:G$10999,6,FALSE)</f>
        <v>WB</v>
      </c>
      <c r="G117" s="3" t="str">
        <f>VLOOKUP(A117,'QAQC ID Reference Page'!A$2:G$10999,7,FALSE)</f>
        <v>S</v>
      </c>
      <c r="H117" s="3">
        <v>130</v>
      </c>
      <c r="I117" s="3">
        <v>136</v>
      </c>
      <c r="J117" s="3">
        <v>190</v>
      </c>
      <c r="K117" s="3">
        <f t="shared" si="3"/>
        <v>0.19</v>
      </c>
      <c r="L117" s="3">
        <f t="shared" si="1"/>
        <v>31.578947368421051</v>
      </c>
      <c r="M117" s="3"/>
      <c r="N117" s="3"/>
      <c r="O117" s="3"/>
      <c r="P117" s="3"/>
      <c r="Q117" s="3"/>
      <c r="R117" s="3"/>
      <c r="S117" s="3"/>
      <c r="T117" s="3"/>
      <c r="U117" s="3"/>
      <c r="V117" s="3"/>
      <c r="W117" s="3"/>
      <c r="X117" s="3"/>
      <c r="Y117" s="3"/>
      <c r="Z117" s="3"/>
      <c r="AA117" s="3"/>
      <c r="AB117" s="3"/>
    </row>
    <row r="118" spans="1:28" x14ac:dyDescent="0.2">
      <c r="A118" s="3">
        <v>10061</v>
      </c>
      <c r="B118" s="3" t="str">
        <f>VLOOKUP(A118,'QAQC ID Reference Page'!A$1:G$10999,2,FALSE)</f>
        <v>OBS0720</v>
      </c>
      <c r="C118" s="11">
        <f>VLOOKUP(A118,'QAQC ID Reference Page'!A$1:G$10999,3,FALSE)</f>
        <v>44042</v>
      </c>
      <c r="D118" s="12">
        <f>VLOOKUP(A118,'QAQC ID Reference Page'!A$1:G$10999,4,FALSE)</f>
        <v>0.31666666666666665</v>
      </c>
      <c r="E118" s="3">
        <f>VLOOKUP(A118,'QAQC ID Reference Page'!A$1:G$10999,5,FALSE)</f>
        <v>1013</v>
      </c>
      <c r="F118" s="3" t="str">
        <f>VLOOKUP(A118,'QAQC ID Reference Page'!A$2:G$10999,6,FALSE)</f>
        <v>B4</v>
      </c>
      <c r="G118" s="3" t="str">
        <f>VLOOKUP(A118,'QAQC ID Reference Page'!A$2:G$10999,7,FALSE)</f>
        <v>S</v>
      </c>
      <c r="H118" s="3">
        <v>133</v>
      </c>
      <c r="I118" s="3">
        <v>138</v>
      </c>
      <c r="J118" s="3">
        <v>350</v>
      </c>
      <c r="K118" s="3">
        <f t="shared" si="3"/>
        <v>0.35000000000000003</v>
      </c>
      <c r="L118" s="3">
        <f t="shared" si="1"/>
        <v>14.285714285714285</v>
      </c>
      <c r="M118" s="3"/>
      <c r="N118" s="3"/>
      <c r="O118" s="3"/>
      <c r="P118" s="3"/>
      <c r="Q118" s="3"/>
      <c r="R118" s="3"/>
      <c r="S118" s="3"/>
      <c r="T118" s="3"/>
      <c r="U118" s="3"/>
      <c r="V118" s="3"/>
      <c r="W118" s="3"/>
      <c r="X118" s="3"/>
      <c r="Y118" s="3"/>
      <c r="Z118" s="3"/>
      <c r="AA118" s="3"/>
      <c r="AB118" s="3"/>
    </row>
    <row r="119" spans="1:28" x14ac:dyDescent="0.2">
      <c r="A119" s="29">
        <v>10040</v>
      </c>
      <c r="B119" s="3" t="str">
        <f>VLOOKUP(A119,'QAQC ID Reference Page'!A$1:G$10999,2,FALSE)</f>
        <v>OBS0720</v>
      </c>
      <c r="C119" s="11">
        <f>VLOOKUP(A119,'QAQC ID Reference Page'!A$1:G$10999,3,FALSE)</f>
        <v>44041</v>
      </c>
      <c r="D119" s="12">
        <f>VLOOKUP(A119,'QAQC ID Reference Page'!A$1:G$10999,4,FALSE)</f>
        <v>0.46111111111111114</v>
      </c>
      <c r="E119" s="3">
        <f>VLOOKUP(A119,'QAQC ID Reference Page'!A$1:G$10999,5,FALSE)</f>
        <v>1001</v>
      </c>
      <c r="F119" s="3" t="str">
        <f>VLOOKUP(A119,'QAQC ID Reference Page'!A$2:G$10999,6,FALSE)</f>
        <v>I9</v>
      </c>
      <c r="G119" s="3" t="str">
        <f>VLOOKUP(A119,'QAQC ID Reference Page'!A$2:G$10999,7,FALSE)</f>
        <v>S</v>
      </c>
      <c r="H119" s="3">
        <v>131</v>
      </c>
      <c r="I119" s="3">
        <v>135</v>
      </c>
      <c r="J119" s="3">
        <v>250</v>
      </c>
      <c r="K119" s="3">
        <f t="shared" si="3"/>
        <v>0.25</v>
      </c>
      <c r="L119" s="3">
        <f t="shared" si="1"/>
        <v>16</v>
      </c>
      <c r="M119" s="3"/>
      <c r="N119" s="3"/>
      <c r="O119" s="3"/>
      <c r="P119" s="3"/>
      <c r="Q119" s="3"/>
      <c r="R119" s="3"/>
      <c r="S119" s="3"/>
      <c r="T119" s="3"/>
      <c r="U119" s="3"/>
      <c r="V119" s="3"/>
      <c r="W119" s="3"/>
      <c r="X119" s="3"/>
      <c r="Y119" s="3"/>
      <c r="Z119" s="3"/>
      <c r="AA119" s="3"/>
      <c r="AB119" s="3"/>
    </row>
    <row r="120" spans="1:28" x14ac:dyDescent="0.2">
      <c r="A120" s="3">
        <v>10101</v>
      </c>
      <c r="B120" s="3" t="str">
        <f>VLOOKUP(A120,'QAQC ID Reference Page'!A$1:G$10999,2,FALSE)</f>
        <v>OBS0820</v>
      </c>
      <c r="C120" s="11">
        <f>VLOOKUP(A120,'QAQC ID Reference Page'!A$1:G$10999,3,FALSE)</f>
        <v>44054</v>
      </c>
      <c r="D120" s="12">
        <f>VLOOKUP(A120,'QAQC ID Reference Page'!A$1:G$10999,4,FALSE)</f>
        <v>0.44097222222222221</v>
      </c>
      <c r="E120" s="3">
        <f>VLOOKUP(A120,'QAQC ID Reference Page'!A$1:G$10999,5,FALSE)</f>
        <v>1004</v>
      </c>
      <c r="F120" s="3" t="str">
        <f>VLOOKUP(A120,'QAQC ID Reference Page'!A$2:G$10999,6,FALSE)</f>
        <v>WFR</v>
      </c>
      <c r="G120" s="3" t="str">
        <f>VLOOKUP(A120,'QAQC ID Reference Page'!A$2:G$10999,7,FALSE)</f>
        <v>S</v>
      </c>
      <c r="H120" s="3">
        <v>132</v>
      </c>
      <c r="I120" s="3">
        <v>155</v>
      </c>
      <c r="J120" s="3">
        <v>174</v>
      </c>
      <c r="K120" s="3">
        <f t="shared" si="3"/>
        <v>0.17400000000000002</v>
      </c>
      <c r="L120" s="3">
        <f t="shared" si="1"/>
        <v>132.18390804597701</v>
      </c>
      <c r="M120" s="3"/>
      <c r="N120" s="3"/>
      <c r="O120" s="3"/>
      <c r="P120" s="3"/>
      <c r="Q120" s="3"/>
      <c r="R120" s="3"/>
      <c r="S120" s="3"/>
      <c r="T120" s="3"/>
      <c r="U120" s="3"/>
      <c r="V120" s="3"/>
      <c r="W120" s="3"/>
      <c r="X120" s="3"/>
      <c r="Y120" s="3"/>
      <c r="Z120" s="3"/>
      <c r="AA120" s="3"/>
      <c r="AB120" s="3"/>
    </row>
    <row r="121" spans="1:28" x14ac:dyDescent="0.2">
      <c r="A121" s="3">
        <v>10102</v>
      </c>
      <c r="B121" s="3" t="str">
        <f>VLOOKUP(A121,'QAQC ID Reference Page'!A$1:G$10999,2,FALSE)</f>
        <v>OBS0820</v>
      </c>
      <c r="C121" s="11">
        <f>VLOOKUP(A121,'QAQC ID Reference Page'!A$1:G$10999,3,FALSE)</f>
        <v>44054</v>
      </c>
      <c r="D121" s="12">
        <f>VLOOKUP(A121,'QAQC ID Reference Page'!A$1:G$10999,4,FALSE)</f>
        <v>0.48125000000000001</v>
      </c>
      <c r="E121" s="3">
        <f>VLOOKUP(A121,'QAQC ID Reference Page'!A$1:G$10999,5,FALSE)</f>
        <v>1012</v>
      </c>
      <c r="F121" s="3" t="str">
        <f>VLOOKUP(A121,'QAQC ID Reference Page'!A$2:G$10999,6,FALSE)</f>
        <v>E1</v>
      </c>
      <c r="G121" s="3" t="str">
        <f>VLOOKUP(A121,'QAQC ID Reference Page'!A$2:G$10999,7,FALSE)</f>
        <v>S</v>
      </c>
      <c r="H121" s="3">
        <v>130</v>
      </c>
      <c r="I121" s="3">
        <v>148</v>
      </c>
      <c r="J121" s="3">
        <v>250</v>
      </c>
      <c r="K121" s="3">
        <f t="shared" si="3"/>
        <v>0.25</v>
      </c>
      <c r="L121" s="3">
        <f t="shared" si="1"/>
        <v>72</v>
      </c>
      <c r="M121" s="3"/>
      <c r="N121" s="3"/>
      <c r="O121" s="3"/>
      <c r="P121" s="3"/>
      <c r="Q121" s="3"/>
      <c r="R121" s="3"/>
      <c r="S121" s="3"/>
      <c r="T121" s="3"/>
      <c r="U121" s="3"/>
      <c r="V121" s="3"/>
      <c r="W121" s="3"/>
      <c r="X121" s="3"/>
      <c r="Y121" s="3"/>
      <c r="Z121" s="3"/>
      <c r="AA121" s="3"/>
      <c r="AB121" s="3"/>
    </row>
    <row r="122" spans="1:28" x14ac:dyDescent="0.2">
      <c r="A122" s="3">
        <v>10103</v>
      </c>
      <c r="B122" s="3" t="str">
        <f>VLOOKUP(A122,'QAQC ID Reference Page'!A$1:G$10999,2,FALSE)</f>
        <v>OBS0820</v>
      </c>
      <c r="C122" s="11">
        <f>VLOOKUP(A122,'QAQC ID Reference Page'!A$1:G$10999,3,FALSE)</f>
        <v>44054</v>
      </c>
      <c r="D122" s="12">
        <f>VLOOKUP(A122,'QAQC ID Reference Page'!A$1:G$10999,4,FALSE)</f>
        <v>0.51458333333333328</v>
      </c>
      <c r="E122" s="3">
        <f>VLOOKUP(A122,'QAQC ID Reference Page'!A$1:G$10999,5,FALSE)</f>
        <v>1008</v>
      </c>
      <c r="F122" s="3" t="str">
        <f>VLOOKUP(A122,'QAQC ID Reference Page'!A$2:G$10999,6,FALSE)</f>
        <v>B1</v>
      </c>
      <c r="G122" s="3" t="str">
        <f>VLOOKUP(A122,'QAQC ID Reference Page'!A$2:G$10999,7,FALSE)</f>
        <v>S</v>
      </c>
      <c r="H122" s="3">
        <v>131</v>
      </c>
      <c r="I122" s="3">
        <v>149</v>
      </c>
      <c r="J122" s="3">
        <v>250</v>
      </c>
      <c r="K122" s="3">
        <f t="shared" si="3"/>
        <v>0.25</v>
      </c>
      <c r="L122" s="3">
        <f t="shared" si="1"/>
        <v>72</v>
      </c>
      <c r="M122" s="3"/>
      <c r="N122" s="3"/>
      <c r="O122" s="3"/>
      <c r="P122" s="3"/>
      <c r="Q122" s="3"/>
      <c r="R122" s="3"/>
      <c r="S122" s="3"/>
      <c r="T122" s="3"/>
      <c r="U122" s="3"/>
      <c r="V122" s="3"/>
      <c r="W122" s="3"/>
      <c r="X122" s="3"/>
      <c r="Y122" s="3"/>
      <c r="Z122" s="3"/>
      <c r="AA122" s="3"/>
      <c r="AB122" s="3"/>
    </row>
    <row r="123" spans="1:28" x14ac:dyDescent="0.2">
      <c r="A123" s="3">
        <v>10104</v>
      </c>
      <c r="B123" s="3" t="str">
        <f>VLOOKUP(A123,'QAQC ID Reference Page'!A$1:G$10999,2,FALSE)</f>
        <v>OBS0820</v>
      </c>
      <c r="C123" s="11">
        <f>VLOOKUP(A123,'QAQC ID Reference Page'!A$1:G$10999,3,FALSE)</f>
        <v>44054</v>
      </c>
      <c r="D123" s="12">
        <f>VLOOKUP(A123,'QAQC ID Reference Page'!A$1:G$10999,4,FALSE)</f>
        <v>0.5541666666666667</v>
      </c>
      <c r="E123" s="3">
        <f>VLOOKUP(A123,'QAQC ID Reference Page'!A$1:G$10999,5,FALSE)</f>
        <v>1011</v>
      </c>
      <c r="F123" s="3" t="str">
        <f>VLOOKUP(A123,'QAQC ID Reference Page'!A$2:G$10999,6,FALSE)</f>
        <v>C5-1</v>
      </c>
      <c r="G123" s="3" t="str">
        <f>VLOOKUP(A123,'QAQC ID Reference Page'!A$2:G$10999,7,FALSE)</f>
        <v>B</v>
      </c>
      <c r="H123" s="3">
        <v>131</v>
      </c>
      <c r="I123" s="3">
        <v>148</v>
      </c>
      <c r="J123" s="3">
        <v>250</v>
      </c>
      <c r="K123" s="3">
        <f t="shared" si="3"/>
        <v>0.25</v>
      </c>
      <c r="L123" s="3">
        <f t="shared" si="1"/>
        <v>68</v>
      </c>
      <c r="M123" s="3"/>
      <c r="N123" s="3"/>
      <c r="O123" s="3"/>
      <c r="P123" s="3"/>
      <c r="Q123" s="3"/>
      <c r="R123" s="3"/>
      <c r="S123" s="3"/>
      <c r="T123" s="3"/>
      <c r="U123" s="3"/>
      <c r="V123" s="3"/>
      <c r="W123" s="3"/>
      <c r="X123" s="3"/>
      <c r="Y123" s="3"/>
      <c r="Z123" s="3"/>
      <c r="AA123" s="3"/>
      <c r="AB123" s="3"/>
    </row>
    <row r="124" spans="1:28" x14ac:dyDescent="0.2">
      <c r="A124" s="3">
        <v>10105</v>
      </c>
      <c r="B124" s="3" t="str">
        <f>VLOOKUP(A124,'QAQC ID Reference Page'!A$1:G$10999,2,FALSE)</f>
        <v>OBS0820</v>
      </c>
      <c r="C124" s="11">
        <f>VLOOKUP(A124,'QAQC ID Reference Page'!A$1:G$10999,3,FALSE)</f>
        <v>44054</v>
      </c>
      <c r="D124" s="12">
        <f>VLOOKUP(A124,'QAQC ID Reference Page'!A$1:G$10999,4,FALSE)</f>
        <v>0.5541666666666667</v>
      </c>
      <c r="E124" s="3">
        <f>VLOOKUP(A124,'QAQC ID Reference Page'!A$1:G$10999,5,FALSE)</f>
        <v>1005</v>
      </c>
      <c r="F124" s="3" t="str">
        <f>VLOOKUP(A124,'QAQC ID Reference Page'!A$2:G$10999,6,FALSE)</f>
        <v>C5-1</v>
      </c>
      <c r="G124" s="3" t="str">
        <f>VLOOKUP(A124,'QAQC ID Reference Page'!A$2:G$10999,7,FALSE)</f>
        <v>S</v>
      </c>
      <c r="H124" s="3">
        <v>131</v>
      </c>
      <c r="I124" s="3">
        <v>142</v>
      </c>
      <c r="J124" s="3">
        <v>250</v>
      </c>
      <c r="K124" s="3">
        <f t="shared" si="3"/>
        <v>0.25</v>
      </c>
      <c r="L124" s="3">
        <f t="shared" si="1"/>
        <v>44</v>
      </c>
      <c r="M124" s="3"/>
      <c r="N124" s="3"/>
      <c r="O124" s="3"/>
      <c r="P124" s="3"/>
      <c r="Q124" s="3"/>
      <c r="R124" s="3"/>
      <c r="S124" s="3"/>
      <c r="T124" s="3"/>
      <c r="U124" s="3"/>
      <c r="V124" s="3"/>
      <c r="W124" s="3"/>
      <c r="X124" s="3"/>
      <c r="Y124" s="3"/>
      <c r="Z124" s="3"/>
      <c r="AA124" s="3"/>
      <c r="AB124" s="3"/>
    </row>
    <row r="125" spans="1:28" x14ac:dyDescent="0.2">
      <c r="A125" s="3">
        <v>10106</v>
      </c>
      <c r="B125" s="3" t="str">
        <f>VLOOKUP(A125,'QAQC ID Reference Page'!A$1:G$10999,2,FALSE)</f>
        <v>OBS0820</v>
      </c>
      <c r="C125" s="11">
        <f>VLOOKUP(A125,'QAQC ID Reference Page'!A$1:G$10999,3,FALSE)</f>
        <v>44054</v>
      </c>
      <c r="D125" s="12">
        <f>VLOOKUP(A125,'QAQC ID Reference Page'!A$1:G$10999,4,FALSE)</f>
        <v>0.57499999999999996</v>
      </c>
      <c r="E125" s="3">
        <f>VLOOKUP(A125,'QAQC ID Reference Page'!A$1:G$10999,5,FALSE)</f>
        <v>1043</v>
      </c>
      <c r="F125" s="3" t="str">
        <f>VLOOKUP(A125,'QAQC ID Reference Page'!A$2:G$10999,6,FALSE)</f>
        <v>C7C</v>
      </c>
      <c r="G125" s="3" t="str">
        <f>VLOOKUP(A125,'QAQC ID Reference Page'!A$2:G$10999,7,FALSE)</f>
        <v>B</v>
      </c>
      <c r="H125" s="3">
        <v>128</v>
      </c>
      <c r="I125" s="3">
        <v>148</v>
      </c>
      <c r="J125" s="3">
        <v>250</v>
      </c>
      <c r="K125" s="3">
        <f t="shared" si="3"/>
        <v>0.25</v>
      </c>
      <c r="L125" s="3">
        <f t="shared" si="1"/>
        <v>80</v>
      </c>
      <c r="M125" s="3"/>
      <c r="N125" s="3"/>
      <c r="O125" s="3"/>
      <c r="P125" s="3"/>
      <c r="Q125" s="3"/>
      <c r="R125" s="3"/>
      <c r="S125" s="3"/>
      <c r="T125" s="3"/>
      <c r="U125" s="3"/>
      <c r="V125" s="3"/>
      <c r="W125" s="3"/>
      <c r="X125" s="3"/>
      <c r="Y125" s="3"/>
      <c r="Z125" s="3"/>
      <c r="AA125" s="3"/>
      <c r="AB125" s="3"/>
    </row>
    <row r="126" spans="1:28" x14ac:dyDescent="0.2">
      <c r="A126" s="3">
        <v>10107</v>
      </c>
      <c r="B126" s="3" t="str">
        <f>VLOOKUP(A126,'QAQC ID Reference Page'!A$1:G$10999,2,FALSE)</f>
        <v>OBS0820</v>
      </c>
      <c r="C126" s="11">
        <f>VLOOKUP(A126,'QAQC ID Reference Page'!A$1:G$10999,3,FALSE)</f>
        <v>44054</v>
      </c>
      <c r="D126" s="12">
        <f>VLOOKUP(A126,'QAQC ID Reference Page'!A$1:G$10999,4,FALSE)</f>
        <v>0.49236111111111114</v>
      </c>
      <c r="E126" s="3">
        <f>VLOOKUP(A126,'QAQC ID Reference Page'!A$1:G$10999,5,FALSE)</f>
        <v>1016</v>
      </c>
      <c r="F126" s="3" t="str">
        <f>VLOOKUP(A126,'QAQC ID Reference Page'!A$2:G$10999,6,FALSE)</f>
        <v>D1</v>
      </c>
      <c r="G126" s="3" t="str">
        <f>VLOOKUP(A126,'QAQC ID Reference Page'!A$2:G$10999,7,FALSE)</f>
        <v>S</v>
      </c>
      <c r="H126" s="3">
        <v>130</v>
      </c>
      <c r="I126" s="3">
        <v>151</v>
      </c>
      <c r="J126" s="3">
        <v>250</v>
      </c>
      <c r="K126" s="3">
        <f t="shared" si="3"/>
        <v>0.25</v>
      </c>
      <c r="L126" s="3">
        <f t="shared" si="1"/>
        <v>84</v>
      </c>
      <c r="M126" s="3"/>
      <c r="N126" s="3"/>
      <c r="O126" s="3"/>
      <c r="P126" s="3"/>
      <c r="Q126" s="3"/>
      <c r="R126" s="3"/>
      <c r="S126" s="3"/>
      <c r="T126" s="3"/>
      <c r="U126" s="3"/>
      <c r="V126" s="3"/>
      <c r="W126" s="3"/>
      <c r="X126" s="3"/>
      <c r="Y126" s="3"/>
      <c r="Z126" s="3"/>
      <c r="AA126" s="3"/>
      <c r="AB126" s="3"/>
    </row>
    <row r="127" spans="1:28" x14ac:dyDescent="0.2">
      <c r="A127" s="3">
        <v>10108</v>
      </c>
      <c r="B127" s="3" t="str">
        <f>VLOOKUP(A127,'QAQC ID Reference Page'!A$1:G$10999,2,FALSE)</f>
        <v>OBS0820</v>
      </c>
      <c r="C127" s="11">
        <f>VLOOKUP(A127,'QAQC ID Reference Page'!A$1:G$10999,3,FALSE)</f>
        <v>44054</v>
      </c>
      <c r="D127" s="12">
        <f>VLOOKUP(A127,'QAQC ID Reference Page'!A$1:G$10999,4,FALSE)</f>
        <v>0.42499999999999999</v>
      </c>
      <c r="E127" s="3">
        <f>VLOOKUP(A127,'QAQC ID Reference Page'!A$1:G$10999,5,FALSE)</f>
        <v>1018</v>
      </c>
      <c r="F127" s="3" t="str">
        <f>VLOOKUP(A127,'QAQC ID Reference Page'!A$2:G$10999,6,FALSE)</f>
        <v>C4</v>
      </c>
      <c r="G127" s="3" t="str">
        <f>VLOOKUP(A127,'QAQC ID Reference Page'!A$2:G$10999,7,FALSE)</f>
        <v>S</v>
      </c>
      <c r="H127" s="3">
        <v>131</v>
      </c>
      <c r="I127" s="3">
        <v>158</v>
      </c>
      <c r="J127" s="3">
        <v>226</v>
      </c>
      <c r="K127" s="3">
        <f t="shared" si="3"/>
        <v>0.22600000000000001</v>
      </c>
      <c r="L127" s="3">
        <f t="shared" si="1"/>
        <v>119.46902654867256</v>
      </c>
      <c r="M127" s="3"/>
      <c r="N127" s="3"/>
      <c r="O127" s="3"/>
      <c r="P127" s="3"/>
      <c r="Q127" s="3"/>
      <c r="R127" s="3"/>
      <c r="S127" s="3"/>
      <c r="T127" s="3"/>
      <c r="U127" s="3"/>
      <c r="V127" s="3"/>
      <c r="W127" s="3"/>
      <c r="X127" s="3"/>
      <c r="Y127" s="3"/>
      <c r="Z127" s="3"/>
      <c r="AA127" s="3"/>
      <c r="AB127" s="3"/>
    </row>
    <row r="128" spans="1:28" x14ac:dyDescent="0.2">
      <c r="A128" s="3">
        <v>10109</v>
      </c>
      <c r="B128" s="3" t="str">
        <f>VLOOKUP(A128,'QAQC ID Reference Page'!A$1:G$10999,2,FALSE)</f>
        <v>OBS0820</v>
      </c>
      <c r="C128" s="11">
        <f>VLOOKUP(A128,'QAQC ID Reference Page'!A$1:G$10999,3,FALSE)</f>
        <v>44054</v>
      </c>
      <c r="D128" s="12">
        <f>VLOOKUP(A128,'QAQC ID Reference Page'!A$1:G$10999,4,FALSE)</f>
        <v>0.35694444444444445</v>
      </c>
      <c r="E128" s="3">
        <f>VLOOKUP(A128,'QAQC ID Reference Page'!A$1:G$10999,5,FALSE)</f>
        <v>1007</v>
      </c>
      <c r="F128" s="3" t="str">
        <f>VLOOKUP(A128,'QAQC ID Reference Page'!A$2:G$10999,6,FALSE)</f>
        <v>BSR</v>
      </c>
      <c r="G128" s="3" t="str">
        <f>VLOOKUP(A128,'QAQC ID Reference Page'!A$2:G$10999,7,FALSE)</f>
        <v>B</v>
      </c>
      <c r="H128" s="3">
        <v>132</v>
      </c>
      <c r="I128" s="3">
        <v>148</v>
      </c>
      <c r="J128" s="3">
        <v>250</v>
      </c>
      <c r="K128" s="3">
        <f t="shared" si="3"/>
        <v>0.25</v>
      </c>
      <c r="L128" s="3">
        <f t="shared" si="1"/>
        <v>64</v>
      </c>
      <c r="M128" s="3"/>
      <c r="N128" s="3"/>
      <c r="O128" s="3"/>
      <c r="P128" s="3"/>
      <c r="Q128" s="3"/>
      <c r="R128" s="3"/>
      <c r="S128" s="3"/>
      <c r="T128" s="3"/>
      <c r="U128" s="3"/>
      <c r="V128" s="3"/>
      <c r="W128" s="3"/>
      <c r="X128" s="3"/>
      <c r="Y128" s="3"/>
      <c r="Z128" s="3"/>
      <c r="AA128" s="3"/>
      <c r="AB128" s="3"/>
    </row>
    <row r="129" spans="1:28" x14ac:dyDescent="0.2">
      <c r="A129" s="3">
        <v>10110</v>
      </c>
      <c r="B129" s="3" t="str">
        <f>VLOOKUP(A129,'QAQC ID Reference Page'!A$1:G$10999,2,FALSE)</f>
        <v>OBS0820</v>
      </c>
      <c r="C129" s="11">
        <f>VLOOKUP(A129,'QAQC ID Reference Page'!A$1:G$10999,3,FALSE)</f>
        <v>44054</v>
      </c>
      <c r="D129" s="12">
        <f>VLOOKUP(A129,'QAQC ID Reference Page'!A$1:G$10999,4,FALSE)</f>
        <v>0.57499999999999996</v>
      </c>
      <c r="E129" s="3">
        <f>VLOOKUP(A129,'QAQC ID Reference Page'!A$1:G$10999,5,FALSE)</f>
        <v>1027</v>
      </c>
      <c r="F129" s="3" t="str">
        <f>VLOOKUP(A129,'QAQC ID Reference Page'!A$2:G$10999,6,FALSE)</f>
        <v>C7C</v>
      </c>
      <c r="G129" s="3" t="str">
        <f>VLOOKUP(A129,'QAQC ID Reference Page'!A$2:G$10999,7,FALSE)</f>
        <v>S</v>
      </c>
      <c r="H129" s="3">
        <v>129</v>
      </c>
      <c r="I129" s="3">
        <v>143</v>
      </c>
      <c r="J129" s="3">
        <v>250</v>
      </c>
      <c r="K129" s="3">
        <f t="shared" si="3"/>
        <v>0.25</v>
      </c>
      <c r="L129" s="3">
        <f t="shared" si="1"/>
        <v>56</v>
      </c>
      <c r="M129" s="3"/>
      <c r="N129" s="3"/>
      <c r="O129" s="3"/>
      <c r="P129" s="3"/>
      <c r="Q129" s="3"/>
      <c r="R129" s="3"/>
      <c r="S129" s="3"/>
      <c r="T129" s="3"/>
      <c r="U129" s="3"/>
      <c r="V129" s="3"/>
      <c r="W129" s="3"/>
      <c r="X129" s="3"/>
      <c r="Y129" s="3"/>
      <c r="Z129" s="3"/>
      <c r="AA129" s="3"/>
      <c r="AB129" s="3"/>
    </row>
    <row r="130" spans="1:28" x14ac:dyDescent="0.2">
      <c r="A130" s="3">
        <v>10111</v>
      </c>
      <c r="B130" s="3" t="str">
        <f>VLOOKUP(A130,'QAQC ID Reference Page'!A$1:G$10999,2,FALSE)</f>
        <v>OBS0820</v>
      </c>
      <c r="C130" s="11">
        <f>VLOOKUP(A130,'QAQC ID Reference Page'!A$1:G$10999,3,FALSE)</f>
        <v>44054</v>
      </c>
      <c r="D130" s="12">
        <f>VLOOKUP(A130,'QAQC ID Reference Page'!A$1:G$10999,4,FALSE)</f>
        <v>0.58958333333333335</v>
      </c>
      <c r="E130" s="3">
        <f>VLOOKUP(A130,'QAQC ID Reference Page'!A$1:G$10999,5,FALSE)</f>
        <v>1030</v>
      </c>
      <c r="F130" s="3" t="str">
        <f>VLOOKUP(A130,'QAQC ID Reference Page'!A$2:G$10999,6,FALSE)</f>
        <v>B7C</v>
      </c>
      <c r="G130" s="3" t="str">
        <f>VLOOKUP(A130,'QAQC ID Reference Page'!A$2:G$10999,7,FALSE)</f>
        <v>B</v>
      </c>
      <c r="H130" s="3">
        <v>131</v>
      </c>
      <c r="I130" s="3">
        <v>151</v>
      </c>
      <c r="J130" s="3">
        <v>250</v>
      </c>
      <c r="K130" s="3">
        <f t="shared" si="3"/>
        <v>0.25</v>
      </c>
      <c r="L130" s="3">
        <f t="shared" si="1"/>
        <v>80</v>
      </c>
      <c r="M130" s="3"/>
      <c r="N130" s="3"/>
      <c r="O130" s="3"/>
      <c r="P130" s="3"/>
      <c r="Q130" s="3"/>
      <c r="R130" s="3"/>
      <c r="S130" s="3"/>
      <c r="T130" s="3"/>
      <c r="U130" s="3"/>
      <c r="V130" s="3"/>
      <c r="W130" s="3"/>
      <c r="X130" s="3"/>
      <c r="Y130" s="3"/>
      <c r="Z130" s="3"/>
      <c r="AA130" s="3"/>
      <c r="AB130" s="3"/>
    </row>
    <row r="131" spans="1:28" x14ac:dyDescent="0.2">
      <c r="A131" s="3">
        <v>10112</v>
      </c>
      <c r="B131" s="3" t="str">
        <f>VLOOKUP(A131,'QAQC ID Reference Page'!A$1:G$10999,2,FALSE)</f>
        <v>OBS0820</v>
      </c>
      <c r="C131" s="11">
        <f>VLOOKUP(A131,'QAQC ID Reference Page'!A$1:G$10999,3,FALSE)</f>
        <v>44054</v>
      </c>
      <c r="D131" s="12">
        <f>VLOOKUP(A131,'QAQC ID Reference Page'!A$1:G$10999,4,FALSE)</f>
        <v>0.58958333333333335</v>
      </c>
      <c r="E131" s="3">
        <f>VLOOKUP(A131,'QAQC ID Reference Page'!A$1:G$10999,5,FALSE)</f>
        <v>1002</v>
      </c>
      <c r="F131" s="3" t="str">
        <f>VLOOKUP(A131,'QAQC ID Reference Page'!A$2:G$10999,6,FALSE)</f>
        <v>B7C</v>
      </c>
      <c r="G131" s="3" t="str">
        <f>VLOOKUP(A131,'QAQC ID Reference Page'!A$2:G$10999,7,FALSE)</f>
        <v>S</v>
      </c>
      <c r="H131" s="3">
        <v>131</v>
      </c>
      <c r="I131" s="3">
        <v>145</v>
      </c>
      <c r="J131" s="3">
        <v>250</v>
      </c>
      <c r="K131" s="3">
        <f t="shared" si="3"/>
        <v>0.25</v>
      </c>
      <c r="L131" s="3">
        <f t="shared" si="1"/>
        <v>56</v>
      </c>
      <c r="M131" s="3"/>
      <c r="N131" s="3"/>
      <c r="O131" s="3"/>
      <c r="P131" s="3"/>
      <c r="Q131" s="3"/>
      <c r="R131" s="3"/>
      <c r="S131" s="3"/>
      <c r="T131" s="3"/>
      <c r="U131" s="3"/>
      <c r="V131" s="3"/>
      <c r="W131" s="3"/>
      <c r="X131" s="3"/>
      <c r="Y131" s="3"/>
      <c r="Z131" s="3"/>
      <c r="AA131" s="3"/>
      <c r="AB131" s="3"/>
    </row>
    <row r="132" spans="1:28" x14ac:dyDescent="0.2">
      <c r="A132" s="3">
        <v>10113</v>
      </c>
      <c r="B132" s="3" t="str">
        <f>VLOOKUP(A132,'QAQC ID Reference Page'!A$1:G$10999,2,FALSE)</f>
        <v>OBS0820</v>
      </c>
      <c r="C132" s="11">
        <f>VLOOKUP(A132,'QAQC ID Reference Page'!A$1:G$10999,3,FALSE)</f>
        <v>44054</v>
      </c>
      <c r="D132" s="12">
        <f>VLOOKUP(A132,'QAQC ID Reference Page'!A$1:G$10999,4,FALSE)</f>
        <v>0.35694444444444445</v>
      </c>
      <c r="E132" s="3">
        <f>VLOOKUP(A132,'QAQC ID Reference Page'!A$1:G$10999,5,FALSE)</f>
        <v>1003</v>
      </c>
      <c r="F132" s="3" t="str">
        <f>VLOOKUP(A132,'QAQC ID Reference Page'!A$2:G$10999,6,FALSE)</f>
        <v>BSR</v>
      </c>
      <c r="G132" s="3" t="str">
        <f>VLOOKUP(A132,'QAQC ID Reference Page'!A$2:G$10999,7,FALSE)</f>
        <v>S</v>
      </c>
      <c r="H132" s="3">
        <v>126</v>
      </c>
      <c r="I132" s="3">
        <v>147</v>
      </c>
      <c r="J132" s="3">
        <v>214</v>
      </c>
      <c r="K132" s="3">
        <f t="shared" si="3"/>
        <v>0.214</v>
      </c>
      <c r="L132" s="3">
        <f t="shared" si="1"/>
        <v>98.130841121495322</v>
      </c>
      <c r="M132" s="3"/>
      <c r="N132" s="3"/>
      <c r="O132" s="3"/>
      <c r="P132" s="3"/>
      <c r="Q132" s="3"/>
      <c r="R132" s="3"/>
      <c r="S132" s="3"/>
      <c r="T132" s="3"/>
      <c r="U132" s="3"/>
      <c r="V132" s="3"/>
      <c r="W132" s="3"/>
      <c r="X132" s="3"/>
      <c r="Y132" s="3"/>
      <c r="Z132" s="3"/>
      <c r="AA132" s="3"/>
      <c r="AB132" s="3"/>
    </row>
    <row r="133" spans="1:28" x14ac:dyDescent="0.2">
      <c r="A133" s="3">
        <v>10114</v>
      </c>
      <c r="B133" s="3" t="str">
        <f>VLOOKUP(A133,'QAQC ID Reference Page'!A$1:G$10999,2,FALSE)</f>
        <v>OBS0820</v>
      </c>
      <c r="C133" s="11">
        <f>VLOOKUP(A133,'QAQC ID Reference Page'!A$1:G$10999,3,FALSE)</f>
        <v>44054</v>
      </c>
      <c r="D133" s="12">
        <f>VLOOKUP(A133,'QAQC ID Reference Page'!A$1:G$10999,4,FALSE)</f>
        <v>0.54097222222222219</v>
      </c>
      <c r="E133" s="3">
        <f>VLOOKUP(A133,'QAQC ID Reference Page'!A$1:G$10999,5,FALSE)</f>
        <v>1033</v>
      </c>
      <c r="F133" s="3" t="str">
        <f>VLOOKUP(A133,'QAQC ID Reference Page'!A$2:G$10999,6,FALSE)</f>
        <v>B4</v>
      </c>
      <c r="G133" s="3" t="str">
        <f>VLOOKUP(A133,'QAQC ID Reference Page'!A$2:G$10999,7,FALSE)</f>
        <v>S</v>
      </c>
      <c r="H133" s="3">
        <v>132</v>
      </c>
      <c r="I133" s="3">
        <v>149</v>
      </c>
      <c r="J133" s="3">
        <v>250</v>
      </c>
      <c r="K133" s="3">
        <f t="shared" si="3"/>
        <v>0.25</v>
      </c>
      <c r="L133" s="3">
        <f t="shared" si="1"/>
        <v>68</v>
      </c>
      <c r="M133" s="3"/>
      <c r="N133" s="3"/>
      <c r="O133" s="3"/>
      <c r="P133" s="3"/>
      <c r="Q133" s="3"/>
      <c r="R133" s="3"/>
      <c r="S133" s="3"/>
      <c r="T133" s="3"/>
      <c r="U133" s="3"/>
      <c r="V133" s="3"/>
      <c r="W133" s="3"/>
      <c r="X133" s="3"/>
      <c r="Y133" s="3"/>
      <c r="Z133" s="3"/>
      <c r="AA133" s="3"/>
      <c r="AB133" s="3"/>
    </row>
    <row r="134" spans="1:28" x14ac:dyDescent="0.2">
      <c r="A134" s="3">
        <v>10115</v>
      </c>
      <c r="B134" s="3" t="str">
        <f>VLOOKUP(A134,'QAQC ID Reference Page'!A$1:G$10999,2,FALSE)</f>
        <v>OBS0820</v>
      </c>
      <c r="C134" s="11">
        <f>VLOOKUP(A134,'QAQC ID Reference Page'!A$1:G$10999,3,FALSE)</f>
        <v>44054</v>
      </c>
      <c r="D134" s="12">
        <f>VLOOKUP(A134,'QAQC ID Reference Page'!A$1:G$10999,4,FALSE)</f>
        <v>0.45694444444444443</v>
      </c>
      <c r="E134" s="3">
        <f>VLOOKUP(A134,'QAQC ID Reference Page'!A$1:G$10999,5,FALSE)</f>
        <v>1015</v>
      </c>
      <c r="F134" s="3" t="str">
        <f>VLOOKUP(A134,'QAQC ID Reference Page'!A$2:G$10999,6,FALSE)</f>
        <v>BLB</v>
      </c>
      <c r="G134" s="3" t="str">
        <f>VLOOKUP(A134,'QAQC ID Reference Page'!A$2:G$10999,7,FALSE)</f>
        <v>S</v>
      </c>
      <c r="H134" s="3">
        <v>130</v>
      </c>
      <c r="I134" s="3">
        <v>149</v>
      </c>
      <c r="J134" s="3">
        <v>250</v>
      </c>
      <c r="K134" s="3">
        <f t="shared" si="3"/>
        <v>0.25</v>
      </c>
      <c r="L134" s="3">
        <f t="shared" si="1"/>
        <v>76</v>
      </c>
      <c r="M134" s="3"/>
      <c r="N134" s="3"/>
      <c r="O134" s="3"/>
      <c r="P134" s="3"/>
      <c r="Q134" s="3"/>
      <c r="R134" s="3"/>
      <c r="S134" s="3"/>
      <c r="T134" s="3"/>
      <c r="U134" s="3"/>
      <c r="V134" s="3"/>
      <c r="W134" s="3"/>
      <c r="X134" s="3"/>
      <c r="Y134" s="3"/>
      <c r="Z134" s="3"/>
      <c r="AA134" s="3"/>
      <c r="AB134" s="3"/>
    </row>
    <row r="135" spans="1:28" x14ac:dyDescent="0.2">
      <c r="A135" s="3">
        <v>10116</v>
      </c>
      <c r="B135" s="3" t="str">
        <f>VLOOKUP(A135,'QAQC ID Reference Page'!A$1:G$10999,2,FALSE)</f>
        <v>OBS0820</v>
      </c>
      <c r="C135" s="11">
        <f>VLOOKUP(A135,'QAQC ID Reference Page'!A$1:G$10999,3,FALSE)</f>
        <v>44054</v>
      </c>
      <c r="D135" s="12">
        <f>VLOOKUP(A135,'QAQC ID Reference Page'!A$1:G$10999,4,FALSE)</f>
        <v>0.50347222222222221</v>
      </c>
      <c r="E135" s="3">
        <f>VLOOKUP(A135,'QAQC ID Reference Page'!A$1:G$10999,5,FALSE)</f>
        <v>1009</v>
      </c>
      <c r="F135" s="3" t="str">
        <f>VLOOKUP(A135,'QAQC ID Reference Page'!A$2:G$10999,6,FALSE)</f>
        <v>C1</v>
      </c>
      <c r="G135" s="3" t="str">
        <f>VLOOKUP(A135,'QAQC ID Reference Page'!A$2:G$10999,7,FALSE)</f>
        <v>S</v>
      </c>
      <c r="H135" s="3">
        <v>131</v>
      </c>
      <c r="I135" s="3">
        <v>149</v>
      </c>
      <c r="J135" s="3">
        <v>250</v>
      </c>
      <c r="K135" s="3">
        <f t="shared" si="3"/>
        <v>0.25</v>
      </c>
      <c r="L135" s="3">
        <f t="shared" si="1"/>
        <v>72</v>
      </c>
      <c r="M135" s="3"/>
      <c r="N135" s="3"/>
      <c r="O135" s="3"/>
      <c r="P135" s="3"/>
      <c r="Q135" s="3"/>
      <c r="R135" s="3"/>
      <c r="S135" s="3"/>
      <c r="T135" s="3"/>
      <c r="U135" s="3"/>
      <c r="V135" s="3"/>
      <c r="W135" s="3"/>
      <c r="X135" s="3"/>
      <c r="Y135" s="3"/>
      <c r="Z135" s="3"/>
      <c r="AA135" s="3"/>
      <c r="AB135" s="3"/>
    </row>
    <row r="136" spans="1:28" x14ac:dyDescent="0.2">
      <c r="A136" s="3">
        <v>10117</v>
      </c>
      <c r="B136" s="3" t="str">
        <f>VLOOKUP(A136,'QAQC ID Reference Page'!A$1:G$10999,2,FALSE)</f>
        <v>OBS0820</v>
      </c>
      <c r="C136" s="11">
        <f>VLOOKUP(A136,'QAQC ID Reference Page'!A$1:G$10999,3,FALSE)</f>
        <v>44055</v>
      </c>
      <c r="D136" s="12">
        <f>VLOOKUP(A136,'QAQC ID Reference Page'!A$1:G$10999,4,FALSE)</f>
        <v>0.30972222222222223</v>
      </c>
      <c r="E136" s="3">
        <f>VLOOKUP(A136,'QAQC ID Reference Page'!A$1:G$10999,5,FALSE)</f>
        <v>1028</v>
      </c>
      <c r="F136" s="3" t="str">
        <f>VLOOKUP(A136,'QAQC ID Reference Page'!A$2:G$10999,6,FALSE)</f>
        <v>G6</v>
      </c>
      <c r="G136" s="3" t="str">
        <f>VLOOKUP(A136,'QAQC ID Reference Page'!A$2:G$10999,7,FALSE)</f>
        <v>S</v>
      </c>
      <c r="H136" s="3">
        <v>130</v>
      </c>
      <c r="I136" s="3">
        <v>139</v>
      </c>
      <c r="J136" s="3">
        <v>200</v>
      </c>
      <c r="K136" s="3">
        <f t="shared" si="3"/>
        <v>0.2</v>
      </c>
      <c r="L136" s="3">
        <f t="shared" si="1"/>
        <v>45</v>
      </c>
      <c r="M136" s="3"/>
      <c r="N136" s="3"/>
      <c r="O136" s="3"/>
      <c r="P136" s="3"/>
      <c r="Q136" s="3"/>
      <c r="R136" s="3"/>
      <c r="S136" s="3"/>
      <c r="T136" s="3"/>
      <c r="U136" s="3"/>
      <c r="V136" s="3"/>
      <c r="W136" s="3"/>
      <c r="X136" s="3"/>
      <c r="Y136" s="3"/>
      <c r="Z136" s="3"/>
      <c r="AA136" s="3"/>
      <c r="AB136" s="3"/>
    </row>
    <row r="137" spans="1:28" x14ac:dyDescent="0.2">
      <c r="A137" s="3">
        <v>10118</v>
      </c>
      <c r="B137" s="3" t="str">
        <f>VLOOKUP(A137,'QAQC ID Reference Page'!A$1:G$10999,2,FALSE)</f>
        <v>OBS0820</v>
      </c>
      <c r="C137" s="11">
        <f>VLOOKUP(A137,'QAQC ID Reference Page'!A$1:G$10999,3,FALSE)</f>
        <v>44055</v>
      </c>
      <c r="D137" s="12">
        <f>VLOOKUP(A137,'QAQC ID Reference Page'!A$1:G$10999,4,FALSE)</f>
        <v>0.33750000000000002</v>
      </c>
      <c r="E137" s="3">
        <f>VLOOKUP(A137,'QAQC ID Reference Page'!A$1:G$10999,5,FALSE)</f>
        <v>1040</v>
      </c>
      <c r="F137" s="3" t="str">
        <f>VLOOKUP(A137,'QAQC ID Reference Page'!A$2:G$10999,6,FALSE)</f>
        <v>DR</v>
      </c>
      <c r="G137" s="3" t="str">
        <f>VLOOKUP(A137,'QAQC ID Reference Page'!A$2:G$10999,7,FALSE)</f>
        <v>S</v>
      </c>
      <c r="H137" s="3">
        <v>131</v>
      </c>
      <c r="I137" s="3">
        <v>134</v>
      </c>
      <c r="J137" s="3">
        <v>200</v>
      </c>
      <c r="K137" s="3">
        <f t="shared" si="3"/>
        <v>0.2</v>
      </c>
      <c r="L137" s="3">
        <f t="shared" si="1"/>
        <v>15</v>
      </c>
      <c r="M137" s="3"/>
      <c r="N137" s="3"/>
      <c r="O137" s="3"/>
      <c r="P137" s="3"/>
      <c r="Q137" s="3"/>
      <c r="R137" s="3"/>
      <c r="S137" s="3"/>
      <c r="T137" s="3"/>
      <c r="U137" s="3"/>
      <c r="V137" s="3"/>
      <c r="W137" s="3"/>
      <c r="X137" s="3"/>
      <c r="Y137" s="3"/>
      <c r="Z137" s="3"/>
      <c r="AA137" s="3"/>
      <c r="AB137" s="3"/>
    </row>
    <row r="138" spans="1:28" x14ac:dyDescent="0.2">
      <c r="A138" s="3">
        <v>10119</v>
      </c>
      <c r="B138" s="3" t="str">
        <f>VLOOKUP(A138,'QAQC ID Reference Page'!A$1:G$10999,2,FALSE)</f>
        <v>OBS0820</v>
      </c>
      <c r="C138" s="11">
        <f>VLOOKUP(A138,'QAQC ID Reference Page'!A$1:G$10999,3,FALSE)</f>
        <v>44055</v>
      </c>
      <c r="D138" s="12">
        <f>VLOOKUP(A138,'QAQC ID Reference Page'!A$1:G$10999,4,FALSE)</f>
        <v>0.37569444444444444</v>
      </c>
      <c r="E138" s="3">
        <f>VLOOKUP(A138,'QAQC ID Reference Page'!A$1:G$10999,5,FALSE)</f>
        <v>1006</v>
      </c>
      <c r="F138" s="3" t="str">
        <f>VLOOKUP(A138,'QAQC ID Reference Page'!A$2:G$10999,6,FALSE)</f>
        <v>MR</v>
      </c>
      <c r="G138" s="3" t="str">
        <f>VLOOKUP(A138,'QAQC ID Reference Page'!A$2:G$10999,7,FALSE)</f>
        <v>S</v>
      </c>
      <c r="H138" s="3">
        <v>131</v>
      </c>
      <c r="I138" s="3">
        <v>138</v>
      </c>
      <c r="J138" s="3">
        <v>200</v>
      </c>
      <c r="K138" s="3">
        <f t="shared" si="3"/>
        <v>0.2</v>
      </c>
      <c r="L138" s="3">
        <f t="shared" si="1"/>
        <v>35</v>
      </c>
      <c r="M138" s="3"/>
      <c r="N138" s="3"/>
      <c r="O138" s="3"/>
      <c r="P138" s="3"/>
      <c r="Q138" s="3"/>
      <c r="R138" s="3"/>
      <c r="S138" s="3"/>
      <c r="T138" s="3"/>
      <c r="U138" s="3"/>
      <c r="V138" s="3"/>
      <c r="W138" s="3"/>
      <c r="X138" s="3"/>
      <c r="Y138" s="3"/>
      <c r="Z138" s="3"/>
      <c r="AA138" s="3"/>
      <c r="AB138" s="3"/>
    </row>
    <row r="139" spans="1:28" x14ac:dyDescent="0.2">
      <c r="A139" s="3">
        <v>10120</v>
      </c>
      <c r="B139" s="3" t="str">
        <f>VLOOKUP(A139,'QAQC ID Reference Page'!A$1:G$10999,2,FALSE)</f>
        <v>OBS0820</v>
      </c>
      <c r="C139" s="11">
        <f>VLOOKUP(A139,'QAQC ID Reference Page'!A$1:G$10999,3,FALSE)</f>
        <v>44055</v>
      </c>
      <c r="D139" s="12">
        <f>VLOOKUP(A139,'QAQC ID Reference Page'!A$1:G$10999,4,FALSE)</f>
        <v>0.37569444444444444</v>
      </c>
      <c r="E139" s="3">
        <f>VLOOKUP(A139,'QAQC ID Reference Page'!A$1:G$10999,5,FALSE)</f>
        <v>1013</v>
      </c>
      <c r="F139" s="3" t="str">
        <f>VLOOKUP(A139,'QAQC ID Reference Page'!A$2:G$10999,6,FALSE)</f>
        <v>MR</v>
      </c>
      <c r="G139" s="3" t="str">
        <f>VLOOKUP(A139,'QAQC ID Reference Page'!A$2:G$10999,7,FALSE)</f>
        <v>B</v>
      </c>
      <c r="H139" s="3">
        <v>129</v>
      </c>
      <c r="I139" s="3">
        <v>153</v>
      </c>
      <c r="J139" s="3">
        <v>300</v>
      </c>
      <c r="K139" s="3">
        <f t="shared" si="3"/>
        <v>0.3</v>
      </c>
      <c r="L139" s="3">
        <f t="shared" si="1"/>
        <v>80</v>
      </c>
      <c r="M139" s="3"/>
      <c r="N139" s="3"/>
      <c r="O139" s="3"/>
      <c r="P139" s="3"/>
      <c r="Q139" s="3"/>
      <c r="R139" s="3"/>
      <c r="S139" s="3"/>
      <c r="T139" s="3"/>
      <c r="U139" s="3"/>
      <c r="V139" s="3"/>
      <c r="W139" s="3"/>
      <c r="X139" s="3"/>
      <c r="Y139" s="3"/>
      <c r="Z139" s="3"/>
      <c r="AA139" s="3"/>
      <c r="AB139" s="3"/>
    </row>
    <row r="140" spans="1:28" x14ac:dyDescent="0.2">
      <c r="A140" s="3">
        <v>10121</v>
      </c>
      <c r="B140" s="3" t="str">
        <f>VLOOKUP(A140,'QAQC ID Reference Page'!A$1:G$10999,2,FALSE)</f>
        <v>OBS0820</v>
      </c>
      <c r="C140" s="11">
        <f>VLOOKUP(A140,'QAQC ID Reference Page'!A$1:G$10999,3,FALSE)</f>
        <v>44055</v>
      </c>
      <c r="D140" s="12">
        <f>VLOOKUP(A140,'QAQC ID Reference Page'!A$1:G$10999,4,FALSE)</f>
        <v>0.3888888888888889</v>
      </c>
      <c r="E140" s="3">
        <f>VLOOKUP(A140,'QAQC ID Reference Page'!A$1:G$10999,5,FALSE)</f>
        <v>1017</v>
      </c>
      <c r="F140" s="3" t="str">
        <f>VLOOKUP(A140,'QAQC ID Reference Page'!A$2:G$10999,6,FALSE)</f>
        <v>TR</v>
      </c>
      <c r="G140" s="3" t="str">
        <f>VLOOKUP(A140,'QAQC ID Reference Page'!A$2:G$10999,7,FALSE)</f>
        <v>S</v>
      </c>
      <c r="H140" s="3">
        <v>129</v>
      </c>
      <c r="I140" s="3">
        <v>134</v>
      </c>
      <c r="J140" s="3">
        <v>300</v>
      </c>
      <c r="K140" s="3">
        <f t="shared" si="3"/>
        <v>0.3</v>
      </c>
      <c r="L140" s="3">
        <f t="shared" si="1"/>
        <v>16.666666666666668</v>
      </c>
      <c r="M140" s="3"/>
      <c r="N140" s="3"/>
      <c r="O140" s="3"/>
      <c r="P140" s="3"/>
      <c r="Q140" s="3"/>
      <c r="R140" s="3"/>
      <c r="S140" s="3"/>
      <c r="T140" s="3"/>
      <c r="U140" s="3"/>
      <c r="V140" s="3"/>
      <c r="W140" s="3"/>
      <c r="X140" s="3"/>
      <c r="Y140" s="3"/>
      <c r="Z140" s="3"/>
      <c r="AA140" s="3"/>
      <c r="AB140" s="3"/>
    </row>
    <row r="141" spans="1:28" x14ac:dyDescent="0.2">
      <c r="A141" s="3">
        <v>10122</v>
      </c>
      <c r="B141" s="3" t="str">
        <f>VLOOKUP(A141,'QAQC ID Reference Page'!A$1:G$10999,2,FALSE)</f>
        <v>OBS0820</v>
      </c>
      <c r="C141" s="11">
        <f>VLOOKUP(A141,'QAQC ID Reference Page'!A$1:G$10999,3,FALSE)</f>
        <v>44055</v>
      </c>
      <c r="D141" s="12">
        <f>VLOOKUP(A141,'QAQC ID Reference Page'!A$1:G$10999,4,FALSE)</f>
        <v>0.40347222222222223</v>
      </c>
      <c r="E141" s="3">
        <f>VLOOKUP(A141,'QAQC ID Reference Page'!A$1:G$10999,5,FALSE)</f>
        <v>1042</v>
      </c>
      <c r="F141" s="3" t="str">
        <f>VLOOKUP(A141,'QAQC ID Reference Page'!A$2:G$10999,6,FALSE)</f>
        <v>TR-UP</v>
      </c>
      <c r="G141" s="3" t="str">
        <f>VLOOKUP(A141,'QAQC ID Reference Page'!A$2:G$10999,7,FALSE)</f>
        <v>S</v>
      </c>
      <c r="H141" s="3">
        <v>131</v>
      </c>
      <c r="I141" s="3">
        <v>139</v>
      </c>
      <c r="J141" s="3">
        <v>300</v>
      </c>
      <c r="K141" s="3">
        <f t="shared" si="3"/>
        <v>0.3</v>
      </c>
      <c r="L141" s="3">
        <f t="shared" si="1"/>
        <v>26.666666666666668</v>
      </c>
      <c r="M141" s="3"/>
      <c r="N141" s="3"/>
      <c r="O141" s="3"/>
      <c r="P141" s="3"/>
      <c r="Q141" s="3"/>
      <c r="R141" s="3"/>
      <c r="S141" s="3"/>
      <c r="T141" s="3"/>
      <c r="U141" s="3"/>
      <c r="V141" s="3"/>
      <c r="W141" s="3"/>
      <c r="X141" s="3"/>
      <c r="Y141" s="3"/>
      <c r="Z141" s="3"/>
      <c r="AA141" s="3"/>
      <c r="AB141" s="3"/>
    </row>
    <row r="142" spans="1:28" x14ac:dyDescent="0.2">
      <c r="A142" s="3">
        <v>10123</v>
      </c>
      <c r="B142" s="3" t="str">
        <f>VLOOKUP(A142,'QAQC ID Reference Page'!A$1:G$10999,2,FALSE)</f>
        <v>OBS0820</v>
      </c>
      <c r="C142" s="11">
        <f>VLOOKUP(A142,'QAQC ID Reference Page'!A$1:G$10999,3,FALSE)</f>
        <v>44055</v>
      </c>
      <c r="D142" s="12">
        <f>VLOOKUP(A142,'QAQC ID Reference Page'!A$1:G$10999,4,FALSE)</f>
        <v>0.40347222222222223</v>
      </c>
      <c r="E142" s="3">
        <f>VLOOKUP(A142,'QAQC ID Reference Page'!A$1:G$10999,5,FALSE)</f>
        <v>1041</v>
      </c>
      <c r="F142" s="3" t="str">
        <f>VLOOKUP(A142,'QAQC ID Reference Page'!A$2:G$10999,6,FALSE)</f>
        <v>TR-UP</v>
      </c>
      <c r="G142" s="3" t="str">
        <f>VLOOKUP(A142,'QAQC ID Reference Page'!A$2:G$10999,7,FALSE)</f>
        <v>B</v>
      </c>
      <c r="H142" s="3">
        <v>132</v>
      </c>
      <c r="I142" s="3">
        <v>135</v>
      </c>
      <c r="J142" s="3">
        <v>250</v>
      </c>
      <c r="K142" s="3">
        <f t="shared" si="3"/>
        <v>0.25</v>
      </c>
      <c r="L142" s="3">
        <f t="shared" si="1"/>
        <v>12</v>
      </c>
      <c r="M142" s="3"/>
      <c r="N142" s="3"/>
      <c r="O142" s="3"/>
      <c r="P142" s="3"/>
      <c r="Q142" s="3"/>
      <c r="R142" s="3"/>
      <c r="S142" s="3"/>
      <c r="T142" s="3"/>
      <c r="U142" s="3"/>
      <c r="V142" s="3"/>
      <c r="W142" s="3"/>
      <c r="X142" s="3"/>
      <c r="Y142" s="3"/>
      <c r="Z142" s="3"/>
      <c r="AA142" s="3"/>
      <c r="AB142" s="3"/>
    </row>
    <row r="143" spans="1:28" x14ac:dyDescent="0.2">
      <c r="A143" s="3">
        <v>10124</v>
      </c>
      <c r="B143" s="3" t="str">
        <f>VLOOKUP(A143,'QAQC ID Reference Page'!A$1:G$10999,2,FALSE)</f>
        <v>OBS0820</v>
      </c>
      <c r="C143" s="11">
        <f>VLOOKUP(A143,'QAQC ID Reference Page'!A$1:G$10999,3,FALSE)</f>
        <v>44055</v>
      </c>
      <c r="D143" s="12">
        <f>VLOOKUP(A143,'QAQC ID Reference Page'!A$1:G$10999,4,FALSE)</f>
        <v>0.41666666666666669</v>
      </c>
      <c r="E143" s="3">
        <f>VLOOKUP(A143,'QAQC ID Reference Page'!A$1:G$10999,5,FALSE)</f>
        <v>1031</v>
      </c>
      <c r="F143" s="3" t="str">
        <f>VLOOKUP(A143,'QAQC ID Reference Page'!A$2:G$10999,6,FALSE)</f>
        <v>AR</v>
      </c>
      <c r="G143" s="3" t="str">
        <f>VLOOKUP(A143,'QAQC ID Reference Page'!A$2:G$10999,7,FALSE)</f>
        <v>S</v>
      </c>
      <c r="H143" s="3">
        <v>131</v>
      </c>
      <c r="I143" s="3">
        <v>135</v>
      </c>
      <c r="J143" s="3">
        <v>250</v>
      </c>
      <c r="K143" s="3">
        <f t="shared" si="3"/>
        <v>0.25</v>
      </c>
      <c r="L143" s="3">
        <f t="shared" si="1"/>
        <v>16</v>
      </c>
      <c r="M143" s="3"/>
      <c r="N143" s="3"/>
      <c r="O143" s="3"/>
      <c r="P143" s="3"/>
      <c r="Q143" s="3"/>
      <c r="R143" s="3"/>
      <c r="S143" s="3"/>
      <c r="T143" s="3"/>
      <c r="U143" s="3"/>
      <c r="V143" s="3"/>
      <c r="W143" s="3"/>
      <c r="X143" s="3"/>
      <c r="Y143" s="3"/>
      <c r="Z143" s="3"/>
      <c r="AA143" s="3"/>
      <c r="AB143" s="3"/>
    </row>
    <row r="144" spans="1:28" x14ac:dyDescent="0.2">
      <c r="A144" s="3">
        <v>10125</v>
      </c>
      <c r="B144" s="3" t="str">
        <f>VLOOKUP(A144,'QAQC ID Reference Page'!A$1:G$10999,2,FALSE)</f>
        <v>OBS0820</v>
      </c>
      <c r="C144" s="11">
        <f>VLOOKUP(A144,'QAQC ID Reference Page'!A$1:G$10999,3,FALSE)</f>
        <v>44055</v>
      </c>
      <c r="D144" s="12">
        <f>VLOOKUP(A144,'QAQC ID Reference Page'!A$1:G$10999,4,FALSE)</f>
        <v>0.42638888888888887</v>
      </c>
      <c r="E144" s="3">
        <f>VLOOKUP(A144,'QAQC ID Reference Page'!A$1:G$10999,5,FALSE)</f>
        <v>1029</v>
      </c>
      <c r="F144" s="3" t="str">
        <f>VLOOKUP(A144,'QAQC ID Reference Page'!A$2:G$10999,6,FALSE)</f>
        <v>BR</v>
      </c>
      <c r="G144" s="3" t="str">
        <f>VLOOKUP(A144,'QAQC ID Reference Page'!A$2:G$10999,7,FALSE)</f>
        <v>S</v>
      </c>
      <c r="H144" s="3">
        <v>125</v>
      </c>
      <c r="I144" s="3">
        <v>131</v>
      </c>
      <c r="J144" s="3">
        <v>250</v>
      </c>
      <c r="K144" s="3">
        <f t="shared" si="3"/>
        <v>0.25</v>
      </c>
      <c r="L144" s="3">
        <f t="shared" si="1"/>
        <v>24</v>
      </c>
      <c r="M144" s="3"/>
      <c r="N144" s="3"/>
      <c r="O144" s="3"/>
      <c r="P144" s="3"/>
      <c r="Q144" s="3"/>
      <c r="R144" s="3"/>
      <c r="S144" s="3"/>
      <c r="T144" s="3"/>
      <c r="U144" s="3"/>
      <c r="V144" s="3"/>
      <c r="W144" s="3"/>
      <c r="X144" s="3"/>
      <c r="Y144" s="3"/>
      <c r="Z144" s="3"/>
      <c r="AA144" s="3"/>
      <c r="AB144" s="3"/>
    </row>
    <row r="145" spans="1:28" x14ac:dyDescent="0.2">
      <c r="A145" s="3">
        <v>10126</v>
      </c>
      <c r="B145" s="3" t="str">
        <f>VLOOKUP(A145,'QAQC ID Reference Page'!A$1:G$10999,2,FALSE)</f>
        <v>OBS0820</v>
      </c>
      <c r="C145" s="11">
        <f>VLOOKUP(A145,'QAQC ID Reference Page'!A$1:G$10999,3,FALSE)</f>
        <v>44055</v>
      </c>
      <c r="D145" s="12">
        <f>VLOOKUP(A145,'QAQC ID Reference Page'!A$1:G$10999,4,FALSE)</f>
        <v>0.46250000000000002</v>
      </c>
      <c r="E145" s="3">
        <f>VLOOKUP(A145,'QAQC ID Reference Page'!A$1:G$10999,5,FALSE)</f>
        <v>1037</v>
      </c>
      <c r="F145" s="3" t="str">
        <f>VLOOKUP(A145,'QAQC ID Reference Page'!A$2:G$10999,6,FALSE)</f>
        <v>I9</v>
      </c>
      <c r="G145" s="3" t="str">
        <f>VLOOKUP(A145,'QAQC ID Reference Page'!A$2:G$10999,7,FALSE)</f>
        <v>S</v>
      </c>
      <c r="H145" s="3">
        <v>131</v>
      </c>
      <c r="I145" s="3">
        <v>138</v>
      </c>
      <c r="J145" s="3">
        <v>250</v>
      </c>
      <c r="K145" s="3">
        <f t="shared" si="3"/>
        <v>0.25</v>
      </c>
      <c r="L145" s="3">
        <f t="shared" si="1"/>
        <v>28</v>
      </c>
      <c r="M145" s="3"/>
      <c r="N145" s="3"/>
      <c r="O145" s="3"/>
      <c r="P145" s="3"/>
      <c r="Q145" s="3"/>
      <c r="R145" s="3"/>
      <c r="S145" s="3"/>
      <c r="T145" s="3"/>
      <c r="U145" s="3"/>
      <c r="V145" s="3"/>
      <c r="W145" s="3"/>
      <c r="X145" s="3"/>
      <c r="Y145" s="3"/>
      <c r="Z145" s="3"/>
      <c r="AA145" s="3"/>
      <c r="AB145" s="3"/>
    </row>
    <row r="146" spans="1:28" x14ac:dyDescent="0.2">
      <c r="A146" s="3">
        <v>10127</v>
      </c>
      <c r="B146" s="3" t="str">
        <f>VLOOKUP(A146,'QAQC ID Reference Page'!A$1:G$10999,2,FALSE)</f>
        <v>OBS0820</v>
      </c>
      <c r="C146" s="11">
        <f>VLOOKUP(A146,'QAQC ID Reference Page'!A$1:G$10999,3,FALSE)</f>
        <v>44055</v>
      </c>
      <c r="D146" s="12">
        <f>VLOOKUP(A146,'QAQC ID Reference Page'!A$1:G$10999,4,FALSE)</f>
        <v>0.33750000000000002</v>
      </c>
      <c r="E146" s="3">
        <f>VLOOKUP(A146,'QAQC ID Reference Page'!A$1:G$10999,5,FALSE)</f>
        <v>1025</v>
      </c>
      <c r="F146" s="3" t="str">
        <f>VLOOKUP(A146,'QAQC ID Reference Page'!A$2:G$10999,6,FALSE)</f>
        <v>DR</v>
      </c>
      <c r="G146" s="3" t="str">
        <f>VLOOKUP(A146,'QAQC ID Reference Page'!A$2:G$10999,7,FALSE)</f>
        <v>B</v>
      </c>
      <c r="H146" s="3">
        <v>130</v>
      </c>
      <c r="I146" s="3">
        <v>133</v>
      </c>
      <c r="J146" s="3">
        <v>250</v>
      </c>
      <c r="K146" s="3">
        <f t="shared" si="3"/>
        <v>0.25</v>
      </c>
      <c r="L146" s="3">
        <f t="shared" si="1"/>
        <v>12</v>
      </c>
      <c r="M146" s="3"/>
      <c r="N146" s="3"/>
      <c r="O146" s="3"/>
      <c r="P146" s="3"/>
      <c r="Q146" s="3"/>
      <c r="R146" s="3"/>
      <c r="S146" s="3"/>
      <c r="T146" s="3"/>
      <c r="U146" s="3"/>
      <c r="V146" s="3"/>
      <c r="W146" s="3"/>
      <c r="X146" s="3"/>
      <c r="Y146" s="3"/>
      <c r="Z146" s="3"/>
      <c r="AA146" s="3"/>
      <c r="AB146" s="3"/>
    </row>
    <row r="147" spans="1:28" x14ac:dyDescent="0.2">
      <c r="A147" s="3">
        <v>10128</v>
      </c>
      <c r="B147" s="3" t="str">
        <f>VLOOKUP(A147,'QAQC ID Reference Page'!A$1:G$10999,2,FALSE)</f>
        <v>OBS0820</v>
      </c>
      <c r="C147" s="11">
        <f>VLOOKUP(A147,'QAQC ID Reference Page'!A$1:G$10999,3,FALSE)</f>
        <v>44055</v>
      </c>
      <c r="D147" s="12">
        <f>VLOOKUP(A147,'QAQC ID Reference Page'!A$1:G$10999,4,FALSE)</f>
        <v>0.49583333333333335</v>
      </c>
      <c r="E147" s="3">
        <f>VLOOKUP(A147,'QAQC ID Reference Page'!A$1:G$10999,5,FALSE)</f>
        <v>1022</v>
      </c>
      <c r="F147" s="3" t="str">
        <f>VLOOKUP(A147,'QAQC ID Reference Page'!A$2:G$10999,6,FALSE)</f>
        <v>G7C</v>
      </c>
      <c r="G147" s="3" t="str">
        <f>VLOOKUP(A147,'QAQC ID Reference Page'!A$2:G$10999,7,FALSE)</f>
        <v>S</v>
      </c>
      <c r="H147" s="3">
        <v>134</v>
      </c>
      <c r="I147" s="3">
        <v>136</v>
      </c>
      <c r="J147" s="3">
        <v>250</v>
      </c>
      <c r="K147" s="3">
        <f t="shared" si="3"/>
        <v>0.25</v>
      </c>
      <c r="L147" s="3">
        <f t="shared" si="1"/>
        <v>8</v>
      </c>
      <c r="M147" s="3"/>
      <c r="N147" s="3"/>
      <c r="O147" s="3"/>
      <c r="P147" s="3"/>
      <c r="Q147" s="3"/>
      <c r="R147" s="3"/>
      <c r="S147" s="3"/>
      <c r="T147" s="3"/>
      <c r="U147" s="3"/>
      <c r="V147" s="3"/>
      <c r="W147" s="3"/>
      <c r="X147" s="3"/>
      <c r="Y147" s="3"/>
      <c r="Z147" s="3"/>
      <c r="AA147" s="3"/>
      <c r="AB147" s="3"/>
    </row>
    <row r="148" spans="1:28" x14ac:dyDescent="0.2">
      <c r="A148" s="3">
        <v>10129</v>
      </c>
      <c r="B148" s="3" t="str">
        <f>VLOOKUP(A148,'QAQC ID Reference Page'!A$1:G$10999,2,FALSE)</f>
        <v>OBS0820</v>
      </c>
      <c r="C148" s="11">
        <f>VLOOKUP(A148,'QAQC ID Reference Page'!A$1:G$10999,3,FALSE)</f>
        <v>44055</v>
      </c>
      <c r="D148" s="12">
        <f>VLOOKUP(A148,'QAQC ID Reference Page'!A$1:G$10999,4,FALSE)</f>
        <v>0.49583333333333335</v>
      </c>
      <c r="E148" s="3">
        <f>VLOOKUP(A148,'QAQC ID Reference Page'!A$1:G$10999,5,FALSE)</f>
        <v>1045</v>
      </c>
      <c r="F148" s="3" t="str">
        <f>VLOOKUP(A148,'QAQC ID Reference Page'!A$2:G$10999,6,FALSE)</f>
        <v>G7C</v>
      </c>
      <c r="G148" s="3" t="str">
        <f>VLOOKUP(A148,'QAQC ID Reference Page'!A$2:G$10999,7,FALSE)</f>
        <v>B</v>
      </c>
      <c r="H148" s="3">
        <v>126</v>
      </c>
      <c r="I148" s="3">
        <v>145</v>
      </c>
      <c r="J148" s="3">
        <v>250</v>
      </c>
      <c r="K148" s="3">
        <f t="shared" si="3"/>
        <v>0.25</v>
      </c>
      <c r="L148" s="3">
        <f t="shared" si="1"/>
        <v>76</v>
      </c>
      <c r="M148" s="3"/>
      <c r="N148" s="3"/>
      <c r="O148" s="3"/>
      <c r="P148" s="3"/>
      <c r="Q148" s="3"/>
      <c r="R148" s="3"/>
      <c r="S148" s="3"/>
      <c r="T148" s="3"/>
      <c r="U148" s="3"/>
      <c r="V148" s="3"/>
      <c r="W148" s="3"/>
      <c r="X148" s="3"/>
      <c r="Y148" s="3"/>
      <c r="Z148" s="3"/>
      <c r="AA148" s="3"/>
      <c r="AB148" s="3"/>
    </row>
    <row r="149" spans="1:28" x14ac:dyDescent="0.2">
      <c r="A149" s="3">
        <v>10130</v>
      </c>
      <c r="B149" s="3" t="str">
        <f>VLOOKUP(A149,'QAQC ID Reference Page'!A$1:G$10999,2,FALSE)</f>
        <v>OBS0820</v>
      </c>
      <c r="C149" s="11">
        <f>VLOOKUP(A149,'QAQC ID Reference Page'!A$1:G$10999,3,FALSE)</f>
        <v>44055</v>
      </c>
      <c r="D149" s="12">
        <f>VLOOKUP(A149,'QAQC ID Reference Page'!A$1:G$10999,4,FALSE)</f>
        <v>0.51041666666666663</v>
      </c>
      <c r="E149" s="3">
        <f>VLOOKUP(A149,'QAQC ID Reference Page'!A$1:G$10999,5,FALSE)</f>
        <v>1021</v>
      </c>
      <c r="F149" s="3" t="str">
        <f>VLOOKUP(A149,'QAQC ID Reference Page'!A$2:G$10999,6,FALSE)</f>
        <v>G9</v>
      </c>
      <c r="G149" s="3" t="str">
        <f>VLOOKUP(A149,'QAQC ID Reference Page'!A$2:G$10999,7,FALSE)</f>
        <v>S</v>
      </c>
      <c r="H149" s="3">
        <v>126</v>
      </c>
      <c r="I149" s="3">
        <v>130</v>
      </c>
      <c r="J149" s="3">
        <v>250</v>
      </c>
      <c r="K149" s="3">
        <f t="shared" si="3"/>
        <v>0.25</v>
      </c>
      <c r="L149" s="3">
        <f t="shared" si="1"/>
        <v>16</v>
      </c>
      <c r="M149" s="3"/>
      <c r="N149" s="3"/>
      <c r="O149" s="3"/>
      <c r="P149" s="3"/>
      <c r="Q149" s="3"/>
      <c r="R149" s="3"/>
      <c r="S149" s="3"/>
      <c r="T149" s="3"/>
      <c r="U149" s="3"/>
      <c r="V149" s="3"/>
      <c r="W149" s="3"/>
      <c r="X149" s="3"/>
      <c r="Y149" s="3"/>
      <c r="Z149" s="3"/>
      <c r="AA149" s="3"/>
      <c r="AB149" s="3"/>
    </row>
    <row r="150" spans="1:28" x14ac:dyDescent="0.2">
      <c r="A150" s="3">
        <v>10131</v>
      </c>
      <c r="B150" s="3" t="str">
        <f>VLOOKUP(A150,'QAQC ID Reference Page'!A$1:G$10999,2,FALSE)</f>
        <v>OBS0820</v>
      </c>
      <c r="C150" s="11">
        <f>VLOOKUP(A150,'QAQC ID Reference Page'!A$1:G$10999,3,FALSE)</f>
        <v>44055</v>
      </c>
      <c r="D150" s="12">
        <f>VLOOKUP(A150,'QAQC ID Reference Page'!A$1:G$10999,4,FALSE)</f>
        <v>0.51041666666666663</v>
      </c>
      <c r="E150" s="3">
        <f>VLOOKUP(A150,'QAQC ID Reference Page'!A$1:G$10999,5,FALSE)</f>
        <v>1020</v>
      </c>
      <c r="F150" s="3" t="str">
        <f>VLOOKUP(A150,'QAQC ID Reference Page'!A$2:G$10999,6,FALSE)</f>
        <v>G9</v>
      </c>
      <c r="G150" s="3" t="str">
        <f>VLOOKUP(A150,'QAQC ID Reference Page'!A$2:G$10999,7,FALSE)</f>
        <v>B</v>
      </c>
      <c r="H150" s="3">
        <v>127</v>
      </c>
      <c r="I150" s="3">
        <v>132</v>
      </c>
      <c r="J150" s="3">
        <v>250</v>
      </c>
      <c r="K150" s="3">
        <f t="shared" si="3"/>
        <v>0.25</v>
      </c>
      <c r="L150" s="3">
        <f t="shared" si="1"/>
        <v>20</v>
      </c>
      <c r="M150" s="3"/>
      <c r="N150" s="3"/>
      <c r="O150" s="3"/>
      <c r="P150" s="3"/>
      <c r="Q150" s="3"/>
      <c r="R150" s="3"/>
      <c r="S150" s="3"/>
      <c r="T150" s="3"/>
      <c r="U150" s="3"/>
      <c r="V150" s="3"/>
      <c r="W150" s="3"/>
      <c r="X150" s="3"/>
      <c r="Y150" s="3"/>
      <c r="Z150" s="3"/>
      <c r="AA150" s="3"/>
      <c r="AB150" s="3"/>
    </row>
    <row r="151" spans="1:28" x14ac:dyDescent="0.2">
      <c r="A151" s="3">
        <v>10132</v>
      </c>
      <c r="B151" s="3" t="str">
        <f>VLOOKUP(A151,'QAQC ID Reference Page'!A$1:G$10999,2,FALSE)</f>
        <v>OBS0820</v>
      </c>
      <c r="C151" s="11">
        <f>VLOOKUP(A151,'QAQC ID Reference Page'!A$1:G$10999,3,FALSE)</f>
        <v>44055</v>
      </c>
      <c r="D151" s="12">
        <f>VLOOKUP(A151,'QAQC ID Reference Page'!A$1:G$10999,4,FALSE)</f>
        <v>0.53749999999999998</v>
      </c>
      <c r="E151" s="3">
        <f>VLOOKUP(A151,'QAQC ID Reference Page'!A$1:G$10999,5,FALSE)</f>
        <v>1026</v>
      </c>
      <c r="F151" s="3" t="str">
        <f>VLOOKUP(A151,'QAQC ID Reference Page'!A$2:G$10999,6,FALSE)</f>
        <v>E9</v>
      </c>
      <c r="G151" s="3" t="str">
        <f>VLOOKUP(A151,'QAQC ID Reference Page'!A$2:G$10999,7,FALSE)</f>
        <v>S</v>
      </c>
      <c r="H151" s="3">
        <v>127</v>
      </c>
      <c r="I151" s="3">
        <v>140</v>
      </c>
      <c r="J151" s="3">
        <v>250</v>
      </c>
      <c r="K151" s="3">
        <f t="shared" si="3"/>
        <v>0.25</v>
      </c>
      <c r="L151" s="3">
        <f t="shared" si="1"/>
        <v>52</v>
      </c>
      <c r="M151" s="3"/>
      <c r="N151" s="3"/>
      <c r="O151" s="3"/>
      <c r="P151" s="3"/>
      <c r="Q151" s="3"/>
      <c r="R151" s="3"/>
      <c r="S151" s="3"/>
      <c r="T151" s="3"/>
      <c r="U151" s="3"/>
      <c r="V151" s="3"/>
      <c r="W151" s="3"/>
      <c r="X151" s="3"/>
      <c r="Y151" s="3"/>
      <c r="Z151" s="3"/>
      <c r="AA151" s="3"/>
      <c r="AB151" s="3"/>
    </row>
    <row r="152" spans="1:28" x14ac:dyDescent="0.2">
      <c r="A152" s="3">
        <v>10133</v>
      </c>
      <c r="B152" s="3" t="str">
        <f>VLOOKUP(A152,'QAQC ID Reference Page'!A$1:G$10999,2,FALSE)</f>
        <v>OBS0820</v>
      </c>
      <c r="C152" s="11">
        <f>VLOOKUP(A152,'QAQC ID Reference Page'!A$1:G$10999,3,FALSE)</f>
        <v>44055</v>
      </c>
      <c r="D152" s="12">
        <f>VLOOKUP(A152,'QAQC ID Reference Page'!A$1:G$10999,4,FALSE)</f>
        <v>0.56041666666666667</v>
      </c>
      <c r="E152" s="3">
        <f>VLOOKUP(A152,'QAQC ID Reference Page'!A$1:G$10999,5,FALSE)</f>
        <v>1001</v>
      </c>
      <c r="F152" s="3" t="str">
        <f>VLOOKUP(A152,'QAQC ID Reference Page'!A$2:G$10999,6,FALSE)</f>
        <v>E7C</v>
      </c>
      <c r="G152" s="3" t="str">
        <f>VLOOKUP(A152,'QAQC ID Reference Page'!A$2:G$10999,7,FALSE)</f>
        <v>S</v>
      </c>
      <c r="H152" s="3">
        <v>126</v>
      </c>
      <c r="I152" s="3">
        <v>138</v>
      </c>
      <c r="J152" s="3">
        <v>350</v>
      </c>
      <c r="K152" s="3">
        <f t="shared" si="3"/>
        <v>0.35000000000000003</v>
      </c>
      <c r="L152" s="3">
        <f t="shared" si="1"/>
        <v>34.285714285714285</v>
      </c>
      <c r="M152" s="3"/>
      <c r="N152" s="3"/>
      <c r="O152" s="3"/>
      <c r="P152" s="3"/>
      <c r="Q152" s="3"/>
      <c r="R152" s="3"/>
      <c r="S152" s="3"/>
      <c r="T152" s="3"/>
      <c r="U152" s="3"/>
      <c r="V152" s="3"/>
      <c r="W152" s="3"/>
      <c r="X152" s="3"/>
      <c r="Y152" s="3"/>
      <c r="Z152" s="3"/>
      <c r="AA152" s="3"/>
      <c r="AB152" s="3"/>
    </row>
    <row r="153" spans="1:28" x14ac:dyDescent="0.2">
      <c r="A153" s="3">
        <v>10134</v>
      </c>
      <c r="B153" s="3" t="str">
        <f>VLOOKUP(A153,'QAQC ID Reference Page'!A$1:G$10999,2,FALSE)</f>
        <v>OBS0820</v>
      </c>
      <c r="C153" s="11">
        <f>VLOOKUP(A153,'QAQC ID Reference Page'!A$1:G$10999,3,FALSE)</f>
        <v>44055</v>
      </c>
      <c r="D153" s="12">
        <f>VLOOKUP(A153,'QAQC ID Reference Page'!A$1:G$10999,4,FALSE)</f>
        <v>0.56041666666666667</v>
      </c>
      <c r="E153" s="3">
        <f>VLOOKUP(A153,'QAQC ID Reference Page'!A$1:G$10999,5,FALSE)</f>
        <v>1039</v>
      </c>
      <c r="F153" s="3" t="str">
        <f>VLOOKUP(A153,'QAQC ID Reference Page'!A$2:G$10999,6,FALSE)</f>
        <v>E7C</v>
      </c>
      <c r="G153" s="3" t="str">
        <f>VLOOKUP(A153,'QAQC ID Reference Page'!A$2:G$10999,7,FALSE)</f>
        <v>B</v>
      </c>
      <c r="H153" s="3">
        <v>133</v>
      </c>
      <c r="I153" s="3">
        <v>143</v>
      </c>
      <c r="J153" s="3">
        <v>350</v>
      </c>
      <c r="K153" s="3">
        <f t="shared" si="3"/>
        <v>0.35000000000000003</v>
      </c>
      <c r="L153" s="3">
        <f t="shared" si="1"/>
        <v>28.571428571428569</v>
      </c>
      <c r="M153" s="3"/>
      <c r="N153" s="3"/>
      <c r="O153" s="3"/>
      <c r="P153" s="3"/>
      <c r="Q153" s="3"/>
      <c r="R153" s="3"/>
      <c r="S153" s="3"/>
      <c r="T153" s="3"/>
      <c r="U153" s="3"/>
      <c r="V153" s="3"/>
      <c r="W153" s="3"/>
      <c r="X153" s="3"/>
      <c r="Y153" s="3"/>
      <c r="Z153" s="3"/>
      <c r="AA153" s="3"/>
      <c r="AB153" s="3"/>
    </row>
    <row r="154" spans="1:28" x14ac:dyDescent="0.2">
      <c r="A154" s="3">
        <v>10135</v>
      </c>
      <c r="B154" s="3" t="str">
        <f>VLOOKUP(A154,'QAQC ID Reference Page'!A$1:G$10999,2,FALSE)</f>
        <v>OBS0820</v>
      </c>
      <c r="C154" s="11">
        <f>VLOOKUP(A154,'QAQC ID Reference Page'!A$1:G$10999,3,FALSE)</f>
        <v>44055</v>
      </c>
      <c r="D154" s="12">
        <f>VLOOKUP(A154,'QAQC ID Reference Page'!A$1:G$10999,4,FALSE)</f>
        <v>0.57291666666666663</v>
      </c>
      <c r="E154" s="3">
        <f>VLOOKUP(A154,'QAQC ID Reference Page'!A$1:G$10999,5,FALSE)</f>
        <v>1023</v>
      </c>
      <c r="F154" s="3" t="str">
        <f>VLOOKUP(A154,'QAQC ID Reference Page'!A$2:G$10999,6,FALSE)</f>
        <v>E6</v>
      </c>
      <c r="G154" s="3" t="str">
        <f>VLOOKUP(A154,'QAQC ID Reference Page'!A$2:G$10999,7,FALSE)</f>
        <v>S</v>
      </c>
      <c r="H154" s="3">
        <v>130</v>
      </c>
      <c r="I154" s="3">
        <v>136</v>
      </c>
      <c r="J154" s="3">
        <v>350</v>
      </c>
      <c r="K154" s="3">
        <f t="shared" si="3"/>
        <v>0.35000000000000003</v>
      </c>
      <c r="L154" s="3">
        <f t="shared" si="1"/>
        <v>17.142857142857142</v>
      </c>
      <c r="M154" s="3"/>
      <c r="N154" s="3"/>
      <c r="O154" s="3"/>
      <c r="P154" s="3"/>
      <c r="Q154" s="3"/>
      <c r="R154" s="3"/>
      <c r="S154" s="3"/>
      <c r="T154" s="3"/>
      <c r="U154" s="3"/>
      <c r="V154" s="3"/>
      <c r="W154" s="3"/>
      <c r="X154" s="3"/>
      <c r="Y154" s="3"/>
      <c r="Z154" s="3"/>
      <c r="AA154" s="3"/>
      <c r="AB154" s="3"/>
    </row>
    <row r="155" spans="1:28" x14ac:dyDescent="0.2">
      <c r="A155" s="3">
        <v>10136</v>
      </c>
      <c r="B155" s="3" t="str">
        <f>VLOOKUP(A155,'QAQC ID Reference Page'!A$1:G$10999,2,FALSE)</f>
        <v>OBS0820</v>
      </c>
      <c r="C155" s="11">
        <f>VLOOKUP(A155,'QAQC ID Reference Page'!A$1:G$10999,3,FALSE)</f>
        <v>44055</v>
      </c>
      <c r="D155" s="12">
        <f>VLOOKUP(A155,'QAQC ID Reference Page'!A$1:G$10999,4,FALSE)</f>
        <v>0.58888888888888891</v>
      </c>
      <c r="E155" s="3">
        <f>VLOOKUP(A155,'QAQC ID Reference Page'!A$1:G$10999,5,FALSE)</f>
        <v>1034</v>
      </c>
      <c r="F155" s="3" t="str">
        <f>VLOOKUP(A155,'QAQC ID Reference Page'!A$2:G$10999,6,FALSE)</f>
        <v>EFR</v>
      </c>
      <c r="G155" s="3" t="str">
        <f>VLOOKUP(A155,'QAQC ID Reference Page'!A$2:G$10999,7,FALSE)</f>
        <v>S</v>
      </c>
      <c r="H155" s="3">
        <v>131</v>
      </c>
      <c r="I155" s="3">
        <v>136</v>
      </c>
      <c r="J155" s="3">
        <v>240</v>
      </c>
      <c r="K155" s="3">
        <f t="shared" si="3"/>
        <v>0.24</v>
      </c>
      <c r="L155" s="3">
        <f t="shared" si="1"/>
        <v>20.833333333333336</v>
      </c>
      <c r="M155" s="3"/>
      <c r="N155" s="3"/>
      <c r="O155" s="3"/>
      <c r="P155" s="3"/>
      <c r="Q155" s="3"/>
      <c r="R155" s="3"/>
      <c r="S155" s="3"/>
      <c r="T155" s="3"/>
      <c r="U155" s="3"/>
      <c r="V155" s="3"/>
      <c r="W155" s="3"/>
      <c r="X155" s="3"/>
      <c r="Y155" s="3"/>
      <c r="Z155" s="3"/>
      <c r="AA155" s="3"/>
      <c r="AB155" s="3"/>
    </row>
    <row r="156" spans="1:28" x14ac:dyDescent="0.2">
      <c r="A156" s="3">
        <v>10137</v>
      </c>
      <c r="B156" s="3" t="str">
        <f>VLOOKUP(A156,'QAQC ID Reference Page'!A$1:G$10999,2,FALSE)</f>
        <v>OBS0820</v>
      </c>
      <c r="C156" s="11">
        <f>VLOOKUP(A156,'QAQC ID Reference Page'!A$1:G$10999,3,FALSE)</f>
        <v>44055</v>
      </c>
      <c r="D156" s="12">
        <f>VLOOKUP(A156,'QAQC ID Reference Page'!A$1:G$10999,4,FALSE)</f>
        <v>0.58888888888888891</v>
      </c>
      <c r="E156" s="3">
        <f>VLOOKUP(A156,'QAQC ID Reference Page'!A$1:G$10999,5,FALSE)</f>
        <v>1019</v>
      </c>
      <c r="F156" s="3" t="str">
        <f>VLOOKUP(A156,'QAQC ID Reference Page'!A$2:G$10999,6,FALSE)</f>
        <v>EFR</v>
      </c>
      <c r="G156" s="3" t="str">
        <f>VLOOKUP(A156,'QAQC ID Reference Page'!A$2:G$10999,7,FALSE)</f>
        <v>B</v>
      </c>
      <c r="H156" s="3">
        <v>130</v>
      </c>
      <c r="I156" s="3">
        <v>139</v>
      </c>
      <c r="J156" s="3">
        <v>180</v>
      </c>
      <c r="K156" s="3">
        <f t="shared" si="3"/>
        <v>0.18</v>
      </c>
      <c r="L156" s="3">
        <f t="shared" si="1"/>
        <v>50</v>
      </c>
      <c r="M156" s="3"/>
      <c r="N156" s="3"/>
      <c r="O156" s="3"/>
      <c r="P156" s="3"/>
      <c r="Q156" s="3"/>
      <c r="R156" s="3"/>
      <c r="S156" s="3"/>
      <c r="T156" s="3"/>
      <c r="U156" s="3"/>
      <c r="V156" s="3"/>
      <c r="W156" s="3"/>
      <c r="X156" s="3"/>
      <c r="Y156" s="3"/>
      <c r="Z156" s="3"/>
      <c r="AA156" s="3"/>
      <c r="AB156" s="3"/>
    </row>
    <row r="157" spans="1:28" x14ac:dyDescent="0.2">
      <c r="A157" s="3">
        <v>10138</v>
      </c>
      <c r="B157" s="3" t="str">
        <f>VLOOKUP(A157,'QAQC ID Reference Page'!A$1:G$10999,2,FALSE)</f>
        <v>OBS0820</v>
      </c>
      <c r="C157" s="11">
        <f>VLOOKUP(A157,'QAQC ID Reference Page'!A$1:G$10999,3,FALSE)</f>
        <v>44055</v>
      </c>
      <c r="D157" s="12">
        <f>VLOOKUP(A157,'QAQC ID Reference Page'!A$1:G$10999,4,FALSE)</f>
        <v>0.46250000000000002</v>
      </c>
      <c r="E157" s="3">
        <f>VLOOKUP(A157,'QAQC ID Reference Page'!A$1:G$10999,5,FALSE)</f>
        <v>1036</v>
      </c>
      <c r="F157" s="3" t="str">
        <f>VLOOKUP(A157,'QAQC ID Reference Page'!A$2:G$10999,6,FALSE)</f>
        <v>I9</v>
      </c>
      <c r="G157" s="3" t="str">
        <f>VLOOKUP(A157,'QAQC ID Reference Page'!A$2:G$10999,7,FALSE)</f>
        <v>B</v>
      </c>
      <c r="H157" s="3">
        <v>129</v>
      </c>
      <c r="I157" s="3">
        <v>134</v>
      </c>
      <c r="J157" s="3">
        <v>215</v>
      </c>
      <c r="K157" s="3">
        <f t="shared" si="3"/>
        <v>0.215</v>
      </c>
      <c r="L157" s="3">
        <f t="shared" si="1"/>
        <v>23.255813953488371</v>
      </c>
      <c r="M157" s="3"/>
      <c r="N157" s="3"/>
      <c r="O157" s="3"/>
      <c r="P157" s="3"/>
      <c r="Q157" s="3"/>
      <c r="R157" s="3"/>
      <c r="S157" s="3"/>
      <c r="T157" s="3"/>
      <c r="U157" s="3"/>
      <c r="V157" s="3"/>
      <c r="W157" s="3"/>
      <c r="X157" s="3"/>
      <c r="Y157" s="3"/>
      <c r="Z157" s="3"/>
      <c r="AA157" s="3"/>
      <c r="AB157" s="3"/>
    </row>
    <row r="158" spans="1:28" x14ac:dyDescent="0.2">
      <c r="A158" s="3">
        <v>10201</v>
      </c>
      <c r="B158" s="3" t="str">
        <f>VLOOKUP(A158,'QAQC ID Reference Page'!A$1:G$10999,2,FALSE)</f>
        <v>OBS0920</v>
      </c>
      <c r="C158" s="11">
        <f>VLOOKUP(A158,'QAQC ID Reference Page'!A$1:G$10999,3,FALSE)</f>
        <v>44083</v>
      </c>
      <c r="D158" s="12">
        <f>VLOOKUP(A158,'QAQC ID Reference Page'!A$1:G$10999,4,FALSE)</f>
        <v>0.38263888888888886</v>
      </c>
      <c r="E158" s="3">
        <f>VLOOKUP(A158,'QAQC ID Reference Page'!A$1:G$10999,5,FALSE)</f>
        <v>1020</v>
      </c>
      <c r="F158" s="3" t="str">
        <f>VLOOKUP(A158,'QAQC ID Reference Page'!A$2:G$10999,6,FALSE)</f>
        <v>MR</v>
      </c>
      <c r="G158" s="3" t="str">
        <f>VLOOKUP(A158,'QAQC ID Reference Page'!A$2:G$10999,7,FALSE)</f>
        <v>S</v>
      </c>
      <c r="H158" s="3">
        <v>128</v>
      </c>
      <c r="I158" s="3">
        <v>130</v>
      </c>
      <c r="J158" s="3">
        <v>250</v>
      </c>
      <c r="K158" s="3">
        <f t="shared" si="3"/>
        <v>0.25</v>
      </c>
      <c r="L158" s="3">
        <f t="shared" si="1"/>
        <v>8</v>
      </c>
      <c r="M158" s="3"/>
      <c r="N158" s="3"/>
      <c r="O158" s="3"/>
      <c r="P158" s="3"/>
      <c r="Q158" s="3"/>
      <c r="R158" s="3"/>
      <c r="S158" s="3"/>
      <c r="T158" s="3"/>
      <c r="U158" s="3"/>
      <c r="V158" s="3"/>
      <c r="W158" s="3"/>
      <c r="X158" s="3"/>
      <c r="Y158" s="3"/>
      <c r="Z158" s="3"/>
      <c r="AA158" s="3"/>
      <c r="AB158" s="3"/>
    </row>
    <row r="159" spans="1:28" x14ac:dyDescent="0.2">
      <c r="A159" s="3">
        <v>10202</v>
      </c>
      <c r="B159" s="3" t="str">
        <f>VLOOKUP(A159,'QAQC ID Reference Page'!A$1:G$10999,2,FALSE)</f>
        <v>OBS0920</v>
      </c>
      <c r="C159" s="11">
        <f>VLOOKUP(A159,'QAQC ID Reference Page'!A$1:G$10999,3,FALSE)</f>
        <v>44083</v>
      </c>
      <c r="D159" s="12">
        <f>VLOOKUP(A159,'QAQC ID Reference Page'!A$1:G$10999,4,FALSE)</f>
        <v>0.38263888888888886</v>
      </c>
      <c r="E159" s="3">
        <f>VLOOKUP(A159,'QAQC ID Reference Page'!A$1:G$10999,5,FALSE)</f>
        <v>1007</v>
      </c>
      <c r="F159" s="3" t="str">
        <f>VLOOKUP(A159,'QAQC ID Reference Page'!A$2:G$10999,6,FALSE)</f>
        <v>MR</v>
      </c>
      <c r="G159" s="3" t="str">
        <f>VLOOKUP(A159,'QAQC ID Reference Page'!A$2:G$10999,7,FALSE)</f>
        <v>B</v>
      </c>
      <c r="H159" s="3">
        <v>129</v>
      </c>
      <c r="I159" s="3">
        <v>135</v>
      </c>
      <c r="J159" s="3">
        <v>250</v>
      </c>
      <c r="K159" s="3">
        <f t="shared" si="3"/>
        <v>0.25</v>
      </c>
      <c r="L159" s="3">
        <f t="shared" si="1"/>
        <v>24</v>
      </c>
      <c r="M159" s="3"/>
      <c r="N159" s="3"/>
      <c r="O159" s="3"/>
      <c r="P159" s="3"/>
      <c r="Q159" s="3"/>
      <c r="R159" s="3"/>
      <c r="S159" s="3"/>
      <c r="T159" s="3"/>
      <c r="U159" s="3"/>
      <c r="V159" s="3"/>
      <c r="W159" s="3"/>
      <c r="X159" s="3"/>
      <c r="Y159" s="3"/>
      <c r="Z159" s="3"/>
      <c r="AA159" s="3"/>
      <c r="AB159" s="3"/>
    </row>
    <row r="160" spans="1:28" x14ac:dyDescent="0.2">
      <c r="A160" s="3">
        <v>10203</v>
      </c>
      <c r="B160" s="3" t="str">
        <f>VLOOKUP(A160,'QAQC ID Reference Page'!A$1:G$10999,2,FALSE)</f>
        <v>OBS0920</v>
      </c>
      <c r="C160" s="11">
        <f>VLOOKUP(A160,'QAQC ID Reference Page'!A$1:G$10999,3,FALSE)</f>
        <v>44083</v>
      </c>
      <c r="D160" s="12">
        <f>VLOOKUP(A160,'QAQC ID Reference Page'!A$1:G$10999,4,FALSE)</f>
        <v>0.56597222222222221</v>
      </c>
      <c r="E160" s="3">
        <f>VLOOKUP(A160,'QAQC ID Reference Page'!A$1:G$10999,5,FALSE)</f>
        <v>1040</v>
      </c>
      <c r="F160" s="3" t="str">
        <f>VLOOKUP(A160,'QAQC ID Reference Page'!A$2:G$10999,6,FALSE)</f>
        <v>E7C</v>
      </c>
      <c r="G160" s="3" t="str">
        <f>VLOOKUP(A160,'QAQC ID Reference Page'!A$2:G$10999,7,FALSE)</f>
        <v>B</v>
      </c>
      <c r="H160" s="3">
        <v>130</v>
      </c>
      <c r="I160" s="3">
        <v>135</v>
      </c>
      <c r="J160" s="3">
        <v>250</v>
      </c>
      <c r="K160" s="3">
        <f t="shared" si="3"/>
        <v>0.25</v>
      </c>
      <c r="L160" s="3">
        <f t="shared" si="1"/>
        <v>20</v>
      </c>
      <c r="M160" s="3"/>
      <c r="N160" s="3"/>
      <c r="O160" s="3"/>
      <c r="P160" s="3"/>
      <c r="Q160" s="3"/>
      <c r="R160" s="3"/>
      <c r="S160" s="3"/>
      <c r="T160" s="3"/>
      <c r="U160" s="3"/>
      <c r="V160" s="3"/>
      <c r="W160" s="3"/>
      <c r="X160" s="3"/>
      <c r="Y160" s="3"/>
      <c r="Z160" s="3"/>
      <c r="AA160" s="3"/>
      <c r="AB160" s="3"/>
    </row>
    <row r="161" spans="1:28" x14ac:dyDescent="0.2">
      <c r="A161" s="3">
        <v>10204</v>
      </c>
      <c r="B161" s="3" t="str">
        <f>VLOOKUP(A161,'QAQC ID Reference Page'!A$1:G$10999,2,FALSE)</f>
        <v>OBS0920</v>
      </c>
      <c r="C161" s="11">
        <f>VLOOKUP(A161,'QAQC ID Reference Page'!A$1:G$10999,3,FALSE)</f>
        <v>44083</v>
      </c>
      <c r="D161" s="12">
        <f>VLOOKUP(A161,'QAQC ID Reference Page'!A$1:G$10999,4,FALSE)</f>
        <v>0.59652777777777777</v>
      </c>
      <c r="E161" s="3">
        <f>VLOOKUP(A161,'QAQC ID Reference Page'!A$1:G$10999,5,FALSE)</f>
        <v>1036</v>
      </c>
      <c r="F161" s="3" t="str">
        <f>VLOOKUP(A161,'QAQC ID Reference Page'!A$2:G$10999,6,FALSE)</f>
        <v>EFR</v>
      </c>
      <c r="G161" s="3" t="str">
        <f>VLOOKUP(A161,'QAQC ID Reference Page'!A$2:G$10999,7,FALSE)</f>
        <v>S</v>
      </c>
      <c r="H161" s="3">
        <v>130</v>
      </c>
      <c r="I161" s="3">
        <v>130</v>
      </c>
      <c r="J161" s="3">
        <v>250</v>
      </c>
      <c r="K161" s="3">
        <f t="shared" si="3"/>
        <v>0.25</v>
      </c>
      <c r="L161" s="3">
        <f t="shared" si="1"/>
        <v>0</v>
      </c>
      <c r="M161" s="3"/>
      <c r="N161" s="3"/>
      <c r="O161" s="3"/>
      <c r="P161" s="3"/>
      <c r="Q161" s="3"/>
      <c r="R161" s="3"/>
      <c r="S161" s="3"/>
      <c r="T161" s="3"/>
      <c r="U161" s="3"/>
      <c r="V161" s="3"/>
      <c r="W161" s="3"/>
      <c r="X161" s="3"/>
      <c r="Y161" s="3"/>
      <c r="Z161" s="3"/>
      <c r="AA161" s="3"/>
      <c r="AB161" s="3"/>
    </row>
    <row r="162" spans="1:28" x14ac:dyDescent="0.2">
      <c r="A162" s="3">
        <v>10205</v>
      </c>
      <c r="B162" s="3" t="str">
        <f>VLOOKUP(A162,'QAQC ID Reference Page'!A$1:G$10999,2,FALSE)</f>
        <v>OBS0920</v>
      </c>
      <c r="C162" s="11">
        <f>VLOOKUP(A162,'QAQC ID Reference Page'!A$1:G$10999,3,FALSE)</f>
        <v>44083</v>
      </c>
      <c r="D162" s="12">
        <f>VLOOKUP(A162,'QAQC ID Reference Page'!A$1:G$10999,4,FALSE)</f>
        <v>0.56597222222222221</v>
      </c>
      <c r="E162" s="3">
        <f>VLOOKUP(A162,'QAQC ID Reference Page'!A$1:G$10999,5,FALSE)</f>
        <v>1021</v>
      </c>
      <c r="F162" s="3" t="str">
        <f>VLOOKUP(A162,'QAQC ID Reference Page'!A$2:G$10999,6,FALSE)</f>
        <v>E7C</v>
      </c>
      <c r="G162" s="3" t="str">
        <f>VLOOKUP(A162,'QAQC ID Reference Page'!A$2:G$10999,7,FALSE)</f>
        <v>S</v>
      </c>
      <c r="H162" s="3">
        <v>129</v>
      </c>
      <c r="I162" s="3">
        <v>131</v>
      </c>
      <c r="J162" s="3">
        <v>250</v>
      </c>
      <c r="K162" s="3">
        <f t="shared" si="3"/>
        <v>0.25</v>
      </c>
      <c r="L162" s="3">
        <f t="shared" si="1"/>
        <v>8</v>
      </c>
      <c r="M162" s="3"/>
      <c r="N162" s="3"/>
      <c r="O162" s="3"/>
      <c r="P162" s="3"/>
      <c r="Q162" s="3"/>
      <c r="R162" s="3"/>
      <c r="S162" s="3"/>
      <c r="T162" s="3"/>
      <c r="U162" s="3"/>
      <c r="V162" s="3"/>
      <c r="W162" s="3"/>
      <c r="X162" s="3"/>
      <c r="Y162" s="3"/>
      <c r="Z162" s="3"/>
      <c r="AA162" s="3"/>
      <c r="AB162" s="3"/>
    </row>
    <row r="163" spans="1:28" x14ac:dyDescent="0.2">
      <c r="A163" s="3">
        <v>10206</v>
      </c>
      <c r="B163" s="3" t="str">
        <f>VLOOKUP(A163,'QAQC ID Reference Page'!A$1:G$10999,2,FALSE)</f>
        <v>OBS0920</v>
      </c>
      <c r="C163" s="11">
        <f>VLOOKUP(A163,'QAQC ID Reference Page'!A$1:G$10999,3,FALSE)</f>
        <v>44083</v>
      </c>
      <c r="D163" s="12">
        <f>VLOOKUP(A163,'QAQC ID Reference Page'!A$1:G$10999,4,FALSE)</f>
        <v>0.57916666666666672</v>
      </c>
      <c r="E163" s="3">
        <f>VLOOKUP(A163,'QAQC ID Reference Page'!A$1:G$10999,5,FALSE)</f>
        <v>1014</v>
      </c>
      <c r="F163" s="3" t="str">
        <f>VLOOKUP(A163,'QAQC ID Reference Page'!A$2:G$10999,6,FALSE)</f>
        <v>E6</v>
      </c>
      <c r="G163" s="3" t="str">
        <f>VLOOKUP(A163,'QAQC ID Reference Page'!A$2:G$10999,7,FALSE)</f>
        <v>S</v>
      </c>
      <c r="H163" s="3">
        <v>130</v>
      </c>
      <c r="I163" s="3">
        <v>140</v>
      </c>
      <c r="J163" s="3">
        <v>150</v>
      </c>
      <c r="K163" s="3">
        <f t="shared" si="3"/>
        <v>0.15</v>
      </c>
      <c r="L163" s="3">
        <f t="shared" si="1"/>
        <v>66.666666666666671</v>
      </c>
      <c r="M163" s="3"/>
      <c r="N163" s="3"/>
      <c r="O163" s="3"/>
      <c r="P163" s="3"/>
      <c r="Q163" s="3"/>
      <c r="R163" s="3"/>
      <c r="S163" s="3"/>
      <c r="T163" s="3"/>
      <c r="U163" s="3"/>
      <c r="V163" s="3"/>
      <c r="W163" s="3"/>
      <c r="X163" s="3"/>
      <c r="Y163" s="3"/>
      <c r="Z163" s="3"/>
      <c r="AA163" s="3"/>
      <c r="AB163" s="3"/>
    </row>
    <row r="164" spans="1:28" x14ac:dyDescent="0.2">
      <c r="A164" s="3">
        <v>10207</v>
      </c>
      <c r="B164" s="3" t="str">
        <f>VLOOKUP(A164,'QAQC ID Reference Page'!A$1:G$10999,2,FALSE)</f>
        <v>OBS0920</v>
      </c>
      <c r="C164" s="11">
        <f>VLOOKUP(A164,'QAQC ID Reference Page'!A$1:G$10999,3,FALSE)</f>
        <v>44083</v>
      </c>
      <c r="D164" s="12">
        <f>VLOOKUP(A164,'QAQC ID Reference Page'!A$1:G$10999,4,FALSE)</f>
        <v>0.40833333333333333</v>
      </c>
      <c r="E164" s="3">
        <f>VLOOKUP(A164,'QAQC ID Reference Page'!A$1:G$10999,5,FALSE)</f>
        <v>1043</v>
      </c>
      <c r="F164" s="3" t="str">
        <f>VLOOKUP(A164,'QAQC ID Reference Page'!A$2:G$10999,6,FALSE)</f>
        <v>TR-UP</v>
      </c>
      <c r="G164" s="3" t="str">
        <f>VLOOKUP(A164,'QAQC ID Reference Page'!A$2:G$10999,7,FALSE)</f>
        <v>B</v>
      </c>
      <c r="H164" s="3">
        <v>131</v>
      </c>
      <c r="I164" s="3">
        <v>134</v>
      </c>
      <c r="J164" s="3">
        <v>250</v>
      </c>
      <c r="K164" s="3">
        <f t="shared" si="3"/>
        <v>0.25</v>
      </c>
      <c r="L164" s="3">
        <f t="shared" si="1"/>
        <v>12</v>
      </c>
      <c r="M164" s="3"/>
      <c r="N164" s="3"/>
      <c r="O164" s="3"/>
      <c r="P164" s="3"/>
      <c r="Q164" s="3"/>
      <c r="R164" s="3"/>
      <c r="S164" s="3"/>
      <c r="T164" s="3"/>
      <c r="U164" s="3"/>
      <c r="V164" s="3"/>
      <c r="W164" s="3"/>
      <c r="X164" s="3"/>
      <c r="Y164" s="3"/>
      <c r="Z164" s="3"/>
      <c r="AA164" s="3"/>
      <c r="AB164" s="3"/>
    </row>
    <row r="165" spans="1:28" x14ac:dyDescent="0.2">
      <c r="A165" s="3">
        <v>10208</v>
      </c>
      <c r="B165" s="3" t="str">
        <f>VLOOKUP(A165,'QAQC ID Reference Page'!A$1:G$10999,2,FALSE)</f>
        <v>OBS0920</v>
      </c>
      <c r="C165" s="11">
        <f>VLOOKUP(A165,'QAQC ID Reference Page'!A$1:G$10999,3,FALSE)</f>
        <v>44083</v>
      </c>
      <c r="D165" s="12">
        <f>VLOOKUP(A165,'QAQC ID Reference Page'!A$1:G$10999,4,FALSE)</f>
        <v>0.53819444444444442</v>
      </c>
      <c r="E165" s="3">
        <f>VLOOKUP(A165,'QAQC ID Reference Page'!A$1:G$10999,5,FALSE)</f>
        <v>1010</v>
      </c>
      <c r="F165" s="3" t="str">
        <f>VLOOKUP(A165,'QAQC ID Reference Page'!A$2:G$10999,6,FALSE)</f>
        <v>E9</v>
      </c>
      <c r="G165" s="3" t="str">
        <f>VLOOKUP(A165,'QAQC ID Reference Page'!A$2:G$10999,7,FALSE)</f>
        <v>S</v>
      </c>
      <c r="H165" s="3">
        <v>131</v>
      </c>
      <c r="I165" s="3">
        <v>132</v>
      </c>
      <c r="J165" s="3">
        <v>250</v>
      </c>
      <c r="K165" s="3">
        <f t="shared" si="3"/>
        <v>0.25</v>
      </c>
      <c r="L165" s="3">
        <f t="shared" si="1"/>
        <v>4</v>
      </c>
      <c r="M165" s="3"/>
      <c r="N165" s="3"/>
      <c r="O165" s="3"/>
      <c r="P165" s="3"/>
      <c r="Q165" s="3"/>
      <c r="R165" s="3"/>
      <c r="S165" s="3"/>
      <c r="T165" s="3"/>
      <c r="U165" s="3"/>
      <c r="V165" s="3"/>
      <c r="W165" s="3"/>
      <c r="X165" s="3"/>
      <c r="Y165" s="3"/>
      <c r="Z165" s="3"/>
      <c r="AA165" s="3"/>
      <c r="AB165" s="3"/>
    </row>
    <row r="166" spans="1:28" x14ac:dyDescent="0.2">
      <c r="A166" s="3">
        <v>10209</v>
      </c>
      <c r="B166" s="3" t="str">
        <f>VLOOKUP(A166,'QAQC ID Reference Page'!A$1:G$10999,2,FALSE)</f>
        <v>OBS0920</v>
      </c>
      <c r="C166" s="11">
        <f>VLOOKUP(A166,'QAQC ID Reference Page'!A$1:G$10999,3,FALSE)</f>
        <v>44083</v>
      </c>
      <c r="D166" s="12">
        <f>VLOOKUP(A166,'QAQC ID Reference Page'!A$1:G$10999,4,FALSE)</f>
        <v>0.39513888888888887</v>
      </c>
      <c r="E166" s="3">
        <f>VLOOKUP(A166,'QAQC ID Reference Page'!A$1:G$10999,5,FALSE)</f>
        <v>1028</v>
      </c>
      <c r="F166" s="3" t="str">
        <f>VLOOKUP(A166,'QAQC ID Reference Page'!A$2:G$10999,6,FALSE)</f>
        <v>TR</v>
      </c>
      <c r="G166" s="3" t="str">
        <f>VLOOKUP(A166,'QAQC ID Reference Page'!A$2:G$10999,7,FALSE)</f>
        <v>S</v>
      </c>
      <c r="H166" s="3">
        <v>131</v>
      </c>
      <c r="I166" s="3">
        <v>135</v>
      </c>
      <c r="J166" s="3">
        <v>250</v>
      </c>
      <c r="K166" s="3">
        <f t="shared" si="3"/>
        <v>0.25</v>
      </c>
      <c r="L166" s="3">
        <f t="shared" si="1"/>
        <v>16</v>
      </c>
      <c r="M166" s="3"/>
      <c r="N166" s="3"/>
      <c r="O166" s="3"/>
      <c r="P166" s="3"/>
      <c r="Q166" s="3"/>
      <c r="R166" s="3"/>
      <c r="S166" s="3"/>
      <c r="T166" s="3"/>
      <c r="U166" s="3"/>
      <c r="V166" s="3"/>
      <c r="W166" s="3"/>
      <c r="X166" s="3"/>
      <c r="Y166" s="3"/>
      <c r="Z166" s="3"/>
      <c r="AA166" s="3"/>
      <c r="AB166" s="3"/>
    </row>
    <row r="167" spans="1:28" x14ac:dyDescent="0.2">
      <c r="A167" s="3">
        <v>10210</v>
      </c>
      <c r="B167" s="3" t="str">
        <f>VLOOKUP(A167,'QAQC ID Reference Page'!A$1:G$10999,2,FALSE)</f>
        <v>OBS0920</v>
      </c>
      <c r="C167" s="11">
        <f>VLOOKUP(A167,'QAQC ID Reference Page'!A$1:G$10999,3,FALSE)</f>
        <v>44083</v>
      </c>
      <c r="D167" s="12">
        <f>VLOOKUP(A167,'QAQC ID Reference Page'!A$1:G$10999,4,FALSE)</f>
        <v>0.47152777777777777</v>
      </c>
      <c r="E167" s="3">
        <f>VLOOKUP(A167,'QAQC ID Reference Page'!A$1:G$10999,5,FALSE)</f>
        <v>1019</v>
      </c>
      <c r="F167" s="3" t="str">
        <f>VLOOKUP(A167,'QAQC ID Reference Page'!A$2:G$10999,6,FALSE)</f>
        <v>I9</v>
      </c>
      <c r="G167" s="3" t="str">
        <f>VLOOKUP(A167,'QAQC ID Reference Page'!A$2:G$10999,7,FALSE)</f>
        <v>S</v>
      </c>
      <c r="H167" s="3">
        <v>131</v>
      </c>
      <c r="I167" s="3">
        <v>131</v>
      </c>
      <c r="J167" s="3">
        <v>250</v>
      </c>
      <c r="K167" s="3">
        <f t="shared" si="3"/>
        <v>0.25</v>
      </c>
      <c r="L167" s="3">
        <f t="shared" si="1"/>
        <v>0</v>
      </c>
      <c r="M167" s="3"/>
      <c r="N167" s="3"/>
      <c r="O167" s="3"/>
      <c r="P167" s="3"/>
      <c r="Q167" s="3"/>
      <c r="R167" s="3"/>
      <c r="S167" s="3"/>
      <c r="T167" s="3"/>
      <c r="U167" s="3"/>
      <c r="V167" s="3"/>
      <c r="W167" s="3"/>
      <c r="X167" s="3"/>
      <c r="Y167" s="3"/>
      <c r="Z167" s="3"/>
      <c r="AA167" s="3"/>
      <c r="AB167" s="3"/>
    </row>
    <row r="168" spans="1:28" x14ac:dyDescent="0.2">
      <c r="A168" s="3">
        <v>10211</v>
      </c>
      <c r="B168" s="3" t="str">
        <f>VLOOKUP(A168,'QAQC ID Reference Page'!A$1:G$10999,2,FALSE)</f>
        <v>OBS0920</v>
      </c>
      <c r="C168" s="11">
        <f>VLOOKUP(A168,'QAQC ID Reference Page'!A$1:G$10999,3,FALSE)</f>
        <v>44083</v>
      </c>
      <c r="D168" s="12">
        <f>VLOOKUP(A168,'QAQC ID Reference Page'!A$1:G$10999,4,FALSE)</f>
        <v>0.45347222222222222</v>
      </c>
      <c r="E168" s="3">
        <f>VLOOKUP(A168,'QAQC ID Reference Page'!A$1:G$10999,5,FALSE)</f>
        <v>1026</v>
      </c>
      <c r="F168" s="3" t="str">
        <f>VLOOKUP(A168,'QAQC ID Reference Page'!A$2:G$10999,6,FALSE)</f>
        <v>I7C</v>
      </c>
      <c r="G168" s="3" t="str">
        <f>VLOOKUP(A168,'QAQC ID Reference Page'!A$2:G$10999,7,FALSE)</f>
        <v>B</v>
      </c>
      <c r="H168" s="3">
        <v>130</v>
      </c>
      <c r="I168" s="3">
        <v>134</v>
      </c>
      <c r="J168" s="3">
        <v>250</v>
      </c>
      <c r="K168" s="3">
        <f t="shared" si="3"/>
        <v>0.25</v>
      </c>
      <c r="L168" s="3">
        <f t="shared" si="1"/>
        <v>16</v>
      </c>
      <c r="M168" s="3"/>
      <c r="N168" s="3"/>
      <c r="O168" s="3"/>
      <c r="P168" s="3"/>
      <c r="Q168" s="3"/>
      <c r="R168" s="3"/>
      <c r="S168" s="3"/>
      <c r="T168" s="3"/>
      <c r="U168" s="3"/>
      <c r="V168" s="3"/>
      <c r="W168" s="3"/>
      <c r="X168" s="3"/>
      <c r="Y168" s="3"/>
      <c r="Z168" s="3"/>
      <c r="AA168" s="3"/>
      <c r="AB168" s="3"/>
    </row>
    <row r="169" spans="1:28" x14ac:dyDescent="0.2">
      <c r="A169" s="3">
        <v>10212</v>
      </c>
      <c r="B169" s="3" t="str">
        <f>VLOOKUP(A169,'QAQC ID Reference Page'!A$1:G$10999,2,FALSE)</f>
        <v>OBS0920</v>
      </c>
      <c r="C169" s="11">
        <f>VLOOKUP(A169,'QAQC ID Reference Page'!A$1:G$10999,3,FALSE)</f>
        <v>44083</v>
      </c>
      <c r="D169" s="12">
        <f>VLOOKUP(A169,'QAQC ID Reference Page'!A$1:G$10999,4,FALSE)</f>
        <v>0.34861111111111109</v>
      </c>
      <c r="E169" s="3">
        <f>VLOOKUP(A169,'QAQC ID Reference Page'!A$1:G$10999,5,FALSE)</f>
        <v>1015</v>
      </c>
      <c r="F169" s="3" t="str">
        <f>VLOOKUP(A169,'QAQC ID Reference Page'!A$2:G$10999,6,FALSE)</f>
        <v>DR</v>
      </c>
      <c r="G169" s="3" t="str">
        <f>VLOOKUP(A169,'QAQC ID Reference Page'!A$2:G$10999,7,FALSE)</f>
        <v>S</v>
      </c>
      <c r="H169" s="3">
        <v>130</v>
      </c>
      <c r="I169" s="3">
        <v>138</v>
      </c>
      <c r="J169" s="3">
        <v>250</v>
      </c>
      <c r="K169" s="3">
        <f t="shared" si="3"/>
        <v>0.25</v>
      </c>
      <c r="L169" s="3">
        <f t="shared" si="1"/>
        <v>32</v>
      </c>
      <c r="M169" s="3"/>
      <c r="N169" s="3"/>
      <c r="O169" s="3"/>
      <c r="P169" s="3"/>
      <c r="Q169" s="3"/>
      <c r="R169" s="3"/>
      <c r="S169" s="3"/>
      <c r="T169" s="3"/>
      <c r="U169" s="3"/>
      <c r="V169" s="3"/>
      <c r="W169" s="3"/>
      <c r="X169" s="3"/>
      <c r="Y169" s="3"/>
      <c r="Z169" s="3"/>
      <c r="AA169" s="3"/>
      <c r="AB169" s="3"/>
    </row>
    <row r="170" spans="1:28" x14ac:dyDescent="0.2">
      <c r="A170" s="3">
        <v>10213</v>
      </c>
      <c r="B170" s="3" t="str">
        <f>VLOOKUP(A170,'QAQC ID Reference Page'!A$1:G$10999,2,FALSE)</f>
        <v>OBS0920</v>
      </c>
      <c r="C170" s="11">
        <f>VLOOKUP(A170,'QAQC ID Reference Page'!A$1:G$10999,3,FALSE)</f>
        <v>44083</v>
      </c>
      <c r="D170" s="12">
        <f>VLOOKUP(A170,'QAQC ID Reference Page'!A$1:G$10999,4,FALSE)</f>
        <v>0.40833333333333333</v>
      </c>
      <c r="E170" s="3">
        <f>VLOOKUP(A170,'QAQC ID Reference Page'!A$1:G$10999,5,FALSE)</f>
        <v>1037</v>
      </c>
      <c r="F170" s="3" t="str">
        <f>VLOOKUP(A170,'QAQC ID Reference Page'!A$2:G$10999,6,FALSE)</f>
        <v>TR-UP</v>
      </c>
      <c r="G170" s="3" t="str">
        <f>VLOOKUP(A170,'QAQC ID Reference Page'!A$2:G$10999,7,FALSE)</f>
        <v>S</v>
      </c>
      <c r="H170" s="3">
        <v>130</v>
      </c>
      <c r="I170" s="3">
        <v>134</v>
      </c>
      <c r="J170" s="3">
        <v>250</v>
      </c>
      <c r="K170" s="3">
        <f t="shared" si="3"/>
        <v>0.25</v>
      </c>
      <c r="L170" s="3">
        <f t="shared" si="1"/>
        <v>16</v>
      </c>
      <c r="M170" s="3"/>
      <c r="N170" s="3"/>
      <c r="O170" s="3"/>
      <c r="P170" s="3"/>
      <c r="Q170" s="3"/>
      <c r="R170" s="3"/>
      <c r="S170" s="3"/>
      <c r="T170" s="3"/>
      <c r="U170" s="3"/>
      <c r="V170" s="3"/>
      <c r="W170" s="3"/>
      <c r="X170" s="3"/>
      <c r="Y170" s="3"/>
      <c r="Z170" s="3"/>
      <c r="AA170" s="3"/>
      <c r="AB170" s="3"/>
    </row>
    <row r="171" spans="1:28" x14ac:dyDescent="0.2">
      <c r="A171" s="3">
        <v>10214</v>
      </c>
      <c r="B171" s="3" t="str">
        <f>VLOOKUP(A171,'QAQC ID Reference Page'!A$1:G$10999,2,FALSE)</f>
        <v>OBS0920</v>
      </c>
      <c r="C171" s="11">
        <f>VLOOKUP(A171,'QAQC ID Reference Page'!A$1:G$10999,3,FALSE)</f>
        <v>44083</v>
      </c>
      <c r="D171" s="12">
        <f>VLOOKUP(A171,'QAQC ID Reference Page'!A$1:G$10999,4,FALSE)</f>
        <v>0.53819444444444442</v>
      </c>
      <c r="E171" s="3">
        <f>VLOOKUP(A171,'QAQC ID Reference Page'!A$1:G$10999,5,FALSE)</f>
        <v>1002</v>
      </c>
      <c r="F171" s="3" t="str">
        <f>VLOOKUP(A171,'QAQC ID Reference Page'!A$2:G$10999,6,FALSE)</f>
        <v>E9</v>
      </c>
      <c r="G171" s="3" t="str">
        <f>VLOOKUP(A171,'QAQC ID Reference Page'!A$2:G$10999,7,FALSE)</f>
        <v>S</v>
      </c>
      <c r="H171" s="3">
        <v>130</v>
      </c>
      <c r="I171" s="3">
        <v>140</v>
      </c>
      <c r="J171" s="3">
        <v>250</v>
      </c>
      <c r="K171" s="3">
        <f t="shared" si="3"/>
        <v>0.25</v>
      </c>
      <c r="L171" s="3">
        <f t="shared" si="1"/>
        <v>40</v>
      </c>
      <c r="M171" s="3"/>
      <c r="N171" s="3"/>
      <c r="O171" s="3"/>
      <c r="P171" s="3"/>
      <c r="Q171" s="3"/>
      <c r="R171" s="3"/>
      <c r="S171" s="3"/>
      <c r="T171" s="3"/>
      <c r="U171" s="3"/>
      <c r="V171" s="3"/>
      <c r="W171" s="3"/>
      <c r="X171" s="3"/>
      <c r="Y171" s="3"/>
      <c r="Z171" s="3"/>
      <c r="AA171" s="3"/>
      <c r="AB171" s="3"/>
    </row>
    <row r="172" spans="1:28" x14ac:dyDescent="0.2">
      <c r="A172" s="3">
        <v>10215</v>
      </c>
      <c r="B172" s="3" t="str">
        <f>VLOOKUP(A172,'QAQC ID Reference Page'!A$1:G$10999,2,FALSE)</f>
        <v>OBS0920</v>
      </c>
      <c r="C172" s="11">
        <f>VLOOKUP(A172,'QAQC ID Reference Page'!A$1:G$10999,3,FALSE)</f>
        <v>44083</v>
      </c>
      <c r="D172" s="12">
        <f>VLOOKUP(A172,'QAQC ID Reference Page'!A$1:G$10999,4,FALSE)</f>
        <v>0.45347222222222222</v>
      </c>
      <c r="E172" s="3">
        <f>VLOOKUP(A172,'QAQC ID Reference Page'!A$1:G$10999,5,FALSE)</f>
        <v>1045</v>
      </c>
      <c r="F172" s="3" t="str">
        <f>VLOOKUP(A172,'QAQC ID Reference Page'!A$2:G$10999,6,FALSE)</f>
        <v>I7C</v>
      </c>
      <c r="G172" s="3" t="str">
        <f>VLOOKUP(A172,'QAQC ID Reference Page'!A$2:G$10999,7,FALSE)</f>
        <v>S</v>
      </c>
      <c r="H172" s="3">
        <v>131</v>
      </c>
      <c r="I172" s="3">
        <v>135</v>
      </c>
      <c r="J172" s="3">
        <v>250</v>
      </c>
      <c r="K172" s="3">
        <f t="shared" si="3"/>
        <v>0.25</v>
      </c>
      <c r="L172" s="3">
        <f t="shared" si="1"/>
        <v>16</v>
      </c>
      <c r="M172" s="3"/>
      <c r="N172" s="3"/>
      <c r="O172" s="3"/>
      <c r="P172" s="3"/>
      <c r="Q172" s="3"/>
      <c r="R172" s="3"/>
      <c r="S172" s="3"/>
      <c r="T172" s="3"/>
      <c r="U172" s="3"/>
      <c r="V172" s="3"/>
      <c r="W172" s="3"/>
      <c r="X172" s="3"/>
      <c r="Y172" s="3"/>
      <c r="Z172" s="3"/>
      <c r="AA172" s="3"/>
      <c r="AB172" s="3"/>
    </row>
    <row r="173" spans="1:28" x14ac:dyDescent="0.2">
      <c r="A173" s="3">
        <v>10216</v>
      </c>
      <c r="B173" s="3" t="str">
        <f>VLOOKUP(A173,'QAQC ID Reference Page'!A$1:G$10999,2,FALSE)</f>
        <v>OBS0920</v>
      </c>
      <c r="C173" s="11">
        <f>VLOOKUP(A173,'QAQC ID Reference Page'!A$1:G$10999,3,FALSE)</f>
        <v>44083</v>
      </c>
      <c r="D173" s="12">
        <f>VLOOKUP(A173,'QAQC ID Reference Page'!A$1:G$10999,4,FALSE)</f>
        <v>0.41944444444444445</v>
      </c>
      <c r="E173" s="3">
        <f>VLOOKUP(A173,'QAQC ID Reference Page'!A$1:G$10999,5,FALSE)</f>
        <v>1006</v>
      </c>
      <c r="F173" s="3" t="str">
        <f>VLOOKUP(A173,'QAQC ID Reference Page'!A$2:G$10999,6,FALSE)</f>
        <v>AR</v>
      </c>
      <c r="G173" s="3" t="str">
        <f>VLOOKUP(A173,'QAQC ID Reference Page'!A$2:G$10999,7,FALSE)</f>
        <v>S</v>
      </c>
      <c r="H173" s="3">
        <v>127</v>
      </c>
      <c r="I173" s="3">
        <v>134</v>
      </c>
      <c r="J173" s="3">
        <v>250</v>
      </c>
      <c r="K173" s="3">
        <f t="shared" si="3"/>
        <v>0.25</v>
      </c>
      <c r="L173" s="3">
        <f t="shared" si="1"/>
        <v>28</v>
      </c>
      <c r="M173" s="3"/>
      <c r="N173" s="3"/>
      <c r="O173" s="3"/>
      <c r="P173" s="3"/>
      <c r="Q173" s="3"/>
      <c r="R173" s="3"/>
      <c r="S173" s="3"/>
      <c r="T173" s="3"/>
      <c r="U173" s="3"/>
      <c r="V173" s="3"/>
      <c r="W173" s="3"/>
      <c r="X173" s="3"/>
      <c r="Y173" s="3"/>
      <c r="Z173" s="3"/>
      <c r="AA173" s="3"/>
      <c r="AB173" s="3"/>
    </row>
    <row r="174" spans="1:28" x14ac:dyDescent="0.2">
      <c r="A174" s="3">
        <v>10217</v>
      </c>
      <c r="B174" s="3" t="str">
        <f>VLOOKUP(A174,'QAQC ID Reference Page'!A$1:G$10999,2,FALSE)</f>
        <v>OBS0920</v>
      </c>
      <c r="C174" s="11">
        <f>VLOOKUP(A174,'QAQC ID Reference Page'!A$1:G$10999,3,FALSE)</f>
        <v>44083</v>
      </c>
      <c r="D174" s="12">
        <f>VLOOKUP(A174,'QAQC ID Reference Page'!A$1:G$10999,4,FALSE)</f>
        <v>0.51249999999999996</v>
      </c>
      <c r="E174" s="3">
        <f>VLOOKUP(A174,'QAQC ID Reference Page'!A$1:G$10999,5,FALSE)</f>
        <v>1029</v>
      </c>
      <c r="F174" s="3" t="str">
        <f>VLOOKUP(A174,'QAQC ID Reference Page'!A$2:G$10999,6,FALSE)</f>
        <v>G9</v>
      </c>
      <c r="G174" s="3" t="str">
        <f>VLOOKUP(A174,'QAQC ID Reference Page'!A$2:G$10999,7,FALSE)</f>
        <v>B</v>
      </c>
      <c r="H174" s="3">
        <v>130</v>
      </c>
      <c r="I174" s="3">
        <v>145</v>
      </c>
      <c r="J174" s="3">
        <v>250</v>
      </c>
      <c r="K174" s="3">
        <f t="shared" si="3"/>
        <v>0.25</v>
      </c>
      <c r="L174" s="3">
        <f t="shared" si="1"/>
        <v>60</v>
      </c>
      <c r="M174" s="3"/>
      <c r="N174" s="3"/>
      <c r="O174" s="3"/>
      <c r="P174" s="3"/>
      <c r="Q174" s="3"/>
      <c r="R174" s="3"/>
      <c r="S174" s="3"/>
      <c r="T174" s="3"/>
      <c r="U174" s="3"/>
      <c r="V174" s="3"/>
      <c r="W174" s="3"/>
      <c r="X174" s="3"/>
      <c r="Y174" s="3"/>
      <c r="Z174" s="3"/>
      <c r="AA174" s="3"/>
      <c r="AB174" s="3"/>
    </row>
    <row r="175" spans="1:28" x14ac:dyDescent="0.2">
      <c r="A175" s="3">
        <v>10218</v>
      </c>
      <c r="B175" s="3" t="str">
        <f>VLOOKUP(A175,'QAQC ID Reference Page'!A$1:G$10999,2,FALSE)</f>
        <v>OBS0920</v>
      </c>
      <c r="C175" s="11">
        <f>VLOOKUP(A175,'QAQC ID Reference Page'!A$1:G$10999,3,FALSE)</f>
        <v>44083</v>
      </c>
      <c r="D175" s="12">
        <f>VLOOKUP(A175,'QAQC ID Reference Page'!A$1:G$10999,4,FALSE)</f>
        <v>0.51249999999999996</v>
      </c>
      <c r="E175" s="3">
        <f>VLOOKUP(A175,'QAQC ID Reference Page'!A$1:G$10999,5,FALSE)</f>
        <v>1041</v>
      </c>
      <c r="F175" s="3" t="str">
        <f>VLOOKUP(A175,'QAQC ID Reference Page'!A$2:G$10999,6,FALSE)</f>
        <v>G9</v>
      </c>
      <c r="G175" s="3" t="str">
        <f>VLOOKUP(A175,'QAQC ID Reference Page'!A$2:G$10999,7,FALSE)</f>
        <v>S</v>
      </c>
      <c r="H175" s="3">
        <v>131</v>
      </c>
      <c r="I175" s="3">
        <v>137</v>
      </c>
      <c r="J175" s="3">
        <v>250</v>
      </c>
      <c r="K175" s="3">
        <f t="shared" si="3"/>
        <v>0.25</v>
      </c>
      <c r="L175" s="3">
        <f t="shared" si="1"/>
        <v>24</v>
      </c>
      <c r="M175" s="3"/>
      <c r="N175" s="3"/>
      <c r="O175" s="3"/>
      <c r="P175" s="3"/>
      <c r="Q175" s="3"/>
      <c r="R175" s="3"/>
      <c r="S175" s="3"/>
      <c r="T175" s="3"/>
      <c r="U175" s="3"/>
      <c r="V175" s="3"/>
      <c r="W175" s="3"/>
      <c r="X175" s="3"/>
      <c r="Y175" s="3"/>
      <c r="Z175" s="3"/>
      <c r="AA175" s="3"/>
      <c r="AB175" s="3"/>
    </row>
    <row r="176" spans="1:28" x14ac:dyDescent="0.2">
      <c r="A176" s="3">
        <v>10219</v>
      </c>
      <c r="B176" s="3" t="str">
        <f>VLOOKUP(A176,'QAQC ID Reference Page'!A$1:G$10999,2,FALSE)</f>
        <v>OBS0920</v>
      </c>
      <c r="C176" s="11">
        <f>VLOOKUP(A176,'QAQC ID Reference Page'!A$1:G$10999,3,FALSE)</f>
        <v>44083</v>
      </c>
      <c r="D176" s="12">
        <f>VLOOKUP(A176,'QAQC ID Reference Page'!A$1:G$10999,4,FALSE)</f>
        <v>0.42916666666666664</v>
      </c>
      <c r="E176" s="3">
        <f>VLOOKUP(A176,'QAQC ID Reference Page'!A$1:G$10999,5,FALSE)</f>
        <v>1031</v>
      </c>
      <c r="F176" s="3" t="str">
        <f>VLOOKUP(A176,'QAQC ID Reference Page'!A$2:G$10999,6,FALSE)</f>
        <v>BR</v>
      </c>
      <c r="G176" s="3" t="str">
        <f>VLOOKUP(A176,'QAQC ID Reference Page'!A$2:G$10999,7,FALSE)</f>
        <v>S</v>
      </c>
      <c r="H176" s="3">
        <v>130</v>
      </c>
      <c r="I176" s="3">
        <v>136</v>
      </c>
      <c r="J176" s="3">
        <v>250</v>
      </c>
      <c r="K176" s="3">
        <f t="shared" si="3"/>
        <v>0.25</v>
      </c>
      <c r="L176" s="3">
        <f t="shared" si="1"/>
        <v>24</v>
      </c>
      <c r="M176" s="3"/>
      <c r="N176" s="3"/>
      <c r="O176" s="3"/>
      <c r="P176" s="3"/>
      <c r="Q176" s="3"/>
      <c r="R176" s="3"/>
      <c r="S176" s="3"/>
      <c r="T176" s="3"/>
      <c r="U176" s="3"/>
      <c r="V176" s="3"/>
      <c r="W176" s="3"/>
      <c r="X176" s="3"/>
      <c r="Y176" s="3"/>
      <c r="Z176" s="3"/>
      <c r="AA176" s="3"/>
      <c r="AB176" s="3"/>
    </row>
    <row r="177" spans="1:28" x14ac:dyDescent="0.2">
      <c r="A177" s="3">
        <v>10220</v>
      </c>
      <c r="B177" s="3" t="str">
        <f>VLOOKUP(A177,'QAQC ID Reference Page'!A$1:G$10999,2,FALSE)</f>
        <v>OBS0920</v>
      </c>
      <c r="C177" s="11">
        <f>VLOOKUP(A177,'QAQC ID Reference Page'!A$1:G$10999,3,FALSE)</f>
        <v>44083</v>
      </c>
      <c r="D177" s="12">
        <f>VLOOKUP(A177,'QAQC ID Reference Page'!A$1:G$10999,4,FALSE)</f>
        <v>0.3215277777777778</v>
      </c>
      <c r="E177" s="3">
        <f>VLOOKUP(A177,'QAQC ID Reference Page'!A$1:G$10999,5,FALSE)</f>
        <v>1024</v>
      </c>
      <c r="F177" s="3" t="str">
        <f>VLOOKUP(A177,'QAQC ID Reference Page'!A$2:G$10999,6,FALSE)</f>
        <v>G6</v>
      </c>
      <c r="G177" s="3" t="str">
        <f>VLOOKUP(A177,'QAQC ID Reference Page'!A$2:G$10999,7,FALSE)</f>
        <v>S</v>
      </c>
      <c r="H177" s="3">
        <v>131</v>
      </c>
      <c r="I177" s="3">
        <v>135</v>
      </c>
      <c r="J177" s="3">
        <v>250</v>
      </c>
      <c r="K177" s="3">
        <f t="shared" si="3"/>
        <v>0.25</v>
      </c>
      <c r="L177" s="3">
        <f t="shared" si="1"/>
        <v>16</v>
      </c>
      <c r="M177" s="3"/>
      <c r="N177" s="3"/>
      <c r="O177" s="3"/>
      <c r="P177" s="3"/>
      <c r="Q177" s="3"/>
      <c r="R177" s="3"/>
      <c r="S177" s="3"/>
      <c r="T177" s="3"/>
      <c r="U177" s="3"/>
      <c r="V177" s="3"/>
      <c r="W177" s="3"/>
      <c r="X177" s="3"/>
      <c r="Y177" s="3"/>
      <c r="Z177" s="3"/>
      <c r="AA177" s="3"/>
      <c r="AB177" s="3"/>
    </row>
    <row r="178" spans="1:28" x14ac:dyDescent="0.2">
      <c r="A178" s="3">
        <v>10401</v>
      </c>
      <c r="B178" s="3" t="str">
        <f>VLOOKUP(A178,'QAQC ID Reference Page'!A$1:G$10999,2,FALSE)</f>
        <v>OBS1120</v>
      </c>
      <c r="C178" s="11">
        <f>VLOOKUP(A178,'QAQC ID Reference Page'!A$1:G$10999,3,FALSE)</f>
        <v>44139</v>
      </c>
      <c r="D178" s="12">
        <f>VLOOKUP(A178,'QAQC ID Reference Page'!A$1:G$10999,4,FALSE)</f>
        <v>0.42638888888888887</v>
      </c>
      <c r="E178" s="3">
        <f>VLOOKUP(A178,'QAQC ID Reference Page'!A$1:G$10999,5,FALSE)</f>
        <v>1035</v>
      </c>
      <c r="F178" s="3" t="str">
        <f>VLOOKUP(A178,'QAQC ID Reference Page'!A$2:G$10999,6,FALSE)</f>
        <v>BLB</v>
      </c>
      <c r="G178" s="3" t="str">
        <f>VLOOKUP(A178,'QAQC ID Reference Page'!A$2:G$10999,7,FALSE)</f>
        <v>S</v>
      </c>
      <c r="H178" s="3">
        <v>133</v>
      </c>
      <c r="I178" s="3">
        <v>145</v>
      </c>
      <c r="J178" s="3">
        <v>450</v>
      </c>
      <c r="K178" s="3">
        <f t="shared" si="3"/>
        <v>0.45</v>
      </c>
      <c r="L178" s="3">
        <f t="shared" si="1"/>
        <v>26.666666666666664</v>
      </c>
      <c r="M178" s="3"/>
      <c r="N178" s="3"/>
      <c r="O178" s="3"/>
      <c r="P178" s="3"/>
      <c r="Q178" s="3"/>
      <c r="R178" s="3"/>
      <c r="S178" s="3"/>
      <c r="T178" s="3"/>
      <c r="U178" s="3"/>
      <c r="V178" s="3"/>
      <c r="W178" s="3"/>
      <c r="X178" s="3"/>
      <c r="Y178" s="3"/>
      <c r="Z178" s="3"/>
      <c r="AA178" s="3"/>
      <c r="AB178" s="3"/>
    </row>
    <row r="179" spans="1:28" x14ac:dyDescent="0.2">
      <c r="A179" s="3">
        <v>10402</v>
      </c>
      <c r="B179" s="3" t="str">
        <f>VLOOKUP(A179,'QAQC ID Reference Page'!A$1:G$10999,2,FALSE)</f>
        <v>OBS1120</v>
      </c>
      <c r="C179" s="11">
        <f>VLOOKUP(A179,'QAQC ID Reference Page'!A$1:G$10999,3,FALSE)</f>
        <v>44139</v>
      </c>
      <c r="D179" s="12">
        <f>VLOOKUP(A179,'QAQC ID Reference Page'!A$1:G$10999,4,FALSE)</f>
        <v>0.52638888888888891</v>
      </c>
      <c r="E179" s="3">
        <f>VLOOKUP(A179,'QAQC ID Reference Page'!A$1:G$10999,5,FALSE)</f>
        <v>1022</v>
      </c>
      <c r="F179" s="3" t="str">
        <f>VLOOKUP(A179,'QAQC ID Reference Page'!A$2:G$10999,6,FALSE)</f>
        <v>C9</v>
      </c>
      <c r="G179" s="3" t="str">
        <f>VLOOKUP(A179,'QAQC ID Reference Page'!A$2:G$10999,7,FALSE)</f>
        <v>S</v>
      </c>
      <c r="H179" s="3">
        <v>129</v>
      </c>
      <c r="I179" s="3">
        <v>136</v>
      </c>
      <c r="J179" s="3">
        <v>450</v>
      </c>
      <c r="K179" s="3">
        <f t="shared" si="3"/>
        <v>0.45</v>
      </c>
      <c r="L179" s="3">
        <f t="shared" si="1"/>
        <v>15.555555555555555</v>
      </c>
      <c r="M179" s="3"/>
      <c r="N179" s="3"/>
      <c r="O179" s="3"/>
      <c r="P179" s="3"/>
      <c r="Q179" s="3"/>
      <c r="R179" s="3"/>
      <c r="S179" s="3"/>
      <c r="T179" s="3"/>
      <c r="U179" s="3"/>
      <c r="V179" s="3"/>
      <c r="W179" s="3"/>
      <c r="X179" s="3"/>
      <c r="Y179" s="3"/>
      <c r="Z179" s="3"/>
      <c r="AA179" s="3"/>
      <c r="AB179" s="3"/>
    </row>
    <row r="180" spans="1:28" x14ac:dyDescent="0.2">
      <c r="A180" s="3">
        <v>10403</v>
      </c>
      <c r="B180" s="3" t="str">
        <f>VLOOKUP(A180,'QAQC ID Reference Page'!A$1:G$10999,2,FALSE)</f>
        <v>OBS1120</v>
      </c>
      <c r="C180" s="11">
        <f>VLOOKUP(A180,'QAQC ID Reference Page'!A$1:G$10999,3,FALSE)</f>
        <v>44139</v>
      </c>
      <c r="D180" s="12">
        <f>VLOOKUP(A180,'QAQC ID Reference Page'!A$1:G$10999,4,FALSE)</f>
        <v>0.52638888888888891</v>
      </c>
      <c r="E180" s="3">
        <f>VLOOKUP(A180,'QAQC ID Reference Page'!A$1:G$10999,5,FALSE)</f>
        <v>1034</v>
      </c>
      <c r="F180" s="3" t="str">
        <f>VLOOKUP(A180,'QAQC ID Reference Page'!A$2:G$10999,6,FALSE)</f>
        <v>C9</v>
      </c>
      <c r="G180" s="3" t="str">
        <f>VLOOKUP(A180,'QAQC ID Reference Page'!A$2:G$10999,7,FALSE)</f>
        <v>B</v>
      </c>
      <c r="H180" s="3">
        <v>131</v>
      </c>
      <c r="I180" s="3">
        <v>142</v>
      </c>
      <c r="J180" s="3">
        <v>250</v>
      </c>
      <c r="K180" s="3">
        <f t="shared" si="3"/>
        <v>0.25</v>
      </c>
      <c r="L180" s="3">
        <f t="shared" si="1"/>
        <v>44</v>
      </c>
      <c r="M180" s="3"/>
      <c r="N180" s="3"/>
      <c r="O180" s="3"/>
      <c r="P180" s="3"/>
      <c r="Q180" s="3"/>
      <c r="R180" s="3"/>
      <c r="S180" s="3"/>
      <c r="T180" s="3"/>
      <c r="U180" s="3"/>
      <c r="V180" s="3"/>
      <c r="W180" s="3"/>
      <c r="X180" s="3"/>
      <c r="Y180" s="3"/>
      <c r="Z180" s="3"/>
      <c r="AA180" s="3"/>
      <c r="AB180" s="3"/>
    </row>
    <row r="181" spans="1:28" x14ac:dyDescent="0.2">
      <c r="A181" s="3">
        <v>10404</v>
      </c>
      <c r="B181" s="3" t="str">
        <f>VLOOKUP(A181,'QAQC ID Reference Page'!A$1:G$10999,2,FALSE)</f>
        <v>OBS1120</v>
      </c>
      <c r="C181" s="11">
        <f>VLOOKUP(A181,'QAQC ID Reference Page'!A$1:G$10999,3,FALSE)</f>
        <v>44139</v>
      </c>
      <c r="D181" s="12">
        <f>VLOOKUP(A181,'QAQC ID Reference Page'!A$1:G$10999,4,FALSE)</f>
        <v>0.49652777777777779</v>
      </c>
      <c r="E181" s="3">
        <f>VLOOKUP(A181,'QAQC ID Reference Page'!A$1:G$10999,5,FALSE)</f>
        <v>1039</v>
      </c>
      <c r="F181" s="3" t="str">
        <f>VLOOKUP(A181,'QAQC ID Reference Page'!A$2:G$10999,6,FALSE)</f>
        <v>C7C</v>
      </c>
      <c r="G181" s="3" t="str">
        <f>VLOOKUP(A181,'QAQC ID Reference Page'!A$2:G$10999,7,FALSE)</f>
        <v>B</v>
      </c>
      <c r="H181" s="3">
        <v>128</v>
      </c>
      <c r="I181" s="3">
        <v>139</v>
      </c>
      <c r="J181" s="3">
        <v>250</v>
      </c>
      <c r="K181" s="3">
        <f t="shared" si="3"/>
        <v>0.25</v>
      </c>
      <c r="L181" s="3">
        <f t="shared" si="1"/>
        <v>44</v>
      </c>
      <c r="M181" s="3"/>
      <c r="N181" s="3"/>
      <c r="O181" s="3"/>
      <c r="P181" s="3"/>
      <c r="Q181" s="3"/>
      <c r="R181" s="3"/>
      <c r="S181" s="3"/>
      <c r="T181" s="3"/>
      <c r="U181" s="3"/>
      <c r="V181" s="3"/>
      <c r="W181" s="3"/>
      <c r="X181" s="3"/>
      <c r="Y181" s="3"/>
      <c r="Z181" s="3"/>
      <c r="AA181" s="3"/>
      <c r="AB181" s="3"/>
    </row>
    <row r="182" spans="1:28" x14ac:dyDescent="0.2">
      <c r="A182" s="3">
        <v>10405</v>
      </c>
      <c r="B182" s="3" t="str">
        <f>VLOOKUP(A182,'QAQC ID Reference Page'!A$1:G$10999,2,FALSE)</f>
        <v>OBS1120</v>
      </c>
      <c r="C182" s="11">
        <f>VLOOKUP(A182,'QAQC ID Reference Page'!A$1:G$10999,3,FALSE)</f>
        <v>44139</v>
      </c>
      <c r="D182" s="12">
        <f>VLOOKUP(A182,'QAQC ID Reference Page'!A$1:G$10999,4,FALSE)</f>
        <v>0.46736111111111112</v>
      </c>
      <c r="E182" s="3">
        <f>VLOOKUP(A182,'QAQC ID Reference Page'!A$1:G$10999,5,FALSE)</f>
        <v>1009</v>
      </c>
      <c r="F182" s="3" t="str">
        <f>VLOOKUP(A182,'QAQC ID Reference Page'!A$2:G$10999,6,FALSE)</f>
        <v>C5-1</v>
      </c>
      <c r="G182" s="3" t="str">
        <f>VLOOKUP(A182,'QAQC ID Reference Page'!A$2:G$10999,7,FALSE)</f>
        <v>S</v>
      </c>
      <c r="H182" s="3">
        <v>129</v>
      </c>
      <c r="I182" s="3">
        <v>135</v>
      </c>
      <c r="J182" s="3">
        <v>250</v>
      </c>
      <c r="K182" s="3">
        <f t="shared" si="3"/>
        <v>0.25</v>
      </c>
      <c r="L182" s="3">
        <f t="shared" si="1"/>
        <v>24</v>
      </c>
      <c r="M182" s="3"/>
      <c r="N182" s="3"/>
      <c r="O182" s="3"/>
      <c r="P182" s="3"/>
      <c r="Q182" s="3"/>
      <c r="R182" s="3"/>
      <c r="S182" s="3"/>
      <c r="T182" s="3"/>
      <c r="U182" s="3"/>
      <c r="V182" s="3"/>
      <c r="W182" s="3"/>
      <c r="X182" s="3"/>
      <c r="Y182" s="3"/>
      <c r="Z182" s="3"/>
      <c r="AA182" s="3"/>
      <c r="AB182" s="3"/>
    </row>
    <row r="183" spans="1:28" x14ac:dyDescent="0.2">
      <c r="A183" s="3">
        <v>10406</v>
      </c>
      <c r="B183" s="3" t="str">
        <f>VLOOKUP(A183,'QAQC ID Reference Page'!A$1:G$10999,2,FALSE)</f>
        <v>OBS1120</v>
      </c>
      <c r="C183" s="11">
        <f>VLOOKUP(A183,'QAQC ID Reference Page'!A$1:G$10999,3,FALSE)</f>
        <v>44139</v>
      </c>
      <c r="D183" s="12">
        <f>VLOOKUP(A183,'QAQC ID Reference Page'!A$1:G$10999,4,FALSE)</f>
        <v>0.39652777777777776</v>
      </c>
      <c r="E183" s="3">
        <f>VLOOKUP(A183,'QAQC ID Reference Page'!A$1:G$10999,5,FALSE)</f>
        <v>1029</v>
      </c>
      <c r="F183" s="3" t="str">
        <f>VLOOKUP(A183,'QAQC ID Reference Page'!A$2:G$10999,6,FALSE)</f>
        <v>E1</v>
      </c>
      <c r="G183" s="3" t="str">
        <f>VLOOKUP(A183,'QAQC ID Reference Page'!A$2:G$10999,7,FALSE)</f>
        <v>S</v>
      </c>
      <c r="H183" s="3">
        <v>127</v>
      </c>
      <c r="I183" s="3">
        <v>135</v>
      </c>
      <c r="J183" s="3">
        <v>450</v>
      </c>
      <c r="K183" s="3">
        <f t="shared" si="3"/>
        <v>0.45</v>
      </c>
      <c r="L183" s="3">
        <f t="shared" si="1"/>
        <v>17.777777777777779</v>
      </c>
      <c r="M183" s="3"/>
      <c r="N183" s="3"/>
      <c r="O183" s="3"/>
      <c r="P183" s="3"/>
      <c r="Q183" s="3"/>
      <c r="R183" s="3"/>
      <c r="S183" s="3"/>
      <c r="T183" s="3"/>
      <c r="U183" s="3"/>
      <c r="V183" s="3"/>
      <c r="W183" s="3"/>
      <c r="X183" s="3"/>
      <c r="Y183" s="3"/>
      <c r="Z183" s="3"/>
      <c r="AA183" s="3"/>
      <c r="AB183" s="3"/>
    </row>
    <row r="184" spans="1:28" x14ac:dyDescent="0.2">
      <c r="A184" s="3">
        <v>10407</v>
      </c>
      <c r="B184" s="3" t="str">
        <f>VLOOKUP(A184,'QAQC ID Reference Page'!A$1:G$10999,2,FALSE)</f>
        <v>OBS1120</v>
      </c>
      <c r="C184" s="11">
        <f>VLOOKUP(A184,'QAQC ID Reference Page'!A$1:G$10999,3,FALSE)</f>
        <v>44139</v>
      </c>
      <c r="D184" s="12">
        <f>VLOOKUP(A184,'QAQC ID Reference Page'!A$1:G$10999,4,FALSE)</f>
        <v>0.37569444444444444</v>
      </c>
      <c r="E184" s="3">
        <f>VLOOKUP(A184,'QAQC ID Reference Page'!A$1:G$10999,5,FALSE)</f>
        <v>1045</v>
      </c>
      <c r="F184" s="3" t="str">
        <f>VLOOKUP(A184,'QAQC ID Reference Page'!A$2:G$10999,6,FALSE)</f>
        <v>C1</v>
      </c>
      <c r="G184" s="3" t="str">
        <f>VLOOKUP(A184,'QAQC ID Reference Page'!A$2:G$10999,7,FALSE)</f>
        <v>B</v>
      </c>
      <c r="H184" s="3">
        <v>130</v>
      </c>
      <c r="I184" s="3">
        <v>134</v>
      </c>
      <c r="J184" s="3">
        <v>250</v>
      </c>
      <c r="K184" s="3">
        <f t="shared" si="3"/>
        <v>0.25</v>
      </c>
      <c r="L184" s="3">
        <f t="shared" si="1"/>
        <v>16</v>
      </c>
      <c r="M184" s="3"/>
      <c r="N184" s="3"/>
      <c r="O184" s="3"/>
      <c r="P184" s="3"/>
      <c r="Q184" s="3"/>
      <c r="R184" s="3"/>
      <c r="S184" s="3"/>
      <c r="T184" s="3"/>
      <c r="U184" s="3"/>
      <c r="V184" s="3"/>
      <c r="W184" s="3"/>
      <c r="X184" s="3"/>
      <c r="Y184" s="3"/>
      <c r="Z184" s="3"/>
      <c r="AA184" s="3"/>
      <c r="AB184" s="3"/>
    </row>
    <row r="185" spans="1:28" x14ac:dyDescent="0.2">
      <c r="A185" s="3">
        <v>10408</v>
      </c>
      <c r="B185" s="3" t="str">
        <f>VLOOKUP(A185,'QAQC ID Reference Page'!A$1:G$10999,2,FALSE)</f>
        <v>OBS1120</v>
      </c>
      <c r="C185" s="11">
        <f>VLOOKUP(A185,'QAQC ID Reference Page'!A$1:G$10999,3,FALSE)</f>
        <v>44139</v>
      </c>
      <c r="D185" s="12">
        <f>VLOOKUP(A185,'QAQC ID Reference Page'!A$1:G$10999,4,FALSE)</f>
        <v>0.45555555555555555</v>
      </c>
      <c r="E185" s="3">
        <f>VLOOKUP(A185,'QAQC ID Reference Page'!A$1:G$10999,5,FALSE)</f>
        <v>1017</v>
      </c>
      <c r="F185" s="3" t="str">
        <f>VLOOKUP(A185,'QAQC ID Reference Page'!A$2:G$10999,6,FALSE)</f>
        <v>C4</v>
      </c>
      <c r="G185" s="3" t="str">
        <f>VLOOKUP(A185,'QAQC ID Reference Page'!A$2:G$10999,7,FALSE)</f>
        <v>S</v>
      </c>
      <c r="H185" s="3">
        <v>130</v>
      </c>
      <c r="I185" s="3">
        <v>132</v>
      </c>
      <c r="J185" s="3">
        <v>250</v>
      </c>
      <c r="K185" s="3">
        <f t="shared" si="3"/>
        <v>0.25</v>
      </c>
      <c r="L185" s="3">
        <f t="shared" si="1"/>
        <v>8</v>
      </c>
      <c r="M185" s="3"/>
      <c r="N185" s="3"/>
      <c r="O185" s="3"/>
      <c r="P185" s="3"/>
      <c r="Q185" s="3"/>
      <c r="R185" s="3"/>
      <c r="S185" s="3"/>
      <c r="T185" s="3"/>
      <c r="U185" s="3"/>
      <c r="V185" s="3"/>
      <c r="W185" s="3"/>
      <c r="X185" s="3"/>
      <c r="Y185" s="3"/>
      <c r="Z185" s="3"/>
      <c r="AA185" s="3"/>
      <c r="AB185" s="3"/>
    </row>
    <row r="186" spans="1:28" x14ac:dyDescent="0.2">
      <c r="A186" s="3">
        <v>10409</v>
      </c>
      <c r="B186" s="3" t="str">
        <f>VLOOKUP(A186,'QAQC ID Reference Page'!A$1:G$10999,2,FALSE)</f>
        <v>OBS1120</v>
      </c>
      <c r="C186" s="11">
        <f>VLOOKUP(A186,'QAQC ID Reference Page'!A$1:G$10999,3,FALSE)</f>
        <v>44139</v>
      </c>
      <c r="D186" s="12">
        <f>VLOOKUP(A186,'QAQC ID Reference Page'!A$1:G$10999,4,FALSE)</f>
        <v>0.59166666666666667</v>
      </c>
      <c r="E186" s="3">
        <f>VLOOKUP(A186,'QAQC ID Reference Page'!A$1:G$10999,5,FALSE)</f>
        <v>1004</v>
      </c>
      <c r="F186" s="3" t="str">
        <f>VLOOKUP(A186,'QAQC ID Reference Page'!A$2:G$10999,6,FALSE)</f>
        <v>B11</v>
      </c>
      <c r="G186" s="3" t="str">
        <f>VLOOKUP(A186,'QAQC ID Reference Page'!A$2:G$10999,7,FALSE)</f>
        <v>S</v>
      </c>
      <c r="H186" s="3">
        <v>131</v>
      </c>
      <c r="I186" s="3">
        <v>131</v>
      </c>
      <c r="J186" s="3">
        <v>250</v>
      </c>
      <c r="K186" s="3">
        <f t="shared" si="3"/>
        <v>0.25</v>
      </c>
      <c r="L186" s="3">
        <f t="shared" si="1"/>
        <v>0</v>
      </c>
      <c r="M186" s="3"/>
      <c r="N186" s="3"/>
      <c r="O186" s="3"/>
      <c r="P186" s="3"/>
      <c r="Q186" s="3"/>
      <c r="R186" s="3"/>
      <c r="S186" s="3"/>
      <c r="T186" s="3"/>
      <c r="U186" s="3"/>
      <c r="V186" s="3"/>
      <c r="W186" s="3"/>
      <c r="X186" s="3"/>
      <c r="Y186" s="3"/>
      <c r="Z186" s="3"/>
      <c r="AA186" s="3"/>
      <c r="AB186" s="3"/>
    </row>
    <row r="187" spans="1:28" x14ac:dyDescent="0.2">
      <c r="A187" s="3">
        <v>10410</v>
      </c>
      <c r="B187" s="3" t="str">
        <f>VLOOKUP(A187,'QAQC ID Reference Page'!A$1:G$10999,2,FALSE)</f>
        <v>OBS1120</v>
      </c>
      <c r="C187" s="11">
        <f>VLOOKUP(A187,'QAQC ID Reference Page'!A$1:G$10999,3,FALSE)</f>
        <v>44139</v>
      </c>
      <c r="D187" s="12">
        <f>VLOOKUP(A187,'QAQC ID Reference Page'!A$1:G$10999,4,FALSE)</f>
        <v>0.33263888888888887</v>
      </c>
      <c r="E187" s="3">
        <f>VLOOKUP(A187,'QAQC ID Reference Page'!A$1:G$10999,5,FALSE)</f>
        <v>1001</v>
      </c>
      <c r="F187" s="3" t="str">
        <f>VLOOKUP(A187,'QAQC ID Reference Page'!A$2:G$10999,6,FALSE)</f>
        <v>B4</v>
      </c>
      <c r="G187" s="3" t="str">
        <f>VLOOKUP(A187,'QAQC ID Reference Page'!A$2:G$10999,7,FALSE)</f>
        <v>S</v>
      </c>
      <c r="H187" s="3">
        <v>128</v>
      </c>
      <c r="I187" s="3">
        <v>131</v>
      </c>
      <c r="J187" s="3">
        <v>250</v>
      </c>
      <c r="K187" s="3">
        <f t="shared" si="3"/>
        <v>0.25</v>
      </c>
      <c r="L187" s="3">
        <f t="shared" si="1"/>
        <v>12</v>
      </c>
      <c r="M187" s="3"/>
      <c r="N187" s="3"/>
      <c r="O187" s="3"/>
      <c r="P187" s="3"/>
      <c r="Q187" s="3"/>
      <c r="R187" s="3"/>
      <c r="S187" s="3"/>
      <c r="T187" s="3"/>
      <c r="U187" s="3"/>
      <c r="V187" s="3"/>
      <c r="W187" s="3"/>
      <c r="X187" s="3"/>
      <c r="Y187" s="3"/>
      <c r="Z187" s="3"/>
      <c r="AA187" s="3"/>
      <c r="AB187" s="3"/>
    </row>
    <row r="188" spans="1:28" x14ac:dyDescent="0.2">
      <c r="A188" s="3">
        <v>10411</v>
      </c>
      <c r="B188" s="3" t="str">
        <f>VLOOKUP(A188,'QAQC ID Reference Page'!A$1:G$10999,2,FALSE)</f>
        <v>OBS1120</v>
      </c>
      <c r="C188" s="11">
        <f>VLOOKUP(A188,'QAQC ID Reference Page'!A$1:G$10999,3,FALSE)</f>
        <v>44139</v>
      </c>
      <c r="D188" s="12">
        <f>VLOOKUP(A188,'QAQC ID Reference Page'!A$1:G$10999,4,FALSE)</f>
        <v>0.44722222222222224</v>
      </c>
      <c r="E188" s="3">
        <f>VLOOKUP(A188,'QAQC ID Reference Page'!A$1:G$10999,5,FALSE)</f>
        <v>1007</v>
      </c>
      <c r="F188" s="3" t="str">
        <f>VLOOKUP(A188,'QAQC ID Reference Page'!A$2:G$10999,6,FALSE)</f>
        <v>WFR</v>
      </c>
      <c r="G188" s="3" t="str">
        <f>VLOOKUP(A188,'QAQC ID Reference Page'!A$2:G$10999,7,FALSE)</f>
        <v>S</v>
      </c>
      <c r="H188" s="3">
        <v>130</v>
      </c>
      <c r="I188" s="3">
        <v>134</v>
      </c>
      <c r="J188" s="3">
        <v>300</v>
      </c>
      <c r="K188" s="3">
        <f t="shared" si="3"/>
        <v>0.3</v>
      </c>
      <c r="L188" s="3">
        <f t="shared" si="1"/>
        <v>13.333333333333334</v>
      </c>
      <c r="M188" s="3"/>
      <c r="N188" s="3"/>
      <c r="O188" s="3"/>
      <c r="P188" s="3"/>
      <c r="Q188" s="3"/>
      <c r="R188" s="3"/>
      <c r="S188" s="3"/>
      <c r="T188" s="3"/>
      <c r="U188" s="3"/>
      <c r="V188" s="3"/>
      <c r="W188" s="3"/>
      <c r="X188" s="3"/>
      <c r="Y188" s="3"/>
      <c r="Z188" s="3"/>
      <c r="AA188" s="3"/>
      <c r="AB188" s="3"/>
    </row>
    <row r="189" spans="1:28" x14ac:dyDescent="0.2">
      <c r="A189" s="3">
        <v>10412</v>
      </c>
      <c r="B189" s="3" t="str">
        <f>VLOOKUP(A189,'QAQC ID Reference Page'!A$1:G$10999,2,FALSE)</f>
        <v>OBS1120</v>
      </c>
      <c r="C189" s="11">
        <f>VLOOKUP(A189,'QAQC ID Reference Page'!A$1:G$10999,3,FALSE)</f>
        <v>44139</v>
      </c>
      <c r="D189" s="12">
        <f>VLOOKUP(A189,'QAQC ID Reference Page'!A$1:G$10999,4,FALSE)</f>
        <v>0.57847222222222228</v>
      </c>
      <c r="E189" s="3">
        <f>VLOOKUP(A189,'QAQC ID Reference Page'!A$1:G$10999,5,FALSE)</f>
        <v>1014</v>
      </c>
      <c r="F189" s="3" t="str">
        <f>VLOOKUP(A189,'QAQC ID Reference Page'!A$2:G$10999,6,FALSE)</f>
        <v>BSR</v>
      </c>
      <c r="G189" s="3" t="str">
        <f>VLOOKUP(A189,'QAQC ID Reference Page'!A$2:G$10999,7,FALSE)</f>
        <v>S</v>
      </c>
      <c r="H189" s="3">
        <v>130</v>
      </c>
      <c r="I189" s="3">
        <v>131</v>
      </c>
      <c r="J189" s="3">
        <v>250</v>
      </c>
      <c r="K189" s="3">
        <f t="shared" si="3"/>
        <v>0.25</v>
      </c>
      <c r="L189" s="3">
        <f t="shared" si="1"/>
        <v>4</v>
      </c>
      <c r="M189" s="3"/>
      <c r="N189" s="3"/>
      <c r="O189" s="3"/>
      <c r="P189" s="3"/>
      <c r="Q189" s="3"/>
      <c r="R189" s="3"/>
      <c r="S189" s="3"/>
      <c r="T189" s="3"/>
      <c r="U189" s="3"/>
      <c r="V189" s="3"/>
      <c r="W189" s="3"/>
      <c r="X189" s="3"/>
      <c r="Y189" s="3"/>
      <c r="Z189" s="3"/>
      <c r="AA189" s="3"/>
      <c r="AB189" s="3"/>
    </row>
    <row r="190" spans="1:28" x14ac:dyDescent="0.2">
      <c r="A190" s="3">
        <v>10413</v>
      </c>
      <c r="B190" s="3" t="str">
        <f>VLOOKUP(A190,'QAQC ID Reference Page'!A$1:G$10999,2,FALSE)</f>
        <v>OBS1120</v>
      </c>
      <c r="C190" s="11">
        <f>VLOOKUP(A190,'QAQC ID Reference Page'!A$1:G$10999,3,FALSE)</f>
        <v>44139</v>
      </c>
      <c r="D190" s="12">
        <f>VLOOKUP(A190,'QAQC ID Reference Page'!A$1:G$10999,4,FALSE)</f>
        <v>0.37569444444444444</v>
      </c>
      <c r="E190" s="3">
        <f>VLOOKUP(A190,'QAQC ID Reference Page'!A$1:G$10999,5,FALSE)</f>
        <v>1015</v>
      </c>
      <c r="F190" s="3" t="str">
        <f>VLOOKUP(A190,'QAQC ID Reference Page'!A$2:G$10999,6,FALSE)</f>
        <v>C1</v>
      </c>
      <c r="G190" s="3" t="str">
        <f>VLOOKUP(A190,'QAQC ID Reference Page'!A$2:G$10999,7,FALSE)</f>
        <v>S</v>
      </c>
      <c r="H190" s="3">
        <v>129</v>
      </c>
      <c r="I190" s="3">
        <v>132</v>
      </c>
      <c r="J190" s="3">
        <v>250</v>
      </c>
      <c r="K190" s="3">
        <f t="shared" si="3"/>
        <v>0.25</v>
      </c>
      <c r="L190" s="3">
        <f t="shared" si="1"/>
        <v>12</v>
      </c>
      <c r="M190" s="3"/>
      <c r="N190" s="3"/>
      <c r="O190" s="3"/>
      <c r="P190" s="3"/>
      <c r="Q190" s="3"/>
      <c r="R190" s="3"/>
      <c r="S190" s="3"/>
      <c r="T190" s="3"/>
      <c r="U190" s="3"/>
      <c r="V190" s="3"/>
      <c r="W190" s="3"/>
      <c r="X190" s="3"/>
      <c r="Y190" s="3"/>
      <c r="Z190" s="3"/>
      <c r="AA190" s="3"/>
      <c r="AB190" s="3"/>
    </row>
    <row r="191" spans="1:28" x14ac:dyDescent="0.2">
      <c r="A191" s="3">
        <v>10414</v>
      </c>
      <c r="B191" s="3" t="str">
        <f>VLOOKUP(A191,'QAQC ID Reference Page'!A$1:G$10999,2,FALSE)</f>
        <v>OBS1120</v>
      </c>
      <c r="C191" s="11">
        <f>VLOOKUP(A191,'QAQC ID Reference Page'!A$1:G$10999,3,FALSE)</f>
        <v>44139</v>
      </c>
      <c r="D191" s="12">
        <f>VLOOKUP(A191,'QAQC ID Reference Page'!A$1:G$10999,4,FALSE)</f>
        <v>0.36388888888888887</v>
      </c>
      <c r="E191" s="3">
        <f>VLOOKUP(A191,'QAQC ID Reference Page'!A$1:G$10999,5,FALSE)</f>
        <v>1020</v>
      </c>
      <c r="F191" s="3" t="str">
        <f>VLOOKUP(A191,'QAQC ID Reference Page'!A$2:G$10999,6,FALSE)</f>
        <v>B1</v>
      </c>
      <c r="G191" s="3" t="str">
        <f>VLOOKUP(A191,'QAQC ID Reference Page'!A$2:G$10999,7,FALSE)</f>
        <v>S</v>
      </c>
      <c r="H191" s="3">
        <v>128</v>
      </c>
      <c r="I191" s="3">
        <v>131</v>
      </c>
      <c r="J191" s="3">
        <v>300</v>
      </c>
      <c r="K191" s="3">
        <f t="shared" si="3"/>
        <v>0.3</v>
      </c>
      <c r="L191" s="3">
        <f t="shared" si="1"/>
        <v>10</v>
      </c>
      <c r="M191" s="3"/>
      <c r="N191" s="3"/>
      <c r="O191" s="3"/>
      <c r="P191" s="3"/>
      <c r="Q191" s="3"/>
      <c r="R191" s="3"/>
      <c r="S191" s="3"/>
      <c r="T191" s="3"/>
      <c r="U191" s="3"/>
      <c r="V191" s="3"/>
      <c r="W191" s="3"/>
      <c r="X191" s="3"/>
      <c r="Y191" s="3"/>
      <c r="Z191" s="3"/>
      <c r="AA191" s="3"/>
      <c r="AB191" s="3"/>
    </row>
    <row r="192" spans="1:28" x14ac:dyDescent="0.2">
      <c r="A192" s="3">
        <v>10415</v>
      </c>
      <c r="B192" s="3" t="str">
        <f>VLOOKUP(A192,'QAQC ID Reference Page'!A$1:G$10999,2,FALSE)</f>
        <v>OBS1120</v>
      </c>
      <c r="C192" s="11">
        <f>VLOOKUP(A192,'QAQC ID Reference Page'!A$1:G$10999,3,FALSE)</f>
        <v>44139</v>
      </c>
      <c r="D192" s="12">
        <f>VLOOKUP(A192,'QAQC ID Reference Page'!A$1:G$10999,4,FALSE)</f>
        <v>0.49652777777777779</v>
      </c>
      <c r="E192" s="3">
        <f>VLOOKUP(A192,'QAQC ID Reference Page'!A$1:G$10999,5,FALSE)</f>
        <v>1033</v>
      </c>
      <c r="F192" s="3" t="str">
        <f>VLOOKUP(A192,'QAQC ID Reference Page'!A$2:G$10999,6,FALSE)</f>
        <v>C7C</v>
      </c>
      <c r="G192" s="3" t="str">
        <f>VLOOKUP(A192,'QAQC ID Reference Page'!A$2:G$10999,7,FALSE)</f>
        <v>S</v>
      </c>
      <c r="H192" s="3">
        <v>129</v>
      </c>
      <c r="I192" s="3">
        <v>130</v>
      </c>
      <c r="J192" s="3">
        <v>250</v>
      </c>
      <c r="K192" s="3">
        <f t="shared" si="3"/>
        <v>0.25</v>
      </c>
      <c r="L192" s="3">
        <f t="shared" si="1"/>
        <v>4</v>
      </c>
      <c r="M192" s="3"/>
      <c r="N192" s="3"/>
      <c r="O192" s="3"/>
      <c r="P192" s="3"/>
      <c r="Q192" s="3"/>
      <c r="R192" s="3"/>
      <c r="S192" s="3"/>
      <c r="T192" s="3"/>
      <c r="U192" s="3"/>
      <c r="V192" s="3"/>
      <c r="W192" s="3"/>
      <c r="X192" s="3"/>
      <c r="Y192" s="3"/>
      <c r="Z192" s="3"/>
      <c r="AA192" s="3"/>
      <c r="AB192" s="3"/>
    </row>
    <row r="193" spans="1:28" x14ac:dyDescent="0.2">
      <c r="A193" s="3">
        <v>10416</v>
      </c>
      <c r="B193" s="3" t="str">
        <f>VLOOKUP(A193,'QAQC ID Reference Page'!A$1:G$10999,2,FALSE)</f>
        <v>OBS1120</v>
      </c>
      <c r="C193" s="11">
        <f>VLOOKUP(A193,'QAQC ID Reference Page'!A$1:G$10999,3,FALSE)</f>
        <v>44139</v>
      </c>
      <c r="D193" s="12">
        <f>VLOOKUP(A193,'QAQC ID Reference Page'!A$1:G$10999,4,FALSE)</f>
        <v>0.38680555555555557</v>
      </c>
      <c r="E193" s="3">
        <f>VLOOKUP(A193,'QAQC ID Reference Page'!A$1:G$10999,5,FALSE)</f>
        <v>1012</v>
      </c>
      <c r="F193" s="3" t="str">
        <f>VLOOKUP(A193,'QAQC ID Reference Page'!A$2:G$10999,6,FALSE)</f>
        <v>D1</v>
      </c>
      <c r="G193" s="3" t="str">
        <f>VLOOKUP(A193,'QAQC ID Reference Page'!A$2:G$10999,7,FALSE)</f>
        <v>S</v>
      </c>
      <c r="H193" s="3">
        <v>128</v>
      </c>
      <c r="I193" s="3">
        <v>132</v>
      </c>
      <c r="J193" s="3">
        <v>250</v>
      </c>
      <c r="K193" s="3">
        <f t="shared" si="3"/>
        <v>0.25</v>
      </c>
      <c r="L193" s="3">
        <f t="shared" si="1"/>
        <v>16</v>
      </c>
      <c r="M193" s="3"/>
      <c r="N193" s="3"/>
      <c r="O193" s="3"/>
      <c r="P193" s="3"/>
      <c r="Q193" s="3"/>
      <c r="R193" s="3"/>
      <c r="S193" s="3"/>
      <c r="T193" s="3"/>
      <c r="U193" s="3"/>
      <c r="V193" s="3"/>
      <c r="W193" s="3"/>
      <c r="X193" s="3"/>
      <c r="Y193" s="3"/>
      <c r="Z193" s="3"/>
      <c r="AA193" s="3"/>
      <c r="AB193" s="3"/>
    </row>
    <row r="194" spans="1:28" x14ac:dyDescent="0.2">
      <c r="A194" s="3">
        <v>10417</v>
      </c>
      <c r="B194" s="3" t="str">
        <f>VLOOKUP(A194,'QAQC ID Reference Page'!A$1:G$10999,2,FALSE)</f>
        <v>OBS1120</v>
      </c>
      <c r="C194" s="11">
        <f>VLOOKUP(A194,'QAQC ID Reference Page'!A$1:G$10999,3,FALSE)</f>
        <v>44139</v>
      </c>
      <c r="D194" s="12">
        <f>VLOOKUP(A194,'QAQC ID Reference Page'!A$1:G$10999,4,FALSE)</f>
        <v>0.61527777777777781</v>
      </c>
      <c r="E194" s="3">
        <f>VLOOKUP(A194,'QAQC ID Reference Page'!A$1:G$10999,5,FALSE)</f>
        <v>1013</v>
      </c>
      <c r="F194" s="3" t="str">
        <f>VLOOKUP(A194,'QAQC ID Reference Page'!A$2:G$10999,6,FALSE)</f>
        <v>B7C</v>
      </c>
      <c r="G194" s="3" t="str">
        <f>VLOOKUP(A194,'QAQC ID Reference Page'!A$2:G$10999,7,FALSE)</f>
        <v>B</v>
      </c>
      <c r="H194" s="3">
        <v>129</v>
      </c>
      <c r="I194" s="3">
        <v>135</v>
      </c>
      <c r="J194" s="3">
        <v>300</v>
      </c>
      <c r="K194" s="3">
        <f t="shared" si="3"/>
        <v>0.3</v>
      </c>
      <c r="L194" s="3">
        <f t="shared" si="1"/>
        <v>20</v>
      </c>
      <c r="M194" s="3"/>
      <c r="N194" s="3"/>
      <c r="O194" s="3"/>
      <c r="P194" s="3"/>
      <c r="Q194" s="3"/>
      <c r="R194" s="3"/>
      <c r="S194" s="3"/>
      <c r="T194" s="3"/>
      <c r="U194" s="3"/>
      <c r="V194" s="3"/>
      <c r="W194" s="3"/>
      <c r="X194" s="3"/>
      <c r="Y194" s="3"/>
      <c r="Z194" s="3"/>
      <c r="AA194" s="3"/>
      <c r="AB194" s="3"/>
    </row>
    <row r="195" spans="1:28" x14ac:dyDescent="0.2">
      <c r="A195" s="3">
        <v>10418</v>
      </c>
      <c r="B195" s="3" t="str">
        <f>VLOOKUP(A195,'QAQC ID Reference Page'!A$1:G$10999,2,FALSE)</f>
        <v>OBS1120</v>
      </c>
      <c r="C195" s="11">
        <f>VLOOKUP(A195,'QAQC ID Reference Page'!A$1:G$10999,3,FALSE)</f>
        <v>44139</v>
      </c>
      <c r="D195" s="12">
        <f>VLOOKUP(A195,'QAQC ID Reference Page'!A$1:G$10999,4,FALSE)</f>
        <v>0.56180555555555556</v>
      </c>
      <c r="E195" s="3">
        <f>VLOOKUP(A195,'QAQC ID Reference Page'!A$1:G$10999,5,FALSE)</f>
        <v>1030</v>
      </c>
      <c r="F195" s="3" t="str">
        <f>VLOOKUP(A195,'QAQC ID Reference Page'!A$2:G$10999,6,FALSE)</f>
        <v>WB</v>
      </c>
      <c r="G195" s="3" t="str">
        <f>VLOOKUP(A195,'QAQC ID Reference Page'!A$2:G$10999,7,FALSE)</f>
        <v>B</v>
      </c>
      <c r="H195" s="3">
        <v>127</v>
      </c>
      <c r="I195" s="3">
        <v>136</v>
      </c>
      <c r="J195" s="3">
        <v>100</v>
      </c>
      <c r="K195" s="3">
        <f t="shared" si="3"/>
        <v>0.1</v>
      </c>
      <c r="L195" s="3">
        <f t="shared" si="1"/>
        <v>90</v>
      </c>
      <c r="M195" s="3"/>
      <c r="N195" s="3"/>
      <c r="O195" s="3"/>
      <c r="P195" s="3"/>
      <c r="Q195" s="3"/>
      <c r="R195" s="3"/>
      <c r="S195" s="3"/>
      <c r="T195" s="3"/>
      <c r="U195" s="3"/>
      <c r="V195" s="3"/>
      <c r="W195" s="3"/>
      <c r="X195" s="3"/>
      <c r="Y195" s="3"/>
      <c r="Z195" s="3"/>
      <c r="AA195" s="3"/>
      <c r="AB195" s="3"/>
    </row>
    <row r="196" spans="1:28" x14ac:dyDescent="0.2">
      <c r="A196" s="3">
        <v>10419</v>
      </c>
      <c r="B196" s="3" t="str">
        <f>VLOOKUP(A196,'QAQC ID Reference Page'!A$1:G$10999,2,FALSE)</f>
        <v>OBS1120</v>
      </c>
      <c r="C196" s="11">
        <f>VLOOKUP(A196,'QAQC ID Reference Page'!A$1:G$10999,3,FALSE)</f>
        <v>44139</v>
      </c>
      <c r="D196" s="12">
        <f>VLOOKUP(A196,'QAQC ID Reference Page'!A$1:G$10999,4,FALSE)</f>
        <v>0.45555555555555555</v>
      </c>
      <c r="E196" s="3">
        <f>VLOOKUP(A196,'QAQC ID Reference Page'!A$1:G$10999,5,FALSE)</f>
        <v>1037</v>
      </c>
      <c r="F196" s="3" t="str">
        <f>VLOOKUP(A196,'QAQC ID Reference Page'!A$2:G$10999,6,FALSE)</f>
        <v>C4</v>
      </c>
      <c r="G196" s="3" t="str">
        <f>VLOOKUP(A196,'QAQC ID Reference Page'!A$2:G$10999,7,FALSE)</f>
        <v>B</v>
      </c>
      <c r="H196" s="3">
        <v>129</v>
      </c>
      <c r="I196" s="3">
        <v>137</v>
      </c>
      <c r="J196" s="3">
        <v>250</v>
      </c>
      <c r="K196" s="3">
        <f t="shared" si="3"/>
        <v>0.25</v>
      </c>
      <c r="L196" s="3">
        <f t="shared" si="1"/>
        <v>32</v>
      </c>
      <c r="M196" s="3"/>
      <c r="N196" s="3"/>
      <c r="O196" s="3"/>
      <c r="P196" s="3"/>
      <c r="Q196" s="3"/>
      <c r="R196" s="3"/>
      <c r="S196" s="3"/>
      <c r="T196" s="3"/>
      <c r="U196" s="3"/>
      <c r="V196" s="3"/>
      <c r="W196" s="3"/>
      <c r="X196" s="3"/>
      <c r="Y196" s="3"/>
      <c r="Z196" s="3"/>
      <c r="AA196" s="3"/>
      <c r="AB196" s="3"/>
    </row>
    <row r="197" spans="1:28" x14ac:dyDescent="0.2">
      <c r="A197" s="3">
        <v>10420</v>
      </c>
      <c r="B197" s="3" t="str">
        <f>VLOOKUP(A197,'QAQC ID Reference Page'!A$1:G$10999,2,FALSE)</f>
        <v>OBS1120</v>
      </c>
      <c r="C197" s="11">
        <f>VLOOKUP(A197,'QAQC ID Reference Page'!A$1:G$10999,3,FALSE)</f>
        <v>44139</v>
      </c>
      <c r="D197" s="12">
        <f>VLOOKUP(A197,'QAQC ID Reference Page'!A$1:G$10999,4,FALSE)</f>
        <v>0.61527777777777781</v>
      </c>
      <c r="E197" s="3">
        <f>VLOOKUP(A197,'QAQC ID Reference Page'!A$1:G$10999,5,FALSE)</f>
        <v>1005</v>
      </c>
      <c r="F197" s="3" t="str">
        <f>VLOOKUP(A197,'QAQC ID Reference Page'!A$2:G$10999,6,FALSE)</f>
        <v>B7C</v>
      </c>
      <c r="G197" s="3" t="str">
        <f>VLOOKUP(A197,'QAQC ID Reference Page'!A$2:G$10999,7,FALSE)</f>
        <v>S</v>
      </c>
      <c r="H197" s="3">
        <v>128</v>
      </c>
      <c r="I197" s="3">
        <v>130</v>
      </c>
      <c r="J197" s="3">
        <v>250</v>
      </c>
      <c r="K197" s="3">
        <f t="shared" si="3"/>
        <v>0.25</v>
      </c>
      <c r="L197" s="3">
        <f t="shared" si="1"/>
        <v>8</v>
      </c>
      <c r="M197" s="3"/>
      <c r="N197" s="3"/>
      <c r="O197" s="3"/>
      <c r="P197" s="3"/>
      <c r="Q197" s="3"/>
      <c r="R197" s="3"/>
      <c r="S197" s="3"/>
      <c r="T197" s="3"/>
      <c r="U197" s="3"/>
      <c r="V197" s="3"/>
      <c r="W197" s="3"/>
      <c r="X197" s="3"/>
      <c r="Y197" s="3"/>
      <c r="Z197" s="3"/>
      <c r="AA197" s="3"/>
      <c r="AB197" s="3"/>
    </row>
    <row r="198" spans="1:28" x14ac:dyDescent="0.2">
      <c r="A198" s="3">
        <v>10421</v>
      </c>
      <c r="B198" s="3" t="str">
        <f>VLOOKUP(A198,'QAQC ID Reference Page'!A$1:G$10999,2,FALSE)</f>
        <v>OBS1120</v>
      </c>
      <c r="C198" s="11">
        <f>VLOOKUP(A198,'QAQC ID Reference Page'!A$1:G$10999,3,FALSE)</f>
        <v>44139</v>
      </c>
      <c r="D198" s="12">
        <f>VLOOKUP(A198,'QAQC ID Reference Page'!A$1:G$10999,4,FALSE)</f>
        <v>0.56180555555555556</v>
      </c>
      <c r="E198" s="3">
        <f>VLOOKUP(A198,'QAQC ID Reference Page'!A$1:G$10999,5,FALSE)</f>
        <v>1038</v>
      </c>
      <c r="F198" s="3" t="str">
        <f>VLOOKUP(A198,'QAQC ID Reference Page'!A$2:G$10999,6,FALSE)</f>
        <v>WB</v>
      </c>
      <c r="G198" s="3" t="str">
        <f>VLOOKUP(A198,'QAQC ID Reference Page'!A$2:G$10999,7,FALSE)</f>
        <v>S</v>
      </c>
      <c r="H198" s="3">
        <v>129</v>
      </c>
      <c r="I198" s="3">
        <v>130</v>
      </c>
      <c r="J198" s="3">
        <v>250</v>
      </c>
      <c r="K198" s="3">
        <f t="shared" si="3"/>
        <v>0.25</v>
      </c>
      <c r="L198" s="3">
        <f t="shared" si="1"/>
        <v>4</v>
      </c>
      <c r="M198" s="3"/>
      <c r="N198" s="3"/>
      <c r="O198" s="3"/>
      <c r="P198" s="3"/>
      <c r="Q198" s="3"/>
      <c r="R198" s="3"/>
      <c r="S198" s="3"/>
      <c r="T198" s="3"/>
      <c r="U198" s="3"/>
      <c r="V198" s="3"/>
      <c r="W198" s="3"/>
      <c r="X198" s="3"/>
      <c r="Y198" s="3"/>
      <c r="Z198" s="3"/>
      <c r="AA198" s="3"/>
      <c r="AB198" s="3"/>
    </row>
    <row r="199" spans="1:28" x14ac:dyDescent="0.2">
      <c r="A199" s="3">
        <v>10422</v>
      </c>
      <c r="B199" s="3" t="str">
        <f>VLOOKUP(A199,'QAQC ID Reference Page'!A$1:G$10999,2,FALSE)</f>
        <v>OBS1120</v>
      </c>
      <c r="C199" s="11">
        <f>VLOOKUP(A199,'QAQC ID Reference Page'!A$1:G$10999,3,FALSE)</f>
        <v>44140</v>
      </c>
      <c r="D199" s="12">
        <f>VLOOKUP(A199,'QAQC ID Reference Page'!A$1:G$10999,4,FALSE)</f>
        <v>0.57291666666666663</v>
      </c>
      <c r="E199" s="3">
        <f>VLOOKUP(A199,'QAQC ID Reference Page'!A$1:G$10999,5,FALSE)</f>
        <v>1008</v>
      </c>
      <c r="F199" s="3" t="str">
        <f>VLOOKUP(A199,'QAQC ID Reference Page'!A$2:G$10999,6,FALSE)</f>
        <v>EFR</v>
      </c>
      <c r="G199" s="3" t="str">
        <f>VLOOKUP(A199,'QAQC ID Reference Page'!A$2:G$10999,7,FALSE)</f>
        <v>S</v>
      </c>
      <c r="H199" s="3">
        <v>128</v>
      </c>
      <c r="I199" s="3">
        <v>137</v>
      </c>
      <c r="J199" s="3">
        <v>250</v>
      </c>
      <c r="K199" s="3">
        <f t="shared" si="3"/>
        <v>0.25</v>
      </c>
      <c r="L199" s="3">
        <f t="shared" si="1"/>
        <v>36</v>
      </c>
      <c r="M199" s="3"/>
      <c r="N199" s="3"/>
      <c r="O199" s="3"/>
      <c r="P199" s="3"/>
      <c r="Q199" s="3"/>
      <c r="R199" s="3"/>
      <c r="S199" s="3"/>
      <c r="T199" s="3"/>
      <c r="U199" s="3"/>
      <c r="V199" s="3"/>
      <c r="W199" s="3"/>
      <c r="X199" s="3"/>
      <c r="Y199" s="3"/>
      <c r="Z199" s="3"/>
      <c r="AA199" s="3"/>
      <c r="AB199" s="3"/>
    </row>
    <row r="200" spans="1:28" x14ac:dyDescent="0.2">
      <c r="A200" s="3">
        <v>10423</v>
      </c>
      <c r="B200" s="3" t="str">
        <f>VLOOKUP(A200,'QAQC ID Reference Page'!A$1:G$10999,2,FALSE)</f>
        <v>OBS1120</v>
      </c>
      <c r="C200" s="11">
        <f>VLOOKUP(A200,'QAQC ID Reference Page'!A$1:G$10999,3,FALSE)</f>
        <v>44140</v>
      </c>
      <c r="D200" s="12">
        <f>VLOOKUP(A200,'QAQC ID Reference Page'!A$1:G$10999,4,FALSE)</f>
        <v>0.43055555555555558</v>
      </c>
      <c r="E200" s="3">
        <f>VLOOKUP(A200,'QAQC ID Reference Page'!A$1:G$10999,5,FALSE)</f>
        <v>1021</v>
      </c>
      <c r="F200" s="3" t="str">
        <f>VLOOKUP(A200,'QAQC ID Reference Page'!A$2:G$10999,6,FALSE)</f>
        <v>I9</v>
      </c>
      <c r="G200" s="3" t="str">
        <f>VLOOKUP(A200,'QAQC ID Reference Page'!A$2:G$10999,7,FALSE)</f>
        <v>S</v>
      </c>
      <c r="H200" s="3">
        <v>129</v>
      </c>
      <c r="I200" s="3">
        <v>135</v>
      </c>
      <c r="J200" s="3">
        <v>200</v>
      </c>
      <c r="K200" s="3">
        <f t="shared" si="3"/>
        <v>0.2</v>
      </c>
      <c r="L200" s="3">
        <f t="shared" si="1"/>
        <v>30</v>
      </c>
      <c r="M200" s="3"/>
      <c r="N200" s="3"/>
      <c r="O200" s="3"/>
      <c r="P200" s="3"/>
      <c r="Q200" s="3"/>
      <c r="R200" s="3"/>
      <c r="S200" s="3"/>
      <c r="T200" s="3"/>
      <c r="U200" s="3"/>
      <c r="V200" s="3"/>
      <c r="W200" s="3"/>
      <c r="X200" s="3"/>
      <c r="Y200" s="3"/>
      <c r="Z200" s="3"/>
      <c r="AA200" s="3"/>
      <c r="AB200" s="3"/>
    </row>
    <row r="201" spans="1:28" x14ac:dyDescent="0.2">
      <c r="A201" s="3">
        <v>10424</v>
      </c>
      <c r="B201" s="3" t="str">
        <f>VLOOKUP(A201,'QAQC ID Reference Page'!A$1:G$10999,2,FALSE)</f>
        <v>OBS1120</v>
      </c>
      <c r="C201" s="11">
        <f>VLOOKUP(A201,'QAQC ID Reference Page'!A$1:G$10999,3,FALSE)</f>
        <v>44140</v>
      </c>
      <c r="D201" s="12">
        <f>VLOOKUP(A201,'QAQC ID Reference Page'!A$1:G$10999,4,FALSE)</f>
        <v>0.41111111111111109</v>
      </c>
      <c r="E201" s="3">
        <f>VLOOKUP(A201,'QAQC ID Reference Page'!A$1:G$10999,5,FALSE)</f>
        <v>1003</v>
      </c>
      <c r="F201" s="3" t="str">
        <f>VLOOKUP(A201,'QAQC ID Reference Page'!A$2:G$10999,6,FALSE)</f>
        <v>BR</v>
      </c>
      <c r="G201" s="3" t="str">
        <f>VLOOKUP(A201,'QAQC ID Reference Page'!A$2:G$10999,7,FALSE)</f>
        <v>S</v>
      </c>
      <c r="H201" s="3">
        <v>130</v>
      </c>
      <c r="I201" s="3">
        <v>135</v>
      </c>
      <c r="J201" s="3">
        <v>200</v>
      </c>
      <c r="K201" s="3">
        <f t="shared" si="3"/>
        <v>0.2</v>
      </c>
      <c r="L201" s="3">
        <f t="shared" si="1"/>
        <v>25</v>
      </c>
      <c r="M201" s="3"/>
      <c r="N201" s="3"/>
      <c r="O201" s="3"/>
      <c r="P201" s="3"/>
      <c r="Q201" s="3"/>
      <c r="R201" s="3"/>
      <c r="S201" s="3"/>
      <c r="T201" s="3"/>
      <c r="U201" s="3"/>
      <c r="V201" s="3"/>
      <c r="W201" s="3"/>
      <c r="X201" s="3"/>
      <c r="Y201" s="3"/>
      <c r="Z201" s="3"/>
      <c r="AA201" s="3"/>
      <c r="AB201" s="3"/>
    </row>
    <row r="202" spans="1:28" x14ac:dyDescent="0.2">
      <c r="A202" s="3">
        <v>10425</v>
      </c>
      <c r="B202" s="3" t="str">
        <f>VLOOKUP(A202,'QAQC ID Reference Page'!A$1:G$10999,2,FALSE)</f>
        <v>OBS1120</v>
      </c>
      <c r="C202" s="11">
        <f>VLOOKUP(A202,'QAQC ID Reference Page'!A$1:G$10999,3,FALSE)</f>
        <v>44140</v>
      </c>
      <c r="D202" s="12">
        <f>VLOOKUP(A202,'QAQC ID Reference Page'!A$1:G$10999,4,FALSE)</f>
        <v>0.38750000000000001</v>
      </c>
      <c r="E202" s="3">
        <f>VLOOKUP(A202,'QAQC ID Reference Page'!A$1:G$10999,5,FALSE)</f>
        <v>1001</v>
      </c>
      <c r="F202" s="3" t="str">
        <f>VLOOKUP(A202,'QAQC ID Reference Page'!A$2:G$10999,6,FALSE)</f>
        <v>TR-UP</v>
      </c>
      <c r="G202" s="3" t="str">
        <f>VLOOKUP(A202,'QAQC ID Reference Page'!A$2:G$10999,7,FALSE)</f>
        <v>S</v>
      </c>
      <c r="H202" s="3">
        <v>127</v>
      </c>
      <c r="I202" s="3">
        <v>135</v>
      </c>
      <c r="J202" s="3">
        <v>200</v>
      </c>
      <c r="K202" s="3">
        <f t="shared" si="3"/>
        <v>0.2</v>
      </c>
      <c r="L202" s="3">
        <f t="shared" si="1"/>
        <v>40</v>
      </c>
      <c r="M202" s="3"/>
      <c r="N202" s="3"/>
      <c r="O202" s="3"/>
      <c r="P202" s="3"/>
      <c r="Q202" s="3"/>
      <c r="R202" s="3"/>
      <c r="S202" s="3"/>
      <c r="T202" s="3"/>
      <c r="U202" s="3"/>
      <c r="V202" s="3"/>
      <c r="W202" s="3"/>
      <c r="X202" s="3"/>
      <c r="Y202" s="3"/>
      <c r="Z202" s="3"/>
      <c r="AA202" s="3"/>
      <c r="AB202" s="3"/>
    </row>
    <row r="203" spans="1:28" x14ac:dyDescent="0.2">
      <c r="A203" s="3">
        <v>10426</v>
      </c>
      <c r="B203" s="3" t="str">
        <f>VLOOKUP(A203,'QAQC ID Reference Page'!A$1:G$10999,2,FALSE)</f>
        <v>OBS1120</v>
      </c>
      <c r="C203" s="11">
        <f>VLOOKUP(A203,'QAQC ID Reference Page'!A$1:G$10999,3,FALSE)</f>
        <v>44140</v>
      </c>
      <c r="D203" s="12">
        <f>VLOOKUP(A203,'QAQC ID Reference Page'!A$1:G$10999,4,FALSE)</f>
        <v>0.35902777777777778</v>
      </c>
      <c r="E203" s="3">
        <f>VLOOKUP(A203,'QAQC ID Reference Page'!A$1:G$10999,5,FALSE)</f>
        <v>1027</v>
      </c>
      <c r="F203" s="3" t="str">
        <f>VLOOKUP(A203,'QAQC ID Reference Page'!A$2:G$10999,6,FALSE)</f>
        <v>MR</v>
      </c>
      <c r="G203" s="3" t="str">
        <f>VLOOKUP(A203,'QAQC ID Reference Page'!A$2:G$10999,7,FALSE)</f>
        <v>B</v>
      </c>
      <c r="H203" s="3">
        <v>129</v>
      </c>
      <c r="I203" s="3">
        <v>136</v>
      </c>
      <c r="J203" s="3">
        <v>250</v>
      </c>
      <c r="K203" s="3">
        <f t="shared" si="3"/>
        <v>0.25</v>
      </c>
      <c r="L203" s="3">
        <f t="shared" si="1"/>
        <v>28</v>
      </c>
      <c r="M203" s="3"/>
      <c r="N203" s="3"/>
      <c r="O203" s="3"/>
      <c r="P203" s="3"/>
      <c r="Q203" s="3"/>
      <c r="R203" s="3"/>
      <c r="S203" s="3"/>
      <c r="T203" s="3"/>
      <c r="U203" s="3"/>
      <c r="V203" s="3"/>
      <c r="W203" s="3"/>
      <c r="X203" s="3"/>
      <c r="Y203" s="3"/>
      <c r="Z203" s="3"/>
      <c r="AA203" s="3"/>
      <c r="AB203" s="3"/>
    </row>
    <row r="204" spans="1:28" x14ac:dyDescent="0.2">
      <c r="A204" s="3">
        <v>10427</v>
      </c>
      <c r="B204" s="3" t="str">
        <f>VLOOKUP(A204,'QAQC ID Reference Page'!A$1:G$10999,2,FALSE)</f>
        <v>OBS1120</v>
      </c>
      <c r="C204" s="11">
        <f>VLOOKUP(A204,'QAQC ID Reference Page'!A$1:G$10999,3,FALSE)</f>
        <v>44140</v>
      </c>
      <c r="D204" s="12">
        <f>VLOOKUP(A204,'QAQC ID Reference Page'!A$1:G$10999,4,FALSE)</f>
        <v>0.54791666666666672</v>
      </c>
      <c r="E204" s="3">
        <f>VLOOKUP(A204,'QAQC ID Reference Page'!A$1:G$10999,5,FALSE)</f>
        <v>1036</v>
      </c>
      <c r="F204" s="3" t="str">
        <f>VLOOKUP(A204,'QAQC ID Reference Page'!A$2:G$10999,6,FALSE)</f>
        <v>E7C</v>
      </c>
      <c r="G204" s="3" t="str">
        <f>VLOOKUP(A204,'QAQC ID Reference Page'!A$2:G$10999,7,FALSE)</f>
        <v>S</v>
      </c>
      <c r="H204" s="3">
        <v>127</v>
      </c>
      <c r="I204" s="3">
        <v>129</v>
      </c>
      <c r="J204" s="3">
        <v>250</v>
      </c>
      <c r="K204" s="3">
        <f t="shared" si="3"/>
        <v>0.25</v>
      </c>
      <c r="L204" s="3">
        <f t="shared" si="1"/>
        <v>8</v>
      </c>
      <c r="M204" s="3"/>
      <c r="N204" s="3"/>
      <c r="O204" s="3"/>
      <c r="P204" s="3"/>
      <c r="Q204" s="3"/>
      <c r="R204" s="3"/>
      <c r="S204" s="3"/>
      <c r="T204" s="3"/>
      <c r="U204" s="3"/>
      <c r="V204" s="3"/>
      <c r="W204" s="3"/>
      <c r="X204" s="3"/>
      <c r="Y204" s="3"/>
      <c r="Z204" s="3"/>
      <c r="AA204" s="3"/>
      <c r="AB204" s="3"/>
    </row>
    <row r="205" spans="1:28" x14ac:dyDescent="0.2">
      <c r="A205" s="3">
        <v>10428</v>
      </c>
      <c r="B205" s="3" t="str">
        <f>VLOOKUP(A205,'QAQC ID Reference Page'!A$1:G$10999,2,FALSE)</f>
        <v>OBS1120</v>
      </c>
      <c r="C205" s="11">
        <f>VLOOKUP(A205,'QAQC ID Reference Page'!A$1:G$10999,3,FALSE)</f>
        <v>44140</v>
      </c>
      <c r="D205" s="12">
        <f>VLOOKUP(A205,'QAQC ID Reference Page'!A$1:G$10999,4,FALSE)</f>
        <v>0.39861111111111114</v>
      </c>
      <c r="E205" s="3">
        <f>VLOOKUP(A205,'QAQC ID Reference Page'!A$1:G$10999,5,FALSE)</f>
        <v>1039</v>
      </c>
      <c r="F205" s="3" t="str">
        <f>VLOOKUP(A205,'QAQC ID Reference Page'!A$2:G$10999,6,FALSE)</f>
        <v>AR</v>
      </c>
      <c r="G205" s="3" t="str">
        <f>VLOOKUP(A205,'QAQC ID Reference Page'!A$2:G$10999,7,FALSE)</f>
        <v>S</v>
      </c>
      <c r="H205" s="3">
        <v>128</v>
      </c>
      <c r="I205" s="3">
        <v>134</v>
      </c>
      <c r="J205" s="3">
        <v>150</v>
      </c>
      <c r="K205" s="3">
        <f t="shared" si="3"/>
        <v>0.15</v>
      </c>
      <c r="L205" s="3">
        <f t="shared" si="1"/>
        <v>40</v>
      </c>
      <c r="M205" s="3"/>
      <c r="N205" s="3"/>
      <c r="O205" s="3"/>
      <c r="P205" s="3"/>
      <c r="Q205" s="3"/>
      <c r="R205" s="3"/>
      <c r="S205" s="3"/>
      <c r="T205" s="3"/>
      <c r="U205" s="3"/>
      <c r="V205" s="3"/>
      <c r="W205" s="3"/>
      <c r="X205" s="3"/>
      <c r="Y205" s="3"/>
      <c r="Z205" s="3"/>
      <c r="AA205" s="3"/>
      <c r="AB205" s="3"/>
    </row>
    <row r="206" spans="1:28" x14ac:dyDescent="0.2">
      <c r="A206" s="3">
        <v>10429</v>
      </c>
      <c r="B206" s="3" t="str">
        <f>VLOOKUP(A206,'QAQC ID Reference Page'!A$1:G$10999,2,FALSE)</f>
        <v>OBS1120</v>
      </c>
      <c r="C206" s="11">
        <f>VLOOKUP(A206,'QAQC ID Reference Page'!A$1:G$10999,3,FALSE)</f>
        <v>44140</v>
      </c>
      <c r="D206" s="12">
        <f>VLOOKUP(A206,'QAQC ID Reference Page'!A$1:G$10999,4,FALSE)</f>
        <v>0.5625</v>
      </c>
      <c r="E206" s="3">
        <f>VLOOKUP(A206,'QAQC ID Reference Page'!A$1:G$10999,5,FALSE)</f>
        <v>1006</v>
      </c>
      <c r="F206" s="3" t="str">
        <f>VLOOKUP(A206,'QAQC ID Reference Page'!A$2:G$10999,6,FALSE)</f>
        <v>E6</v>
      </c>
      <c r="G206" s="3" t="str">
        <f>VLOOKUP(A206,'QAQC ID Reference Page'!A$2:G$10999,7,FALSE)</f>
        <v>S</v>
      </c>
      <c r="H206" s="3">
        <v>131</v>
      </c>
      <c r="I206" s="3">
        <v>134</v>
      </c>
      <c r="J206" s="3">
        <v>250</v>
      </c>
      <c r="K206" s="3">
        <f t="shared" si="3"/>
        <v>0.25</v>
      </c>
      <c r="L206" s="3">
        <f t="shared" si="1"/>
        <v>12</v>
      </c>
      <c r="M206" s="3"/>
      <c r="N206" s="3"/>
      <c r="O206" s="3"/>
      <c r="P206" s="3"/>
      <c r="Q206" s="3"/>
      <c r="R206" s="3"/>
      <c r="S206" s="3"/>
      <c r="T206" s="3"/>
      <c r="U206" s="3"/>
      <c r="V206" s="3"/>
      <c r="W206" s="3"/>
      <c r="X206" s="3"/>
      <c r="Y206" s="3"/>
      <c r="Z206" s="3"/>
      <c r="AA206" s="3"/>
      <c r="AB206" s="3"/>
    </row>
    <row r="207" spans="1:28" x14ac:dyDescent="0.2">
      <c r="A207" s="3">
        <v>10430</v>
      </c>
      <c r="B207" s="3" t="str">
        <f>VLOOKUP(A207,'QAQC ID Reference Page'!A$1:G$10999,2,FALSE)</f>
        <v>OBS1120</v>
      </c>
      <c r="C207" s="11">
        <f>VLOOKUP(A207,'QAQC ID Reference Page'!A$1:G$10999,3,FALSE)</f>
        <v>44140</v>
      </c>
      <c r="D207" s="12">
        <f>VLOOKUP(A207,'QAQC ID Reference Page'!A$1:G$10999,4,FALSE)</f>
        <v>0.30625000000000002</v>
      </c>
      <c r="E207" s="3">
        <f>VLOOKUP(A207,'QAQC ID Reference Page'!A$1:G$10999,5,FALSE)</f>
        <v>1025</v>
      </c>
      <c r="F207" s="3" t="str">
        <f>VLOOKUP(A207,'QAQC ID Reference Page'!A$2:G$10999,6,FALSE)</f>
        <v>G6</v>
      </c>
      <c r="G207" s="3" t="str">
        <f>VLOOKUP(A207,'QAQC ID Reference Page'!A$2:G$10999,7,FALSE)</f>
        <v>S</v>
      </c>
      <c r="H207" s="3">
        <v>128</v>
      </c>
      <c r="I207" s="3">
        <v>133</v>
      </c>
      <c r="J207" s="3">
        <v>250</v>
      </c>
      <c r="K207" s="3">
        <f t="shared" si="3"/>
        <v>0.25</v>
      </c>
      <c r="L207" s="3">
        <f t="shared" si="1"/>
        <v>20</v>
      </c>
      <c r="M207" s="3"/>
      <c r="N207" s="3"/>
      <c r="O207" s="3"/>
      <c r="P207" s="3"/>
      <c r="Q207" s="3"/>
      <c r="R207" s="3"/>
      <c r="S207" s="3"/>
      <c r="T207" s="3"/>
      <c r="U207" s="3"/>
      <c r="V207" s="3"/>
      <c r="W207" s="3"/>
      <c r="X207" s="3"/>
      <c r="Y207" s="3"/>
      <c r="Z207" s="3"/>
      <c r="AA207" s="3"/>
      <c r="AB207" s="3"/>
    </row>
    <row r="208" spans="1:28" x14ac:dyDescent="0.2">
      <c r="A208" s="3">
        <v>10431</v>
      </c>
      <c r="B208" s="3" t="str">
        <f>VLOOKUP(A208,'QAQC ID Reference Page'!A$1:G$10999,2,FALSE)</f>
        <v>OBS1120</v>
      </c>
      <c r="C208" s="11">
        <f>VLOOKUP(A208,'QAQC ID Reference Page'!A$1:G$10999,3,FALSE)</f>
        <v>44140</v>
      </c>
      <c r="D208" s="12">
        <f>VLOOKUP(A208,'QAQC ID Reference Page'!A$1:G$10999,4,FALSE)</f>
        <v>0.37291666666666667</v>
      </c>
      <c r="E208" s="3">
        <f>VLOOKUP(A208,'QAQC ID Reference Page'!A$1:G$10999,5,FALSE)</f>
        <v>1011</v>
      </c>
      <c r="F208" s="3" t="str">
        <f>VLOOKUP(A208,'QAQC ID Reference Page'!A$2:G$10999,6,FALSE)</f>
        <v>TR</v>
      </c>
      <c r="G208" s="3" t="str">
        <f>VLOOKUP(A208,'QAQC ID Reference Page'!A$2:G$10999,7,FALSE)</f>
        <v>S</v>
      </c>
      <c r="H208" s="3">
        <v>130</v>
      </c>
      <c r="I208" s="3">
        <v>136</v>
      </c>
      <c r="J208" s="3">
        <v>200</v>
      </c>
      <c r="K208" s="3">
        <f t="shared" si="3"/>
        <v>0.2</v>
      </c>
      <c r="L208" s="3">
        <f t="shared" si="1"/>
        <v>30</v>
      </c>
      <c r="M208" s="3"/>
      <c r="N208" s="3"/>
      <c r="O208" s="3"/>
      <c r="P208" s="3"/>
      <c r="Q208" s="3"/>
      <c r="R208" s="3"/>
      <c r="S208" s="3"/>
      <c r="T208" s="3"/>
      <c r="U208" s="3"/>
      <c r="V208" s="3"/>
      <c r="W208" s="3"/>
      <c r="X208" s="3"/>
      <c r="Y208" s="3"/>
      <c r="Z208" s="3"/>
      <c r="AA208" s="3"/>
      <c r="AB208" s="3"/>
    </row>
    <row r="209" spans="1:28" x14ac:dyDescent="0.2">
      <c r="A209" s="3">
        <v>10432</v>
      </c>
      <c r="B209" s="3" t="str">
        <f>VLOOKUP(A209,'QAQC ID Reference Page'!A$1:G$10999,2,FALSE)</f>
        <v>OBS1120</v>
      </c>
      <c r="C209" s="11">
        <f>VLOOKUP(A209,'QAQC ID Reference Page'!A$1:G$10999,3,FALSE)</f>
        <v>44140</v>
      </c>
      <c r="D209" s="12">
        <f>VLOOKUP(A209,'QAQC ID Reference Page'!A$1:G$10999,4,FALSE)</f>
        <v>0.53263888888888888</v>
      </c>
      <c r="E209" s="3">
        <f>VLOOKUP(A209,'QAQC ID Reference Page'!A$1:G$10999,5,FALSE)</f>
        <v>1040</v>
      </c>
      <c r="F209" s="3" t="str">
        <f>VLOOKUP(A209,'QAQC ID Reference Page'!A$2:G$10999,6,FALSE)</f>
        <v>E9</v>
      </c>
      <c r="G209" s="3" t="str">
        <f>VLOOKUP(A209,'QAQC ID Reference Page'!A$2:G$10999,7,FALSE)</f>
        <v>B</v>
      </c>
      <c r="H209" s="3">
        <v>128</v>
      </c>
      <c r="I209" s="3">
        <v>132</v>
      </c>
      <c r="J209" s="3">
        <v>250</v>
      </c>
      <c r="K209" s="3">
        <f t="shared" si="3"/>
        <v>0.25</v>
      </c>
      <c r="L209" s="3">
        <f t="shared" si="1"/>
        <v>16</v>
      </c>
      <c r="M209" s="3"/>
      <c r="N209" s="3"/>
      <c r="O209" s="3"/>
      <c r="P209" s="3"/>
      <c r="Q209" s="3"/>
      <c r="R209" s="3"/>
      <c r="S209" s="3"/>
      <c r="T209" s="3"/>
      <c r="U209" s="3"/>
      <c r="V209" s="3"/>
      <c r="W209" s="3"/>
      <c r="X209" s="3"/>
      <c r="Y209" s="3"/>
      <c r="Z209" s="3"/>
      <c r="AA209" s="3"/>
      <c r="AB209" s="3"/>
    </row>
    <row r="210" spans="1:28" x14ac:dyDescent="0.2">
      <c r="A210" s="3">
        <v>10433</v>
      </c>
      <c r="B210" s="3" t="str">
        <f>VLOOKUP(A210,'QAQC ID Reference Page'!A$1:G$10999,2,FALSE)</f>
        <v>OBS1120</v>
      </c>
      <c r="C210" s="11">
        <f>VLOOKUP(A210,'QAQC ID Reference Page'!A$1:G$10999,3,FALSE)</f>
        <v>44140</v>
      </c>
      <c r="D210" s="12">
        <f>VLOOKUP(A210,'QAQC ID Reference Page'!A$1:G$10999,4,FALSE)</f>
        <v>0.48958333333333331</v>
      </c>
      <c r="E210" s="3">
        <f>VLOOKUP(A210,'QAQC ID Reference Page'!A$1:G$10999,5,FALSE)</f>
        <v>1038</v>
      </c>
      <c r="F210" s="3" t="str">
        <f>VLOOKUP(A210,'QAQC ID Reference Page'!A$2:G$10999,6,FALSE)</f>
        <v>G7C</v>
      </c>
      <c r="G210" s="3" t="str">
        <f>VLOOKUP(A210,'QAQC ID Reference Page'!A$2:G$10999,7,FALSE)</f>
        <v>B</v>
      </c>
      <c r="H210" s="3">
        <v>128</v>
      </c>
      <c r="I210" s="3">
        <v>141</v>
      </c>
      <c r="J210" s="3">
        <v>250</v>
      </c>
      <c r="K210" s="3">
        <f t="shared" si="3"/>
        <v>0.25</v>
      </c>
      <c r="L210" s="3">
        <f t="shared" si="1"/>
        <v>52</v>
      </c>
      <c r="M210" s="3"/>
      <c r="N210" s="3"/>
      <c r="O210" s="3"/>
      <c r="P210" s="3"/>
      <c r="Q210" s="3"/>
      <c r="R210" s="3"/>
      <c r="S210" s="3"/>
      <c r="T210" s="3"/>
      <c r="U210" s="3"/>
      <c r="V210" s="3"/>
      <c r="W210" s="3"/>
      <c r="X210" s="3"/>
      <c r="Y210" s="3"/>
      <c r="Z210" s="3"/>
      <c r="AA210" s="3"/>
      <c r="AB210" s="3"/>
    </row>
    <row r="211" spans="1:28" x14ac:dyDescent="0.2">
      <c r="A211" s="3">
        <v>10434</v>
      </c>
      <c r="B211" s="3" t="str">
        <f>VLOOKUP(A211,'QAQC ID Reference Page'!A$1:G$10999,2,FALSE)</f>
        <v>OBS1120</v>
      </c>
      <c r="C211" s="11">
        <f>VLOOKUP(A211,'QAQC ID Reference Page'!A$1:G$10999,3,FALSE)</f>
        <v>44140</v>
      </c>
      <c r="D211" s="12">
        <f>VLOOKUP(A211,'QAQC ID Reference Page'!A$1:G$10999,4,FALSE)</f>
        <v>0.32916666666666666</v>
      </c>
      <c r="E211" s="3">
        <f>VLOOKUP(A211,'QAQC ID Reference Page'!A$1:G$10999,5,FALSE)</f>
        <v>1012</v>
      </c>
      <c r="F211" s="3" t="str">
        <f>VLOOKUP(A211,'QAQC ID Reference Page'!A$2:G$10999,6,FALSE)</f>
        <v>DR</v>
      </c>
      <c r="G211" s="3" t="str">
        <f>VLOOKUP(A211,'QAQC ID Reference Page'!A$2:G$10999,7,FALSE)</f>
        <v>S</v>
      </c>
      <c r="H211" s="3">
        <v>131</v>
      </c>
      <c r="I211" s="3">
        <v>135</v>
      </c>
      <c r="J211" s="3">
        <v>250</v>
      </c>
      <c r="K211" s="3">
        <f t="shared" si="3"/>
        <v>0.25</v>
      </c>
      <c r="L211" s="3">
        <f t="shared" si="1"/>
        <v>16</v>
      </c>
      <c r="M211" s="3"/>
      <c r="N211" s="3"/>
      <c r="O211" s="3"/>
      <c r="P211" s="3"/>
      <c r="Q211" s="3"/>
      <c r="R211" s="3"/>
      <c r="S211" s="3"/>
      <c r="T211" s="3"/>
      <c r="U211" s="3"/>
      <c r="V211" s="3"/>
      <c r="W211" s="3"/>
      <c r="X211" s="3"/>
      <c r="Y211" s="3"/>
      <c r="Z211" s="3"/>
      <c r="AA211" s="3"/>
      <c r="AB211" s="3"/>
    </row>
    <row r="212" spans="1:28" x14ac:dyDescent="0.2">
      <c r="A212" s="3">
        <v>10435</v>
      </c>
      <c r="B212" s="3" t="str">
        <f>VLOOKUP(A212,'QAQC ID Reference Page'!A$1:G$10999,2,FALSE)</f>
        <v>OBS1120</v>
      </c>
      <c r="C212" s="11">
        <f>VLOOKUP(A212,'QAQC ID Reference Page'!A$1:G$10999,3,FALSE)</f>
        <v>44140</v>
      </c>
      <c r="D212" s="12">
        <f>VLOOKUP(A212,'QAQC ID Reference Page'!A$1:G$10999,4,FALSE)</f>
        <v>0.48958333333333331</v>
      </c>
      <c r="E212" s="3">
        <f>VLOOKUP(A212,'QAQC ID Reference Page'!A$1:G$10999,5,FALSE)</f>
        <v>1004</v>
      </c>
      <c r="F212" s="3" t="str">
        <f>VLOOKUP(A212,'QAQC ID Reference Page'!A$2:G$10999,6,FALSE)</f>
        <v>G7C</v>
      </c>
      <c r="G212" s="3" t="str">
        <f>VLOOKUP(A212,'QAQC ID Reference Page'!A$2:G$10999,7,FALSE)</f>
        <v>S</v>
      </c>
      <c r="H212" s="3">
        <v>130</v>
      </c>
      <c r="I212" s="3">
        <v>134</v>
      </c>
      <c r="J212" s="3">
        <v>250</v>
      </c>
      <c r="K212" s="3">
        <f t="shared" si="3"/>
        <v>0.25</v>
      </c>
      <c r="L212" s="3">
        <f t="shared" si="1"/>
        <v>16</v>
      </c>
      <c r="M212" s="3"/>
      <c r="N212" s="3"/>
      <c r="O212" s="3"/>
      <c r="P212" s="3"/>
      <c r="Q212" s="3"/>
      <c r="R212" s="3"/>
      <c r="S212" s="3"/>
      <c r="T212" s="3"/>
      <c r="U212" s="3"/>
      <c r="V212" s="3"/>
      <c r="W212" s="3"/>
      <c r="X212" s="3"/>
      <c r="Y212" s="3"/>
      <c r="Z212" s="3"/>
      <c r="AA212" s="3"/>
      <c r="AB212" s="3"/>
    </row>
    <row r="213" spans="1:28" x14ac:dyDescent="0.2">
      <c r="A213" s="3">
        <v>10436</v>
      </c>
      <c r="B213" s="3" t="str">
        <f>VLOOKUP(A213,'QAQC ID Reference Page'!A$1:G$10999,2,FALSE)</f>
        <v>OBS1120</v>
      </c>
      <c r="C213" s="11">
        <f>VLOOKUP(A213,'QAQC ID Reference Page'!A$1:G$10999,3,FALSE)</f>
        <v>44140</v>
      </c>
      <c r="D213" s="12">
        <f>VLOOKUP(A213,'QAQC ID Reference Page'!A$1:G$10999,4,FALSE)</f>
        <v>0.54791666666666672</v>
      </c>
      <c r="E213" s="3">
        <f>VLOOKUP(A213,'QAQC ID Reference Page'!A$1:G$10999,5,FALSE)</f>
        <v>1042</v>
      </c>
      <c r="F213" s="3" t="str">
        <f>VLOOKUP(A213,'QAQC ID Reference Page'!A$2:G$10999,6,FALSE)</f>
        <v>E7C</v>
      </c>
      <c r="G213" s="3" t="str">
        <f>VLOOKUP(A213,'QAQC ID Reference Page'!A$2:G$10999,7,FALSE)</f>
        <v>B</v>
      </c>
      <c r="H213" s="3">
        <v>127</v>
      </c>
      <c r="I213" s="3">
        <v>134</v>
      </c>
      <c r="J213" s="3">
        <v>250</v>
      </c>
      <c r="K213" s="3">
        <f t="shared" si="3"/>
        <v>0.25</v>
      </c>
      <c r="L213" s="3">
        <f t="shared" si="1"/>
        <v>28</v>
      </c>
      <c r="M213" s="3"/>
      <c r="N213" s="3"/>
      <c r="O213" s="3"/>
      <c r="P213" s="3"/>
      <c r="Q213" s="3"/>
      <c r="R213" s="3"/>
      <c r="S213" s="3"/>
      <c r="T213" s="3"/>
      <c r="U213" s="3"/>
      <c r="V213" s="3"/>
      <c r="W213" s="3"/>
      <c r="X213" s="3"/>
      <c r="Y213" s="3"/>
      <c r="Z213" s="3"/>
      <c r="AA213" s="3"/>
      <c r="AB213" s="3"/>
    </row>
    <row r="214" spans="1:28" x14ac:dyDescent="0.2">
      <c r="A214" s="3">
        <v>10437</v>
      </c>
      <c r="B214" s="3" t="str">
        <f>VLOOKUP(A214,'QAQC ID Reference Page'!A$1:G$10999,2,FALSE)</f>
        <v>OBS1120</v>
      </c>
      <c r="C214" s="11">
        <f>VLOOKUP(A214,'QAQC ID Reference Page'!A$1:G$10999,3,FALSE)</f>
        <v>44140</v>
      </c>
      <c r="D214" s="12">
        <f>VLOOKUP(A214,'QAQC ID Reference Page'!A$1:G$10999,4,FALSE)</f>
        <v>0.44236111111111109</v>
      </c>
      <c r="E214" s="3">
        <f>VLOOKUP(A214,'QAQC ID Reference Page'!A$1:G$10999,5,FALSE)</f>
        <v>1019</v>
      </c>
      <c r="F214" s="3" t="str">
        <f>VLOOKUP(A214,'QAQC ID Reference Page'!A$2:G$10999,6,FALSE)</f>
        <v>I7C</v>
      </c>
      <c r="G214" s="3" t="str">
        <f>VLOOKUP(A214,'QAQC ID Reference Page'!A$2:G$10999,7,FALSE)</f>
        <v>B</v>
      </c>
      <c r="H214" s="3">
        <v>129</v>
      </c>
      <c r="I214" s="3">
        <v>136</v>
      </c>
      <c r="J214" s="3">
        <v>250</v>
      </c>
      <c r="K214" s="3">
        <f t="shared" si="3"/>
        <v>0.25</v>
      </c>
      <c r="L214" s="3">
        <f t="shared" si="1"/>
        <v>28</v>
      </c>
      <c r="M214" s="3"/>
      <c r="N214" s="3"/>
      <c r="O214" s="3"/>
      <c r="P214" s="3"/>
      <c r="Q214" s="3"/>
      <c r="R214" s="3"/>
      <c r="S214" s="3"/>
      <c r="T214" s="3"/>
      <c r="U214" s="3"/>
      <c r="V214" s="3"/>
      <c r="W214" s="3"/>
      <c r="X214" s="3"/>
      <c r="Y214" s="3"/>
      <c r="Z214" s="3"/>
      <c r="AA214" s="3"/>
      <c r="AB214" s="3"/>
    </row>
    <row r="215" spans="1:28" x14ac:dyDescent="0.2">
      <c r="A215" s="3">
        <v>10438</v>
      </c>
      <c r="B215" s="3" t="str">
        <f>VLOOKUP(A215,'QAQC ID Reference Page'!A$1:G$10999,2,FALSE)</f>
        <v>OBS1120</v>
      </c>
      <c r="C215" s="11">
        <f>VLOOKUP(A215,'QAQC ID Reference Page'!A$1:G$10999,3,FALSE)</f>
        <v>44140</v>
      </c>
      <c r="D215" s="12">
        <f>VLOOKUP(A215,'QAQC ID Reference Page'!A$1:G$10999,4,FALSE)</f>
        <v>0.44236111111111109</v>
      </c>
      <c r="E215" s="3">
        <f>VLOOKUP(A215,'QAQC ID Reference Page'!A$1:G$10999,5,FALSE)</f>
        <v>1017</v>
      </c>
      <c r="F215" s="3" t="str">
        <f>VLOOKUP(A215,'QAQC ID Reference Page'!A$2:G$10999,6,FALSE)</f>
        <v>I7C</v>
      </c>
      <c r="G215" s="3" t="str">
        <f>VLOOKUP(A215,'QAQC ID Reference Page'!A$2:G$10999,7,FALSE)</f>
        <v>S</v>
      </c>
      <c r="H215" s="3">
        <v>129</v>
      </c>
      <c r="I215" s="3">
        <v>135</v>
      </c>
      <c r="J215" s="3">
        <v>250</v>
      </c>
      <c r="K215" s="3">
        <f t="shared" si="3"/>
        <v>0.25</v>
      </c>
      <c r="L215" s="3">
        <f t="shared" si="1"/>
        <v>24</v>
      </c>
      <c r="M215" s="3"/>
      <c r="N215" s="3"/>
      <c r="O215" s="3"/>
      <c r="P215" s="3"/>
      <c r="Q215" s="3"/>
      <c r="R215" s="3"/>
      <c r="S215" s="3"/>
      <c r="T215" s="3"/>
      <c r="U215" s="3"/>
      <c r="V215" s="3"/>
      <c r="W215" s="3"/>
      <c r="X215" s="3"/>
      <c r="Y215" s="3"/>
      <c r="Z215" s="3"/>
      <c r="AA215" s="3"/>
      <c r="AB215" s="3"/>
    </row>
    <row r="216" spans="1:28" x14ac:dyDescent="0.2">
      <c r="A216" s="3">
        <v>10439</v>
      </c>
      <c r="B216" s="3" t="str">
        <f>VLOOKUP(A216,'QAQC ID Reference Page'!A$1:G$10999,2,FALSE)</f>
        <v>OBS1120</v>
      </c>
      <c r="C216" s="11">
        <f>VLOOKUP(A216,'QAQC ID Reference Page'!A$1:G$10999,3,FALSE)</f>
        <v>44140</v>
      </c>
      <c r="D216" s="12">
        <f>VLOOKUP(A216,'QAQC ID Reference Page'!A$1:G$10999,4,FALSE)</f>
        <v>0.53263888888888888</v>
      </c>
      <c r="E216" s="3">
        <f>VLOOKUP(A216,'QAQC ID Reference Page'!A$1:G$10999,5,FALSE)</f>
        <v>1029</v>
      </c>
      <c r="F216" s="3" t="str">
        <f>VLOOKUP(A216,'QAQC ID Reference Page'!A$2:G$10999,6,FALSE)</f>
        <v>E9</v>
      </c>
      <c r="G216" s="3" t="str">
        <f>VLOOKUP(A216,'QAQC ID Reference Page'!A$2:G$10999,7,FALSE)</f>
        <v>S</v>
      </c>
      <c r="H216" s="3">
        <v>129</v>
      </c>
      <c r="I216" s="3">
        <v>134</v>
      </c>
      <c r="J216" s="3">
        <v>250</v>
      </c>
      <c r="K216" s="3">
        <f t="shared" si="3"/>
        <v>0.25</v>
      </c>
      <c r="L216" s="3">
        <f t="shared" si="1"/>
        <v>20</v>
      </c>
      <c r="M216" s="3"/>
      <c r="N216" s="3"/>
      <c r="O216" s="3"/>
      <c r="P216" s="3"/>
      <c r="Q216" s="3"/>
      <c r="R216" s="3"/>
      <c r="S216" s="3"/>
      <c r="T216" s="3"/>
      <c r="U216" s="3"/>
      <c r="V216" s="3"/>
      <c r="W216" s="3"/>
      <c r="X216" s="3"/>
      <c r="Y216" s="3"/>
      <c r="Z216" s="3"/>
      <c r="AA216" s="3"/>
      <c r="AB216" s="3"/>
    </row>
    <row r="217" spans="1:28" x14ac:dyDescent="0.2">
      <c r="A217" s="3">
        <v>10440</v>
      </c>
      <c r="B217" s="3" t="str">
        <f>VLOOKUP(A217,'QAQC ID Reference Page'!A$1:G$10999,2,FALSE)</f>
        <v>OBS1120</v>
      </c>
      <c r="C217" s="11">
        <f>VLOOKUP(A217,'QAQC ID Reference Page'!A$1:G$10999,3,FALSE)</f>
        <v>44140</v>
      </c>
      <c r="D217" s="12">
        <f>VLOOKUP(A217,'QAQC ID Reference Page'!A$1:G$10999,4,FALSE)</f>
        <v>0.47638888888888886</v>
      </c>
      <c r="E217" s="3">
        <f>VLOOKUP(A217,'QAQC ID Reference Page'!A$1:G$10999,5,FALSE)</f>
        <v>1022</v>
      </c>
      <c r="F217" s="3" t="str">
        <f>VLOOKUP(A217,'QAQC ID Reference Page'!A$2:G$10999,6,FALSE)</f>
        <v>G9</v>
      </c>
      <c r="G217" s="3" t="str">
        <f>VLOOKUP(A217,'QAQC ID Reference Page'!A$2:G$10999,7,FALSE)</f>
        <v>S</v>
      </c>
      <c r="H217" s="3">
        <v>130</v>
      </c>
      <c r="I217" s="3">
        <v>131</v>
      </c>
      <c r="J217" s="3">
        <v>250</v>
      </c>
      <c r="K217" s="3">
        <f t="shared" si="3"/>
        <v>0.25</v>
      </c>
      <c r="L217" s="3">
        <f t="shared" si="1"/>
        <v>4</v>
      </c>
      <c r="M217" s="3"/>
      <c r="N217" s="3"/>
      <c r="O217" s="3"/>
      <c r="P217" s="3"/>
      <c r="Q217" s="3"/>
      <c r="R217" s="3"/>
      <c r="S217" s="3"/>
      <c r="T217" s="3"/>
      <c r="U217" s="3"/>
      <c r="V217" s="3"/>
      <c r="W217" s="3"/>
      <c r="X217" s="3"/>
      <c r="Y217" s="3"/>
      <c r="Z217" s="3"/>
      <c r="AA217" s="3"/>
      <c r="AB217" s="3"/>
    </row>
    <row r="218" spans="1:28" x14ac:dyDescent="0.2">
      <c r="A218" s="3">
        <v>10441</v>
      </c>
      <c r="B218" s="3" t="str">
        <f>VLOOKUP(A218,'QAQC ID Reference Page'!A$1:G$10999,2,FALSE)</f>
        <v>OBS1120</v>
      </c>
      <c r="C218" s="11">
        <f>VLOOKUP(A218,'QAQC ID Reference Page'!A$1:G$10999,3,FALSE)</f>
        <v>44140</v>
      </c>
      <c r="D218" s="12">
        <f>VLOOKUP(A218,'QAQC ID Reference Page'!A$1:G$10999,4,FALSE)</f>
        <v>0.35902777777777778</v>
      </c>
      <c r="E218" s="3">
        <f>VLOOKUP(A218,'QAQC ID Reference Page'!A$1:G$10999,5,FALSE)</f>
        <v>1009</v>
      </c>
      <c r="F218" s="3" t="str">
        <f>VLOOKUP(A218,'QAQC ID Reference Page'!A$2:G$10999,6,FALSE)</f>
        <v>MR</v>
      </c>
      <c r="G218" s="3" t="str">
        <f>VLOOKUP(A218,'QAQC ID Reference Page'!A$2:G$10999,7,FALSE)</f>
        <v>S</v>
      </c>
      <c r="H218" s="3">
        <v>129</v>
      </c>
      <c r="I218" s="3">
        <v>134</v>
      </c>
      <c r="J218" s="3">
        <v>200</v>
      </c>
      <c r="K218" s="3">
        <f t="shared" si="3"/>
        <v>0.2</v>
      </c>
      <c r="L218" s="3">
        <f t="shared" si="1"/>
        <v>25</v>
      </c>
      <c r="M218" s="3"/>
      <c r="N218" s="3"/>
      <c r="O218" s="3"/>
      <c r="P218" s="3"/>
      <c r="Q218" s="3"/>
      <c r="R218" s="3"/>
      <c r="S218" s="3"/>
      <c r="T218" s="3"/>
      <c r="U218" s="3"/>
      <c r="V218" s="3"/>
      <c r="W218" s="3"/>
      <c r="X218" s="3"/>
      <c r="Y218" s="3"/>
      <c r="Z218" s="3"/>
      <c r="AA218" s="3"/>
      <c r="AB218" s="3"/>
    </row>
    <row r="219" spans="1:28" x14ac:dyDescent="0.2">
      <c r="A219" s="3">
        <v>10601</v>
      </c>
      <c r="B219" s="3" t="str">
        <f>VLOOKUP(A219,'QAQC ID Reference Page'!A$1:G$10999,2,FALSE)</f>
        <v>OBS0121</v>
      </c>
      <c r="C219" s="11">
        <f>VLOOKUP(A219,'QAQC ID Reference Page'!A$1:G$10999,3,FALSE)</f>
        <v>44215</v>
      </c>
      <c r="D219" s="12">
        <f>VLOOKUP(A219,'QAQC ID Reference Page'!A$1:G$10999,4,FALSE)</f>
        <v>0.30694444444444446</v>
      </c>
      <c r="E219" s="3">
        <f>VLOOKUP(A219,'QAQC ID Reference Page'!A$1:G$10999,5,FALSE)</f>
        <v>1031</v>
      </c>
      <c r="F219" s="3" t="str">
        <f>VLOOKUP(A219,'QAQC ID Reference Page'!A$2:G$10999,6,FALSE)</f>
        <v>B7C</v>
      </c>
      <c r="G219" s="3" t="str">
        <f>VLOOKUP(A219,'QAQC ID Reference Page'!A$2:G$10999,7,FALSE)</f>
        <v>B</v>
      </c>
      <c r="H219" s="3">
        <v>130</v>
      </c>
      <c r="I219" s="3">
        <v>155</v>
      </c>
      <c r="J219" s="3">
        <v>250</v>
      </c>
      <c r="K219" s="3">
        <f t="shared" ref="K219:K273" si="4">J219/1000</f>
        <v>0.25</v>
      </c>
      <c r="L219" s="3">
        <f t="shared" si="1"/>
        <v>100</v>
      </c>
      <c r="M219" s="3"/>
      <c r="N219" s="3"/>
      <c r="O219" s="3"/>
      <c r="P219" s="3"/>
      <c r="Q219" s="3"/>
      <c r="R219" s="3"/>
      <c r="S219" s="3"/>
      <c r="T219" s="3"/>
      <c r="U219" s="3"/>
      <c r="V219" s="3"/>
      <c r="W219" s="3"/>
      <c r="X219" s="3"/>
      <c r="Y219" s="3"/>
      <c r="Z219" s="3"/>
      <c r="AA219" s="3"/>
      <c r="AB219" s="3"/>
    </row>
    <row r="220" spans="1:28" x14ac:dyDescent="0.2">
      <c r="A220" s="3">
        <v>10602</v>
      </c>
      <c r="B220" s="3" t="str">
        <f>VLOOKUP(A220,'QAQC ID Reference Page'!A$1:G$10999,2,FALSE)</f>
        <v>OBS0121</v>
      </c>
      <c r="C220" s="11">
        <f>VLOOKUP(A220,'QAQC ID Reference Page'!A$1:G$10999,3,FALSE)</f>
        <v>44215</v>
      </c>
      <c r="D220" s="12">
        <f>VLOOKUP(A220,'QAQC ID Reference Page'!A$1:G$10999,4,FALSE)</f>
        <v>0.45277777777777778</v>
      </c>
      <c r="E220" s="3">
        <f>VLOOKUP(A220,'QAQC ID Reference Page'!A$1:G$10999,5,FALSE)</f>
        <v>1013</v>
      </c>
      <c r="F220" s="3" t="str">
        <f>VLOOKUP(A220,'QAQC ID Reference Page'!A$2:G$10999,6,FALSE)</f>
        <v>B4</v>
      </c>
      <c r="G220" s="3" t="str">
        <f>VLOOKUP(A220,'QAQC ID Reference Page'!A$2:G$10999,7,FALSE)</f>
        <v>S</v>
      </c>
      <c r="H220" s="3">
        <v>128</v>
      </c>
      <c r="I220" s="3">
        <v>150</v>
      </c>
      <c r="J220" s="3">
        <v>250</v>
      </c>
      <c r="K220" s="3">
        <f t="shared" si="4"/>
        <v>0.25</v>
      </c>
      <c r="L220" s="3">
        <f t="shared" si="1"/>
        <v>88</v>
      </c>
      <c r="M220" s="3"/>
      <c r="N220" s="3"/>
      <c r="O220" s="3"/>
      <c r="P220" s="3"/>
      <c r="Q220" s="3"/>
      <c r="R220" s="3"/>
      <c r="S220" s="3"/>
      <c r="T220" s="3"/>
      <c r="U220" s="3"/>
      <c r="V220" s="3"/>
      <c r="W220" s="3"/>
      <c r="X220" s="3"/>
      <c r="Y220" s="3"/>
      <c r="Z220" s="3"/>
      <c r="AA220" s="3"/>
      <c r="AB220" s="3"/>
    </row>
    <row r="221" spans="1:28" x14ac:dyDescent="0.2">
      <c r="A221" s="3">
        <v>10603</v>
      </c>
      <c r="B221" s="3" t="str">
        <f>VLOOKUP(A221,'QAQC ID Reference Page'!A$1:G$10999,2,FALSE)</f>
        <v>OBS0121</v>
      </c>
      <c r="C221" s="11">
        <f>VLOOKUP(A221,'QAQC ID Reference Page'!A$1:G$10999,3,FALSE)</f>
        <v>44215</v>
      </c>
      <c r="D221" s="12">
        <f>VLOOKUP(A221,'QAQC ID Reference Page'!A$1:G$10999,4,FALSE)</f>
        <v>0.40555555555555556</v>
      </c>
      <c r="E221" s="3">
        <f>VLOOKUP(A221,'QAQC ID Reference Page'!A$1:G$10999,5,FALSE)</f>
        <v>1035</v>
      </c>
      <c r="F221" s="3" t="str">
        <f>VLOOKUP(A221,'QAQC ID Reference Page'!A$2:G$10999,6,FALSE)</f>
        <v>C7C</v>
      </c>
      <c r="G221" s="3" t="str">
        <f>VLOOKUP(A221,'QAQC ID Reference Page'!A$2:G$10999,7,FALSE)</f>
        <v>S</v>
      </c>
      <c r="H221" s="3">
        <v>132</v>
      </c>
      <c r="I221" s="3">
        <v>145</v>
      </c>
      <c r="J221" s="3">
        <v>250</v>
      </c>
      <c r="K221" s="3">
        <f t="shared" si="4"/>
        <v>0.25</v>
      </c>
      <c r="L221" s="3">
        <f t="shared" si="1"/>
        <v>52</v>
      </c>
      <c r="M221" s="3"/>
      <c r="N221" s="3"/>
      <c r="O221" s="3"/>
      <c r="P221" s="3"/>
      <c r="Q221" s="3"/>
      <c r="R221" s="3"/>
      <c r="S221" s="3"/>
      <c r="T221" s="3"/>
      <c r="U221" s="3"/>
      <c r="V221" s="3"/>
      <c r="W221" s="3"/>
      <c r="X221" s="3"/>
      <c r="Y221" s="3"/>
      <c r="Z221" s="3"/>
      <c r="AA221" s="3"/>
      <c r="AB221" s="3"/>
    </row>
    <row r="222" spans="1:28" x14ac:dyDescent="0.2">
      <c r="A222" s="3">
        <v>10604</v>
      </c>
      <c r="B222" s="3" t="str">
        <f>VLOOKUP(A222,'QAQC ID Reference Page'!A$1:G$10999,2,FALSE)</f>
        <v>OBS0121</v>
      </c>
      <c r="C222" s="11">
        <f>VLOOKUP(A222,'QAQC ID Reference Page'!A$1:G$10999,3,FALSE)</f>
        <v>44215</v>
      </c>
      <c r="D222" s="12">
        <f>VLOOKUP(A222,'QAQC ID Reference Page'!A$1:G$10999,4,FALSE)</f>
        <v>0.54791666666666672</v>
      </c>
      <c r="E222" s="3">
        <f>VLOOKUP(A222,'QAQC ID Reference Page'!A$1:G$10999,5,FALSE)</f>
        <v>1040</v>
      </c>
      <c r="F222" s="3" t="str">
        <f>VLOOKUP(A222,'QAQC ID Reference Page'!A$2:G$10999,6,FALSE)</f>
        <v>C4</v>
      </c>
      <c r="G222" s="3" t="str">
        <f>VLOOKUP(A222,'QAQC ID Reference Page'!A$2:G$10999,7,FALSE)</f>
        <v>S</v>
      </c>
      <c r="H222" s="3">
        <v>130</v>
      </c>
      <c r="I222" s="3">
        <v>142</v>
      </c>
      <c r="J222" s="3">
        <v>250</v>
      </c>
      <c r="K222" s="3">
        <f t="shared" si="4"/>
        <v>0.25</v>
      </c>
      <c r="L222" s="3">
        <f t="shared" si="1"/>
        <v>48</v>
      </c>
      <c r="M222" s="3"/>
      <c r="N222" s="3"/>
      <c r="O222" s="3"/>
      <c r="P222" s="3"/>
      <c r="Q222" s="3"/>
      <c r="R222" s="3"/>
      <c r="S222" s="3"/>
      <c r="T222" s="3"/>
      <c r="U222" s="3"/>
      <c r="V222" s="3"/>
      <c r="W222" s="3"/>
      <c r="X222" s="3"/>
      <c r="Y222" s="3"/>
      <c r="Z222" s="3"/>
      <c r="AA222" s="3"/>
      <c r="AB222" s="3"/>
    </row>
    <row r="223" spans="1:28" x14ac:dyDescent="0.2">
      <c r="A223" s="3">
        <v>10605</v>
      </c>
      <c r="B223" s="3" t="str">
        <f>VLOOKUP(A223,'QAQC ID Reference Page'!A$1:G$10999,2,FALSE)</f>
        <v>OBS0121</v>
      </c>
      <c r="C223" s="11">
        <f>VLOOKUP(A223,'QAQC ID Reference Page'!A$1:G$10999,3,FALSE)</f>
        <v>44215</v>
      </c>
      <c r="D223" s="12">
        <f>VLOOKUP(A223,'QAQC ID Reference Page'!A$1:G$10999,4,FALSE)</f>
        <v>0.4909722222222222</v>
      </c>
      <c r="E223" s="3">
        <f>VLOOKUP(A223,'QAQC ID Reference Page'!A$1:G$10999,5,FALSE)</f>
        <v>1014</v>
      </c>
      <c r="F223" s="3" t="str">
        <f>VLOOKUP(A223,'QAQC ID Reference Page'!A$2:G$10999,6,FALSE)</f>
        <v>D1</v>
      </c>
      <c r="G223" s="3" t="str">
        <f>VLOOKUP(A223,'QAQC ID Reference Page'!A$2:G$10999,7,FALSE)</f>
        <v>S</v>
      </c>
      <c r="H223" s="3">
        <v>128</v>
      </c>
      <c r="I223" s="3">
        <v>143</v>
      </c>
      <c r="J223" s="3">
        <v>250</v>
      </c>
      <c r="K223" s="3">
        <f t="shared" si="4"/>
        <v>0.25</v>
      </c>
      <c r="L223" s="3">
        <f t="shared" si="1"/>
        <v>60</v>
      </c>
      <c r="M223" s="3"/>
      <c r="N223" s="3"/>
      <c r="O223" s="3"/>
      <c r="P223" s="3"/>
      <c r="Q223" s="3"/>
      <c r="R223" s="3"/>
      <c r="S223" s="3"/>
      <c r="T223" s="3"/>
      <c r="U223" s="3"/>
      <c r="V223" s="3"/>
      <c r="W223" s="3"/>
      <c r="X223" s="3"/>
      <c r="Y223" s="3"/>
      <c r="Z223" s="3"/>
      <c r="AA223" s="3"/>
      <c r="AB223" s="3"/>
    </row>
    <row r="224" spans="1:28" x14ac:dyDescent="0.2">
      <c r="A224" s="3">
        <v>10606</v>
      </c>
      <c r="B224" s="3" t="str">
        <f>VLOOKUP(A224,'QAQC ID Reference Page'!A$1:G$10999,2,FALSE)</f>
        <v>OBS0121</v>
      </c>
      <c r="C224" s="11">
        <f>VLOOKUP(A224,'QAQC ID Reference Page'!A$1:G$10999,3,FALSE)</f>
        <v>44215</v>
      </c>
      <c r="D224" s="12">
        <f>VLOOKUP(A224,'QAQC ID Reference Page'!A$1:G$10999,4,FALSE)</f>
        <v>0.48055555555555557</v>
      </c>
      <c r="E224" s="3">
        <f>VLOOKUP(A224,'QAQC ID Reference Page'!A$1:G$10999,5,FALSE)</f>
        <v>1015</v>
      </c>
      <c r="F224" s="3" t="str">
        <f>VLOOKUP(A224,'QAQC ID Reference Page'!A$2:G$10999,6,FALSE)</f>
        <v>C1</v>
      </c>
      <c r="G224" s="3" t="str">
        <f>VLOOKUP(A224,'QAQC ID Reference Page'!A$2:G$10999,7,FALSE)</f>
        <v>S</v>
      </c>
      <c r="H224" s="3">
        <v>128</v>
      </c>
      <c r="I224" s="3">
        <v>151</v>
      </c>
      <c r="J224" s="3">
        <v>250</v>
      </c>
      <c r="K224" s="3">
        <f t="shared" si="4"/>
        <v>0.25</v>
      </c>
      <c r="L224" s="3">
        <f t="shared" si="1"/>
        <v>92</v>
      </c>
      <c r="M224" s="3"/>
      <c r="N224" s="3"/>
      <c r="O224" s="3"/>
      <c r="P224" s="3"/>
      <c r="Q224" s="3"/>
      <c r="R224" s="3"/>
      <c r="S224" s="3"/>
      <c r="T224" s="3"/>
      <c r="U224" s="3"/>
      <c r="V224" s="3"/>
      <c r="W224" s="3"/>
      <c r="X224" s="3"/>
      <c r="Y224" s="3"/>
      <c r="Z224" s="3"/>
      <c r="AA224" s="3"/>
      <c r="AB224" s="3"/>
    </row>
    <row r="225" spans="1:28" x14ac:dyDescent="0.2">
      <c r="A225" s="3">
        <v>10607</v>
      </c>
      <c r="B225" s="3" t="str">
        <f>VLOOKUP(A225,'QAQC ID Reference Page'!A$1:G$10999,2,FALSE)</f>
        <v>OBS0121</v>
      </c>
      <c r="C225" s="11">
        <f>VLOOKUP(A225,'QAQC ID Reference Page'!A$1:G$10999,3,FALSE)</f>
        <v>44215</v>
      </c>
      <c r="D225" s="12">
        <f>VLOOKUP(A225,'QAQC ID Reference Page'!A$1:G$10999,4,FALSE)</f>
        <v>0.40555555555555556</v>
      </c>
      <c r="E225" s="3">
        <f>VLOOKUP(A225,'QAQC ID Reference Page'!A$1:G$10999,5,FALSE)</f>
        <v>1036</v>
      </c>
      <c r="F225" s="3" t="str">
        <f>VLOOKUP(A225,'QAQC ID Reference Page'!A$2:G$10999,6,FALSE)</f>
        <v>C7C</v>
      </c>
      <c r="G225" s="3" t="str">
        <f>VLOOKUP(A225,'QAQC ID Reference Page'!A$2:G$10999,7,FALSE)</f>
        <v>B</v>
      </c>
      <c r="H225" s="3">
        <v>129</v>
      </c>
      <c r="I225" s="3">
        <v>158</v>
      </c>
      <c r="J225" s="3">
        <v>250</v>
      </c>
      <c r="K225" s="3">
        <f t="shared" si="4"/>
        <v>0.25</v>
      </c>
      <c r="L225" s="3">
        <f t="shared" si="1"/>
        <v>116</v>
      </c>
      <c r="M225" s="3"/>
      <c r="N225" s="3"/>
      <c r="O225" s="3"/>
      <c r="P225" s="3"/>
      <c r="Q225" s="3"/>
      <c r="R225" s="3"/>
      <c r="S225" s="3"/>
      <c r="T225" s="3"/>
      <c r="U225" s="3"/>
      <c r="V225" s="3"/>
      <c r="W225" s="3"/>
      <c r="X225" s="3"/>
      <c r="Y225" s="3"/>
      <c r="Z225" s="3"/>
      <c r="AA225" s="3"/>
      <c r="AB225" s="3"/>
    </row>
    <row r="226" spans="1:28" x14ac:dyDescent="0.2">
      <c r="A226" s="3">
        <v>10608</v>
      </c>
      <c r="B226" s="3" t="str">
        <f>VLOOKUP(A226,'QAQC ID Reference Page'!A$1:G$10999,2,FALSE)</f>
        <v>OBS0121</v>
      </c>
      <c r="C226" s="11">
        <f>VLOOKUP(A226,'QAQC ID Reference Page'!A$1:G$10999,3,FALSE)</f>
        <v>44215</v>
      </c>
      <c r="D226" s="12">
        <f>VLOOKUP(A226,'QAQC ID Reference Page'!A$1:G$10999,4,FALSE)</f>
        <v>0.53819444444444442</v>
      </c>
      <c r="E226" s="3">
        <f>VLOOKUP(A226,'QAQC ID Reference Page'!A$1:G$10999,5,FALSE)</f>
        <v>1028</v>
      </c>
      <c r="F226" s="3" t="str">
        <f>VLOOKUP(A226,'QAQC ID Reference Page'!A$2:G$10999,6,FALSE)</f>
        <v>WFR</v>
      </c>
      <c r="G226" s="3" t="str">
        <f>VLOOKUP(A226,'QAQC ID Reference Page'!A$2:G$10999,7,FALSE)</f>
        <v>S</v>
      </c>
      <c r="H226" s="3">
        <v>128</v>
      </c>
      <c r="I226" s="3">
        <v>150</v>
      </c>
      <c r="J226" s="3">
        <v>250</v>
      </c>
      <c r="K226" s="3">
        <f t="shared" si="4"/>
        <v>0.25</v>
      </c>
      <c r="L226" s="3">
        <f t="shared" si="1"/>
        <v>88</v>
      </c>
      <c r="M226" s="3"/>
      <c r="N226" s="3"/>
      <c r="O226" s="3"/>
      <c r="P226" s="3"/>
      <c r="Q226" s="3"/>
      <c r="R226" s="3"/>
      <c r="S226" s="3"/>
      <c r="T226" s="3"/>
      <c r="U226" s="3"/>
      <c r="V226" s="3"/>
      <c r="W226" s="3"/>
      <c r="X226" s="3"/>
      <c r="Y226" s="3"/>
      <c r="Z226" s="3"/>
      <c r="AA226" s="3"/>
      <c r="AB226" s="3"/>
    </row>
    <row r="227" spans="1:28" x14ac:dyDescent="0.2">
      <c r="A227" s="3">
        <v>10609</v>
      </c>
      <c r="B227" s="3" t="str">
        <f>VLOOKUP(A227,'QAQC ID Reference Page'!A$1:G$10999,2,FALSE)</f>
        <v>OBS0121</v>
      </c>
      <c r="C227" s="11">
        <f>VLOOKUP(A227,'QAQC ID Reference Page'!A$1:G$10999,3,FALSE)</f>
        <v>44215</v>
      </c>
      <c r="D227" s="12">
        <f>VLOOKUP(A227,'QAQC ID Reference Page'!A$1:G$10999,4,FALSE)</f>
        <v>0.49861111111111112</v>
      </c>
      <c r="E227" s="3">
        <f>VLOOKUP(A227,'QAQC ID Reference Page'!A$1:G$10999,5,FALSE)</f>
        <v>1039</v>
      </c>
      <c r="F227" s="3" t="str">
        <f>VLOOKUP(A227,'QAQC ID Reference Page'!A$2:G$10999,6,FALSE)</f>
        <v>E1</v>
      </c>
      <c r="G227" s="3" t="str">
        <f>VLOOKUP(A227,'QAQC ID Reference Page'!A$2:G$10999,7,FALSE)</f>
        <v>S</v>
      </c>
      <c r="H227" s="3">
        <v>131</v>
      </c>
      <c r="I227" s="3">
        <v>150</v>
      </c>
      <c r="J227" s="3">
        <v>250</v>
      </c>
      <c r="K227" s="3">
        <f t="shared" si="4"/>
        <v>0.25</v>
      </c>
      <c r="L227" s="3">
        <f t="shared" si="1"/>
        <v>76</v>
      </c>
      <c r="M227" s="3"/>
      <c r="N227" s="3"/>
      <c r="O227" s="3"/>
      <c r="P227" s="3"/>
      <c r="Q227" s="3"/>
      <c r="R227" s="3"/>
      <c r="S227" s="3"/>
      <c r="T227" s="3"/>
      <c r="U227" s="3"/>
      <c r="V227" s="3"/>
      <c r="W227" s="3"/>
      <c r="X227" s="3"/>
      <c r="Y227" s="3"/>
      <c r="Z227" s="3"/>
      <c r="AA227" s="3"/>
      <c r="AB227" s="3"/>
    </row>
    <row r="228" spans="1:28" x14ac:dyDescent="0.2">
      <c r="A228" s="3">
        <v>10610</v>
      </c>
      <c r="B228" s="3" t="str">
        <f>VLOOKUP(A228,'QAQC ID Reference Page'!A$1:G$10999,2,FALSE)</f>
        <v>OBS0121</v>
      </c>
      <c r="C228" s="11">
        <f>VLOOKUP(A228,'QAQC ID Reference Page'!A$1:G$10999,3,FALSE)</f>
        <v>44215</v>
      </c>
      <c r="D228" s="12">
        <f>VLOOKUP(A228,'QAQC ID Reference Page'!A$1:G$10999,4,FALSE)</f>
        <v>0.38194444444444442</v>
      </c>
      <c r="E228" s="3">
        <f>VLOOKUP(A228,'QAQC ID Reference Page'!A$1:G$10999,5,FALSE)</f>
        <v>1044</v>
      </c>
      <c r="F228" s="3" t="str">
        <f>VLOOKUP(A228,'QAQC ID Reference Page'!A$2:G$10999,6,FALSE)</f>
        <v>C9</v>
      </c>
      <c r="G228" s="3" t="str">
        <f>VLOOKUP(A228,'QAQC ID Reference Page'!A$2:G$10999,7,FALSE)</f>
        <v>S</v>
      </c>
      <c r="H228" s="3">
        <v>130</v>
      </c>
      <c r="I228" s="3">
        <v>147</v>
      </c>
      <c r="J228" s="3">
        <v>250</v>
      </c>
      <c r="K228" s="3">
        <f t="shared" si="4"/>
        <v>0.25</v>
      </c>
      <c r="L228" s="3">
        <f t="shared" si="1"/>
        <v>68</v>
      </c>
      <c r="M228" s="3"/>
      <c r="N228" s="3"/>
      <c r="O228" s="3"/>
      <c r="P228" s="3"/>
      <c r="Q228" s="3"/>
      <c r="R228" s="3"/>
      <c r="S228" s="3"/>
      <c r="T228" s="3"/>
      <c r="U228" s="3"/>
      <c r="V228" s="3"/>
      <c r="W228" s="3"/>
      <c r="X228" s="3"/>
      <c r="Y228" s="3"/>
      <c r="Z228" s="3"/>
      <c r="AA228" s="3"/>
      <c r="AB228" s="3"/>
    </row>
    <row r="229" spans="1:28" x14ac:dyDescent="0.2">
      <c r="A229" s="3">
        <v>10611</v>
      </c>
      <c r="B229" s="3" t="str">
        <f>VLOOKUP(A229,'QAQC ID Reference Page'!A$1:G$10999,2,FALSE)</f>
        <v>OBS0121</v>
      </c>
      <c r="C229" s="11">
        <f>VLOOKUP(A229,'QAQC ID Reference Page'!A$1:G$10999,3,FALSE)</f>
        <v>44215</v>
      </c>
      <c r="D229" s="12">
        <f>VLOOKUP(A229,'QAQC ID Reference Page'!A$1:G$10999,4,FALSE)</f>
        <v>0.36458333333333331</v>
      </c>
      <c r="E229" s="3">
        <f>VLOOKUP(A229,'QAQC ID Reference Page'!A$1:G$10999,5,FALSE)</f>
        <v>1012</v>
      </c>
      <c r="F229" s="3" t="str">
        <f>VLOOKUP(A229,'QAQC ID Reference Page'!A$2:G$10999,6,FALSE)</f>
        <v>WB</v>
      </c>
      <c r="G229" s="3" t="str">
        <f>VLOOKUP(A229,'QAQC ID Reference Page'!A$2:G$10999,7,FALSE)</f>
        <v>S</v>
      </c>
      <c r="H229" s="3">
        <v>130</v>
      </c>
      <c r="I229" s="3">
        <v>140</v>
      </c>
      <c r="J229" s="3">
        <v>250</v>
      </c>
      <c r="K229" s="3">
        <f t="shared" si="4"/>
        <v>0.25</v>
      </c>
      <c r="L229" s="3">
        <f t="shared" si="1"/>
        <v>40</v>
      </c>
      <c r="M229" s="3"/>
      <c r="N229" s="3"/>
      <c r="O229" s="3"/>
      <c r="P229" s="3"/>
      <c r="Q229" s="3"/>
      <c r="R229" s="3"/>
      <c r="S229" s="3"/>
      <c r="T229" s="3"/>
      <c r="U229" s="3"/>
      <c r="V229" s="3"/>
      <c r="W229" s="3"/>
      <c r="X229" s="3"/>
      <c r="Y229" s="3"/>
      <c r="Z229" s="3"/>
      <c r="AA229" s="3"/>
      <c r="AB229" s="3"/>
    </row>
    <row r="230" spans="1:28" x14ac:dyDescent="0.2">
      <c r="A230" s="3">
        <v>10612</v>
      </c>
      <c r="B230" s="3" t="str">
        <f>VLOOKUP(A230,'QAQC ID Reference Page'!A$1:G$10999,2,FALSE)</f>
        <v>OBS0121</v>
      </c>
      <c r="C230" s="11">
        <f>VLOOKUP(A230,'QAQC ID Reference Page'!A$1:G$10999,3,FALSE)</f>
        <v>44215</v>
      </c>
      <c r="D230" s="12">
        <f>VLOOKUP(A230,'QAQC ID Reference Page'!A$1:G$10999,4,FALSE)</f>
        <v>0.44166666666666665</v>
      </c>
      <c r="E230" s="3">
        <f>VLOOKUP(A230,'QAQC ID Reference Page'!A$1:G$10999,5,FALSE)</f>
        <v>1023</v>
      </c>
      <c r="F230" s="3" t="str">
        <f>VLOOKUP(A230,'QAQC ID Reference Page'!A$2:G$10999,6,FALSE)</f>
        <v>C5-1</v>
      </c>
      <c r="G230" s="3" t="str">
        <f>VLOOKUP(A230,'QAQC ID Reference Page'!A$2:G$10999,7,FALSE)</f>
        <v>S</v>
      </c>
      <c r="H230" s="3">
        <v>130</v>
      </c>
      <c r="I230" s="3">
        <v>136</v>
      </c>
      <c r="J230" s="3">
        <v>250</v>
      </c>
      <c r="K230" s="3">
        <f t="shared" si="4"/>
        <v>0.25</v>
      </c>
      <c r="L230" s="3">
        <f t="shared" si="1"/>
        <v>24</v>
      </c>
      <c r="M230" s="3"/>
      <c r="N230" s="3"/>
      <c r="O230" s="3"/>
      <c r="P230" s="3"/>
      <c r="Q230" s="3"/>
      <c r="R230" s="3"/>
      <c r="S230" s="3"/>
      <c r="T230" s="3"/>
      <c r="U230" s="3"/>
      <c r="V230" s="3"/>
      <c r="W230" s="3"/>
      <c r="X230" s="3"/>
      <c r="Y230" s="3"/>
      <c r="Z230" s="3"/>
      <c r="AA230" s="3"/>
      <c r="AB230" s="3"/>
    </row>
    <row r="231" spans="1:28" x14ac:dyDescent="0.2">
      <c r="A231" s="3">
        <v>10613</v>
      </c>
      <c r="B231" s="3" t="str">
        <f>VLOOKUP(A231,'QAQC ID Reference Page'!A$1:G$10999,2,FALSE)</f>
        <v>OBS0121</v>
      </c>
      <c r="C231" s="11">
        <f>VLOOKUP(A231,'QAQC ID Reference Page'!A$1:G$10999,3,FALSE)</f>
        <v>44215</v>
      </c>
      <c r="D231" s="12">
        <f>VLOOKUP(A231,'QAQC ID Reference Page'!A$1:G$10999,4,FALSE)</f>
        <v>0.52638888888888891</v>
      </c>
      <c r="E231" s="3">
        <f>VLOOKUP(A231,'QAQC ID Reference Page'!A$1:G$10999,5,FALSE)</f>
        <v>1006</v>
      </c>
      <c r="F231" s="3" t="str">
        <f>VLOOKUP(A231,'QAQC ID Reference Page'!A$2:G$10999,6,FALSE)</f>
        <v>BLB</v>
      </c>
      <c r="G231" s="3" t="str">
        <f>VLOOKUP(A231,'QAQC ID Reference Page'!A$2:G$10999,7,FALSE)</f>
        <v>S</v>
      </c>
      <c r="H231" s="3">
        <v>128</v>
      </c>
      <c r="I231" s="3">
        <v>138</v>
      </c>
      <c r="J231" s="3">
        <v>250</v>
      </c>
      <c r="K231" s="3">
        <f t="shared" si="4"/>
        <v>0.25</v>
      </c>
      <c r="L231" s="3">
        <f t="shared" si="1"/>
        <v>40</v>
      </c>
      <c r="M231" s="3"/>
      <c r="N231" s="3"/>
      <c r="O231" s="3"/>
      <c r="P231" s="3"/>
      <c r="Q231" s="3"/>
      <c r="R231" s="3"/>
      <c r="S231" s="3"/>
      <c r="T231" s="3"/>
      <c r="U231" s="3"/>
      <c r="V231" s="3"/>
      <c r="W231" s="3"/>
      <c r="X231" s="3"/>
      <c r="Y231" s="3"/>
      <c r="Z231" s="3"/>
      <c r="AA231" s="3"/>
      <c r="AB231" s="3"/>
    </row>
    <row r="232" spans="1:28" x14ac:dyDescent="0.2">
      <c r="A232" s="3">
        <v>10614</v>
      </c>
      <c r="B232" s="3" t="str">
        <f>VLOOKUP(A232,'QAQC ID Reference Page'!A$1:G$10999,2,FALSE)</f>
        <v>OBS0121</v>
      </c>
      <c r="C232" s="11">
        <f>VLOOKUP(A232,'QAQC ID Reference Page'!A$1:G$10999,3,FALSE)</f>
        <v>44215</v>
      </c>
      <c r="D232" s="12">
        <f>VLOOKUP(A232,'QAQC ID Reference Page'!A$1:G$10999,4,FALSE)</f>
        <v>0.47083333333333333</v>
      </c>
      <c r="E232" s="3">
        <f>VLOOKUP(A232,'QAQC ID Reference Page'!A$1:G$10999,5,FALSE)</f>
        <v>1011</v>
      </c>
      <c r="F232" s="3" t="str">
        <f>VLOOKUP(A232,'QAQC ID Reference Page'!A$2:G$10999,6,FALSE)</f>
        <v>B1</v>
      </c>
      <c r="G232" s="3" t="str">
        <f>VLOOKUP(A232,'QAQC ID Reference Page'!A$2:G$10999,7,FALSE)</f>
        <v>S</v>
      </c>
      <c r="H232" s="3">
        <v>129</v>
      </c>
      <c r="I232" s="3">
        <v>140</v>
      </c>
      <c r="J232" s="3">
        <v>250</v>
      </c>
      <c r="K232" s="3">
        <f t="shared" si="4"/>
        <v>0.25</v>
      </c>
      <c r="L232" s="3">
        <f t="shared" si="1"/>
        <v>44</v>
      </c>
      <c r="M232" s="3"/>
      <c r="N232" s="3"/>
      <c r="O232" s="3"/>
      <c r="P232" s="3"/>
      <c r="Q232" s="3"/>
      <c r="R232" s="3"/>
      <c r="S232" s="3"/>
      <c r="T232" s="3"/>
      <c r="U232" s="3"/>
      <c r="V232" s="3"/>
      <c r="W232" s="3"/>
      <c r="X232" s="3"/>
      <c r="Y232" s="3"/>
      <c r="Z232" s="3"/>
      <c r="AA232" s="3"/>
      <c r="AB232" s="3"/>
    </row>
    <row r="233" spans="1:28" x14ac:dyDescent="0.2">
      <c r="A233" s="3">
        <v>10615</v>
      </c>
      <c r="B233" s="3" t="str">
        <f>VLOOKUP(A233,'QAQC ID Reference Page'!A$1:G$10999,2,FALSE)</f>
        <v>OBS0121</v>
      </c>
      <c r="C233" s="11">
        <f>VLOOKUP(A233,'QAQC ID Reference Page'!A$1:G$10999,3,FALSE)</f>
        <v>44215</v>
      </c>
      <c r="D233" s="12">
        <f>VLOOKUP(A233,'QAQC ID Reference Page'!A$1:G$10999,4,FALSE)</f>
        <v>0.34513888888888888</v>
      </c>
      <c r="E233" s="3">
        <f>VLOOKUP(A233,'QAQC ID Reference Page'!A$1:G$10999,5,FALSE)</f>
        <v>1037</v>
      </c>
      <c r="F233" s="3" t="str">
        <f>VLOOKUP(A233,'QAQC ID Reference Page'!A$2:G$10999,6,FALSE)</f>
        <v>BSR</v>
      </c>
      <c r="G233" s="3" t="str">
        <f>VLOOKUP(A233,'QAQC ID Reference Page'!A$2:G$10999,7,FALSE)</f>
        <v>S</v>
      </c>
      <c r="H233" s="3">
        <v>131</v>
      </c>
      <c r="I233" s="3">
        <v>140</v>
      </c>
      <c r="J233" s="3">
        <v>250</v>
      </c>
      <c r="K233" s="3">
        <f t="shared" si="4"/>
        <v>0.25</v>
      </c>
      <c r="L233" s="3">
        <f t="shared" si="1"/>
        <v>36</v>
      </c>
      <c r="M233" s="3"/>
      <c r="N233" s="3"/>
      <c r="O233" s="3"/>
      <c r="P233" s="3"/>
      <c r="Q233" s="3"/>
      <c r="R233" s="3"/>
      <c r="S233" s="3"/>
      <c r="T233" s="3"/>
      <c r="U233" s="3"/>
      <c r="V233" s="3"/>
      <c r="W233" s="3"/>
      <c r="X233" s="3"/>
      <c r="Y233" s="3"/>
      <c r="Z233" s="3"/>
      <c r="AA233" s="3"/>
      <c r="AB233" s="3"/>
    </row>
    <row r="234" spans="1:28" x14ac:dyDescent="0.2">
      <c r="A234" s="3">
        <v>10616</v>
      </c>
      <c r="B234" s="3" t="str">
        <f>VLOOKUP(A234,'QAQC ID Reference Page'!A$1:G$10999,2,FALSE)</f>
        <v>OBS0121</v>
      </c>
      <c r="C234" s="11">
        <f>VLOOKUP(A234,'QAQC ID Reference Page'!A$1:G$10999,3,FALSE)</f>
        <v>44215</v>
      </c>
      <c r="D234" s="12">
        <f>VLOOKUP(A234,'QAQC ID Reference Page'!A$1:G$10999,4,FALSE)</f>
        <v>0.33263888888888887</v>
      </c>
      <c r="E234" s="3">
        <f>VLOOKUP(A234,'QAQC ID Reference Page'!A$1:G$10999,5,FALSE)</f>
        <v>1027</v>
      </c>
      <c r="F234" s="3" t="str">
        <f>VLOOKUP(A234,'QAQC ID Reference Page'!A$2:G$10999,6,FALSE)</f>
        <v>B11</v>
      </c>
      <c r="G234" s="3" t="str">
        <f>VLOOKUP(A234,'QAQC ID Reference Page'!A$2:G$10999,7,FALSE)</f>
        <v>S</v>
      </c>
      <c r="H234" s="3">
        <v>130</v>
      </c>
      <c r="I234" s="3">
        <v>137</v>
      </c>
      <c r="J234" s="3">
        <v>250</v>
      </c>
      <c r="K234" s="3">
        <f t="shared" si="4"/>
        <v>0.25</v>
      </c>
      <c r="L234" s="3">
        <f t="shared" si="1"/>
        <v>28</v>
      </c>
      <c r="M234" s="3"/>
      <c r="N234" s="3"/>
      <c r="O234" s="3"/>
      <c r="P234" s="3"/>
      <c r="Q234" s="3"/>
      <c r="R234" s="3"/>
      <c r="S234" s="3"/>
      <c r="T234" s="3"/>
      <c r="U234" s="3"/>
      <c r="V234" s="3"/>
      <c r="W234" s="3"/>
      <c r="X234" s="3"/>
      <c r="Y234" s="3"/>
      <c r="Z234" s="3"/>
      <c r="AA234" s="3"/>
      <c r="AB234" s="3"/>
    </row>
    <row r="235" spans="1:28" x14ac:dyDescent="0.2">
      <c r="A235" s="3">
        <v>10617</v>
      </c>
      <c r="B235" s="3" t="str">
        <f>VLOOKUP(A235,'QAQC ID Reference Page'!A$1:G$10999,2,FALSE)</f>
        <v>OBS0121</v>
      </c>
      <c r="C235" s="11">
        <f>VLOOKUP(A235,'QAQC ID Reference Page'!A$1:G$10999,3,FALSE)</f>
        <v>44215</v>
      </c>
      <c r="D235" s="12">
        <f>VLOOKUP(A235,'QAQC ID Reference Page'!A$1:G$10999,4,FALSE)</f>
        <v>0.30694444444444446</v>
      </c>
      <c r="E235" s="3">
        <f>VLOOKUP(A235,'QAQC ID Reference Page'!A$1:G$10999,5,FALSE)</f>
        <v>1020</v>
      </c>
      <c r="F235" s="3" t="str">
        <f>VLOOKUP(A235,'QAQC ID Reference Page'!A$2:G$10999,6,FALSE)</f>
        <v>B7C</v>
      </c>
      <c r="G235" s="3" t="str">
        <f>VLOOKUP(A235,'QAQC ID Reference Page'!A$2:G$10999,7,FALSE)</f>
        <v>S</v>
      </c>
      <c r="H235" s="3">
        <v>128</v>
      </c>
      <c r="I235" s="3">
        <v>133</v>
      </c>
      <c r="J235" s="3">
        <v>250</v>
      </c>
      <c r="K235" s="3">
        <f t="shared" si="4"/>
        <v>0.25</v>
      </c>
      <c r="L235" s="3">
        <f t="shared" si="1"/>
        <v>20</v>
      </c>
      <c r="M235" s="3"/>
      <c r="N235" s="3"/>
      <c r="O235" s="3"/>
      <c r="P235" s="3"/>
      <c r="Q235" s="3"/>
      <c r="R235" s="3"/>
      <c r="S235" s="3"/>
      <c r="T235" s="3"/>
      <c r="U235" s="3"/>
      <c r="V235" s="3"/>
      <c r="W235" s="3"/>
      <c r="X235" s="3"/>
      <c r="Y235" s="3"/>
      <c r="Z235" s="3"/>
      <c r="AA235" s="3"/>
      <c r="AB235" s="3"/>
    </row>
    <row r="236" spans="1:28" x14ac:dyDescent="0.2">
      <c r="A236" s="3">
        <v>10618</v>
      </c>
      <c r="B236" s="3" t="str">
        <f>VLOOKUP(A236,'QAQC ID Reference Page'!A$1:G$10999,2,FALSE)</f>
        <v>OBS0121</v>
      </c>
      <c r="C236" s="11">
        <f>VLOOKUP(A236,'QAQC ID Reference Page'!A$1:G$10999,3,FALSE)</f>
        <v>44216</v>
      </c>
      <c r="D236" s="12">
        <f>VLOOKUP(A236,'QAQC ID Reference Page'!A$1:G$10999,4,FALSE)</f>
        <v>0.57430555555555551</v>
      </c>
      <c r="E236" s="3">
        <f>VLOOKUP(A236,'QAQC ID Reference Page'!A$1:G$10999,5,FALSE)</f>
        <v>1035</v>
      </c>
      <c r="F236" s="3" t="str">
        <f>VLOOKUP(A236,'QAQC ID Reference Page'!A$2:G$10999,6,FALSE)</f>
        <v>G6</v>
      </c>
      <c r="G236" s="3" t="str">
        <f>VLOOKUP(A236,'QAQC ID Reference Page'!A$2:G$10999,7,FALSE)</f>
        <v>S</v>
      </c>
      <c r="H236" s="3">
        <v>129</v>
      </c>
      <c r="I236" s="3">
        <v>142</v>
      </c>
      <c r="J236" s="3">
        <v>250</v>
      </c>
      <c r="K236" s="3">
        <f t="shared" si="4"/>
        <v>0.25</v>
      </c>
      <c r="L236" s="3">
        <f t="shared" si="1"/>
        <v>52</v>
      </c>
      <c r="M236" s="3"/>
      <c r="N236" s="3"/>
      <c r="O236" s="3"/>
      <c r="P236" s="3"/>
      <c r="Q236" s="3"/>
      <c r="R236" s="3"/>
      <c r="S236" s="3"/>
      <c r="T236" s="3"/>
      <c r="U236" s="3"/>
      <c r="V236" s="3"/>
      <c r="W236" s="3"/>
      <c r="X236" s="3"/>
      <c r="Y236" s="3"/>
      <c r="Z236" s="3"/>
      <c r="AA236" s="3"/>
      <c r="AB236" s="3"/>
    </row>
    <row r="237" spans="1:28" x14ac:dyDescent="0.2">
      <c r="A237" s="3">
        <v>10619</v>
      </c>
      <c r="B237" s="3" t="str">
        <f>VLOOKUP(A237,'QAQC ID Reference Page'!A$1:G$10999,2,FALSE)</f>
        <v>OBS0121</v>
      </c>
      <c r="C237" s="11">
        <f>VLOOKUP(A237,'QAQC ID Reference Page'!A$1:G$10999,3,FALSE)</f>
        <v>44216</v>
      </c>
      <c r="D237" s="12">
        <f>VLOOKUP(A237,'QAQC ID Reference Page'!A$1:G$10999,4,FALSE)</f>
        <v>0.36319444444444443</v>
      </c>
      <c r="E237" s="3">
        <f>VLOOKUP(A237,'QAQC ID Reference Page'!A$1:G$10999,5,FALSE)</f>
        <v>1005</v>
      </c>
      <c r="F237" s="3" t="str">
        <f>VLOOKUP(A237,'QAQC ID Reference Page'!A$2:G$10999,6,FALSE)</f>
        <v>E9</v>
      </c>
      <c r="G237" s="3" t="str">
        <f>VLOOKUP(A237,'QAQC ID Reference Page'!A$2:G$10999,7,FALSE)</f>
        <v>S</v>
      </c>
      <c r="H237" s="3">
        <v>129</v>
      </c>
      <c r="I237" s="3">
        <v>143</v>
      </c>
      <c r="J237" s="3">
        <v>250</v>
      </c>
      <c r="K237" s="3">
        <f t="shared" si="4"/>
        <v>0.25</v>
      </c>
      <c r="L237" s="3">
        <f t="shared" si="1"/>
        <v>56</v>
      </c>
      <c r="M237" s="3"/>
      <c r="N237" s="3"/>
      <c r="O237" s="3"/>
      <c r="P237" s="3"/>
      <c r="Q237" s="3"/>
      <c r="R237" s="3"/>
      <c r="S237" s="3"/>
      <c r="T237" s="3"/>
      <c r="U237" s="3"/>
      <c r="V237" s="3"/>
      <c r="W237" s="3"/>
      <c r="X237" s="3"/>
      <c r="Y237" s="3"/>
      <c r="Z237" s="3"/>
      <c r="AA237" s="3"/>
      <c r="AB237" s="3"/>
    </row>
    <row r="238" spans="1:28" x14ac:dyDescent="0.2">
      <c r="A238" s="3">
        <v>10620</v>
      </c>
      <c r="B238" s="3" t="str">
        <f>VLOOKUP(A238,'QAQC ID Reference Page'!A$1:G$10999,2,FALSE)</f>
        <v>OBS0121</v>
      </c>
      <c r="C238" s="11">
        <f>VLOOKUP(A238,'QAQC ID Reference Page'!A$1:G$10999,3,FALSE)</f>
        <v>44216</v>
      </c>
      <c r="D238" s="12">
        <f>VLOOKUP(A238,'QAQC ID Reference Page'!A$1:G$10999,4,FALSE)</f>
        <v>0.52986111111111112</v>
      </c>
      <c r="E238" s="3">
        <f>VLOOKUP(A238,'QAQC ID Reference Page'!A$1:G$10999,5,FALSE)</f>
        <v>1018</v>
      </c>
      <c r="F238" s="3" t="str">
        <f>VLOOKUP(A238,'QAQC ID Reference Page'!A$2:G$10999,6,FALSE)</f>
        <v>I7C</v>
      </c>
      <c r="G238" s="3" t="str">
        <f>VLOOKUP(A238,'QAQC ID Reference Page'!A$2:G$10999,7,FALSE)</f>
        <v>B</v>
      </c>
      <c r="H238" s="3">
        <v>129</v>
      </c>
      <c r="I238" s="3">
        <v>156</v>
      </c>
      <c r="J238" s="3">
        <v>250</v>
      </c>
      <c r="K238" s="3">
        <f t="shared" si="4"/>
        <v>0.25</v>
      </c>
      <c r="L238" s="3">
        <f t="shared" si="1"/>
        <v>108</v>
      </c>
      <c r="M238" s="3"/>
      <c r="N238" s="3"/>
      <c r="O238" s="3"/>
      <c r="P238" s="3"/>
      <c r="Q238" s="3"/>
      <c r="R238" s="3"/>
      <c r="S238" s="3"/>
      <c r="T238" s="3"/>
      <c r="U238" s="3"/>
      <c r="V238" s="3"/>
      <c r="W238" s="3"/>
      <c r="X238" s="3"/>
      <c r="Y238" s="3"/>
      <c r="Z238" s="3"/>
      <c r="AA238" s="3"/>
      <c r="AB238" s="3"/>
    </row>
    <row r="239" spans="1:28" x14ac:dyDescent="0.2">
      <c r="A239" s="3">
        <v>10621</v>
      </c>
      <c r="B239" s="3" t="str">
        <f>VLOOKUP(A239,'QAQC ID Reference Page'!A$1:G$10999,2,FALSE)</f>
        <v>OBS0121</v>
      </c>
      <c r="C239" s="11">
        <f>VLOOKUP(A239,'QAQC ID Reference Page'!A$1:G$10999,3,FALSE)</f>
        <v>44216</v>
      </c>
      <c r="D239" s="12">
        <f>VLOOKUP(A239,'QAQC ID Reference Page'!A$1:G$10999,4,FALSE)</f>
        <v>0.49305555555555558</v>
      </c>
      <c r="E239" s="3">
        <f>VLOOKUP(A239,'QAQC ID Reference Page'!A$1:G$10999,5,FALSE)</f>
        <v>1044</v>
      </c>
      <c r="F239" s="3" t="str">
        <f>VLOOKUP(A239,'QAQC ID Reference Page'!A$2:G$10999,6,FALSE)</f>
        <v>MR</v>
      </c>
      <c r="G239" s="3" t="str">
        <f>VLOOKUP(A239,'QAQC ID Reference Page'!A$2:G$10999,7,FALSE)</f>
        <v>B</v>
      </c>
      <c r="H239" s="3">
        <v>129</v>
      </c>
      <c r="I239" s="3">
        <v>150</v>
      </c>
      <c r="J239" s="3">
        <v>250</v>
      </c>
      <c r="K239" s="3">
        <f t="shared" si="4"/>
        <v>0.25</v>
      </c>
      <c r="L239" s="3">
        <f t="shared" si="1"/>
        <v>84</v>
      </c>
      <c r="M239" s="3"/>
      <c r="N239" s="3"/>
      <c r="O239" s="3"/>
      <c r="P239" s="3"/>
      <c r="Q239" s="3"/>
      <c r="R239" s="3"/>
      <c r="S239" s="3"/>
      <c r="T239" s="3"/>
      <c r="U239" s="3"/>
      <c r="V239" s="3"/>
      <c r="W239" s="3"/>
      <c r="X239" s="3"/>
      <c r="Y239" s="3"/>
      <c r="Z239" s="3"/>
      <c r="AA239" s="3"/>
      <c r="AB239" s="3"/>
    </row>
    <row r="240" spans="1:28" x14ac:dyDescent="0.2">
      <c r="A240" s="3">
        <v>10622</v>
      </c>
      <c r="B240" s="3" t="str">
        <f>VLOOKUP(A240,'QAQC ID Reference Page'!A$1:G$10999,2,FALSE)</f>
        <v>OBS0121</v>
      </c>
      <c r="C240" s="11">
        <f>VLOOKUP(A240,'QAQC ID Reference Page'!A$1:G$10999,3,FALSE)</f>
        <v>44216</v>
      </c>
      <c r="D240" s="12">
        <f>VLOOKUP(A240,'QAQC ID Reference Page'!A$1:G$10999,4,FALSE)</f>
        <v>0.36319444444444443</v>
      </c>
      <c r="E240" s="3">
        <f>VLOOKUP(A240,'QAQC ID Reference Page'!A$1:G$10999,5,FALSE)</f>
        <v>1032</v>
      </c>
      <c r="F240" s="3" t="str">
        <f>VLOOKUP(A240,'QAQC ID Reference Page'!A$2:G$10999,6,FALSE)</f>
        <v>E9</v>
      </c>
      <c r="G240" s="3" t="str">
        <f>VLOOKUP(A240,'QAQC ID Reference Page'!A$2:G$10999,7,FALSE)</f>
        <v>B</v>
      </c>
      <c r="H240" s="3">
        <v>129</v>
      </c>
      <c r="I240" s="3">
        <v>145</v>
      </c>
      <c r="J240" s="3">
        <v>250</v>
      </c>
      <c r="K240" s="3">
        <f t="shared" si="4"/>
        <v>0.25</v>
      </c>
      <c r="L240" s="3">
        <f t="shared" si="1"/>
        <v>64</v>
      </c>
      <c r="M240" s="3"/>
      <c r="N240" s="3"/>
      <c r="O240" s="3"/>
      <c r="P240" s="3"/>
      <c r="Q240" s="3"/>
      <c r="R240" s="3"/>
      <c r="S240" s="3"/>
      <c r="T240" s="3"/>
      <c r="U240" s="3"/>
      <c r="V240" s="3"/>
      <c r="W240" s="3"/>
      <c r="X240" s="3"/>
      <c r="Y240" s="3"/>
      <c r="Z240" s="3"/>
      <c r="AA240" s="3"/>
      <c r="AB240" s="3"/>
    </row>
    <row r="241" spans="1:28" x14ac:dyDescent="0.2">
      <c r="A241" s="3">
        <v>10623</v>
      </c>
      <c r="B241" s="3" t="str">
        <f>VLOOKUP(A241,'QAQC ID Reference Page'!A$1:G$10999,2,FALSE)</f>
        <v>OBS0121</v>
      </c>
      <c r="C241" s="11">
        <f>VLOOKUP(A241,'QAQC ID Reference Page'!A$1:G$10999,3,FALSE)</f>
        <v>44216</v>
      </c>
      <c r="D241" s="12">
        <f>VLOOKUP(A241,'QAQC ID Reference Page'!A$1:G$10999,4,FALSE)</f>
        <v>0.52986111111111112</v>
      </c>
      <c r="E241" s="3">
        <f>VLOOKUP(A241,'QAQC ID Reference Page'!A$1:G$10999,5,FALSE)</f>
        <v>1015</v>
      </c>
      <c r="F241" s="3" t="str">
        <f>VLOOKUP(A241,'QAQC ID Reference Page'!A$2:G$10999,6,FALSE)</f>
        <v>I7C</v>
      </c>
      <c r="G241" s="3" t="str">
        <f>VLOOKUP(A241,'QAQC ID Reference Page'!A$2:G$10999,7,FALSE)</f>
        <v>S</v>
      </c>
      <c r="H241" s="3">
        <v>129</v>
      </c>
      <c r="I241" s="3">
        <v>138</v>
      </c>
      <c r="J241" s="3">
        <v>250</v>
      </c>
      <c r="K241" s="3">
        <f t="shared" si="4"/>
        <v>0.25</v>
      </c>
      <c r="L241" s="3">
        <f t="shared" si="1"/>
        <v>36</v>
      </c>
      <c r="M241" s="3"/>
      <c r="N241" s="3"/>
      <c r="O241" s="3"/>
      <c r="P241" s="3"/>
      <c r="Q241" s="3"/>
      <c r="R241" s="3"/>
      <c r="S241" s="3"/>
      <c r="T241" s="3"/>
      <c r="U241" s="3"/>
      <c r="V241" s="3"/>
      <c r="W241" s="3"/>
      <c r="X241" s="3"/>
      <c r="Y241" s="3"/>
      <c r="Z241" s="3"/>
      <c r="AA241" s="3"/>
      <c r="AB241" s="3"/>
    </row>
    <row r="242" spans="1:28" x14ac:dyDescent="0.2">
      <c r="A242" s="3">
        <v>10624</v>
      </c>
      <c r="B242" s="3" t="str">
        <f>VLOOKUP(A242,'QAQC ID Reference Page'!A$1:G$10999,2,FALSE)</f>
        <v>OBS0121</v>
      </c>
      <c r="C242" s="11">
        <f>VLOOKUP(A242,'QAQC ID Reference Page'!A$1:G$10999,3,FALSE)</f>
        <v>44216</v>
      </c>
      <c r="D242" s="12">
        <f>VLOOKUP(A242,'QAQC ID Reference Page'!A$1:G$10999,4,FALSE)</f>
        <v>0.58680555555555558</v>
      </c>
      <c r="E242" s="3">
        <f>VLOOKUP(A242,'QAQC ID Reference Page'!A$1:G$10999,5,FALSE)</f>
        <v>1040</v>
      </c>
      <c r="F242" s="3" t="str">
        <f>VLOOKUP(A242,'QAQC ID Reference Page'!A$2:G$10999,6,FALSE)</f>
        <v>G7C</v>
      </c>
      <c r="G242" s="3" t="str">
        <f>VLOOKUP(A242,'QAQC ID Reference Page'!A$2:G$10999,7,FALSE)</f>
        <v>S</v>
      </c>
      <c r="H242" s="3">
        <v>128</v>
      </c>
      <c r="I242" s="3">
        <v>138</v>
      </c>
      <c r="J242" s="3">
        <v>250</v>
      </c>
      <c r="K242" s="3">
        <f t="shared" si="4"/>
        <v>0.25</v>
      </c>
      <c r="L242" s="3">
        <f t="shared" si="1"/>
        <v>40</v>
      </c>
      <c r="M242" s="3"/>
      <c r="N242" s="3"/>
      <c r="O242" s="3"/>
      <c r="P242" s="3"/>
      <c r="Q242" s="3"/>
      <c r="R242" s="3"/>
      <c r="S242" s="3"/>
      <c r="T242" s="3"/>
      <c r="U242" s="3"/>
      <c r="V242" s="3"/>
      <c r="W242" s="3"/>
      <c r="X242" s="3"/>
      <c r="Y242" s="3"/>
      <c r="Z242" s="3"/>
      <c r="AA242" s="3"/>
      <c r="AB242" s="3"/>
    </row>
    <row r="243" spans="1:28" x14ac:dyDescent="0.2">
      <c r="A243" s="3">
        <v>10625</v>
      </c>
      <c r="B243" s="3" t="str">
        <f>VLOOKUP(A243,'QAQC ID Reference Page'!A$1:G$10999,2,FALSE)</f>
        <v>OBS0121</v>
      </c>
      <c r="C243" s="11">
        <f>VLOOKUP(A243,'QAQC ID Reference Page'!A$1:G$10999,3,FALSE)</f>
        <v>44216</v>
      </c>
      <c r="D243" s="12">
        <f>VLOOKUP(A243,'QAQC ID Reference Page'!A$1:G$10999,4,FALSE)</f>
        <v>0.49305555555555558</v>
      </c>
      <c r="E243" s="3">
        <f>VLOOKUP(A243,'QAQC ID Reference Page'!A$1:G$10999,5,FALSE)</f>
        <v>1024</v>
      </c>
      <c r="F243" s="3" t="str">
        <f>VLOOKUP(A243,'QAQC ID Reference Page'!A$2:G$10999,6,FALSE)</f>
        <v>MR</v>
      </c>
      <c r="G243" s="3" t="str">
        <f>VLOOKUP(A243,'QAQC ID Reference Page'!A$2:G$10999,7,FALSE)</f>
        <v>S</v>
      </c>
      <c r="H243" s="3">
        <v>130</v>
      </c>
      <c r="I243" s="3">
        <v>137</v>
      </c>
      <c r="J243" s="3">
        <v>250</v>
      </c>
      <c r="K243" s="3">
        <f t="shared" si="4"/>
        <v>0.25</v>
      </c>
      <c r="L243" s="3">
        <f t="shared" si="1"/>
        <v>28</v>
      </c>
      <c r="M243" s="3"/>
      <c r="N243" s="3"/>
      <c r="O243" s="3"/>
      <c r="P243" s="3"/>
      <c r="Q243" s="3"/>
      <c r="R243" s="3"/>
      <c r="S243" s="3"/>
      <c r="T243" s="3"/>
      <c r="U243" s="3"/>
      <c r="V243" s="3"/>
      <c r="W243" s="3"/>
      <c r="X243" s="3"/>
      <c r="Y243" s="3"/>
      <c r="Z243" s="3"/>
      <c r="AA243" s="3"/>
      <c r="AB243" s="3"/>
    </row>
    <row r="244" spans="1:28" x14ac:dyDescent="0.2">
      <c r="A244" s="3">
        <v>10626</v>
      </c>
      <c r="B244" s="3" t="str">
        <f>VLOOKUP(A244,'QAQC ID Reference Page'!A$1:G$10999,2,FALSE)</f>
        <v>OBS0121</v>
      </c>
      <c r="C244" s="11">
        <f>VLOOKUP(A244,'QAQC ID Reference Page'!A$1:G$10999,3,FALSE)</f>
        <v>44216</v>
      </c>
      <c r="D244" s="12">
        <f>VLOOKUP(A244,'QAQC ID Reference Page'!A$1:G$10999,4,FALSE)</f>
        <v>0.56111111111111112</v>
      </c>
      <c r="E244" s="3">
        <f>VLOOKUP(A244,'QAQC ID Reference Page'!A$1:G$10999,5,FALSE)</f>
        <v>1039</v>
      </c>
      <c r="F244" s="3" t="str">
        <f>VLOOKUP(A244,'QAQC ID Reference Page'!A$2:G$10999,6,FALSE)</f>
        <v>DR</v>
      </c>
      <c r="G244" s="3" t="str">
        <f>VLOOKUP(A244,'QAQC ID Reference Page'!A$2:G$10999,7,FALSE)</f>
        <v>S</v>
      </c>
      <c r="H244" s="3">
        <v>129</v>
      </c>
      <c r="I244" s="3">
        <v>141</v>
      </c>
      <c r="J244" s="3">
        <v>250</v>
      </c>
      <c r="K244" s="3">
        <f t="shared" si="4"/>
        <v>0.25</v>
      </c>
      <c r="L244" s="3">
        <f t="shared" si="1"/>
        <v>48</v>
      </c>
      <c r="M244" s="3"/>
      <c r="N244" s="3"/>
      <c r="O244" s="3"/>
      <c r="P244" s="3"/>
      <c r="Q244" s="3"/>
      <c r="R244" s="3"/>
      <c r="S244" s="3"/>
      <c r="T244" s="3"/>
      <c r="U244" s="3"/>
      <c r="V244" s="3"/>
      <c r="W244" s="3"/>
      <c r="X244" s="3"/>
      <c r="Y244" s="3"/>
      <c r="Z244" s="3"/>
      <c r="AA244" s="3"/>
      <c r="AB244" s="3"/>
    </row>
    <row r="245" spans="1:28" x14ac:dyDescent="0.2">
      <c r="A245" s="3">
        <v>10627</v>
      </c>
      <c r="B245" s="3" t="str">
        <f>VLOOKUP(A245,'QAQC ID Reference Page'!A$1:G$10999,2,FALSE)</f>
        <v>OBS0121</v>
      </c>
      <c r="C245" s="11">
        <f>VLOOKUP(A245,'QAQC ID Reference Page'!A$1:G$10999,3,FALSE)</f>
        <v>44216</v>
      </c>
      <c r="D245" s="12">
        <f>VLOOKUP(A245,'QAQC ID Reference Page'!A$1:G$10999,4,FALSE)</f>
        <v>0.43194444444444446</v>
      </c>
      <c r="E245" s="3">
        <f>VLOOKUP(A245,'QAQC ID Reference Page'!A$1:G$10999,5,FALSE)</f>
        <v>1042</v>
      </c>
      <c r="F245" s="3" t="str">
        <f>VLOOKUP(A245,'QAQC ID Reference Page'!A$2:G$10999,6,FALSE)</f>
        <v>I9</v>
      </c>
      <c r="G245" s="3" t="str">
        <f>VLOOKUP(A245,'QAQC ID Reference Page'!A$2:G$10999,7,FALSE)</f>
        <v>B</v>
      </c>
      <c r="H245" s="3">
        <v>128</v>
      </c>
      <c r="I245" s="3">
        <v>139</v>
      </c>
      <c r="J245" s="3">
        <v>250</v>
      </c>
      <c r="K245" s="3">
        <f t="shared" si="4"/>
        <v>0.25</v>
      </c>
      <c r="L245" s="3">
        <f t="shared" si="1"/>
        <v>44</v>
      </c>
      <c r="M245" s="3"/>
      <c r="N245" s="3"/>
      <c r="O245" s="3"/>
      <c r="P245" s="3"/>
      <c r="Q245" s="3"/>
      <c r="R245" s="3"/>
      <c r="S245" s="3"/>
      <c r="T245" s="3"/>
      <c r="U245" s="3"/>
      <c r="V245" s="3"/>
      <c r="W245" s="3"/>
      <c r="X245" s="3"/>
      <c r="Y245" s="3"/>
      <c r="Z245" s="3"/>
      <c r="AA245" s="3"/>
      <c r="AB245" s="3"/>
    </row>
    <row r="246" spans="1:28" x14ac:dyDescent="0.2">
      <c r="A246" s="3">
        <v>10628</v>
      </c>
      <c r="B246" s="3" t="str">
        <f>VLOOKUP(A246,'QAQC ID Reference Page'!A$1:G$10999,2,FALSE)</f>
        <v>OBS0121</v>
      </c>
      <c r="C246" s="11">
        <f>VLOOKUP(A246,'QAQC ID Reference Page'!A$1:G$10999,3,FALSE)</f>
        <v>44216</v>
      </c>
      <c r="D246" s="12">
        <f>VLOOKUP(A246,'QAQC ID Reference Page'!A$1:G$10999,4,FALSE)</f>
        <v>0.48125000000000001</v>
      </c>
      <c r="E246" s="3">
        <f>VLOOKUP(A246,'QAQC ID Reference Page'!A$1:G$10999,5,FALSE)</f>
        <v>1029</v>
      </c>
      <c r="F246" s="3" t="str">
        <f>VLOOKUP(A246,'QAQC ID Reference Page'!A$2:G$10999,6,FALSE)</f>
        <v>TR</v>
      </c>
      <c r="G246" s="3" t="str">
        <f>VLOOKUP(A246,'QAQC ID Reference Page'!A$2:G$10999,7,FALSE)</f>
        <v>S</v>
      </c>
      <c r="H246" s="3">
        <v>129</v>
      </c>
      <c r="I246" s="3">
        <v>136</v>
      </c>
      <c r="J246" s="3">
        <v>250</v>
      </c>
      <c r="K246" s="3">
        <f t="shared" si="4"/>
        <v>0.25</v>
      </c>
      <c r="L246" s="3">
        <f t="shared" si="1"/>
        <v>28</v>
      </c>
      <c r="M246" s="3"/>
      <c r="N246" s="3"/>
      <c r="O246" s="3"/>
      <c r="P246" s="3"/>
      <c r="Q246" s="3"/>
      <c r="R246" s="3"/>
      <c r="S246" s="3"/>
      <c r="T246" s="3"/>
      <c r="U246" s="3"/>
      <c r="V246" s="3"/>
      <c r="W246" s="3"/>
      <c r="X246" s="3"/>
      <c r="Y246" s="3"/>
      <c r="Z246" s="3"/>
      <c r="AA246" s="3"/>
      <c r="AB246" s="3"/>
    </row>
    <row r="247" spans="1:28" x14ac:dyDescent="0.2">
      <c r="A247" s="3">
        <v>10629</v>
      </c>
      <c r="B247" s="3" t="str">
        <f>VLOOKUP(A247,'QAQC ID Reference Page'!A$1:G$10999,2,FALSE)</f>
        <v>OBS0121</v>
      </c>
      <c r="C247" s="11">
        <f>VLOOKUP(A247,'QAQC ID Reference Page'!A$1:G$10999,3,FALSE)</f>
        <v>44216</v>
      </c>
      <c r="D247" s="12">
        <f>VLOOKUP(A247,'QAQC ID Reference Page'!A$1:G$10999,4,FALSE)</f>
        <v>0.33611111111111114</v>
      </c>
      <c r="E247" s="3">
        <f>VLOOKUP(A247,'QAQC ID Reference Page'!A$1:G$10999,5,FALSE)</f>
        <v>1038</v>
      </c>
      <c r="F247" s="3" t="str">
        <f>VLOOKUP(A247,'QAQC ID Reference Page'!A$2:G$10999,6,FALSE)</f>
        <v>E7C</v>
      </c>
      <c r="G247" s="3" t="str">
        <f>VLOOKUP(A247,'QAQC ID Reference Page'!A$2:G$10999,7,FALSE)</f>
        <v>B</v>
      </c>
      <c r="H247" s="3">
        <v>130</v>
      </c>
      <c r="I247" s="3">
        <v>161</v>
      </c>
      <c r="J247" s="3">
        <v>250</v>
      </c>
      <c r="K247" s="3">
        <f t="shared" si="4"/>
        <v>0.25</v>
      </c>
      <c r="L247" s="3">
        <f t="shared" si="1"/>
        <v>124</v>
      </c>
      <c r="M247" s="3"/>
      <c r="N247" s="3"/>
      <c r="O247" s="3"/>
      <c r="P247" s="3"/>
      <c r="Q247" s="3"/>
      <c r="R247" s="3"/>
      <c r="S247" s="3"/>
      <c r="T247" s="3"/>
      <c r="U247" s="3"/>
      <c r="V247" s="3"/>
      <c r="W247" s="3"/>
      <c r="X247" s="3"/>
      <c r="Y247" s="3"/>
      <c r="Z247" s="3"/>
      <c r="AA247" s="3"/>
      <c r="AB247" s="3"/>
    </row>
    <row r="248" spans="1:28" x14ac:dyDescent="0.2">
      <c r="A248" s="3">
        <v>10630</v>
      </c>
      <c r="B248" s="3" t="str">
        <f>VLOOKUP(A248,'QAQC ID Reference Page'!A$1:G$10999,2,FALSE)</f>
        <v>OBS0121</v>
      </c>
      <c r="C248" s="11">
        <f>VLOOKUP(A248,'QAQC ID Reference Page'!A$1:G$10999,3,FALSE)</f>
        <v>44216</v>
      </c>
      <c r="D248" s="12">
        <f>VLOOKUP(A248,'QAQC ID Reference Page'!A$1:G$10999,4,FALSE)</f>
        <v>0.30277777777777776</v>
      </c>
      <c r="E248" s="3">
        <f>VLOOKUP(A248,'QAQC ID Reference Page'!A$1:G$10999,5,FALSE)</f>
        <v>1010</v>
      </c>
      <c r="F248" s="3" t="str">
        <f>VLOOKUP(A248,'QAQC ID Reference Page'!A$2:G$10999,6,FALSE)</f>
        <v>EFR</v>
      </c>
      <c r="G248" s="3" t="str">
        <f>VLOOKUP(A248,'QAQC ID Reference Page'!A$2:G$10999,7,FALSE)</f>
        <v>S</v>
      </c>
      <c r="H248" s="3">
        <v>129</v>
      </c>
      <c r="I248" s="3">
        <v>139</v>
      </c>
      <c r="J248" s="3">
        <v>250</v>
      </c>
      <c r="K248" s="3">
        <f t="shared" si="4"/>
        <v>0.25</v>
      </c>
      <c r="L248" s="3">
        <f t="shared" si="1"/>
        <v>40</v>
      </c>
      <c r="M248" s="3"/>
      <c r="N248" s="3"/>
      <c r="O248" s="3"/>
      <c r="P248" s="3"/>
      <c r="Q248" s="3"/>
      <c r="R248" s="3"/>
      <c r="S248" s="3"/>
      <c r="T248" s="3"/>
      <c r="U248" s="3"/>
      <c r="V248" s="3"/>
      <c r="W248" s="3"/>
      <c r="X248" s="3"/>
      <c r="Y248" s="3"/>
      <c r="Z248" s="3"/>
      <c r="AA248" s="3"/>
      <c r="AB248" s="3"/>
    </row>
    <row r="249" spans="1:28" x14ac:dyDescent="0.2">
      <c r="A249" s="3">
        <v>10631</v>
      </c>
      <c r="B249" s="3" t="str">
        <f>VLOOKUP(A249,'QAQC ID Reference Page'!A$1:G$10999,2,FALSE)</f>
        <v>OBS0121</v>
      </c>
      <c r="C249" s="11">
        <f>VLOOKUP(A249,'QAQC ID Reference Page'!A$1:G$10999,3,FALSE)</f>
        <v>44216</v>
      </c>
      <c r="D249" s="12">
        <f>VLOOKUP(A249,'QAQC ID Reference Page'!A$1:G$10999,4,FALSE)</f>
        <v>0.33611111111111114</v>
      </c>
      <c r="E249" s="3">
        <f>VLOOKUP(A249,'QAQC ID Reference Page'!A$1:G$10999,5,FALSE)</f>
        <v>1034</v>
      </c>
      <c r="F249" s="3" t="str">
        <f>VLOOKUP(A249,'QAQC ID Reference Page'!A$2:G$10999,6,FALSE)</f>
        <v>E7C</v>
      </c>
      <c r="G249" s="3" t="str">
        <f>VLOOKUP(A249,'QAQC ID Reference Page'!A$2:G$10999,7,FALSE)</f>
        <v>S</v>
      </c>
      <c r="H249" s="3">
        <v>128</v>
      </c>
      <c r="I249" s="3">
        <v>138</v>
      </c>
      <c r="J249" s="3">
        <v>250</v>
      </c>
      <c r="K249" s="3">
        <f t="shared" si="4"/>
        <v>0.25</v>
      </c>
      <c r="L249" s="3">
        <f t="shared" si="1"/>
        <v>40</v>
      </c>
      <c r="M249" s="3"/>
      <c r="N249" s="3"/>
      <c r="O249" s="3"/>
      <c r="P249" s="3"/>
      <c r="Q249" s="3"/>
      <c r="R249" s="3"/>
      <c r="S249" s="3"/>
      <c r="T249" s="3"/>
      <c r="U249" s="3"/>
      <c r="V249" s="3"/>
      <c r="W249" s="3"/>
      <c r="X249" s="3"/>
      <c r="Y249" s="3"/>
      <c r="Z249" s="3"/>
      <c r="AA249" s="3"/>
      <c r="AB249" s="3"/>
    </row>
    <row r="250" spans="1:28" x14ac:dyDescent="0.2">
      <c r="A250" s="3">
        <v>10632</v>
      </c>
      <c r="B250" s="3" t="str">
        <f>VLOOKUP(A250,'QAQC ID Reference Page'!A$1:G$10999,2,FALSE)</f>
        <v>OBS0121</v>
      </c>
      <c r="C250" s="11">
        <f>VLOOKUP(A250,'QAQC ID Reference Page'!A$1:G$10999,3,FALSE)</f>
        <v>44216</v>
      </c>
      <c r="D250" s="12">
        <f>VLOOKUP(A250,'QAQC ID Reference Page'!A$1:G$10999,4,FALSE)</f>
        <v>0.58680555555555558</v>
      </c>
      <c r="E250" s="3">
        <f>VLOOKUP(A250,'QAQC ID Reference Page'!A$1:G$10999,5,FALSE)</f>
        <v>1003</v>
      </c>
      <c r="F250" s="3" t="str">
        <f>VLOOKUP(A250,'QAQC ID Reference Page'!A$2:G$10999,6,FALSE)</f>
        <v>G7C</v>
      </c>
      <c r="G250" s="3" t="str">
        <f>VLOOKUP(A250,'QAQC ID Reference Page'!A$2:G$10999,7,FALSE)</f>
        <v>B</v>
      </c>
      <c r="H250" s="3">
        <v>131</v>
      </c>
      <c r="I250" s="3">
        <v>157</v>
      </c>
      <c r="J250" s="3">
        <v>250</v>
      </c>
      <c r="K250" s="3">
        <f t="shared" si="4"/>
        <v>0.25</v>
      </c>
      <c r="L250" s="3">
        <f t="shared" si="1"/>
        <v>104</v>
      </c>
      <c r="M250" s="3"/>
      <c r="N250" s="3"/>
      <c r="O250" s="3"/>
      <c r="P250" s="3"/>
      <c r="Q250" s="3"/>
      <c r="R250" s="3"/>
      <c r="S250" s="3"/>
      <c r="T250" s="3"/>
      <c r="U250" s="3"/>
      <c r="V250" s="3"/>
      <c r="W250" s="3"/>
      <c r="X250" s="3"/>
      <c r="Y250" s="3"/>
      <c r="Z250" s="3"/>
      <c r="AA250" s="3"/>
      <c r="AB250" s="3"/>
    </row>
    <row r="251" spans="1:28" x14ac:dyDescent="0.2">
      <c r="A251" s="3">
        <v>10633</v>
      </c>
      <c r="B251" s="3" t="str">
        <f>VLOOKUP(A251,'QAQC ID Reference Page'!A$1:G$10999,2,FALSE)</f>
        <v>OBS0121</v>
      </c>
      <c r="C251" s="11">
        <f>VLOOKUP(A251,'QAQC ID Reference Page'!A$1:G$10999,3,FALSE)</f>
        <v>44216</v>
      </c>
      <c r="D251" s="12">
        <f>VLOOKUP(A251,'QAQC ID Reference Page'!A$1:G$10999,4,FALSE)</f>
        <v>0.46736111111111112</v>
      </c>
      <c r="E251" s="3">
        <f>VLOOKUP(A251,'QAQC ID Reference Page'!A$1:G$10999,5,FALSE)</f>
        <v>1013</v>
      </c>
      <c r="F251" s="3" t="str">
        <f>VLOOKUP(A251,'QAQC ID Reference Page'!A$2:G$10999,6,FALSE)</f>
        <v>TR-UP</v>
      </c>
      <c r="G251" s="3" t="str">
        <f>VLOOKUP(A251,'QAQC ID Reference Page'!A$2:G$10999,7,FALSE)</f>
        <v>S</v>
      </c>
      <c r="H251" s="3" t="s">
        <v>46</v>
      </c>
      <c r="I251" s="3">
        <v>137</v>
      </c>
      <c r="J251" s="3">
        <v>250</v>
      </c>
      <c r="K251" s="3">
        <f t="shared" si="4"/>
        <v>0.25</v>
      </c>
      <c r="L251" s="3" t="s">
        <v>46</v>
      </c>
      <c r="M251" s="3"/>
      <c r="N251" s="3"/>
      <c r="O251" s="3"/>
      <c r="P251" s="3"/>
      <c r="Q251" s="3"/>
      <c r="R251" s="3"/>
      <c r="S251" s="3"/>
      <c r="T251" s="3"/>
      <c r="U251" s="3"/>
      <c r="V251" s="3"/>
      <c r="W251" s="3"/>
      <c r="X251" s="3"/>
      <c r="Y251" s="3"/>
      <c r="Z251" s="3"/>
      <c r="AA251" s="3"/>
      <c r="AB251" s="3"/>
    </row>
    <row r="252" spans="1:28" x14ac:dyDescent="0.2">
      <c r="A252" s="3">
        <v>10634</v>
      </c>
      <c r="B252" s="3" t="str">
        <f>VLOOKUP(A252,'QAQC ID Reference Page'!A$1:G$10999,2,FALSE)</f>
        <v>OBS0121</v>
      </c>
      <c r="C252" s="11">
        <f>VLOOKUP(A252,'QAQC ID Reference Page'!A$1:G$10999,3,FALSE)</f>
        <v>44216</v>
      </c>
      <c r="D252" s="12">
        <f>VLOOKUP(A252,'QAQC ID Reference Page'!A$1:G$10999,4,FALSE)</f>
        <v>0.40069444444444446</v>
      </c>
      <c r="E252" s="3">
        <f>VLOOKUP(A252,'QAQC ID Reference Page'!A$1:G$10999,5,FALSE)</f>
        <v>1019</v>
      </c>
      <c r="F252" s="3" t="str">
        <f>VLOOKUP(A252,'QAQC ID Reference Page'!A$2:G$10999,6,FALSE)</f>
        <v>G9</v>
      </c>
      <c r="G252" s="3" t="str">
        <f>VLOOKUP(A252,'QAQC ID Reference Page'!A$2:G$10999,7,FALSE)</f>
        <v>B</v>
      </c>
      <c r="H252" s="3" t="s">
        <v>46</v>
      </c>
      <c r="I252" s="3">
        <v>145</v>
      </c>
      <c r="J252" s="3">
        <v>250</v>
      </c>
      <c r="K252" s="3">
        <f t="shared" si="4"/>
        <v>0.25</v>
      </c>
      <c r="L252" s="3" t="s">
        <v>46</v>
      </c>
      <c r="M252" s="3"/>
      <c r="N252" s="3"/>
      <c r="O252" s="3"/>
      <c r="P252" s="3"/>
      <c r="Q252" s="3"/>
      <c r="R252" s="3"/>
      <c r="S252" s="3"/>
      <c r="T252" s="3"/>
      <c r="U252" s="3"/>
      <c r="V252" s="3"/>
      <c r="W252" s="3"/>
      <c r="X252" s="3"/>
      <c r="Y252" s="3"/>
      <c r="Z252" s="3"/>
      <c r="AA252" s="3"/>
      <c r="AB252" s="3"/>
    </row>
    <row r="253" spans="1:28" x14ac:dyDescent="0.2">
      <c r="A253" s="3">
        <v>10635</v>
      </c>
      <c r="B253" s="3" t="str">
        <f>VLOOKUP(A253,'QAQC ID Reference Page'!A$1:G$10999,2,FALSE)</f>
        <v>OBS0121</v>
      </c>
      <c r="C253" s="11">
        <f>VLOOKUP(A253,'QAQC ID Reference Page'!A$1:G$10999,3,FALSE)</f>
        <v>44216</v>
      </c>
      <c r="D253" s="12">
        <f>VLOOKUP(A253,'QAQC ID Reference Page'!A$1:G$10999,4,FALSE)</f>
        <v>0.44513888888888886</v>
      </c>
      <c r="E253" s="3">
        <f>VLOOKUP(A253,'QAQC ID Reference Page'!A$1:G$10999,5,FALSE)</f>
        <v>1001</v>
      </c>
      <c r="F253" s="3" t="str">
        <f>VLOOKUP(A253,'QAQC ID Reference Page'!A$2:G$10999,6,FALSE)</f>
        <v>BR</v>
      </c>
      <c r="G253" s="3" t="str">
        <f>VLOOKUP(A253,'QAQC ID Reference Page'!A$2:G$10999,7,FALSE)</f>
        <v>S</v>
      </c>
      <c r="H253" s="3" t="s">
        <v>46</v>
      </c>
      <c r="I253" s="3">
        <v>139</v>
      </c>
      <c r="J253" s="3">
        <v>250</v>
      </c>
      <c r="K253" s="3">
        <f t="shared" si="4"/>
        <v>0.25</v>
      </c>
      <c r="L253" s="3" t="s">
        <v>46</v>
      </c>
      <c r="M253" s="3"/>
      <c r="N253" s="3"/>
      <c r="O253" s="3"/>
      <c r="P253" s="3"/>
      <c r="Q253" s="3"/>
      <c r="R253" s="3"/>
      <c r="S253" s="3"/>
      <c r="T253" s="3"/>
      <c r="U253" s="3"/>
      <c r="V253" s="3"/>
      <c r="W253" s="3"/>
      <c r="X253" s="3"/>
      <c r="Y253" s="3"/>
      <c r="Z253" s="3"/>
      <c r="AA253" s="3"/>
      <c r="AB253" s="3"/>
    </row>
    <row r="254" spans="1:28" x14ac:dyDescent="0.2">
      <c r="A254" s="3">
        <v>10636</v>
      </c>
      <c r="B254" s="3" t="str">
        <f>VLOOKUP(A254,'QAQC ID Reference Page'!A$1:G$10999,2,FALSE)</f>
        <v>OBS0121</v>
      </c>
      <c r="C254" s="11">
        <f>VLOOKUP(A254,'QAQC ID Reference Page'!A$1:G$10999,3,FALSE)</f>
        <v>44216</v>
      </c>
      <c r="D254" s="12">
        <f>VLOOKUP(A254,'QAQC ID Reference Page'!A$1:G$10999,4,FALSE)</f>
        <v>0.43194444444444446</v>
      </c>
      <c r="E254" s="3">
        <f>VLOOKUP(A254,'QAQC ID Reference Page'!A$1:G$10999,5,FALSE)</f>
        <v>1041</v>
      </c>
      <c r="F254" s="3" t="str">
        <f>VLOOKUP(A254,'QAQC ID Reference Page'!A$2:G$10999,6,FALSE)</f>
        <v>I9</v>
      </c>
      <c r="G254" s="3" t="str">
        <f>VLOOKUP(A254,'QAQC ID Reference Page'!A$2:G$10999,7,FALSE)</f>
        <v>S</v>
      </c>
      <c r="H254" s="3" t="s">
        <v>46</v>
      </c>
      <c r="I254" s="3">
        <v>137</v>
      </c>
      <c r="J254" s="3">
        <v>250</v>
      </c>
      <c r="K254" s="3">
        <f t="shared" si="4"/>
        <v>0.25</v>
      </c>
      <c r="L254" s="3" t="s">
        <v>46</v>
      </c>
      <c r="M254" s="3"/>
      <c r="N254" s="3"/>
      <c r="O254" s="3"/>
      <c r="P254" s="3"/>
      <c r="Q254" s="3"/>
      <c r="R254" s="3"/>
      <c r="S254" s="3"/>
      <c r="T254" s="3"/>
      <c r="U254" s="3"/>
      <c r="V254" s="3"/>
      <c r="W254" s="3"/>
      <c r="X254" s="3"/>
      <c r="Y254" s="3"/>
      <c r="Z254" s="3"/>
      <c r="AA254" s="3"/>
      <c r="AB254" s="3"/>
    </row>
    <row r="255" spans="1:28" x14ac:dyDescent="0.2">
      <c r="A255" s="3">
        <v>10637</v>
      </c>
      <c r="B255" s="3" t="str">
        <f>VLOOKUP(A255,'QAQC ID Reference Page'!A$1:G$10999,2,FALSE)</f>
        <v>OBS0121</v>
      </c>
      <c r="C255" s="11">
        <f>VLOOKUP(A255,'QAQC ID Reference Page'!A$1:G$10999,3,FALSE)</f>
        <v>44216</v>
      </c>
      <c r="D255" s="12">
        <f>VLOOKUP(A255,'QAQC ID Reference Page'!A$1:G$10999,4,FALSE)</f>
        <v>0.45555555555555555</v>
      </c>
      <c r="E255" s="3">
        <f>VLOOKUP(A255,'QAQC ID Reference Page'!A$1:G$10999,5,FALSE)</f>
        <v>1017</v>
      </c>
      <c r="F255" s="3" t="str">
        <f>VLOOKUP(A255,'QAQC ID Reference Page'!A$2:G$10999,6,FALSE)</f>
        <v>AR</v>
      </c>
      <c r="G255" s="3" t="str">
        <f>VLOOKUP(A255,'QAQC ID Reference Page'!A$2:G$10999,7,FALSE)</f>
        <v>S</v>
      </c>
      <c r="H255" s="3" t="s">
        <v>46</v>
      </c>
      <c r="I255" s="3">
        <v>138</v>
      </c>
      <c r="J255" s="3">
        <v>250</v>
      </c>
      <c r="K255" s="3">
        <f t="shared" si="4"/>
        <v>0.25</v>
      </c>
      <c r="L255" s="3" t="s">
        <v>46</v>
      </c>
      <c r="M255" s="3"/>
      <c r="N255" s="3"/>
      <c r="O255" s="3"/>
      <c r="P255" s="3"/>
      <c r="Q255" s="3"/>
      <c r="R255" s="3"/>
      <c r="S255" s="3"/>
      <c r="T255" s="3"/>
      <c r="U255" s="3"/>
      <c r="V255" s="3"/>
      <c r="W255" s="3"/>
      <c r="X255" s="3"/>
      <c r="Y255" s="3"/>
      <c r="Z255" s="3"/>
      <c r="AA255" s="3"/>
      <c r="AB255" s="3"/>
    </row>
    <row r="256" spans="1:28" x14ac:dyDescent="0.2">
      <c r="A256" s="3">
        <v>10638</v>
      </c>
      <c r="B256" s="3" t="str">
        <f>VLOOKUP(A256,'QAQC ID Reference Page'!A$1:G$10999,2,FALSE)</f>
        <v>OBS0121</v>
      </c>
      <c r="C256" s="11">
        <f>VLOOKUP(A256,'QAQC ID Reference Page'!A$1:G$10999,3,FALSE)</f>
        <v>44216</v>
      </c>
      <c r="D256" s="12">
        <f>VLOOKUP(A256,'QAQC ID Reference Page'!A$1:G$10999,4,FALSE)</f>
        <v>0.40069444444444446</v>
      </c>
      <c r="E256" s="3">
        <f>VLOOKUP(A256,'QAQC ID Reference Page'!A$1:G$10999,5,FALSE)</f>
        <v>1016</v>
      </c>
      <c r="F256" s="3" t="str">
        <f>VLOOKUP(A256,'QAQC ID Reference Page'!A$2:G$10999,6,FALSE)</f>
        <v>G9</v>
      </c>
      <c r="G256" s="3" t="str">
        <f>VLOOKUP(A256,'QAQC ID Reference Page'!A$2:G$10999,7,FALSE)</f>
        <v>S</v>
      </c>
      <c r="H256" s="3" t="s">
        <v>46</v>
      </c>
      <c r="I256" s="3">
        <v>141</v>
      </c>
      <c r="J256" s="3">
        <v>250</v>
      </c>
      <c r="K256" s="3">
        <f t="shared" si="4"/>
        <v>0.25</v>
      </c>
      <c r="L256" s="3" t="s">
        <v>46</v>
      </c>
      <c r="M256" s="3"/>
      <c r="N256" s="3"/>
      <c r="O256" s="3"/>
      <c r="P256" s="3"/>
      <c r="Q256" s="3"/>
      <c r="R256" s="3"/>
      <c r="S256" s="3"/>
      <c r="T256" s="3"/>
      <c r="U256" s="3"/>
      <c r="V256" s="3"/>
      <c r="W256" s="3"/>
      <c r="X256" s="3"/>
      <c r="Y256" s="3"/>
      <c r="Z256" s="3"/>
      <c r="AA256" s="3"/>
      <c r="AB256" s="3"/>
    </row>
    <row r="257" spans="1:28" x14ac:dyDescent="0.2">
      <c r="A257" s="3">
        <v>10639</v>
      </c>
      <c r="B257" s="3" t="str">
        <f>VLOOKUP(A257,'QAQC ID Reference Page'!A$1:G$10999,2,FALSE)</f>
        <v>OBS0121</v>
      </c>
      <c r="C257" s="11">
        <f>VLOOKUP(A257,'QAQC ID Reference Page'!A$1:G$10999,3,FALSE)</f>
        <v>44216</v>
      </c>
      <c r="D257" s="12">
        <f>VLOOKUP(A257,'QAQC ID Reference Page'!A$1:G$10999,4,FALSE)</f>
        <v>0.31666666666666665</v>
      </c>
      <c r="E257" s="3">
        <f>VLOOKUP(A257,'QAQC ID Reference Page'!A$1:G$10999,5,FALSE)</f>
        <v>1033</v>
      </c>
      <c r="F257" s="3" t="str">
        <f>VLOOKUP(A257,'QAQC ID Reference Page'!A$2:G$10999,6,FALSE)</f>
        <v>E6</v>
      </c>
      <c r="G257" s="3" t="str">
        <f>VLOOKUP(A257,'QAQC ID Reference Page'!A$2:G$10999,7,FALSE)</f>
        <v>S</v>
      </c>
      <c r="H257" s="3" t="s">
        <v>46</v>
      </c>
      <c r="I257" s="3">
        <v>143</v>
      </c>
      <c r="J257" s="3">
        <v>250</v>
      </c>
      <c r="K257" s="3">
        <f t="shared" si="4"/>
        <v>0.25</v>
      </c>
      <c r="L257" s="3" t="s">
        <v>46</v>
      </c>
      <c r="M257" s="3"/>
      <c r="N257" s="3"/>
      <c r="O257" s="3"/>
      <c r="P257" s="3"/>
      <c r="Q257" s="3"/>
      <c r="R257" s="3"/>
      <c r="S257" s="3"/>
      <c r="T257" s="3"/>
      <c r="U257" s="3"/>
      <c r="V257" s="3"/>
      <c r="W257" s="3"/>
      <c r="X257" s="3"/>
      <c r="Y257" s="3"/>
      <c r="Z257" s="3"/>
      <c r="AA257" s="3"/>
      <c r="AB257" s="3"/>
    </row>
    <row r="258" spans="1:28" x14ac:dyDescent="0.2">
      <c r="A258" s="3">
        <v>10701</v>
      </c>
      <c r="B258" s="3" t="str">
        <f>VLOOKUP(A258,'QAQC ID Reference Page'!A$1:G$10999,2,FALSE)</f>
        <v>OBS0621</v>
      </c>
      <c r="C258" s="11">
        <f>VLOOKUP(A258,'QAQC ID Reference Page'!A$1:G$10999,3,FALSE)</f>
        <v>44370</v>
      </c>
      <c r="D258" s="12">
        <f>VLOOKUP(A258,'QAQC ID Reference Page'!A$1:G$10999,4,FALSE)</f>
        <v>0.52361111111111114</v>
      </c>
      <c r="E258" s="3">
        <f>VLOOKUP(A258,'QAQC ID Reference Page'!A$1:G$10999,5,FALSE)</f>
        <v>1032</v>
      </c>
      <c r="F258" s="3" t="str">
        <f>VLOOKUP(A258,'QAQC ID Reference Page'!A$2:G$10999,6,FALSE)</f>
        <v>DR</v>
      </c>
      <c r="G258" s="3" t="str">
        <f>VLOOKUP(A258,'QAQC ID Reference Page'!A$2:G$10999,7,FALSE)</f>
        <v>B</v>
      </c>
      <c r="H258" s="3">
        <v>128</v>
      </c>
      <c r="I258" s="3">
        <v>138</v>
      </c>
      <c r="J258" s="3">
        <v>192</v>
      </c>
      <c r="K258" s="3">
        <f t="shared" si="4"/>
        <v>0.192</v>
      </c>
      <c r="L258" s="26">
        <f t="shared" ref="L258:L273" si="5">((I258-H258)/K258)</f>
        <v>52.083333333333336</v>
      </c>
      <c r="M258" s="3"/>
      <c r="N258" s="3"/>
      <c r="O258" s="3"/>
      <c r="P258" s="3"/>
      <c r="Q258" s="3"/>
      <c r="R258" s="3"/>
      <c r="S258" s="3"/>
      <c r="T258" s="3"/>
      <c r="U258" s="3"/>
      <c r="V258" s="3"/>
      <c r="W258" s="3"/>
      <c r="X258" s="3"/>
      <c r="Y258" s="3"/>
      <c r="Z258" s="3"/>
      <c r="AA258" s="3"/>
      <c r="AB258" s="3"/>
    </row>
    <row r="259" spans="1:28" x14ac:dyDescent="0.2">
      <c r="A259" s="3">
        <v>10702</v>
      </c>
      <c r="B259" s="3" t="str">
        <f>VLOOKUP(A259,'QAQC ID Reference Page'!A$1:G$10999,2,FALSE)</f>
        <v>OBS0621</v>
      </c>
      <c r="C259" s="11">
        <f>VLOOKUP(A259,'QAQC ID Reference Page'!A$1:G$10999,3,FALSE)</f>
        <v>44370</v>
      </c>
      <c r="D259" s="12">
        <f>VLOOKUP(A259,'QAQC ID Reference Page'!A$1:G$10999,4,FALSE)</f>
        <v>0.55000000000000004</v>
      </c>
      <c r="E259" s="3">
        <f>VLOOKUP(A259,'QAQC ID Reference Page'!A$1:G$10999,5,FALSE)</f>
        <v>1036</v>
      </c>
      <c r="F259" s="3" t="str">
        <f>VLOOKUP(A259,'QAQC ID Reference Page'!A$2:G$10999,6,FALSE)</f>
        <v>MR</v>
      </c>
      <c r="G259" s="3" t="str">
        <f>VLOOKUP(A259,'QAQC ID Reference Page'!A$2:G$10999,7,FALSE)</f>
        <v>B</v>
      </c>
      <c r="H259" s="3">
        <v>130</v>
      </c>
      <c r="I259" s="3">
        <v>142</v>
      </c>
      <c r="J259" s="3">
        <v>150</v>
      </c>
      <c r="K259" s="3">
        <f t="shared" si="4"/>
        <v>0.15</v>
      </c>
      <c r="L259" s="3">
        <f t="shared" si="5"/>
        <v>80</v>
      </c>
      <c r="M259" s="3"/>
      <c r="N259" s="3"/>
      <c r="O259" s="3"/>
      <c r="P259" s="3"/>
      <c r="Q259" s="3"/>
      <c r="R259" s="3"/>
      <c r="S259" s="3"/>
      <c r="T259" s="3"/>
      <c r="U259" s="3"/>
      <c r="V259" s="3"/>
      <c r="W259" s="3"/>
      <c r="X259" s="3"/>
      <c r="Y259" s="3"/>
      <c r="Z259" s="3"/>
      <c r="AA259" s="3"/>
      <c r="AB259" s="3"/>
    </row>
    <row r="260" spans="1:28" x14ac:dyDescent="0.2">
      <c r="A260" s="3">
        <v>10703</v>
      </c>
      <c r="B260" s="3" t="str">
        <f>VLOOKUP(A260,'QAQC ID Reference Page'!A$1:G$10999,2,FALSE)</f>
        <v>OBS0621</v>
      </c>
      <c r="C260" s="11">
        <f>VLOOKUP(A260,'QAQC ID Reference Page'!A$1:G$10999,3,FALSE)</f>
        <v>44370</v>
      </c>
      <c r="D260" s="12">
        <f>VLOOKUP(A260,'QAQC ID Reference Page'!A$1:G$10999,4,FALSE)</f>
        <v>0.60486111111111107</v>
      </c>
      <c r="E260" s="3">
        <f>VLOOKUP(A260,'QAQC ID Reference Page'!A$1:G$10999,5,FALSE)</f>
        <v>1008</v>
      </c>
      <c r="F260" s="3" t="str">
        <f>VLOOKUP(A260,'QAQC ID Reference Page'!A$2:G$10999,6,FALSE)</f>
        <v>I9-1</v>
      </c>
      <c r="G260" s="3" t="str">
        <f>VLOOKUP(A260,'QAQC ID Reference Page'!A$2:G$10999,7,FALSE)</f>
        <v>S</v>
      </c>
      <c r="H260" s="3">
        <v>131</v>
      </c>
      <c r="I260" s="3">
        <v>139</v>
      </c>
      <c r="J260" s="3">
        <v>150</v>
      </c>
      <c r="K260" s="3">
        <f t="shared" si="4"/>
        <v>0.15</v>
      </c>
      <c r="L260" s="26">
        <f t="shared" si="5"/>
        <v>53.333333333333336</v>
      </c>
      <c r="M260" s="3"/>
      <c r="N260" s="3"/>
      <c r="O260" s="3"/>
      <c r="P260" s="3"/>
      <c r="Q260" s="3"/>
      <c r="R260" s="3"/>
      <c r="S260" s="3"/>
      <c r="T260" s="3"/>
      <c r="U260" s="3"/>
      <c r="V260" s="3"/>
      <c r="W260" s="3"/>
      <c r="X260" s="3"/>
      <c r="Y260" s="3"/>
      <c r="Z260" s="3"/>
      <c r="AA260" s="3"/>
      <c r="AB260" s="3"/>
    </row>
    <row r="261" spans="1:28" x14ac:dyDescent="0.2">
      <c r="A261" s="3">
        <v>10704</v>
      </c>
      <c r="B261" s="3" t="str">
        <f>VLOOKUP(A261,'QAQC ID Reference Page'!A$1:G$10999,2,FALSE)</f>
        <v>OBS0621</v>
      </c>
      <c r="C261" s="11">
        <f>VLOOKUP(A261,'QAQC ID Reference Page'!A$1:G$10999,3,FALSE)</f>
        <v>44370</v>
      </c>
      <c r="D261" s="12">
        <f>VLOOKUP(A261,'QAQC ID Reference Page'!A$1:G$10999,4,FALSE)</f>
        <v>0.50416666666666665</v>
      </c>
      <c r="E261" s="3">
        <f>VLOOKUP(A261,'QAQC ID Reference Page'!A$1:G$10999,5,FALSE)</f>
        <v>1030</v>
      </c>
      <c r="F261" s="3" t="str">
        <f>VLOOKUP(A261,'QAQC ID Reference Page'!A$2:G$10999,6,FALSE)</f>
        <v>G6</v>
      </c>
      <c r="G261" s="3" t="str">
        <f>VLOOKUP(A261,'QAQC ID Reference Page'!A$2:G$10999,7,FALSE)</f>
        <v>B</v>
      </c>
      <c r="H261" s="3">
        <v>132</v>
      </c>
      <c r="I261" s="3">
        <v>141</v>
      </c>
      <c r="J261" s="3">
        <v>170</v>
      </c>
      <c r="K261" s="3">
        <f t="shared" si="4"/>
        <v>0.17</v>
      </c>
      <c r="L261" s="26">
        <f t="shared" si="5"/>
        <v>52.941176470588232</v>
      </c>
      <c r="M261" s="3"/>
      <c r="N261" s="3"/>
      <c r="O261" s="3"/>
      <c r="P261" s="3"/>
      <c r="Q261" s="3"/>
      <c r="R261" s="3"/>
      <c r="S261" s="3"/>
      <c r="T261" s="3"/>
      <c r="U261" s="3"/>
      <c r="V261" s="3"/>
      <c r="W261" s="3"/>
      <c r="X261" s="3"/>
      <c r="Y261" s="3"/>
      <c r="Z261" s="3"/>
      <c r="AA261" s="3"/>
      <c r="AB261" s="3"/>
    </row>
    <row r="262" spans="1:28" x14ac:dyDescent="0.2">
      <c r="A262" s="3">
        <v>10705</v>
      </c>
      <c r="B262" s="3" t="str">
        <f>VLOOKUP(A262,'QAQC ID Reference Page'!A$1:G$10999,2,FALSE)</f>
        <v>OBS0621</v>
      </c>
      <c r="C262" s="11">
        <f>VLOOKUP(A262,'QAQC ID Reference Page'!A$1:G$10999,3,FALSE)</f>
        <v>44370</v>
      </c>
      <c r="D262" s="12">
        <f>VLOOKUP(A262,'QAQC ID Reference Page'!A$1:G$10999,4,FALSE)</f>
        <v>0.52361111111111114</v>
      </c>
      <c r="E262" s="3">
        <f>VLOOKUP(A262,'QAQC ID Reference Page'!A$1:G$10999,5,FALSE)</f>
        <v>1018</v>
      </c>
      <c r="F262" s="3" t="str">
        <f>VLOOKUP(A262,'QAQC ID Reference Page'!A$2:G$10999,6,FALSE)</f>
        <v>DR</v>
      </c>
      <c r="G262" s="3" t="str">
        <f>VLOOKUP(A262,'QAQC ID Reference Page'!A$2:G$10999,7,FALSE)</f>
        <v>S</v>
      </c>
      <c r="H262" s="3">
        <v>132</v>
      </c>
      <c r="I262" s="3">
        <v>141</v>
      </c>
      <c r="J262" s="3">
        <v>170</v>
      </c>
      <c r="K262" s="3">
        <f t="shared" si="4"/>
        <v>0.17</v>
      </c>
      <c r="L262" s="26">
        <f t="shared" si="5"/>
        <v>52.941176470588232</v>
      </c>
      <c r="M262" s="3"/>
      <c r="N262" s="3"/>
      <c r="O262" s="3"/>
      <c r="P262" s="3"/>
      <c r="Q262" s="3"/>
      <c r="R262" s="3"/>
      <c r="S262" s="3"/>
      <c r="T262" s="3"/>
      <c r="U262" s="3"/>
      <c r="V262" s="3"/>
      <c r="W262" s="3"/>
      <c r="X262" s="3"/>
      <c r="Y262" s="3"/>
      <c r="Z262" s="3"/>
      <c r="AA262" s="3"/>
      <c r="AB262" s="3"/>
    </row>
    <row r="263" spans="1:28" x14ac:dyDescent="0.2">
      <c r="A263" s="3">
        <v>10706</v>
      </c>
      <c r="B263" s="3" t="str">
        <f>VLOOKUP(A263,'QAQC ID Reference Page'!A$1:G$10999,2,FALSE)</f>
        <v>OBS0621</v>
      </c>
      <c r="C263" s="11">
        <f>VLOOKUP(A263,'QAQC ID Reference Page'!A$1:G$10999,3,FALSE)</f>
        <v>44370</v>
      </c>
      <c r="D263" s="12">
        <f>VLOOKUP(A263,'QAQC ID Reference Page'!A$1:G$10999,4,FALSE)</f>
        <v>0.56319444444444444</v>
      </c>
      <c r="E263" s="3">
        <f>VLOOKUP(A263,'QAQC ID Reference Page'!A$1:G$10999,5,FALSE)</f>
        <v>1023</v>
      </c>
      <c r="F263" s="3" t="str">
        <f>VLOOKUP(A263,'QAQC ID Reference Page'!A$2:G$10999,6,FALSE)</f>
        <v>TR</v>
      </c>
      <c r="G263" s="3" t="str">
        <f>VLOOKUP(A263,'QAQC ID Reference Page'!A$2:G$10999,7,FALSE)</f>
        <v>S</v>
      </c>
      <c r="H263" s="3">
        <v>132</v>
      </c>
      <c r="I263" s="3">
        <v>141</v>
      </c>
      <c r="J263" s="3">
        <v>170</v>
      </c>
      <c r="K263" s="3">
        <f t="shared" si="4"/>
        <v>0.17</v>
      </c>
      <c r="L263" s="26">
        <f t="shared" si="5"/>
        <v>52.941176470588232</v>
      </c>
      <c r="M263" s="3"/>
      <c r="N263" s="3"/>
      <c r="O263" s="3"/>
      <c r="P263" s="3"/>
      <c r="Q263" s="3"/>
      <c r="R263" s="3"/>
      <c r="S263" s="3"/>
      <c r="T263" s="3"/>
      <c r="U263" s="3"/>
      <c r="V263" s="3"/>
      <c r="W263" s="3"/>
      <c r="X263" s="3"/>
      <c r="Y263" s="3"/>
      <c r="Z263" s="3"/>
      <c r="AA263" s="3"/>
      <c r="AB263" s="3"/>
    </row>
    <row r="264" spans="1:28" x14ac:dyDescent="0.2">
      <c r="A264" s="3">
        <v>10707</v>
      </c>
      <c r="B264" s="3" t="str">
        <f>VLOOKUP(A264,'QAQC ID Reference Page'!A$1:G$10999,2,FALSE)</f>
        <v>OBS0621</v>
      </c>
      <c r="C264" s="11">
        <f>VLOOKUP(A264,'QAQC ID Reference Page'!A$1:G$10999,3,FALSE)</f>
        <v>44370</v>
      </c>
      <c r="D264" s="12">
        <f>VLOOKUP(A264,'QAQC ID Reference Page'!A$1:G$10999,4,FALSE)</f>
        <v>0.48680555555555555</v>
      </c>
      <c r="E264" s="3">
        <f>VLOOKUP(A264,'QAQC ID Reference Page'!A$1:G$10999,5,FALSE)</f>
        <v>1033</v>
      </c>
      <c r="F264" s="3" t="str">
        <f>VLOOKUP(A264,'QAQC ID Reference Page'!A$2:G$10999,6,FALSE)</f>
        <v>EFR</v>
      </c>
      <c r="G264" s="3" t="str">
        <f>VLOOKUP(A264,'QAQC ID Reference Page'!A$2:G$10999,7,FALSE)</f>
        <v>B</v>
      </c>
      <c r="H264" s="3">
        <v>129</v>
      </c>
      <c r="I264" s="3">
        <v>137</v>
      </c>
      <c r="J264" s="3">
        <v>170</v>
      </c>
      <c r="K264" s="3">
        <f t="shared" si="4"/>
        <v>0.17</v>
      </c>
      <c r="L264" s="26">
        <f t="shared" si="5"/>
        <v>47.058823529411761</v>
      </c>
      <c r="M264" s="3"/>
      <c r="N264" s="3"/>
      <c r="O264" s="3"/>
      <c r="P264" s="3"/>
      <c r="Q264" s="3"/>
      <c r="R264" s="3"/>
      <c r="S264" s="3"/>
      <c r="T264" s="3"/>
      <c r="U264" s="3"/>
      <c r="V264" s="3"/>
      <c r="W264" s="3"/>
      <c r="X264" s="3"/>
      <c r="Y264" s="3"/>
      <c r="Z264" s="3"/>
      <c r="AA264" s="3"/>
      <c r="AB264" s="3"/>
    </row>
    <row r="265" spans="1:28" x14ac:dyDescent="0.2">
      <c r="A265" s="3">
        <v>10708</v>
      </c>
      <c r="B265" s="3" t="str">
        <f>VLOOKUP(A265,'QAQC ID Reference Page'!A$1:G$10999,2,FALSE)</f>
        <v>OBS0621</v>
      </c>
      <c r="C265" s="11">
        <f>VLOOKUP(A265,'QAQC ID Reference Page'!A$1:G$10999,3,FALSE)</f>
        <v>44370</v>
      </c>
      <c r="D265" s="12">
        <f>VLOOKUP(A265,'QAQC ID Reference Page'!A$1:G$10999,4,FALSE)</f>
        <v>0.48680555555555555</v>
      </c>
      <c r="E265" s="3">
        <f>VLOOKUP(A265,'QAQC ID Reference Page'!A$1:G$10999,5,FALSE)</f>
        <v>1005</v>
      </c>
      <c r="F265" s="3" t="str">
        <f>VLOOKUP(A265,'QAQC ID Reference Page'!A$2:G$10999,6,FALSE)</f>
        <v>EFR</v>
      </c>
      <c r="G265" s="3" t="str">
        <f>VLOOKUP(A265,'QAQC ID Reference Page'!A$2:G$10999,7,FALSE)</f>
        <v>S</v>
      </c>
      <c r="H265" s="3">
        <v>130</v>
      </c>
      <c r="I265" s="3">
        <v>137</v>
      </c>
      <c r="J265" s="3">
        <v>170</v>
      </c>
      <c r="K265" s="3">
        <f t="shared" si="4"/>
        <v>0.17</v>
      </c>
      <c r="L265" s="26">
        <f t="shared" si="5"/>
        <v>41.17647058823529</v>
      </c>
      <c r="M265" s="3"/>
      <c r="N265" s="3"/>
      <c r="O265" s="3"/>
      <c r="P265" s="3"/>
      <c r="Q265" s="3"/>
      <c r="R265" s="3"/>
      <c r="S265" s="3"/>
      <c r="T265" s="3"/>
      <c r="U265" s="3"/>
      <c r="V265" s="3"/>
      <c r="W265" s="3"/>
      <c r="X265" s="3"/>
      <c r="Y265" s="3"/>
      <c r="Z265" s="3"/>
      <c r="AA265" s="3"/>
      <c r="AB265" s="3"/>
    </row>
    <row r="266" spans="1:28" x14ac:dyDescent="0.2">
      <c r="A266" s="3">
        <v>10709</v>
      </c>
      <c r="B266" s="3" t="str">
        <f>VLOOKUP(A266,'QAQC ID Reference Page'!A$1:G$10999,2,FALSE)</f>
        <v>OBS0621</v>
      </c>
      <c r="C266" s="11">
        <f>VLOOKUP(A266,'QAQC ID Reference Page'!A$1:G$10999,3,FALSE)</f>
        <v>44370</v>
      </c>
      <c r="D266" s="12">
        <f>VLOOKUP(A266,'QAQC ID Reference Page'!A$1:G$10999,4,FALSE)</f>
        <v>0.55000000000000004</v>
      </c>
      <c r="E266" s="3">
        <f>VLOOKUP(A266,'QAQC ID Reference Page'!A$1:G$10999,5,FALSE)</f>
        <v>1028</v>
      </c>
      <c r="F266" s="3" t="str">
        <f>VLOOKUP(A266,'QAQC ID Reference Page'!A$2:G$10999,6,FALSE)</f>
        <v>MR</v>
      </c>
      <c r="G266" s="3" t="str">
        <f>VLOOKUP(A266,'QAQC ID Reference Page'!A$2:G$10999,7,FALSE)</f>
        <v>S</v>
      </c>
      <c r="H266" s="3">
        <v>130</v>
      </c>
      <c r="I266" s="3">
        <v>140</v>
      </c>
      <c r="J266" s="3">
        <v>170</v>
      </c>
      <c r="K266" s="3">
        <f t="shared" si="4"/>
        <v>0.17</v>
      </c>
      <c r="L266" s="26">
        <f t="shared" si="5"/>
        <v>58.823529411764703</v>
      </c>
      <c r="M266" s="3"/>
      <c r="N266" s="3"/>
      <c r="O266" s="3"/>
      <c r="P266" s="3"/>
      <c r="Q266" s="3"/>
      <c r="R266" s="3"/>
      <c r="S266" s="3"/>
      <c r="T266" s="3"/>
      <c r="U266" s="3"/>
      <c r="V266" s="3"/>
      <c r="W266" s="3"/>
      <c r="X266" s="3"/>
      <c r="Y266" s="3"/>
      <c r="Z266" s="3"/>
      <c r="AA266" s="3"/>
      <c r="AB266" s="3"/>
    </row>
    <row r="267" spans="1:28" x14ac:dyDescent="0.2">
      <c r="A267" s="3">
        <v>10710</v>
      </c>
      <c r="B267" s="3" t="str">
        <f>VLOOKUP(A267,'QAQC ID Reference Page'!A$1:G$10999,2,FALSE)</f>
        <v>OBS0621</v>
      </c>
      <c r="C267" s="11">
        <f>VLOOKUP(A267,'QAQC ID Reference Page'!A$1:G$10999,3,FALSE)</f>
        <v>44370</v>
      </c>
      <c r="D267" s="12">
        <f>VLOOKUP(A267,'QAQC ID Reference Page'!A$1:G$10999,4,FALSE)</f>
        <v>0.50416666666666665</v>
      </c>
      <c r="E267" s="3">
        <f>VLOOKUP(A267,'QAQC ID Reference Page'!A$1:G$10999,5,FALSE)</f>
        <v>1026</v>
      </c>
      <c r="F267" s="3" t="str">
        <f>VLOOKUP(A267,'QAQC ID Reference Page'!A$2:G$10999,6,FALSE)</f>
        <v>G6</v>
      </c>
      <c r="G267" s="3" t="str">
        <f>VLOOKUP(A267,'QAQC ID Reference Page'!A$2:G$10999,7,FALSE)</f>
        <v>S</v>
      </c>
      <c r="H267" s="3">
        <v>131</v>
      </c>
      <c r="I267" s="3">
        <v>140</v>
      </c>
      <c r="J267" s="3">
        <v>170</v>
      </c>
      <c r="K267" s="3">
        <f t="shared" si="4"/>
        <v>0.17</v>
      </c>
      <c r="L267" s="26">
        <f t="shared" si="5"/>
        <v>52.941176470588232</v>
      </c>
      <c r="M267" s="3"/>
      <c r="N267" s="3"/>
      <c r="O267" s="3"/>
      <c r="P267" s="3"/>
      <c r="Q267" s="3"/>
      <c r="R267" s="3"/>
      <c r="S267" s="3"/>
      <c r="T267" s="3"/>
      <c r="U267" s="3"/>
      <c r="V267" s="3"/>
      <c r="W267" s="3"/>
      <c r="X267" s="3"/>
      <c r="Y267" s="3"/>
      <c r="Z267" s="3"/>
      <c r="AA267" s="3"/>
      <c r="AB267" s="3"/>
    </row>
    <row r="268" spans="1:28" x14ac:dyDescent="0.2">
      <c r="A268" s="3">
        <v>10711</v>
      </c>
      <c r="B268" s="3" t="str">
        <f>VLOOKUP(A268,'QAQC ID Reference Page'!A$1:G$10999,2,FALSE)</f>
        <v>OBS0621</v>
      </c>
      <c r="C268" s="11">
        <f>VLOOKUP(A268,'QAQC ID Reference Page'!A$1:G$10999,3,FALSE)</f>
        <v>44370</v>
      </c>
      <c r="D268" s="12">
        <f>VLOOKUP(A268,'QAQC ID Reference Page'!A$1:G$10999,4,FALSE)</f>
        <v>0.56319444444444444</v>
      </c>
      <c r="E268" s="3">
        <f>VLOOKUP(A268,'QAQC ID Reference Page'!A$1:G$10999,5,FALSE)</f>
        <v>1025</v>
      </c>
      <c r="F268" s="3" t="str">
        <f>VLOOKUP(A268,'QAQC ID Reference Page'!A$2:G$10999,6,FALSE)</f>
        <v>TR</v>
      </c>
      <c r="G268" s="3" t="str">
        <f>VLOOKUP(A268,'QAQC ID Reference Page'!A$2:G$10999,7,FALSE)</f>
        <v>B</v>
      </c>
      <c r="H268" s="3">
        <v>131</v>
      </c>
      <c r="I268" s="3">
        <v>143</v>
      </c>
      <c r="J268" s="3">
        <v>170</v>
      </c>
      <c r="K268" s="3">
        <f t="shared" si="4"/>
        <v>0.17</v>
      </c>
      <c r="L268" s="26">
        <f t="shared" si="5"/>
        <v>70.588235294117638</v>
      </c>
      <c r="M268" s="3"/>
      <c r="N268" s="3"/>
      <c r="O268" s="3"/>
      <c r="P268" s="3"/>
      <c r="Q268" s="3"/>
      <c r="R268" s="3"/>
      <c r="S268" s="3"/>
      <c r="T268" s="3"/>
      <c r="U268" s="3"/>
      <c r="V268" s="3"/>
      <c r="W268" s="3"/>
      <c r="X268" s="3"/>
      <c r="Y268" s="3"/>
      <c r="Z268" s="3"/>
      <c r="AA268" s="3"/>
      <c r="AB268" s="3"/>
    </row>
    <row r="269" spans="1:28" x14ac:dyDescent="0.2">
      <c r="A269" s="3">
        <v>10712</v>
      </c>
      <c r="B269" s="3" t="str">
        <f>VLOOKUP(A269,'QAQC ID Reference Page'!A$1:G$10999,2,FALSE)</f>
        <v>OBS0621</v>
      </c>
      <c r="C269" s="11">
        <f>VLOOKUP(A269,'QAQC ID Reference Page'!A$1:G$10999,3,FALSE)</f>
        <v>44370</v>
      </c>
      <c r="D269" s="12">
        <f>VLOOKUP(A269,'QAQC ID Reference Page'!A$1:G$10999,4,FALSE)</f>
        <v>0.60486111111111107</v>
      </c>
      <c r="E269" s="3">
        <f>VLOOKUP(A269,'QAQC ID Reference Page'!A$1:G$10999,5,FALSE)</f>
        <v>1029</v>
      </c>
      <c r="F269" s="3" t="str">
        <f>VLOOKUP(A269,'QAQC ID Reference Page'!A$2:G$10999,6,FALSE)</f>
        <v>I9-1</v>
      </c>
      <c r="G269" s="3" t="str">
        <f>VLOOKUP(A269,'QAQC ID Reference Page'!A$2:G$10999,7,FALSE)</f>
        <v>B</v>
      </c>
      <c r="H269" s="3">
        <v>127</v>
      </c>
      <c r="I269" s="3">
        <v>137</v>
      </c>
      <c r="J269" s="3">
        <v>170</v>
      </c>
      <c r="K269" s="3">
        <f t="shared" si="4"/>
        <v>0.17</v>
      </c>
      <c r="L269" s="26">
        <f t="shared" si="5"/>
        <v>58.823529411764703</v>
      </c>
      <c r="M269" s="3"/>
      <c r="N269" s="3"/>
      <c r="O269" s="3"/>
      <c r="P269" s="3"/>
      <c r="Q269" s="3"/>
      <c r="R269" s="3"/>
      <c r="S269" s="3"/>
      <c r="T269" s="3"/>
      <c r="U269" s="3"/>
      <c r="V269" s="3"/>
      <c r="W269" s="3"/>
      <c r="X269" s="3"/>
      <c r="Y269" s="3"/>
      <c r="Z269" s="3"/>
      <c r="AA269" s="3"/>
      <c r="AB269" s="3"/>
    </row>
    <row r="270" spans="1:28" x14ac:dyDescent="0.2">
      <c r="A270" s="3">
        <v>10713</v>
      </c>
      <c r="B270" s="3" t="str">
        <f>VLOOKUP(A270,'QAQC ID Reference Page'!A$1:G$10999,2,FALSE)</f>
        <v>OBS0621</v>
      </c>
      <c r="C270" s="11">
        <f>VLOOKUP(A270,'QAQC ID Reference Page'!A$1:G$10999,3,FALSE)</f>
        <v>44370</v>
      </c>
      <c r="D270" s="12">
        <f>VLOOKUP(A270,'QAQC ID Reference Page'!A$1:G$10999,4,FALSE)</f>
        <v>0.57777777777777772</v>
      </c>
      <c r="E270" s="3">
        <f>VLOOKUP(A270,'QAQC ID Reference Page'!A$1:G$10999,5,FALSE)</f>
        <v>1022</v>
      </c>
      <c r="F270" s="3" t="str">
        <f>VLOOKUP(A270,'QAQC ID Reference Page'!A$2:G$10999,6,FALSE)</f>
        <v>TR-up</v>
      </c>
      <c r="G270" s="3" t="str">
        <f>VLOOKUP(A270,'QAQC ID Reference Page'!A$2:G$10999,7,FALSE)</f>
        <v>S</v>
      </c>
      <c r="H270" s="3">
        <v>133</v>
      </c>
      <c r="I270" s="3">
        <v>142</v>
      </c>
      <c r="J270" s="3">
        <v>170</v>
      </c>
      <c r="K270" s="3">
        <f t="shared" si="4"/>
        <v>0.17</v>
      </c>
      <c r="L270" s="26">
        <f t="shared" si="5"/>
        <v>52.941176470588232</v>
      </c>
      <c r="M270" s="3"/>
      <c r="N270" s="3"/>
      <c r="O270" s="3"/>
      <c r="P270" s="3"/>
      <c r="Q270" s="3"/>
      <c r="R270" s="3"/>
      <c r="S270" s="3"/>
      <c r="T270" s="3"/>
      <c r="U270" s="3"/>
      <c r="V270" s="3"/>
      <c r="W270" s="3"/>
      <c r="X270" s="3"/>
      <c r="Y270" s="3"/>
      <c r="Z270" s="3"/>
      <c r="AA270" s="3"/>
      <c r="AB270" s="3"/>
    </row>
    <row r="271" spans="1:28" x14ac:dyDescent="0.2">
      <c r="A271" s="3">
        <v>10714</v>
      </c>
      <c r="B271" s="3" t="str">
        <f>VLOOKUP(A271,'QAQC ID Reference Page'!A$1:G$10999,2,FALSE)</f>
        <v>OBS0621</v>
      </c>
      <c r="C271" s="11">
        <f>VLOOKUP(A271,'QAQC ID Reference Page'!A$1:G$10999,3,FALSE)</f>
        <v>44370</v>
      </c>
      <c r="D271" s="12">
        <f>VLOOKUP(A271,'QAQC ID Reference Page'!A$1:G$10999,4,FALSE)</f>
        <v>0.59097222222222223</v>
      </c>
      <c r="E271" s="3">
        <f>VLOOKUP(A271,'QAQC ID Reference Page'!A$1:G$10999,5,FALSE)</f>
        <v>1006</v>
      </c>
      <c r="F271" s="3" t="str">
        <f>VLOOKUP(A271,'QAQC ID Reference Page'!A$2:G$10999,6,FALSE)</f>
        <v>BR</v>
      </c>
      <c r="G271" s="3" t="str">
        <f>VLOOKUP(A271,'QAQC ID Reference Page'!A$2:G$10999,7,FALSE)</f>
        <v>B</v>
      </c>
      <c r="H271" s="3">
        <v>131</v>
      </c>
      <c r="I271" s="3">
        <v>148</v>
      </c>
      <c r="J271" s="3">
        <v>170</v>
      </c>
      <c r="K271" s="3">
        <f t="shared" si="4"/>
        <v>0.17</v>
      </c>
      <c r="L271" s="3">
        <f t="shared" si="5"/>
        <v>99.999999999999986</v>
      </c>
      <c r="M271" s="3"/>
      <c r="N271" s="3"/>
      <c r="O271" s="3"/>
      <c r="P271" s="3"/>
      <c r="Q271" s="3"/>
      <c r="R271" s="3"/>
      <c r="S271" s="3"/>
      <c r="T271" s="3"/>
      <c r="U271" s="3"/>
      <c r="V271" s="3"/>
      <c r="W271" s="3"/>
      <c r="X271" s="3"/>
      <c r="Y271" s="3"/>
      <c r="Z271" s="3"/>
      <c r="AA271" s="3"/>
      <c r="AB271" s="3"/>
    </row>
    <row r="272" spans="1:28" x14ac:dyDescent="0.2">
      <c r="A272" s="3">
        <v>10715</v>
      </c>
      <c r="B272" s="3" t="str">
        <f>VLOOKUP(A272,'QAQC ID Reference Page'!A$1:G$10999,2,FALSE)</f>
        <v>OBS0621</v>
      </c>
      <c r="C272" s="11">
        <f>VLOOKUP(A272,'QAQC ID Reference Page'!A$1:G$10999,3,FALSE)</f>
        <v>44370</v>
      </c>
      <c r="D272" s="12">
        <f>VLOOKUP(A272,'QAQC ID Reference Page'!A$1:G$10999,4,FALSE)</f>
        <v>0.57777777777777772</v>
      </c>
      <c r="E272" s="3">
        <f>VLOOKUP(A272,'QAQC ID Reference Page'!A$1:G$10999,5,FALSE)</f>
        <v>1041</v>
      </c>
      <c r="F272" s="3" t="str">
        <f>VLOOKUP(A272,'QAQC ID Reference Page'!A$2:G$10999,6,FALSE)</f>
        <v>TR-up</v>
      </c>
      <c r="G272" s="3" t="str">
        <f>VLOOKUP(A272,'QAQC ID Reference Page'!A$2:G$10999,7,FALSE)</f>
        <v>B</v>
      </c>
      <c r="H272" s="3">
        <v>129</v>
      </c>
      <c r="I272" s="3">
        <v>143</v>
      </c>
      <c r="J272" s="3">
        <v>170</v>
      </c>
      <c r="K272" s="3">
        <f t="shared" si="4"/>
        <v>0.17</v>
      </c>
      <c r="L272" s="26">
        <f t="shared" si="5"/>
        <v>82.35294117647058</v>
      </c>
      <c r="M272" s="3"/>
      <c r="N272" s="3"/>
      <c r="O272" s="3"/>
      <c r="P272" s="3"/>
      <c r="Q272" s="3"/>
      <c r="R272" s="3"/>
      <c r="S272" s="3"/>
      <c r="T272" s="3"/>
      <c r="U272" s="3"/>
      <c r="V272" s="3"/>
      <c r="W272" s="3"/>
      <c r="X272" s="3"/>
      <c r="Y272" s="3"/>
      <c r="Z272" s="3"/>
      <c r="AA272" s="3"/>
      <c r="AB272" s="3"/>
    </row>
    <row r="273" spans="1:28" x14ac:dyDescent="0.2">
      <c r="A273" s="3">
        <v>10716</v>
      </c>
      <c r="B273" s="3" t="str">
        <f>VLOOKUP(A273,'QAQC ID Reference Page'!A$1:G$10999,2,FALSE)</f>
        <v>OBS0621</v>
      </c>
      <c r="C273" s="11">
        <f>VLOOKUP(A273,'QAQC ID Reference Page'!A$1:G$10999,3,FALSE)</f>
        <v>44370</v>
      </c>
      <c r="D273" s="12">
        <f>VLOOKUP(A273,'QAQC ID Reference Page'!A$1:G$10999,4,FALSE)</f>
        <v>0.59097222222222223</v>
      </c>
      <c r="E273" s="3">
        <f>VLOOKUP(A273,'QAQC ID Reference Page'!A$1:G$10999,5,FALSE)</f>
        <v>1003</v>
      </c>
      <c r="F273" s="3" t="str">
        <f>VLOOKUP(A273,'QAQC ID Reference Page'!A$2:G$10999,6,FALSE)</f>
        <v>BR</v>
      </c>
      <c r="G273" s="3" t="str">
        <f>VLOOKUP(A273,'QAQC ID Reference Page'!A$2:G$10999,7,FALSE)</f>
        <v>S</v>
      </c>
      <c r="H273" s="3">
        <v>130</v>
      </c>
      <c r="I273" s="3">
        <v>138</v>
      </c>
      <c r="J273" s="3">
        <v>170</v>
      </c>
      <c r="K273" s="3">
        <f t="shared" si="4"/>
        <v>0.17</v>
      </c>
      <c r="L273" s="26">
        <f t="shared" si="5"/>
        <v>47.058823529411761</v>
      </c>
      <c r="M273" s="3"/>
      <c r="N273" s="3"/>
      <c r="O273" s="3"/>
      <c r="P273" s="3"/>
      <c r="Q273" s="3"/>
      <c r="R273" s="3"/>
      <c r="S273" s="3"/>
      <c r="T273" s="3"/>
      <c r="U273" s="3"/>
      <c r="V273" s="3"/>
      <c r="W273" s="3"/>
      <c r="X273" s="3"/>
      <c r="Y273" s="3"/>
      <c r="Z273" s="3"/>
      <c r="AA273" s="3"/>
      <c r="AB273" s="3"/>
    </row>
    <row r="274" spans="1:28" x14ac:dyDescent="0.2">
      <c r="A274" s="3">
        <v>10717</v>
      </c>
      <c r="B274" s="3" t="str">
        <f>VLOOKUP(A274,'QAQC ID Reference Page'!A$1:G$10999,2,FALSE)</f>
        <v>OBS0621</v>
      </c>
      <c r="C274" s="11">
        <f>VLOOKUP(A274,'QAQC ID Reference Page'!A$1:G$10999,3,FALSE)</f>
        <v>44370</v>
      </c>
      <c r="D274" s="12">
        <f>VLOOKUP(A274,'QAQC ID Reference Page'!A$1:G$10999,4,FALSE)</f>
        <v>0.62986111111111109</v>
      </c>
      <c r="E274" s="3">
        <f>VLOOKUP(A274,'QAQC ID Reference Page'!A$1:G$10999,5,FALSE)</f>
        <v>1004</v>
      </c>
      <c r="F274" s="3" t="str">
        <f>VLOOKUP(A274,'QAQC ID Reference Page'!A$2:G$10999,6,FALSE)</f>
        <v>I7C</v>
      </c>
      <c r="G274" s="3" t="str">
        <f>VLOOKUP(A274,'QAQC ID Reference Page'!A$2:G$10999,7,FALSE)</f>
        <v>S</v>
      </c>
      <c r="H274" s="3">
        <v>131</v>
      </c>
      <c r="I274" s="3">
        <v>143</v>
      </c>
      <c r="J274" s="3" t="s">
        <v>46</v>
      </c>
      <c r="K274" s="3" t="s">
        <v>46</v>
      </c>
      <c r="L274" s="3" t="s">
        <v>46</v>
      </c>
      <c r="M274" s="3"/>
      <c r="N274" s="3"/>
      <c r="O274" s="3"/>
      <c r="P274" s="3"/>
      <c r="Q274" s="3"/>
      <c r="R274" s="3"/>
      <c r="S274" s="3"/>
      <c r="T274" s="3"/>
      <c r="U274" s="3"/>
      <c r="V274" s="3"/>
      <c r="W274" s="3"/>
      <c r="X274" s="3"/>
      <c r="Y274" s="3"/>
      <c r="Z274" s="3"/>
      <c r="AA274" s="3"/>
      <c r="AB274" s="3"/>
    </row>
    <row r="275" spans="1:28" x14ac:dyDescent="0.2">
      <c r="A275" s="3">
        <v>10718</v>
      </c>
      <c r="B275" s="3" t="str">
        <f>VLOOKUP(A275,'QAQC ID Reference Page'!A$1:G$10999,2,FALSE)</f>
        <v>OBS0621</v>
      </c>
      <c r="C275" s="11">
        <f>VLOOKUP(A275,'QAQC ID Reference Page'!A$1:G$10999,3,FALSE)</f>
        <v>44370</v>
      </c>
      <c r="D275" s="12">
        <f>VLOOKUP(A275,'QAQC ID Reference Page'!A$1:G$10999,4,FALSE)</f>
        <v>0.62986111111111109</v>
      </c>
      <c r="E275" s="3">
        <f>VLOOKUP(A275,'QAQC ID Reference Page'!A$1:G$10999,5,FALSE)</f>
        <v>1027</v>
      </c>
      <c r="F275" s="3" t="str">
        <f>VLOOKUP(A275,'QAQC ID Reference Page'!A$2:G$10999,6,FALSE)</f>
        <v>I7C</v>
      </c>
      <c r="G275" s="3" t="str">
        <f>VLOOKUP(A275,'QAQC ID Reference Page'!A$2:G$10999,7,FALSE)</f>
        <v>B</v>
      </c>
      <c r="H275" s="3">
        <v>130</v>
      </c>
      <c r="I275" s="3">
        <v>141</v>
      </c>
      <c r="J275" s="3" t="s">
        <v>46</v>
      </c>
      <c r="K275" s="3" t="s">
        <v>46</v>
      </c>
      <c r="L275" s="3" t="s">
        <v>46</v>
      </c>
      <c r="M275" s="3"/>
      <c r="N275" s="3"/>
      <c r="O275" s="3"/>
      <c r="P275" s="3"/>
      <c r="Q275" s="3"/>
      <c r="R275" s="3"/>
      <c r="S275" s="3"/>
      <c r="T275" s="3"/>
      <c r="U275" s="3"/>
      <c r="V275" s="3"/>
      <c r="W275" s="3"/>
      <c r="X275" s="3"/>
      <c r="Y275" s="3"/>
      <c r="Z275" s="3"/>
      <c r="AA275" s="3"/>
      <c r="AB275" s="3"/>
    </row>
    <row r="276" spans="1:28" x14ac:dyDescent="0.2">
      <c r="A276" s="3">
        <v>10719</v>
      </c>
      <c r="B276" s="3" t="str">
        <f>VLOOKUP(A276,'QAQC ID Reference Page'!A$1:G$10999,2,FALSE)</f>
        <v>OBS0621</v>
      </c>
      <c r="C276" s="11">
        <f>VLOOKUP(A276,'QAQC ID Reference Page'!A$1:G$10999,3,FALSE)</f>
        <v>44372</v>
      </c>
      <c r="D276" s="12">
        <f>VLOOKUP(A276,'QAQC ID Reference Page'!A$1:G$10999,4,FALSE)</f>
        <v>0.28402777777777777</v>
      </c>
      <c r="E276" s="3">
        <f>VLOOKUP(A276,'QAQC ID Reference Page'!A$1:G$10999,5,FALSE)</f>
        <v>1011</v>
      </c>
      <c r="F276" s="3" t="str">
        <f>VLOOKUP(A276,'QAQC ID Reference Page'!A$2:G$10999,6,FALSE)</f>
        <v>B7C</v>
      </c>
      <c r="G276" s="3" t="str">
        <f>VLOOKUP(A276,'QAQC ID Reference Page'!A$2:G$10999,7,FALSE)</f>
        <v>S</v>
      </c>
      <c r="H276" s="3">
        <v>132</v>
      </c>
      <c r="I276" s="3">
        <v>138</v>
      </c>
      <c r="J276" s="3">
        <v>250</v>
      </c>
      <c r="K276" s="3">
        <f t="shared" ref="K276:K530" si="6">J276/1000</f>
        <v>0.25</v>
      </c>
      <c r="L276" s="3">
        <f t="shared" ref="L276:L287" si="7">((I276-H276)/K276)</f>
        <v>24</v>
      </c>
      <c r="M276" s="3"/>
      <c r="N276" s="3"/>
      <c r="O276" s="3"/>
      <c r="P276" s="3"/>
      <c r="Q276" s="3"/>
      <c r="R276" s="3"/>
      <c r="S276" s="3"/>
      <c r="T276" s="3"/>
      <c r="U276" s="3"/>
      <c r="V276" s="3"/>
      <c r="W276" s="3"/>
      <c r="X276" s="3"/>
      <c r="Y276" s="3"/>
      <c r="Z276" s="3"/>
      <c r="AA276" s="3"/>
      <c r="AB276" s="3"/>
    </row>
    <row r="277" spans="1:28" x14ac:dyDescent="0.2">
      <c r="A277" s="3">
        <v>10720</v>
      </c>
      <c r="B277" s="3" t="str">
        <f>VLOOKUP(A277,'QAQC ID Reference Page'!A$1:G$10999,2,FALSE)</f>
        <v>OBS0621</v>
      </c>
      <c r="C277" s="11">
        <f>VLOOKUP(A277,'QAQC ID Reference Page'!A$1:G$10999,3,FALSE)</f>
        <v>44372</v>
      </c>
      <c r="D277" s="12">
        <f>VLOOKUP(A277,'QAQC ID Reference Page'!A$1:G$10999,4,FALSE)</f>
        <v>0.28402777777777777</v>
      </c>
      <c r="E277" s="3">
        <f>VLOOKUP(A277,'QAQC ID Reference Page'!A$1:G$10999,5,FALSE)</f>
        <v>1012</v>
      </c>
      <c r="F277" s="3" t="str">
        <f>VLOOKUP(A277,'QAQC ID Reference Page'!A$2:G$10999,6,FALSE)</f>
        <v>B7C</v>
      </c>
      <c r="G277" s="3" t="str">
        <f>VLOOKUP(A277,'QAQC ID Reference Page'!A$2:G$10999,7,FALSE)</f>
        <v>B</v>
      </c>
      <c r="H277" s="3">
        <v>132</v>
      </c>
      <c r="I277" s="3">
        <v>138</v>
      </c>
      <c r="J277" s="3">
        <v>250</v>
      </c>
      <c r="K277" s="3">
        <f t="shared" si="6"/>
        <v>0.25</v>
      </c>
      <c r="L277" s="3">
        <f t="shared" si="7"/>
        <v>24</v>
      </c>
      <c r="M277" s="3"/>
      <c r="N277" s="3"/>
      <c r="O277" s="3"/>
      <c r="P277" s="3"/>
      <c r="Q277" s="3"/>
      <c r="R277" s="3"/>
      <c r="S277" s="3"/>
      <c r="T277" s="3"/>
      <c r="U277" s="3"/>
      <c r="V277" s="3"/>
      <c r="W277" s="3"/>
      <c r="X277" s="3"/>
      <c r="Y277" s="3"/>
      <c r="Z277" s="3"/>
      <c r="AA277" s="3"/>
      <c r="AB277" s="3"/>
    </row>
    <row r="278" spans="1:28" x14ac:dyDescent="0.2">
      <c r="A278" s="3">
        <v>10721</v>
      </c>
      <c r="B278" s="3" t="str">
        <f>VLOOKUP(A278,'QAQC ID Reference Page'!A$1:G$10999,2,FALSE)</f>
        <v>OBS0621</v>
      </c>
      <c r="C278" s="11">
        <f>VLOOKUP(A278,'QAQC ID Reference Page'!A$1:G$10999,3,FALSE)</f>
        <v>44372</v>
      </c>
      <c r="D278" s="12">
        <f>VLOOKUP(A278,'QAQC ID Reference Page'!A$1:G$10999,4,FALSE)</f>
        <v>0.32291666666666669</v>
      </c>
      <c r="E278" s="3">
        <f>VLOOKUP(A278,'QAQC ID Reference Page'!A$1:G$10999,5,FALSE)</f>
        <v>1013</v>
      </c>
      <c r="F278" s="3" t="str">
        <f>VLOOKUP(A278,'QAQC ID Reference Page'!A$2:G$10999,6,FALSE)</f>
        <v>B11</v>
      </c>
      <c r="G278" s="3" t="str">
        <f>VLOOKUP(A278,'QAQC ID Reference Page'!A$2:G$10999,7,FALSE)</f>
        <v>S</v>
      </c>
      <c r="H278" s="3">
        <v>131</v>
      </c>
      <c r="I278" s="3">
        <v>137</v>
      </c>
      <c r="J278" s="3">
        <v>250</v>
      </c>
      <c r="K278" s="3">
        <f t="shared" si="6"/>
        <v>0.25</v>
      </c>
      <c r="L278" s="3">
        <f t="shared" si="7"/>
        <v>24</v>
      </c>
      <c r="M278" s="3"/>
      <c r="N278" s="3"/>
      <c r="O278" s="3"/>
      <c r="P278" s="3"/>
      <c r="Q278" s="3"/>
      <c r="R278" s="3"/>
      <c r="S278" s="3"/>
      <c r="T278" s="3"/>
      <c r="U278" s="3"/>
      <c r="V278" s="3"/>
      <c r="W278" s="3"/>
      <c r="X278" s="3"/>
      <c r="Y278" s="3"/>
      <c r="Z278" s="3"/>
      <c r="AA278" s="3"/>
      <c r="AB278" s="3"/>
    </row>
    <row r="279" spans="1:28" x14ac:dyDescent="0.2">
      <c r="A279" s="3">
        <v>10722</v>
      </c>
      <c r="B279" s="3" t="str">
        <f>VLOOKUP(A279,'QAQC ID Reference Page'!A$1:G$10999,2,FALSE)</f>
        <v>OBS0621</v>
      </c>
      <c r="C279" s="11">
        <f>VLOOKUP(A279,'QAQC ID Reference Page'!A$1:G$10999,3,FALSE)</f>
        <v>44372</v>
      </c>
      <c r="D279" s="12">
        <f>VLOOKUP(A279,'QAQC ID Reference Page'!A$1:G$10999,4,FALSE)</f>
        <v>0.34305555555555556</v>
      </c>
      <c r="E279" s="3">
        <f>VLOOKUP(A279,'QAQC ID Reference Page'!A$1:G$10999,5,FALSE)</f>
        <v>1015</v>
      </c>
      <c r="F279" s="3" t="str">
        <f>VLOOKUP(A279,'QAQC ID Reference Page'!A$2:G$10999,6,FALSE)</f>
        <v>BSR</v>
      </c>
      <c r="G279" s="3" t="str">
        <f>VLOOKUP(A279,'QAQC ID Reference Page'!A$2:G$10999,7,FALSE)</f>
        <v>S</v>
      </c>
      <c r="H279" s="3">
        <v>130</v>
      </c>
      <c r="I279" s="3">
        <v>137</v>
      </c>
      <c r="J279" s="3">
        <v>250</v>
      </c>
      <c r="K279" s="3">
        <f t="shared" si="6"/>
        <v>0.25</v>
      </c>
      <c r="L279" s="3">
        <f t="shared" si="7"/>
        <v>28</v>
      </c>
      <c r="M279" s="3"/>
      <c r="N279" s="3"/>
      <c r="O279" s="3"/>
      <c r="P279" s="3"/>
      <c r="Q279" s="3"/>
      <c r="R279" s="3"/>
      <c r="S279" s="3"/>
      <c r="T279" s="3"/>
      <c r="U279" s="3"/>
      <c r="V279" s="3"/>
      <c r="W279" s="3"/>
      <c r="X279" s="3"/>
      <c r="Y279" s="3"/>
      <c r="Z279" s="3"/>
      <c r="AA279" s="3"/>
      <c r="AB279" s="3"/>
    </row>
    <row r="280" spans="1:28" x14ac:dyDescent="0.2">
      <c r="A280" s="3">
        <v>10723</v>
      </c>
      <c r="B280" s="3" t="str">
        <f>VLOOKUP(A280,'QAQC ID Reference Page'!A$1:G$10999,2,FALSE)</f>
        <v>OBS0621</v>
      </c>
      <c r="C280" s="11">
        <f>VLOOKUP(A280,'QAQC ID Reference Page'!A$1:G$10999,3,FALSE)</f>
        <v>44372</v>
      </c>
      <c r="D280" s="12">
        <f>VLOOKUP(A280,'QAQC ID Reference Page'!A$1:G$10999,4,FALSE)</f>
        <v>0.37777777777777777</v>
      </c>
      <c r="E280" s="3">
        <f>VLOOKUP(A280,'QAQC ID Reference Page'!A$1:G$10999,5,FALSE)</f>
        <v>1016</v>
      </c>
      <c r="F280" s="3" t="str">
        <f>VLOOKUP(A280,'QAQC ID Reference Page'!A$2:G$10999,6,FALSE)</f>
        <v>E9</v>
      </c>
      <c r="G280" s="3" t="str">
        <f>VLOOKUP(A280,'QAQC ID Reference Page'!A$2:G$10999,7,FALSE)</f>
        <v>S</v>
      </c>
      <c r="H280" s="3">
        <v>133</v>
      </c>
      <c r="I280" s="3">
        <v>141</v>
      </c>
      <c r="J280" s="3">
        <v>250</v>
      </c>
      <c r="K280" s="3">
        <f t="shared" si="6"/>
        <v>0.25</v>
      </c>
      <c r="L280" s="3">
        <f t="shared" si="7"/>
        <v>32</v>
      </c>
      <c r="M280" s="3"/>
      <c r="N280" s="3"/>
      <c r="O280" s="3"/>
      <c r="P280" s="3"/>
      <c r="Q280" s="3"/>
      <c r="R280" s="3"/>
      <c r="S280" s="3"/>
      <c r="T280" s="3"/>
      <c r="U280" s="3"/>
      <c r="V280" s="3"/>
      <c r="W280" s="3"/>
      <c r="X280" s="3"/>
      <c r="Y280" s="3"/>
      <c r="Z280" s="3"/>
      <c r="AA280" s="3"/>
      <c r="AB280" s="3"/>
    </row>
    <row r="281" spans="1:28" x14ac:dyDescent="0.2">
      <c r="A281" s="3">
        <v>10724</v>
      </c>
      <c r="B281" s="3" t="str">
        <f>VLOOKUP(A281,'QAQC ID Reference Page'!A$1:G$10999,2,FALSE)</f>
        <v>OBS0621</v>
      </c>
      <c r="C281" s="11">
        <f>VLOOKUP(A281,'QAQC ID Reference Page'!A$1:G$10999,3,FALSE)</f>
        <v>44372</v>
      </c>
      <c r="D281" s="12">
        <f>VLOOKUP(A281,'QAQC ID Reference Page'!A$1:G$10999,4,FALSE)</f>
        <v>0.39374999999999999</v>
      </c>
      <c r="E281" s="3">
        <f>VLOOKUP(A281,'QAQC ID Reference Page'!A$1:G$10999,5,FALSE)</f>
        <v>1024</v>
      </c>
      <c r="F281" s="3" t="str">
        <f>VLOOKUP(A281,'QAQC ID Reference Page'!A$2:G$10999,6,FALSE)</f>
        <v>E7C</v>
      </c>
      <c r="G281" s="3" t="str">
        <f>VLOOKUP(A281,'QAQC ID Reference Page'!A$2:G$10999,7,FALSE)</f>
        <v>S</v>
      </c>
      <c r="H281" s="3">
        <v>130</v>
      </c>
      <c r="I281" s="3">
        <v>136</v>
      </c>
      <c r="J281" s="3">
        <v>200</v>
      </c>
      <c r="K281" s="3">
        <f t="shared" si="6"/>
        <v>0.2</v>
      </c>
      <c r="L281" s="3">
        <f t="shared" si="7"/>
        <v>30</v>
      </c>
      <c r="M281" s="3"/>
      <c r="N281" s="3"/>
      <c r="O281" s="3"/>
      <c r="P281" s="3"/>
      <c r="Q281" s="3"/>
      <c r="R281" s="3"/>
      <c r="S281" s="3"/>
      <c r="T281" s="3"/>
      <c r="U281" s="3"/>
      <c r="V281" s="3"/>
      <c r="W281" s="3"/>
      <c r="X281" s="3"/>
      <c r="Y281" s="3"/>
      <c r="Z281" s="3"/>
      <c r="AA281" s="3"/>
      <c r="AB281" s="3"/>
    </row>
    <row r="282" spans="1:28" x14ac:dyDescent="0.2">
      <c r="A282" s="3">
        <v>10725</v>
      </c>
      <c r="B282" s="3" t="str">
        <f>VLOOKUP(A282,'QAQC ID Reference Page'!A$1:G$10999,2,FALSE)</f>
        <v>OBS0621</v>
      </c>
      <c r="C282" s="11">
        <f>VLOOKUP(A282,'QAQC ID Reference Page'!A$1:G$10999,3,FALSE)</f>
        <v>44372</v>
      </c>
      <c r="D282" s="12">
        <f>VLOOKUP(A282,'QAQC ID Reference Page'!A$1:G$10999,4,FALSE)</f>
        <v>0.40972222222222221</v>
      </c>
      <c r="E282" s="3">
        <f>VLOOKUP(A282,'QAQC ID Reference Page'!A$1:G$10999,5,FALSE)</f>
        <v>1031</v>
      </c>
      <c r="F282" s="3" t="str">
        <f>VLOOKUP(A282,'QAQC ID Reference Page'!A$2:G$10999,6,FALSE)</f>
        <v>E6</v>
      </c>
      <c r="G282" s="3" t="str">
        <f>VLOOKUP(A282,'QAQC ID Reference Page'!A$2:G$10999,7,FALSE)</f>
        <v>S</v>
      </c>
      <c r="H282" s="3">
        <v>130</v>
      </c>
      <c r="I282" s="3">
        <v>138</v>
      </c>
      <c r="J282" s="3">
        <v>200</v>
      </c>
      <c r="K282" s="3">
        <f t="shared" si="6"/>
        <v>0.2</v>
      </c>
      <c r="L282" s="3">
        <f t="shared" si="7"/>
        <v>40</v>
      </c>
      <c r="M282" s="3"/>
      <c r="N282" s="3"/>
      <c r="O282" s="3"/>
      <c r="P282" s="3"/>
      <c r="Q282" s="3"/>
      <c r="R282" s="3"/>
      <c r="S282" s="3"/>
      <c r="T282" s="3"/>
      <c r="U282" s="3"/>
      <c r="V282" s="3"/>
      <c r="W282" s="3"/>
      <c r="X282" s="3"/>
      <c r="Y282" s="3"/>
      <c r="Z282" s="3"/>
      <c r="AA282" s="3"/>
      <c r="AB282" s="3"/>
    </row>
    <row r="283" spans="1:28" x14ac:dyDescent="0.2">
      <c r="A283" s="3">
        <v>10726</v>
      </c>
      <c r="B283" s="3" t="str">
        <f>VLOOKUP(A283,'QAQC ID Reference Page'!A$1:G$10999,2,FALSE)</f>
        <v>OBS0621</v>
      </c>
      <c r="C283" s="11">
        <f>VLOOKUP(A283,'QAQC ID Reference Page'!A$1:G$10999,3,FALSE)</f>
        <v>44372</v>
      </c>
      <c r="D283" s="12">
        <f>VLOOKUP(A283,'QAQC ID Reference Page'!A$1:G$10999,4,FALSE)</f>
        <v>0.43125000000000002</v>
      </c>
      <c r="E283" s="3">
        <f>VLOOKUP(A283,'QAQC ID Reference Page'!A$1:G$10999,5,FALSE)</f>
        <v>1007</v>
      </c>
      <c r="F283" s="3" t="str">
        <f>VLOOKUP(A283,'QAQC ID Reference Page'!A$2:G$10999,6,FALSE)</f>
        <v>C5-1</v>
      </c>
      <c r="G283" s="3" t="str">
        <f>VLOOKUP(A283,'QAQC ID Reference Page'!A$2:G$10999,7,FALSE)</f>
        <v>S</v>
      </c>
      <c r="H283" s="3">
        <v>129</v>
      </c>
      <c r="I283" s="3">
        <v>139</v>
      </c>
      <c r="J283" s="3">
        <v>200</v>
      </c>
      <c r="K283" s="3">
        <f t="shared" si="6"/>
        <v>0.2</v>
      </c>
      <c r="L283" s="3">
        <f t="shared" si="7"/>
        <v>50</v>
      </c>
      <c r="M283" s="3"/>
      <c r="N283" s="3"/>
      <c r="O283" s="3"/>
      <c r="P283" s="3"/>
      <c r="Q283" s="3"/>
      <c r="R283" s="3"/>
      <c r="S283" s="3"/>
      <c r="T283" s="3"/>
      <c r="U283" s="3"/>
      <c r="V283" s="3"/>
      <c r="W283" s="3"/>
      <c r="X283" s="3"/>
      <c r="Y283" s="3"/>
      <c r="Z283" s="3"/>
      <c r="AA283" s="3"/>
      <c r="AB283" s="3"/>
    </row>
    <row r="284" spans="1:28" x14ac:dyDescent="0.2">
      <c r="A284" s="3">
        <v>10727</v>
      </c>
      <c r="B284" s="3" t="str">
        <f>VLOOKUP(A284,'QAQC ID Reference Page'!A$1:G$10999,2,FALSE)</f>
        <v>OBS0621</v>
      </c>
      <c r="C284" s="11">
        <f>VLOOKUP(A284,'QAQC ID Reference Page'!A$1:G$10999,3,FALSE)</f>
        <v>44372</v>
      </c>
      <c r="D284" s="12">
        <f>VLOOKUP(A284,'QAQC ID Reference Page'!A$1:G$10999,4,FALSE)</f>
        <v>0.39374999999999999</v>
      </c>
      <c r="E284" s="3">
        <f>VLOOKUP(A284,'QAQC ID Reference Page'!A$1:G$10999,5,FALSE)</f>
        <v>1039</v>
      </c>
      <c r="F284" s="3" t="str">
        <f>VLOOKUP(A284,'QAQC ID Reference Page'!A$2:G$10999,6,FALSE)</f>
        <v>E7C</v>
      </c>
      <c r="G284" s="3" t="str">
        <f>VLOOKUP(A284,'QAQC ID Reference Page'!A$2:G$10999,7,FALSE)</f>
        <v>B</v>
      </c>
      <c r="H284" s="3">
        <v>130</v>
      </c>
      <c r="I284" s="3">
        <v>135</v>
      </c>
      <c r="J284" s="3">
        <v>200</v>
      </c>
      <c r="K284" s="3">
        <f t="shared" si="6"/>
        <v>0.2</v>
      </c>
      <c r="L284" s="3">
        <f t="shared" si="7"/>
        <v>25</v>
      </c>
      <c r="M284" s="3"/>
      <c r="N284" s="3"/>
      <c r="O284" s="3"/>
      <c r="P284" s="3"/>
      <c r="Q284" s="3"/>
      <c r="R284" s="3"/>
      <c r="S284" s="3"/>
      <c r="T284" s="3"/>
      <c r="U284" s="3"/>
      <c r="V284" s="3"/>
      <c r="W284" s="3"/>
      <c r="X284" s="3"/>
      <c r="Y284" s="3"/>
      <c r="Z284" s="3"/>
      <c r="AA284" s="3"/>
      <c r="AB284" s="3"/>
    </row>
    <row r="285" spans="1:28" x14ac:dyDescent="0.2">
      <c r="A285" s="3">
        <v>10801</v>
      </c>
      <c r="B285" s="3" t="str">
        <f>VLOOKUP(A285,'QAQC ID Reference Page'!A$1:G$10999,2,FALSE)</f>
        <v>OBS0721</v>
      </c>
      <c r="C285" s="11">
        <f>VLOOKUP(A285,'QAQC ID Reference Page'!A$1:G$10999,3,FALSE)</f>
        <v>44404</v>
      </c>
      <c r="D285" s="12">
        <f>VLOOKUP(A285,'QAQC ID Reference Page'!A$1:G$10999,4,FALSE)</f>
        <v>0.54374999999999996</v>
      </c>
      <c r="E285" s="3">
        <f>VLOOKUP(A285,'QAQC ID Reference Page'!A$1:G$10999,5,FALSE)</f>
        <v>1017</v>
      </c>
      <c r="F285" s="3" t="str">
        <f>VLOOKUP(A285,'QAQC ID Reference Page'!A$2:G$10999,6,FALSE)</f>
        <v>H9</v>
      </c>
      <c r="G285" s="3" t="str">
        <f>VLOOKUP(A285,'QAQC ID Reference Page'!A$2:G$10999,7,FALSE)</f>
        <v>S</v>
      </c>
      <c r="H285" s="3">
        <v>129</v>
      </c>
      <c r="I285" s="3">
        <v>133</v>
      </c>
      <c r="J285" s="3">
        <v>250</v>
      </c>
      <c r="K285" s="3">
        <f t="shared" si="6"/>
        <v>0.25</v>
      </c>
      <c r="L285" s="3">
        <f t="shared" si="7"/>
        <v>16</v>
      </c>
      <c r="M285" s="3"/>
      <c r="N285" s="3"/>
      <c r="O285" s="3"/>
      <c r="P285" s="3"/>
      <c r="Q285" s="3"/>
      <c r="R285" s="3"/>
      <c r="S285" s="3"/>
      <c r="T285" s="3"/>
      <c r="U285" s="3"/>
      <c r="V285" s="3"/>
      <c r="W285" s="3"/>
      <c r="X285" s="3"/>
      <c r="Y285" s="3"/>
      <c r="Z285" s="3"/>
      <c r="AA285" s="3"/>
      <c r="AB285" s="3"/>
    </row>
    <row r="286" spans="1:28" x14ac:dyDescent="0.2">
      <c r="A286" s="3">
        <v>10802</v>
      </c>
      <c r="B286" s="3" t="str">
        <f>VLOOKUP(A286,'QAQC ID Reference Page'!A$1:G$10999,2,FALSE)</f>
        <v>OBS0721</v>
      </c>
      <c r="C286" s="11">
        <f>VLOOKUP(A286,'QAQC ID Reference Page'!A$1:G$10999,3,FALSE)</f>
        <v>44404</v>
      </c>
      <c r="D286" s="12">
        <f>VLOOKUP(A286,'QAQC ID Reference Page'!A$1:G$10999,4,FALSE)</f>
        <v>0.53333333333333333</v>
      </c>
      <c r="E286" s="3">
        <f>VLOOKUP(A286,'QAQC ID Reference Page'!A$1:G$10999,5,FALSE)</f>
        <v>1013</v>
      </c>
      <c r="F286" s="3" t="str">
        <f>VLOOKUP(A286,'QAQC ID Reference Page'!A$2:G$10999,6,FALSE)</f>
        <v>I9</v>
      </c>
      <c r="G286" s="3" t="str">
        <f>VLOOKUP(A286,'QAQC ID Reference Page'!A$2:G$10999,7,FALSE)</f>
        <v>S</v>
      </c>
      <c r="H286" s="3">
        <v>134</v>
      </c>
      <c r="I286" s="3">
        <v>139</v>
      </c>
      <c r="J286" s="3">
        <v>250</v>
      </c>
      <c r="K286" s="3">
        <f t="shared" si="6"/>
        <v>0.25</v>
      </c>
      <c r="L286" s="3">
        <f t="shared" si="7"/>
        <v>20</v>
      </c>
      <c r="M286" s="3"/>
      <c r="N286" s="3"/>
      <c r="O286" s="3"/>
      <c r="P286" s="3"/>
      <c r="Q286" s="3"/>
      <c r="R286" s="3"/>
      <c r="S286" s="3"/>
      <c r="T286" s="3"/>
      <c r="U286" s="3"/>
      <c r="V286" s="3"/>
      <c r="W286" s="3"/>
      <c r="X286" s="3"/>
      <c r="Y286" s="3"/>
      <c r="Z286" s="3"/>
      <c r="AA286" s="3"/>
      <c r="AB286" s="3"/>
    </row>
    <row r="287" spans="1:28" x14ac:dyDescent="0.2">
      <c r="A287" s="3">
        <v>10803</v>
      </c>
      <c r="B287" s="3" t="str">
        <f>VLOOKUP(A287,'QAQC ID Reference Page'!A$1:G$10999,2,FALSE)</f>
        <v>OBS0721</v>
      </c>
      <c r="C287" s="11">
        <f>VLOOKUP(A287,'QAQC ID Reference Page'!A$1:G$10999,3,FALSE)</f>
        <v>44404</v>
      </c>
      <c r="D287" s="12">
        <f>VLOOKUP(A287,'QAQC ID Reference Page'!A$1:G$10999,4,FALSE)</f>
        <v>0.54374999999999996</v>
      </c>
      <c r="E287" s="3">
        <f>VLOOKUP(A287,'QAQC ID Reference Page'!A$1:G$10999,5,FALSE)</f>
        <v>1028</v>
      </c>
      <c r="F287" s="3" t="str">
        <f>VLOOKUP(A287,'QAQC ID Reference Page'!A$2:G$10999,6,FALSE)</f>
        <v>H9</v>
      </c>
      <c r="G287" s="3" t="str">
        <f>VLOOKUP(A287,'QAQC ID Reference Page'!A$2:G$10999,7,FALSE)</f>
        <v>B</v>
      </c>
      <c r="H287" s="3">
        <v>132</v>
      </c>
      <c r="I287" s="3">
        <v>134</v>
      </c>
      <c r="J287" s="3">
        <v>250</v>
      </c>
      <c r="K287" s="3">
        <f t="shared" si="6"/>
        <v>0.25</v>
      </c>
      <c r="L287" s="3">
        <f t="shared" si="7"/>
        <v>8</v>
      </c>
      <c r="M287" s="3"/>
      <c r="N287" s="3"/>
      <c r="O287" s="3"/>
      <c r="P287" s="3"/>
      <c r="Q287" s="3"/>
      <c r="R287" s="3"/>
      <c r="S287" s="3"/>
      <c r="T287" s="3"/>
      <c r="U287" s="3"/>
      <c r="V287" s="3"/>
      <c r="W287" s="3"/>
      <c r="X287" s="3"/>
      <c r="Y287" s="3"/>
      <c r="Z287" s="3"/>
      <c r="AA287" s="3"/>
      <c r="AB287" s="3"/>
    </row>
    <row r="288" spans="1:28" x14ac:dyDescent="0.2">
      <c r="A288" s="3">
        <v>10804</v>
      </c>
      <c r="B288" s="3" t="str">
        <f>VLOOKUP(A288,'QAQC ID Reference Page'!A$1:G$10999,2,FALSE)</f>
        <v>OBS0721</v>
      </c>
      <c r="C288" s="11">
        <f>VLOOKUP(A288,'QAQC ID Reference Page'!A$1:G$10999,3,FALSE)</f>
        <v>44404</v>
      </c>
      <c r="D288" s="12">
        <f>VLOOKUP(A288,'QAQC ID Reference Page'!A$1:G$10999,4,FALSE)</f>
        <v>0.56319444444444444</v>
      </c>
      <c r="E288" s="3">
        <f>VLOOKUP(A288,'QAQC ID Reference Page'!A$1:G$10999,5,FALSE)</f>
        <v>1027</v>
      </c>
      <c r="F288" s="3" t="str">
        <f>VLOOKUP(A288,'QAQC ID Reference Page'!A$2:G$10999,6,FALSE)</f>
        <v>G7C</v>
      </c>
      <c r="G288" s="3" t="str">
        <f>VLOOKUP(A288,'QAQC ID Reference Page'!A$2:G$10999,7,FALSE)</f>
        <v>S</v>
      </c>
      <c r="H288" s="3">
        <v>129</v>
      </c>
      <c r="I288" s="3" t="s">
        <v>46</v>
      </c>
      <c r="J288" s="3">
        <v>250</v>
      </c>
      <c r="K288" s="3">
        <f t="shared" si="6"/>
        <v>0.25</v>
      </c>
      <c r="L288" s="3" t="s">
        <v>46</v>
      </c>
      <c r="M288" s="3"/>
      <c r="N288" s="3"/>
      <c r="O288" s="3"/>
      <c r="P288" s="3"/>
      <c r="Q288" s="3"/>
      <c r="R288" s="3"/>
      <c r="S288" s="3"/>
      <c r="T288" s="3"/>
      <c r="U288" s="3"/>
      <c r="V288" s="3"/>
      <c r="W288" s="3"/>
      <c r="X288" s="3"/>
      <c r="Y288" s="3"/>
      <c r="Z288" s="3"/>
      <c r="AA288" s="3"/>
      <c r="AB288" s="3"/>
    </row>
    <row r="289" spans="1:28" x14ac:dyDescent="0.2">
      <c r="A289" s="3">
        <v>10805</v>
      </c>
      <c r="B289" s="3" t="str">
        <f>VLOOKUP(A289,'QAQC ID Reference Page'!A$1:G$10999,2,FALSE)</f>
        <v>OBS0721</v>
      </c>
      <c r="C289" s="11">
        <f>VLOOKUP(A289,'QAQC ID Reference Page'!A$1:G$10999,3,FALSE)</f>
        <v>44404</v>
      </c>
      <c r="D289" s="12">
        <f>VLOOKUP(A289,'QAQC ID Reference Page'!A$1:G$10999,4,FALSE)</f>
        <v>0.47847222222222224</v>
      </c>
      <c r="E289" s="3">
        <f>VLOOKUP(A289,'QAQC ID Reference Page'!A$1:G$10999,5,FALSE)</f>
        <v>1022</v>
      </c>
      <c r="F289" s="3" t="str">
        <f>VLOOKUP(A289,'QAQC ID Reference Page'!A$2:G$10999,6,FALSE)</f>
        <v>TR-UP</v>
      </c>
      <c r="G289" s="3" t="str">
        <f>VLOOKUP(A289,'QAQC ID Reference Page'!A$2:G$10999,7,FALSE)</f>
        <v>S</v>
      </c>
      <c r="H289" s="3">
        <v>130</v>
      </c>
      <c r="I289" s="3">
        <v>140</v>
      </c>
      <c r="J289" s="3">
        <v>250</v>
      </c>
      <c r="K289" s="3">
        <f t="shared" si="6"/>
        <v>0.25</v>
      </c>
      <c r="L289" s="3">
        <f t="shared" ref="L289:L360" si="8">((I289-H289)/K289)</f>
        <v>40</v>
      </c>
      <c r="M289" s="3"/>
      <c r="N289" s="3"/>
      <c r="O289" s="3"/>
      <c r="P289" s="3"/>
      <c r="Q289" s="3"/>
      <c r="R289" s="3"/>
      <c r="S289" s="3"/>
      <c r="T289" s="3"/>
      <c r="U289" s="3"/>
      <c r="V289" s="3"/>
      <c r="W289" s="3"/>
      <c r="X289" s="3"/>
      <c r="Y289" s="3"/>
      <c r="Z289" s="3"/>
      <c r="AA289" s="3"/>
      <c r="AB289" s="3"/>
    </row>
    <row r="290" spans="1:28" x14ac:dyDescent="0.2">
      <c r="A290" s="3">
        <v>10806</v>
      </c>
      <c r="B290" s="3" t="str">
        <f>VLOOKUP(A290,'QAQC ID Reference Page'!A$1:G$10999,2,FALSE)</f>
        <v>OBS0721</v>
      </c>
      <c r="C290" s="11">
        <f>VLOOKUP(A290,'QAQC ID Reference Page'!A$1:G$10999,3,FALSE)</f>
        <v>44404</v>
      </c>
      <c r="D290" s="12">
        <f>VLOOKUP(A290,'QAQC ID Reference Page'!A$1:G$10999,4,FALSE)</f>
        <v>0.56319444444444444</v>
      </c>
      <c r="E290" s="3">
        <f>VLOOKUP(A290,'QAQC ID Reference Page'!A$1:G$10999,5,FALSE)</f>
        <v>1036</v>
      </c>
      <c r="F290" s="3" t="str">
        <f>VLOOKUP(A290,'QAQC ID Reference Page'!A$2:G$10999,6,FALSE)</f>
        <v>G7C</v>
      </c>
      <c r="G290" s="3" t="str">
        <f>VLOOKUP(A290,'QAQC ID Reference Page'!A$2:G$10999,7,FALSE)</f>
        <v>B</v>
      </c>
      <c r="H290" s="3">
        <v>131</v>
      </c>
      <c r="I290" s="3">
        <v>139</v>
      </c>
      <c r="J290" s="3">
        <v>250</v>
      </c>
      <c r="K290" s="3">
        <f t="shared" si="6"/>
        <v>0.25</v>
      </c>
      <c r="L290" s="3">
        <f t="shared" si="8"/>
        <v>32</v>
      </c>
      <c r="M290" s="3"/>
      <c r="N290" s="3"/>
      <c r="O290" s="3"/>
      <c r="P290" s="3"/>
      <c r="Q290" s="3"/>
      <c r="R290" s="3"/>
      <c r="S290" s="3"/>
      <c r="T290" s="3"/>
      <c r="U290" s="3"/>
      <c r="V290" s="3"/>
      <c r="W290" s="3"/>
      <c r="X290" s="3"/>
      <c r="Y290" s="3"/>
      <c r="Z290" s="3"/>
      <c r="AA290" s="3"/>
      <c r="AB290" s="3"/>
    </row>
    <row r="291" spans="1:28" x14ac:dyDescent="0.2">
      <c r="A291" s="3">
        <v>10807</v>
      </c>
      <c r="B291" s="3" t="str">
        <f>VLOOKUP(A291,'QAQC ID Reference Page'!A$1:G$10999,2,FALSE)</f>
        <v>OBS0721</v>
      </c>
      <c r="C291" s="11">
        <f>VLOOKUP(A291,'QAQC ID Reference Page'!A$1:G$10999,3,FALSE)</f>
        <v>44404</v>
      </c>
      <c r="D291" s="12">
        <f>VLOOKUP(A291,'QAQC ID Reference Page'!A$1:G$10999,4,FALSE)</f>
        <v>0.45694444444444443</v>
      </c>
      <c r="E291" s="3">
        <f>VLOOKUP(A291,'QAQC ID Reference Page'!A$1:G$10999,5,FALSE)</f>
        <v>1005</v>
      </c>
      <c r="F291" s="3" t="str">
        <f>VLOOKUP(A291,'QAQC ID Reference Page'!A$2:G$10999,6,FALSE)</f>
        <v>MR</v>
      </c>
      <c r="G291" s="3" t="str">
        <f>VLOOKUP(A291,'QAQC ID Reference Page'!A$2:G$10999,7,FALSE)</f>
        <v>B</v>
      </c>
      <c r="H291" s="3">
        <v>130</v>
      </c>
      <c r="I291" s="3">
        <v>140</v>
      </c>
      <c r="J291" s="3">
        <v>250</v>
      </c>
      <c r="K291" s="3">
        <f t="shared" si="6"/>
        <v>0.25</v>
      </c>
      <c r="L291" s="3">
        <f t="shared" si="8"/>
        <v>40</v>
      </c>
      <c r="M291" s="3"/>
      <c r="N291" s="3"/>
      <c r="O291" s="3"/>
      <c r="P291" s="3"/>
      <c r="Q291" s="3"/>
      <c r="R291" s="3"/>
      <c r="S291" s="3"/>
      <c r="T291" s="3"/>
      <c r="U291" s="3"/>
      <c r="V291" s="3"/>
      <c r="W291" s="3"/>
      <c r="X291" s="3"/>
      <c r="Y291" s="3"/>
      <c r="Z291" s="3"/>
      <c r="AA291" s="3"/>
      <c r="AB291" s="3"/>
    </row>
    <row r="292" spans="1:28" x14ac:dyDescent="0.2">
      <c r="A292" s="3">
        <v>10808</v>
      </c>
      <c r="B292" s="3" t="str">
        <f>VLOOKUP(A292,'QAQC ID Reference Page'!A$1:G$10999,2,FALSE)</f>
        <v>OBS0721</v>
      </c>
      <c r="C292" s="11">
        <f>VLOOKUP(A292,'QAQC ID Reference Page'!A$1:G$10999,3,FALSE)</f>
        <v>44404</v>
      </c>
      <c r="D292" s="12">
        <f>VLOOKUP(A292,'QAQC ID Reference Page'!A$1:G$10999,4,FALSE)</f>
        <v>0.45694444444444443</v>
      </c>
      <c r="E292" s="3">
        <f>VLOOKUP(A292,'QAQC ID Reference Page'!A$1:G$10999,5,FALSE)</f>
        <v>1002</v>
      </c>
      <c r="F292" s="3" t="str">
        <f>VLOOKUP(A292,'QAQC ID Reference Page'!A$2:G$10999,6,FALSE)</f>
        <v>MR</v>
      </c>
      <c r="G292" s="3" t="str">
        <f>VLOOKUP(A292,'QAQC ID Reference Page'!A$2:G$10999,7,FALSE)</f>
        <v>S</v>
      </c>
      <c r="H292" s="3">
        <v>132</v>
      </c>
      <c r="I292" s="3">
        <v>139</v>
      </c>
      <c r="J292" s="3">
        <v>250</v>
      </c>
      <c r="K292" s="3">
        <f t="shared" si="6"/>
        <v>0.25</v>
      </c>
      <c r="L292" s="3">
        <f t="shared" si="8"/>
        <v>28</v>
      </c>
      <c r="M292" s="3"/>
      <c r="N292" s="3"/>
      <c r="O292" s="3"/>
      <c r="P292" s="3"/>
      <c r="Q292" s="3"/>
      <c r="R292" s="3"/>
      <c r="S292" s="3"/>
      <c r="T292" s="3"/>
      <c r="U292" s="3"/>
      <c r="V292" s="3"/>
      <c r="W292" s="3"/>
      <c r="X292" s="3"/>
      <c r="Y292" s="3"/>
      <c r="Z292" s="3"/>
      <c r="AA292" s="3"/>
      <c r="AB292" s="3"/>
    </row>
    <row r="293" spans="1:28" x14ac:dyDescent="0.2">
      <c r="A293" s="3">
        <v>10809</v>
      </c>
      <c r="B293" s="3" t="str">
        <f>VLOOKUP(A293,'QAQC ID Reference Page'!A$1:G$10999,2,FALSE)</f>
        <v>OBS0721</v>
      </c>
      <c r="C293" s="11">
        <f>VLOOKUP(A293,'QAQC ID Reference Page'!A$1:G$10999,3,FALSE)</f>
        <v>44404</v>
      </c>
      <c r="D293" s="12">
        <f>VLOOKUP(A293,'QAQC ID Reference Page'!A$1:G$10999,4,FALSE)</f>
        <v>0.31458333333333333</v>
      </c>
      <c r="E293" s="3">
        <f>VLOOKUP(A293,'QAQC ID Reference Page'!A$1:G$10999,5,FALSE)</f>
        <v>1007</v>
      </c>
      <c r="F293" s="3" t="str">
        <f>VLOOKUP(A293,'QAQC ID Reference Page'!A$2:G$10999,6,FALSE)</f>
        <v>E6</v>
      </c>
      <c r="G293" s="3" t="str">
        <f>VLOOKUP(A293,'QAQC ID Reference Page'!A$2:G$10999,7,FALSE)</f>
        <v>S</v>
      </c>
      <c r="H293" s="3">
        <v>132</v>
      </c>
      <c r="I293" s="3">
        <v>134</v>
      </c>
      <c r="J293" s="3">
        <v>250</v>
      </c>
      <c r="K293" s="3">
        <f t="shared" si="6"/>
        <v>0.25</v>
      </c>
      <c r="L293" s="3">
        <f t="shared" si="8"/>
        <v>8</v>
      </c>
      <c r="M293" s="3"/>
      <c r="N293" s="3"/>
      <c r="O293" s="3"/>
      <c r="P293" s="3"/>
      <c r="Q293" s="3"/>
      <c r="R293" s="3"/>
      <c r="S293" s="3"/>
      <c r="T293" s="3"/>
      <c r="U293" s="3"/>
      <c r="V293" s="3"/>
      <c r="W293" s="3"/>
      <c r="X293" s="3"/>
      <c r="Y293" s="3"/>
      <c r="Z293" s="3"/>
      <c r="AA293" s="3"/>
      <c r="AB293" s="3"/>
    </row>
    <row r="294" spans="1:28" x14ac:dyDescent="0.2">
      <c r="A294" s="3">
        <v>10810</v>
      </c>
      <c r="B294" s="3" t="str">
        <f>VLOOKUP(A294,'QAQC ID Reference Page'!A$1:G$10999,2,FALSE)</f>
        <v>OBS0721</v>
      </c>
      <c r="C294" s="11">
        <f>VLOOKUP(A294,'QAQC ID Reference Page'!A$1:G$10999,3,FALSE)</f>
        <v>44404</v>
      </c>
      <c r="D294" s="12">
        <f>VLOOKUP(A294,'QAQC ID Reference Page'!A$1:G$10999,4,FALSE)</f>
        <v>0.49861111111111112</v>
      </c>
      <c r="E294" s="3">
        <f>VLOOKUP(A294,'QAQC ID Reference Page'!A$1:G$10999,5,FALSE)</f>
        <v>1003</v>
      </c>
      <c r="F294" s="3" t="str">
        <f>VLOOKUP(A294,'QAQC ID Reference Page'!A$2:G$10999,6,FALSE)</f>
        <v>BR</v>
      </c>
      <c r="G294" s="3" t="str">
        <f>VLOOKUP(A294,'QAQC ID Reference Page'!A$2:G$10999,7,FALSE)</f>
        <v>S</v>
      </c>
      <c r="H294" s="3">
        <v>132</v>
      </c>
      <c r="I294" s="3">
        <v>138</v>
      </c>
      <c r="J294" s="3">
        <v>250</v>
      </c>
      <c r="K294" s="3">
        <f t="shared" si="6"/>
        <v>0.25</v>
      </c>
      <c r="L294" s="3">
        <f t="shared" si="8"/>
        <v>24</v>
      </c>
      <c r="M294" s="3"/>
      <c r="N294" s="3"/>
      <c r="O294" s="3"/>
      <c r="P294" s="3"/>
      <c r="Q294" s="3"/>
      <c r="R294" s="3"/>
      <c r="S294" s="3"/>
      <c r="T294" s="3"/>
      <c r="U294" s="3"/>
      <c r="V294" s="3"/>
      <c r="W294" s="3"/>
      <c r="X294" s="3"/>
      <c r="Y294" s="3"/>
      <c r="Z294" s="3"/>
      <c r="AA294" s="3"/>
      <c r="AB294" s="3"/>
    </row>
    <row r="295" spans="1:28" x14ac:dyDescent="0.2">
      <c r="A295" s="3">
        <v>10811</v>
      </c>
      <c r="B295" s="3" t="str">
        <f>VLOOKUP(A295,'QAQC ID Reference Page'!A$1:G$10999,2,FALSE)</f>
        <v>OBS0721</v>
      </c>
      <c r="C295" s="11">
        <f>VLOOKUP(A295,'QAQC ID Reference Page'!A$1:G$10999,3,FALSE)</f>
        <v>44404</v>
      </c>
      <c r="D295" s="12">
        <f>VLOOKUP(A295,'QAQC ID Reference Page'!A$1:G$10999,4,FALSE)</f>
        <v>0.46736111111111112</v>
      </c>
      <c r="E295" s="3">
        <f>VLOOKUP(A295,'QAQC ID Reference Page'!A$1:G$10999,5,FALSE)</f>
        <v>1030</v>
      </c>
      <c r="F295" s="3" t="str">
        <f>VLOOKUP(A295,'QAQC ID Reference Page'!A$2:G$10999,6,FALSE)</f>
        <v>TR</v>
      </c>
      <c r="G295" s="3" t="str">
        <f>VLOOKUP(A295,'QAQC ID Reference Page'!A$2:G$10999,7,FALSE)</f>
        <v>S</v>
      </c>
      <c r="H295" s="3">
        <v>131</v>
      </c>
      <c r="I295" s="3">
        <v>137</v>
      </c>
      <c r="J295" s="3">
        <v>250</v>
      </c>
      <c r="K295" s="3">
        <f t="shared" si="6"/>
        <v>0.25</v>
      </c>
      <c r="L295" s="3">
        <f t="shared" si="8"/>
        <v>24</v>
      </c>
      <c r="M295" s="3"/>
      <c r="N295" s="3"/>
      <c r="O295" s="3"/>
      <c r="P295" s="3"/>
      <c r="Q295" s="3"/>
      <c r="R295" s="3"/>
      <c r="S295" s="3"/>
      <c r="T295" s="3"/>
      <c r="U295" s="3"/>
      <c r="V295" s="3"/>
      <c r="W295" s="3"/>
      <c r="X295" s="3"/>
      <c r="Y295" s="3"/>
      <c r="Z295" s="3"/>
      <c r="AA295" s="3"/>
      <c r="AB295" s="3"/>
    </row>
    <row r="296" spans="1:28" x14ac:dyDescent="0.2">
      <c r="A296" s="3">
        <v>10812</v>
      </c>
      <c r="B296" s="3" t="str">
        <f>VLOOKUP(A296,'QAQC ID Reference Page'!A$1:G$10999,2,FALSE)</f>
        <v>OBS0721</v>
      </c>
      <c r="C296" s="11">
        <f>VLOOKUP(A296,'QAQC ID Reference Page'!A$1:G$10999,3,FALSE)</f>
        <v>44404</v>
      </c>
      <c r="D296" s="12">
        <f>VLOOKUP(A296,'QAQC ID Reference Page'!A$1:G$10999,4,FALSE)</f>
        <v>0.34930555555555554</v>
      </c>
      <c r="E296" s="3">
        <f>VLOOKUP(A296,'QAQC ID Reference Page'!A$1:G$10999,5,FALSE)</f>
        <v>1026</v>
      </c>
      <c r="F296" s="3" t="str">
        <f>VLOOKUP(A296,'QAQC ID Reference Page'!A$2:G$10999,6,FALSE)</f>
        <v>E9</v>
      </c>
      <c r="G296" s="3" t="str">
        <f>VLOOKUP(A296,'QAQC ID Reference Page'!A$2:G$10999,7,FALSE)</f>
        <v>B</v>
      </c>
      <c r="H296" s="3">
        <v>133</v>
      </c>
      <c r="I296" s="3">
        <v>139</v>
      </c>
      <c r="J296" s="3">
        <v>250</v>
      </c>
      <c r="K296" s="3">
        <f t="shared" si="6"/>
        <v>0.25</v>
      </c>
      <c r="L296" s="3">
        <f t="shared" si="8"/>
        <v>24</v>
      </c>
      <c r="M296" s="3"/>
      <c r="N296" s="3"/>
      <c r="O296" s="3"/>
      <c r="P296" s="3"/>
      <c r="Q296" s="3"/>
      <c r="R296" s="3"/>
      <c r="S296" s="3"/>
      <c r="T296" s="3"/>
      <c r="U296" s="3"/>
      <c r="V296" s="3"/>
      <c r="W296" s="3"/>
      <c r="X296" s="3"/>
      <c r="Y296" s="3"/>
      <c r="Z296" s="3"/>
      <c r="AA296" s="3"/>
      <c r="AB296" s="3"/>
    </row>
    <row r="297" spans="1:28" x14ac:dyDescent="0.2">
      <c r="A297" s="3">
        <v>10813</v>
      </c>
      <c r="B297" s="3" t="str">
        <f>VLOOKUP(A297,'QAQC ID Reference Page'!A$1:G$10999,2,FALSE)</f>
        <v>OBS0721</v>
      </c>
      <c r="C297" s="11">
        <f>VLOOKUP(A297,'QAQC ID Reference Page'!A$1:G$10999,3,FALSE)</f>
        <v>44404</v>
      </c>
      <c r="D297" s="12">
        <f>VLOOKUP(A297,'QAQC ID Reference Page'!A$1:G$10999,4,FALSE)</f>
        <v>0.48888888888888887</v>
      </c>
      <c r="E297" s="3">
        <f>VLOOKUP(A297,'QAQC ID Reference Page'!A$1:G$10999,5,FALSE)</f>
        <v>1024</v>
      </c>
      <c r="F297" s="3" t="str">
        <f>VLOOKUP(A297,'QAQC ID Reference Page'!A$2:G$10999,6,FALSE)</f>
        <v>AR</v>
      </c>
      <c r="G297" s="3" t="str">
        <f>VLOOKUP(A297,'QAQC ID Reference Page'!A$2:G$10999,7,FALSE)</f>
        <v>S</v>
      </c>
      <c r="H297" s="3">
        <v>133</v>
      </c>
      <c r="I297" s="3">
        <v>139</v>
      </c>
      <c r="J297" s="3">
        <v>250</v>
      </c>
      <c r="K297" s="3">
        <f t="shared" si="6"/>
        <v>0.25</v>
      </c>
      <c r="L297" s="3">
        <f t="shared" si="8"/>
        <v>24</v>
      </c>
      <c r="M297" s="3"/>
      <c r="N297" s="3"/>
      <c r="O297" s="3"/>
      <c r="P297" s="3"/>
      <c r="Q297" s="3"/>
      <c r="R297" s="3"/>
      <c r="S297" s="3"/>
      <c r="T297" s="3"/>
      <c r="U297" s="3"/>
      <c r="V297" s="3"/>
      <c r="W297" s="3"/>
      <c r="X297" s="3"/>
      <c r="Y297" s="3"/>
      <c r="Z297" s="3"/>
      <c r="AA297" s="3"/>
      <c r="AB297" s="3"/>
    </row>
    <row r="298" spans="1:28" x14ac:dyDescent="0.2">
      <c r="A298" s="3">
        <v>10814</v>
      </c>
      <c r="B298" s="3" t="str">
        <f>VLOOKUP(A298,'QAQC ID Reference Page'!A$1:G$10999,2,FALSE)</f>
        <v>OBS0721</v>
      </c>
      <c r="C298" s="11">
        <f>VLOOKUP(A298,'QAQC ID Reference Page'!A$1:G$10999,3,FALSE)</f>
        <v>44404</v>
      </c>
      <c r="D298" s="12">
        <f>VLOOKUP(A298,'QAQC ID Reference Page'!A$1:G$10999,4,FALSE)</f>
        <v>0.57361111111111107</v>
      </c>
      <c r="E298" s="3">
        <f>VLOOKUP(A298,'QAQC ID Reference Page'!A$1:G$10999,5,FALSE)</f>
        <v>1023</v>
      </c>
      <c r="F298" s="3" t="str">
        <f>VLOOKUP(A298,'QAQC ID Reference Page'!A$2:G$10999,6,FALSE)</f>
        <v>EFR</v>
      </c>
      <c r="G298" s="3" t="str">
        <f>VLOOKUP(A298,'QAQC ID Reference Page'!A$2:G$10999,7,FALSE)</f>
        <v>S</v>
      </c>
      <c r="H298" s="3">
        <v>134</v>
      </c>
      <c r="I298" s="3">
        <v>138</v>
      </c>
      <c r="J298" s="3">
        <v>250</v>
      </c>
      <c r="K298" s="3">
        <f t="shared" si="6"/>
        <v>0.25</v>
      </c>
      <c r="L298" s="3">
        <f t="shared" si="8"/>
        <v>16</v>
      </c>
      <c r="M298" s="3"/>
      <c r="N298" s="3"/>
      <c r="O298" s="3"/>
      <c r="P298" s="3"/>
      <c r="Q298" s="3"/>
      <c r="R298" s="3"/>
      <c r="S298" s="3"/>
      <c r="T298" s="3"/>
      <c r="U298" s="3"/>
      <c r="V298" s="3"/>
      <c r="W298" s="3"/>
      <c r="X298" s="3"/>
      <c r="Y298" s="3"/>
      <c r="Z298" s="3"/>
      <c r="AA298" s="3"/>
      <c r="AB298" s="3"/>
    </row>
    <row r="299" spans="1:28" x14ac:dyDescent="0.2">
      <c r="A299" s="3">
        <v>10815</v>
      </c>
      <c r="B299" s="3" t="str">
        <f>VLOOKUP(A299,'QAQC ID Reference Page'!A$1:G$10999,2,FALSE)</f>
        <v>OBS0721</v>
      </c>
      <c r="C299" s="11">
        <f>VLOOKUP(A299,'QAQC ID Reference Page'!A$1:G$10999,3,FALSE)</f>
        <v>44404</v>
      </c>
      <c r="D299" s="12">
        <f>VLOOKUP(A299,'QAQC ID Reference Page'!A$1:G$10999,4,FALSE)</f>
        <v>0.40972222222222221</v>
      </c>
      <c r="E299" s="3">
        <f>VLOOKUP(A299,'QAQC ID Reference Page'!A$1:G$10999,5,FALSE)</f>
        <v>1039</v>
      </c>
      <c r="F299" s="3" t="str">
        <f>VLOOKUP(A299,'QAQC ID Reference Page'!A$2:G$10999,6,FALSE)</f>
        <v>G6</v>
      </c>
      <c r="G299" s="3" t="str">
        <f>VLOOKUP(A299,'QAQC ID Reference Page'!A$2:G$10999,7,FALSE)</f>
        <v>S</v>
      </c>
      <c r="H299" s="3">
        <v>132</v>
      </c>
      <c r="I299" s="3">
        <v>135</v>
      </c>
      <c r="J299" s="3">
        <v>250</v>
      </c>
      <c r="K299" s="3">
        <f t="shared" si="6"/>
        <v>0.25</v>
      </c>
      <c r="L299" s="3">
        <f t="shared" si="8"/>
        <v>12</v>
      </c>
      <c r="M299" s="3"/>
      <c r="N299" s="3"/>
      <c r="O299" s="3"/>
      <c r="P299" s="3"/>
      <c r="Q299" s="3"/>
      <c r="R299" s="3"/>
      <c r="S299" s="3"/>
      <c r="T299" s="3"/>
      <c r="U299" s="3"/>
      <c r="V299" s="3"/>
      <c r="W299" s="3"/>
      <c r="X299" s="3"/>
      <c r="Y299" s="3"/>
      <c r="Z299" s="3"/>
      <c r="AA299" s="3"/>
      <c r="AB299" s="3"/>
    </row>
    <row r="300" spans="1:28" x14ac:dyDescent="0.2">
      <c r="A300" s="3">
        <v>10816</v>
      </c>
      <c r="B300" s="3" t="str">
        <f>VLOOKUP(A300,'QAQC ID Reference Page'!A$1:G$10999,2,FALSE)</f>
        <v>OBS0721</v>
      </c>
      <c r="C300" s="11">
        <f>VLOOKUP(A300,'QAQC ID Reference Page'!A$1:G$10999,3,FALSE)</f>
        <v>44404</v>
      </c>
      <c r="D300" s="12">
        <f>VLOOKUP(A300,'QAQC ID Reference Page'!A$1:G$10999,4,FALSE)</f>
        <v>0.34930555555555554</v>
      </c>
      <c r="E300" s="3">
        <f>VLOOKUP(A300,'QAQC ID Reference Page'!A$1:G$10999,5,FALSE)</f>
        <v>1021</v>
      </c>
      <c r="F300" s="3" t="str">
        <f>VLOOKUP(A300,'QAQC ID Reference Page'!A$2:G$10999,6,FALSE)</f>
        <v>E9</v>
      </c>
      <c r="G300" s="3" t="str">
        <f>VLOOKUP(A300,'QAQC ID Reference Page'!A$2:G$10999,7,FALSE)</f>
        <v>S</v>
      </c>
      <c r="H300" s="3">
        <v>132</v>
      </c>
      <c r="I300" s="3">
        <v>134</v>
      </c>
      <c r="J300" s="3">
        <v>250</v>
      </c>
      <c r="K300" s="3">
        <f t="shared" si="6"/>
        <v>0.25</v>
      </c>
      <c r="L300" s="3">
        <f t="shared" si="8"/>
        <v>8</v>
      </c>
      <c r="M300" s="3"/>
      <c r="N300" s="3"/>
      <c r="O300" s="3"/>
      <c r="P300" s="3"/>
      <c r="Q300" s="3"/>
      <c r="R300" s="3"/>
      <c r="S300" s="3"/>
      <c r="T300" s="3"/>
      <c r="U300" s="3"/>
      <c r="V300" s="3"/>
      <c r="W300" s="3"/>
      <c r="X300" s="3"/>
      <c r="Y300" s="3"/>
      <c r="Z300" s="3"/>
      <c r="AA300" s="3"/>
      <c r="AB300" s="3"/>
    </row>
    <row r="301" spans="1:28" x14ac:dyDescent="0.2">
      <c r="A301" s="3">
        <v>10817</v>
      </c>
      <c r="B301" s="3" t="str">
        <f>VLOOKUP(A301,'QAQC ID Reference Page'!A$1:G$10999,2,FALSE)</f>
        <v>OBS0721</v>
      </c>
      <c r="C301" s="11">
        <f>VLOOKUP(A301,'QAQC ID Reference Page'!A$1:G$10999,3,FALSE)</f>
        <v>44404</v>
      </c>
      <c r="D301" s="12">
        <f>VLOOKUP(A301,'QAQC ID Reference Page'!A$1:G$10999,4,FALSE)</f>
        <v>0.43125000000000002</v>
      </c>
      <c r="E301" s="3">
        <f>VLOOKUP(A301,'QAQC ID Reference Page'!A$1:G$10999,5,FALSE)</f>
        <v>1011</v>
      </c>
      <c r="F301" s="3" t="str">
        <f>VLOOKUP(A301,'QAQC ID Reference Page'!A$2:G$10999,6,FALSE)</f>
        <v>DR</v>
      </c>
      <c r="G301" s="3" t="str">
        <f>VLOOKUP(A301,'QAQC ID Reference Page'!A$2:G$10999,7,FALSE)</f>
        <v>S</v>
      </c>
      <c r="H301" s="3">
        <v>134</v>
      </c>
      <c r="I301" s="3">
        <v>140</v>
      </c>
      <c r="J301" s="3">
        <v>250</v>
      </c>
      <c r="K301" s="3">
        <f t="shared" si="6"/>
        <v>0.25</v>
      </c>
      <c r="L301" s="3">
        <f t="shared" si="8"/>
        <v>24</v>
      </c>
      <c r="M301" s="3"/>
      <c r="N301" s="3"/>
      <c r="O301" s="3"/>
      <c r="P301" s="3"/>
      <c r="Q301" s="3"/>
      <c r="R301" s="3"/>
      <c r="S301" s="3"/>
      <c r="T301" s="3"/>
      <c r="U301" s="3"/>
      <c r="V301" s="3"/>
      <c r="W301" s="3"/>
      <c r="X301" s="3"/>
      <c r="Y301" s="3"/>
      <c r="Z301" s="3"/>
      <c r="AA301" s="3"/>
      <c r="AB301" s="3"/>
    </row>
    <row r="302" spans="1:28" x14ac:dyDescent="0.2">
      <c r="A302" s="3">
        <v>10818</v>
      </c>
      <c r="B302" s="3" t="str">
        <f>VLOOKUP(A302,'QAQC ID Reference Page'!A$1:G$10999,2,FALSE)</f>
        <v>OBS0721</v>
      </c>
      <c r="C302" s="11">
        <f>VLOOKUP(A302,'QAQC ID Reference Page'!A$1:G$10999,3,FALSE)</f>
        <v>44404</v>
      </c>
      <c r="D302" s="12">
        <f>VLOOKUP(A302,'QAQC ID Reference Page'!A$1:G$10999,4,FALSE)</f>
        <v>0.33055555555555555</v>
      </c>
      <c r="E302" s="3">
        <f>VLOOKUP(A302,'QAQC ID Reference Page'!A$1:G$10999,5,FALSE)</f>
        <v>1016</v>
      </c>
      <c r="F302" s="3" t="str">
        <f>VLOOKUP(A302,'QAQC ID Reference Page'!A$2:G$10999,6,FALSE)</f>
        <v>E7C</v>
      </c>
      <c r="G302" s="3" t="str">
        <f>VLOOKUP(A302,'QAQC ID Reference Page'!A$2:G$10999,7,FALSE)</f>
        <v>S</v>
      </c>
      <c r="H302" s="3">
        <v>132</v>
      </c>
      <c r="I302" s="3">
        <v>139</v>
      </c>
      <c r="J302" s="3">
        <v>250</v>
      </c>
      <c r="K302" s="3">
        <f t="shared" si="6"/>
        <v>0.25</v>
      </c>
      <c r="L302" s="3">
        <f t="shared" si="8"/>
        <v>28</v>
      </c>
      <c r="M302" s="3"/>
      <c r="N302" s="3"/>
      <c r="O302" s="3"/>
      <c r="P302" s="3"/>
      <c r="Q302" s="3"/>
      <c r="R302" s="3"/>
      <c r="S302" s="3"/>
      <c r="T302" s="3"/>
      <c r="U302" s="3"/>
      <c r="V302" s="3"/>
      <c r="W302" s="3"/>
      <c r="X302" s="3"/>
      <c r="Y302" s="3"/>
      <c r="Z302" s="3"/>
      <c r="AA302" s="3"/>
      <c r="AB302" s="3"/>
    </row>
    <row r="303" spans="1:28" x14ac:dyDescent="0.2">
      <c r="A303" s="3">
        <v>10819</v>
      </c>
      <c r="B303" s="3" t="str">
        <f>VLOOKUP(A303,'QAQC ID Reference Page'!A$1:G$10999,2,FALSE)</f>
        <v>OBS0721</v>
      </c>
      <c r="C303" s="11">
        <f>VLOOKUP(A303,'QAQC ID Reference Page'!A$1:G$10999,3,FALSE)</f>
        <v>44404</v>
      </c>
      <c r="D303" s="12">
        <f>VLOOKUP(A303,'QAQC ID Reference Page'!A$1:G$10999,4,FALSE)</f>
        <v>0.33055555555555555</v>
      </c>
      <c r="E303" s="3">
        <f>VLOOKUP(A303,'QAQC ID Reference Page'!A$1:G$10999,5,FALSE)</f>
        <v>1031</v>
      </c>
      <c r="F303" s="3" t="str">
        <f>VLOOKUP(A303,'QAQC ID Reference Page'!A$2:G$10999,6,FALSE)</f>
        <v>E7C</v>
      </c>
      <c r="G303" s="3" t="str">
        <f>VLOOKUP(A303,'QAQC ID Reference Page'!A$2:G$10999,7,FALSE)</f>
        <v>B</v>
      </c>
      <c r="H303" s="3">
        <v>132</v>
      </c>
      <c r="I303" s="3">
        <v>144</v>
      </c>
      <c r="J303" s="3">
        <v>250</v>
      </c>
      <c r="K303" s="3">
        <f t="shared" si="6"/>
        <v>0.25</v>
      </c>
      <c r="L303" s="3">
        <f t="shared" si="8"/>
        <v>48</v>
      </c>
      <c r="M303" s="3"/>
      <c r="N303" s="3"/>
      <c r="O303" s="3"/>
      <c r="P303" s="3"/>
      <c r="Q303" s="3"/>
      <c r="R303" s="3"/>
      <c r="S303" s="3"/>
      <c r="T303" s="3"/>
      <c r="U303" s="3"/>
      <c r="V303" s="3"/>
      <c r="W303" s="3"/>
      <c r="X303" s="3"/>
      <c r="Y303" s="3"/>
      <c r="Z303" s="3"/>
      <c r="AA303" s="3"/>
      <c r="AB303" s="3"/>
    </row>
    <row r="304" spans="1:28" x14ac:dyDescent="0.2">
      <c r="A304" s="3">
        <v>10820</v>
      </c>
      <c r="B304" s="3" t="str">
        <f>VLOOKUP(A304,'QAQC ID Reference Page'!A$1:G$10999,2,FALSE)</f>
        <v>OBS0721</v>
      </c>
      <c r="C304" s="11">
        <f>VLOOKUP(A304,'QAQC ID Reference Page'!A$1:G$10999,3,FALSE)</f>
        <v>44406</v>
      </c>
      <c r="D304" s="12">
        <f>VLOOKUP(A304,'QAQC ID Reference Page'!A$1:G$10999,4,FALSE)</f>
        <v>0.54236111111111107</v>
      </c>
      <c r="E304" s="3">
        <f>VLOOKUP(A304,'QAQC ID Reference Page'!A$1:G$10999,5,FALSE)</f>
        <v>1017</v>
      </c>
      <c r="F304" s="3" t="str">
        <f>VLOOKUP(A304,'QAQC ID Reference Page'!A$2:G$10999,6,FALSE)</f>
        <v>B1</v>
      </c>
      <c r="G304" s="3" t="str">
        <f>VLOOKUP(A304,'QAQC ID Reference Page'!A$2:G$10999,7,FALSE)</f>
        <v>B</v>
      </c>
      <c r="H304" s="3">
        <v>132</v>
      </c>
      <c r="I304" s="3">
        <v>138</v>
      </c>
      <c r="J304" s="3">
        <v>250</v>
      </c>
      <c r="K304" s="3">
        <f t="shared" si="6"/>
        <v>0.25</v>
      </c>
      <c r="L304" s="3">
        <f t="shared" si="8"/>
        <v>24</v>
      </c>
      <c r="M304" s="3"/>
      <c r="N304" s="3"/>
      <c r="O304" s="3"/>
      <c r="P304" s="3"/>
      <c r="Q304" s="3"/>
      <c r="R304" s="3"/>
      <c r="S304" s="3"/>
      <c r="T304" s="3"/>
      <c r="U304" s="3"/>
      <c r="V304" s="3"/>
      <c r="W304" s="3"/>
      <c r="X304" s="3"/>
      <c r="Y304" s="3"/>
      <c r="Z304" s="3"/>
      <c r="AA304" s="3"/>
      <c r="AB304" s="3"/>
    </row>
    <row r="305" spans="1:28" x14ac:dyDescent="0.2">
      <c r="A305" s="3">
        <v>10821</v>
      </c>
      <c r="B305" s="3" t="str">
        <f>VLOOKUP(A305,'QAQC ID Reference Page'!A$1:G$10999,2,FALSE)</f>
        <v>OBS0721</v>
      </c>
      <c r="C305" s="11">
        <f>VLOOKUP(A305,'QAQC ID Reference Page'!A$1:G$10999,3,FALSE)</f>
        <v>44406</v>
      </c>
      <c r="D305" s="12">
        <f>VLOOKUP(A305,'QAQC ID Reference Page'!A$1:G$10999,4,FALSE)</f>
        <v>0.54236111111111107</v>
      </c>
      <c r="E305" s="3">
        <f>VLOOKUP(A305,'QAQC ID Reference Page'!A$1:G$10999,5,FALSE)</f>
        <v>1036</v>
      </c>
      <c r="F305" s="3" t="str">
        <f>VLOOKUP(A305,'QAQC ID Reference Page'!A$2:G$10999,6,FALSE)</f>
        <v>B1</v>
      </c>
      <c r="G305" s="3" t="str">
        <f>VLOOKUP(A305,'QAQC ID Reference Page'!A$2:G$10999,7,FALSE)</f>
        <v>S</v>
      </c>
      <c r="H305" s="3">
        <v>133</v>
      </c>
      <c r="I305" s="3">
        <v>138</v>
      </c>
      <c r="J305" s="3">
        <v>250</v>
      </c>
      <c r="K305" s="3">
        <f t="shared" si="6"/>
        <v>0.25</v>
      </c>
      <c r="L305" s="3">
        <f t="shared" si="8"/>
        <v>20</v>
      </c>
      <c r="M305" s="3"/>
      <c r="N305" s="3"/>
      <c r="O305" s="3"/>
      <c r="P305" s="3"/>
      <c r="Q305" s="3"/>
      <c r="R305" s="3"/>
      <c r="S305" s="3"/>
      <c r="T305" s="3"/>
      <c r="U305" s="3"/>
      <c r="V305" s="3"/>
      <c r="W305" s="3"/>
      <c r="X305" s="3"/>
      <c r="Y305" s="3"/>
      <c r="Z305" s="3"/>
      <c r="AA305" s="3"/>
      <c r="AB305" s="3"/>
    </row>
    <row r="306" spans="1:28" x14ac:dyDescent="0.2">
      <c r="A306" s="3">
        <v>10822</v>
      </c>
      <c r="B306" s="3" t="str">
        <f>VLOOKUP(A306,'QAQC ID Reference Page'!A$1:G$10999,2,FALSE)</f>
        <v>OBS0721</v>
      </c>
      <c r="C306" s="11">
        <f>VLOOKUP(A306,'QAQC ID Reference Page'!A$1:G$10999,3,FALSE)</f>
        <v>44406</v>
      </c>
      <c r="D306" s="12">
        <f>VLOOKUP(A306,'QAQC ID Reference Page'!A$1:G$10999,4,FALSE)</f>
        <v>0.4909722222222222</v>
      </c>
      <c r="E306" s="3">
        <f>VLOOKUP(A306,'QAQC ID Reference Page'!A$1:G$10999,5,FALSE)</f>
        <v>1019</v>
      </c>
      <c r="F306" s="3" t="str">
        <f>VLOOKUP(A306,'QAQC ID Reference Page'!A$2:G$10999,6,FALSE)</f>
        <v>WFR</v>
      </c>
      <c r="G306" s="3" t="str">
        <f>VLOOKUP(A306,'QAQC ID Reference Page'!A$2:G$10999,7,FALSE)</f>
        <v>S</v>
      </c>
      <c r="H306" s="3">
        <v>132</v>
      </c>
      <c r="I306" s="3">
        <v>138</v>
      </c>
      <c r="J306" s="3">
        <v>250</v>
      </c>
      <c r="K306" s="3">
        <f t="shared" si="6"/>
        <v>0.25</v>
      </c>
      <c r="L306" s="3">
        <f t="shared" si="8"/>
        <v>24</v>
      </c>
      <c r="M306" s="3"/>
      <c r="N306" s="3"/>
      <c r="O306" s="3"/>
      <c r="P306" s="3"/>
      <c r="Q306" s="3"/>
      <c r="R306" s="3"/>
      <c r="S306" s="3"/>
      <c r="T306" s="3"/>
      <c r="U306" s="3"/>
      <c r="V306" s="3"/>
      <c r="W306" s="3"/>
      <c r="X306" s="3"/>
      <c r="Y306" s="3"/>
      <c r="Z306" s="3"/>
      <c r="AA306" s="3"/>
      <c r="AB306" s="3"/>
    </row>
    <row r="307" spans="1:28" x14ac:dyDescent="0.2">
      <c r="A307" s="3">
        <v>10823</v>
      </c>
      <c r="B307" s="3" t="str">
        <f>VLOOKUP(A307,'QAQC ID Reference Page'!A$1:G$10999,2,FALSE)</f>
        <v>OBS0721</v>
      </c>
      <c r="C307" s="11">
        <f>VLOOKUP(A307,'QAQC ID Reference Page'!A$1:G$10999,3,FALSE)</f>
        <v>44406</v>
      </c>
      <c r="D307" s="12">
        <f>VLOOKUP(A307,'QAQC ID Reference Page'!A$1:G$10999,4,FALSE)</f>
        <v>0.53402777777777777</v>
      </c>
      <c r="E307" s="3">
        <f>VLOOKUP(A307,'QAQC ID Reference Page'!A$1:G$10999,5,FALSE)</f>
        <v>1023</v>
      </c>
      <c r="F307" s="3" t="str">
        <f>VLOOKUP(A307,'QAQC ID Reference Page'!A$2:G$10999,6,FALSE)</f>
        <v>C1</v>
      </c>
      <c r="G307" s="3" t="str">
        <f>VLOOKUP(A307,'QAQC ID Reference Page'!A$2:G$10999,7,FALSE)</f>
        <v>S</v>
      </c>
      <c r="H307" s="3">
        <v>133</v>
      </c>
      <c r="I307" s="3">
        <v>138</v>
      </c>
      <c r="J307" s="3">
        <v>250</v>
      </c>
      <c r="K307" s="3">
        <f t="shared" si="6"/>
        <v>0.25</v>
      </c>
      <c r="L307" s="3">
        <f t="shared" si="8"/>
        <v>20</v>
      </c>
      <c r="M307" s="3"/>
      <c r="N307" s="3"/>
      <c r="O307" s="3"/>
      <c r="P307" s="3"/>
      <c r="Q307" s="3"/>
      <c r="R307" s="3"/>
      <c r="S307" s="3"/>
      <c r="T307" s="3"/>
      <c r="U307" s="3"/>
      <c r="V307" s="3"/>
      <c r="W307" s="3"/>
      <c r="X307" s="3"/>
      <c r="Y307" s="3"/>
      <c r="Z307" s="3"/>
      <c r="AA307" s="3"/>
      <c r="AB307" s="3"/>
    </row>
    <row r="308" spans="1:28" x14ac:dyDescent="0.2">
      <c r="A308" s="3">
        <v>10824</v>
      </c>
      <c r="B308" s="3" t="str">
        <f>VLOOKUP(A308,'QAQC ID Reference Page'!A$1:G$10999,2,FALSE)</f>
        <v>OBS0721</v>
      </c>
      <c r="C308" s="11">
        <f>VLOOKUP(A308,'QAQC ID Reference Page'!A$1:G$10999,3,FALSE)</f>
        <v>44406</v>
      </c>
      <c r="D308" s="12">
        <f>VLOOKUP(A308,'QAQC ID Reference Page'!A$1:G$10999,4,FALSE)</f>
        <v>0.52638888888888891</v>
      </c>
      <c r="E308" s="3">
        <f>VLOOKUP(A308,'QAQC ID Reference Page'!A$1:G$10999,5,FALSE)</f>
        <v>1031</v>
      </c>
      <c r="F308" s="3" t="str">
        <f>VLOOKUP(A308,'QAQC ID Reference Page'!A$2:G$10999,6,FALSE)</f>
        <v>D1</v>
      </c>
      <c r="G308" s="3" t="str">
        <f>VLOOKUP(A308,'QAQC ID Reference Page'!A$2:G$10999,7,FALSE)</f>
        <v>S</v>
      </c>
      <c r="H308" s="3">
        <v>130</v>
      </c>
      <c r="I308" s="3">
        <v>136</v>
      </c>
      <c r="J308" s="3">
        <v>250</v>
      </c>
      <c r="K308" s="3">
        <f t="shared" si="6"/>
        <v>0.25</v>
      </c>
      <c r="L308" s="3">
        <f t="shared" si="8"/>
        <v>24</v>
      </c>
      <c r="M308" s="3"/>
      <c r="N308" s="3"/>
      <c r="O308" s="3"/>
      <c r="P308" s="3"/>
      <c r="Q308" s="3"/>
      <c r="R308" s="3"/>
      <c r="S308" s="3"/>
      <c r="T308" s="3"/>
      <c r="U308" s="3"/>
      <c r="V308" s="3"/>
      <c r="W308" s="3"/>
      <c r="X308" s="3"/>
      <c r="Y308" s="3"/>
      <c r="Z308" s="3"/>
      <c r="AA308" s="3"/>
      <c r="AB308" s="3"/>
    </row>
    <row r="309" spans="1:28" x14ac:dyDescent="0.2">
      <c r="A309" s="3">
        <v>10825</v>
      </c>
      <c r="B309" s="3" t="str">
        <f>VLOOKUP(A309,'QAQC ID Reference Page'!A$1:G$10999,2,FALSE)</f>
        <v>OBS0721</v>
      </c>
      <c r="C309" s="11">
        <f>VLOOKUP(A309,'QAQC ID Reference Page'!A$1:G$10999,3,FALSE)</f>
        <v>44406</v>
      </c>
      <c r="D309" s="12">
        <f>VLOOKUP(A309,'QAQC ID Reference Page'!A$1:G$10999,4,FALSE)</f>
        <v>0.50486111111111109</v>
      </c>
      <c r="E309" s="3">
        <f>VLOOKUP(A309,'QAQC ID Reference Page'!A$1:G$10999,5,FALSE)</f>
        <v>1020</v>
      </c>
      <c r="F309" s="3" t="str">
        <f>VLOOKUP(A309,'QAQC ID Reference Page'!A$2:G$10999,6,FALSE)</f>
        <v>BLB</v>
      </c>
      <c r="G309" s="3" t="str">
        <f>VLOOKUP(A309,'QAQC ID Reference Page'!A$2:G$10999,7,FALSE)</f>
        <v>S</v>
      </c>
      <c r="H309" s="3">
        <v>129</v>
      </c>
      <c r="I309" s="3">
        <v>134</v>
      </c>
      <c r="J309" s="3">
        <v>250</v>
      </c>
      <c r="K309" s="3">
        <f t="shared" si="6"/>
        <v>0.25</v>
      </c>
      <c r="L309" s="3">
        <f t="shared" si="8"/>
        <v>20</v>
      </c>
      <c r="M309" s="3"/>
      <c r="N309" s="3"/>
      <c r="O309" s="3"/>
      <c r="P309" s="3"/>
      <c r="Q309" s="3"/>
      <c r="R309" s="3"/>
      <c r="S309" s="3"/>
      <c r="T309" s="3"/>
      <c r="U309" s="3"/>
      <c r="V309" s="3"/>
      <c r="W309" s="3"/>
      <c r="X309" s="3"/>
      <c r="Y309" s="3"/>
      <c r="Z309" s="3"/>
      <c r="AA309" s="3"/>
      <c r="AB309" s="3"/>
    </row>
    <row r="310" spans="1:28" x14ac:dyDescent="0.2">
      <c r="A310" s="3">
        <v>10826</v>
      </c>
      <c r="B310" s="3" t="str">
        <f>VLOOKUP(A310,'QAQC ID Reference Page'!A$1:G$10999,2,FALSE)</f>
        <v>OBS0721</v>
      </c>
      <c r="C310" s="11">
        <f>VLOOKUP(A310,'QAQC ID Reference Page'!A$1:G$10999,3,FALSE)</f>
        <v>44406</v>
      </c>
      <c r="D310" s="12">
        <f>VLOOKUP(A310,'QAQC ID Reference Page'!A$1:G$10999,4,FALSE)</f>
        <v>0.47986111111111113</v>
      </c>
      <c r="E310" s="3">
        <f>VLOOKUP(A310,'QAQC ID Reference Page'!A$1:G$10999,5,FALSE)</f>
        <v>1044</v>
      </c>
      <c r="F310" s="3" t="str">
        <f>VLOOKUP(A310,'QAQC ID Reference Page'!A$2:G$10999,6,FALSE)</f>
        <v>C4</v>
      </c>
      <c r="G310" s="3" t="str">
        <f>VLOOKUP(A310,'QAQC ID Reference Page'!A$2:G$10999,7,FALSE)</f>
        <v>S</v>
      </c>
      <c r="H310" s="3">
        <v>130</v>
      </c>
      <c r="I310" s="3">
        <v>134</v>
      </c>
      <c r="J310" s="3">
        <v>250</v>
      </c>
      <c r="K310" s="3">
        <f t="shared" si="6"/>
        <v>0.25</v>
      </c>
      <c r="L310" s="3">
        <f t="shared" si="8"/>
        <v>16</v>
      </c>
      <c r="M310" s="3"/>
      <c r="N310" s="3"/>
      <c r="O310" s="3"/>
      <c r="P310" s="3"/>
      <c r="Q310" s="3"/>
      <c r="R310" s="3"/>
      <c r="S310" s="3"/>
      <c r="T310" s="3"/>
      <c r="U310" s="3"/>
      <c r="V310" s="3"/>
      <c r="W310" s="3"/>
      <c r="X310" s="3"/>
      <c r="Y310" s="3"/>
      <c r="Z310" s="3"/>
      <c r="AA310" s="3"/>
      <c r="AB310" s="3"/>
    </row>
    <row r="311" spans="1:28" x14ac:dyDescent="0.2">
      <c r="A311" s="3">
        <v>10827</v>
      </c>
      <c r="B311" s="3" t="str">
        <f>VLOOKUP(A311,'QAQC ID Reference Page'!A$1:G$10999,2,FALSE)</f>
        <v>OBS0721</v>
      </c>
      <c r="C311" s="11">
        <f>VLOOKUP(A311,'QAQC ID Reference Page'!A$1:G$10999,3,FALSE)</f>
        <v>44406</v>
      </c>
      <c r="D311" s="12">
        <f>VLOOKUP(A311,'QAQC ID Reference Page'!A$1:G$10999,4,FALSE)</f>
        <v>0.51875000000000004</v>
      </c>
      <c r="E311" s="3">
        <f>VLOOKUP(A311,'QAQC ID Reference Page'!A$1:G$10999,5,FALSE)</f>
        <v>1008</v>
      </c>
      <c r="F311" s="3" t="str">
        <f>VLOOKUP(A311,'QAQC ID Reference Page'!A$2:G$10999,6,FALSE)</f>
        <v>E1</v>
      </c>
      <c r="G311" s="3" t="str">
        <f>VLOOKUP(A311,'QAQC ID Reference Page'!A$2:G$10999,7,FALSE)</f>
        <v>S</v>
      </c>
      <c r="H311" s="3">
        <v>129</v>
      </c>
      <c r="I311" s="3">
        <v>138</v>
      </c>
      <c r="J311" s="3">
        <v>250</v>
      </c>
      <c r="K311" s="3">
        <f t="shared" si="6"/>
        <v>0.25</v>
      </c>
      <c r="L311" s="3">
        <f t="shared" si="8"/>
        <v>36</v>
      </c>
      <c r="M311" s="3"/>
      <c r="N311" s="3"/>
      <c r="O311" s="3"/>
      <c r="P311" s="3"/>
      <c r="Q311" s="3"/>
      <c r="R311" s="3"/>
      <c r="S311" s="3"/>
      <c r="T311" s="3"/>
      <c r="U311" s="3"/>
      <c r="V311" s="3"/>
      <c r="W311" s="3"/>
      <c r="X311" s="3"/>
      <c r="Y311" s="3"/>
      <c r="Z311" s="3"/>
      <c r="AA311" s="3"/>
      <c r="AB311" s="3"/>
    </row>
    <row r="312" spans="1:28" x14ac:dyDescent="0.2">
      <c r="A312" s="3">
        <v>10828</v>
      </c>
      <c r="B312" s="3" t="str">
        <f>VLOOKUP(A312,'QAQC ID Reference Page'!A$1:G$10999,2,FALSE)</f>
        <v>OBS0721</v>
      </c>
      <c r="C312" s="11">
        <f>VLOOKUP(A312,'QAQC ID Reference Page'!A$1:G$10999,3,FALSE)</f>
        <v>44406</v>
      </c>
      <c r="D312" s="12">
        <f>VLOOKUP(A312,'QAQC ID Reference Page'!A$1:G$10999,4,FALSE)</f>
        <v>0.45208333333333334</v>
      </c>
      <c r="E312" s="3">
        <f>VLOOKUP(A312,'QAQC ID Reference Page'!A$1:G$10999,5,FALSE)</f>
        <v>1035</v>
      </c>
      <c r="F312" s="3" t="str">
        <f>VLOOKUP(A312,'QAQC ID Reference Page'!A$2:G$10999,6,FALSE)</f>
        <v>C7C</v>
      </c>
      <c r="G312" s="3" t="str">
        <f>VLOOKUP(A312,'QAQC ID Reference Page'!A$2:G$10999,7,FALSE)</f>
        <v>S</v>
      </c>
      <c r="H312" s="3">
        <v>132</v>
      </c>
      <c r="I312" s="3">
        <v>134</v>
      </c>
      <c r="J312" s="3">
        <v>250</v>
      </c>
      <c r="K312" s="3">
        <f t="shared" si="6"/>
        <v>0.25</v>
      </c>
      <c r="L312" s="3">
        <f t="shared" si="8"/>
        <v>8</v>
      </c>
      <c r="M312" s="3"/>
      <c r="N312" s="3"/>
      <c r="O312" s="3"/>
      <c r="P312" s="3"/>
      <c r="Q312" s="3"/>
      <c r="R312" s="3"/>
      <c r="S312" s="3"/>
      <c r="T312" s="3"/>
      <c r="U312" s="3"/>
      <c r="V312" s="3"/>
      <c r="W312" s="3"/>
      <c r="X312" s="3"/>
      <c r="Y312" s="3"/>
      <c r="Z312" s="3"/>
      <c r="AA312" s="3"/>
      <c r="AB312" s="3"/>
    </row>
    <row r="313" spans="1:28" x14ac:dyDescent="0.2">
      <c r="A313" s="3">
        <v>10829</v>
      </c>
      <c r="B313" s="3" t="str">
        <f>VLOOKUP(A313,'QAQC ID Reference Page'!A$1:G$10999,2,FALSE)</f>
        <v>OBS0721</v>
      </c>
      <c r="C313" s="11">
        <f>VLOOKUP(A313,'QAQC ID Reference Page'!A$1:G$10999,3,FALSE)</f>
        <v>44406</v>
      </c>
      <c r="D313" s="12">
        <f>VLOOKUP(A313,'QAQC ID Reference Page'!A$1:G$10999,4,FALSE)</f>
        <v>0.47013888888888888</v>
      </c>
      <c r="E313" s="3">
        <f>VLOOKUP(A313,'QAQC ID Reference Page'!A$1:G$10999,5,FALSE)</f>
        <v>1009</v>
      </c>
      <c r="F313" s="3" t="str">
        <f>VLOOKUP(A313,'QAQC ID Reference Page'!A$2:G$10999,6,FALSE)</f>
        <v>C5-1</v>
      </c>
      <c r="G313" s="3" t="str">
        <f>VLOOKUP(A313,'QAQC ID Reference Page'!A$2:G$10999,7,FALSE)</f>
        <v>S</v>
      </c>
      <c r="H313" s="3">
        <v>131</v>
      </c>
      <c r="I313" s="3">
        <v>133</v>
      </c>
      <c r="J313" s="3">
        <v>250</v>
      </c>
      <c r="K313" s="3">
        <f t="shared" si="6"/>
        <v>0.25</v>
      </c>
      <c r="L313" s="3">
        <f t="shared" si="8"/>
        <v>8</v>
      </c>
      <c r="M313" s="3"/>
      <c r="N313" s="3"/>
      <c r="O313" s="3"/>
      <c r="P313" s="3"/>
      <c r="Q313" s="3"/>
      <c r="R313" s="3"/>
      <c r="S313" s="3"/>
      <c r="T313" s="3"/>
      <c r="U313" s="3"/>
      <c r="V313" s="3"/>
      <c r="W313" s="3"/>
      <c r="X313" s="3"/>
      <c r="Y313" s="3"/>
      <c r="Z313" s="3"/>
      <c r="AA313" s="3"/>
      <c r="AB313" s="3"/>
    </row>
    <row r="314" spans="1:28" x14ac:dyDescent="0.2">
      <c r="A314" s="3">
        <v>10830</v>
      </c>
      <c r="B314" s="3" t="str">
        <f>VLOOKUP(A314,'QAQC ID Reference Page'!A$1:G$10999,2,FALSE)</f>
        <v>OBS0721</v>
      </c>
      <c r="C314" s="11">
        <f>VLOOKUP(A314,'QAQC ID Reference Page'!A$1:G$10999,3,FALSE)</f>
        <v>44406</v>
      </c>
      <c r="D314" s="12">
        <f>VLOOKUP(A314,'QAQC ID Reference Page'!A$1:G$10999,4,FALSE)</f>
        <v>0.3659722222222222</v>
      </c>
      <c r="E314" s="3">
        <f>VLOOKUP(A314,'QAQC ID Reference Page'!A$1:G$10999,5,FALSE)</f>
        <v>1042</v>
      </c>
      <c r="F314" s="3" t="str">
        <f>VLOOKUP(A314,'QAQC ID Reference Page'!A$2:G$10999,6,FALSE)</f>
        <v>BSR</v>
      </c>
      <c r="G314" s="3" t="str">
        <f>VLOOKUP(A314,'QAQC ID Reference Page'!A$2:G$10999,7,FALSE)</f>
        <v>S</v>
      </c>
      <c r="H314" s="3">
        <v>131</v>
      </c>
      <c r="I314" s="3">
        <v>135</v>
      </c>
      <c r="J314" s="3">
        <v>250</v>
      </c>
      <c r="K314" s="3">
        <f t="shared" si="6"/>
        <v>0.25</v>
      </c>
      <c r="L314" s="3">
        <f t="shared" si="8"/>
        <v>16</v>
      </c>
      <c r="M314" s="3"/>
      <c r="N314" s="3"/>
      <c r="O314" s="3"/>
      <c r="P314" s="3"/>
      <c r="Q314" s="3"/>
      <c r="R314" s="3"/>
      <c r="S314" s="3"/>
      <c r="T314" s="3"/>
      <c r="U314" s="3"/>
      <c r="V314" s="3"/>
      <c r="W314" s="3"/>
      <c r="X314" s="3"/>
      <c r="Y314" s="3"/>
      <c r="Z314" s="3"/>
      <c r="AA314" s="3"/>
      <c r="AB314" s="3"/>
    </row>
    <row r="315" spans="1:28" x14ac:dyDescent="0.2">
      <c r="A315" s="3">
        <v>10831</v>
      </c>
      <c r="B315" s="3" t="str">
        <f>VLOOKUP(A315,'QAQC ID Reference Page'!A$1:G$10999,2,FALSE)</f>
        <v>OBS0721</v>
      </c>
      <c r="C315" s="11">
        <f>VLOOKUP(A315,'QAQC ID Reference Page'!A$1:G$10999,3,FALSE)</f>
        <v>44406</v>
      </c>
      <c r="D315" s="12">
        <f>VLOOKUP(A315,'QAQC ID Reference Page'!A$1:G$10999,4,FALSE)</f>
        <v>0.38680555555555557</v>
      </c>
      <c r="E315" s="3">
        <f>VLOOKUP(A315,'QAQC ID Reference Page'!A$1:G$10999,5,FALSE)</f>
        <v>1040</v>
      </c>
      <c r="F315" s="3" t="str">
        <f>VLOOKUP(A315,'QAQC ID Reference Page'!A$2:G$10999,6,FALSE)</f>
        <v>C9</v>
      </c>
      <c r="G315" s="3" t="str">
        <f>VLOOKUP(A315,'QAQC ID Reference Page'!A$2:G$10999,7,FALSE)</f>
        <v>S</v>
      </c>
      <c r="H315" s="3">
        <v>130</v>
      </c>
      <c r="I315" s="3">
        <v>133</v>
      </c>
      <c r="J315" s="3">
        <v>250</v>
      </c>
      <c r="K315" s="3">
        <f t="shared" si="6"/>
        <v>0.25</v>
      </c>
      <c r="L315" s="3">
        <f t="shared" si="8"/>
        <v>12</v>
      </c>
      <c r="M315" s="3"/>
      <c r="N315" s="3"/>
      <c r="O315" s="3"/>
      <c r="P315" s="3"/>
      <c r="Q315" s="3"/>
      <c r="R315" s="3"/>
      <c r="S315" s="3"/>
      <c r="T315" s="3"/>
      <c r="U315" s="3"/>
      <c r="V315" s="3"/>
      <c r="W315" s="3"/>
      <c r="X315" s="3"/>
      <c r="Y315" s="3"/>
      <c r="Z315" s="3"/>
      <c r="AA315" s="3"/>
      <c r="AB315" s="3"/>
    </row>
    <row r="316" spans="1:28" x14ac:dyDescent="0.2">
      <c r="A316" s="3">
        <v>10832</v>
      </c>
      <c r="B316" s="3" t="str">
        <f>VLOOKUP(A316,'QAQC ID Reference Page'!A$1:G$10999,2,FALSE)</f>
        <v>OBS0721</v>
      </c>
      <c r="C316" s="11">
        <f>VLOOKUP(A316,'QAQC ID Reference Page'!A$1:G$10999,3,FALSE)</f>
        <v>44406</v>
      </c>
      <c r="D316" s="12">
        <f>VLOOKUP(A316,'QAQC ID Reference Page'!A$1:G$10999,4,FALSE)</f>
        <v>0.45208333333333334</v>
      </c>
      <c r="E316" s="3">
        <f>VLOOKUP(A316,'QAQC ID Reference Page'!A$1:G$10999,5,FALSE)</f>
        <v>1037</v>
      </c>
      <c r="F316" s="3" t="str">
        <f>VLOOKUP(A316,'QAQC ID Reference Page'!A$2:G$10999,6,FALSE)</f>
        <v>C7C</v>
      </c>
      <c r="G316" s="3" t="str">
        <f>VLOOKUP(A316,'QAQC ID Reference Page'!A$2:G$10999,7,FALSE)</f>
        <v>B</v>
      </c>
      <c r="H316" s="3">
        <v>130</v>
      </c>
      <c r="I316" s="3">
        <v>147</v>
      </c>
      <c r="J316" s="3">
        <v>250</v>
      </c>
      <c r="K316" s="3">
        <f t="shared" si="6"/>
        <v>0.25</v>
      </c>
      <c r="L316" s="3">
        <f t="shared" si="8"/>
        <v>68</v>
      </c>
      <c r="M316" s="3"/>
      <c r="N316" s="3"/>
      <c r="O316" s="3"/>
      <c r="P316" s="3"/>
      <c r="Q316" s="3"/>
      <c r="R316" s="3"/>
      <c r="S316" s="3"/>
      <c r="T316" s="3"/>
      <c r="U316" s="3"/>
      <c r="V316" s="3"/>
      <c r="W316" s="3"/>
      <c r="X316" s="3"/>
      <c r="Y316" s="3"/>
      <c r="Z316" s="3"/>
      <c r="AA316" s="3"/>
      <c r="AB316" s="3"/>
    </row>
    <row r="317" spans="1:28" x14ac:dyDescent="0.2">
      <c r="A317" s="3">
        <v>10833</v>
      </c>
      <c r="B317" s="3" t="str">
        <f>VLOOKUP(A317,'QAQC ID Reference Page'!A$1:G$10999,2,FALSE)</f>
        <v>OBS0721</v>
      </c>
      <c r="C317" s="11">
        <f>VLOOKUP(A317,'QAQC ID Reference Page'!A$1:G$10999,3,FALSE)</f>
        <v>44406</v>
      </c>
      <c r="D317" s="12">
        <f>VLOOKUP(A317,'QAQC ID Reference Page'!A$1:G$10999,4,FALSE)</f>
        <v>0.40902777777777777</v>
      </c>
      <c r="E317" s="3">
        <f>VLOOKUP(A317,'QAQC ID Reference Page'!A$1:G$10999,5,FALSE)</f>
        <v>1010</v>
      </c>
      <c r="F317" s="3" t="str">
        <f>VLOOKUP(A317,'QAQC ID Reference Page'!A$2:G$10999,6,FALSE)</f>
        <v>WB</v>
      </c>
      <c r="G317" s="3" t="str">
        <f>VLOOKUP(A317,'QAQC ID Reference Page'!A$2:G$10999,7,FALSE)</f>
        <v>S</v>
      </c>
      <c r="H317" s="3">
        <v>131</v>
      </c>
      <c r="I317" s="3">
        <v>138</v>
      </c>
      <c r="J317" s="3">
        <v>250</v>
      </c>
      <c r="K317" s="3">
        <f t="shared" si="6"/>
        <v>0.25</v>
      </c>
      <c r="L317" s="3">
        <f t="shared" si="8"/>
        <v>28</v>
      </c>
      <c r="M317" s="3"/>
      <c r="N317" s="3"/>
      <c r="O317" s="3"/>
      <c r="P317" s="3"/>
      <c r="Q317" s="3"/>
      <c r="R317" s="3"/>
      <c r="S317" s="3"/>
      <c r="T317" s="3"/>
      <c r="U317" s="3"/>
      <c r="V317" s="3"/>
      <c r="W317" s="3"/>
      <c r="X317" s="3"/>
      <c r="Y317" s="3"/>
      <c r="Z317" s="3"/>
      <c r="AA317" s="3"/>
      <c r="AB317" s="3"/>
    </row>
    <row r="318" spans="1:28" x14ac:dyDescent="0.2">
      <c r="A318" s="3">
        <v>10834</v>
      </c>
      <c r="B318" s="3" t="str">
        <f>VLOOKUP(A318,'QAQC ID Reference Page'!A$1:G$10999,2,FALSE)</f>
        <v>OBS0721</v>
      </c>
      <c r="C318" s="11">
        <f>VLOOKUP(A318,'QAQC ID Reference Page'!A$1:G$10999,3,FALSE)</f>
        <v>44406</v>
      </c>
      <c r="D318" s="12">
        <f>VLOOKUP(A318,'QAQC ID Reference Page'!A$1:G$10999,4,FALSE)</f>
        <v>0.35138888888888886</v>
      </c>
      <c r="E318" s="3">
        <f>VLOOKUP(A318,'QAQC ID Reference Page'!A$1:G$10999,5,FALSE)</f>
        <v>1012</v>
      </c>
      <c r="F318" s="3" t="str">
        <f>VLOOKUP(A318,'QAQC ID Reference Page'!A$2:G$10999,6,FALSE)</f>
        <v>B11</v>
      </c>
      <c r="G318" s="3" t="str">
        <f>VLOOKUP(A318,'QAQC ID Reference Page'!A$2:G$10999,7,FALSE)</f>
        <v>S</v>
      </c>
      <c r="H318" s="3">
        <v>134</v>
      </c>
      <c r="I318" s="3">
        <v>136</v>
      </c>
      <c r="J318" s="3">
        <v>250</v>
      </c>
      <c r="K318" s="3">
        <f t="shared" si="6"/>
        <v>0.25</v>
      </c>
      <c r="L318" s="3">
        <f t="shared" si="8"/>
        <v>8</v>
      </c>
      <c r="M318" s="3"/>
      <c r="N318" s="3"/>
      <c r="O318" s="3"/>
      <c r="P318" s="3"/>
      <c r="Q318" s="3"/>
      <c r="R318" s="3"/>
      <c r="S318" s="3"/>
      <c r="T318" s="3"/>
      <c r="U318" s="3"/>
      <c r="V318" s="3"/>
      <c r="W318" s="3"/>
      <c r="X318" s="3"/>
      <c r="Y318" s="3"/>
      <c r="Z318" s="3"/>
      <c r="AA318" s="3"/>
      <c r="AB318" s="3"/>
    </row>
    <row r="319" spans="1:28" x14ac:dyDescent="0.2">
      <c r="A319" s="3">
        <v>10835</v>
      </c>
      <c r="B319" s="3" t="str">
        <f>VLOOKUP(A319,'QAQC ID Reference Page'!A$1:G$10999,2,FALSE)</f>
        <v>OBS0721</v>
      </c>
      <c r="C319" s="11">
        <f>VLOOKUP(A319,'QAQC ID Reference Page'!A$1:G$10999,3,FALSE)</f>
        <v>44406</v>
      </c>
      <c r="D319" s="12">
        <f>VLOOKUP(A319,'QAQC ID Reference Page'!A$1:G$10999,4,FALSE)</f>
        <v>0.31458333333333333</v>
      </c>
      <c r="E319" s="3">
        <f>VLOOKUP(A319,'QAQC ID Reference Page'!A$1:G$10999,5,FALSE)</f>
        <v>1034</v>
      </c>
      <c r="F319" s="3" t="str">
        <f>VLOOKUP(A319,'QAQC ID Reference Page'!A$2:G$10999,6,FALSE)</f>
        <v>B7C</v>
      </c>
      <c r="G319" s="3" t="str">
        <f>VLOOKUP(A319,'QAQC ID Reference Page'!A$2:G$10999,7,FALSE)</f>
        <v>B</v>
      </c>
      <c r="H319" s="3">
        <v>129</v>
      </c>
      <c r="I319" s="3">
        <v>137</v>
      </c>
      <c r="J319" s="3">
        <v>250</v>
      </c>
      <c r="K319" s="3">
        <f t="shared" si="6"/>
        <v>0.25</v>
      </c>
      <c r="L319" s="3">
        <f t="shared" si="8"/>
        <v>32</v>
      </c>
      <c r="M319" s="3"/>
      <c r="N319" s="3"/>
      <c r="O319" s="3"/>
      <c r="P319" s="3"/>
      <c r="Q319" s="3"/>
      <c r="R319" s="3"/>
      <c r="S319" s="3"/>
      <c r="T319" s="3"/>
      <c r="U319" s="3"/>
      <c r="V319" s="3"/>
      <c r="W319" s="3"/>
      <c r="X319" s="3"/>
      <c r="Y319" s="3"/>
      <c r="Z319" s="3"/>
      <c r="AA319" s="3"/>
      <c r="AB319" s="3"/>
    </row>
    <row r="320" spans="1:28" x14ac:dyDescent="0.2">
      <c r="A320" s="3">
        <v>10836</v>
      </c>
      <c r="B320" s="3" t="str">
        <f>VLOOKUP(A320,'QAQC ID Reference Page'!A$1:G$10999,2,FALSE)</f>
        <v>OBS0721</v>
      </c>
      <c r="C320" s="11">
        <f>VLOOKUP(A320,'QAQC ID Reference Page'!A$1:G$10999,3,FALSE)</f>
        <v>44406</v>
      </c>
      <c r="D320" s="12">
        <f>VLOOKUP(A320,'QAQC ID Reference Page'!A$1:G$10999,4,FALSE)</f>
        <v>0.31458333333333333</v>
      </c>
      <c r="E320" s="3">
        <f>VLOOKUP(A320,'QAQC ID Reference Page'!A$1:G$10999,5,FALSE)</f>
        <v>1041</v>
      </c>
      <c r="F320" s="3" t="str">
        <f>VLOOKUP(A320,'QAQC ID Reference Page'!A$2:G$10999,6,FALSE)</f>
        <v>B7C</v>
      </c>
      <c r="G320" s="3" t="str">
        <f>VLOOKUP(A320,'QAQC ID Reference Page'!A$2:G$10999,7,FALSE)</f>
        <v>S</v>
      </c>
      <c r="H320" s="3">
        <v>129</v>
      </c>
      <c r="I320" s="3">
        <v>131</v>
      </c>
      <c r="J320" s="3">
        <v>250</v>
      </c>
      <c r="K320" s="3">
        <f t="shared" si="6"/>
        <v>0.25</v>
      </c>
      <c r="L320" s="3">
        <f t="shared" si="8"/>
        <v>8</v>
      </c>
      <c r="M320" s="3"/>
      <c r="N320" s="3"/>
      <c r="O320" s="3"/>
      <c r="P320" s="3"/>
      <c r="Q320" s="3"/>
      <c r="R320" s="3"/>
      <c r="S320" s="3"/>
      <c r="T320" s="3"/>
      <c r="U320" s="3"/>
      <c r="V320" s="3"/>
      <c r="W320" s="3"/>
      <c r="X320" s="3"/>
      <c r="Y320" s="3"/>
      <c r="Z320" s="3"/>
      <c r="AA320" s="3"/>
      <c r="AB320" s="3"/>
    </row>
    <row r="321" spans="1:28" x14ac:dyDescent="0.2">
      <c r="A321" s="3">
        <v>10901</v>
      </c>
      <c r="B321" s="3" t="str">
        <f>VLOOKUP(A321,'QAQC ID Reference Page'!A$1:G$10999,2,FALSE)</f>
        <v>OBS0821W1</v>
      </c>
      <c r="C321" s="11">
        <f>VLOOKUP(A321,'QAQC ID Reference Page'!A$1:G$10999,3,FALSE)</f>
        <v>44411</v>
      </c>
      <c r="D321" s="12">
        <f>VLOOKUP(A321,'QAQC ID Reference Page'!A$1:G$10999,4,FALSE)</f>
        <v>0.45277777777777778</v>
      </c>
      <c r="E321" s="3">
        <f>VLOOKUP(A321,'QAQC ID Reference Page'!A$1:G$10999,5,FALSE)</f>
        <v>1040</v>
      </c>
      <c r="F321" s="3" t="str">
        <f>VLOOKUP(A321,'QAQC ID Reference Page'!A$2:G$10999,6,FALSE)</f>
        <v>G7C</v>
      </c>
      <c r="G321" s="3" t="str">
        <f>VLOOKUP(A321,'QAQC ID Reference Page'!A$2:G$10999,7,FALSE)</f>
        <v>B</v>
      </c>
      <c r="H321" s="3">
        <v>135</v>
      </c>
      <c r="I321" s="3">
        <v>147</v>
      </c>
      <c r="J321" s="3">
        <v>250</v>
      </c>
      <c r="K321" s="3">
        <f t="shared" si="6"/>
        <v>0.25</v>
      </c>
      <c r="L321" s="3">
        <f t="shared" si="8"/>
        <v>48</v>
      </c>
      <c r="M321" s="3"/>
      <c r="N321" s="3"/>
      <c r="O321" s="3"/>
      <c r="P321" s="3"/>
      <c r="Q321" s="3"/>
      <c r="R321" s="3"/>
      <c r="S321" s="3"/>
      <c r="T321" s="3"/>
      <c r="U321" s="3"/>
      <c r="V321" s="3"/>
      <c r="W321" s="3"/>
      <c r="X321" s="3"/>
      <c r="Y321" s="3"/>
      <c r="Z321" s="3"/>
      <c r="AA321" s="3"/>
      <c r="AB321" s="3"/>
    </row>
    <row r="322" spans="1:28" x14ac:dyDescent="0.2">
      <c r="A322" s="3">
        <v>10902</v>
      </c>
      <c r="B322" s="3" t="str">
        <f>VLOOKUP(A322,'QAQC ID Reference Page'!A$1:G$10999,2,FALSE)</f>
        <v>OBS0821W1</v>
      </c>
      <c r="C322" s="11">
        <f>VLOOKUP(A322,'QAQC ID Reference Page'!A$1:G$10999,3,FALSE)</f>
        <v>44411</v>
      </c>
      <c r="D322" s="12">
        <f>VLOOKUP(A322,'QAQC ID Reference Page'!A$1:G$10999,4,FALSE)</f>
        <v>0.50277777777777777</v>
      </c>
      <c r="E322" s="3">
        <f>VLOOKUP(A322,'QAQC ID Reference Page'!A$1:G$10999,5,FALSE)</f>
        <v>1042</v>
      </c>
      <c r="F322" s="3" t="str">
        <f>VLOOKUP(A322,'QAQC ID Reference Page'!A$2:G$10999,6,FALSE)</f>
        <v>E7C</v>
      </c>
      <c r="G322" s="3" t="str">
        <f>VLOOKUP(A322,'QAQC ID Reference Page'!A$2:G$10999,7,FALSE)</f>
        <v>S</v>
      </c>
      <c r="H322" s="3">
        <v>129</v>
      </c>
      <c r="I322" s="3">
        <v>133</v>
      </c>
      <c r="J322" s="3">
        <v>250</v>
      </c>
      <c r="K322" s="3">
        <f t="shared" si="6"/>
        <v>0.25</v>
      </c>
      <c r="L322" s="3">
        <f t="shared" si="8"/>
        <v>16</v>
      </c>
      <c r="M322" s="3"/>
      <c r="N322" s="3"/>
      <c r="O322" s="3"/>
      <c r="P322" s="3"/>
      <c r="Q322" s="3"/>
      <c r="R322" s="3"/>
      <c r="S322" s="3"/>
      <c r="T322" s="3"/>
      <c r="U322" s="3"/>
      <c r="V322" s="3"/>
      <c r="W322" s="3"/>
      <c r="X322" s="3"/>
      <c r="Y322" s="3"/>
      <c r="Z322" s="3"/>
      <c r="AA322" s="3"/>
      <c r="AB322" s="3"/>
    </row>
    <row r="323" spans="1:28" x14ac:dyDescent="0.2">
      <c r="A323" s="3">
        <v>10903</v>
      </c>
      <c r="B323" s="3" t="str">
        <f>VLOOKUP(A323,'QAQC ID Reference Page'!A$1:G$10999,2,FALSE)</f>
        <v>OBS0821W1</v>
      </c>
      <c r="C323" s="11">
        <f>VLOOKUP(A323,'QAQC ID Reference Page'!A$1:G$10999,3,FALSE)</f>
        <v>44411</v>
      </c>
      <c r="D323" s="12">
        <f>VLOOKUP(A323,'QAQC ID Reference Page'!A$1:G$10999,4,FALSE)</f>
        <v>0.49236111111111114</v>
      </c>
      <c r="E323" s="3">
        <f>VLOOKUP(A323,'QAQC ID Reference Page'!A$1:G$10999,5,FALSE)</f>
        <v>1018</v>
      </c>
      <c r="F323" s="3" t="str">
        <f>VLOOKUP(A323,'QAQC ID Reference Page'!A$2:G$10999,6,FALSE)</f>
        <v>E9</v>
      </c>
      <c r="G323" s="3" t="str">
        <f>VLOOKUP(A323,'QAQC ID Reference Page'!A$2:G$10999,7,FALSE)</f>
        <v>S</v>
      </c>
      <c r="H323" s="3">
        <v>133</v>
      </c>
      <c r="I323" s="3">
        <v>138</v>
      </c>
      <c r="J323" s="3">
        <v>250</v>
      </c>
      <c r="K323" s="3">
        <f t="shared" si="6"/>
        <v>0.25</v>
      </c>
      <c r="L323" s="3">
        <f t="shared" si="8"/>
        <v>20</v>
      </c>
      <c r="M323" s="3"/>
      <c r="N323" s="3"/>
      <c r="O323" s="3"/>
      <c r="P323" s="3"/>
      <c r="Q323" s="3"/>
      <c r="R323" s="3"/>
      <c r="S323" s="3"/>
      <c r="T323" s="3"/>
      <c r="U323" s="3"/>
      <c r="V323" s="3"/>
      <c r="W323" s="3"/>
      <c r="X323" s="3"/>
      <c r="Y323" s="3"/>
      <c r="Z323" s="3"/>
      <c r="AA323" s="3"/>
      <c r="AB323" s="3"/>
    </row>
    <row r="324" spans="1:28" x14ac:dyDescent="0.2">
      <c r="A324" s="3">
        <v>10904</v>
      </c>
      <c r="B324" s="3" t="str">
        <f>VLOOKUP(A324,'QAQC ID Reference Page'!A$1:G$10999,2,FALSE)</f>
        <v>OBS0821W1</v>
      </c>
      <c r="C324" s="11">
        <f>VLOOKUP(A324,'QAQC ID Reference Page'!A$1:G$10999,3,FALSE)</f>
        <v>44411</v>
      </c>
      <c r="D324" s="12">
        <f>VLOOKUP(A324,'QAQC ID Reference Page'!A$1:G$10999,4,FALSE)</f>
        <v>0.29236111111111113</v>
      </c>
      <c r="E324" s="3">
        <f>VLOOKUP(A324,'QAQC ID Reference Page'!A$1:G$10999,5,FALSE)</f>
        <v>1012</v>
      </c>
      <c r="F324" s="3" t="str">
        <f>VLOOKUP(A324,'QAQC ID Reference Page'!A$2:G$10999,6,FALSE)</f>
        <v>EFR</v>
      </c>
      <c r="G324" s="3" t="str">
        <f>VLOOKUP(A324,'QAQC ID Reference Page'!A$2:G$10999,7,FALSE)</f>
        <v>S</v>
      </c>
      <c r="H324" s="3">
        <v>130</v>
      </c>
      <c r="I324" s="3">
        <v>135</v>
      </c>
      <c r="J324" s="3">
        <v>250</v>
      </c>
      <c r="K324" s="3">
        <f t="shared" si="6"/>
        <v>0.25</v>
      </c>
      <c r="L324" s="3">
        <f t="shared" si="8"/>
        <v>20</v>
      </c>
      <c r="M324" s="3"/>
      <c r="N324" s="3"/>
      <c r="O324" s="3"/>
      <c r="P324" s="3"/>
      <c r="Q324" s="3"/>
      <c r="R324" s="3"/>
      <c r="S324" s="3"/>
      <c r="T324" s="3"/>
      <c r="U324" s="3"/>
      <c r="V324" s="3"/>
      <c r="W324" s="3"/>
      <c r="X324" s="3"/>
      <c r="Y324" s="3"/>
      <c r="Z324" s="3"/>
      <c r="AA324" s="3"/>
      <c r="AB324" s="3"/>
    </row>
    <row r="325" spans="1:28" x14ac:dyDescent="0.2">
      <c r="A325" s="3">
        <v>10905</v>
      </c>
      <c r="B325" s="3" t="str">
        <f>VLOOKUP(A325,'QAQC ID Reference Page'!A$1:G$10999,2,FALSE)</f>
        <v>OBS0821W1</v>
      </c>
      <c r="C325" s="11">
        <f>VLOOKUP(A325,'QAQC ID Reference Page'!A$1:G$10999,3,FALSE)</f>
        <v>44411</v>
      </c>
      <c r="D325" s="12">
        <f>VLOOKUP(A325,'QAQC ID Reference Page'!A$1:G$10999,4,FALSE)</f>
        <v>0.36736111111111114</v>
      </c>
      <c r="E325" s="3">
        <f>VLOOKUP(A325,'QAQC ID Reference Page'!A$1:G$10999,5,FALSE)</f>
        <v>1027</v>
      </c>
      <c r="F325" s="3" t="str">
        <f>VLOOKUP(A325,'QAQC ID Reference Page'!A$2:G$10999,6,FALSE)</f>
        <v>TR-UP</v>
      </c>
      <c r="G325" s="3" t="str">
        <f>VLOOKUP(A325,'QAQC ID Reference Page'!A$2:G$10999,7,FALSE)</f>
        <v>S</v>
      </c>
      <c r="H325" s="3">
        <v>134</v>
      </c>
      <c r="I325" s="3">
        <v>137</v>
      </c>
      <c r="J325" s="3">
        <v>250</v>
      </c>
      <c r="K325" s="3">
        <f t="shared" si="6"/>
        <v>0.25</v>
      </c>
      <c r="L325" s="3">
        <f t="shared" si="8"/>
        <v>12</v>
      </c>
      <c r="M325" s="3"/>
      <c r="N325" s="3"/>
      <c r="O325" s="3"/>
      <c r="P325" s="3"/>
      <c r="Q325" s="3"/>
      <c r="R325" s="3"/>
      <c r="S325" s="3"/>
      <c r="T325" s="3"/>
      <c r="U325" s="3"/>
      <c r="V325" s="3"/>
      <c r="W325" s="3"/>
      <c r="X325" s="3"/>
      <c r="Y325" s="3"/>
      <c r="Z325" s="3"/>
      <c r="AA325" s="3"/>
      <c r="AB325" s="3"/>
    </row>
    <row r="326" spans="1:28" x14ac:dyDescent="0.2">
      <c r="A326" s="3">
        <v>10906</v>
      </c>
      <c r="B326" s="3" t="str">
        <f>VLOOKUP(A326,'QAQC ID Reference Page'!A$1:G$10999,2,FALSE)</f>
        <v>OBS0821W1</v>
      </c>
      <c r="C326" s="11">
        <f>VLOOKUP(A326,'QAQC ID Reference Page'!A$1:G$10999,3,FALSE)</f>
        <v>44411</v>
      </c>
      <c r="D326" s="12">
        <f>VLOOKUP(A326,'QAQC ID Reference Page'!A$1:G$10999,4,FALSE)</f>
        <v>0.41041666666666665</v>
      </c>
      <c r="E326" s="3">
        <f>VLOOKUP(A326,'QAQC ID Reference Page'!A$1:G$10999,5,FALSE)</f>
        <v>1041</v>
      </c>
      <c r="F326" s="3" t="str">
        <f>VLOOKUP(A326,'QAQC ID Reference Page'!A$2:G$10999,6,FALSE)</f>
        <v>I7C</v>
      </c>
      <c r="G326" s="3" t="str">
        <f>VLOOKUP(A326,'QAQC ID Reference Page'!A$2:G$10999,7,FALSE)</f>
        <v>B</v>
      </c>
      <c r="H326" s="3">
        <v>131</v>
      </c>
      <c r="I326" s="3">
        <v>138</v>
      </c>
      <c r="J326" s="3">
        <v>250</v>
      </c>
      <c r="K326" s="3">
        <f t="shared" si="6"/>
        <v>0.25</v>
      </c>
      <c r="L326" s="3">
        <f t="shared" si="8"/>
        <v>28</v>
      </c>
      <c r="M326" s="3"/>
      <c r="N326" s="3"/>
      <c r="O326" s="3"/>
      <c r="P326" s="3"/>
      <c r="Q326" s="3"/>
      <c r="R326" s="3"/>
      <c r="S326" s="3"/>
      <c r="T326" s="3"/>
      <c r="U326" s="3"/>
      <c r="V326" s="3"/>
      <c r="W326" s="3"/>
      <c r="X326" s="3"/>
      <c r="Y326" s="3"/>
      <c r="Z326" s="3"/>
      <c r="AA326" s="3"/>
      <c r="AB326" s="3"/>
    </row>
    <row r="327" spans="1:28" x14ac:dyDescent="0.2">
      <c r="A327" s="3">
        <v>10907</v>
      </c>
      <c r="B327" s="3" t="str">
        <f>VLOOKUP(A327,'QAQC ID Reference Page'!A$1:G$10999,2,FALSE)</f>
        <v>OBS0821W1</v>
      </c>
      <c r="C327" s="11">
        <f>VLOOKUP(A327,'QAQC ID Reference Page'!A$1:G$10999,3,FALSE)</f>
        <v>44411</v>
      </c>
      <c r="D327" s="12">
        <f>VLOOKUP(A327,'QAQC ID Reference Page'!A$1:G$10999,4,FALSE)</f>
        <v>0.50277777777777777</v>
      </c>
      <c r="E327" s="3">
        <f>VLOOKUP(A327,'QAQC ID Reference Page'!A$1:G$10999,5,FALSE)</f>
        <v>1044</v>
      </c>
      <c r="F327" s="3" t="str">
        <f>VLOOKUP(A327,'QAQC ID Reference Page'!A$2:G$10999,6,FALSE)</f>
        <v>E7C</v>
      </c>
      <c r="G327" s="3" t="str">
        <f>VLOOKUP(A327,'QAQC ID Reference Page'!A$2:G$10999,7,FALSE)</f>
        <v>B</v>
      </c>
      <c r="H327" s="3">
        <v>134</v>
      </c>
      <c r="I327" s="3">
        <v>143</v>
      </c>
      <c r="J327" s="3">
        <v>250</v>
      </c>
      <c r="K327" s="3">
        <f t="shared" si="6"/>
        <v>0.25</v>
      </c>
      <c r="L327" s="3">
        <f t="shared" si="8"/>
        <v>36</v>
      </c>
      <c r="M327" s="3"/>
      <c r="N327" s="3"/>
      <c r="O327" s="3"/>
      <c r="P327" s="3"/>
      <c r="Q327" s="3"/>
      <c r="R327" s="3"/>
      <c r="S327" s="3"/>
      <c r="T327" s="3"/>
      <c r="U327" s="3"/>
      <c r="V327" s="3"/>
      <c r="W327" s="3"/>
      <c r="X327" s="3"/>
      <c r="Y327" s="3"/>
      <c r="Z327" s="3"/>
      <c r="AA327" s="3"/>
      <c r="AB327" s="3"/>
    </row>
    <row r="328" spans="1:28" x14ac:dyDescent="0.2">
      <c r="A328" s="3">
        <v>10908</v>
      </c>
      <c r="B328" s="3" t="str">
        <f>VLOOKUP(A328,'QAQC ID Reference Page'!A$1:G$10999,2,FALSE)</f>
        <v>OBS0821W1</v>
      </c>
      <c r="C328" s="11">
        <f>VLOOKUP(A328,'QAQC ID Reference Page'!A$1:G$10999,3,FALSE)</f>
        <v>44411</v>
      </c>
      <c r="D328" s="12">
        <f>VLOOKUP(A328,'QAQC ID Reference Page'!A$1:G$10999,4,FALSE)</f>
        <v>0.34722222222222221</v>
      </c>
      <c r="E328" s="3">
        <f>VLOOKUP(A328,'QAQC ID Reference Page'!A$1:G$10999,5,FALSE)</f>
        <v>1007</v>
      </c>
      <c r="F328" s="3" t="str">
        <f>VLOOKUP(A328,'QAQC ID Reference Page'!A$2:G$10999,6,FALSE)</f>
        <v>MR</v>
      </c>
      <c r="G328" s="3" t="str">
        <f>VLOOKUP(A328,'QAQC ID Reference Page'!A$2:G$10999,7,FALSE)</f>
        <v>S</v>
      </c>
      <c r="H328" s="3">
        <v>132</v>
      </c>
      <c r="I328" s="3">
        <v>136</v>
      </c>
      <c r="J328" s="3">
        <v>250</v>
      </c>
      <c r="K328" s="3">
        <f t="shared" si="6"/>
        <v>0.25</v>
      </c>
      <c r="L328" s="3">
        <f t="shared" si="8"/>
        <v>16</v>
      </c>
      <c r="M328" s="3"/>
      <c r="N328" s="3"/>
      <c r="O328" s="3"/>
      <c r="P328" s="3"/>
      <c r="Q328" s="3"/>
      <c r="R328" s="3"/>
      <c r="S328" s="3"/>
      <c r="T328" s="3"/>
      <c r="U328" s="3"/>
      <c r="V328" s="3"/>
      <c r="W328" s="3"/>
      <c r="X328" s="3"/>
      <c r="Y328" s="3"/>
      <c r="Z328" s="3"/>
      <c r="AA328" s="3"/>
      <c r="AB328" s="3"/>
    </row>
    <row r="329" spans="1:28" x14ac:dyDescent="0.2">
      <c r="A329" s="3">
        <v>10909</v>
      </c>
      <c r="B329" s="3" t="str">
        <f>VLOOKUP(A329,'QAQC ID Reference Page'!A$1:G$10999,2,FALSE)</f>
        <v>OBS0821W1</v>
      </c>
      <c r="C329" s="11">
        <f>VLOOKUP(A329,'QAQC ID Reference Page'!A$1:G$10999,3,FALSE)</f>
        <v>44411</v>
      </c>
      <c r="D329" s="12">
        <f>VLOOKUP(A329,'QAQC ID Reference Page'!A$1:G$10999,4,FALSE)</f>
        <v>0.44305555555555554</v>
      </c>
      <c r="E329" s="3">
        <f>VLOOKUP(A329,'QAQC ID Reference Page'!A$1:G$10999,5,FALSE)</f>
        <v>1016</v>
      </c>
      <c r="F329" s="3" t="str">
        <f>VLOOKUP(A329,'QAQC ID Reference Page'!A$2:G$10999,6,FALSE)</f>
        <v>G9</v>
      </c>
      <c r="G329" s="3" t="str">
        <f>VLOOKUP(A329,'QAQC ID Reference Page'!A$2:G$10999,7,FALSE)</f>
        <v>S</v>
      </c>
      <c r="H329" s="3">
        <v>131</v>
      </c>
      <c r="I329" s="3">
        <v>134</v>
      </c>
      <c r="J329" s="3">
        <v>250</v>
      </c>
      <c r="K329" s="3">
        <f t="shared" si="6"/>
        <v>0.25</v>
      </c>
      <c r="L329" s="3">
        <f t="shared" si="8"/>
        <v>12</v>
      </c>
      <c r="M329" s="3"/>
      <c r="N329" s="3"/>
      <c r="O329" s="3"/>
      <c r="P329" s="3"/>
      <c r="Q329" s="3"/>
      <c r="R329" s="3"/>
      <c r="S329" s="3"/>
      <c r="T329" s="3"/>
      <c r="U329" s="3"/>
      <c r="V329" s="3"/>
      <c r="W329" s="3"/>
      <c r="X329" s="3"/>
      <c r="Y329" s="3"/>
      <c r="Z329" s="3"/>
      <c r="AA329" s="3"/>
      <c r="AB329" s="3"/>
    </row>
    <row r="330" spans="1:28" x14ac:dyDescent="0.2">
      <c r="A330" s="3">
        <v>10910</v>
      </c>
      <c r="B330" s="3" t="str">
        <f>VLOOKUP(A330,'QAQC ID Reference Page'!A$1:G$10999,2,FALSE)</f>
        <v>OBS0821W1</v>
      </c>
      <c r="C330" s="11">
        <f>VLOOKUP(A330,'QAQC ID Reference Page'!A$1:G$10999,3,FALSE)</f>
        <v>44411</v>
      </c>
      <c r="D330" s="12">
        <f>VLOOKUP(A330,'QAQC ID Reference Page'!A$1:G$10999,4,FALSE)</f>
        <v>0.41041666666666665</v>
      </c>
      <c r="E330" s="3">
        <f>VLOOKUP(A330,'QAQC ID Reference Page'!A$1:G$10999,5,FALSE)</f>
        <v>1036</v>
      </c>
      <c r="F330" s="3" t="str">
        <f>VLOOKUP(A330,'QAQC ID Reference Page'!A$2:G$10999,6,FALSE)</f>
        <v>I7C</v>
      </c>
      <c r="G330" s="3" t="str">
        <f>VLOOKUP(A330,'QAQC ID Reference Page'!A$2:G$10999,7,FALSE)</f>
        <v>S</v>
      </c>
      <c r="H330" s="3">
        <v>129</v>
      </c>
      <c r="I330" s="3">
        <v>132</v>
      </c>
      <c r="J330" s="3">
        <v>250</v>
      </c>
      <c r="K330" s="3">
        <f t="shared" si="6"/>
        <v>0.25</v>
      </c>
      <c r="L330" s="3">
        <f t="shared" si="8"/>
        <v>12</v>
      </c>
      <c r="M330" s="3"/>
      <c r="N330" s="3"/>
      <c r="O330" s="3"/>
      <c r="P330" s="3"/>
      <c r="Q330" s="3"/>
      <c r="R330" s="3"/>
      <c r="S330" s="3"/>
      <c r="T330" s="3"/>
      <c r="U330" s="3"/>
      <c r="V330" s="3"/>
      <c r="W330" s="3"/>
      <c r="X330" s="3"/>
      <c r="Y330" s="3"/>
      <c r="Z330" s="3"/>
      <c r="AA330" s="3"/>
      <c r="AB330" s="3"/>
    </row>
    <row r="331" spans="1:28" x14ac:dyDescent="0.2">
      <c r="A331" s="3">
        <v>10911</v>
      </c>
      <c r="B331" s="3" t="str">
        <f>VLOOKUP(A331,'QAQC ID Reference Page'!A$1:G$10999,2,FALSE)</f>
        <v>OBS0821W1</v>
      </c>
      <c r="C331" s="11">
        <f>VLOOKUP(A331,'QAQC ID Reference Page'!A$1:G$10999,3,FALSE)</f>
        <v>44411</v>
      </c>
      <c r="D331" s="12">
        <f>VLOOKUP(A331,'QAQC ID Reference Page'!A$1:G$10999,4,FALSE)</f>
        <v>0.51458333333333328</v>
      </c>
      <c r="E331" s="3">
        <f>VLOOKUP(A331,'QAQC ID Reference Page'!A$1:G$10999,5,FALSE)</f>
        <v>1023</v>
      </c>
      <c r="F331" s="3" t="str">
        <f>VLOOKUP(A331,'QAQC ID Reference Page'!A$2:G$10999,6,FALSE)</f>
        <v>E6</v>
      </c>
      <c r="G331" s="3" t="str">
        <f>VLOOKUP(A331,'QAQC ID Reference Page'!A$2:G$10999,7,FALSE)</f>
        <v>S</v>
      </c>
      <c r="H331" s="3">
        <v>130</v>
      </c>
      <c r="I331" s="3">
        <v>136</v>
      </c>
      <c r="J331" s="3">
        <v>250</v>
      </c>
      <c r="K331" s="3">
        <f t="shared" si="6"/>
        <v>0.25</v>
      </c>
      <c r="L331" s="3">
        <f t="shared" si="8"/>
        <v>24</v>
      </c>
      <c r="M331" s="3"/>
      <c r="N331" s="3"/>
      <c r="O331" s="3"/>
      <c r="P331" s="3"/>
      <c r="Q331" s="3"/>
      <c r="R331" s="3"/>
      <c r="S331" s="3"/>
      <c r="T331" s="3"/>
      <c r="U331" s="3"/>
      <c r="V331" s="3"/>
      <c r="W331" s="3"/>
      <c r="X331" s="3"/>
      <c r="Y331" s="3"/>
      <c r="Z331" s="3"/>
      <c r="AA331" s="3"/>
      <c r="AB331" s="3"/>
    </row>
    <row r="332" spans="1:28" x14ac:dyDescent="0.2">
      <c r="A332" s="3">
        <v>10912</v>
      </c>
      <c r="B332" s="3" t="str">
        <f>VLOOKUP(A332,'QAQC ID Reference Page'!A$1:G$10999,2,FALSE)</f>
        <v>OBS0821W1</v>
      </c>
      <c r="C332" s="11">
        <f>VLOOKUP(A332,'QAQC ID Reference Page'!A$1:G$10999,3,FALSE)</f>
        <v>44411</v>
      </c>
      <c r="D332" s="12">
        <f>VLOOKUP(A332,'QAQC ID Reference Page'!A$1:G$10999,4,FALSE)</f>
        <v>0.34722222222222221</v>
      </c>
      <c r="E332" s="3">
        <f>VLOOKUP(A332,'QAQC ID Reference Page'!A$1:G$10999,5,FALSE)</f>
        <v>1013</v>
      </c>
      <c r="F332" s="3" t="str">
        <f>VLOOKUP(A332,'QAQC ID Reference Page'!A$2:G$10999,6,FALSE)</f>
        <v>MR</v>
      </c>
      <c r="G332" s="3" t="str">
        <f>VLOOKUP(A332,'QAQC ID Reference Page'!A$2:G$10999,7,FALSE)</f>
        <v>B</v>
      </c>
      <c r="H332" s="3">
        <v>128</v>
      </c>
      <c r="I332" s="3">
        <v>133</v>
      </c>
      <c r="J332" s="3">
        <v>250</v>
      </c>
      <c r="K332" s="3">
        <f t="shared" si="6"/>
        <v>0.25</v>
      </c>
      <c r="L332" s="3">
        <f t="shared" si="8"/>
        <v>20</v>
      </c>
      <c r="M332" s="3"/>
      <c r="N332" s="3"/>
      <c r="O332" s="3"/>
      <c r="P332" s="3"/>
      <c r="Q332" s="3"/>
      <c r="R332" s="3"/>
      <c r="S332" s="3"/>
      <c r="T332" s="3"/>
      <c r="U332" s="3"/>
      <c r="V332" s="3"/>
      <c r="W332" s="3"/>
      <c r="X332" s="3"/>
      <c r="Y332" s="3"/>
      <c r="Z332" s="3"/>
      <c r="AA332" s="3"/>
      <c r="AB332" s="3"/>
    </row>
    <row r="333" spans="1:28" x14ac:dyDescent="0.2">
      <c r="A333" s="3">
        <v>10913</v>
      </c>
      <c r="B333" s="3" t="str">
        <f>VLOOKUP(A333,'QAQC ID Reference Page'!A$1:G$10999,2,FALSE)</f>
        <v>OBS0821W1</v>
      </c>
      <c r="C333" s="11">
        <f>VLOOKUP(A333,'QAQC ID Reference Page'!A$1:G$10999,3,FALSE)</f>
        <v>44411</v>
      </c>
      <c r="D333" s="12">
        <f>VLOOKUP(A333,'QAQC ID Reference Page'!A$1:G$10999,4,FALSE)</f>
        <v>0.45277777777777778</v>
      </c>
      <c r="E333" s="3">
        <f>VLOOKUP(A333,'QAQC ID Reference Page'!A$1:G$10999,5,FALSE)</f>
        <v>1037</v>
      </c>
      <c r="F333" s="3" t="str">
        <f>VLOOKUP(A333,'QAQC ID Reference Page'!A$2:G$10999,6,FALSE)</f>
        <v>G7C</v>
      </c>
      <c r="G333" s="3" t="str">
        <f>VLOOKUP(A333,'QAQC ID Reference Page'!A$2:G$10999,7,FALSE)</f>
        <v>S</v>
      </c>
      <c r="H333" s="3">
        <v>135</v>
      </c>
      <c r="I333" s="3">
        <v>139</v>
      </c>
      <c r="J333" s="3">
        <v>250</v>
      </c>
      <c r="K333" s="3">
        <f t="shared" si="6"/>
        <v>0.25</v>
      </c>
      <c r="L333" s="3">
        <f t="shared" si="8"/>
        <v>16</v>
      </c>
      <c r="M333" s="3"/>
      <c r="N333" s="3"/>
      <c r="O333" s="3"/>
      <c r="P333" s="3"/>
      <c r="Q333" s="3"/>
      <c r="R333" s="3"/>
      <c r="S333" s="3"/>
      <c r="T333" s="3"/>
      <c r="U333" s="3"/>
      <c r="V333" s="3"/>
      <c r="W333" s="3"/>
      <c r="X333" s="3"/>
      <c r="Y333" s="3"/>
      <c r="Z333" s="3"/>
      <c r="AA333" s="3"/>
      <c r="AB333" s="3"/>
    </row>
    <row r="334" spans="1:28" x14ac:dyDescent="0.2">
      <c r="A334" s="3">
        <v>10914</v>
      </c>
      <c r="B334" s="3" t="str">
        <f>VLOOKUP(A334,'QAQC ID Reference Page'!A$1:G$10999,2,FALSE)</f>
        <v>OBS0821W1</v>
      </c>
      <c r="C334" s="11">
        <f>VLOOKUP(A334,'QAQC ID Reference Page'!A$1:G$10999,3,FALSE)</f>
        <v>44411</v>
      </c>
      <c r="D334" s="12">
        <f>VLOOKUP(A334,'QAQC ID Reference Page'!A$1:G$10999,4,FALSE)</f>
        <v>0.30694444444444446</v>
      </c>
      <c r="E334" s="3">
        <f>VLOOKUP(A334,'QAQC ID Reference Page'!A$1:G$10999,5,FALSE)</f>
        <v>1035</v>
      </c>
      <c r="F334" s="3" t="str">
        <f>VLOOKUP(A334,'QAQC ID Reference Page'!A$2:G$10999,6,FALSE)</f>
        <v>G6</v>
      </c>
      <c r="G334" s="3" t="str">
        <f>VLOOKUP(A334,'QAQC ID Reference Page'!A$2:G$10999,7,FALSE)</f>
        <v>S</v>
      </c>
      <c r="H334" s="3">
        <v>130</v>
      </c>
      <c r="I334" s="3">
        <v>135</v>
      </c>
      <c r="J334" s="3">
        <v>250</v>
      </c>
      <c r="K334" s="3">
        <f t="shared" si="6"/>
        <v>0.25</v>
      </c>
      <c r="L334" s="3">
        <f t="shared" si="8"/>
        <v>20</v>
      </c>
      <c r="M334" s="3"/>
      <c r="N334" s="3"/>
      <c r="O334" s="3"/>
      <c r="P334" s="3"/>
      <c r="Q334" s="3"/>
      <c r="R334" s="3"/>
      <c r="S334" s="3"/>
      <c r="T334" s="3"/>
      <c r="U334" s="3"/>
      <c r="V334" s="3"/>
      <c r="W334" s="3"/>
      <c r="X334" s="3"/>
      <c r="Y334" s="3"/>
      <c r="Z334" s="3"/>
      <c r="AA334" s="3"/>
      <c r="AB334" s="3"/>
    </row>
    <row r="335" spans="1:28" x14ac:dyDescent="0.2">
      <c r="A335" s="3">
        <v>10915</v>
      </c>
      <c r="B335" s="3" t="str">
        <f>VLOOKUP(A335,'QAQC ID Reference Page'!A$1:G$10999,2,FALSE)</f>
        <v>OBS0821W1</v>
      </c>
      <c r="C335" s="11">
        <f>VLOOKUP(A335,'QAQC ID Reference Page'!A$1:G$10999,3,FALSE)</f>
        <v>44411</v>
      </c>
      <c r="D335" s="12">
        <f>VLOOKUP(A335,'QAQC ID Reference Page'!A$1:G$10999,4,FALSE)</f>
        <v>0.35694444444444445</v>
      </c>
      <c r="E335" s="3">
        <f>VLOOKUP(A335,'QAQC ID Reference Page'!A$1:G$10999,5,FALSE)</f>
        <v>1011</v>
      </c>
      <c r="F335" s="3" t="str">
        <f>VLOOKUP(A335,'QAQC ID Reference Page'!A$2:G$10999,6,FALSE)</f>
        <v>TR</v>
      </c>
      <c r="G335" s="3" t="str">
        <f>VLOOKUP(A335,'QAQC ID Reference Page'!A$2:G$10999,7,FALSE)</f>
        <v>S</v>
      </c>
      <c r="H335" s="3">
        <v>133</v>
      </c>
      <c r="I335" s="3">
        <v>136</v>
      </c>
      <c r="J335" s="3">
        <v>250</v>
      </c>
      <c r="K335" s="3">
        <f t="shared" si="6"/>
        <v>0.25</v>
      </c>
      <c r="L335" s="3">
        <f t="shared" si="8"/>
        <v>12</v>
      </c>
      <c r="M335" s="3"/>
      <c r="N335" s="3"/>
      <c r="O335" s="3"/>
      <c r="P335" s="3"/>
      <c r="Q335" s="3"/>
      <c r="R335" s="3"/>
      <c r="S335" s="3"/>
      <c r="T335" s="3"/>
      <c r="U335" s="3"/>
      <c r="V335" s="3"/>
      <c r="W335" s="3"/>
      <c r="X335" s="3"/>
      <c r="Y335" s="3"/>
      <c r="Z335" s="3"/>
      <c r="AA335" s="3"/>
      <c r="AB335" s="3"/>
    </row>
    <row r="336" spans="1:28" x14ac:dyDescent="0.2">
      <c r="A336" s="3">
        <v>10916</v>
      </c>
      <c r="B336" s="3" t="str">
        <f>VLOOKUP(A336,'QAQC ID Reference Page'!A$1:G$10999,2,FALSE)</f>
        <v>OBS0821W1</v>
      </c>
      <c r="C336" s="11">
        <f>VLOOKUP(A336,'QAQC ID Reference Page'!A$1:G$10999,3,FALSE)</f>
        <v>44411</v>
      </c>
      <c r="D336" s="12">
        <f>VLOOKUP(A336,'QAQC ID Reference Page'!A$1:G$10999,4,FALSE)</f>
        <v>0.31666666666666665</v>
      </c>
      <c r="E336" s="3">
        <f>VLOOKUP(A336,'QAQC ID Reference Page'!A$1:G$10999,5,FALSE)</f>
        <v>1002</v>
      </c>
      <c r="F336" s="3" t="str">
        <f>VLOOKUP(A336,'QAQC ID Reference Page'!A$2:G$10999,6,FALSE)</f>
        <v>DR</v>
      </c>
      <c r="G336" s="3" t="str">
        <f>VLOOKUP(A336,'QAQC ID Reference Page'!A$2:G$10999,7,FALSE)</f>
        <v>S</v>
      </c>
      <c r="H336" s="3">
        <v>132</v>
      </c>
      <c r="I336" s="3">
        <v>136</v>
      </c>
      <c r="J336" s="3">
        <v>250</v>
      </c>
      <c r="K336" s="3">
        <f t="shared" si="6"/>
        <v>0.25</v>
      </c>
      <c r="L336" s="3">
        <f t="shared" si="8"/>
        <v>16</v>
      </c>
      <c r="M336" s="3"/>
      <c r="N336" s="3"/>
      <c r="O336" s="3"/>
      <c r="P336" s="3"/>
      <c r="Q336" s="3"/>
      <c r="R336" s="3"/>
      <c r="S336" s="3"/>
      <c r="T336" s="3"/>
      <c r="U336" s="3"/>
      <c r="V336" s="3"/>
      <c r="W336" s="3"/>
      <c r="X336" s="3"/>
      <c r="Y336" s="3"/>
      <c r="Z336" s="3"/>
      <c r="AA336" s="3"/>
      <c r="AB336" s="3"/>
    </row>
    <row r="337" spans="1:28" x14ac:dyDescent="0.2">
      <c r="A337" s="3">
        <v>10917</v>
      </c>
      <c r="B337" s="3" t="str">
        <f>VLOOKUP(A337,'QAQC ID Reference Page'!A$1:G$10999,2,FALSE)</f>
        <v>OBS0821W1</v>
      </c>
      <c r="C337" s="11">
        <f>VLOOKUP(A337,'QAQC ID Reference Page'!A$1:G$10999,3,FALSE)</f>
        <v>44411</v>
      </c>
      <c r="D337" s="12">
        <f>VLOOKUP(A337,'QAQC ID Reference Page'!A$1:G$10999,4,FALSE)</f>
        <v>0.38541666666666669</v>
      </c>
      <c r="E337" s="3">
        <f>VLOOKUP(A337,'QAQC ID Reference Page'!A$1:G$10999,5,FALSE)</f>
        <v>1034</v>
      </c>
      <c r="F337" s="3" t="str">
        <f>VLOOKUP(A337,'QAQC ID Reference Page'!A$2:G$10999,6,FALSE)</f>
        <v>BR</v>
      </c>
      <c r="G337" s="3" t="str">
        <f>VLOOKUP(A337,'QAQC ID Reference Page'!A$2:G$10999,7,FALSE)</f>
        <v>S</v>
      </c>
      <c r="H337" s="3">
        <v>133</v>
      </c>
      <c r="I337" s="3">
        <v>136</v>
      </c>
      <c r="J337" s="3">
        <v>250</v>
      </c>
      <c r="K337" s="3">
        <f t="shared" si="6"/>
        <v>0.25</v>
      </c>
      <c r="L337" s="3">
        <f t="shared" si="8"/>
        <v>12</v>
      </c>
      <c r="M337" s="3"/>
      <c r="N337" s="3"/>
      <c r="O337" s="3"/>
      <c r="P337" s="3"/>
      <c r="Q337" s="3"/>
      <c r="R337" s="3"/>
      <c r="S337" s="3"/>
      <c r="T337" s="3"/>
      <c r="U337" s="3"/>
      <c r="V337" s="3"/>
      <c r="W337" s="3"/>
      <c r="X337" s="3"/>
      <c r="Y337" s="3"/>
      <c r="Z337" s="3"/>
      <c r="AA337" s="3"/>
      <c r="AB337" s="3"/>
    </row>
    <row r="338" spans="1:28" x14ac:dyDescent="0.2">
      <c r="A338" s="3">
        <v>10918</v>
      </c>
      <c r="B338" s="3" t="str">
        <f>VLOOKUP(A338,'QAQC ID Reference Page'!A$1:G$10999,2,FALSE)</f>
        <v>OBS0821W1</v>
      </c>
      <c r="C338" s="11">
        <f>VLOOKUP(A338,'QAQC ID Reference Page'!A$1:G$10999,3,FALSE)</f>
        <v>44411</v>
      </c>
      <c r="D338" s="12">
        <f>VLOOKUP(A338,'QAQC ID Reference Page'!A$1:G$10999,4,FALSE)</f>
        <v>0.37708333333333333</v>
      </c>
      <c r="E338" s="3">
        <f>VLOOKUP(A338,'QAQC ID Reference Page'!A$1:G$10999,5,FALSE)</f>
        <v>1031</v>
      </c>
      <c r="F338" s="3" t="str">
        <f>VLOOKUP(A338,'QAQC ID Reference Page'!A$2:G$10999,6,FALSE)</f>
        <v>AR</v>
      </c>
      <c r="G338" s="3" t="str">
        <f>VLOOKUP(A338,'QAQC ID Reference Page'!A$2:G$10999,7,FALSE)</f>
        <v>S</v>
      </c>
      <c r="H338" s="3">
        <v>127</v>
      </c>
      <c r="I338" s="3">
        <v>130</v>
      </c>
      <c r="J338" s="3">
        <v>250</v>
      </c>
      <c r="K338" s="3">
        <f t="shared" si="6"/>
        <v>0.25</v>
      </c>
      <c r="L338" s="3">
        <f t="shared" si="8"/>
        <v>12</v>
      </c>
      <c r="M338" s="3"/>
      <c r="N338" s="3"/>
      <c r="O338" s="3"/>
      <c r="P338" s="3"/>
      <c r="Q338" s="3"/>
      <c r="R338" s="3"/>
      <c r="S338" s="3"/>
      <c r="T338" s="3"/>
      <c r="U338" s="3"/>
      <c r="V338" s="3"/>
      <c r="W338" s="3"/>
      <c r="X338" s="3"/>
      <c r="Y338" s="3"/>
      <c r="Z338" s="3"/>
      <c r="AA338" s="3"/>
      <c r="AB338" s="3"/>
    </row>
    <row r="339" spans="1:28" x14ac:dyDescent="0.2">
      <c r="A339" s="3">
        <v>10919</v>
      </c>
      <c r="B339" s="3" t="str">
        <f>VLOOKUP(A339,'QAQC ID Reference Page'!A$1:G$10999,2,FALSE)</f>
        <v>OBS0821W1</v>
      </c>
      <c r="C339" s="11">
        <f>VLOOKUP(A339,'QAQC ID Reference Page'!A$1:G$10999,3,FALSE)</f>
        <v>44411</v>
      </c>
      <c r="D339" s="12">
        <f>VLOOKUP(A339,'QAQC ID Reference Page'!A$1:G$10999,4,FALSE)</f>
        <v>0.3972222222222222</v>
      </c>
      <c r="E339" s="3">
        <f>VLOOKUP(A339,'QAQC ID Reference Page'!A$1:G$10999,5,FALSE)</f>
        <v>1019</v>
      </c>
      <c r="F339" s="3" t="str">
        <f>VLOOKUP(A339,'QAQC ID Reference Page'!A$2:G$10999,6,FALSE)</f>
        <v>I9</v>
      </c>
      <c r="G339" s="3" t="str">
        <f>VLOOKUP(A339,'QAQC ID Reference Page'!A$2:G$10999,7,FALSE)</f>
        <v>S</v>
      </c>
      <c r="H339" s="3">
        <v>131</v>
      </c>
      <c r="I339" s="3">
        <v>136</v>
      </c>
      <c r="J339" s="3">
        <v>250</v>
      </c>
      <c r="K339" s="3">
        <f t="shared" si="6"/>
        <v>0.25</v>
      </c>
      <c r="L339" s="3">
        <f t="shared" si="8"/>
        <v>20</v>
      </c>
      <c r="M339" s="3"/>
      <c r="N339" s="3"/>
      <c r="O339" s="3"/>
      <c r="P339" s="3"/>
      <c r="Q339" s="3"/>
      <c r="R339" s="3"/>
      <c r="S339" s="3"/>
      <c r="T339" s="3"/>
      <c r="U339" s="3"/>
      <c r="V339" s="3"/>
      <c r="W339" s="3"/>
      <c r="X339" s="3"/>
      <c r="Y339" s="3"/>
      <c r="Z339" s="3"/>
      <c r="AA339" s="3"/>
      <c r="AB339" s="3"/>
    </row>
    <row r="340" spans="1:28" x14ac:dyDescent="0.2">
      <c r="A340" s="3">
        <v>10920</v>
      </c>
      <c r="B340" s="3" t="str">
        <f>VLOOKUP(A340,'QAQC ID Reference Page'!A$1:G$10999,2,FALSE)</f>
        <v>OBS0821W1</v>
      </c>
      <c r="C340" s="11">
        <f>VLOOKUP(A340,'QAQC ID Reference Page'!A$1:G$10999,3,FALSE)</f>
        <v>44412</v>
      </c>
      <c r="D340" s="12">
        <f>VLOOKUP(A340,'QAQC ID Reference Page'!A$1:G$10999,4,FALSE)</f>
        <v>0.34861111111111109</v>
      </c>
      <c r="E340" s="3">
        <f>VLOOKUP(A340,'QAQC ID Reference Page'!A$1:G$10999,5,FALSE)</f>
        <v>1031</v>
      </c>
      <c r="F340" s="3" t="str">
        <f>VLOOKUP(A340,'QAQC ID Reference Page'!A$2:G$10999,6,FALSE)</f>
        <v>WB</v>
      </c>
      <c r="G340" s="3" t="str">
        <f>VLOOKUP(A340,'QAQC ID Reference Page'!A$2:G$10999,7,FALSE)</f>
        <v>S</v>
      </c>
      <c r="H340" s="3">
        <v>132</v>
      </c>
      <c r="I340" s="3">
        <v>136</v>
      </c>
      <c r="J340" s="3">
        <v>250</v>
      </c>
      <c r="K340" s="3">
        <f t="shared" si="6"/>
        <v>0.25</v>
      </c>
      <c r="L340" s="3">
        <f t="shared" si="8"/>
        <v>16</v>
      </c>
      <c r="M340" s="3"/>
      <c r="N340" s="3"/>
      <c r="O340" s="3"/>
      <c r="P340" s="3"/>
      <c r="Q340" s="3"/>
      <c r="R340" s="3"/>
      <c r="S340" s="3"/>
      <c r="T340" s="3"/>
      <c r="U340" s="3"/>
      <c r="V340" s="3"/>
      <c r="W340" s="3"/>
      <c r="X340" s="3"/>
      <c r="Y340" s="3"/>
      <c r="Z340" s="3"/>
      <c r="AA340" s="3"/>
      <c r="AB340" s="3"/>
    </row>
    <row r="341" spans="1:28" x14ac:dyDescent="0.2">
      <c r="A341" s="3">
        <v>10921</v>
      </c>
      <c r="B341" s="3" t="str">
        <f>VLOOKUP(A341,'QAQC ID Reference Page'!A$1:G$10999,2,FALSE)</f>
        <v>OBS0821W1</v>
      </c>
      <c r="C341" s="11">
        <f>VLOOKUP(A341,'QAQC ID Reference Page'!A$1:G$10999,3,FALSE)</f>
        <v>44412</v>
      </c>
      <c r="D341" s="12">
        <f>VLOOKUP(A341,'QAQC ID Reference Page'!A$1:G$10999,4,FALSE)</f>
        <v>0.5444444444444444</v>
      </c>
      <c r="E341" s="3">
        <f>VLOOKUP(A341,'QAQC ID Reference Page'!A$1:G$10999,5,FALSE)</f>
        <v>1040</v>
      </c>
      <c r="F341" s="3" t="str">
        <f>VLOOKUP(A341,'QAQC ID Reference Page'!A$2:G$10999,6,FALSE)</f>
        <v>B3</v>
      </c>
      <c r="G341" s="3" t="str">
        <f>VLOOKUP(A341,'QAQC ID Reference Page'!A$2:G$10999,7,FALSE)</f>
        <v>B</v>
      </c>
      <c r="H341" s="3">
        <v>128</v>
      </c>
      <c r="I341" s="3">
        <v>133</v>
      </c>
      <c r="J341" s="3">
        <v>250</v>
      </c>
      <c r="K341" s="3">
        <f t="shared" si="6"/>
        <v>0.25</v>
      </c>
      <c r="L341" s="3">
        <f t="shared" si="8"/>
        <v>20</v>
      </c>
      <c r="M341" s="3"/>
      <c r="N341" s="3"/>
      <c r="O341" s="3"/>
      <c r="P341" s="3"/>
      <c r="Q341" s="3"/>
      <c r="R341" s="3"/>
      <c r="S341" s="3"/>
      <c r="T341" s="3"/>
      <c r="U341" s="3"/>
      <c r="V341" s="3"/>
      <c r="W341" s="3"/>
      <c r="X341" s="3"/>
      <c r="Y341" s="3"/>
      <c r="Z341" s="3"/>
      <c r="AA341" s="3"/>
      <c r="AB341" s="3"/>
    </row>
    <row r="342" spans="1:28" x14ac:dyDescent="0.2">
      <c r="A342" s="3">
        <v>10922</v>
      </c>
      <c r="B342" s="3" t="str">
        <f>VLOOKUP(A342,'QAQC ID Reference Page'!A$1:G$10999,2,FALSE)</f>
        <v>OBS0821W1</v>
      </c>
      <c r="C342" s="11">
        <f>VLOOKUP(A342,'QAQC ID Reference Page'!A$1:G$10999,3,FALSE)</f>
        <v>44412</v>
      </c>
      <c r="D342" s="12">
        <f>VLOOKUP(A342,'QAQC ID Reference Page'!A$1:G$10999,4,FALSE)</f>
        <v>0.51875000000000004</v>
      </c>
      <c r="E342" s="3">
        <f>VLOOKUP(A342,'QAQC ID Reference Page'!A$1:G$10999,5,FALSE)</f>
        <v>1007</v>
      </c>
      <c r="F342" s="3" t="str">
        <f>VLOOKUP(A342,'QAQC ID Reference Page'!A$2:G$10999,6,FALSE)</f>
        <v>B1</v>
      </c>
      <c r="G342" s="3" t="str">
        <f>VLOOKUP(A342,'QAQC ID Reference Page'!A$2:G$10999,7,FALSE)</f>
        <v>S</v>
      </c>
      <c r="H342" s="3">
        <v>128</v>
      </c>
      <c r="I342" s="3">
        <v>134</v>
      </c>
      <c r="J342" s="3">
        <v>250</v>
      </c>
      <c r="K342" s="3">
        <f t="shared" si="6"/>
        <v>0.25</v>
      </c>
      <c r="L342" s="3">
        <f t="shared" si="8"/>
        <v>24</v>
      </c>
      <c r="M342" s="3"/>
      <c r="N342" s="3"/>
      <c r="O342" s="3"/>
      <c r="P342" s="3"/>
      <c r="Q342" s="3"/>
      <c r="R342" s="3"/>
      <c r="S342" s="3"/>
      <c r="T342" s="3"/>
      <c r="U342" s="3"/>
      <c r="V342" s="3"/>
      <c r="W342" s="3"/>
      <c r="X342" s="3"/>
      <c r="Y342" s="3"/>
      <c r="Z342" s="3"/>
      <c r="AA342" s="3"/>
      <c r="AB342" s="3"/>
    </row>
    <row r="343" spans="1:28" x14ac:dyDescent="0.2">
      <c r="A343" s="3">
        <v>10923</v>
      </c>
      <c r="B343" s="3" t="str">
        <f>VLOOKUP(A343,'QAQC ID Reference Page'!A$1:G$10999,2,FALSE)</f>
        <v>OBS0821W1</v>
      </c>
      <c r="C343" s="11">
        <f>VLOOKUP(A343,'QAQC ID Reference Page'!A$1:G$10999,3,FALSE)</f>
        <v>44412</v>
      </c>
      <c r="D343" s="12">
        <f>VLOOKUP(A343,'QAQC ID Reference Page'!A$1:G$10999,4,FALSE)</f>
        <v>0.49861111111111112</v>
      </c>
      <c r="E343" s="3">
        <f>VLOOKUP(A343,'QAQC ID Reference Page'!A$1:G$10999,5,FALSE)</f>
        <v>1027</v>
      </c>
      <c r="F343" s="3" t="str">
        <f>VLOOKUP(A343,'QAQC ID Reference Page'!A$2:G$10999,6,FALSE)</f>
        <v>D1</v>
      </c>
      <c r="G343" s="3" t="str">
        <f>VLOOKUP(A343,'QAQC ID Reference Page'!A$2:G$10999,7,FALSE)</f>
        <v>S</v>
      </c>
      <c r="H343" s="3">
        <v>126</v>
      </c>
      <c r="I343" s="3">
        <v>137</v>
      </c>
      <c r="J343" s="3">
        <v>250</v>
      </c>
      <c r="K343" s="3">
        <f t="shared" si="6"/>
        <v>0.25</v>
      </c>
      <c r="L343" s="3">
        <f t="shared" si="8"/>
        <v>44</v>
      </c>
      <c r="M343" s="3"/>
      <c r="N343" s="3"/>
      <c r="O343" s="3"/>
      <c r="P343" s="3"/>
      <c r="Q343" s="3"/>
      <c r="R343" s="3"/>
      <c r="S343" s="3"/>
      <c r="T343" s="3"/>
      <c r="U343" s="3"/>
      <c r="V343" s="3"/>
      <c r="W343" s="3"/>
      <c r="X343" s="3"/>
      <c r="Y343" s="3"/>
      <c r="Z343" s="3"/>
      <c r="AA343" s="3"/>
      <c r="AB343" s="3"/>
    </row>
    <row r="344" spans="1:28" x14ac:dyDescent="0.2">
      <c r="A344" s="3">
        <v>10924</v>
      </c>
      <c r="B344" s="3" t="str">
        <f>VLOOKUP(A344,'QAQC ID Reference Page'!A$1:G$10999,2,FALSE)</f>
        <v>OBS0821W1</v>
      </c>
      <c r="C344" s="11">
        <f>VLOOKUP(A344,'QAQC ID Reference Page'!A$1:G$10999,3,FALSE)</f>
        <v>44412</v>
      </c>
      <c r="D344" s="12">
        <f>VLOOKUP(A344,'QAQC ID Reference Page'!A$1:G$10999,4,FALSE)</f>
        <v>0.4909722222222222</v>
      </c>
      <c r="E344" s="3">
        <f>VLOOKUP(A344,'QAQC ID Reference Page'!A$1:G$10999,5,FALSE)</f>
        <v>1036</v>
      </c>
      <c r="F344" s="3" t="str">
        <f>VLOOKUP(A344,'QAQC ID Reference Page'!A$2:G$10999,6,FALSE)</f>
        <v>E1</v>
      </c>
      <c r="G344" s="3" t="str">
        <f>VLOOKUP(A344,'QAQC ID Reference Page'!A$2:G$10999,7,FALSE)</f>
        <v>S</v>
      </c>
      <c r="H344" s="3">
        <v>129</v>
      </c>
      <c r="I344" s="3">
        <v>142</v>
      </c>
      <c r="J344" s="3">
        <v>250</v>
      </c>
      <c r="K344" s="3">
        <f t="shared" si="6"/>
        <v>0.25</v>
      </c>
      <c r="L344" s="3">
        <f t="shared" si="8"/>
        <v>52</v>
      </c>
      <c r="M344" s="3"/>
      <c r="N344" s="3"/>
      <c r="O344" s="3"/>
      <c r="P344" s="3"/>
      <c r="Q344" s="3"/>
      <c r="R344" s="3"/>
      <c r="S344" s="3"/>
      <c r="T344" s="3"/>
      <c r="U344" s="3"/>
      <c r="V344" s="3"/>
      <c r="W344" s="3"/>
      <c r="X344" s="3"/>
      <c r="Y344" s="3"/>
      <c r="Z344" s="3"/>
      <c r="AA344" s="3"/>
      <c r="AB344" s="3"/>
    </row>
    <row r="345" spans="1:28" x14ac:dyDescent="0.2">
      <c r="A345" s="3">
        <v>10925</v>
      </c>
      <c r="B345" s="3" t="str">
        <f>VLOOKUP(A345,'QAQC ID Reference Page'!A$1:G$10999,2,FALSE)</f>
        <v>OBS0821W1</v>
      </c>
      <c r="C345" s="11">
        <f>VLOOKUP(A345,'QAQC ID Reference Page'!A$1:G$10999,3,FALSE)</f>
        <v>44412</v>
      </c>
      <c r="D345" s="12">
        <f>VLOOKUP(A345,'QAQC ID Reference Page'!A$1:G$10999,4,FALSE)</f>
        <v>0.40347222222222223</v>
      </c>
      <c r="E345" s="3">
        <f>VLOOKUP(A345,'QAQC ID Reference Page'!A$1:G$10999,5,FALSE)</f>
        <v>1011</v>
      </c>
      <c r="F345" s="3" t="str">
        <f>VLOOKUP(A345,'QAQC ID Reference Page'!A$2:G$10999,6,FALSE)</f>
        <v>C7C</v>
      </c>
      <c r="G345" s="3" t="str">
        <f>VLOOKUP(A345,'QAQC ID Reference Page'!A$2:G$10999,7,FALSE)</f>
        <v>S</v>
      </c>
      <c r="H345" s="3">
        <v>127</v>
      </c>
      <c r="I345" s="3">
        <v>132</v>
      </c>
      <c r="J345" s="3">
        <v>250</v>
      </c>
      <c r="K345" s="3">
        <f t="shared" si="6"/>
        <v>0.25</v>
      </c>
      <c r="L345" s="3">
        <f t="shared" si="8"/>
        <v>20</v>
      </c>
      <c r="M345" s="3"/>
      <c r="N345" s="3"/>
      <c r="O345" s="3"/>
      <c r="P345" s="3"/>
      <c r="Q345" s="3"/>
      <c r="R345" s="3"/>
      <c r="S345" s="3"/>
      <c r="T345" s="3"/>
      <c r="U345" s="3"/>
      <c r="V345" s="3"/>
      <c r="W345" s="3"/>
      <c r="X345" s="3"/>
      <c r="Y345" s="3"/>
      <c r="Z345" s="3"/>
      <c r="AA345" s="3"/>
      <c r="AB345" s="3"/>
    </row>
    <row r="346" spans="1:28" x14ac:dyDescent="0.2">
      <c r="A346" s="3">
        <v>10926</v>
      </c>
      <c r="B346" s="3" t="str">
        <f>VLOOKUP(A346,'QAQC ID Reference Page'!A$1:G$10999,2,FALSE)</f>
        <v>OBS0821W1</v>
      </c>
      <c r="C346" s="11">
        <f>VLOOKUP(A346,'QAQC ID Reference Page'!A$1:G$10999,3,FALSE)</f>
        <v>44412</v>
      </c>
      <c r="D346" s="12">
        <f>VLOOKUP(A346,'QAQC ID Reference Page'!A$1:G$10999,4,FALSE)</f>
        <v>0.49861111111111112</v>
      </c>
      <c r="E346" s="3">
        <f>VLOOKUP(A346,'QAQC ID Reference Page'!A$1:G$10999,5,FALSE)</f>
        <v>1041</v>
      </c>
      <c r="F346" s="3" t="str">
        <f>VLOOKUP(A346,'QAQC ID Reference Page'!A$2:G$10999,6,FALSE)</f>
        <v>D1</v>
      </c>
      <c r="G346" s="3" t="str">
        <f>VLOOKUP(A346,'QAQC ID Reference Page'!A$2:G$10999,7,FALSE)</f>
        <v>B</v>
      </c>
      <c r="H346" s="3">
        <v>130</v>
      </c>
      <c r="I346" s="3">
        <v>143</v>
      </c>
      <c r="J346" s="3">
        <v>250</v>
      </c>
      <c r="K346" s="3">
        <f t="shared" si="6"/>
        <v>0.25</v>
      </c>
      <c r="L346" s="3">
        <f t="shared" si="8"/>
        <v>52</v>
      </c>
      <c r="M346" s="3"/>
      <c r="N346" s="3"/>
      <c r="O346" s="3"/>
      <c r="P346" s="3"/>
      <c r="Q346" s="3"/>
      <c r="R346" s="3"/>
      <c r="S346" s="3"/>
      <c r="T346" s="3"/>
      <c r="U346" s="3"/>
      <c r="V346" s="3"/>
      <c r="W346" s="3"/>
      <c r="X346" s="3"/>
      <c r="Y346" s="3"/>
      <c r="Z346" s="3"/>
      <c r="AA346" s="3"/>
      <c r="AB346" s="3"/>
    </row>
    <row r="347" spans="1:28" x14ac:dyDescent="0.2">
      <c r="A347" s="3">
        <v>10927</v>
      </c>
      <c r="B347" s="3" t="str">
        <f>VLOOKUP(A347,'QAQC ID Reference Page'!A$1:G$10999,2,FALSE)</f>
        <v>OBS0821W1</v>
      </c>
      <c r="C347" s="11">
        <f>VLOOKUP(A347,'QAQC ID Reference Page'!A$1:G$10999,3,FALSE)</f>
        <v>44412</v>
      </c>
      <c r="D347" s="12">
        <f>VLOOKUP(A347,'QAQC ID Reference Page'!A$1:G$10999,4,FALSE)</f>
        <v>0.27638888888888891</v>
      </c>
      <c r="E347" s="3">
        <f>VLOOKUP(A347,'QAQC ID Reference Page'!A$1:G$10999,5,FALSE)</f>
        <v>1004</v>
      </c>
      <c r="F347" s="3" t="str">
        <f>VLOOKUP(A347,'QAQC ID Reference Page'!A$2:G$10999,6,FALSE)</f>
        <v>B7C</v>
      </c>
      <c r="G347" s="3" t="str">
        <f>VLOOKUP(A347,'QAQC ID Reference Page'!A$2:G$10999,7,FALSE)</f>
        <v>B</v>
      </c>
      <c r="H347" s="3">
        <v>129</v>
      </c>
      <c r="I347" s="3">
        <v>150</v>
      </c>
      <c r="J347" s="3">
        <v>250</v>
      </c>
      <c r="K347" s="3">
        <f t="shared" si="6"/>
        <v>0.25</v>
      </c>
      <c r="L347" s="3">
        <f t="shared" si="8"/>
        <v>84</v>
      </c>
      <c r="M347" s="3"/>
      <c r="N347" s="3"/>
      <c r="O347" s="3"/>
      <c r="P347" s="3"/>
      <c r="Q347" s="3"/>
      <c r="R347" s="3"/>
      <c r="S347" s="3"/>
      <c r="T347" s="3"/>
      <c r="U347" s="3"/>
      <c r="V347" s="3"/>
      <c r="W347" s="3"/>
      <c r="X347" s="3"/>
      <c r="Y347" s="3"/>
      <c r="Z347" s="3"/>
      <c r="AA347" s="3"/>
      <c r="AB347" s="3"/>
    </row>
    <row r="348" spans="1:28" x14ac:dyDescent="0.2">
      <c r="A348" s="3">
        <v>10928</v>
      </c>
      <c r="B348" s="3" t="str">
        <f>VLOOKUP(A348,'QAQC ID Reference Page'!A$1:G$10999,2,FALSE)</f>
        <v>OBS0821W1</v>
      </c>
      <c r="C348" s="11">
        <f>VLOOKUP(A348,'QAQC ID Reference Page'!A$1:G$10999,3,FALSE)</f>
        <v>44412</v>
      </c>
      <c r="D348" s="12">
        <f>VLOOKUP(A348,'QAQC ID Reference Page'!A$1:G$10999,4,FALSE)</f>
        <v>0.45833333333333331</v>
      </c>
      <c r="E348" s="3">
        <f>VLOOKUP(A348,'QAQC ID Reference Page'!A$1:G$10999,5,FALSE)</f>
        <v>1023</v>
      </c>
      <c r="F348" s="3" t="str">
        <f>VLOOKUP(A348,'QAQC ID Reference Page'!A$2:G$10999,6,FALSE)</f>
        <v>WFR</v>
      </c>
      <c r="G348" s="3" t="str">
        <f>VLOOKUP(A348,'QAQC ID Reference Page'!A$2:G$10999,7,FALSE)</f>
        <v>S</v>
      </c>
      <c r="H348" s="3">
        <v>133</v>
      </c>
      <c r="I348" s="3">
        <v>146</v>
      </c>
      <c r="J348" s="3">
        <v>250</v>
      </c>
      <c r="K348" s="3">
        <f t="shared" si="6"/>
        <v>0.25</v>
      </c>
      <c r="L348" s="3">
        <f t="shared" si="8"/>
        <v>52</v>
      </c>
      <c r="M348" s="3"/>
      <c r="N348" s="3"/>
      <c r="O348" s="3"/>
      <c r="P348" s="3"/>
      <c r="Q348" s="3"/>
      <c r="R348" s="3"/>
      <c r="S348" s="3"/>
      <c r="T348" s="3"/>
      <c r="U348" s="3"/>
      <c r="V348" s="3"/>
      <c r="W348" s="3"/>
      <c r="X348" s="3"/>
      <c r="Y348" s="3"/>
      <c r="Z348" s="3"/>
      <c r="AA348" s="3"/>
      <c r="AB348" s="3"/>
    </row>
    <row r="349" spans="1:28" x14ac:dyDescent="0.2">
      <c r="A349" s="3">
        <v>10929</v>
      </c>
      <c r="B349" s="3" t="str">
        <f>VLOOKUP(A349,'QAQC ID Reference Page'!A$1:G$10999,2,FALSE)</f>
        <v>OBS0821W1</v>
      </c>
      <c r="C349" s="11">
        <f>VLOOKUP(A349,'QAQC ID Reference Page'!A$1:G$10999,3,FALSE)</f>
        <v>44412</v>
      </c>
      <c r="D349" s="12">
        <f>VLOOKUP(A349,'QAQC ID Reference Page'!A$1:G$10999,4,FALSE)</f>
        <v>0.51875000000000004</v>
      </c>
      <c r="E349" s="3">
        <f>VLOOKUP(A349,'QAQC ID Reference Page'!A$1:G$10999,5,FALSE)</f>
        <v>1044</v>
      </c>
      <c r="F349" s="3" t="str">
        <f>VLOOKUP(A349,'QAQC ID Reference Page'!A$2:G$10999,6,FALSE)</f>
        <v>B1</v>
      </c>
      <c r="G349" s="3" t="str">
        <f>VLOOKUP(A349,'QAQC ID Reference Page'!A$2:G$10999,7,FALSE)</f>
        <v>B</v>
      </c>
      <c r="H349" s="3">
        <v>133</v>
      </c>
      <c r="I349" s="3">
        <v>149</v>
      </c>
      <c r="J349" s="3">
        <v>250</v>
      </c>
      <c r="K349" s="3">
        <f t="shared" si="6"/>
        <v>0.25</v>
      </c>
      <c r="L349" s="3">
        <f t="shared" si="8"/>
        <v>64</v>
      </c>
      <c r="M349" s="3"/>
      <c r="N349" s="3"/>
      <c r="O349" s="3"/>
      <c r="P349" s="3"/>
      <c r="Q349" s="3"/>
      <c r="R349" s="3"/>
      <c r="S349" s="3"/>
      <c r="T349" s="3"/>
      <c r="U349" s="3"/>
      <c r="V349" s="3"/>
      <c r="W349" s="3"/>
      <c r="X349" s="3"/>
      <c r="Y349" s="3"/>
      <c r="Z349" s="3"/>
      <c r="AA349" s="3"/>
      <c r="AB349" s="3"/>
    </row>
    <row r="350" spans="1:28" x14ac:dyDescent="0.2">
      <c r="A350" s="3">
        <v>10930</v>
      </c>
      <c r="B350" s="3" t="str">
        <f>VLOOKUP(A350,'QAQC ID Reference Page'!A$1:G$10999,2,FALSE)</f>
        <v>OBS0821W1</v>
      </c>
      <c r="C350" s="11">
        <f>VLOOKUP(A350,'QAQC ID Reference Page'!A$1:G$10999,3,FALSE)</f>
        <v>44412</v>
      </c>
      <c r="D350" s="12">
        <f>VLOOKUP(A350,'QAQC ID Reference Page'!A$1:G$10999,4,FALSE)</f>
        <v>0.44374999999999998</v>
      </c>
      <c r="E350" s="3">
        <f>VLOOKUP(A350,'QAQC ID Reference Page'!A$1:G$10999,5,FALSE)</f>
        <v>1006</v>
      </c>
      <c r="F350" s="3" t="str">
        <f>VLOOKUP(A350,'QAQC ID Reference Page'!A$2:G$10999,6,FALSE)</f>
        <v>C4</v>
      </c>
      <c r="G350" s="3" t="str">
        <f>VLOOKUP(A350,'QAQC ID Reference Page'!A$2:G$10999,7,FALSE)</f>
        <v>S</v>
      </c>
      <c r="H350" s="3">
        <v>132</v>
      </c>
      <c r="I350" s="3">
        <v>145</v>
      </c>
      <c r="J350" s="3">
        <v>250</v>
      </c>
      <c r="K350" s="3">
        <f t="shared" si="6"/>
        <v>0.25</v>
      </c>
      <c r="L350" s="3">
        <f t="shared" si="8"/>
        <v>52</v>
      </c>
      <c r="M350" s="3"/>
      <c r="N350" s="3"/>
      <c r="O350" s="3"/>
      <c r="P350" s="3"/>
      <c r="Q350" s="3"/>
      <c r="R350" s="3"/>
      <c r="S350" s="3"/>
      <c r="T350" s="3"/>
      <c r="U350" s="3"/>
      <c r="V350" s="3"/>
      <c r="W350" s="3"/>
      <c r="X350" s="3"/>
      <c r="Y350" s="3"/>
      <c r="Z350" s="3"/>
      <c r="AA350" s="3"/>
      <c r="AB350" s="3"/>
    </row>
    <row r="351" spans="1:28" x14ac:dyDescent="0.2">
      <c r="A351" s="3">
        <v>10931</v>
      </c>
      <c r="B351" s="3" t="str">
        <f>VLOOKUP(A351,'QAQC ID Reference Page'!A$1:G$10999,2,FALSE)</f>
        <v>OBS0821W1</v>
      </c>
      <c r="C351" s="11">
        <f>VLOOKUP(A351,'QAQC ID Reference Page'!A$1:G$10999,3,FALSE)</f>
        <v>44412</v>
      </c>
      <c r="D351" s="12">
        <f>VLOOKUP(A351,'QAQC ID Reference Page'!A$1:G$10999,4,FALSE)</f>
        <v>0.47291666666666665</v>
      </c>
      <c r="E351" s="3">
        <f>VLOOKUP(A351,'QAQC ID Reference Page'!A$1:G$10999,5,FALSE)</f>
        <v>1022</v>
      </c>
      <c r="F351" s="3" t="str">
        <f>VLOOKUP(A351,'QAQC ID Reference Page'!A$2:G$10999,6,FALSE)</f>
        <v>BLB</v>
      </c>
      <c r="G351" s="3" t="str">
        <f>VLOOKUP(A351,'QAQC ID Reference Page'!A$2:G$10999,7,FALSE)</f>
        <v>S</v>
      </c>
      <c r="H351" s="3">
        <v>133</v>
      </c>
      <c r="I351" s="3">
        <v>145</v>
      </c>
      <c r="J351" s="3">
        <v>250</v>
      </c>
      <c r="K351" s="3">
        <f t="shared" si="6"/>
        <v>0.25</v>
      </c>
      <c r="L351" s="3">
        <f t="shared" si="8"/>
        <v>48</v>
      </c>
      <c r="M351" s="3"/>
      <c r="N351" s="3"/>
      <c r="O351" s="3"/>
      <c r="P351" s="3"/>
      <c r="Q351" s="3"/>
      <c r="R351" s="3"/>
      <c r="S351" s="3"/>
      <c r="T351" s="3"/>
      <c r="U351" s="3"/>
      <c r="V351" s="3"/>
      <c r="W351" s="3"/>
      <c r="X351" s="3"/>
      <c r="Y351" s="3"/>
      <c r="Z351" s="3"/>
      <c r="AA351" s="3"/>
      <c r="AB351" s="3"/>
    </row>
    <row r="352" spans="1:28" x14ac:dyDescent="0.2">
      <c r="A352" s="3">
        <v>10932</v>
      </c>
      <c r="B352" s="3" t="str">
        <f>VLOOKUP(A352,'QAQC ID Reference Page'!A$1:G$10999,2,FALSE)</f>
        <v>OBS0821W1</v>
      </c>
      <c r="C352" s="11">
        <f>VLOOKUP(A352,'QAQC ID Reference Page'!A$1:G$10999,3,FALSE)</f>
        <v>44412</v>
      </c>
      <c r="D352" s="12">
        <f>VLOOKUP(A352,'QAQC ID Reference Page'!A$1:G$10999,4,FALSE)</f>
        <v>0.50694444444444442</v>
      </c>
      <c r="E352" s="3">
        <f>VLOOKUP(A352,'QAQC ID Reference Page'!A$1:G$10999,5,FALSE)</f>
        <v>1021</v>
      </c>
      <c r="F352" s="3" t="str">
        <f>VLOOKUP(A352,'QAQC ID Reference Page'!A$2:G$10999,6,FALSE)</f>
        <v>C1</v>
      </c>
      <c r="G352" s="3" t="str">
        <f>VLOOKUP(A352,'QAQC ID Reference Page'!A$2:G$10999,7,FALSE)</f>
        <v>S</v>
      </c>
      <c r="H352" s="3">
        <v>131</v>
      </c>
      <c r="I352" s="3">
        <v>144</v>
      </c>
      <c r="J352" s="3">
        <v>250</v>
      </c>
      <c r="K352" s="3">
        <f t="shared" si="6"/>
        <v>0.25</v>
      </c>
      <c r="L352" s="3">
        <f t="shared" si="8"/>
        <v>52</v>
      </c>
      <c r="M352" s="3"/>
      <c r="N352" s="3"/>
      <c r="O352" s="3"/>
      <c r="P352" s="3"/>
      <c r="Q352" s="3"/>
      <c r="R352" s="3"/>
      <c r="S352" s="3"/>
      <c r="T352" s="3"/>
      <c r="U352" s="3"/>
      <c r="V352" s="3"/>
      <c r="W352" s="3"/>
      <c r="X352" s="3"/>
      <c r="Y352" s="3"/>
      <c r="Z352" s="3"/>
      <c r="AA352" s="3"/>
      <c r="AB352" s="3"/>
    </row>
    <row r="353" spans="1:28" x14ac:dyDescent="0.2">
      <c r="A353" s="3">
        <v>10933</v>
      </c>
      <c r="B353" s="3" t="str">
        <f>VLOOKUP(A353,'QAQC ID Reference Page'!A$1:G$10999,2,FALSE)</f>
        <v>OBS0821W1</v>
      </c>
      <c r="C353" s="11">
        <f>VLOOKUP(A353,'QAQC ID Reference Page'!A$1:G$10999,3,FALSE)</f>
        <v>44412</v>
      </c>
      <c r="D353" s="12">
        <f>VLOOKUP(A353,'QAQC ID Reference Page'!A$1:G$10999,4,FALSE)</f>
        <v>0.50694444444444442</v>
      </c>
      <c r="E353" s="3">
        <f>VLOOKUP(A353,'QAQC ID Reference Page'!A$1:G$10999,5,FALSE)</f>
        <v>1025</v>
      </c>
      <c r="F353" s="3" t="str">
        <f>VLOOKUP(A353,'QAQC ID Reference Page'!A$2:G$10999,6,FALSE)</f>
        <v>C1</v>
      </c>
      <c r="G353" s="3" t="str">
        <f>VLOOKUP(A353,'QAQC ID Reference Page'!A$2:G$10999,7,FALSE)</f>
        <v>B</v>
      </c>
      <c r="H353" s="3">
        <v>133</v>
      </c>
      <c r="I353" s="3">
        <v>147</v>
      </c>
      <c r="J353" s="3">
        <v>250</v>
      </c>
      <c r="K353" s="3">
        <f t="shared" si="6"/>
        <v>0.25</v>
      </c>
      <c r="L353" s="3">
        <f t="shared" si="8"/>
        <v>56</v>
      </c>
      <c r="M353" s="3"/>
      <c r="N353" s="3"/>
      <c r="O353" s="3"/>
      <c r="P353" s="3"/>
      <c r="Q353" s="3"/>
      <c r="R353" s="3"/>
      <c r="S353" s="3"/>
      <c r="T353" s="3"/>
      <c r="U353" s="3"/>
      <c r="V353" s="3"/>
      <c r="W353" s="3"/>
      <c r="X353" s="3"/>
      <c r="Y353" s="3"/>
      <c r="Z353" s="3"/>
      <c r="AA353" s="3"/>
      <c r="AB353" s="3"/>
    </row>
    <row r="354" spans="1:28" x14ac:dyDescent="0.2">
      <c r="A354" s="3">
        <v>10934</v>
      </c>
      <c r="B354" s="3" t="str">
        <f>VLOOKUP(A354,'QAQC ID Reference Page'!A$1:G$10999,2,FALSE)</f>
        <v>OBS0821W1</v>
      </c>
      <c r="C354" s="11">
        <f>VLOOKUP(A354,'QAQC ID Reference Page'!A$1:G$10999,3,FALSE)</f>
        <v>44412</v>
      </c>
      <c r="D354" s="12">
        <f>VLOOKUP(A354,'QAQC ID Reference Page'!A$1:G$10999,4,FALSE)</f>
        <v>0.43402777777777779</v>
      </c>
      <c r="E354" s="3">
        <f>VLOOKUP(A354,'QAQC ID Reference Page'!A$1:G$10999,5,FALSE)</f>
        <v>1035</v>
      </c>
      <c r="F354" s="3" t="str">
        <f>VLOOKUP(A354,'QAQC ID Reference Page'!A$2:G$10999,6,FALSE)</f>
        <v>C5-1</v>
      </c>
      <c r="G354" s="3" t="str">
        <f>VLOOKUP(A354,'QAQC ID Reference Page'!A$2:G$10999,7,FALSE)</f>
        <v>S</v>
      </c>
      <c r="H354" s="3">
        <v>128</v>
      </c>
      <c r="I354" s="3">
        <v>134</v>
      </c>
      <c r="J354" s="3">
        <v>250</v>
      </c>
      <c r="K354" s="3">
        <f t="shared" si="6"/>
        <v>0.25</v>
      </c>
      <c r="L354" s="3">
        <f t="shared" si="8"/>
        <v>24</v>
      </c>
      <c r="M354" s="3"/>
      <c r="N354" s="3"/>
      <c r="O354" s="3"/>
      <c r="P354" s="3"/>
      <c r="Q354" s="3"/>
      <c r="R354" s="3"/>
      <c r="S354" s="3"/>
      <c r="T354" s="3"/>
      <c r="U354" s="3"/>
      <c r="V354" s="3"/>
      <c r="W354" s="3"/>
      <c r="X354" s="3"/>
      <c r="Y354" s="3"/>
      <c r="Z354" s="3"/>
      <c r="AA354" s="3"/>
      <c r="AB354" s="3"/>
    </row>
    <row r="355" spans="1:28" x14ac:dyDescent="0.2">
      <c r="A355" s="3">
        <v>10935</v>
      </c>
      <c r="B355" s="3" t="str">
        <f>VLOOKUP(A355,'QAQC ID Reference Page'!A$1:G$10999,2,FALSE)</f>
        <v>OBS0821W1</v>
      </c>
      <c r="C355" s="11">
        <f>VLOOKUP(A355,'QAQC ID Reference Page'!A$1:G$10999,3,FALSE)</f>
        <v>44412</v>
      </c>
      <c r="D355" s="12">
        <f>VLOOKUP(A355,'QAQC ID Reference Page'!A$1:G$10999,4,FALSE)</f>
        <v>0.40347222222222223</v>
      </c>
      <c r="E355" s="3">
        <f>VLOOKUP(A355,'QAQC ID Reference Page'!A$1:G$10999,5,FALSE)</f>
        <v>1019</v>
      </c>
      <c r="F355" s="3" t="str">
        <f>VLOOKUP(A355,'QAQC ID Reference Page'!A$2:G$10999,6,FALSE)</f>
        <v>C7C</v>
      </c>
      <c r="G355" s="3" t="str">
        <f>VLOOKUP(A355,'QAQC ID Reference Page'!A$2:G$10999,7,FALSE)</f>
        <v>B</v>
      </c>
      <c r="H355" s="3">
        <v>132</v>
      </c>
      <c r="I355" s="3">
        <v>150</v>
      </c>
      <c r="J355" s="3">
        <v>250</v>
      </c>
      <c r="K355" s="3">
        <f t="shared" si="6"/>
        <v>0.25</v>
      </c>
      <c r="L355" s="3">
        <f t="shared" si="8"/>
        <v>72</v>
      </c>
      <c r="M355" s="3"/>
      <c r="N355" s="3"/>
      <c r="O355" s="3"/>
      <c r="P355" s="3"/>
      <c r="Q355" s="3"/>
      <c r="R355" s="3"/>
      <c r="S355" s="3"/>
      <c r="T355" s="3"/>
      <c r="U355" s="3"/>
      <c r="V355" s="3"/>
      <c r="W355" s="3"/>
      <c r="X355" s="3"/>
      <c r="Y355" s="3"/>
      <c r="Z355" s="3"/>
      <c r="AA355" s="3"/>
      <c r="AB355" s="3"/>
    </row>
    <row r="356" spans="1:28" x14ac:dyDescent="0.2">
      <c r="A356" s="3">
        <v>10936</v>
      </c>
      <c r="B356" s="3" t="str">
        <f>VLOOKUP(A356,'QAQC ID Reference Page'!A$1:G$10999,2,FALSE)</f>
        <v>OBS0821W1</v>
      </c>
      <c r="C356" s="11">
        <f>VLOOKUP(A356,'QAQC ID Reference Page'!A$1:G$10999,3,FALSE)</f>
        <v>44412</v>
      </c>
      <c r="D356" s="12">
        <f>VLOOKUP(A356,'QAQC ID Reference Page'!A$1:G$10999,4,FALSE)</f>
        <v>0.32430555555555557</v>
      </c>
      <c r="E356" s="3">
        <f>VLOOKUP(A356,'QAQC ID Reference Page'!A$1:G$10999,5,FALSE)</f>
        <v>1037</v>
      </c>
      <c r="F356" s="3" t="str">
        <f>VLOOKUP(A356,'QAQC ID Reference Page'!A$2:G$10999,6,FALSE)</f>
        <v>BSR</v>
      </c>
      <c r="G356" s="3" t="str">
        <f>VLOOKUP(A356,'QAQC ID Reference Page'!A$2:G$10999,7,FALSE)</f>
        <v>S</v>
      </c>
      <c r="H356" s="3">
        <v>130</v>
      </c>
      <c r="I356" s="3">
        <v>138</v>
      </c>
      <c r="J356" s="3">
        <v>250</v>
      </c>
      <c r="K356" s="3">
        <f t="shared" si="6"/>
        <v>0.25</v>
      </c>
      <c r="L356" s="3">
        <f t="shared" si="8"/>
        <v>32</v>
      </c>
      <c r="M356" s="3"/>
      <c r="N356" s="3"/>
      <c r="O356" s="3"/>
      <c r="P356" s="3"/>
      <c r="Q356" s="3"/>
      <c r="R356" s="3"/>
      <c r="S356" s="3"/>
      <c r="T356" s="3"/>
      <c r="U356" s="3"/>
      <c r="V356" s="3"/>
      <c r="W356" s="3"/>
      <c r="X356" s="3"/>
      <c r="Y356" s="3"/>
      <c r="Z356" s="3"/>
      <c r="AA356" s="3"/>
      <c r="AB356" s="3"/>
    </row>
    <row r="357" spans="1:28" x14ac:dyDescent="0.2">
      <c r="A357" s="3">
        <v>10937</v>
      </c>
      <c r="B357" s="3" t="str">
        <f>VLOOKUP(A357,'QAQC ID Reference Page'!A$1:G$10999,2,FALSE)</f>
        <v>OBS0821W1</v>
      </c>
      <c r="C357" s="11">
        <f>VLOOKUP(A357,'QAQC ID Reference Page'!A$1:G$10999,3,FALSE)</f>
        <v>44412</v>
      </c>
      <c r="D357" s="12">
        <f>VLOOKUP(A357,'QAQC ID Reference Page'!A$1:G$10999,4,FALSE)</f>
        <v>0.5444444444444444</v>
      </c>
      <c r="E357" s="3">
        <f>VLOOKUP(A357,'QAQC ID Reference Page'!A$1:G$10999,5,FALSE)</f>
        <v>1017</v>
      </c>
      <c r="F357" s="3" t="str">
        <f>VLOOKUP(A357,'QAQC ID Reference Page'!A$2:G$10999,6,FALSE)</f>
        <v>B3</v>
      </c>
      <c r="G357" s="3" t="str">
        <f>VLOOKUP(A357,'QAQC ID Reference Page'!A$2:G$10999,7,FALSE)</f>
        <v>S</v>
      </c>
      <c r="H357" s="3">
        <v>132</v>
      </c>
      <c r="I357" s="3">
        <v>140</v>
      </c>
      <c r="J357" s="3">
        <v>250</v>
      </c>
      <c r="K357" s="3">
        <f t="shared" si="6"/>
        <v>0.25</v>
      </c>
      <c r="L357" s="3">
        <f t="shared" si="8"/>
        <v>32</v>
      </c>
      <c r="M357" s="3"/>
      <c r="N357" s="3"/>
      <c r="O357" s="3"/>
      <c r="P357" s="3"/>
      <c r="Q357" s="3"/>
      <c r="R357" s="3"/>
      <c r="S357" s="3"/>
      <c r="T357" s="3"/>
      <c r="U357" s="3"/>
      <c r="V357" s="3"/>
      <c r="W357" s="3"/>
      <c r="X357" s="3"/>
      <c r="Y357" s="3"/>
      <c r="Z357" s="3"/>
      <c r="AA357" s="3"/>
      <c r="AB357" s="3"/>
    </row>
    <row r="358" spans="1:28" x14ac:dyDescent="0.2">
      <c r="A358" s="3">
        <v>10938</v>
      </c>
      <c r="B358" s="3" t="str">
        <f>VLOOKUP(A358,'QAQC ID Reference Page'!A$1:G$10999,2,FALSE)</f>
        <v>OBS0821W1</v>
      </c>
      <c r="C358" s="11">
        <f>VLOOKUP(A358,'QAQC ID Reference Page'!A$1:G$10999,3,FALSE)</f>
        <v>44412</v>
      </c>
      <c r="D358" s="12">
        <f>VLOOKUP(A358,'QAQC ID Reference Page'!A$1:G$10999,4,FALSE)</f>
        <v>0.27638888888888891</v>
      </c>
      <c r="E358" s="3">
        <f>VLOOKUP(A358,'QAQC ID Reference Page'!A$1:G$10999,5,FALSE)</f>
        <v>1020</v>
      </c>
      <c r="F358" s="3" t="str">
        <f>VLOOKUP(A358,'QAQC ID Reference Page'!A$2:G$10999,6,FALSE)</f>
        <v>B7C</v>
      </c>
      <c r="G358" s="3" t="str">
        <f>VLOOKUP(A358,'QAQC ID Reference Page'!A$2:G$10999,7,FALSE)</f>
        <v>S</v>
      </c>
      <c r="H358" s="3">
        <v>132</v>
      </c>
      <c r="I358" s="3">
        <v>139</v>
      </c>
      <c r="J358" s="3">
        <v>250</v>
      </c>
      <c r="K358" s="3">
        <f t="shared" si="6"/>
        <v>0.25</v>
      </c>
      <c r="L358" s="3">
        <f t="shared" si="8"/>
        <v>28</v>
      </c>
      <c r="M358" s="3"/>
      <c r="N358" s="3"/>
      <c r="O358" s="3"/>
      <c r="P358" s="3"/>
      <c r="Q358" s="3"/>
      <c r="R358" s="3"/>
      <c r="S358" s="3"/>
      <c r="T358" s="3"/>
      <c r="U358" s="3"/>
      <c r="V358" s="3"/>
      <c r="W358" s="3"/>
      <c r="X358" s="3"/>
      <c r="Y358" s="3"/>
      <c r="Z358" s="3"/>
      <c r="AA358" s="3"/>
      <c r="AB358" s="3"/>
    </row>
    <row r="359" spans="1:28" x14ac:dyDescent="0.2">
      <c r="A359" s="3">
        <v>10939</v>
      </c>
      <c r="B359" s="3" t="str">
        <f>VLOOKUP(A359,'QAQC ID Reference Page'!A$1:G$10999,2,FALSE)</f>
        <v>OBS0821W1</v>
      </c>
      <c r="C359" s="11">
        <f>VLOOKUP(A359,'QAQC ID Reference Page'!A$1:G$10999,3,FALSE)</f>
        <v>44412</v>
      </c>
      <c r="D359" s="12">
        <f>VLOOKUP(A359,'QAQC ID Reference Page'!A$1:G$10999,4,FALSE)</f>
        <v>0.30833333333333335</v>
      </c>
      <c r="E359" s="3">
        <f>VLOOKUP(A359,'QAQC ID Reference Page'!A$1:G$10999,5,FALSE)</f>
        <v>1002</v>
      </c>
      <c r="F359" s="3" t="str">
        <f>VLOOKUP(A359,'QAQC ID Reference Page'!A$2:G$10999,6,FALSE)</f>
        <v>B11</v>
      </c>
      <c r="G359" s="3" t="str">
        <f>VLOOKUP(A359,'QAQC ID Reference Page'!A$2:G$10999,7,FALSE)</f>
        <v>S</v>
      </c>
      <c r="H359" s="3">
        <v>133</v>
      </c>
      <c r="I359" s="3">
        <v>140</v>
      </c>
      <c r="J359" s="3">
        <v>250</v>
      </c>
      <c r="K359" s="3">
        <f t="shared" si="6"/>
        <v>0.25</v>
      </c>
      <c r="L359" s="3">
        <f t="shared" si="8"/>
        <v>28</v>
      </c>
      <c r="M359" s="3"/>
      <c r="N359" s="3"/>
      <c r="O359" s="3"/>
      <c r="P359" s="3"/>
      <c r="Q359" s="3"/>
      <c r="R359" s="3"/>
      <c r="S359" s="3"/>
      <c r="T359" s="3"/>
      <c r="U359" s="3"/>
      <c r="V359" s="3"/>
      <c r="W359" s="3"/>
      <c r="X359" s="3"/>
      <c r="Y359" s="3"/>
      <c r="Z359" s="3"/>
      <c r="AA359" s="3"/>
      <c r="AB359" s="3"/>
    </row>
    <row r="360" spans="1:28" x14ac:dyDescent="0.2">
      <c r="A360" s="3">
        <v>10940</v>
      </c>
      <c r="B360" s="3" t="str">
        <f>VLOOKUP(A360,'QAQC ID Reference Page'!A$1:G$10999,2,FALSE)</f>
        <v>OBS0821W1</v>
      </c>
      <c r="C360" s="11">
        <f>VLOOKUP(A360,'QAQC ID Reference Page'!A$1:G$10999,3,FALSE)</f>
        <v>44412</v>
      </c>
      <c r="D360" s="12">
        <f>VLOOKUP(A360,'QAQC ID Reference Page'!A$1:G$10999,4,FALSE)</f>
        <v>0.37083333333333335</v>
      </c>
      <c r="E360" s="3">
        <f>VLOOKUP(A360,'QAQC ID Reference Page'!A$1:G$10999,5,FALSE)</f>
        <v>1009</v>
      </c>
      <c r="F360" s="3" t="str">
        <f>VLOOKUP(A360,'QAQC ID Reference Page'!A$2:G$10999,6,FALSE)</f>
        <v>C9</v>
      </c>
      <c r="G360" s="3" t="str">
        <f>VLOOKUP(A360,'QAQC ID Reference Page'!A$2:G$10999,7,FALSE)</f>
        <v>S</v>
      </c>
      <c r="H360" s="3">
        <v>131</v>
      </c>
      <c r="I360" s="3">
        <v>136</v>
      </c>
      <c r="J360" s="3">
        <v>250</v>
      </c>
      <c r="K360" s="3">
        <f t="shared" si="6"/>
        <v>0.25</v>
      </c>
      <c r="L360" s="3">
        <f t="shared" si="8"/>
        <v>20</v>
      </c>
      <c r="M360" s="3"/>
      <c r="N360" s="3"/>
      <c r="O360" s="3"/>
      <c r="P360" s="3"/>
      <c r="Q360" s="3"/>
      <c r="R360" s="3"/>
      <c r="S360" s="3"/>
      <c r="T360" s="3"/>
      <c r="U360" s="3"/>
      <c r="V360" s="3"/>
      <c r="W360" s="3"/>
      <c r="X360" s="3"/>
      <c r="Y360" s="3"/>
      <c r="Z360" s="3"/>
      <c r="AA360" s="3"/>
      <c r="AB360" s="3"/>
    </row>
    <row r="361" spans="1:28" x14ac:dyDescent="0.2">
      <c r="A361" s="3">
        <v>11001</v>
      </c>
      <c r="B361" s="3" t="str">
        <f>VLOOKUP(A361,'QAQC ID Reference Page'!A$1:G$10999,2,FALSE)</f>
        <v>OBS0821W2</v>
      </c>
      <c r="C361" s="11">
        <f>VLOOKUP(A361,'QAQC ID Reference Page'!A$1:G$10999,3,FALSE)</f>
        <v>44417</v>
      </c>
      <c r="D361" s="12">
        <f>VLOOKUP(A361,'QAQC ID Reference Page'!A$1:G$10999,4,FALSE)</f>
        <v>0.34513888888888888</v>
      </c>
      <c r="E361" s="3">
        <f>VLOOKUP(A361,'QAQC ID Reference Page'!A$1:G$10999,5,FALSE)</f>
        <v>1013</v>
      </c>
      <c r="F361" s="3" t="str">
        <f>VLOOKUP(A361,'QAQC ID Reference Page'!A$2:G$10999,6,FALSE)</f>
        <v>TR</v>
      </c>
      <c r="G361" s="3" t="str">
        <f>VLOOKUP(A361,'QAQC ID Reference Page'!A$2:G$10999,7,FALSE)</f>
        <v>S</v>
      </c>
      <c r="H361" s="3">
        <v>133</v>
      </c>
      <c r="I361" s="3" t="s">
        <v>46</v>
      </c>
      <c r="J361" s="3">
        <v>250</v>
      </c>
      <c r="K361" s="3">
        <f t="shared" si="6"/>
        <v>0.25</v>
      </c>
      <c r="L361" s="3" t="s">
        <v>46</v>
      </c>
      <c r="M361" s="3"/>
      <c r="N361" s="3"/>
      <c r="O361" s="3"/>
      <c r="P361" s="3"/>
      <c r="Q361" s="3"/>
      <c r="R361" s="3"/>
      <c r="S361" s="3"/>
      <c r="T361" s="3"/>
      <c r="U361" s="3"/>
      <c r="V361" s="3"/>
      <c r="W361" s="3"/>
      <c r="X361" s="3"/>
      <c r="Y361" s="3"/>
      <c r="Z361" s="3"/>
      <c r="AA361" s="3"/>
      <c r="AB361" s="3"/>
    </row>
    <row r="362" spans="1:28" x14ac:dyDescent="0.2">
      <c r="A362" s="3">
        <v>11002</v>
      </c>
      <c r="B362" s="3" t="str">
        <f>VLOOKUP(A362,'QAQC ID Reference Page'!A$1:G$10999,2,FALSE)</f>
        <v>OBS0821W2</v>
      </c>
      <c r="C362" s="11">
        <f>VLOOKUP(A362,'QAQC ID Reference Page'!A$1:G$10999,3,FALSE)</f>
        <v>44417</v>
      </c>
      <c r="D362" s="12">
        <f>VLOOKUP(A362,'QAQC ID Reference Page'!A$1:G$10999,4,FALSE)</f>
        <v>0.52013888888888893</v>
      </c>
      <c r="E362" s="3">
        <f>VLOOKUP(A362,'QAQC ID Reference Page'!A$1:G$10999,5,FALSE)</f>
        <v>1020</v>
      </c>
      <c r="F362" s="3" t="str">
        <f>VLOOKUP(A362,'QAQC ID Reference Page'!A$2:G$10999,6,FALSE)</f>
        <v>E6</v>
      </c>
      <c r="G362" s="3" t="str">
        <f>VLOOKUP(A362,'QAQC ID Reference Page'!A$2:G$10999,7,FALSE)</f>
        <v>S</v>
      </c>
      <c r="H362" s="3">
        <v>129</v>
      </c>
      <c r="I362" s="3" t="s">
        <v>46</v>
      </c>
      <c r="J362" s="3">
        <v>250</v>
      </c>
      <c r="K362" s="3">
        <f t="shared" si="6"/>
        <v>0.25</v>
      </c>
      <c r="L362" s="3" t="s">
        <v>46</v>
      </c>
      <c r="M362" s="3"/>
      <c r="N362" s="3"/>
      <c r="O362" s="3"/>
      <c r="P362" s="3"/>
      <c r="Q362" s="3"/>
      <c r="R362" s="3"/>
      <c r="S362" s="3"/>
      <c r="T362" s="3"/>
      <c r="U362" s="3"/>
      <c r="V362" s="3"/>
      <c r="W362" s="3"/>
      <c r="X362" s="3"/>
      <c r="Y362" s="3"/>
      <c r="Z362" s="3"/>
      <c r="AA362" s="3"/>
      <c r="AB362" s="3"/>
    </row>
    <row r="363" spans="1:28" x14ac:dyDescent="0.2">
      <c r="A363" s="3">
        <v>11003</v>
      </c>
      <c r="B363" s="3" t="str">
        <f>VLOOKUP(A363,'QAQC ID Reference Page'!A$1:G$10999,2,FALSE)</f>
        <v>OBS0821W2</v>
      </c>
      <c r="C363" s="11">
        <f>VLOOKUP(A363,'QAQC ID Reference Page'!A$1:G$10999,3,FALSE)</f>
        <v>44417</v>
      </c>
      <c r="D363" s="12">
        <f>VLOOKUP(A363,'QAQC ID Reference Page'!A$1:G$10999,4,FALSE)</f>
        <v>0.49236111111111114</v>
      </c>
      <c r="E363" s="3">
        <f>VLOOKUP(A363,'QAQC ID Reference Page'!A$1:G$10999,5,FALSE)</f>
        <v>1030</v>
      </c>
      <c r="F363" s="3" t="str">
        <f>VLOOKUP(A363,'QAQC ID Reference Page'!A$2:G$10999,6,FALSE)</f>
        <v>E9</v>
      </c>
      <c r="G363" s="3" t="str">
        <f>VLOOKUP(A363,'QAQC ID Reference Page'!A$2:G$10999,7,FALSE)</f>
        <v>B</v>
      </c>
      <c r="H363" s="3">
        <v>132</v>
      </c>
      <c r="I363" s="3" t="s">
        <v>46</v>
      </c>
      <c r="J363" s="3">
        <v>250</v>
      </c>
      <c r="K363" s="3">
        <f t="shared" si="6"/>
        <v>0.25</v>
      </c>
      <c r="L363" s="3" t="s">
        <v>46</v>
      </c>
      <c r="M363" s="3"/>
      <c r="N363" s="3"/>
      <c r="O363" s="3"/>
      <c r="P363" s="3"/>
      <c r="Q363" s="3"/>
      <c r="R363" s="3"/>
      <c r="S363" s="3"/>
      <c r="T363" s="3"/>
      <c r="U363" s="3"/>
      <c r="V363" s="3"/>
      <c r="W363" s="3"/>
      <c r="X363" s="3"/>
      <c r="Y363" s="3"/>
      <c r="Z363" s="3"/>
      <c r="AA363" s="3"/>
      <c r="AB363" s="3"/>
    </row>
    <row r="364" spans="1:28" x14ac:dyDescent="0.2">
      <c r="A364" s="3">
        <v>11004</v>
      </c>
      <c r="B364" s="3" t="str">
        <f>VLOOKUP(A364,'QAQC ID Reference Page'!A$1:G$10999,2,FALSE)</f>
        <v>OBS0821W2</v>
      </c>
      <c r="C364" s="11">
        <f>VLOOKUP(A364,'QAQC ID Reference Page'!A$1:G$10999,3,FALSE)</f>
        <v>44417</v>
      </c>
      <c r="D364" s="12">
        <f>VLOOKUP(A364,'QAQC ID Reference Page'!A$1:G$10999,4,FALSE)</f>
        <v>0.40486111111111112</v>
      </c>
      <c r="E364" s="3">
        <f>VLOOKUP(A364,'QAQC ID Reference Page'!A$1:G$10999,5,FALSE)</f>
        <v>1024</v>
      </c>
      <c r="F364" s="3" t="str">
        <f>VLOOKUP(A364,'QAQC ID Reference Page'!A$2:G$10999,6,FALSE)</f>
        <v>I7C</v>
      </c>
      <c r="G364" s="3" t="str">
        <f>VLOOKUP(A364,'QAQC ID Reference Page'!A$2:G$10999,7,FALSE)</f>
        <v>S</v>
      </c>
      <c r="H364" s="3">
        <v>134</v>
      </c>
      <c r="I364" s="3" t="s">
        <v>46</v>
      </c>
      <c r="J364" s="3">
        <v>250</v>
      </c>
      <c r="K364" s="3">
        <f t="shared" si="6"/>
        <v>0.25</v>
      </c>
      <c r="L364" s="3" t="s">
        <v>46</v>
      </c>
      <c r="M364" s="3"/>
      <c r="N364" s="3"/>
      <c r="O364" s="3"/>
      <c r="P364" s="3"/>
      <c r="Q364" s="3"/>
      <c r="R364" s="3"/>
      <c r="S364" s="3"/>
      <c r="T364" s="3"/>
      <c r="U364" s="3"/>
      <c r="V364" s="3"/>
      <c r="W364" s="3"/>
      <c r="X364" s="3"/>
      <c r="Y364" s="3"/>
      <c r="Z364" s="3"/>
      <c r="AA364" s="3"/>
      <c r="AB364" s="3"/>
    </row>
    <row r="365" spans="1:28" x14ac:dyDescent="0.2">
      <c r="A365" s="3">
        <v>11005</v>
      </c>
      <c r="B365" s="3" t="str">
        <f>VLOOKUP(A365,'QAQC ID Reference Page'!A$1:G$10999,2,FALSE)</f>
        <v>OBS0821W2</v>
      </c>
      <c r="C365" s="11">
        <f>VLOOKUP(A365,'QAQC ID Reference Page'!A$1:G$10999,3,FALSE)</f>
        <v>44417</v>
      </c>
      <c r="D365" s="12">
        <f>VLOOKUP(A365,'QAQC ID Reference Page'!A$1:G$10999,4,FALSE)</f>
        <v>0.35833333333333334</v>
      </c>
      <c r="E365" s="3">
        <f>VLOOKUP(A365,'QAQC ID Reference Page'!A$1:G$10999,5,FALSE)</f>
        <v>1008</v>
      </c>
      <c r="F365" s="3" t="str">
        <f>VLOOKUP(A365,'QAQC ID Reference Page'!A$2:G$10999,6,FALSE)</f>
        <v>TR-UP</v>
      </c>
      <c r="G365" s="3" t="str">
        <f>VLOOKUP(A365,'QAQC ID Reference Page'!A$2:G$10999,7,FALSE)</f>
        <v>S</v>
      </c>
      <c r="H365" s="3">
        <v>130</v>
      </c>
      <c r="I365" s="3" t="s">
        <v>46</v>
      </c>
      <c r="J365" s="3">
        <v>250</v>
      </c>
      <c r="K365" s="3">
        <f t="shared" si="6"/>
        <v>0.25</v>
      </c>
      <c r="L365" s="3" t="s">
        <v>46</v>
      </c>
      <c r="M365" s="3"/>
      <c r="N365" s="3"/>
      <c r="O365" s="3"/>
      <c r="P365" s="3"/>
      <c r="Q365" s="3"/>
      <c r="R365" s="3"/>
      <c r="S365" s="3"/>
      <c r="T365" s="3"/>
      <c r="U365" s="3"/>
      <c r="V365" s="3"/>
      <c r="W365" s="3"/>
      <c r="X365" s="3"/>
      <c r="Y365" s="3"/>
      <c r="Z365" s="3"/>
      <c r="AA365" s="3"/>
      <c r="AB365" s="3"/>
    </row>
    <row r="366" spans="1:28" x14ac:dyDescent="0.2">
      <c r="A366" s="3">
        <v>11006</v>
      </c>
      <c r="B366" s="3" t="str">
        <f>VLOOKUP(A366,'QAQC ID Reference Page'!A$1:G$10999,2,FALSE)</f>
        <v>OBS0821W2</v>
      </c>
      <c r="C366" s="11">
        <f>VLOOKUP(A366,'QAQC ID Reference Page'!A$1:G$10999,3,FALSE)</f>
        <v>44417</v>
      </c>
      <c r="D366" s="12">
        <f>VLOOKUP(A366,'QAQC ID Reference Page'!A$1:G$10999,4,FALSE)</f>
        <v>0.2986111111111111</v>
      </c>
      <c r="E366" s="3">
        <f>VLOOKUP(A366,'QAQC ID Reference Page'!A$1:G$10999,5,FALSE)</f>
        <v>1011</v>
      </c>
      <c r="F366" s="3" t="str">
        <f>VLOOKUP(A366,'QAQC ID Reference Page'!A$2:G$10999,6,FALSE)</f>
        <v>G6</v>
      </c>
      <c r="G366" s="3" t="str">
        <f>VLOOKUP(A366,'QAQC ID Reference Page'!A$2:G$10999,7,FALSE)</f>
        <v>S</v>
      </c>
      <c r="H366" s="3">
        <v>127</v>
      </c>
      <c r="I366" s="3" t="s">
        <v>46</v>
      </c>
      <c r="J366" s="3">
        <v>250</v>
      </c>
      <c r="K366" s="3">
        <f t="shared" si="6"/>
        <v>0.25</v>
      </c>
      <c r="L366" s="3" t="s">
        <v>46</v>
      </c>
      <c r="M366" s="3"/>
      <c r="N366" s="3"/>
      <c r="O366" s="3"/>
      <c r="P366" s="3"/>
      <c r="Q366" s="3"/>
      <c r="R366" s="3"/>
      <c r="S366" s="3"/>
      <c r="T366" s="3"/>
      <c r="U366" s="3"/>
      <c r="V366" s="3"/>
      <c r="W366" s="3"/>
      <c r="X366" s="3"/>
      <c r="Y366" s="3"/>
      <c r="Z366" s="3"/>
      <c r="AA366" s="3"/>
      <c r="AB366" s="3"/>
    </row>
    <row r="367" spans="1:28" x14ac:dyDescent="0.2">
      <c r="A367" s="3">
        <v>11007</v>
      </c>
      <c r="B367" s="3" t="str">
        <f>VLOOKUP(A367,'QAQC ID Reference Page'!A$1:G$10999,2,FALSE)</f>
        <v>OBS0821W2</v>
      </c>
      <c r="C367" s="11">
        <f>VLOOKUP(A367,'QAQC ID Reference Page'!A$1:G$10999,3,FALSE)</f>
        <v>44417</v>
      </c>
      <c r="D367" s="12">
        <f>VLOOKUP(A367,'QAQC ID Reference Page'!A$1:G$10999,4,FALSE)</f>
        <v>0.28680555555555554</v>
      </c>
      <c r="E367" s="3">
        <f>VLOOKUP(A367,'QAQC ID Reference Page'!A$1:G$10999,5,FALSE)</f>
        <v>1005</v>
      </c>
      <c r="F367" s="3" t="str">
        <f>VLOOKUP(A367,'QAQC ID Reference Page'!A$2:G$10999,6,FALSE)</f>
        <v>EFR</v>
      </c>
      <c r="G367" s="3" t="str">
        <f>VLOOKUP(A367,'QAQC ID Reference Page'!A$2:G$10999,7,FALSE)</f>
        <v>S</v>
      </c>
      <c r="H367" s="3">
        <v>129</v>
      </c>
      <c r="I367" s="3" t="s">
        <v>46</v>
      </c>
      <c r="J367" s="3">
        <v>250</v>
      </c>
      <c r="K367" s="3">
        <f t="shared" si="6"/>
        <v>0.25</v>
      </c>
      <c r="L367" s="3" t="s">
        <v>46</v>
      </c>
      <c r="M367" s="3"/>
      <c r="N367" s="3"/>
      <c r="O367" s="3"/>
      <c r="P367" s="3"/>
      <c r="Q367" s="3"/>
      <c r="R367" s="3"/>
      <c r="S367" s="3"/>
      <c r="T367" s="3"/>
      <c r="U367" s="3"/>
      <c r="V367" s="3"/>
      <c r="W367" s="3"/>
      <c r="X367" s="3"/>
      <c r="Y367" s="3"/>
      <c r="Z367" s="3"/>
      <c r="AA367" s="3"/>
      <c r="AB367" s="3"/>
    </row>
    <row r="368" spans="1:28" x14ac:dyDescent="0.2">
      <c r="A368" s="3">
        <v>11008</v>
      </c>
      <c r="B368" s="3" t="str">
        <f>VLOOKUP(A368,'QAQC ID Reference Page'!A$1:G$10999,2,FALSE)</f>
        <v>OBS0821W2</v>
      </c>
      <c r="C368" s="11">
        <f>VLOOKUP(A368,'QAQC ID Reference Page'!A$1:G$10999,3,FALSE)</f>
        <v>44417</v>
      </c>
      <c r="D368" s="12">
        <f>VLOOKUP(A368,'QAQC ID Reference Page'!A$1:G$10999,4,FALSE)</f>
        <v>0.45</v>
      </c>
      <c r="E368" s="3">
        <f>VLOOKUP(A368,'QAQC ID Reference Page'!A$1:G$10999,5,FALSE)</f>
        <v>1040</v>
      </c>
      <c r="F368" s="3" t="str">
        <f>VLOOKUP(A368,'QAQC ID Reference Page'!A$2:G$10999,6,FALSE)</f>
        <v>G7C</v>
      </c>
      <c r="G368" s="3" t="str">
        <f>VLOOKUP(A368,'QAQC ID Reference Page'!A$2:G$10999,7,FALSE)</f>
        <v>B</v>
      </c>
      <c r="H368" s="3">
        <v>126</v>
      </c>
      <c r="I368" s="3" t="s">
        <v>46</v>
      </c>
      <c r="J368" s="3">
        <v>250</v>
      </c>
      <c r="K368" s="3">
        <f t="shared" si="6"/>
        <v>0.25</v>
      </c>
      <c r="L368" s="3" t="s">
        <v>46</v>
      </c>
      <c r="M368" s="3"/>
      <c r="N368" s="3"/>
      <c r="O368" s="3"/>
      <c r="P368" s="3"/>
      <c r="Q368" s="3"/>
      <c r="R368" s="3"/>
      <c r="S368" s="3"/>
      <c r="T368" s="3"/>
      <c r="U368" s="3"/>
      <c r="V368" s="3"/>
      <c r="W368" s="3"/>
      <c r="X368" s="3"/>
      <c r="Y368" s="3"/>
      <c r="Z368" s="3"/>
      <c r="AA368" s="3"/>
      <c r="AB368" s="3"/>
    </row>
    <row r="369" spans="1:28" x14ac:dyDescent="0.2">
      <c r="A369" s="3">
        <v>11009</v>
      </c>
      <c r="B369" s="3" t="str">
        <f>VLOOKUP(A369,'QAQC ID Reference Page'!A$1:G$10999,2,FALSE)</f>
        <v>OBS0821W2</v>
      </c>
      <c r="C369" s="11">
        <f>VLOOKUP(A369,'QAQC ID Reference Page'!A$1:G$10999,3,FALSE)</f>
        <v>44417</v>
      </c>
      <c r="D369" s="12">
        <f>VLOOKUP(A369,'QAQC ID Reference Page'!A$1:G$10999,4,FALSE)</f>
        <v>0.3347222222222222</v>
      </c>
      <c r="E369" s="3">
        <f>VLOOKUP(A369,'QAQC ID Reference Page'!A$1:G$10999,5,FALSE)</f>
        <v>1034</v>
      </c>
      <c r="F369" s="3" t="str">
        <f>VLOOKUP(A369,'QAQC ID Reference Page'!A$2:G$10999,6,FALSE)</f>
        <v>MR</v>
      </c>
      <c r="G369" s="3" t="str">
        <f>VLOOKUP(A369,'QAQC ID Reference Page'!A$2:G$10999,7,FALSE)</f>
        <v>B</v>
      </c>
      <c r="H369" s="3">
        <v>129</v>
      </c>
      <c r="I369" s="3" t="s">
        <v>46</v>
      </c>
      <c r="J369" s="3">
        <v>250</v>
      </c>
      <c r="K369" s="3">
        <f t="shared" si="6"/>
        <v>0.25</v>
      </c>
      <c r="L369" s="3" t="s">
        <v>46</v>
      </c>
      <c r="M369" s="3"/>
      <c r="N369" s="3"/>
      <c r="O369" s="3"/>
      <c r="P369" s="3"/>
      <c r="Q369" s="3"/>
      <c r="R369" s="3"/>
      <c r="S369" s="3"/>
      <c r="T369" s="3"/>
      <c r="U369" s="3"/>
      <c r="V369" s="3"/>
      <c r="W369" s="3"/>
      <c r="X369" s="3"/>
      <c r="Y369" s="3"/>
      <c r="Z369" s="3"/>
      <c r="AA369" s="3"/>
      <c r="AB369" s="3"/>
    </row>
    <row r="370" spans="1:28" x14ac:dyDescent="0.2">
      <c r="A370" s="3">
        <v>11010</v>
      </c>
      <c r="B370" s="3" t="str">
        <f>VLOOKUP(A370,'QAQC ID Reference Page'!A$1:G$10999,2,FALSE)</f>
        <v>OBS0821W2</v>
      </c>
      <c r="C370" s="11">
        <f>VLOOKUP(A370,'QAQC ID Reference Page'!A$1:G$10999,3,FALSE)</f>
        <v>44417</v>
      </c>
      <c r="D370" s="12">
        <f>VLOOKUP(A370,'QAQC ID Reference Page'!A$1:G$10999,4,FALSE)</f>
        <v>0.37847222222222221</v>
      </c>
      <c r="E370" s="3">
        <f>VLOOKUP(A370,'QAQC ID Reference Page'!A$1:G$10999,5,FALSE)</f>
        <v>1039</v>
      </c>
      <c r="F370" s="3" t="str">
        <f>VLOOKUP(A370,'QAQC ID Reference Page'!A$2:G$10999,6,FALSE)</f>
        <v>BR</v>
      </c>
      <c r="G370" s="3" t="str">
        <f>VLOOKUP(A370,'QAQC ID Reference Page'!A$2:G$10999,7,FALSE)</f>
        <v>S</v>
      </c>
      <c r="H370" s="3">
        <v>128</v>
      </c>
      <c r="I370" s="3" t="s">
        <v>46</v>
      </c>
      <c r="J370" s="3">
        <v>250</v>
      </c>
      <c r="K370" s="3">
        <f t="shared" si="6"/>
        <v>0.25</v>
      </c>
      <c r="L370" s="3" t="s">
        <v>46</v>
      </c>
      <c r="M370" s="3"/>
      <c r="N370" s="3"/>
      <c r="O370" s="3"/>
      <c r="P370" s="3"/>
      <c r="Q370" s="3"/>
      <c r="R370" s="3"/>
      <c r="S370" s="3"/>
      <c r="T370" s="3"/>
      <c r="U370" s="3"/>
      <c r="V370" s="3"/>
      <c r="W370" s="3"/>
      <c r="X370" s="3"/>
      <c r="Y370" s="3"/>
      <c r="Z370" s="3"/>
      <c r="AA370" s="3"/>
      <c r="AB370" s="3"/>
    </row>
    <row r="371" spans="1:28" x14ac:dyDescent="0.2">
      <c r="A371" s="3">
        <v>11011</v>
      </c>
      <c r="B371" s="3" t="str">
        <f>VLOOKUP(A371,'QAQC ID Reference Page'!A$1:G$10999,2,FALSE)</f>
        <v>OBS0821W2</v>
      </c>
      <c r="C371" s="11">
        <f>VLOOKUP(A371,'QAQC ID Reference Page'!A$1:G$10999,3,FALSE)</f>
        <v>44417</v>
      </c>
      <c r="D371" s="12">
        <f>VLOOKUP(A371,'QAQC ID Reference Page'!A$1:G$10999,4,FALSE)</f>
        <v>0.31041666666666667</v>
      </c>
      <c r="E371" s="3">
        <f>VLOOKUP(A371,'QAQC ID Reference Page'!A$1:G$10999,5,FALSE)</f>
        <v>1028</v>
      </c>
      <c r="F371" s="3" t="str">
        <f>VLOOKUP(A371,'QAQC ID Reference Page'!A$2:G$10999,6,FALSE)</f>
        <v>DR</v>
      </c>
      <c r="G371" s="3" t="str">
        <f>VLOOKUP(A371,'QAQC ID Reference Page'!A$2:G$10999,7,FALSE)</f>
        <v>S</v>
      </c>
      <c r="H371" s="3">
        <v>131</v>
      </c>
      <c r="I371" s="3" t="s">
        <v>46</v>
      </c>
      <c r="J371" s="3">
        <v>250</v>
      </c>
      <c r="K371" s="3">
        <f t="shared" si="6"/>
        <v>0.25</v>
      </c>
      <c r="L371" s="3" t="s">
        <v>46</v>
      </c>
      <c r="M371" s="3"/>
      <c r="N371" s="3"/>
      <c r="O371" s="3"/>
      <c r="P371" s="3"/>
      <c r="Q371" s="3"/>
      <c r="R371" s="3"/>
      <c r="S371" s="3"/>
      <c r="T371" s="3"/>
      <c r="U371" s="3"/>
      <c r="V371" s="3"/>
      <c r="W371" s="3"/>
      <c r="X371" s="3"/>
      <c r="Y371" s="3"/>
      <c r="Z371" s="3"/>
      <c r="AA371" s="3"/>
      <c r="AB371" s="3"/>
    </row>
    <row r="372" spans="1:28" x14ac:dyDescent="0.2">
      <c r="A372" s="3">
        <v>11012</v>
      </c>
      <c r="B372" s="3" t="str">
        <f>VLOOKUP(A372,'QAQC ID Reference Page'!A$1:G$10999,2,FALSE)</f>
        <v>OBS0821W2</v>
      </c>
      <c r="C372" s="11">
        <f>VLOOKUP(A372,'QAQC ID Reference Page'!A$1:G$10999,3,FALSE)</f>
        <v>44417</v>
      </c>
      <c r="D372" s="12">
        <f>VLOOKUP(A372,'QAQC ID Reference Page'!A$1:G$10999,4,FALSE)</f>
        <v>0.49236111111111114</v>
      </c>
      <c r="E372" s="3">
        <f>VLOOKUP(A372,'QAQC ID Reference Page'!A$1:G$10999,5,FALSE)</f>
        <v>1007</v>
      </c>
      <c r="F372" s="3" t="str">
        <f>VLOOKUP(A372,'QAQC ID Reference Page'!A$2:G$10999,6,FALSE)</f>
        <v>E9</v>
      </c>
      <c r="G372" s="3" t="str">
        <f>VLOOKUP(A372,'QAQC ID Reference Page'!A$2:G$10999,7,FALSE)</f>
        <v>S</v>
      </c>
      <c r="H372" s="3">
        <v>131</v>
      </c>
      <c r="I372" s="3" t="s">
        <v>46</v>
      </c>
      <c r="J372" s="3">
        <v>250</v>
      </c>
      <c r="K372" s="3">
        <f t="shared" si="6"/>
        <v>0.25</v>
      </c>
      <c r="L372" s="3" t="s">
        <v>46</v>
      </c>
      <c r="M372" s="3"/>
      <c r="N372" s="3"/>
      <c r="O372" s="3"/>
      <c r="P372" s="3"/>
      <c r="Q372" s="3"/>
      <c r="R372" s="3"/>
      <c r="S372" s="3"/>
      <c r="T372" s="3"/>
      <c r="U372" s="3"/>
      <c r="V372" s="3"/>
      <c r="W372" s="3"/>
      <c r="X372" s="3"/>
      <c r="Y372" s="3"/>
      <c r="Z372" s="3"/>
      <c r="AA372" s="3"/>
      <c r="AB372" s="3"/>
    </row>
    <row r="373" spans="1:28" x14ac:dyDescent="0.2">
      <c r="A373" s="3">
        <v>11013</v>
      </c>
      <c r="B373" s="3" t="str">
        <f>VLOOKUP(A373,'QAQC ID Reference Page'!A$1:G$10999,2,FALSE)</f>
        <v>OBS0821W2</v>
      </c>
      <c r="C373" s="11">
        <f>VLOOKUP(A373,'QAQC ID Reference Page'!A$1:G$10999,3,FALSE)</f>
        <v>44417</v>
      </c>
      <c r="D373" s="12">
        <f>VLOOKUP(A373,'QAQC ID Reference Page'!A$1:G$10999,4,FALSE)</f>
        <v>0.45</v>
      </c>
      <c r="E373" s="3">
        <f>VLOOKUP(A373,'QAQC ID Reference Page'!A$1:G$10999,5,FALSE)</f>
        <v>1009</v>
      </c>
      <c r="F373" s="3" t="str">
        <f>VLOOKUP(A373,'QAQC ID Reference Page'!A$2:G$10999,6,FALSE)</f>
        <v>G7C</v>
      </c>
      <c r="G373" s="3" t="str">
        <f>VLOOKUP(A373,'QAQC ID Reference Page'!A$2:G$10999,7,FALSE)</f>
        <v>S</v>
      </c>
      <c r="H373" s="3">
        <v>132</v>
      </c>
      <c r="I373" s="3" t="s">
        <v>46</v>
      </c>
      <c r="J373" s="3">
        <v>250</v>
      </c>
      <c r="K373" s="3">
        <f t="shared" si="6"/>
        <v>0.25</v>
      </c>
      <c r="L373" s="3" t="s">
        <v>46</v>
      </c>
      <c r="M373" s="3"/>
      <c r="N373" s="3"/>
      <c r="O373" s="3"/>
      <c r="P373" s="3"/>
      <c r="Q373" s="3"/>
      <c r="R373" s="3"/>
      <c r="S373" s="3"/>
      <c r="T373" s="3"/>
      <c r="U373" s="3"/>
      <c r="V373" s="3"/>
      <c r="W373" s="3"/>
      <c r="X373" s="3"/>
      <c r="Y373" s="3"/>
      <c r="Z373" s="3"/>
      <c r="AA373" s="3"/>
      <c r="AB373" s="3"/>
    </row>
    <row r="374" spans="1:28" x14ac:dyDescent="0.2">
      <c r="A374" s="3">
        <v>11014</v>
      </c>
      <c r="B374" s="3" t="str">
        <f>VLOOKUP(A374,'QAQC ID Reference Page'!A$1:G$10999,2,FALSE)</f>
        <v>OBS0821W2</v>
      </c>
      <c r="C374" s="11">
        <f>VLOOKUP(A374,'QAQC ID Reference Page'!A$1:G$10999,3,FALSE)</f>
        <v>44417</v>
      </c>
      <c r="D374" s="12">
        <f>VLOOKUP(A374,'QAQC ID Reference Page'!A$1:G$10999,4,FALSE)</f>
        <v>0.3347222222222222</v>
      </c>
      <c r="E374" s="3">
        <f>VLOOKUP(A374,'QAQC ID Reference Page'!A$1:G$10999,5,FALSE)</f>
        <v>1026</v>
      </c>
      <c r="F374" s="3" t="str">
        <f>VLOOKUP(A374,'QAQC ID Reference Page'!A$2:G$10999,6,FALSE)</f>
        <v>MR</v>
      </c>
      <c r="G374" s="3" t="str">
        <f>VLOOKUP(A374,'QAQC ID Reference Page'!A$2:G$10999,7,FALSE)</f>
        <v>S</v>
      </c>
      <c r="H374" s="3">
        <v>128</v>
      </c>
      <c r="I374" s="3" t="s">
        <v>46</v>
      </c>
      <c r="J374" s="3">
        <v>250</v>
      </c>
      <c r="K374" s="3">
        <f t="shared" si="6"/>
        <v>0.25</v>
      </c>
      <c r="L374" s="3" t="s">
        <v>46</v>
      </c>
      <c r="M374" s="3"/>
      <c r="N374" s="3"/>
      <c r="O374" s="3"/>
      <c r="P374" s="3"/>
      <c r="Q374" s="3"/>
      <c r="R374" s="3"/>
      <c r="S374" s="3"/>
      <c r="T374" s="3"/>
      <c r="U374" s="3"/>
      <c r="V374" s="3"/>
      <c r="W374" s="3"/>
      <c r="X374" s="3"/>
      <c r="Y374" s="3"/>
      <c r="Z374" s="3"/>
      <c r="AA374" s="3"/>
      <c r="AB374" s="3"/>
    </row>
    <row r="375" spans="1:28" x14ac:dyDescent="0.2">
      <c r="A375" s="3">
        <v>11015</v>
      </c>
      <c r="B375" s="3" t="str">
        <f>VLOOKUP(A375,'QAQC ID Reference Page'!A$1:G$10999,2,FALSE)</f>
        <v>OBS0821W2</v>
      </c>
      <c r="C375" s="11">
        <f>VLOOKUP(A375,'QAQC ID Reference Page'!A$1:G$10999,3,FALSE)</f>
        <v>44417</v>
      </c>
      <c r="D375" s="12">
        <f>VLOOKUP(A375,'QAQC ID Reference Page'!A$1:G$10999,4,FALSE)</f>
        <v>0.39305555555555555</v>
      </c>
      <c r="E375" s="3">
        <f>VLOOKUP(A375,'QAQC ID Reference Page'!A$1:G$10999,5,FALSE)</f>
        <v>1003</v>
      </c>
      <c r="F375" s="3" t="str">
        <f>VLOOKUP(A375,'QAQC ID Reference Page'!A$2:G$10999,6,FALSE)</f>
        <v>I9</v>
      </c>
      <c r="G375" s="3" t="str">
        <f>VLOOKUP(A375,'QAQC ID Reference Page'!A$2:G$10999,7,FALSE)</f>
        <v>S</v>
      </c>
      <c r="H375" s="3">
        <v>130</v>
      </c>
      <c r="I375" s="3" t="s">
        <v>46</v>
      </c>
      <c r="J375" s="3">
        <v>250</v>
      </c>
      <c r="K375" s="3">
        <f t="shared" si="6"/>
        <v>0.25</v>
      </c>
      <c r="L375" s="3" t="s">
        <v>46</v>
      </c>
      <c r="M375" s="3"/>
      <c r="N375" s="3"/>
      <c r="O375" s="3"/>
      <c r="P375" s="3"/>
      <c r="Q375" s="3"/>
      <c r="R375" s="3"/>
      <c r="S375" s="3"/>
      <c r="T375" s="3"/>
      <c r="U375" s="3"/>
      <c r="V375" s="3"/>
      <c r="W375" s="3"/>
      <c r="X375" s="3"/>
      <c r="Y375" s="3"/>
      <c r="Z375" s="3"/>
      <c r="AA375" s="3"/>
      <c r="AB375" s="3"/>
    </row>
    <row r="376" spans="1:28" x14ac:dyDescent="0.2">
      <c r="A376" s="3">
        <v>11016</v>
      </c>
      <c r="B376" s="3" t="str">
        <f>VLOOKUP(A376,'QAQC ID Reference Page'!A$1:G$10999,2,FALSE)</f>
        <v>OBS0821W2</v>
      </c>
      <c r="C376" s="11">
        <f>VLOOKUP(A376,'QAQC ID Reference Page'!A$1:G$10999,3,FALSE)</f>
        <v>44417</v>
      </c>
      <c r="D376" s="12">
        <f>VLOOKUP(A376,'QAQC ID Reference Page'!A$1:G$10999,4,FALSE)</f>
        <v>0.43888888888888888</v>
      </c>
      <c r="E376" s="3">
        <f>VLOOKUP(A376,'QAQC ID Reference Page'!A$1:G$10999,5,FALSE)</f>
        <v>1002</v>
      </c>
      <c r="F376" s="3" t="str">
        <f>VLOOKUP(A376,'QAQC ID Reference Page'!A$2:G$10999,6,FALSE)</f>
        <v>G9</v>
      </c>
      <c r="G376" s="3" t="str">
        <f>VLOOKUP(A376,'QAQC ID Reference Page'!A$2:G$10999,7,FALSE)</f>
        <v>S</v>
      </c>
      <c r="H376" s="3">
        <v>132</v>
      </c>
      <c r="I376" s="3" t="s">
        <v>46</v>
      </c>
      <c r="J376" s="3">
        <v>250</v>
      </c>
      <c r="K376" s="3">
        <f t="shared" si="6"/>
        <v>0.25</v>
      </c>
      <c r="L376" s="3" t="s">
        <v>46</v>
      </c>
      <c r="M376" s="3"/>
      <c r="N376" s="3"/>
      <c r="O376" s="3"/>
      <c r="P376" s="3"/>
      <c r="Q376" s="3"/>
      <c r="R376" s="3"/>
      <c r="S376" s="3"/>
      <c r="T376" s="3"/>
      <c r="U376" s="3"/>
      <c r="V376" s="3"/>
      <c r="W376" s="3"/>
      <c r="X376" s="3"/>
      <c r="Y376" s="3"/>
      <c r="Z376" s="3"/>
      <c r="AA376" s="3"/>
      <c r="AB376" s="3"/>
    </row>
    <row r="377" spans="1:28" x14ac:dyDescent="0.2">
      <c r="A377" s="3">
        <v>11017</v>
      </c>
      <c r="B377" s="3" t="str">
        <f>VLOOKUP(A377,'QAQC ID Reference Page'!A$1:G$10999,2,FALSE)</f>
        <v>OBS0821W2</v>
      </c>
      <c r="C377" s="11">
        <f>VLOOKUP(A377,'QAQC ID Reference Page'!A$1:G$10999,3,FALSE)</f>
        <v>44417</v>
      </c>
      <c r="D377" s="12">
        <f>VLOOKUP(A377,'QAQC ID Reference Page'!A$1:G$10999,4,FALSE)</f>
        <v>0.36944444444444446</v>
      </c>
      <c r="E377" s="3">
        <f>VLOOKUP(A377,'QAQC ID Reference Page'!A$1:G$10999,5,FALSE)</f>
        <v>1010</v>
      </c>
      <c r="F377" s="3" t="str">
        <f>VLOOKUP(A377,'QAQC ID Reference Page'!A$2:G$10999,6,FALSE)</f>
        <v>AR</v>
      </c>
      <c r="G377" s="3" t="str">
        <f>VLOOKUP(A377,'QAQC ID Reference Page'!A$2:G$10999,7,FALSE)</f>
        <v>S</v>
      </c>
      <c r="H377" s="3">
        <v>128</v>
      </c>
      <c r="I377" s="3" t="s">
        <v>46</v>
      </c>
      <c r="J377" s="3">
        <v>250</v>
      </c>
      <c r="K377" s="3">
        <f t="shared" si="6"/>
        <v>0.25</v>
      </c>
      <c r="L377" s="3" t="s">
        <v>46</v>
      </c>
      <c r="M377" s="3"/>
      <c r="N377" s="3"/>
      <c r="O377" s="3"/>
      <c r="P377" s="3"/>
      <c r="Q377" s="3"/>
      <c r="R377" s="3"/>
      <c r="S377" s="3"/>
      <c r="T377" s="3"/>
      <c r="U377" s="3"/>
      <c r="V377" s="3"/>
      <c r="W377" s="3"/>
      <c r="X377" s="3"/>
      <c r="Y377" s="3"/>
      <c r="Z377" s="3"/>
      <c r="AA377" s="3"/>
      <c r="AB377" s="3"/>
    </row>
    <row r="378" spans="1:28" x14ac:dyDescent="0.2">
      <c r="A378" s="3">
        <v>11018</v>
      </c>
      <c r="B378" s="3" t="str">
        <f>VLOOKUP(A378,'QAQC ID Reference Page'!A$1:G$10999,2,FALSE)</f>
        <v>OBS0821W2</v>
      </c>
      <c r="C378" s="11">
        <f>VLOOKUP(A378,'QAQC ID Reference Page'!A$1:G$10999,3,FALSE)</f>
        <v>44417</v>
      </c>
      <c r="D378" s="12">
        <f>VLOOKUP(A378,'QAQC ID Reference Page'!A$1:G$10999,4,FALSE)</f>
        <v>0.50555555555555554</v>
      </c>
      <c r="E378" s="3">
        <f>VLOOKUP(A378,'QAQC ID Reference Page'!A$1:G$10999,5,FALSE)</f>
        <v>1025</v>
      </c>
      <c r="F378" s="3" t="str">
        <f>VLOOKUP(A378,'QAQC ID Reference Page'!A$2:G$10999,6,FALSE)</f>
        <v>E7C</v>
      </c>
      <c r="G378" s="3" t="str">
        <f>VLOOKUP(A378,'QAQC ID Reference Page'!A$2:G$10999,7,FALSE)</f>
        <v>B</v>
      </c>
      <c r="H378" s="3">
        <v>131</v>
      </c>
      <c r="I378" s="3" t="s">
        <v>46</v>
      </c>
      <c r="J378" s="3">
        <v>250</v>
      </c>
      <c r="K378" s="3">
        <f t="shared" si="6"/>
        <v>0.25</v>
      </c>
      <c r="L378" s="3" t="s">
        <v>46</v>
      </c>
      <c r="M378" s="3"/>
      <c r="N378" s="3"/>
      <c r="O378" s="3"/>
      <c r="P378" s="3"/>
      <c r="Q378" s="3"/>
      <c r="R378" s="3"/>
      <c r="S378" s="3"/>
      <c r="T378" s="3"/>
      <c r="U378" s="3"/>
      <c r="V378" s="3"/>
      <c r="W378" s="3"/>
      <c r="X378" s="3"/>
      <c r="Y378" s="3"/>
      <c r="Z378" s="3"/>
      <c r="AA378" s="3"/>
      <c r="AB378" s="3"/>
    </row>
    <row r="379" spans="1:28" x14ac:dyDescent="0.2">
      <c r="A379" s="3">
        <v>11019</v>
      </c>
      <c r="B379" s="3" t="str">
        <f>VLOOKUP(A379,'QAQC ID Reference Page'!A$1:G$10999,2,FALSE)</f>
        <v>OBS0821W2</v>
      </c>
      <c r="C379" s="11">
        <f>VLOOKUP(A379,'QAQC ID Reference Page'!A$1:G$10999,3,FALSE)</f>
        <v>44417</v>
      </c>
      <c r="D379" s="12">
        <f>VLOOKUP(A379,'QAQC ID Reference Page'!A$1:G$10999,4,FALSE)</f>
        <v>0.50555555555555554</v>
      </c>
      <c r="E379" s="3">
        <f>VLOOKUP(A379,'QAQC ID Reference Page'!A$1:G$10999,5,FALSE)</f>
        <v>1006</v>
      </c>
      <c r="F379" s="3" t="str">
        <f>VLOOKUP(A379,'QAQC ID Reference Page'!A$2:G$10999,6,FALSE)</f>
        <v>E7C</v>
      </c>
      <c r="G379" s="3" t="str">
        <f>VLOOKUP(A379,'QAQC ID Reference Page'!A$2:G$10999,7,FALSE)</f>
        <v>S</v>
      </c>
      <c r="H379" s="3">
        <v>130</v>
      </c>
      <c r="I379" s="3" t="s">
        <v>46</v>
      </c>
      <c r="J379" s="3">
        <v>250</v>
      </c>
      <c r="K379" s="3">
        <f t="shared" si="6"/>
        <v>0.25</v>
      </c>
      <c r="L379" s="3" t="s">
        <v>46</v>
      </c>
      <c r="M379" s="3"/>
      <c r="N379" s="3"/>
      <c r="O379" s="3"/>
      <c r="P379" s="3"/>
      <c r="Q379" s="3"/>
      <c r="R379" s="3"/>
      <c r="S379" s="3"/>
      <c r="T379" s="3"/>
      <c r="U379" s="3"/>
      <c r="V379" s="3"/>
      <c r="W379" s="3"/>
      <c r="X379" s="3"/>
      <c r="Y379" s="3"/>
      <c r="Z379" s="3"/>
      <c r="AA379" s="3"/>
      <c r="AB379" s="3"/>
    </row>
    <row r="380" spans="1:28" x14ac:dyDescent="0.2">
      <c r="A380" s="3">
        <v>11020</v>
      </c>
      <c r="B380" s="3" t="str">
        <f>VLOOKUP(A380,'QAQC ID Reference Page'!A$1:G$10999,2,FALSE)</f>
        <v>OBS0821W2</v>
      </c>
      <c r="C380" s="11">
        <f>VLOOKUP(A380,'QAQC ID Reference Page'!A$1:G$10999,3,FALSE)</f>
        <v>44417</v>
      </c>
      <c r="D380" s="12">
        <f>VLOOKUP(A380,'QAQC ID Reference Page'!A$1:G$10999,4,FALSE)</f>
        <v>0.40486111111111112</v>
      </c>
      <c r="E380" s="3">
        <f>VLOOKUP(A380,'QAQC ID Reference Page'!A$1:G$10999,5,FALSE)</f>
        <v>1027</v>
      </c>
      <c r="F380" s="3" t="str">
        <f>VLOOKUP(A380,'QAQC ID Reference Page'!A$2:G$10999,6,FALSE)</f>
        <v>I7C</v>
      </c>
      <c r="G380" s="3" t="str">
        <f>VLOOKUP(A380,'QAQC ID Reference Page'!A$2:G$10999,7,FALSE)</f>
        <v>B</v>
      </c>
      <c r="H380" s="3">
        <v>129</v>
      </c>
      <c r="I380" s="3" t="s">
        <v>46</v>
      </c>
      <c r="J380" s="3">
        <v>110</v>
      </c>
      <c r="K380" s="3">
        <f t="shared" si="6"/>
        <v>0.11</v>
      </c>
      <c r="L380" s="3" t="s">
        <v>46</v>
      </c>
      <c r="M380" s="3"/>
      <c r="N380" s="3"/>
      <c r="O380" s="3"/>
      <c r="P380" s="3"/>
      <c r="Q380" s="3"/>
      <c r="R380" s="3"/>
      <c r="S380" s="3"/>
      <c r="T380" s="3"/>
      <c r="U380" s="3"/>
      <c r="V380" s="3"/>
      <c r="W380" s="3"/>
      <c r="X380" s="3"/>
      <c r="Y380" s="3"/>
      <c r="Z380" s="3"/>
      <c r="AA380" s="3"/>
      <c r="AB380" s="3"/>
    </row>
    <row r="381" spans="1:28" x14ac:dyDescent="0.2">
      <c r="A381" s="3">
        <v>11021</v>
      </c>
      <c r="B381" s="3" t="str">
        <f>VLOOKUP(A381,'QAQC ID Reference Page'!A$1:G$10999,2,FALSE)</f>
        <v>OBS0821W2</v>
      </c>
      <c r="C381" s="11">
        <f>VLOOKUP(A381,'QAQC ID Reference Page'!A$1:G$10999,3,FALSE)</f>
        <v>44419</v>
      </c>
      <c r="D381" s="12">
        <f>VLOOKUP(A381,'QAQC ID Reference Page'!A$1:G$10999,4,FALSE)</f>
        <v>0.31041666666666667</v>
      </c>
      <c r="E381" s="3">
        <f>VLOOKUP(A381,'QAQC ID Reference Page'!A$1:G$10999,5,FALSE)</f>
        <v>1024</v>
      </c>
      <c r="F381" s="3" t="str">
        <f>VLOOKUP(A381,'QAQC ID Reference Page'!A$2:G$10999,6,FALSE)</f>
        <v>BSR</v>
      </c>
      <c r="G381" s="3" t="str">
        <f>VLOOKUP(A381,'QAQC ID Reference Page'!A$2:G$10999,7,FALSE)</f>
        <v>S</v>
      </c>
      <c r="H381" s="3">
        <v>128</v>
      </c>
      <c r="I381" s="3">
        <v>140</v>
      </c>
      <c r="J381" s="3">
        <v>250</v>
      </c>
      <c r="K381" s="3">
        <f t="shared" si="6"/>
        <v>0.25</v>
      </c>
      <c r="L381" s="3">
        <f t="shared" ref="L381:L430" si="9">((I381-H381)/K381)</f>
        <v>48</v>
      </c>
      <c r="M381" s="3"/>
      <c r="N381" s="3"/>
      <c r="O381" s="3"/>
      <c r="P381" s="3"/>
      <c r="Q381" s="3"/>
      <c r="R381" s="3"/>
      <c r="S381" s="3"/>
      <c r="T381" s="3"/>
      <c r="U381" s="3"/>
      <c r="V381" s="3"/>
      <c r="W381" s="3"/>
      <c r="X381" s="3"/>
      <c r="Y381" s="3"/>
      <c r="Z381" s="3"/>
      <c r="AA381" s="3"/>
      <c r="AB381" s="3"/>
    </row>
    <row r="382" spans="1:28" x14ac:dyDescent="0.2">
      <c r="A382" s="3">
        <v>11022</v>
      </c>
      <c r="B382" s="3" t="str">
        <f>VLOOKUP(A382,'QAQC ID Reference Page'!A$1:G$10999,2,FALSE)</f>
        <v>OBS0821W2</v>
      </c>
      <c r="C382" s="11">
        <f>VLOOKUP(A382,'QAQC ID Reference Page'!A$1:G$10999,3,FALSE)</f>
        <v>44419</v>
      </c>
      <c r="D382" s="12">
        <f>VLOOKUP(A382,'QAQC ID Reference Page'!A$1:G$10999,4,FALSE)</f>
        <v>0.33055555555555555</v>
      </c>
      <c r="E382" s="3">
        <f>VLOOKUP(A382,'QAQC ID Reference Page'!A$1:G$10999,5,FALSE)</f>
        <v>1002</v>
      </c>
      <c r="F382" s="3" t="str">
        <f>VLOOKUP(A382,'QAQC ID Reference Page'!A$2:G$10999,6,FALSE)</f>
        <v>WB</v>
      </c>
      <c r="G382" s="3" t="str">
        <f>VLOOKUP(A382,'QAQC ID Reference Page'!A$2:G$10999,7,FALSE)</f>
        <v>S</v>
      </c>
      <c r="H382" s="3">
        <v>130</v>
      </c>
      <c r="I382" s="3">
        <v>139</v>
      </c>
      <c r="J382" s="3">
        <v>150</v>
      </c>
      <c r="K382" s="3">
        <f t="shared" si="6"/>
        <v>0.15</v>
      </c>
      <c r="L382" s="3">
        <f t="shared" si="9"/>
        <v>60</v>
      </c>
      <c r="M382" s="3"/>
      <c r="N382" s="3"/>
      <c r="O382" s="3"/>
      <c r="P382" s="3"/>
      <c r="Q382" s="3"/>
      <c r="R382" s="3"/>
      <c r="S382" s="3"/>
      <c r="T382" s="3"/>
      <c r="U382" s="3"/>
      <c r="V382" s="3"/>
      <c r="W382" s="3"/>
      <c r="X382" s="3"/>
      <c r="Y382" s="3"/>
      <c r="Z382" s="3"/>
      <c r="AA382" s="3"/>
      <c r="AB382" s="3"/>
    </row>
    <row r="383" spans="1:28" x14ac:dyDescent="0.2">
      <c r="A383" s="3">
        <v>11023</v>
      </c>
      <c r="B383" s="3" t="str">
        <f>VLOOKUP(A383,'QAQC ID Reference Page'!A$1:G$10999,2,FALSE)</f>
        <v>OBS0821W2</v>
      </c>
      <c r="C383" s="11">
        <f>VLOOKUP(A383,'QAQC ID Reference Page'!A$1:G$10999,3,FALSE)</f>
        <v>44419</v>
      </c>
      <c r="D383" s="12">
        <f>VLOOKUP(A383,'QAQC ID Reference Page'!A$1:G$10999,4,FALSE)</f>
        <v>0.27500000000000002</v>
      </c>
      <c r="E383" s="3">
        <f>VLOOKUP(A383,'QAQC ID Reference Page'!A$1:G$10999,5,FALSE)</f>
        <v>1006</v>
      </c>
      <c r="F383" s="3" t="str">
        <f>VLOOKUP(A383,'QAQC ID Reference Page'!A$2:G$10999,6,FALSE)</f>
        <v>B7C</v>
      </c>
      <c r="G383" s="3" t="str">
        <f>VLOOKUP(A383,'QAQC ID Reference Page'!A$2:G$10999,7,FALSE)</f>
        <v>S</v>
      </c>
      <c r="H383" s="3">
        <v>129</v>
      </c>
      <c r="I383" s="3">
        <v>137</v>
      </c>
      <c r="J383" s="3">
        <v>200</v>
      </c>
      <c r="K383" s="3">
        <f t="shared" si="6"/>
        <v>0.2</v>
      </c>
      <c r="L383" s="3">
        <f t="shared" si="9"/>
        <v>40</v>
      </c>
      <c r="M383" s="3"/>
      <c r="N383" s="3"/>
      <c r="O383" s="3"/>
      <c r="P383" s="3"/>
      <c r="Q383" s="3"/>
      <c r="R383" s="3"/>
      <c r="S383" s="3"/>
      <c r="T383" s="3"/>
      <c r="U383" s="3"/>
      <c r="V383" s="3"/>
      <c r="W383" s="3"/>
      <c r="X383" s="3"/>
      <c r="Y383" s="3"/>
      <c r="Z383" s="3"/>
      <c r="AA383" s="3"/>
      <c r="AB383" s="3"/>
    </row>
    <row r="384" spans="1:28" x14ac:dyDescent="0.2">
      <c r="A384" s="3">
        <v>11024</v>
      </c>
      <c r="B384" s="3" t="str">
        <f>VLOOKUP(A384,'QAQC ID Reference Page'!A$1:G$10999,2,FALSE)</f>
        <v>OBS0821W2</v>
      </c>
      <c r="C384" s="11">
        <f>VLOOKUP(A384,'QAQC ID Reference Page'!A$1:G$10999,3,FALSE)</f>
        <v>44419</v>
      </c>
      <c r="D384" s="12">
        <f>VLOOKUP(A384,'QAQC ID Reference Page'!A$1:G$10999,4,FALSE)</f>
        <v>0.27500000000000002</v>
      </c>
      <c r="E384" s="3">
        <f>VLOOKUP(A384,'QAQC ID Reference Page'!A$1:G$10999,5,FALSE)</f>
        <v>1026</v>
      </c>
      <c r="F384" s="3" t="str">
        <f>VLOOKUP(A384,'QAQC ID Reference Page'!A$2:G$10999,6,FALSE)</f>
        <v>B7C</v>
      </c>
      <c r="G384" s="3" t="str">
        <f>VLOOKUP(A384,'QAQC ID Reference Page'!A$2:G$10999,7,FALSE)</f>
        <v>B</v>
      </c>
      <c r="H384" s="3">
        <v>132</v>
      </c>
      <c r="I384" s="3">
        <v>140</v>
      </c>
      <c r="J384" s="3">
        <v>250</v>
      </c>
      <c r="K384" s="3">
        <f t="shared" si="6"/>
        <v>0.25</v>
      </c>
      <c r="L384" s="3">
        <f t="shared" si="9"/>
        <v>32</v>
      </c>
      <c r="M384" s="3"/>
      <c r="N384" s="3"/>
      <c r="O384" s="3"/>
      <c r="P384" s="3"/>
      <c r="Q384" s="3"/>
      <c r="R384" s="3"/>
      <c r="S384" s="3"/>
      <c r="T384" s="3"/>
      <c r="U384" s="3"/>
      <c r="V384" s="3"/>
      <c r="W384" s="3"/>
      <c r="X384" s="3"/>
      <c r="Y384" s="3"/>
      <c r="Z384" s="3"/>
      <c r="AA384" s="3"/>
      <c r="AB384" s="3"/>
    </row>
    <row r="385" spans="1:28" x14ac:dyDescent="0.2">
      <c r="A385" s="3">
        <v>11025</v>
      </c>
      <c r="B385" s="3" t="str">
        <f>VLOOKUP(A385,'QAQC ID Reference Page'!A$1:G$10999,2,FALSE)</f>
        <v>OBS0821W2</v>
      </c>
      <c r="C385" s="11">
        <f>VLOOKUP(A385,'QAQC ID Reference Page'!A$1:G$10999,3,FALSE)</f>
        <v>44419</v>
      </c>
      <c r="D385" s="12">
        <f>VLOOKUP(A385,'QAQC ID Reference Page'!A$1:G$10999,4,FALSE)</f>
        <v>0.40069444444444446</v>
      </c>
      <c r="E385" s="3">
        <f>VLOOKUP(A385,'QAQC ID Reference Page'!A$1:G$10999,5,FALSE)</f>
        <v>1019</v>
      </c>
      <c r="F385" s="3" t="str">
        <f>VLOOKUP(A385,'QAQC ID Reference Page'!A$2:G$10999,6,FALSE)</f>
        <v>C5-1</v>
      </c>
      <c r="G385" s="3" t="str">
        <f>VLOOKUP(A385,'QAQC ID Reference Page'!A$2:G$10999,7,FALSE)</f>
        <v>S</v>
      </c>
      <c r="H385" s="3">
        <v>129</v>
      </c>
      <c r="I385" s="3">
        <v>132</v>
      </c>
      <c r="J385" s="3">
        <v>250</v>
      </c>
      <c r="K385" s="3">
        <f t="shared" si="6"/>
        <v>0.25</v>
      </c>
      <c r="L385" s="3">
        <f t="shared" si="9"/>
        <v>12</v>
      </c>
      <c r="M385" s="3"/>
      <c r="N385" s="3"/>
      <c r="O385" s="3"/>
      <c r="P385" s="3"/>
      <c r="Q385" s="3"/>
      <c r="R385" s="3"/>
      <c r="S385" s="3"/>
      <c r="T385" s="3"/>
      <c r="U385" s="3"/>
      <c r="V385" s="3"/>
      <c r="W385" s="3"/>
      <c r="X385" s="3"/>
      <c r="Y385" s="3"/>
      <c r="Z385" s="3"/>
      <c r="AA385" s="3"/>
      <c r="AB385" s="3"/>
    </row>
    <row r="386" spans="1:28" x14ac:dyDescent="0.2">
      <c r="A386" s="3">
        <v>11026</v>
      </c>
      <c r="B386" s="3" t="str">
        <f>VLOOKUP(A386,'QAQC ID Reference Page'!A$1:G$10999,2,FALSE)</f>
        <v>OBS0821W2</v>
      </c>
      <c r="C386" s="11">
        <f>VLOOKUP(A386,'QAQC ID Reference Page'!A$1:G$10999,3,FALSE)</f>
        <v>44419</v>
      </c>
      <c r="D386" s="12">
        <f>VLOOKUP(A386,'QAQC ID Reference Page'!A$1:G$10999,4,FALSE)</f>
        <v>0.34861111111111109</v>
      </c>
      <c r="E386" s="3">
        <f>VLOOKUP(A386,'QAQC ID Reference Page'!A$1:G$10999,5,FALSE)</f>
        <v>1040</v>
      </c>
      <c r="F386" s="3" t="str">
        <f>VLOOKUP(A386,'QAQC ID Reference Page'!A$2:G$10999,6,FALSE)</f>
        <v>C9</v>
      </c>
      <c r="G386" s="3" t="str">
        <f>VLOOKUP(A386,'QAQC ID Reference Page'!A$2:G$10999,7,FALSE)</f>
        <v>S</v>
      </c>
      <c r="H386" s="3">
        <v>130</v>
      </c>
      <c r="I386" s="3">
        <v>135</v>
      </c>
      <c r="J386" s="3">
        <v>250</v>
      </c>
      <c r="K386" s="3">
        <f t="shared" si="6"/>
        <v>0.25</v>
      </c>
      <c r="L386" s="3">
        <f t="shared" si="9"/>
        <v>20</v>
      </c>
      <c r="M386" s="3"/>
      <c r="N386" s="3"/>
      <c r="O386" s="3"/>
      <c r="P386" s="3"/>
      <c r="Q386" s="3"/>
      <c r="R386" s="3"/>
      <c r="S386" s="3"/>
      <c r="T386" s="3"/>
      <c r="U386" s="3"/>
      <c r="V386" s="3"/>
      <c r="W386" s="3"/>
      <c r="X386" s="3"/>
      <c r="Y386" s="3"/>
      <c r="Z386" s="3"/>
      <c r="AA386" s="3"/>
      <c r="AB386" s="3"/>
    </row>
    <row r="387" spans="1:28" x14ac:dyDescent="0.2">
      <c r="A387" s="3">
        <v>11027</v>
      </c>
      <c r="B387" s="3" t="str">
        <f>VLOOKUP(A387,'QAQC ID Reference Page'!A$1:G$10999,2,FALSE)</f>
        <v>OBS0821W2</v>
      </c>
      <c r="C387" s="11">
        <f>VLOOKUP(A387,'QAQC ID Reference Page'!A$1:G$10999,3,FALSE)</f>
        <v>44419</v>
      </c>
      <c r="D387" s="12">
        <f>VLOOKUP(A387,'QAQC ID Reference Page'!A$1:G$10999,4,FALSE)</f>
        <v>0.2986111111111111</v>
      </c>
      <c r="E387" s="3">
        <f>VLOOKUP(A387,'QAQC ID Reference Page'!A$1:G$10999,5,FALSE)</f>
        <v>1025</v>
      </c>
      <c r="F387" s="3" t="str">
        <f>VLOOKUP(A387,'QAQC ID Reference Page'!A$2:G$10999,6,FALSE)</f>
        <v>B11</v>
      </c>
      <c r="G387" s="3" t="str">
        <f>VLOOKUP(A387,'QAQC ID Reference Page'!A$2:G$10999,7,FALSE)</f>
        <v>S</v>
      </c>
      <c r="H387" s="3">
        <v>127</v>
      </c>
      <c r="I387" s="3">
        <v>131</v>
      </c>
      <c r="J387" s="3">
        <v>250</v>
      </c>
      <c r="K387" s="3">
        <f t="shared" si="6"/>
        <v>0.25</v>
      </c>
      <c r="L387" s="3">
        <f t="shared" si="9"/>
        <v>16</v>
      </c>
      <c r="M387" s="3"/>
      <c r="N387" s="3"/>
      <c r="O387" s="3"/>
      <c r="P387" s="3"/>
      <c r="Q387" s="3"/>
      <c r="R387" s="3"/>
      <c r="S387" s="3"/>
      <c r="T387" s="3"/>
      <c r="U387" s="3"/>
      <c r="V387" s="3"/>
      <c r="W387" s="3"/>
      <c r="X387" s="3"/>
      <c r="Y387" s="3"/>
      <c r="Z387" s="3"/>
      <c r="AA387" s="3"/>
      <c r="AB387" s="3"/>
    </row>
    <row r="388" spans="1:28" x14ac:dyDescent="0.2">
      <c r="A388" s="3">
        <v>11028</v>
      </c>
      <c r="B388" s="3" t="str">
        <f>VLOOKUP(A388,'QAQC ID Reference Page'!A$1:G$10999,2,FALSE)</f>
        <v>OBS0821W2</v>
      </c>
      <c r="C388" s="11">
        <f>VLOOKUP(A388,'QAQC ID Reference Page'!A$1:G$10999,3,FALSE)</f>
        <v>44419</v>
      </c>
      <c r="D388" s="12">
        <f>VLOOKUP(A388,'QAQC ID Reference Page'!A$1:G$10999,4,FALSE)</f>
        <v>0.42499999999999999</v>
      </c>
      <c r="E388" s="3">
        <f>VLOOKUP(A388,'QAQC ID Reference Page'!A$1:G$10999,5,FALSE)</f>
        <v>1037</v>
      </c>
      <c r="F388" s="3" t="str">
        <f>VLOOKUP(A388,'QAQC ID Reference Page'!A$2:G$10999,6,FALSE)</f>
        <v>BLB</v>
      </c>
      <c r="G388" s="3" t="str">
        <f>VLOOKUP(A388,'QAQC ID Reference Page'!A$2:G$10999,7,FALSE)</f>
        <v>S</v>
      </c>
      <c r="H388" s="3">
        <v>129</v>
      </c>
      <c r="I388" s="3">
        <v>136</v>
      </c>
      <c r="J388" s="3">
        <v>250</v>
      </c>
      <c r="K388" s="3">
        <f t="shared" si="6"/>
        <v>0.25</v>
      </c>
      <c r="L388" s="3">
        <f t="shared" si="9"/>
        <v>28</v>
      </c>
      <c r="M388" s="3"/>
      <c r="N388" s="3"/>
      <c r="O388" s="3"/>
      <c r="P388" s="3"/>
      <c r="Q388" s="3"/>
      <c r="R388" s="3"/>
      <c r="S388" s="3"/>
      <c r="T388" s="3"/>
      <c r="U388" s="3"/>
      <c r="V388" s="3"/>
      <c r="W388" s="3"/>
      <c r="X388" s="3"/>
      <c r="Y388" s="3"/>
      <c r="Z388" s="3"/>
      <c r="AA388" s="3"/>
      <c r="AB388" s="3"/>
    </row>
    <row r="389" spans="1:28" x14ac:dyDescent="0.2">
      <c r="A389" s="3">
        <v>11029</v>
      </c>
      <c r="B389" s="3" t="str">
        <f>VLOOKUP(A389,'QAQC ID Reference Page'!A$1:G$10999,2,FALSE)</f>
        <v>OBS0821W2</v>
      </c>
      <c r="C389" s="11">
        <f>VLOOKUP(A389,'QAQC ID Reference Page'!A$1:G$10999,3,FALSE)</f>
        <v>44419</v>
      </c>
      <c r="D389" s="12">
        <f>VLOOKUP(A389,'QAQC ID Reference Page'!A$1:G$10999,4,FALSE)</f>
        <v>0.37222222222222223</v>
      </c>
      <c r="E389" s="3">
        <f>VLOOKUP(A389,'QAQC ID Reference Page'!A$1:G$10999,5,FALSE)</f>
        <v>1017</v>
      </c>
      <c r="F389" s="3" t="str">
        <f>VLOOKUP(A389,'QAQC ID Reference Page'!A$2:G$10999,6,FALSE)</f>
        <v>C7C</v>
      </c>
      <c r="G389" s="3" t="str">
        <f>VLOOKUP(A389,'QAQC ID Reference Page'!A$2:G$10999,7,FALSE)</f>
        <v>S</v>
      </c>
      <c r="H389" s="3">
        <v>127</v>
      </c>
      <c r="I389" s="3">
        <v>132</v>
      </c>
      <c r="J389" s="3">
        <v>250</v>
      </c>
      <c r="K389" s="3">
        <f t="shared" si="6"/>
        <v>0.25</v>
      </c>
      <c r="L389" s="3">
        <f t="shared" si="9"/>
        <v>20</v>
      </c>
      <c r="M389" s="3"/>
      <c r="N389" s="3"/>
      <c r="O389" s="3"/>
      <c r="P389" s="3"/>
      <c r="Q389" s="3"/>
      <c r="R389" s="3"/>
      <c r="S389" s="3"/>
      <c r="T389" s="3"/>
      <c r="U389" s="3"/>
      <c r="V389" s="3"/>
      <c r="W389" s="3"/>
      <c r="X389" s="3"/>
      <c r="Y389" s="3"/>
      <c r="Z389" s="3"/>
      <c r="AA389" s="3"/>
      <c r="AB389" s="3"/>
    </row>
    <row r="390" spans="1:28" x14ac:dyDescent="0.2">
      <c r="A390" s="3">
        <v>11030</v>
      </c>
      <c r="B390" s="3" t="str">
        <f>VLOOKUP(A390,'QAQC ID Reference Page'!A$1:G$10999,2,FALSE)</f>
        <v>OBS0821W2</v>
      </c>
      <c r="C390" s="11">
        <f>VLOOKUP(A390,'QAQC ID Reference Page'!A$1:G$10999,3,FALSE)</f>
        <v>44419</v>
      </c>
      <c r="D390" s="12">
        <f>VLOOKUP(A390,'QAQC ID Reference Page'!A$1:G$10999,4,FALSE)</f>
        <v>0.37222222222222223</v>
      </c>
      <c r="E390" s="3">
        <f>VLOOKUP(A390,'QAQC ID Reference Page'!A$1:G$10999,5,FALSE)</f>
        <v>1027</v>
      </c>
      <c r="F390" s="3" t="str">
        <f>VLOOKUP(A390,'QAQC ID Reference Page'!A$2:G$10999,6,FALSE)</f>
        <v>C7C</v>
      </c>
      <c r="G390" s="3" t="str">
        <f>VLOOKUP(A390,'QAQC ID Reference Page'!A$2:G$10999,7,FALSE)</f>
        <v>B</v>
      </c>
      <c r="H390" s="3">
        <v>129</v>
      </c>
      <c r="I390" s="3">
        <v>136</v>
      </c>
      <c r="J390" s="3">
        <v>250</v>
      </c>
      <c r="K390" s="3">
        <f t="shared" si="6"/>
        <v>0.25</v>
      </c>
      <c r="L390" s="3">
        <f t="shared" si="9"/>
        <v>28</v>
      </c>
      <c r="M390" s="3"/>
      <c r="N390" s="3"/>
      <c r="O390" s="3"/>
      <c r="P390" s="3"/>
      <c r="Q390" s="3"/>
      <c r="R390" s="3"/>
      <c r="S390" s="3"/>
      <c r="T390" s="3"/>
      <c r="U390" s="3"/>
      <c r="V390" s="3"/>
      <c r="W390" s="3"/>
      <c r="X390" s="3"/>
      <c r="Y390" s="3"/>
      <c r="Z390" s="3"/>
      <c r="AA390" s="3"/>
      <c r="AB390" s="3"/>
    </row>
    <row r="391" spans="1:28" x14ac:dyDescent="0.2">
      <c r="A391" s="3">
        <v>11031</v>
      </c>
      <c r="B391" s="3" t="str">
        <f>VLOOKUP(A391,'QAQC ID Reference Page'!A$1:G$10999,2,FALSE)</f>
        <v>OBS0821W2</v>
      </c>
      <c r="C391" s="11">
        <f>VLOOKUP(A391,'QAQC ID Reference Page'!A$1:G$10999,3,FALSE)</f>
        <v>44419</v>
      </c>
      <c r="D391" s="12">
        <f>VLOOKUP(A391,'QAQC ID Reference Page'!A$1:G$10999,4,FALSE)</f>
        <v>0.40902777777777777</v>
      </c>
      <c r="E391" s="3">
        <f>VLOOKUP(A391,'QAQC ID Reference Page'!A$1:G$10999,5,FALSE)</f>
        <v>1033</v>
      </c>
      <c r="F391" s="3" t="str">
        <f>VLOOKUP(A391,'QAQC ID Reference Page'!A$2:G$10999,6,FALSE)</f>
        <v>C4</v>
      </c>
      <c r="G391" s="3" t="str">
        <f>VLOOKUP(A391,'QAQC ID Reference Page'!A$2:G$10999,7,FALSE)</f>
        <v>S</v>
      </c>
      <c r="H391" s="3">
        <v>129</v>
      </c>
      <c r="I391" s="3">
        <v>133</v>
      </c>
      <c r="J391" s="3">
        <v>250</v>
      </c>
      <c r="K391" s="3">
        <f t="shared" si="6"/>
        <v>0.25</v>
      </c>
      <c r="L391" s="3">
        <f t="shared" si="9"/>
        <v>16</v>
      </c>
      <c r="M391" s="3"/>
      <c r="N391" s="3"/>
      <c r="O391" s="3"/>
      <c r="P391" s="3"/>
      <c r="Q391" s="3"/>
      <c r="R391" s="3"/>
      <c r="S391" s="3"/>
      <c r="T391" s="3"/>
      <c r="U391" s="3"/>
      <c r="V391" s="3"/>
      <c r="W391" s="3"/>
      <c r="X391" s="3"/>
      <c r="Y391" s="3"/>
      <c r="Z391" s="3"/>
      <c r="AA391" s="3"/>
      <c r="AB391" s="3"/>
    </row>
    <row r="392" spans="1:28" x14ac:dyDescent="0.2">
      <c r="A392" s="3">
        <v>11032</v>
      </c>
      <c r="B392" s="3" t="str">
        <f>VLOOKUP(A392,'QAQC ID Reference Page'!A$1:G$10999,2,FALSE)</f>
        <v>OBS0821W2</v>
      </c>
      <c r="C392" s="11">
        <f>VLOOKUP(A392,'QAQC ID Reference Page'!A$1:G$10999,3,FALSE)</f>
        <v>44419</v>
      </c>
      <c r="D392" s="12">
        <f>VLOOKUP(A392,'QAQC ID Reference Page'!A$1:G$10999,4,FALSE)</f>
        <v>0.44305555555555554</v>
      </c>
      <c r="E392" s="3">
        <f>VLOOKUP(A392,'QAQC ID Reference Page'!A$1:G$10999,5,FALSE)</f>
        <v>1004</v>
      </c>
      <c r="F392" s="3" t="str">
        <f>VLOOKUP(A392,'QAQC ID Reference Page'!A$2:G$10999,6,FALSE)</f>
        <v>D1</v>
      </c>
      <c r="G392" s="3" t="str">
        <f>VLOOKUP(A392,'QAQC ID Reference Page'!A$2:G$10999,7,FALSE)</f>
        <v>S</v>
      </c>
      <c r="H392" s="3">
        <v>129</v>
      </c>
      <c r="I392" s="3">
        <v>134</v>
      </c>
      <c r="J392" s="3">
        <v>250</v>
      </c>
      <c r="K392" s="3">
        <f t="shared" si="6"/>
        <v>0.25</v>
      </c>
      <c r="L392" s="3">
        <f t="shared" si="9"/>
        <v>20</v>
      </c>
      <c r="M392" s="3"/>
      <c r="N392" s="3"/>
      <c r="O392" s="3"/>
      <c r="P392" s="3"/>
      <c r="Q392" s="3"/>
      <c r="R392" s="3"/>
      <c r="S392" s="3"/>
      <c r="T392" s="3"/>
      <c r="U392" s="3"/>
      <c r="V392" s="3"/>
      <c r="W392" s="3"/>
      <c r="X392" s="3"/>
      <c r="Y392" s="3"/>
      <c r="Z392" s="3"/>
      <c r="AA392" s="3"/>
      <c r="AB392" s="3"/>
    </row>
    <row r="393" spans="1:28" x14ac:dyDescent="0.2">
      <c r="A393" s="3">
        <v>11033</v>
      </c>
      <c r="B393" s="3" t="str">
        <f>VLOOKUP(A393,'QAQC ID Reference Page'!A$1:G$10999,2,FALSE)</f>
        <v>OBS0821W2</v>
      </c>
      <c r="C393" s="11">
        <f>VLOOKUP(A393,'QAQC ID Reference Page'!A$1:G$10999,3,FALSE)</f>
        <v>44419</v>
      </c>
      <c r="D393" s="12">
        <f>VLOOKUP(A393,'QAQC ID Reference Page'!A$1:G$10999,4,FALSE)</f>
        <v>0.45069444444444445</v>
      </c>
      <c r="E393" s="3">
        <f>VLOOKUP(A393,'QAQC ID Reference Page'!A$1:G$10999,5,FALSE)</f>
        <v>1022</v>
      </c>
      <c r="F393" s="3" t="str">
        <f>VLOOKUP(A393,'QAQC ID Reference Page'!A$2:G$10999,6,FALSE)</f>
        <v>C1</v>
      </c>
      <c r="G393" s="3" t="str">
        <f>VLOOKUP(A393,'QAQC ID Reference Page'!A$2:G$10999,7,FALSE)</f>
        <v>S</v>
      </c>
      <c r="H393" s="3">
        <v>129</v>
      </c>
      <c r="I393" s="3">
        <v>132</v>
      </c>
      <c r="J393" s="3">
        <v>250</v>
      </c>
      <c r="K393" s="3">
        <f t="shared" si="6"/>
        <v>0.25</v>
      </c>
      <c r="L393" s="3">
        <f t="shared" si="9"/>
        <v>12</v>
      </c>
      <c r="M393" s="3"/>
      <c r="N393" s="3"/>
      <c r="O393" s="3"/>
      <c r="P393" s="3"/>
      <c r="Q393" s="3"/>
      <c r="R393" s="3"/>
      <c r="S393" s="3"/>
      <c r="T393" s="3"/>
      <c r="U393" s="3"/>
      <c r="V393" s="3"/>
      <c r="W393" s="3"/>
      <c r="X393" s="3"/>
      <c r="Y393" s="3"/>
      <c r="Z393" s="3"/>
      <c r="AA393" s="3"/>
      <c r="AB393" s="3"/>
    </row>
    <row r="394" spans="1:28" x14ac:dyDescent="0.2">
      <c r="A394" s="3">
        <v>11034</v>
      </c>
      <c r="B394" s="3" t="str">
        <f>VLOOKUP(A394,'QAQC ID Reference Page'!A$1:G$10999,2,FALSE)</f>
        <v>OBS0821W2</v>
      </c>
      <c r="C394" s="11">
        <f>VLOOKUP(A394,'QAQC ID Reference Page'!A$1:G$10999,3,FALSE)</f>
        <v>44419</v>
      </c>
      <c r="D394" s="12">
        <f>VLOOKUP(A394,'QAQC ID Reference Page'!A$1:G$10999,4,FALSE)</f>
        <v>0.41597222222222224</v>
      </c>
      <c r="E394" s="3">
        <f>VLOOKUP(A394,'QAQC ID Reference Page'!A$1:G$10999,5,FALSE)</f>
        <v>1036</v>
      </c>
      <c r="F394" s="3" t="str">
        <f>VLOOKUP(A394,'QAQC ID Reference Page'!A$2:G$10999,6,FALSE)</f>
        <v>WFR</v>
      </c>
      <c r="G394" s="3" t="str">
        <f>VLOOKUP(A394,'QAQC ID Reference Page'!A$2:G$10999,7,FALSE)</f>
        <v>S</v>
      </c>
      <c r="H394" s="3">
        <v>128</v>
      </c>
      <c r="I394" s="3">
        <v>142</v>
      </c>
      <c r="J394" s="3">
        <v>250</v>
      </c>
      <c r="K394" s="3">
        <f t="shared" si="6"/>
        <v>0.25</v>
      </c>
      <c r="L394" s="3">
        <f t="shared" si="9"/>
        <v>56</v>
      </c>
      <c r="M394" s="3"/>
      <c r="N394" s="3"/>
      <c r="O394" s="3"/>
      <c r="P394" s="3"/>
      <c r="Q394" s="3"/>
      <c r="R394" s="3"/>
      <c r="S394" s="3"/>
      <c r="T394" s="3"/>
      <c r="U394" s="3"/>
      <c r="V394" s="3"/>
      <c r="W394" s="3"/>
      <c r="X394" s="3"/>
      <c r="Y394" s="3"/>
      <c r="Z394" s="3"/>
      <c r="AA394" s="3"/>
      <c r="AB394" s="3"/>
    </row>
    <row r="395" spans="1:28" x14ac:dyDescent="0.2">
      <c r="A395" s="3">
        <v>11035</v>
      </c>
      <c r="B395" s="3" t="str">
        <f>VLOOKUP(A395,'QAQC ID Reference Page'!A$1:G$10999,2,FALSE)</f>
        <v>OBS0821W2</v>
      </c>
      <c r="C395" s="11">
        <f>VLOOKUP(A395,'QAQC ID Reference Page'!A$1:G$10999,3,FALSE)</f>
        <v>44419</v>
      </c>
      <c r="D395" s="12">
        <f>VLOOKUP(A395,'QAQC ID Reference Page'!A$1:G$10999,4,FALSE)</f>
        <v>0.43680555555555556</v>
      </c>
      <c r="E395" s="3">
        <f>VLOOKUP(A395,'QAQC ID Reference Page'!A$1:G$10999,5,FALSE)</f>
        <v>1021</v>
      </c>
      <c r="F395" s="3" t="str">
        <f>VLOOKUP(A395,'QAQC ID Reference Page'!A$2:G$10999,6,FALSE)</f>
        <v>E1</v>
      </c>
      <c r="G395" s="3" t="str">
        <f>VLOOKUP(A395,'QAQC ID Reference Page'!A$2:G$10999,7,FALSE)</f>
        <v>S</v>
      </c>
      <c r="H395" s="3">
        <v>128</v>
      </c>
      <c r="I395" s="3">
        <v>143</v>
      </c>
      <c r="J395" s="3">
        <v>250</v>
      </c>
      <c r="K395" s="3">
        <f t="shared" si="6"/>
        <v>0.25</v>
      </c>
      <c r="L395" s="3">
        <f t="shared" si="9"/>
        <v>60</v>
      </c>
      <c r="M395" s="3"/>
      <c r="N395" s="3"/>
      <c r="O395" s="3"/>
      <c r="P395" s="3"/>
      <c r="Q395" s="3"/>
      <c r="R395" s="3"/>
      <c r="S395" s="3"/>
      <c r="T395" s="3"/>
      <c r="U395" s="3"/>
      <c r="V395" s="3"/>
      <c r="W395" s="3"/>
      <c r="X395" s="3"/>
      <c r="Y395" s="3"/>
      <c r="Z395" s="3"/>
      <c r="AA395" s="3"/>
      <c r="AB395" s="3"/>
    </row>
    <row r="396" spans="1:28" x14ac:dyDescent="0.2">
      <c r="A396" s="3">
        <v>11036</v>
      </c>
      <c r="B396" s="3" t="str">
        <f>VLOOKUP(A396,'QAQC ID Reference Page'!A$1:G$10999,2,FALSE)</f>
        <v>OBS0821W2</v>
      </c>
      <c r="C396" s="11">
        <f>VLOOKUP(A396,'QAQC ID Reference Page'!A$1:G$10999,3,FALSE)</f>
        <v>44419</v>
      </c>
      <c r="D396" s="12">
        <f>VLOOKUP(A396,'QAQC ID Reference Page'!A$1:G$10999,4,FALSE)</f>
        <v>0.33055555555555555</v>
      </c>
      <c r="E396" s="3">
        <f>VLOOKUP(A396,'QAQC ID Reference Page'!A$1:G$10999,5,FALSE)</f>
        <v>1023</v>
      </c>
      <c r="F396" s="3" t="str">
        <f>VLOOKUP(A396,'QAQC ID Reference Page'!A$2:G$10999,6,FALSE)</f>
        <v>WB</v>
      </c>
      <c r="G396" s="3" t="str">
        <f>VLOOKUP(A396,'QAQC ID Reference Page'!A$2:G$10999,7,FALSE)</f>
        <v>B</v>
      </c>
      <c r="H396" s="3">
        <v>127</v>
      </c>
      <c r="I396" s="3">
        <v>144</v>
      </c>
      <c r="J396" s="3">
        <v>250</v>
      </c>
      <c r="K396" s="3">
        <f t="shared" si="6"/>
        <v>0.25</v>
      </c>
      <c r="L396" s="3">
        <f t="shared" si="9"/>
        <v>68</v>
      </c>
      <c r="M396" s="3"/>
      <c r="N396" s="3"/>
      <c r="O396" s="3"/>
      <c r="P396" s="3"/>
      <c r="Q396" s="3"/>
      <c r="R396" s="3"/>
      <c r="S396" s="3"/>
      <c r="T396" s="3"/>
      <c r="U396" s="3"/>
      <c r="V396" s="3"/>
      <c r="W396" s="3"/>
      <c r="X396" s="3"/>
      <c r="Y396" s="3"/>
      <c r="Z396" s="3"/>
      <c r="AA396" s="3"/>
      <c r="AB396" s="3"/>
    </row>
    <row r="397" spans="1:28" x14ac:dyDescent="0.2">
      <c r="A397" s="3">
        <v>11101</v>
      </c>
      <c r="B397" s="3" t="str">
        <f>VLOOKUP(A397,'QAQC ID Reference Page'!A$1:G$10999,2,FALSE)</f>
        <v>OBS0821W3</v>
      </c>
      <c r="C397" s="11">
        <f>VLOOKUP(A397,'QAQC ID Reference Page'!A$1:G$10999,3,FALSE)</f>
        <v>44426</v>
      </c>
      <c r="D397" s="12">
        <f>VLOOKUP(A397,'QAQC ID Reference Page'!A$1:G$10999,4,FALSE)</f>
        <v>0.49305555555555558</v>
      </c>
      <c r="E397" s="3">
        <f>VLOOKUP(A397,'QAQC ID Reference Page'!A$1:G$10999,5,FALSE)</f>
        <v>1036</v>
      </c>
      <c r="F397" s="3" t="str">
        <f>VLOOKUP(A397,'QAQC ID Reference Page'!A$2:G$10999,6,FALSE)</f>
        <v>E7C</v>
      </c>
      <c r="G397" s="3" t="str">
        <f>VLOOKUP(A397,'QAQC ID Reference Page'!A$2:G$10999,7,FALSE)</f>
        <v>B</v>
      </c>
      <c r="H397" s="3">
        <v>130</v>
      </c>
      <c r="I397" s="3">
        <v>141</v>
      </c>
      <c r="J397" s="3">
        <v>250</v>
      </c>
      <c r="K397" s="3">
        <f t="shared" si="6"/>
        <v>0.25</v>
      </c>
      <c r="L397" s="3">
        <f t="shared" si="9"/>
        <v>44</v>
      </c>
      <c r="M397" s="3"/>
      <c r="N397" s="3"/>
      <c r="O397" s="3"/>
      <c r="P397" s="3"/>
      <c r="Q397" s="3"/>
      <c r="R397" s="3"/>
      <c r="S397" s="3"/>
      <c r="T397" s="3"/>
      <c r="U397" s="3"/>
      <c r="V397" s="3"/>
      <c r="W397" s="3"/>
      <c r="X397" s="3"/>
      <c r="Y397" s="3"/>
      <c r="Z397" s="3"/>
      <c r="AA397" s="3"/>
      <c r="AB397" s="3"/>
    </row>
    <row r="398" spans="1:28" x14ac:dyDescent="0.2">
      <c r="A398" s="3">
        <v>11102</v>
      </c>
      <c r="B398" s="3" t="str">
        <f>VLOOKUP(A398,'QAQC ID Reference Page'!A$1:G$10999,2,FALSE)</f>
        <v>OBS0821W3</v>
      </c>
      <c r="C398" s="11">
        <f>VLOOKUP(A398,'QAQC ID Reference Page'!A$1:G$10999,3,FALSE)</f>
        <v>44426</v>
      </c>
      <c r="D398" s="12">
        <f>VLOOKUP(A398,'QAQC ID Reference Page'!A$1:G$10999,4,FALSE)</f>
        <v>0.32013888888888886</v>
      </c>
      <c r="E398" s="3">
        <f>VLOOKUP(A398,'QAQC ID Reference Page'!A$1:G$10999,5,FALSE)</f>
        <v>1007</v>
      </c>
      <c r="F398" s="3" t="str">
        <f>VLOOKUP(A398,'QAQC ID Reference Page'!A$2:G$10999,6,FALSE)</f>
        <v>DR</v>
      </c>
      <c r="G398" s="3" t="str">
        <f>VLOOKUP(A398,'QAQC ID Reference Page'!A$2:G$10999,7,FALSE)</f>
        <v>S</v>
      </c>
      <c r="H398" s="3">
        <v>129</v>
      </c>
      <c r="I398" s="3">
        <v>135</v>
      </c>
      <c r="J398" s="3">
        <v>250</v>
      </c>
      <c r="K398" s="3">
        <f t="shared" si="6"/>
        <v>0.25</v>
      </c>
      <c r="L398" s="3">
        <f t="shared" si="9"/>
        <v>24</v>
      </c>
      <c r="M398" s="3"/>
      <c r="N398" s="3"/>
      <c r="O398" s="3"/>
      <c r="P398" s="3"/>
      <c r="Q398" s="3"/>
      <c r="R398" s="3"/>
      <c r="S398" s="3"/>
      <c r="T398" s="3"/>
      <c r="U398" s="3"/>
      <c r="V398" s="3"/>
      <c r="W398" s="3"/>
      <c r="X398" s="3"/>
      <c r="Y398" s="3"/>
      <c r="Z398" s="3"/>
      <c r="AA398" s="3"/>
      <c r="AB398" s="3"/>
    </row>
    <row r="399" spans="1:28" x14ac:dyDescent="0.2">
      <c r="A399" s="3">
        <v>11103</v>
      </c>
      <c r="B399" s="3" t="str">
        <f>VLOOKUP(A399,'QAQC ID Reference Page'!A$1:G$10999,2,FALSE)</f>
        <v>OBS0821W3</v>
      </c>
      <c r="C399" s="11">
        <f>VLOOKUP(A399,'QAQC ID Reference Page'!A$1:G$10999,3,FALSE)</f>
        <v>44426</v>
      </c>
      <c r="D399" s="12">
        <f>VLOOKUP(A399,'QAQC ID Reference Page'!A$1:G$10999,4,FALSE)</f>
        <v>0.51111111111111107</v>
      </c>
      <c r="E399" s="3">
        <f>VLOOKUP(A399,'QAQC ID Reference Page'!A$1:G$10999,5,FALSE)</f>
        <v>1037</v>
      </c>
      <c r="F399" s="3" t="str">
        <f>VLOOKUP(A399,'QAQC ID Reference Page'!A$2:G$10999,6,FALSE)</f>
        <v>E6</v>
      </c>
      <c r="G399" s="3" t="str">
        <f>VLOOKUP(A399,'QAQC ID Reference Page'!A$2:G$10999,7,FALSE)</f>
        <v>S</v>
      </c>
      <c r="H399" s="3">
        <v>130</v>
      </c>
      <c r="I399" s="3">
        <v>136</v>
      </c>
      <c r="J399" s="3">
        <v>250</v>
      </c>
      <c r="K399" s="3">
        <f t="shared" si="6"/>
        <v>0.25</v>
      </c>
      <c r="L399" s="3">
        <f t="shared" si="9"/>
        <v>24</v>
      </c>
      <c r="M399" s="3"/>
      <c r="N399" s="3"/>
      <c r="O399" s="3"/>
      <c r="P399" s="3"/>
      <c r="Q399" s="3"/>
      <c r="R399" s="3"/>
      <c r="S399" s="3"/>
      <c r="T399" s="3"/>
      <c r="U399" s="3"/>
      <c r="V399" s="3"/>
      <c r="W399" s="3"/>
      <c r="X399" s="3"/>
      <c r="Y399" s="3"/>
      <c r="Z399" s="3"/>
      <c r="AA399" s="3"/>
      <c r="AB399" s="3"/>
    </row>
    <row r="400" spans="1:28" x14ac:dyDescent="0.2">
      <c r="A400" s="3">
        <v>11104</v>
      </c>
      <c r="B400" s="3" t="str">
        <f>VLOOKUP(A400,'QAQC ID Reference Page'!A$1:G$10999,2,FALSE)</f>
        <v>OBS0821W3</v>
      </c>
      <c r="C400" s="11">
        <f>VLOOKUP(A400,'QAQC ID Reference Page'!A$1:G$10999,3,FALSE)</f>
        <v>44426</v>
      </c>
      <c r="D400" s="12">
        <f>VLOOKUP(A400,'QAQC ID Reference Page'!A$1:G$10999,4,FALSE)</f>
        <v>0.45</v>
      </c>
      <c r="E400" s="3">
        <f>VLOOKUP(A400,'QAQC ID Reference Page'!A$1:G$10999,5,FALSE)</f>
        <v>1020</v>
      </c>
      <c r="F400" s="3" t="str">
        <f>VLOOKUP(A400,'QAQC ID Reference Page'!A$2:G$10999,6,FALSE)</f>
        <v>G9</v>
      </c>
      <c r="G400" s="3" t="str">
        <f>VLOOKUP(A400,'QAQC ID Reference Page'!A$2:G$10999,7,FALSE)</f>
        <v>S</v>
      </c>
      <c r="H400" s="3">
        <v>130</v>
      </c>
      <c r="I400" s="3">
        <v>138</v>
      </c>
      <c r="J400" s="3">
        <v>250</v>
      </c>
      <c r="K400" s="3">
        <f t="shared" si="6"/>
        <v>0.25</v>
      </c>
      <c r="L400" s="3">
        <f t="shared" si="9"/>
        <v>32</v>
      </c>
      <c r="M400" s="3"/>
      <c r="N400" s="3"/>
      <c r="O400" s="3"/>
      <c r="P400" s="3"/>
      <c r="Q400" s="3"/>
      <c r="R400" s="3"/>
      <c r="S400" s="3"/>
      <c r="T400" s="3"/>
      <c r="U400" s="3"/>
      <c r="V400" s="3"/>
      <c r="W400" s="3"/>
      <c r="X400" s="3"/>
      <c r="Y400" s="3"/>
      <c r="Z400" s="3"/>
      <c r="AA400" s="3"/>
      <c r="AB400" s="3"/>
    </row>
    <row r="401" spans="1:28" x14ac:dyDescent="0.2">
      <c r="A401" s="3">
        <v>11105</v>
      </c>
      <c r="B401" s="3" t="str">
        <f>VLOOKUP(A401,'QAQC ID Reference Page'!A$1:G$10999,2,FALSE)</f>
        <v>OBS0821W3</v>
      </c>
      <c r="C401" s="11">
        <f>VLOOKUP(A401,'QAQC ID Reference Page'!A$1:G$10999,3,FALSE)</f>
        <v>44426</v>
      </c>
      <c r="D401" s="12">
        <f>VLOOKUP(A401,'QAQC ID Reference Page'!A$1:G$10999,4,FALSE)</f>
        <v>0.41597222222222224</v>
      </c>
      <c r="E401" s="3">
        <f>VLOOKUP(A401,'QAQC ID Reference Page'!A$1:G$10999,5,FALSE)</f>
        <v>1003</v>
      </c>
      <c r="F401" s="3" t="str">
        <f>VLOOKUP(A401,'QAQC ID Reference Page'!A$2:G$10999,6,FALSE)</f>
        <v>I7C</v>
      </c>
      <c r="G401" s="3" t="str">
        <f>VLOOKUP(A401,'QAQC ID Reference Page'!A$2:G$10999,7,FALSE)</f>
        <v>S</v>
      </c>
      <c r="H401" s="3">
        <v>134</v>
      </c>
      <c r="I401" s="3">
        <v>137</v>
      </c>
      <c r="J401" s="3">
        <v>250</v>
      </c>
      <c r="K401" s="3">
        <f t="shared" si="6"/>
        <v>0.25</v>
      </c>
      <c r="L401" s="3">
        <f t="shared" si="9"/>
        <v>12</v>
      </c>
      <c r="M401" s="3"/>
      <c r="N401" s="3"/>
      <c r="O401" s="3"/>
      <c r="P401" s="3"/>
      <c r="Q401" s="3"/>
      <c r="R401" s="3"/>
      <c r="S401" s="3"/>
      <c r="T401" s="3"/>
      <c r="U401" s="3"/>
      <c r="V401" s="3"/>
      <c r="W401" s="3"/>
      <c r="X401" s="3"/>
      <c r="Y401" s="3"/>
      <c r="Z401" s="3"/>
      <c r="AA401" s="3"/>
      <c r="AB401" s="3"/>
    </row>
    <row r="402" spans="1:28" x14ac:dyDescent="0.2">
      <c r="A402" s="3">
        <v>11106</v>
      </c>
      <c r="B402" s="3" t="str">
        <f>VLOOKUP(A402,'QAQC ID Reference Page'!A$1:G$10999,2,FALSE)</f>
        <v>OBS0821W3</v>
      </c>
      <c r="C402" s="11">
        <f>VLOOKUP(A402,'QAQC ID Reference Page'!A$1:G$10999,3,FALSE)</f>
        <v>44426</v>
      </c>
      <c r="D402" s="12">
        <f>VLOOKUP(A402,'QAQC ID Reference Page'!A$1:G$10999,4,FALSE)</f>
        <v>0.41597222222222224</v>
      </c>
      <c r="E402" s="3">
        <f>VLOOKUP(A402,'QAQC ID Reference Page'!A$1:G$10999,5,FALSE)</f>
        <v>1011</v>
      </c>
      <c r="F402" s="3" t="str">
        <f>VLOOKUP(A402,'QAQC ID Reference Page'!A$2:G$10999,6,FALSE)</f>
        <v>I7C</v>
      </c>
      <c r="G402" s="3" t="str">
        <f>VLOOKUP(A402,'QAQC ID Reference Page'!A$2:G$10999,7,FALSE)</f>
        <v>B</v>
      </c>
      <c r="H402" s="3">
        <v>132</v>
      </c>
      <c r="I402" s="3">
        <v>146</v>
      </c>
      <c r="J402" s="3">
        <v>250</v>
      </c>
      <c r="K402" s="3">
        <f t="shared" si="6"/>
        <v>0.25</v>
      </c>
      <c r="L402" s="3">
        <f t="shared" si="9"/>
        <v>56</v>
      </c>
      <c r="M402" s="3"/>
      <c r="N402" s="3"/>
      <c r="O402" s="3"/>
      <c r="P402" s="3"/>
      <c r="Q402" s="3"/>
      <c r="R402" s="3"/>
      <c r="S402" s="3"/>
      <c r="T402" s="3"/>
      <c r="U402" s="3"/>
      <c r="V402" s="3"/>
      <c r="W402" s="3"/>
      <c r="X402" s="3"/>
      <c r="Y402" s="3"/>
      <c r="Z402" s="3"/>
      <c r="AA402" s="3"/>
      <c r="AB402" s="3"/>
    </row>
    <row r="403" spans="1:28" x14ac:dyDescent="0.2">
      <c r="A403" s="3">
        <v>11107</v>
      </c>
      <c r="B403" s="3" t="str">
        <f>VLOOKUP(A403,'QAQC ID Reference Page'!A$1:G$10999,2,FALSE)</f>
        <v>OBS0821W3</v>
      </c>
      <c r="C403" s="11">
        <f>VLOOKUP(A403,'QAQC ID Reference Page'!A$1:G$10999,3,FALSE)</f>
        <v>44426</v>
      </c>
      <c r="D403" s="12">
        <f>VLOOKUP(A403,'QAQC ID Reference Page'!A$1:G$10999,4,FALSE)</f>
        <v>0.49305555555555558</v>
      </c>
      <c r="E403" s="3">
        <f>VLOOKUP(A403,'QAQC ID Reference Page'!A$1:G$10999,5,FALSE)</f>
        <v>1023</v>
      </c>
      <c r="F403" s="3" t="str">
        <f>VLOOKUP(A403,'QAQC ID Reference Page'!A$2:G$10999,6,FALSE)</f>
        <v>E7C</v>
      </c>
      <c r="G403" s="3" t="str">
        <f>VLOOKUP(A403,'QAQC ID Reference Page'!A$2:G$10999,7,FALSE)</f>
        <v>S</v>
      </c>
      <c r="H403" s="3">
        <v>130</v>
      </c>
      <c r="I403" s="3">
        <v>138</v>
      </c>
      <c r="J403" s="3">
        <v>250</v>
      </c>
      <c r="K403" s="3">
        <f t="shared" si="6"/>
        <v>0.25</v>
      </c>
      <c r="L403" s="3">
        <f t="shared" si="9"/>
        <v>32</v>
      </c>
      <c r="M403" s="3"/>
      <c r="N403" s="3"/>
      <c r="O403" s="3"/>
      <c r="P403" s="3"/>
      <c r="Q403" s="3"/>
      <c r="R403" s="3"/>
      <c r="S403" s="3"/>
      <c r="T403" s="3"/>
      <c r="U403" s="3"/>
      <c r="V403" s="3"/>
      <c r="W403" s="3"/>
      <c r="X403" s="3"/>
      <c r="Y403" s="3"/>
      <c r="Z403" s="3"/>
      <c r="AA403" s="3"/>
      <c r="AB403" s="3"/>
    </row>
    <row r="404" spans="1:28" x14ac:dyDescent="0.2">
      <c r="A404" s="3">
        <v>11108</v>
      </c>
      <c r="B404" s="3" t="str">
        <f>VLOOKUP(A404,'QAQC ID Reference Page'!A$1:G$10999,2,FALSE)</f>
        <v>OBS0821W3</v>
      </c>
      <c r="C404" s="11">
        <f>VLOOKUP(A404,'QAQC ID Reference Page'!A$1:G$10999,3,FALSE)</f>
        <v>44426</v>
      </c>
      <c r="D404" s="12">
        <f>VLOOKUP(A404,'QAQC ID Reference Page'!A$1:G$10999,4,FALSE)</f>
        <v>0.40416666666666667</v>
      </c>
      <c r="E404" s="3">
        <f>VLOOKUP(A404,'QAQC ID Reference Page'!A$1:G$10999,5,FALSE)</f>
        <v>1039</v>
      </c>
      <c r="F404" s="3" t="str">
        <f>VLOOKUP(A404,'QAQC ID Reference Page'!A$2:G$10999,6,FALSE)</f>
        <v>I9</v>
      </c>
      <c r="G404" s="3" t="str">
        <f>VLOOKUP(A404,'QAQC ID Reference Page'!A$2:G$10999,7,FALSE)</f>
        <v>S</v>
      </c>
      <c r="H404" s="3">
        <v>132</v>
      </c>
      <c r="I404" s="3">
        <v>137</v>
      </c>
      <c r="J404" s="3">
        <v>250</v>
      </c>
      <c r="K404" s="3">
        <f t="shared" si="6"/>
        <v>0.25</v>
      </c>
      <c r="L404" s="3">
        <f t="shared" si="9"/>
        <v>20</v>
      </c>
      <c r="M404" s="3"/>
      <c r="N404" s="3"/>
      <c r="O404" s="3"/>
      <c r="P404" s="3"/>
      <c r="Q404" s="3"/>
      <c r="R404" s="3"/>
      <c r="S404" s="3"/>
      <c r="T404" s="3"/>
      <c r="U404" s="3"/>
      <c r="V404" s="3"/>
      <c r="W404" s="3"/>
      <c r="X404" s="3"/>
      <c r="Y404" s="3"/>
      <c r="Z404" s="3"/>
      <c r="AA404" s="3"/>
      <c r="AB404" s="3"/>
    </row>
    <row r="405" spans="1:28" x14ac:dyDescent="0.2">
      <c r="A405" s="3">
        <v>11109</v>
      </c>
      <c r="B405" s="3" t="str">
        <f>VLOOKUP(A405,'QAQC ID Reference Page'!A$1:G$10999,2,FALSE)</f>
        <v>OBS0821W3</v>
      </c>
      <c r="C405" s="11">
        <f>VLOOKUP(A405,'QAQC ID Reference Page'!A$1:G$10999,3,FALSE)</f>
        <v>44426</v>
      </c>
      <c r="D405" s="12">
        <f>VLOOKUP(A405,'QAQC ID Reference Page'!A$1:G$10999,4,FALSE)</f>
        <v>0.4777777777777778</v>
      </c>
      <c r="E405" s="3">
        <f>VLOOKUP(A405,'QAQC ID Reference Page'!A$1:G$10999,5,FALSE)</f>
        <v>1041</v>
      </c>
      <c r="F405" s="3" t="str">
        <f>VLOOKUP(A405,'QAQC ID Reference Page'!A$2:G$10999,6,FALSE)</f>
        <v>E9</v>
      </c>
      <c r="G405" s="3" t="str">
        <f>VLOOKUP(A405,'QAQC ID Reference Page'!A$2:G$10999,7,FALSE)</f>
        <v>S</v>
      </c>
      <c r="H405" s="3">
        <v>129</v>
      </c>
      <c r="I405" s="3">
        <v>135</v>
      </c>
      <c r="J405" s="3">
        <v>250</v>
      </c>
      <c r="K405" s="3">
        <f t="shared" si="6"/>
        <v>0.25</v>
      </c>
      <c r="L405" s="3">
        <f t="shared" si="9"/>
        <v>24</v>
      </c>
      <c r="M405" s="3"/>
      <c r="N405" s="3"/>
      <c r="O405" s="3"/>
      <c r="P405" s="3"/>
      <c r="Q405" s="3"/>
      <c r="R405" s="3"/>
      <c r="S405" s="3"/>
      <c r="T405" s="3"/>
      <c r="U405" s="3"/>
      <c r="V405" s="3"/>
      <c r="W405" s="3"/>
      <c r="X405" s="3"/>
      <c r="Y405" s="3"/>
      <c r="Z405" s="3"/>
      <c r="AA405" s="3"/>
      <c r="AB405" s="3"/>
    </row>
    <row r="406" spans="1:28" x14ac:dyDescent="0.2">
      <c r="A406" s="3">
        <v>11110</v>
      </c>
      <c r="B406" s="3" t="str">
        <f>VLOOKUP(A406,'QAQC ID Reference Page'!A$1:G$10999,2,FALSE)</f>
        <v>OBS0821W3</v>
      </c>
      <c r="C406" s="11">
        <f>VLOOKUP(A406,'QAQC ID Reference Page'!A$1:G$10999,3,FALSE)</f>
        <v>44426</v>
      </c>
      <c r="D406" s="12">
        <f>VLOOKUP(A406,'QAQC ID Reference Page'!A$1:G$10999,4,FALSE)</f>
        <v>0.36944444444444446</v>
      </c>
      <c r="E406" s="3">
        <f>VLOOKUP(A406,'QAQC ID Reference Page'!A$1:G$10999,5,FALSE)</f>
        <v>1035</v>
      </c>
      <c r="F406" s="3" t="str">
        <f>VLOOKUP(A406,'QAQC ID Reference Page'!A$2:G$10999,6,FALSE)</f>
        <v>TR-UP</v>
      </c>
      <c r="G406" s="3" t="str">
        <f>VLOOKUP(A406,'QAQC ID Reference Page'!A$2:G$10999,7,FALSE)</f>
        <v>S</v>
      </c>
      <c r="H406" s="3">
        <v>129</v>
      </c>
      <c r="I406" s="3">
        <v>136</v>
      </c>
      <c r="J406" s="3">
        <v>250</v>
      </c>
      <c r="K406" s="3">
        <f t="shared" si="6"/>
        <v>0.25</v>
      </c>
      <c r="L406" s="3">
        <f t="shared" si="9"/>
        <v>28</v>
      </c>
      <c r="M406" s="3"/>
      <c r="N406" s="3"/>
      <c r="O406" s="3"/>
      <c r="P406" s="3"/>
      <c r="Q406" s="3"/>
      <c r="R406" s="3"/>
      <c r="S406" s="3"/>
      <c r="T406" s="3"/>
      <c r="U406" s="3"/>
      <c r="V406" s="3"/>
      <c r="W406" s="3"/>
      <c r="X406" s="3"/>
      <c r="Y406" s="3"/>
      <c r="Z406" s="3"/>
      <c r="AA406" s="3"/>
      <c r="AB406" s="3"/>
    </row>
    <row r="407" spans="1:28" x14ac:dyDescent="0.2">
      <c r="A407" s="3">
        <v>11111</v>
      </c>
      <c r="B407" s="3" t="str">
        <f>VLOOKUP(A407,'QAQC ID Reference Page'!A$1:G$10999,2,FALSE)</f>
        <v>OBS0821W3</v>
      </c>
      <c r="C407" s="11">
        <f>VLOOKUP(A407,'QAQC ID Reference Page'!A$1:G$10999,3,FALSE)</f>
        <v>44426</v>
      </c>
      <c r="D407" s="12">
        <f>VLOOKUP(A407,'QAQC ID Reference Page'!A$1:G$10999,4,FALSE)</f>
        <v>0.38055555555555554</v>
      </c>
      <c r="E407" s="3">
        <f>VLOOKUP(A407,'QAQC ID Reference Page'!A$1:G$10999,5,FALSE)</f>
        <v>1005</v>
      </c>
      <c r="F407" s="3" t="str">
        <f>VLOOKUP(A407,'QAQC ID Reference Page'!A$2:G$10999,6,FALSE)</f>
        <v>AR</v>
      </c>
      <c r="G407" s="3" t="str">
        <f>VLOOKUP(A407,'QAQC ID Reference Page'!A$2:G$10999,7,FALSE)</f>
        <v>S</v>
      </c>
      <c r="H407" s="3">
        <v>132</v>
      </c>
      <c r="I407" s="3">
        <v>133</v>
      </c>
      <c r="J407" s="3">
        <v>250</v>
      </c>
      <c r="K407" s="3">
        <f t="shared" si="6"/>
        <v>0.25</v>
      </c>
      <c r="L407" s="3">
        <f t="shared" si="9"/>
        <v>4</v>
      </c>
      <c r="M407" s="3"/>
      <c r="N407" s="3"/>
      <c r="O407" s="3"/>
      <c r="P407" s="3"/>
      <c r="Q407" s="3"/>
      <c r="R407" s="3"/>
      <c r="S407" s="3"/>
      <c r="T407" s="3"/>
      <c r="U407" s="3"/>
      <c r="V407" s="3"/>
      <c r="W407" s="3"/>
      <c r="X407" s="3"/>
      <c r="Y407" s="3"/>
      <c r="Z407" s="3"/>
      <c r="AA407" s="3"/>
      <c r="AB407" s="3"/>
    </row>
    <row r="408" spans="1:28" x14ac:dyDescent="0.2">
      <c r="A408" s="3">
        <v>11112</v>
      </c>
      <c r="B408" s="3" t="str">
        <f>VLOOKUP(A408,'QAQC ID Reference Page'!A$1:G$10999,2,FALSE)</f>
        <v>OBS0821W3</v>
      </c>
      <c r="C408" s="11">
        <f>VLOOKUP(A408,'QAQC ID Reference Page'!A$1:G$10999,3,FALSE)</f>
        <v>44426</v>
      </c>
      <c r="D408" s="12">
        <f>VLOOKUP(A408,'QAQC ID Reference Page'!A$1:G$10999,4,FALSE)</f>
        <v>0.39027777777777778</v>
      </c>
      <c r="E408" s="3">
        <f>VLOOKUP(A408,'QAQC ID Reference Page'!A$1:G$10999,5,FALSE)</f>
        <v>1030</v>
      </c>
      <c r="F408" s="3" t="str">
        <f>VLOOKUP(A408,'QAQC ID Reference Page'!A$2:G$10999,6,FALSE)</f>
        <v>BR</v>
      </c>
      <c r="G408" s="3" t="str">
        <f>VLOOKUP(A408,'QAQC ID Reference Page'!A$2:G$10999,7,FALSE)</f>
        <v>S</v>
      </c>
      <c r="H408" s="3">
        <v>132</v>
      </c>
      <c r="I408" s="3">
        <v>134</v>
      </c>
      <c r="J408" s="3">
        <v>250</v>
      </c>
      <c r="K408" s="3">
        <f t="shared" si="6"/>
        <v>0.25</v>
      </c>
      <c r="L408" s="3">
        <f t="shared" si="9"/>
        <v>8</v>
      </c>
      <c r="M408" s="3"/>
      <c r="N408" s="3"/>
      <c r="O408" s="3"/>
      <c r="P408" s="3"/>
      <c r="Q408" s="3"/>
      <c r="R408" s="3"/>
      <c r="S408" s="3"/>
      <c r="T408" s="3"/>
      <c r="U408" s="3"/>
      <c r="V408" s="3"/>
      <c r="W408" s="3"/>
      <c r="X408" s="3"/>
      <c r="Y408" s="3"/>
      <c r="Z408" s="3"/>
      <c r="AA408" s="3"/>
      <c r="AB408" s="3"/>
    </row>
    <row r="409" spans="1:28" x14ac:dyDescent="0.2">
      <c r="A409" s="3">
        <v>11113</v>
      </c>
      <c r="B409" s="3" t="str">
        <f>VLOOKUP(A409,'QAQC ID Reference Page'!A$1:G$10999,2,FALSE)</f>
        <v>OBS0821W3</v>
      </c>
      <c r="C409" s="11">
        <f>VLOOKUP(A409,'QAQC ID Reference Page'!A$1:G$10999,3,FALSE)</f>
        <v>44426</v>
      </c>
      <c r="D409" s="12">
        <f>VLOOKUP(A409,'QAQC ID Reference Page'!A$1:G$10999,4,FALSE)</f>
        <v>0.35833333333333334</v>
      </c>
      <c r="E409" s="3">
        <f>VLOOKUP(A409,'QAQC ID Reference Page'!A$1:G$10999,5,FALSE)</f>
        <v>1009</v>
      </c>
      <c r="F409" s="3" t="str">
        <f>VLOOKUP(A409,'QAQC ID Reference Page'!A$2:G$10999,6,FALSE)</f>
        <v>TR</v>
      </c>
      <c r="G409" s="3" t="str">
        <f>VLOOKUP(A409,'QAQC ID Reference Page'!A$2:G$10999,7,FALSE)</f>
        <v>S</v>
      </c>
      <c r="H409" s="3">
        <v>132</v>
      </c>
      <c r="I409" s="3">
        <v>136</v>
      </c>
      <c r="J409" s="3">
        <v>250</v>
      </c>
      <c r="K409" s="3">
        <f t="shared" si="6"/>
        <v>0.25</v>
      </c>
      <c r="L409" s="3">
        <f t="shared" si="9"/>
        <v>16</v>
      </c>
      <c r="M409" s="3"/>
      <c r="N409" s="3"/>
      <c r="O409" s="3"/>
      <c r="P409" s="3"/>
      <c r="Q409" s="3"/>
      <c r="R409" s="3"/>
      <c r="S409" s="3"/>
      <c r="T409" s="3"/>
      <c r="U409" s="3"/>
      <c r="V409" s="3"/>
      <c r="W409" s="3"/>
      <c r="X409" s="3"/>
      <c r="Y409" s="3"/>
      <c r="Z409" s="3"/>
      <c r="AA409" s="3"/>
      <c r="AB409" s="3"/>
    </row>
    <row r="410" spans="1:28" x14ac:dyDescent="0.2">
      <c r="A410" s="3">
        <v>11114</v>
      </c>
      <c r="B410" s="3" t="str">
        <f>VLOOKUP(A410,'QAQC ID Reference Page'!A$1:G$10999,2,FALSE)</f>
        <v>OBS0821W3</v>
      </c>
      <c r="C410" s="11">
        <f>VLOOKUP(A410,'QAQC ID Reference Page'!A$1:G$10999,3,FALSE)</f>
        <v>44426</v>
      </c>
      <c r="D410" s="12">
        <f>VLOOKUP(A410,'QAQC ID Reference Page'!A$1:G$10999,4,FALSE)</f>
        <v>0.29652777777777778</v>
      </c>
      <c r="E410" s="3">
        <f>VLOOKUP(A410,'QAQC ID Reference Page'!A$1:G$10999,5,FALSE)</f>
        <v>1013</v>
      </c>
      <c r="F410" s="3" t="str">
        <f>VLOOKUP(A410,'QAQC ID Reference Page'!A$2:G$10999,6,FALSE)</f>
        <v>EFR</v>
      </c>
      <c r="G410" s="3" t="str">
        <f>VLOOKUP(A410,'QAQC ID Reference Page'!A$2:G$10999,7,FALSE)</f>
        <v>S</v>
      </c>
      <c r="H410" s="3">
        <v>133</v>
      </c>
      <c r="I410" s="3">
        <v>138</v>
      </c>
      <c r="J410" s="3">
        <v>250</v>
      </c>
      <c r="K410" s="3">
        <f t="shared" si="6"/>
        <v>0.25</v>
      </c>
      <c r="L410" s="3">
        <f t="shared" si="9"/>
        <v>20</v>
      </c>
      <c r="M410" s="3"/>
      <c r="N410" s="3"/>
      <c r="O410" s="3"/>
      <c r="P410" s="3"/>
      <c r="Q410" s="3"/>
      <c r="R410" s="3"/>
      <c r="S410" s="3"/>
      <c r="T410" s="3"/>
      <c r="U410" s="3"/>
      <c r="V410" s="3"/>
      <c r="W410" s="3"/>
      <c r="X410" s="3"/>
      <c r="Y410" s="3"/>
      <c r="Z410" s="3"/>
      <c r="AA410" s="3"/>
      <c r="AB410" s="3"/>
    </row>
    <row r="411" spans="1:28" x14ac:dyDescent="0.2">
      <c r="A411" s="3">
        <v>11115</v>
      </c>
      <c r="B411" s="3" t="str">
        <f>VLOOKUP(A411,'QAQC ID Reference Page'!A$1:G$10999,2,FALSE)</f>
        <v>OBS0821W3</v>
      </c>
      <c r="C411" s="11">
        <f>VLOOKUP(A411,'QAQC ID Reference Page'!A$1:G$10999,3,FALSE)</f>
        <v>44426</v>
      </c>
      <c r="D411" s="12">
        <f>VLOOKUP(A411,'QAQC ID Reference Page'!A$1:G$10999,4,FALSE)</f>
        <v>0.30902777777777779</v>
      </c>
      <c r="E411" s="3">
        <f>VLOOKUP(A411,'QAQC ID Reference Page'!A$1:G$10999,5,FALSE)</f>
        <v>1028</v>
      </c>
      <c r="F411" s="3" t="str">
        <f>VLOOKUP(A411,'QAQC ID Reference Page'!A$2:G$10999,6,FALSE)</f>
        <v>G6</v>
      </c>
      <c r="G411" s="3" t="str">
        <f>VLOOKUP(A411,'QAQC ID Reference Page'!A$2:G$10999,7,FALSE)</f>
        <v>S</v>
      </c>
      <c r="H411" s="3">
        <v>128</v>
      </c>
      <c r="I411" s="3">
        <v>132</v>
      </c>
      <c r="J411" s="3">
        <v>250</v>
      </c>
      <c r="K411" s="3">
        <f t="shared" si="6"/>
        <v>0.25</v>
      </c>
      <c r="L411" s="3">
        <f t="shared" si="9"/>
        <v>16</v>
      </c>
      <c r="M411" s="3"/>
      <c r="N411" s="3"/>
      <c r="O411" s="3"/>
      <c r="P411" s="3"/>
      <c r="Q411" s="3"/>
      <c r="R411" s="3"/>
      <c r="S411" s="3"/>
      <c r="T411" s="3"/>
      <c r="U411" s="3"/>
      <c r="V411" s="3"/>
      <c r="W411" s="3"/>
      <c r="X411" s="3"/>
      <c r="Y411" s="3"/>
      <c r="Z411" s="3"/>
      <c r="AA411" s="3"/>
      <c r="AB411" s="3"/>
    </row>
    <row r="412" spans="1:28" x14ac:dyDescent="0.2">
      <c r="A412" s="3">
        <v>11116</v>
      </c>
      <c r="B412" s="3" t="str">
        <f>VLOOKUP(A412,'QAQC ID Reference Page'!A$1:G$10999,2,FALSE)</f>
        <v>OBS0821W3</v>
      </c>
      <c r="C412" s="11">
        <f>VLOOKUP(A412,'QAQC ID Reference Page'!A$1:G$10999,3,FALSE)</f>
        <v>44426</v>
      </c>
      <c r="D412" s="12">
        <f>VLOOKUP(A412,'QAQC ID Reference Page'!A$1:G$10999,4,FALSE)</f>
        <v>0.34583333333333333</v>
      </c>
      <c r="E412" s="3">
        <f>VLOOKUP(A412,'QAQC ID Reference Page'!A$1:G$10999,5,FALSE)</f>
        <v>1010</v>
      </c>
      <c r="F412" s="3" t="str">
        <f>VLOOKUP(A412,'QAQC ID Reference Page'!A$2:G$10999,6,FALSE)</f>
        <v>MR</v>
      </c>
      <c r="G412" s="3" t="str">
        <f>VLOOKUP(A412,'QAQC ID Reference Page'!A$2:G$10999,7,FALSE)</f>
        <v>S</v>
      </c>
      <c r="H412" s="3">
        <v>130</v>
      </c>
      <c r="I412" s="3">
        <v>134</v>
      </c>
      <c r="J412" s="3">
        <v>250</v>
      </c>
      <c r="K412" s="3">
        <f t="shared" si="6"/>
        <v>0.25</v>
      </c>
      <c r="L412" s="3">
        <f t="shared" si="9"/>
        <v>16</v>
      </c>
      <c r="M412" s="3"/>
      <c r="N412" s="3"/>
      <c r="O412" s="3"/>
      <c r="P412" s="3"/>
      <c r="Q412" s="3"/>
      <c r="R412" s="3"/>
      <c r="S412" s="3"/>
      <c r="T412" s="3"/>
      <c r="U412" s="3"/>
      <c r="V412" s="3"/>
      <c r="W412" s="3"/>
      <c r="X412" s="3"/>
      <c r="Y412" s="3"/>
      <c r="Z412" s="3"/>
      <c r="AA412" s="3"/>
      <c r="AB412" s="3"/>
    </row>
    <row r="413" spans="1:28" x14ac:dyDescent="0.2">
      <c r="A413" s="3">
        <v>11117</v>
      </c>
      <c r="B413" s="3" t="str">
        <f>VLOOKUP(A413,'QAQC ID Reference Page'!A$1:G$10999,2,FALSE)</f>
        <v>OBS0821W3</v>
      </c>
      <c r="C413" s="11">
        <f>VLOOKUP(A413,'QAQC ID Reference Page'!A$1:G$10999,3,FALSE)</f>
        <v>44426</v>
      </c>
      <c r="D413" s="12">
        <f>VLOOKUP(A413,'QAQC ID Reference Page'!A$1:G$10999,4,FALSE)</f>
        <v>0.34583333333333333</v>
      </c>
      <c r="E413" s="3">
        <f>VLOOKUP(A413,'QAQC ID Reference Page'!A$1:G$10999,5,FALSE)</f>
        <v>1034</v>
      </c>
      <c r="F413" s="3" t="str">
        <f>VLOOKUP(A413,'QAQC ID Reference Page'!A$2:G$10999,6,FALSE)</f>
        <v>MR</v>
      </c>
      <c r="G413" s="3" t="str">
        <f>VLOOKUP(A413,'QAQC ID Reference Page'!A$2:G$10999,7,FALSE)</f>
        <v>B</v>
      </c>
      <c r="H413" s="3">
        <v>132</v>
      </c>
      <c r="I413" s="3">
        <v>142</v>
      </c>
      <c r="J413" s="3">
        <v>250</v>
      </c>
      <c r="K413" s="3">
        <f t="shared" si="6"/>
        <v>0.25</v>
      </c>
      <c r="L413" s="3">
        <f t="shared" si="9"/>
        <v>40</v>
      </c>
      <c r="M413" s="3"/>
      <c r="N413" s="3"/>
      <c r="O413" s="3"/>
      <c r="P413" s="3"/>
      <c r="Q413" s="3"/>
      <c r="R413" s="3"/>
      <c r="S413" s="3"/>
      <c r="T413" s="3"/>
      <c r="U413" s="3"/>
      <c r="V413" s="3"/>
      <c r="W413" s="3"/>
      <c r="X413" s="3"/>
      <c r="Y413" s="3"/>
      <c r="Z413" s="3"/>
      <c r="AA413" s="3"/>
      <c r="AB413" s="3"/>
    </row>
    <row r="414" spans="1:28" x14ac:dyDescent="0.2">
      <c r="A414" s="3">
        <v>11118</v>
      </c>
      <c r="B414" s="3" t="str">
        <f>VLOOKUP(A414,'QAQC ID Reference Page'!A$1:G$10999,2,FALSE)</f>
        <v>OBS0821W3</v>
      </c>
      <c r="C414" s="11">
        <f>VLOOKUP(A414,'QAQC ID Reference Page'!A$1:G$10999,3,FALSE)</f>
        <v>44427</v>
      </c>
      <c r="D414" s="12">
        <f>VLOOKUP(A414,'QAQC ID Reference Page'!A$1:G$10999,4,FALSE)</f>
        <v>0.33263888888888887</v>
      </c>
      <c r="E414" s="3">
        <f>VLOOKUP(A414,'QAQC ID Reference Page'!A$1:G$10999,5,FALSE)</f>
        <v>1005</v>
      </c>
      <c r="F414" s="3" t="str">
        <f>VLOOKUP(A414,'QAQC ID Reference Page'!A$2:G$10999,6,FALSE)</f>
        <v>BSR</v>
      </c>
      <c r="G414" s="3" t="str">
        <f>VLOOKUP(A414,'QAQC ID Reference Page'!A$2:G$10999,7,FALSE)</f>
        <v>S</v>
      </c>
      <c r="H414" s="3">
        <v>128</v>
      </c>
      <c r="I414" s="3">
        <v>142</v>
      </c>
      <c r="J414" s="3">
        <v>186</v>
      </c>
      <c r="K414" s="3">
        <f t="shared" si="6"/>
        <v>0.186</v>
      </c>
      <c r="L414" s="26">
        <f t="shared" si="9"/>
        <v>75.268817204301072</v>
      </c>
      <c r="M414" s="3"/>
      <c r="N414" s="3"/>
      <c r="O414" s="3"/>
      <c r="P414" s="3"/>
      <c r="Q414" s="3"/>
      <c r="R414" s="3"/>
      <c r="S414" s="3"/>
      <c r="T414" s="3"/>
      <c r="U414" s="3"/>
      <c r="V414" s="3"/>
      <c r="W414" s="3"/>
      <c r="X414" s="3"/>
      <c r="Y414" s="3"/>
      <c r="Z414" s="3"/>
      <c r="AA414" s="3"/>
      <c r="AB414" s="3"/>
    </row>
    <row r="415" spans="1:28" x14ac:dyDescent="0.2">
      <c r="A415" s="3">
        <v>11119</v>
      </c>
      <c r="B415" s="3" t="str">
        <f>VLOOKUP(A415,'QAQC ID Reference Page'!A$1:G$10999,2,FALSE)</f>
        <v>OBS0821W3</v>
      </c>
      <c r="C415" s="11">
        <f>VLOOKUP(A415,'QAQC ID Reference Page'!A$1:G$10999,3,FALSE)</f>
        <v>44427</v>
      </c>
      <c r="D415" s="12">
        <f>VLOOKUP(A415,'QAQC ID Reference Page'!A$1:G$10999,4,FALSE)</f>
        <v>0.34930555555555554</v>
      </c>
      <c r="E415" s="3">
        <f>VLOOKUP(A415,'QAQC ID Reference Page'!A$1:G$10999,5,FALSE)</f>
        <v>1040</v>
      </c>
      <c r="F415" s="3" t="str">
        <f>VLOOKUP(A415,'QAQC ID Reference Page'!A$2:G$10999,6,FALSE)</f>
        <v>D11</v>
      </c>
      <c r="G415" s="3" t="str">
        <f>VLOOKUP(A415,'QAQC ID Reference Page'!A$2:G$10999,7,FALSE)</f>
        <v>S</v>
      </c>
      <c r="H415" s="3">
        <v>127</v>
      </c>
      <c r="I415" s="3">
        <v>140</v>
      </c>
      <c r="J415" s="3">
        <v>250</v>
      </c>
      <c r="K415" s="3">
        <f t="shared" si="6"/>
        <v>0.25</v>
      </c>
      <c r="L415" s="3">
        <f t="shared" si="9"/>
        <v>52</v>
      </c>
      <c r="M415" s="3"/>
      <c r="N415" s="3"/>
      <c r="O415" s="3"/>
      <c r="P415" s="3"/>
      <c r="Q415" s="3"/>
      <c r="R415" s="3"/>
      <c r="S415" s="3"/>
      <c r="T415" s="3"/>
      <c r="U415" s="3"/>
      <c r="V415" s="3"/>
      <c r="W415" s="3"/>
      <c r="X415" s="3"/>
      <c r="Y415" s="3"/>
      <c r="Z415" s="3"/>
      <c r="AA415" s="3"/>
      <c r="AB415" s="3"/>
    </row>
    <row r="416" spans="1:28" x14ac:dyDescent="0.2">
      <c r="A416" s="3">
        <v>11120</v>
      </c>
      <c r="B416" s="3" t="str">
        <f>VLOOKUP(A416,'QAQC ID Reference Page'!A$1:G$10999,2,FALSE)</f>
        <v>OBS0821W3</v>
      </c>
      <c r="C416" s="11">
        <f>VLOOKUP(A416,'QAQC ID Reference Page'!A$1:G$10999,3,FALSE)</f>
        <v>44427</v>
      </c>
      <c r="D416" s="12">
        <f>VLOOKUP(A416,'QAQC ID Reference Page'!A$1:G$10999,4,FALSE)</f>
        <v>0.40416666666666667</v>
      </c>
      <c r="E416" s="3">
        <f>VLOOKUP(A416,'QAQC ID Reference Page'!A$1:G$10999,5,FALSE)</f>
        <v>1024</v>
      </c>
      <c r="F416" s="3" t="str">
        <f>VLOOKUP(A416,'QAQC ID Reference Page'!A$2:G$10999,6,FALSE)</f>
        <v>C7C</v>
      </c>
      <c r="G416" s="3" t="str">
        <f>VLOOKUP(A416,'QAQC ID Reference Page'!A$2:G$10999,7,FALSE)</f>
        <v>S</v>
      </c>
      <c r="H416" s="3">
        <v>128</v>
      </c>
      <c r="I416" s="3">
        <v>140</v>
      </c>
      <c r="J416" s="3">
        <v>250</v>
      </c>
      <c r="K416" s="3">
        <f t="shared" si="6"/>
        <v>0.25</v>
      </c>
      <c r="L416" s="3">
        <f t="shared" si="9"/>
        <v>48</v>
      </c>
      <c r="M416" s="3"/>
      <c r="N416" s="3"/>
      <c r="O416" s="3"/>
      <c r="P416" s="3"/>
      <c r="Q416" s="3"/>
      <c r="R416" s="3"/>
      <c r="S416" s="3"/>
      <c r="T416" s="3"/>
      <c r="U416" s="3"/>
      <c r="V416" s="3"/>
      <c r="W416" s="3"/>
      <c r="X416" s="3"/>
      <c r="Y416" s="3"/>
      <c r="Z416" s="3"/>
      <c r="AA416" s="3"/>
      <c r="AB416" s="3"/>
    </row>
    <row r="417" spans="1:28" x14ac:dyDescent="0.2">
      <c r="A417" s="3">
        <v>11121</v>
      </c>
      <c r="B417" s="3" t="str">
        <f>VLOOKUP(A417,'QAQC ID Reference Page'!A$1:G$10999,2,FALSE)</f>
        <v>OBS0821W3</v>
      </c>
      <c r="C417" s="11">
        <f>VLOOKUP(A417,'QAQC ID Reference Page'!A$1:G$10999,3,FALSE)</f>
        <v>44427</v>
      </c>
      <c r="D417" s="12">
        <f>VLOOKUP(A417,'QAQC ID Reference Page'!A$1:G$10999,4,FALSE)</f>
        <v>0.31666666666666665</v>
      </c>
      <c r="E417" s="3">
        <f>VLOOKUP(A417,'QAQC ID Reference Page'!A$1:G$10999,5,FALSE)</f>
        <v>1009</v>
      </c>
      <c r="F417" s="3" t="str">
        <f>VLOOKUP(A417,'QAQC ID Reference Page'!A$2:G$10999,6,FALSE)</f>
        <v>B11</v>
      </c>
      <c r="G417" s="3" t="str">
        <f>VLOOKUP(A417,'QAQC ID Reference Page'!A$2:G$10999,7,FALSE)</f>
        <v>S</v>
      </c>
      <c r="H417" s="3">
        <v>127</v>
      </c>
      <c r="I417" s="3">
        <v>141</v>
      </c>
      <c r="J417" s="3">
        <v>250</v>
      </c>
      <c r="K417" s="3">
        <f t="shared" si="6"/>
        <v>0.25</v>
      </c>
      <c r="L417" s="3">
        <f t="shared" si="9"/>
        <v>56</v>
      </c>
      <c r="M417" s="3"/>
      <c r="N417" s="3"/>
      <c r="O417" s="3"/>
      <c r="P417" s="3"/>
      <c r="Q417" s="3"/>
      <c r="R417" s="3"/>
      <c r="S417" s="3"/>
      <c r="T417" s="3"/>
      <c r="U417" s="3"/>
      <c r="V417" s="3"/>
      <c r="W417" s="3"/>
      <c r="X417" s="3"/>
      <c r="Y417" s="3"/>
      <c r="Z417" s="3"/>
      <c r="AA417" s="3"/>
      <c r="AB417" s="3"/>
    </row>
    <row r="418" spans="1:28" x14ac:dyDescent="0.2">
      <c r="A418" s="3">
        <v>11122</v>
      </c>
      <c r="B418" s="3" t="str">
        <f>VLOOKUP(A418,'QAQC ID Reference Page'!A$1:G$10999,2,FALSE)</f>
        <v>OBS0821W3</v>
      </c>
      <c r="C418" s="11">
        <f>VLOOKUP(A418,'QAQC ID Reference Page'!A$1:G$10999,3,FALSE)</f>
        <v>44427</v>
      </c>
      <c r="D418" s="12">
        <f>VLOOKUP(A418,'QAQC ID Reference Page'!A$1:G$10999,4,FALSE)</f>
        <v>0.4597222222222222</v>
      </c>
      <c r="E418" s="3">
        <f>VLOOKUP(A418,'QAQC ID Reference Page'!A$1:G$10999,5,FALSE)</f>
        <v>1006</v>
      </c>
      <c r="F418" s="3" t="str">
        <f>VLOOKUP(A418,'QAQC ID Reference Page'!A$2:G$10999,6,FALSE)</f>
        <v>WFR</v>
      </c>
      <c r="G418" s="3" t="str">
        <f>VLOOKUP(A418,'QAQC ID Reference Page'!A$2:G$10999,7,FALSE)</f>
        <v>S</v>
      </c>
      <c r="H418" s="3">
        <v>126</v>
      </c>
      <c r="I418" s="3">
        <v>140</v>
      </c>
      <c r="J418" s="3">
        <v>250</v>
      </c>
      <c r="K418" s="3">
        <f t="shared" si="6"/>
        <v>0.25</v>
      </c>
      <c r="L418" s="3">
        <f t="shared" si="9"/>
        <v>56</v>
      </c>
      <c r="M418" s="3"/>
      <c r="N418" s="3"/>
      <c r="O418" s="3"/>
      <c r="P418" s="3"/>
      <c r="Q418" s="3"/>
      <c r="R418" s="3"/>
      <c r="S418" s="3"/>
      <c r="T418" s="3"/>
      <c r="U418" s="3"/>
      <c r="V418" s="3"/>
      <c r="W418" s="3"/>
      <c r="X418" s="3"/>
      <c r="Y418" s="3"/>
      <c r="Z418" s="3"/>
      <c r="AA418" s="3"/>
      <c r="AB418" s="3"/>
    </row>
    <row r="419" spans="1:28" x14ac:dyDescent="0.2">
      <c r="A419" s="3">
        <v>11123</v>
      </c>
      <c r="B419" s="3" t="str">
        <f>VLOOKUP(A419,'QAQC ID Reference Page'!A$1:G$10999,2,FALSE)</f>
        <v>OBS0821W3</v>
      </c>
      <c r="C419" s="11">
        <f>VLOOKUP(A419,'QAQC ID Reference Page'!A$1:G$10999,3,FALSE)</f>
        <v>44427</v>
      </c>
      <c r="D419" s="12">
        <f>VLOOKUP(A419,'QAQC ID Reference Page'!A$1:G$10999,4,FALSE)</f>
        <v>0.50069444444444444</v>
      </c>
      <c r="E419" s="3">
        <f>VLOOKUP(A419,'QAQC ID Reference Page'!A$1:G$10999,5,FALSE)</f>
        <v>1033</v>
      </c>
      <c r="F419" s="3" t="str">
        <f>VLOOKUP(A419,'QAQC ID Reference Page'!A$2:G$10999,6,FALSE)</f>
        <v>C1</v>
      </c>
      <c r="G419" s="3" t="str">
        <f>VLOOKUP(A419,'QAQC ID Reference Page'!A$2:G$10999,7,FALSE)</f>
        <v>B</v>
      </c>
      <c r="H419" s="3">
        <v>128</v>
      </c>
      <c r="I419" s="3">
        <v>145</v>
      </c>
      <c r="J419" s="3">
        <v>250</v>
      </c>
      <c r="K419" s="3">
        <f t="shared" si="6"/>
        <v>0.25</v>
      </c>
      <c r="L419" s="3">
        <f t="shared" si="9"/>
        <v>68</v>
      </c>
      <c r="M419" s="3"/>
      <c r="N419" s="3"/>
      <c r="O419" s="3"/>
      <c r="P419" s="3"/>
      <c r="Q419" s="3"/>
      <c r="R419" s="3"/>
      <c r="S419" s="3"/>
      <c r="T419" s="3"/>
      <c r="U419" s="3"/>
      <c r="V419" s="3"/>
      <c r="W419" s="3"/>
      <c r="X419" s="3"/>
      <c r="Y419" s="3"/>
      <c r="Z419" s="3"/>
      <c r="AA419" s="3"/>
      <c r="AB419" s="3"/>
    </row>
    <row r="420" spans="1:28" x14ac:dyDescent="0.2">
      <c r="A420" s="3">
        <v>11124</v>
      </c>
      <c r="B420" s="3" t="str">
        <f>VLOOKUP(A420,'QAQC ID Reference Page'!A$1:G$10999,2,FALSE)</f>
        <v>OBS0821W3</v>
      </c>
      <c r="C420" s="11">
        <f>VLOOKUP(A420,'QAQC ID Reference Page'!A$1:G$10999,3,FALSE)</f>
        <v>44427</v>
      </c>
      <c r="D420" s="12">
        <f>VLOOKUP(A420,'QAQC ID Reference Page'!A$1:G$10999,4,FALSE)</f>
        <v>0.50069444444444444</v>
      </c>
      <c r="E420" s="3">
        <f>VLOOKUP(A420,'QAQC ID Reference Page'!A$1:G$10999,5,FALSE)</f>
        <v>1026</v>
      </c>
      <c r="F420" s="3" t="str">
        <f>VLOOKUP(A420,'QAQC ID Reference Page'!A$2:G$10999,6,FALSE)</f>
        <v>C1</v>
      </c>
      <c r="G420" s="3" t="str">
        <f>VLOOKUP(A420,'QAQC ID Reference Page'!A$2:G$10999,7,FALSE)</f>
        <v>S</v>
      </c>
      <c r="H420" s="3">
        <v>132</v>
      </c>
      <c r="I420" s="3">
        <v>147</v>
      </c>
      <c r="J420" s="3">
        <v>250</v>
      </c>
      <c r="K420" s="3">
        <f t="shared" si="6"/>
        <v>0.25</v>
      </c>
      <c r="L420" s="3">
        <f t="shared" si="9"/>
        <v>60</v>
      </c>
      <c r="M420" s="3"/>
      <c r="N420" s="3"/>
      <c r="O420" s="3"/>
      <c r="P420" s="3"/>
      <c r="Q420" s="3"/>
      <c r="R420" s="3"/>
      <c r="S420" s="3"/>
      <c r="T420" s="3"/>
      <c r="U420" s="3"/>
      <c r="V420" s="3"/>
      <c r="W420" s="3"/>
      <c r="X420" s="3"/>
      <c r="Y420" s="3"/>
      <c r="Z420" s="3"/>
      <c r="AA420" s="3"/>
      <c r="AB420" s="3"/>
    </row>
    <row r="421" spans="1:28" x14ac:dyDescent="0.2">
      <c r="A421" s="3">
        <v>11125</v>
      </c>
      <c r="B421" s="3" t="str">
        <f>VLOOKUP(A421,'QAQC ID Reference Page'!A$1:G$10999,2,FALSE)</f>
        <v>OBS0821W3</v>
      </c>
      <c r="C421" s="11">
        <f>VLOOKUP(A421,'QAQC ID Reference Page'!A$1:G$10999,3,FALSE)</f>
        <v>44427</v>
      </c>
      <c r="D421" s="12">
        <f>VLOOKUP(A421,'QAQC ID Reference Page'!A$1:G$10999,4,FALSE)</f>
        <v>0.49236111111111114</v>
      </c>
      <c r="E421" s="3">
        <f>VLOOKUP(A421,'QAQC ID Reference Page'!A$1:G$10999,5,FALSE)</f>
        <v>1027</v>
      </c>
      <c r="F421" s="3" t="str">
        <f>VLOOKUP(A421,'QAQC ID Reference Page'!A$2:G$10999,6,FALSE)</f>
        <v>D1</v>
      </c>
      <c r="G421" s="3" t="str">
        <f>VLOOKUP(A421,'QAQC ID Reference Page'!A$2:G$10999,7,FALSE)</f>
        <v>S</v>
      </c>
      <c r="H421" s="3">
        <v>130</v>
      </c>
      <c r="I421" s="3">
        <v>145</v>
      </c>
      <c r="J421" s="3">
        <v>250</v>
      </c>
      <c r="K421" s="3">
        <f t="shared" si="6"/>
        <v>0.25</v>
      </c>
      <c r="L421" s="3">
        <f t="shared" si="9"/>
        <v>60</v>
      </c>
      <c r="M421" s="3"/>
      <c r="N421" s="3"/>
      <c r="O421" s="3"/>
      <c r="P421" s="3"/>
      <c r="Q421" s="3"/>
      <c r="R421" s="3"/>
      <c r="S421" s="3"/>
      <c r="T421" s="3"/>
      <c r="U421" s="3"/>
      <c r="V421" s="3"/>
      <c r="W421" s="3"/>
      <c r="X421" s="3"/>
      <c r="Y421" s="3"/>
      <c r="Z421" s="3"/>
      <c r="AA421" s="3"/>
      <c r="AB421" s="3"/>
    </row>
    <row r="422" spans="1:28" x14ac:dyDescent="0.2">
      <c r="A422" s="3">
        <v>11126</v>
      </c>
      <c r="B422" s="3" t="str">
        <f>VLOOKUP(A422,'QAQC ID Reference Page'!A$1:G$10999,2,FALSE)</f>
        <v>OBS0821W3</v>
      </c>
      <c r="C422" s="11">
        <f>VLOOKUP(A422,'QAQC ID Reference Page'!A$1:G$10999,3,FALSE)</f>
        <v>44427</v>
      </c>
      <c r="D422" s="12">
        <f>VLOOKUP(A422,'QAQC ID Reference Page'!A$1:G$10999,4,FALSE)</f>
        <v>0.37847222222222221</v>
      </c>
      <c r="E422" s="3">
        <f>VLOOKUP(A422,'QAQC ID Reference Page'!A$1:G$10999,5,FALSE)</f>
        <v>1008</v>
      </c>
      <c r="F422" s="3" t="str">
        <f>VLOOKUP(A422,'QAQC ID Reference Page'!A$2:G$10999,6,FALSE)</f>
        <v>C9</v>
      </c>
      <c r="G422" s="3" t="str">
        <f>VLOOKUP(A422,'QAQC ID Reference Page'!A$2:G$10999,7,FALSE)</f>
        <v>S</v>
      </c>
      <c r="H422" s="3">
        <v>129</v>
      </c>
      <c r="I422" s="3">
        <v>145</v>
      </c>
      <c r="J422" s="3">
        <v>250</v>
      </c>
      <c r="K422" s="3">
        <f t="shared" si="6"/>
        <v>0.25</v>
      </c>
      <c r="L422" s="3">
        <f t="shared" si="9"/>
        <v>64</v>
      </c>
      <c r="M422" s="3"/>
      <c r="N422" s="3"/>
      <c r="O422" s="3"/>
      <c r="P422" s="3"/>
      <c r="Q422" s="3"/>
      <c r="R422" s="3"/>
      <c r="S422" s="3"/>
      <c r="T422" s="3"/>
      <c r="U422" s="3"/>
      <c r="V422" s="3"/>
      <c r="W422" s="3"/>
      <c r="X422" s="3"/>
      <c r="Y422" s="3"/>
      <c r="Z422" s="3"/>
      <c r="AA422" s="3"/>
      <c r="AB422" s="3"/>
    </row>
    <row r="423" spans="1:28" x14ac:dyDescent="0.2">
      <c r="A423" s="3">
        <v>11127</v>
      </c>
      <c r="B423" s="3" t="str">
        <f>VLOOKUP(A423,'QAQC ID Reference Page'!A$1:G$10999,2,FALSE)</f>
        <v>OBS0821W3</v>
      </c>
      <c r="C423" s="11">
        <f>VLOOKUP(A423,'QAQC ID Reference Page'!A$1:G$10999,3,FALSE)</f>
        <v>44427</v>
      </c>
      <c r="D423" s="12">
        <f>VLOOKUP(A423,'QAQC ID Reference Page'!A$1:G$10999,4,FALSE)</f>
        <v>0.44097222222222221</v>
      </c>
      <c r="E423" s="3">
        <f>VLOOKUP(A423,'QAQC ID Reference Page'!A$1:G$10999,5,FALSE)</f>
        <v>1011</v>
      </c>
      <c r="F423" s="3" t="str">
        <f>VLOOKUP(A423,'QAQC ID Reference Page'!A$2:G$10999,6,FALSE)</f>
        <v>C5-1</v>
      </c>
      <c r="G423" s="3" t="str">
        <f>VLOOKUP(A423,'QAQC ID Reference Page'!A$2:G$10999,7,FALSE)</f>
        <v>S</v>
      </c>
      <c r="H423" s="3">
        <v>131</v>
      </c>
      <c r="I423" s="3">
        <v>142</v>
      </c>
      <c r="J423" s="3">
        <v>250</v>
      </c>
      <c r="K423" s="3">
        <f t="shared" si="6"/>
        <v>0.25</v>
      </c>
      <c r="L423" s="3">
        <f t="shared" si="9"/>
        <v>44</v>
      </c>
      <c r="M423" s="3"/>
      <c r="N423" s="3"/>
      <c r="O423" s="3"/>
      <c r="P423" s="3"/>
      <c r="Q423" s="3"/>
      <c r="R423" s="3"/>
      <c r="S423" s="3"/>
      <c r="T423" s="3"/>
      <c r="U423" s="3"/>
      <c r="V423" s="3"/>
      <c r="W423" s="3"/>
      <c r="X423" s="3"/>
      <c r="Y423" s="3"/>
      <c r="Z423" s="3"/>
      <c r="AA423" s="3"/>
      <c r="AB423" s="3"/>
    </row>
    <row r="424" spans="1:28" x14ac:dyDescent="0.2">
      <c r="A424" s="3">
        <v>11128</v>
      </c>
      <c r="B424" s="3" t="str">
        <f>VLOOKUP(A424,'QAQC ID Reference Page'!A$1:G$10999,2,FALSE)</f>
        <v>OBS0821W3</v>
      </c>
      <c r="C424" s="11">
        <f>VLOOKUP(A424,'QAQC ID Reference Page'!A$1:G$10999,3,FALSE)</f>
        <v>44427</v>
      </c>
      <c r="D424" s="12">
        <f>VLOOKUP(A424,'QAQC ID Reference Page'!A$1:G$10999,4,FALSE)</f>
        <v>0.47083333333333333</v>
      </c>
      <c r="E424" s="3">
        <f>VLOOKUP(A424,'QAQC ID Reference Page'!A$1:G$10999,5,FALSE)</f>
        <v>1022</v>
      </c>
      <c r="F424" s="3" t="str">
        <f>VLOOKUP(A424,'QAQC ID Reference Page'!A$2:G$10999,6,FALSE)</f>
        <v>BLB</v>
      </c>
      <c r="G424" s="3" t="str">
        <f>VLOOKUP(A424,'QAQC ID Reference Page'!A$2:G$10999,7,FALSE)</f>
        <v>S</v>
      </c>
      <c r="H424" s="3">
        <v>133</v>
      </c>
      <c r="I424" s="3">
        <v>148</v>
      </c>
      <c r="J424" s="3">
        <v>250</v>
      </c>
      <c r="K424" s="3">
        <f t="shared" si="6"/>
        <v>0.25</v>
      </c>
      <c r="L424" s="3">
        <f t="shared" si="9"/>
        <v>60</v>
      </c>
      <c r="M424" s="3"/>
      <c r="N424" s="3"/>
      <c r="O424" s="3"/>
      <c r="P424" s="3"/>
      <c r="Q424" s="3"/>
      <c r="R424" s="3"/>
      <c r="S424" s="3"/>
      <c r="T424" s="3"/>
      <c r="U424" s="3"/>
      <c r="V424" s="3"/>
      <c r="W424" s="3"/>
      <c r="X424" s="3"/>
      <c r="Y424" s="3"/>
      <c r="Z424" s="3"/>
      <c r="AA424" s="3"/>
      <c r="AB424" s="3"/>
    </row>
    <row r="425" spans="1:28" x14ac:dyDescent="0.2">
      <c r="A425" s="3">
        <v>11129</v>
      </c>
      <c r="B425" s="3" t="str">
        <f>VLOOKUP(A425,'QAQC ID Reference Page'!A$1:G$10999,2,FALSE)</f>
        <v>OBS0821W3</v>
      </c>
      <c r="C425" s="11">
        <f>VLOOKUP(A425,'QAQC ID Reference Page'!A$1:G$10999,3,FALSE)</f>
        <v>44427</v>
      </c>
      <c r="D425" s="12">
        <f>VLOOKUP(A425,'QAQC ID Reference Page'!A$1:G$10999,4,FALSE)</f>
        <v>0.4513888888888889</v>
      </c>
      <c r="E425" s="3">
        <f>VLOOKUP(A425,'QAQC ID Reference Page'!A$1:G$10999,5,FALSE)</f>
        <v>1019</v>
      </c>
      <c r="F425" s="3" t="str">
        <f>VLOOKUP(A425,'QAQC ID Reference Page'!A$2:G$10999,6,FALSE)</f>
        <v>C4</v>
      </c>
      <c r="G425" s="3" t="str">
        <f>VLOOKUP(A425,'QAQC ID Reference Page'!A$2:G$10999,7,FALSE)</f>
        <v>S</v>
      </c>
      <c r="H425" s="3">
        <v>133</v>
      </c>
      <c r="I425" s="3">
        <v>148</v>
      </c>
      <c r="J425" s="3">
        <v>250</v>
      </c>
      <c r="K425" s="3">
        <f t="shared" si="6"/>
        <v>0.25</v>
      </c>
      <c r="L425" s="3">
        <f t="shared" si="9"/>
        <v>60</v>
      </c>
      <c r="M425" s="3"/>
      <c r="N425" s="3"/>
      <c r="O425" s="3"/>
      <c r="P425" s="3"/>
      <c r="Q425" s="3"/>
      <c r="R425" s="3"/>
      <c r="S425" s="3"/>
      <c r="T425" s="3"/>
      <c r="U425" s="3"/>
      <c r="V425" s="3"/>
      <c r="W425" s="3"/>
      <c r="X425" s="3"/>
      <c r="Y425" s="3"/>
      <c r="Z425" s="3"/>
      <c r="AA425" s="3"/>
      <c r="AB425" s="3"/>
    </row>
    <row r="426" spans="1:28" x14ac:dyDescent="0.2">
      <c r="A426" s="3">
        <v>11130</v>
      </c>
      <c r="B426" s="3" t="str">
        <f>VLOOKUP(A426,'QAQC ID Reference Page'!A$1:G$10999,2,FALSE)</f>
        <v>OBS0821W3</v>
      </c>
      <c r="C426" s="11">
        <f>VLOOKUP(A426,'QAQC ID Reference Page'!A$1:G$10999,3,FALSE)</f>
        <v>44427</v>
      </c>
      <c r="D426" s="12">
        <f>VLOOKUP(A426,'QAQC ID Reference Page'!A$1:G$10999,4,FALSE)</f>
        <v>0.54861111111111116</v>
      </c>
      <c r="E426" s="3">
        <f>VLOOKUP(A426,'QAQC ID Reference Page'!A$1:G$10999,5,FALSE)</f>
        <v>1035</v>
      </c>
      <c r="F426" s="3" t="str">
        <f>VLOOKUP(A426,'QAQC ID Reference Page'!A$2:G$10999,6,FALSE)</f>
        <v>B4</v>
      </c>
      <c r="G426" s="3" t="str">
        <f>VLOOKUP(A426,'QAQC ID Reference Page'!A$2:G$10999,7,FALSE)</f>
        <v>S</v>
      </c>
      <c r="H426" s="3">
        <v>130</v>
      </c>
      <c r="I426" s="3">
        <v>146</v>
      </c>
      <c r="J426" s="3">
        <v>250</v>
      </c>
      <c r="K426" s="3">
        <f t="shared" si="6"/>
        <v>0.25</v>
      </c>
      <c r="L426" s="3">
        <f t="shared" si="9"/>
        <v>64</v>
      </c>
      <c r="M426" s="3"/>
      <c r="N426" s="3"/>
      <c r="O426" s="3"/>
      <c r="P426" s="3"/>
      <c r="Q426" s="3"/>
      <c r="R426" s="3"/>
      <c r="S426" s="3"/>
      <c r="T426" s="3"/>
      <c r="U426" s="3"/>
      <c r="V426" s="3"/>
      <c r="W426" s="3"/>
      <c r="X426" s="3"/>
      <c r="Y426" s="3"/>
      <c r="Z426" s="3"/>
      <c r="AA426" s="3"/>
      <c r="AB426" s="3"/>
    </row>
    <row r="427" spans="1:28" x14ac:dyDescent="0.2">
      <c r="A427" s="3">
        <v>11131</v>
      </c>
      <c r="B427" s="3" t="str">
        <f>VLOOKUP(A427,'QAQC ID Reference Page'!A$1:G$10999,2,FALSE)</f>
        <v>OBS0821W3</v>
      </c>
      <c r="C427" s="11">
        <f>VLOOKUP(A427,'QAQC ID Reference Page'!A$1:G$10999,3,FALSE)</f>
        <v>44427</v>
      </c>
      <c r="D427" s="12">
        <f>VLOOKUP(A427,'QAQC ID Reference Page'!A$1:G$10999,4,FALSE)</f>
        <v>0.51249999999999996</v>
      </c>
      <c r="E427" s="3">
        <f>VLOOKUP(A427,'QAQC ID Reference Page'!A$1:G$10999,5,FALSE)</f>
        <v>1002</v>
      </c>
      <c r="F427" s="3" t="str">
        <f>VLOOKUP(A427,'QAQC ID Reference Page'!A$2:G$10999,6,FALSE)</f>
        <v>B1</v>
      </c>
      <c r="G427" s="3" t="str">
        <f>VLOOKUP(A427,'QAQC ID Reference Page'!A$2:G$10999,7,FALSE)</f>
        <v>S</v>
      </c>
      <c r="H427" s="3">
        <v>135</v>
      </c>
      <c r="I427" s="3">
        <v>148</v>
      </c>
      <c r="J427" s="3">
        <v>250</v>
      </c>
      <c r="K427" s="3">
        <f t="shared" si="6"/>
        <v>0.25</v>
      </c>
      <c r="L427" s="3">
        <f t="shared" si="9"/>
        <v>52</v>
      </c>
      <c r="M427" s="3"/>
      <c r="N427" s="3"/>
      <c r="O427" s="3"/>
      <c r="P427" s="3"/>
      <c r="Q427" s="3"/>
      <c r="R427" s="3"/>
      <c r="S427" s="3"/>
      <c r="T427" s="3"/>
      <c r="U427" s="3"/>
      <c r="V427" s="3"/>
      <c r="W427" s="3"/>
      <c r="X427" s="3"/>
      <c r="Y427" s="3"/>
      <c r="Z427" s="3"/>
      <c r="AA427" s="3"/>
      <c r="AB427" s="3"/>
    </row>
    <row r="428" spans="1:28" x14ac:dyDescent="0.2">
      <c r="A428" s="3">
        <v>11132</v>
      </c>
      <c r="B428" s="3" t="str">
        <f>VLOOKUP(A428,'QAQC ID Reference Page'!A$1:G$10999,2,FALSE)</f>
        <v>OBS0821W3</v>
      </c>
      <c r="C428" s="11">
        <f>VLOOKUP(A428,'QAQC ID Reference Page'!A$1:G$10999,3,FALSE)</f>
        <v>44427</v>
      </c>
      <c r="D428" s="12">
        <f>VLOOKUP(A428,'QAQC ID Reference Page'!A$1:G$10999,4,FALSE)</f>
        <v>0.28819444444444442</v>
      </c>
      <c r="E428" s="3">
        <f>VLOOKUP(A428,'QAQC ID Reference Page'!A$1:G$10999,5,FALSE)</f>
        <v>1028</v>
      </c>
      <c r="F428" s="3" t="str">
        <f>VLOOKUP(A428,'QAQC ID Reference Page'!A$2:G$10999,6,FALSE)</f>
        <v>B7C</v>
      </c>
      <c r="G428" s="3" t="str">
        <f>VLOOKUP(A428,'QAQC ID Reference Page'!A$2:G$10999,7,FALSE)</f>
        <v>S</v>
      </c>
      <c r="H428" s="3">
        <v>133</v>
      </c>
      <c r="I428" s="3">
        <v>148</v>
      </c>
      <c r="J428" s="3">
        <v>250</v>
      </c>
      <c r="K428" s="3">
        <f t="shared" si="6"/>
        <v>0.25</v>
      </c>
      <c r="L428" s="3">
        <f t="shared" si="9"/>
        <v>60</v>
      </c>
      <c r="M428" s="3"/>
      <c r="N428" s="3"/>
      <c r="O428" s="3"/>
      <c r="P428" s="3"/>
      <c r="Q428" s="3"/>
      <c r="R428" s="3"/>
      <c r="S428" s="3"/>
      <c r="T428" s="3"/>
      <c r="U428" s="3"/>
      <c r="V428" s="3"/>
      <c r="W428" s="3"/>
      <c r="X428" s="3"/>
      <c r="Y428" s="3"/>
      <c r="Z428" s="3"/>
      <c r="AA428" s="3"/>
      <c r="AB428" s="3"/>
    </row>
    <row r="429" spans="1:28" x14ac:dyDescent="0.2">
      <c r="A429" s="3">
        <v>11133</v>
      </c>
      <c r="B429" s="3" t="str">
        <f>VLOOKUP(A429,'QAQC ID Reference Page'!A$1:G$10999,2,FALSE)</f>
        <v>OBS0821W3</v>
      </c>
      <c r="C429" s="11">
        <f>VLOOKUP(A429,'QAQC ID Reference Page'!A$1:G$10999,3,FALSE)</f>
        <v>44427</v>
      </c>
      <c r="D429" s="12">
        <f>VLOOKUP(A429,'QAQC ID Reference Page'!A$1:G$10999,4,FALSE)</f>
        <v>0.28819444444444442</v>
      </c>
      <c r="E429" s="3">
        <f>VLOOKUP(A429,'QAQC ID Reference Page'!A$1:G$10999,5,FALSE)</f>
        <v>1025</v>
      </c>
      <c r="F429" s="3" t="str">
        <f>VLOOKUP(A429,'QAQC ID Reference Page'!A$2:G$10999,6,FALSE)</f>
        <v>B7C</v>
      </c>
      <c r="G429" s="3" t="str">
        <f>VLOOKUP(A429,'QAQC ID Reference Page'!A$2:G$10999,7,FALSE)</f>
        <v>B</v>
      </c>
      <c r="H429" s="3">
        <v>129</v>
      </c>
      <c r="I429" s="3">
        <v>148</v>
      </c>
      <c r="J429" s="3">
        <v>250</v>
      </c>
      <c r="K429" s="3">
        <f t="shared" si="6"/>
        <v>0.25</v>
      </c>
      <c r="L429" s="3">
        <f t="shared" si="9"/>
        <v>76</v>
      </c>
      <c r="M429" s="3"/>
      <c r="N429" s="3"/>
      <c r="O429" s="3"/>
      <c r="P429" s="3"/>
      <c r="Q429" s="3"/>
      <c r="R429" s="3"/>
      <c r="S429" s="3"/>
      <c r="T429" s="3"/>
      <c r="U429" s="3"/>
      <c r="V429" s="3"/>
      <c r="W429" s="3"/>
      <c r="X429" s="3"/>
      <c r="Y429" s="3"/>
      <c r="Z429" s="3"/>
      <c r="AA429" s="3"/>
      <c r="AB429" s="3"/>
    </row>
    <row r="430" spans="1:28" x14ac:dyDescent="0.2">
      <c r="A430" s="3">
        <v>11134</v>
      </c>
      <c r="B430" s="3" t="str">
        <f>VLOOKUP(A430,'QAQC ID Reference Page'!A$1:G$10999,2,FALSE)</f>
        <v>OBS0821W3</v>
      </c>
      <c r="C430" s="11">
        <f>VLOOKUP(A430,'QAQC ID Reference Page'!A$1:G$10999,3,FALSE)</f>
        <v>44427</v>
      </c>
      <c r="D430" s="12">
        <f>VLOOKUP(A430,'QAQC ID Reference Page'!A$1:G$10999,4,FALSE)</f>
        <v>0.48472222222222222</v>
      </c>
      <c r="E430" s="3">
        <f>VLOOKUP(A430,'QAQC ID Reference Page'!A$1:G$10999,5,FALSE)</f>
        <v>1021</v>
      </c>
      <c r="F430" s="3" t="str">
        <f>VLOOKUP(A430,'QAQC ID Reference Page'!A$2:G$10999,6,FALSE)</f>
        <v>E1</v>
      </c>
      <c r="G430" s="3" t="str">
        <f>VLOOKUP(A430,'QAQC ID Reference Page'!A$2:G$10999,7,FALSE)</f>
        <v>S</v>
      </c>
      <c r="H430" s="3">
        <v>129</v>
      </c>
      <c r="I430" s="3">
        <v>143</v>
      </c>
      <c r="J430" s="3">
        <v>250</v>
      </c>
      <c r="K430" s="3">
        <f t="shared" si="6"/>
        <v>0.25</v>
      </c>
      <c r="L430" s="3">
        <f t="shared" si="9"/>
        <v>56</v>
      </c>
      <c r="M430" s="3"/>
      <c r="N430" s="3"/>
      <c r="O430" s="3"/>
      <c r="P430" s="3"/>
      <c r="Q430" s="3"/>
      <c r="R430" s="3"/>
      <c r="S430" s="3"/>
      <c r="T430" s="3"/>
      <c r="U430" s="3"/>
      <c r="V430" s="3"/>
      <c r="W430" s="3"/>
      <c r="X430" s="3"/>
      <c r="Y430" s="3"/>
      <c r="Z430" s="3"/>
      <c r="AA430" s="3"/>
      <c r="AB430" s="3"/>
    </row>
    <row r="431" spans="1:28" x14ac:dyDescent="0.2">
      <c r="A431" s="3">
        <v>11135</v>
      </c>
      <c r="B431" s="3" t="str">
        <f>VLOOKUP(A431,'QAQC ID Reference Page'!A$1:G$10999,2,FALSE)</f>
        <v>OBS0821W3</v>
      </c>
      <c r="C431" s="11">
        <f>VLOOKUP(A431,'QAQC ID Reference Page'!A$1:G$10999,3,FALSE)</f>
        <v>44427</v>
      </c>
      <c r="D431" s="12">
        <f>VLOOKUP(A431,'QAQC ID Reference Page'!A$1:G$10999,4,FALSE)</f>
        <v>0.51249999999999996</v>
      </c>
      <c r="E431" s="3">
        <f>VLOOKUP(A431,'QAQC ID Reference Page'!A$1:G$10999,5,FALSE)</f>
        <v>1007</v>
      </c>
      <c r="F431" s="3" t="str">
        <f>VLOOKUP(A431,'QAQC ID Reference Page'!A$2:G$10999,6,FALSE)</f>
        <v>B1</v>
      </c>
      <c r="G431" s="3" t="str">
        <f>VLOOKUP(A431,'QAQC ID Reference Page'!A$2:G$10999,7,FALSE)</f>
        <v>B</v>
      </c>
      <c r="H431" s="3">
        <v>130</v>
      </c>
      <c r="I431" s="3" t="s">
        <v>46</v>
      </c>
      <c r="J431" s="3">
        <v>250</v>
      </c>
      <c r="K431" s="3">
        <f t="shared" si="6"/>
        <v>0.25</v>
      </c>
      <c r="L431" s="3" t="s">
        <v>46</v>
      </c>
      <c r="M431" s="3"/>
      <c r="N431" s="3"/>
      <c r="O431" s="3"/>
      <c r="P431" s="3"/>
      <c r="Q431" s="3"/>
      <c r="R431" s="3"/>
      <c r="S431" s="3"/>
      <c r="T431" s="3"/>
      <c r="U431" s="3"/>
      <c r="V431" s="3"/>
      <c r="W431" s="3"/>
      <c r="X431" s="3"/>
      <c r="Y431" s="3"/>
      <c r="Z431" s="3"/>
      <c r="AA431" s="3"/>
      <c r="AB431" s="3"/>
    </row>
    <row r="432" spans="1:28" x14ac:dyDescent="0.2">
      <c r="A432" s="3">
        <v>11136</v>
      </c>
      <c r="B432" s="3" t="str">
        <f>VLOOKUP(A432,'QAQC ID Reference Page'!A$1:G$10999,2,FALSE)</f>
        <v>OBS0821W3</v>
      </c>
      <c r="C432" s="11">
        <f>VLOOKUP(A432,'QAQC ID Reference Page'!A$1:G$10999,3,FALSE)</f>
        <v>44427</v>
      </c>
      <c r="D432" s="12">
        <f>VLOOKUP(A432,'QAQC ID Reference Page'!A$1:G$10999,4,FALSE)</f>
        <v>0.40416666666666667</v>
      </c>
      <c r="E432" s="3">
        <f>VLOOKUP(A432,'QAQC ID Reference Page'!A$1:G$10999,5,FALSE)</f>
        <v>1004</v>
      </c>
      <c r="F432" s="3" t="str">
        <f>VLOOKUP(A432,'QAQC ID Reference Page'!A$2:G$10999,6,FALSE)</f>
        <v>C7C</v>
      </c>
      <c r="G432" s="3" t="str">
        <f>VLOOKUP(A432,'QAQC ID Reference Page'!A$2:G$10999,7,FALSE)</f>
        <v>B</v>
      </c>
      <c r="H432" s="3">
        <v>132</v>
      </c>
      <c r="I432" s="3">
        <v>148</v>
      </c>
      <c r="J432" s="3">
        <v>250</v>
      </c>
      <c r="K432" s="3">
        <f t="shared" si="6"/>
        <v>0.25</v>
      </c>
      <c r="L432" s="3">
        <f t="shared" ref="L432:L686" si="10">((I432-H432)/K432)</f>
        <v>64</v>
      </c>
      <c r="M432" s="3"/>
      <c r="N432" s="3"/>
      <c r="O432" s="3"/>
      <c r="P432" s="3"/>
      <c r="Q432" s="3"/>
      <c r="R432" s="3"/>
      <c r="S432" s="3"/>
      <c r="T432" s="3"/>
      <c r="U432" s="3"/>
      <c r="V432" s="3"/>
      <c r="W432" s="3"/>
      <c r="X432" s="3"/>
      <c r="Y432" s="3"/>
      <c r="Z432" s="3"/>
      <c r="AA432" s="3"/>
      <c r="AB432" s="3"/>
    </row>
    <row r="433" spans="1:28" x14ac:dyDescent="0.2">
      <c r="A433" s="3">
        <v>11201</v>
      </c>
      <c r="B433" s="3" t="str">
        <f>VLOOKUP(A433,'QAQC ID Reference Page'!A$1:G$10999,2,FALSE)</f>
        <v>OBS0821W4</v>
      </c>
      <c r="C433" s="11">
        <f>VLOOKUP(A433,'QAQC ID Reference Page'!A$1:G$10999,3,FALSE)</f>
        <v>44432</v>
      </c>
      <c r="D433" s="12">
        <f>VLOOKUP(A433,'QAQC ID Reference Page'!A$1:G$10999,4,FALSE)</f>
        <v>0.5131944444444444</v>
      </c>
      <c r="E433" s="3">
        <f>VLOOKUP(A433,'QAQC ID Reference Page'!A$1:G$10999,5,FALSE)</f>
        <v>1007</v>
      </c>
      <c r="F433" s="3" t="str">
        <f>VLOOKUP(A433,'QAQC ID Reference Page'!A$2:G$10999,6,FALSE)</f>
        <v>E7C</v>
      </c>
      <c r="G433" s="3" t="str">
        <f>VLOOKUP(A433,'QAQC ID Reference Page'!A$2:G$10999,7,FALSE)</f>
        <v>S</v>
      </c>
      <c r="H433" s="3">
        <v>131</v>
      </c>
      <c r="I433" s="3">
        <v>134</v>
      </c>
      <c r="J433" s="3">
        <v>250</v>
      </c>
      <c r="K433" s="3">
        <f t="shared" si="6"/>
        <v>0.25</v>
      </c>
      <c r="L433" s="3">
        <f t="shared" si="10"/>
        <v>12</v>
      </c>
      <c r="M433" s="3"/>
      <c r="N433" s="3"/>
      <c r="O433" s="3"/>
      <c r="P433" s="3"/>
      <c r="Q433" s="3"/>
      <c r="R433" s="3"/>
      <c r="S433" s="3"/>
      <c r="T433" s="3"/>
      <c r="U433" s="3"/>
      <c r="V433" s="3"/>
      <c r="W433" s="3"/>
      <c r="X433" s="3"/>
      <c r="Y433" s="3"/>
      <c r="Z433" s="3"/>
      <c r="AA433" s="3"/>
      <c r="AB433" s="3"/>
    </row>
    <row r="434" spans="1:28" x14ac:dyDescent="0.2">
      <c r="A434" s="3">
        <v>11202</v>
      </c>
      <c r="B434" s="3" t="str">
        <f>VLOOKUP(A434,'QAQC ID Reference Page'!A$1:G$10999,2,FALSE)</f>
        <v>OBS0821W4</v>
      </c>
      <c r="C434" s="11">
        <f>VLOOKUP(A434,'QAQC ID Reference Page'!A$1:G$10999,3,FALSE)</f>
        <v>44432</v>
      </c>
      <c r="D434" s="12">
        <f>VLOOKUP(A434,'QAQC ID Reference Page'!A$1:G$10999,4,FALSE)</f>
        <v>0.44305555555555554</v>
      </c>
      <c r="E434" s="3">
        <f>VLOOKUP(A434,'QAQC ID Reference Page'!A$1:G$10999,5,FALSE)</f>
        <v>1041</v>
      </c>
      <c r="F434" s="3" t="str">
        <f>VLOOKUP(A434,'QAQC ID Reference Page'!A$2:G$10999,6,FALSE)</f>
        <v>G9</v>
      </c>
      <c r="G434" s="3" t="str">
        <f>VLOOKUP(A434,'QAQC ID Reference Page'!A$2:G$10999,7,FALSE)</f>
        <v>S</v>
      </c>
      <c r="H434" s="3">
        <v>130</v>
      </c>
      <c r="I434" s="3">
        <v>132</v>
      </c>
      <c r="J434" s="3">
        <v>250</v>
      </c>
      <c r="K434" s="3">
        <f t="shared" si="6"/>
        <v>0.25</v>
      </c>
      <c r="L434" s="3">
        <f t="shared" si="10"/>
        <v>8</v>
      </c>
      <c r="M434" s="3"/>
      <c r="N434" s="3"/>
      <c r="O434" s="3"/>
      <c r="P434" s="3"/>
      <c r="Q434" s="3"/>
      <c r="R434" s="3"/>
      <c r="S434" s="3"/>
      <c r="T434" s="3"/>
      <c r="U434" s="3"/>
      <c r="V434" s="3"/>
      <c r="W434" s="3"/>
      <c r="X434" s="3"/>
      <c r="Y434" s="3"/>
      <c r="Z434" s="3"/>
      <c r="AA434" s="3"/>
      <c r="AB434" s="3"/>
    </row>
    <row r="435" spans="1:28" x14ac:dyDescent="0.2">
      <c r="A435" s="3">
        <v>11203</v>
      </c>
      <c r="B435" s="3" t="str">
        <f>VLOOKUP(A435,'QAQC ID Reference Page'!A$1:G$10999,2,FALSE)</f>
        <v>OBS0821W4</v>
      </c>
      <c r="C435" s="11">
        <f>VLOOKUP(A435,'QAQC ID Reference Page'!A$1:G$10999,3,FALSE)</f>
        <v>44432</v>
      </c>
      <c r="D435" s="12">
        <f>VLOOKUP(A435,'QAQC ID Reference Page'!A$1:G$10999,4,FALSE)</f>
        <v>0.4548611111111111</v>
      </c>
      <c r="E435" s="3">
        <f>VLOOKUP(A435,'QAQC ID Reference Page'!A$1:G$10999,5,FALSE)</f>
        <v>1008</v>
      </c>
      <c r="F435" s="3" t="str">
        <f>VLOOKUP(A435,'QAQC ID Reference Page'!A$2:G$10999,6,FALSE)</f>
        <v>G7C</v>
      </c>
      <c r="G435" s="3" t="str">
        <f>VLOOKUP(A435,'QAQC ID Reference Page'!A$2:G$10999,7,FALSE)</f>
        <v>B</v>
      </c>
      <c r="H435" s="3">
        <v>131</v>
      </c>
      <c r="I435" s="3">
        <v>135</v>
      </c>
      <c r="J435" s="3">
        <v>250</v>
      </c>
      <c r="K435" s="3">
        <f t="shared" si="6"/>
        <v>0.25</v>
      </c>
      <c r="L435" s="3">
        <f t="shared" si="10"/>
        <v>16</v>
      </c>
      <c r="M435" s="3"/>
      <c r="N435" s="3"/>
      <c r="O435" s="3"/>
      <c r="P435" s="3"/>
      <c r="Q435" s="3"/>
      <c r="R435" s="3"/>
      <c r="S435" s="3"/>
      <c r="T435" s="3"/>
      <c r="U435" s="3"/>
      <c r="V435" s="3"/>
      <c r="W435" s="3"/>
      <c r="X435" s="3"/>
      <c r="Y435" s="3"/>
      <c r="Z435" s="3"/>
      <c r="AA435" s="3"/>
      <c r="AB435" s="3"/>
    </row>
    <row r="436" spans="1:28" x14ac:dyDescent="0.2">
      <c r="A436" s="3">
        <v>11204</v>
      </c>
      <c r="B436" s="3" t="str">
        <f>VLOOKUP(A436,'QAQC ID Reference Page'!A$1:G$10999,2,FALSE)</f>
        <v>OBS0821W4</v>
      </c>
      <c r="C436" s="11">
        <f>VLOOKUP(A436,'QAQC ID Reference Page'!A$1:G$10999,3,FALSE)</f>
        <v>44432</v>
      </c>
      <c r="D436" s="12">
        <f>VLOOKUP(A436,'QAQC ID Reference Page'!A$1:G$10999,4,FALSE)</f>
        <v>0.5131944444444444</v>
      </c>
      <c r="E436" s="3">
        <f>VLOOKUP(A436,'QAQC ID Reference Page'!A$1:G$10999,5,FALSE)</f>
        <v>1019</v>
      </c>
      <c r="F436" s="3" t="str">
        <f>VLOOKUP(A436,'QAQC ID Reference Page'!A$2:G$10999,6,FALSE)</f>
        <v>E7C</v>
      </c>
      <c r="G436" s="3" t="str">
        <f>VLOOKUP(A436,'QAQC ID Reference Page'!A$2:G$10999,7,FALSE)</f>
        <v>B</v>
      </c>
      <c r="H436" s="3">
        <v>131</v>
      </c>
      <c r="I436" s="3">
        <v>137</v>
      </c>
      <c r="J436" s="3">
        <v>250</v>
      </c>
      <c r="K436" s="3">
        <f t="shared" si="6"/>
        <v>0.25</v>
      </c>
      <c r="L436" s="3">
        <f t="shared" si="10"/>
        <v>24</v>
      </c>
      <c r="M436" s="3"/>
      <c r="N436" s="3"/>
      <c r="O436" s="3"/>
      <c r="P436" s="3"/>
      <c r="Q436" s="3"/>
      <c r="R436" s="3"/>
      <c r="S436" s="3"/>
      <c r="T436" s="3"/>
      <c r="U436" s="3"/>
      <c r="V436" s="3"/>
      <c r="W436" s="3"/>
      <c r="X436" s="3"/>
      <c r="Y436" s="3"/>
      <c r="Z436" s="3"/>
      <c r="AA436" s="3"/>
      <c r="AB436" s="3"/>
    </row>
    <row r="437" spans="1:28" x14ac:dyDescent="0.2">
      <c r="A437" s="3">
        <v>11205</v>
      </c>
      <c r="B437" s="3" t="str">
        <f>VLOOKUP(A437,'QAQC ID Reference Page'!A$1:G$10999,2,FALSE)</f>
        <v>OBS0821W4</v>
      </c>
      <c r="C437" s="11">
        <f>VLOOKUP(A437,'QAQC ID Reference Page'!A$1:G$10999,3,FALSE)</f>
        <v>44432</v>
      </c>
      <c r="D437" s="12">
        <f>VLOOKUP(A437,'QAQC ID Reference Page'!A$1:G$10999,4,FALSE)</f>
        <v>0.40763888888888888</v>
      </c>
      <c r="E437" s="3">
        <f>VLOOKUP(A437,'QAQC ID Reference Page'!A$1:G$10999,5,FALSE)</f>
        <v>1009</v>
      </c>
      <c r="F437" s="3" t="str">
        <f>VLOOKUP(A437,'QAQC ID Reference Page'!A$2:G$10999,6,FALSE)</f>
        <v>I7C</v>
      </c>
      <c r="G437" s="3" t="str">
        <f>VLOOKUP(A437,'QAQC ID Reference Page'!A$2:G$10999,7,FALSE)</f>
        <v>B</v>
      </c>
      <c r="H437" s="3">
        <v>131</v>
      </c>
      <c r="I437" s="3">
        <v>137</v>
      </c>
      <c r="J437" s="3">
        <v>250</v>
      </c>
      <c r="K437" s="3">
        <f t="shared" si="6"/>
        <v>0.25</v>
      </c>
      <c r="L437" s="3">
        <f t="shared" si="10"/>
        <v>24</v>
      </c>
      <c r="M437" s="3"/>
      <c r="N437" s="3"/>
      <c r="O437" s="3"/>
      <c r="P437" s="3"/>
      <c r="Q437" s="3"/>
      <c r="R437" s="3"/>
      <c r="S437" s="3"/>
      <c r="T437" s="3"/>
      <c r="U437" s="3"/>
      <c r="V437" s="3"/>
      <c r="W437" s="3"/>
      <c r="X437" s="3"/>
      <c r="Y437" s="3"/>
      <c r="Z437" s="3"/>
      <c r="AA437" s="3"/>
      <c r="AB437" s="3"/>
    </row>
    <row r="438" spans="1:28" x14ac:dyDescent="0.2">
      <c r="A438" s="3">
        <v>11206</v>
      </c>
      <c r="B438" s="3" t="str">
        <f>VLOOKUP(A438,'QAQC ID Reference Page'!A$1:G$10999,2,FALSE)</f>
        <v>OBS0821W4</v>
      </c>
      <c r="C438" s="11">
        <f>VLOOKUP(A438,'QAQC ID Reference Page'!A$1:G$10999,3,FALSE)</f>
        <v>44432</v>
      </c>
      <c r="D438" s="12">
        <f>VLOOKUP(A438,'QAQC ID Reference Page'!A$1:G$10999,4,FALSE)</f>
        <v>0.32777777777777778</v>
      </c>
      <c r="E438" s="3">
        <f>VLOOKUP(A438,'QAQC ID Reference Page'!A$1:G$10999,5,FALSE)</f>
        <v>1027</v>
      </c>
      <c r="F438" s="3" t="str">
        <f>VLOOKUP(A438,'QAQC ID Reference Page'!A$2:G$10999,6,FALSE)</f>
        <v>MR</v>
      </c>
      <c r="G438" s="3" t="str">
        <f>VLOOKUP(A438,'QAQC ID Reference Page'!A$2:G$10999,7,FALSE)</f>
        <v>S</v>
      </c>
      <c r="H438" s="3">
        <v>131</v>
      </c>
      <c r="I438" s="3">
        <v>137</v>
      </c>
      <c r="J438" s="3">
        <v>250</v>
      </c>
      <c r="K438" s="3">
        <f t="shared" si="6"/>
        <v>0.25</v>
      </c>
      <c r="L438" s="3">
        <f t="shared" si="10"/>
        <v>24</v>
      </c>
      <c r="M438" s="3"/>
      <c r="N438" s="3"/>
      <c r="O438" s="3"/>
      <c r="P438" s="3"/>
      <c r="Q438" s="3"/>
      <c r="R438" s="3"/>
      <c r="S438" s="3"/>
      <c r="T438" s="3"/>
      <c r="U438" s="3"/>
      <c r="V438" s="3"/>
      <c r="W438" s="3"/>
      <c r="X438" s="3"/>
      <c r="Y438" s="3"/>
      <c r="Z438" s="3"/>
      <c r="AA438" s="3"/>
      <c r="AB438" s="3"/>
    </row>
    <row r="439" spans="1:28" x14ac:dyDescent="0.2">
      <c r="A439" s="3">
        <v>11207</v>
      </c>
      <c r="B439" s="3" t="str">
        <f>VLOOKUP(A439,'QAQC ID Reference Page'!A$1:G$10999,2,FALSE)</f>
        <v>OBS0821W4</v>
      </c>
      <c r="C439" s="11">
        <f>VLOOKUP(A439,'QAQC ID Reference Page'!A$1:G$10999,3,FALSE)</f>
        <v>44432</v>
      </c>
      <c r="D439" s="12">
        <f>VLOOKUP(A439,'QAQC ID Reference Page'!A$1:G$10999,4,FALSE)</f>
        <v>0.4548611111111111</v>
      </c>
      <c r="E439" s="3">
        <f>VLOOKUP(A439,'QAQC ID Reference Page'!A$1:G$10999,5,FALSE)</f>
        <v>1006</v>
      </c>
      <c r="F439" s="3" t="str">
        <f>VLOOKUP(A439,'QAQC ID Reference Page'!A$2:G$10999,6,FALSE)</f>
        <v>G7C</v>
      </c>
      <c r="G439" s="3" t="str">
        <f>VLOOKUP(A439,'QAQC ID Reference Page'!A$2:G$10999,7,FALSE)</f>
        <v>S</v>
      </c>
      <c r="H439" s="3">
        <v>133</v>
      </c>
      <c r="I439" s="3">
        <v>136</v>
      </c>
      <c r="J439" s="3">
        <v>250</v>
      </c>
      <c r="K439" s="3">
        <f t="shared" si="6"/>
        <v>0.25</v>
      </c>
      <c r="L439" s="3">
        <f t="shared" si="10"/>
        <v>12</v>
      </c>
      <c r="M439" s="3"/>
      <c r="N439" s="3"/>
      <c r="O439" s="3"/>
      <c r="P439" s="3"/>
      <c r="Q439" s="3"/>
      <c r="R439" s="3"/>
      <c r="S439" s="3"/>
      <c r="T439" s="3"/>
      <c r="U439" s="3"/>
      <c r="V439" s="3"/>
      <c r="W439" s="3"/>
      <c r="X439" s="3"/>
      <c r="Y439" s="3"/>
      <c r="Z439" s="3"/>
      <c r="AA439" s="3"/>
      <c r="AB439" s="3"/>
    </row>
    <row r="440" spans="1:28" x14ac:dyDescent="0.2">
      <c r="A440" s="3">
        <v>11208</v>
      </c>
      <c r="B440" s="3" t="str">
        <f>VLOOKUP(A440,'QAQC ID Reference Page'!A$1:G$10999,2,FALSE)</f>
        <v>OBS0821W4</v>
      </c>
      <c r="C440" s="11">
        <f>VLOOKUP(A440,'QAQC ID Reference Page'!A$1:G$10999,3,FALSE)</f>
        <v>44432</v>
      </c>
      <c r="D440" s="12">
        <f>VLOOKUP(A440,'QAQC ID Reference Page'!A$1:G$10999,4,FALSE)</f>
        <v>0.52430555555555558</v>
      </c>
      <c r="E440" s="3">
        <f>VLOOKUP(A440,'QAQC ID Reference Page'!A$1:G$10999,5,FALSE)</f>
        <v>1021</v>
      </c>
      <c r="F440" s="3" t="str">
        <f>VLOOKUP(A440,'QAQC ID Reference Page'!A$2:G$10999,6,FALSE)</f>
        <v>E6</v>
      </c>
      <c r="G440" s="3" t="str">
        <f>VLOOKUP(A440,'QAQC ID Reference Page'!A$2:G$10999,7,FALSE)</f>
        <v>S</v>
      </c>
      <c r="H440" s="3">
        <v>133</v>
      </c>
      <c r="I440" s="3">
        <v>137</v>
      </c>
      <c r="J440" s="3">
        <v>200</v>
      </c>
      <c r="K440" s="3">
        <f t="shared" si="6"/>
        <v>0.2</v>
      </c>
      <c r="L440" s="3">
        <f t="shared" si="10"/>
        <v>20</v>
      </c>
      <c r="M440" s="3"/>
      <c r="N440" s="3"/>
      <c r="O440" s="3"/>
      <c r="P440" s="3"/>
      <c r="Q440" s="3"/>
      <c r="R440" s="3"/>
      <c r="S440" s="3"/>
      <c r="T440" s="3"/>
      <c r="U440" s="3"/>
      <c r="V440" s="3"/>
      <c r="W440" s="3"/>
      <c r="X440" s="3"/>
      <c r="Y440" s="3"/>
      <c r="Z440" s="3"/>
      <c r="AA440" s="3"/>
      <c r="AB440" s="3"/>
    </row>
    <row r="441" spans="1:28" x14ac:dyDescent="0.2">
      <c r="A441" s="3">
        <v>11209</v>
      </c>
      <c r="B441" s="3" t="str">
        <f>VLOOKUP(A441,'QAQC ID Reference Page'!A$1:G$10999,2,FALSE)</f>
        <v>OBS0821W4</v>
      </c>
      <c r="C441" s="11">
        <f>VLOOKUP(A441,'QAQC ID Reference Page'!A$1:G$10999,3,FALSE)</f>
        <v>44432</v>
      </c>
      <c r="D441" s="12">
        <f>VLOOKUP(A441,'QAQC ID Reference Page'!A$1:G$10999,4,FALSE)</f>
        <v>0.40763888888888888</v>
      </c>
      <c r="E441" s="3">
        <f>VLOOKUP(A441,'QAQC ID Reference Page'!A$1:G$10999,5,FALSE)</f>
        <v>1004</v>
      </c>
      <c r="F441" s="3" t="str">
        <f>VLOOKUP(A441,'QAQC ID Reference Page'!A$2:G$10999,6,FALSE)</f>
        <v>I7C</v>
      </c>
      <c r="G441" s="3" t="str">
        <f>VLOOKUP(A441,'QAQC ID Reference Page'!A$2:G$10999,7,FALSE)</f>
        <v>S</v>
      </c>
      <c r="H441" s="3">
        <v>131</v>
      </c>
      <c r="I441" s="3">
        <v>133</v>
      </c>
      <c r="J441" s="3">
        <v>200</v>
      </c>
      <c r="K441" s="3">
        <f t="shared" si="6"/>
        <v>0.2</v>
      </c>
      <c r="L441" s="3">
        <f t="shared" si="10"/>
        <v>10</v>
      </c>
      <c r="M441" s="3"/>
      <c r="N441" s="3"/>
      <c r="O441" s="3"/>
      <c r="P441" s="3"/>
      <c r="Q441" s="3"/>
      <c r="R441" s="3"/>
      <c r="S441" s="3"/>
      <c r="T441" s="3"/>
      <c r="U441" s="3"/>
      <c r="V441" s="3"/>
      <c r="W441" s="3"/>
      <c r="X441" s="3"/>
      <c r="Y441" s="3"/>
      <c r="Z441" s="3"/>
      <c r="AA441" s="3"/>
      <c r="AB441" s="3"/>
    </row>
    <row r="442" spans="1:28" x14ac:dyDescent="0.2">
      <c r="A442" s="3">
        <v>11210</v>
      </c>
      <c r="B442" s="3" t="str">
        <f>VLOOKUP(A442,'QAQC ID Reference Page'!A$1:G$10999,2,FALSE)</f>
        <v>OBS0821W4</v>
      </c>
      <c r="C442" s="11">
        <f>VLOOKUP(A442,'QAQC ID Reference Page'!A$1:G$10999,3,FALSE)</f>
        <v>44432</v>
      </c>
      <c r="D442" s="12">
        <f>VLOOKUP(A442,'QAQC ID Reference Page'!A$1:G$10999,4,FALSE)</f>
        <v>0.39166666666666666</v>
      </c>
      <c r="E442" s="3">
        <f>VLOOKUP(A442,'QAQC ID Reference Page'!A$1:G$10999,5,FALSE)</f>
        <v>1002</v>
      </c>
      <c r="F442" s="3" t="str">
        <f>VLOOKUP(A442,'QAQC ID Reference Page'!A$2:G$10999,6,FALSE)</f>
        <v>I9</v>
      </c>
      <c r="G442" s="3" t="str">
        <f>VLOOKUP(A442,'QAQC ID Reference Page'!A$2:G$10999,7,FALSE)</f>
        <v>S</v>
      </c>
      <c r="H442" s="3">
        <v>130</v>
      </c>
      <c r="I442" s="3">
        <v>131</v>
      </c>
      <c r="J442" s="3">
        <v>200</v>
      </c>
      <c r="K442" s="3">
        <f t="shared" si="6"/>
        <v>0.2</v>
      </c>
      <c r="L442" s="3">
        <f t="shared" si="10"/>
        <v>5</v>
      </c>
      <c r="M442" s="3"/>
      <c r="N442" s="3"/>
      <c r="O442" s="3"/>
      <c r="P442" s="3"/>
      <c r="Q442" s="3"/>
      <c r="R442" s="3"/>
      <c r="S442" s="3"/>
      <c r="T442" s="3"/>
      <c r="U442" s="3"/>
      <c r="V442" s="3"/>
      <c r="W442" s="3"/>
      <c r="X442" s="3"/>
      <c r="Y442" s="3"/>
      <c r="Z442" s="3"/>
      <c r="AA442" s="3"/>
      <c r="AB442" s="3"/>
    </row>
    <row r="443" spans="1:28" x14ac:dyDescent="0.2">
      <c r="A443" s="3">
        <v>11211</v>
      </c>
      <c r="B443" s="3" t="str">
        <f>VLOOKUP(A443,'QAQC ID Reference Page'!A$1:G$10999,2,FALSE)</f>
        <v>OBS0821W4</v>
      </c>
      <c r="C443" s="11">
        <f>VLOOKUP(A443,'QAQC ID Reference Page'!A$1:G$10999,3,FALSE)</f>
        <v>44432</v>
      </c>
      <c r="D443" s="12">
        <f>VLOOKUP(A443,'QAQC ID Reference Page'!A$1:G$10999,4,FALSE)</f>
        <v>0.30625000000000002</v>
      </c>
      <c r="E443" s="3">
        <f>VLOOKUP(A443,'QAQC ID Reference Page'!A$1:G$10999,5,FALSE)</f>
        <v>1022</v>
      </c>
      <c r="F443" s="3" t="str">
        <f>VLOOKUP(A443,'QAQC ID Reference Page'!A$2:G$10999,6,FALSE)</f>
        <v>DR</v>
      </c>
      <c r="G443" s="3" t="str">
        <f>VLOOKUP(A443,'QAQC ID Reference Page'!A$2:G$10999,7,FALSE)</f>
        <v>S</v>
      </c>
      <c r="H443" s="3">
        <v>129</v>
      </c>
      <c r="I443" s="3">
        <v>134</v>
      </c>
      <c r="J443" s="3">
        <v>200</v>
      </c>
      <c r="K443" s="3">
        <f t="shared" si="6"/>
        <v>0.2</v>
      </c>
      <c r="L443" s="3">
        <f t="shared" si="10"/>
        <v>25</v>
      </c>
      <c r="M443" s="3"/>
      <c r="N443" s="3"/>
      <c r="O443" s="3"/>
      <c r="P443" s="3"/>
      <c r="Q443" s="3"/>
      <c r="R443" s="3"/>
      <c r="S443" s="3"/>
      <c r="T443" s="3"/>
      <c r="U443" s="3"/>
      <c r="V443" s="3"/>
      <c r="W443" s="3"/>
      <c r="X443" s="3"/>
      <c r="Y443" s="3"/>
      <c r="Z443" s="3"/>
      <c r="AA443" s="3"/>
      <c r="AB443" s="3"/>
    </row>
    <row r="444" spans="1:28" x14ac:dyDescent="0.2">
      <c r="A444" s="3">
        <v>11212</v>
      </c>
      <c r="B444" s="3" t="str">
        <f>VLOOKUP(A444,'QAQC ID Reference Page'!A$1:G$10999,2,FALSE)</f>
        <v>OBS0821W4</v>
      </c>
      <c r="C444" s="11">
        <f>VLOOKUP(A444,'QAQC ID Reference Page'!A$1:G$10999,3,FALSE)</f>
        <v>44432</v>
      </c>
      <c r="D444" s="12">
        <f>VLOOKUP(A444,'QAQC ID Reference Page'!A$1:G$10999,4,FALSE)</f>
        <v>0.35625000000000001</v>
      </c>
      <c r="E444" s="3">
        <f>VLOOKUP(A444,'QAQC ID Reference Page'!A$1:G$10999,5,FALSE)</f>
        <v>1005</v>
      </c>
      <c r="F444" s="3" t="str">
        <f>VLOOKUP(A444,'QAQC ID Reference Page'!A$2:G$10999,6,FALSE)</f>
        <v>AR</v>
      </c>
      <c r="G444" s="3" t="str">
        <f>VLOOKUP(A444,'QAQC ID Reference Page'!A$2:G$10999,7,FALSE)</f>
        <v>S</v>
      </c>
      <c r="H444" s="3">
        <v>132</v>
      </c>
      <c r="I444" s="3">
        <v>134</v>
      </c>
      <c r="J444" s="3">
        <v>200</v>
      </c>
      <c r="K444" s="3">
        <f t="shared" si="6"/>
        <v>0.2</v>
      </c>
      <c r="L444" s="3">
        <f t="shared" si="10"/>
        <v>10</v>
      </c>
      <c r="M444" s="3"/>
      <c r="N444" s="3"/>
      <c r="O444" s="3"/>
      <c r="P444" s="3"/>
      <c r="Q444" s="3"/>
      <c r="R444" s="3"/>
      <c r="S444" s="3"/>
      <c r="T444" s="3"/>
      <c r="U444" s="3"/>
      <c r="V444" s="3"/>
      <c r="W444" s="3"/>
      <c r="X444" s="3"/>
      <c r="Y444" s="3"/>
      <c r="Z444" s="3"/>
      <c r="AA444" s="3"/>
      <c r="AB444" s="3"/>
    </row>
    <row r="445" spans="1:28" x14ac:dyDescent="0.2">
      <c r="A445" s="3">
        <v>11213</v>
      </c>
      <c r="B445" s="3" t="str">
        <f>VLOOKUP(A445,'QAQC ID Reference Page'!A$1:G$10999,2,FALSE)</f>
        <v>OBS0821W4</v>
      </c>
      <c r="C445" s="11">
        <f>VLOOKUP(A445,'QAQC ID Reference Page'!A$1:G$10999,3,FALSE)</f>
        <v>44432</v>
      </c>
      <c r="D445" s="12">
        <f>VLOOKUP(A445,'QAQC ID Reference Page'!A$1:G$10999,4,FALSE)</f>
        <v>0.37916666666666665</v>
      </c>
      <c r="E445" s="3">
        <f>VLOOKUP(A445,'QAQC ID Reference Page'!A$1:G$10999,5,FALSE)</f>
        <v>1033</v>
      </c>
      <c r="F445" s="3" t="str">
        <f>VLOOKUP(A445,'QAQC ID Reference Page'!A$2:G$10999,6,FALSE)</f>
        <v>BR</v>
      </c>
      <c r="G445" s="3" t="str">
        <f>VLOOKUP(A445,'QAQC ID Reference Page'!A$2:G$10999,7,FALSE)</f>
        <v>S</v>
      </c>
      <c r="H445" s="3">
        <v>130</v>
      </c>
      <c r="I445" s="3">
        <v>132</v>
      </c>
      <c r="J445" s="3">
        <v>200</v>
      </c>
      <c r="K445" s="3">
        <f t="shared" si="6"/>
        <v>0.2</v>
      </c>
      <c r="L445" s="3">
        <f t="shared" si="10"/>
        <v>10</v>
      </c>
      <c r="M445" s="3"/>
      <c r="N445" s="3"/>
      <c r="O445" s="3"/>
      <c r="P445" s="3"/>
      <c r="Q445" s="3"/>
      <c r="R445" s="3"/>
      <c r="S445" s="3"/>
      <c r="T445" s="3"/>
      <c r="U445" s="3"/>
      <c r="V445" s="3"/>
      <c r="W445" s="3"/>
      <c r="X445" s="3"/>
      <c r="Y445" s="3"/>
      <c r="Z445" s="3"/>
      <c r="AA445" s="3"/>
      <c r="AB445" s="3"/>
    </row>
    <row r="446" spans="1:28" x14ac:dyDescent="0.2">
      <c r="A446" s="3">
        <v>11214</v>
      </c>
      <c r="B446" s="3" t="str">
        <f>VLOOKUP(A446,'QAQC ID Reference Page'!A$1:G$10999,2,FALSE)</f>
        <v>OBS0821W4</v>
      </c>
      <c r="C446" s="11">
        <f>VLOOKUP(A446,'QAQC ID Reference Page'!A$1:G$10999,3,FALSE)</f>
        <v>44432</v>
      </c>
      <c r="D446" s="12">
        <f>VLOOKUP(A446,'QAQC ID Reference Page'!A$1:G$10999,4,FALSE)</f>
        <v>0.50138888888888888</v>
      </c>
      <c r="E446" s="3">
        <f>VLOOKUP(A446,'QAQC ID Reference Page'!A$1:G$10999,5,FALSE)</f>
        <v>1035</v>
      </c>
      <c r="F446" s="3" t="str">
        <f>VLOOKUP(A446,'QAQC ID Reference Page'!A$2:G$10999,6,FALSE)</f>
        <v>E9</v>
      </c>
      <c r="G446" s="3" t="str">
        <f>VLOOKUP(A446,'QAQC ID Reference Page'!A$2:G$10999,7,FALSE)</f>
        <v>S</v>
      </c>
      <c r="H446" s="3">
        <v>130</v>
      </c>
      <c r="I446" s="3">
        <v>133</v>
      </c>
      <c r="J446" s="3">
        <v>200</v>
      </c>
      <c r="K446" s="3">
        <f t="shared" si="6"/>
        <v>0.2</v>
      </c>
      <c r="L446" s="3">
        <f t="shared" si="10"/>
        <v>15</v>
      </c>
      <c r="M446" s="3"/>
      <c r="N446" s="3"/>
      <c r="O446" s="3"/>
      <c r="P446" s="3"/>
      <c r="Q446" s="3"/>
      <c r="R446" s="3"/>
      <c r="S446" s="3"/>
      <c r="T446" s="3"/>
      <c r="U446" s="3"/>
      <c r="V446" s="3"/>
      <c r="W446" s="3"/>
      <c r="X446" s="3"/>
      <c r="Y446" s="3"/>
      <c r="Z446" s="3"/>
      <c r="AA446" s="3"/>
      <c r="AB446" s="3"/>
    </row>
    <row r="447" spans="1:28" x14ac:dyDescent="0.2">
      <c r="A447" s="3">
        <v>11215</v>
      </c>
      <c r="B447" s="3" t="str">
        <f>VLOOKUP(A447,'QAQC ID Reference Page'!A$1:G$10999,2,FALSE)</f>
        <v>OBS0821W4</v>
      </c>
      <c r="C447" s="11">
        <f>VLOOKUP(A447,'QAQC ID Reference Page'!A$1:G$10999,3,FALSE)</f>
        <v>44432</v>
      </c>
      <c r="D447" s="12">
        <f>VLOOKUP(A447,'QAQC ID Reference Page'!A$1:G$10999,4,FALSE)</f>
        <v>0.28819444444444442</v>
      </c>
      <c r="E447" s="3">
        <f>VLOOKUP(A447,'QAQC ID Reference Page'!A$1:G$10999,5,FALSE)</f>
        <v>1040</v>
      </c>
      <c r="F447" s="3" t="str">
        <f>VLOOKUP(A447,'QAQC ID Reference Page'!A$2:G$10999,6,FALSE)</f>
        <v>EFR</v>
      </c>
      <c r="G447" s="3" t="str">
        <f>VLOOKUP(A447,'QAQC ID Reference Page'!A$2:G$10999,7,FALSE)</f>
        <v>S</v>
      </c>
      <c r="H447" s="3">
        <v>130</v>
      </c>
      <c r="I447" s="3">
        <v>132</v>
      </c>
      <c r="J447" s="3">
        <v>200</v>
      </c>
      <c r="K447" s="3">
        <f t="shared" si="6"/>
        <v>0.2</v>
      </c>
      <c r="L447" s="3">
        <f t="shared" si="10"/>
        <v>10</v>
      </c>
      <c r="M447" s="3"/>
      <c r="N447" s="3"/>
      <c r="O447" s="3"/>
      <c r="P447" s="3"/>
      <c r="Q447" s="3"/>
      <c r="R447" s="3"/>
      <c r="S447" s="3"/>
      <c r="T447" s="3"/>
      <c r="U447" s="3"/>
      <c r="V447" s="3"/>
      <c r="W447" s="3"/>
      <c r="X447" s="3"/>
      <c r="Y447" s="3"/>
      <c r="Z447" s="3"/>
      <c r="AA447" s="3"/>
      <c r="AB447" s="3"/>
    </row>
    <row r="448" spans="1:28" x14ac:dyDescent="0.2">
      <c r="A448" s="3">
        <v>11216</v>
      </c>
      <c r="B448" s="3" t="str">
        <f>VLOOKUP(A448,'QAQC ID Reference Page'!A$1:G$10999,2,FALSE)</f>
        <v>OBS0821W4</v>
      </c>
      <c r="C448" s="11">
        <f>VLOOKUP(A448,'QAQC ID Reference Page'!A$1:G$10999,3,FALSE)</f>
        <v>44432</v>
      </c>
      <c r="D448" s="12">
        <f>VLOOKUP(A448,'QAQC ID Reference Page'!A$1:G$10999,4,FALSE)</f>
        <v>0.32777777777777778</v>
      </c>
      <c r="E448" s="3">
        <f>VLOOKUP(A448,'QAQC ID Reference Page'!A$1:G$10999,5,FALSE)</f>
        <v>1028</v>
      </c>
      <c r="F448" s="3" t="str">
        <f>VLOOKUP(A448,'QAQC ID Reference Page'!A$2:G$10999,6,FALSE)</f>
        <v>MR</v>
      </c>
      <c r="G448" s="3" t="str">
        <f>VLOOKUP(A448,'QAQC ID Reference Page'!A$2:G$10999,7,FALSE)</f>
        <v>B</v>
      </c>
      <c r="H448" s="3">
        <v>130</v>
      </c>
      <c r="I448" s="3">
        <v>141</v>
      </c>
      <c r="J448" s="3">
        <v>200</v>
      </c>
      <c r="K448" s="3">
        <f t="shared" si="6"/>
        <v>0.2</v>
      </c>
      <c r="L448" s="3">
        <f t="shared" si="10"/>
        <v>55</v>
      </c>
      <c r="M448" s="3"/>
      <c r="N448" s="3"/>
      <c r="O448" s="3"/>
      <c r="P448" s="3"/>
      <c r="Q448" s="3"/>
      <c r="R448" s="3"/>
      <c r="S448" s="3"/>
      <c r="T448" s="3"/>
      <c r="U448" s="3"/>
      <c r="V448" s="3"/>
      <c r="W448" s="3"/>
      <c r="X448" s="3"/>
      <c r="Y448" s="3"/>
      <c r="Z448" s="3"/>
      <c r="AA448" s="3"/>
      <c r="AB448" s="3"/>
    </row>
    <row r="449" spans="1:28" x14ac:dyDescent="0.2">
      <c r="A449" s="3">
        <v>11217</v>
      </c>
      <c r="B449" s="3" t="str">
        <f>VLOOKUP(A449,'QAQC ID Reference Page'!A$1:G$10999,2,FALSE)</f>
        <v>OBS0821W4</v>
      </c>
      <c r="C449" s="11">
        <f>VLOOKUP(A449,'QAQC ID Reference Page'!A$1:G$10999,3,FALSE)</f>
        <v>44432</v>
      </c>
      <c r="D449" s="12">
        <f>VLOOKUP(A449,'QAQC ID Reference Page'!A$1:G$10999,4,FALSE)</f>
        <v>0.34722222222222221</v>
      </c>
      <c r="E449" s="3">
        <f>VLOOKUP(A449,'QAQC ID Reference Page'!A$1:G$10999,5,FALSE)</f>
        <v>1024</v>
      </c>
      <c r="F449" s="3" t="str">
        <f>VLOOKUP(A449,'QAQC ID Reference Page'!A$2:G$10999,6,FALSE)</f>
        <v>TR-UP</v>
      </c>
      <c r="G449" s="3" t="str">
        <f>VLOOKUP(A449,'QAQC ID Reference Page'!A$2:G$10999,7,FALSE)</f>
        <v>S</v>
      </c>
      <c r="H449" s="3">
        <v>132</v>
      </c>
      <c r="I449" s="3">
        <v>135</v>
      </c>
      <c r="J449" s="3">
        <v>200</v>
      </c>
      <c r="K449" s="3">
        <f t="shared" si="6"/>
        <v>0.2</v>
      </c>
      <c r="L449" s="3">
        <f t="shared" si="10"/>
        <v>15</v>
      </c>
      <c r="M449" s="3"/>
      <c r="N449" s="3"/>
      <c r="O449" s="3"/>
      <c r="P449" s="3"/>
      <c r="Q449" s="3"/>
      <c r="R449" s="3"/>
      <c r="S449" s="3"/>
      <c r="T449" s="3"/>
      <c r="U449" s="3"/>
      <c r="V449" s="3"/>
      <c r="W449" s="3"/>
      <c r="X449" s="3"/>
      <c r="Y449" s="3"/>
      <c r="Z449" s="3"/>
      <c r="AA449" s="3"/>
      <c r="AB449" s="3"/>
    </row>
    <row r="450" spans="1:28" x14ac:dyDescent="0.2">
      <c r="A450" s="3">
        <v>11218</v>
      </c>
      <c r="B450" s="3" t="str">
        <f>VLOOKUP(A450,'QAQC ID Reference Page'!A$1:G$10999,2,FALSE)</f>
        <v>OBS0821W4</v>
      </c>
      <c r="C450" s="11">
        <f>VLOOKUP(A450,'QAQC ID Reference Page'!A$1:G$10999,3,FALSE)</f>
        <v>44432</v>
      </c>
      <c r="D450" s="12">
        <f>VLOOKUP(A450,'QAQC ID Reference Page'!A$1:G$10999,4,FALSE)</f>
        <v>0.33819444444444446</v>
      </c>
      <c r="E450" s="3">
        <f>VLOOKUP(A450,'QAQC ID Reference Page'!A$1:G$10999,5,FALSE)</f>
        <v>1025</v>
      </c>
      <c r="F450" s="3" t="str">
        <f>VLOOKUP(A450,'QAQC ID Reference Page'!A$2:G$10999,6,FALSE)</f>
        <v>TR</v>
      </c>
      <c r="G450" s="3" t="str">
        <f>VLOOKUP(A450,'QAQC ID Reference Page'!A$2:G$10999,7,FALSE)</f>
        <v>S</v>
      </c>
      <c r="H450" s="3">
        <v>133</v>
      </c>
      <c r="I450" s="3">
        <v>133</v>
      </c>
      <c r="J450" s="3">
        <v>200</v>
      </c>
      <c r="K450" s="3">
        <f t="shared" si="6"/>
        <v>0.2</v>
      </c>
      <c r="L450" s="3">
        <f t="shared" si="10"/>
        <v>0</v>
      </c>
      <c r="M450" s="3"/>
      <c r="N450" s="3"/>
      <c r="O450" s="3"/>
      <c r="P450" s="3"/>
      <c r="Q450" s="3"/>
      <c r="R450" s="3"/>
      <c r="S450" s="3"/>
      <c r="T450" s="3"/>
      <c r="U450" s="3"/>
      <c r="V450" s="3"/>
      <c r="W450" s="3"/>
      <c r="X450" s="3"/>
      <c r="Y450" s="3"/>
      <c r="Z450" s="3"/>
      <c r="AA450" s="3"/>
      <c r="AB450" s="3"/>
    </row>
    <row r="451" spans="1:28" x14ac:dyDescent="0.2">
      <c r="A451" s="3">
        <v>11219</v>
      </c>
      <c r="B451" s="3" t="str">
        <f>VLOOKUP(A451,'QAQC ID Reference Page'!A$1:G$10999,2,FALSE)</f>
        <v>OBS0821W4</v>
      </c>
      <c r="C451" s="11">
        <f>VLOOKUP(A451,'QAQC ID Reference Page'!A$1:G$10999,3,FALSE)</f>
        <v>44432</v>
      </c>
      <c r="D451" s="12">
        <f>VLOOKUP(A451,'QAQC ID Reference Page'!A$1:G$10999,4,FALSE)</f>
        <v>0.29722222222222222</v>
      </c>
      <c r="E451" s="3">
        <f>VLOOKUP(A451,'QAQC ID Reference Page'!A$1:G$10999,5,FALSE)</f>
        <v>1026</v>
      </c>
      <c r="F451" s="3" t="str">
        <f>VLOOKUP(A451,'QAQC ID Reference Page'!A$2:G$10999,6,FALSE)</f>
        <v>G6</v>
      </c>
      <c r="G451" s="3" t="str">
        <f>VLOOKUP(A451,'QAQC ID Reference Page'!A$2:G$10999,7,FALSE)</f>
        <v>S</v>
      </c>
      <c r="H451" s="3">
        <v>130</v>
      </c>
      <c r="I451" s="3">
        <v>132</v>
      </c>
      <c r="J451" s="3">
        <v>200</v>
      </c>
      <c r="K451" s="3">
        <f t="shared" si="6"/>
        <v>0.2</v>
      </c>
      <c r="L451" s="3">
        <f t="shared" si="10"/>
        <v>10</v>
      </c>
      <c r="M451" s="3"/>
      <c r="N451" s="3"/>
      <c r="O451" s="3"/>
      <c r="P451" s="3"/>
      <c r="Q451" s="3"/>
      <c r="R451" s="3"/>
      <c r="S451" s="3"/>
      <c r="T451" s="3"/>
      <c r="U451" s="3"/>
      <c r="V451" s="3"/>
      <c r="W451" s="3"/>
      <c r="X451" s="3"/>
      <c r="Y451" s="3"/>
      <c r="Z451" s="3"/>
      <c r="AA451" s="3"/>
      <c r="AB451" s="3"/>
    </row>
    <row r="452" spans="1:28" x14ac:dyDescent="0.2">
      <c r="A452" s="3">
        <v>11220</v>
      </c>
      <c r="B452" s="3" t="str">
        <f>VLOOKUP(A452,'QAQC ID Reference Page'!A$1:G$10999,2,FALSE)</f>
        <v>OBS0821W4</v>
      </c>
      <c r="C452" s="11">
        <f>VLOOKUP(A452,'QAQC ID Reference Page'!A$1:G$10999,3,FALSE)</f>
        <v>44433</v>
      </c>
      <c r="D452" s="12">
        <f>VLOOKUP(A452,'QAQC ID Reference Page'!A$1:G$10999,4,FALSE)</f>
        <v>0.55625000000000002</v>
      </c>
      <c r="E452" s="3">
        <f>VLOOKUP(A452,'QAQC ID Reference Page'!A$1:G$10999,5,FALSE)</f>
        <v>1036</v>
      </c>
      <c r="F452" s="3" t="str">
        <f>VLOOKUP(A452,'QAQC ID Reference Page'!A$2:G$10999,6,FALSE)</f>
        <v>D1</v>
      </c>
      <c r="G452" s="3" t="str">
        <f>VLOOKUP(A452,'QAQC ID Reference Page'!A$2:G$10999,7,FALSE)</f>
        <v>S</v>
      </c>
      <c r="H452" s="3">
        <v>128</v>
      </c>
      <c r="I452" s="3">
        <v>145</v>
      </c>
      <c r="J452" s="3">
        <v>250</v>
      </c>
      <c r="K452" s="3">
        <f t="shared" si="6"/>
        <v>0.25</v>
      </c>
      <c r="L452" s="3">
        <f t="shared" si="10"/>
        <v>68</v>
      </c>
      <c r="M452" s="3"/>
      <c r="N452" s="3"/>
      <c r="O452" s="3"/>
      <c r="P452" s="3"/>
      <c r="Q452" s="3"/>
      <c r="R452" s="3"/>
      <c r="S452" s="3"/>
      <c r="T452" s="3"/>
      <c r="U452" s="3"/>
      <c r="V452" s="3"/>
      <c r="W452" s="3"/>
      <c r="X452" s="3"/>
      <c r="Y452" s="3"/>
      <c r="Z452" s="3"/>
      <c r="AA452" s="3"/>
      <c r="AB452" s="3"/>
    </row>
    <row r="453" spans="1:28" x14ac:dyDescent="0.2">
      <c r="A453" s="3">
        <v>11221</v>
      </c>
      <c r="B453" s="3" t="str">
        <f>VLOOKUP(A453,'QAQC ID Reference Page'!A$1:G$10999,2,FALSE)</f>
        <v>OBS0821W4</v>
      </c>
      <c r="C453" s="11">
        <f>VLOOKUP(A453,'QAQC ID Reference Page'!A$1:G$10999,3,FALSE)</f>
        <v>44433</v>
      </c>
      <c r="D453" s="12">
        <f>VLOOKUP(A453,'QAQC ID Reference Page'!A$1:G$10999,4,FALSE)</f>
        <v>0.58125000000000004</v>
      </c>
      <c r="E453" s="3">
        <f>VLOOKUP(A453,'QAQC ID Reference Page'!A$1:G$10999,5,FALSE)</f>
        <v>1003</v>
      </c>
      <c r="F453" s="3" t="str">
        <f>VLOOKUP(A453,'QAQC ID Reference Page'!A$2:G$10999,6,FALSE)</f>
        <v>B1</v>
      </c>
      <c r="G453" s="3" t="str">
        <f>VLOOKUP(A453,'QAQC ID Reference Page'!A$2:G$10999,7,FALSE)</f>
        <v>S</v>
      </c>
      <c r="H453" s="3">
        <v>128</v>
      </c>
      <c r="I453" s="3">
        <v>145</v>
      </c>
      <c r="J453" s="3">
        <v>250</v>
      </c>
      <c r="K453" s="3">
        <f t="shared" si="6"/>
        <v>0.25</v>
      </c>
      <c r="L453" s="3">
        <f t="shared" si="10"/>
        <v>68</v>
      </c>
      <c r="M453" s="3"/>
      <c r="N453" s="3"/>
      <c r="O453" s="3"/>
      <c r="P453" s="3"/>
      <c r="Q453" s="3"/>
      <c r="R453" s="3"/>
      <c r="S453" s="3"/>
      <c r="T453" s="3"/>
      <c r="U453" s="3"/>
      <c r="V453" s="3"/>
      <c r="W453" s="3"/>
      <c r="X453" s="3"/>
      <c r="Y453" s="3"/>
      <c r="Z453" s="3"/>
      <c r="AA453" s="3"/>
      <c r="AB453" s="3"/>
    </row>
    <row r="454" spans="1:28" x14ac:dyDescent="0.2">
      <c r="A454" s="3">
        <v>11222</v>
      </c>
      <c r="B454" s="3" t="str">
        <f>VLOOKUP(A454,'QAQC ID Reference Page'!A$1:G$10999,2,FALSE)</f>
        <v>OBS0821W4</v>
      </c>
      <c r="C454" s="11">
        <f>VLOOKUP(A454,'QAQC ID Reference Page'!A$1:G$10999,3,FALSE)</f>
        <v>44433</v>
      </c>
      <c r="D454" s="12">
        <f>VLOOKUP(A454,'QAQC ID Reference Page'!A$1:G$10999,4,FALSE)</f>
        <v>0.47916666666666669</v>
      </c>
      <c r="E454" s="3">
        <f>VLOOKUP(A454,'QAQC ID Reference Page'!A$1:G$10999,5,FALSE)</f>
        <v>1030</v>
      </c>
      <c r="F454" s="3" t="str">
        <f>VLOOKUP(A454,'QAQC ID Reference Page'!A$2:G$10999,6,FALSE)</f>
        <v>C4</v>
      </c>
      <c r="G454" s="3" t="str">
        <f>VLOOKUP(A454,'QAQC ID Reference Page'!A$2:G$10999,7,FALSE)</f>
        <v>S</v>
      </c>
      <c r="H454" s="3">
        <v>132</v>
      </c>
      <c r="I454" s="3">
        <v>138</v>
      </c>
      <c r="J454" s="3">
        <v>250</v>
      </c>
      <c r="K454" s="3">
        <f t="shared" si="6"/>
        <v>0.25</v>
      </c>
      <c r="L454" s="3">
        <f t="shared" si="10"/>
        <v>24</v>
      </c>
      <c r="M454" s="3"/>
      <c r="N454" s="3"/>
      <c r="O454" s="3"/>
      <c r="P454" s="3"/>
      <c r="Q454" s="3"/>
      <c r="R454" s="3"/>
      <c r="S454" s="3"/>
      <c r="T454" s="3"/>
      <c r="U454" s="3"/>
      <c r="V454" s="3"/>
      <c r="W454" s="3"/>
      <c r="X454" s="3"/>
      <c r="Y454" s="3"/>
      <c r="Z454" s="3"/>
      <c r="AA454" s="3"/>
      <c r="AB454" s="3"/>
    </row>
    <row r="455" spans="1:28" x14ac:dyDescent="0.2">
      <c r="A455" s="3">
        <v>11223</v>
      </c>
      <c r="B455" s="3" t="str">
        <f>VLOOKUP(A455,'QAQC ID Reference Page'!A$1:G$10999,2,FALSE)</f>
        <v>OBS0821W4</v>
      </c>
      <c r="C455" s="11">
        <f>VLOOKUP(A455,'QAQC ID Reference Page'!A$1:G$10999,3,FALSE)</f>
        <v>44433</v>
      </c>
      <c r="D455" s="12">
        <f>VLOOKUP(A455,'QAQC ID Reference Page'!A$1:G$10999,4,FALSE)</f>
        <v>0.46805555555555556</v>
      </c>
      <c r="E455" s="3">
        <f>VLOOKUP(A455,'QAQC ID Reference Page'!A$1:G$10999,5,FALSE)</f>
        <v>1001</v>
      </c>
      <c r="F455" s="3" t="str">
        <f>VLOOKUP(A455,'QAQC ID Reference Page'!A$2:G$10999,6,FALSE)</f>
        <v>C5-1</v>
      </c>
      <c r="G455" s="3" t="str">
        <f>VLOOKUP(A455,'QAQC ID Reference Page'!A$2:G$10999,7,FALSE)</f>
        <v>S</v>
      </c>
      <c r="H455" s="3">
        <v>132</v>
      </c>
      <c r="I455" s="3">
        <v>138</v>
      </c>
      <c r="J455" s="3">
        <v>250</v>
      </c>
      <c r="K455" s="3">
        <f t="shared" si="6"/>
        <v>0.25</v>
      </c>
      <c r="L455" s="3">
        <f t="shared" si="10"/>
        <v>24</v>
      </c>
      <c r="M455" s="3"/>
      <c r="N455" s="3"/>
      <c r="O455" s="3"/>
      <c r="P455" s="3"/>
      <c r="Q455" s="3"/>
      <c r="R455" s="3"/>
      <c r="S455" s="3"/>
      <c r="T455" s="3"/>
      <c r="U455" s="3"/>
      <c r="V455" s="3"/>
      <c r="W455" s="3"/>
      <c r="X455" s="3"/>
      <c r="Y455" s="3"/>
      <c r="Z455" s="3"/>
      <c r="AA455" s="3"/>
      <c r="AB455" s="3"/>
    </row>
    <row r="456" spans="1:28" x14ac:dyDescent="0.2">
      <c r="A456" s="3">
        <v>11224</v>
      </c>
      <c r="B456" s="3" t="str">
        <f>VLOOKUP(A456,'QAQC ID Reference Page'!A$1:G$10999,2,FALSE)</f>
        <v>OBS0821W4</v>
      </c>
      <c r="C456" s="11">
        <f>VLOOKUP(A456,'QAQC ID Reference Page'!A$1:G$10999,3,FALSE)</f>
        <v>44433</v>
      </c>
      <c r="D456" s="12">
        <f>VLOOKUP(A456,'QAQC ID Reference Page'!A$1:G$10999,4,FALSE)</f>
        <v>0.59930555555555554</v>
      </c>
      <c r="E456" s="3">
        <f>VLOOKUP(A456,'QAQC ID Reference Page'!A$1:G$10999,5,FALSE)</f>
        <v>1037</v>
      </c>
      <c r="F456" s="3" t="str">
        <f>VLOOKUP(A456,'QAQC ID Reference Page'!A$2:G$10999,6,FALSE)</f>
        <v>B4</v>
      </c>
      <c r="G456" s="3" t="str">
        <f>VLOOKUP(A456,'QAQC ID Reference Page'!A$2:G$10999,7,FALSE)</f>
        <v>S</v>
      </c>
      <c r="H456" s="3">
        <v>129</v>
      </c>
      <c r="I456" s="3">
        <v>142</v>
      </c>
      <c r="J456" s="3">
        <v>250</v>
      </c>
      <c r="K456" s="3">
        <f t="shared" si="6"/>
        <v>0.25</v>
      </c>
      <c r="L456" s="3">
        <f t="shared" si="10"/>
        <v>52</v>
      </c>
      <c r="M456" s="3"/>
      <c r="N456" s="3"/>
      <c r="O456" s="3"/>
      <c r="P456" s="3"/>
      <c r="Q456" s="3"/>
      <c r="R456" s="3"/>
      <c r="S456" s="3"/>
      <c r="T456" s="3"/>
      <c r="U456" s="3"/>
      <c r="V456" s="3"/>
      <c r="W456" s="3"/>
      <c r="X456" s="3"/>
      <c r="Y456" s="3"/>
      <c r="Z456" s="3"/>
      <c r="AA456" s="3"/>
      <c r="AB456" s="3"/>
    </row>
    <row r="457" spans="1:28" x14ac:dyDescent="0.2">
      <c r="A457" s="3">
        <v>11225</v>
      </c>
      <c r="B457" s="3" t="str">
        <f>VLOOKUP(A457,'QAQC ID Reference Page'!A$1:G$10999,2,FALSE)</f>
        <v>OBS0821W4</v>
      </c>
      <c r="C457" s="11">
        <f>VLOOKUP(A457,'QAQC ID Reference Page'!A$1:G$10999,3,FALSE)</f>
        <v>44433</v>
      </c>
      <c r="D457" s="12">
        <f>VLOOKUP(A457,'QAQC ID Reference Page'!A$1:G$10999,4,FALSE)</f>
        <v>0.51597222222222228</v>
      </c>
      <c r="E457" s="3">
        <f>VLOOKUP(A457,'QAQC ID Reference Page'!A$1:G$10999,5,FALSE)</f>
        <v>1010</v>
      </c>
      <c r="F457" s="3" t="str">
        <f>VLOOKUP(A457,'QAQC ID Reference Page'!A$2:G$10999,6,FALSE)</f>
        <v>BLB</v>
      </c>
      <c r="G457" s="3" t="str">
        <f>VLOOKUP(A457,'QAQC ID Reference Page'!A$2:G$10999,7,FALSE)</f>
        <v>S</v>
      </c>
      <c r="H457" s="3">
        <v>129</v>
      </c>
      <c r="I457" s="3">
        <v>144</v>
      </c>
      <c r="J457" s="3">
        <v>250</v>
      </c>
      <c r="K457" s="3">
        <f t="shared" si="6"/>
        <v>0.25</v>
      </c>
      <c r="L457" s="3">
        <f t="shared" si="10"/>
        <v>60</v>
      </c>
      <c r="M457" s="3"/>
      <c r="N457" s="3"/>
      <c r="O457" s="3"/>
      <c r="P457" s="3"/>
      <c r="Q457" s="3"/>
      <c r="R457" s="3"/>
      <c r="S457" s="3"/>
      <c r="T457" s="3"/>
      <c r="U457" s="3"/>
      <c r="V457" s="3"/>
      <c r="W457" s="3"/>
      <c r="X457" s="3"/>
      <c r="Y457" s="3"/>
      <c r="Z457" s="3"/>
      <c r="AA457" s="3"/>
      <c r="AB457" s="3"/>
    </row>
    <row r="458" spans="1:28" x14ac:dyDescent="0.2">
      <c r="A458" s="3">
        <v>11226</v>
      </c>
      <c r="B458" s="3" t="str">
        <f>VLOOKUP(A458,'QAQC ID Reference Page'!A$1:G$10999,2,FALSE)</f>
        <v>OBS0821W4</v>
      </c>
      <c r="C458" s="11">
        <f>VLOOKUP(A458,'QAQC ID Reference Page'!A$1:G$10999,3,FALSE)</f>
        <v>44433</v>
      </c>
      <c r="D458" s="12">
        <f>VLOOKUP(A458,'QAQC ID Reference Page'!A$1:G$10999,4,FALSE)</f>
        <v>0.53680555555555554</v>
      </c>
      <c r="E458" s="3">
        <f>VLOOKUP(A458,'QAQC ID Reference Page'!A$1:G$10999,5,FALSE)</f>
        <v>1013</v>
      </c>
      <c r="F458" s="3" t="str">
        <f>VLOOKUP(A458,'QAQC ID Reference Page'!A$2:G$10999,6,FALSE)</f>
        <v>E1</v>
      </c>
      <c r="G458" s="3" t="str">
        <f>VLOOKUP(A458,'QAQC ID Reference Page'!A$2:G$10999,7,FALSE)</f>
        <v>S</v>
      </c>
      <c r="H458" s="3">
        <v>130</v>
      </c>
      <c r="I458" s="3">
        <v>140</v>
      </c>
      <c r="J458" s="3">
        <v>250</v>
      </c>
      <c r="K458" s="3">
        <f t="shared" si="6"/>
        <v>0.25</v>
      </c>
      <c r="L458" s="3">
        <f t="shared" si="10"/>
        <v>40</v>
      </c>
      <c r="M458" s="3"/>
      <c r="N458" s="3"/>
      <c r="O458" s="3"/>
      <c r="P458" s="3"/>
      <c r="Q458" s="3"/>
      <c r="R458" s="3"/>
      <c r="S458" s="3"/>
      <c r="T458" s="3"/>
      <c r="U458" s="3"/>
      <c r="V458" s="3"/>
      <c r="W458" s="3"/>
      <c r="X458" s="3"/>
      <c r="Y458" s="3"/>
      <c r="Z458" s="3"/>
      <c r="AA458" s="3"/>
      <c r="AB458" s="3"/>
    </row>
    <row r="459" spans="1:28" x14ac:dyDescent="0.2">
      <c r="A459" s="3">
        <v>11227</v>
      </c>
      <c r="B459" s="3" t="str">
        <f>VLOOKUP(A459,'QAQC ID Reference Page'!A$1:G$10999,2,FALSE)</f>
        <v>OBS0821W4</v>
      </c>
      <c r="C459" s="11">
        <f>VLOOKUP(A459,'QAQC ID Reference Page'!A$1:G$10999,3,FALSE)</f>
        <v>44433</v>
      </c>
      <c r="D459" s="12">
        <f>VLOOKUP(A459,'QAQC ID Reference Page'!A$1:G$10999,4,FALSE)</f>
        <v>0.48958333333333331</v>
      </c>
      <c r="E459" s="3">
        <f>VLOOKUP(A459,'QAQC ID Reference Page'!A$1:G$10999,5,FALSE)</f>
        <v>1007</v>
      </c>
      <c r="F459" s="3" t="str">
        <f>VLOOKUP(A459,'QAQC ID Reference Page'!A$2:G$10999,6,FALSE)</f>
        <v>WFR</v>
      </c>
      <c r="G459" s="3" t="str">
        <f>VLOOKUP(A459,'QAQC ID Reference Page'!A$2:G$10999,7,FALSE)</f>
        <v>S</v>
      </c>
      <c r="H459" s="3">
        <v>131</v>
      </c>
      <c r="I459" s="3">
        <v>142</v>
      </c>
      <c r="J459" s="3">
        <v>250</v>
      </c>
      <c r="K459" s="3">
        <f t="shared" si="6"/>
        <v>0.25</v>
      </c>
      <c r="L459" s="3">
        <f t="shared" si="10"/>
        <v>44</v>
      </c>
      <c r="M459" s="3"/>
      <c r="N459" s="3"/>
      <c r="O459" s="3"/>
      <c r="P459" s="3"/>
      <c r="Q459" s="3"/>
      <c r="R459" s="3"/>
      <c r="S459" s="3"/>
      <c r="T459" s="3"/>
      <c r="U459" s="3"/>
      <c r="V459" s="3"/>
      <c r="W459" s="3"/>
      <c r="X459" s="3"/>
      <c r="Y459" s="3"/>
      <c r="Z459" s="3"/>
      <c r="AA459" s="3"/>
      <c r="AB459" s="3"/>
    </row>
    <row r="460" spans="1:28" x14ac:dyDescent="0.2">
      <c r="A460" s="3">
        <v>11228</v>
      </c>
      <c r="B460" s="3" t="str">
        <f>VLOOKUP(A460,'QAQC ID Reference Page'!A$1:G$10999,2,FALSE)</f>
        <v>OBS0821W4</v>
      </c>
      <c r="C460" s="11">
        <f>VLOOKUP(A460,'QAQC ID Reference Page'!A$1:G$10999,3,FALSE)</f>
        <v>44433</v>
      </c>
      <c r="D460" s="12">
        <f>VLOOKUP(A460,'QAQC ID Reference Page'!A$1:G$10999,4,FALSE)</f>
        <v>0.34305555555555556</v>
      </c>
      <c r="E460" s="3">
        <f>VLOOKUP(A460,'QAQC ID Reference Page'!A$1:G$10999,5,FALSE)</f>
        <v>1017</v>
      </c>
      <c r="F460" s="3" t="str">
        <f>VLOOKUP(A460,'QAQC ID Reference Page'!A$2:G$10999,6,FALSE)</f>
        <v>B12</v>
      </c>
      <c r="G460" s="3" t="str">
        <f>VLOOKUP(A460,'QAQC ID Reference Page'!A$2:G$10999,7,FALSE)</f>
        <v>S</v>
      </c>
      <c r="H460" s="3">
        <v>130</v>
      </c>
      <c r="I460" s="3">
        <v>140</v>
      </c>
      <c r="J460" s="3">
        <v>250</v>
      </c>
      <c r="K460" s="3">
        <f t="shared" si="6"/>
        <v>0.25</v>
      </c>
      <c r="L460" s="3">
        <f t="shared" si="10"/>
        <v>40</v>
      </c>
      <c r="M460" s="3"/>
      <c r="N460" s="3"/>
      <c r="O460" s="3"/>
      <c r="P460" s="3"/>
      <c r="Q460" s="3"/>
      <c r="R460" s="3"/>
      <c r="S460" s="3"/>
      <c r="T460" s="3"/>
      <c r="U460" s="3"/>
      <c r="V460" s="3"/>
      <c r="W460" s="3"/>
      <c r="X460" s="3"/>
      <c r="Y460" s="3"/>
      <c r="Z460" s="3"/>
      <c r="AA460" s="3"/>
      <c r="AB460" s="3"/>
    </row>
    <row r="461" spans="1:28" x14ac:dyDescent="0.2">
      <c r="A461" s="3">
        <v>11229</v>
      </c>
      <c r="B461" s="3" t="str">
        <f>VLOOKUP(A461,'QAQC ID Reference Page'!A$1:G$10999,2,FALSE)</f>
        <v>OBS0821W4</v>
      </c>
      <c r="C461" s="11">
        <f>VLOOKUP(A461,'QAQC ID Reference Page'!A$1:G$10999,3,FALSE)</f>
        <v>44433</v>
      </c>
      <c r="D461" s="12">
        <f>VLOOKUP(A461,'QAQC ID Reference Page'!A$1:G$10999,4,FALSE)</f>
        <v>0.5708333333333333</v>
      </c>
      <c r="E461" s="3">
        <f>VLOOKUP(A461,'QAQC ID Reference Page'!A$1:G$10999,5,FALSE)</f>
        <v>1023</v>
      </c>
      <c r="F461" s="3" t="str">
        <f>VLOOKUP(A461,'QAQC ID Reference Page'!A$2:G$10999,6,FALSE)</f>
        <v>C1</v>
      </c>
      <c r="G461" s="3" t="str">
        <f>VLOOKUP(A461,'QAQC ID Reference Page'!A$2:G$10999,7,FALSE)</f>
        <v>S</v>
      </c>
      <c r="H461" s="3">
        <v>130</v>
      </c>
      <c r="I461" s="3">
        <v>137</v>
      </c>
      <c r="J461" s="3">
        <v>250</v>
      </c>
      <c r="K461" s="3">
        <f t="shared" si="6"/>
        <v>0.25</v>
      </c>
      <c r="L461" s="3">
        <f t="shared" si="10"/>
        <v>28</v>
      </c>
      <c r="M461" s="3"/>
      <c r="N461" s="3"/>
      <c r="O461" s="3"/>
      <c r="P461" s="3"/>
      <c r="Q461" s="3"/>
      <c r="R461" s="3"/>
      <c r="S461" s="3"/>
      <c r="T461" s="3"/>
      <c r="U461" s="3"/>
      <c r="V461" s="3"/>
      <c r="W461" s="3"/>
      <c r="X461" s="3"/>
      <c r="Y461" s="3"/>
      <c r="Z461" s="3"/>
      <c r="AA461" s="3"/>
      <c r="AB461" s="3"/>
    </row>
    <row r="462" spans="1:28" x14ac:dyDescent="0.2">
      <c r="A462" s="3">
        <v>11230</v>
      </c>
      <c r="B462" s="3" t="str">
        <f>VLOOKUP(A462,'QAQC ID Reference Page'!A$1:G$10999,2,FALSE)</f>
        <v>OBS0821W4</v>
      </c>
      <c r="C462" s="11">
        <f>VLOOKUP(A462,'QAQC ID Reference Page'!A$1:G$10999,3,FALSE)</f>
        <v>44433</v>
      </c>
      <c r="D462" s="12">
        <f>VLOOKUP(A462,'QAQC ID Reference Page'!A$1:G$10999,4,FALSE)</f>
        <v>0.4236111111111111</v>
      </c>
      <c r="E462" s="3">
        <f>VLOOKUP(A462,'QAQC ID Reference Page'!A$1:G$10999,5,FALSE)</f>
        <v>1034</v>
      </c>
      <c r="F462" s="3" t="str">
        <f>VLOOKUP(A462,'QAQC ID Reference Page'!A$2:G$10999,6,FALSE)</f>
        <v>C7C</v>
      </c>
      <c r="G462" s="3" t="str">
        <f>VLOOKUP(A462,'QAQC ID Reference Page'!A$2:G$10999,7,FALSE)</f>
        <v>B</v>
      </c>
      <c r="H462" s="3">
        <v>129</v>
      </c>
      <c r="I462" s="3">
        <v>145</v>
      </c>
      <c r="J462" s="3">
        <v>250</v>
      </c>
      <c r="K462" s="3">
        <f t="shared" si="6"/>
        <v>0.25</v>
      </c>
      <c r="L462" s="3">
        <f t="shared" si="10"/>
        <v>64</v>
      </c>
      <c r="M462" s="3"/>
      <c r="N462" s="3"/>
      <c r="O462" s="3"/>
      <c r="P462" s="3"/>
      <c r="Q462" s="3"/>
      <c r="R462" s="3"/>
      <c r="S462" s="3"/>
      <c r="T462" s="3"/>
      <c r="U462" s="3"/>
      <c r="V462" s="3"/>
      <c r="W462" s="3"/>
      <c r="X462" s="3"/>
      <c r="Y462" s="3"/>
      <c r="Z462" s="3"/>
      <c r="AA462" s="3"/>
      <c r="AB462" s="3"/>
    </row>
    <row r="463" spans="1:28" x14ac:dyDescent="0.2">
      <c r="A463" s="3">
        <v>11231</v>
      </c>
      <c r="B463" s="3" t="str">
        <f>VLOOKUP(A463,'QAQC ID Reference Page'!A$1:G$10999,2,FALSE)</f>
        <v>OBS0821W4</v>
      </c>
      <c r="C463" s="11">
        <f>VLOOKUP(A463,'QAQC ID Reference Page'!A$1:G$10999,3,FALSE)</f>
        <v>44433</v>
      </c>
      <c r="D463" s="12">
        <f>VLOOKUP(A463,'QAQC ID Reference Page'!A$1:G$10999,4,FALSE)</f>
        <v>0.28888888888888886</v>
      </c>
      <c r="E463" s="3">
        <f>VLOOKUP(A463,'QAQC ID Reference Page'!A$1:G$10999,5,FALSE)</f>
        <v>1005</v>
      </c>
      <c r="F463" s="3" t="str">
        <f>VLOOKUP(A463,'QAQC ID Reference Page'!A$2:G$10999,6,FALSE)</f>
        <v>B7C</v>
      </c>
      <c r="G463" s="3" t="str">
        <f>VLOOKUP(A463,'QAQC ID Reference Page'!A$2:G$10999,7,FALSE)</f>
        <v>B</v>
      </c>
      <c r="H463" s="3">
        <v>133</v>
      </c>
      <c r="I463" s="3">
        <v>152</v>
      </c>
      <c r="J463" s="3">
        <v>250</v>
      </c>
      <c r="K463" s="3">
        <f t="shared" si="6"/>
        <v>0.25</v>
      </c>
      <c r="L463" s="3">
        <f t="shared" si="10"/>
        <v>76</v>
      </c>
      <c r="M463" s="3"/>
      <c r="N463" s="3"/>
      <c r="O463" s="3"/>
      <c r="P463" s="3"/>
      <c r="Q463" s="3"/>
      <c r="R463" s="3"/>
      <c r="S463" s="3"/>
      <c r="T463" s="3"/>
      <c r="U463" s="3"/>
      <c r="V463" s="3"/>
      <c r="W463" s="3"/>
      <c r="X463" s="3"/>
      <c r="Y463" s="3"/>
      <c r="Z463" s="3"/>
      <c r="AA463" s="3"/>
      <c r="AB463" s="3"/>
    </row>
    <row r="464" spans="1:28" x14ac:dyDescent="0.2">
      <c r="A464" s="3">
        <v>11232</v>
      </c>
      <c r="B464" s="3" t="str">
        <f>VLOOKUP(A464,'QAQC ID Reference Page'!A$1:G$10999,2,FALSE)</f>
        <v>OBS0821W4</v>
      </c>
      <c r="C464" s="11">
        <f>VLOOKUP(A464,'QAQC ID Reference Page'!A$1:G$10999,3,FALSE)</f>
        <v>44433</v>
      </c>
      <c r="D464" s="12">
        <f>VLOOKUP(A464,'QAQC ID Reference Page'!A$1:G$10999,4,FALSE)</f>
        <v>0.36944444444444446</v>
      </c>
      <c r="E464" s="3">
        <f>VLOOKUP(A464,'QAQC ID Reference Page'!A$1:G$10999,5,FALSE)</f>
        <v>1011</v>
      </c>
      <c r="F464" s="3" t="str">
        <f>VLOOKUP(A464,'QAQC ID Reference Page'!A$2:G$10999,6,FALSE)</f>
        <v>WB</v>
      </c>
      <c r="G464" s="3" t="str">
        <f>VLOOKUP(A464,'QAQC ID Reference Page'!A$2:G$10999,7,FALSE)</f>
        <v>S</v>
      </c>
      <c r="H464" s="3">
        <v>131</v>
      </c>
      <c r="I464" s="3">
        <v>139</v>
      </c>
      <c r="J464" s="3">
        <v>250</v>
      </c>
      <c r="K464" s="3">
        <f t="shared" si="6"/>
        <v>0.25</v>
      </c>
      <c r="L464" s="3">
        <f t="shared" si="10"/>
        <v>32</v>
      </c>
      <c r="M464" s="3"/>
      <c r="N464" s="3"/>
      <c r="O464" s="3"/>
      <c r="P464" s="3"/>
      <c r="Q464" s="3"/>
      <c r="R464" s="3"/>
      <c r="S464" s="3"/>
      <c r="T464" s="3"/>
      <c r="U464" s="3"/>
      <c r="V464" s="3"/>
      <c r="W464" s="3"/>
      <c r="X464" s="3"/>
      <c r="Y464" s="3"/>
      <c r="Z464" s="3"/>
      <c r="AA464" s="3"/>
      <c r="AB464" s="3"/>
    </row>
    <row r="465" spans="1:28" x14ac:dyDescent="0.2">
      <c r="A465" s="3">
        <v>11233</v>
      </c>
      <c r="B465" s="3" t="str">
        <f>VLOOKUP(A465,'QAQC ID Reference Page'!A$1:G$10999,2,FALSE)</f>
        <v>OBS0821W4</v>
      </c>
      <c r="C465" s="11">
        <f>VLOOKUP(A465,'QAQC ID Reference Page'!A$1:G$10999,3,FALSE)</f>
        <v>44433</v>
      </c>
      <c r="D465" s="12">
        <f>VLOOKUP(A465,'QAQC ID Reference Page'!A$1:G$10999,4,FALSE)</f>
        <v>0.33402777777777776</v>
      </c>
      <c r="E465" s="3">
        <f>VLOOKUP(A465,'QAQC ID Reference Page'!A$1:G$10999,5,FALSE)</f>
        <v>1041</v>
      </c>
      <c r="F465" s="3" t="str">
        <f>VLOOKUP(A465,'QAQC ID Reference Page'!A$2:G$10999,6,FALSE)</f>
        <v>B11</v>
      </c>
      <c r="G465" s="3" t="str">
        <f>VLOOKUP(A465,'QAQC ID Reference Page'!A$2:G$10999,7,FALSE)</f>
        <v>S</v>
      </c>
      <c r="H465" s="3">
        <v>130</v>
      </c>
      <c r="I465" s="3">
        <v>140</v>
      </c>
      <c r="J465" s="3">
        <v>250</v>
      </c>
      <c r="K465" s="3">
        <f t="shared" si="6"/>
        <v>0.25</v>
      </c>
      <c r="L465" s="3">
        <f t="shared" si="10"/>
        <v>40</v>
      </c>
      <c r="M465" s="3"/>
      <c r="N465" s="3"/>
      <c r="O465" s="3"/>
      <c r="P465" s="3"/>
      <c r="Q465" s="3"/>
      <c r="R465" s="3"/>
      <c r="S465" s="3"/>
      <c r="T465" s="3"/>
      <c r="U465" s="3"/>
      <c r="V465" s="3"/>
      <c r="W465" s="3"/>
      <c r="X465" s="3"/>
      <c r="Y465" s="3"/>
      <c r="Z465" s="3"/>
      <c r="AA465" s="3"/>
      <c r="AB465" s="3"/>
    </row>
    <row r="466" spans="1:28" x14ac:dyDescent="0.2">
      <c r="A466" s="3">
        <v>11234</v>
      </c>
      <c r="B466" s="3" t="str">
        <f>VLOOKUP(A466,'QAQC ID Reference Page'!A$1:G$10999,2,FALSE)</f>
        <v>OBS0821W4</v>
      </c>
      <c r="C466" s="11">
        <f>VLOOKUP(A466,'QAQC ID Reference Page'!A$1:G$10999,3,FALSE)</f>
        <v>44433</v>
      </c>
      <c r="D466" s="12">
        <f>VLOOKUP(A466,'QAQC ID Reference Page'!A$1:G$10999,4,FALSE)</f>
        <v>0.4236111111111111</v>
      </c>
      <c r="E466" s="3">
        <f>VLOOKUP(A466,'QAQC ID Reference Page'!A$1:G$10999,5,FALSE)</f>
        <v>1009</v>
      </c>
      <c r="F466" s="3" t="str">
        <f>VLOOKUP(A466,'QAQC ID Reference Page'!A$2:G$10999,6,FALSE)</f>
        <v>C7C</v>
      </c>
      <c r="G466" s="3" t="str">
        <f>VLOOKUP(A466,'QAQC ID Reference Page'!A$2:G$10999,7,FALSE)</f>
        <v>S</v>
      </c>
      <c r="H466" s="3">
        <v>132</v>
      </c>
      <c r="I466" s="3">
        <v>138</v>
      </c>
      <c r="J466" s="3">
        <v>250</v>
      </c>
      <c r="K466" s="3">
        <f t="shared" si="6"/>
        <v>0.25</v>
      </c>
      <c r="L466" s="3">
        <f t="shared" si="10"/>
        <v>24</v>
      </c>
      <c r="M466" s="3"/>
      <c r="N466" s="3"/>
      <c r="O466" s="3"/>
      <c r="P466" s="3"/>
      <c r="Q466" s="3"/>
      <c r="R466" s="3"/>
      <c r="S466" s="3"/>
      <c r="T466" s="3"/>
      <c r="U466" s="3"/>
      <c r="V466" s="3"/>
      <c r="W466" s="3"/>
      <c r="X466" s="3"/>
      <c r="Y466" s="3"/>
      <c r="Z466" s="3"/>
      <c r="AA466" s="3"/>
      <c r="AB466" s="3"/>
    </row>
    <row r="467" spans="1:28" x14ac:dyDescent="0.2">
      <c r="A467" s="3">
        <v>11235</v>
      </c>
      <c r="B467" s="3" t="str">
        <f>VLOOKUP(A467,'QAQC ID Reference Page'!A$1:G$10999,2,FALSE)</f>
        <v>OBS0821W4</v>
      </c>
      <c r="C467" s="11">
        <f>VLOOKUP(A467,'QAQC ID Reference Page'!A$1:G$10999,3,FALSE)</f>
        <v>44433</v>
      </c>
      <c r="D467" s="12">
        <f>VLOOKUP(A467,'QAQC ID Reference Page'!A$1:G$10999,4,FALSE)</f>
        <v>0.28888888888888886</v>
      </c>
      <c r="E467" s="3">
        <f>VLOOKUP(A467,'QAQC ID Reference Page'!A$1:G$10999,5,FALSE)</f>
        <v>1028</v>
      </c>
      <c r="F467" s="3" t="str">
        <f>VLOOKUP(A467,'QAQC ID Reference Page'!A$2:G$10999,6,FALSE)</f>
        <v>B7C</v>
      </c>
      <c r="G467" s="3" t="str">
        <f>VLOOKUP(A467,'QAQC ID Reference Page'!A$2:G$10999,7,FALSE)</f>
        <v>S</v>
      </c>
      <c r="H467" s="3">
        <v>131</v>
      </c>
      <c r="I467" s="3">
        <v>141</v>
      </c>
      <c r="J467" s="3">
        <v>250</v>
      </c>
      <c r="K467" s="3">
        <f t="shared" si="6"/>
        <v>0.25</v>
      </c>
      <c r="L467" s="3">
        <f t="shared" si="10"/>
        <v>40</v>
      </c>
      <c r="M467" s="3"/>
      <c r="N467" s="3"/>
      <c r="O467" s="3"/>
      <c r="P467" s="3"/>
      <c r="Q467" s="3"/>
      <c r="R467" s="3"/>
      <c r="S467" s="3"/>
      <c r="T467" s="3"/>
      <c r="U467" s="3"/>
      <c r="V467" s="3"/>
      <c r="W467" s="3"/>
      <c r="X467" s="3"/>
      <c r="Y467" s="3"/>
      <c r="Z467" s="3"/>
      <c r="AA467" s="3"/>
      <c r="AB467" s="3"/>
    </row>
    <row r="468" spans="1:28" x14ac:dyDescent="0.2">
      <c r="A468" s="3">
        <v>11236</v>
      </c>
      <c r="B468" s="3" t="str">
        <f>VLOOKUP(A468,'QAQC ID Reference Page'!A$1:G$10999,2,FALSE)</f>
        <v>OBS0821W4</v>
      </c>
      <c r="C468" s="11">
        <f>VLOOKUP(A468,'QAQC ID Reference Page'!A$1:G$10999,3,FALSE)</f>
        <v>44433</v>
      </c>
      <c r="D468" s="12">
        <f>VLOOKUP(A468,'QAQC ID Reference Page'!A$1:G$10999,4,FALSE)</f>
        <v>0.39652777777777776</v>
      </c>
      <c r="E468" s="3">
        <f>VLOOKUP(A468,'QAQC ID Reference Page'!A$1:G$10999,5,FALSE)</f>
        <v>1019</v>
      </c>
      <c r="F468" s="3" t="str">
        <f>VLOOKUP(A468,'QAQC ID Reference Page'!A$2:G$10999,6,FALSE)</f>
        <v>C9</v>
      </c>
      <c r="G468" s="3" t="str">
        <f>VLOOKUP(A468,'QAQC ID Reference Page'!A$2:G$10999,7,FALSE)</f>
        <v>S</v>
      </c>
      <c r="H468" s="3">
        <v>132</v>
      </c>
      <c r="I468" s="3">
        <v>147</v>
      </c>
      <c r="J468" s="3">
        <v>250</v>
      </c>
      <c r="K468" s="3">
        <f t="shared" si="6"/>
        <v>0.25</v>
      </c>
      <c r="L468" s="3">
        <f t="shared" si="10"/>
        <v>60</v>
      </c>
      <c r="M468" s="3"/>
      <c r="N468" s="3"/>
      <c r="O468" s="3"/>
      <c r="P468" s="3"/>
      <c r="Q468" s="3"/>
      <c r="R468" s="3"/>
      <c r="S468" s="3"/>
      <c r="T468" s="3"/>
      <c r="U468" s="3"/>
      <c r="V468" s="3"/>
      <c r="W468" s="3"/>
      <c r="X468" s="3"/>
      <c r="Y468" s="3"/>
      <c r="Z468" s="3"/>
      <c r="AA468" s="3"/>
      <c r="AB468" s="3"/>
    </row>
    <row r="469" spans="1:28" x14ac:dyDescent="0.2">
      <c r="A469" s="3">
        <v>11301</v>
      </c>
      <c r="B469" s="3" t="str">
        <f>VLOOKUP(A469,'QAQC ID Reference Page'!A$1:G$10999,2,FALSE)</f>
        <v>OBS0921</v>
      </c>
      <c r="C469" s="11">
        <f>VLOOKUP(A469,'QAQC ID Reference Page'!A$1:G$10999,3,FALSE)</f>
        <v>44446</v>
      </c>
      <c r="D469" s="12">
        <f>VLOOKUP(A469,'QAQC ID Reference Page'!A$1:G$10999,4,FALSE)</f>
        <v>0.29166666666666669</v>
      </c>
      <c r="E469" s="3">
        <f>VLOOKUP(A469,'QAQC ID Reference Page'!A$1:G$10999,5,FALSE)</f>
        <v>1019</v>
      </c>
      <c r="F469" s="3" t="str">
        <f>VLOOKUP(A469,'QAQC ID Reference Page'!A$2:G$10999,6,FALSE)</f>
        <v>EFR</v>
      </c>
      <c r="G469" s="3" t="str">
        <f>VLOOKUP(A469,'QAQC ID Reference Page'!A$2:G$10999,7,FALSE)</f>
        <v>S</v>
      </c>
      <c r="H469" s="3">
        <v>130</v>
      </c>
      <c r="I469" s="3">
        <v>133</v>
      </c>
      <c r="J469" s="3">
        <v>250</v>
      </c>
      <c r="K469" s="3">
        <f t="shared" si="6"/>
        <v>0.25</v>
      </c>
      <c r="L469" s="3">
        <f t="shared" si="10"/>
        <v>12</v>
      </c>
      <c r="M469" s="3"/>
      <c r="N469" s="3"/>
      <c r="O469" s="3"/>
      <c r="P469" s="3"/>
      <c r="Q469" s="3"/>
      <c r="R469" s="3"/>
      <c r="S469" s="3"/>
      <c r="T469" s="3"/>
      <c r="U469" s="3"/>
      <c r="V469" s="3"/>
      <c r="W469" s="3"/>
      <c r="X469" s="3"/>
      <c r="Y469" s="3"/>
      <c r="Z469" s="3"/>
      <c r="AA469" s="3"/>
      <c r="AB469" s="3"/>
    </row>
    <row r="470" spans="1:28" x14ac:dyDescent="0.2">
      <c r="A470" s="3">
        <v>11302</v>
      </c>
      <c r="B470" s="3" t="str">
        <f>VLOOKUP(A470,'QAQC ID Reference Page'!A$1:G$10999,2,FALSE)</f>
        <v>OBS0921</v>
      </c>
      <c r="C470" s="11">
        <f>VLOOKUP(A470,'QAQC ID Reference Page'!A$1:G$10999,3,FALSE)</f>
        <v>44446</v>
      </c>
      <c r="D470" s="12">
        <f>VLOOKUP(A470,'QAQC ID Reference Page'!A$1:G$10999,4,FALSE)</f>
        <v>0.30972222222222223</v>
      </c>
      <c r="E470" s="3">
        <f>VLOOKUP(A470,'QAQC ID Reference Page'!A$1:G$10999,5,FALSE)</f>
        <v>1004</v>
      </c>
      <c r="F470" s="3" t="str">
        <f>VLOOKUP(A470,'QAQC ID Reference Page'!A$2:G$10999,6,FALSE)</f>
        <v>E6</v>
      </c>
      <c r="G470" s="3" t="str">
        <f>VLOOKUP(A470,'QAQC ID Reference Page'!A$2:G$10999,7,FALSE)</f>
        <v>S</v>
      </c>
      <c r="H470" s="3">
        <v>129</v>
      </c>
      <c r="I470" s="3">
        <v>134</v>
      </c>
      <c r="J470" s="3">
        <v>250</v>
      </c>
      <c r="K470" s="3">
        <f t="shared" si="6"/>
        <v>0.25</v>
      </c>
      <c r="L470" s="3">
        <f t="shared" si="10"/>
        <v>20</v>
      </c>
      <c r="M470" s="3"/>
      <c r="N470" s="3"/>
      <c r="O470" s="3"/>
      <c r="P470" s="3"/>
      <c r="Q470" s="3"/>
      <c r="R470" s="3"/>
      <c r="S470" s="3"/>
      <c r="T470" s="3"/>
      <c r="U470" s="3"/>
      <c r="V470" s="3"/>
      <c r="W470" s="3"/>
      <c r="X470" s="3"/>
      <c r="Y470" s="3"/>
      <c r="Z470" s="3"/>
      <c r="AA470" s="3"/>
      <c r="AB470" s="3"/>
    </row>
    <row r="471" spans="1:28" x14ac:dyDescent="0.2">
      <c r="A471" s="3">
        <v>11303</v>
      </c>
      <c r="B471" s="3" t="str">
        <f>VLOOKUP(A471,'QAQC ID Reference Page'!A$1:G$10999,2,FALSE)</f>
        <v>OBS0921</v>
      </c>
      <c r="C471" s="11">
        <f>VLOOKUP(A471,'QAQC ID Reference Page'!A$1:G$10999,3,FALSE)</f>
        <v>44446</v>
      </c>
      <c r="D471" s="12">
        <f>VLOOKUP(A471,'QAQC ID Reference Page'!A$1:G$10999,4,FALSE)</f>
        <v>0.3263888888888889</v>
      </c>
      <c r="E471" s="3">
        <f>VLOOKUP(A471,'QAQC ID Reference Page'!A$1:G$10999,5,FALSE)</f>
        <v>1036</v>
      </c>
      <c r="F471" s="3" t="str">
        <f>VLOOKUP(A471,'QAQC ID Reference Page'!A$2:G$10999,6,FALSE)</f>
        <v>E7C</v>
      </c>
      <c r="G471" s="3" t="str">
        <f>VLOOKUP(A471,'QAQC ID Reference Page'!A$2:G$10999,7,FALSE)</f>
        <v>B</v>
      </c>
      <c r="H471" s="3">
        <v>131</v>
      </c>
      <c r="I471" s="3">
        <v>145</v>
      </c>
      <c r="J471" s="3">
        <v>250</v>
      </c>
      <c r="K471" s="3">
        <f t="shared" si="6"/>
        <v>0.25</v>
      </c>
      <c r="L471" s="3">
        <f t="shared" si="10"/>
        <v>56</v>
      </c>
      <c r="M471" s="3"/>
      <c r="N471" s="3"/>
      <c r="O471" s="3"/>
      <c r="P471" s="3"/>
      <c r="Q471" s="3"/>
      <c r="R471" s="3"/>
      <c r="S471" s="3"/>
      <c r="T471" s="3"/>
      <c r="U471" s="3"/>
      <c r="V471" s="3"/>
      <c r="W471" s="3"/>
      <c r="X471" s="3"/>
      <c r="Y471" s="3"/>
      <c r="Z471" s="3"/>
      <c r="AA471" s="3"/>
      <c r="AB471" s="3"/>
    </row>
    <row r="472" spans="1:28" x14ac:dyDescent="0.2">
      <c r="A472" s="3">
        <v>11304</v>
      </c>
      <c r="B472" s="3" t="e">
        <f>VLOOKUP(A472,'QAQC ID Reference Page'!A$1:G$10999,2,FALSE)</f>
        <v>#N/A</v>
      </c>
      <c r="C472" s="11" t="e">
        <f>VLOOKUP(A472,'QAQC ID Reference Page'!A$1:G$10999,3,FALSE)</f>
        <v>#N/A</v>
      </c>
      <c r="D472" s="3" t="e">
        <f>VLOOKUP(A472,'QAQC ID Reference Page'!A$1:G$10999,4,FALSE)</f>
        <v>#N/A</v>
      </c>
      <c r="E472" s="3" t="e">
        <f>VLOOKUP(A472,'QAQC ID Reference Page'!A$1:G$10999,5,FALSE)</f>
        <v>#N/A</v>
      </c>
      <c r="F472" s="3" t="e">
        <f>VLOOKUP(A472,'QAQC ID Reference Page'!A$2:G$10999,6,FALSE)</f>
        <v>#N/A</v>
      </c>
      <c r="G472" s="3" t="e">
        <f>VLOOKUP(A472,'QAQC ID Reference Page'!A$2:G$10999,7,FALSE)</f>
        <v>#N/A</v>
      </c>
      <c r="H472" s="3">
        <v>133</v>
      </c>
      <c r="I472" s="3">
        <v>136</v>
      </c>
      <c r="J472" s="3">
        <v>250</v>
      </c>
      <c r="K472" s="3">
        <f t="shared" si="6"/>
        <v>0.25</v>
      </c>
      <c r="L472" s="3">
        <f t="shared" si="10"/>
        <v>12</v>
      </c>
      <c r="M472" s="3"/>
      <c r="N472" s="3"/>
      <c r="O472" s="3"/>
      <c r="P472" s="3"/>
      <c r="Q472" s="3"/>
      <c r="R472" s="3"/>
      <c r="S472" s="3"/>
      <c r="T472" s="3"/>
      <c r="U472" s="3"/>
      <c r="V472" s="3"/>
      <c r="W472" s="3"/>
      <c r="X472" s="3"/>
      <c r="Y472" s="3"/>
      <c r="Z472" s="3"/>
      <c r="AA472" s="3"/>
      <c r="AB472" s="3"/>
    </row>
    <row r="473" spans="1:28" x14ac:dyDescent="0.2">
      <c r="A473" s="3">
        <v>11305</v>
      </c>
      <c r="B473" s="3" t="str">
        <f>VLOOKUP(A473,'QAQC ID Reference Page'!A$1:G$10999,2,FALSE)</f>
        <v>OBS0921</v>
      </c>
      <c r="C473" s="11">
        <f>VLOOKUP(A473,'QAQC ID Reference Page'!A$1:G$10999,3,FALSE)</f>
        <v>44446</v>
      </c>
      <c r="D473" s="12">
        <f>VLOOKUP(A473,'QAQC ID Reference Page'!A$1:G$10999,4,FALSE)</f>
        <v>0.3263888888888889</v>
      </c>
      <c r="E473" s="3">
        <f>VLOOKUP(A473,'QAQC ID Reference Page'!A$1:G$10999,5,FALSE)</f>
        <v>1023</v>
      </c>
      <c r="F473" s="3" t="str">
        <f>VLOOKUP(A473,'QAQC ID Reference Page'!A$2:G$10999,6,FALSE)</f>
        <v>E7C</v>
      </c>
      <c r="G473" s="3" t="str">
        <f>VLOOKUP(A473,'QAQC ID Reference Page'!A$2:G$10999,7,FALSE)</f>
        <v>S</v>
      </c>
      <c r="H473" s="3">
        <v>132</v>
      </c>
      <c r="I473" s="3">
        <v>134</v>
      </c>
      <c r="J473" s="3">
        <v>250</v>
      </c>
      <c r="K473" s="3">
        <f t="shared" si="6"/>
        <v>0.25</v>
      </c>
      <c r="L473" s="3">
        <f t="shared" si="10"/>
        <v>8</v>
      </c>
      <c r="M473" s="3"/>
      <c r="N473" s="3"/>
      <c r="O473" s="3"/>
      <c r="P473" s="3"/>
      <c r="Q473" s="3"/>
      <c r="R473" s="3"/>
      <c r="S473" s="3"/>
      <c r="T473" s="3"/>
      <c r="U473" s="3"/>
      <c r="V473" s="3"/>
      <c r="W473" s="3"/>
      <c r="X473" s="3"/>
      <c r="Y473" s="3"/>
      <c r="Z473" s="3"/>
      <c r="AA473" s="3"/>
      <c r="AB473" s="3"/>
    </row>
    <row r="474" spans="1:28" x14ac:dyDescent="0.2">
      <c r="A474" s="3">
        <v>11306</v>
      </c>
      <c r="B474" s="3" t="str">
        <f>VLOOKUP(A474,'QAQC ID Reference Page'!A$1:G$10999,2,FALSE)</f>
        <v>OBS0921</v>
      </c>
      <c r="C474" s="11">
        <f>VLOOKUP(A474,'QAQC ID Reference Page'!A$1:G$10999,3,FALSE)</f>
        <v>44446</v>
      </c>
      <c r="D474" s="12">
        <f>VLOOKUP(A474,'QAQC ID Reference Page'!A$1:G$10999,4,FALSE)</f>
        <v>0.39166666666666666</v>
      </c>
      <c r="E474" s="3">
        <f>VLOOKUP(A474,'QAQC ID Reference Page'!A$1:G$10999,5,FALSE)</f>
        <v>1016</v>
      </c>
      <c r="F474" s="3" t="str">
        <f>VLOOKUP(A474,'QAQC ID Reference Page'!A$2:G$10999,6,FALSE)</f>
        <v>I9</v>
      </c>
      <c r="G474" s="3" t="str">
        <f>VLOOKUP(A474,'QAQC ID Reference Page'!A$2:G$10999,7,FALSE)</f>
        <v>S</v>
      </c>
      <c r="H474" s="3">
        <v>132</v>
      </c>
      <c r="I474" s="3">
        <v>138</v>
      </c>
      <c r="J474" s="3">
        <v>250</v>
      </c>
      <c r="K474" s="3">
        <f t="shared" si="6"/>
        <v>0.25</v>
      </c>
      <c r="L474" s="3">
        <f t="shared" si="10"/>
        <v>24</v>
      </c>
      <c r="M474" s="3"/>
      <c r="N474" s="3"/>
      <c r="O474" s="3"/>
      <c r="P474" s="3"/>
      <c r="Q474" s="3"/>
      <c r="R474" s="3"/>
      <c r="S474" s="3"/>
      <c r="T474" s="3"/>
      <c r="U474" s="3"/>
      <c r="V474" s="3"/>
      <c r="W474" s="3"/>
      <c r="X474" s="3"/>
      <c r="Y474" s="3"/>
      <c r="Z474" s="3"/>
      <c r="AA474" s="3"/>
      <c r="AB474" s="3"/>
    </row>
    <row r="475" spans="1:28" x14ac:dyDescent="0.2">
      <c r="A475" s="3">
        <v>11307</v>
      </c>
      <c r="B475" s="3" t="str">
        <f>VLOOKUP(A475,'QAQC ID Reference Page'!A$1:G$10999,2,FALSE)</f>
        <v>OBS0921</v>
      </c>
      <c r="C475" s="11">
        <f>VLOOKUP(A475,'QAQC ID Reference Page'!A$1:G$10999,3,FALSE)</f>
        <v>44446</v>
      </c>
      <c r="D475" s="12">
        <f>VLOOKUP(A475,'QAQC ID Reference Page'!A$1:G$10999,4,FALSE)</f>
        <v>0.40416666666666667</v>
      </c>
      <c r="E475" s="3">
        <f>VLOOKUP(A475,'QAQC ID Reference Page'!A$1:G$10999,5,FALSE)</f>
        <v>1001</v>
      </c>
      <c r="F475" s="3" t="str">
        <f>VLOOKUP(A475,'QAQC ID Reference Page'!A$2:G$10999,6,FALSE)</f>
        <v>BR</v>
      </c>
      <c r="G475" s="3" t="str">
        <f>VLOOKUP(A475,'QAQC ID Reference Page'!A$2:G$10999,7,FALSE)</f>
        <v>S</v>
      </c>
      <c r="H475" s="3">
        <v>130</v>
      </c>
      <c r="I475" s="3">
        <v>134</v>
      </c>
      <c r="J475" s="3">
        <v>250</v>
      </c>
      <c r="K475" s="3">
        <f t="shared" si="6"/>
        <v>0.25</v>
      </c>
      <c r="L475" s="3">
        <f t="shared" si="10"/>
        <v>16</v>
      </c>
      <c r="M475" s="3"/>
      <c r="N475" s="3"/>
      <c r="O475" s="3"/>
      <c r="P475" s="3"/>
      <c r="Q475" s="3"/>
      <c r="R475" s="3"/>
      <c r="S475" s="3"/>
      <c r="T475" s="3"/>
      <c r="U475" s="3"/>
      <c r="V475" s="3"/>
      <c r="W475" s="3"/>
      <c r="X475" s="3"/>
      <c r="Y475" s="3"/>
      <c r="Z475" s="3"/>
      <c r="AA475" s="3"/>
      <c r="AB475" s="3"/>
    </row>
    <row r="476" spans="1:28" x14ac:dyDescent="0.2">
      <c r="A476" s="3">
        <v>11308</v>
      </c>
      <c r="B476" s="3" t="str">
        <f>VLOOKUP(A476,'QAQC ID Reference Page'!A$1:G$10999,2,FALSE)</f>
        <v>OBS0921</v>
      </c>
      <c r="C476" s="11">
        <f>VLOOKUP(A476,'QAQC ID Reference Page'!A$1:G$10999,3,FALSE)</f>
        <v>44446</v>
      </c>
      <c r="D476" s="12">
        <f>VLOOKUP(A476,'QAQC ID Reference Page'!A$1:G$10999,4,FALSE)</f>
        <v>0.4236111111111111</v>
      </c>
      <c r="E476" s="3">
        <f>VLOOKUP(A476,'QAQC ID Reference Page'!A$1:G$10999,5,FALSE)</f>
        <v>1015</v>
      </c>
      <c r="F476" s="3" t="str">
        <f>VLOOKUP(A476,'QAQC ID Reference Page'!A$2:G$10999,6,FALSE)</f>
        <v>TR-UP</v>
      </c>
      <c r="G476" s="3" t="str">
        <f>VLOOKUP(A476,'QAQC ID Reference Page'!A$2:G$10999,7,FALSE)</f>
        <v>S</v>
      </c>
      <c r="H476" s="3">
        <v>132</v>
      </c>
      <c r="I476" s="3">
        <v>136</v>
      </c>
      <c r="J476" s="3">
        <v>250</v>
      </c>
      <c r="K476" s="3">
        <f t="shared" si="6"/>
        <v>0.25</v>
      </c>
      <c r="L476" s="3">
        <f t="shared" si="10"/>
        <v>16</v>
      </c>
      <c r="M476" s="3"/>
      <c r="N476" s="3"/>
      <c r="O476" s="3"/>
      <c r="P476" s="3"/>
      <c r="Q476" s="3"/>
      <c r="R476" s="3"/>
      <c r="S476" s="3"/>
      <c r="T476" s="3"/>
      <c r="U476" s="3"/>
      <c r="V476" s="3"/>
      <c r="W476" s="3"/>
      <c r="X476" s="3"/>
      <c r="Y476" s="3"/>
      <c r="Z476" s="3"/>
      <c r="AA476" s="3"/>
      <c r="AB476" s="3"/>
    </row>
    <row r="477" spans="1:28" x14ac:dyDescent="0.2">
      <c r="A477" s="3">
        <v>11309</v>
      </c>
      <c r="B477" s="3" t="str">
        <f>VLOOKUP(A477,'QAQC ID Reference Page'!A$1:G$10999,2,FALSE)</f>
        <v>OBS0921</v>
      </c>
      <c r="C477" s="11">
        <f>VLOOKUP(A477,'QAQC ID Reference Page'!A$1:G$10999,3,FALSE)</f>
        <v>44446</v>
      </c>
      <c r="D477" s="12">
        <f>VLOOKUP(A477,'QAQC ID Reference Page'!A$1:G$10999,4,FALSE)</f>
        <v>0.33958333333333335</v>
      </c>
      <c r="E477" s="3">
        <f>VLOOKUP(A477,'QAQC ID Reference Page'!A$1:G$10999,5,FALSE)</f>
        <v>1022</v>
      </c>
      <c r="F477" s="3" t="str">
        <f>VLOOKUP(A477,'QAQC ID Reference Page'!A$2:G$10999,6,FALSE)</f>
        <v>E9</v>
      </c>
      <c r="G477" s="3" t="str">
        <f>VLOOKUP(A477,'QAQC ID Reference Page'!A$2:G$10999,7,FALSE)</f>
        <v>S</v>
      </c>
      <c r="H477" s="3">
        <v>133</v>
      </c>
      <c r="I477" s="3">
        <v>137</v>
      </c>
      <c r="J477" s="3">
        <v>250</v>
      </c>
      <c r="K477" s="3">
        <f t="shared" si="6"/>
        <v>0.25</v>
      </c>
      <c r="L477" s="3">
        <f t="shared" si="10"/>
        <v>16</v>
      </c>
      <c r="M477" s="3"/>
      <c r="N477" s="3"/>
      <c r="O477" s="3"/>
      <c r="P477" s="3"/>
      <c r="Q477" s="3"/>
      <c r="R477" s="3"/>
      <c r="S477" s="3"/>
      <c r="T477" s="3"/>
      <c r="U477" s="3"/>
      <c r="V477" s="3"/>
      <c r="W477" s="3"/>
      <c r="X477" s="3"/>
      <c r="Y477" s="3"/>
      <c r="Z477" s="3"/>
      <c r="AA477" s="3"/>
      <c r="AB477" s="3"/>
    </row>
    <row r="478" spans="1:28" x14ac:dyDescent="0.2">
      <c r="A478" s="3">
        <v>11310</v>
      </c>
      <c r="B478" s="3" t="str">
        <f>VLOOKUP(A478,'QAQC ID Reference Page'!A$1:G$10999,2,FALSE)</f>
        <v>OBS0921</v>
      </c>
      <c r="C478" s="11">
        <f>VLOOKUP(A478,'QAQC ID Reference Page'!A$1:G$10999,3,FALSE)</f>
        <v>44446</v>
      </c>
      <c r="D478" s="12">
        <f>VLOOKUP(A478,'QAQC ID Reference Page'!A$1:G$10999,4,FALSE)</f>
        <v>0.36875000000000002</v>
      </c>
      <c r="E478" s="3">
        <f>VLOOKUP(A478,'QAQC ID Reference Page'!A$1:G$10999,5,FALSE)</f>
        <v>1030</v>
      </c>
      <c r="F478" s="3" t="str">
        <f>VLOOKUP(A478,'QAQC ID Reference Page'!A$2:G$10999,6,FALSE)</f>
        <v>G9</v>
      </c>
      <c r="G478" s="3" t="str">
        <f>VLOOKUP(A478,'QAQC ID Reference Page'!A$2:G$10999,7,FALSE)</f>
        <v>S</v>
      </c>
      <c r="H478" s="3">
        <v>127</v>
      </c>
      <c r="I478" s="3">
        <v>134</v>
      </c>
      <c r="J478" s="3">
        <v>250</v>
      </c>
      <c r="K478" s="3">
        <f t="shared" si="6"/>
        <v>0.25</v>
      </c>
      <c r="L478" s="3">
        <f t="shared" si="10"/>
        <v>28</v>
      </c>
      <c r="M478" s="3"/>
      <c r="N478" s="3"/>
      <c r="O478" s="3"/>
      <c r="P478" s="3"/>
      <c r="Q478" s="3"/>
      <c r="R478" s="3"/>
      <c r="S478" s="3"/>
      <c r="T478" s="3"/>
      <c r="U478" s="3"/>
      <c r="V478" s="3"/>
      <c r="W478" s="3"/>
      <c r="X478" s="3"/>
      <c r="Y478" s="3"/>
      <c r="Z478" s="3"/>
      <c r="AA478" s="3"/>
      <c r="AB478" s="3"/>
    </row>
    <row r="479" spans="1:28" x14ac:dyDescent="0.2">
      <c r="A479" s="3">
        <v>11311</v>
      </c>
      <c r="B479" s="3" t="str">
        <f>VLOOKUP(A479,'QAQC ID Reference Page'!A$1:G$10999,2,FALSE)</f>
        <v>OBS0921</v>
      </c>
      <c r="C479" s="11">
        <f>VLOOKUP(A479,'QAQC ID Reference Page'!A$1:G$10999,3,FALSE)</f>
        <v>44446</v>
      </c>
      <c r="D479" s="12">
        <f>VLOOKUP(A479,'QAQC ID Reference Page'!A$1:G$10999,4,FALSE)</f>
        <v>0.43611111111111112</v>
      </c>
      <c r="E479" s="3">
        <f>VLOOKUP(A479,'QAQC ID Reference Page'!A$1:G$10999,5,FALSE)</f>
        <v>1012</v>
      </c>
      <c r="F479" s="3" t="str">
        <f>VLOOKUP(A479,'QAQC ID Reference Page'!A$2:G$10999,6,FALSE)</f>
        <v>TR</v>
      </c>
      <c r="G479" s="3" t="str">
        <f>VLOOKUP(A479,'QAQC ID Reference Page'!A$2:G$10999,7,FALSE)</f>
        <v>S</v>
      </c>
      <c r="H479" s="3">
        <v>129</v>
      </c>
      <c r="I479" s="3">
        <v>133</v>
      </c>
      <c r="J479" s="3">
        <v>250</v>
      </c>
      <c r="K479" s="3">
        <f t="shared" si="6"/>
        <v>0.25</v>
      </c>
      <c r="L479" s="3">
        <f t="shared" si="10"/>
        <v>16</v>
      </c>
      <c r="M479" s="3"/>
      <c r="N479" s="3"/>
      <c r="O479" s="3"/>
      <c r="P479" s="3"/>
      <c r="Q479" s="3"/>
      <c r="R479" s="3"/>
      <c r="S479" s="3"/>
      <c r="T479" s="3"/>
      <c r="U479" s="3"/>
      <c r="V479" s="3"/>
      <c r="W479" s="3"/>
      <c r="X479" s="3"/>
      <c r="Y479" s="3"/>
      <c r="Z479" s="3"/>
      <c r="AA479" s="3"/>
      <c r="AB479" s="3"/>
    </row>
    <row r="480" spans="1:28" x14ac:dyDescent="0.2">
      <c r="A480" s="3">
        <v>11312</v>
      </c>
      <c r="B480" s="3" t="str">
        <f>VLOOKUP(A480,'QAQC ID Reference Page'!A$1:G$10999,2,FALSE)</f>
        <v>OBS0921</v>
      </c>
      <c r="C480" s="11">
        <f>VLOOKUP(A480,'QAQC ID Reference Page'!A$1:G$10999,3,FALSE)</f>
        <v>44446</v>
      </c>
      <c r="D480" s="12">
        <f>VLOOKUP(A480,'QAQC ID Reference Page'!A$1:G$10999,4,FALSE)</f>
        <v>0.44930555555555557</v>
      </c>
      <c r="E480" s="3">
        <f>VLOOKUP(A480,'QAQC ID Reference Page'!A$1:G$10999,5,FALSE)</f>
        <v>1041</v>
      </c>
      <c r="F480" s="3" t="str">
        <f>VLOOKUP(A480,'QAQC ID Reference Page'!A$2:G$10999,6,FALSE)</f>
        <v>MR</v>
      </c>
      <c r="G480" s="3" t="str">
        <f>VLOOKUP(A480,'QAQC ID Reference Page'!A$2:G$10999,7,FALSE)</f>
        <v>B</v>
      </c>
      <c r="H480" s="3">
        <v>132</v>
      </c>
      <c r="I480" s="3">
        <v>140</v>
      </c>
      <c r="J480" s="3">
        <v>250</v>
      </c>
      <c r="K480" s="3">
        <f t="shared" si="6"/>
        <v>0.25</v>
      </c>
      <c r="L480" s="3">
        <f t="shared" si="10"/>
        <v>32</v>
      </c>
      <c r="M480" s="3"/>
      <c r="N480" s="3"/>
      <c r="O480" s="3"/>
      <c r="P480" s="3"/>
      <c r="Q480" s="3"/>
      <c r="R480" s="3"/>
      <c r="S480" s="3"/>
      <c r="T480" s="3"/>
      <c r="U480" s="3"/>
      <c r="V480" s="3"/>
      <c r="W480" s="3"/>
      <c r="X480" s="3"/>
      <c r="Y480" s="3"/>
      <c r="Z480" s="3"/>
      <c r="AA480" s="3"/>
      <c r="AB480" s="3"/>
    </row>
    <row r="481" spans="1:28" x14ac:dyDescent="0.2">
      <c r="A481" s="3">
        <v>11313</v>
      </c>
      <c r="B481" s="3" t="str">
        <f>VLOOKUP(A481,'QAQC ID Reference Page'!A$1:G$10999,2,FALSE)</f>
        <v>OBS0921</v>
      </c>
      <c r="C481" s="11">
        <f>VLOOKUP(A481,'QAQC ID Reference Page'!A$1:G$10999,3,FALSE)</f>
        <v>44446</v>
      </c>
      <c r="D481" s="12">
        <f>VLOOKUP(A481,'QAQC ID Reference Page'!A$1:G$10999,4,FALSE)</f>
        <v>0.50624999999999998</v>
      </c>
      <c r="E481" s="3">
        <f>VLOOKUP(A481,'QAQC ID Reference Page'!A$1:G$10999,5,FALSE)</f>
        <v>1035</v>
      </c>
      <c r="F481" s="3" t="str">
        <f>VLOOKUP(A481,'QAQC ID Reference Page'!A$2:G$10999,6,FALSE)</f>
        <v>DR</v>
      </c>
      <c r="G481" s="3" t="str">
        <f>VLOOKUP(A481,'QAQC ID Reference Page'!A$2:G$10999,7,FALSE)</f>
        <v>S</v>
      </c>
      <c r="H481" s="3">
        <v>129</v>
      </c>
      <c r="I481" s="3">
        <v>135</v>
      </c>
      <c r="J481" s="3">
        <v>250</v>
      </c>
      <c r="K481" s="3">
        <f t="shared" si="6"/>
        <v>0.25</v>
      </c>
      <c r="L481" s="3">
        <f t="shared" si="10"/>
        <v>24</v>
      </c>
      <c r="M481" s="3"/>
      <c r="N481" s="3"/>
      <c r="O481" s="3"/>
      <c r="P481" s="3"/>
      <c r="Q481" s="3"/>
      <c r="R481" s="3"/>
      <c r="S481" s="3"/>
      <c r="T481" s="3"/>
      <c r="U481" s="3"/>
      <c r="V481" s="3"/>
      <c r="W481" s="3"/>
      <c r="X481" s="3"/>
      <c r="Y481" s="3"/>
      <c r="Z481" s="3"/>
      <c r="AA481" s="3"/>
      <c r="AB481" s="3"/>
    </row>
    <row r="482" spans="1:28" x14ac:dyDescent="0.2">
      <c r="A482" s="3">
        <v>11314</v>
      </c>
      <c r="B482" s="3" t="str">
        <f>VLOOKUP(A482,'QAQC ID Reference Page'!A$1:G$10999,2,FALSE)</f>
        <v>OBS0921</v>
      </c>
      <c r="C482" s="11">
        <f>VLOOKUP(A482,'QAQC ID Reference Page'!A$1:G$10999,3,FALSE)</f>
        <v>44446</v>
      </c>
      <c r="D482" s="12">
        <f>VLOOKUP(A482,'QAQC ID Reference Page'!A$1:G$10999,4,FALSE)</f>
        <v>0.52013888888888893</v>
      </c>
      <c r="E482" s="3">
        <f>VLOOKUP(A482,'QAQC ID Reference Page'!A$1:G$10999,5,FALSE)</f>
        <v>1024</v>
      </c>
      <c r="F482" s="3" t="str">
        <f>VLOOKUP(A482,'QAQC ID Reference Page'!A$2:G$10999,6,FALSE)</f>
        <v>G7C</v>
      </c>
      <c r="G482" s="3" t="str">
        <f>VLOOKUP(A482,'QAQC ID Reference Page'!A$2:G$10999,7,FALSE)</f>
        <v>B</v>
      </c>
      <c r="H482" s="3">
        <v>133</v>
      </c>
      <c r="I482" s="3">
        <v>148</v>
      </c>
      <c r="J482" s="3">
        <v>250</v>
      </c>
      <c r="K482" s="3">
        <f t="shared" si="6"/>
        <v>0.25</v>
      </c>
      <c r="L482" s="3">
        <f t="shared" si="10"/>
        <v>60</v>
      </c>
      <c r="M482" s="3"/>
      <c r="N482" s="3"/>
      <c r="O482" s="3"/>
      <c r="P482" s="3"/>
      <c r="Q482" s="3"/>
      <c r="R482" s="3"/>
      <c r="S482" s="3"/>
      <c r="T482" s="3"/>
      <c r="U482" s="3"/>
      <c r="V482" s="3"/>
      <c r="W482" s="3"/>
      <c r="X482" s="3"/>
      <c r="Y482" s="3"/>
      <c r="Z482" s="3"/>
      <c r="AA482" s="3"/>
      <c r="AB482" s="3"/>
    </row>
    <row r="483" spans="1:28" x14ac:dyDescent="0.2">
      <c r="A483" s="3">
        <v>11315</v>
      </c>
      <c r="B483" s="3" t="str">
        <f>VLOOKUP(A483,'QAQC ID Reference Page'!A$1:G$10999,2,FALSE)</f>
        <v>OBS0921</v>
      </c>
      <c r="C483" s="11">
        <f>VLOOKUP(A483,'QAQC ID Reference Page'!A$1:G$10999,3,FALSE)</f>
        <v>44446</v>
      </c>
      <c r="D483" s="12">
        <f>VLOOKUP(A483,'QAQC ID Reference Page'!A$1:G$10999,4,FALSE)</f>
        <v>0.47569444444444442</v>
      </c>
      <c r="E483" s="3">
        <f>VLOOKUP(A483,'QAQC ID Reference Page'!A$1:G$10999,5,FALSE)</f>
        <v>1013</v>
      </c>
      <c r="F483" s="3" t="str">
        <f>VLOOKUP(A483,'QAQC ID Reference Page'!A$2:G$10999,6,FALSE)</f>
        <v>I7C</v>
      </c>
      <c r="G483" s="3" t="str">
        <f>VLOOKUP(A483,'QAQC ID Reference Page'!A$2:G$10999,7,FALSE)</f>
        <v>S</v>
      </c>
      <c r="H483" s="3">
        <v>132</v>
      </c>
      <c r="I483" s="3">
        <v>138</v>
      </c>
      <c r="J483" s="3">
        <v>250</v>
      </c>
      <c r="K483" s="3">
        <f t="shared" si="6"/>
        <v>0.25</v>
      </c>
      <c r="L483" s="3">
        <f t="shared" si="10"/>
        <v>24</v>
      </c>
      <c r="M483" s="3"/>
      <c r="N483" s="3"/>
      <c r="O483" s="3"/>
      <c r="P483" s="3"/>
      <c r="Q483" s="3"/>
      <c r="R483" s="3"/>
      <c r="S483" s="3"/>
      <c r="T483" s="3"/>
      <c r="U483" s="3"/>
      <c r="V483" s="3"/>
      <c r="W483" s="3"/>
      <c r="X483" s="3"/>
      <c r="Y483" s="3"/>
      <c r="Z483" s="3"/>
      <c r="AA483" s="3"/>
      <c r="AB483" s="3"/>
    </row>
    <row r="484" spans="1:28" x14ac:dyDescent="0.2">
      <c r="A484" s="3">
        <v>11316</v>
      </c>
      <c r="B484" s="3" t="str">
        <f>VLOOKUP(A484,'QAQC ID Reference Page'!A$1:G$10999,2,FALSE)</f>
        <v>OBS0921</v>
      </c>
      <c r="C484" s="11">
        <f>VLOOKUP(A484,'QAQC ID Reference Page'!A$1:G$10999,3,FALSE)</f>
        <v>44446</v>
      </c>
      <c r="D484" s="12">
        <f>VLOOKUP(A484,'QAQC ID Reference Page'!A$1:G$10999,4,FALSE)</f>
        <v>0.52013888888888893</v>
      </c>
      <c r="E484" s="3">
        <f>VLOOKUP(A484,'QAQC ID Reference Page'!A$1:G$10999,5,FALSE)</f>
        <v>1007</v>
      </c>
      <c r="F484" s="3" t="str">
        <f>VLOOKUP(A484,'QAQC ID Reference Page'!A$2:G$10999,6,FALSE)</f>
        <v>G7C</v>
      </c>
      <c r="G484" s="3" t="str">
        <f>VLOOKUP(A484,'QAQC ID Reference Page'!A$2:G$10999,7,FALSE)</f>
        <v>S</v>
      </c>
      <c r="H484" s="3">
        <v>132</v>
      </c>
      <c r="I484" s="3">
        <v>138</v>
      </c>
      <c r="J484" s="3">
        <v>250</v>
      </c>
      <c r="K484" s="3">
        <f t="shared" si="6"/>
        <v>0.25</v>
      </c>
      <c r="L484" s="3">
        <f t="shared" si="10"/>
        <v>24</v>
      </c>
      <c r="M484" s="3"/>
      <c r="N484" s="3"/>
      <c r="O484" s="3"/>
      <c r="P484" s="3"/>
      <c r="Q484" s="3"/>
      <c r="R484" s="3"/>
      <c r="S484" s="3"/>
      <c r="T484" s="3"/>
      <c r="U484" s="3"/>
      <c r="V484" s="3"/>
      <c r="W484" s="3"/>
      <c r="X484" s="3"/>
      <c r="Y484" s="3"/>
      <c r="Z484" s="3"/>
      <c r="AA484" s="3"/>
      <c r="AB484" s="3"/>
    </row>
    <row r="485" spans="1:28" x14ac:dyDescent="0.2">
      <c r="A485" s="3">
        <v>11317</v>
      </c>
      <c r="B485" s="3" t="str">
        <f>VLOOKUP(A485,'QAQC ID Reference Page'!A$1:G$10999,2,FALSE)</f>
        <v>OBS0921</v>
      </c>
      <c r="C485" s="11">
        <f>VLOOKUP(A485,'QAQC ID Reference Page'!A$1:G$10999,3,FALSE)</f>
        <v>44446</v>
      </c>
      <c r="D485" s="12">
        <f>VLOOKUP(A485,'QAQC ID Reference Page'!A$1:G$10999,4,FALSE)</f>
        <v>0.44930555555555557</v>
      </c>
      <c r="E485" s="3">
        <f>VLOOKUP(A485,'QAQC ID Reference Page'!A$1:G$10999,5,FALSE)</f>
        <v>1027</v>
      </c>
      <c r="F485" s="3" t="str">
        <f>VLOOKUP(A485,'QAQC ID Reference Page'!A$2:G$10999,6,FALSE)</f>
        <v>MR</v>
      </c>
      <c r="G485" s="3" t="str">
        <f>VLOOKUP(A485,'QAQC ID Reference Page'!A$2:G$10999,7,FALSE)</f>
        <v>S</v>
      </c>
      <c r="H485" s="3">
        <v>132</v>
      </c>
      <c r="I485" s="3">
        <v>139</v>
      </c>
      <c r="J485" s="3">
        <v>250</v>
      </c>
      <c r="K485" s="3">
        <f t="shared" si="6"/>
        <v>0.25</v>
      </c>
      <c r="L485" s="3">
        <f t="shared" si="10"/>
        <v>28</v>
      </c>
      <c r="M485" s="3"/>
      <c r="N485" s="3"/>
      <c r="O485" s="3"/>
      <c r="P485" s="3"/>
      <c r="Q485" s="3"/>
      <c r="R485" s="3"/>
      <c r="S485" s="3"/>
      <c r="T485" s="3"/>
      <c r="U485" s="3"/>
      <c r="V485" s="3"/>
      <c r="W485" s="3"/>
      <c r="X485" s="3"/>
      <c r="Y485" s="3"/>
      <c r="Z485" s="3"/>
      <c r="AA485" s="3"/>
      <c r="AB485" s="3"/>
    </row>
    <row r="486" spans="1:28" x14ac:dyDescent="0.2">
      <c r="A486" s="3">
        <v>11318</v>
      </c>
      <c r="B486" s="3" t="str">
        <f>VLOOKUP(A486,'QAQC ID Reference Page'!A$1:G$10999,2,FALSE)</f>
        <v>OBS0921</v>
      </c>
      <c r="C486" s="11">
        <f>VLOOKUP(A486,'QAQC ID Reference Page'!A$1:G$10999,3,FALSE)</f>
        <v>44446</v>
      </c>
      <c r="D486" s="12">
        <f>VLOOKUP(A486,'QAQC ID Reference Page'!A$1:G$10999,4,FALSE)</f>
        <v>0.47569444444444442</v>
      </c>
      <c r="E486" s="3">
        <f>VLOOKUP(A486,'QAQC ID Reference Page'!A$1:G$10999,5,FALSE)</f>
        <v>1037</v>
      </c>
      <c r="F486" s="3" t="str">
        <f>VLOOKUP(A486,'QAQC ID Reference Page'!A$2:G$10999,6,FALSE)</f>
        <v>I7C</v>
      </c>
      <c r="G486" s="3" t="str">
        <f>VLOOKUP(A486,'QAQC ID Reference Page'!A$2:G$10999,7,FALSE)</f>
        <v>B</v>
      </c>
      <c r="H486" s="3">
        <v>132</v>
      </c>
      <c r="I486" s="3">
        <v>142</v>
      </c>
      <c r="J486" s="3">
        <v>250</v>
      </c>
      <c r="K486" s="3">
        <f t="shared" si="6"/>
        <v>0.25</v>
      </c>
      <c r="L486" s="3">
        <f t="shared" si="10"/>
        <v>40</v>
      </c>
      <c r="M486" s="3"/>
      <c r="N486" s="3"/>
      <c r="O486" s="3"/>
      <c r="P486" s="3"/>
      <c r="Q486" s="3"/>
      <c r="R486" s="3"/>
      <c r="S486" s="3"/>
      <c r="T486" s="3"/>
      <c r="U486" s="3"/>
      <c r="V486" s="3"/>
      <c r="W486" s="3"/>
      <c r="X486" s="3"/>
      <c r="Y486" s="3"/>
      <c r="Z486" s="3"/>
      <c r="AA486" s="3"/>
      <c r="AB486" s="3"/>
    </row>
    <row r="487" spans="1:28" x14ac:dyDescent="0.2">
      <c r="A487" s="3">
        <v>11319</v>
      </c>
      <c r="B487" s="3" t="str">
        <f>VLOOKUP(A487,'QAQC ID Reference Page'!A$1:G$10999,2,FALSE)</f>
        <v>OBS0921</v>
      </c>
      <c r="C487" s="11">
        <f>VLOOKUP(A487,'QAQC ID Reference Page'!A$1:G$10999,3,FALSE)</f>
        <v>44446</v>
      </c>
      <c r="D487" s="12">
        <f>VLOOKUP(A487,'QAQC ID Reference Page'!A$1:G$10999,4,FALSE)</f>
        <v>0.53402777777777777</v>
      </c>
      <c r="E487" s="3">
        <f>VLOOKUP(A487,'QAQC ID Reference Page'!A$1:G$10999,5,FALSE)</f>
        <v>1021</v>
      </c>
      <c r="F487" s="3" t="str">
        <f>VLOOKUP(A487,'QAQC ID Reference Page'!A$2:G$10999,6,FALSE)</f>
        <v>G6</v>
      </c>
      <c r="G487" s="3" t="str">
        <f>VLOOKUP(A487,'QAQC ID Reference Page'!A$2:G$10999,7,FALSE)</f>
        <v>S</v>
      </c>
      <c r="H487" s="3">
        <v>132</v>
      </c>
      <c r="I487" s="3">
        <v>135</v>
      </c>
      <c r="J487" s="3">
        <v>250</v>
      </c>
      <c r="K487" s="3">
        <f t="shared" si="6"/>
        <v>0.25</v>
      </c>
      <c r="L487" s="3">
        <f t="shared" si="10"/>
        <v>12</v>
      </c>
      <c r="M487" s="3"/>
      <c r="N487" s="3"/>
      <c r="O487" s="3"/>
      <c r="P487" s="3"/>
      <c r="Q487" s="3"/>
      <c r="R487" s="3"/>
      <c r="S487" s="3"/>
      <c r="T487" s="3"/>
      <c r="U487" s="3"/>
      <c r="V487" s="3"/>
      <c r="W487" s="3"/>
      <c r="X487" s="3"/>
      <c r="Y487" s="3"/>
      <c r="Z487" s="3"/>
      <c r="AA487" s="3"/>
      <c r="AB487" s="3"/>
    </row>
    <row r="488" spans="1:28" x14ac:dyDescent="0.2">
      <c r="A488" s="3">
        <v>11320</v>
      </c>
      <c r="B488" s="3" t="str">
        <f>VLOOKUP(A488,'QAQC ID Reference Page'!A$1:G$10999,2,FALSE)</f>
        <v>OBS0921</v>
      </c>
      <c r="C488" s="11">
        <f>VLOOKUP(A488,'QAQC ID Reference Page'!A$1:G$10999,3,FALSE)</f>
        <v>44448</v>
      </c>
      <c r="D488" s="12">
        <f>VLOOKUP(A488,'QAQC ID Reference Page'!A$1:G$10999,4,FALSE)</f>
        <v>0.47222222222222221</v>
      </c>
      <c r="E488" s="3">
        <f>VLOOKUP(A488,'QAQC ID Reference Page'!A$1:G$10999,5,FALSE)</f>
        <v>1027</v>
      </c>
      <c r="F488" s="3" t="str">
        <f>VLOOKUP(A488,'QAQC ID Reference Page'!A$2:G$10999,6,FALSE)</f>
        <v>C7C</v>
      </c>
      <c r="G488" s="3" t="str">
        <f>VLOOKUP(A488,'QAQC ID Reference Page'!A$2:G$10999,7,FALSE)</f>
        <v>S</v>
      </c>
      <c r="H488" s="3">
        <v>133</v>
      </c>
      <c r="I488" s="3">
        <v>138</v>
      </c>
      <c r="J488" s="3">
        <v>250</v>
      </c>
      <c r="K488" s="3">
        <f t="shared" si="6"/>
        <v>0.25</v>
      </c>
      <c r="L488" s="3">
        <f t="shared" si="10"/>
        <v>20</v>
      </c>
      <c r="M488" s="3"/>
      <c r="N488" s="3"/>
      <c r="O488" s="3"/>
      <c r="P488" s="3"/>
      <c r="Q488" s="3"/>
      <c r="R488" s="3"/>
      <c r="S488" s="3"/>
      <c r="T488" s="3"/>
      <c r="U488" s="3"/>
      <c r="V488" s="3"/>
      <c r="W488" s="3"/>
      <c r="X488" s="3"/>
      <c r="Y488" s="3"/>
      <c r="Z488" s="3"/>
      <c r="AA488" s="3"/>
      <c r="AB488" s="3"/>
    </row>
    <row r="489" spans="1:28" x14ac:dyDescent="0.2">
      <c r="A489" s="3">
        <v>11321</v>
      </c>
      <c r="B489" s="3" t="str">
        <f>VLOOKUP(A489,'QAQC ID Reference Page'!A$1:G$10999,2,FALSE)</f>
        <v>OBS0921</v>
      </c>
      <c r="C489" s="11">
        <f>VLOOKUP(A489,'QAQC ID Reference Page'!A$1:G$10999,3,FALSE)</f>
        <v>44448</v>
      </c>
      <c r="D489" s="12">
        <f>VLOOKUP(A489,'QAQC ID Reference Page'!A$1:G$10999,4,FALSE)</f>
        <v>0.42916666666666664</v>
      </c>
      <c r="E489" s="3">
        <f>VLOOKUP(A489,'QAQC ID Reference Page'!A$1:G$10999,5,FALSE)</f>
        <v>1024</v>
      </c>
      <c r="F489" s="3" t="str">
        <f>VLOOKUP(A489,'QAQC ID Reference Page'!A$2:G$10999,6,FALSE)</f>
        <v>C9</v>
      </c>
      <c r="G489" s="3" t="str">
        <f>VLOOKUP(A489,'QAQC ID Reference Page'!A$2:G$10999,7,FALSE)</f>
        <v>S</v>
      </c>
      <c r="H489" s="3">
        <v>132</v>
      </c>
      <c r="I489" s="3">
        <v>137</v>
      </c>
      <c r="J489" s="3">
        <v>250</v>
      </c>
      <c r="K489" s="3">
        <f t="shared" si="6"/>
        <v>0.25</v>
      </c>
      <c r="L489" s="3">
        <f t="shared" si="10"/>
        <v>20</v>
      </c>
      <c r="M489" s="3"/>
      <c r="N489" s="3"/>
      <c r="O489" s="3"/>
      <c r="P489" s="3"/>
      <c r="Q489" s="3"/>
      <c r="R489" s="3"/>
      <c r="S489" s="3"/>
      <c r="T489" s="3"/>
      <c r="U489" s="3"/>
      <c r="V489" s="3"/>
      <c r="W489" s="3"/>
      <c r="X489" s="3"/>
      <c r="Y489" s="3"/>
      <c r="Z489" s="3"/>
      <c r="AA489" s="3"/>
      <c r="AB489" s="3"/>
    </row>
    <row r="490" spans="1:28" x14ac:dyDescent="0.2">
      <c r="A490" s="3">
        <v>11322</v>
      </c>
      <c r="B490" s="3" t="str">
        <f>VLOOKUP(A490,'QAQC ID Reference Page'!A$1:G$10999,2,FALSE)</f>
        <v>OBS0921</v>
      </c>
      <c r="C490" s="11">
        <f>VLOOKUP(A490,'QAQC ID Reference Page'!A$1:G$10999,3,FALSE)</f>
        <v>44448</v>
      </c>
      <c r="D490" s="12">
        <f>VLOOKUP(A490,'QAQC ID Reference Page'!A$1:G$10999,4,FALSE)</f>
        <v>0.39305555555555555</v>
      </c>
      <c r="E490" s="3">
        <f>VLOOKUP(A490,'QAQC ID Reference Page'!A$1:G$10999,5,FALSE)</f>
        <v>1035</v>
      </c>
      <c r="F490" s="3" t="str">
        <f>VLOOKUP(A490,'QAQC ID Reference Page'!A$2:G$10999,6,FALSE)</f>
        <v>WB</v>
      </c>
      <c r="G490" s="3" t="str">
        <f>VLOOKUP(A490,'QAQC ID Reference Page'!A$2:G$10999,7,FALSE)</f>
        <v>S</v>
      </c>
      <c r="H490" s="3">
        <v>129</v>
      </c>
      <c r="I490" s="3">
        <v>134</v>
      </c>
      <c r="J490" s="3">
        <v>250</v>
      </c>
      <c r="K490" s="3">
        <f t="shared" si="6"/>
        <v>0.25</v>
      </c>
      <c r="L490" s="3">
        <f t="shared" si="10"/>
        <v>20</v>
      </c>
      <c r="M490" s="3"/>
      <c r="N490" s="3"/>
      <c r="O490" s="3"/>
      <c r="P490" s="3"/>
      <c r="Q490" s="3"/>
      <c r="R490" s="3"/>
      <c r="S490" s="3"/>
      <c r="T490" s="3"/>
      <c r="U490" s="3"/>
      <c r="V490" s="3"/>
      <c r="W490" s="3"/>
      <c r="X490" s="3"/>
      <c r="Y490" s="3"/>
      <c r="Z490" s="3"/>
      <c r="AA490" s="3"/>
      <c r="AB490" s="3"/>
    </row>
    <row r="491" spans="1:28" x14ac:dyDescent="0.2">
      <c r="A491" s="3">
        <v>11323</v>
      </c>
      <c r="B491" s="3" t="str">
        <f>VLOOKUP(A491,'QAQC ID Reference Page'!A$1:G$10999,2,FALSE)</f>
        <v>OBS0921</v>
      </c>
      <c r="C491" s="11">
        <f>VLOOKUP(A491,'QAQC ID Reference Page'!A$1:G$10999,3,FALSE)</f>
        <v>44448</v>
      </c>
      <c r="D491" s="12">
        <f>VLOOKUP(A491,'QAQC ID Reference Page'!A$1:G$10999,4,FALSE)</f>
        <v>0.30625000000000002</v>
      </c>
      <c r="E491" s="3">
        <f>VLOOKUP(A491,'QAQC ID Reference Page'!A$1:G$10999,5,FALSE)</f>
        <v>1016</v>
      </c>
      <c r="F491" s="3" t="str">
        <f>VLOOKUP(A491,'QAQC ID Reference Page'!A$2:G$10999,6,FALSE)</f>
        <v>B7C</v>
      </c>
      <c r="G491" s="3" t="str">
        <f>VLOOKUP(A491,'QAQC ID Reference Page'!A$2:G$10999,7,FALSE)</f>
        <v>B</v>
      </c>
      <c r="H491" s="3">
        <v>127</v>
      </c>
      <c r="I491" s="3">
        <v>137</v>
      </c>
      <c r="J491" s="3">
        <v>250</v>
      </c>
      <c r="K491" s="3">
        <f t="shared" si="6"/>
        <v>0.25</v>
      </c>
      <c r="L491" s="3">
        <f t="shared" si="10"/>
        <v>40</v>
      </c>
      <c r="M491" s="3"/>
      <c r="N491" s="3"/>
      <c r="O491" s="3"/>
      <c r="P491" s="3"/>
      <c r="Q491" s="3"/>
      <c r="R491" s="3"/>
      <c r="S491" s="3"/>
      <c r="T491" s="3"/>
      <c r="U491" s="3"/>
      <c r="V491" s="3"/>
      <c r="W491" s="3"/>
      <c r="X491" s="3"/>
      <c r="Y491" s="3"/>
      <c r="Z491" s="3"/>
      <c r="AA491" s="3"/>
      <c r="AB491" s="3"/>
    </row>
    <row r="492" spans="1:28" x14ac:dyDescent="0.2">
      <c r="A492" s="3">
        <v>11324</v>
      </c>
      <c r="B492" s="3" t="str">
        <f>VLOOKUP(A492,'QAQC ID Reference Page'!A$1:G$10999,2,FALSE)</f>
        <v>OBS0921</v>
      </c>
      <c r="C492" s="11">
        <f>VLOOKUP(A492,'QAQC ID Reference Page'!A$1:G$10999,3,FALSE)</f>
        <v>44448</v>
      </c>
      <c r="D492" s="12">
        <f>VLOOKUP(A492,'QAQC ID Reference Page'!A$1:G$10999,4,FALSE)</f>
        <v>0.53749999999999998</v>
      </c>
      <c r="E492" s="3">
        <f>VLOOKUP(A492,'QAQC ID Reference Page'!A$1:G$10999,5,FALSE)</f>
        <v>1005</v>
      </c>
      <c r="F492" s="3" t="str">
        <f>VLOOKUP(A492,'QAQC ID Reference Page'!A$2:G$10999,6,FALSE)</f>
        <v>WFR</v>
      </c>
      <c r="G492" s="3" t="str">
        <f>VLOOKUP(A492,'QAQC ID Reference Page'!A$2:G$10999,7,FALSE)</f>
        <v>S</v>
      </c>
      <c r="H492" s="3">
        <v>126</v>
      </c>
      <c r="I492" s="3">
        <v>137</v>
      </c>
      <c r="J492" s="3">
        <v>250</v>
      </c>
      <c r="K492" s="3">
        <f t="shared" si="6"/>
        <v>0.25</v>
      </c>
      <c r="L492" s="3">
        <f t="shared" si="10"/>
        <v>44</v>
      </c>
      <c r="M492" s="3"/>
      <c r="N492" s="3"/>
      <c r="O492" s="3"/>
      <c r="P492" s="3"/>
      <c r="Q492" s="3"/>
      <c r="R492" s="3"/>
      <c r="S492" s="3"/>
      <c r="T492" s="3"/>
      <c r="U492" s="3"/>
      <c r="V492" s="3"/>
      <c r="W492" s="3"/>
      <c r="X492" s="3"/>
      <c r="Y492" s="3"/>
      <c r="Z492" s="3"/>
      <c r="AA492" s="3"/>
      <c r="AB492" s="3"/>
    </row>
    <row r="493" spans="1:28" x14ac:dyDescent="0.2">
      <c r="A493" s="3">
        <v>11325</v>
      </c>
      <c r="B493" s="3" t="str">
        <f>VLOOKUP(A493,'QAQC ID Reference Page'!A$1:G$10999,2,FALSE)</f>
        <v>OBS0921</v>
      </c>
      <c r="C493" s="11">
        <f>VLOOKUP(A493,'QAQC ID Reference Page'!A$1:G$10999,3,FALSE)</f>
        <v>44448</v>
      </c>
      <c r="D493" s="12">
        <f>VLOOKUP(A493,'QAQC ID Reference Page'!A$1:G$10999,4,FALSE)</f>
        <v>0.62986111111111109</v>
      </c>
      <c r="E493" s="3">
        <f>VLOOKUP(A493,'QAQC ID Reference Page'!A$1:G$10999,5,FALSE)</f>
        <v>1037</v>
      </c>
      <c r="F493" s="3" t="str">
        <f>VLOOKUP(A493,'QAQC ID Reference Page'!A$2:G$10999,6,FALSE)</f>
        <v>B4</v>
      </c>
      <c r="G493" s="3" t="str">
        <f>VLOOKUP(A493,'QAQC ID Reference Page'!A$2:G$10999,7,FALSE)</f>
        <v>S</v>
      </c>
      <c r="H493" s="3">
        <v>127</v>
      </c>
      <c r="I493" s="3">
        <v>134</v>
      </c>
      <c r="J493" s="3">
        <v>250</v>
      </c>
      <c r="K493" s="3">
        <f t="shared" si="6"/>
        <v>0.25</v>
      </c>
      <c r="L493" s="3">
        <f t="shared" si="10"/>
        <v>28</v>
      </c>
      <c r="M493" s="3"/>
      <c r="N493" s="3"/>
      <c r="O493" s="3"/>
      <c r="P493" s="3"/>
      <c r="Q493" s="3"/>
      <c r="R493" s="3"/>
      <c r="S493" s="3"/>
      <c r="T493" s="3"/>
      <c r="U493" s="3"/>
      <c r="V493" s="3"/>
      <c r="W493" s="3"/>
      <c r="X493" s="3"/>
      <c r="Y493" s="3"/>
      <c r="Z493" s="3"/>
      <c r="AA493" s="3"/>
      <c r="AB493" s="3"/>
    </row>
    <row r="494" spans="1:28" x14ac:dyDescent="0.2">
      <c r="A494" s="3">
        <v>11326</v>
      </c>
      <c r="B494" s="3" t="str">
        <f>VLOOKUP(A494,'QAQC ID Reference Page'!A$1:G$10999,2,FALSE)</f>
        <v>OBS0921</v>
      </c>
      <c r="C494" s="11">
        <f>VLOOKUP(A494,'QAQC ID Reference Page'!A$1:G$10999,3,FALSE)</f>
        <v>44448</v>
      </c>
      <c r="D494" s="12">
        <f>VLOOKUP(A494,'QAQC ID Reference Page'!A$1:G$10999,4,FALSE)</f>
        <v>0.51597222222222228</v>
      </c>
      <c r="E494" s="3">
        <f>VLOOKUP(A494,'QAQC ID Reference Page'!A$1:G$10999,5,FALSE)</f>
        <v>1026</v>
      </c>
      <c r="F494" s="3" t="str">
        <f>VLOOKUP(A494,'QAQC ID Reference Page'!A$2:G$10999,6,FALSE)</f>
        <v>C4</v>
      </c>
      <c r="G494" s="3" t="str">
        <f>VLOOKUP(A494,'QAQC ID Reference Page'!A$2:G$10999,7,FALSE)</f>
        <v>S</v>
      </c>
      <c r="H494" s="3">
        <v>129</v>
      </c>
      <c r="I494" s="3">
        <v>133</v>
      </c>
      <c r="J494" s="3">
        <v>250</v>
      </c>
      <c r="K494" s="3">
        <f t="shared" si="6"/>
        <v>0.25</v>
      </c>
      <c r="L494" s="3">
        <f t="shared" si="10"/>
        <v>16</v>
      </c>
      <c r="M494" s="3"/>
      <c r="N494" s="3"/>
      <c r="O494" s="3"/>
      <c r="P494" s="3"/>
      <c r="Q494" s="3"/>
      <c r="R494" s="3"/>
      <c r="S494" s="3"/>
      <c r="T494" s="3"/>
      <c r="U494" s="3"/>
      <c r="V494" s="3"/>
      <c r="W494" s="3"/>
      <c r="X494" s="3"/>
      <c r="Y494" s="3"/>
      <c r="Z494" s="3"/>
      <c r="AA494" s="3"/>
      <c r="AB494" s="3"/>
    </row>
    <row r="495" spans="1:28" x14ac:dyDescent="0.2">
      <c r="A495" s="3">
        <v>11327</v>
      </c>
      <c r="B495" s="3" t="str">
        <f>VLOOKUP(A495,'QAQC ID Reference Page'!A$1:G$10999,2,FALSE)</f>
        <v>OBS0921</v>
      </c>
      <c r="C495" s="11">
        <f>VLOOKUP(A495,'QAQC ID Reference Page'!A$1:G$10999,3,FALSE)</f>
        <v>44448</v>
      </c>
      <c r="D495" s="12">
        <f>VLOOKUP(A495,'QAQC ID Reference Page'!A$1:G$10999,4,FALSE)</f>
        <v>0.57777777777777772</v>
      </c>
      <c r="E495" s="3">
        <f>VLOOKUP(A495,'QAQC ID Reference Page'!A$1:G$10999,5,FALSE)</f>
        <v>1010</v>
      </c>
      <c r="F495" s="3" t="str">
        <f>VLOOKUP(A495,'QAQC ID Reference Page'!A$2:G$10999,6,FALSE)</f>
        <v>D1</v>
      </c>
      <c r="G495" s="3" t="str">
        <f>VLOOKUP(A495,'QAQC ID Reference Page'!A$2:G$10999,7,FALSE)</f>
        <v>S</v>
      </c>
      <c r="H495" s="3">
        <v>128</v>
      </c>
      <c r="I495" s="3">
        <v>140</v>
      </c>
      <c r="J495" s="3">
        <v>250</v>
      </c>
      <c r="K495" s="3">
        <f t="shared" si="6"/>
        <v>0.25</v>
      </c>
      <c r="L495" s="3">
        <f t="shared" si="10"/>
        <v>48</v>
      </c>
      <c r="M495" s="3"/>
      <c r="N495" s="3"/>
      <c r="O495" s="3"/>
      <c r="P495" s="3"/>
      <c r="Q495" s="3"/>
      <c r="R495" s="3"/>
      <c r="S495" s="3"/>
      <c r="T495" s="3"/>
      <c r="U495" s="3"/>
      <c r="V495" s="3"/>
      <c r="W495" s="3"/>
      <c r="X495" s="3"/>
      <c r="Y495" s="3"/>
      <c r="Z495" s="3"/>
      <c r="AA495" s="3"/>
      <c r="AB495" s="3"/>
    </row>
    <row r="496" spans="1:28" x14ac:dyDescent="0.2">
      <c r="A496" s="3">
        <v>11328</v>
      </c>
      <c r="B496" s="3" t="str">
        <f>VLOOKUP(A496,'QAQC ID Reference Page'!A$1:G$10999,2,FALSE)</f>
        <v>OBS0921</v>
      </c>
      <c r="C496" s="11">
        <f>VLOOKUP(A496,'QAQC ID Reference Page'!A$1:G$10999,3,FALSE)</f>
        <v>44448</v>
      </c>
      <c r="D496" s="12">
        <f>VLOOKUP(A496,'QAQC ID Reference Page'!A$1:G$10999,4,FALSE)</f>
        <v>0.55138888888888893</v>
      </c>
      <c r="E496" s="3">
        <f>VLOOKUP(A496,'QAQC ID Reference Page'!A$1:G$10999,5,FALSE)</f>
        <v>1036</v>
      </c>
      <c r="F496" s="3" t="str">
        <f>VLOOKUP(A496,'QAQC ID Reference Page'!A$2:G$10999,6,FALSE)</f>
        <v>BLB</v>
      </c>
      <c r="G496" s="3" t="str">
        <f>VLOOKUP(A496,'QAQC ID Reference Page'!A$2:G$10999,7,FALSE)</f>
        <v>S</v>
      </c>
      <c r="H496" s="3">
        <v>127</v>
      </c>
      <c r="I496" s="3">
        <v>137</v>
      </c>
      <c r="J496" s="3">
        <v>250</v>
      </c>
      <c r="K496" s="3">
        <f t="shared" si="6"/>
        <v>0.25</v>
      </c>
      <c r="L496" s="3">
        <f t="shared" si="10"/>
        <v>40</v>
      </c>
      <c r="M496" s="3"/>
      <c r="N496" s="3"/>
      <c r="O496" s="3"/>
      <c r="P496" s="3"/>
      <c r="Q496" s="3"/>
      <c r="R496" s="3"/>
      <c r="S496" s="3"/>
      <c r="T496" s="3"/>
      <c r="U496" s="3"/>
      <c r="V496" s="3"/>
      <c r="W496" s="3"/>
      <c r="X496" s="3"/>
      <c r="Y496" s="3"/>
      <c r="Z496" s="3"/>
      <c r="AA496" s="3"/>
      <c r="AB496" s="3"/>
    </row>
    <row r="497" spans="1:28" x14ac:dyDescent="0.2">
      <c r="A497" s="3">
        <v>11329</v>
      </c>
      <c r="B497" s="3" t="str">
        <f>VLOOKUP(A497,'QAQC ID Reference Page'!A$1:G$10999,2,FALSE)</f>
        <v>OBS0921</v>
      </c>
      <c r="C497" s="11">
        <f>VLOOKUP(A497,'QAQC ID Reference Page'!A$1:G$10999,3,FALSE)</f>
        <v>44448</v>
      </c>
      <c r="D497" s="12">
        <f>VLOOKUP(A497,'QAQC ID Reference Page'!A$1:G$10999,4,FALSE)</f>
        <v>0.50208333333333333</v>
      </c>
      <c r="E497" s="3">
        <f>VLOOKUP(A497,'QAQC ID Reference Page'!A$1:G$10999,5,FALSE)</f>
        <v>1011</v>
      </c>
      <c r="F497" s="3" t="str">
        <f>VLOOKUP(A497,'QAQC ID Reference Page'!A$2:G$10999,6,FALSE)</f>
        <v>C5-1</v>
      </c>
      <c r="G497" s="3" t="str">
        <f>VLOOKUP(A497,'QAQC ID Reference Page'!A$2:G$10999,7,FALSE)</f>
        <v>S</v>
      </c>
      <c r="H497" s="3">
        <v>127</v>
      </c>
      <c r="I497" s="3">
        <v>132</v>
      </c>
      <c r="J497" s="3">
        <v>250</v>
      </c>
      <c r="K497" s="3">
        <f t="shared" si="6"/>
        <v>0.25</v>
      </c>
      <c r="L497" s="3">
        <f t="shared" si="10"/>
        <v>20</v>
      </c>
      <c r="M497" s="3"/>
      <c r="N497" s="3"/>
      <c r="O497" s="3"/>
      <c r="P497" s="3"/>
      <c r="Q497" s="3"/>
      <c r="R497" s="3"/>
      <c r="S497" s="3"/>
      <c r="T497" s="3"/>
      <c r="U497" s="3"/>
      <c r="V497" s="3"/>
      <c r="W497" s="3"/>
      <c r="X497" s="3"/>
      <c r="Y497" s="3"/>
      <c r="Z497" s="3"/>
      <c r="AA497" s="3"/>
      <c r="AB497" s="3"/>
    </row>
    <row r="498" spans="1:28" x14ac:dyDescent="0.2">
      <c r="A498" s="3">
        <v>11330</v>
      </c>
      <c r="B498" s="3" t="str">
        <f>VLOOKUP(A498,'QAQC ID Reference Page'!A$1:G$10999,2,FALSE)</f>
        <v>OBS0921</v>
      </c>
      <c r="C498" s="11">
        <f>VLOOKUP(A498,'QAQC ID Reference Page'!A$1:G$10999,3,FALSE)</f>
        <v>44448</v>
      </c>
      <c r="D498" s="12">
        <f>VLOOKUP(A498,'QAQC ID Reference Page'!A$1:G$10999,4,FALSE)</f>
        <v>0.56805555555555554</v>
      </c>
      <c r="E498" s="3">
        <f>VLOOKUP(A498,'QAQC ID Reference Page'!A$1:G$10999,5,FALSE)</f>
        <v>1030</v>
      </c>
      <c r="F498" s="3" t="str">
        <f>VLOOKUP(A498,'QAQC ID Reference Page'!A$2:G$10999,6,FALSE)</f>
        <v>E1</v>
      </c>
      <c r="G498" s="3" t="str">
        <f>VLOOKUP(A498,'QAQC ID Reference Page'!A$2:G$10999,7,FALSE)</f>
        <v>S</v>
      </c>
      <c r="H498" s="3">
        <v>127</v>
      </c>
      <c r="I498" s="3">
        <v>139</v>
      </c>
      <c r="J498" s="3">
        <v>250</v>
      </c>
      <c r="K498" s="3">
        <f t="shared" si="6"/>
        <v>0.25</v>
      </c>
      <c r="L498" s="3">
        <f t="shared" si="10"/>
        <v>48</v>
      </c>
      <c r="M498" s="3"/>
      <c r="N498" s="3"/>
      <c r="O498" s="3"/>
      <c r="P498" s="3"/>
      <c r="Q498" s="3"/>
      <c r="R498" s="3"/>
      <c r="S498" s="3"/>
      <c r="T498" s="3"/>
      <c r="U498" s="3"/>
      <c r="V498" s="3"/>
      <c r="W498" s="3"/>
      <c r="X498" s="3"/>
      <c r="Y498" s="3"/>
      <c r="Z498" s="3"/>
      <c r="AA498" s="3"/>
      <c r="AB498" s="3"/>
    </row>
    <row r="499" spans="1:28" x14ac:dyDescent="0.2">
      <c r="A499" s="3">
        <v>11331</v>
      </c>
      <c r="B499" s="3" t="str">
        <f>VLOOKUP(A499,'QAQC ID Reference Page'!A$1:G$10999,2,FALSE)</f>
        <v>OBS0921</v>
      </c>
      <c r="C499" s="11">
        <f>VLOOKUP(A499,'QAQC ID Reference Page'!A$1:G$10999,3,FALSE)</f>
        <v>44448</v>
      </c>
      <c r="D499" s="12">
        <f>VLOOKUP(A499,'QAQC ID Reference Page'!A$1:G$10999,4,FALSE)</f>
        <v>0.36249999999999999</v>
      </c>
      <c r="E499" s="3">
        <f>VLOOKUP(A499,'QAQC ID Reference Page'!A$1:G$10999,5,FALSE)</f>
        <v>1025</v>
      </c>
      <c r="F499" s="3" t="str">
        <f>VLOOKUP(A499,'QAQC ID Reference Page'!A$2:G$10999,6,FALSE)</f>
        <v>BSR</v>
      </c>
      <c r="G499" s="3" t="str">
        <f>VLOOKUP(A499,'QAQC ID Reference Page'!A$2:G$10999,7,FALSE)</f>
        <v>S</v>
      </c>
      <c r="H499" s="3">
        <v>125</v>
      </c>
      <c r="I499" s="3">
        <v>137</v>
      </c>
      <c r="J499" s="3">
        <v>250</v>
      </c>
      <c r="K499" s="3">
        <f t="shared" si="6"/>
        <v>0.25</v>
      </c>
      <c r="L499" s="3">
        <f t="shared" si="10"/>
        <v>48</v>
      </c>
      <c r="M499" s="3"/>
      <c r="N499" s="3"/>
      <c r="O499" s="3"/>
      <c r="P499" s="3"/>
      <c r="Q499" s="3"/>
      <c r="R499" s="3"/>
      <c r="S499" s="3"/>
      <c r="T499" s="3"/>
      <c r="U499" s="3"/>
      <c r="V499" s="3"/>
      <c r="W499" s="3"/>
      <c r="X499" s="3"/>
      <c r="Y499" s="3"/>
      <c r="Z499" s="3"/>
      <c r="AA499" s="3"/>
      <c r="AB499" s="3"/>
    </row>
    <row r="500" spans="1:28" x14ac:dyDescent="0.2">
      <c r="A500" s="3">
        <v>11332</v>
      </c>
      <c r="B500" s="3" t="str">
        <f>VLOOKUP(A500,'QAQC ID Reference Page'!A$1:G$10999,2,FALSE)</f>
        <v>OBS0921</v>
      </c>
      <c r="C500" s="11">
        <f>VLOOKUP(A500,'QAQC ID Reference Page'!A$1:G$10999,3,FALSE)</f>
        <v>44448</v>
      </c>
      <c r="D500" s="12">
        <f>VLOOKUP(A500,'QAQC ID Reference Page'!A$1:G$10999,4,FALSE)</f>
        <v>0.59791666666666665</v>
      </c>
      <c r="E500" s="3">
        <f>VLOOKUP(A500,'QAQC ID Reference Page'!A$1:G$10999,5,FALSE)</f>
        <v>1021</v>
      </c>
      <c r="F500" s="3" t="str">
        <f>VLOOKUP(A500,'QAQC ID Reference Page'!A$2:G$10999,6,FALSE)</f>
        <v>C1</v>
      </c>
      <c r="G500" s="3" t="str">
        <f>VLOOKUP(A500,'QAQC ID Reference Page'!A$2:G$10999,7,FALSE)</f>
        <v>S</v>
      </c>
      <c r="H500" s="3">
        <v>128</v>
      </c>
      <c r="I500" s="3">
        <v>137</v>
      </c>
      <c r="J500" s="3">
        <v>250</v>
      </c>
      <c r="K500" s="3">
        <f t="shared" si="6"/>
        <v>0.25</v>
      </c>
      <c r="L500" s="3">
        <f t="shared" si="10"/>
        <v>36</v>
      </c>
      <c r="M500" s="3"/>
      <c r="N500" s="3"/>
      <c r="O500" s="3"/>
      <c r="P500" s="3"/>
      <c r="Q500" s="3"/>
      <c r="R500" s="3"/>
      <c r="S500" s="3"/>
      <c r="T500" s="3"/>
      <c r="U500" s="3"/>
      <c r="V500" s="3"/>
      <c r="W500" s="3"/>
      <c r="X500" s="3"/>
      <c r="Y500" s="3"/>
      <c r="Z500" s="3"/>
      <c r="AA500" s="3"/>
      <c r="AB500" s="3"/>
    </row>
    <row r="501" spans="1:28" x14ac:dyDescent="0.2">
      <c r="A501" s="3">
        <v>11333</v>
      </c>
      <c r="B501" s="3" t="str">
        <f>VLOOKUP(A501,'QAQC ID Reference Page'!A$1:G$10999,2,FALSE)</f>
        <v>OBS0921</v>
      </c>
      <c r="C501" s="11">
        <f>VLOOKUP(A501,'QAQC ID Reference Page'!A$1:G$10999,3,FALSE)</f>
        <v>44448</v>
      </c>
      <c r="D501" s="12">
        <f>VLOOKUP(A501,'QAQC ID Reference Page'!A$1:G$10999,4,FALSE)</f>
        <v>0.59791666666666665</v>
      </c>
      <c r="E501" s="3">
        <f>VLOOKUP(A501,'QAQC ID Reference Page'!A$1:G$10999,5,FALSE)</f>
        <v>1001</v>
      </c>
      <c r="F501" s="3" t="str">
        <f>VLOOKUP(A501,'QAQC ID Reference Page'!A$2:G$10999,6,FALSE)</f>
        <v>C1</v>
      </c>
      <c r="G501" s="3" t="str">
        <f>VLOOKUP(A501,'QAQC ID Reference Page'!A$2:G$10999,7,FALSE)</f>
        <v>B</v>
      </c>
      <c r="H501" s="3">
        <v>127</v>
      </c>
      <c r="I501" s="3">
        <v>137</v>
      </c>
      <c r="J501" s="3">
        <v>250</v>
      </c>
      <c r="K501" s="3">
        <f t="shared" si="6"/>
        <v>0.25</v>
      </c>
      <c r="L501" s="3">
        <f t="shared" si="10"/>
        <v>40</v>
      </c>
      <c r="M501" s="3"/>
      <c r="N501" s="3"/>
      <c r="O501" s="3"/>
      <c r="P501" s="3"/>
      <c r="Q501" s="3"/>
      <c r="R501" s="3"/>
      <c r="S501" s="3"/>
      <c r="T501" s="3"/>
      <c r="U501" s="3"/>
      <c r="V501" s="3"/>
      <c r="W501" s="3"/>
      <c r="X501" s="3"/>
      <c r="Y501" s="3"/>
      <c r="Z501" s="3"/>
      <c r="AA501" s="3"/>
      <c r="AB501" s="3"/>
    </row>
    <row r="502" spans="1:28" x14ac:dyDescent="0.2">
      <c r="A502" s="3">
        <v>11334</v>
      </c>
      <c r="B502" s="3" t="str">
        <f>VLOOKUP(A502,'QAQC ID Reference Page'!A$1:G$10999,2,FALSE)</f>
        <v>OBS0921</v>
      </c>
      <c r="C502" s="11">
        <f>VLOOKUP(A502,'QAQC ID Reference Page'!A$1:G$10999,3,FALSE)</f>
        <v>44448</v>
      </c>
      <c r="D502" s="12">
        <f>VLOOKUP(A502,'QAQC ID Reference Page'!A$1:G$10999,4,FALSE)</f>
        <v>0.30625000000000002</v>
      </c>
      <c r="E502" s="3">
        <f>VLOOKUP(A502,'QAQC ID Reference Page'!A$1:G$10999,5,FALSE)</f>
        <v>1017</v>
      </c>
      <c r="F502" s="3" t="str">
        <f>VLOOKUP(A502,'QAQC ID Reference Page'!A$2:G$10999,6,FALSE)</f>
        <v>B7C</v>
      </c>
      <c r="G502" s="3" t="str">
        <f>VLOOKUP(A502,'QAQC ID Reference Page'!A$2:G$10999,7,FALSE)</f>
        <v>S</v>
      </c>
      <c r="H502" s="3">
        <v>128</v>
      </c>
      <c r="I502" s="3">
        <v>132</v>
      </c>
      <c r="J502" s="3">
        <v>250</v>
      </c>
      <c r="K502" s="3">
        <f t="shared" si="6"/>
        <v>0.25</v>
      </c>
      <c r="L502" s="3">
        <f t="shared" si="10"/>
        <v>16</v>
      </c>
      <c r="M502" s="3"/>
      <c r="N502" s="3"/>
      <c r="O502" s="3"/>
      <c r="P502" s="3"/>
      <c r="Q502" s="3"/>
      <c r="R502" s="3"/>
      <c r="S502" s="3"/>
      <c r="T502" s="3"/>
      <c r="U502" s="3"/>
      <c r="V502" s="3"/>
      <c r="W502" s="3"/>
      <c r="X502" s="3"/>
      <c r="Y502" s="3"/>
      <c r="Z502" s="3"/>
      <c r="AA502" s="3"/>
      <c r="AB502" s="3"/>
    </row>
    <row r="503" spans="1:28" x14ac:dyDescent="0.2">
      <c r="A503" s="3">
        <v>11335</v>
      </c>
      <c r="B503" s="3" t="str">
        <f>VLOOKUP(A503,'QAQC ID Reference Page'!A$1:G$10999,2,FALSE)</f>
        <v>OBS0921</v>
      </c>
      <c r="C503" s="11">
        <f>VLOOKUP(A503,'QAQC ID Reference Page'!A$1:G$10999,3,FALSE)</f>
        <v>44448</v>
      </c>
      <c r="D503" s="12">
        <f>VLOOKUP(A503,'QAQC ID Reference Page'!A$1:G$10999,4,FALSE)</f>
        <v>0.60763888888888884</v>
      </c>
      <c r="E503" s="3">
        <f>VLOOKUP(A503,'QAQC ID Reference Page'!A$1:G$10999,5,FALSE)</f>
        <v>1015</v>
      </c>
      <c r="F503" s="3" t="str">
        <f>VLOOKUP(A503,'QAQC ID Reference Page'!A$2:G$10999,6,FALSE)</f>
        <v>B1</v>
      </c>
      <c r="G503" s="3" t="str">
        <f>VLOOKUP(A503,'QAQC ID Reference Page'!A$2:G$10999,7,FALSE)</f>
        <v>S</v>
      </c>
      <c r="H503" s="3">
        <v>128</v>
      </c>
      <c r="I503" s="3">
        <v>138</v>
      </c>
      <c r="J503" s="3">
        <v>250</v>
      </c>
      <c r="K503" s="3">
        <f t="shared" si="6"/>
        <v>0.25</v>
      </c>
      <c r="L503" s="3">
        <f t="shared" si="10"/>
        <v>40</v>
      </c>
      <c r="M503" s="3"/>
      <c r="N503" s="3"/>
      <c r="O503" s="3"/>
      <c r="P503" s="3"/>
      <c r="Q503" s="3"/>
      <c r="R503" s="3"/>
      <c r="S503" s="3"/>
      <c r="T503" s="3"/>
      <c r="U503" s="3"/>
      <c r="V503" s="3"/>
      <c r="W503" s="3"/>
      <c r="X503" s="3"/>
      <c r="Y503" s="3"/>
      <c r="Z503" s="3"/>
      <c r="AA503" s="3"/>
      <c r="AB503" s="3"/>
    </row>
    <row r="504" spans="1:28" x14ac:dyDescent="0.2">
      <c r="A504" s="3">
        <v>11336</v>
      </c>
      <c r="B504" s="3" t="str">
        <f>VLOOKUP(A504,'QAQC ID Reference Page'!A$1:G$10999,2,FALSE)</f>
        <v>OBS0921</v>
      </c>
      <c r="C504" s="11">
        <f>VLOOKUP(A504,'QAQC ID Reference Page'!A$1:G$10999,3,FALSE)</f>
        <v>44448</v>
      </c>
      <c r="D504" s="12">
        <f>VLOOKUP(A504,'QAQC ID Reference Page'!A$1:G$10999,4,FALSE)</f>
        <v>0.47222222222222221</v>
      </c>
      <c r="E504" s="3">
        <f>VLOOKUP(A504,'QAQC ID Reference Page'!A$1:G$10999,5,FALSE)</f>
        <v>1006</v>
      </c>
      <c r="F504" s="3" t="str">
        <f>VLOOKUP(A504,'QAQC ID Reference Page'!A$2:G$10999,6,FALSE)</f>
        <v>C7C</v>
      </c>
      <c r="G504" s="3" t="str">
        <f>VLOOKUP(A504,'QAQC ID Reference Page'!A$2:G$10999,7,FALSE)</f>
        <v>B</v>
      </c>
      <c r="H504" s="3">
        <v>128</v>
      </c>
      <c r="I504" s="3">
        <v>138</v>
      </c>
      <c r="J504" s="3">
        <v>250</v>
      </c>
      <c r="K504" s="3">
        <f t="shared" si="6"/>
        <v>0.25</v>
      </c>
      <c r="L504" s="3">
        <f t="shared" si="10"/>
        <v>40</v>
      </c>
      <c r="M504" s="3"/>
      <c r="N504" s="3"/>
      <c r="O504" s="3"/>
      <c r="P504" s="3"/>
      <c r="Q504" s="3"/>
      <c r="R504" s="3"/>
      <c r="S504" s="3"/>
      <c r="T504" s="3"/>
      <c r="U504" s="3"/>
      <c r="V504" s="3"/>
      <c r="W504" s="3"/>
      <c r="X504" s="3"/>
      <c r="Y504" s="3"/>
      <c r="Z504" s="3"/>
      <c r="AA504" s="3"/>
      <c r="AB504" s="3"/>
    </row>
    <row r="505" spans="1:28" x14ac:dyDescent="0.2">
      <c r="A505" s="3">
        <v>11337</v>
      </c>
      <c r="B505" s="3" t="str">
        <f>VLOOKUP(A505,'QAQC ID Reference Page'!A$1:G$10999,2,FALSE)</f>
        <v>OBS0921</v>
      </c>
      <c r="C505" s="11">
        <f>VLOOKUP(A505,'QAQC ID Reference Page'!A$1:G$10999,3,FALSE)</f>
        <v>44448</v>
      </c>
      <c r="D505" s="12">
        <f>VLOOKUP(A505,'QAQC ID Reference Page'!A$1:G$10999,4,FALSE)</f>
        <v>0.34375</v>
      </c>
      <c r="E505" s="3">
        <f>VLOOKUP(A505,'QAQC ID Reference Page'!A$1:G$10999,5,FALSE)</f>
        <v>1033</v>
      </c>
      <c r="F505" s="3" t="str">
        <f>VLOOKUP(A505,'QAQC ID Reference Page'!A$2:G$10999,6,FALSE)</f>
        <v>B11</v>
      </c>
      <c r="G505" s="3" t="str">
        <f>VLOOKUP(A505,'QAQC ID Reference Page'!A$2:G$10999,7,FALSE)</f>
        <v>S</v>
      </c>
      <c r="H505" s="3">
        <v>126</v>
      </c>
      <c r="I505" s="3">
        <v>132</v>
      </c>
      <c r="J505" s="3">
        <v>250</v>
      </c>
      <c r="K505" s="3">
        <f t="shared" si="6"/>
        <v>0.25</v>
      </c>
      <c r="L505" s="3">
        <f t="shared" si="10"/>
        <v>24</v>
      </c>
      <c r="M505" s="3"/>
      <c r="N505" s="3"/>
      <c r="O505" s="3"/>
      <c r="P505" s="3"/>
      <c r="Q505" s="3"/>
      <c r="R505" s="3"/>
      <c r="S505" s="3"/>
      <c r="T505" s="3"/>
      <c r="U505" s="3"/>
      <c r="V505" s="3"/>
      <c r="W505" s="3"/>
      <c r="X505" s="3"/>
      <c r="Y505" s="3"/>
      <c r="Z505" s="3"/>
      <c r="AA505" s="3"/>
      <c r="AB505" s="3"/>
    </row>
    <row r="506" spans="1:28" x14ac:dyDescent="0.2">
      <c r="A506" s="3">
        <v>11338</v>
      </c>
      <c r="B506" s="3" t="str">
        <f>VLOOKUP(A506,'QAQC ID Reference Page'!A$1:G$10999,2,FALSE)</f>
        <v>OBS0921</v>
      </c>
      <c r="C506" s="11">
        <f>VLOOKUP(A506,'QAQC ID Reference Page'!A$1:G$10999,3,FALSE)</f>
        <v>44448</v>
      </c>
      <c r="D506" s="12">
        <f>VLOOKUP(A506,'QAQC ID Reference Page'!A$1:G$10999,4,FALSE)</f>
        <v>0.60763888888888884</v>
      </c>
      <c r="E506" s="3">
        <f>VLOOKUP(A506,'QAQC ID Reference Page'!A$1:G$10999,5,FALSE)</f>
        <v>1034</v>
      </c>
      <c r="F506" s="3" t="str">
        <f>VLOOKUP(A506,'QAQC ID Reference Page'!A$2:G$10999,6,FALSE)</f>
        <v>B1</v>
      </c>
      <c r="G506" s="3" t="str">
        <f>VLOOKUP(A506,'QAQC ID Reference Page'!A$2:G$10999,7,FALSE)</f>
        <v>B</v>
      </c>
      <c r="H506" s="3">
        <v>127</v>
      </c>
      <c r="I506" s="3">
        <v>145</v>
      </c>
      <c r="J506" s="3">
        <v>250</v>
      </c>
      <c r="K506" s="3">
        <f t="shared" si="6"/>
        <v>0.25</v>
      </c>
      <c r="L506" s="3">
        <f t="shared" si="10"/>
        <v>72</v>
      </c>
      <c r="M506" s="3"/>
      <c r="N506" s="3"/>
      <c r="O506" s="3"/>
      <c r="P506" s="3"/>
      <c r="Q506" s="3"/>
      <c r="R506" s="3"/>
      <c r="S506" s="3"/>
      <c r="T506" s="3"/>
      <c r="U506" s="3"/>
      <c r="V506" s="3"/>
      <c r="W506" s="3"/>
      <c r="X506" s="3"/>
      <c r="Y506" s="3"/>
      <c r="Z506" s="3"/>
      <c r="AA506" s="3"/>
      <c r="AB506" s="3"/>
    </row>
    <row r="507" spans="1:28" x14ac:dyDescent="0.2">
      <c r="A507" s="3">
        <v>11401</v>
      </c>
      <c r="B507" s="3" t="str">
        <f>VLOOKUP(A507,'QAQC ID Reference Page'!A$1:G$10999,2,FALSE)</f>
        <v>OBS1021</v>
      </c>
      <c r="C507" s="11">
        <f>VLOOKUP(A507,'QAQC ID Reference Page'!A$1:G$10999,3,FALSE)</f>
        <v>44488</v>
      </c>
      <c r="D507" s="12">
        <f>VLOOKUP(A507,'QAQC ID Reference Page'!A$1:G$10999,4,FALSE)</f>
        <v>0.43819444444444444</v>
      </c>
      <c r="E507" s="3">
        <f>VLOOKUP(A507,'QAQC ID Reference Page'!A$1:G$10999,5,FALSE)</f>
        <v>1015</v>
      </c>
      <c r="F507" s="3" t="str">
        <f>VLOOKUP(A507,'QAQC ID Reference Page'!A$2:G$10999,6,FALSE)</f>
        <v>G7C</v>
      </c>
      <c r="G507" s="3" t="str">
        <f>VLOOKUP(A507,'QAQC ID Reference Page'!A$2:G$10999,7,FALSE)</f>
        <v>S</v>
      </c>
      <c r="H507" s="3">
        <v>127</v>
      </c>
      <c r="I507" s="3">
        <v>129</v>
      </c>
      <c r="J507" s="3">
        <v>250</v>
      </c>
      <c r="K507" s="3">
        <f t="shared" si="6"/>
        <v>0.25</v>
      </c>
      <c r="L507" s="3">
        <f t="shared" si="10"/>
        <v>8</v>
      </c>
      <c r="M507" s="3"/>
      <c r="N507" s="3"/>
      <c r="O507" s="3"/>
      <c r="P507" s="3"/>
      <c r="Q507" s="3"/>
      <c r="R507" s="3"/>
      <c r="S507" s="3"/>
      <c r="T507" s="3"/>
      <c r="U507" s="3"/>
      <c r="V507" s="3"/>
      <c r="W507" s="3"/>
      <c r="X507" s="3"/>
      <c r="Y507" s="3"/>
      <c r="Z507" s="3"/>
      <c r="AA507" s="3"/>
      <c r="AB507" s="3"/>
    </row>
    <row r="508" spans="1:28" x14ac:dyDescent="0.2">
      <c r="A508" s="3">
        <v>11402</v>
      </c>
      <c r="B508" s="3" t="str">
        <f>VLOOKUP(A508,'QAQC ID Reference Page'!A$1:G$10999,2,FALSE)</f>
        <v>OBS1021</v>
      </c>
      <c r="C508" s="11">
        <f>VLOOKUP(A508,'QAQC ID Reference Page'!A$1:G$10999,3,FALSE)</f>
        <v>44488</v>
      </c>
      <c r="D508" s="12">
        <f>VLOOKUP(A508,'QAQC ID Reference Page'!A$1:G$10999,4,FALSE)</f>
        <v>0.34930555555555554</v>
      </c>
      <c r="E508" s="3">
        <f>VLOOKUP(A508,'QAQC ID Reference Page'!A$1:G$10999,5,FALSE)</f>
        <v>1035</v>
      </c>
      <c r="F508" s="3" t="str">
        <f>VLOOKUP(A508,'QAQC ID Reference Page'!A$2:G$10999,6,FALSE)</f>
        <v>MR</v>
      </c>
      <c r="G508" s="3" t="str">
        <f>VLOOKUP(A508,'QAQC ID Reference Page'!A$2:G$10999,7,FALSE)</f>
        <v>B</v>
      </c>
      <c r="H508" s="3">
        <v>128</v>
      </c>
      <c r="I508" s="3">
        <v>135</v>
      </c>
      <c r="J508" s="3">
        <v>250</v>
      </c>
      <c r="K508" s="3">
        <f t="shared" si="6"/>
        <v>0.25</v>
      </c>
      <c r="L508" s="3">
        <f t="shared" si="10"/>
        <v>28</v>
      </c>
      <c r="M508" s="3"/>
      <c r="N508" s="3"/>
      <c r="O508" s="3"/>
      <c r="P508" s="3"/>
      <c r="Q508" s="3"/>
      <c r="R508" s="3"/>
      <c r="S508" s="3"/>
      <c r="T508" s="3"/>
      <c r="U508" s="3"/>
      <c r="V508" s="3"/>
      <c r="W508" s="3"/>
      <c r="X508" s="3"/>
      <c r="Y508" s="3"/>
      <c r="Z508" s="3"/>
      <c r="AA508" s="3"/>
      <c r="AB508" s="3"/>
    </row>
    <row r="509" spans="1:28" x14ac:dyDescent="0.2">
      <c r="A509" s="3">
        <v>11403</v>
      </c>
      <c r="B509" s="3" t="str">
        <f>VLOOKUP(A509,'QAQC ID Reference Page'!A$1:G$10999,2,FALSE)</f>
        <v>OBS1021</v>
      </c>
      <c r="C509" s="11">
        <f>VLOOKUP(A509,'QAQC ID Reference Page'!A$1:G$10999,3,FALSE)</f>
        <v>44488</v>
      </c>
      <c r="D509" s="12">
        <f>VLOOKUP(A509,'QAQC ID Reference Page'!A$1:G$10999,4,FALSE)</f>
        <v>0.37847222222222221</v>
      </c>
      <c r="E509" s="3">
        <f>VLOOKUP(A509,'QAQC ID Reference Page'!A$1:G$10999,5,FALSE)</f>
        <v>1021</v>
      </c>
      <c r="F509" s="3" t="str">
        <f>VLOOKUP(A509,'QAQC ID Reference Page'!A$2:G$10999,6,FALSE)</f>
        <v>AR</v>
      </c>
      <c r="G509" s="3" t="str">
        <f>VLOOKUP(A509,'QAQC ID Reference Page'!A$2:G$10999,7,FALSE)</f>
        <v>S</v>
      </c>
      <c r="H509" s="3">
        <v>126</v>
      </c>
      <c r="I509" s="3">
        <v>130</v>
      </c>
      <c r="J509" s="3">
        <v>250</v>
      </c>
      <c r="K509" s="3">
        <f t="shared" si="6"/>
        <v>0.25</v>
      </c>
      <c r="L509" s="3">
        <f t="shared" si="10"/>
        <v>16</v>
      </c>
      <c r="M509" s="3"/>
      <c r="N509" s="3"/>
      <c r="O509" s="3"/>
      <c r="P509" s="3"/>
      <c r="Q509" s="3"/>
      <c r="R509" s="3"/>
      <c r="S509" s="3"/>
      <c r="T509" s="3"/>
      <c r="U509" s="3"/>
      <c r="V509" s="3"/>
      <c r="W509" s="3"/>
      <c r="X509" s="3"/>
      <c r="Y509" s="3"/>
      <c r="Z509" s="3"/>
      <c r="AA509" s="3"/>
      <c r="AB509" s="3"/>
    </row>
    <row r="510" spans="1:28" x14ac:dyDescent="0.2">
      <c r="A510" s="3">
        <v>11404</v>
      </c>
      <c r="B510" s="3" t="str">
        <f>VLOOKUP(A510,'QAQC ID Reference Page'!A$1:G$10999,2,FALSE)</f>
        <v>OBS1021</v>
      </c>
      <c r="C510" s="11">
        <f>VLOOKUP(A510,'QAQC ID Reference Page'!A$1:G$10999,3,FALSE)</f>
        <v>44488</v>
      </c>
      <c r="D510" s="12">
        <f>VLOOKUP(A510,'QAQC ID Reference Page'!A$1:G$10999,4,FALSE)</f>
        <v>0.34930555555555554</v>
      </c>
      <c r="E510" s="3">
        <f>VLOOKUP(A510,'QAQC ID Reference Page'!A$1:G$10999,5,FALSE)</f>
        <v>1026</v>
      </c>
      <c r="F510" s="3" t="str">
        <f>VLOOKUP(A510,'QAQC ID Reference Page'!A$2:G$10999,6,FALSE)</f>
        <v>MR</v>
      </c>
      <c r="G510" s="3" t="str">
        <f>VLOOKUP(A510,'QAQC ID Reference Page'!A$2:G$10999,7,FALSE)</f>
        <v>S</v>
      </c>
      <c r="H510" s="3">
        <v>127</v>
      </c>
      <c r="I510" s="3">
        <v>133</v>
      </c>
      <c r="J510" s="3">
        <v>250</v>
      </c>
      <c r="K510" s="3">
        <f t="shared" si="6"/>
        <v>0.25</v>
      </c>
      <c r="L510" s="3">
        <f t="shared" si="10"/>
        <v>24</v>
      </c>
      <c r="M510" s="3"/>
      <c r="N510" s="3"/>
      <c r="O510" s="3"/>
      <c r="P510" s="3"/>
      <c r="Q510" s="3"/>
      <c r="R510" s="3"/>
      <c r="S510" s="3"/>
      <c r="T510" s="3"/>
      <c r="U510" s="3"/>
      <c r="V510" s="3"/>
      <c r="W510" s="3"/>
      <c r="X510" s="3"/>
      <c r="Y510" s="3"/>
      <c r="Z510" s="3"/>
      <c r="AA510" s="3"/>
      <c r="AB510" s="3"/>
    </row>
    <row r="511" spans="1:28" x14ac:dyDescent="0.2">
      <c r="A511" s="3">
        <v>11405</v>
      </c>
      <c r="B511" s="3" t="str">
        <f>VLOOKUP(A511,'QAQC ID Reference Page'!A$1:G$10999,2,FALSE)</f>
        <v>OBS1021</v>
      </c>
      <c r="C511" s="11">
        <f>VLOOKUP(A511,'QAQC ID Reference Page'!A$1:G$10999,3,FALSE)</f>
        <v>44488</v>
      </c>
      <c r="D511" s="12">
        <f>VLOOKUP(A511,'QAQC ID Reference Page'!A$1:G$10999,4,FALSE)</f>
        <v>0.51180555555555551</v>
      </c>
      <c r="E511" s="3">
        <f>VLOOKUP(A511,'QAQC ID Reference Page'!A$1:G$10999,5,FALSE)</f>
        <v>1001</v>
      </c>
      <c r="F511" s="3" t="str">
        <f>VLOOKUP(A511,'QAQC ID Reference Page'!A$2:G$10999,6,FALSE)</f>
        <v>E6</v>
      </c>
      <c r="G511" s="3" t="str">
        <f>VLOOKUP(A511,'QAQC ID Reference Page'!A$2:G$10999,7,FALSE)</f>
        <v>S</v>
      </c>
      <c r="H511" s="3">
        <v>127</v>
      </c>
      <c r="I511" s="3">
        <v>133</v>
      </c>
      <c r="J511" s="3">
        <v>250</v>
      </c>
      <c r="K511" s="3">
        <f t="shared" si="6"/>
        <v>0.25</v>
      </c>
      <c r="L511" s="3">
        <f t="shared" si="10"/>
        <v>24</v>
      </c>
      <c r="M511" s="3"/>
      <c r="N511" s="3"/>
      <c r="O511" s="3"/>
      <c r="P511" s="3"/>
      <c r="Q511" s="3"/>
      <c r="R511" s="3"/>
      <c r="S511" s="3"/>
      <c r="T511" s="3"/>
      <c r="U511" s="3"/>
      <c r="V511" s="3"/>
      <c r="W511" s="3"/>
      <c r="X511" s="3"/>
      <c r="Y511" s="3"/>
      <c r="Z511" s="3"/>
      <c r="AA511" s="3"/>
      <c r="AB511" s="3"/>
    </row>
    <row r="512" spans="1:28" x14ac:dyDescent="0.2">
      <c r="A512" s="3">
        <v>11406</v>
      </c>
      <c r="B512" s="3" t="str">
        <f>VLOOKUP(A512,'QAQC ID Reference Page'!A$1:G$10999,2,FALSE)</f>
        <v>OBS1021</v>
      </c>
      <c r="C512" s="11">
        <f>VLOOKUP(A512,'QAQC ID Reference Page'!A$1:G$10999,3,FALSE)</f>
        <v>44488</v>
      </c>
      <c r="D512" s="12">
        <f>VLOOKUP(A512,'QAQC ID Reference Page'!A$1:G$10999,4,FALSE)</f>
        <v>0.3215277777777778</v>
      </c>
      <c r="E512" s="3">
        <f>VLOOKUP(A512,'QAQC ID Reference Page'!A$1:G$10999,5,FALSE)</f>
        <v>1003</v>
      </c>
      <c r="F512" s="3" t="str">
        <f>VLOOKUP(A512,'QAQC ID Reference Page'!A$2:G$10999,6,FALSE)</f>
        <v>DR</v>
      </c>
      <c r="G512" s="3" t="str">
        <f>VLOOKUP(A512,'QAQC ID Reference Page'!A$2:G$10999,7,FALSE)</f>
        <v>S</v>
      </c>
      <c r="H512" s="3">
        <v>124</v>
      </c>
      <c r="I512" s="3">
        <v>127</v>
      </c>
      <c r="J512" s="3">
        <v>250</v>
      </c>
      <c r="K512" s="3">
        <f t="shared" si="6"/>
        <v>0.25</v>
      </c>
      <c r="L512" s="3">
        <f t="shared" si="10"/>
        <v>12</v>
      </c>
      <c r="M512" s="3"/>
      <c r="N512" s="3"/>
      <c r="O512" s="3"/>
      <c r="P512" s="3"/>
      <c r="Q512" s="3"/>
      <c r="R512" s="3"/>
      <c r="S512" s="3"/>
      <c r="T512" s="3"/>
      <c r="U512" s="3"/>
      <c r="V512" s="3"/>
      <c r="W512" s="3"/>
      <c r="X512" s="3"/>
      <c r="Y512" s="3"/>
      <c r="Z512" s="3"/>
      <c r="AA512" s="3"/>
      <c r="AB512" s="3"/>
    </row>
    <row r="513" spans="1:28" x14ac:dyDescent="0.2">
      <c r="A513" s="3">
        <v>11407</v>
      </c>
      <c r="B513" s="3" t="e">
        <f>VLOOKUP(A513,'QAQC ID Reference Page'!A$1:G$10999,2,FALSE)</f>
        <v>#N/A</v>
      </c>
      <c r="C513" s="11" t="e">
        <f>VLOOKUP(A513,'QAQC ID Reference Page'!A$1:G$10999,3,FALSE)</f>
        <v>#N/A</v>
      </c>
      <c r="D513" s="3" t="e">
        <f>VLOOKUP(A513,'QAQC ID Reference Page'!A$1:G$10999,4,FALSE)</f>
        <v>#N/A</v>
      </c>
      <c r="E513" s="3" t="e">
        <f>VLOOKUP(A513,'QAQC ID Reference Page'!A$1:G$10999,5,FALSE)</f>
        <v>#N/A</v>
      </c>
      <c r="F513" s="3" t="e">
        <f>VLOOKUP(A513,'QAQC ID Reference Page'!A$2:G$10999,6,FALSE)</f>
        <v>#N/A</v>
      </c>
      <c r="G513" s="3" t="e">
        <f>VLOOKUP(A513,'QAQC ID Reference Page'!A$2:G$10999,7,FALSE)</f>
        <v>#N/A</v>
      </c>
      <c r="H513" s="3">
        <v>126</v>
      </c>
      <c r="I513" s="3">
        <v>129</v>
      </c>
      <c r="J513" s="3">
        <v>250</v>
      </c>
      <c r="K513" s="3">
        <f t="shared" si="6"/>
        <v>0.25</v>
      </c>
      <c r="L513" s="3">
        <f t="shared" si="10"/>
        <v>12</v>
      </c>
      <c r="M513" s="3"/>
      <c r="N513" s="3"/>
      <c r="O513" s="3"/>
      <c r="P513" s="3"/>
      <c r="Q513" s="3"/>
      <c r="R513" s="3"/>
      <c r="S513" s="3"/>
      <c r="T513" s="3"/>
      <c r="U513" s="3"/>
      <c r="V513" s="3"/>
      <c r="W513" s="3"/>
      <c r="X513" s="3"/>
      <c r="Y513" s="3"/>
      <c r="Z513" s="3"/>
      <c r="AA513" s="3"/>
      <c r="AB513" s="3"/>
    </row>
    <row r="514" spans="1:28" x14ac:dyDescent="0.2">
      <c r="A514" s="3">
        <v>11408</v>
      </c>
      <c r="B514" s="3" t="str">
        <f>VLOOKUP(A514,'QAQC ID Reference Page'!A$1:G$10999,2,FALSE)</f>
        <v>OBS1021</v>
      </c>
      <c r="C514" s="11">
        <f>VLOOKUP(A514,'QAQC ID Reference Page'!A$1:G$10999,3,FALSE)</f>
        <v>44488</v>
      </c>
      <c r="D514" s="12">
        <f>VLOOKUP(A514,'QAQC ID Reference Page'!A$1:G$10999,4,FALSE)</f>
        <v>0.29722222222222222</v>
      </c>
      <c r="E514" s="3">
        <f>VLOOKUP(A514,'QAQC ID Reference Page'!A$1:G$10999,5,FALSE)</f>
        <v>1042</v>
      </c>
      <c r="F514" s="3" t="str">
        <f>VLOOKUP(A514,'QAQC ID Reference Page'!A$2:G$10999,6,FALSE)</f>
        <v>EFR</v>
      </c>
      <c r="G514" s="3" t="str">
        <f>VLOOKUP(A514,'QAQC ID Reference Page'!A$2:G$10999,7,FALSE)</f>
        <v>S</v>
      </c>
      <c r="H514" s="3">
        <v>127</v>
      </c>
      <c r="I514" s="3">
        <v>131</v>
      </c>
      <c r="J514" s="3">
        <v>250</v>
      </c>
      <c r="K514" s="3">
        <f t="shared" si="6"/>
        <v>0.25</v>
      </c>
      <c r="L514" s="3">
        <f t="shared" si="10"/>
        <v>16</v>
      </c>
      <c r="M514" s="3"/>
      <c r="N514" s="3"/>
      <c r="O514" s="3"/>
      <c r="P514" s="3"/>
      <c r="Q514" s="3"/>
      <c r="R514" s="3"/>
      <c r="S514" s="3"/>
      <c r="T514" s="3"/>
      <c r="U514" s="3"/>
      <c r="V514" s="3"/>
      <c r="W514" s="3"/>
      <c r="X514" s="3"/>
      <c r="Y514" s="3"/>
      <c r="Z514" s="3"/>
      <c r="AA514" s="3"/>
      <c r="AB514" s="3"/>
    </row>
    <row r="515" spans="1:28" x14ac:dyDescent="0.2">
      <c r="A515" s="3">
        <v>11409</v>
      </c>
      <c r="B515" s="3" t="str">
        <f>VLOOKUP(A515,'QAQC ID Reference Page'!A$1:G$10999,2,FALSE)</f>
        <v>OBS1021</v>
      </c>
      <c r="C515" s="11">
        <f>VLOOKUP(A515,'QAQC ID Reference Page'!A$1:G$10999,3,FALSE)</f>
        <v>44488</v>
      </c>
      <c r="D515" s="12">
        <f>VLOOKUP(A515,'QAQC ID Reference Page'!A$1:G$10999,4,FALSE)</f>
        <v>0.45208333333333334</v>
      </c>
      <c r="E515" s="3">
        <f>VLOOKUP(A515,'QAQC ID Reference Page'!A$1:G$10999,5,FALSE)</f>
        <v>1013</v>
      </c>
      <c r="F515" s="3" t="str">
        <f>VLOOKUP(A515,'QAQC ID Reference Page'!A$2:G$10999,6,FALSE)</f>
        <v>G9</v>
      </c>
      <c r="G515" s="3" t="str">
        <f>VLOOKUP(A515,'QAQC ID Reference Page'!A$2:G$10999,7,FALSE)</f>
        <v>S</v>
      </c>
      <c r="H515" s="3">
        <v>127</v>
      </c>
      <c r="I515" s="3">
        <v>131</v>
      </c>
      <c r="J515" s="3">
        <v>250</v>
      </c>
      <c r="K515" s="3">
        <f t="shared" si="6"/>
        <v>0.25</v>
      </c>
      <c r="L515" s="3">
        <f t="shared" si="10"/>
        <v>16</v>
      </c>
      <c r="M515" s="3"/>
      <c r="N515" s="3"/>
      <c r="O515" s="3"/>
      <c r="P515" s="3"/>
      <c r="Q515" s="3"/>
      <c r="R515" s="3"/>
      <c r="S515" s="3"/>
      <c r="T515" s="3"/>
      <c r="U515" s="3"/>
      <c r="V515" s="3"/>
      <c r="W515" s="3"/>
      <c r="X515" s="3"/>
      <c r="Y515" s="3"/>
      <c r="Z515" s="3"/>
      <c r="AA515" s="3"/>
      <c r="AB515" s="3"/>
    </row>
    <row r="516" spans="1:28" x14ac:dyDescent="0.2">
      <c r="A516" s="3">
        <v>11410</v>
      </c>
      <c r="B516" s="3" t="str">
        <f>VLOOKUP(A516,'QAQC ID Reference Page'!A$1:G$10999,2,FALSE)</f>
        <v>OBS1021</v>
      </c>
      <c r="C516" s="11">
        <f>VLOOKUP(A516,'QAQC ID Reference Page'!A$1:G$10999,3,FALSE)</f>
        <v>44488</v>
      </c>
      <c r="D516" s="12">
        <f>VLOOKUP(A516,'QAQC ID Reference Page'!A$1:G$10999,4,FALSE)</f>
        <v>0.47499999999999998</v>
      </c>
      <c r="E516" s="3">
        <f>VLOOKUP(A516,'QAQC ID Reference Page'!A$1:G$10999,5,FALSE)</f>
        <v>1037</v>
      </c>
      <c r="F516" s="3" t="str">
        <f>VLOOKUP(A516,'QAQC ID Reference Page'!A$2:G$10999,6,FALSE)</f>
        <v>E9</v>
      </c>
      <c r="G516" s="3" t="str">
        <f>VLOOKUP(A516,'QAQC ID Reference Page'!A$2:G$10999,7,FALSE)</f>
        <v>B</v>
      </c>
      <c r="H516" s="3">
        <v>129</v>
      </c>
      <c r="I516" s="3">
        <v>134</v>
      </c>
      <c r="J516" s="3">
        <v>250</v>
      </c>
      <c r="K516" s="3">
        <f t="shared" si="6"/>
        <v>0.25</v>
      </c>
      <c r="L516" s="3">
        <f t="shared" si="10"/>
        <v>20</v>
      </c>
      <c r="M516" s="3"/>
      <c r="N516" s="3"/>
      <c r="O516" s="3"/>
      <c r="P516" s="3"/>
      <c r="Q516" s="3"/>
      <c r="R516" s="3"/>
      <c r="S516" s="3"/>
      <c r="T516" s="3"/>
      <c r="U516" s="3"/>
      <c r="V516" s="3"/>
      <c r="W516" s="3"/>
      <c r="X516" s="3"/>
      <c r="Y516" s="3"/>
      <c r="Z516" s="3"/>
      <c r="AA516" s="3"/>
      <c r="AB516" s="3"/>
    </row>
    <row r="517" spans="1:28" x14ac:dyDescent="0.2">
      <c r="A517" s="3">
        <v>11411</v>
      </c>
      <c r="B517" s="3" t="str">
        <f>VLOOKUP(A517,'QAQC ID Reference Page'!A$1:G$10999,2,FALSE)</f>
        <v>OBS1021</v>
      </c>
      <c r="C517" s="11">
        <f>VLOOKUP(A517,'QAQC ID Reference Page'!A$1:G$10999,3,FALSE)</f>
        <v>44488</v>
      </c>
      <c r="D517" s="12">
        <f>VLOOKUP(A517,'QAQC ID Reference Page'!A$1:G$10999,4,FALSE)</f>
        <v>0.3215277777777778</v>
      </c>
      <c r="E517" s="3">
        <f>VLOOKUP(A517,'QAQC ID Reference Page'!A$1:G$10999,5,FALSE)</f>
        <v>1040</v>
      </c>
      <c r="F517" s="3" t="str">
        <f>VLOOKUP(A517,'QAQC ID Reference Page'!A$2:G$10999,6,FALSE)</f>
        <v>DR</v>
      </c>
      <c r="G517" s="3" t="str">
        <f>VLOOKUP(A517,'QAQC ID Reference Page'!A$2:G$10999,7,FALSE)</f>
        <v>B</v>
      </c>
      <c r="H517" s="3">
        <v>127</v>
      </c>
      <c r="I517" s="3">
        <v>133</v>
      </c>
      <c r="J517" s="3">
        <v>250</v>
      </c>
      <c r="K517" s="3">
        <f t="shared" si="6"/>
        <v>0.25</v>
      </c>
      <c r="L517" s="3">
        <f t="shared" si="10"/>
        <v>24</v>
      </c>
      <c r="M517" s="3"/>
      <c r="N517" s="3"/>
      <c r="O517" s="3"/>
      <c r="P517" s="3"/>
      <c r="Q517" s="3"/>
      <c r="R517" s="3"/>
      <c r="S517" s="3"/>
      <c r="T517" s="3"/>
      <c r="U517" s="3"/>
      <c r="V517" s="3"/>
      <c r="W517" s="3"/>
      <c r="X517" s="3"/>
      <c r="Y517" s="3"/>
      <c r="Z517" s="3"/>
      <c r="AA517" s="3"/>
      <c r="AB517" s="3"/>
    </row>
    <row r="518" spans="1:28" x14ac:dyDescent="0.2">
      <c r="A518" s="3">
        <v>11412</v>
      </c>
      <c r="B518" s="3" t="str">
        <f>VLOOKUP(A518,'QAQC ID Reference Page'!A$1:G$10999,2,FALSE)</f>
        <v>OBS1021</v>
      </c>
      <c r="C518" s="11">
        <f>VLOOKUP(A518,'QAQC ID Reference Page'!A$1:G$10999,3,FALSE)</f>
        <v>44488</v>
      </c>
      <c r="D518" s="12">
        <f>VLOOKUP(A518,'QAQC ID Reference Page'!A$1:G$10999,4,FALSE)</f>
        <v>0.47499999999999998</v>
      </c>
      <c r="E518" s="3">
        <f>VLOOKUP(A518,'QAQC ID Reference Page'!A$1:G$10999,5,FALSE)</f>
        <v>1016</v>
      </c>
      <c r="F518" s="3" t="str">
        <f>VLOOKUP(A518,'QAQC ID Reference Page'!A$2:G$10999,6,FALSE)</f>
        <v>E9</v>
      </c>
      <c r="G518" s="3" t="str">
        <f>VLOOKUP(A518,'QAQC ID Reference Page'!A$2:G$10999,7,FALSE)</f>
        <v>S</v>
      </c>
      <c r="H518" s="3">
        <v>126</v>
      </c>
      <c r="I518" s="3">
        <v>131</v>
      </c>
      <c r="J518" s="3">
        <v>250</v>
      </c>
      <c r="K518" s="3">
        <f t="shared" si="6"/>
        <v>0.25</v>
      </c>
      <c r="L518" s="3">
        <f t="shared" si="10"/>
        <v>20</v>
      </c>
      <c r="M518" s="3"/>
      <c r="N518" s="3"/>
      <c r="O518" s="3"/>
      <c r="P518" s="3"/>
      <c r="Q518" s="3"/>
      <c r="R518" s="3"/>
      <c r="S518" s="3"/>
      <c r="T518" s="3"/>
      <c r="U518" s="3"/>
      <c r="V518" s="3"/>
      <c r="W518" s="3"/>
      <c r="X518" s="3"/>
      <c r="Y518" s="3"/>
      <c r="Z518" s="3"/>
      <c r="AA518" s="3"/>
      <c r="AB518" s="3"/>
    </row>
    <row r="519" spans="1:28" x14ac:dyDescent="0.2">
      <c r="A519" s="3">
        <v>11413</v>
      </c>
      <c r="B519" s="3" t="str">
        <f>VLOOKUP(A519,'QAQC ID Reference Page'!A$1:G$10999,2,FALSE)</f>
        <v>OBS1021</v>
      </c>
      <c r="C519" s="11">
        <f>VLOOKUP(A519,'QAQC ID Reference Page'!A$1:G$10999,3,FALSE)</f>
        <v>44488</v>
      </c>
      <c r="D519" s="12">
        <f>VLOOKUP(A519,'QAQC ID Reference Page'!A$1:G$10999,4,FALSE)</f>
        <v>0.49583333333333335</v>
      </c>
      <c r="E519" s="3">
        <f>VLOOKUP(A519,'QAQC ID Reference Page'!A$1:G$10999,5,FALSE)</f>
        <v>1004</v>
      </c>
      <c r="F519" s="3" t="str">
        <f>VLOOKUP(A519,'QAQC ID Reference Page'!A$2:G$10999,6,FALSE)</f>
        <v>E7C</v>
      </c>
      <c r="G519" s="3" t="str">
        <f>VLOOKUP(A519,'QAQC ID Reference Page'!A$2:G$10999,7,FALSE)</f>
        <v>S</v>
      </c>
      <c r="H519" s="3">
        <v>129</v>
      </c>
      <c r="I519" s="3">
        <v>132</v>
      </c>
      <c r="J519" s="3">
        <v>250</v>
      </c>
      <c r="K519" s="3">
        <f t="shared" si="6"/>
        <v>0.25</v>
      </c>
      <c r="L519" s="3">
        <f t="shared" si="10"/>
        <v>12</v>
      </c>
      <c r="M519" s="3"/>
      <c r="N519" s="3"/>
      <c r="O519" s="3"/>
      <c r="P519" s="3"/>
      <c r="Q519" s="3"/>
      <c r="R519" s="3"/>
      <c r="S519" s="3"/>
      <c r="T519" s="3"/>
      <c r="U519" s="3"/>
      <c r="V519" s="3"/>
      <c r="W519" s="3"/>
      <c r="X519" s="3"/>
      <c r="Y519" s="3"/>
      <c r="Z519" s="3"/>
      <c r="AA519" s="3"/>
      <c r="AB519" s="3"/>
    </row>
    <row r="520" spans="1:28" x14ac:dyDescent="0.2">
      <c r="A520" s="3">
        <v>11414</v>
      </c>
      <c r="B520" s="3" t="str">
        <f>VLOOKUP(A520,'QAQC ID Reference Page'!A$1:G$10999,2,FALSE)</f>
        <v>OBS1021</v>
      </c>
      <c r="C520" s="11">
        <f>VLOOKUP(A520,'QAQC ID Reference Page'!A$1:G$10999,3,FALSE)</f>
        <v>44488</v>
      </c>
      <c r="D520" s="12">
        <f>VLOOKUP(A520,'QAQC ID Reference Page'!A$1:G$10999,4,FALSE)</f>
        <v>0.30833333333333335</v>
      </c>
      <c r="E520" s="3">
        <f>VLOOKUP(A520,'QAQC ID Reference Page'!A$1:G$10999,5,FALSE)</f>
        <v>1044</v>
      </c>
      <c r="F520" s="3" t="str">
        <f>VLOOKUP(A520,'QAQC ID Reference Page'!A$2:G$10999,6,FALSE)</f>
        <v>G6</v>
      </c>
      <c r="G520" s="3" t="str">
        <f>VLOOKUP(A520,'QAQC ID Reference Page'!A$2:G$10999,7,FALSE)</f>
        <v>S</v>
      </c>
      <c r="H520" s="3">
        <v>126</v>
      </c>
      <c r="I520" s="3">
        <v>132</v>
      </c>
      <c r="J520" s="3">
        <v>250</v>
      </c>
      <c r="K520" s="3">
        <f t="shared" si="6"/>
        <v>0.25</v>
      </c>
      <c r="L520" s="3">
        <f t="shared" si="10"/>
        <v>24</v>
      </c>
      <c r="M520" s="3"/>
      <c r="N520" s="3"/>
      <c r="O520" s="3"/>
      <c r="P520" s="3"/>
      <c r="Q520" s="3"/>
      <c r="R520" s="3"/>
      <c r="S520" s="3"/>
      <c r="T520" s="3"/>
      <c r="U520" s="3"/>
      <c r="V520" s="3"/>
      <c r="W520" s="3"/>
      <c r="X520" s="3"/>
      <c r="Y520" s="3"/>
      <c r="Z520" s="3"/>
      <c r="AA520" s="3"/>
      <c r="AB520" s="3"/>
    </row>
    <row r="521" spans="1:28" x14ac:dyDescent="0.2">
      <c r="A521" s="3">
        <v>11415</v>
      </c>
      <c r="B521" s="3" t="str">
        <f>VLOOKUP(A521,'QAQC ID Reference Page'!A$1:G$10999,2,FALSE)</f>
        <v>OBS1021</v>
      </c>
      <c r="C521" s="11">
        <f>VLOOKUP(A521,'QAQC ID Reference Page'!A$1:G$10999,3,FALSE)</f>
        <v>44488</v>
      </c>
      <c r="D521" s="12">
        <f>VLOOKUP(A521,'QAQC ID Reference Page'!A$1:G$10999,4,FALSE)</f>
        <v>0.35833333333333334</v>
      </c>
      <c r="E521" s="3">
        <f>VLOOKUP(A521,'QAQC ID Reference Page'!A$1:G$10999,5,FALSE)</f>
        <v>1032</v>
      </c>
      <c r="F521" s="3" t="str">
        <f>VLOOKUP(A521,'QAQC ID Reference Page'!A$2:G$10999,6,FALSE)</f>
        <v>TR</v>
      </c>
      <c r="G521" s="3" t="str">
        <f>VLOOKUP(A521,'QAQC ID Reference Page'!A$2:G$10999,7,FALSE)</f>
        <v>S</v>
      </c>
      <c r="H521" s="3">
        <v>127</v>
      </c>
      <c r="I521" s="3">
        <v>130</v>
      </c>
      <c r="J521" s="3">
        <v>250</v>
      </c>
      <c r="K521" s="3">
        <f t="shared" si="6"/>
        <v>0.25</v>
      </c>
      <c r="L521" s="3">
        <f t="shared" si="10"/>
        <v>12</v>
      </c>
      <c r="M521" s="3"/>
      <c r="N521" s="3"/>
      <c r="O521" s="3"/>
      <c r="P521" s="3"/>
      <c r="Q521" s="3"/>
      <c r="R521" s="3"/>
      <c r="S521" s="3"/>
      <c r="T521" s="3"/>
      <c r="U521" s="3"/>
      <c r="V521" s="3"/>
      <c r="W521" s="3"/>
      <c r="X521" s="3"/>
      <c r="Y521" s="3"/>
      <c r="Z521" s="3"/>
      <c r="AA521" s="3"/>
      <c r="AB521" s="3"/>
    </row>
    <row r="522" spans="1:28" x14ac:dyDescent="0.2">
      <c r="A522" s="3">
        <v>11416</v>
      </c>
      <c r="B522" s="3" t="str">
        <f>VLOOKUP(A522,'QAQC ID Reference Page'!A$1:G$10999,2,FALSE)</f>
        <v>OBS1021</v>
      </c>
      <c r="C522" s="11">
        <f>VLOOKUP(A522,'QAQC ID Reference Page'!A$1:G$10999,3,FALSE)</f>
        <v>44488</v>
      </c>
      <c r="D522" s="12">
        <f>VLOOKUP(A522,'QAQC ID Reference Page'!A$1:G$10999,4,FALSE)</f>
        <v>0.38680555555555557</v>
      </c>
      <c r="E522" s="3">
        <f>VLOOKUP(A522,'QAQC ID Reference Page'!A$1:G$10999,5,FALSE)</f>
        <v>1002</v>
      </c>
      <c r="F522" s="3" t="str">
        <f>VLOOKUP(A522,'QAQC ID Reference Page'!A$2:G$10999,6,FALSE)</f>
        <v>BR</v>
      </c>
      <c r="G522" s="3" t="str">
        <f>VLOOKUP(A522,'QAQC ID Reference Page'!A$2:G$10999,7,FALSE)</f>
        <v>S</v>
      </c>
      <c r="H522" s="3">
        <v>121</v>
      </c>
      <c r="I522" s="3">
        <v>132</v>
      </c>
      <c r="J522" s="3">
        <v>250</v>
      </c>
      <c r="K522" s="3">
        <f t="shared" si="6"/>
        <v>0.25</v>
      </c>
      <c r="L522" s="3">
        <f t="shared" si="10"/>
        <v>44</v>
      </c>
      <c r="M522" s="3"/>
      <c r="N522" s="3"/>
      <c r="O522" s="3"/>
      <c r="P522" s="3"/>
      <c r="Q522" s="3"/>
      <c r="R522" s="3"/>
      <c r="S522" s="3"/>
      <c r="T522" s="3"/>
      <c r="U522" s="3"/>
      <c r="V522" s="3"/>
      <c r="W522" s="3"/>
      <c r="X522" s="3"/>
      <c r="Y522" s="3"/>
      <c r="Z522" s="3"/>
      <c r="AA522" s="3"/>
      <c r="AB522" s="3"/>
    </row>
    <row r="523" spans="1:28" x14ac:dyDescent="0.2">
      <c r="A523" s="3">
        <v>11417</v>
      </c>
      <c r="B523" s="3" t="str">
        <f>VLOOKUP(A523,'QAQC ID Reference Page'!A$1:G$10999,2,FALSE)</f>
        <v>OBS1021</v>
      </c>
      <c r="C523" s="11">
        <f>VLOOKUP(A523,'QAQC ID Reference Page'!A$1:G$10999,3,FALSE)</f>
        <v>44488</v>
      </c>
      <c r="D523" s="12">
        <f>VLOOKUP(A523,'QAQC ID Reference Page'!A$1:G$10999,4,FALSE)</f>
        <v>0.49583333333333335</v>
      </c>
      <c r="E523" s="3">
        <f>VLOOKUP(A523,'QAQC ID Reference Page'!A$1:G$10999,5,FALSE)</f>
        <v>1009</v>
      </c>
      <c r="F523" s="3" t="str">
        <f>VLOOKUP(A523,'QAQC ID Reference Page'!A$2:G$10999,6,FALSE)</f>
        <v>E7C</v>
      </c>
      <c r="G523" s="3" t="str">
        <f>VLOOKUP(A523,'QAQC ID Reference Page'!A$2:G$10999,7,FALSE)</f>
        <v>B</v>
      </c>
      <c r="H523" s="3">
        <v>129</v>
      </c>
      <c r="I523" s="3">
        <v>137</v>
      </c>
      <c r="J523" s="3">
        <v>250</v>
      </c>
      <c r="K523" s="3">
        <f t="shared" si="6"/>
        <v>0.25</v>
      </c>
      <c r="L523" s="3">
        <f t="shared" si="10"/>
        <v>32</v>
      </c>
      <c r="M523" s="3"/>
      <c r="N523" s="3"/>
      <c r="O523" s="3"/>
      <c r="P523" s="3"/>
      <c r="Q523" s="3"/>
      <c r="R523" s="3"/>
      <c r="S523" s="3"/>
      <c r="T523" s="3"/>
      <c r="U523" s="3"/>
      <c r="V523" s="3"/>
      <c r="W523" s="3"/>
      <c r="X523" s="3"/>
      <c r="Y523" s="3"/>
      <c r="Z523" s="3"/>
      <c r="AA523" s="3"/>
      <c r="AB523" s="3"/>
    </row>
    <row r="524" spans="1:28" x14ac:dyDescent="0.2">
      <c r="A524" s="3">
        <v>11418</v>
      </c>
      <c r="B524" s="3" t="str">
        <f>VLOOKUP(A524,'QAQC ID Reference Page'!A$1:G$10999,2,FALSE)</f>
        <v>OBS1021</v>
      </c>
      <c r="C524" s="11">
        <f>VLOOKUP(A524,'QAQC ID Reference Page'!A$1:G$10999,3,FALSE)</f>
        <v>44488</v>
      </c>
      <c r="D524" s="12">
        <f>VLOOKUP(A524,'QAQC ID Reference Page'!A$1:G$10999,4,FALSE)</f>
        <v>0.43819444444444444</v>
      </c>
      <c r="E524" s="3">
        <f>VLOOKUP(A524,'QAQC ID Reference Page'!A$1:G$10999,5,FALSE)</f>
        <v>1030</v>
      </c>
      <c r="F524" s="3" t="str">
        <f>VLOOKUP(A524,'QAQC ID Reference Page'!A$2:G$10999,6,FALSE)</f>
        <v>G7C</v>
      </c>
      <c r="G524" s="3" t="str">
        <f>VLOOKUP(A524,'QAQC ID Reference Page'!A$2:G$10999,7,FALSE)</f>
        <v>B</v>
      </c>
      <c r="H524" s="3">
        <v>128</v>
      </c>
      <c r="I524" s="3">
        <v>138</v>
      </c>
      <c r="J524" s="3">
        <v>250</v>
      </c>
      <c r="K524" s="3">
        <f t="shared" si="6"/>
        <v>0.25</v>
      </c>
      <c r="L524" s="3">
        <f t="shared" si="10"/>
        <v>40</v>
      </c>
      <c r="M524" s="3"/>
      <c r="N524" s="3"/>
      <c r="O524" s="3"/>
      <c r="P524" s="3"/>
      <c r="Q524" s="3"/>
      <c r="R524" s="3"/>
      <c r="S524" s="3"/>
      <c r="T524" s="3"/>
      <c r="U524" s="3"/>
      <c r="V524" s="3"/>
      <c r="W524" s="3"/>
      <c r="X524" s="3"/>
      <c r="Y524" s="3"/>
      <c r="Z524" s="3"/>
      <c r="AA524" s="3"/>
      <c r="AB524" s="3"/>
    </row>
    <row r="525" spans="1:28" x14ac:dyDescent="0.2">
      <c r="A525" s="3">
        <v>11419</v>
      </c>
      <c r="B525" s="3" t="str">
        <f>VLOOKUP(A525,'QAQC ID Reference Page'!A$1:G$10999,2,FALSE)</f>
        <v>OBS1021</v>
      </c>
      <c r="C525" s="11">
        <f>VLOOKUP(A525,'QAQC ID Reference Page'!A$1:G$10999,3,FALSE)</f>
        <v>44490</v>
      </c>
      <c r="D525" s="12">
        <f>VLOOKUP(A525,'QAQC ID Reference Page'!A$1:G$10999,4,FALSE)</f>
        <v>0.36319444444444443</v>
      </c>
      <c r="E525" s="3">
        <f>VLOOKUP(A525,'QAQC ID Reference Page'!A$1:G$10999,5,FALSE)</f>
        <v>1009</v>
      </c>
      <c r="F525" s="3" t="str">
        <f>VLOOKUP(A525,'QAQC ID Reference Page'!A$2:G$10999,6,FALSE)</f>
        <v>WB</v>
      </c>
      <c r="G525" s="3" t="str">
        <f>VLOOKUP(A525,'QAQC ID Reference Page'!A$2:G$10999,7,FALSE)</f>
        <v>B</v>
      </c>
      <c r="H525" s="3">
        <v>128</v>
      </c>
      <c r="I525" s="3">
        <v>136</v>
      </c>
      <c r="J525" s="3">
        <v>250</v>
      </c>
      <c r="K525" s="3">
        <f t="shared" si="6"/>
        <v>0.25</v>
      </c>
      <c r="L525" s="3">
        <f t="shared" si="10"/>
        <v>32</v>
      </c>
      <c r="M525" s="3"/>
      <c r="N525" s="3"/>
      <c r="O525" s="3"/>
      <c r="P525" s="3"/>
      <c r="Q525" s="3"/>
      <c r="R525" s="3"/>
      <c r="S525" s="3"/>
      <c r="T525" s="3"/>
      <c r="U525" s="3"/>
      <c r="V525" s="3"/>
      <c r="W525" s="3"/>
      <c r="X525" s="3"/>
      <c r="Y525" s="3"/>
      <c r="Z525" s="3"/>
      <c r="AA525" s="3"/>
      <c r="AB525" s="3"/>
    </row>
    <row r="526" spans="1:28" x14ac:dyDescent="0.2">
      <c r="A526" s="3">
        <v>11420</v>
      </c>
      <c r="B526" s="3" t="str">
        <f>VLOOKUP(A526,'QAQC ID Reference Page'!A$1:G$10999,2,FALSE)</f>
        <v>OBS1021</v>
      </c>
      <c r="C526" s="11">
        <f>VLOOKUP(A526,'QAQC ID Reference Page'!A$1:G$10999,3,FALSE)</f>
        <v>44490</v>
      </c>
      <c r="D526" s="12">
        <f>VLOOKUP(A526,'QAQC ID Reference Page'!A$1:G$10999,4,FALSE)</f>
        <v>0.48819444444444443</v>
      </c>
      <c r="E526" s="3">
        <f>VLOOKUP(A526,'QAQC ID Reference Page'!A$1:G$10999,5,FALSE)</f>
        <v>1001</v>
      </c>
      <c r="F526" s="3" t="str">
        <f>VLOOKUP(A526,'QAQC ID Reference Page'!A$2:G$10999,6,FALSE)</f>
        <v>WFR</v>
      </c>
      <c r="G526" s="3" t="str">
        <f>VLOOKUP(A526,'QAQC ID Reference Page'!A$2:G$10999,7,FALSE)</f>
        <v>S</v>
      </c>
      <c r="H526" s="3">
        <v>126</v>
      </c>
      <c r="I526" s="3">
        <v>137</v>
      </c>
      <c r="J526" s="3">
        <v>250</v>
      </c>
      <c r="K526" s="3">
        <f t="shared" si="6"/>
        <v>0.25</v>
      </c>
      <c r="L526" s="3">
        <f t="shared" si="10"/>
        <v>44</v>
      </c>
      <c r="M526" s="3"/>
      <c r="N526" s="3"/>
      <c r="O526" s="3"/>
      <c r="P526" s="3"/>
      <c r="Q526" s="3"/>
      <c r="R526" s="3"/>
      <c r="S526" s="3"/>
      <c r="T526" s="3"/>
      <c r="U526" s="3"/>
      <c r="V526" s="3"/>
      <c r="W526" s="3"/>
      <c r="X526" s="3"/>
      <c r="Y526" s="3"/>
      <c r="Z526" s="3"/>
      <c r="AA526" s="3"/>
      <c r="AB526" s="3"/>
    </row>
    <row r="527" spans="1:28" x14ac:dyDescent="0.2">
      <c r="A527" s="3">
        <v>11421</v>
      </c>
      <c r="B527" s="3" t="str">
        <f>VLOOKUP(A527,'QAQC ID Reference Page'!A$1:G$10999,2,FALSE)</f>
        <v>OBS1021</v>
      </c>
      <c r="C527" s="11">
        <f>VLOOKUP(A527,'QAQC ID Reference Page'!A$1:G$10999,3,FALSE)</f>
        <v>44490</v>
      </c>
      <c r="D527" s="12">
        <f>VLOOKUP(A527,'QAQC ID Reference Page'!A$1:G$10999,4,FALSE)</f>
        <v>0.50694444444444442</v>
      </c>
      <c r="E527" s="3">
        <f>VLOOKUP(A527,'QAQC ID Reference Page'!A$1:G$10999,5,FALSE)</f>
        <v>1013</v>
      </c>
      <c r="F527" s="3" t="str">
        <f>VLOOKUP(A527,'QAQC ID Reference Page'!A$2:G$10999,6,FALSE)</f>
        <v>BLB</v>
      </c>
      <c r="G527" s="3" t="str">
        <f>VLOOKUP(A527,'QAQC ID Reference Page'!A$2:G$10999,7,FALSE)</f>
        <v>S</v>
      </c>
      <c r="H527" s="3">
        <v>128</v>
      </c>
      <c r="I527" s="3">
        <v>138</v>
      </c>
      <c r="J527" s="3">
        <v>250</v>
      </c>
      <c r="K527" s="3">
        <f t="shared" si="6"/>
        <v>0.25</v>
      </c>
      <c r="L527" s="3">
        <f t="shared" si="10"/>
        <v>40</v>
      </c>
      <c r="M527" s="3"/>
      <c r="N527" s="3"/>
      <c r="O527" s="3"/>
      <c r="P527" s="3"/>
      <c r="Q527" s="3"/>
      <c r="R527" s="3"/>
      <c r="S527" s="3"/>
      <c r="T527" s="3"/>
      <c r="U527" s="3"/>
      <c r="V527" s="3"/>
      <c r="W527" s="3"/>
      <c r="X527" s="3"/>
      <c r="Y527" s="3"/>
      <c r="Z527" s="3"/>
      <c r="AA527" s="3"/>
      <c r="AB527" s="3"/>
    </row>
    <row r="528" spans="1:28" x14ac:dyDescent="0.2">
      <c r="A528" s="3">
        <v>11422</v>
      </c>
      <c r="B528" s="3" t="str">
        <f>VLOOKUP(A528,'QAQC ID Reference Page'!A$1:G$10999,2,FALSE)</f>
        <v>OBS1021</v>
      </c>
      <c r="C528" s="11">
        <f>VLOOKUP(A528,'QAQC ID Reference Page'!A$1:G$10999,3,FALSE)</f>
        <v>44490</v>
      </c>
      <c r="D528" s="12">
        <f>VLOOKUP(A528,'QAQC ID Reference Page'!A$1:G$10999,4,FALSE)</f>
        <v>0.48819444444444443</v>
      </c>
      <c r="E528" s="3">
        <f>VLOOKUP(A528,'QAQC ID Reference Page'!A$1:G$10999,5,FALSE)</f>
        <v>1030</v>
      </c>
      <c r="F528" s="3" t="str">
        <f>VLOOKUP(A528,'QAQC ID Reference Page'!A$2:G$10999,6,FALSE)</f>
        <v>WFR</v>
      </c>
      <c r="G528" s="3" t="str">
        <f>VLOOKUP(A528,'QAQC ID Reference Page'!A$2:G$10999,7,FALSE)</f>
        <v>B</v>
      </c>
      <c r="H528" s="3">
        <v>126</v>
      </c>
      <c r="I528" s="3">
        <v>137</v>
      </c>
      <c r="J528" s="3">
        <v>250</v>
      </c>
      <c r="K528" s="3">
        <f t="shared" si="6"/>
        <v>0.25</v>
      </c>
      <c r="L528" s="3">
        <f t="shared" si="10"/>
        <v>44</v>
      </c>
      <c r="M528" s="3"/>
      <c r="N528" s="3"/>
      <c r="O528" s="3"/>
      <c r="P528" s="3"/>
      <c r="Q528" s="3"/>
      <c r="R528" s="3"/>
      <c r="S528" s="3"/>
      <c r="T528" s="3"/>
      <c r="U528" s="3"/>
      <c r="V528" s="3"/>
      <c r="W528" s="3"/>
      <c r="X528" s="3"/>
      <c r="Y528" s="3"/>
      <c r="Z528" s="3"/>
      <c r="AA528" s="3"/>
      <c r="AB528" s="3"/>
    </row>
    <row r="529" spans="1:28" x14ac:dyDescent="0.2">
      <c r="A529" s="3">
        <v>11423</v>
      </c>
      <c r="B529" s="3" t="str">
        <f>VLOOKUP(A529,'QAQC ID Reference Page'!A$1:G$10999,2,FALSE)</f>
        <v>OBS1021</v>
      </c>
      <c r="C529" s="11">
        <f>VLOOKUP(A529,'QAQC ID Reference Page'!A$1:G$10999,3,FALSE)</f>
        <v>44490</v>
      </c>
      <c r="D529" s="12">
        <f>VLOOKUP(A529,'QAQC ID Reference Page'!A$1:G$10999,4,FALSE)</f>
        <v>0.39027777777777778</v>
      </c>
      <c r="E529" s="3">
        <f>VLOOKUP(A529,'QAQC ID Reference Page'!A$1:G$10999,5,FALSE)</f>
        <v>1019</v>
      </c>
      <c r="F529" s="3" t="str">
        <f>VLOOKUP(A529,'QAQC ID Reference Page'!A$2:G$10999,6,FALSE)</f>
        <v>C9</v>
      </c>
      <c r="G529" s="3" t="str">
        <f>VLOOKUP(A529,'QAQC ID Reference Page'!A$2:G$10999,7,FALSE)</f>
        <v>S</v>
      </c>
      <c r="H529" s="3">
        <v>126</v>
      </c>
      <c r="I529" s="3">
        <v>136</v>
      </c>
      <c r="J529" s="3">
        <v>250</v>
      </c>
      <c r="K529" s="3">
        <f t="shared" si="6"/>
        <v>0.25</v>
      </c>
      <c r="L529" s="3">
        <f t="shared" si="10"/>
        <v>40</v>
      </c>
      <c r="M529" s="3"/>
      <c r="N529" s="3"/>
      <c r="O529" s="3"/>
      <c r="P529" s="3"/>
      <c r="Q529" s="3"/>
      <c r="R529" s="3"/>
      <c r="S529" s="3"/>
      <c r="T529" s="3"/>
      <c r="U529" s="3"/>
      <c r="V529" s="3"/>
      <c r="W529" s="3"/>
      <c r="X529" s="3"/>
      <c r="Y529" s="3"/>
      <c r="Z529" s="3"/>
      <c r="AA529" s="3"/>
      <c r="AB529" s="3"/>
    </row>
    <row r="530" spans="1:28" x14ac:dyDescent="0.2">
      <c r="A530" s="3">
        <v>11424</v>
      </c>
      <c r="B530" s="3" t="str">
        <f>VLOOKUP(A530,'QAQC ID Reference Page'!A$1:G$10999,2,FALSE)</f>
        <v>OBS1021</v>
      </c>
      <c r="C530" s="11">
        <f>VLOOKUP(A530,'QAQC ID Reference Page'!A$1:G$10999,3,FALSE)</f>
        <v>44490</v>
      </c>
      <c r="D530" s="12">
        <f>VLOOKUP(A530,'QAQC ID Reference Page'!A$1:G$10999,4,FALSE)</f>
        <v>0.47013888888888888</v>
      </c>
      <c r="E530" s="3">
        <f>VLOOKUP(A530,'QAQC ID Reference Page'!A$1:G$10999,5,FALSE)</f>
        <v>1022</v>
      </c>
      <c r="F530" s="3" t="str">
        <f>VLOOKUP(A530,'QAQC ID Reference Page'!A$2:G$10999,6,FALSE)</f>
        <v>C4</v>
      </c>
      <c r="G530" s="3" t="str">
        <f>VLOOKUP(A530,'QAQC ID Reference Page'!A$2:G$10999,7,FALSE)</f>
        <v>S</v>
      </c>
      <c r="H530" s="3">
        <v>129</v>
      </c>
      <c r="I530" s="3">
        <v>139</v>
      </c>
      <c r="J530" s="3">
        <v>250</v>
      </c>
      <c r="K530" s="3">
        <f t="shared" si="6"/>
        <v>0.25</v>
      </c>
      <c r="L530" s="3">
        <f t="shared" si="10"/>
        <v>40</v>
      </c>
      <c r="M530" s="3"/>
      <c r="N530" s="3"/>
      <c r="O530" s="3"/>
      <c r="P530" s="3"/>
      <c r="Q530" s="3"/>
      <c r="R530" s="3"/>
      <c r="S530" s="3"/>
      <c r="T530" s="3"/>
      <c r="U530" s="3"/>
      <c r="V530" s="3"/>
      <c r="W530" s="3"/>
      <c r="X530" s="3"/>
      <c r="Y530" s="3"/>
      <c r="Z530" s="3"/>
      <c r="AA530" s="3"/>
      <c r="AB530" s="3"/>
    </row>
    <row r="531" spans="1:28" x14ac:dyDescent="0.2">
      <c r="A531" s="3">
        <v>11425</v>
      </c>
      <c r="B531" s="3" t="str">
        <f>VLOOKUP(A531,'QAQC ID Reference Page'!A$1:G$10999,2,FALSE)</f>
        <v>OBS1021</v>
      </c>
      <c r="C531" s="11">
        <f>VLOOKUP(A531,'QAQC ID Reference Page'!A$1:G$10999,3,FALSE)</f>
        <v>44490</v>
      </c>
      <c r="D531" s="12">
        <f>VLOOKUP(A531,'QAQC ID Reference Page'!A$1:G$10999,4,FALSE)</f>
        <v>0.40416666666666667</v>
      </c>
      <c r="E531" s="3">
        <f>VLOOKUP(A531,'QAQC ID Reference Page'!A$1:G$10999,5,FALSE)</f>
        <v>1034</v>
      </c>
      <c r="F531" s="3" t="str">
        <f>VLOOKUP(A531,'QAQC ID Reference Page'!A$2:G$10999,6,FALSE)</f>
        <v>C9</v>
      </c>
      <c r="G531" s="3" t="str">
        <f>VLOOKUP(A531,'QAQC ID Reference Page'!A$2:G$10999,7,FALSE)</f>
        <v>S</v>
      </c>
      <c r="H531" s="3">
        <v>128</v>
      </c>
      <c r="I531" s="3">
        <v>139</v>
      </c>
      <c r="J531" s="3">
        <v>250</v>
      </c>
      <c r="K531" s="3">
        <f t="shared" ref="K531:K584" si="11">J531/1000</f>
        <v>0.25</v>
      </c>
      <c r="L531" s="3">
        <f t="shared" si="10"/>
        <v>44</v>
      </c>
      <c r="M531" s="3"/>
      <c r="N531" s="3"/>
      <c r="O531" s="3"/>
      <c r="P531" s="3"/>
      <c r="Q531" s="3"/>
      <c r="R531" s="3"/>
      <c r="S531" s="3"/>
      <c r="T531" s="3"/>
      <c r="U531" s="3"/>
      <c r="V531" s="3"/>
      <c r="W531" s="3"/>
      <c r="X531" s="3"/>
      <c r="Y531" s="3"/>
      <c r="Z531" s="3"/>
      <c r="AA531" s="3"/>
      <c r="AB531" s="3"/>
    </row>
    <row r="532" spans="1:28" x14ac:dyDescent="0.2">
      <c r="A532" s="3">
        <v>11426</v>
      </c>
      <c r="B532" s="3" t="str">
        <f>VLOOKUP(A532,'QAQC ID Reference Page'!A$1:G$10999,2,FALSE)</f>
        <v>OBS1021</v>
      </c>
      <c r="C532" s="11">
        <f>VLOOKUP(A532,'QAQC ID Reference Page'!A$1:G$10999,3,FALSE)</f>
        <v>44490</v>
      </c>
      <c r="D532" s="12">
        <f>VLOOKUP(A532,'QAQC ID Reference Page'!A$1:G$10999,4,FALSE)</f>
        <v>0.45763888888888887</v>
      </c>
      <c r="E532" s="3">
        <f>VLOOKUP(A532,'QAQC ID Reference Page'!A$1:G$10999,5,FALSE)</f>
        <v>1039</v>
      </c>
      <c r="F532" s="3" t="str">
        <f>VLOOKUP(A532,'QAQC ID Reference Page'!A$2:G$10999,6,FALSE)</f>
        <v>C5-1</v>
      </c>
      <c r="G532" s="3" t="str">
        <f>VLOOKUP(A532,'QAQC ID Reference Page'!A$2:G$10999,7,FALSE)</f>
        <v>B</v>
      </c>
      <c r="H532" s="3">
        <v>128</v>
      </c>
      <c r="I532" s="3">
        <v>143</v>
      </c>
      <c r="J532" s="3">
        <v>250</v>
      </c>
      <c r="K532" s="3">
        <f t="shared" si="11"/>
        <v>0.25</v>
      </c>
      <c r="L532" s="3">
        <f t="shared" si="10"/>
        <v>60</v>
      </c>
      <c r="M532" s="3"/>
      <c r="N532" s="3"/>
      <c r="O532" s="3"/>
      <c r="P532" s="3"/>
      <c r="Q532" s="3"/>
      <c r="R532" s="3"/>
      <c r="S532" s="3"/>
      <c r="T532" s="3"/>
      <c r="U532" s="3"/>
      <c r="V532" s="3"/>
      <c r="W532" s="3"/>
      <c r="X532" s="3"/>
      <c r="Y532" s="3"/>
      <c r="Z532" s="3"/>
      <c r="AA532" s="3"/>
      <c r="AB532" s="3"/>
    </row>
    <row r="533" spans="1:28" x14ac:dyDescent="0.2">
      <c r="A533" s="3">
        <v>11427</v>
      </c>
      <c r="B533" s="3" t="str">
        <f>VLOOKUP(A533,'QAQC ID Reference Page'!A$1:G$10999,2,FALSE)</f>
        <v>OBS1021</v>
      </c>
      <c r="C533" s="11">
        <f>VLOOKUP(A533,'QAQC ID Reference Page'!A$1:G$10999,3,FALSE)</f>
        <v>44490</v>
      </c>
      <c r="D533" s="12">
        <f>VLOOKUP(A533,'QAQC ID Reference Page'!A$1:G$10999,4,FALSE)</f>
        <v>0.45763888888888887</v>
      </c>
      <c r="E533" s="3">
        <f>VLOOKUP(A533,'QAQC ID Reference Page'!A$1:G$10999,5,FALSE)</f>
        <v>1005</v>
      </c>
      <c r="F533" s="3" t="str">
        <f>VLOOKUP(A533,'QAQC ID Reference Page'!A$2:G$10999,6,FALSE)</f>
        <v>C5-1</v>
      </c>
      <c r="G533" s="3" t="str">
        <f>VLOOKUP(A533,'QAQC ID Reference Page'!A$2:G$10999,7,FALSE)</f>
        <v>S</v>
      </c>
      <c r="H533" s="3">
        <v>129</v>
      </c>
      <c r="I533" s="3">
        <v>143</v>
      </c>
      <c r="J533" s="3">
        <v>250</v>
      </c>
      <c r="K533" s="3">
        <f t="shared" si="11"/>
        <v>0.25</v>
      </c>
      <c r="L533" s="3">
        <f t="shared" si="10"/>
        <v>56</v>
      </c>
      <c r="M533" s="3"/>
      <c r="N533" s="3"/>
      <c r="O533" s="3"/>
      <c r="P533" s="3"/>
      <c r="Q533" s="3"/>
      <c r="R533" s="3"/>
      <c r="S533" s="3"/>
      <c r="T533" s="3"/>
      <c r="U533" s="3"/>
      <c r="V533" s="3"/>
      <c r="W533" s="3"/>
      <c r="X533" s="3"/>
      <c r="Y533" s="3"/>
      <c r="Z533" s="3"/>
      <c r="AA533" s="3"/>
      <c r="AB533" s="3"/>
    </row>
    <row r="534" spans="1:28" x14ac:dyDescent="0.2">
      <c r="A534" s="3">
        <v>11428</v>
      </c>
      <c r="B534" s="3" t="str">
        <f>VLOOKUP(A534,'QAQC ID Reference Page'!A$1:G$10999,2,FALSE)</f>
        <v>OBS1021</v>
      </c>
      <c r="C534" s="11">
        <f>VLOOKUP(A534,'QAQC ID Reference Page'!A$1:G$10999,3,FALSE)</f>
        <v>44490</v>
      </c>
      <c r="D534" s="12">
        <f>VLOOKUP(A534,'QAQC ID Reference Page'!A$1:G$10999,4,FALSE)</f>
        <v>0.41805555555555557</v>
      </c>
      <c r="E534" s="3">
        <f>VLOOKUP(A534,'QAQC ID Reference Page'!A$1:G$10999,5,FALSE)</f>
        <v>1007</v>
      </c>
      <c r="F534" s="3" t="str">
        <f>VLOOKUP(A534,'QAQC ID Reference Page'!A$2:G$10999,6,FALSE)</f>
        <v>C7C</v>
      </c>
      <c r="G534" s="3" t="str">
        <f>VLOOKUP(A534,'QAQC ID Reference Page'!A$2:G$10999,7,FALSE)</f>
        <v>S</v>
      </c>
      <c r="H534" s="3">
        <v>128</v>
      </c>
      <c r="I534" s="3">
        <v>139</v>
      </c>
      <c r="J534" s="3">
        <v>250</v>
      </c>
      <c r="K534" s="3">
        <f t="shared" si="11"/>
        <v>0.25</v>
      </c>
      <c r="L534" s="3">
        <f t="shared" si="10"/>
        <v>44</v>
      </c>
      <c r="M534" s="3"/>
      <c r="N534" s="3"/>
      <c r="O534" s="3"/>
      <c r="P534" s="3"/>
      <c r="Q534" s="3"/>
      <c r="R534" s="3"/>
      <c r="S534" s="3"/>
      <c r="T534" s="3"/>
      <c r="U534" s="3"/>
      <c r="V534" s="3"/>
      <c r="W534" s="3"/>
      <c r="X534" s="3"/>
      <c r="Y534" s="3"/>
      <c r="Z534" s="3"/>
      <c r="AA534" s="3"/>
      <c r="AB534" s="3"/>
    </row>
    <row r="535" spans="1:28" x14ac:dyDescent="0.2">
      <c r="A535" s="3">
        <v>11429</v>
      </c>
      <c r="B535" s="3" t="str">
        <f>VLOOKUP(A535,'QAQC ID Reference Page'!A$1:G$10999,2,FALSE)</f>
        <v>OBS1021</v>
      </c>
      <c r="C535" s="11">
        <f>VLOOKUP(A535,'QAQC ID Reference Page'!A$1:G$10999,3,FALSE)</f>
        <v>44490</v>
      </c>
      <c r="D535" s="12">
        <f>VLOOKUP(A535,'QAQC ID Reference Page'!A$1:G$10999,4,FALSE)</f>
        <v>0.41805555555555557</v>
      </c>
      <c r="E535" s="3">
        <f>VLOOKUP(A535,'QAQC ID Reference Page'!A$1:G$10999,5,FALSE)</f>
        <v>1026</v>
      </c>
      <c r="F535" s="3" t="str">
        <f>VLOOKUP(A535,'QAQC ID Reference Page'!A$2:G$10999,6,FALSE)</f>
        <v>C7C</v>
      </c>
      <c r="G535" s="3" t="str">
        <f>VLOOKUP(A535,'QAQC ID Reference Page'!A$2:G$10999,7,FALSE)</f>
        <v>B</v>
      </c>
      <c r="H535" s="3">
        <v>129</v>
      </c>
      <c r="I535" s="3">
        <v>150</v>
      </c>
      <c r="J535" s="3">
        <v>250</v>
      </c>
      <c r="K535" s="3">
        <f t="shared" si="11"/>
        <v>0.25</v>
      </c>
      <c r="L535" s="3">
        <f t="shared" si="10"/>
        <v>84</v>
      </c>
      <c r="M535" s="3"/>
      <c r="N535" s="3"/>
      <c r="O535" s="3"/>
      <c r="P535" s="3"/>
      <c r="Q535" s="3"/>
      <c r="R535" s="3"/>
      <c r="S535" s="3"/>
      <c r="T535" s="3"/>
      <c r="U535" s="3"/>
      <c r="V535" s="3"/>
      <c r="W535" s="3"/>
      <c r="X535" s="3"/>
      <c r="Y535" s="3"/>
      <c r="Z535" s="3"/>
      <c r="AA535" s="3"/>
      <c r="AB535" s="3"/>
    </row>
    <row r="536" spans="1:28" x14ac:dyDescent="0.2">
      <c r="A536" s="3">
        <v>11430</v>
      </c>
      <c r="B536" s="3" t="str">
        <f>VLOOKUP(A536,'QAQC ID Reference Page'!A$1:G$10999,2,FALSE)</f>
        <v>OBS1021</v>
      </c>
      <c r="C536" s="11">
        <f>VLOOKUP(A536,'QAQC ID Reference Page'!A$1:G$10999,3,FALSE)</f>
        <v>44490</v>
      </c>
      <c r="D536" s="12">
        <f>VLOOKUP(A536,'QAQC ID Reference Page'!A$1:G$10999,4,FALSE)</f>
        <v>0.36319444444444443</v>
      </c>
      <c r="E536" s="3">
        <f>VLOOKUP(A536,'QAQC ID Reference Page'!A$1:G$10999,5,FALSE)</f>
        <v>1032</v>
      </c>
      <c r="F536" s="3" t="str">
        <f>VLOOKUP(A536,'QAQC ID Reference Page'!A$2:G$10999,6,FALSE)</f>
        <v>WB</v>
      </c>
      <c r="G536" s="3" t="str">
        <f>VLOOKUP(A536,'QAQC ID Reference Page'!A$2:G$10999,7,FALSE)</f>
        <v>S</v>
      </c>
      <c r="H536" s="3">
        <v>127</v>
      </c>
      <c r="I536" s="3">
        <v>135</v>
      </c>
      <c r="J536" s="3">
        <v>250</v>
      </c>
      <c r="K536" s="3">
        <f t="shared" si="11"/>
        <v>0.25</v>
      </c>
      <c r="L536" s="3">
        <f t="shared" si="10"/>
        <v>32</v>
      </c>
      <c r="M536" s="3"/>
      <c r="N536" s="3"/>
      <c r="O536" s="3"/>
      <c r="P536" s="3"/>
      <c r="Q536" s="3"/>
      <c r="R536" s="3"/>
      <c r="S536" s="3"/>
      <c r="T536" s="3"/>
      <c r="U536" s="3"/>
      <c r="V536" s="3"/>
      <c r="W536" s="3"/>
      <c r="X536" s="3"/>
      <c r="Y536" s="3"/>
      <c r="Z536" s="3"/>
      <c r="AA536" s="3"/>
      <c r="AB536" s="3"/>
    </row>
    <row r="537" spans="1:28" x14ac:dyDescent="0.2">
      <c r="A537" s="3">
        <v>11431</v>
      </c>
      <c r="B537" s="3" t="str">
        <f>VLOOKUP(A537,'QAQC ID Reference Page'!A$1:G$10999,2,FALSE)</f>
        <v>OBS1021</v>
      </c>
      <c r="C537" s="11">
        <f>VLOOKUP(A537,'QAQC ID Reference Page'!A$1:G$10999,3,FALSE)</f>
        <v>44490</v>
      </c>
      <c r="D537" s="12">
        <f>VLOOKUP(A537,'QAQC ID Reference Page'!A$1:G$10999,4,FALSE)</f>
        <v>0.40416666666666667</v>
      </c>
      <c r="E537" s="3">
        <f>VLOOKUP(A537,'QAQC ID Reference Page'!A$1:G$10999,5,FALSE)</f>
        <v>1041</v>
      </c>
      <c r="F537" s="3" t="str">
        <f>VLOOKUP(A537,'QAQC ID Reference Page'!A$2:G$10999,6,FALSE)</f>
        <v>C9</v>
      </c>
      <c r="G537" s="3" t="str">
        <f>VLOOKUP(A537,'QAQC ID Reference Page'!A$2:G$10999,7,FALSE)</f>
        <v>B</v>
      </c>
      <c r="H537" s="3">
        <v>127</v>
      </c>
      <c r="I537" s="3">
        <v>140</v>
      </c>
      <c r="J537" s="3">
        <v>250</v>
      </c>
      <c r="K537" s="3">
        <f t="shared" si="11"/>
        <v>0.25</v>
      </c>
      <c r="L537" s="3">
        <f t="shared" si="10"/>
        <v>52</v>
      </c>
      <c r="M537" s="3"/>
      <c r="N537" s="3"/>
      <c r="O537" s="3"/>
      <c r="P537" s="3"/>
      <c r="Q537" s="3"/>
      <c r="R537" s="3"/>
      <c r="S537" s="3"/>
      <c r="T537" s="3"/>
      <c r="U537" s="3"/>
      <c r="V537" s="3"/>
      <c r="W537" s="3"/>
      <c r="X537" s="3"/>
      <c r="Y537" s="3"/>
      <c r="Z537" s="3"/>
      <c r="AA537" s="3"/>
      <c r="AB537" s="3"/>
    </row>
    <row r="538" spans="1:28" x14ac:dyDescent="0.2">
      <c r="A538" s="3">
        <v>11432</v>
      </c>
      <c r="B538" s="3" t="str">
        <f>VLOOKUP(A538,'QAQC ID Reference Page'!A$1:G$10999,2,FALSE)</f>
        <v>OBS1021</v>
      </c>
      <c r="C538" s="11">
        <f>VLOOKUP(A538,'QAQC ID Reference Page'!A$1:G$10999,3,FALSE)</f>
        <v>44490</v>
      </c>
      <c r="D538" s="12">
        <f>VLOOKUP(A538,'QAQC ID Reference Page'!A$1:G$10999,4,FALSE)</f>
        <v>0.29722222222222222</v>
      </c>
      <c r="E538" s="3">
        <f>VLOOKUP(A538,'QAQC ID Reference Page'!A$1:G$10999,5,FALSE)</f>
        <v>1024</v>
      </c>
      <c r="F538" s="3" t="str">
        <f>VLOOKUP(A538,'QAQC ID Reference Page'!A$2:G$10999,6,FALSE)</f>
        <v>B7C</v>
      </c>
      <c r="G538" s="3" t="str">
        <f>VLOOKUP(A538,'QAQC ID Reference Page'!A$2:G$10999,7,FALSE)</f>
        <v>B</v>
      </c>
      <c r="H538" s="3">
        <v>128</v>
      </c>
      <c r="I538" s="3">
        <v>139</v>
      </c>
      <c r="J538" s="3">
        <v>250</v>
      </c>
      <c r="K538" s="3">
        <f t="shared" si="11"/>
        <v>0.25</v>
      </c>
      <c r="L538" s="3">
        <f t="shared" si="10"/>
        <v>44</v>
      </c>
      <c r="M538" s="3"/>
      <c r="N538" s="3"/>
      <c r="O538" s="3"/>
      <c r="P538" s="3"/>
      <c r="Q538" s="3"/>
      <c r="R538" s="3"/>
      <c r="S538" s="3"/>
      <c r="T538" s="3"/>
      <c r="U538" s="3"/>
      <c r="V538" s="3"/>
      <c r="W538" s="3"/>
      <c r="X538" s="3"/>
      <c r="Y538" s="3"/>
      <c r="Z538" s="3"/>
      <c r="AA538" s="3"/>
      <c r="AB538" s="3"/>
    </row>
    <row r="539" spans="1:28" x14ac:dyDescent="0.2">
      <c r="A539" s="3">
        <v>11433</v>
      </c>
      <c r="B539" s="3" t="str">
        <f>VLOOKUP(A539,'QAQC ID Reference Page'!A$1:G$10999,2,FALSE)</f>
        <v>OBS1021</v>
      </c>
      <c r="C539" s="11">
        <f>VLOOKUP(A539,'QAQC ID Reference Page'!A$1:G$10999,3,FALSE)</f>
        <v>44490</v>
      </c>
      <c r="D539" s="12">
        <f>VLOOKUP(A539,'QAQC ID Reference Page'!A$1:G$10999,4,FALSE)</f>
        <v>0.47013888888888888</v>
      </c>
      <c r="E539" s="3">
        <f>VLOOKUP(A539,'QAQC ID Reference Page'!A$1:G$10999,5,FALSE)</f>
        <v>1033</v>
      </c>
      <c r="F539" s="3" t="str">
        <f>VLOOKUP(A539,'QAQC ID Reference Page'!A$2:G$10999,6,FALSE)</f>
        <v>C4</v>
      </c>
      <c r="G539" s="3" t="str">
        <f>VLOOKUP(A539,'QAQC ID Reference Page'!A$2:G$10999,7,FALSE)</f>
        <v>B</v>
      </c>
      <c r="H539" s="3">
        <v>128</v>
      </c>
      <c r="I539" s="3">
        <v>138</v>
      </c>
      <c r="J539" s="3">
        <v>250</v>
      </c>
      <c r="K539" s="3">
        <f t="shared" si="11"/>
        <v>0.25</v>
      </c>
      <c r="L539" s="3">
        <f t="shared" si="10"/>
        <v>40</v>
      </c>
      <c r="M539" s="3"/>
      <c r="N539" s="3"/>
      <c r="O539" s="3"/>
      <c r="P539" s="3"/>
      <c r="Q539" s="3"/>
      <c r="R539" s="3"/>
      <c r="S539" s="3"/>
      <c r="T539" s="3"/>
      <c r="U539" s="3"/>
      <c r="V539" s="3"/>
      <c r="W539" s="3"/>
      <c r="X539" s="3"/>
      <c r="Y539" s="3"/>
      <c r="Z539" s="3"/>
      <c r="AA539" s="3"/>
      <c r="AB539" s="3"/>
    </row>
    <row r="540" spans="1:28" x14ac:dyDescent="0.2">
      <c r="A540" s="3">
        <v>11434</v>
      </c>
      <c r="B540" s="3" t="str">
        <f>VLOOKUP(A540,'QAQC ID Reference Page'!A$1:G$10999,2,FALSE)</f>
        <v>OBS1021</v>
      </c>
      <c r="C540" s="11">
        <f>VLOOKUP(A540,'QAQC ID Reference Page'!A$1:G$10999,3,FALSE)</f>
        <v>44490</v>
      </c>
      <c r="D540" s="12">
        <f>VLOOKUP(A540,'QAQC ID Reference Page'!A$1:G$10999,4,FALSE)</f>
        <v>0.29722222222222222</v>
      </c>
      <c r="E540" s="3">
        <f>VLOOKUP(A540,'QAQC ID Reference Page'!A$1:G$10999,5,FALSE)</f>
        <v>1011</v>
      </c>
      <c r="F540" s="3" t="str">
        <f>VLOOKUP(A540,'QAQC ID Reference Page'!A$2:G$10999,6,FALSE)</f>
        <v>B7C</v>
      </c>
      <c r="G540" s="3" t="str">
        <f>VLOOKUP(A540,'QAQC ID Reference Page'!A$2:G$10999,7,FALSE)</f>
        <v>S</v>
      </c>
      <c r="H540" s="3">
        <v>128</v>
      </c>
      <c r="I540" s="3">
        <v>140</v>
      </c>
      <c r="J540" s="3">
        <v>250</v>
      </c>
      <c r="K540" s="3">
        <f t="shared" si="11"/>
        <v>0.25</v>
      </c>
      <c r="L540" s="3">
        <f t="shared" si="10"/>
        <v>48</v>
      </c>
      <c r="M540" s="3"/>
      <c r="N540" s="3"/>
      <c r="O540" s="3"/>
      <c r="P540" s="3"/>
      <c r="Q540" s="3"/>
      <c r="R540" s="3"/>
      <c r="S540" s="3"/>
      <c r="T540" s="3"/>
      <c r="U540" s="3"/>
      <c r="V540" s="3"/>
      <c r="W540" s="3"/>
      <c r="X540" s="3"/>
      <c r="Y540" s="3"/>
      <c r="Z540" s="3"/>
      <c r="AA540" s="3"/>
      <c r="AB540" s="3"/>
    </row>
    <row r="541" spans="1:28" x14ac:dyDescent="0.2">
      <c r="A541" s="3">
        <v>11435</v>
      </c>
      <c r="B541" s="3" t="str">
        <f>VLOOKUP(A541,'QAQC ID Reference Page'!A$1:G$10999,2,FALSE)</f>
        <v>OBS1021</v>
      </c>
      <c r="C541" s="11">
        <f>VLOOKUP(A541,'QAQC ID Reference Page'!A$1:G$10999,3,FALSE)</f>
        <v>44490</v>
      </c>
      <c r="D541" s="12">
        <f>VLOOKUP(A541,'QAQC ID Reference Page'!A$1:G$10999,4,FALSE)</f>
        <v>0.34027777777777779</v>
      </c>
      <c r="E541" s="3">
        <f>VLOOKUP(A541,'QAQC ID Reference Page'!A$1:G$10999,5,FALSE)</f>
        <v>1004</v>
      </c>
      <c r="F541" s="3" t="str">
        <f>VLOOKUP(A541,'QAQC ID Reference Page'!A$2:G$10999,6,FALSE)</f>
        <v>BSR</v>
      </c>
      <c r="G541" s="3" t="str">
        <f>VLOOKUP(A541,'QAQC ID Reference Page'!A$2:G$10999,7,FALSE)</f>
        <v>S</v>
      </c>
      <c r="H541" s="3">
        <v>128</v>
      </c>
      <c r="I541" s="3">
        <v>139</v>
      </c>
      <c r="J541" s="3">
        <v>250</v>
      </c>
      <c r="K541" s="3">
        <f t="shared" si="11"/>
        <v>0.25</v>
      </c>
      <c r="L541" s="3">
        <f t="shared" si="10"/>
        <v>44</v>
      </c>
      <c r="M541" s="3"/>
      <c r="N541" s="3"/>
      <c r="O541" s="3"/>
      <c r="P541" s="3"/>
      <c r="Q541" s="3"/>
      <c r="R541" s="3"/>
      <c r="S541" s="3"/>
      <c r="T541" s="3"/>
      <c r="U541" s="3"/>
      <c r="V541" s="3"/>
      <c r="W541" s="3"/>
      <c r="X541" s="3"/>
      <c r="Y541" s="3"/>
      <c r="Z541" s="3"/>
      <c r="AA541" s="3"/>
      <c r="AB541" s="3"/>
    </row>
    <row r="542" spans="1:28" x14ac:dyDescent="0.2">
      <c r="A542" s="3">
        <v>11436</v>
      </c>
      <c r="B542" s="3" t="str">
        <f>VLOOKUP(A542,'QAQC ID Reference Page'!A$1:G$10999,2,FALSE)</f>
        <v>OBS1021</v>
      </c>
      <c r="C542" s="11">
        <f>VLOOKUP(A542,'QAQC ID Reference Page'!A$1:G$10999,3,FALSE)</f>
        <v>44490</v>
      </c>
      <c r="D542" s="12">
        <f>VLOOKUP(A542,'QAQC ID Reference Page'!A$1:G$10999,4,FALSE)</f>
        <v>0.3263888888888889</v>
      </c>
      <c r="E542" s="3">
        <f>VLOOKUP(A542,'QAQC ID Reference Page'!A$1:G$10999,5,FALSE)</f>
        <v>1027</v>
      </c>
      <c r="F542" s="3" t="str">
        <f>VLOOKUP(A542,'QAQC ID Reference Page'!A$2:G$10999,6,FALSE)</f>
        <v>B11</v>
      </c>
      <c r="G542" s="3" t="str">
        <f>VLOOKUP(A542,'QAQC ID Reference Page'!A$2:G$10999,7,FALSE)</f>
        <v>S</v>
      </c>
      <c r="H542" s="3">
        <v>128</v>
      </c>
      <c r="I542" s="3">
        <v>140</v>
      </c>
      <c r="J542" s="3">
        <v>250</v>
      </c>
      <c r="K542" s="3">
        <f t="shared" si="11"/>
        <v>0.25</v>
      </c>
      <c r="L542" s="3">
        <f t="shared" si="10"/>
        <v>48</v>
      </c>
      <c r="M542" s="3"/>
      <c r="N542" s="3"/>
      <c r="O542" s="3"/>
      <c r="P542" s="3"/>
      <c r="Q542" s="3"/>
      <c r="R542" s="3"/>
      <c r="S542" s="3"/>
      <c r="T542" s="3"/>
      <c r="U542" s="3"/>
      <c r="V542" s="3"/>
      <c r="W542" s="3"/>
      <c r="X542" s="3"/>
      <c r="Y542" s="3"/>
      <c r="Z542" s="3"/>
      <c r="AA542" s="3"/>
      <c r="AB542" s="3"/>
    </row>
    <row r="543" spans="1:28" x14ac:dyDescent="0.2">
      <c r="A543" s="3">
        <v>11501</v>
      </c>
      <c r="B543" s="3" t="str">
        <f>VLOOKUP(A543,'QAQC ID Reference Page'!A$1:G$10999,2,FALSE)</f>
        <v>OBS1121</v>
      </c>
      <c r="C543" s="11">
        <f>VLOOKUP(A543,'QAQC ID Reference Page'!A$1:G$10999,3,FALSE)</f>
        <v>44516</v>
      </c>
      <c r="D543" s="12">
        <f>VLOOKUP(A543,'QAQC ID Reference Page'!A$1:G$10999,4,FALSE)</f>
        <v>0.51736111111111116</v>
      </c>
      <c r="E543" s="3">
        <f>VLOOKUP(A543,'QAQC ID Reference Page'!A$1:G$10999,5,FALSE)</f>
        <v>1016</v>
      </c>
      <c r="F543" s="3" t="str">
        <f>VLOOKUP(A543,'QAQC ID Reference Page'!A$2:G$10999,6,FALSE)</f>
        <v>E9</v>
      </c>
      <c r="G543" s="3" t="str">
        <f>VLOOKUP(A543,'QAQC ID Reference Page'!A$2:G$10999,7,FALSE)</f>
        <v>S</v>
      </c>
      <c r="H543" s="3">
        <v>127</v>
      </c>
      <c r="I543" s="3">
        <v>140</v>
      </c>
      <c r="J543" s="3">
        <v>250</v>
      </c>
      <c r="K543" s="3">
        <f t="shared" si="11"/>
        <v>0.25</v>
      </c>
      <c r="L543" s="3">
        <f t="shared" si="10"/>
        <v>52</v>
      </c>
      <c r="M543" s="3"/>
      <c r="N543" s="3"/>
      <c r="O543" s="3"/>
      <c r="P543" s="3"/>
      <c r="Q543" s="3"/>
      <c r="R543" s="3"/>
      <c r="S543" s="3"/>
      <c r="T543" s="3"/>
      <c r="U543" s="3"/>
      <c r="V543" s="3"/>
      <c r="W543" s="3"/>
      <c r="X543" s="3"/>
      <c r="Y543" s="3"/>
      <c r="Z543" s="3"/>
      <c r="AA543" s="3"/>
      <c r="AB543" s="3"/>
    </row>
    <row r="544" spans="1:28" x14ac:dyDescent="0.2">
      <c r="A544" s="3">
        <v>11502</v>
      </c>
      <c r="B544" s="3" t="str">
        <f>VLOOKUP(A544,'QAQC ID Reference Page'!A$1:G$10999,2,FALSE)</f>
        <v>OBS1121</v>
      </c>
      <c r="C544" s="11">
        <f>VLOOKUP(A544,'QAQC ID Reference Page'!A$1:G$10999,3,FALSE)</f>
        <v>44516</v>
      </c>
      <c r="D544" s="12">
        <f>VLOOKUP(A544,'QAQC ID Reference Page'!A$1:G$10999,4,FALSE)</f>
        <v>0.52708333333333335</v>
      </c>
      <c r="E544" s="3">
        <f>VLOOKUP(A544,'QAQC ID Reference Page'!A$1:G$10999,5,FALSE)</f>
        <v>1015</v>
      </c>
      <c r="F544" s="3" t="str">
        <f>VLOOKUP(A544,'QAQC ID Reference Page'!A$2:G$10999,6,FALSE)</f>
        <v>E7C</v>
      </c>
      <c r="G544" s="3" t="str">
        <f>VLOOKUP(A544,'QAQC ID Reference Page'!A$2:G$10999,7,FALSE)</f>
        <v>B</v>
      </c>
      <c r="H544" s="3">
        <v>126</v>
      </c>
      <c r="I544" s="3">
        <v>148</v>
      </c>
      <c r="J544" s="3">
        <v>250</v>
      </c>
      <c r="K544" s="3">
        <f t="shared" si="11"/>
        <v>0.25</v>
      </c>
      <c r="L544" s="3">
        <f t="shared" si="10"/>
        <v>88</v>
      </c>
      <c r="M544" s="3"/>
      <c r="N544" s="3"/>
      <c r="O544" s="3"/>
      <c r="P544" s="3"/>
      <c r="Q544" s="3"/>
      <c r="R544" s="3"/>
      <c r="S544" s="3"/>
      <c r="T544" s="3"/>
      <c r="U544" s="3"/>
      <c r="V544" s="3"/>
      <c r="W544" s="3"/>
      <c r="X544" s="3"/>
      <c r="Y544" s="3"/>
      <c r="Z544" s="3"/>
      <c r="AA544" s="3"/>
      <c r="AB544" s="3"/>
    </row>
    <row r="545" spans="1:28" x14ac:dyDescent="0.2">
      <c r="A545" s="3">
        <v>11503</v>
      </c>
      <c r="B545" s="3" t="str">
        <f>VLOOKUP(A545,'QAQC ID Reference Page'!A$1:G$10999,2,FALSE)</f>
        <v>OBS1121</v>
      </c>
      <c r="C545" s="11">
        <f>VLOOKUP(A545,'QAQC ID Reference Page'!A$1:G$10999,3,FALSE)</f>
        <v>44516</v>
      </c>
      <c r="D545" s="12">
        <f>VLOOKUP(A545,'QAQC ID Reference Page'!A$1:G$10999,4,FALSE)</f>
        <v>0.41666666666666669</v>
      </c>
      <c r="E545" s="3">
        <f>VLOOKUP(A545,'QAQC ID Reference Page'!A$1:G$10999,5,FALSE)</f>
        <v>1011</v>
      </c>
      <c r="F545" s="3" t="str">
        <f>VLOOKUP(A545,'QAQC ID Reference Page'!A$2:G$10999,6,FALSE)</f>
        <v>I7C</v>
      </c>
      <c r="G545" s="3" t="str">
        <f>VLOOKUP(A545,'QAQC ID Reference Page'!A$2:G$10999,7,FALSE)</f>
        <v>B</v>
      </c>
      <c r="H545" s="3">
        <v>124</v>
      </c>
      <c r="I545" s="3">
        <v>152</v>
      </c>
      <c r="J545" s="3">
        <v>250</v>
      </c>
      <c r="K545" s="3">
        <f t="shared" si="11"/>
        <v>0.25</v>
      </c>
      <c r="L545" s="3">
        <f t="shared" si="10"/>
        <v>112</v>
      </c>
      <c r="M545" s="3"/>
      <c r="N545" s="3"/>
      <c r="O545" s="3"/>
      <c r="P545" s="3"/>
      <c r="Q545" s="3"/>
      <c r="R545" s="3"/>
      <c r="S545" s="3"/>
      <c r="T545" s="3"/>
      <c r="U545" s="3"/>
      <c r="V545" s="3"/>
      <c r="W545" s="3"/>
      <c r="X545" s="3"/>
      <c r="Y545" s="3"/>
      <c r="Z545" s="3"/>
      <c r="AA545" s="3"/>
      <c r="AB545" s="3"/>
    </row>
    <row r="546" spans="1:28" x14ac:dyDescent="0.2">
      <c r="A546" s="3">
        <v>11504</v>
      </c>
      <c r="B546" s="3" t="e">
        <f>VLOOKUP(A546,'QAQC ID Reference Page'!A$1:G$10999,2,FALSE)</f>
        <v>#N/A</v>
      </c>
      <c r="C546" s="11" t="e">
        <f>VLOOKUP(A546,'QAQC ID Reference Page'!A$1:G$10999,3,FALSE)</f>
        <v>#N/A</v>
      </c>
      <c r="D546" s="3" t="e">
        <f>VLOOKUP(A546,'QAQC ID Reference Page'!A$1:G$10999,4,FALSE)</f>
        <v>#N/A</v>
      </c>
      <c r="E546" s="3" t="e">
        <f>VLOOKUP(A546,'QAQC ID Reference Page'!A$1:G$10999,5,FALSE)</f>
        <v>#N/A</v>
      </c>
      <c r="F546" s="3" t="e">
        <f>VLOOKUP(A546,'QAQC ID Reference Page'!A$2:G$10999,6,FALSE)</f>
        <v>#N/A</v>
      </c>
      <c r="G546" s="3" t="e">
        <f>VLOOKUP(A546,'QAQC ID Reference Page'!A$2:G$10999,7,FALSE)</f>
        <v>#N/A</v>
      </c>
      <c r="H546" s="3">
        <v>126</v>
      </c>
      <c r="I546" s="3">
        <v>142</v>
      </c>
      <c r="J546" s="3">
        <v>250</v>
      </c>
      <c r="K546" s="3">
        <f t="shared" si="11"/>
        <v>0.25</v>
      </c>
      <c r="L546" s="3">
        <f t="shared" si="10"/>
        <v>64</v>
      </c>
      <c r="M546" s="3"/>
      <c r="N546" s="3"/>
      <c r="O546" s="3"/>
      <c r="P546" s="3"/>
      <c r="Q546" s="3"/>
      <c r="R546" s="3"/>
      <c r="S546" s="3"/>
      <c r="T546" s="3"/>
      <c r="U546" s="3"/>
      <c r="V546" s="3"/>
      <c r="W546" s="3"/>
      <c r="X546" s="3"/>
      <c r="Y546" s="3"/>
      <c r="Z546" s="3"/>
      <c r="AA546" s="3"/>
      <c r="AB546" s="3"/>
    </row>
    <row r="547" spans="1:28" x14ac:dyDescent="0.2">
      <c r="A547" s="3">
        <v>11505</v>
      </c>
      <c r="B547" s="3" t="str">
        <f>VLOOKUP(A547,'QAQC ID Reference Page'!A$1:G$10999,2,FALSE)</f>
        <v>OBS1121</v>
      </c>
      <c r="C547" s="11">
        <f>VLOOKUP(A547,'QAQC ID Reference Page'!A$1:G$10999,3,FALSE)</f>
        <v>44516</v>
      </c>
      <c r="D547" s="12">
        <f>VLOOKUP(A547,'QAQC ID Reference Page'!A$1:G$10999,4,FALSE)</f>
        <v>0.47291666666666665</v>
      </c>
      <c r="E547" s="3">
        <f>VLOOKUP(A547,'QAQC ID Reference Page'!A$1:G$10999,5,FALSE)</f>
        <v>1001</v>
      </c>
      <c r="F547" s="3" t="str">
        <f>VLOOKUP(A547,'QAQC ID Reference Page'!A$2:G$10999,6,FALSE)</f>
        <v>G7C</v>
      </c>
      <c r="G547" s="3" t="str">
        <f>VLOOKUP(A547,'QAQC ID Reference Page'!A$2:G$10999,7,FALSE)</f>
        <v>S</v>
      </c>
      <c r="H547" s="3">
        <v>124</v>
      </c>
      <c r="I547" s="3">
        <v>137</v>
      </c>
      <c r="J547" s="3">
        <v>250</v>
      </c>
      <c r="K547" s="3">
        <f t="shared" si="11"/>
        <v>0.25</v>
      </c>
      <c r="L547" s="3">
        <f t="shared" si="10"/>
        <v>52</v>
      </c>
      <c r="M547" s="3"/>
      <c r="N547" s="3"/>
      <c r="O547" s="3"/>
      <c r="P547" s="3"/>
      <c r="Q547" s="3"/>
      <c r="R547" s="3"/>
      <c r="S547" s="3"/>
      <c r="T547" s="3"/>
      <c r="U547" s="3"/>
      <c r="V547" s="3"/>
      <c r="W547" s="3"/>
      <c r="X547" s="3"/>
      <c r="Y547" s="3"/>
      <c r="Z547" s="3"/>
      <c r="AA547" s="3"/>
      <c r="AB547" s="3"/>
    </row>
    <row r="548" spans="1:28" x14ac:dyDescent="0.2">
      <c r="A548" s="3">
        <v>11506</v>
      </c>
      <c r="B548" s="3" t="str">
        <f>VLOOKUP(A548,'QAQC ID Reference Page'!A$1:G$10999,2,FALSE)</f>
        <v>OBS1121</v>
      </c>
      <c r="C548" s="11">
        <f>VLOOKUP(A548,'QAQC ID Reference Page'!A$1:G$10999,3,FALSE)</f>
        <v>44516</v>
      </c>
      <c r="D548" s="12">
        <f>VLOOKUP(A548,'QAQC ID Reference Page'!A$1:G$10999,4,FALSE)</f>
        <v>0.54305555555555551</v>
      </c>
      <c r="E548" s="3">
        <f>VLOOKUP(A548,'QAQC ID Reference Page'!A$1:G$10999,5,FALSE)</f>
        <v>1032</v>
      </c>
      <c r="F548" s="3" t="str">
        <f>VLOOKUP(A548,'QAQC ID Reference Page'!A$2:G$10999,6,FALSE)</f>
        <v>E6</v>
      </c>
      <c r="G548" s="3" t="str">
        <f>VLOOKUP(A548,'QAQC ID Reference Page'!A$2:G$10999,7,FALSE)</f>
        <v>S</v>
      </c>
      <c r="H548" s="3">
        <v>128</v>
      </c>
      <c r="I548" s="3">
        <v>144</v>
      </c>
      <c r="J548" s="3">
        <v>250</v>
      </c>
      <c r="K548" s="3">
        <f t="shared" si="11"/>
        <v>0.25</v>
      </c>
      <c r="L548" s="3">
        <f t="shared" si="10"/>
        <v>64</v>
      </c>
      <c r="M548" s="3"/>
      <c r="N548" s="3"/>
      <c r="O548" s="3"/>
      <c r="P548" s="3"/>
      <c r="Q548" s="3"/>
      <c r="R548" s="3"/>
      <c r="S548" s="3"/>
      <c r="T548" s="3"/>
      <c r="U548" s="3"/>
      <c r="V548" s="3"/>
      <c r="W548" s="3"/>
      <c r="X548" s="3"/>
      <c r="Y548" s="3"/>
      <c r="Z548" s="3"/>
      <c r="AA548" s="3"/>
      <c r="AB548" s="3"/>
    </row>
    <row r="549" spans="1:28" x14ac:dyDescent="0.2">
      <c r="A549" s="3">
        <v>11507</v>
      </c>
      <c r="B549" s="3" t="str">
        <f>VLOOKUP(A549,'QAQC ID Reference Page'!A$1:G$10999,2,FALSE)</f>
        <v>OBS1121</v>
      </c>
      <c r="C549" s="11">
        <f>VLOOKUP(A549,'QAQC ID Reference Page'!A$1:G$10999,3,FALSE)</f>
        <v>44516</v>
      </c>
      <c r="D549" s="12">
        <f>VLOOKUP(A549,'QAQC ID Reference Page'!A$1:G$10999,4,FALSE)</f>
        <v>0.47291666666666665</v>
      </c>
      <c r="E549" s="3">
        <f>VLOOKUP(A549,'QAQC ID Reference Page'!A$1:G$10999,5,FALSE)</f>
        <v>1034</v>
      </c>
      <c r="F549" s="3" t="str">
        <f>VLOOKUP(A549,'QAQC ID Reference Page'!A$2:G$10999,6,FALSE)</f>
        <v>G7C</v>
      </c>
      <c r="G549" s="3" t="str">
        <f>VLOOKUP(A549,'QAQC ID Reference Page'!A$2:G$10999,7,FALSE)</f>
        <v>B</v>
      </c>
      <c r="H549" s="3">
        <v>125</v>
      </c>
      <c r="I549" s="3">
        <v>140</v>
      </c>
      <c r="J549" s="3">
        <v>250</v>
      </c>
      <c r="K549" s="3">
        <f t="shared" si="11"/>
        <v>0.25</v>
      </c>
      <c r="L549" s="3">
        <f t="shared" si="10"/>
        <v>60</v>
      </c>
      <c r="M549" s="3"/>
      <c r="N549" s="3"/>
      <c r="O549" s="3"/>
      <c r="P549" s="3"/>
      <c r="Q549" s="3"/>
      <c r="R549" s="3"/>
      <c r="S549" s="3"/>
      <c r="T549" s="3"/>
      <c r="U549" s="3"/>
      <c r="V549" s="3"/>
      <c r="W549" s="3"/>
      <c r="X549" s="3"/>
      <c r="Y549" s="3"/>
      <c r="Z549" s="3"/>
      <c r="AA549" s="3"/>
      <c r="AB549" s="3"/>
    </row>
    <row r="550" spans="1:28" x14ac:dyDescent="0.2">
      <c r="A550" s="3">
        <v>11508</v>
      </c>
      <c r="B550" s="3" t="str">
        <f>VLOOKUP(A550,'QAQC ID Reference Page'!A$1:G$10999,2,FALSE)</f>
        <v>OBS1121</v>
      </c>
      <c r="C550" s="11">
        <f>VLOOKUP(A550,'QAQC ID Reference Page'!A$1:G$10999,3,FALSE)</f>
        <v>44516</v>
      </c>
      <c r="D550" s="12">
        <f>VLOOKUP(A550,'QAQC ID Reference Page'!A$1:G$10999,4,FALSE)</f>
        <v>0.37916666666666665</v>
      </c>
      <c r="E550" s="3">
        <f>VLOOKUP(A550,'QAQC ID Reference Page'!A$1:G$10999,5,FALSE)</f>
        <v>1017</v>
      </c>
      <c r="F550" s="3" t="str">
        <f>VLOOKUP(A550,'QAQC ID Reference Page'!A$2:G$10999,6,FALSE)</f>
        <v>AR</v>
      </c>
      <c r="G550" s="3" t="str">
        <f>VLOOKUP(A550,'QAQC ID Reference Page'!A$2:G$10999,7,FALSE)</f>
        <v>S</v>
      </c>
      <c r="H550" s="3">
        <v>125</v>
      </c>
      <c r="I550" s="3">
        <v>130</v>
      </c>
      <c r="J550" s="3">
        <v>250</v>
      </c>
      <c r="K550" s="3">
        <f t="shared" si="11"/>
        <v>0.25</v>
      </c>
      <c r="L550" s="3">
        <f t="shared" si="10"/>
        <v>20</v>
      </c>
      <c r="M550" s="3"/>
      <c r="N550" s="3"/>
      <c r="O550" s="3"/>
      <c r="P550" s="3"/>
      <c r="Q550" s="3"/>
      <c r="R550" s="3"/>
      <c r="S550" s="3"/>
      <c r="T550" s="3"/>
      <c r="U550" s="3"/>
      <c r="V550" s="3"/>
      <c r="W550" s="3"/>
      <c r="X550" s="3"/>
      <c r="Y550" s="3"/>
      <c r="Z550" s="3"/>
      <c r="AA550" s="3"/>
      <c r="AB550" s="3"/>
    </row>
    <row r="551" spans="1:28" x14ac:dyDescent="0.2">
      <c r="A551" s="3">
        <v>11509</v>
      </c>
      <c r="B551" s="3" t="str">
        <f>VLOOKUP(A551,'QAQC ID Reference Page'!A$1:G$10999,2,FALSE)</f>
        <v>OBS1121</v>
      </c>
      <c r="C551" s="11">
        <f>VLOOKUP(A551,'QAQC ID Reference Page'!A$1:G$10999,3,FALSE)</f>
        <v>44516</v>
      </c>
      <c r="D551" s="12">
        <f>VLOOKUP(A551,'QAQC ID Reference Page'!A$1:G$10999,4,FALSE)</f>
        <v>0.3527777777777778</v>
      </c>
      <c r="E551" s="3">
        <f>VLOOKUP(A551,'QAQC ID Reference Page'!A$1:G$10999,5,FALSE)</f>
        <v>1041</v>
      </c>
      <c r="F551" s="3" t="str">
        <f>VLOOKUP(A551,'QAQC ID Reference Page'!A$2:G$10999,6,FALSE)</f>
        <v>TR</v>
      </c>
      <c r="G551" s="3" t="str">
        <f>VLOOKUP(A551,'QAQC ID Reference Page'!A$2:G$10999,7,FALSE)</f>
        <v>B</v>
      </c>
      <c r="H551" s="3">
        <v>125</v>
      </c>
      <c r="I551" s="3">
        <v>130</v>
      </c>
      <c r="J551" s="3">
        <v>250</v>
      </c>
      <c r="K551" s="3">
        <f t="shared" si="11"/>
        <v>0.25</v>
      </c>
      <c r="L551" s="3">
        <f t="shared" si="10"/>
        <v>20</v>
      </c>
      <c r="M551" s="3"/>
      <c r="N551" s="3"/>
      <c r="O551" s="3"/>
      <c r="P551" s="3"/>
      <c r="Q551" s="3"/>
      <c r="R551" s="3"/>
      <c r="S551" s="3"/>
      <c r="T551" s="3"/>
      <c r="U551" s="3"/>
      <c r="V551" s="3"/>
      <c r="W551" s="3"/>
      <c r="X551" s="3"/>
      <c r="Y551" s="3"/>
      <c r="Z551" s="3"/>
      <c r="AA551" s="3"/>
      <c r="AB551" s="3"/>
    </row>
    <row r="552" spans="1:28" x14ac:dyDescent="0.2">
      <c r="A552" s="3">
        <v>11510</v>
      </c>
      <c r="B552" s="3" t="str">
        <f>VLOOKUP(A552,'QAQC ID Reference Page'!A$1:G$10999,2,FALSE)</f>
        <v>OBS1121</v>
      </c>
      <c r="C552" s="11">
        <f>VLOOKUP(A552,'QAQC ID Reference Page'!A$1:G$10999,3,FALSE)</f>
        <v>44516</v>
      </c>
      <c r="D552" s="12">
        <f>VLOOKUP(A552,'QAQC ID Reference Page'!A$1:G$10999,4,FALSE)</f>
        <v>0.36805555555555558</v>
      </c>
      <c r="E552" s="3">
        <f>VLOOKUP(A552,'QAQC ID Reference Page'!A$1:G$10999,5,FALSE)</f>
        <v>1003</v>
      </c>
      <c r="F552" s="3" t="str">
        <f>VLOOKUP(A552,'QAQC ID Reference Page'!A$2:G$10999,6,FALSE)</f>
        <v>TR-UP</v>
      </c>
      <c r="G552" s="3" t="str">
        <f>VLOOKUP(A552,'QAQC ID Reference Page'!A$2:G$10999,7,FALSE)</f>
        <v>S</v>
      </c>
      <c r="H552" s="3">
        <v>127</v>
      </c>
      <c r="I552" s="3">
        <v>130</v>
      </c>
      <c r="J552" s="3">
        <v>250</v>
      </c>
      <c r="K552" s="3">
        <f t="shared" si="11"/>
        <v>0.25</v>
      </c>
      <c r="L552" s="3">
        <f t="shared" si="10"/>
        <v>12</v>
      </c>
      <c r="M552" s="3"/>
      <c r="N552" s="3"/>
      <c r="O552" s="3"/>
      <c r="P552" s="3"/>
      <c r="Q552" s="3"/>
      <c r="R552" s="3"/>
      <c r="S552" s="3"/>
      <c r="T552" s="3"/>
      <c r="U552" s="3"/>
      <c r="V552" s="3"/>
      <c r="W552" s="3"/>
      <c r="X552" s="3"/>
      <c r="Y552" s="3"/>
      <c r="Z552" s="3"/>
      <c r="AA552" s="3"/>
      <c r="AB552" s="3"/>
    </row>
    <row r="553" spans="1:28" x14ac:dyDescent="0.2">
      <c r="A553" s="3">
        <v>11511</v>
      </c>
      <c r="B553" s="3" t="str">
        <f>VLOOKUP(A553,'QAQC ID Reference Page'!A$1:G$10999,2,FALSE)</f>
        <v>OBS1121</v>
      </c>
      <c r="C553" s="11">
        <f>VLOOKUP(A553,'QAQC ID Reference Page'!A$1:G$10999,3,FALSE)</f>
        <v>44516</v>
      </c>
      <c r="D553" s="12">
        <f>VLOOKUP(A553,'QAQC ID Reference Page'!A$1:G$10999,4,FALSE)</f>
        <v>0.36805555555555558</v>
      </c>
      <c r="E553" s="3">
        <f>VLOOKUP(A553,'QAQC ID Reference Page'!A$1:G$10999,5,FALSE)</f>
        <v>1020</v>
      </c>
      <c r="F553" s="3" t="str">
        <f>VLOOKUP(A553,'QAQC ID Reference Page'!A$2:G$10999,6,FALSE)</f>
        <v>TR-UP</v>
      </c>
      <c r="G553" s="3" t="str">
        <f>VLOOKUP(A553,'QAQC ID Reference Page'!A$2:G$10999,7,FALSE)</f>
        <v>B</v>
      </c>
      <c r="H553" s="3">
        <v>126</v>
      </c>
      <c r="I553" s="3">
        <v>130</v>
      </c>
      <c r="J553" s="3">
        <v>250</v>
      </c>
      <c r="K553" s="3">
        <f t="shared" si="11"/>
        <v>0.25</v>
      </c>
      <c r="L553" s="3">
        <f t="shared" si="10"/>
        <v>16</v>
      </c>
      <c r="M553" s="3"/>
      <c r="N553" s="3"/>
      <c r="O553" s="3"/>
      <c r="P553" s="3"/>
      <c r="Q553" s="3"/>
      <c r="R553" s="3"/>
      <c r="S553" s="3"/>
      <c r="T553" s="3"/>
      <c r="U553" s="3"/>
      <c r="V553" s="3"/>
      <c r="W553" s="3"/>
      <c r="X553" s="3"/>
      <c r="Y553" s="3"/>
      <c r="Z553" s="3"/>
      <c r="AA553" s="3"/>
      <c r="AB553" s="3"/>
    </row>
    <row r="554" spans="1:28" x14ac:dyDescent="0.2">
      <c r="A554" s="3">
        <v>11512</v>
      </c>
      <c r="B554" s="3" t="str">
        <f>VLOOKUP(A554,'QAQC ID Reference Page'!A$1:G$10999,2,FALSE)</f>
        <v>OBS1121</v>
      </c>
      <c r="C554" s="11">
        <f>VLOOKUP(A554,'QAQC ID Reference Page'!A$1:G$10999,3,FALSE)</f>
        <v>44516</v>
      </c>
      <c r="D554" s="12">
        <f>VLOOKUP(A554,'QAQC ID Reference Page'!A$1:G$10999,4,FALSE)</f>
        <v>0.31666666666666665</v>
      </c>
      <c r="E554" s="3">
        <f>VLOOKUP(A554,'QAQC ID Reference Page'!A$1:G$10999,5,FALSE)</f>
        <v>1038</v>
      </c>
      <c r="F554" s="3" t="str">
        <f>VLOOKUP(A554,'QAQC ID Reference Page'!A$2:G$10999,6,FALSE)</f>
        <v>DR</v>
      </c>
      <c r="G554" s="3" t="str">
        <f>VLOOKUP(A554,'QAQC ID Reference Page'!A$2:G$10999,7,FALSE)</f>
        <v>S</v>
      </c>
      <c r="H554" s="3">
        <v>127</v>
      </c>
      <c r="I554" s="3">
        <v>132</v>
      </c>
      <c r="J554" s="3">
        <v>250</v>
      </c>
      <c r="K554" s="3">
        <f t="shared" si="11"/>
        <v>0.25</v>
      </c>
      <c r="L554" s="3">
        <f t="shared" si="10"/>
        <v>20</v>
      </c>
      <c r="M554" s="3"/>
      <c r="N554" s="3"/>
      <c r="O554" s="3"/>
      <c r="P554" s="3"/>
      <c r="Q554" s="3"/>
      <c r="R554" s="3"/>
      <c r="S554" s="3"/>
      <c r="T554" s="3"/>
      <c r="U554" s="3"/>
      <c r="V554" s="3"/>
      <c r="W554" s="3"/>
      <c r="X554" s="3"/>
      <c r="Y554" s="3"/>
      <c r="Z554" s="3"/>
      <c r="AA554" s="3"/>
      <c r="AB554" s="3"/>
    </row>
    <row r="555" spans="1:28" x14ac:dyDescent="0.2">
      <c r="A555" s="3">
        <v>11513</v>
      </c>
      <c r="B555" s="3" t="str">
        <f>VLOOKUP(A555,'QAQC ID Reference Page'!A$1:G$10999,2,FALSE)</f>
        <v>OBS1121</v>
      </c>
      <c r="C555" s="11">
        <f>VLOOKUP(A555,'QAQC ID Reference Page'!A$1:G$10999,3,FALSE)</f>
        <v>44516</v>
      </c>
      <c r="D555" s="12">
        <f>VLOOKUP(A555,'QAQC ID Reference Page'!A$1:G$10999,4,FALSE)</f>
        <v>0.3034722222222222</v>
      </c>
      <c r="E555" s="3">
        <f>VLOOKUP(A555,'QAQC ID Reference Page'!A$1:G$10999,5,FALSE)</f>
        <v>1042</v>
      </c>
      <c r="F555" s="3" t="str">
        <f>VLOOKUP(A555,'QAQC ID Reference Page'!A$2:G$10999,6,FALSE)</f>
        <v>G6</v>
      </c>
      <c r="G555" s="3" t="str">
        <f>VLOOKUP(A555,'QAQC ID Reference Page'!A$2:G$10999,7,FALSE)</f>
        <v>S</v>
      </c>
      <c r="H555" s="3">
        <v>127</v>
      </c>
      <c r="I555" s="3">
        <v>131</v>
      </c>
      <c r="J555" s="3">
        <v>250</v>
      </c>
      <c r="K555" s="3">
        <f t="shared" si="11"/>
        <v>0.25</v>
      </c>
      <c r="L555" s="3">
        <f t="shared" si="10"/>
        <v>16</v>
      </c>
      <c r="M555" s="3"/>
      <c r="N555" s="3"/>
      <c r="O555" s="3"/>
      <c r="P555" s="3"/>
      <c r="Q555" s="3"/>
      <c r="R555" s="3"/>
      <c r="S555" s="3"/>
      <c r="T555" s="3"/>
      <c r="U555" s="3"/>
      <c r="V555" s="3"/>
      <c r="W555" s="3"/>
      <c r="X555" s="3"/>
      <c r="Y555" s="3"/>
      <c r="Z555" s="3"/>
      <c r="AA555" s="3"/>
      <c r="AB555" s="3"/>
    </row>
    <row r="556" spans="1:28" x14ac:dyDescent="0.2">
      <c r="A556" s="3">
        <v>11514</v>
      </c>
      <c r="B556" s="3" t="str">
        <f>VLOOKUP(A556,'QAQC ID Reference Page'!A$1:G$10999,2,FALSE)</f>
        <v>OBS1121</v>
      </c>
      <c r="C556" s="11">
        <f>VLOOKUP(A556,'QAQC ID Reference Page'!A$1:G$10999,3,FALSE)</f>
        <v>44516</v>
      </c>
      <c r="D556" s="12">
        <f>VLOOKUP(A556,'QAQC ID Reference Page'!A$1:G$10999,4,FALSE)</f>
        <v>0.3527777777777778</v>
      </c>
      <c r="E556" s="3">
        <f>VLOOKUP(A556,'QAQC ID Reference Page'!A$1:G$10999,5,FALSE)</f>
        <v>1028</v>
      </c>
      <c r="F556" s="3" t="str">
        <f>VLOOKUP(A556,'QAQC ID Reference Page'!A$2:G$10999,6,FALSE)</f>
        <v>TR</v>
      </c>
      <c r="G556" s="3" t="str">
        <f>VLOOKUP(A556,'QAQC ID Reference Page'!A$2:G$10999,7,FALSE)</f>
        <v>S</v>
      </c>
      <c r="H556" s="3">
        <v>129</v>
      </c>
      <c r="I556" s="3">
        <v>132</v>
      </c>
      <c r="J556" s="3">
        <v>250</v>
      </c>
      <c r="K556" s="3">
        <f t="shared" si="11"/>
        <v>0.25</v>
      </c>
      <c r="L556" s="3">
        <f t="shared" si="10"/>
        <v>12</v>
      </c>
      <c r="M556" s="3"/>
      <c r="N556" s="3"/>
      <c r="O556" s="3"/>
      <c r="P556" s="3"/>
      <c r="Q556" s="3"/>
      <c r="R556" s="3"/>
      <c r="S556" s="3"/>
      <c r="T556" s="3"/>
      <c r="U556" s="3"/>
      <c r="V556" s="3"/>
      <c r="W556" s="3"/>
      <c r="X556" s="3"/>
      <c r="Y556" s="3"/>
      <c r="Z556" s="3"/>
      <c r="AA556" s="3"/>
      <c r="AB556" s="3"/>
    </row>
    <row r="557" spans="1:28" x14ac:dyDescent="0.2">
      <c r="A557" s="3">
        <v>11515</v>
      </c>
      <c r="B557" s="3" t="str">
        <f>VLOOKUP(A557,'QAQC ID Reference Page'!A$1:G$10999,2,FALSE)</f>
        <v>OBS1121</v>
      </c>
      <c r="C557" s="11">
        <f>VLOOKUP(A557,'QAQC ID Reference Page'!A$1:G$10999,3,FALSE)</f>
        <v>44516</v>
      </c>
      <c r="D557" s="12">
        <f>VLOOKUP(A557,'QAQC ID Reference Page'!A$1:G$10999,4,FALSE)</f>
        <v>0.34513888888888888</v>
      </c>
      <c r="E557" s="3">
        <f>VLOOKUP(A557,'QAQC ID Reference Page'!A$1:G$10999,5,FALSE)</f>
        <v>1013</v>
      </c>
      <c r="F557" s="3" t="str">
        <f>VLOOKUP(A557,'QAQC ID Reference Page'!A$2:G$10999,6,FALSE)</f>
        <v>MR</v>
      </c>
      <c r="G557" s="3" t="str">
        <f>VLOOKUP(A557,'QAQC ID Reference Page'!A$2:G$10999,7,FALSE)</f>
        <v>S</v>
      </c>
      <c r="H557" s="3">
        <v>128</v>
      </c>
      <c r="I557" s="3">
        <v>129</v>
      </c>
      <c r="J557" s="3">
        <v>250</v>
      </c>
      <c r="K557" s="3">
        <f t="shared" si="11"/>
        <v>0.25</v>
      </c>
      <c r="L557" s="3">
        <f t="shared" si="10"/>
        <v>4</v>
      </c>
      <c r="M557" s="3"/>
      <c r="N557" s="3"/>
      <c r="O557" s="3"/>
      <c r="P557" s="3"/>
      <c r="Q557" s="3"/>
      <c r="R557" s="3"/>
      <c r="S557" s="3"/>
      <c r="T557" s="3"/>
      <c r="U557" s="3"/>
      <c r="V557" s="3"/>
      <c r="W557" s="3"/>
      <c r="X557" s="3"/>
      <c r="Y557" s="3"/>
      <c r="Z557" s="3"/>
      <c r="AA557" s="3"/>
      <c r="AB557" s="3"/>
    </row>
    <row r="558" spans="1:28" x14ac:dyDescent="0.2">
      <c r="A558" s="3">
        <v>11516</v>
      </c>
      <c r="B558" s="3" t="str">
        <f>VLOOKUP(A558,'QAQC ID Reference Page'!A$1:G$10999,2,FALSE)</f>
        <v>OBS1121</v>
      </c>
      <c r="C558" s="11">
        <f>VLOOKUP(A558,'QAQC ID Reference Page'!A$1:G$10999,3,FALSE)</f>
        <v>44516</v>
      </c>
      <c r="D558" s="12">
        <f>VLOOKUP(A558,'QAQC ID Reference Page'!A$1:G$10999,4,FALSE)</f>
        <v>0.34513888888888888</v>
      </c>
      <c r="E558" s="3">
        <f>VLOOKUP(A558,'QAQC ID Reference Page'!A$1:G$10999,5,FALSE)</f>
        <v>1037</v>
      </c>
      <c r="F558" s="3" t="str">
        <f>VLOOKUP(A558,'QAQC ID Reference Page'!A$2:G$10999,6,FALSE)</f>
        <v>MR</v>
      </c>
      <c r="G558" s="3" t="str">
        <f>VLOOKUP(A558,'QAQC ID Reference Page'!A$2:G$10999,7,FALSE)</f>
        <v>B</v>
      </c>
      <c r="H558" s="3">
        <v>128</v>
      </c>
      <c r="I558" s="3">
        <v>133</v>
      </c>
      <c r="J558" s="3">
        <v>250</v>
      </c>
      <c r="K558" s="3">
        <f t="shared" si="11"/>
        <v>0.25</v>
      </c>
      <c r="L558" s="3">
        <f t="shared" si="10"/>
        <v>20</v>
      </c>
      <c r="M558" s="3"/>
      <c r="N558" s="3"/>
      <c r="O558" s="3"/>
      <c r="P558" s="3"/>
      <c r="Q558" s="3"/>
      <c r="R558" s="3"/>
      <c r="S558" s="3"/>
      <c r="T558" s="3"/>
      <c r="U558" s="3"/>
      <c r="V558" s="3"/>
      <c r="W558" s="3"/>
      <c r="X558" s="3"/>
      <c r="Y558" s="3"/>
      <c r="Z558" s="3"/>
      <c r="AA558" s="3"/>
      <c r="AB558" s="3"/>
    </row>
    <row r="559" spans="1:28" x14ac:dyDescent="0.2">
      <c r="A559" s="3">
        <v>11517</v>
      </c>
      <c r="B559" s="3" t="str">
        <f>VLOOKUP(A559,'QAQC ID Reference Page'!A$1:G$10999,2,FALSE)</f>
        <v>OBS1121</v>
      </c>
      <c r="C559" s="11">
        <f>VLOOKUP(A559,'QAQC ID Reference Page'!A$1:G$10999,3,FALSE)</f>
        <v>44516</v>
      </c>
      <c r="D559" s="12">
        <f>VLOOKUP(A559,'QAQC ID Reference Page'!A$1:G$10999,4,FALSE)</f>
        <v>0.31666666666666665</v>
      </c>
      <c r="E559" s="3">
        <f>VLOOKUP(A559,'QAQC ID Reference Page'!A$1:G$10999,5,FALSE)</f>
        <v>1044</v>
      </c>
      <c r="F559" s="3" t="str">
        <f>VLOOKUP(A559,'QAQC ID Reference Page'!A$2:G$10999,6,FALSE)</f>
        <v>DR</v>
      </c>
      <c r="G559" s="3" t="str">
        <f>VLOOKUP(A559,'QAQC ID Reference Page'!A$2:G$10999,7,FALSE)</f>
        <v>B</v>
      </c>
      <c r="H559" s="3">
        <v>125</v>
      </c>
      <c r="I559" s="3">
        <v>131</v>
      </c>
      <c r="J559" s="3">
        <v>250</v>
      </c>
      <c r="K559" s="3">
        <f t="shared" si="11"/>
        <v>0.25</v>
      </c>
      <c r="L559" s="3">
        <f t="shared" si="10"/>
        <v>24</v>
      </c>
      <c r="M559" s="3"/>
      <c r="N559" s="3"/>
      <c r="O559" s="3"/>
      <c r="P559" s="3"/>
      <c r="Q559" s="3"/>
      <c r="R559" s="3"/>
      <c r="S559" s="3"/>
      <c r="T559" s="3"/>
      <c r="U559" s="3"/>
      <c r="V559" s="3"/>
      <c r="W559" s="3"/>
      <c r="X559" s="3"/>
      <c r="Y559" s="3"/>
      <c r="Z559" s="3"/>
      <c r="AA559" s="3"/>
      <c r="AB559" s="3"/>
    </row>
    <row r="560" spans="1:28" x14ac:dyDescent="0.2">
      <c r="A560" s="3">
        <v>11518</v>
      </c>
      <c r="B560" s="3" t="str">
        <f>VLOOKUP(A560,'QAQC ID Reference Page'!A$1:G$10999,2,FALSE)</f>
        <v>OBS1121</v>
      </c>
      <c r="C560" s="11">
        <f>VLOOKUP(A560,'QAQC ID Reference Page'!A$1:G$10999,3,FALSE)</f>
        <v>44516</v>
      </c>
      <c r="D560" s="12">
        <f>VLOOKUP(A560,'QAQC ID Reference Page'!A$1:G$10999,4,FALSE)</f>
        <v>0.28749999999999998</v>
      </c>
      <c r="E560" s="3">
        <f>VLOOKUP(A560,'QAQC ID Reference Page'!A$1:G$10999,5,FALSE)</f>
        <v>1006</v>
      </c>
      <c r="F560" s="3" t="str">
        <f>VLOOKUP(A560,'QAQC ID Reference Page'!A$2:G$10999,6,FALSE)</f>
        <v>EFR</v>
      </c>
      <c r="G560" s="3" t="str">
        <f>VLOOKUP(A560,'QAQC ID Reference Page'!A$2:G$10999,7,FALSE)</f>
        <v>S</v>
      </c>
      <c r="H560" s="3">
        <v>125</v>
      </c>
      <c r="I560" s="3">
        <v>131</v>
      </c>
      <c r="J560" s="3">
        <v>250</v>
      </c>
      <c r="K560" s="3">
        <f t="shared" si="11"/>
        <v>0.25</v>
      </c>
      <c r="L560" s="3">
        <f t="shared" si="10"/>
        <v>24</v>
      </c>
      <c r="M560" s="3"/>
      <c r="N560" s="3"/>
      <c r="O560" s="3"/>
      <c r="P560" s="3"/>
      <c r="Q560" s="3"/>
      <c r="R560" s="3"/>
      <c r="S560" s="3"/>
      <c r="T560" s="3"/>
      <c r="U560" s="3"/>
      <c r="V560" s="3"/>
      <c r="W560" s="3"/>
      <c r="X560" s="3"/>
      <c r="Y560" s="3"/>
      <c r="Z560" s="3"/>
      <c r="AA560" s="3"/>
      <c r="AB560" s="3"/>
    </row>
    <row r="561" spans="1:28" x14ac:dyDescent="0.2">
      <c r="A561" s="3">
        <v>11519</v>
      </c>
      <c r="B561" s="3" t="str">
        <f>VLOOKUP(A561,'QAQC ID Reference Page'!A$1:G$10999,2,FALSE)</f>
        <v>OBS1121</v>
      </c>
      <c r="C561" s="11">
        <f>VLOOKUP(A561,'QAQC ID Reference Page'!A$1:G$10999,3,FALSE)</f>
        <v>44516</v>
      </c>
      <c r="D561" s="12">
        <f>VLOOKUP(A561,'QAQC ID Reference Page'!A$1:G$10999,4,FALSE)</f>
        <v>0.41666666666666669</v>
      </c>
      <c r="E561" s="3">
        <f>VLOOKUP(A561,'QAQC ID Reference Page'!A$1:G$10999,5,FALSE)</f>
        <v>1004</v>
      </c>
      <c r="F561" s="3" t="str">
        <f>VLOOKUP(A561,'QAQC ID Reference Page'!A$2:G$10999,6,FALSE)</f>
        <v>I7C</v>
      </c>
      <c r="G561" s="3" t="str">
        <f>VLOOKUP(A561,'QAQC ID Reference Page'!A$2:G$10999,7,FALSE)</f>
        <v>S</v>
      </c>
      <c r="H561" s="3">
        <v>128</v>
      </c>
      <c r="I561" s="3">
        <v>133</v>
      </c>
      <c r="J561" s="3">
        <v>250</v>
      </c>
      <c r="K561" s="3">
        <f t="shared" si="11"/>
        <v>0.25</v>
      </c>
      <c r="L561" s="3">
        <f t="shared" si="10"/>
        <v>20</v>
      </c>
      <c r="M561" s="3"/>
      <c r="N561" s="3"/>
      <c r="O561" s="3"/>
      <c r="P561" s="3"/>
      <c r="Q561" s="3"/>
      <c r="R561" s="3"/>
      <c r="S561" s="3"/>
      <c r="T561" s="3"/>
      <c r="U561" s="3"/>
      <c r="V561" s="3"/>
      <c r="W561" s="3"/>
      <c r="X561" s="3"/>
      <c r="Y561" s="3"/>
      <c r="Z561" s="3"/>
      <c r="AA561" s="3"/>
      <c r="AB561" s="3"/>
    </row>
    <row r="562" spans="1:28" x14ac:dyDescent="0.2">
      <c r="A562" s="3">
        <v>11520</v>
      </c>
      <c r="B562" s="3" t="str">
        <f>VLOOKUP(A562,'QAQC ID Reference Page'!A$1:G$10999,2,FALSE)</f>
        <v>OBS1121</v>
      </c>
      <c r="C562" s="11">
        <f>VLOOKUP(A562,'QAQC ID Reference Page'!A$1:G$10999,3,FALSE)</f>
        <v>44516</v>
      </c>
      <c r="D562" s="12">
        <f>VLOOKUP(A562,'QAQC ID Reference Page'!A$1:G$10999,4,FALSE)</f>
        <v>0.46180555555555558</v>
      </c>
      <c r="E562" s="3">
        <f>VLOOKUP(A562,'QAQC ID Reference Page'!A$1:G$10999,5,FALSE)</f>
        <v>1019</v>
      </c>
      <c r="F562" s="3" t="str">
        <f>VLOOKUP(A562,'QAQC ID Reference Page'!A$2:G$10999,6,FALSE)</f>
        <v>G9</v>
      </c>
      <c r="G562" s="3" t="str">
        <f>VLOOKUP(A562,'QAQC ID Reference Page'!A$2:G$10999,7,FALSE)</f>
        <v>S</v>
      </c>
      <c r="H562" s="3">
        <v>131</v>
      </c>
      <c r="I562" s="3">
        <v>139</v>
      </c>
      <c r="J562" s="3">
        <v>250</v>
      </c>
      <c r="K562" s="3">
        <f t="shared" si="11"/>
        <v>0.25</v>
      </c>
      <c r="L562" s="3">
        <f t="shared" si="10"/>
        <v>32</v>
      </c>
      <c r="M562" s="3"/>
      <c r="N562" s="3"/>
      <c r="O562" s="3"/>
      <c r="P562" s="3"/>
      <c r="Q562" s="3"/>
      <c r="R562" s="3"/>
      <c r="S562" s="3"/>
      <c r="T562" s="3"/>
      <c r="U562" s="3"/>
      <c r="V562" s="3"/>
      <c r="W562" s="3"/>
      <c r="X562" s="3"/>
      <c r="Y562" s="3"/>
      <c r="Z562" s="3"/>
      <c r="AA562" s="3"/>
      <c r="AB562" s="3"/>
    </row>
    <row r="563" spans="1:28" x14ac:dyDescent="0.2">
      <c r="A563" s="3">
        <v>11521</v>
      </c>
      <c r="B563" s="3" t="str">
        <f>VLOOKUP(A563,'QAQC ID Reference Page'!A$1:G$10999,2,FALSE)</f>
        <v>OBS1121</v>
      </c>
      <c r="C563" s="11">
        <f>VLOOKUP(A563,'QAQC ID Reference Page'!A$1:G$10999,3,FALSE)</f>
        <v>44516</v>
      </c>
      <c r="D563" s="12">
        <f>VLOOKUP(A563,'QAQC ID Reference Page'!A$1:G$10999,4,FALSE)</f>
        <v>0.28749999999999998</v>
      </c>
      <c r="E563" s="3">
        <f>VLOOKUP(A563,'QAQC ID Reference Page'!A$1:G$10999,5,FALSE)</f>
        <v>1027</v>
      </c>
      <c r="F563" s="3" t="str">
        <f>VLOOKUP(A563,'QAQC ID Reference Page'!A$2:G$10999,6,FALSE)</f>
        <v>EFR</v>
      </c>
      <c r="G563" s="3" t="str">
        <f>VLOOKUP(A563,'QAQC ID Reference Page'!A$2:G$10999,7,FALSE)</f>
        <v>B</v>
      </c>
      <c r="H563" s="3">
        <v>131</v>
      </c>
      <c r="I563" s="3">
        <v>136</v>
      </c>
      <c r="J563" s="3">
        <v>250</v>
      </c>
      <c r="K563" s="3">
        <f t="shared" si="11"/>
        <v>0.25</v>
      </c>
      <c r="L563" s="3">
        <f t="shared" si="10"/>
        <v>20</v>
      </c>
      <c r="M563" s="3"/>
      <c r="N563" s="3"/>
      <c r="O563" s="3"/>
      <c r="P563" s="3"/>
      <c r="Q563" s="3"/>
      <c r="R563" s="3"/>
      <c r="S563" s="3"/>
      <c r="T563" s="3"/>
      <c r="U563" s="3"/>
      <c r="V563" s="3"/>
      <c r="W563" s="3"/>
      <c r="X563" s="3"/>
      <c r="Y563" s="3"/>
      <c r="Z563" s="3"/>
      <c r="AA563" s="3"/>
      <c r="AB563" s="3"/>
    </row>
    <row r="564" spans="1:28" x14ac:dyDescent="0.2">
      <c r="A564" s="3">
        <v>11522</v>
      </c>
      <c r="B564" s="3" t="str">
        <f>VLOOKUP(A564,'QAQC ID Reference Page'!A$1:G$10999,2,FALSE)</f>
        <v>OBS1121</v>
      </c>
      <c r="C564" s="11">
        <f>VLOOKUP(A564,'QAQC ID Reference Page'!A$1:G$10999,3,FALSE)</f>
        <v>44516</v>
      </c>
      <c r="D564" s="12">
        <f>VLOOKUP(A564,'QAQC ID Reference Page'!A$1:G$10999,4,FALSE)</f>
        <v>0.40416666666666667</v>
      </c>
      <c r="E564" s="3">
        <f>VLOOKUP(A564,'QAQC ID Reference Page'!A$1:G$10999,5,FALSE)</f>
        <v>1035</v>
      </c>
      <c r="F564" s="3" t="str">
        <f>VLOOKUP(A564,'QAQC ID Reference Page'!A$2:G$10999,6,FALSE)</f>
        <v>I9</v>
      </c>
      <c r="G564" s="3" t="str">
        <f>VLOOKUP(A564,'QAQC ID Reference Page'!A$2:G$10999,7,FALSE)</f>
        <v>S</v>
      </c>
      <c r="H564" s="3">
        <v>130</v>
      </c>
      <c r="I564" s="3">
        <v>135</v>
      </c>
      <c r="J564" s="3">
        <v>250</v>
      </c>
      <c r="K564" s="3">
        <f t="shared" si="11"/>
        <v>0.25</v>
      </c>
      <c r="L564" s="3">
        <f t="shared" si="10"/>
        <v>20</v>
      </c>
      <c r="M564" s="3"/>
      <c r="N564" s="3"/>
      <c r="O564" s="3"/>
      <c r="P564" s="3"/>
      <c r="Q564" s="3"/>
      <c r="R564" s="3"/>
      <c r="S564" s="3"/>
      <c r="T564" s="3"/>
      <c r="U564" s="3"/>
      <c r="V564" s="3"/>
      <c r="W564" s="3"/>
      <c r="X564" s="3"/>
      <c r="Y564" s="3"/>
      <c r="Z564" s="3"/>
      <c r="AA564" s="3"/>
      <c r="AB564" s="3"/>
    </row>
    <row r="565" spans="1:28" x14ac:dyDescent="0.2">
      <c r="A565" s="3">
        <v>11523</v>
      </c>
      <c r="B565" s="3" t="str">
        <f>VLOOKUP(A565,'QAQC ID Reference Page'!A$1:G$10999,2,FALSE)</f>
        <v>OBS1121</v>
      </c>
      <c r="C565" s="11">
        <f>VLOOKUP(A565,'QAQC ID Reference Page'!A$1:G$10999,3,FALSE)</f>
        <v>44516</v>
      </c>
      <c r="D565" s="12">
        <f>VLOOKUP(A565,'QAQC ID Reference Page'!A$1:G$10999,4,FALSE)</f>
        <v>0.38958333333333334</v>
      </c>
      <c r="E565" s="3">
        <f>VLOOKUP(A565,'QAQC ID Reference Page'!A$1:G$10999,5,FALSE)</f>
        <v>1005</v>
      </c>
      <c r="F565" s="3" t="str">
        <f>VLOOKUP(A565,'QAQC ID Reference Page'!A$2:G$10999,6,FALSE)</f>
        <v>BR</v>
      </c>
      <c r="G565" s="3" t="str">
        <f>VLOOKUP(A565,'QAQC ID Reference Page'!A$2:G$10999,7,FALSE)</f>
        <v>S</v>
      </c>
      <c r="H565" s="3">
        <v>133</v>
      </c>
      <c r="I565" s="3">
        <v>136</v>
      </c>
      <c r="J565" s="3">
        <v>250</v>
      </c>
      <c r="K565" s="3">
        <f t="shared" si="11"/>
        <v>0.25</v>
      </c>
      <c r="L565" s="3">
        <f t="shared" si="10"/>
        <v>12</v>
      </c>
      <c r="M565" s="3"/>
      <c r="N565" s="3"/>
      <c r="O565" s="3"/>
      <c r="P565" s="3"/>
      <c r="Q565" s="3"/>
      <c r="R565" s="3"/>
      <c r="S565" s="3"/>
      <c r="T565" s="3"/>
      <c r="U565" s="3"/>
      <c r="V565" s="3"/>
      <c r="W565" s="3"/>
      <c r="X565" s="3"/>
      <c r="Y565" s="3"/>
      <c r="Z565" s="3"/>
      <c r="AA565" s="3"/>
      <c r="AB565" s="3"/>
    </row>
    <row r="566" spans="1:28" x14ac:dyDescent="0.2">
      <c r="A566" s="3">
        <v>11524</v>
      </c>
      <c r="B566" s="3" t="str">
        <f>VLOOKUP(A566,'QAQC ID Reference Page'!A$1:G$10999,2,FALSE)</f>
        <v>OBS1121</v>
      </c>
      <c r="C566" s="11">
        <f>VLOOKUP(A566,'QAQC ID Reference Page'!A$1:G$10999,3,FALSE)</f>
        <v>44518</v>
      </c>
      <c r="D566" s="12">
        <f>VLOOKUP(A566,'QAQC ID Reference Page'!A$1:G$10999,4,FALSE)</f>
        <v>0.53055555555555556</v>
      </c>
      <c r="E566" s="3">
        <f>VLOOKUP(A566,'QAQC ID Reference Page'!A$1:G$10999,5,FALSE)</f>
        <v>1020</v>
      </c>
      <c r="F566" s="3" t="str">
        <f>VLOOKUP(A566,'QAQC ID Reference Page'!A$2:G$10999,6,FALSE)</f>
        <v>B1</v>
      </c>
      <c r="G566" s="3" t="str">
        <f>VLOOKUP(A566,'QAQC ID Reference Page'!A$2:G$10999,7,FALSE)</f>
        <v>S</v>
      </c>
      <c r="H566" s="3">
        <v>130</v>
      </c>
      <c r="I566" s="3">
        <v>153</v>
      </c>
      <c r="J566" s="3">
        <v>250</v>
      </c>
      <c r="K566" s="3">
        <f t="shared" si="11"/>
        <v>0.25</v>
      </c>
      <c r="L566" s="3">
        <f t="shared" si="10"/>
        <v>92</v>
      </c>
      <c r="M566" s="3"/>
      <c r="N566" s="3"/>
      <c r="O566" s="3"/>
      <c r="P566" s="3"/>
      <c r="Q566" s="3"/>
      <c r="R566" s="3"/>
      <c r="S566" s="3"/>
      <c r="T566" s="3"/>
      <c r="U566" s="3"/>
      <c r="V566" s="3"/>
      <c r="W566" s="3"/>
      <c r="X566" s="3"/>
      <c r="Y566" s="3"/>
      <c r="Z566" s="3"/>
      <c r="AA566" s="3"/>
      <c r="AB566" s="3"/>
    </row>
    <row r="567" spans="1:28" x14ac:dyDescent="0.2">
      <c r="A567" s="3">
        <v>11525</v>
      </c>
      <c r="B567" s="3" t="str">
        <f>VLOOKUP(A567,'QAQC ID Reference Page'!A$1:G$10999,2,FALSE)</f>
        <v>OBS1121</v>
      </c>
      <c r="C567" s="11">
        <f>VLOOKUP(A567,'QAQC ID Reference Page'!A$1:G$10999,3,FALSE)</f>
        <v>44518</v>
      </c>
      <c r="D567" s="12">
        <f>VLOOKUP(A567,'QAQC ID Reference Page'!A$1:G$10999,4,FALSE)</f>
        <v>0.49652777777777779</v>
      </c>
      <c r="E567" s="3">
        <f>VLOOKUP(A567,'QAQC ID Reference Page'!A$1:G$10999,5,FALSE)</f>
        <v>1041</v>
      </c>
      <c r="F567" s="3" t="str">
        <f>VLOOKUP(A567,'QAQC ID Reference Page'!A$2:G$10999,6,FALSE)</f>
        <v>E1</v>
      </c>
      <c r="G567" s="3" t="str">
        <f>VLOOKUP(A567,'QAQC ID Reference Page'!A$2:G$10999,7,FALSE)</f>
        <v>S</v>
      </c>
      <c r="H567" s="3">
        <v>131</v>
      </c>
      <c r="I567" s="3">
        <v>150</v>
      </c>
      <c r="J567" s="3">
        <v>250</v>
      </c>
      <c r="K567" s="3">
        <f t="shared" si="11"/>
        <v>0.25</v>
      </c>
      <c r="L567" s="3">
        <f t="shared" si="10"/>
        <v>76</v>
      </c>
      <c r="M567" s="3"/>
      <c r="N567" s="3"/>
      <c r="O567" s="3"/>
      <c r="P567" s="3"/>
      <c r="Q567" s="3"/>
      <c r="R567" s="3"/>
      <c r="S567" s="3"/>
      <c r="T567" s="3"/>
      <c r="U567" s="3"/>
      <c r="V567" s="3"/>
      <c r="W567" s="3"/>
      <c r="X567" s="3"/>
      <c r="Y567" s="3"/>
      <c r="Z567" s="3"/>
      <c r="AA567" s="3"/>
      <c r="AB567" s="3"/>
    </row>
    <row r="568" spans="1:28" x14ac:dyDescent="0.2">
      <c r="A568" s="3">
        <v>11526</v>
      </c>
      <c r="B568" s="3" t="str">
        <f>VLOOKUP(A568,'QAQC ID Reference Page'!A$1:G$10999,2,FALSE)</f>
        <v>OBS1121</v>
      </c>
      <c r="C568" s="11">
        <f>VLOOKUP(A568,'QAQC ID Reference Page'!A$1:G$10999,3,FALSE)</f>
        <v>44518</v>
      </c>
      <c r="D568" s="12">
        <f>VLOOKUP(A568,'QAQC ID Reference Page'!A$1:G$10999,4,FALSE)</f>
        <v>0.50763888888888886</v>
      </c>
      <c r="E568" s="3">
        <f>VLOOKUP(A568,'QAQC ID Reference Page'!A$1:G$10999,5,FALSE)</f>
        <v>1028</v>
      </c>
      <c r="F568" s="3" t="str">
        <f>VLOOKUP(A568,'QAQC ID Reference Page'!A$2:G$10999,6,FALSE)</f>
        <v>D1</v>
      </c>
      <c r="G568" s="3" t="str">
        <f>VLOOKUP(A568,'QAQC ID Reference Page'!A$2:G$10999,7,FALSE)</f>
        <v>S</v>
      </c>
      <c r="H568" s="3">
        <v>134</v>
      </c>
      <c r="I568" s="3">
        <v>151</v>
      </c>
      <c r="J568" s="3">
        <v>250</v>
      </c>
      <c r="K568" s="3">
        <f t="shared" si="11"/>
        <v>0.25</v>
      </c>
      <c r="L568" s="3">
        <f t="shared" si="10"/>
        <v>68</v>
      </c>
      <c r="M568" s="3"/>
      <c r="N568" s="3"/>
      <c r="O568" s="3"/>
      <c r="P568" s="3"/>
      <c r="Q568" s="3"/>
      <c r="R568" s="3"/>
      <c r="S568" s="3"/>
      <c r="T568" s="3"/>
      <c r="U568" s="3"/>
      <c r="V568" s="3"/>
      <c r="W568" s="3"/>
      <c r="X568" s="3"/>
      <c r="Y568" s="3"/>
      <c r="Z568" s="3"/>
      <c r="AA568" s="3"/>
      <c r="AB568" s="3"/>
    </row>
    <row r="569" spans="1:28" x14ac:dyDescent="0.2">
      <c r="A569" s="3">
        <v>11527</v>
      </c>
      <c r="B569" s="3" t="str">
        <f>VLOOKUP(A569,'QAQC ID Reference Page'!A$1:G$10999,2,FALSE)</f>
        <v>OBS1121</v>
      </c>
      <c r="C569" s="11">
        <f>VLOOKUP(A569,'QAQC ID Reference Page'!A$1:G$10999,3,FALSE)</f>
        <v>44518</v>
      </c>
      <c r="D569" s="12">
        <f>VLOOKUP(A569,'QAQC ID Reference Page'!A$1:G$10999,4,FALSE)</f>
        <v>0.54791666666666672</v>
      </c>
      <c r="E569" s="3">
        <f>VLOOKUP(A569,'QAQC ID Reference Page'!A$1:G$10999,5,FALSE)</f>
        <v>1017</v>
      </c>
      <c r="F569" s="3" t="str">
        <f>VLOOKUP(A569,'QAQC ID Reference Page'!A$2:G$10999,6,FALSE)</f>
        <v>B4</v>
      </c>
      <c r="G569" s="3" t="str">
        <f>VLOOKUP(A569,'QAQC ID Reference Page'!A$2:G$10999,7,FALSE)</f>
        <v>B</v>
      </c>
      <c r="H569" s="3">
        <v>132</v>
      </c>
      <c r="I569" s="3">
        <v>149</v>
      </c>
      <c r="J569" s="3">
        <v>250</v>
      </c>
      <c r="K569" s="3">
        <f t="shared" si="11"/>
        <v>0.25</v>
      </c>
      <c r="L569" s="3">
        <f t="shared" si="10"/>
        <v>68</v>
      </c>
      <c r="M569" s="3"/>
      <c r="N569" s="3"/>
      <c r="O569" s="3"/>
      <c r="P569" s="3"/>
      <c r="Q569" s="3"/>
      <c r="R569" s="3"/>
      <c r="S569" s="3"/>
      <c r="T569" s="3"/>
      <c r="U569" s="3"/>
      <c r="V569" s="3"/>
      <c r="W569" s="3"/>
      <c r="X569" s="3"/>
      <c r="Y569" s="3"/>
      <c r="Z569" s="3"/>
      <c r="AA569" s="3"/>
      <c r="AB569" s="3"/>
    </row>
    <row r="570" spans="1:28" x14ac:dyDescent="0.2">
      <c r="A570" s="3">
        <v>11528</v>
      </c>
      <c r="B570" s="3" t="str">
        <f>VLOOKUP(A570,'QAQC ID Reference Page'!A$1:G$10999,2,FALSE)</f>
        <v>OBS1121</v>
      </c>
      <c r="C570" s="11">
        <f>VLOOKUP(A570,'QAQC ID Reference Page'!A$1:G$10999,3,FALSE)</f>
        <v>44518</v>
      </c>
      <c r="D570" s="12">
        <f>VLOOKUP(A570,'QAQC ID Reference Page'!A$1:G$10999,4,FALSE)</f>
        <v>0.52152777777777781</v>
      </c>
      <c r="E570" s="3">
        <f>VLOOKUP(A570,'QAQC ID Reference Page'!A$1:G$10999,5,FALSE)</f>
        <v>1042</v>
      </c>
      <c r="F570" s="3" t="str">
        <f>VLOOKUP(A570,'QAQC ID Reference Page'!A$2:G$10999,6,FALSE)</f>
        <v>C1</v>
      </c>
      <c r="G570" s="3" t="str">
        <f>VLOOKUP(A570,'QAQC ID Reference Page'!A$2:G$10999,7,FALSE)</f>
        <v>S</v>
      </c>
      <c r="H570" s="3">
        <v>130</v>
      </c>
      <c r="I570" s="3">
        <v>151</v>
      </c>
      <c r="J570" s="3">
        <v>250</v>
      </c>
      <c r="K570" s="3">
        <f t="shared" si="11"/>
        <v>0.25</v>
      </c>
      <c r="L570" s="3">
        <f t="shared" si="10"/>
        <v>84</v>
      </c>
      <c r="M570" s="3"/>
      <c r="N570" s="3"/>
      <c r="O570" s="3"/>
      <c r="P570" s="3"/>
      <c r="Q570" s="3"/>
      <c r="R570" s="3"/>
      <c r="S570" s="3"/>
      <c r="T570" s="3"/>
      <c r="U570" s="3"/>
      <c r="V570" s="3"/>
      <c r="W570" s="3"/>
      <c r="X570" s="3"/>
      <c r="Y570" s="3"/>
      <c r="Z570" s="3"/>
      <c r="AA570" s="3"/>
      <c r="AB570" s="3"/>
    </row>
    <row r="571" spans="1:28" x14ac:dyDescent="0.2">
      <c r="A571" s="3">
        <v>11529</v>
      </c>
      <c r="B571" s="3" t="str">
        <f>VLOOKUP(A571,'QAQC ID Reference Page'!A$1:G$10999,2,FALSE)</f>
        <v>OBS1121</v>
      </c>
      <c r="C571" s="11">
        <f>VLOOKUP(A571,'QAQC ID Reference Page'!A$1:G$10999,3,FALSE)</f>
        <v>44518</v>
      </c>
      <c r="D571" s="12">
        <f>VLOOKUP(A571,'QAQC ID Reference Page'!A$1:G$10999,4,FALSE)</f>
        <v>0.54791666666666672</v>
      </c>
      <c r="E571" s="3">
        <f>VLOOKUP(A571,'QAQC ID Reference Page'!A$1:G$10999,5,FALSE)</f>
        <v>1003</v>
      </c>
      <c r="F571" s="3" t="str">
        <f>VLOOKUP(A571,'QAQC ID Reference Page'!A$2:G$10999,6,FALSE)</f>
        <v>B4</v>
      </c>
      <c r="G571" s="3" t="str">
        <f>VLOOKUP(A571,'QAQC ID Reference Page'!A$2:G$10999,7,FALSE)</f>
        <v>S</v>
      </c>
      <c r="H571" s="3">
        <v>132</v>
      </c>
      <c r="I571" s="3">
        <v>149</v>
      </c>
      <c r="J571" s="3">
        <v>250</v>
      </c>
      <c r="K571" s="3">
        <f t="shared" si="11"/>
        <v>0.25</v>
      </c>
      <c r="L571" s="3">
        <f t="shared" si="10"/>
        <v>68</v>
      </c>
      <c r="M571" s="3"/>
      <c r="N571" s="3"/>
      <c r="O571" s="3"/>
      <c r="P571" s="3"/>
      <c r="Q571" s="3"/>
      <c r="R571" s="3"/>
      <c r="S571" s="3"/>
      <c r="T571" s="3"/>
      <c r="U571" s="3"/>
      <c r="V571" s="3"/>
      <c r="W571" s="3"/>
      <c r="X571" s="3"/>
      <c r="Y571" s="3"/>
      <c r="Z571" s="3"/>
      <c r="AA571" s="3"/>
      <c r="AB571" s="3"/>
    </row>
    <row r="572" spans="1:28" x14ac:dyDescent="0.2">
      <c r="A572" s="3">
        <v>11530</v>
      </c>
      <c r="B572" s="3" t="str">
        <f>VLOOKUP(A572,'QAQC ID Reference Page'!A$1:G$10999,2,FALSE)</f>
        <v>OBS1121</v>
      </c>
      <c r="C572" s="11">
        <f>VLOOKUP(A572,'QAQC ID Reference Page'!A$1:G$10999,3,FALSE)</f>
        <v>44518</v>
      </c>
      <c r="D572" s="12">
        <f>VLOOKUP(A572,'QAQC ID Reference Page'!A$1:G$10999,4,FALSE)</f>
        <v>0.35416666666666669</v>
      </c>
      <c r="E572" s="3">
        <f>VLOOKUP(A572,'QAQC ID Reference Page'!A$1:G$10999,5,FALSE)</f>
        <v>1009</v>
      </c>
      <c r="F572" s="3" t="str">
        <f>VLOOKUP(A572,'QAQC ID Reference Page'!A$2:G$10999,6,FALSE)</f>
        <v>WB</v>
      </c>
      <c r="G572" s="3" t="str">
        <f>VLOOKUP(A572,'QAQC ID Reference Page'!A$2:G$10999,7,FALSE)</f>
        <v>S</v>
      </c>
      <c r="H572" s="3">
        <v>132</v>
      </c>
      <c r="I572" s="3">
        <v>143</v>
      </c>
      <c r="J572" s="3">
        <v>250</v>
      </c>
      <c r="K572" s="3">
        <f t="shared" si="11"/>
        <v>0.25</v>
      </c>
      <c r="L572" s="3">
        <f t="shared" si="10"/>
        <v>44</v>
      </c>
      <c r="M572" s="3"/>
      <c r="N572" s="3"/>
      <c r="O572" s="3"/>
      <c r="P572" s="3"/>
      <c r="Q572" s="3"/>
      <c r="R572" s="3"/>
      <c r="S572" s="3"/>
      <c r="T572" s="3"/>
      <c r="U572" s="3"/>
      <c r="V572" s="3"/>
      <c r="W572" s="3"/>
      <c r="X572" s="3"/>
      <c r="Y572" s="3"/>
      <c r="Z572" s="3"/>
      <c r="AA572" s="3"/>
      <c r="AB572" s="3"/>
    </row>
    <row r="573" spans="1:28" x14ac:dyDescent="0.2">
      <c r="A573" s="3">
        <v>11531</v>
      </c>
      <c r="B573" s="3" t="str">
        <f>VLOOKUP(A573,'QAQC ID Reference Page'!A$1:G$10999,2,FALSE)</f>
        <v>OBS1121</v>
      </c>
      <c r="C573" s="11">
        <f>VLOOKUP(A573,'QAQC ID Reference Page'!A$1:G$10999,3,FALSE)</f>
        <v>44518</v>
      </c>
      <c r="D573" s="12">
        <f>VLOOKUP(A573,'QAQC ID Reference Page'!A$1:G$10999,4,FALSE)</f>
        <v>0.48194444444444445</v>
      </c>
      <c r="E573" s="3">
        <f>VLOOKUP(A573,'QAQC ID Reference Page'!A$1:G$10999,5,FALSE)</f>
        <v>1006</v>
      </c>
      <c r="F573" s="3" t="str">
        <f>VLOOKUP(A573,'QAQC ID Reference Page'!A$2:G$10999,6,FALSE)</f>
        <v>BLB</v>
      </c>
      <c r="G573" s="3" t="str">
        <f>VLOOKUP(A573,'QAQC ID Reference Page'!A$2:G$10999,7,FALSE)</f>
        <v>S</v>
      </c>
      <c r="H573" s="3">
        <v>134</v>
      </c>
      <c r="I573" s="3">
        <v>151</v>
      </c>
      <c r="J573" s="3">
        <v>250</v>
      </c>
      <c r="K573" s="3">
        <f t="shared" si="11"/>
        <v>0.25</v>
      </c>
      <c r="L573" s="3">
        <f t="shared" si="10"/>
        <v>68</v>
      </c>
      <c r="M573" s="3"/>
      <c r="N573" s="3"/>
      <c r="O573" s="3"/>
      <c r="P573" s="3"/>
      <c r="Q573" s="3"/>
      <c r="R573" s="3"/>
      <c r="S573" s="3"/>
      <c r="T573" s="3"/>
      <c r="U573" s="3"/>
      <c r="V573" s="3"/>
      <c r="W573" s="3"/>
      <c r="X573" s="3"/>
      <c r="Y573" s="3"/>
      <c r="Z573" s="3"/>
      <c r="AA573" s="3"/>
      <c r="AB573" s="3"/>
    </row>
    <row r="574" spans="1:28" x14ac:dyDescent="0.2">
      <c r="A574" s="3">
        <v>11532</v>
      </c>
      <c r="B574" s="3" t="str">
        <f>VLOOKUP(A574,'QAQC ID Reference Page'!A$1:G$10999,2,FALSE)</f>
        <v>OBS1121</v>
      </c>
      <c r="C574" s="11">
        <f>VLOOKUP(A574,'QAQC ID Reference Page'!A$1:G$10999,3,FALSE)</f>
        <v>44518</v>
      </c>
      <c r="D574" s="12">
        <f>VLOOKUP(A574,'QAQC ID Reference Page'!A$1:G$10999,4,FALSE)</f>
        <v>0.4548611111111111</v>
      </c>
      <c r="E574" s="3">
        <f>VLOOKUP(A574,'QAQC ID Reference Page'!A$1:G$10999,5,FALSE)</f>
        <v>1033</v>
      </c>
      <c r="F574" s="3" t="str">
        <f>VLOOKUP(A574,'QAQC ID Reference Page'!A$2:G$10999,6,FALSE)</f>
        <v>C4</v>
      </c>
      <c r="G574" s="3" t="str">
        <f>VLOOKUP(A574,'QAQC ID Reference Page'!A$2:G$10999,7,FALSE)</f>
        <v>S</v>
      </c>
      <c r="H574" s="3">
        <v>128</v>
      </c>
      <c r="I574" s="3">
        <v>146</v>
      </c>
      <c r="J574" s="3">
        <v>250</v>
      </c>
      <c r="K574" s="3">
        <f t="shared" si="11"/>
        <v>0.25</v>
      </c>
      <c r="L574" s="3">
        <f t="shared" si="10"/>
        <v>72</v>
      </c>
      <c r="M574" s="3"/>
      <c r="N574" s="3"/>
      <c r="O574" s="3"/>
      <c r="P574" s="3"/>
      <c r="Q574" s="3"/>
      <c r="R574" s="3"/>
      <c r="S574" s="3"/>
      <c r="T574" s="3"/>
      <c r="U574" s="3"/>
      <c r="V574" s="3"/>
      <c r="W574" s="3"/>
      <c r="X574" s="3"/>
      <c r="Y574" s="3"/>
      <c r="Z574" s="3"/>
      <c r="AA574" s="3"/>
      <c r="AB574" s="3"/>
    </row>
    <row r="575" spans="1:28" x14ac:dyDescent="0.2">
      <c r="A575" s="3">
        <v>11533</v>
      </c>
      <c r="B575" s="3" t="str">
        <f>VLOOKUP(A575,'QAQC ID Reference Page'!A$1:G$10999,2,FALSE)</f>
        <v>OBS1121</v>
      </c>
      <c r="C575" s="11">
        <f>VLOOKUP(A575,'QAQC ID Reference Page'!A$1:G$10999,3,FALSE)</f>
        <v>44518</v>
      </c>
      <c r="D575" s="12">
        <f>VLOOKUP(A575,'QAQC ID Reference Page'!A$1:G$10999,4,FALSE)</f>
        <v>0.37638888888888888</v>
      </c>
      <c r="E575" s="3">
        <f>VLOOKUP(A575,'QAQC ID Reference Page'!A$1:G$10999,5,FALSE)</f>
        <v>1005</v>
      </c>
      <c r="F575" s="3" t="str">
        <f>VLOOKUP(A575,'QAQC ID Reference Page'!A$2:G$10999,6,FALSE)</f>
        <v>C9</v>
      </c>
      <c r="G575" s="3" t="str">
        <f>VLOOKUP(A575,'QAQC ID Reference Page'!A$2:G$10999,7,FALSE)</f>
        <v>S</v>
      </c>
      <c r="H575" s="3">
        <v>131</v>
      </c>
      <c r="I575" s="3">
        <v>146</v>
      </c>
      <c r="J575" s="3">
        <v>250</v>
      </c>
      <c r="K575" s="3">
        <f t="shared" si="11"/>
        <v>0.25</v>
      </c>
      <c r="L575" s="3">
        <f t="shared" si="10"/>
        <v>60</v>
      </c>
      <c r="M575" s="3"/>
      <c r="N575" s="3"/>
      <c r="O575" s="3"/>
      <c r="P575" s="3"/>
      <c r="Q575" s="3"/>
      <c r="R575" s="3"/>
      <c r="S575" s="3"/>
      <c r="T575" s="3"/>
      <c r="U575" s="3"/>
      <c r="V575" s="3"/>
      <c r="W575" s="3"/>
      <c r="X575" s="3"/>
      <c r="Y575" s="3"/>
      <c r="Z575" s="3"/>
      <c r="AA575" s="3"/>
      <c r="AB575" s="3"/>
    </row>
    <row r="576" spans="1:28" x14ac:dyDescent="0.2">
      <c r="A576" s="3">
        <v>11534</v>
      </c>
      <c r="B576" s="3" t="str">
        <f>VLOOKUP(A576,'QAQC ID Reference Page'!A$1:G$10999,2,FALSE)</f>
        <v>OBS1121</v>
      </c>
      <c r="C576" s="11">
        <f>VLOOKUP(A576,'QAQC ID Reference Page'!A$1:G$10999,3,FALSE)</f>
        <v>44518</v>
      </c>
      <c r="D576" s="12">
        <f>VLOOKUP(A576,'QAQC ID Reference Page'!A$1:G$10999,4,FALSE)</f>
        <v>0.44444444444444442</v>
      </c>
      <c r="E576" s="3">
        <f>VLOOKUP(A576,'QAQC ID Reference Page'!A$1:G$10999,5,FALSE)</f>
        <v>1013</v>
      </c>
      <c r="F576" s="3" t="str">
        <f>VLOOKUP(A576,'QAQC ID Reference Page'!A$2:G$10999,6,FALSE)</f>
        <v>C5-1</v>
      </c>
      <c r="G576" s="3" t="str">
        <f>VLOOKUP(A576,'QAQC ID Reference Page'!A$2:G$10999,7,FALSE)</f>
        <v>S</v>
      </c>
      <c r="H576" s="3">
        <v>133</v>
      </c>
      <c r="I576" s="3">
        <v>148</v>
      </c>
      <c r="J576" s="3">
        <v>250</v>
      </c>
      <c r="K576" s="3">
        <f t="shared" si="11"/>
        <v>0.25</v>
      </c>
      <c r="L576" s="3">
        <f t="shared" si="10"/>
        <v>60</v>
      </c>
      <c r="M576" s="3"/>
      <c r="N576" s="3"/>
      <c r="O576" s="3"/>
      <c r="P576" s="3"/>
      <c r="Q576" s="3"/>
      <c r="R576" s="3"/>
      <c r="S576" s="3"/>
      <c r="T576" s="3"/>
      <c r="U576" s="3"/>
      <c r="V576" s="3"/>
      <c r="W576" s="3"/>
      <c r="X576" s="3"/>
      <c r="Y576" s="3"/>
      <c r="Z576" s="3"/>
      <c r="AA576" s="3"/>
      <c r="AB576" s="3"/>
    </row>
    <row r="577" spans="1:28" x14ac:dyDescent="0.2">
      <c r="A577" s="3">
        <v>11535</v>
      </c>
      <c r="B577" s="3" t="str">
        <f>VLOOKUP(A577,'QAQC ID Reference Page'!A$1:G$10999,2,FALSE)</f>
        <v>OBS1121</v>
      </c>
      <c r="C577" s="11">
        <f>VLOOKUP(A577,'QAQC ID Reference Page'!A$1:G$10999,3,FALSE)</f>
        <v>44518</v>
      </c>
      <c r="D577" s="12">
        <f>VLOOKUP(A577,'QAQC ID Reference Page'!A$1:G$10999,4,FALSE)</f>
        <v>0.47083333333333333</v>
      </c>
      <c r="E577" s="3">
        <f>VLOOKUP(A577,'QAQC ID Reference Page'!A$1:G$10999,5,FALSE)</f>
        <v>1021</v>
      </c>
      <c r="F577" s="3" t="str">
        <f>VLOOKUP(A577,'QAQC ID Reference Page'!A$2:G$10999,6,FALSE)</f>
        <v>WFR</v>
      </c>
      <c r="G577" s="3" t="str">
        <f>VLOOKUP(A577,'QAQC ID Reference Page'!A$2:G$10999,7,FALSE)</f>
        <v>S</v>
      </c>
      <c r="H577" s="3">
        <v>127</v>
      </c>
      <c r="I577" s="3">
        <v>145</v>
      </c>
      <c r="J577" s="3">
        <v>250</v>
      </c>
      <c r="K577" s="3">
        <f t="shared" si="11"/>
        <v>0.25</v>
      </c>
      <c r="L577" s="3">
        <f t="shared" si="10"/>
        <v>72</v>
      </c>
      <c r="M577" s="3"/>
      <c r="N577" s="3"/>
      <c r="O577" s="3"/>
      <c r="P577" s="3"/>
      <c r="Q577" s="3"/>
      <c r="R577" s="3"/>
      <c r="S577" s="3"/>
      <c r="T577" s="3"/>
      <c r="U577" s="3"/>
      <c r="V577" s="3"/>
      <c r="W577" s="3"/>
      <c r="X577" s="3"/>
      <c r="Y577" s="3"/>
      <c r="Z577" s="3"/>
      <c r="AA577" s="3"/>
      <c r="AB577" s="3"/>
    </row>
    <row r="578" spans="1:28" x14ac:dyDescent="0.2">
      <c r="A578" s="3">
        <v>11536</v>
      </c>
      <c r="B578" s="3" t="str">
        <f>VLOOKUP(A578,'QAQC ID Reference Page'!A$1:G$10999,2,FALSE)</f>
        <v>OBS1121</v>
      </c>
      <c r="C578" s="11">
        <f>VLOOKUP(A578,'QAQC ID Reference Page'!A$1:G$10999,3,FALSE)</f>
        <v>44518</v>
      </c>
      <c r="D578" s="12">
        <f>VLOOKUP(A578,'QAQC ID Reference Page'!A$1:G$10999,4,FALSE)</f>
        <v>0.35416666666666669</v>
      </c>
      <c r="E578" s="3">
        <f>VLOOKUP(A578,'QAQC ID Reference Page'!A$1:G$10999,5,FALSE)</f>
        <v>1034</v>
      </c>
      <c r="F578" s="3" t="str">
        <f>VLOOKUP(A578,'QAQC ID Reference Page'!A$2:G$10999,6,FALSE)</f>
        <v>WB</v>
      </c>
      <c r="G578" s="3" t="str">
        <f>VLOOKUP(A578,'QAQC ID Reference Page'!A$2:G$10999,7,FALSE)</f>
        <v>B</v>
      </c>
      <c r="H578" s="3">
        <v>129</v>
      </c>
      <c r="I578" s="3">
        <v>143</v>
      </c>
      <c r="J578" s="3">
        <v>250</v>
      </c>
      <c r="K578" s="3">
        <f t="shared" si="11"/>
        <v>0.25</v>
      </c>
      <c r="L578" s="3">
        <f t="shared" si="10"/>
        <v>56</v>
      </c>
      <c r="M578" s="3"/>
      <c r="N578" s="3"/>
      <c r="O578" s="3"/>
      <c r="P578" s="3"/>
      <c r="Q578" s="3"/>
      <c r="R578" s="3"/>
      <c r="S578" s="3"/>
      <c r="T578" s="3"/>
      <c r="U578" s="3"/>
      <c r="V578" s="3"/>
      <c r="W578" s="3"/>
      <c r="X578" s="3"/>
      <c r="Y578" s="3"/>
      <c r="Z578" s="3"/>
      <c r="AA578" s="3"/>
      <c r="AB578" s="3"/>
    </row>
    <row r="579" spans="1:28" x14ac:dyDescent="0.2">
      <c r="A579" s="3">
        <v>11537</v>
      </c>
      <c r="B579" s="3" t="str">
        <f>VLOOKUP(A579,'QAQC ID Reference Page'!A$1:G$10999,2,FALSE)</f>
        <v>OBS1121</v>
      </c>
      <c r="C579" s="11">
        <f>VLOOKUP(A579,'QAQC ID Reference Page'!A$1:G$10999,3,FALSE)</f>
        <v>44518</v>
      </c>
      <c r="D579" s="12">
        <f>VLOOKUP(A579,'QAQC ID Reference Page'!A$1:G$10999,4,FALSE)</f>
        <v>0.31388888888888888</v>
      </c>
      <c r="E579" s="3">
        <f>VLOOKUP(A579,'QAQC ID Reference Page'!A$1:G$10999,5,FALSE)</f>
        <v>1011</v>
      </c>
      <c r="F579" s="3" t="str">
        <f>VLOOKUP(A579,'QAQC ID Reference Page'!A$2:G$10999,6,FALSE)</f>
        <v>B11</v>
      </c>
      <c r="G579" s="3" t="str">
        <f>VLOOKUP(A579,'QAQC ID Reference Page'!A$2:G$10999,7,FALSE)</f>
        <v>S</v>
      </c>
      <c r="H579" s="3">
        <v>130</v>
      </c>
      <c r="I579" s="3">
        <v>148</v>
      </c>
      <c r="J579" s="3">
        <v>250</v>
      </c>
      <c r="K579" s="3">
        <f t="shared" si="11"/>
        <v>0.25</v>
      </c>
      <c r="L579" s="3">
        <f t="shared" si="10"/>
        <v>72</v>
      </c>
      <c r="M579" s="3"/>
      <c r="N579" s="3"/>
      <c r="O579" s="3"/>
      <c r="P579" s="3"/>
      <c r="Q579" s="3"/>
      <c r="R579" s="3"/>
      <c r="S579" s="3"/>
      <c r="T579" s="3"/>
      <c r="U579" s="3"/>
      <c r="V579" s="3"/>
      <c r="W579" s="3"/>
      <c r="X579" s="3"/>
      <c r="Y579" s="3"/>
      <c r="Z579" s="3"/>
      <c r="AA579" s="3"/>
      <c r="AB579" s="3"/>
    </row>
    <row r="580" spans="1:28" x14ac:dyDescent="0.2">
      <c r="A580" s="3">
        <v>11538</v>
      </c>
      <c r="B580" s="3" t="str">
        <f>VLOOKUP(A580,'QAQC ID Reference Page'!A$1:G$10999,2,FALSE)</f>
        <v>OBS1121</v>
      </c>
      <c r="C580" s="11">
        <f>VLOOKUP(A580,'QAQC ID Reference Page'!A$1:G$10999,3,FALSE)</f>
        <v>44518</v>
      </c>
      <c r="D580" s="12">
        <f>VLOOKUP(A580,'QAQC ID Reference Page'!A$1:G$10999,4,FALSE)</f>
        <v>0.3298611111111111</v>
      </c>
      <c r="E580" s="3">
        <f>VLOOKUP(A580,'QAQC ID Reference Page'!A$1:G$10999,5,FALSE)</f>
        <v>1016</v>
      </c>
      <c r="F580" s="3" t="str">
        <f>VLOOKUP(A580,'QAQC ID Reference Page'!A$2:G$10999,6,FALSE)</f>
        <v>BSR</v>
      </c>
      <c r="G580" s="3" t="str">
        <f>VLOOKUP(A580,'QAQC ID Reference Page'!A$2:G$10999,7,FALSE)</f>
        <v>S</v>
      </c>
      <c r="H580" s="3">
        <v>132</v>
      </c>
      <c r="I580" s="3">
        <v>146</v>
      </c>
      <c r="J580" s="3">
        <v>250</v>
      </c>
      <c r="K580" s="3">
        <f t="shared" si="11"/>
        <v>0.25</v>
      </c>
      <c r="L580" s="3">
        <f t="shared" si="10"/>
        <v>56</v>
      </c>
      <c r="M580" s="3"/>
      <c r="N580" s="3"/>
      <c r="O580" s="3"/>
      <c r="P580" s="3"/>
      <c r="Q580" s="3"/>
      <c r="R580" s="3"/>
      <c r="S580" s="3"/>
      <c r="T580" s="3"/>
      <c r="U580" s="3"/>
      <c r="V580" s="3"/>
      <c r="W580" s="3"/>
      <c r="X580" s="3"/>
      <c r="Y580" s="3"/>
      <c r="Z580" s="3"/>
      <c r="AA580" s="3"/>
      <c r="AB580" s="3"/>
    </row>
    <row r="581" spans="1:28" x14ac:dyDescent="0.2">
      <c r="A581" s="3">
        <v>11539</v>
      </c>
      <c r="B581" s="3" t="str">
        <f>VLOOKUP(A581,'QAQC ID Reference Page'!A$1:G$10999,2,FALSE)</f>
        <v>OBS1121</v>
      </c>
      <c r="C581" s="11">
        <f>VLOOKUP(A581,'QAQC ID Reference Page'!A$1:G$10999,3,FALSE)</f>
        <v>44518</v>
      </c>
      <c r="D581" s="12">
        <f>VLOOKUP(A581,'QAQC ID Reference Page'!A$1:G$10999,4,FALSE)</f>
        <v>0.27152777777777776</v>
      </c>
      <c r="E581" s="3">
        <f>VLOOKUP(A581,'QAQC ID Reference Page'!A$1:G$10999,5,FALSE)</f>
        <v>1001</v>
      </c>
      <c r="F581" s="3" t="str">
        <f>VLOOKUP(A581,'QAQC ID Reference Page'!A$2:G$10999,6,FALSE)</f>
        <v>B7C</v>
      </c>
      <c r="G581" s="3" t="str">
        <f>VLOOKUP(A581,'QAQC ID Reference Page'!A$2:G$10999,7,FALSE)</f>
        <v>S</v>
      </c>
      <c r="H581" s="3">
        <v>130</v>
      </c>
      <c r="I581" s="3">
        <v>149</v>
      </c>
      <c r="J581" s="3">
        <v>250</v>
      </c>
      <c r="K581" s="3">
        <f t="shared" si="11"/>
        <v>0.25</v>
      </c>
      <c r="L581" s="3">
        <f t="shared" si="10"/>
        <v>76</v>
      </c>
      <c r="M581" s="3"/>
      <c r="N581" s="3"/>
      <c r="O581" s="3"/>
      <c r="P581" s="3"/>
      <c r="Q581" s="3"/>
      <c r="R581" s="3"/>
      <c r="S581" s="3"/>
      <c r="T581" s="3"/>
      <c r="U581" s="3"/>
      <c r="V581" s="3"/>
      <c r="W581" s="3"/>
      <c r="X581" s="3"/>
      <c r="Y581" s="3"/>
      <c r="Z581" s="3"/>
      <c r="AA581" s="3"/>
      <c r="AB581" s="3"/>
    </row>
    <row r="582" spans="1:28" x14ac:dyDescent="0.2">
      <c r="A582" s="3">
        <v>11540</v>
      </c>
      <c r="B582" s="3" t="str">
        <f>VLOOKUP(A582,'QAQC ID Reference Page'!A$1:G$10999,2,FALSE)</f>
        <v>OBS1121</v>
      </c>
      <c r="C582" s="11">
        <f>VLOOKUP(A582,'QAQC ID Reference Page'!A$1:G$10999,3,FALSE)</f>
        <v>44518</v>
      </c>
      <c r="D582" s="12">
        <f>VLOOKUP(A582,'QAQC ID Reference Page'!A$1:G$10999,4,FALSE)</f>
        <v>0.4152777777777778</v>
      </c>
      <c r="E582" s="3">
        <f>VLOOKUP(A582,'QAQC ID Reference Page'!A$1:G$10999,5,FALSE)</f>
        <v>1032</v>
      </c>
      <c r="F582" s="3" t="str">
        <f>VLOOKUP(A582,'QAQC ID Reference Page'!A$2:G$10999,6,FALSE)</f>
        <v>C7C</v>
      </c>
      <c r="G582" s="3" t="str">
        <f>VLOOKUP(A582,'QAQC ID Reference Page'!A$2:G$10999,7,FALSE)</f>
        <v>S</v>
      </c>
      <c r="H582" s="3">
        <v>131</v>
      </c>
      <c r="I582" s="3">
        <v>145</v>
      </c>
      <c r="J582" s="3">
        <v>250</v>
      </c>
      <c r="K582" s="3">
        <f t="shared" si="11"/>
        <v>0.25</v>
      </c>
      <c r="L582" s="3">
        <f t="shared" si="10"/>
        <v>56</v>
      </c>
      <c r="M582" s="3"/>
      <c r="N582" s="3"/>
      <c r="O582" s="3"/>
      <c r="P582" s="3"/>
      <c r="Q582" s="3"/>
      <c r="R582" s="3"/>
      <c r="S582" s="3"/>
      <c r="T582" s="3"/>
      <c r="U582" s="3"/>
      <c r="V582" s="3"/>
      <c r="W582" s="3"/>
      <c r="X582" s="3"/>
      <c r="Y582" s="3"/>
      <c r="Z582" s="3"/>
      <c r="AA582" s="3"/>
      <c r="AB582" s="3"/>
    </row>
    <row r="583" spans="1:28" x14ac:dyDescent="0.2">
      <c r="A583" s="3">
        <v>11541</v>
      </c>
      <c r="B583" s="3" t="str">
        <f>VLOOKUP(A583,'QAQC ID Reference Page'!A$1:G$10999,2,FALSE)</f>
        <v>OBS1121</v>
      </c>
      <c r="C583" s="11">
        <f>VLOOKUP(A583,'QAQC ID Reference Page'!A$1:G$10999,3,FALSE)</f>
        <v>44518</v>
      </c>
      <c r="D583" s="12">
        <f>VLOOKUP(A583,'QAQC ID Reference Page'!A$1:G$10999,4,FALSE)</f>
        <v>0.4152777777777778</v>
      </c>
      <c r="E583" s="3">
        <f>VLOOKUP(A583,'QAQC ID Reference Page'!A$1:G$10999,5,FALSE)</f>
        <v>1015</v>
      </c>
      <c r="F583" s="3" t="str">
        <f>VLOOKUP(A583,'QAQC ID Reference Page'!A$2:G$10999,6,FALSE)</f>
        <v>C7C</v>
      </c>
      <c r="G583" s="3" t="str">
        <f>VLOOKUP(A583,'QAQC ID Reference Page'!A$2:G$10999,7,FALSE)</f>
        <v>B</v>
      </c>
      <c r="H583" s="3">
        <v>129</v>
      </c>
      <c r="I583" s="3">
        <v>151</v>
      </c>
      <c r="J583" s="3">
        <v>250</v>
      </c>
      <c r="K583" s="3">
        <f t="shared" si="11"/>
        <v>0.25</v>
      </c>
      <c r="L583" s="3">
        <f t="shared" si="10"/>
        <v>88</v>
      </c>
      <c r="M583" s="3"/>
      <c r="N583" s="3"/>
      <c r="O583" s="3"/>
      <c r="P583" s="3"/>
      <c r="Q583" s="3"/>
      <c r="R583" s="3"/>
      <c r="S583" s="3"/>
      <c r="T583" s="3"/>
      <c r="U583" s="3"/>
      <c r="V583" s="3"/>
      <c r="W583" s="3"/>
      <c r="X583" s="3"/>
      <c r="Y583" s="3"/>
      <c r="Z583" s="3"/>
      <c r="AA583" s="3"/>
      <c r="AB583" s="3"/>
    </row>
    <row r="584" spans="1:28" x14ac:dyDescent="0.2">
      <c r="A584" s="3">
        <v>11542</v>
      </c>
      <c r="B584" s="3" t="str">
        <f>VLOOKUP(A584,'QAQC ID Reference Page'!A$1:G$10999,2,FALSE)</f>
        <v>OBS1121</v>
      </c>
      <c r="C584" s="11">
        <f>VLOOKUP(A584,'QAQC ID Reference Page'!A$1:G$10999,3,FALSE)</f>
        <v>44518</v>
      </c>
      <c r="D584" s="12">
        <f>VLOOKUP(A584,'QAQC ID Reference Page'!A$1:G$10999,4,FALSE)</f>
        <v>0.27152777777777776</v>
      </c>
      <c r="E584" s="3">
        <f>VLOOKUP(A584,'QAQC ID Reference Page'!A$1:G$10999,5,FALSE)</f>
        <v>1004</v>
      </c>
      <c r="F584" s="3" t="str">
        <f>VLOOKUP(A584,'QAQC ID Reference Page'!A$2:G$10999,6,FALSE)</f>
        <v>B7C</v>
      </c>
      <c r="G584" s="3" t="str">
        <f>VLOOKUP(A584,'QAQC ID Reference Page'!A$2:G$10999,7,FALSE)</f>
        <v>B</v>
      </c>
      <c r="H584" s="3">
        <v>129</v>
      </c>
      <c r="I584" s="3">
        <v>149</v>
      </c>
      <c r="J584" s="3">
        <v>250</v>
      </c>
      <c r="K584" s="3">
        <f t="shared" si="11"/>
        <v>0.25</v>
      </c>
      <c r="L584" s="3">
        <f t="shared" si="10"/>
        <v>80</v>
      </c>
      <c r="M584" s="3"/>
      <c r="N584" s="3"/>
      <c r="O584" s="3"/>
      <c r="P584" s="3"/>
      <c r="Q584" s="3"/>
      <c r="R584" s="3"/>
      <c r="S584" s="3"/>
      <c r="T584" s="3"/>
      <c r="U584" s="3"/>
      <c r="V584" s="3"/>
      <c r="W584" s="3"/>
      <c r="X584" s="3"/>
      <c r="Y584" s="3"/>
      <c r="Z584" s="3"/>
      <c r="AA584" s="3"/>
      <c r="AB584" s="3"/>
    </row>
    <row r="585" spans="1:28" x14ac:dyDescent="0.2">
      <c r="A585" s="3">
        <v>11601</v>
      </c>
      <c r="B585" s="3" t="str">
        <f>VLOOKUP(A585,'QAQC ID Reference Page'!A$1:G$10999,2,FALSE)</f>
        <v>OBS0322</v>
      </c>
      <c r="C585" s="11">
        <f>VLOOKUP(A585,'QAQC ID Reference Page'!A$1:G$10999,3,FALSE)</f>
        <v>44636</v>
      </c>
      <c r="D585" s="12">
        <f>VLOOKUP(A585,'QAQC ID Reference Page'!A$1:G$10999,4,FALSE)</f>
        <v>0.52638888888888891</v>
      </c>
      <c r="E585" s="3">
        <f>VLOOKUP(A585,'QAQC ID Reference Page'!A$1:G$10999,5,FALSE)</f>
        <v>1018</v>
      </c>
      <c r="F585" s="3" t="str">
        <f>VLOOKUP(A585,'QAQC ID Reference Page'!A$2:G$10999,6,FALSE)</f>
        <v>E6</v>
      </c>
      <c r="G585" s="3" t="str">
        <f>VLOOKUP(A585,'QAQC ID Reference Page'!A$2:G$10999,7,FALSE)</f>
        <v>S</v>
      </c>
      <c r="H585" s="3">
        <v>131</v>
      </c>
      <c r="I585" s="3">
        <v>137</v>
      </c>
      <c r="J585" s="3">
        <v>250</v>
      </c>
      <c r="K585" s="3">
        <v>0.25</v>
      </c>
      <c r="L585" s="3">
        <f t="shared" si="10"/>
        <v>24</v>
      </c>
      <c r="M585" s="52" t="s">
        <v>765</v>
      </c>
      <c r="N585" s="3"/>
      <c r="O585" s="3"/>
      <c r="P585" s="3"/>
      <c r="Q585" s="3"/>
      <c r="R585" s="3"/>
      <c r="S585" s="3"/>
      <c r="T585" s="3"/>
      <c r="U585" s="3"/>
      <c r="V585" s="3"/>
      <c r="W585" s="3"/>
      <c r="X585" s="3"/>
      <c r="Y585" s="3"/>
      <c r="Z585" s="3"/>
      <c r="AA585" s="3"/>
      <c r="AB585" s="3"/>
    </row>
    <row r="586" spans="1:28" x14ac:dyDescent="0.2">
      <c r="A586" s="3">
        <v>11602</v>
      </c>
      <c r="B586" s="3" t="str">
        <f>VLOOKUP(A586,'QAQC ID Reference Page'!A$1:G$10999,2,FALSE)</f>
        <v>OBS0322</v>
      </c>
      <c r="C586" s="11">
        <f>VLOOKUP(A586,'QAQC ID Reference Page'!A$1:G$10999,3,FALSE)</f>
        <v>44636</v>
      </c>
      <c r="D586" s="12">
        <f>VLOOKUP(A586,'QAQC ID Reference Page'!A$1:G$10999,4,FALSE)</f>
        <v>0.34027777777777779</v>
      </c>
      <c r="E586" s="3">
        <f>VLOOKUP(A586,'QAQC ID Reference Page'!A$1:G$10999,5,FALSE)</f>
        <v>1024</v>
      </c>
      <c r="F586" s="3" t="str">
        <f>VLOOKUP(A586,'QAQC ID Reference Page'!A$2:G$10999,6,FALSE)</f>
        <v>MR</v>
      </c>
      <c r="G586" s="3" t="str">
        <f>VLOOKUP(A586,'QAQC ID Reference Page'!A$2:G$10999,7,FALSE)</f>
        <v>S</v>
      </c>
      <c r="H586" s="3">
        <v>127</v>
      </c>
      <c r="I586" s="3">
        <v>137</v>
      </c>
      <c r="J586" s="3">
        <v>250</v>
      </c>
      <c r="K586" s="3">
        <v>0.25</v>
      </c>
      <c r="L586" s="3">
        <f t="shared" si="10"/>
        <v>40</v>
      </c>
      <c r="M586" s="52" t="s">
        <v>765</v>
      </c>
      <c r="N586" s="3"/>
      <c r="O586" s="3"/>
      <c r="P586" s="3"/>
      <c r="Q586" s="3"/>
      <c r="R586" s="3"/>
      <c r="S586" s="3"/>
      <c r="T586" s="3"/>
      <c r="U586" s="3"/>
      <c r="V586" s="3"/>
      <c r="W586" s="3"/>
      <c r="X586" s="3"/>
      <c r="Y586" s="3"/>
      <c r="Z586" s="3"/>
      <c r="AA586" s="3"/>
      <c r="AB586" s="3"/>
    </row>
    <row r="587" spans="1:28" x14ac:dyDescent="0.2">
      <c r="A587" s="3">
        <v>11603</v>
      </c>
      <c r="B587" s="3" t="str">
        <f>VLOOKUP(A587,'QAQC ID Reference Page'!A$1:G$10999,2,FALSE)</f>
        <v>OBS0322</v>
      </c>
      <c r="C587" s="11">
        <f>VLOOKUP(A587,'QAQC ID Reference Page'!A$1:G$10999,3,FALSE)</f>
        <v>44636</v>
      </c>
      <c r="D587" s="12">
        <f>VLOOKUP(A587,'QAQC ID Reference Page'!A$1:G$10999,4,FALSE)</f>
        <v>0.35</v>
      </c>
      <c r="E587" s="3">
        <f>VLOOKUP(A587,'QAQC ID Reference Page'!A$1:G$10999,5,FALSE)</f>
        <v>1041</v>
      </c>
      <c r="F587" s="3" t="str">
        <f>VLOOKUP(A587,'QAQC ID Reference Page'!A$2:G$10999,6,FALSE)</f>
        <v>TR</v>
      </c>
      <c r="G587" s="3" t="str">
        <f>VLOOKUP(A587,'QAQC ID Reference Page'!A$2:G$10999,7,FALSE)</f>
        <v>S</v>
      </c>
      <c r="H587" s="3">
        <v>130</v>
      </c>
      <c r="I587" s="3">
        <v>146</v>
      </c>
      <c r="J587" s="3">
        <v>250</v>
      </c>
      <c r="K587" s="3">
        <v>0.25</v>
      </c>
      <c r="L587" s="3">
        <f t="shared" si="10"/>
        <v>64</v>
      </c>
      <c r="M587" s="52" t="s">
        <v>765</v>
      </c>
      <c r="N587" s="3"/>
      <c r="O587" s="3"/>
      <c r="P587" s="3"/>
      <c r="Q587" s="3"/>
      <c r="R587" s="3"/>
      <c r="S587" s="3"/>
      <c r="T587" s="3"/>
      <c r="U587" s="3"/>
      <c r="V587" s="3"/>
      <c r="W587" s="3"/>
      <c r="X587" s="3"/>
      <c r="Y587" s="3"/>
      <c r="Z587" s="3"/>
      <c r="AA587" s="3"/>
      <c r="AB587" s="3"/>
    </row>
    <row r="588" spans="1:28" x14ac:dyDescent="0.2">
      <c r="A588" s="3">
        <v>11604</v>
      </c>
      <c r="B588" s="3" t="str">
        <f>VLOOKUP(A588,'QAQC ID Reference Page'!A$1:G$10999,2,FALSE)</f>
        <v>OBS0322</v>
      </c>
      <c r="C588" s="11">
        <f>VLOOKUP(A588,'QAQC ID Reference Page'!A$1:G$10999,3,FALSE)</f>
        <v>44636</v>
      </c>
      <c r="D588" s="12">
        <f>VLOOKUP(A588,'QAQC ID Reference Page'!A$1:G$10999,4,FALSE)</f>
        <v>0.34027777777777779</v>
      </c>
      <c r="E588" s="3">
        <f>VLOOKUP(A588,'QAQC ID Reference Page'!A$1:G$10999,5,FALSE)</f>
        <v>1033</v>
      </c>
      <c r="F588" s="3" t="str">
        <f>VLOOKUP(A588,'QAQC ID Reference Page'!A$2:G$10999,6,FALSE)</f>
        <v>MR</v>
      </c>
      <c r="G588" s="3" t="str">
        <f>VLOOKUP(A588,'QAQC ID Reference Page'!A$2:G$10999,7,FALSE)</f>
        <v>B</v>
      </c>
      <c r="H588" s="3">
        <v>133</v>
      </c>
      <c r="I588" s="3">
        <v>180</v>
      </c>
      <c r="J588" s="3">
        <v>250</v>
      </c>
      <c r="K588" s="3">
        <v>0.25</v>
      </c>
      <c r="L588" s="52">
        <f t="shared" si="10"/>
        <v>188</v>
      </c>
      <c r="M588" s="52" t="s">
        <v>766</v>
      </c>
      <c r="N588" s="3"/>
      <c r="O588" s="3"/>
      <c r="P588" s="3"/>
      <c r="Q588" s="3"/>
      <c r="R588" s="3"/>
      <c r="S588" s="3"/>
      <c r="T588" s="3"/>
      <c r="U588" s="3"/>
      <c r="V588" s="3"/>
      <c r="W588" s="3"/>
      <c r="X588" s="3"/>
      <c r="Y588" s="3"/>
      <c r="Z588" s="3"/>
      <c r="AA588" s="3"/>
      <c r="AB588" s="3"/>
    </row>
    <row r="589" spans="1:28" x14ac:dyDescent="0.2">
      <c r="A589" s="3">
        <v>11605</v>
      </c>
      <c r="B589" s="3" t="str">
        <f>VLOOKUP(A589,'QAQC ID Reference Page'!A$1:G$10999,2,FALSE)</f>
        <v>OBS0322</v>
      </c>
      <c r="C589" s="11">
        <f>VLOOKUP(A589,'QAQC ID Reference Page'!A$1:G$10999,3,FALSE)</f>
        <v>44636</v>
      </c>
      <c r="D589" s="12">
        <f>VLOOKUP(A589,'QAQC ID Reference Page'!A$1:G$10999,4,FALSE)</f>
        <v>0.28680555555555554</v>
      </c>
      <c r="E589" s="3">
        <f>VLOOKUP(A589,'QAQC ID Reference Page'!A$1:G$10999,5,FALSE)</f>
        <v>1020</v>
      </c>
      <c r="F589" s="3" t="str">
        <f>VLOOKUP(A589,'QAQC ID Reference Page'!A$2:G$10999,6,FALSE)</f>
        <v>EFR</v>
      </c>
      <c r="G589" s="3" t="str">
        <f>VLOOKUP(A589,'QAQC ID Reference Page'!A$2:G$10999,7,FALSE)</f>
        <v>S</v>
      </c>
      <c r="H589" s="3">
        <v>132</v>
      </c>
      <c r="I589" s="3">
        <v>250</v>
      </c>
      <c r="J589" s="3">
        <v>250</v>
      </c>
      <c r="K589" s="3">
        <v>0.25</v>
      </c>
      <c r="L589" s="52">
        <f t="shared" si="10"/>
        <v>472</v>
      </c>
      <c r="M589" s="52" t="s">
        <v>767</v>
      </c>
      <c r="N589" s="3"/>
      <c r="O589" s="3"/>
      <c r="P589" s="3"/>
      <c r="Q589" s="3"/>
      <c r="R589" s="3"/>
      <c r="S589" s="3"/>
      <c r="T589" s="3"/>
      <c r="U589" s="3"/>
      <c r="V589" s="3"/>
      <c r="W589" s="3"/>
      <c r="X589" s="3"/>
      <c r="Y589" s="3"/>
      <c r="Z589" s="3"/>
      <c r="AA589" s="3"/>
      <c r="AB589" s="3"/>
    </row>
    <row r="590" spans="1:28" x14ac:dyDescent="0.2">
      <c r="A590" s="3">
        <v>11606</v>
      </c>
      <c r="B590" s="3" t="str">
        <f>VLOOKUP(A590,'QAQC ID Reference Page'!A$1:G$10999,2,FALSE)</f>
        <v>OBS0322</v>
      </c>
      <c r="C590" s="11">
        <f>VLOOKUP(A590,'QAQC ID Reference Page'!A$1:G$10999,3,FALSE)</f>
        <v>44636</v>
      </c>
      <c r="D590" s="12">
        <f>VLOOKUP(A590,'QAQC ID Reference Page'!A$1:G$10999,4,FALSE)</f>
        <v>0.30138888888888887</v>
      </c>
      <c r="E590" s="3">
        <f>VLOOKUP(A590,'QAQC ID Reference Page'!A$1:G$10999,5,FALSE)</f>
        <v>1029</v>
      </c>
      <c r="F590" s="3" t="str">
        <f>VLOOKUP(A590,'QAQC ID Reference Page'!A$2:G$10999,6,FALSE)</f>
        <v>G6</v>
      </c>
      <c r="G590" s="3" t="str">
        <f>VLOOKUP(A590,'QAQC ID Reference Page'!A$2:G$10999,7,FALSE)</f>
        <v>S</v>
      </c>
      <c r="H590" s="3">
        <v>130</v>
      </c>
      <c r="I590" s="3">
        <v>178</v>
      </c>
      <c r="J590" s="3">
        <v>250</v>
      </c>
      <c r="K590" s="3">
        <v>0.25</v>
      </c>
      <c r="L590" s="52">
        <f t="shared" si="10"/>
        <v>192</v>
      </c>
      <c r="M590" s="3"/>
      <c r="N590" s="3"/>
      <c r="O590" s="3"/>
      <c r="P590" s="3"/>
      <c r="Q590" s="3"/>
      <c r="R590" s="3"/>
      <c r="S590" s="3"/>
      <c r="T590" s="3"/>
      <c r="U590" s="3"/>
      <c r="V590" s="3"/>
      <c r="W590" s="3"/>
      <c r="X590" s="3"/>
      <c r="Y590" s="3"/>
      <c r="Z590" s="3"/>
      <c r="AA590" s="3"/>
      <c r="AB590" s="3"/>
    </row>
    <row r="591" spans="1:28" x14ac:dyDescent="0.2">
      <c r="A591" s="3">
        <v>11607</v>
      </c>
      <c r="B591" s="3" t="str">
        <f>VLOOKUP(A591,'QAQC ID Reference Page'!A$1:G$10999,2,FALSE)</f>
        <v>OBS0322</v>
      </c>
      <c r="C591" s="11">
        <f>VLOOKUP(A591,'QAQC ID Reference Page'!A$1:G$10999,3,FALSE)</f>
        <v>44636</v>
      </c>
      <c r="D591" s="12">
        <f>VLOOKUP(A591,'QAQC ID Reference Page'!A$1:G$10999,4,FALSE)</f>
        <v>0.36944444444444446</v>
      </c>
      <c r="E591" s="3">
        <f>VLOOKUP(A591,'QAQC ID Reference Page'!A$1:G$10999,5,FALSE)</f>
        <v>1009</v>
      </c>
      <c r="F591" s="3" t="str">
        <f>VLOOKUP(A591,'QAQC ID Reference Page'!A$2:G$10999,6,FALSE)</f>
        <v>AR</v>
      </c>
      <c r="G591" s="3" t="str">
        <f>VLOOKUP(A591,'QAQC ID Reference Page'!A$2:G$10999,7,FALSE)</f>
        <v>S</v>
      </c>
      <c r="H591" s="3">
        <v>131</v>
      </c>
      <c r="I591" s="3">
        <v>143</v>
      </c>
      <c r="J591" s="3">
        <v>250</v>
      </c>
      <c r="K591" s="3">
        <v>0.25</v>
      </c>
      <c r="L591" s="3">
        <f t="shared" si="10"/>
        <v>48</v>
      </c>
      <c r="M591" s="3"/>
      <c r="N591" s="3"/>
      <c r="O591" s="3"/>
      <c r="P591" s="3"/>
      <c r="Q591" s="3"/>
      <c r="R591" s="3"/>
      <c r="S591" s="3"/>
      <c r="T591" s="3"/>
      <c r="U591" s="3"/>
      <c r="V591" s="3"/>
      <c r="W591" s="3"/>
      <c r="X591" s="3"/>
      <c r="Y591" s="3"/>
      <c r="Z591" s="3"/>
      <c r="AA591" s="3"/>
      <c r="AB591" s="3"/>
    </row>
    <row r="592" spans="1:28" x14ac:dyDescent="0.2">
      <c r="A592" s="3">
        <v>11608</v>
      </c>
      <c r="B592" s="3" t="str">
        <f>VLOOKUP(A592,'QAQC ID Reference Page'!A$1:G$10999,2,FALSE)</f>
        <v>OBS0322</v>
      </c>
      <c r="C592" s="11">
        <f>VLOOKUP(A592,'QAQC ID Reference Page'!A$1:G$10999,3,FALSE)</f>
        <v>44636</v>
      </c>
      <c r="D592" s="12">
        <f>VLOOKUP(A592,'QAQC ID Reference Page'!A$1:G$10999,4,FALSE)</f>
        <v>0.3125</v>
      </c>
      <c r="E592" s="3">
        <f>VLOOKUP(A592,'QAQC ID Reference Page'!A$1:G$10999,5,FALSE)</f>
        <v>1012</v>
      </c>
      <c r="F592" s="3" t="str">
        <f>VLOOKUP(A592,'QAQC ID Reference Page'!A$2:G$10999,6,FALSE)</f>
        <v>DR</v>
      </c>
      <c r="G592" s="3" t="str">
        <f>VLOOKUP(A592,'QAQC ID Reference Page'!A$2:G$10999,7,FALSE)</f>
        <v>S</v>
      </c>
      <c r="H592" s="3">
        <v>133</v>
      </c>
      <c r="I592" s="3">
        <v>134</v>
      </c>
      <c r="J592" s="3">
        <v>250</v>
      </c>
      <c r="K592" s="3">
        <v>0.25</v>
      </c>
      <c r="L592" s="3">
        <f t="shared" si="10"/>
        <v>4</v>
      </c>
      <c r="M592" s="3"/>
      <c r="N592" s="3"/>
      <c r="O592" s="3"/>
      <c r="P592" s="3"/>
      <c r="Q592" s="3"/>
      <c r="R592" s="3"/>
      <c r="S592" s="3"/>
      <c r="T592" s="3"/>
      <c r="U592" s="3"/>
      <c r="V592" s="3"/>
      <c r="W592" s="3"/>
      <c r="X592" s="3"/>
      <c r="Y592" s="3"/>
      <c r="Z592" s="3"/>
      <c r="AA592" s="3"/>
      <c r="AB592" s="3"/>
    </row>
    <row r="593" spans="1:28" x14ac:dyDescent="0.2">
      <c r="A593" s="3">
        <v>11609</v>
      </c>
      <c r="B593" s="3" t="str">
        <f>VLOOKUP(A593,'QAQC ID Reference Page'!A$1:G$10999,2,FALSE)</f>
        <v>OBS0322</v>
      </c>
      <c r="C593" s="11">
        <f>VLOOKUP(A593,'QAQC ID Reference Page'!A$1:G$10999,3,FALSE)</f>
        <v>44636</v>
      </c>
      <c r="D593" s="12">
        <f>VLOOKUP(A593,'QAQC ID Reference Page'!A$1:G$10999,4,FALSE)</f>
        <v>0.36041666666666666</v>
      </c>
      <c r="E593" s="3">
        <f>VLOOKUP(A593,'QAQC ID Reference Page'!A$1:G$10999,5,FALSE)</f>
        <v>1037</v>
      </c>
      <c r="F593" s="3" t="str">
        <f>VLOOKUP(A593,'QAQC ID Reference Page'!A$2:G$10999,6,FALSE)</f>
        <v>TR-UP</v>
      </c>
      <c r="G593" s="3" t="str">
        <f>VLOOKUP(A593,'QAQC ID Reference Page'!A$2:G$10999,7,FALSE)</f>
        <v>S</v>
      </c>
      <c r="H593" s="3">
        <v>127</v>
      </c>
      <c r="I593" s="3">
        <v>137</v>
      </c>
      <c r="J593" s="3">
        <v>250</v>
      </c>
      <c r="K593" s="3">
        <v>0.25</v>
      </c>
      <c r="L593" s="3">
        <f t="shared" si="10"/>
        <v>40</v>
      </c>
      <c r="M593" s="3"/>
      <c r="N593" s="3"/>
      <c r="O593" s="3"/>
      <c r="P593" s="3"/>
      <c r="Q593" s="3"/>
      <c r="R593" s="3"/>
      <c r="S593" s="3"/>
      <c r="T593" s="3"/>
      <c r="U593" s="3"/>
      <c r="V593" s="3"/>
      <c r="W593" s="3"/>
      <c r="X593" s="3"/>
      <c r="Y593" s="3"/>
      <c r="Z593" s="3"/>
      <c r="AA593" s="3"/>
      <c r="AB593" s="3"/>
    </row>
    <row r="594" spans="1:28" x14ac:dyDescent="0.2">
      <c r="A594" s="3">
        <v>11610</v>
      </c>
      <c r="B594" s="3" t="str">
        <f>VLOOKUP(A594,'QAQC ID Reference Page'!A$1:G$10999,2,FALSE)</f>
        <v>OBS0322</v>
      </c>
      <c r="C594" s="11">
        <f>VLOOKUP(A594,'QAQC ID Reference Page'!A$1:G$10999,3,FALSE)</f>
        <v>44636</v>
      </c>
      <c r="D594" s="12">
        <f>VLOOKUP(A594,'QAQC ID Reference Page'!A$1:G$10999,4,FALSE)</f>
        <v>0.37777777777777777</v>
      </c>
      <c r="E594" s="3">
        <f>VLOOKUP(A594,'QAQC ID Reference Page'!A$1:G$10999,5,FALSE)</f>
        <v>1034</v>
      </c>
      <c r="F594" s="3" t="str">
        <f>VLOOKUP(A594,'QAQC ID Reference Page'!A$2:G$10999,6,FALSE)</f>
        <v>BR</v>
      </c>
      <c r="G594" s="3" t="str">
        <f>VLOOKUP(A594,'QAQC ID Reference Page'!A$2:G$10999,7,FALSE)</f>
        <v>S</v>
      </c>
      <c r="H594" s="3">
        <v>128</v>
      </c>
      <c r="I594" s="3">
        <v>138</v>
      </c>
      <c r="J594" s="3">
        <v>250</v>
      </c>
      <c r="K594" s="3">
        <v>0.25</v>
      </c>
      <c r="L594" s="3">
        <f t="shared" si="10"/>
        <v>40</v>
      </c>
      <c r="M594" s="3"/>
      <c r="N594" s="3"/>
      <c r="O594" s="3"/>
      <c r="P594" s="3"/>
      <c r="Q594" s="3"/>
      <c r="R594" s="3"/>
      <c r="S594" s="3"/>
      <c r="T594" s="3"/>
      <c r="U594" s="3"/>
      <c r="V594" s="3"/>
      <c r="W594" s="3"/>
      <c r="X594" s="3"/>
      <c r="Y594" s="3"/>
      <c r="Z594" s="3"/>
      <c r="AA594" s="3"/>
      <c r="AB594" s="3"/>
    </row>
    <row r="595" spans="1:28" x14ac:dyDescent="0.2">
      <c r="A595" s="3">
        <v>11611</v>
      </c>
      <c r="B595" s="3" t="str">
        <f>VLOOKUP(A595,'QAQC ID Reference Page'!A$1:G$10999,2,FALSE)</f>
        <v>OBS0322</v>
      </c>
      <c r="C595" s="11">
        <f>VLOOKUP(A595,'QAQC ID Reference Page'!A$1:G$10999,3,FALSE)</f>
        <v>44636</v>
      </c>
      <c r="D595" s="12">
        <f>VLOOKUP(A595,'QAQC ID Reference Page'!A$1:G$10999,4,FALSE)</f>
        <v>0.40069444444444446</v>
      </c>
      <c r="E595" s="3">
        <f>VLOOKUP(A595,'QAQC ID Reference Page'!A$1:G$10999,5,FALSE)</f>
        <v>1002</v>
      </c>
      <c r="F595" s="3" t="str">
        <f>VLOOKUP(A595,'QAQC ID Reference Page'!A$2:G$10999,6,FALSE)</f>
        <v>I7C</v>
      </c>
      <c r="G595" s="3" t="str">
        <f>VLOOKUP(A595,'QAQC ID Reference Page'!A$2:G$10999,7,FALSE)</f>
        <v>S</v>
      </c>
      <c r="H595" s="3">
        <v>126</v>
      </c>
      <c r="I595" s="3">
        <v>142</v>
      </c>
      <c r="J595" s="3">
        <v>250</v>
      </c>
      <c r="K595" s="3">
        <v>0.25</v>
      </c>
      <c r="L595" s="3">
        <f t="shared" si="10"/>
        <v>64</v>
      </c>
      <c r="M595" s="3"/>
      <c r="N595" s="3"/>
      <c r="O595" s="3"/>
      <c r="P595" s="3"/>
      <c r="Q595" s="3"/>
      <c r="R595" s="3"/>
      <c r="S595" s="3"/>
      <c r="T595" s="3"/>
      <c r="U595" s="3"/>
      <c r="V595" s="3"/>
      <c r="W595" s="3"/>
      <c r="X595" s="3"/>
      <c r="Y595" s="3"/>
      <c r="Z595" s="3"/>
      <c r="AA595" s="3"/>
      <c r="AB595" s="3"/>
    </row>
    <row r="596" spans="1:28" x14ac:dyDescent="0.2">
      <c r="A596" s="3">
        <v>11612</v>
      </c>
      <c r="B596" s="3" t="str">
        <f>VLOOKUP(A596,'QAQC ID Reference Page'!A$1:G$10999,2,FALSE)</f>
        <v>OBS0322</v>
      </c>
      <c r="C596" s="11">
        <f>VLOOKUP(A596,'QAQC ID Reference Page'!A$1:G$10999,3,FALSE)</f>
        <v>44636</v>
      </c>
      <c r="D596" s="12">
        <f>VLOOKUP(A596,'QAQC ID Reference Page'!A$1:G$10999,4,FALSE)</f>
        <v>0.40069444444444446</v>
      </c>
      <c r="E596" s="3">
        <f>VLOOKUP(A596,'QAQC ID Reference Page'!A$1:G$10999,5,FALSE)</f>
        <v>1013</v>
      </c>
      <c r="F596" s="3" t="str">
        <f>VLOOKUP(A596,'QAQC ID Reference Page'!A$2:G$10999,6,FALSE)</f>
        <v>I7C</v>
      </c>
      <c r="G596" s="3" t="str">
        <f>VLOOKUP(A596,'QAQC ID Reference Page'!A$2:G$10999,7,FALSE)</f>
        <v>B</v>
      </c>
      <c r="H596" s="3">
        <v>126</v>
      </c>
      <c r="I596" s="3">
        <v>142</v>
      </c>
      <c r="J596" s="3">
        <v>250</v>
      </c>
      <c r="K596" s="3">
        <v>0.25</v>
      </c>
      <c r="L596" s="3">
        <f t="shared" si="10"/>
        <v>64</v>
      </c>
      <c r="M596" s="3"/>
      <c r="N596" s="3"/>
      <c r="O596" s="3"/>
      <c r="P596" s="3"/>
      <c r="Q596" s="3"/>
      <c r="R596" s="3"/>
      <c r="S596" s="3"/>
      <c r="T596" s="3"/>
      <c r="U596" s="3"/>
      <c r="V596" s="3"/>
      <c r="W596" s="3"/>
      <c r="X596" s="3"/>
      <c r="Y596" s="3"/>
      <c r="Z596" s="3"/>
      <c r="AA596" s="3"/>
      <c r="AB596" s="3"/>
    </row>
    <row r="597" spans="1:28" x14ac:dyDescent="0.2">
      <c r="A597" s="3">
        <v>11613</v>
      </c>
      <c r="B597" s="3" t="str">
        <f>VLOOKUP(A597,'QAQC ID Reference Page'!A$1:G$10999,2,FALSE)</f>
        <v>OBS0322</v>
      </c>
      <c r="C597" s="11">
        <f>VLOOKUP(A597,'QAQC ID Reference Page'!A$1:G$10999,3,FALSE)</f>
        <v>44636</v>
      </c>
      <c r="D597" s="12">
        <f>VLOOKUP(A597,'QAQC ID Reference Page'!A$1:G$10999,4,FALSE)</f>
        <v>0.51597222222222228</v>
      </c>
      <c r="E597" s="3">
        <f>VLOOKUP(A597,'QAQC ID Reference Page'!A$1:G$10999,5,FALSE)</f>
        <v>1019</v>
      </c>
      <c r="F597" s="3" t="str">
        <f>VLOOKUP(A597,'QAQC ID Reference Page'!A$2:G$10999,6,FALSE)</f>
        <v>E7C</v>
      </c>
      <c r="G597" s="3" t="str">
        <f>VLOOKUP(A597,'QAQC ID Reference Page'!A$2:G$10999,7,FALSE)</f>
        <v>B</v>
      </c>
      <c r="H597" s="3">
        <v>127</v>
      </c>
      <c r="I597" s="3">
        <v>134</v>
      </c>
      <c r="J597" s="3">
        <v>250</v>
      </c>
      <c r="K597" s="3">
        <v>0.25</v>
      </c>
      <c r="L597" s="3">
        <f t="shared" si="10"/>
        <v>28</v>
      </c>
      <c r="M597" s="3"/>
      <c r="N597" s="3"/>
      <c r="O597" s="3"/>
      <c r="P597" s="3"/>
      <c r="Q597" s="3"/>
      <c r="R597" s="3"/>
      <c r="S597" s="3"/>
      <c r="T597" s="3"/>
      <c r="U597" s="3"/>
      <c r="V597" s="3"/>
      <c r="W597" s="3"/>
      <c r="X597" s="3"/>
      <c r="Y597" s="3"/>
      <c r="Z597" s="3"/>
      <c r="AA597" s="3"/>
      <c r="AB597" s="3"/>
    </row>
    <row r="598" spans="1:28" x14ac:dyDescent="0.2">
      <c r="A598" s="3">
        <v>11614</v>
      </c>
      <c r="B598" s="3" t="str">
        <f>VLOOKUP(A598,'QAQC ID Reference Page'!A$1:G$10999,2,FALSE)</f>
        <v>OBS0322</v>
      </c>
      <c r="C598" s="11">
        <f>VLOOKUP(A598,'QAQC ID Reference Page'!A$1:G$10999,3,FALSE)</f>
        <v>44636</v>
      </c>
      <c r="D598" s="12">
        <f>VLOOKUP(A598,'QAQC ID Reference Page'!A$1:G$10999,4,FALSE)</f>
        <v>0.44861111111111113</v>
      </c>
      <c r="E598" s="3">
        <f>VLOOKUP(A598,'QAQC ID Reference Page'!A$1:G$10999,5,FALSE)</f>
        <v>1005</v>
      </c>
      <c r="F598" s="3" t="str">
        <f>VLOOKUP(A598,'QAQC ID Reference Page'!A$2:G$10999,6,FALSE)</f>
        <v>G7C</v>
      </c>
      <c r="G598" s="3" t="str">
        <f>VLOOKUP(A598,'QAQC ID Reference Page'!A$2:G$10999,7,FALSE)</f>
        <v>S</v>
      </c>
      <c r="H598" s="3">
        <v>126</v>
      </c>
      <c r="I598" s="3">
        <v>131</v>
      </c>
      <c r="J598" s="3">
        <v>250</v>
      </c>
      <c r="K598" s="3">
        <v>0.25</v>
      </c>
      <c r="L598" s="3">
        <f t="shared" si="10"/>
        <v>20</v>
      </c>
      <c r="M598" s="3"/>
      <c r="N598" s="3"/>
      <c r="O598" s="3"/>
      <c r="P598" s="3"/>
      <c r="Q598" s="3"/>
      <c r="R598" s="3"/>
      <c r="S598" s="3"/>
      <c r="T598" s="3"/>
      <c r="U598" s="3"/>
      <c r="V598" s="3"/>
      <c r="W598" s="3"/>
      <c r="X598" s="3"/>
      <c r="Y598" s="3"/>
      <c r="Z598" s="3"/>
      <c r="AA598" s="3"/>
      <c r="AB598" s="3"/>
    </row>
    <row r="599" spans="1:28" x14ac:dyDescent="0.2">
      <c r="A599" s="3">
        <v>11615</v>
      </c>
      <c r="B599" s="3" t="str">
        <f>VLOOKUP(A599,'QAQC ID Reference Page'!A$1:G$10999,2,FALSE)</f>
        <v>OBS0322</v>
      </c>
      <c r="C599" s="11">
        <f>VLOOKUP(A599,'QAQC ID Reference Page'!A$1:G$10999,3,FALSE)</f>
        <v>44636</v>
      </c>
      <c r="D599" s="12">
        <f>VLOOKUP(A599,'QAQC ID Reference Page'!A$1:G$10999,4,FALSE)</f>
        <v>0.38958333333333334</v>
      </c>
      <c r="E599" s="3">
        <f>VLOOKUP(A599,'QAQC ID Reference Page'!A$1:G$10999,5,FALSE)</f>
        <v>1035</v>
      </c>
      <c r="F599" s="3" t="str">
        <f>VLOOKUP(A599,'QAQC ID Reference Page'!A$2:G$10999,6,FALSE)</f>
        <v>I9</v>
      </c>
      <c r="G599" s="3" t="str">
        <f>VLOOKUP(A599,'QAQC ID Reference Page'!A$2:G$10999,7,FALSE)</f>
        <v>S</v>
      </c>
      <c r="H599" s="3">
        <v>128</v>
      </c>
      <c r="I599" s="3">
        <v>133</v>
      </c>
      <c r="J599" s="3">
        <v>250</v>
      </c>
      <c r="K599" s="3">
        <v>0.25</v>
      </c>
      <c r="L599" s="3">
        <f t="shared" si="10"/>
        <v>20</v>
      </c>
      <c r="M599" s="3"/>
      <c r="N599" s="3"/>
      <c r="O599" s="3"/>
      <c r="P599" s="3"/>
      <c r="Q599" s="3"/>
      <c r="R599" s="3"/>
      <c r="S599" s="3"/>
      <c r="T599" s="3"/>
      <c r="U599" s="3"/>
      <c r="V599" s="3"/>
      <c r="W599" s="3"/>
      <c r="X599" s="3"/>
      <c r="Y599" s="3"/>
      <c r="Z599" s="3"/>
      <c r="AA599" s="3"/>
      <c r="AB599" s="3"/>
    </row>
    <row r="600" spans="1:28" x14ac:dyDescent="0.2">
      <c r="A600" s="3">
        <v>11616</v>
      </c>
      <c r="B600" s="3" t="str">
        <f>VLOOKUP(A600,'QAQC ID Reference Page'!A$1:G$10999,2,FALSE)</f>
        <v>OBS0322</v>
      </c>
      <c r="C600" s="11">
        <f>VLOOKUP(A600,'QAQC ID Reference Page'!A$1:G$10999,3,FALSE)</f>
        <v>44636</v>
      </c>
      <c r="D600" s="12">
        <f>VLOOKUP(A600,'QAQC ID Reference Page'!A$1:G$10999,4,FALSE)</f>
        <v>0.49513888888888891</v>
      </c>
      <c r="E600" s="3">
        <f>VLOOKUP(A600,'QAQC ID Reference Page'!A$1:G$10999,5,FALSE)</f>
        <v>1038</v>
      </c>
      <c r="F600" s="3" t="str">
        <f>VLOOKUP(A600,'QAQC ID Reference Page'!A$2:G$10999,6,FALSE)</f>
        <v>E9</v>
      </c>
      <c r="G600" s="3" t="str">
        <f>VLOOKUP(A600,'QAQC ID Reference Page'!A$2:G$10999,7,FALSE)</f>
        <v>S</v>
      </c>
      <c r="H600" s="3">
        <v>129</v>
      </c>
      <c r="I600" s="3">
        <v>133</v>
      </c>
      <c r="J600" s="3">
        <v>250</v>
      </c>
      <c r="K600" s="3">
        <v>0.25</v>
      </c>
      <c r="L600" s="3">
        <f t="shared" si="10"/>
        <v>16</v>
      </c>
      <c r="M600" s="3"/>
      <c r="N600" s="3"/>
      <c r="O600" s="3"/>
      <c r="P600" s="3"/>
      <c r="Q600" s="3"/>
      <c r="R600" s="3"/>
      <c r="S600" s="3"/>
      <c r="T600" s="3"/>
      <c r="U600" s="3"/>
      <c r="V600" s="3"/>
      <c r="W600" s="3"/>
      <c r="X600" s="3"/>
      <c r="Y600" s="3"/>
      <c r="Z600" s="3"/>
      <c r="AA600" s="3"/>
      <c r="AB600" s="3"/>
    </row>
    <row r="601" spans="1:28" x14ac:dyDescent="0.2">
      <c r="A601" s="3">
        <v>11617</v>
      </c>
      <c r="B601" s="3" t="str">
        <f>VLOOKUP(A601,'QAQC ID Reference Page'!A$1:G$10999,2,FALSE)</f>
        <v>OBS0322</v>
      </c>
      <c r="C601" s="11">
        <f>VLOOKUP(A601,'QAQC ID Reference Page'!A$1:G$10999,3,FALSE)</f>
        <v>44636</v>
      </c>
      <c r="D601" s="12">
        <f>VLOOKUP(A601,'QAQC ID Reference Page'!A$1:G$10999,4,FALSE)</f>
        <v>0.51597222222222228</v>
      </c>
      <c r="E601" s="3">
        <f>VLOOKUP(A601,'QAQC ID Reference Page'!A$1:G$10999,5,FALSE)</f>
        <v>1017</v>
      </c>
      <c r="F601" s="3" t="str">
        <f>VLOOKUP(A601,'QAQC ID Reference Page'!A$2:G$10999,6,FALSE)</f>
        <v>E7C</v>
      </c>
      <c r="G601" s="3" t="str">
        <f>VLOOKUP(A601,'QAQC ID Reference Page'!A$2:G$10999,7,FALSE)</f>
        <v>S</v>
      </c>
      <c r="H601" s="3">
        <v>128</v>
      </c>
      <c r="I601" s="3">
        <v>132</v>
      </c>
      <c r="J601" s="3">
        <v>250</v>
      </c>
      <c r="K601" s="3">
        <v>0.25</v>
      </c>
      <c r="L601" s="3">
        <f t="shared" si="10"/>
        <v>16</v>
      </c>
      <c r="M601" s="3"/>
      <c r="N601" s="3"/>
      <c r="O601" s="3"/>
      <c r="P601" s="3"/>
      <c r="Q601" s="3"/>
      <c r="R601" s="3"/>
      <c r="S601" s="3"/>
      <c r="T601" s="3"/>
      <c r="U601" s="3"/>
      <c r="V601" s="3"/>
      <c r="W601" s="3"/>
      <c r="X601" s="3"/>
      <c r="Y601" s="3"/>
      <c r="Z601" s="3"/>
      <c r="AA601" s="3"/>
      <c r="AB601" s="3"/>
    </row>
    <row r="602" spans="1:28" x14ac:dyDescent="0.2">
      <c r="A602" s="3">
        <v>11618</v>
      </c>
      <c r="B602" s="3" t="str">
        <f>VLOOKUP(A602,'QAQC ID Reference Page'!A$1:G$10999,2,FALSE)</f>
        <v>OBS0322</v>
      </c>
      <c r="C602" s="11">
        <f>VLOOKUP(A602,'QAQC ID Reference Page'!A$1:G$10999,3,FALSE)</f>
        <v>44636</v>
      </c>
      <c r="D602" s="12">
        <f>VLOOKUP(A602,'QAQC ID Reference Page'!A$1:G$10999,4,FALSE)</f>
        <v>0.43541666666666667</v>
      </c>
      <c r="E602" s="3">
        <f>VLOOKUP(A602,'QAQC ID Reference Page'!A$1:G$10999,5,FALSE)</f>
        <v>1025</v>
      </c>
      <c r="F602" s="3" t="str">
        <f>VLOOKUP(A602,'QAQC ID Reference Page'!A$2:G$10999,6,FALSE)</f>
        <v>G9</v>
      </c>
      <c r="G602" s="3" t="str">
        <f>VLOOKUP(A602,'QAQC ID Reference Page'!A$2:G$10999,7,FALSE)</f>
        <v>S</v>
      </c>
      <c r="H602" s="3">
        <v>127</v>
      </c>
      <c r="I602" s="3">
        <v>132</v>
      </c>
      <c r="J602" s="3">
        <v>250</v>
      </c>
      <c r="K602" s="3">
        <v>0.25</v>
      </c>
      <c r="L602" s="3">
        <f t="shared" si="10"/>
        <v>20</v>
      </c>
      <c r="M602" s="3"/>
      <c r="N602" s="3"/>
      <c r="O602" s="3"/>
      <c r="P602" s="3"/>
      <c r="Q602" s="3"/>
      <c r="R602" s="3"/>
      <c r="S602" s="3"/>
      <c r="T602" s="3"/>
      <c r="U602" s="3"/>
      <c r="V602" s="3"/>
      <c r="W602" s="3"/>
      <c r="X602" s="3"/>
      <c r="Y602" s="3"/>
      <c r="Z602" s="3"/>
      <c r="AA602" s="3"/>
      <c r="AB602" s="3"/>
    </row>
    <row r="603" spans="1:28" x14ac:dyDescent="0.2">
      <c r="A603" s="3">
        <v>11619</v>
      </c>
      <c r="B603" s="3" t="str">
        <f>VLOOKUP(A603,'QAQC ID Reference Page'!A$1:G$10999,2,FALSE)</f>
        <v>OBS0322</v>
      </c>
      <c r="C603" s="11">
        <f>VLOOKUP(A603,'QAQC ID Reference Page'!A$1:G$10999,3,FALSE)</f>
        <v>44636</v>
      </c>
      <c r="D603" s="12">
        <f>VLOOKUP(A603,'QAQC ID Reference Page'!A$1:G$10999,4,FALSE)</f>
        <v>0.44861111111111113</v>
      </c>
      <c r="E603" s="3">
        <f>VLOOKUP(A603,'QAQC ID Reference Page'!A$1:G$10999,5,FALSE)</f>
        <v>1011</v>
      </c>
      <c r="F603" s="3" t="str">
        <f>VLOOKUP(A603,'QAQC ID Reference Page'!A$2:G$10999,6,FALSE)</f>
        <v>G7C</v>
      </c>
      <c r="G603" s="3" t="str">
        <f>VLOOKUP(A603,'QAQC ID Reference Page'!A$2:G$10999,7,FALSE)</f>
        <v>B</v>
      </c>
      <c r="H603" s="3">
        <v>128</v>
      </c>
      <c r="I603" s="3">
        <v>132</v>
      </c>
      <c r="J603" s="3">
        <v>250</v>
      </c>
      <c r="K603" s="3">
        <v>0.25</v>
      </c>
      <c r="L603" s="3">
        <f t="shared" si="10"/>
        <v>16</v>
      </c>
      <c r="M603" s="3"/>
      <c r="N603" s="3"/>
      <c r="O603" s="3"/>
      <c r="P603" s="3"/>
      <c r="Q603" s="3"/>
      <c r="R603" s="3"/>
      <c r="S603" s="3"/>
      <c r="T603" s="3"/>
      <c r="U603" s="3"/>
      <c r="V603" s="3"/>
      <c r="W603" s="3"/>
      <c r="X603" s="3"/>
      <c r="Y603" s="3"/>
      <c r="Z603" s="3"/>
      <c r="AA603" s="3"/>
      <c r="AB603" s="3"/>
    </row>
    <row r="604" spans="1:28" x14ac:dyDescent="0.2">
      <c r="A604" s="3">
        <v>11620</v>
      </c>
      <c r="B604" s="3" t="str">
        <f>VLOOKUP(A604,'QAQC ID Reference Page'!A$1:G$10999,2,FALSE)</f>
        <v>OBS0322</v>
      </c>
      <c r="C604" s="11">
        <f>VLOOKUP(A604,'QAQC ID Reference Page'!A$1:G$10999,3,FALSE)</f>
        <v>44637</v>
      </c>
      <c r="D604" s="12">
        <f>VLOOKUP(A604,'QAQC ID Reference Page'!A$1:G$10999,4,FALSE)</f>
        <v>0.47083333333333333</v>
      </c>
      <c r="E604" s="3">
        <f>VLOOKUP(A604,'QAQC ID Reference Page'!A$1:G$10999,5,FALSE)</f>
        <v>1019</v>
      </c>
      <c r="F604" s="3" t="str">
        <f>VLOOKUP(A604,'QAQC ID Reference Page'!A$2:G$10999,6,FALSE)</f>
        <v>C4</v>
      </c>
      <c r="G604" s="3" t="str">
        <f>VLOOKUP(A604,'QAQC ID Reference Page'!A$2:G$10999,7,FALSE)</f>
        <v>S</v>
      </c>
      <c r="H604" s="3">
        <v>128</v>
      </c>
      <c r="I604" s="3">
        <v>129</v>
      </c>
      <c r="J604" s="3">
        <v>250</v>
      </c>
      <c r="K604" s="3">
        <v>0.25</v>
      </c>
      <c r="L604" s="3">
        <f t="shared" si="10"/>
        <v>4</v>
      </c>
      <c r="M604" s="3"/>
      <c r="N604" s="3"/>
      <c r="O604" s="3"/>
      <c r="P604" s="3"/>
      <c r="Q604" s="3"/>
      <c r="R604" s="3"/>
      <c r="S604" s="3"/>
      <c r="T604" s="3"/>
      <c r="U604" s="3"/>
      <c r="V604" s="3"/>
      <c r="W604" s="3"/>
      <c r="X604" s="3"/>
      <c r="Y604" s="3"/>
      <c r="Z604" s="3"/>
      <c r="AA604" s="3"/>
      <c r="AB604" s="3"/>
    </row>
    <row r="605" spans="1:28" x14ac:dyDescent="0.2">
      <c r="A605" s="3">
        <v>11621</v>
      </c>
      <c r="B605" s="3" t="str">
        <f>VLOOKUP(A605,'QAQC ID Reference Page'!A$1:G$10999,2,FALSE)</f>
        <v>OBS0322</v>
      </c>
      <c r="C605" s="11">
        <f>VLOOKUP(A605,'QAQC ID Reference Page'!A$1:G$10999,3,FALSE)</f>
        <v>44637</v>
      </c>
      <c r="D605" s="12">
        <f>VLOOKUP(A605,'QAQC ID Reference Page'!A$1:G$10999,4,FALSE)</f>
        <v>0.53888888888888886</v>
      </c>
      <c r="E605" s="3">
        <f>VLOOKUP(A605,'QAQC ID Reference Page'!A$1:G$10999,5,FALSE)</f>
        <v>1017</v>
      </c>
      <c r="F605" s="3" t="str">
        <f>VLOOKUP(A605,'QAQC ID Reference Page'!A$2:G$10999,6,FALSE)</f>
        <v>C1</v>
      </c>
      <c r="G605" s="3" t="str">
        <f>VLOOKUP(A605,'QAQC ID Reference Page'!A$2:G$10999,7,FALSE)</f>
        <v>S</v>
      </c>
      <c r="H605" s="3">
        <v>128</v>
      </c>
      <c r="I605" s="3">
        <v>133</v>
      </c>
      <c r="J605" s="3">
        <v>250</v>
      </c>
      <c r="K605" s="3">
        <v>0.25</v>
      </c>
      <c r="L605" s="3">
        <f t="shared" si="10"/>
        <v>20</v>
      </c>
      <c r="M605" s="3"/>
      <c r="N605" s="3"/>
      <c r="O605" s="3"/>
      <c r="P605" s="3"/>
      <c r="Q605" s="3"/>
      <c r="R605" s="3"/>
      <c r="S605" s="3"/>
      <c r="T605" s="3"/>
      <c r="U605" s="3"/>
      <c r="V605" s="3"/>
      <c r="W605" s="3"/>
      <c r="X605" s="3"/>
      <c r="Y605" s="3"/>
      <c r="Z605" s="3"/>
      <c r="AA605" s="3"/>
      <c r="AB605" s="3"/>
    </row>
    <row r="606" spans="1:28" x14ac:dyDescent="0.2">
      <c r="A606" s="3">
        <v>11622</v>
      </c>
      <c r="B606" s="3" t="str">
        <f>VLOOKUP(A606,'QAQC ID Reference Page'!A$1:G$10999,2,FALSE)</f>
        <v>OBS0322</v>
      </c>
      <c r="C606" s="11">
        <f>VLOOKUP(A606,'QAQC ID Reference Page'!A$1:G$10999,3,FALSE)</f>
        <v>44637</v>
      </c>
      <c r="D606" s="12">
        <f>VLOOKUP(A606,'QAQC ID Reference Page'!A$1:G$10999,4,FALSE)</f>
        <v>0.54791666666666672</v>
      </c>
      <c r="E606" s="3">
        <f>VLOOKUP(A606,'QAQC ID Reference Page'!A$1:G$10999,5,FALSE)</f>
        <v>1002</v>
      </c>
      <c r="F606" s="3" t="str">
        <f>VLOOKUP(A606,'QAQC ID Reference Page'!A$2:G$10999,6,FALSE)</f>
        <v>B1</v>
      </c>
      <c r="G606" s="3" t="str">
        <f>VLOOKUP(A606,'QAQC ID Reference Page'!A$2:G$10999,7,FALSE)</f>
        <v>S</v>
      </c>
      <c r="H606" s="3">
        <v>127</v>
      </c>
      <c r="I606" s="3">
        <v>136</v>
      </c>
      <c r="J606" s="3">
        <v>250</v>
      </c>
      <c r="K606" s="3">
        <v>0.25</v>
      </c>
      <c r="L606" s="3">
        <f t="shared" si="10"/>
        <v>36</v>
      </c>
      <c r="M606" s="3"/>
      <c r="N606" s="3"/>
      <c r="O606" s="3"/>
      <c r="P606" s="3"/>
      <c r="Q606" s="3"/>
      <c r="R606" s="3"/>
      <c r="S606" s="3"/>
      <c r="T606" s="3"/>
      <c r="U606" s="3"/>
      <c r="V606" s="3"/>
      <c r="W606" s="3"/>
      <c r="X606" s="3"/>
      <c r="Y606" s="3"/>
      <c r="Z606" s="3"/>
      <c r="AA606" s="3"/>
      <c r="AB606" s="3"/>
    </row>
    <row r="607" spans="1:28" x14ac:dyDescent="0.2">
      <c r="A607" s="3">
        <v>11623</v>
      </c>
      <c r="B607" s="3" t="str">
        <f>VLOOKUP(A607,'QAQC ID Reference Page'!A$1:G$10999,2,FALSE)</f>
        <v>OBS0322</v>
      </c>
      <c r="C607" s="11">
        <f>VLOOKUP(A607,'QAQC ID Reference Page'!A$1:G$10999,3,FALSE)</f>
        <v>44637</v>
      </c>
      <c r="D607" s="12">
        <f>VLOOKUP(A607,'QAQC ID Reference Page'!A$1:G$10999,4,FALSE)</f>
        <v>0.52361111111111114</v>
      </c>
      <c r="E607" s="3">
        <f>VLOOKUP(A607,'QAQC ID Reference Page'!A$1:G$10999,5,FALSE)</f>
        <v>1024</v>
      </c>
      <c r="F607" s="3" t="str">
        <f>VLOOKUP(A607,'QAQC ID Reference Page'!A$2:G$10999,6,FALSE)</f>
        <v>D1</v>
      </c>
      <c r="G607" s="3" t="str">
        <f>VLOOKUP(A607,'QAQC ID Reference Page'!A$2:G$10999,7,FALSE)</f>
        <v>S</v>
      </c>
      <c r="H607" s="3">
        <v>128</v>
      </c>
      <c r="I607" s="3">
        <v>143</v>
      </c>
      <c r="J607" s="3">
        <v>250</v>
      </c>
      <c r="K607" s="3">
        <v>0.25</v>
      </c>
      <c r="L607" s="3">
        <f t="shared" si="10"/>
        <v>60</v>
      </c>
      <c r="M607" s="3"/>
      <c r="N607" s="3"/>
      <c r="O607" s="3"/>
      <c r="P607" s="3"/>
      <c r="Q607" s="3"/>
      <c r="R607" s="3"/>
      <c r="S607" s="3"/>
      <c r="T607" s="3"/>
      <c r="U607" s="3"/>
      <c r="V607" s="3"/>
      <c r="W607" s="3"/>
      <c r="X607" s="3"/>
      <c r="Y607" s="3"/>
      <c r="Z607" s="3"/>
      <c r="AA607" s="3"/>
      <c r="AB607" s="3"/>
    </row>
    <row r="608" spans="1:28" x14ac:dyDescent="0.2">
      <c r="A608" s="3">
        <v>11624</v>
      </c>
      <c r="B608" s="3" t="str">
        <f>VLOOKUP(A608,'QAQC ID Reference Page'!A$1:G$10999,2,FALSE)</f>
        <v>OBS0322</v>
      </c>
      <c r="C608" s="11">
        <f>VLOOKUP(A608,'QAQC ID Reference Page'!A$1:G$10999,3,FALSE)</f>
        <v>44637</v>
      </c>
      <c r="D608" s="12">
        <f>VLOOKUP(A608,'QAQC ID Reference Page'!A$1:G$10999,4,FALSE)</f>
        <v>0.51527777777777772</v>
      </c>
      <c r="E608" s="3">
        <f>VLOOKUP(A608,'QAQC ID Reference Page'!A$1:G$10999,5,FALSE)</f>
        <v>1035</v>
      </c>
      <c r="F608" s="3" t="str">
        <f>VLOOKUP(A608,'QAQC ID Reference Page'!A$2:G$10999,6,FALSE)</f>
        <v>E1</v>
      </c>
      <c r="G608" s="3" t="str">
        <f>VLOOKUP(A608,'QAQC ID Reference Page'!A$2:G$10999,7,FALSE)</f>
        <v>S</v>
      </c>
      <c r="H608" s="3">
        <v>130</v>
      </c>
      <c r="I608" s="3">
        <v>143</v>
      </c>
      <c r="J608" s="3">
        <v>250</v>
      </c>
      <c r="K608" s="3">
        <v>0.25</v>
      </c>
      <c r="L608" s="3">
        <f t="shared" si="10"/>
        <v>52</v>
      </c>
      <c r="M608" s="3"/>
      <c r="N608" s="3"/>
      <c r="O608" s="3"/>
      <c r="P608" s="3"/>
      <c r="Q608" s="3"/>
      <c r="R608" s="3"/>
      <c r="S608" s="3"/>
      <c r="T608" s="3"/>
      <c r="U608" s="3"/>
      <c r="V608" s="3"/>
      <c r="W608" s="3"/>
      <c r="X608" s="3"/>
      <c r="Y608" s="3"/>
      <c r="Z608" s="3"/>
      <c r="AA608" s="3"/>
      <c r="AB608" s="3"/>
    </row>
    <row r="609" spans="1:28" x14ac:dyDescent="0.2">
      <c r="A609" s="3">
        <v>11625</v>
      </c>
      <c r="B609" s="3" t="str">
        <f>VLOOKUP(A609,'QAQC ID Reference Page'!A$1:G$10999,2,FALSE)</f>
        <v>OBS0322</v>
      </c>
      <c r="C609" s="11">
        <f>VLOOKUP(A609,'QAQC ID Reference Page'!A$1:G$10999,3,FALSE)</f>
        <v>44637</v>
      </c>
      <c r="D609" s="12">
        <f>VLOOKUP(A609,'QAQC ID Reference Page'!A$1:G$10999,4,FALSE)</f>
        <v>0.30833333333333335</v>
      </c>
      <c r="E609" s="3">
        <f>VLOOKUP(A609,'QAQC ID Reference Page'!A$1:G$10999,5,FALSE)</f>
        <v>1012</v>
      </c>
      <c r="F609" s="3" t="str">
        <f>VLOOKUP(A609,'QAQC ID Reference Page'!A$2:G$10999,6,FALSE)</f>
        <v>B7C</v>
      </c>
      <c r="G609" s="3" t="str">
        <f>VLOOKUP(A609,'QAQC ID Reference Page'!A$2:G$10999,7,FALSE)</f>
        <v>S</v>
      </c>
      <c r="H609" s="3">
        <v>130</v>
      </c>
      <c r="I609" s="3">
        <v>135</v>
      </c>
      <c r="J609" s="3">
        <v>250</v>
      </c>
      <c r="K609" s="3">
        <v>0.25</v>
      </c>
      <c r="L609" s="3">
        <f t="shared" si="10"/>
        <v>20</v>
      </c>
      <c r="M609" s="3"/>
      <c r="N609" s="3"/>
      <c r="O609" s="3"/>
      <c r="P609" s="3"/>
      <c r="Q609" s="3"/>
      <c r="R609" s="3"/>
      <c r="S609" s="3"/>
      <c r="T609" s="3"/>
      <c r="U609" s="3"/>
      <c r="V609" s="3"/>
      <c r="W609" s="3"/>
      <c r="X609" s="3"/>
      <c r="Y609" s="3"/>
      <c r="Z609" s="3"/>
      <c r="AA609" s="3"/>
      <c r="AB609" s="3"/>
    </row>
    <row r="610" spans="1:28" x14ac:dyDescent="0.2">
      <c r="A610" s="3">
        <v>11626</v>
      </c>
      <c r="B610" s="3" t="str">
        <f>VLOOKUP(A610,'QAQC ID Reference Page'!A$1:G$10999,2,FALSE)</f>
        <v>OBS0322</v>
      </c>
      <c r="C610" s="11">
        <f>VLOOKUP(A610,'QAQC ID Reference Page'!A$1:G$10999,3,FALSE)</f>
        <v>44637</v>
      </c>
      <c r="D610" s="12">
        <f>VLOOKUP(A610,'QAQC ID Reference Page'!A$1:G$10999,4,FALSE)</f>
        <v>0.33958333333333335</v>
      </c>
      <c r="E610" s="3">
        <f>VLOOKUP(A610,'QAQC ID Reference Page'!A$1:G$10999,5,FALSE)</f>
        <v>1037</v>
      </c>
      <c r="F610" s="3" t="str">
        <f>VLOOKUP(A610,'QAQC ID Reference Page'!A$2:G$10999,6,FALSE)</f>
        <v>B11</v>
      </c>
      <c r="G610" s="3" t="str">
        <f>VLOOKUP(A610,'QAQC ID Reference Page'!A$2:G$10999,7,FALSE)</f>
        <v>S</v>
      </c>
      <c r="H610" s="3">
        <v>128</v>
      </c>
      <c r="I610" s="3">
        <v>135</v>
      </c>
      <c r="J610" s="3">
        <v>250</v>
      </c>
      <c r="K610" s="3">
        <v>0.25</v>
      </c>
      <c r="L610" s="3">
        <f t="shared" si="10"/>
        <v>28</v>
      </c>
      <c r="M610" s="3"/>
      <c r="N610" s="3"/>
      <c r="O610" s="3"/>
      <c r="P610" s="3"/>
      <c r="Q610" s="3"/>
      <c r="R610" s="3"/>
      <c r="S610" s="3"/>
      <c r="T610" s="3"/>
      <c r="U610" s="3"/>
      <c r="V610" s="3"/>
      <c r="W610" s="3"/>
      <c r="X610" s="3"/>
      <c r="Y610" s="3"/>
      <c r="Z610" s="3"/>
      <c r="AA610" s="3"/>
      <c r="AB610" s="3"/>
    </row>
    <row r="611" spans="1:28" x14ac:dyDescent="0.2">
      <c r="A611" s="3">
        <v>11627</v>
      </c>
      <c r="B611" s="3" t="str">
        <f>VLOOKUP(A611,'QAQC ID Reference Page'!A$1:G$10999,2,FALSE)</f>
        <v>OBS0322</v>
      </c>
      <c r="C611" s="11">
        <f>VLOOKUP(A611,'QAQC ID Reference Page'!A$1:G$10999,3,FALSE)</f>
        <v>44637</v>
      </c>
      <c r="D611" s="12">
        <f>VLOOKUP(A611,'QAQC ID Reference Page'!A$1:G$10999,4,FALSE)</f>
        <v>0.43541666666666667</v>
      </c>
      <c r="E611" s="3">
        <f>VLOOKUP(A611,'QAQC ID Reference Page'!A$1:G$10999,5,FALSE)</f>
        <v>1029</v>
      </c>
      <c r="F611" s="3" t="str">
        <f>VLOOKUP(A611,'QAQC ID Reference Page'!A$2:G$10999,6,FALSE)</f>
        <v>C7C</v>
      </c>
      <c r="G611" s="3" t="str">
        <f>VLOOKUP(A611,'QAQC ID Reference Page'!A$2:G$10999,7,FALSE)</f>
        <v>B</v>
      </c>
      <c r="H611" s="3">
        <v>128</v>
      </c>
      <c r="I611" s="3">
        <v>145</v>
      </c>
      <c r="J611" s="3">
        <v>250</v>
      </c>
      <c r="K611" s="3">
        <v>0.25</v>
      </c>
      <c r="L611" s="3">
        <f t="shared" si="10"/>
        <v>68</v>
      </c>
      <c r="M611" s="3"/>
      <c r="N611" s="3"/>
      <c r="O611" s="3"/>
      <c r="P611" s="3"/>
      <c r="Q611" s="3"/>
      <c r="R611" s="3"/>
      <c r="S611" s="3"/>
      <c r="T611" s="3"/>
      <c r="U611" s="3"/>
      <c r="V611" s="3"/>
      <c r="W611" s="3"/>
      <c r="X611" s="3"/>
      <c r="Y611" s="3"/>
      <c r="Z611" s="3"/>
      <c r="AA611" s="3"/>
      <c r="AB611" s="3"/>
    </row>
    <row r="612" spans="1:28" x14ac:dyDescent="0.2">
      <c r="A612" s="3">
        <v>11628</v>
      </c>
      <c r="B612" s="3" t="str">
        <f>VLOOKUP(A612,'QAQC ID Reference Page'!A$1:G$10999,2,FALSE)</f>
        <v>OBS0322</v>
      </c>
      <c r="C612" s="11">
        <f>VLOOKUP(A612,'QAQC ID Reference Page'!A$1:G$10999,3,FALSE)</f>
        <v>44637</v>
      </c>
      <c r="D612" s="12">
        <f>VLOOKUP(A612,'QAQC ID Reference Page'!A$1:G$10999,4,FALSE)</f>
        <v>0.56944444444444442</v>
      </c>
      <c r="E612" s="3">
        <f>VLOOKUP(A612,'QAQC ID Reference Page'!A$1:G$10999,5,FALSE)</f>
        <v>1010</v>
      </c>
      <c r="F612" s="3" t="str">
        <f>VLOOKUP(A612,'QAQC ID Reference Page'!A$2:G$10999,6,FALSE)</f>
        <v>B4</v>
      </c>
      <c r="G612" s="3" t="str">
        <f>VLOOKUP(A612,'QAQC ID Reference Page'!A$2:G$10999,7,FALSE)</f>
        <v>B</v>
      </c>
      <c r="H612" s="3">
        <v>131</v>
      </c>
      <c r="I612" s="3">
        <v>145</v>
      </c>
      <c r="J612" s="3">
        <v>250</v>
      </c>
      <c r="K612" s="3">
        <v>0.25</v>
      </c>
      <c r="L612" s="3">
        <f t="shared" si="10"/>
        <v>56</v>
      </c>
      <c r="M612" s="3"/>
      <c r="N612" s="3"/>
      <c r="O612" s="3"/>
      <c r="P612" s="3"/>
      <c r="Q612" s="3"/>
      <c r="R612" s="3"/>
      <c r="S612" s="3"/>
      <c r="T612" s="3"/>
      <c r="U612" s="3"/>
      <c r="V612" s="3"/>
      <c r="W612" s="3"/>
      <c r="X612" s="3"/>
      <c r="Y612" s="3"/>
      <c r="Z612" s="3"/>
      <c r="AA612" s="3"/>
      <c r="AB612" s="3"/>
    </row>
    <row r="613" spans="1:28" x14ac:dyDescent="0.2">
      <c r="A613" s="3">
        <v>11629</v>
      </c>
      <c r="B613" s="3" t="str">
        <f>VLOOKUP(A613,'QAQC ID Reference Page'!A$1:G$10999,2,FALSE)</f>
        <v>OBS0322</v>
      </c>
      <c r="C613" s="11">
        <f>VLOOKUP(A613,'QAQC ID Reference Page'!A$1:G$10999,3,FALSE)</f>
        <v>44637</v>
      </c>
      <c r="D613" s="12">
        <f>VLOOKUP(A613,'QAQC ID Reference Page'!A$1:G$10999,4,FALSE)</f>
        <v>0.46041666666666664</v>
      </c>
      <c r="E613" s="3">
        <f>VLOOKUP(A613,'QAQC ID Reference Page'!A$1:G$10999,5,FALSE)</f>
        <v>1033</v>
      </c>
      <c r="F613" s="3" t="str">
        <f>VLOOKUP(A613,'QAQC ID Reference Page'!A$2:G$10999,6,FALSE)</f>
        <v>C5-1</v>
      </c>
      <c r="G613" s="3" t="str">
        <f>VLOOKUP(A613,'QAQC ID Reference Page'!A$2:G$10999,7,FALSE)</f>
        <v>S</v>
      </c>
      <c r="H613" s="3">
        <v>126</v>
      </c>
      <c r="I613" s="3">
        <v>132</v>
      </c>
      <c r="J613" s="3">
        <v>250</v>
      </c>
      <c r="K613" s="3">
        <v>0.25</v>
      </c>
      <c r="L613" s="3">
        <f t="shared" si="10"/>
        <v>24</v>
      </c>
      <c r="M613" s="3"/>
      <c r="N613" s="3"/>
      <c r="O613" s="3"/>
      <c r="P613" s="3"/>
      <c r="Q613" s="3"/>
      <c r="R613" s="3"/>
      <c r="S613" s="3"/>
      <c r="T613" s="3"/>
      <c r="U613" s="3"/>
      <c r="V613" s="3"/>
      <c r="W613" s="3"/>
      <c r="X613" s="3"/>
      <c r="Y613" s="3"/>
      <c r="Z613" s="3"/>
      <c r="AA613" s="3"/>
      <c r="AB613" s="3"/>
    </row>
    <row r="614" spans="1:28" x14ac:dyDescent="0.2">
      <c r="A614" s="3">
        <v>11630</v>
      </c>
      <c r="B614" s="3" t="str">
        <f>VLOOKUP(A614,'QAQC ID Reference Page'!A$1:G$10999,2,FALSE)</f>
        <v>OBS0322</v>
      </c>
      <c r="C614" s="11">
        <f>VLOOKUP(A614,'QAQC ID Reference Page'!A$1:G$10999,3,FALSE)</f>
        <v>44637</v>
      </c>
      <c r="D614" s="12">
        <f>VLOOKUP(A614,'QAQC ID Reference Page'!A$1:G$10999,4,FALSE)</f>
        <v>0.56944444444444442</v>
      </c>
      <c r="E614" s="3">
        <f>VLOOKUP(A614,'QAQC ID Reference Page'!A$1:G$10999,5,FALSE)</f>
        <v>1034</v>
      </c>
      <c r="F614" s="3" t="str">
        <f>VLOOKUP(A614,'QAQC ID Reference Page'!A$2:G$10999,6,FALSE)</f>
        <v>B4</v>
      </c>
      <c r="G614" s="3" t="str">
        <f>VLOOKUP(A614,'QAQC ID Reference Page'!A$2:G$10999,7,FALSE)</f>
        <v>S</v>
      </c>
      <c r="H614" s="3">
        <v>129</v>
      </c>
      <c r="I614" s="3">
        <v>141</v>
      </c>
      <c r="J614" s="3">
        <v>250</v>
      </c>
      <c r="K614" s="3">
        <v>0.25</v>
      </c>
      <c r="L614" s="3">
        <f t="shared" si="10"/>
        <v>48</v>
      </c>
      <c r="M614" s="3"/>
      <c r="N614" s="3"/>
      <c r="O614" s="3"/>
      <c r="P614" s="3"/>
      <c r="Q614" s="3"/>
      <c r="R614" s="3"/>
      <c r="S614" s="3"/>
      <c r="T614" s="3"/>
      <c r="U614" s="3"/>
      <c r="V614" s="3"/>
      <c r="W614" s="3"/>
      <c r="X614" s="3"/>
      <c r="Y614" s="3"/>
      <c r="Z614" s="3"/>
      <c r="AA614" s="3"/>
      <c r="AB614" s="3"/>
    </row>
    <row r="615" spans="1:28" x14ac:dyDescent="0.2">
      <c r="A615" s="3">
        <v>11631</v>
      </c>
      <c r="B615" s="3" t="str">
        <f>VLOOKUP(A615,'QAQC ID Reference Page'!A$1:G$10999,2,FALSE)</f>
        <v>OBS0322</v>
      </c>
      <c r="C615" s="11">
        <f>VLOOKUP(A615,'QAQC ID Reference Page'!A$1:G$10999,3,FALSE)</f>
        <v>44637</v>
      </c>
      <c r="D615" s="12">
        <f>VLOOKUP(A615,'QAQC ID Reference Page'!A$1:G$10999,4,FALSE)</f>
        <v>0.30833333333333335</v>
      </c>
      <c r="E615" s="3">
        <f>VLOOKUP(A615,'QAQC ID Reference Page'!A$1:G$10999,5,FALSE)</f>
        <v>1018</v>
      </c>
      <c r="F615" s="3" t="str">
        <f>VLOOKUP(A615,'QAQC ID Reference Page'!A$2:G$10999,6,FALSE)</f>
        <v>B7C</v>
      </c>
      <c r="G615" s="3" t="str">
        <f>VLOOKUP(A615,'QAQC ID Reference Page'!A$2:G$10999,7,FALSE)</f>
        <v>B</v>
      </c>
      <c r="H615" s="3">
        <v>127</v>
      </c>
      <c r="I615" s="3">
        <v>133</v>
      </c>
      <c r="J615" s="3">
        <v>250</v>
      </c>
      <c r="K615" s="3">
        <v>0.25</v>
      </c>
      <c r="L615" s="3">
        <f t="shared" si="10"/>
        <v>24</v>
      </c>
      <c r="M615" s="3"/>
      <c r="N615" s="3"/>
      <c r="O615" s="3"/>
      <c r="P615" s="3"/>
      <c r="Q615" s="3"/>
      <c r="R615" s="3"/>
      <c r="S615" s="3"/>
      <c r="T615" s="3"/>
      <c r="U615" s="3"/>
      <c r="V615" s="3"/>
      <c r="W615" s="3"/>
      <c r="X615" s="3"/>
      <c r="Y615" s="3"/>
      <c r="Z615" s="3"/>
      <c r="AA615" s="3"/>
      <c r="AB615" s="3"/>
    </row>
    <row r="616" spans="1:28" x14ac:dyDescent="0.2">
      <c r="A616" s="3">
        <v>11632</v>
      </c>
      <c r="B616" s="3" t="str">
        <f>VLOOKUP(A616,'QAQC ID Reference Page'!A$1:G$10999,2,FALSE)</f>
        <v>OBS0322</v>
      </c>
      <c r="C616" s="11">
        <f>VLOOKUP(A616,'QAQC ID Reference Page'!A$1:G$10999,3,FALSE)</f>
        <v>44637</v>
      </c>
      <c r="D616" s="12">
        <f>VLOOKUP(A616,'QAQC ID Reference Page'!A$1:G$10999,4,FALSE)</f>
        <v>0.35625000000000001</v>
      </c>
      <c r="E616" s="3">
        <f>VLOOKUP(A616,'QAQC ID Reference Page'!A$1:G$10999,5,FALSE)</f>
        <v>1009</v>
      </c>
      <c r="F616" s="3" t="str">
        <f>VLOOKUP(A616,'QAQC ID Reference Page'!A$2:G$10999,6,FALSE)</f>
        <v>BSR</v>
      </c>
      <c r="G616" s="3" t="str">
        <f>VLOOKUP(A616,'QAQC ID Reference Page'!A$2:G$10999,7,FALSE)</f>
        <v>S</v>
      </c>
      <c r="H616" s="3">
        <v>130</v>
      </c>
      <c r="I616" s="3">
        <v>139</v>
      </c>
      <c r="J616" s="3">
        <v>250</v>
      </c>
      <c r="K616" s="3">
        <v>0.25</v>
      </c>
      <c r="L616" s="3">
        <f t="shared" si="10"/>
        <v>36</v>
      </c>
      <c r="M616" s="3"/>
      <c r="N616" s="3"/>
      <c r="O616" s="3"/>
      <c r="P616" s="3"/>
      <c r="Q616" s="3"/>
      <c r="R616" s="3"/>
      <c r="S616" s="3"/>
      <c r="T616" s="3"/>
      <c r="U616" s="3"/>
      <c r="V616" s="3"/>
      <c r="W616" s="3"/>
      <c r="X616" s="3"/>
      <c r="Y616" s="3"/>
      <c r="Z616" s="3"/>
      <c r="AA616" s="3"/>
      <c r="AB616" s="3"/>
    </row>
    <row r="617" spans="1:28" x14ac:dyDescent="0.2">
      <c r="A617" s="3">
        <v>11633</v>
      </c>
      <c r="B617" s="3" t="str">
        <f>VLOOKUP(A617,'QAQC ID Reference Page'!A$1:G$10999,2,FALSE)</f>
        <v>OBS0322</v>
      </c>
      <c r="C617" s="11">
        <f>VLOOKUP(A617,'QAQC ID Reference Page'!A$1:G$10999,3,FALSE)</f>
        <v>44637</v>
      </c>
      <c r="D617" s="12">
        <f>VLOOKUP(A617,'QAQC ID Reference Page'!A$1:G$10999,4,FALSE)</f>
        <v>0.5</v>
      </c>
      <c r="E617" s="3">
        <f>VLOOKUP(A617,'QAQC ID Reference Page'!A$1:G$10999,5,FALSE)</f>
        <v>1041</v>
      </c>
      <c r="F617" s="3" t="str">
        <f>VLOOKUP(A617,'QAQC ID Reference Page'!A$2:G$10999,6,FALSE)</f>
        <v>BLB</v>
      </c>
      <c r="G617" s="3" t="str">
        <f>VLOOKUP(A617,'QAQC ID Reference Page'!A$2:G$10999,7,FALSE)</f>
        <v>S</v>
      </c>
      <c r="H617" s="3">
        <v>129</v>
      </c>
      <c r="I617" s="3">
        <v>138</v>
      </c>
      <c r="J617" s="3">
        <v>250</v>
      </c>
      <c r="K617" s="3">
        <v>0.25</v>
      </c>
      <c r="L617" s="3">
        <f t="shared" si="10"/>
        <v>36</v>
      </c>
      <c r="M617" s="3"/>
      <c r="N617" s="3"/>
      <c r="O617" s="3"/>
      <c r="P617" s="3"/>
      <c r="Q617" s="3"/>
      <c r="R617" s="3"/>
      <c r="S617" s="3"/>
      <c r="T617" s="3"/>
      <c r="U617" s="3"/>
      <c r="V617" s="3"/>
      <c r="W617" s="3"/>
      <c r="X617" s="3"/>
      <c r="Y617" s="3"/>
      <c r="Z617" s="3"/>
      <c r="AA617" s="3"/>
      <c r="AB617" s="3"/>
    </row>
    <row r="618" spans="1:28" x14ac:dyDescent="0.2">
      <c r="A618" s="3">
        <v>11634</v>
      </c>
      <c r="B618" s="3" t="str">
        <f>VLOOKUP(A618,'QAQC ID Reference Page'!A$1:G$10999,2,FALSE)</f>
        <v>OBS0322</v>
      </c>
      <c r="C618" s="11">
        <f>VLOOKUP(A618,'QAQC ID Reference Page'!A$1:G$10999,3,FALSE)</f>
        <v>44637</v>
      </c>
      <c r="D618" s="12">
        <f>VLOOKUP(A618,'QAQC ID Reference Page'!A$1:G$10999,4,FALSE)</f>
        <v>0.47083333333333333</v>
      </c>
      <c r="E618" s="3">
        <f>VLOOKUP(A618,'QAQC ID Reference Page'!A$1:G$10999,5,FALSE)</f>
        <v>1020</v>
      </c>
      <c r="F618" s="3" t="str">
        <f>VLOOKUP(A618,'QAQC ID Reference Page'!A$2:G$10999,6,FALSE)</f>
        <v>C4</v>
      </c>
      <c r="G618" s="3" t="str">
        <f>VLOOKUP(A618,'QAQC ID Reference Page'!A$2:G$10999,7,FALSE)</f>
        <v>B</v>
      </c>
      <c r="H618" s="3">
        <v>128</v>
      </c>
      <c r="I618" s="3">
        <v>139</v>
      </c>
      <c r="J618" s="3">
        <v>250</v>
      </c>
      <c r="K618" s="3">
        <v>0.25</v>
      </c>
      <c r="L618" s="3">
        <f t="shared" si="10"/>
        <v>44</v>
      </c>
      <c r="M618" s="3"/>
      <c r="N618" s="3"/>
      <c r="O618" s="3"/>
      <c r="P618" s="3"/>
      <c r="Q618" s="3"/>
      <c r="R618" s="3"/>
      <c r="S618" s="3"/>
      <c r="T618" s="3"/>
      <c r="U618" s="3"/>
      <c r="V618" s="3"/>
      <c r="W618" s="3"/>
      <c r="X618" s="3"/>
      <c r="Y618" s="3"/>
      <c r="Z618" s="3"/>
      <c r="AA618" s="3"/>
      <c r="AB618" s="3"/>
    </row>
    <row r="619" spans="1:28" x14ac:dyDescent="0.2">
      <c r="A619" s="3">
        <v>11635</v>
      </c>
      <c r="B619" s="3" t="str">
        <f>VLOOKUP(A619,'QAQC ID Reference Page'!A$1:G$10999,2,FALSE)</f>
        <v>OBS0322</v>
      </c>
      <c r="C619" s="11">
        <f>VLOOKUP(A619,'QAQC ID Reference Page'!A$1:G$10999,3,FALSE)</f>
        <v>44637</v>
      </c>
      <c r="D619" s="12">
        <f>VLOOKUP(A619,'QAQC ID Reference Page'!A$1:G$10999,4,FALSE)</f>
        <v>0.38055555555555554</v>
      </c>
      <c r="E619" s="3">
        <f>VLOOKUP(A619,'QAQC ID Reference Page'!A$1:G$10999,5,FALSE)</f>
        <v>1013</v>
      </c>
      <c r="F619" s="3" t="str">
        <f>VLOOKUP(A619,'QAQC ID Reference Page'!A$2:G$10999,6,FALSE)</f>
        <v>WB</v>
      </c>
      <c r="G619" s="3" t="str">
        <f>VLOOKUP(A619,'QAQC ID Reference Page'!A$2:G$10999,7,FALSE)</f>
        <v>S</v>
      </c>
      <c r="H619" s="3">
        <v>128</v>
      </c>
      <c r="I619" s="3">
        <v>136</v>
      </c>
      <c r="J619" s="3">
        <v>250</v>
      </c>
      <c r="K619" s="3">
        <v>0.25</v>
      </c>
      <c r="L619" s="3">
        <f t="shared" si="10"/>
        <v>32</v>
      </c>
      <c r="M619" s="3"/>
      <c r="N619" s="3"/>
      <c r="O619" s="3"/>
      <c r="P619" s="3"/>
      <c r="Q619" s="3"/>
      <c r="R619" s="3"/>
      <c r="S619" s="3"/>
      <c r="T619" s="3"/>
      <c r="U619" s="3"/>
      <c r="V619" s="3"/>
      <c r="W619" s="3"/>
      <c r="X619" s="3"/>
      <c r="Y619" s="3"/>
      <c r="Z619" s="3"/>
      <c r="AA619" s="3"/>
      <c r="AB619" s="3"/>
    </row>
    <row r="620" spans="1:28" x14ac:dyDescent="0.2">
      <c r="A620" s="3">
        <v>11636</v>
      </c>
      <c r="B620" s="3" t="str">
        <f>VLOOKUP(A620,'QAQC ID Reference Page'!A$1:G$10999,2,FALSE)</f>
        <v>OBS0322</v>
      </c>
      <c r="C620" s="11">
        <f>VLOOKUP(A620,'QAQC ID Reference Page'!A$1:G$10999,3,FALSE)</f>
        <v>44637</v>
      </c>
      <c r="D620" s="12">
        <f>VLOOKUP(A620,'QAQC ID Reference Page'!A$1:G$10999,4,FALSE)</f>
        <v>0.5</v>
      </c>
      <c r="E620" s="3">
        <f>VLOOKUP(A620,'QAQC ID Reference Page'!A$1:G$10999,5,FALSE)</f>
        <v>1025</v>
      </c>
      <c r="F620" s="3" t="str">
        <f>VLOOKUP(A620,'QAQC ID Reference Page'!A$2:G$10999,6,FALSE)</f>
        <v>BLB</v>
      </c>
      <c r="G620" s="3" t="str">
        <f>VLOOKUP(A620,'QAQC ID Reference Page'!A$2:G$10999,7,FALSE)</f>
        <v>B</v>
      </c>
      <c r="H620" s="3">
        <v>129</v>
      </c>
      <c r="I620" s="3">
        <v>143</v>
      </c>
      <c r="J620" s="3">
        <v>250</v>
      </c>
      <c r="K620" s="3">
        <v>0.25</v>
      </c>
      <c r="L620" s="3">
        <f t="shared" si="10"/>
        <v>56</v>
      </c>
      <c r="M620" s="3"/>
      <c r="N620" s="3"/>
      <c r="O620" s="3"/>
      <c r="P620" s="3"/>
      <c r="Q620" s="3"/>
      <c r="R620" s="3"/>
      <c r="S620" s="3"/>
      <c r="T620" s="3"/>
      <c r="U620" s="3"/>
      <c r="V620" s="3"/>
      <c r="W620" s="3"/>
      <c r="X620" s="3"/>
      <c r="Y620" s="3"/>
      <c r="Z620" s="3"/>
      <c r="AA620" s="3"/>
      <c r="AB620" s="3"/>
    </row>
    <row r="621" spans="1:28" x14ac:dyDescent="0.2">
      <c r="A621" s="3">
        <v>11637</v>
      </c>
      <c r="B621" s="3" t="str">
        <f>VLOOKUP(A621,'QAQC ID Reference Page'!A$1:G$10999,2,FALSE)</f>
        <v>OBS0322</v>
      </c>
      <c r="C621" s="11">
        <f>VLOOKUP(A621,'QAQC ID Reference Page'!A$1:G$10999,3,FALSE)</f>
        <v>44637</v>
      </c>
      <c r="D621" s="12">
        <f>VLOOKUP(A621,'QAQC ID Reference Page'!A$1:G$10999,4,FALSE)</f>
        <v>0.43541666666666667</v>
      </c>
      <c r="E621" s="3">
        <f>VLOOKUP(A621,'QAQC ID Reference Page'!A$1:G$10999,5,FALSE)</f>
        <v>1005</v>
      </c>
      <c r="F621" s="3" t="str">
        <f>VLOOKUP(A621,'QAQC ID Reference Page'!A$2:G$10999,6,FALSE)</f>
        <v>C7C</v>
      </c>
      <c r="G621" s="3" t="str">
        <f>VLOOKUP(A621,'QAQC ID Reference Page'!A$2:G$10999,7,FALSE)</f>
        <v>S</v>
      </c>
      <c r="H621" s="3">
        <v>128</v>
      </c>
      <c r="I621" s="3">
        <v>134</v>
      </c>
      <c r="J621" s="3">
        <v>250</v>
      </c>
      <c r="K621" s="3">
        <v>0.25</v>
      </c>
      <c r="L621" s="3">
        <f t="shared" si="10"/>
        <v>24</v>
      </c>
      <c r="M621" s="3"/>
      <c r="N621" s="3"/>
      <c r="O621" s="3"/>
      <c r="P621" s="3"/>
      <c r="Q621" s="3"/>
      <c r="R621" s="3"/>
      <c r="S621" s="3"/>
      <c r="T621" s="3"/>
      <c r="U621" s="3"/>
      <c r="V621" s="3"/>
      <c r="W621" s="3"/>
      <c r="X621" s="3"/>
      <c r="Y621" s="3"/>
      <c r="Z621" s="3"/>
      <c r="AA621" s="3"/>
      <c r="AB621" s="3"/>
    </row>
    <row r="622" spans="1:28" x14ac:dyDescent="0.2">
      <c r="A622" s="3">
        <v>11638</v>
      </c>
      <c r="B622" s="3" t="str">
        <f>VLOOKUP(A622,'QAQC ID Reference Page'!A$1:G$10999,2,FALSE)</f>
        <v>OBS0322</v>
      </c>
      <c r="C622" s="11">
        <f>VLOOKUP(A622,'QAQC ID Reference Page'!A$1:G$10999,3,FALSE)</f>
        <v>44637</v>
      </c>
      <c r="D622" s="12">
        <f>VLOOKUP(A622,'QAQC ID Reference Page'!A$1:G$10999,4,FALSE)</f>
        <v>0.49027777777777776</v>
      </c>
      <c r="E622" s="3">
        <f>VLOOKUP(A622,'QAQC ID Reference Page'!A$1:G$10999,5,FALSE)</f>
        <v>1011</v>
      </c>
      <c r="F622" s="3" t="str">
        <f>VLOOKUP(A622,'QAQC ID Reference Page'!A$2:G$10999,6,FALSE)</f>
        <v>WFR</v>
      </c>
      <c r="G622" s="3" t="str">
        <f>VLOOKUP(A622,'QAQC ID Reference Page'!A$2:G$10999,7,FALSE)</f>
        <v>S</v>
      </c>
      <c r="H622" s="3">
        <v>129</v>
      </c>
      <c r="I622" s="3">
        <v>139</v>
      </c>
      <c r="J622" s="3">
        <v>250</v>
      </c>
      <c r="K622" s="3">
        <v>0.25</v>
      </c>
      <c r="L622" s="3">
        <f t="shared" si="10"/>
        <v>40</v>
      </c>
      <c r="M622" s="3"/>
      <c r="N622" s="3"/>
      <c r="O622" s="3"/>
      <c r="P622" s="3"/>
      <c r="Q622" s="3"/>
      <c r="R622" s="3"/>
      <c r="S622" s="3"/>
      <c r="T622" s="3"/>
      <c r="U622" s="3"/>
      <c r="V622" s="3"/>
      <c r="W622" s="3"/>
      <c r="X622" s="3"/>
      <c r="Y622" s="3"/>
      <c r="Z622" s="3"/>
      <c r="AA622" s="3"/>
      <c r="AB622" s="3"/>
    </row>
    <row r="623" spans="1:28" x14ac:dyDescent="0.2">
      <c r="A623" s="3">
        <v>11639</v>
      </c>
      <c r="B623" s="3" t="str">
        <f>VLOOKUP(A623,'QAQC ID Reference Page'!A$1:G$10999,2,FALSE)</f>
        <v>OBS0322</v>
      </c>
      <c r="C623" s="11">
        <f>VLOOKUP(A623,'QAQC ID Reference Page'!A$1:G$10999,3,FALSE)</f>
        <v>44637</v>
      </c>
      <c r="D623" s="12">
        <f>VLOOKUP(A623,'QAQC ID Reference Page'!A$1:G$10999,4,FALSE)</f>
        <v>0.40208333333333335</v>
      </c>
      <c r="E623" s="3">
        <f>VLOOKUP(A623,'QAQC ID Reference Page'!A$1:G$10999,5,FALSE)</f>
        <v>1038</v>
      </c>
      <c r="F623" s="3" t="str">
        <f>VLOOKUP(A623,'QAQC ID Reference Page'!A$2:G$10999,6,FALSE)</f>
        <v>C9</v>
      </c>
      <c r="G623" s="3" t="str">
        <f>VLOOKUP(A623,'QAQC ID Reference Page'!A$2:G$10999,7,FALSE)</f>
        <v>S</v>
      </c>
      <c r="H623" s="3">
        <v>129</v>
      </c>
      <c r="I623" s="3">
        <v>135</v>
      </c>
      <c r="J623" s="3">
        <v>250</v>
      </c>
      <c r="K623" s="3">
        <v>0.25</v>
      </c>
      <c r="L623" s="3">
        <f t="shared" si="10"/>
        <v>24</v>
      </c>
      <c r="M623" s="3"/>
      <c r="N623" s="3"/>
      <c r="O623" s="3"/>
      <c r="P623" s="3"/>
      <c r="Q623" s="3"/>
      <c r="R623" s="3"/>
      <c r="S623" s="3"/>
      <c r="T623" s="3"/>
      <c r="U623" s="3"/>
      <c r="V623" s="3"/>
      <c r="W623" s="3"/>
      <c r="X623" s="3"/>
      <c r="Y623" s="3"/>
      <c r="Z623" s="3"/>
      <c r="AA623" s="3"/>
      <c r="AB623" s="3"/>
    </row>
    <row r="624" spans="1:28" x14ac:dyDescent="0.2">
      <c r="A624" s="3">
        <v>11701</v>
      </c>
      <c r="B624" s="3" t="str">
        <f>VLOOKUP(A624,'QAQC ID Reference Page'!A$1:G$10999,2,FALSE)</f>
        <v>OBS0522</v>
      </c>
      <c r="C624" s="11">
        <f>VLOOKUP(A624,'QAQC ID Reference Page'!A$1:G$10999,3,FALSE)</f>
        <v>44685</v>
      </c>
      <c r="D624" s="12">
        <f>VLOOKUP(A624,'QAQC ID Reference Page'!A$1:G$10999,4,FALSE)</f>
        <v>0.45416666666666666</v>
      </c>
      <c r="E624" s="3">
        <f>VLOOKUP(A624,'QAQC ID Reference Page'!A$1:G$10999,5,FALSE)</f>
        <v>1007</v>
      </c>
      <c r="F624" s="3" t="str">
        <f>VLOOKUP(A624,'QAQC ID Reference Page'!A$2:G$10999,6,FALSE)</f>
        <v>I7C</v>
      </c>
      <c r="G624" s="3" t="str">
        <f>VLOOKUP(A624,'QAQC ID Reference Page'!A$2:G$10999,7,FALSE)</f>
        <v>S</v>
      </c>
      <c r="H624" s="3">
        <v>128</v>
      </c>
      <c r="I624" s="3">
        <v>134</v>
      </c>
      <c r="J624" s="3">
        <v>250</v>
      </c>
      <c r="K624" s="3">
        <v>0.25</v>
      </c>
      <c r="L624" s="3">
        <f t="shared" si="10"/>
        <v>24</v>
      </c>
      <c r="M624" s="3"/>
      <c r="N624" s="3"/>
      <c r="O624" s="3"/>
      <c r="P624" s="3"/>
      <c r="Q624" s="3"/>
      <c r="R624" s="3"/>
      <c r="S624" s="3"/>
      <c r="T624" s="3"/>
      <c r="U624" s="3"/>
      <c r="V624" s="3"/>
      <c r="W624" s="3"/>
      <c r="X624" s="3"/>
      <c r="Y624" s="3"/>
      <c r="Z624" s="3"/>
      <c r="AA624" s="3"/>
      <c r="AB624" s="3"/>
    </row>
    <row r="625" spans="1:28" x14ac:dyDescent="0.2">
      <c r="A625" s="3">
        <v>11702</v>
      </c>
      <c r="B625" s="3" t="str">
        <f>VLOOKUP(A625,'QAQC ID Reference Page'!A$1:G$10999,2,FALSE)</f>
        <v>OBS0522</v>
      </c>
      <c r="C625" s="11">
        <f>VLOOKUP(A625,'QAQC ID Reference Page'!A$1:G$10999,3,FALSE)</f>
        <v>44685</v>
      </c>
      <c r="D625" s="12">
        <f>VLOOKUP(A625,'QAQC ID Reference Page'!A$1:G$10999,4,FALSE)</f>
        <v>0.52847222222222223</v>
      </c>
      <c r="E625" s="3">
        <f>VLOOKUP(A625,'QAQC ID Reference Page'!A$1:G$10999,5,FALSE)</f>
        <v>1013</v>
      </c>
      <c r="F625" s="3" t="str">
        <f>VLOOKUP(A625,'QAQC ID Reference Page'!A$2:G$10999,6,FALSE)</f>
        <v>G7C</v>
      </c>
      <c r="G625" s="3" t="str">
        <f>VLOOKUP(A625,'QAQC ID Reference Page'!A$2:G$10999,7,FALSE)</f>
        <v>B</v>
      </c>
      <c r="H625" s="3">
        <v>130</v>
      </c>
      <c r="I625" s="3">
        <v>143</v>
      </c>
      <c r="J625" s="3">
        <v>250</v>
      </c>
      <c r="K625" s="3">
        <v>0.25</v>
      </c>
      <c r="L625" s="3">
        <f t="shared" si="10"/>
        <v>52</v>
      </c>
      <c r="M625" s="3"/>
      <c r="N625" s="3"/>
      <c r="O625" s="3"/>
      <c r="P625" s="3"/>
      <c r="Q625" s="3"/>
      <c r="R625" s="3"/>
      <c r="S625" s="3"/>
      <c r="T625" s="3"/>
      <c r="U625" s="3"/>
      <c r="V625" s="3"/>
      <c r="W625" s="3"/>
      <c r="X625" s="3"/>
      <c r="Y625" s="3"/>
      <c r="Z625" s="3"/>
      <c r="AA625" s="3"/>
      <c r="AB625" s="3"/>
    </row>
    <row r="626" spans="1:28" x14ac:dyDescent="0.2">
      <c r="A626" s="3">
        <v>11703</v>
      </c>
      <c r="B626" s="3" t="str">
        <f>VLOOKUP(A626,'QAQC ID Reference Page'!A$1:G$10999,2,FALSE)</f>
        <v>OBS0522</v>
      </c>
      <c r="C626" s="11">
        <f>VLOOKUP(A626,'QAQC ID Reference Page'!A$1:G$10999,3,FALSE)</f>
        <v>44685</v>
      </c>
      <c r="D626" s="12">
        <f>VLOOKUP(A626,'QAQC ID Reference Page'!A$1:G$10999,4,FALSE)</f>
        <v>0.5083333333333333</v>
      </c>
      <c r="E626" s="3">
        <f>VLOOKUP(A626,'QAQC ID Reference Page'!A$1:G$10999,5,FALSE)</f>
        <v>1006</v>
      </c>
      <c r="F626" s="3" t="str">
        <f>VLOOKUP(A626,'QAQC ID Reference Page'!A$2:G$10999,6,FALSE)</f>
        <v>G9</v>
      </c>
      <c r="G626" s="3" t="str">
        <f>VLOOKUP(A626,'QAQC ID Reference Page'!A$2:G$10999,7,FALSE)</f>
        <v>S</v>
      </c>
      <c r="H626" s="3">
        <v>129</v>
      </c>
      <c r="I626" s="3">
        <v>136</v>
      </c>
      <c r="J626" s="3">
        <v>250</v>
      </c>
      <c r="K626" s="3">
        <v>0.25</v>
      </c>
      <c r="L626" s="3">
        <f t="shared" si="10"/>
        <v>28</v>
      </c>
      <c r="M626" s="3"/>
      <c r="N626" s="3"/>
      <c r="O626" s="3"/>
      <c r="P626" s="3"/>
      <c r="Q626" s="3"/>
      <c r="R626" s="3"/>
      <c r="S626" s="3"/>
      <c r="T626" s="3"/>
      <c r="U626" s="3"/>
      <c r="V626" s="3"/>
      <c r="W626" s="3"/>
      <c r="X626" s="3"/>
      <c r="Y626" s="3"/>
      <c r="Z626" s="3"/>
      <c r="AA626" s="3"/>
      <c r="AB626" s="3"/>
    </row>
    <row r="627" spans="1:28" x14ac:dyDescent="0.2">
      <c r="A627" s="3">
        <v>11704</v>
      </c>
      <c r="B627" s="3" t="str">
        <f>VLOOKUP(A627,'QAQC ID Reference Page'!A$1:G$10999,2,FALSE)</f>
        <v>OBS0522</v>
      </c>
      <c r="C627" s="11">
        <f>VLOOKUP(A627,'QAQC ID Reference Page'!A$1:G$10999,3,FALSE)</f>
        <v>44685</v>
      </c>
      <c r="D627" s="12">
        <f>VLOOKUP(A627,'QAQC ID Reference Page'!A$1:G$10999,4,FALSE)</f>
        <v>0.57777777777777772</v>
      </c>
      <c r="E627" s="3">
        <f>VLOOKUP(A627,'QAQC ID Reference Page'!A$1:G$10999,5,FALSE)</f>
        <v>1003</v>
      </c>
      <c r="F627" s="3" t="str">
        <f>VLOOKUP(A627,'QAQC ID Reference Page'!A$2:G$10999,6,FALSE)</f>
        <v>E9</v>
      </c>
      <c r="G627" s="3" t="str">
        <f>VLOOKUP(A627,'QAQC ID Reference Page'!A$2:G$10999,7,FALSE)</f>
        <v>S</v>
      </c>
      <c r="H627" s="3">
        <v>128</v>
      </c>
      <c r="I627" s="3">
        <v>134</v>
      </c>
      <c r="J627" s="3">
        <v>250</v>
      </c>
      <c r="K627" s="3">
        <v>0.25</v>
      </c>
      <c r="L627" s="3">
        <f t="shared" si="10"/>
        <v>24</v>
      </c>
      <c r="M627" s="3"/>
      <c r="N627" s="3"/>
      <c r="O627" s="3"/>
      <c r="P627" s="3"/>
      <c r="Q627" s="3"/>
      <c r="R627" s="3"/>
      <c r="S627" s="3"/>
      <c r="T627" s="3"/>
      <c r="U627" s="3"/>
      <c r="V627" s="3"/>
      <c r="W627" s="3"/>
      <c r="X627" s="3"/>
      <c r="Y627" s="3"/>
      <c r="Z627" s="3"/>
      <c r="AA627" s="3"/>
      <c r="AB627" s="3"/>
    </row>
    <row r="628" spans="1:28" x14ac:dyDescent="0.2">
      <c r="A628" s="3">
        <v>11705</v>
      </c>
      <c r="B628" s="3" t="str">
        <f>VLOOKUP(A628,'QAQC ID Reference Page'!A$1:G$10999,2,FALSE)</f>
        <v>OBS0522</v>
      </c>
      <c r="C628" s="11">
        <f>VLOOKUP(A628,'QAQC ID Reference Page'!A$1:G$10999,3,FALSE)</f>
        <v>44685</v>
      </c>
      <c r="D628" s="12">
        <f>VLOOKUP(A628,'QAQC ID Reference Page'!A$1:G$10999,4,FALSE)</f>
        <v>0.52847222222222223</v>
      </c>
      <c r="E628" s="3">
        <f>VLOOKUP(A628,'QAQC ID Reference Page'!A$1:G$10999,5,FALSE)</f>
        <v>1011</v>
      </c>
      <c r="F628" s="3" t="str">
        <f>VLOOKUP(A628,'QAQC ID Reference Page'!A$2:G$10999,6,FALSE)</f>
        <v>G7C</v>
      </c>
      <c r="G628" s="3" t="str">
        <f>VLOOKUP(A628,'QAQC ID Reference Page'!A$2:G$10999,7,FALSE)</f>
        <v>S</v>
      </c>
      <c r="H628" s="3">
        <v>130</v>
      </c>
      <c r="I628" s="3">
        <v>135</v>
      </c>
      <c r="J628" s="3">
        <v>250</v>
      </c>
      <c r="K628" s="3">
        <v>0.25</v>
      </c>
      <c r="L628" s="3">
        <f t="shared" si="10"/>
        <v>20</v>
      </c>
      <c r="M628" s="3"/>
      <c r="N628" s="3"/>
      <c r="O628" s="3"/>
      <c r="P628" s="3"/>
      <c r="Q628" s="3"/>
      <c r="R628" s="3"/>
      <c r="S628" s="3"/>
      <c r="T628" s="3"/>
      <c r="U628" s="3"/>
      <c r="V628" s="3"/>
      <c r="W628" s="3"/>
      <c r="X628" s="3"/>
      <c r="Y628" s="3"/>
      <c r="Z628" s="3"/>
      <c r="AA628" s="3"/>
      <c r="AB628" s="3"/>
    </row>
    <row r="629" spans="1:28" x14ac:dyDescent="0.2">
      <c r="A629" s="3">
        <v>11706</v>
      </c>
      <c r="B629" s="3" t="str">
        <f>VLOOKUP(A629,'QAQC ID Reference Page'!A$1:G$10999,2,FALSE)</f>
        <v>OBS0522</v>
      </c>
      <c r="C629" s="11">
        <f>VLOOKUP(A629,'QAQC ID Reference Page'!A$1:G$10999,3,FALSE)</f>
        <v>44685</v>
      </c>
      <c r="D629" s="12">
        <f>VLOOKUP(A629,'QAQC ID Reference Page'!A$1:G$10999,4,FALSE)</f>
        <v>0.33124999999999999</v>
      </c>
      <c r="E629" s="3">
        <f>VLOOKUP(A629,'QAQC ID Reference Page'!A$1:G$10999,5,FALSE)</f>
        <v>1040</v>
      </c>
      <c r="F629" s="3" t="str">
        <f>VLOOKUP(A629,'QAQC ID Reference Page'!A$2:G$10999,6,FALSE)</f>
        <v>DR</v>
      </c>
      <c r="G629" s="3" t="str">
        <f>VLOOKUP(A629,'QAQC ID Reference Page'!A$2:G$10999,7,FALSE)</f>
        <v>S</v>
      </c>
      <c r="H629" s="3">
        <v>131</v>
      </c>
      <c r="I629" s="3">
        <v>135</v>
      </c>
      <c r="J629" s="3">
        <v>250</v>
      </c>
      <c r="K629" s="3">
        <v>0.25</v>
      </c>
      <c r="L629" s="3">
        <f t="shared" si="10"/>
        <v>16</v>
      </c>
      <c r="M629" s="3"/>
      <c r="N629" s="3"/>
      <c r="O629" s="3"/>
      <c r="P629" s="3"/>
      <c r="Q629" s="3"/>
      <c r="R629" s="3"/>
      <c r="S629" s="3"/>
      <c r="T629" s="3"/>
      <c r="U629" s="3"/>
      <c r="V629" s="3"/>
      <c r="W629" s="3"/>
      <c r="X629" s="3"/>
      <c r="Y629" s="3"/>
      <c r="Z629" s="3"/>
      <c r="AA629" s="3"/>
      <c r="AB629" s="3"/>
    </row>
    <row r="630" spans="1:28" x14ac:dyDescent="0.2">
      <c r="A630" s="3">
        <v>11707</v>
      </c>
      <c r="B630" s="3" t="str">
        <f>VLOOKUP(A630,'QAQC ID Reference Page'!A$1:G$10999,2,FALSE)</f>
        <v>OBS0522</v>
      </c>
      <c r="C630" s="11">
        <f>VLOOKUP(A630,'QAQC ID Reference Page'!A$1:G$10999,3,FALSE)</f>
        <v>44685</v>
      </c>
      <c r="D630" s="12">
        <f>VLOOKUP(A630,'QAQC ID Reference Page'!A$1:G$10999,4,FALSE)</f>
        <v>0.36527777777777776</v>
      </c>
      <c r="E630" s="3">
        <f>VLOOKUP(A630,'QAQC ID Reference Page'!A$1:G$10999,5,FALSE)</f>
        <v>1030</v>
      </c>
      <c r="F630" s="3" t="str">
        <f>VLOOKUP(A630,'QAQC ID Reference Page'!A$2:G$10999,6,FALSE)</f>
        <v>MR</v>
      </c>
      <c r="G630" s="3" t="str">
        <f>VLOOKUP(A630,'QAQC ID Reference Page'!A$2:G$10999,7,FALSE)</f>
        <v>B</v>
      </c>
      <c r="H630" s="3">
        <v>128</v>
      </c>
      <c r="I630" s="3">
        <v>139</v>
      </c>
      <c r="J630" s="3">
        <v>250</v>
      </c>
      <c r="K630" s="3">
        <v>0.25</v>
      </c>
      <c r="L630" s="3">
        <f t="shared" si="10"/>
        <v>44</v>
      </c>
      <c r="M630" s="3"/>
      <c r="N630" s="3"/>
      <c r="O630" s="3"/>
      <c r="P630" s="3"/>
      <c r="Q630" s="3"/>
      <c r="R630" s="3"/>
      <c r="S630" s="3"/>
      <c r="T630" s="3"/>
      <c r="U630" s="3"/>
      <c r="V630" s="3"/>
      <c r="W630" s="3"/>
      <c r="X630" s="3"/>
      <c r="Y630" s="3"/>
      <c r="Z630" s="3"/>
      <c r="AA630" s="3"/>
      <c r="AB630" s="3"/>
    </row>
    <row r="631" spans="1:28" x14ac:dyDescent="0.2">
      <c r="A631" s="3">
        <v>11708</v>
      </c>
      <c r="B631" s="3" t="str">
        <f>VLOOKUP(A631,'QAQC ID Reference Page'!A$1:G$10999,2,FALSE)</f>
        <v>OBS0522</v>
      </c>
      <c r="C631" s="11">
        <f>VLOOKUP(A631,'QAQC ID Reference Page'!A$1:G$10999,3,FALSE)</f>
        <v>44685</v>
      </c>
      <c r="D631" s="12">
        <f>VLOOKUP(A631,'QAQC ID Reference Page'!A$1:G$10999,4,FALSE)</f>
        <v>0.45416666666666666</v>
      </c>
      <c r="E631" s="3">
        <f>VLOOKUP(A631,'QAQC ID Reference Page'!A$1:G$10999,5,FALSE)</f>
        <v>1036</v>
      </c>
      <c r="F631" s="3" t="str">
        <f>VLOOKUP(A631,'QAQC ID Reference Page'!A$2:G$10999,6,FALSE)</f>
        <v>I7C</v>
      </c>
      <c r="G631" s="3" t="str">
        <f>VLOOKUP(A631,'QAQC ID Reference Page'!A$2:G$10999,7,FALSE)</f>
        <v>B</v>
      </c>
      <c r="H631" s="3">
        <v>131</v>
      </c>
      <c r="I631" s="3">
        <v>143</v>
      </c>
      <c r="J631" s="3">
        <v>250</v>
      </c>
      <c r="K631" s="3">
        <v>0.25</v>
      </c>
      <c r="L631" s="3">
        <f t="shared" si="10"/>
        <v>48</v>
      </c>
      <c r="M631" s="3"/>
      <c r="N631" s="3"/>
      <c r="O631" s="3"/>
      <c r="P631" s="3"/>
      <c r="Q631" s="3"/>
      <c r="R631" s="3"/>
      <c r="S631" s="3"/>
      <c r="T631" s="3"/>
      <c r="U631" s="3"/>
      <c r="V631" s="3"/>
      <c r="W631" s="3"/>
      <c r="X631" s="3"/>
      <c r="Y631" s="3"/>
      <c r="Z631" s="3"/>
      <c r="AA631" s="3"/>
      <c r="AB631" s="3"/>
    </row>
    <row r="632" spans="1:28" x14ac:dyDescent="0.2">
      <c r="A632" s="3">
        <v>11709</v>
      </c>
      <c r="B632" s="3" t="str">
        <f>VLOOKUP(A632,'QAQC ID Reference Page'!A$1:G$10999,2,FALSE)</f>
        <v>OBS0522</v>
      </c>
      <c r="C632" s="11">
        <f>VLOOKUP(A632,'QAQC ID Reference Page'!A$1:G$10999,3,FALSE)</f>
        <v>44685</v>
      </c>
      <c r="D632" s="12">
        <f>VLOOKUP(A632,'QAQC ID Reference Page'!A$1:G$10999,4,FALSE)</f>
        <v>0.59305555555555556</v>
      </c>
      <c r="E632" s="3">
        <f>VLOOKUP(A632,'QAQC ID Reference Page'!A$1:G$10999,5,FALSE)</f>
        <v>1038</v>
      </c>
      <c r="F632" s="3" t="str">
        <f>VLOOKUP(A632,'QAQC ID Reference Page'!A$2:G$10999,6,FALSE)</f>
        <v>E7C</v>
      </c>
      <c r="G632" s="3" t="str">
        <f>VLOOKUP(A632,'QAQC ID Reference Page'!A$2:G$10999,7,FALSE)</f>
        <v>B</v>
      </c>
      <c r="H632" s="3">
        <v>133</v>
      </c>
      <c r="I632" s="3">
        <v>148</v>
      </c>
      <c r="J632" s="3">
        <v>250</v>
      </c>
      <c r="K632" s="3">
        <v>0.25</v>
      </c>
      <c r="L632" s="3">
        <f t="shared" si="10"/>
        <v>60</v>
      </c>
      <c r="M632" s="3"/>
      <c r="N632" s="3"/>
      <c r="O632" s="3"/>
      <c r="P632" s="3"/>
      <c r="Q632" s="3"/>
      <c r="R632" s="3"/>
      <c r="S632" s="3"/>
      <c r="T632" s="3"/>
      <c r="U632" s="3"/>
      <c r="V632" s="3"/>
      <c r="W632" s="3"/>
      <c r="X632" s="3"/>
      <c r="Y632" s="3"/>
      <c r="Z632" s="3"/>
      <c r="AA632" s="3"/>
      <c r="AB632" s="3"/>
    </row>
    <row r="633" spans="1:28" x14ac:dyDescent="0.2">
      <c r="A633" s="3">
        <v>11710</v>
      </c>
      <c r="B633" s="3" t="str">
        <f>VLOOKUP(A633,'QAQC ID Reference Page'!A$1:G$10999,2,FALSE)</f>
        <v>OBS0522</v>
      </c>
      <c r="C633" s="11">
        <f>VLOOKUP(A633,'QAQC ID Reference Page'!A$1:G$10999,3,FALSE)</f>
        <v>44685</v>
      </c>
      <c r="D633" s="12">
        <f>VLOOKUP(A633,'QAQC ID Reference Page'!A$1:G$10999,4,FALSE)</f>
        <v>0.42291666666666666</v>
      </c>
      <c r="E633" s="3">
        <f>VLOOKUP(A633,'QAQC ID Reference Page'!A$1:G$10999,5,FALSE)</f>
        <v>1019</v>
      </c>
      <c r="F633" s="3" t="str">
        <f>VLOOKUP(A633,'QAQC ID Reference Page'!A$2:G$10999,6,FALSE)</f>
        <v>BR</v>
      </c>
      <c r="G633" s="3" t="str">
        <f>VLOOKUP(A633,'QAQC ID Reference Page'!A$2:G$10999,7,FALSE)</f>
        <v>S</v>
      </c>
      <c r="H633" s="3">
        <v>129</v>
      </c>
      <c r="I633" s="3">
        <v>134</v>
      </c>
      <c r="J633" s="3">
        <v>250</v>
      </c>
      <c r="K633" s="3">
        <v>0.25</v>
      </c>
      <c r="L633" s="3">
        <f t="shared" si="10"/>
        <v>20</v>
      </c>
      <c r="M633" s="3"/>
      <c r="N633" s="3"/>
      <c r="O633" s="3"/>
      <c r="P633" s="3"/>
      <c r="Q633" s="3"/>
      <c r="R633" s="3"/>
      <c r="S633" s="3"/>
      <c r="T633" s="3"/>
      <c r="U633" s="3"/>
      <c r="V633" s="3"/>
      <c r="W633" s="3"/>
      <c r="X633" s="3"/>
      <c r="Y633" s="3"/>
      <c r="Z633" s="3"/>
      <c r="AA633" s="3"/>
      <c r="AB633" s="3"/>
    </row>
    <row r="634" spans="1:28" x14ac:dyDescent="0.2">
      <c r="A634" s="3">
        <v>11711</v>
      </c>
      <c r="B634" s="3" t="str">
        <f>VLOOKUP(A634,'QAQC ID Reference Page'!A$1:G$10999,2,FALSE)</f>
        <v>OBS0522</v>
      </c>
      <c r="C634" s="11">
        <f>VLOOKUP(A634,'QAQC ID Reference Page'!A$1:G$10999,3,FALSE)</f>
        <v>44685</v>
      </c>
      <c r="D634" s="12">
        <f>VLOOKUP(A634,'QAQC ID Reference Page'!A$1:G$10999,4,FALSE)</f>
        <v>0.44027777777777777</v>
      </c>
      <c r="E634" s="3">
        <f>VLOOKUP(A634,'QAQC ID Reference Page'!A$1:G$10999,5,FALSE)</f>
        <v>1026</v>
      </c>
      <c r="F634" s="3" t="str">
        <f>VLOOKUP(A634,'QAQC ID Reference Page'!A$2:G$10999,6,FALSE)</f>
        <v>I9</v>
      </c>
      <c r="G634" s="3" t="str">
        <f>VLOOKUP(A634,'QAQC ID Reference Page'!A$2:G$10999,7,FALSE)</f>
        <v>S</v>
      </c>
      <c r="H634" s="3">
        <v>130</v>
      </c>
      <c r="I634" s="3">
        <v>137</v>
      </c>
      <c r="J634" s="3">
        <v>250</v>
      </c>
      <c r="K634" s="3">
        <v>0.25</v>
      </c>
      <c r="L634" s="3">
        <f t="shared" si="10"/>
        <v>28</v>
      </c>
      <c r="M634" s="3"/>
      <c r="N634" s="3"/>
      <c r="O634" s="3"/>
      <c r="P634" s="3"/>
      <c r="Q634" s="3"/>
      <c r="R634" s="3"/>
      <c r="S634" s="3"/>
      <c r="T634" s="3"/>
      <c r="U634" s="3"/>
      <c r="V634" s="3"/>
      <c r="W634" s="3"/>
      <c r="X634" s="3"/>
      <c r="Y634" s="3"/>
      <c r="Z634" s="3"/>
      <c r="AA634" s="3"/>
      <c r="AB634" s="3"/>
    </row>
    <row r="635" spans="1:28" x14ac:dyDescent="0.2">
      <c r="A635" s="3">
        <v>11712</v>
      </c>
      <c r="B635" s="3" t="str">
        <f>VLOOKUP(A635,'QAQC ID Reference Page'!A$1:G$10999,2,FALSE)</f>
        <v>OBS0522</v>
      </c>
      <c r="C635" s="11">
        <f>VLOOKUP(A635,'QAQC ID Reference Page'!A$1:G$10999,3,FALSE)</f>
        <v>44685</v>
      </c>
      <c r="D635" s="12">
        <f>VLOOKUP(A635,'QAQC ID Reference Page'!A$1:G$10999,4,FALSE)</f>
        <v>0.31666666666666665</v>
      </c>
      <c r="E635" s="3">
        <f>VLOOKUP(A635,'QAQC ID Reference Page'!A$1:G$10999,5,FALSE)</f>
        <v>1025</v>
      </c>
      <c r="F635" s="3" t="str">
        <f>VLOOKUP(A635,'QAQC ID Reference Page'!A$2:G$10999,6,FALSE)</f>
        <v>G6</v>
      </c>
      <c r="G635" s="3" t="str">
        <f>VLOOKUP(A635,'QAQC ID Reference Page'!A$2:G$10999,7,FALSE)</f>
        <v>S</v>
      </c>
      <c r="H635" s="3">
        <v>128</v>
      </c>
      <c r="I635" s="3">
        <v>135</v>
      </c>
      <c r="J635" s="3">
        <v>250</v>
      </c>
      <c r="K635" s="3">
        <v>0.25</v>
      </c>
      <c r="L635" s="3">
        <f t="shared" si="10"/>
        <v>28</v>
      </c>
      <c r="M635" s="3"/>
      <c r="N635" s="3"/>
      <c r="O635" s="3"/>
      <c r="P635" s="3"/>
      <c r="Q635" s="3"/>
      <c r="R635" s="3"/>
      <c r="S635" s="3"/>
      <c r="T635" s="3"/>
      <c r="U635" s="3"/>
      <c r="V635" s="3"/>
      <c r="W635" s="3"/>
      <c r="X635" s="3"/>
      <c r="Y635" s="3"/>
      <c r="Z635" s="3"/>
      <c r="AA635" s="3"/>
      <c r="AB635" s="3"/>
    </row>
    <row r="636" spans="1:28" x14ac:dyDescent="0.2">
      <c r="A636" s="3">
        <v>11713</v>
      </c>
      <c r="B636" s="3" t="str">
        <f>VLOOKUP(A636,'QAQC ID Reference Page'!A$1:G$10999,2,FALSE)</f>
        <v>OBS0522</v>
      </c>
      <c r="C636" s="11">
        <f>VLOOKUP(A636,'QAQC ID Reference Page'!A$1:G$10999,3,FALSE)</f>
        <v>44685</v>
      </c>
      <c r="D636" s="12">
        <f>VLOOKUP(A636,'QAQC ID Reference Page'!A$1:G$10999,4,FALSE)</f>
        <v>0.38333333333333336</v>
      </c>
      <c r="E636" s="3">
        <f>VLOOKUP(A636,'QAQC ID Reference Page'!A$1:G$10999,5,FALSE)</f>
        <v>1035</v>
      </c>
      <c r="F636" s="3" t="str">
        <f>VLOOKUP(A636,'QAQC ID Reference Page'!A$2:G$10999,6,FALSE)</f>
        <v>TR</v>
      </c>
      <c r="G636" s="3" t="str">
        <f>VLOOKUP(A636,'QAQC ID Reference Page'!A$2:G$10999,7,FALSE)</f>
        <v>S</v>
      </c>
      <c r="H636" s="3">
        <v>131</v>
      </c>
      <c r="I636" s="3">
        <v>132</v>
      </c>
      <c r="J636" s="3">
        <v>250</v>
      </c>
      <c r="K636" s="3">
        <v>0.25</v>
      </c>
      <c r="L636" s="3">
        <f t="shared" si="10"/>
        <v>4</v>
      </c>
      <c r="M636" s="52" t="s">
        <v>768</v>
      </c>
      <c r="N636" s="3"/>
      <c r="O636" s="3"/>
      <c r="P636" s="3"/>
      <c r="Q636" s="3"/>
      <c r="R636" s="3"/>
      <c r="S636" s="3"/>
      <c r="T636" s="3"/>
      <c r="U636" s="3"/>
      <c r="V636" s="3"/>
      <c r="W636" s="3"/>
      <c r="X636" s="3"/>
      <c r="Y636" s="3"/>
      <c r="Z636" s="3"/>
      <c r="AA636" s="3"/>
      <c r="AB636" s="3"/>
    </row>
    <row r="637" spans="1:28" x14ac:dyDescent="0.2">
      <c r="A637" s="3">
        <v>11714</v>
      </c>
      <c r="B637" s="3" t="str">
        <f>VLOOKUP(A637,'QAQC ID Reference Page'!A$1:G$10999,2,FALSE)</f>
        <v>OBS0522</v>
      </c>
      <c r="C637" s="11">
        <f>VLOOKUP(A637,'QAQC ID Reference Page'!A$1:G$10999,3,FALSE)</f>
        <v>44685</v>
      </c>
      <c r="D637" s="12">
        <f>VLOOKUP(A637,'QAQC ID Reference Page'!A$1:G$10999,4,FALSE)</f>
        <v>0.36527777777777776</v>
      </c>
      <c r="E637" s="3">
        <f>VLOOKUP(A637,'QAQC ID Reference Page'!A$1:G$10999,5,FALSE)</f>
        <v>1029</v>
      </c>
      <c r="F637" s="3" t="str">
        <f>VLOOKUP(A637,'QAQC ID Reference Page'!A$2:G$10999,6,FALSE)</f>
        <v>MR</v>
      </c>
      <c r="G637" s="3" t="str">
        <f>VLOOKUP(A637,'QAQC ID Reference Page'!A$2:G$10999,7,FALSE)</f>
        <v>S</v>
      </c>
      <c r="H637" s="3">
        <v>130</v>
      </c>
      <c r="I637" s="3">
        <v>128</v>
      </c>
      <c r="J637" s="3">
        <v>250</v>
      </c>
      <c r="K637" s="3">
        <v>0.25</v>
      </c>
      <c r="L637" s="3">
        <f t="shared" si="10"/>
        <v>-8</v>
      </c>
      <c r="M637" s="52" t="s">
        <v>768</v>
      </c>
      <c r="N637" s="3"/>
      <c r="O637" s="3"/>
      <c r="P637" s="3"/>
      <c r="Q637" s="3"/>
      <c r="R637" s="3"/>
      <c r="S637" s="3"/>
      <c r="T637" s="3"/>
      <c r="U637" s="3"/>
      <c r="V637" s="3"/>
      <c r="W637" s="3"/>
      <c r="X637" s="3"/>
      <c r="Y637" s="3"/>
      <c r="Z637" s="3"/>
      <c r="AA637" s="3"/>
      <c r="AB637" s="3"/>
    </row>
    <row r="638" spans="1:28" x14ac:dyDescent="0.2">
      <c r="A638" s="3">
        <v>11715</v>
      </c>
      <c r="B638" s="3" t="str">
        <f>VLOOKUP(A638,'QAQC ID Reference Page'!A$1:G$10999,2,FALSE)</f>
        <v>OBS0522</v>
      </c>
      <c r="C638" s="11">
        <f>VLOOKUP(A638,'QAQC ID Reference Page'!A$1:G$10999,3,FALSE)</f>
        <v>44685</v>
      </c>
      <c r="D638" s="12">
        <f>VLOOKUP(A638,'QAQC ID Reference Page'!A$1:G$10999,4,FALSE)</f>
        <v>0.29930555555555555</v>
      </c>
      <c r="E638" s="3">
        <f>VLOOKUP(A638,'QAQC ID Reference Page'!A$1:G$10999,5,FALSE)</f>
        <v>1028</v>
      </c>
      <c r="F638" s="3" t="str">
        <f>VLOOKUP(A638,'QAQC ID Reference Page'!A$2:G$10999,6,FALSE)</f>
        <v>EFR</v>
      </c>
      <c r="G638" s="3" t="str">
        <f>VLOOKUP(A638,'QAQC ID Reference Page'!A$2:G$10999,7,FALSE)</f>
        <v>S</v>
      </c>
      <c r="H638" s="3">
        <v>129</v>
      </c>
      <c r="I638" s="3">
        <v>137</v>
      </c>
      <c r="J638" s="3">
        <v>250</v>
      </c>
      <c r="K638" s="3">
        <v>0.25</v>
      </c>
      <c r="L638" s="3">
        <f t="shared" si="10"/>
        <v>32</v>
      </c>
      <c r="M638" s="3"/>
      <c r="N638" s="3"/>
      <c r="O638" s="3"/>
      <c r="P638" s="3"/>
      <c r="Q638" s="3"/>
      <c r="R638" s="3"/>
      <c r="S638" s="3"/>
      <c r="T638" s="3"/>
      <c r="U638" s="3"/>
      <c r="V638" s="3"/>
      <c r="W638" s="3"/>
      <c r="X638" s="3"/>
      <c r="Y638" s="3"/>
      <c r="Z638" s="3"/>
      <c r="AA638" s="3"/>
      <c r="AB638" s="3"/>
    </row>
    <row r="639" spans="1:28" x14ac:dyDescent="0.2">
      <c r="A639" s="3">
        <v>11716</v>
      </c>
      <c r="B639" s="3" t="str">
        <f>VLOOKUP(A639,'QAQC ID Reference Page'!A$1:G$10999,2,FALSE)</f>
        <v>OBS0522</v>
      </c>
      <c r="C639" s="11">
        <f>VLOOKUP(A639,'QAQC ID Reference Page'!A$1:G$10999,3,FALSE)</f>
        <v>44685</v>
      </c>
      <c r="D639" s="12">
        <f>VLOOKUP(A639,'QAQC ID Reference Page'!A$1:G$10999,4,FALSE)</f>
        <v>0.59305555555555556</v>
      </c>
      <c r="E639" s="3">
        <f>VLOOKUP(A639,'QAQC ID Reference Page'!A$1:G$10999,5,FALSE)</f>
        <v>1024</v>
      </c>
      <c r="F639" s="3" t="str">
        <f>VLOOKUP(A639,'QAQC ID Reference Page'!A$2:G$10999,6,FALSE)</f>
        <v>E7C</v>
      </c>
      <c r="G639" s="3" t="str">
        <f>VLOOKUP(A639,'QAQC ID Reference Page'!A$2:G$10999,7,FALSE)</f>
        <v>S</v>
      </c>
      <c r="H639" s="3">
        <v>129</v>
      </c>
      <c r="I639" s="3">
        <v>132</v>
      </c>
      <c r="J639" s="3">
        <v>250</v>
      </c>
      <c r="K639" s="3">
        <v>0.25</v>
      </c>
      <c r="L639" s="3">
        <f t="shared" si="10"/>
        <v>12</v>
      </c>
      <c r="M639" s="3"/>
      <c r="N639" s="3"/>
      <c r="O639" s="3"/>
      <c r="P639" s="3"/>
      <c r="Q639" s="3"/>
      <c r="R639" s="3"/>
      <c r="S639" s="3"/>
      <c r="T639" s="3"/>
      <c r="U639" s="3"/>
      <c r="V639" s="3"/>
      <c r="W639" s="3"/>
      <c r="X639" s="3"/>
      <c r="Y639" s="3"/>
      <c r="Z639" s="3"/>
      <c r="AA639" s="3"/>
      <c r="AB639" s="3"/>
    </row>
    <row r="640" spans="1:28" x14ac:dyDescent="0.2">
      <c r="A640" s="3">
        <v>11717</v>
      </c>
      <c r="B640" s="3" t="str">
        <f>VLOOKUP(A640,'QAQC ID Reference Page'!A$1:G$10999,2,FALSE)</f>
        <v>OBS0522</v>
      </c>
      <c r="C640" s="11">
        <f>VLOOKUP(A640,'QAQC ID Reference Page'!A$1:G$10999,3,FALSE)</f>
        <v>44685</v>
      </c>
      <c r="D640" s="12">
        <f>VLOOKUP(A640,'QAQC ID Reference Page'!A$1:G$10999,4,FALSE)</f>
        <v>0.39652777777777776</v>
      </c>
      <c r="E640" s="3">
        <f>VLOOKUP(A640,'QAQC ID Reference Page'!A$1:G$10999,5,FALSE)</f>
        <v>1014</v>
      </c>
      <c r="F640" s="3" t="str">
        <f>VLOOKUP(A640,'QAQC ID Reference Page'!A$2:G$10999,6,FALSE)</f>
        <v>TR-UP</v>
      </c>
      <c r="G640" s="3" t="str">
        <f>VLOOKUP(A640,'QAQC ID Reference Page'!A$2:G$10999,7,FALSE)</f>
        <v>S</v>
      </c>
      <c r="H640" s="3">
        <v>127</v>
      </c>
      <c r="I640" s="3">
        <v>129</v>
      </c>
      <c r="J640" s="3">
        <v>250</v>
      </c>
      <c r="K640" s="3">
        <v>0.25</v>
      </c>
      <c r="L640" s="3">
        <f t="shared" si="10"/>
        <v>8</v>
      </c>
      <c r="M640" s="52" t="s">
        <v>768</v>
      </c>
      <c r="N640" s="3"/>
      <c r="O640" s="3"/>
      <c r="P640" s="3"/>
      <c r="Q640" s="3"/>
      <c r="R640" s="3"/>
      <c r="S640" s="3"/>
      <c r="T640" s="3"/>
      <c r="U640" s="3"/>
      <c r="V640" s="3"/>
      <c r="W640" s="3"/>
      <c r="X640" s="3"/>
      <c r="Y640" s="3"/>
      <c r="Z640" s="3"/>
      <c r="AA640" s="3"/>
      <c r="AB640" s="3"/>
    </row>
    <row r="641" spans="1:28" x14ac:dyDescent="0.2">
      <c r="A641" s="3">
        <v>11718</v>
      </c>
      <c r="B641" s="3" t="str">
        <f>VLOOKUP(A641,'QAQC ID Reference Page'!A$1:G$10999,2,FALSE)</f>
        <v>OBS0522</v>
      </c>
      <c r="C641" s="11">
        <f>VLOOKUP(A641,'QAQC ID Reference Page'!A$1:G$10999,3,FALSE)</f>
        <v>44685</v>
      </c>
      <c r="D641" s="12">
        <f>VLOOKUP(A641,'QAQC ID Reference Page'!A$1:G$10999,4,FALSE)</f>
        <v>0.41041666666666665</v>
      </c>
      <c r="E641" s="3">
        <f>VLOOKUP(A641,'QAQC ID Reference Page'!A$1:G$10999,5,FALSE)</f>
        <v>1018</v>
      </c>
      <c r="F641" s="3" t="str">
        <f>VLOOKUP(A641,'QAQC ID Reference Page'!A$2:G$10999,6,FALSE)</f>
        <v>AR</v>
      </c>
      <c r="G641" s="3" t="str">
        <f>VLOOKUP(A641,'QAQC ID Reference Page'!A$2:G$10999,7,FALSE)</f>
        <v>S</v>
      </c>
      <c r="H641" s="3">
        <v>128</v>
      </c>
      <c r="I641" s="3">
        <v>131</v>
      </c>
      <c r="J641" s="3">
        <v>250</v>
      </c>
      <c r="K641" s="3">
        <v>0.25</v>
      </c>
      <c r="L641" s="3">
        <f t="shared" si="10"/>
        <v>12</v>
      </c>
      <c r="M641" s="3"/>
      <c r="N641" s="3"/>
      <c r="O641" s="3"/>
      <c r="P641" s="3"/>
      <c r="Q641" s="3"/>
      <c r="R641" s="3"/>
      <c r="S641" s="3"/>
      <c r="T641" s="3"/>
      <c r="U641" s="3"/>
      <c r="V641" s="3"/>
      <c r="W641" s="3"/>
      <c r="X641" s="3"/>
      <c r="Y641" s="3"/>
      <c r="Z641" s="3"/>
      <c r="AA641" s="3"/>
      <c r="AB641" s="3"/>
    </row>
    <row r="642" spans="1:28" x14ac:dyDescent="0.2">
      <c r="A642" s="3">
        <v>11719</v>
      </c>
      <c r="B642" s="3" t="str">
        <f>VLOOKUP(A642,'QAQC ID Reference Page'!A$1:G$10999,2,FALSE)</f>
        <v>OBS0522</v>
      </c>
      <c r="C642" s="11">
        <f>VLOOKUP(A642,'QAQC ID Reference Page'!A$1:G$10999,3,FALSE)</f>
        <v>44685</v>
      </c>
      <c r="D642" s="12">
        <f>VLOOKUP(A642,'QAQC ID Reference Page'!A$1:G$10999,4,FALSE)</f>
        <v>0.61111111111111116</v>
      </c>
      <c r="E642" s="3">
        <f>VLOOKUP(A642,'QAQC ID Reference Page'!A$1:G$10999,5,FALSE)</f>
        <v>1021</v>
      </c>
      <c r="F642" s="3" t="str">
        <f>VLOOKUP(A642,'QAQC ID Reference Page'!A$2:G$10999,6,FALSE)</f>
        <v>E6</v>
      </c>
      <c r="G642" s="3" t="str">
        <f>VLOOKUP(A642,'QAQC ID Reference Page'!A$2:G$10999,7,FALSE)</f>
        <v>S</v>
      </c>
      <c r="H642" s="3">
        <v>127</v>
      </c>
      <c r="I642" s="3">
        <v>133</v>
      </c>
      <c r="J642" s="3">
        <v>250</v>
      </c>
      <c r="K642" s="3">
        <v>0.25</v>
      </c>
      <c r="L642" s="3">
        <f t="shared" si="10"/>
        <v>24</v>
      </c>
      <c r="M642" s="52" t="s">
        <v>769</v>
      </c>
      <c r="N642" s="3"/>
      <c r="O642" s="3"/>
      <c r="P642" s="3"/>
      <c r="Q642" s="3"/>
      <c r="R642" s="3"/>
      <c r="S642" s="3"/>
      <c r="T642" s="3"/>
      <c r="U642" s="3"/>
      <c r="V642" s="3"/>
      <c r="W642" s="3"/>
      <c r="X642" s="3"/>
      <c r="Y642" s="3"/>
      <c r="Z642" s="3"/>
      <c r="AA642" s="3"/>
      <c r="AB642" s="3"/>
    </row>
    <row r="643" spans="1:28" x14ac:dyDescent="0.2">
      <c r="A643" s="3">
        <v>11720</v>
      </c>
      <c r="B643" s="3" t="str">
        <f>VLOOKUP(A643,'QAQC ID Reference Page'!A$1:G$10999,2,FALSE)</f>
        <v>OBS0522</v>
      </c>
      <c r="C643" s="11">
        <f>VLOOKUP(A643,'QAQC ID Reference Page'!A$1:G$10999,3,FALSE)</f>
        <v>44686</v>
      </c>
      <c r="D643" s="12">
        <f>VLOOKUP(A643,'QAQC ID Reference Page'!A$1:G$10999,4,FALSE)</f>
        <v>0.58472222222222225</v>
      </c>
      <c r="E643" s="3">
        <f>VLOOKUP(A643,'QAQC ID Reference Page'!A$1:G$10999,5,FALSE)</f>
        <v>1009</v>
      </c>
      <c r="F643" s="3" t="str">
        <f>VLOOKUP(A643,'QAQC ID Reference Page'!A$2:G$10999,6,FALSE)</f>
        <v>C1</v>
      </c>
      <c r="G643" s="3" t="str">
        <f>VLOOKUP(A643,'QAQC ID Reference Page'!A$2:G$10999,7,FALSE)</f>
        <v>S</v>
      </c>
      <c r="H643" s="3">
        <v>126</v>
      </c>
      <c r="I643" s="3">
        <v>143</v>
      </c>
      <c r="J643" s="3">
        <v>250</v>
      </c>
      <c r="K643" s="3">
        <v>0.25</v>
      </c>
      <c r="L643" s="3">
        <f t="shared" si="10"/>
        <v>68</v>
      </c>
      <c r="M643" s="3"/>
      <c r="N643" s="3"/>
      <c r="O643" s="3"/>
      <c r="P643" s="3"/>
      <c r="Q643" s="3"/>
      <c r="R643" s="3"/>
      <c r="S643" s="3"/>
      <c r="T643" s="3"/>
      <c r="U643" s="3"/>
      <c r="V643" s="3"/>
      <c r="W643" s="3"/>
      <c r="X643" s="3"/>
      <c r="Y643" s="3"/>
      <c r="Z643" s="3"/>
      <c r="AA643" s="3"/>
      <c r="AB643" s="3"/>
    </row>
    <row r="644" spans="1:28" x14ac:dyDescent="0.2">
      <c r="A644" s="3">
        <v>11721</v>
      </c>
      <c r="B644" s="3" t="str">
        <f>VLOOKUP(A644,'QAQC ID Reference Page'!A$1:G$10999,2,FALSE)</f>
        <v>OBS0522</v>
      </c>
      <c r="C644" s="11">
        <f>VLOOKUP(A644,'QAQC ID Reference Page'!A$1:G$10999,3,FALSE)</f>
        <v>44686</v>
      </c>
      <c r="D644" s="12">
        <f>VLOOKUP(A644,'QAQC ID Reference Page'!A$1:G$10999,4,FALSE)</f>
        <v>0.56458333333333333</v>
      </c>
      <c r="E644" s="3">
        <f>VLOOKUP(A644,'QAQC ID Reference Page'!A$1:G$10999,5,FALSE)</f>
        <v>1004</v>
      </c>
      <c r="F644" s="3" t="str">
        <f>VLOOKUP(A644,'QAQC ID Reference Page'!A$2:G$10999,6,FALSE)</f>
        <v>D1</v>
      </c>
      <c r="G644" s="3" t="str">
        <f>VLOOKUP(A644,'QAQC ID Reference Page'!A$2:G$10999,7,FALSE)</f>
        <v>B</v>
      </c>
      <c r="H644" s="3">
        <v>131</v>
      </c>
      <c r="I644" s="3">
        <v>146</v>
      </c>
      <c r="J644" s="3">
        <v>250</v>
      </c>
      <c r="K644" s="3">
        <v>0.25</v>
      </c>
      <c r="L644" s="3">
        <f t="shared" si="10"/>
        <v>60</v>
      </c>
      <c r="M644" s="3"/>
      <c r="N644" s="3"/>
      <c r="O644" s="3"/>
      <c r="P644" s="3"/>
      <c r="Q644" s="3"/>
      <c r="R644" s="3"/>
      <c r="S644" s="3"/>
      <c r="T644" s="3"/>
      <c r="U644" s="3"/>
      <c r="V644" s="3"/>
      <c r="W644" s="3"/>
      <c r="X644" s="3"/>
      <c r="Y644" s="3"/>
      <c r="Z644" s="3"/>
      <c r="AA644" s="3"/>
      <c r="AB644" s="3"/>
    </row>
    <row r="645" spans="1:28" x14ac:dyDescent="0.2">
      <c r="A645" s="3">
        <v>11722</v>
      </c>
      <c r="B645" s="3" t="str">
        <f>VLOOKUP(A645,'QAQC ID Reference Page'!A$1:G$10999,2,FALSE)</f>
        <v>OBS0522</v>
      </c>
      <c r="C645" s="11">
        <f>VLOOKUP(A645,'QAQC ID Reference Page'!A$1:G$10999,3,FALSE)</f>
        <v>44686</v>
      </c>
      <c r="D645" s="12">
        <f>VLOOKUP(A645,'QAQC ID Reference Page'!A$1:G$10999,4,FALSE)</f>
        <v>0.52222222222222225</v>
      </c>
      <c r="E645" s="3">
        <f>VLOOKUP(A645,'QAQC ID Reference Page'!A$1:G$10999,5,FALSE)</f>
        <v>1006</v>
      </c>
      <c r="F645" s="3" t="str">
        <f>VLOOKUP(A645,'QAQC ID Reference Page'!A$2:G$10999,6,FALSE)</f>
        <v>BLB</v>
      </c>
      <c r="G645" s="3" t="str">
        <f>VLOOKUP(A645,'QAQC ID Reference Page'!A$2:G$10999,7,FALSE)</f>
        <v>S</v>
      </c>
      <c r="H645" s="3">
        <v>126</v>
      </c>
      <c r="I645" s="3">
        <v>134</v>
      </c>
      <c r="J645" s="3">
        <v>250</v>
      </c>
      <c r="K645" s="3">
        <v>0.25</v>
      </c>
      <c r="L645" s="3">
        <f t="shared" si="10"/>
        <v>32</v>
      </c>
      <c r="M645" s="3"/>
      <c r="N645" s="3"/>
      <c r="O645" s="3"/>
      <c r="P645" s="3"/>
      <c r="Q645" s="3"/>
      <c r="R645" s="3"/>
      <c r="S645" s="3"/>
      <c r="T645" s="3"/>
      <c r="U645" s="3"/>
      <c r="V645" s="3"/>
      <c r="W645" s="3"/>
      <c r="X645" s="3"/>
      <c r="Y645" s="3"/>
      <c r="Z645" s="3"/>
      <c r="AA645" s="3"/>
      <c r="AB645" s="3"/>
    </row>
    <row r="646" spans="1:28" x14ac:dyDescent="0.2">
      <c r="A646" s="3">
        <v>11723</v>
      </c>
      <c r="B646" s="3" t="str">
        <f>VLOOKUP(A646,'QAQC ID Reference Page'!A$1:G$10999,2,FALSE)</f>
        <v>OBS0522</v>
      </c>
      <c r="C646" s="11">
        <f>VLOOKUP(A646,'QAQC ID Reference Page'!A$1:G$10999,3,FALSE)</f>
        <v>44686</v>
      </c>
      <c r="D646" s="12">
        <f>VLOOKUP(A646,'QAQC ID Reference Page'!A$1:G$10999,4,FALSE)</f>
        <v>0.56458333333333333</v>
      </c>
      <c r="E646" s="3">
        <f>VLOOKUP(A646,'QAQC ID Reference Page'!A$1:G$10999,5,FALSE)</f>
        <v>1028</v>
      </c>
      <c r="F646" s="3" t="str">
        <f>VLOOKUP(A646,'QAQC ID Reference Page'!A$2:G$10999,6,FALSE)</f>
        <v>D1</v>
      </c>
      <c r="G646" s="3" t="str">
        <f>VLOOKUP(A646,'QAQC ID Reference Page'!A$2:G$10999,7,FALSE)</f>
        <v>S</v>
      </c>
      <c r="H646" s="3">
        <v>125</v>
      </c>
      <c r="I646" s="3">
        <v>137</v>
      </c>
      <c r="J646" s="3">
        <v>250</v>
      </c>
      <c r="K646" s="3">
        <v>0.25</v>
      </c>
      <c r="L646" s="3">
        <f t="shared" si="10"/>
        <v>48</v>
      </c>
      <c r="M646" s="3"/>
      <c r="N646" s="3"/>
      <c r="O646" s="3"/>
      <c r="P646" s="3"/>
      <c r="Q646" s="3"/>
      <c r="R646" s="3"/>
      <c r="S646" s="3"/>
      <c r="T646" s="3"/>
      <c r="U646" s="3"/>
      <c r="V646" s="3"/>
      <c r="W646" s="3"/>
      <c r="X646" s="3"/>
      <c r="Y646" s="3"/>
      <c r="Z646" s="3"/>
      <c r="AA646" s="3"/>
      <c r="AB646" s="3"/>
    </row>
    <row r="647" spans="1:28" x14ac:dyDescent="0.2">
      <c r="A647" s="3">
        <v>11724</v>
      </c>
      <c r="B647" s="3" t="str">
        <f>VLOOKUP(A647,'QAQC ID Reference Page'!A$1:G$10999,2,FALSE)</f>
        <v>OBS0522</v>
      </c>
      <c r="C647" s="11">
        <f>VLOOKUP(A647,'QAQC ID Reference Page'!A$1:G$10999,3,FALSE)</f>
        <v>44686</v>
      </c>
      <c r="D647" s="12">
        <f>VLOOKUP(A647,'QAQC ID Reference Page'!A$1:G$10999,4,FALSE)</f>
        <v>0.55069444444444449</v>
      </c>
      <c r="E647" s="3">
        <f>VLOOKUP(A647,'QAQC ID Reference Page'!A$1:G$10999,5,FALSE)</f>
        <v>1003</v>
      </c>
      <c r="F647" s="3" t="str">
        <f>VLOOKUP(A647,'QAQC ID Reference Page'!A$2:G$10999,6,FALSE)</f>
        <v>E1</v>
      </c>
      <c r="G647" s="3" t="str">
        <f>VLOOKUP(A647,'QAQC ID Reference Page'!A$2:G$10999,7,FALSE)</f>
        <v>S</v>
      </c>
      <c r="H647" s="3">
        <v>127</v>
      </c>
      <c r="I647" s="3">
        <v>136</v>
      </c>
      <c r="J647" s="3">
        <v>250</v>
      </c>
      <c r="K647" s="3">
        <v>0.25</v>
      </c>
      <c r="L647" s="3">
        <f t="shared" si="10"/>
        <v>36</v>
      </c>
      <c r="M647" s="3"/>
      <c r="N647" s="3"/>
      <c r="O647" s="3"/>
      <c r="P647" s="3"/>
      <c r="Q647" s="3"/>
      <c r="R647" s="3"/>
      <c r="S647" s="3"/>
      <c r="T647" s="3"/>
      <c r="U647" s="3"/>
      <c r="V647" s="3"/>
      <c r="W647" s="3"/>
      <c r="X647" s="3"/>
      <c r="Y647" s="3"/>
      <c r="Z647" s="3"/>
      <c r="AA647" s="3"/>
      <c r="AB647" s="3"/>
    </row>
    <row r="648" spans="1:28" x14ac:dyDescent="0.2">
      <c r="A648" s="3">
        <v>11725</v>
      </c>
      <c r="B648" s="3" t="str">
        <f>VLOOKUP(A648,'QAQC ID Reference Page'!A$1:G$10999,2,FALSE)</f>
        <v>OBS0522</v>
      </c>
      <c r="C648" s="11">
        <f>VLOOKUP(A648,'QAQC ID Reference Page'!A$1:G$10999,3,FALSE)</f>
        <v>44686</v>
      </c>
      <c r="D648" s="12">
        <f>VLOOKUP(A648,'QAQC ID Reference Page'!A$1:G$10999,4,FALSE)</f>
        <v>0.58472222222222225</v>
      </c>
      <c r="E648" s="3">
        <f>VLOOKUP(A648,'QAQC ID Reference Page'!A$1:G$10999,5,FALSE)</f>
        <v>1020</v>
      </c>
      <c r="F648" s="3" t="str">
        <f>VLOOKUP(A648,'QAQC ID Reference Page'!A$2:G$10999,6,FALSE)</f>
        <v>C1</v>
      </c>
      <c r="G648" s="3" t="str">
        <f>VLOOKUP(A648,'QAQC ID Reference Page'!A$2:G$10999,7,FALSE)</f>
        <v>B</v>
      </c>
      <c r="H648" s="3">
        <v>128</v>
      </c>
      <c r="I648" s="3">
        <v>143</v>
      </c>
      <c r="J648" s="3">
        <v>250</v>
      </c>
      <c r="K648" s="3">
        <v>0.25</v>
      </c>
      <c r="L648" s="3">
        <f t="shared" si="10"/>
        <v>60</v>
      </c>
      <c r="M648" s="3"/>
      <c r="N648" s="3"/>
      <c r="O648" s="3"/>
      <c r="P648" s="3"/>
      <c r="Q648" s="3"/>
      <c r="R648" s="3"/>
      <c r="S648" s="3"/>
      <c r="T648" s="3"/>
      <c r="U648" s="3"/>
      <c r="V648" s="3"/>
      <c r="W648" s="3"/>
      <c r="X648" s="3"/>
      <c r="Y648" s="3"/>
      <c r="Z648" s="3"/>
      <c r="AA648" s="3"/>
      <c r="AB648" s="3"/>
    </row>
    <row r="649" spans="1:28" x14ac:dyDescent="0.2">
      <c r="A649" s="3">
        <v>11726</v>
      </c>
      <c r="B649" s="3" t="str">
        <f>VLOOKUP(A649,'QAQC ID Reference Page'!A$1:G$10999,2,FALSE)</f>
        <v>OBS0522</v>
      </c>
      <c r="C649" s="11">
        <f>VLOOKUP(A649,'QAQC ID Reference Page'!A$1:G$10999,3,FALSE)</f>
        <v>44686</v>
      </c>
      <c r="D649" s="12">
        <f>VLOOKUP(A649,'QAQC ID Reference Page'!A$1:G$10999,4,FALSE)</f>
        <v>0.43958333333333333</v>
      </c>
      <c r="E649" s="3">
        <f>VLOOKUP(A649,'QAQC ID Reference Page'!A$1:G$10999,5,FALSE)</f>
        <v>1018</v>
      </c>
      <c r="F649" s="3" t="str">
        <f>VLOOKUP(A649,'QAQC ID Reference Page'!A$2:G$10999,6,FALSE)</f>
        <v>C7C</v>
      </c>
      <c r="G649" s="3" t="str">
        <f>VLOOKUP(A649,'QAQC ID Reference Page'!A$2:G$10999,7,FALSE)</f>
        <v>B</v>
      </c>
      <c r="H649" s="3">
        <v>127</v>
      </c>
      <c r="I649" s="3">
        <v>146</v>
      </c>
      <c r="J649" s="3">
        <v>250</v>
      </c>
      <c r="K649" s="3">
        <v>0.25</v>
      </c>
      <c r="L649" s="3">
        <f t="shared" si="10"/>
        <v>76</v>
      </c>
      <c r="M649" s="3"/>
      <c r="N649" s="3"/>
      <c r="O649" s="3"/>
      <c r="P649" s="3"/>
      <c r="Q649" s="3"/>
      <c r="R649" s="3"/>
      <c r="S649" s="3"/>
      <c r="T649" s="3"/>
      <c r="U649" s="3"/>
      <c r="V649" s="3"/>
      <c r="W649" s="3"/>
      <c r="X649" s="3"/>
      <c r="Y649" s="3"/>
      <c r="Z649" s="3"/>
      <c r="AA649" s="3"/>
      <c r="AB649" s="3"/>
    </row>
    <row r="650" spans="1:28" x14ac:dyDescent="0.2">
      <c r="A650" s="3">
        <v>11727</v>
      </c>
      <c r="B650" s="3" t="str">
        <f>VLOOKUP(A650,'QAQC ID Reference Page'!A$1:G$10999,2,FALSE)</f>
        <v>OBS0522</v>
      </c>
      <c r="C650" s="11">
        <f>VLOOKUP(A650,'QAQC ID Reference Page'!A$1:G$10999,3,FALSE)</f>
        <v>44686</v>
      </c>
      <c r="D650" s="12">
        <f>VLOOKUP(A650,'QAQC ID Reference Page'!A$1:G$10999,4,FALSE)</f>
        <v>0.4826388888888889</v>
      </c>
      <c r="E650" s="3">
        <f>VLOOKUP(A650,'QAQC ID Reference Page'!A$1:G$10999,5,FALSE)</f>
        <v>1024</v>
      </c>
      <c r="F650" s="3" t="str">
        <f>VLOOKUP(A650,'QAQC ID Reference Page'!A$2:G$10999,6,FALSE)</f>
        <v>C4</v>
      </c>
      <c r="G650" s="3" t="str">
        <f>VLOOKUP(A650,'QAQC ID Reference Page'!A$2:G$10999,7,FALSE)</f>
        <v>S</v>
      </c>
      <c r="H650" s="3">
        <v>125</v>
      </c>
      <c r="I650" s="3">
        <v>136</v>
      </c>
      <c r="J650" s="3">
        <v>250</v>
      </c>
      <c r="K650" s="3">
        <v>0.25</v>
      </c>
      <c r="L650" s="3">
        <f t="shared" si="10"/>
        <v>44</v>
      </c>
      <c r="M650" s="3"/>
      <c r="N650" s="3"/>
      <c r="O650" s="3"/>
      <c r="P650" s="3"/>
      <c r="Q650" s="3"/>
      <c r="R650" s="3"/>
      <c r="S650" s="3"/>
      <c r="T650" s="3"/>
      <c r="U650" s="3"/>
      <c r="V650" s="3"/>
      <c r="W650" s="3"/>
      <c r="X650" s="3"/>
      <c r="Y650" s="3"/>
      <c r="Z650" s="3"/>
      <c r="AA650" s="3"/>
      <c r="AB650" s="3"/>
    </row>
    <row r="651" spans="1:28" x14ac:dyDescent="0.2">
      <c r="A651" s="3">
        <v>11728</v>
      </c>
      <c r="B651" s="3" t="str">
        <f>VLOOKUP(A651,'QAQC ID Reference Page'!A$1:G$10999,2,FALSE)</f>
        <v>OBS0522</v>
      </c>
      <c r="C651" s="11">
        <f>VLOOKUP(A651,'QAQC ID Reference Page'!A$1:G$10999,3,FALSE)</f>
        <v>44686</v>
      </c>
      <c r="D651" s="12">
        <f>VLOOKUP(A651,'QAQC ID Reference Page'!A$1:G$10999,4,FALSE)</f>
        <v>0.36666666666666664</v>
      </c>
      <c r="E651" s="3">
        <f>VLOOKUP(A651,'QAQC ID Reference Page'!A$1:G$10999,5,FALSE)</f>
        <v>1026</v>
      </c>
      <c r="F651" s="3" t="str">
        <f>VLOOKUP(A651,'QAQC ID Reference Page'!A$2:G$10999,6,FALSE)</f>
        <v>WB</v>
      </c>
      <c r="G651" s="3" t="str">
        <f>VLOOKUP(A651,'QAQC ID Reference Page'!A$2:G$10999,7,FALSE)</f>
        <v>S</v>
      </c>
      <c r="H651" s="3">
        <v>127</v>
      </c>
      <c r="I651" s="3">
        <v>134</v>
      </c>
      <c r="J651" s="3">
        <v>250</v>
      </c>
      <c r="K651" s="3">
        <v>0.25</v>
      </c>
      <c r="L651" s="3">
        <f t="shared" si="10"/>
        <v>28</v>
      </c>
      <c r="M651" s="3"/>
      <c r="N651" s="3"/>
      <c r="O651" s="3"/>
      <c r="P651" s="3"/>
      <c r="Q651" s="3"/>
      <c r="R651" s="3"/>
      <c r="S651" s="3"/>
      <c r="T651" s="3"/>
      <c r="U651" s="3"/>
      <c r="V651" s="3"/>
      <c r="W651" s="3"/>
      <c r="X651" s="3"/>
      <c r="Y651" s="3"/>
      <c r="Z651" s="3"/>
      <c r="AA651" s="3"/>
      <c r="AB651" s="3"/>
    </row>
    <row r="652" spans="1:28" x14ac:dyDescent="0.2">
      <c r="A652" s="3">
        <v>11729</v>
      </c>
      <c r="B652" s="3" t="str">
        <f>VLOOKUP(A652,'QAQC ID Reference Page'!A$1:G$10999,2,FALSE)</f>
        <v>OBS0522</v>
      </c>
      <c r="C652" s="11">
        <f>VLOOKUP(A652,'QAQC ID Reference Page'!A$1:G$10999,3,FALSE)</f>
        <v>44686</v>
      </c>
      <c r="D652" s="12">
        <f>VLOOKUP(A652,'QAQC ID Reference Page'!A$1:G$10999,4,FALSE)</f>
        <v>0.51041666666666663</v>
      </c>
      <c r="E652" s="3">
        <f>VLOOKUP(A652,'QAQC ID Reference Page'!A$1:G$10999,5,FALSE)</f>
        <v>1036</v>
      </c>
      <c r="F652" s="3" t="str">
        <f>VLOOKUP(A652,'QAQC ID Reference Page'!A$2:G$10999,6,FALSE)</f>
        <v>WFR</v>
      </c>
      <c r="G652" s="3" t="str">
        <f>VLOOKUP(A652,'QAQC ID Reference Page'!A$2:G$10999,7,FALSE)</f>
        <v>S</v>
      </c>
      <c r="H652" s="3">
        <v>129</v>
      </c>
      <c r="I652" s="3">
        <v>138</v>
      </c>
      <c r="J652" s="3">
        <v>250</v>
      </c>
      <c r="K652" s="3">
        <v>0.25</v>
      </c>
      <c r="L652" s="3">
        <f t="shared" si="10"/>
        <v>36</v>
      </c>
      <c r="M652" s="3"/>
      <c r="N652" s="3"/>
      <c r="O652" s="3"/>
      <c r="P652" s="3"/>
      <c r="Q652" s="3"/>
      <c r="R652" s="3"/>
      <c r="S652" s="3"/>
      <c r="T652" s="3"/>
      <c r="U652" s="3"/>
      <c r="V652" s="3"/>
      <c r="W652" s="3"/>
      <c r="X652" s="3"/>
      <c r="Y652" s="3"/>
      <c r="Z652" s="3"/>
      <c r="AA652" s="3"/>
      <c r="AB652" s="3"/>
    </row>
    <row r="653" spans="1:28" x14ac:dyDescent="0.2">
      <c r="A653" s="3">
        <v>11730</v>
      </c>
      <c r="B653" s="3" t="str">
        <f>VLOOKUP(A653,'QAQC ID Reference Page'!A$1:G$10999,2,FALSE)</f>
        <v>OBS0522</v>
      </c>
      <c r="C653" s="11">
        <f>VLOOKUP(A653,'QAQC ID Reference Page'!A$1:G$10999,3,FALSE)</f>
        <v>44686</v>
      </c>
      <c r="D653" s="12">
        <f>VLOOKUP(A653,'QAQC ID Reference Page'!A$1:G$10999,4,FALSE)</f>
        <v>0.3923611111111111</v>
      </c>
      <c r="E653" s="3">
        <f>VLOOKUP(A653,'QAQC ID Reference Page'!A$1:G$10999,5,FALSE)</f>
        <v>1007</v>
      </c>
      <c r="F653" s="3" t="str">
        <f>VLOOKUP(A653,'QAQC ID Reference Page'!A$2:G$10999,6,FALSE)</f>
        <v>C9</v>
      </c>
      <c r="G653" s="3" t="str">
        <f>VLOOKUP(A653,'QAQC ID Reference Page'!A$2:G$10999,7,FALSE)</f>
        <v>B</v>
      </c>
      <c r="H653" s="3">
        <v>129</v>
      </c>
      <c r="I653" s="3">
        <v>140</v>
      </c>
      <c r="J653" s="3">
        <v>250</v>
      </c>
      <c r="K653" s="3">
        <v>0.25</v>
      </c>
      <c r="L653" s="3">
        <f t="shared" si="10"/>
        <v>44</v>
      </c>
      <c r="M653" s="3"/>
      <c r="N653" s="3"/>
      <c r="O653" s="3"/>
      <c r="P653" s="3"/>
      <c r="Q653" s="3"/>
      <c r="R653" s="3"/>
      <c r="S653" s="3"/>
      <c r="T653" s="3"/>
      <c r="U653" s="3"/>
      <c r="V653" s="3"/>
      <c r="W653" s="3"/>
      <c r="X653" s="3"/>
      <c r="Y653" s="3"/>
      <c r="Z653" s="3"/>
      <c r="AA653" s="3"/>
      <c r="AB653" s="3"/>
    </row>
    <row r="654" spans="1:28" x14ac:dyDescent="0.2">
      <c r="A654" s="3">
        <v>11731</v>
      </c>
      <c r="B654" s="3" t="str">
        <f>VLOOKUP(A654,'QAQC ID Reference Page'!A$1:G$10999,2,FALSE)</f>
        <v>OBS0522</v>
      </c>
      <c r="C654" s="11">
        <f>VLOOKUP(A654,'QAQC ID Reference Page'!A$1:G$10999,3,FALSE)</f>
        <v>44686</v>
      </c>
      <c r="D654" s="12">
        <f>VLOOKUP(A654,'QAQC ID Reference Page'!A$1:G$10999,4,FALSE)</f>
        <v>0.3263888888888889</v>
      </c>
      <c r="E654" s="3">
        <f>VLOOKUP(A654,'QAQC ID Reference Page'!A$1:G$10999,5,FALSE)</f>
        <v>1014</v>
      </c>
      <c r="F654" s="3" t="str">
        <f>VLOOKUP(A654,'QAQC ID Reference Page'!A$2:G$10999,6,FALSE)</f>
        <v>B11</v>
      </c>
      <c r="G654" s="3" t="str">
        <f>VLOOKUP(A654,'QAQC ID Reference Page'!A$2:G$10999,7,FALSE)</f>
        <v>S</v>
      </c>
      <c r="H654" s="3">
        <v>127</v>
      </c>
      <c r="I654" s="3">
        <v>137</v>
      </c>
      <c r="J654" s="3">
        <v>250</v>
      </c>
      <c r="K654" s="3">
        <v>0.25</v>
      </c>
      <c r="L654" s="3">
        <f t="shared" si="10"/>
        <v>40</v>
      </c>
      <c r="M654" s="3"/>
      <c r="N654" s="3"/>
      <c r="O654" s="3"/>
      <c r="P654" s="3"/>
      <c r="Q654" s="3"/>
      <c r="R654" s="3"/>
      <c r="S654" s="3"/>
      <c r="T654" s="3"/>
      <c r="U654" s="3"/>
      <c r="V654" s="3"/>
      <c r="W654" s="3"/>
      <c r="X654" s="3"/>
      <c r="Y654" s="3"/>
      <c r="Z654" s="3"/>
      <c r="AA654" s="3"/>
      <c r="AB654" s="3"/>
    </row>
    <row r="655" spans="1:28" x14ac:dyDescent="0.2">
      <c r="A655" s="3">
        <v>11732</v>
      </c>
      <c r="B655" s="3" t="str">
        <f>VLOOKUP(A655,'QAQC ID Reference Page'!A$1:G$10999,2,FALSE)</f>
        <v>OBS0522</v>
      </c>
      <c r="C655" s="11">
        <f>VLOOKUP(A655,'QAQC ID Reference Page'!A$1:G$10999,3,FALSE)</f>
        <v>44686</v>
      </c>
      <c r="D655" s="12">
        <f>VLOOKUP(A655,'QAQC ID Reference Page'!A$1:G$10999,4,FALSE)</f>
        <v>0.34097222222222223</v>
      </c>
      <c r="E655" s="3">
        <f>VLOOKUP(A655,'QAQC ID Reference Page'!A$1:G$10999,5,FALSE)</f>
        <v>1011</v>
      </c>
      <c r="F655" s="3" t="str">
        <f>VLOOKUP(A655,'QAQC ID Reference Page'!A$2:G$10999,6,FALSE)</f>
        <v>BSR</v>
      </c>
      <c r="G655" s="3" t="str">
        <f>VLOOKUP(A655,'QAQC ID Reference Page'!A$2:G$10999,7,FALSE)</f>
        <v>S</v>
      </c>
      <c r="H655" s="3">
        <v>127</v>
      </c>
      <c r="I655" s="3">
        <v>137</v>
      </c>
      <c r="J655" s="3">
        <v>250</v>
      </c>
      <c r="K655" s="3">
        <v>0.25</v>
      </c>
      <c r="L655" s="3">
        <f t="shared" si="10"/>
        <v>40</v>
      </c>
      <c r="M655" s="3"/>
      <c r="N655" s="3"/>
      <c r="O655" s="3"/>
      <c r="P655" s="3"/>
      <c r="Q655" s="3"/>
      <c r="R655" s="3"/>
      <c r="S655" s="3"/>
      <c r="T655" s="3"/>
      <c r="U655" s="3"/>
      <c r="V655" s="3"/>
      <c r="W655" s="3"/>
      <c r="X655" s="3"/>
      <c r="Y655" s="3"/>
      <c r="Z655" s="3"/>
      <c r="AA655" s="3"/>
      <c r="AB655" s="3"/>
    </row>
    <row r="656" spans="1:28" x14ac:dyDescent="0.2">
      <c r="A656" s="3">
        <v>11733</v>
      </c>
      <c r="B656" s="3" t="str">
        <f>VLOOKUP(A656,'QAQC ID Reference Page'!A$1:G$10999,2,FALSE)</f>
        <v>OBS0522</v>
      </c>
      <c r="C656" s="11">
        <f>VLOOKUP(A656,'QAQC ID Reference Page'!A$1:G$10999,3,FALSE)</f>
        <v>44686</v>
      </c>
      <c r="D656" s="12">
        <f>VLOOKUP(A656,'QAQC ID Reference Page'!A$1:G$10999,4,FALSE)</f>
        <v>0.46944444444444444</v>
      </c>
      <c r="E656" s="3">
        <f>VLOOKUP(A656,'QAQC ID Reference Page'!A$1:G$10999,5,FALSE)</f>
        <v>1038</v>
      </c>
      <c r="F656" s="3" t="str">
        <f>VLOOKUP(A656,'QAQC ID Reference Page'!A$2:G$10999,6,FALSE)</f>
        <v>C5-1</v>
      </c>
      <c r="G656" s="3" t="str">
        <f>VLOOKUP(A656,'QAQC ID Reference Page'!A$2:G$10999,7,FALSE)</f>
        <v>S</v>
      </c>
      <c r="H656" s="3">
        <v>131</v>
      </c>
      <c r="I656" s="3">
        <v>138</v>
      </c>
      <c r="J656" s="3">
        <v>250</v>
      </c>
      <c r="K656" s="3">
        <v>0.25</v>
      </c>
      <c r="L656" s="3">
        <f t="shared" si="10"/>
        <v>28</v>
      </c>
      <c r="M656" s="3"/>
      <c r="N656" s="3"/>
      <c r="O656" s="3"/>
      <c r="P656" s="3"/>
      <c r="Q656" s="3"/>
      <c r="R656" s="3"/>
      <c r="S656" s="3"/>
      <c r="T656" s="3"/>
      <c r="U656" s="3"/>
      <c r="V656" s="3"/>
      <c r="W656" s="3"/>
      <c r="X656" s="3"/>
      <c r="Y656" s="3"/>
      <c r="Z656" s="3"/>
      <c r="AA656" s="3"/>
      <c r="AB656" s="3"/>
    </row>
    <row r="657" spans="1:28" x14ac:dyDescent="0.2">
      <c r="A657" s="3">
        <v>11734</v>
      </c>
      <c r="B657" s="3" t="str">
        <f>VLOOKUP(A657,'QAQC ID Reference Page'!A$1:G$10999,2,FALSE)</f>
        <v>OBS0522</v>
      </c>
      <c r="C657" s="11">
        <f>VLOOKUP(A657,'QAQC ID Reference Page'!A$1:G$10999,3,FALSE)</f>
        <v>44686</v>
      </c>
      <c r="D657" s="12">
        <f>VLOOKUP(A657,'QAQC ID Reference Page'!A$1:G$10999,4,FALSE)</f>
        <v>0.2951388888888889</v>
      </c>
      <c r="E657" s="3">
        <f>VLOOKUP(A657,'QAQC ID Reference Page'!A$1:G$10999,5,FALSE)</f>
        <v>1030</v>
      </c>
      <c r="F657" s="3" t="str">
        <f>VLOOKUP(A657,'QAQC ID Reference Page'!A$2:G$10999,6,FALSE)</f>
        <v>B7C</v>
      </c>
      <c r="G657" s="3" t="str">
        <f>VLOOKUP(A657,'QAQC ID Reference Page'!A$2:G$10999,7,FALSE)</f>
        <v>B</v>
      </c>
      <c r="H657" s="3">
        <v>130</v>
      </c>
      <c r="I657" s="3">
        <v>153</v>
      </c>
      <c r="J657" s="3">
        <v>250</v>
      </c>
      <c r="K657" s="3">
        <v>0.25</v>
      </c>
      <c r="L657" s="3">
        <f t="shared" si="10"/>
        <v>92</v>
      </c>
      <c r="M657" s="3"/>
      <c r="N657" s="3"/>
      <c r="O657" s="3"/>
      <c r="P657" s="3"/>
      <c r="Q657" s="3"/>
      <c r="R657" s="3"/>
      <c r="S657" s="3"/>
      <c r="T657" s="3"/>
      <c r="U657" s="3"/>
      <c r="V657" s="3"/>
      <c r="W657" s="3"/>
      <c r="X657" s="3"/>
      <c r="Y657" s="3"/>
      <c r="Z657" s="3"/>
      <c r="AA657" s="3"/>
      <c r="AB657" s="3"/>
    </row>
    <row r="658" spans="1:28" x14ac:dyDescent="0.2">
      <c r="A658" s="3">
        <v>11735</v>
      </c>
      <c r="B658" s="3" t="str">
        <f>VLOOKUP(A658,'QAQC ID Reference Page'!A$1:G$10999,2,FALSE)</f>
        <v>OBS0522</v>
      </c>
      <c r="C658" s="11">
        <f>VLOOKUP(A658,'QAQC ID Reference Page'!A$1:G$10999,3,FALSE)</f>
        <v>44686</v>
      </c>
      <c r="D658" s="12">
        <f>VLOOKUP(A658,'QAQC ID Reference Page'!A$1:G$10999,4,FALSE)</f>
        <v>0.2951388888888889</v>
      </c>
      <c r="E658" s="3">
        <f>VLOOKUP(A658,'QAQC ID Reference Page'!A$1:G$10999,5,FALSE)</f>
        <v>1013</v>
      </c>
      <c r="F658" s="3" t="str">
        <f>VLOOKUP(A658,'QAQC ID Reference Page'!A$2:G$10999,6,FALSE)</f>
        <v>B7C</v>
      </c>
      <c r="G658" s="3" t="str">
        <f>VLOOKUP(A658,'QAQC ID Reference Page'!A$2:G$10999,7,FALSE)</f>
        <v>S</v>
      </c>
      <c r="H658" s="3">
        <v>128</v>
      </c>
      <c r="I658" s="3">
        <v>139</v>
      </c>
      <c r="J658" s="3">
        <v>250</v>
      </c>
      <c r="K658" s="3">
        <v>0.25</v>
      </c>
      <c r="L658" s="3">
        <f t="shared" si="10"/>
        <v>44</v>
      </c>
      <c r="M658" s="3"/>
      <c r="N658" s="3"/>
      <c r="O658" s="3"/>
      <c r="P658" s="3"/>
      <c r="Q658" s="3"/>
      <c r="R658" s="3"/>
      <c r="S658" s="3"/>
      <c r="T658" s="3"/>
      <c r="U658" s="3"/>
      <c r="V658" s="3"/>
      <c r="W658" s="3"/>
      <c r="X658" s="3"/>
      <c r="Y658" s="3"/>
      <c r="Z658" s="3"/>
      <c r="AA658" s="3"/>
      <c r="AB658" s="3"/>
    </row>
    <row r="659" spans="1:28" x14ac:dyDescent="0.2">
      <c r="A659" s="3">
        <v>11736</v>
      </c>
      <c r="B659" s="3" t="str">
        <f>VLOOKUP(A659,'QAQC ID Reference Page'!A$1:G$10999,2,FALSE)</f>
        <v>OBS0522</v>
      </c>
      <c r="C659" s="11">
        <f>VLOOKUP(A659,'QAQC ID Reference Page'!A$1:G$10999,3,FALSE)</f>
        <v>44686</v>
      </c>
      <c r="D659" s="12">
        <f>VLOOKUP(A659,'QAQC ID Reference Page'!A$1:G$10999,4,FALSE)</f>
        <v>0.3923611111111111</v>
      </c>
      <c r="E659" s="3">
        <f>VLOOKUP(A659,'QAQC ID Reference Page'!A$1:G$10999,5,FALSE)</f>
        <v>1021</v>
      </c>
      <c r="F659" s="3" t="str">
        <f>VLOOKUP(A659,'QAQC ID Reference Page'!A$2:G$10999,6,FALSE)</f>
        <v>C9</v>
      </c>
      <c r="G659" s="3" t="str">
        <f>VLOOKUP(A659,'QAQC ID Reference Page'!A$2:G$10999,7,FALSE)</f>
        <v>S</v>
      </c>
      <c r="H659" s="3">
        <v>128</v>
      </c>
      <c r="I659" s="3">
        <v>134</v>
      </c>
      <c r="J659" s="3">
        <v>250</v>
      </c>
      <c r="K659" s="3">
        <v>0.25</v>
      </c>
      <c r="L659" s="3">
        <f t="shared" si="10"/>
        <v>24</v>
      </c>
      <c r="M659" s="3"/>
      <c r="N659" s="3"/>
      <c r="O659" s="3"/>
      <c r="P659" s="3"/>
      <c r="Q659" s="3"/>
      <c r="R659" s="3"/>
      <c r="S659" s="3"/>
      <c r="T659" s="3"/>
      <c r="U659" s="3"/>
      <c r="V659" s="3"/>
      <c r="W659" s="3"/>
      <c r="X659" s="3"/>
      <c r="Y659" s="3"/>
      <c r="Z659" s="3"/>
      <c r="AA659" s="3"/>
      <c r="AB659" s="3"/>
    </row>
    <row r="660" spans="1:28" x14ac:dyDescent="0.2">
      <c r="A660" s="3">
        <v>11737</v>
      </c>
      <c r="B660" s="3" t="str">
        <f>VLOOKUP(A660,'QAQC ID Reference Page'!A$1:G$10999,2,FALSE)</f>
        <v>OBS0522</v>
      </c>
      <c r="C660" s="11">
        <f>VLOOKUP(A660,'QAQC ID Reference Page'!A$1:G$10999,3,FALSE)</f>
        <v>44686</v>
      </c>
      <c r="D660" s="12">
        <f>VLOOKUP(A660,'QAQC ID Reference Page'!A$1:G$10999,4,FALSE)</f>
        <v>0.43958333333333333</v>
      </c>
      <c r="E660" s="3">
        <f>VLOOKUP(A660,'QAQC ID Reference Page'!A$1:G$10999,5,FALSE)</f>
        <v>1019</v>
      </c>
      <c r="F660" s="3" t="str">
        <f>VLOOKUP(A660,'QAQC ID Reference Page'!A$2:G$10999,6,FALSE)</f>
        <v>C7C</v>
      </c>
      <c r="G660" s="3" t="str">
        <f>VLOOKUP(A660,'QAQC ID Reference Page'!A$2:G$10999,7,FALSE)</f>
        <v>S</v>
      </c>
      <c r="H660" s="3">
        <v>129</v>
      </c>
      <c r="I660" s="3">
        <v>136</v>
      </c>
      <c r="J660" s="3">
        <v>250</v>
      </c>
      <c r="K660" s="3">
        <v>0.25</v>
      </c>
      <c r="L660" s="3">
        <f t="shared" si="10"/>
        <v>28</v>
      </c>
      <c r="M660" s="3"/>
      <c r="N660" s="3"/>
      <c r="O660" s="3"/>
      <c r="P660" s="3"/>
      <c r="Q660" s="3"/>
      <c r="R660" s="3"/>
      <c r="S660" s="3"/>
      <c r="T660" s="3"/>
      <c r="U660" s="3"/>
      <c r="V660" s="3"/>
      <c r="W660" s="3"/>
      <c r="X660" s="3"/>
      <c r="Y660" s="3"/>
      <c r="Z660" s="3"/>
      <c r="AA660" s="3"/>
      <c r="AB660" s="3"/>
    </row>
    <row r="661" spans="1:28" x14ac:dyDescent="0.2">
      <c r="A661" s="3">
        <v>11801</v>
      </c>
      <c r="B661" s="3" t="str">
        <f>VLOOKUP(A661,'QAQC ID Reference Page'!A$1:G$10999,2,FALSE)</f>
        <v>OBS0622</v>
      </c>
      <c r="C661" s="11">
        <f>VLOOKUP(A661,'QAQC ID Reference Page'!A$1:G$10999,3,FALSE)</f>
        <v>44734</v>
      </c>
      <c r="D661" s="12">
        <f>VLOOKUP(A661,'QAQC ID Reference Page'!A$1:G$10999,4,FALSE)</f>
        <v>0.42222222222222222</v>
      </c>
      <c r="E661" s="3">
        <f>VLOOKUP(A661,'QAQC ID Reference Page'!A$1:G$10999,5,FALSE)</f>
        <v>1035</v>
      </c>
      <c r="F661" s="3" t="str">
        <f>VLOOKUP(A661,'QAQC ID Reference Page'!A$2:G$10999,6,FALSE)</f>
        <v>I9</v>
      </c>
      <c r="G661" s="3" t="str">
        <f>VLOOKUP(A661,'QAQC ID Reference Page'!A$2:G$10999,7,FALSE)</f>
        <v>S</v>
      </c>
      <c r="H661" s="3">
        <v>129</v>
      </c>
      <c r="I661" s="3">
        <v>130</v>
      </c>
      <c r="J661" s="3">
        <v>250</v>
      </c>
      <c r="K661" s="3">
        <v>0.25</v>
      </c>
      <c r="L661" s="3">
        <f t="shared" si="10"/>
        <v>4</v>
      </c>
      <c r="M661" s="3"/>
      <c r="N661" s="3"/>
      <c r="O661" s="3"/>
      <c r="P661" s="3"/>
      <c r="Q661" s="3"/>
      <c r="R661" s="3"/>
      <c r="S661" s="3"/>
      <c r="T661" s="3"/>
      <c r="U661" s="3"/>
      <c r="V661" s="3"/>
      <c r="W661" s="3"/>
      <c r="X661" s="3"/>
      <c r="Y661" s="3"/>
      <c r="Z661" s="3"/>
      <c r="AA661" s="3"/>
      <c r="AB661" s="3"/>
    </row>
    <row r="662" spans="1:28" x14ac:dyDescent="0.2">
      <c r="A662" s="3">
        <v>11802</v>
      </c>
      <c r="B662" s="3" t="str">
        <f>VLOOKUP(A662,'QAQC ID Reference Page'!A$1:G$10999,2,FALSE)</f>
        <v>OBS0622</v>
      </c>
      <c r="C662" s="11">
        <f>VLOOKUP(A662,'QAQC ID Reference Page'!A$1:G$10999,3,FALSE)</f>
        <v>44734</v>
      </c>
      <c r="D662" s="12">
        <f>VLOOKUP(A662,'QAQC ID Reference Page'!A$1:G$10999,4,FALSE)</f>
        <v>0.39652777777777776</v>
      </c>
      <c r="E662" s="3">
        <f>VLOOKUP(A662,'QAQC ID Reference Page'!A$1:G$10999,5,FALSE)</f>
        <v>1005</v>
      </c>
      <c r="F662" s="3" t="str">
        <f>VLOOKUP(A662,'QAQC ID Reference Page'!A$2:G$10999,6,FALSE)</f>
        <v>AR</v>
      </c>
      <c r="G662" s="3" t="str">
        <f>VLOOKUP(A662,'QAQC ID Reference Page'!A$2:G$10999,7,FALSE)</f>
        <v>S</v>
      </c>
      <c r="H662" s="3">
        <v>129</v>
      </c>
      <c r="I662" s="3">
        <v>131</v>
      </c>
      <c r="J662" s="3">
        <v>250</v>
      </c>
      <c r="K662" s="3">
        <v>0.25</v>
      </c>
      <c r="L662" s="3">
        <f t="shared" si="10"/>
        <v>8</v>
      </c>
      <c r="M662" s="3"/>
      <c r="N662" s="3"/>
      <c r="O662" s="3"/>
      <c r="P662" s="3"/>
      <c r="Q662" s="3"/>
      <c r="R662" s="3"/>
      <c r="S662" s="3"/>
      <c r="T662" s="3"/>
      <c r="U662" s="3"/>
      <c r="V662" s="3"/>
      <c r="W662" s="3"/>
      <c r="X662" s="3"/>
      <c r="Y662" s="3"/>
      <c r="Z662" s="3"/>
      <c r="AA662" s="3"/>
      <c r="AB662" s="3"/>
    </row>
    <row r="663" spans="1:28" x14ac:dyDescent="0.2">
      <c r="A663" s="3">
        <v>11803</v>
      </c>
      <c r="B663" s="3" t="str">
        <f>VLOOKUP(A663,'QAQC ID Reference Page'!A$1:G$10999,2,FALSE)</f>
        <v>OBS0622</v>
      </c>
      <c r="C663" s="11">
        <f>VLOOKUP(A663,'QAQC ID Reference Page'!A$1:G$10999,3,FALSE)</f>
        <v>44734</v>
      </c>
      <c r="D663" s="12">
        <f>VLOOKUP(A663,'QAQC ID Reference Page'!A$1:G$10999,4,FALSE)</f>
        <v>0.32777777777777778</v>
      </c>
      <c r="E663" s="3">
        <f>VLOOKUP(A663,'QAQC ID Reference Page'!A$1:G$10999,5,FALSE)</f>
        <v>1011</v>
      </c>
      <c r="F663" s="3" t="str">
        <f>VLOOKUP(A663,'QAQC ID Reference Page'!A$2:G$10999,6,FALSE)</f>
        <v>DR</v>
      </c>
      <c r="G663" s="3" t="str">
        <f>VLOOKUP(A663,'QAQC ID Reference Page'!A$2:G$10999,7,FALSE)</f>
        <v>S</v>
      </c>
      <c r="H663" s="3">
        <v>128</v>
      </c>
      <c r="I663" s="3">
        <v>132</v>
      </c>
      <c r="J663" s="3">
        <v>250</v>
      </c>
      <c r="K663" s="3">
        <v>0.25</v>
      </c>
      <c r="L663" s="3">
        <f t="shared" si="10"/>
        <v>16</v>
      </c>
      <c r="M663" s="3"/>
      <c r="N663" s="3"/>
      <c r="O663" s="3"/>
      <c r="P663" s="3"/>
      <c r="Q663" s="3"/>
      <c r="R663" s="3"/>
      <c r="S663" s="3"/>
      <c r="T663" s="3"/>
      <c r="U663" s="3"/>
      <c r="V663" s="3"/>
      <c r="W663" s="3"/>
      <c r="X663" s="3"/>
      <c r="Y663" s="3"/>
      <c r="Z663" s="3"/>
      <c r="AA663" s="3"/>
      <c r="AB663" s="3"/>
    </row>
    <row r="664" spans="1:28" x14ac:dyDescent="0.2">
      <c r="A664" s="3">
        <v>11804</v>
      </c>
      <c r="B664" s="3" t="str">
        <f>VLOOKUP(A664,'QAQC ID Reference Page'!A$1:G$10999,2,FALSE)</f>
        <v>OBS0622</v>
      </c>
      <c r="C664" s="11">
        <f>VLOOKUP(A664,'QAQC ID Reference Page'!A$1:G$10999,3,FALSE)</f>
        <v>44734</v>
      </c>
      <c r="D664" s="12">
        <f>VLOOKUP(A664,'QAQC ID Reference Page'!A$1:G$10999,4,FALSE)</f>
        <v>0.31111111111111112</v>
      </c>
      <c r="E664" s="3">
        <f>VLOOKUP(A664,'QAQC ID Reference Page'!A$1:G$10999,5,FALSE)</f>
        <v>1015</v>
      </c>
      <c r="F664" s="3" t="str">
        <f>VLOOKUP(A664,'QAQC ID Reference Page'!A$2:G$10999,6,FALSE)</f>
        <v>G6</v>
      </c>
      <c r="G664" s="3" t="str">
        <f>VLOOKUP(A664,'QAQC ID Reference Page'!A$2:G$10999,7,FALSE)</f>
        <v>S</v>
      </c>
      <c r="H664" s="3">
        <v>129</v>
      </c>
      <c r="I664" s="3">
        <v>132</v>
      </c>
      <c r="J664" s="3">
        <v>250</v>
      </c>
      <c r="K664" s="3">
        <v>0.25</v>
      </c>
      <c r="L664" s="3">
        <f t="shared" si="10"/>
        <v>12</v>
      </c>
      <c r="M664" s="3"/>
      <c r="N664" s="3"/>
      <c r="O664" s="3"/>
      <c r="P664" s="3"/>
      <c r="Q664" s="3"/>
      <c r="R664" s="3"/>
      <c r="S664" s="3"/>
      <c r="T664" s="3"/>
      <c r="U664" s="3"/>
      <c r="V664" s="3"/>
      <c r="W664" s="3"/>
      <c r="X664" s="3"/>
      <c r="Y664" s="3"/>
      <c r="Z664" s="3"/>
      <c r="AA664" s="3"/>
      <c r="AB664" s="3"/>
    </row>
    <row r="665" spans="1:28" x14ac:dyDescent="0.2">
      <c r="A665" s="3">
        <v>11805</v>
      </c>
      <c r="B665" s="3" t="str">
        <f>VLOOKUP(A665,'QAQC ID Reference Page'!A$1:G$10999,2,FALSE)</f>
        <v>OBS0622</v>
      </c>
      <c r="C665" s="11">
        <f>VLOOKUP(A665,'QAQC ID Reference Page'!A$1:G$10999,3,FALSE)</f>
        <v>44734</v>
      </c>
      <c r="D665" s="12">
        <f>VLOOKUP(A665,'QAQC ID Reference Page'!A$1:G$10999,4,FALSE)</f>
        <v>0.31111111111111112</v>
      </c>
      <c r="E665" s="3">
        <f>VLOOKUP(A665,'QAQC ID Reference Page'!A$1:G$10999,5,FALSE)</f>
        <v>1029</v>
      </c>
      <c r="F665" s="3" t="str">
        <f>VLOOKUP(A665,'QAQC ID Reference Page'!A$2:G$10999,6,FALSE)</f>
        <v>G6</v>
      </c>
      <c r="G665" s="3" t="str">
        <f>VLOOKUP(A665,'QAQC ID Reference Page'!A$2:G$10999,7,FALSE)</f>
        <v>B</v>
      </c>
      <c r="H665" s="3">
        <v>129</v>
      </c>
      <c r="I665" s="3">
        <v>135</v>
      </c>
      <c r="J665" s="3">
        <v>250</v>
      </c>
      <c r="K665" s="3">
        <v>0.25</v>
      </c>
      <c r="L665" s="3">
        <f t="shared" si="10"/>
        <v>24</v>
      </c>
      <c r="M665" s="3"/>
      <c r="N665" s="3"/>
      <c r="O665" s="3"/>
      <c r="P665" s="3"/>
      <c r="Q665" s="3"/>
      <c r="R665" s="3"/>
      <c r="S665" s="3"/>
      <c r="T665" s="3"/>
      <c r="U665" s="3"/>
      <c r="V665" s="3"/>
      <c r="W665" s="3"/>
      <c r="X665" s="3"/>
      <c r="Y665" s="3"/>
      <c r="Z665" s="3"/>
      <c r="AA665" s="3"/>
      <c r="AB665" s="3"/>
    </row>
    <row r="666" spans="1:28" x14ac:dyDescent="0.2">
      <c r="A666" s="3">
        <v>11806</v>
      </c>
      <c r="B666" s="3" t="str">
        <f>VLOOKUP(A666,'QAQC ID Reference Page'!A$1:G$10999,2,FALSE)</f>
        <v>OBS0622</v>
      </c>
      <c r="C666" s="11">
        <f>VLOOKUP(A666,'QAQC ID Reference Page'!A$1:G$10999,3,FALSE)</f>
        <v>44734</v>
      </c>
      <c r="D666" s="12">
        <f>VLOOKUP(A666,'QAQC ID Reference Page'!A$1:G$10999,4,FALSE)</f>
        <v>0.38611111111111113</v>
      </c>
      <c r="E666" s="3">
        <f>VLOOKUP(A666,'QAQC ID Reference Page'!A$1:G$10999,5,FALSE)</f>
        <v>1039</v>
      </c>
      <c r="F666" s="3" t="str">
        <f>VLOOKUP(A666,'QAQC ID Reference Page'!A$2:G$10999,6,FALSE)</f>
        <v>TR-UP</v>
      </c>
      <c r="G666" s="3" t="str">
        <f>VLOOKUP(A666,'QAQC ID Reference Page'!A$2:G$10999,7,FALSE)</f>
        <v>S</v>
      </c>
      <c r="H666" s="3">
        <v>130</v>
      </c>
      <c r="I666" s="3">
        <v>132</v>
      </c>
      <c r="J666" s="3">
        <v>250</v>
      </c>
      <c r="K666" s="3">
        <v>0.25</v>
      </c>
      <c r="L666" s="3">
        <f t="shared" si="10"/>
        <v>8</v>
      </c>
      <c r="M666" s="3"/>
      <c r="N666" s="3"/>
      <c r="O666" s="3"/>
      <c r="P666" s="3"/>
      <c r="Q666" s="3"/>
      <c r="R666" s="3"/>
      <c r="S666" s="3"/>
      <c r="T666" s="3"/>
      <c r="U666" s="3"/>
      <c r="V666" s="3"/>
      <c r="W666" s="3"/>
      <c r="X666" s="3"/>
      <c r="Y666" s="3"/>
      <c r="Z666" s="3"/>
      <c r="AA666" s="3"/>
      <c r="AB666" s="3"/>
    </row>
    <row r="667" spans="1:28" x14ac:dyDescent="0.2">
      <c r="A667" s="3">
        <v>11807</v>
      </c>
      <c r="B667" s="3" t="str">
        <f>VLOOKUP(A667,'QAQC ID Reference Page'!A$1:G$10999,2,FALSE)</f>
        <v>OBS0622</v>
      </c>
      <c r="C667" s="11">
        <f>VLOOKUP(A667,'QAQC ID Reference Page'!A$1:G$10999,3,FALSE)</f>
        <v>44734</v>
      </c>
      <c r="D667" s="12">
        <f>VLOOKUP(A667,'QAQC ID Reference Page'!A$1:G$10999,4,FALSE)</f>
        <v>0.40625</v>
      </c>
      <c r="E667" s="3">
        <f>VLOOKUP(A667,'QAQC ID Reference Page'!A$1:G$10999,5,FALSE)</f>
        <v>1031</v>
      </c>
      <c r="F667" s="3" t="str">
        <f>VLOOKUP(A667,'QAQC ID Reference Page'!A$2:G$10999,6,FALSE)</f>
        <v>BR</v>
      </c>
      <c r="G667" s="3" t="str">
        <f>VLOOKUP(A667,'QAQC ID Reference Page'!A$2:G$10999,7,FALSE)</f>
        <v>S</v>
      </c>
      <c r="H667" s="3">
        <v>130</v>
      </c>
      <c r="I667" s="3">
        <v>130</v>
      </c>
      <c r="J667" s="3">
        <v>250</v>
      </c>
      <c r="K667" s="3">
        <v>0.25</v>
      </c>
      <c r="L667" s="3">
        <f t="shared" si="10"/>
        <v>0</v>
      </c>
      <c r="M667" s="3"/>
      <c r="N667" s="3"/>
      <c r="O667" s="3"/>
      <c r="P667" s="3"/>
      <c r="Q667" s="3"/>
      <c r="R667" s="3"/>
      <c r="S667" s="3"/>
      <c r="T667" s="3"/>
      <c r="U667" s="3"/>
      <c r="V667" s="3"/>
      <c r="W667" s="3"/>
      <c r="X667" s="3"/>
      <c r="Y667" s="3"/>
      <c r="Z667" s="3"/>
      <c r="AA667" s="3"/>
      <c r="AB667" s="3"/>
    </row>
    <row r="668" spans="1:28" x14ac:dyDescent="0.2">
      <c r="A668" s="3">
        <v>11808</v>
      </c>
      <c r="B668" s="3" t="str">
        <f>VLOOKUP(A668,'QAQC ID Reference Page'!A$1:G$10999,2,FALSE)</f>
        <v>OBS0622</v>
      </c>
      <c r="C668" s="11">
        <f>VLOOKUP(A668,'QAQC ID Reference Page'!A$1:G$10999,3,FALSE)</f>
        <v>44734</v>
      </c>
      <c r="D668" s="12">
        <f>VLOOKUP(A668,'QAQC ID Reference Page'!A$1:G$10999,4,FALSE)</f>
        <v>0.36944444444444446</v>
      </c>
      <c r="E668" s="3">
        <f>VLOOKUP(A668,'QAQC ID Reference Page'!A$1:G$10999,5,FALSE)</f>
        <v>1025</v>
      </c>
      <c r="F668" s="3" t="str">
        <f>VLOOKUP(A668,'QAQC ID Reference Page'!A$2:G$10999,6,FALSE)</f>
        <v>TR</v>
      </c>
      <c r="G668" s="3" t="str">
        <f>VLOOKUP(A668,'QAQC ID Reference Page'!A$2:G$10999,7,FALSE)</f>
        <v>S</v>
      </c>
      <c r="H668" s="3">
        <v>130</v>
      </c>
      <c r="I668" s="3">
        <v>132</v>
      </c>
      <c r="J668" s="3">
        <v>250</v>
      </c>
      <c r="K668" s="3">
        <v>0.25</v>
      </c>
      <c r="L668" s="3">
        <f t="shared" si="10"/>
        <v>8</v>
      </c>
      <c r="M668" s="3"/>
      <c r="N668" s="3"/>
      <c r="O668" s="3"/>
      <c r="P668" s="3"/>
      <c r="Q668" s="3"/>
      <c r="R668" s="3"/>
      <c r="S668" s="3"/>
      <c r="T668" s="3"/>
      <c r="U668" s="3"/>
      <c r="V668" s="3"/>
      <c r="W668" s="3"/>
      <c r="X668" s="3"/>
      <c r="Y668" s="3"/>
      <c r="Z668" s="3"/>
      <c r="AA668" s="3"/>
      <c r="AB668" s="3"/>
    </row>
    <row r="669" spans="1:28" x14ac:dyDescent="0.2">
      <c r="A669" s="3">
        <v>11809</v>
      </c>
      <c r="B669" s="3" t="str">
        <f>VLOOKUP(A669,'QAQC ID Reference Page'!A$1:G$10999,2,FALSE)</f>
        <v>OBS0622</v>
      </c>
      <c r="C669" s="11">
        <f>VLOOKUP(A669,'QAQC ID Reference Page'!A$1:G$10999,3,FALSE)</f>
        <v>44734</v>
      </c>
      <c r="D669" s="12">
        <f>VLOOKUP(A669,'QAQC ID Reference Page'!A$1:G$10999,4,FALSE)</f>
        <v>0.35833333333333334</v>
      </c>
      <c r="E669" s="3">
        <f>VLOOKUP(A669,'QAQC ID Reference Page'!A$1:G$10999,5,FALSE)</f>
        <v>1022</v>
      </c>
      <c r="F669" s="3" t="str">
        <f>VLOOKUP(A669,'QAQC ID Reference Page'!A$2:G$10999,6,FALSE)</f>
        <v>MR</v>
      </c>
      <c r="G669" s="3" t="str">
        <f>VLOOKUP(A669,'QAQC ID Reference Page'!A$2:G$10999,7,FALSE)</f>
        <v>B</v>
      </c>
      <c r="H669" s="3">
        <v>129</v>
      </c>
      <c r="I669" s="3">
        <v>146</v>
      </c>
      <c r="J669" s="3">
        <v>250</v>
      </c>
      <c r="K669" s="3">
        <v>0.25</v>
      </c>
      <c r="L669" s="3">
        <f t="shared" si="10"/>
        <v>68</v>
      </c>
      <c r="M669" s="3"/>
      <c r="N669" s="3"/>
      <c r="O669" s="3"/>
      <c r="P669" s="3"/>
      <c r="Q669" s="3"/>
      <c r="R669" s="3"/>
      <c r="S669" s="3"/>
      <c r="T669" s="3"/>
      <c r="U669" s="3"/>
      <c r="V669" s="3"/>
      <c r="W669" s="3"/>
      <c r="X669" s="3"/>
      <c r="Y669" s="3"/>
      <c r="Z669" s="3"/>
      <c r="AA669" s="3"/>
      <c r="AB669" s="3"/>
    </row>
    <row r="670" spans="1:28" x14ac:dyDescent="0.2">
      <c r="A670" s="3">
        <v>11810</v>
      </c>
      <c r="B670" s="3" t="str">
        <f>VLOOKUP(A670,'QAQC ID Reference Page'!A$1:G$10999,2,FALSE)</f>
        <v>OBS0622</v>
      </c>
      <c r="C670" s="11">
        <f>VLOOKUP(A670,'QAQC ID Reference Page'!A$1:G$10999,3,FALSE)</f>
        <v>44734</v>
      </c>
      <c r="D670" s="12">
        <f>VLOOKUP(A670,'QAQC ID Reference Page'!A$1:G$10999,4,FALSE)</f>
        <v>0.35833333333333334</v>
      </c>
      <c r="E670" s="3">
        <f>VLOOKUP(A670,'QAQC ID Reference Page'!A$1:G$10999,5,FALSE)</f>
        <v>1016</v>
      </c>
      <c r="F670" s="3" t="str">
        <f>VLOOKUP(A670,'QAQC ID Reference Page'!A$2:G$10999,6,FALSE)</f>
        <v>MR</v>
      </c>
      <c r="G670" s="3" t="str">
        <f>VLOOKUP(A670,'QAQC ID Reference Page'!A$2:G$10999,7,FALSE)</f>
        <v>S</v>
      </c>
      <c r="H670" s="3">
        <v>128</v>
      </c>
      <c r="I670" s="3">
        <v>136</v>
      </c>
      <c r="J670" s="3">
        <v>250</v>
      </c>
      <c r="K670" s="3">
        <v>0.25</v>
      </c>
      <c r="L670" s="3">
        <f t="shared" si="10"/>
        <v>32</v>
      </c>
      <c r="M670" s="3"/>
      <c r="N670" s="3"/>
      <c r="O670" s="3"/>
      <c r="P670" s="3"/>
      <c r="Q670" s="3"/>
      <c r="R670" s="3"/>
      <c r="S670" s="3"/>
      <c r="T670" s="3"/>
      <c r="U670" s="3"/>
      <c r="V670" s="3"/>
      <c r="W670" s="3"/>
      <c r="X670" s="3"/>
      <c r="Y670" s="3"/>
      <c r="Z670" s="3"/>
      <c r="AA670" s="3"/>
      <c r="AB670" s="3"/>
    </row>
    <row r="671" spans="1:28" x14ac:dyDescent="0.2">
      <c r="A671" s="3">
        <v>11901</v>
      </c>
      <c r="B671" s="3" t="str">
        <f>VLOOKUP(A671,'QAQC ID Reference Page'!A$1:G$10999,2,FALSE)</f>
        <v>OBS0722</v>
      </c>
      <c r="C671" s="11">
        <f>VLOOKUP(A671,'QAQC ID Reference Page'!A$1:G$10999,3,FALSE)</f>
        <v>44748</v>
      </c>
      <c r="D671" s="12">
        <f>VLOOKUP(A671,'QAQC ID Reference Page'!A$1:G$10999,4,FALSE)</f>
        <v>0.29305555555555557</v>
      </c>
      <c r="E671" s="3">
        <f>VLOOKUP(A671,'QAQC ID Reference Page'!A$1:G$10999,5,FALSE)</f>
        <v>1015</v>
      </c>
      <c r="F671" s="3" t="str">
        <f>VLOOKUP(A671,'QAQC ID Reference Page'!A$2:G$10999,6,FALSE)</f>
        <v>DR</v>
      </c>
      <c r="G671" s="3" t="str">
        <f>VLOOKUP(A671,'QAQC ID Reference Page'!A$2:G$10999,7,FALSE)</f>
        <v>B</v>
      </c>
      <c r="H671" s="3">
        <v>128</v>
      </c>
      <c r="I671" s="3">
        <v>137</v>
      </c>
      <c r="J671" s="3">
        <v>250</v>
      </c>
      <c r="K671" s="3">
        <v>0.25</v>
      </c>
      <c r="L671" s="3">
        <f t="shared" si="10"/>
        <v>36</v>
      </c>
      <c r="M671" s="3"/>
      <c r="N671" s="3"/>
      <c r="O671" s="3"/>
      <c r="P671" s="3"/>
      <c r="Q671" s="3"/>
      <c r="R671" s="3"/>
      <c r="S671" s="3"/>
      <c r="T671" s="3"/>
      <c r="U671" s="3"/>
      <c r="V671" s="3"/>
      <c r="W671" s="3"/>
      <c r="X671" s="3"/>
      <c r="Y671" s="3"/>
      <c r="Z671" s="3"/>
      <c r="AA671" s="3"/>
      <c r="AB671" s="3"/>
    </row>
    <row r="672" spans="1:28" x14ac:dyDescent="0.2">
      <c r="A672" s="3">
        <v>11902</v>
      </c>
      <c r="B672" s="3" t="str">
        <f>VLOOKUP(A672,'QAQC ID Reference Page'!A$1:G$10999,2,FALSE)</f>
        <v>OBS0722</v>
      </c>
      <c r="C672" s="11">
        <f>VLOOKUP(A672,'QAQC ID Reference Page'!A$1:G$10999,3,FALSE)</f>
        <v>44748</v>
      </c>
      <c r="D672" s="12">
        <f>VLOOKUP(A672,'QAQC ID Reference Page'!A$1:G$10999,4,FALSE)</f>
        <v>0.39513888888888887</v>
      </c>
      <c r="E672" s="3">
        <f>VLOOKUP(A672,'QAQC ID Reference Page'!A$1:G$10999,5,FALSE)</f>
        <v>1036</v>
      </c>
      <c r="F672" s="3" t="str">
        <f>VLOOKUP(A672,'QAQC ID Reference Page'!A$2:G$10999,6,FALSE)</f>
        <v>I7C</v>
      </c>
      <c r="G672" s="3" t="str">
        <f>VLOOKUP(A672,'QAQC ID Reference Page'!A$2:G$10999,7,FALSE)</f>
        <v>B</v>
      </c>
      <c r="H672" s="3">
        <v>129</v>
      </c>
      <c r="I672" s="3">
        <v>133</v>
      </c>
      <c r="J672" s="3">
        <v>250</v>
      </c>
      <c r="K672" s="3">
        <v>0.25</v>
      </c>
      <c r="L672" s="3">
        <f t="shared" si="10"/>
        <v>16</v>
      </c>
      <c r="M672" s="3"/>
      <c r="N672" s="3"/>
      <c r="O672" s="3"/>
      <c r="P672" s="3"/>
      <c r="Q672" s="3"/>
      <c r="R672" s="3"/>
      <c r="S672" s="3"/>
      <c r="T672" s="3"/>
      <c r="U672" s="3"/>
      <c r="V672" s="3"/>
      <c r="W672" s="3"/>
      <c r="X672" s="3"/>
      <c r="Y672" s="3"/>
      <c r="Z672" s="3"/>
      <c r="AA672" s="3"/>
      <c r="AB672" s="3"/>
    </row>
    <row r="673" spans="1:28" x14ac:dyDescent="0.2">
      <c r="A673" s="3">
        <v>11903</v>
      </c>
      <c r="B673" s="3" t="str">
        <f>VLOOKUP(A673,'QAQC ID Reference Page'!A$1:G$10999,2,FALSE)</f>
        <v>OBS0722</v>
      </c>
      <c r="C673" s="11">
        <f>VLOOKUP(A673,'QAQC ID Reference Page'!A$1:G$10999,3,FALSE)</f>
        <v>44748</v>
      </c>
      <c r="D673" s="12">
        <f>VLOOKUP(A673,'QAQC ID Reference Page'!A$1:G$10999,4,FALSE)</f>
        <v>0.44374999999999998</v>
      </c>
      <c r="E673" s="3">
        <f>VLOOKUP(A673,'QAQC ID Reference Page'!A$1:G$10999,5,FALSE)</f>
        <v>1021</v>
      </c>
      <c r="F673" s="3" t="str">
        <f>VLOOKUP(A673,'QAQC ID Reference Page'!A$2:G$10999,6,FALSE)</f>
        <v>E9</v>
      </c>
      <c r="G673" s="3" t="str">
        <f>VLOOKUP(A673,'QAQC ID Reference Page'!A$2:G$10999,7,FALSE)</f>
        <v>S</v>
      </c>
      <c r="H673" s="3">
        <v>130</v>
      </c>
      <c r="I673" s="3">
        <v>133</v>
      </c>
      <c r="J673" s="3">
        <v>250</v>
      </c>
      <c r="K673" s="3">
        <v>0.25</v>
      </c>
      <c r="L673" s="3">
        <f t="shared" si="10"/>
        <v>12</v>
      </c>
      <c r="M673" s="3"/>
      <c r="N673" s="3"/>
      <c r="O673" s="3"/>
      <c r="P673" s="3"/>
      <c r="Q673" s="3"/>
      <c r="R673" s="3"/>
      <c r="S673" s="3"/>
      <c r="T673" s="3"/>
      <c r="U673" s="3"/>
      <c r="V673" s="3"/>
      <c r="W673" s="3"/>
      <c r="X673" s="3"/>
      <c r="Y673" s="3"/>
      <c r="Z673" s="3"/>
      <c r="AA673" s="3"/>
      <c r="AB673" s="3"/>
    </row>
    <row r="674" spans="1:28" x14ac:dyDescent="0.2">
      <c r="A674" s="3">
        <v>11904</v>
      </c>
      <c r="B674" s="3" t="str">
        <f>VLOOKUP(A674,'QAQC ID Reference Page'!A$1:G$10999,2,FALSE)</f>
        <v>OBS0722</v>
      </c>
      <c r="C674" s="11">
        <f>VLOOKUP(A674,'QAQC ID Reference Page'!A$1:G$10999,3,FALSE)</f>
        <v>44748</v>
      </c>
      <c r="D674" s="12">
        <f>VLOOKUP(A674,'QAQC ID Reference Page'!A$1:G$10999,4,FALSE)</f>
        <v>0.42152777777777778</v>
      </c>
      <c r="E674" s="3">
        <f>VLOOKUP(A674,'QAQC ID Reference Page'!A$1:G$10999,5,FALSE)</f>
        <v>1003</v>
      </c>
      <c r="F674" s="3" t="str">
        <f>VLOOKUP(A674,'QAQC ID Reference Page'!A$2:G$10999,6,FALSE)</f>
        <v>G9</v>
      </c>
      <c r="G674" s="3" t="str">
        <f>VLOOKUP(A674,'QAQC ID Reference Page'!A$2:G$10999,7,FALSE)</f>
        <v>B</v>
      </c>
      <c r="H674" s="3">
        <v>129</v>
      </c>
      <c r="I674" s="3">
        <v>134</v>
      </c>
      <c r="J674" s="3">
        <v>250</v>
      </c>
      <c r="K674" s="3">
        <v>0.25</v>
      </c>
      <c r="L674" s="3">
        <f t="shared" si="10"/>
        <v>20</v>
      </c>
      <c r="M674" s="3"/>
      <c r="N674" s="3"/>
      <c r="O674" s="3"/>
      <c r="P674" s="3"/>
      <c r="Q674" s="3"/>
      <c r="R674" s="3"/>
      <c r="S674" s="3"/>
      <c r="T674" s="3"/>
      <c r="U674" s="3"/>
      <c r="V674" s="3"/>
      <c r="W674" s="3"/>
      <c r="X674" s="3"/>
      <c r="Y674" s="3"/>
      <c r="Z674" s="3"/>
      <c r="AA674" s="3"/>
      <c r="AB674" s="3"/>
    </row>
    <row r="675" spans="1:28" x14ac:dyDescent="0.2">
      <c r="A675" s="3">
        <v>11905</v>
      </c>
      <c r="B675" s="3" t="str">
        <f>VLOOKUP(A675,'QAQC ID Reference Page'!A$1:G$10999,2,FALSE)</f>
        <v>OBS0722</v>
      </c>
      <c r="C675" s="11">
        <f>VLOOKUP(A675,'QAQC ID Reference Page'!A$1:G$10999,3,FALSE)</f>
        <v>44748</v>
      </c>
      <c r="D675" s="12">
        <f>VLOOKUP(A675,'QAQC ID Reference Page'!A$1:G$10999,4,FALSE)</f>
        <v>0.41041666666666665</v>
      </c>
      <c r="E675" s="3">
        <f>VLOOKUP(A675,'QAQC ID Reference Page'!A$1:G$10999,5,FALSE)</f>
        <v>1014</v>
      </c>
      <c r="F675" s="3" t="str">
        <f>VLOOKUP(A675,'QAQC ID Reference Page'!A$2:G$10999,6,FALSE)</f>
        <v>G7C</v>
      </c>
      <c r="G675" s="3" t="str">
        <f>VLOOKUP(A675,'QAQC ID Reference Page'!A$2:G$10999,7,FALSE)</f>
        <v>S</v>
      </c>
      <c r="H675" s="3">
        <v>130</v>
      </c>
      <c r="I675" s="3">
        <v>132</v>
      </c>
      <c r="J675" s="3">
        <v>250</v>
      </c>
      <c r="K675" s="3">
        <v>0.25</v>
      </c>
      <c r="L675" s="3">
        <f t="shared" si="10"/>
        <v>8</v>
      </c>
      <c r="M675" s="3"/>
      <c r="N675" s="3"/>
      <c r="O675" s="3"/>
      <c r="P675" s="3"/>
      <c r="Q675" s="3"/>
      <c r="R675" s="3"/>
      <c r="S675" s="3"/>
      <c r="T675" s="3"/>
      <c r="U675" s="3"/>
      <c r="V675" s="3"/>
      <c r="W675" s="3"/>
      <c r="X675" s="3"/>
      <c r="Y675" s="3"/>
      <c r="Z675" s="3"/>
      <c r="AA675" s="3"/>
      <c r="AB675" s="3"/>
    </row>
    <row r="676" spans="1:28" x14ac:dyDescent="0.2">
      <c r="A676" s="3">
        <v>11906</v>
      </c>
      <c r="B676" s="3" t="str">
        <f>VLOOKUP(A676,'QAQC ID Reference Page'!A$1:G$10999,2,FALSE)</f>
        <v>OBS0722</v>
      </c>
      <c r="C676" s="11">
        <f>VLOOKUP(A676,'QAQC ID Reference Page'!A$1:G$10999,3,FALSE)</f>
        <v>44748</v>
      </c>
      <c r="D676" s="12">
        <f>VLOOKUP(A676,'QAQC ID Reference Page'!A$1:G$10999,4,FALSE)</f>
        <v>0.39513888888888887</v>
      </c>
      <c r="E676" s="3">
        <f>VLOOKUP(A676,'QAQC ID Reference Page'!A$1:G$10999,5,FALSE)</f>
        <v>1025</v>
      </c>
      <c r="F676" s="3" t="str">
        <f>VLOOKUP(A676,'QAQC ID Reference Page'!A$2:G$10999,6,FALSE)</f>
        <v>I7C</v>
      </c>
      <c r="G676" s="3" t="str">
        <f>VLOOKUP(A676,'QAQC ID Reference Page'!A$2:G$10999,7,FALSE)</f>
        <v>S</v>
      </c>
      <c r="H676" s="3">
        <v>131</v>
      </c>
      <c r="I676" s="3">
        <v>132</v>
      </c>
      <c r="J676" s="3">
        <v>250</v>
      </c>
      <c r="K676" s="3">
        <v>0.25</v>
      </c>
      <c r="L676" s="3">
        <f t="shared" si="10"/>
        <v>4</v>
      </c>
      <c r="M676" s="3"/>
      <c r="N676" s="3"/>
      <c r="O676" s="3"/>
      <c r="P676" s="3"/>
      <c r="Q676" s="3"/>
      <c r="R676" s="3"/>
      <c r="S676" s="3"/>
      <c r="T676" s="3"/>
      <c r="U676" s="3"/>
      <c r="V676" s="3"/>
      <c r="W676" s="3"/>
      <c r="X676" s="3"/>
      <c r="Y676" s="3"/>
      <c r="Z676" s="3"/>
      <c r="AA676" s="3"/>
      <c r="AB676" s="3"/>
    </row>
    <row r="677" spans="1:28" x14ac:dyDescent="0.2">
      <c r="A677" s="3">
        <v>11907</v>
      </c>
      <c r="B677" s="3" t="str">
        <f>VLOOKUP(A677,'QAQC ID Reference Page'!A$1:G$10999,2,FALSE)</f>
        <v>OBS0722</v>
      </c>
      <c r="C677" s="11">
        <f>VLOOKUP(A677,'QAQC ID Reference Page'!A$1:G$10999,3,FALSE)</f>
        <v>44748</v>
      </c>
      <c r="D677" s="12">
        <f>VLOOKUP(A677,'QAQC ID Reference Page'!A$1:G$10999,4,FALSE)</f>
        <v>0.42152777777777778</v>
      </c>
      <c r="E677" s="3">
        <f>VLOOKUP(A677,'QAQC ID Reference Page'!A$1:G$10999,5,FALSE)</f>
        <v>1037</v>
      </c>
      <c r="F677" s="3" t="str">
        <f>VLOOKUP(A677,'QAQC ID Reference Page'!A$2:G$10999,6,FALSE)</f>
        <v>G9</v>
      </c>
      <c r="G677" s="3" t="str">
        <f>VLOOKUP(A677,'QAQC ID Reference Page'!A$2:G$10999,7,FALSE)</f>
        <v>S</v>
      </c>
      <c r="H677" s="3">
        <v>129</v>
      </c>
      <c r="I677" s="3">
        <v>132</v>
      </c>
      <c r="J677" s="3">
        <v>250</v>
      </c>
      <c r="K677" s="3">
        <v>0.25</v>
      </c>
      <c r="L677" s="3">
        <f t="shared" si="10"/>
        <v>12</v>
      </c>
      <c r="M677" s="3"/>
      <c r="N677" s="3"/>
      <c r="O677" s="3"/>
      <c r="P677" s="3"/>
      <c r="Q677" s="3"/>
      <c r="R677" s="3"/>
      <c r="S677" s="3"/>
      <c r="T677" s="3"/>
      <c r="U677" s="3"/>
      <c r="V677" s="3"/>
      <c r="W677" s="3"/>
      <c r="X677" s="3"/>
      <c r="Y677" s="3"/>
      <c r="Z677" s="3"/>
      <c r="AA677" s="3"/>
      <c r="AB677" s="3"/>
    </row>
    <row r="678" spans="1:28" x14ac:dyDescent="0.2">
      <c r="A678" s="3">
        <v>11908</v>
      </c>
      <c r="B678" s="3" t="str">
        <f>VLOOKUP(A678,'QAQC ID Reference Page'!A$1:G$10999,2,FALSE)</f>
        <v>OBS0722</v>
      </c>
      <c r="C678" s="11">
        <f>VLOOKUP(A678,'QAQC ID Reference Page'!A$1:G$10999,3,FALSE)</f>
        <v>44748</v>
      </c>
      <c r="D678" s="12">
        <f>VLOOKUP(A678,'QAQC ID Reference Page'!A$1:G$10999,4,FALSE)</f>
        <v>0.3840277777777778</v>
      </c>
      <c r="E678" s="3">
        <f>VLOOKUP(A678,'QAQC ID Reference Page'!A$1:G$10999,5,FALSE)</f>
        <v>1030</v>
      </c>
      <c r="F678" s="3" t="str">
        <f>VLOOKUP(A678,'QAQC ID Reference Page'!A$2:G$10999,6,FALSE)</f>
        <v>I9</v>
      </c>
      <c r="G678" s="3" t="str">
        <f>VLOOKUP(A678,'QAQC ID Reference Page'!A$2:G$10999,7,FALSE)</f>
        <v>B</v>
      </c>
      <c r="H678" s="3"/>
      <c r="I678" s="3">
        <v>135</v>
      </c>
      <c r="J678" s="3">
        <v>250</v>
      </c>
      <c r="K678" s="3">
        <v>0.25</v>
      </c>
      <c r="L678" s="3">
        <f t="shared" si="10"/>
        <v>540</v>
      </c>
      <c r="M678" s="52" t="s">
        <v>770</v>
      </c>
      <c r="N678" s="3"/>
      <c r="O678" s="3"/>
      <c r="P678" s="3"/>
      <c r="Q678" s="3"/>
      <c r="R678" s="3"/>
      <c r="S678" s="3"/>
      <c r="T678" s="3"/>
      <c r="U678" s="3"/>
      <c r="V678" s="3"/>
      <c r="W678" s="3"/>
      <c r="X678" s="3"/>
      <c r="Y678" s="3"/>
      <c r="Z678" s="3"/>
      <c r="AA678" s="3"/>
      <c r="AB678" s="3"/>
    </row>
    <row r="679" spans="1:28" x14ac:dyDescent="0.2">
      <c r="A679" s="3">
        <v>11909</v>
      </c>
      <c r="B679" s="3" t="str">
        <f>VLOOKUP(A679,'QAQC ID Reference Page'!A$1:G$10999,2,FALSE)</f>
        <v>OBS0722</v>
      </c>
      <c r="C679" s="11">
        <f>VLOOKUP(A679,'QAQC ID Reference Page'!A$1:G$10999,3,FALSE)</f>
        <v>44748</v>
      </c>
      <c r="D679" s="12">
        <f>VLOOKUP(A679,'QAQC ID Reference Page'!A$1:G$10999,4,FALSE)</f>
        <v>0.46527777777777779</v>
      </c>
      <c r="E679" s="3">
        <f>VLOOKUP(A679,'QAQC ID Reference Page'!A$1:G$10999,5,FALSE)</f>
        <v>1024</v>
      </c>
      <c r="F679" s="3" t="str">
        <f>VLOOKUP(A679,'QAQC ID Reference Page'!A$2:G$10999,6,FALSE)</f>
        <v>E6</v>
      </c>
      <c r="G679" s="3" t="str">
        <f>VLOOKUP(A679,'QAQC ID Reference Page'!A$2:G$10999,7,FALSE)</f>
        <v>S</v>
      </c>
      <c r="H679" s="3">
        <v>129</v>
      </c>
      <c r="I679" s="3">
        <v>135</v>
      </c>
      <c r="J679" s="3">
        <v>250</v>
      </c>
      <c r="K679" s="3">
        <v>0.25</v>
      </c>
      <c r="L679" s="3">
        <f t="shared" si="10"/>
        <v>24</v>
      </c>
      <c r="M679" s="3"/>
      <c r="N679" s="3"/>
      <c r="O679" s="3"/>
      <c r="P679" s="3"/>
      <c r="Q679" s="3"/>
      <c r="R679" s="3"/>
      <c r="S679" s="3"/>
      <c r="T679" s="3"/>
      <c r="U679" s="3"/>
      <c r="V679" s="3"/>
      <c r="W679" s="3"/>
      <c r="X679" s="3"/>
      <c r="Y679" s="3"/>
      <c r="Z679" s="3"/>
      <c r="AA679" s="3"/>
      <c r="AB679" s="3"/>
    </row>
    <row r="680" spans="1:28" x14ac:dyDescent="0.2">
      <c r="A680" s="3">
        <v>11910</v>
      </c>
      <c r="B680" s="3" t="str">
        <f>VLOOKUP(A680,'QAQC ID Reference Page'!A$1:G$10999,2,FALSE)</f>
        <v>OBS0722</v>
      </c>
      <c r="C680" s="11">
        <f>VLOOKUP(A680,'QAQC ID Reference Page'!A$1:G$10999,3,FALSE)</f>
        <v>44748</v>
      </c>
      <c r="D680" s="12">
        <f>VLOOKUP(A680,'QAQC ID Reference Page'!A$1:G$10999,4,FALSE)</f>
        <v>0.42152777777777778</v>
      </c>
      <c r="E680" s="3">
        <f>VLOOKUP(A680,'QAQC ID Reference Page'!A$1:G$10999,5,FALSE)</f>
        <v>1003</v>
      </c>
      <c r="F680" s="3" t="str">
        <f>VLOOKUP(A680,'QAQC ID Reference Page'!A$2:G$10999,6,FALSE)</f>
        <v>G9</v>
      </c>
      <c r="G680" s="3" t="str">
        <f>VLOOKUP(A680,'QAQC ID Reference Page'!A$2:G$10999,7,FALSE)</f>
        <v>B</v>
      </c>
      <c r="H680" s="3">
        <v>128</v>
      </c>
      <c r="I680" s="3">
        <v>141</v>
      </c>
      <c r="J680" s="3">
        <v>250</v>
      </c>
      <c r="K680" s="3">
        <v>0.25</v>
      </c>
      <c r="L680" s="3">
        <f t="shared" si="10"/>
        <v>52</v>
      </c>
      <c r="M680" s="3"/>
      <c r="N680" s="3"/>
      <c r="O680" s="3"/>
      <c r="P680" s="3"/>
      <c r="Q680" s="3"/>
      <c r="R680" s="3"/>
      <c r="S680" s="3"/>
      <c r="T680" s="3"/>
      <c r="U680" s="3"/>
      <c r="V680" s="3"/>
      <c r="W680" s="3"/>
      <c r="X680" s="3"/>
      <c r="Y680" s="3"/>
      <c r="Z680" s="3"/>
      <c r="AA680" s="3"/>
      <c r="AB680" s="3"/>
    </row>
    <row r="681" spans="1:28" x14ac:dyDescent="0.2">
      <c r="A681" s="3">
        <v>11911</v>
      </c>
      <c r="B681" s="3" t="str">
        <f>VLOOKUP(A681,'QAQC ID Reference Page'!A$1:G$10999,2,FALSE)</f>
        <v>OBS0722</v>
      </c>
      <c r="C681" s="11">
        <f>VLOOKUP(A681,'QAQC ID Reference Page'!A$1:G$10999,3,FALSE)</f>
        <v>44748</v>
      </c>
      <c r="D681" s="12">
        <f>VLOOKUP(A681,'QAQC ID Reference Page'!A$1:G$10999,4,FALSE)</f>
        <v>0.36944444444444446</v>
      </c>
      <c r="E681" s="3">
        <f>VLOOKUP(A681,'QAQC ID Reference Page'!A$1:G$10999,5,FALSE)</f>
        <v>1009</v>
      </c>
      <c r="F681" s="3" t="str">
        <f>VLOOKUP(A681,'QAQC ID Reference Page'!A$2:G$10999,6,FALSE)</f>
        <v>BR</v>
      </c>
      <c r="G681" s="3" t="str">
        <f>VLOOKUP(A681,'QAQC ID Reference Page'!A$2:G$10999,7,FALSE)</f>
        <v>S</v>
      </c>
      <c r="H681" s="3">
        <v>129</v>
      </c>
      <c r="I681" s="3">
        <v>134</v>
      </c>
      <c r="J681" s="3">
        <v>250</v>
      </c>
      <c r="K681" s="3">
        <v>0.25</v>
      </c>
      <c r="L681" s="3">
        <f t="shared" si="10"/>
        <v>20</v>
      </c>
      <c r="M681" s="3"/>
      <c r="N681" s="3"/>
      <c r="O681" s="3"/>
      <c r="P681" s="3"/>
      <c r="Q681" s="3"/>
      <c r="R681" s="3"/>
      <c r="S681" s="3"/>
      <c r="T681" s="3"/>
      <c r="U681" s="3"/>
      <c r="V681" s="3"/>
      <c r="W681" s="3"/>
      <c r="X681" s="3"/>
      <c r="Y681" s="3"/>
      <c r="Z681" s="3"/>
      <c r="AA681" s="3"/>
      <c r="AB681" s="3"/>
    </row>
    <row r="682" spans="1:28" x14ac:dyDescent="0.2">
      <c r="A682" s="3">
        <v>11912</v>
      </c>
      <c r="B682" s="3" t="str">
        <f>VLOOKUP(A682,'QAQC ID Reference Page'!A$1:G$10999,2,FALSE)</f>
        <v>OBS0722</v>
      </c>
      <c r="C682" s="11">
        <f>VLOOKUP(A682,'QAQC ID Reference Page'!A$1:G$10999,3,FALSE)</f>
        <v>44748</v>
      </c>
      <c r="D682" s="12">
        <f>VLOOKUP(A682,'QAQC ID Reference Page'!A$1:G$10999,4,FALSE)</f>
        <v>0.30694444444444446</v>
      </c>
      <c r="E682" s="3">
        <f>VLOOKUP(A682,'QAQC ID Reference Page'!A$1:G$10999,5,FALSE)</f>
        <v>1016</v>
      </c>
      <c r="F682" s="3" t="str">
        <f>VLOOKUP(A682,'QAQC ID Reference Page'!A$2:G$10999,6,FALSE)</f>
        <v>B11</v>
      </c>
      <c r="G682" s="3" t="str">
        <f>VLOOKUP(A682,'QAQC ID Reference Page'!A$2:G$10999,7,FALSE)</f>
        <v>S</v>
      </c>
      <c r="H682" s="3">
        <v>131</v>
      </c>
      <c r="I682" s="3">
        <v>136</v>
      </c>
      <c r="J682" s="3">
        <v>250</v>
      </c>
      <c r="K682" s="3">
        <v>0.25</v>
      </c>
      <c r="L682" s="3">
        <f t="shared" si="10"/>
        <v>20</v>
      </c>
      <c r="M682" s="3"/>
      <c r="N682" s="3"/>
      <c r="O682" s="3"/>
      <c r="P682" s="3"/>
      <c r="Q682" s="3"/>
      <c r="R682" s="3"/>
      <c r="S682" s="3"/>
      <c r="T682" s="3"/>
      <c r="U682" s="3"/>
      <c r="V682" s="3"/>
      <c r="W682" s="3"/>
      <c r="X682" s="3"/>
      <c r="Y682" s="3"/>
      <c r="Z682" s="3"/>
      <c r="AA682" s="3"/>
      <c r="AB682" s="3"/>
    </row>
    <row r="683" spans="1:28" x14ac:dyDescent="0.2">
      <c r="A683" s="3">
        <v>11913</v>
      </c>
      <c r="B683" s="3" t="str">
        <f>VLOOKUP(A683,'QAQC ID Reference Page'!A$1:G$10999,2,FALSE)</f>
        <v>OBS0722</v>
      </c>
      <c r="C683" s="11">
        <f>VLOOKUP(A683,'QAQC ID Reference Page'!A$1:G$10999,3,FALSE)</f>
        <v>44748</v>
      </c>
      <c r="D683" s="12">
        <f>VLOOKUP(A683,'QAQC ID Reference Page'!A$1:G$10999,4,FALSE)</f>
        <v>0.3840277777777778</v>
      </c>
      <c r="E683" s="3" t="str">
        <f>VLOOKUP(A683,'QAQC ID Reference Page'!A$1:G$10999,5,FALSE)</f>
        <v>BLANK</v>
      </c>
      <c r="F683" s="3" t="str">
        <f>VLOOKUP(A683,'QAQC ID Reference Page'!A$2:G$10999,6,FALSE)</f>
        <v>I9</v>
      </c>
      <c r="G683" s="3" t="str">
        <f>VLOOKUP(A683,'QAQC ID Reference Page'!A$2:G$10999,7,FALSE)</f>
        <v>S</v>
      </c>
      <c r="H683" s="3">
        <v>128</v>
      </c>
      <c r="I683" s="3">
        <v>133</v>
      </c>
      <c r="J683" s="3">
        <v>250</v>
      </c>
      <c r="K683" s="3">
        <v>0.25</v>
      </c>
      <c r="L683" s="3">
        <f t="shared" si="10"/>
        <v>20</v>
      </c>
      <c r="M683" s="3"/>
      <c r="N683" s="3"/>
      <c r="O683" s="3"/>
      <c r="P683" s="3"/>
      <c r="Q683" s="3"/>
      <c r="R683" s="3"/>
      <c r="S683" s="3"/>
      <c r="T683" s="3"/>
      <c r="U683" s="3"/>
      <c r="V683" s="3"/>
      <c r="W683" s="3"/>
      <c r="X683" s="3"/>
      <c r="Y683" s="3"/>
      <c r="Z683" s="3"/>
      <c r="AA683" s="3"/>
      <c r="AB683" s="3"/>
    </row>
    <row r="684" spans="1:28" x14ac:dyDescent="0.2">
      <c r="A684" s="3">
        <v>11914</v>
      </c>
      <c r="B684" s="3" t="str">
        <f>VLOOKUP(A684,'QAQC ID Reference Page'!A$1:G$10999,2,FALSE)</f>
        <v>OBS0722</v>
      </c>
      <c r="C684" s="11">
        <f>VLOOKUP(A684,'QAQC ID Reference Page'!A$1:G$10999,3,FALSE)</f>
        <v>44748</v>
      </c>
      <c r="D684" s="12">
        <f>VLOOKUP(A684,'QAQC ID Reference Page'!A$1:G$10999,4,FALSE)</f>
        <v>0.27638888888888891</v>
      </c>
      <c r="E684" s="3">
        <f>VLOOKUP(A684,'QAQC ID Reference Page'!A$1:G$10999,5,FALSE)</f>
        <v>1027</v>
      </c>
      <c r="F684" s="3" t="str">
        <f>VLOOKUP(A684,'QAQC ID Reference Page'!A$2:G$10999,6,FALSE)</f>
        <v>B7C</v>
      </c>
      <c r="G684" s="3" t="str">
        <f>VLOOKUP(A684,'QAQC ID Reference Page'!A$2:G$10999,7,FALSE)</f>
        <v>S</v>
      </c>
      <c r="H684" s="3">
        <v>129</v>
      </c>
      <c r="I684" s="3">
        <v>133</v>
      </c>
      <c r="J684" s="3">
        <v>250</v>
      </c>
      <c r="K684" s="3">
        <v>0.25</v>
      </c>
      <c r="L684" s="3">
        <f t="shared" si="10"/>
        <v>16</v>
      </c>
      <c r="M684" s="3"/>
      <c r="N684" s="3"/>
      <c r="O684" s="3"/>
      <c r="P684" s="3"/>
      <c r="Q684" s="3"/>
      <c r="R684" s="3"/>
      <c r="S684" s="3"/>
      <c r="T684" s="3"/>
      <c r="U684" s="3"/>
      <c r="V684" s="3"/>
      <c r="W684" s="3"/>
      <c r="X684" s="3"/>
      <c r="Y684" s="3"/>
      <c r="Z684" s="3"/>
      <c r="AA684" s="3"/>
      <c r="AB684" s="3"/>
    </row>
    <row r="685" spans="1:28" x14ac:dyDescent="0.2">
      <c r="A685" s="3">
        <v>11915</v>
      </c>
      <c r="B685" s="3" t="str">
        <f>VLOOKUP(A685,'QAQC ID Reference Page'!A$1:G$10999,2,FALSE)</f>
        <v>OBS0722</v>
      </c>
      <c r="C685" s="11">
        <f>VLOOKUP(A685,'QAQC ID Reference Page'!A$1:G$10999,3,FALSE)</f>
        <v>44748</v>
      </c>
      <c r="D685" s="12">
        <f>VLOOKUP(A685,'QAQC ID Reference Page'!A$1:G$10999,4,FALSE)</f>
        <v>0.32222222222222224</v>
      </c>
      <c r="E685" s="3">
        <f>VLOOKUP(A685,'QAQC ID Reference Page'!A$1:G$10999,5,FALSE)</f>
        <v>1038</v>
      </c>
      <c r="F685" s="3" t="str">
        <f>VLOOKUP(A685,'QAQC ID Reference Page'!A$2:G$10999,6,FALSE)</f>
        <v>MR</v>
      </c>
      <c r="G685" s="3" t="str">
        <f>VLOOKUP(A685,'QAQC ID Reference Page'!A$2:G$10999,7,FALSE)</f>
        <v>B</v>
      </c>
      <c r="H685" s="3">
        <v>128</v>
      </c>
      <c r="I685" s="3">
        <v>140</v>
      </c>
      <c r="J685" s="3">
        <v>250</v>
      </c>
      <c r="K685" s="3">
        <v>0.25</v>
      </c>
      <c r="L685" s="3">
        <f t="shared" si="10"/>
        <v>48</v>
      </c>
      <c r="M685" s="3"/>
      <c r="N685" s="3"/>
      <c r="O685" s="3"/>
      <c r="P685" s="3"/>
      <c r="Q685" s="3"/>
      <c r="R685" s="3"/>
      <c r="S685" s="3"/>
      <c r="T685" s="3"/>
      <c r="U685" s="3"/>
      <c r="V685" s="3"/>
      <c r="W685" s="3"/>
      <c r="X685" s="3"/>
      <c r="Y685" s="3"/>
      <c r="Z685" s="3"/>
      <c r="AA685" s="3"/>
      <c r="AB685" s="3"/>
    </row>
    <row r="686" spans="1:28" x14ac:dyDescent="0.2">
      <c r="A686" s="3">
        <v>11916</v>
      </c>
      <c r="B686" s="3" t="str">
        <f>VLOOKUP(A686,'QAQC ID Reference Page'!A$1:G$10999,2,FALSE)</f>
        <v>OBS0722</v>
      </c>
      <c r="C686" s="11">
        <f>VLOOKUP(A686,'QAQC ID Reference Page'!A$1:G$10999,3,FALSE)</f>
        <v>44748</v>
      </c>
      <c r="D686" s="12">
        <f>VLOOKUP(A686,'QAQC ID Reference Page'!A$1:G$10999,4,FALSE)</f>
        <v>0.3347222222222222</v>
      </c>
      <c r="E686" s="3">
        <f>VLOOKUP(A686,'QAQC ID Reference Page'!A$1:G$10999,5,FALSE)</f>
        <v>1002</v>
      </c>
      <c r="F686" s="3" t="str">
        <f>VLOOKUP(A686,'QAQC ID Reference Page'!A$2:G$10999,6,FALSE)</f>
        <v>TR</v>
      </c>
      <c r="G686" s="3" t="str">
        <f>VLOOKUP(A686,'QAQC ID Reference Page'!A$2:G$10999,7,FALSE)</f>
        <v>S</v>
      </c>
      <c r="H686" s="3">
        <v>129</v>
      </c>
      <c r="I686" s="3">
        <v>134</v>
      </c>
      <c r="J686" s="3">
        <v>250</v>
      </c>
      <c r="K686" s="3">
        <v>0.25</v>
      </c>
      <c r="L686" s="3">
        <f t="shared" si="10"/>
        <v>20</v>
      </c>
      <c r="M686" s="3"/>
      <c r="N686" s="3"/>
      <c r="O686" s="3"/>
      <c r="P686" s="3"/>
      <c r="Q686" s="3"/>
      <c r="R686" s="3"/>
      <c r="S686" s="3"/>
      <c r="T686" s="3"/>
      <c r="U686" s="3"/>
      <c r="V686" s="3"/>
      <c r="W686" s="3"/>
      <c r="X686" s="3"/>
      <c r="Y686" s="3"/>
      <c r="Z686" s="3"/>
      <c r="AA686" s="3"/>
      <c r="AB686" s="3"/>
    </row>
    <row r="687" spans="1:28" x14ac:dyDescent="0.2">
      <c r="A687" s="3">
        <v>11917</v>
      </c>
      <c r="B687" s="3" t="str">
        <f>VLOOKUP(A687,'QAQC ID Reference Page'!A$1:G$10999,2,FALSE)</f>
        <v>OBS0722</v>
      </c>
      <c r="C687" s="11">
        <f>VLOOKUP(A687,'QAQC ID Reference Page'!A$1:G$10999,3,FALSE)</f>
        <v>44748</v>
      </c>
      <c r="D687" s="12">
        <f>VLOOKUP(A687,'QAQC ID Reference Page'!A$1:G$10999,4,FALSE)</f>
        <v>0.27083333333333331</v>
      </c>
      <c r="E687" s="3">
        <f>VLOOKUP(A687,'QAQC ID Reference Page'!A$1:G$10999,5,FALSE)</f>
        <v>1026</v>
      </c>
      <c r="F687" s="3" t="str">
        <f>VLOOKUP(A687,'QAQC ID Reference Page'!A$2:G$10999,6,FALSE)</f>
        <v>EFR</v>
      </c>
      <c r="G687" s="3" t="str">
        <f>VLOOKUP(A687,'QAQC ID Reference Page'!A$2:G$10999,7,FALSE)</f>
        <v>S</v>
      </c>
      <c r="H687" s="3">
        <v>129</v>
      </c>
      <c r="I687" s="3">
        <v>137</v>
      </c>
      <c r="J687" s="3">
        <v>250</v>
      </c>
      <c r="K687" s="3">
        <v>0.25</v>
      </c>
      <c r="L687" s="3">
        <f t="shared" ref="L687:L941" si="12">((I687-H687)/K687)</f>
        <v>32</v>
      </c>
      <c r="M687" s="3"/>
      <c r="N687" s="3"/>
      <c r="O687" s="3"/>
      <c r="P687" s="3"/>
      <c r="Q687" s="3"/>
      <c r="R687" s="3"/>
      <c r="S687" s="3"/>
      <c r="T687" s="3"/>
      <c r="U687" s="3"/>
      <c r="V687" s="3"/>
      <c r="W687" s="3"/>
      <c r="X687" s="3"/>
      <c r="Y687" s="3"/>
      <c r="Z687" s="3"/>
      <c r="AA687" s="3"/>
      <c r="AB687" s="3"/>
    </row>
    <row r="688" spans="1:28" x14ac:dyDescent="0.2">
      <c r="A688" s="3">
        <v>11918</v>
      </c>
      <c r="B688" s="3" t="str">
        <f>VLOOKUP(A688,'QAQC ID Reference Page'!A$1:G$10999,2,FALSE)</f>
        <v>OBS0722</v>
      </c>
      <c r="C688" s="11">
        <f>VLOOKUP(A688,'QAQC ID Reference Page'!A$1:G$10999,3,FALSE)</f>
        <v>44748</v>
      </c>
      <c r="D688" s="12">
        <f>VLOOKUP(A688,'QAQC ID Reference Page'!A$1:G$10999,4,FALSE)</f>
        <v>0.3347222222222222</v>
      </c>
      <c r="E688" s="3">
        <f>VLOOKUP(A688,'QAQC ID Reference Page'!A$1:G$10999,5,FALSE)</f>
        <v>1019</v>
      </c>
      <c r="F688" s="3" t="str">
        <f>VLOOKUP(A688,'QAQC ID Reference Page'!A$2:G$10999,6,FALSE)</f>
        <v>TR</v>
      </c>
      <c r="G688" s="3" t="str">
        <f>VLOOKUP(A688,'QAQC ID Reference Page'!A$2:G$10999,7,FALSE)</f>
        <v>B</v>
      </c>
      <c r="H688" s="3">
        <v>128</v>
      </c>
      <c r="I688" s="3">
        <v>133</v>
      </c>
      <c r="J688" s="3">
        <v>250</v>
      </c>
      <c r="K688" s="3">
        <v>0.25</v>
      </c>
      <c r="L688" s="3">
        <f t="shared" si="12"/>
        <v>20</v>
      </c>
      <c r="M688" s="3"/>
      <c r="N688" s="3"/>
      <c r="O688" s="3"/>
      <c r="P688" s="3"/>
      <c r="Q688" s="3"/>
      <c r="R688" s="3"/>
      <c r="S688" s="3"/>
      <c r="T688" s="3"/>
      <c r="U688" s="3"/>
      <c r="V688" s="3"/>
      <c r="W688" s="3"/>
      <c r="X688" s="3"/>
      <c r="Y688" s="3"/>
      <c r="Z688" s="3"/>
      <c r="AA688" s="3"/>
      <c r="AB688" s="3"/>
    </row>
    <row r="689" spans="1:28" x14ac:dyDescent="0.2">
      <c r="A689" s="3">
        <v>11919</v>
      </c>
      <c r="B689" s="3" t="str">
        <f>VLOOKUP(A689,'QAQC ID Reference Page'!A$1:G$10999,2,FALSE)</f>
        <v>OBS0722</v>
      </c>
      <c r="C689" s="11">
        <f>VLOOKUP(A689,'QAQC ID Reference Page'!A$1:G$10999,3,FALSE)</f>
        <v>44748</v>
      </c>
      <c r="D689" s="12">
        <f>VLOOKUP(A689,'QAQC ID Reference Page'!A$1:G$10999,4,FALSE)</f>
        <v>0.29305555555555557</v>
      </c>
      <c r="E689" s="3">
        <f>VLOOKUP(A689,'QAQC ID Reference Page'!A$1:G$10999,5,FALSE)</f>
        <v>16</v>
      </c>
      <c r="F689" s="3" t="str">
        <f>VLOOKUP(A689,'QAQC ID Reference Page'!A$2:G$10999,6,FALSE)</f>
        <v>DR</v>
      </c>
      <c r="G689" s="3" t="str">
        <f>VLOOKUP(A689,'QAQC ID Reference Page'!A$2:G$10999,7,FALSE)</f>
        <v>S</v>
      </c>
      <c r="H689" s="3">
        <v>130</v>
      </c>
      <c r="I689" s="3">
        <v>135</v>
      </c>
      <c r="J689" s="3">
        <v>250</v>
      </c>
      <c r="K689" s="3">
        <v>0.25</v>
      </c>
      <c r="L689" s="3">
        <f t="shared" si="12"/>
        <v>20</v>
      </c>
      <c r="M689" s="3"/>
      <c r="N689" s="3"/>
      <c r="O689" s="3"/>
      <c r="P689" s="3"/>
      <c r="Q689" s="3"/>
      <c r="R689" s="3"/>
      <c r="S689" s="3"/>
      <c r="T689" s="3"/>
      <c r="U689" s="3"/>
      <c r="V689" s="3"/>
      <c r="W689" s="3"/>
      <c r="X689" s="3"/>
      <c r="Y689" s="3"/>
      <c r="Z689" s="3"/>
      <c r="AA689" s="3"/>
      <c r="AB689" s="3"/>
    </row>
    <row r="690" spans="1:28" x14ac:dyDescent="0.2">
      <c r="A690" s="3">
        <v>11920</v>
      </c>
      <c r="B690" s="3" t="str">
        <f>VLOOKUP(A690,'QAQC ID Reference Page'!A$1:G$10999,2,FALSE)</f>
        <v>OBS0722</v>
      </c>
      <c r="C690" s="11">
        <f>VLOOKUP(A690,'QAQC ID Reference Page'!A$1:G$10999,3,FALSE)</f>
        <v>44748</v>
      </c>
      <c r="D690" s="12">
        <f>VLOOKUP(A690,'QAQC ID Reference Page'!A$1:G$10999,4,FALSE)</f>
        <v>0.3611111111111111</v>
      </c>
      <c r="E690" s="3">
        <f>VLOOKUP(A690,'QAQC ID Reference Page'!A$1:G$10999,5,FALSE)</f>
        <v>1031</v>
      </c>
      <c r="F690" s="3" t="str">
        <f>VLOOKUP(A690,'QAQC ID Reference Page'!A$2:G$10999,6,FALSE)</f>
        <v>AR</v>
      </c>
      <c r="G690" s="3" t="str">
        <f>VLOOKUP(A690,'QAQC ID Reference Page'!A$2:G$10999,7,FALSE)</f>
        <v>S</v>
      </c>
      <c r="H690" s="3">
        <v>129</v>
      </c>
      <c r="I690" s="3">
        <v>134</v>
      </c>
      <c r="J690" s="3">
        <v>250</v>
      </c>
      <c r="K690" s="3">
        <v>0.25</v>
      </c>
      <c r="L690" s="3">
        <f t="shared" si="12"/>
        <v>20</v>
      </c>
      <c r="M690" s="3"/>
      <c r="N690" s="3"/>
      <c r="O690" s="3"/>
      <c r="P690" s="3"/>
      <c r="Q690" s="3"/>
      <c r="R690" s="3"/>
      <c r="S690" s="3"/>
      <c r="T690" s="3"/>
      <c r="U690" s="3"/>
      <c r="V690" s="3"/>
      <c r="W690" s="3"/>
      <c r="X690" s="3"/>
      <c r="Y690" s="3"/>
      <c r="Z690" s="3"/>
      <c r="AA690" s="3"/>
      <c r="AB690" s="3"/>
    </row>
    <row r="691" spans="1:28" x14ac:dyDescent="0.2">
      <c r="A691" s="3">
        <v>11921</v>
      </c>
      <c r="B691" s="3" t="str">
        <f>VLOOKUP(A691,'QAQC ID Reference Page'!A$1:G$10999,2,FALSE)</f>
        <v>OBS0722</v>
      </c>
      <c r="C691" s="11">
        <f>VLOOKUP(A691,'QAQC ID Reference Page'!A$1:G$10999,3,FALSE)</f>
        <v>44748</v>
      </c>
      <c r="D691" s="12">
        <f>VLOOKUP(A691,'QAQC ID Reference Page'!A$1:G$10999,4,FALSE)</f>
        <v>0.45416666666666666</v>
      </c>
      <c r="E691" s="3">
        <f>VLOOKUP(A691,'QAQC ID Reference Page'!A$1:G$10999,5,FALSE)</f>
        <v>1010</v>
      </c>
      <c r="F691" s="3" t="str">
        <f>VLOOKUP(A691,'QAQC ID Reference Page'!A$2:G$10999,6,FALSE)</f>
        <v>E7C</v>
      </c>
      <c r="G691" s="3" t="str">
        <f>VLOOKUP(A691,'QAQC ID Reference Page'!A$2:G$10999,7,FALSE)</f>
        <v>S</v>
      </c>
      <c r="H691" s="3">
        <v>131</v>
      </c>
      <c r="I691" s="3">
        <v>140</v>
      </c>
      <c r="J691" s="3">
        <v>250</v>
      </c>
      <c r="K691" s="3">
        <v>0.25</v>
      </c>
      <c r="L691" s="3">
        <f t="shared" si="12"/>
        <v>36</v>
      </c>
      <c r="M691" s="3"/>
      <c r="N691" s="3"/>
      <c r="O691" s="3"/>
      <c r="P691" s="3"/>
      <c r="Q691" s="3"/>
      <c r="R691" s="3"/>
      <c r="S691" s="3"/>
      <c r="T691" s="3"/>
      <c r="U691" s="3"/>
      <c r="V691" s="3"/>
      <c r="W691" s="3"/>
      <c r="X691" s="3"/>
      <c r="Y691" s="3"/>
      <c r="Z691" s="3"/>
      <c r="AA691" s="3"/>
      <c r="AB691" s="3"/>
    </row>
    <row r="692" spans="1:28" x14ac:dyDescent="0.2">
      <c r="A692" s="3">
        <v>11922</v>
      </c>
      <c r="B692" s="3" t="str">
        <f>VLOOKUP(A692,'QAQC ID Reference Page'!A$1:G$10999,2,FALSE)</f>
        <v>OBS0722</v>
      </c>
      <c r="C692" s="11">
        <f>VLOOKUP(A692,'QAQC ID Reference Page'!A$1:G$10999,3,FALSE)</f>
        <v>44748</v>
      </c>
      <c r="D692" s="12">
        <f>VLOOKUP(A692,'QAQC ID Reference Page'!A$1:G$10999,4,FALSE)</f>
        <v>0.45416666666666666</v>
      </c>
      <c r="E692" s="3">
        <f>VLOOKUP(A692,'QAQC ID Reference Page'!A$1:G$10999,5,FALSE)</f>
        <v>1044</v>
      </c>
      <c r="F692" s="3" t="str">
        <f>VLOOKUP(A692,'QAQC ID Reference Page'!A$2:G$10999,6,FALSE)</f>
        <v>E7C</v>
      </c>
      <c r="G692" s="3" t="str">
        <f>VLOOKUP(A692,'QAQC ID Reference Page'!A$2:G$10999,7,FALSE)</f>
        <v>B</v>
      </c>
      <c r="H692" s="3">
        <v>130</v>
      </c>
      <c r="I692" s="3">
        <v>140</v>
      </c>
      <c r="J692" s="3">
        <v>250</v>
      </c>
      <c r="K692" s="3">
        <v>0.25</v>
      </c>
      <c r="L692" s="3">
        <f t="shared" si="12"/>
        <v>40</v>
      </c>
      <c r="M692" s="3"/>
      <c r="N692" s="3"/>
      <c r="O692" s="3"/>
      <c r="P692" s="3"/>
      <c r="Q692" s="3"/>
      <c r="R692" s="3"/>
      <c r="S692" s="3"/>
      <c r="T692" s="3"/>
      <c r="U692" s="3"/>
      <c r="V692" s="3"/>
      <c r="W692" s="3"/>
      <c r="X692" s="3"/>
      <c r="Y692" s="3"/>
      <c r="Z692" s="3"/>
      <c r="AA692" s="3"/>
      <c r="AB692" s="3"/>
    </row>
    <row r="693" spans="1:28" x14ac:dyDescent="0.2">
      <c r="A693" s="3">
        <v>11923</v>
      </c>
      <c r="B693" s="3" t="str">
        <f>VLOOKUP(A693,'QAQC ID Reference Page'!A$1:G$10999,2,FALSE)</f>
        <v>OBS0722</v>
      </c>
      <c r="C693" s="11">
        <f>VLOOKUP(A693,'QAQC ID Reference Page'!A$1:G$10999,3,FALSE)</f>
        <v>44748</v>
      </c>
      <c r="D693" s="12">
        <f>VLOOKUP(A693,'QAQC ID Reference Page'!A$1:G$10999,4,FALSE)</f>
        <v>0.28194444444444444</v>
      </c>
      <c r="E693" s="3">
        <f>VLOOKUP(A693,'QAQC ID Reference Page'!A$1:G$10999,5,FALSE)</f>
        <v>1029</v>
      </c>
      <c r="F693" s="3" t="str">
        <f>VLOOKUP(A693,'QAQC ID Reference Page'!A$2:G$10999,6,FALSE)</f>
        <v>G6</v>
      </c>
      <c r="G693" s="3" t="str">
        <f>VLOOKUP(A693,'QAQC ID Reference Page'!A$2:G$10999,7,FALSE)</f>
        <v>S</v>
      </c>
      <c r="H693" s="3">
        <v>128</v>
      </c>
      <c r="I693" s="3">
        <v>132</v>
      </c>
      <c r="J693" s="3">
        <v>250</v>
      </c>
      <c r="K693" s="3">
        <v>0.25</v>
      </c>
      <c r="L693" s="3">
        <f t="shared" si="12"/>
        <v>16</v>
      </c>
      <c r="M693" s="3"/>
      <c r="N693" s="3"/>
      <c r="O693" s="3"/>
      <c r="P693" s="3"/>
      <c r="Q693" s="3"/>
      <c r="R693" s="3"/>
      <c r="S693" s="3"/>
      <c r="T693" s="3"/>
      <c r="U693" s="3"/>
      <c r="V693" s="3"/>
      <c r="W693" s="3"/>
      <c r="X693" s="3"/>
      <c r="Y693" s="3"/>
      <c r="Z693" s="3"/>
      <c r="AA693" s="3"/>
      <c r="AB693" s="3"/>
    </row>
    <row r="694" spans="1:28" x14ac:dyDescent="0.2">
      <c r="A694" s="3">
        <v>11924</v>
      </c>
      <c r="B694" s="3" t="str">
        <f>VLOOKUP(A694,'QAQC ID Reference Page'!A$1:G$10999,2,FALSE)</f>
        <v>OBS0722</v>
      </c>
      <c r="C694" s="11">
        <f>VLOOKUP(A694,'QAQC ID Reference Page'!A$1:G$10999,3,FALSE)</f>
        <v>44749</v>
      </c>
      <c r="D694" s="12">
        <f>VLOOKUP(A694,'QAQC ID Reference Page'!A$1:G$10999,4,FALSE)</f>
        <v>0.48125000000000001</v>
      </c>
      <c r="E694" s="3">
        <f>VLOOKUP(A694,'QAQC ID Reference Page'!A$1:G$10999,5,FALSE)</f>
        <v>1026</v>
      </c>
      <c r="F694" s="3" t="str">
        <f>VLOOKUP(A694,'QAQC ID Reference Page'!A$2:G$10999,6,FALSE)</f>
        <v>BLB</v>
      </c>
      <c r="G694" s="3" t="str">
        <f>VLOOKUP(A694,'QAQC ID Reference Page'!A$2:G$10999,7,FALSE)</f>
        <v>S</v>
      </c>
      <c r="H694" s="3">
        <v>130</v>
      </c>
      <c r="I694" s="3">
        <v>145</v>
      </c>
      <c r="J694" s="3">
        <v>250</v>
      </c>
      <c r="K694" s="3">
        <v>0.25</v>
      </c>
      <c r="L694" s="3">
        <f t="shared" si="12"/>
        <v>60</v>
      </c>
      <c r="M694" s="3"/>
      <c r="N694" s="3"/>
      <c r="O694" s="3"/>
      <c r="P694" s="3"/>
      <c r="Q694" s="3"/>
      <c r="R694" s="3"/>
      <c r="S694" s="3"/>
      <c r="T694" s="3"/>
      <c r="U694" s="3"/>
      <c r="V694" s="3"/>
      <c r="W694" s="3"/>
      <c r="X694" s="3"/>
      <c r="Y694" s="3"/>
      <c r="Z694" s="3"/>
      <c r="AA694" s="3"/>
      <c r="AB694" s="3"/>
    </row>
    <row r="695" spans="1:28" x14ac:dyDescent="0.2">
      <c r="A695" s="3">
        <v>11925</v>
      </c>
      <c r="B695" s="3" t="str">
        <f>VLOOKUP(A695,'QAQC ID Reference Page'!A$1:G$10999,2,FALSE)</f>
        <v>OBS0722</v>
      </c>
      <c r="C695" s="11">
        <f>VLOOKUP(A695,'QAQC ID Reference Page'!A$1:G$10999,3,FALSE)</f>
        <v>44749</v>
      </c>
      <c r="D695" s="12">
        <f>VLOOKUP(A695,'QAQC ID Reference Page'!A$1:G$10999,4,FALSE)</f>
        <v>0.27638888888888891</v>
      </c>
      <c r="E695" s="3">
        <f>VLOOKUP(A695,'QAQC ID Reference Page'!A$1:G$10999,5,FALSE)</f>
        <v>1027</v>
      </c>
      <c r="F695" s="3" t="str">
        <f>VLOOKUP(A695,'QAQC ID Reference Page'!A$2:G$10999,6,FALSE)</f>
        <v>B7C</v>
      </c>
      <c r="G695" s="3" t="str">
        <f>VLOOKUP(A695,'QAQC ID Reference Page'!A$2:G$10999,7,FALSE)</f>
        <v>S</v>
      </c>
      <c r="H695" s="3">
        <v>130</v>
      </c>
      <c r="I695" s="3">
        <v>145</v>
      </c>
      <c r="J695" s="3">
        <v>250</v>
      </c>
      <c r="K695" s="3">
        <v>0.25</v>
      </c>
      <c r="L695" s="3">
        <f t="shared" si="12"/>
        <v>60</v>
      </c>
      <c r="M695" s="3"/>
      <c r="N695" s="3"/>
      <c r="O695" s="3"/>
      <c r="P695" s="3"/>
      <c r="Q695" s="3"/>
      <c r="R695" s="3"/>
      <c r="S695" s="3"/>
      <c r="T695" s="3"/>
      <c r="U695" s="3"/>
      <c r="V695" s="3"/>
      <c r="W695" s="3"/>
      <c r="X695" s="3"/>
      <c r="Y695" s="3"/>
      <c r="Z695" s="3"/>
      <c r="AA695" s="3"/>
      <c r="AB695" s="3"/>
    </row>
    <row r="696" spans="1:28" x14ac:dyDescent="0.2">
      <c r="A696" s="3">
        <v>11926</v>
      </c>
      <c r="B696" s="3" t="str">
        <f>VLOOKUP(A696,'QAQC ID Reference Page'!A$1:G$10999,2,FALSE)</f>
        <v>OBS0722</v>
      </c>
      <c r="C696" s="11">
        <f>VLOOKUP(A696,'QAQC ID Reference Page'!A$1:G$10999,3,FALSE)</f>
        <v>44749</v>
      </c>
      <c r="D696" s="12">
        <f>VLOOKUP(A696,'QAQC ID Reference Page'!A$1:G$10999,4,FALSE)</f>
        <v>0.27638888888888891</v>
      </c>
      <c r="E696" s="3">
        <f>VLOOKUP(A696,'QAQC ID Reference Page'!A$1:G$10999,5,FALSE)</f>
        <v>1037</v>
      </c>
      <c r="F696" s="3" t="str">
        <f>VLOOKUP(A696,'QAQC ID Reference Page'!A$2:G$10999,6,FALSE)</f>
        <v>B7C</v>
      </c>
      <c r="G696" s="3" t="str">
        <f>VLOOKUP(A696,'QAQC ID Reference Page'!A$2:G$10999,7,FALSE)</f>
        <v>B</v>
      </c>
      <c r="H696" s="3">
        <v>130</v>
      </c>
      <c r="I696" s="3">
        <v>153</v>
      </c>
      <c r="J696" s="3">
        <v>250</v>
      </c>
      <c r="K696" s="3">
        <v>0.25</v>
      </c>
      <c r="L696" s="3">
        <f t="shared" si="12"/>
        <v>92</v>
      </c>
      <c r="M696" s="3"/>
      <c r="N696" s="3"/>
      <c r="O696" s="3"/>
      <c r="P696" s="3"/>
      <c r="Q696" s="3"/>
      <c r="R696" s="3"/>
      <c r="S696" s="3"/>
      <c r="T696" s="3"/>
      <c r="U696" s="3"/>
      <c r="V696" s="3"/>
      <c r="W696" s="3"/>
      <c r="X696" s="3"/>
      <c r="Y696" s="3"/>
      <c r="Z696" s="3"/>
      <c r="AA696" s="3"/>
      <c r="AB696" s="3"/>
    </row>
    <row r="697" spans="1:28" x14ac:dyDescent="0.2">
      <c r="A697" s="3">
        <v>11927</v>
      </c>
      <c r="B697" s="3" t="str">
        <f>VLOOKUP(A697,'QAQC ID Reference Page'!A$1:G$10999,2,FALSE)</f>
        <v>OBS0722</v>
      </c>
      <c r="C697" s="11">
        <f>VLOOKUP(A697,'QAQC ID Reference Page'!A$1:G$10999,3,FALSE)</f>
        <v>44749</v>
      </c>
      <c r="D697" s="12">
        <f>VLOOKUP(A697,'QAQC ID Reference Page'!A$1:G$10999,4,FALSE)</f>
        <v>0.4375</v>
      </c>
      <c r="E697" s="3">
        <f>VLOOKUP(A697,'QAQC ID Reference Page'!A$1:G$10999,5,FALSE)</f>
        <v>1025</v>
      </c>
      <c r="F697" s="3" t="str">
        <f>VLOOKUP(A697,'QAQC ID Reference Page'!A$2:G$10999,6,FALSE)</f>
        <v>C5-1</v>
      </c>
      <c r="G697" s="3" t="str">
        <f>VLOOKUP(A697,'QAQC ID Reference Page'!A$2:G$10999,7,FALSE)</f>
        <v>S</v>
      </c>
      <c r="H697" s="3">
        <v>129</v>
      </c>
      <c r="I697" s="3">
        <v>143</v>
      </c>
      <c r="J697" s="3">
        <v>250</v>
      </c>
      <c r="K697" s="3">
        <v>0.25</v>
      </c>
      <c r="L697" s="3">
        <f t="shared" si="12"/>
        <v>56</v>
      </c>
      <c r="M697" s="3"/>
      <c r="N697" s="3"/>
      <c r="O697" s="3"/>
      <c r="P697" s="3"/>
      <c r="Q697" s="3"/>
      <c r="R697" s="3"/>
      <c r="S697" s="3"/>
      <c r="T697" s="3"/>
      <c r="U697" s="3"/>
      <c r="V697" s="3"/>
      <c r="W697" s="3"/>
      <c r="X697" s="3"/>
      <c r="Y697" s="3"/>
      <c r="Z697" s="3"/>
      <c r="AA697" s="3"/>
      <c r="AB697" s="3"/>
    </row>
    <row r="698" spans="1:28" x14ac:dyDescent="0.2">
      <c r="A698" s="3">
        <v>11928</v>
      </c>
      <c r="B698" s="3" t="str">
        <f>VLOOKUP(A698,'QAQC ID Reference Page'!A$1:G$10999,2,FALSE)</f>
        <v>OBS0722</v>
      </c>
      <c r="C698" s="11">
        <f>VLOOKUP(A698,'QAQC ID Reference Page'!A$1:G$10999,3,FALSE)</f>
        <v>44749</v>
      </c>
      <c r="D698" s="12">
        <f>VLOOKUP(A698,'QAQC ID Reference Page'!A$1:G$10999,4,FALSE)</f>
        <v>0.30694444444444446</v>
      </c>
      <c r="E698" s="3">
        <f>VLOOKUP(A698,'QAQC ID Reference Page'!A$1:G$10999,5,FALSE)</f>
        <v>1016</v>
      </c>
      <c r="F698" s="3" t="str">
        <f>VLOOKUP(A698,'QAQC ID Reference Page'!A$2:G$10999,6,FALSE)</f>
        <v>B11</v>
      </c>
      <c r="G698" s="3" t="str">
        <f>VLOOKUP(A698,'QAQC ID Reference Page'!A$2:G$10999,7,FALSE)</f>
        <v>S</v>
      </c>
      <c r="H698" s="3">
        <v>129</v>
      </c>
      <c r="I698" s="3">
        <v>145</v>
      </c>
      <c r="J698" s="3">
        <v>250</v>
      </c>
      <c r="K698" s="3">
        <v>0.25</v>
      </c>
      <c r="L698" s="3">
        <f t="shared" si="12"/>
        <v>64</v>
      </c>
      <c r="M698" s="3"/>
      <c r="N698" s="3"/>
      <c r="O698" s="3"/>
      <c r="P698" s="3"/>
      <c r="Q698" s="3"/>
      <c r="R698" s="3"/>
      <c r="S698" s="3"/>
      <c r="T698" s="3"/>
      <c r="U698" s="3"/>
      <c r="V698" s="3"/>
      <c r="W698" s="3"/>
      <c r="X698" s="3"/>
      <c r="Y698" s="3"/>
      <c r="Z698" s="3"/>
      <c r="AA698" s="3"/>
      <c r="AB698" s="3"/>
    </row>
    <row r="699" spans="1:28" x14ac:dyDescent="0.2">
      <c r="A699" s="3">
        <v>11929</v>
      </c>
      <c r="B699" s="3" t="str">
        <f>VLOOKUP(A699,'QAQC ID Reference Page'!A$1:G$10999,2,FALSE)</f>
        <v>OBS0722</v>
      </c>
      <c r="C699" s="11">
        <f>VLOOKUP(A699,'QAQC ID Reference Page'!A$1:G$10999,3,FALSE)</f>
        <v>44749</v>
      </c>
      <c r="D699" s="12">
        <f>VLOOKUP(A699,'QAQC ID Reference Page'!A$1:G$10999,4,FALSE)</f>
        <v>0.47152777777777777</v>
      </c>
      <c r="E699" s="3">
        <f>VLOOKUP(A699,'QAQC ID Reference Page'!A$1:G$10999,5,FALSE)</f>
        <v>1036</v>
      </c>
      <c r="F699" s="3" t="str">
        <f>VLOOKUP(A699,'QAQC ID Reference Page'!A$2:G$10999,6,FALSE)</f>
        <v>WFR</v>
      </c>
      <c r="G699" s="3" t="str">
        <f>VLOOKUP(A699,'QAQC ID Reference Page'!A$2:G$10999,7,FALSE)</f>
        <v>S</v>
      </c>
      <c r="H699" s="3">
        <v>129</v>
      </c>
      <c r="I699" s="3">
        <v>150</v>
      </c>
      <c r="J699" s="3">
        <v>250</v>
      </c>
      <c r="K699" s="3">
        <v>0.25</v>
      </c>
      <c r="L699" s="3">
        <f t="shared" si="12"/>
        <v>84</v>
      </c>
      <c r="M699" s="3"/>
      <c r="N699" s="3"/>
      <c r="O699" s="3"/>
      <c r="P699" s="3"/>
      <c r="Q699" s="3"/>
      <c r="R699" s="3"/>
      <c r="S699" s="3"/>
      <c r="T699" s="3"/>
      <c r="U699" s="3"/>
      <c r="V699" s="3"/>
      <c r="W699" s="3"/>
      <c r="X699" s="3"/>
      <c r="Y699" s="3"/>
      <c r="Z699" s="3"/>
      <c r="AA699" s="3"/>
      <c r="AB699" s="3"/>
    </row>
    <row r="700" spans="1:28" x14ac:dyDescent="0.2">
      <c r="A700" s="3">
        <v>11930</v>
      </c>
      <c r="B700" s="3" t="str">
        <f>VLOOKUP(A700,'QAQC ID Reference Page'!A$1:G$10999,2,FALSE)</f>
        <v>OBS0722</v>
      </c>
      <c r="C700" s="11">
        <f>VLOOKUP(A700,'QAQC ID Reference Page'!A$1:G$10999,3,FALSE)</f>
        <v>44749</v>
      </c>
      <c r="D700" s="12">
        <f>VLOOKUP(A700,'QAQC ID Reference Page'!A$1:G$10999,4,FALSE)</f>
        <v>0.32291666666666669</v>
      </c>
      <c r="E700" s="3">
        <f>VLOOKUP(A700,'QAQC ID Reference Page'!A$1:G$10999,5,FALSE)</f>
        <v>1044</v>
      </c>
      <c r="F700" s="3" t="str">
        <f>VLOOKUP(A700,'QAQC ID Reference Page'!A$2:G$10999,6,FALSE)</f>
        <v>BSR</v>
      </c>
      <c r="G700" s="3" t="str">
        <f>VLOOKUP(A700,'QAQC ID Reference Page'!A$2:G$10999,7,FALSE)</f>
        <v>S</v>
      </c>
      <c r="H700" s="3">
        <v>130</v>
      </c>
      <c r="I700" s="3">
        <v>146</v>
      </c>
      <c r="J700" s="3">
        <v>250</v>
      </c>
      <c r="K700" s="3">
        <v>0.25</v>
      </c>
      <c r="L700" s="3">
        <f t="shared" si="12"/>
        <v>64</v>
      </c>
      <c r="M700" s="3"/>
      <c r="N700" s="3"/>
      <c r="O700" s="3"/>
      <c r="P700" s="3"/>
      <c r="Q700" s="3"/>
      <c r="R700" s="3"/>
      <c r="S700" s="3"/>
      <c r="T700" s="3"/>
      <c r="U700" s="3"/>
      <c r="V700" s="3"/>
      <c r="W700" s="3"/>
      <c r="X700" s="3"/>
      <c r="Y700" s="3"/>
      <c r="Z700" s="3"/>
      <c r="AA700" s="3"/>
      <c r="AB700" s="3"/>
    </row>
    <row r="701" spans="1:28" x14ac:dyDescent="0.2">
      <c r="A701" s="3">
        <v>11931</v>
      </c>
      <c r="B701" s="3" t="str">
        <f>VLOOKUP(A701,'QAQC ID Reference Page'!A$1:G$10999,2,FALSE)</f>
        <v>OBS0722</v>
      </c>
      <c r="C701" s="11">
        <f>VLOOKUP(A701,'QAQC ID Reference Page'!A$1:G$10999,3,FALSE)</f>
        <v>44749</v>
      </c>
      <c r="D701" s="12">
        <f>VLOOKUP(A701,'QAQC ID Reference Page'!A$1:G$10999,4,FALSE)</f>
        <v>0.45</v>
      </c>
      <c r="E701" s="3">
        <f>VLOOKUP(A701,'QAQC ID Reference Page'!A$1:G$10999,5,FALSE)</f>
        <v>1010</v>
      </c>
      <c r="F701" s="3" t="str">
        <f>VLOOKUP(A701,'QAQC ID Reference Page'!A$2:G$10999,6,FALSE)</f>
        <v>C4</v>
      </c>
      <c r="G701" s="3" t="str">
        <f>VLOOKUP(A701,'QAQC ID Reference Page'!A$2:G$10999,7,FALSE)</f>
        <v>B</v>
      </c>
      <c r="H701" s="3">
        <v>130</v>
      </c>
      <c r="I701" s="3">
        <v>147</v>
      </c>
      <c r="J701" s="3">
        <v>250</v>
      </c>
      <c r="K701" s="3">
        <v>0.25</v>
      </c>
      <c r="L701" s="3">
        <f t="shared" si="12"/>
        <v>68</v>
      </c>
      <c r="M701" s="3"/>
      <c r="N701" s="3"/>
      <c r="O701" s="3"/>
      <c r="P701" s="3"/>
      <c r="Q701" s="3"/>
      <c r="R701" s="3"/>
      <c r="S701" s="3"/>
      <c r="T701" s="3"/>
      <c r="U701" s="3"/>
      <c r="V701" s="3"/>
      <c r="W701" s="3"/>
      <c r="X701" s="3"/>
      <c r="Y701" s="3"/>
      <c r="Z701" s="3"/>
      <c r="AA701" s="3"/>
      <c r="AB701" s="3"/>
    </row>
    <row r="702" spans="1:28" x14ac:dyDescent="0.2">
      <c r="A702" s="3">
        <v>11932</v>
      </c>
      <c r="B702" s="3" t="str">
        <f>VLOOKUP(A702,'QAQC ID Reference Page'!A$1:G$10999,2,FALSE)</f>
        <v>OBS0722</v>
      </c>
      <c r="C702" s="11">
        <f>VLOOKUP(A702,'QAQC ID Reference Page'!A$1:G$10999,3,FALSE)</f>
        <v>44749</v>
      </c>
      <c r="D702" s="12">
        <f>VLOOKUP(A702,'QAQC ID Reference Page'!A$1:G$10999,4,FALSE)</f>
        <v>0.36875000000000002</v>
      </c>
      <c r="E702" s="3">
        <f>VLOOKUP(A702,'QAQC ID Reference Page'!A$1:G$10999,5,FALSE)</f>
        <v>1021</v>
      </c>
      <c r="F702" s="3" t="str">
        <f>VLOOKUP(A702,'QAQC ID Reference Page'!A$2:G$10999,6,FALSE)</f>
        <v>C9</v>
      </c>
      <c r="G702" s="3" t="str">
        <f>VLOOKUP(A702,'QAQC ID Reference Page'!A$2:G$10999,7,FALSE)</f>
        <v>S</v>
      </c>
      <c r="H702" s="3">
        <v>131</v>
      </c>
      <c r="I702" s="3">
        <v>144</v>
      </c>
      <c r="J702" s="3">
        <v>250</v>
      </c>
      <c r="K702" s="3">
        <v>0.25</v>
      </c>
      <c r="L702" s="3">
        <f t="shared" si="12"/>
        <v>52</v>
      </c>
      <c r="M702" s="3"/>
      <c r="N702" s="3"/>
      <c r="O702" s="3"/>
      <c r="P702" s="3"/>
      <c r="Q702" s="3"/>
      <c r="R702" s="3"/>
      <c r="S702" s="3"/>
      <c r="T702" s="3"/>
      <c r="U702" s="3"/>
      <c r="V702" s="3"/>
      <c r="W702" s="3"/>
      <c r="X702" s="3"/>
      <c r="Y702" s="3"/>
      <c r="Z702" s="3"/>
      <c r="AA702" s="3"/>
      <c r="AB702" s="3"/>
    </row>
    <row r="703" spans="1:28" x14ac:dyDescent="0.2">
      <c r="A703" s="3">
        <v>11933</v>
      </c>
      <c r="B703" s="3" t="str">
        <f>VLOOKUP(A703,'QAQC ID Reference Page'!A$1:G$10999,2,FALSE)</f>
        <v>OBS0722</v>
      </c>
      <c r="C703" s="11">
        <f>VLOOKUP(A703,'QAQC ID Reference Page'!A$1:G$10999,3,FALSE)</f>
        <v>44749</v>
      </c>
      <c r="D703" s="12">
        <f>VLOOKUP(A703,'QAQC ID Reference Page'!A$1:G$10999,4,FALSE)</f>
        <v>0.34722222222222221</v>
      </c>
      <c r="E703" s="3">
        <f>VLOOKUP(A703,'QAQC ID Reference Page'!A$1:G$10999,5,FALSE)</f>
        <v>1038</v>
      </c>
      <c r="F703" s="3" t="str">
        <f>VLOOKUP(A703,'QAQC ID Reference Page'!A$2:G$10999,6,FALSE)</f>
        <v>WB</v>
      </c>
      <c r="G703" s="3" t="str">
        <f>VLOOKUP(A703,'QAQC ID Reference Page'!A$2:G$10999,7,FALSE)</f>
        <v>S</v>
      </c>
      <c r="H703" s="3">
        <v>130</v>
      </c>
      <c r="I703" s="3">
        <v>144</v>
      </c>
      <c r="J703" s="3">
        <v>250</v>
      </c>
      <c r="K703" s="3">
        <v>0.25</v>
      </c>
      <c r="L703" s="3">
        <f t="shared" si="12"/>
        <v>56</v>
      </c>
      <c r="M703" s="3"/>
      <c r="N703" s="3"/>
      <c r="O703" s="3"/>
      <c r="P703" s="3"/>
      <c r="Q703" s="3"/>
      <c r="R703" s="3"/>
      <c r="S703" s="3"/>
      <c r="T703" s="3"/>
      <c r="U703" s="3"/>
      <c r="V703" s="3"/>
      <c r="W703" s="3"/>
      <c r="X703" s="3"/>
      <c r="Y703" s="3"/>
      <c r="Z703" s="3"/>
      <c r="AA703" s="3"/>
      <c r="AB703" s="3"/>
    </row>
    <row r="704" spans="1:28" x14ac:dyDescent="0.2">
      <c r="A704" s="3">
        <v>11934</v>
      </c>
      <c r="B704" s="3" t="str">
        <f>VLOOKUP(A704,'QAQC ID Reference Page'!A$1:G$10999,2,FALSE)</f>
        <v>OBS0722</v>
      </c>
      <c r="C704" s="11">
        <f>VLOOKUP(A704,'QAQC ID Reference Page'!A$1:G$10999,3,FALSE)</f>
        <v>44749</v>
      </c>
      <c r="D704" s="12">
        <f>VLOOKUP(A704,'QAQC ID Reference Page'!A$1:G$10999,4,FALSE)</f>
        <v>0.45</v>
      </c>
      <c r="E704" s="3">
        <f>VLOOKUP(A704,'QAQC ID Reference Page'!A$1:G$10999,5,FALSE)</f>
        <v>1015</v>
      </c>
      <c r="F704" s="3" t="str">
        <f>VLOOKUP(A704,'QAQC ID Reference Page'!A$2:G$10999,6,FALSE)</f>
        <v>C4</v>
      </c>
      <c r="G704" s="3" t="str">
        <f>VLOOKUP(A704,'QAQC ID Reference Page'!A$2:G$10999,7,FALSE)</f>
        <v>S</v>
      </c>
      <c r="H704" s="3">
        <v>130</v>
      </c>
      <c r="I704" s="3">
        <v>145</v>
      </c>
      <c r="J704" s="3">
        <v>250</v>
      </c>
      <c r="K704" s="3">
        <v>0.25</v>
      </c>
      <c r="L704" s="3">
        <f t="shared" si="12"/>
        <v>60</v>
      </c>
      <c r="M704" s="3"/>
      <c r="N704" s="3"/>
      <c r="O704" s="3"/>
      <c r="P704" s="3"/>
      <c r="Q704" s="3"/>
      <c r="R704" s="3"/>
      <c r="S704" s="3"/>
      <c r="T704" s="3"/>
      <c r="U704" s="3"/>
      <c r="V704" s="3"/>
      <c r="W704" s="3"/>
      <c r="X704" s="3"/>
      <c r="Y704" s="3"/>
      <c r="Z704" s="3"/>
      <c r="AA704" s="3"/>
      <c r="AB704" s="3"/>
    </row>
    <row r="705" spans="1:28" x14ac:dyDescent="0.2">
      <c r="A705" s="3">
        <v>11935</v>
      </c>
      <c r="B705" s="3" t="str">
        <f>VLOOKUP(A705,'QAQC ID Reference Page'!A$1:G$10999,2,FALSE)</f>
        <v>OBS0722</v>
      </c>
      <c r="C705" s="11">
        <f>VLOOKUP(A705,'QAQC ID Reference Page'!A$1:G$10999,3,FALSE)</f>
        <v>44749</v>
      </c>
      <c r="D705" s="12">
        <f>VLOOKUP(A705,'QAQC ID Reference Page'!A$1:G$10999,4,FALSE)</f>
        <v>0.41111111111111109</v>
      </c>
      <c r="E705" s="3">
        <f>VLOOKUP(A705,'QAQC ID Reference Page'!A$1:G$10999,5,FALSE)</f>
        <v>1029</v>
      </c>
      <c r="F705" s="3" t="str">
        <f>VLOOKUP(A705,'QAQC ID Reference Page'!A$2:G$10999,6,FALSE)</f>
        <v>C7C</v>
      </c>
      <c r="G705" s="3" t="str">
        <f>VLOOKUP(A705,'QAQC ID Reference Page'!A$2:G$10999,7,FALSE)</f>
        <v>B</v>
      </c>
      <c r="H705" s="3">
        <v>130</v>
      </c>
      <c r="I705" s="3">
        <v>147</v>
      </c>
      <c r="J705" s="3">
        <v>250</v>
      </c>
      <c r="K705" s="3">
        <v>0.25</v>
      </c>
      <c r="L705" s="3">
        <f t="shared" si="12"/>
        <v>68</v>
      </c>
      <c r="M705" s="3"/>
      <c r="N705" s="3"/>
      <c r="O705" s="3"/>
      <c r="P705" s="3"/>
      <c r="Q705" s="3"/>
      <c r="R705" s="3"/>
      <c r="S705" s="3"/>
      <c r="T705" s="3"/>
      <c r="U705" s="3"/>
      <c r="V705" s="3"/>
      <c r="W705" s="3"/>
      <c r="X705" s="3"/>
      <c r="Y705" s="3"/>
      <c r="Z705" s="3"/>
      <c r="AA705" s="3"/>
      <c r="AB705" s="3"/>
    </row>
    <row r="706" spans="1:28" x14ac:dyDescent="0.2">
      <c r="A706" s="3">
        <v>11936</v>
      </c>
      <c r="B706" s="3" t="str">
        <f>VLOOKUP(A706,'QAQC ID Reference Page'!A$1:G$10999,2,FALSE)</f>
        <v>OBS0722</v>
      </c>
      <c r="C706" s="11">
        <f>VLOOKUP(A706,'QAQC ID Reference Page'!A$1:G$10999,3,FALSE)</f>
        <v>44749</v>
      </c>
      <c r="D706" s="12">
        <f>VLOOKUP(A706,'QAQC ID Reference Page'!A$1:G$10999,4,FALSE)</f>
        <v>0.41111111111111109</v>
      </c>
      <c r="E706" s="3">
        <f>VLOOKUP(A706,'QAQC ID Reference Page'!A$1:G$10999,5,FALSE)</f>
        <v>16</v>
      </c>
      <c r="F706" s="3" t="str">
        <f>VLOOKUP(A706,'QAQC ID Reference Page'!A$2:G$10999,6,FALSE)</f>
        <v>C7C</v>
      </c>
      <c r="G706" s="3" t="str">
        <f>VLOOKUP(A706,'QAQC ID Reference Page'!A$2:G$10999,7,FALSE)</f>
        <v>S</v>
      </c>
      <c r="H706" s="3">
        <v>128</v>
      </c>
      <c r="I706" s="3">
        <v>140</v>
      </c>
      <c r="J706" s="3">
        <v>250</v>
      </c>
      <c r="K706" s="3">
        <v>0.25</v>
      </c>
      <c r="L706" s="3">
        <f t="shared" si="12"/>
        <v>48</v>
      </c>
      <c r="M706" s="3"/>
      <c r="N706" s="3"/>
      <c r="O706" s="3"/>
      <c r="P706" s="3"/>
      <c r="Q706" s="3"/>
      <c r="R706" s="3"/>
      <c r="S706" s="3"/>
      <c r="T706" s="3"/>
      <c r="U706" s="3"/>
      <c r="V706" s="3"/>
      <c r="W706" s="3"/>
      <c r="X706" s="3"/>
      <c r="Y706" s="3"/>
      <c r="Z706" s="3"/>
      <c r="AA706" s="3"/>
      <c r="AB706" s="3"/>
    </row>
    <row r="707" spans="1:28" x14ac:dyDescent="0.2">
      <c r="A707" s="3">
        <v>11937</v>
      </c>
      <c r="B707" s="3" t="str">
        <f>VLOOKUP(A707,'QAQC ID Reference Page'!A$1:G$10999,2,FALSE)</f>
        <v>OBS0722</v>
      </c>
      <c r="C707" s="11">
        <f>VLOOKUP(A707,'QAQC ID Reference Page'!A$1:G$10999,3,FALSE)</f>
        <v>44749</v>
      </c>
      <c r="D707" s="12">
        <f>VLOOKUP(A707,'QAQC ID Reference Page'!A$1:G$10999,4,FALSE)</f>
        <v>0.48125000000000001</v>
      </c>
      <c r="E707" s="3">
        <f>VLOOKUP(A707,'QAQC ID Reference Page'!A$1:G$10999,5,FALSE)</f>
        <v>1003</v>
      </c>
      <c r="F707" s="3" t="str">
        <f>VLOOKUP(A707,'QAQC ID Reference Page'!A$2:G$10999,6,FALSE)</f>
        <v>BLB</v>
      </c>
      <c r="G707" s="3" t="str">
        <f>VLOOKUP(A707,'QAQC ID Reference Page'!A$2:G$10999,7,FALSE)</f>
        <v>B</v>
      </c>
      <c r="H707" s="3">
        <v>131</v>
      </c>
      <c r="I707" s="3">
        <v>147</v>
      </c>
      <c r="J707" s="3">
        <v>250</v>
      </c>
      <c r="K707" s="3">
        <v>0.25</v>
      </c>
      <c r="L707" s="3">
        <f t="shared" si="12"/>
        <v>64</v>
      </c>
      <c r="M707" s="3"/>
      <c r="N707" s="3"/>
      <c r="O707" s="3"/>
      <c r="P707" s="3"/>
      <c r="Q707" s="3"/>
      <c r="R707" s="3"/>
      <c r="S707" s="3"/>
      <c r="T707" s="3"/>
      <c r="U707" s="3"/>
      <c r="V707" s="3"/>
      <c r="W707" s="3"/>
      <c r="X707" s="3"/>
      <c r="Y707" s="3"/>
      <c r="Z707" s="3"/>
      <c r="AA707" s="3"/>
      <c r="AB707" s="3"/>
    </row>
    <row r="708" spans="1:28" x14ac:dyDescent="0.2">
      <c r="A708" s="3">
        <v>11938</v>
      </c>
      <c r="B708" s="3" t="str">
        <f>VLOOKUP(A708,'QAQC ID Reference Page'!A$1:G$10999,2,FALSE)</f>
        <v>OBS0722</v>
      </c>
      <c r="C708" s="11">
        <f>VLOOKUP(A708,'QAQC ID Reference Page'!A$1:G$10999,3,FALSE)</f>
        <v>44749</v>
      </c>
      <c r="D708" s="12">
        <f>VLOOKUP(A708,'QAQC ID Reference Page'!A$1:G$10999,4,FALSE)</f>
        <v>0.5541666666666667</v>
      </c>
      <c r="E708" s="3">
        <f>VLOOKUP(A708,'QAQC ID Reference Page'!A$1:G$10999,5,FALSE)</f>
        <v>1013</v>
      </c>
      <c r="F708" s="3" t="str">
        <f>VLOOKUP(A708,'QAQC ID Reference Page'!A$2:G$10999,6,FALSE)</f>
        <v>B4</v>
      </c>
      <c r="G708" s="3" t="str">
        <f>VLOOKUP(A708,'QAQC ID Reference Page'!A$2:G$10999,7,FALSE)</f>
        <v>S</v>
      </c>
      <c r="H708" s="3">
        <v>130</v>
      </c>
      <c r="I708" s="3">
        <v>146</v>
      </c>
      <c r="J708" s="3">
        <v>250</v>
      </c>
      <c r="K708" s="3">
        <v>0.25</v>
      </c>
      <c r="L708" s="3">
        <f t="shared" si="12"/>
        <v>64</v>
      </c>
      <c r="M708" s="3"/>
      <c r="N708" s="3"/>
      <c r="O708" s="3"/>
      <c r="P708" s="3"/>
      <c r="Q708" s="3"/>
      <c r="R708" s="3"/>
      <c r="S708" s="3"/>
      <c r="T708" s="3"/>
      <c r="U708" s="3"/>
      <c r="V708" s="3"/>
      <c r="W708" s="3"/>
      <c r="X708" s="3"/>
      <c r="Y708" s="3"/>
      <c r="Z708" s="3"/>
      <c r="AA708" s="3"/>
      <c r="AB708" s="3"/>
    </row>
    <row r="709" spans="1:28" x14ac:dyDescent="0.2">
      <c r="A709" s="3">
        <v>11939</v>
      </c>
      <c r="B709" s="3" t="str">
        <f>VLOOKUP(A709,'QAQC ID Reference Page'!A$1:G$10999,2,FALSE)</f>
        <v>OBS0722</v>
      </c>
      <c r="C709" s="11">
        <f>VLOOKUP(A709,'QAQC ID Reference Page'!A$1:G$10999,3,FALSE)</f>
        <v>44749</v>
      </c>
      <c r="D709" s="12">
        <f>VLOOKUP(A709,'QAQC ID Reference Page'!A$1:G$10999,4,FALSE)</f>
        <v>0.50624999999999998</v>
      </c>
      <c r="E709" s="3">
        <f>VLOOKUP(A709,'QAQC ID Reference Page'!A$1:G$10999,5,FALSE)</f>
        <v>1011</v>
      </c>
      <c r="F709" s="3" t="str">
        <f>VLOOKUP(A709,'QAQC ID Reference Page'!A$2:G$10999,6,FALSE)</f>
        <v>D1</v>
      </c>
      <c r="G709" s="3" t="str">
        <f>VLOOKUP(A709,'QAQC ID Reference Page'!A$2:G$10999,7,FALSE)</f>
        <v>S</v>
      </c>
      <c r="H709" s="3">
        <v>130</v>
      </c>
      <c r="I709" s="3">
        <v>145</v>
      </c>
      <c r="J709" s="3">
        <v>250</v>
      </c>
      <c r="K709" s="3">
        <v>0.25</v>
      </c>
      <c r="L709" s="3">
        <f t="shared" si="12"/>
        <v>60</v>
      </c>
      <c r="M709" s="3"/>
      <c r="N709" s="3"/>
      <c r="O709" s="3"/>
      <c r="P709" s="3"/>
      <c r="Q709" s="3"/>
      <c r="R709" s="3"/>
      <c r="S709" s="3"/>
      <c r="T709" s="3"/>
      <c r="U709" s="3"/>
      <c r="V709" s="3"/>
      <c r="W709" s="3"/>
      <c r="X709" s="3"/>
      <c r="Y709" s="3"/>
      <c r="Z709" s="3"/>
      <c r="AA709" s="3"/>
      <c r="AB709" s="3"/>
    </row>
    <row r="710" spans="1:28" x14ac:dyDescent="0.2">
      <c r="A710" s="3">
        <v>11940</v>
      </c>
      <c r="B710" s="3" t="str">
        <f>VLOOKUP(A710,'QAQC ID Reference Page'!A$1:G$10999,2,FALSE)</f>
        <v>OBS0722</v>
      </c>
      <c r="C710" s="11">
        <f>VLOOKUP(A710,'QAQC ID Reference Page'!A$1:G$10999,3,FALSE)</f>
        <v>44749</v>
      </c>
      <c r="D710" s="12">
        <f>VLOOKUP(A710,'QAQC ID Reference Page'!A$1:G$10999,4,FALSE)</f>
        <v>0.53402777777777777</v>
      </c>
      <c r="E710" s="3">
        <f>VLOOKUP(A710,'QAQC ID Reference Page'!A$1:G$10999,5,FALSE)</f>
        <v>1041</v>
      </c>
      <c r="F710" s="3" t="str">
        <f>VLOOKUP(A710,'QAQC ID Reference Page'!A$2:G$10999,6,FALSE)</f>
        <v>B1</v>
      </c>
      <c r="G710" s="3" t="str">
        <f>VLOOKUP(A710,'QAQC ID Reference Page'!A$2:G$10999,7,FALSE)</f>
        <v>S</v>
      </c>
      <c r="H710" s="3">
        <v>129</v>
      </c>
      <c r="I710" s="3">
        <v>146</v>
      </c>
      <c r="J710" s="3">
        <v>250</v>
      </c>
      <c r="K710" s="3">
        <v>0.25</v>
      </c>
      <c r="L710" s="3">
        <f t="shared" si="12"/>
        <v>68</v>
      </c>
      <c r="M710" s="3"/>
      <c r="N710" s="3"/>
      <c r="O710" s="3"/>
      <c r="P710" s="3"/>
      <c r="Q710" s="3"/>
      <c r="R710" s="3"/>
      <c r="S710" s="3"/>
      <c r="T710" s="3"/>
      <c r="U710" s="3"/>
      <c r="V710" s="3"/>
      <c r="W710" s="3"/>
      <c r="X710" s="3"/>
      <c r="Y710" s="3"/>
      <c r="Z710" s="3"/>
      <c r="AA710" s="3"/>
      <c r="AB710" s="3"/>
    </row>
    <row r="711" spans="1:28" x14ac:dyDescent="0.2">
      <c r="A711" s="3">
        <v>11941</v>
      </c>
      <c r="B711" s="3" t="str">
        <f>VLOOKUP(A711,'QAQC ID Reference Page'!A$1:G$10999,2,FALSE)</f>
        <v>OBS0722</v>
      </c>
      <c r="C711" s="11">
        <f>VLOOKUP(A711,'QAQC ID Reference Page'!A$1:G$10999,3,FALSE)</f>
        <v>44749</v>
      </c>
      <c r="D711" s="12">
        <f>VLOOKUP(A711,'QAQC ID Reference Page'!A$1:G$10999,4,FALSE)</f>
        <v>0.49652777777777779</v>
      </c>
      <c r="E711" s="3">
        <f>VLOOKUP(A711,'QAQC ID Reference Page'!A$1:G$10999,5,FALSE)</f>
        <v>1017</v>
      </c>
      <c r="F711" s="3" t="str">
        <f>VLOOKUP(A711,'QAQC ID Reference Page'!A$2:G$10999,6,FALSE)</f>
        <v>E1</v>
      </c>
      <c r="G711" s="3" t="str">
        <f>VLOOKUP(A711,'QAQC ID Reference Page'!A$2:G$10999,7,FALSE)</f>
        <v>S</v>
      </c>
      <c r="H711" s="3">
        <v>128</v>
      </c>
      <c r="I711" s="3">
        <v>145</v>
      </c>
      <c r="J711" s="3">
        <v>250</v>
      </c>
      <c r="K711" s="3">
        <v>0.25</v>
      </c>
      <c r="L711" s="3">
        <f t="shared" si="12"/>
        <v>68</v>
      </c>
      <c r="M711" s="3"/>
      <c r="N711" s="3"/>
      <c r="O711" s="3"/>
      <c r="P711" s="3"/>
      <c r="Q711" s="3"/>
      <c r="R711" s="3"/>
      <c r="S711" s="3"/>
      <c r="T711" s="3"/>
      <c r="U711" s="3"/>
      <c r="V711" s="3"/>
      <c r="W711" s="3"/>
      <c r="X711" s="3"/>
      <c r="Y711" s="3"/>
      <c r="Z711" s="3"/>
      <c r="AA711" s="3"/>
      <c r="AB711" s="3"/>
    </row>
    <row r="712" spans="1:28" x14ac:dyDescent="0.2">
      <c r="A712" s="3">
        <v>11942</v>
      </c>
      <c r="B712" s="3" t="str">
        <f>VLOOKUP(A712,'QAQC ID Reference Page'!A$1:G$10999,2,FALSE)</f>
        <v>OBS0722</v>
      </c>
      <c r="C712" s="11">
        <f>VLOOKUP(A712,'QAQC ID Reference Page'!A$1:G$10999,3,FALSE)</f>
        <v>44749</v>
      </c>
      <c r="D712" s="12">
        <f>VLOOKUP(A712,'QAQC ID Reference Page'!A$1:G$10999,4,FALSE)</f>
        <v>0.52430555555555558</v>
      </c>
      <c r="E712" s="3">
        <f>VLOOKUP(A712,'QAQC ID Reference Page'!A$1:G$10999,5,FALSE)</f>
        <v>1020</v>
      </c>
      <c r="F712" s="3" t="str">
        <f>VLOOKUP(A712,'QAQC ID Reference Page'!A$2:G$10999,6,FALSE)</f>
        <v>C1</v>
      </c>
      <c r="G712" s="3" t="str">
        <f>VLOOKUP(A712,'QAQC ID Reference Page'!A$2:G$10999,7,FALSE)</f>
        <v>S</v>
      </c>
      <c r="H712" s="3">
        <v>129</v>
      </c>
      <c r="I712" s="3">
        <v>145</v>
      </c>
      <c r="J712" s="3">
        <v>250</v>
      </c>
      <c r="K712" s="3">
        <v>0.25</v>
      </c>
      <c r="L712" s="3">
        <f t="shared" si="12"/>
        <v>64</v>
      </c>
      <c r="M712" s="3"/>
      <c r="N712" s="3"/>
      <c r="O712" s="3"/>
      <c r="P712" s="3"/>
      <c r="Q712" s="3"/>
      <c r="R712" s="3"/>
      <c r="S712" s="3"/>
      <c r="T712" s="3"/>
      <c r="U712" s="3"/>
      <c r="V712" s="3"/>
      <c r="W712" s="3"/>
      <c r="X712" s="3"/>
      <c r="Y712" s="3"/>
      <c r="Z712" s="3"/>
      <c r="AA712" s="3"/>
      <c r="AB712" s="3"/>
    </row>
    <row r="713" spans="1:28" x14ac:dyDescent="0.2">
      <c r="A713" s="3">
        <v>12001</v>
      </c>
      <c r="B713" s="3" t="str">
        <f>VLOOKUP(A713,'QAQC ID Reference Page'!A$1:G$10999,2,FALSE)</f>
        <v>OBS0722</v>
      </c>
      <c r="C713" s="11">
        <f>VLOOKUP(A713,'QAQC ID Reference Page'!A$1:G$10999,3,FALSE)</f>
        <v>44769</v>
      </c>
      <c r="D713" s="12">
        <f>VLOOKUP(A713,'QAQC ID Reference Page'!A$1:G$10999,4,FALSE)</f>
        <v>0.53125</v>
      </c>
      <c r="E713" s="3">
        <f>VLOOKUP(A713,'QAQC ID Reference Page'!A$1:G$10999,5,FALSE)</f>
        <v>1033</v>
      </c>
      <c r="F713" s="3" t="str">
        <f>VLOOKUP(A713,'QAQC ID Reference Page'!A$2:G$10999,6,FALSE)</f>
        <v>G6</v>
      </c>
      <c r="G713" s="3" t="str">
        <f>VLOOKUP(A713,'QAQC ID Reference Page'!A$2:G$10999,7,FALSE)</f>
        <v>S</v>
      </c>
      <c r="H713" s="3">
        <v>129</v>
      </c>
      <c r="I713" s="3">
        <v>132</v>
      </c>
      <c r="J713" s="3">
        <v>250</v>
      </c>
      <c r="K713" s="3">
        <v>0.25</v>
      </c>
      <c r="L713" s="3">
        <f t="shared" si="12"/>
        <v>12</v>
      </c>
      <c r="M713" s="52" t="s">
        <v>771</v>
      </c>
      <c r="N713" s="3"/>
      <c r="O713" s="3"/>
      <c r="P713" s="3"/>
      <c r="Q713" s="3"/>
      <c r="R713" s="3"/>
      <c r="S713" s="3"/>
      <c r="T713" s="3"/>
      <c r="U713" s="3"/>
      <c r="V713" s="3"/>
      <c r="W713" s="3"/>
      <c r="X713" s="3"/>
      <c r="Y713" s="3"/>
      <c r="Z713" s="3"/>
      <c r="AA713" s="3"/>
      <c r="AB713" s="3"/>
    </row>
    <row r="714" spans="1:28" x14ac:dyDescent="0.2">
      <c r="A714" s="3">
        <v>12002</v>
      </c>
      <c r="B714" s="3" t="str">
        <f>VLOOKUP(A714,'QAQC ID Reference Page'!A$1:G$10999,2,FALSE)</f>
        <v>OBS0722</v>
      </c>
      <c r="C714" s="11">
        <f>VLOOKUP(A714,'QAQC ID Reference Page'!A$1:G$10999,3,FALSE)</f>
        <v>44769</v>
      </c>
      <c r="D714" s="12">
        <f>VLOOKUP(A714,'QAQC ID Reference Page'!A$1:G$10999,4,FALSE)</f>
        <v>0.51041666666666663</v>
      </c>
      <c r="E714" s="3">
        <f>VLOOKUP(A714,'QAQC ID Reference Page'!A$1:G$10999,5,FALSE)</f>
        <v>1010</v>
      </c>
      <c r="F714" s="3" t="str">
        <f>VLOOKUP(A714,'QAQC ID Reference Page'!A$2:G$10999,6,FALSE)</f>
        <v>I7C</v>
      </c>
      <c r="G714" s="3" t="str">
        <f>VLOOKUP(A714,'QAQC ID Reference Page'!A$2:G$10999,7,FALSE)</f>
        <v>S</v>
      </c>
      <c r="H714" s="3">
        <v>128</v>
      </c>
      <c r="I714" s="3">
        <v>128</v>
      </c>
      <c r="J714" s="3">
        <v>250</v>
      </c>
      <c r="K714" s="3">
        <v>0.25</v>
      </c>
      <c r="L714" s="3">
        <f t="shared" si="12"/>
        <v>0</v>
      </c>
      <c r="M714" s="52" t="s">
        <v>771</v>
      </c>
      <c r="N714" s="3"/>
      <c r="O714" s="3"/>
      <c r="P714" s="3"/>
      <c r="Q714" s="3"/>
      <c r="R714" s="3"/>
      <c r="S714" s="3"/>
      <c r="T714" s="3"/>
      <c r="U714" s="3"/>
      <c r="V714" s="3"/>
      <c r="W714" s="3"/>
      <c r="X714" s="3"/>
      <c r="Y714" s="3"/>
      <c r="Z714" s="3"/>
      <c r="AA714" s="3"/>
      <c r="AB714" s="3"/>
    </row>
    <row r="715" spans="1:28" x14ac:dyDescent="0.2">
      <c r="A715" s="3">
        <v>12003</v>
      </c>
      <c r="B715" s="3" t="str">
        <f>VLOOKUP(A715,'QAQC ID Reference Page'!A$1:G$10999,2,FALSE)</f>
        <v>OBS0722</v>
      </c>
      <c r="C715" s="11">
        <f>VLOOKUP(A715,'QAQC ID Reference Page'!A$1:G$10999,3,FALSE)</f>
        <v>44769</v>
      </c>
      <c r="D715" s="12">
        <f>VLOOKUP(A715,'QAQC ID Reference Page'!A$1:G$10999,4,FALSE)</f>
        <v>0.52152777777777781</v>
      </c>
      <c r="E715" s="3">
        <f>VLOOKUP(A715,'QAQC ID Reference Page'!A$1:G$10999,5,FALSE)</f>
        <v>1018</v>
      </c>
      <c r="F715" s="3" t="str">
        <f>VLOOKUP(A715,'QAQC ID Reference Page'!A$2:G$10999,6,FALSE)</f>
        <v>DR</v>
      </c>
      <c r="G715" s="3" t="str">
        <f>VLOOKUP(A715,'QAQC ID Reference Page'!A$2:G$10999,7,FALSE)</f>
        <v>S</v>
      </c>
      <c r="H715" s="3">
        <v>130</v>
      </c>
      <c r="I715" s="3">
        <v>132</v>
      </c>
      <c r="J715" s="3">
        <v>250</v>
      </c>
      <c r="K715" s="3">
        <v>0.25</v>
      </c>
      <c r="L715" s="3">
        <f t="shared" si="12"/>
        <v>8</v>
      </c>
      <c r="M715" s="52" t="s">
        <v>771</v>
      </c>
      <c r="N715" s="3"/>
      <c r="O715" s="3"/>
      <c r="P715" s="3"/>
      <c r="Q715" s="3"/>
      <c r="R715" s="3"/>
      <c r="S715" s="3"/>
      <c r="T715" s="3"/>
      <c r="U715" s="3"/>
      <c r="V715" s="3"/>
      <c r="W715" s="3"/>
      <c r="X715" s="3"/>
      <c r="Y715" s="3"/>
      <c r="Z715" s="3"/>
      <c r="AA715" s="3"/>
      <c r="AB715" s="3"/>
    </row>
    <row r="716" spans="1:28" x14ac:dyDescent="0.2">
      <c r="A716" s="3">
        <v>12004</v>
      </c>
      <c r="B716" s="3" t="str">
        <f>VLOOKUP(A716,'QAQC ID Reference Page'!A$1:G$10999,2,FALSE)</f>
        <v>OBS0722</v>
      </c>
      <c r="C716" s="11">
        <f>VLOOKUP(A716,'QAQC ID Reference Page'!A$1:G$10999,3,FALSE)</f>
        <v>44769</v>
      </c>
      <c r="D716" s="12">
        <f>VLOOKUP(A716,'QAQC ID Reference Page'!A$1:G$10999,4,FALSE)</f>
        <v>0.34027777777777779</v>
      </c>
      <c r="E716" s="3">
        <f>VLOOKUP(A716,'QAQC ID Reference Page'!A$1:G$10999,5,FALSE)</f>
        <v>1020</v>
      </c>
      <c r="F716" s="3" t="str">
        <f>VLOOKUP(A716,'QAQC ID Reference Page'!A$2:G$10999,6,FALSE)</f>
        <v>E9</v>
      </c>
      <c r="G716" s="3" t="str">
        <f>VLOOKUP(A716,'QAQC ID Reference Page'!A$2:G$10999,7,FALSE)</f>
        <v>S</v>
      </c>
      <c r="H716" s="3">
        <v>133</v>
      </c>
      <c r="I716" s="3">
        <v>134</v>
      </c>
      <c r="J716" s="3">
        <v>250</v>
      </c>
      <c r="K716" s="3">
        <v>0.25</v>
      </c>
      <c r="L716" s="3">
        <f t="shared" si="12"/>
        <v>4</v>
      </c>
      <c r="M716" s="52" t="s">
        <v>771</v>
      </c>
      <c r="N716" s="3"/>
      <c r="O716" s="3"/>
      <c r="P716" s="3"/>
      <c r="Q716" s="3"/>
      <c r="R716" s="3"/>
      <c r="S716" s="3"/>
      <c r="T716" s="3"/>
      <c r="U716" s="3"/>
      <c r="V716" s="3"/>
      <c r="W716" s="3"/>
      <c r="X716" s="3"/>
      <c r="Y716" s="3"/>
      <c r="Z716" s="3"/>
      <c r="AA716" s="3"/>
      <c r="AB716" s="3"/>
    </row>
    <row r="717" spans="1:28" x14ac:dyDescent="0.2">
      <c r="A717" s="3">
        <v>12005</v>
      </c>
      <c r="B717" s="3" t="str">
        <f>VLOOKUP(A717,'QAQC ID Reference Page'!A$1:G$10999,2,FALSE)</f>
        <v>OBS0722</v>
      </c>
      <c r="C717" s="11">
        <f>VLOOKUP(A717,'QAQC ID Reference Page'!A$1:G$10999,3,FALSE)</f>
        <v>44769</v>
      </c>
      <c r="D717" s="12">
        <f>VLOOKUP(A717,'QAQC ID Reference Page'!A$1:G$10999,4,FALSE)</f>
        <v>0.49236111111111114</v>
      </c>
      <c r="E717" s="3">
        <f>VLOOKUP(A717,'QAQC ID Reference Page'!A$1:G$10999,5,FALSE)</f>
        <v>1016</v>
      </c>
      <c r="F717" s="3" t="str">
        <f>VLOOKUP(A717,'QAQC ID Reference Page'!A$2:G$10999,6,FALSE)</f>
        <v>MR</v>
      </c>
      <c r="G717" s="3" t="str">
        <f>VLOOKUP(A717,'QAQC ID Reference Page'!A$2:G$10999,7,FALSE)</f>
        <v>S</v>
      </c>
      <c r="H717" s="3">
        <v>129</v>
      </c>
      <c r="I717" s="3">
        <v>132</v>
      </c>
      <c r="J717" s="3">
        <v>250</v>
      </c>
      <c r="K717" s="3">
        <v>0.25</v>
      </c>
      <c r="L717" s="3">
        <f t="shared" si="12"/>
        <v>12</v>
      </c>
      <c r="M717" s="52" t="s">
        <v>771</v>
      </c>
      <c r="N717" s="3"/>
      <c r="O717" s="3"/>
      <c r="P717" s="3"/>
      <c r="Q717" s="3"/>
      <c r="R717" s="3"/>
      <c r="S717" s="3"/>
      <c r="T717" s="3"/>
      <c r="U717" s="3"/>
      <c r="V717" s="3"/>
      <c r="W717" s="3"/>
      <c r="X717" s="3"/>
      <c r="Y717" s="3"/>
      <c r="Z717" s="3"/>
      <c r="AA717" s="3"/>
      <c r="AB717" s="3"/>
    </row>
    <row r="718" spans="1:28" x14ac:dyDescent="0.2">
      <c r="A718" s="3">
        <v>12006</v>
      </c>
      <c r="B718" s="3" t="str">
        <f>VLOOKUP(A718,'QAQC ID Reference Page'!A$1:G$10999,2,FALSE)</f>
        <v>OBS0722</v>
      </c>
      <c r="C718" s="11">
        <f>VLOOKUP(A718,'QAQC ID Reference Page'!A$1:G$10999,3,FALSE)</f>
        <v>44769</v>
      </c>
      <c r="D718" s="12">
        <f>VLOOKUP(A718,'QAQC ID Reference Page'!A$1:G$10999,4,FALSE)</f>
        <v>0.4826388888888889</v>
      </c>
      <c r="E718" s="3">
        <f>VLOOKUP(A718,'QAQC ID Reference Page'!A$1:G$10999,5,FALSE)</f>
        <v>1036</v>
      </c>
      <c r="F718" s="3" t="str">
        <f>VLOOKUP(A718,'QAQC ID Reference Page'!A$2:G$10999,6,FALSE)</f>
        <v>TR</v>
      </c>
      <c r="G718" s="3" t="str">
        <f>VLOOKUP(A718,'QAQC ID Reference Page'!A$2:G$10999,7,FALSE)</f>
        <v>S</v>
      </c>
      <c r="H718" s="3">
        <v>129</v>
      </c>
      <c r="I718" s="3">
        <v>129</v>
      </c>
      <c r="J718" s="3">
        <v>250</v>
      </c>
      <c r="K718" s="3">
        <v>0.25</v>
      </c>
      <c r="L718" s="3">
        <f t="shared" si="12"/>
        <v>0</v>
      </c>
      <c r="M718" s="52" t="s">
        <v>771</v>
      </c>
      <c r="N718" s="3"/>
      <c r="O718" s="3"/>
      <c r="P718" s="3"/>
      <c r="Q718" s="3"/>
      <c r="R718" s="3"/>
      <c r="S718" s="3"/>
      <c r="T718" s="3"/>
      <c r="U718" s="3"/>
      <c r="V718" s="3"/>
      <c r="W718" s="3"/>
      <c r="X718" s="3"/>
      <c r="Y718" s="3"/>
      <c r="Z718" s="3"/>
      <c r="AA718" s="3"/>
      <c r="AB718" s="3"/>
    </row>
    <row r="719" spans="1:28" x14ac:dyDescent="0.2">
      <c r="A719" s="3">
        <v>12007</v>
      </c>
      <c r="B719" s="3" t="str">
        <f>VLOOKUP(A719,'QAQC ID Reference Page'!A$1:G$10999,2,FALSE)</f>
        <v>OBS0722</v>
      </c>
      <c r="C719" s="11">
        <f>VLOOKUP(A719,'QAQC ID Reference Page'!A$1:G$10999,3,FALSE)</f>
        <v>44769</v>
      </c>
      <c r="D719" s="12">
        <f>VLOOKUP(A719,'QAQC ID Reference Page'!A$1:G$10999,4,FALSE)</f>
        <v>0.45624999999999999</v>
      </c>
      <c r="E719" s="3">
        <f>VLOOKUP(A719,'QAQC ID Reference Page'!A$1:G$10999,5,FALSE)</f>
        <v>1027</v>
      </c>
      <c r="F719" s="3" t="str">
        <f>VLOOKUP(A719,'QAQC ID Reference Page'!A$2:G$10999,6,FALSE)</f>
        <v>AR</v>
      </c>
      <c r="G719" s="3" t="str">
        <f>VLOOKUP(A719,'QAQC ID Reference Page'!A$2:G$10999,7,FALSE)</f>
        <v>S</v>
      </c>
      <c r="H719" s="3">
        <v>130</v>
      </c>
      <c r="I719" s="3">
        <v>130</v>
      </c>
      <c r="J719" s="3">
        <v>250</v>
      </c>
      <c r="K719" s="3">
        <v>0.25</v>
      </c>
      <c r="L719" s="3">
        <f t="shared" si="12"/>
        <v>0</v>
      </c>
      <c r="M719" s="52" t="s">
        <v>771</v>
      </c>
      <c r="N719" s="3"/>
      <c r="O719" s="3"/>
      <c r="P719" s="3"/>
      <c r="Q719" s="3"/>
      <c r="R719" s="3"/>
      <c r="S719" s="3"/>
      <c r="T719" s="3"/>
      <c r="U719" s="3"/>
      <c r="V719" s="3"/>
      <c r="W719" s="3"/>
      <c r="X719" s="3"/>
      <c r="Y719" s="3"/>
      <c r="Z719" s="3"/>
      <c r="AA719" s="3"/>
      <c r="AB719" s="3"/>
    </row>
    <row r="720" spans="1:28" x14ac:dyDescent="0.2">
      <c r="A720" s="3">
        <v>12008</v>
      </c>
      <c r="B720" s="3" t="str">
        <f>VLOOKUP(A720,'QAQC ID Reference Page'!A$1:G$10999,2,FALSE)</f>
        <v>OBS0722</v>
      </c>
      <c r="C720" s="11">
        <f>VLOOKUP(A720,'QAQC ID Reference Page'!A$1:G$10999,3,FALSE)</f>
        <v>44769</v>
      </c>
      <c r="D720" s="12">
        <f>VLOOKUP(A720,'QAQC ID Reference Page'!A$1:G$10999,4,FALSE)</f>
        <v>0.47152777777777777</v>
      </c>
      <c r="E720" s="3">
        <f>VLOOKUP(A720,'QAQC ID Reference Page'!A$1:G$10999,5,FALSE)</f>
        <v>1031</v>
      </c>
      <c r="F720" s="3" t="str">
        <f>VLOOKUP(A720,'QAQC ID Reference Page'!A$2:G$10999,6,FALSE)</f>
        <v>TR-UP</v>
      </c>
      <c r="G720" s="3" t="str">
        <f>VLOOKUP(A720,'QAQC ID Reference Page'!A$2:G$10999,7,FALSE)</f>
        <v>S</v>
      </c>
      <c r="H720" s="3">
        <v>129</v>
      </c>
      <c r="I720" s="3">
        <v>132</v>
      </c>
      <c r="J720" s="3">
        <v>250</v>
      </c>
      <c r="K720" s="3">
        <v>0.25</v>
      </c>
      <c r="L720" s="3">
        <f t="shared" si="12"/>
        <v>12</v>
      </c>
      <c r="M720" s="52" t="s">
        <v>771</v>
      </c>
      <c r="N720" s="3"/>
      <c r="O720" s="3"/>
      <c r="P720" s="3"/>
      <c r="Q720" s="3"/>
      <c r="R720" s="3"/>
      <c r="S720" s="3"/>
      <c r="T720" s="3"/>
      <c r="U720" s="3"/>
      <c r="V720" s="3"/>
      <c r="W720" s="3"/>
      <c r="X720" s="3"/>
      <c r="Y720" s="3"/>
      <c r="Z720" s="3"/>
      <c r="AA720" s="3"/>
      <c r="AB720" s="3"/>
    </row>
    <row r="721" spans="1:28" x14ac:dyDescent="0.2">
      <c r="A721" s="3">
        <v>12009</v>
      </c>
      <c r="B721" s="3" t="str">
        <f>VLOOKUP(A721,'QAQC ID Reference Page'!A$1:G$10999,2,FALSE)</f>
        <v>OBS0722</v>
      </c>
      <c r="C721" s="11">
        <f>VLOOKUP(A721,'QAQC ID Reference Page'!A$1:G$10999,3,FALSE)</f>
        <v>44769</v>
      </c>
      <c r="D721" s="12">
        <f>VLOOKUP(A721,'QAQC ID Reference Page'!A$1:G$10999,4,FALSE)</f>
        <v>0.3298611111111111</v>
      </c>
      <c r="E721" s="3">
        <f>VLOOKUP(A721,'QAQC ID Reference Page'!A$1:G$10999,5,FALSE)</f>
        <v>1021</v>
      </c>
      <c r="F721" s="3" t="str">
        <f>VLOOKUP(A721,'QAQC ID Reference Page'!A$2:G$10999,6,FALSE)</f>
        <v>E7C</v>
      </c>
      <c r="G721" s="3" t="str">
        <f>VLOOKUP(A721,'QAQC ID Reference Page'!A$2:G$10999,7,FALSE)</f>
        <v>S</v>
      </c>
      <c r="H721" s="3">
        <v>129</v>
      </c>
      <c r="I721" s="3">
        <v>131</v>
      </c>
      <c r="J721" s="3">
        <v>250</v>
      </c>
      <c r="K721" s="3">
        <v>0.25</v>
      </c>
      <c r="L721" s="3">
        <f t="shared" si="12"/>
        <v>8</v>
      </c>
      <c r="M721" s="52" t="s">
        <v>771</v>
      </c>
      <c r="N721" s="3"/>
      <c r="O721" s="3"/>
      <c r="P721" s="3"/>
      <c r="Q721" s="3"/>
      <c r="R721" s="3"/>
      <c r="S721" s="3"/>
      <c r="T721" s="3"/>
      <c r="U721" s="3"/>
      <c r="V721" s="3"/>
      <c r="W721" s="3"/>
      <c r="X721" s="3"/>
      <c r="Y721" s="3"/>
      <c r="Z721" s="3"/>
      <c r="AA721" s="3"/>
      <c r="AB721" s="3"/>
    </row>
    <row r="722" spans="1:28" x14ac:dyDescent="0.2">
      <c r="A722" s="3">
        <v>12010</v>
      </c>
      <c r="B722" s="3" t="str">
        <f>VLOOKUP(A722,'QAQC ID Reference Page'!A$1:G$10999,2,FALSE)</f>
        <v>OBS0722</v>
      </c>
      <c r="C722" s="11">
        <f>VLOOKUP(A722,'QAQC ID Reference Page'!A$1:G$10999,3,FALSE)</f>
        <v>44769</v>
      </c>
      <c r="D722" s="12">
        <f>VLOOKUP(A722,'QAQC ID Reference Page'!A$1:G$10999,4,FALSE)</f>
        <v>0.43472222222222223</v>
      </c>
      <c r="E722" s="3">
        <f>VLOOKUP(A722,'QAQC ID Reference Page'!A$1:G$10999,5,FALSE)</f>
        <v>1024</v>
      </c>
      <c r="F722" s="3" t="str">
        <f>VLOOKUP(A722,'QAQC ID Reference Page'!A$2:G$10999,6,FALSE)</f>
        <v>I9</v>
      </c>
      <c r="G722" s="3" t="str">
        <f>VLOOKUP(A722,'QAQC ID Reference Page'!A$2:G$10999,7,FALSE)</f>
        <v>S</v>
      </c>
      <c r="H722" s="3">
        <v>129</v>
      </c>
      <c r="I722" s="3">
        <v>132</v>
      </c>
      <c r="J722" s="3">
        <v>250</v>
      </c>
      <c r="K722" s="3">
        <v>0.25</v>
      </c>
      <c r="L722" s="3">
        <f t="shared" si="12"/>
        <v>12</v>
      </c>
      <c r="M722" s="52" t="s">
        <v>771</v>
      </c>
      <c r="N722" s="3"/>
      <c r="O722" s="3"/>
      <c r="P722" s="3"/>
      <c r="Q722" s="3"/>
      <c r="R722" s="3"/>
      <c r="S722" s="3"/>
      <c r="T722" s="3"/>
      <c r="U722" s="3"/>
      <c r="V722" s="3"/>
      <c r="W722" s="3"/>
      <c r="X722" s="3"/>
      <c r="Y722" s="3"/>
      <c r="Z722" s="3"/>
      <c r="AA722" s="3"/>
      <c r="AB722" s="3"/>
    </row>
    <row r="723" spans="1:28" x14ac:dyDescent="0.2">
      <c r="A723" s="3">
        <v>12011</v>
      </c>
      <c r="B723" s="3" t="str">
        <f>VLOOKUP(A723,'QAQC ID Reference Page'!A$1:G$10999,2,FALSE)</f>
        <v>OBS0722</v>
      </c>
      <c r="C723" s="11">
        <f>VLOOKUP(A723,'QAQC ID Reference Page'!A$1:G$10999,3,FALSE)</f>
        <v>44769</v>
      </c>
      <c r="D723" s="12">
        <f>VLOOKUP(A723,'QAQC ID Reference Page'!A$1:G$10999,4,FALSE)</f>
        <v>0.39444444444444443</v>
      </c>
      <c r="E723" s="3">
        <f>VLOOKUP(A723,'QAQC ID Reference Page'!A$1:G$10999,5,FALSE)</f>
        <v>1025</v>
      </c>
      <c r="F723" s="3" t="str">
        <f>VLOOKUP(A723,'QAQC ID Reference Page'!A$2:G$10999,6,FALSE)</f>
        <v>G9</v>
      </c>
      <c r="G723" s="3" t="str">
        <f>VLOOKUP(A723,'QAQC ID Reference Page'!A$2:G$10999,7,FALSE)</f>
        <v>S</v>
      </c>
      <c r="H723" s="3">
        <v>128</v>
      </c>
      <c r="I723" s="3">
        <v>131</v>
      </c>
      <c r="J723" s="3">
        <v>250</v>
      </c>
      <c r="K723" s="3">
        <v>0.25</v>
      </c>
      <c r="L723" s="3">
        <f t="shared" si="12"/>
        <v>12</v>
      </c>
      <c r="M723" s="52" t="s">
        <v>771</v>
      </c>
      <c r="N723" s="3"/>
      <c r="O723" s="3"/>
      <c r="P723" s="3"/>
      <c r="Q723" s="3"/>
      <c r="R723" s="3"/>
      <c r="S723" s="3"/>
      <c r="T723" s="3"/>
      <c r="U723" s="3"/>
      <c r="V723" s="3"/>
      <c r="W723" s="3"/>
      <c r="X723" s="3"/>
      <c r="Y723" s="3"/>
      <c r="Z723" s="3"/>
      <c r="AA723" s="3"/>
      <c r="AB723" s="3"/>
    </row>
    <row r="724" spans="1:28" x14ac:dyDescent="0.2">
      <c r="A724" s="3">
        <v>12012</v>
      </c>
      <c r="B724" s="3" t="str">
        <f>VLOOKUP(A724,'QAQC ID Reference Page'!A$1:G$10999,2,FALSE)</f>
        <v>OBS0722</v>
      </c>
      <c r="C724" s="11">
        <f>VLOOKUP(A724,'QAQC ID Reference Page'!A$1:G$10999,3,FALSE)</f>
        <v>44769</v>
      </c>
      <c r="D724" s="12">
        <f>VLOOKUP(A724,'QAQC ID Reference Page'!A$1:G$10999,4,FALSE)</f>
        <v>0.31041666666666667</v>
      </c>
      <c r="E724" s="3">
        <f>VLOOKUP(A724,'QAQC ID Reference Page'!A$1:G$10999,5,FALSE)</f>
        <v>1015</v>
      </c>
      <c r="F724" s="3" t="str">
        <f>VLOOKUP(A724,'QAQC ID Reference Page'!A$2:G$10999,6,FALSE)</f>
        <v>E6</v>
      </c>
      <c r="G724" s="3" t="str">
        <f>VLOOKUP(A724,'QAQC ID Reference Page'!A$2:G$10999,7,FALSE)</f>
        <v>S</v>
      </c>
      <c r="H724" s="3">
        <v>129</v>
      </c>
      <c r="I724" s="3">
        <v>131</v>
      </c>
      <c r="J724" s="3">
        <v>250</v>
      </c>
      <c r="K724" s="3">
        <v>0.25</v>
      </c>
      <c r="L724" s="3">
        <f t="shared" si="12"/>
        <v>8</v>
      </c>
      <c r="M724" s="52" t="s">
        <v>771</v>
      </c>
      <c r="N724" s="3"/>
      <c r="O724" s="3"/>
      <c r="P724" s="3"/>
      <c r="Q724" s="3"/>
      <c r="R724" s="3"/>
      <c r="S724" s="3"/>
      <c r="T724" s="3"/>
      <c r="U724" s="3"/>
      <c r="V724" s="3"/>
      <c r="W724" s="3"/>
      <c r="X724" s="3"/>
      <c r="Y724" s="3"/>
      <c r="Z724" s="3"/>
      <c r="AA724" s="3"/>
      <c r="AB724" s="3"/>
    </row>
    <row r="725" spans="1:28" x14ac:dyDescent="0.2">
      <c r="A725" s="3">
        <v>12013</v>
      </c>
      <c r="B725" s="3" t="str">
        <f>VLOOKUP(A725,'QAQC ID Reference Page'!A$1:G$10999,2,FALSE)</f>
        <v>OBS0722</v>
      </c>
      <c r="C725" s="11">
        <f>VLOOKUP(A725,'QAQC ID Reference Page'!A$1:G$10999,3,FALSE)</f>
        <v>44769</v>
      </c>
      <c r="D725" s="12">
        <f>VLOOKUP(A725,'QAQC ID Reference Page'!A$1:G$10999,4,FALSE)</f>
        <v>0.44791666666666669</v>
      </c>
      <c r="E725" s="3">
        <f>VLOOKUP(A725,'QAQC ID Reference Page'!A$1:G$10999,5,FALSE)</f>
        <v>1038</v>
      </c>
      <c r="F725" s="3" t="str">
        <f>VLOOKUP(A725,'QAQC ID Reference Page'!A$2:G$10999,6,FALSE)</f>
        <v>BR</v>
      </c>
      <c r="G725" s="3" t="str">
        <f>VLOOKUP(A725,'QAQC ID Reference Page'!A$2:G$10999,7,FALSE)</f>
        <v>S</v>
      </c>
      <c r="H725" s="3">
        <v>129</v>
      </c>
      <c r="I725" s="3">
        <v>130</v>
      </c>
      <c r="J725" s="3">
        <v>250</v>
      </c>
      <c r="K725" s="3">
        <v>0.25</v>
      </c>
      <c r="L725" s="3">
        <f t="shared" si="12"/>
        <v>4</v>
      </c>
      <c r="M725" s="52" t="s">
        <v>771</v>
      </c>
      <c r="N725" s="3"/>
      <c r="O725" s="3"/>
      <c r="P725" s="3"/>
      <c r="Q725" s="3"/>
      <c r="R725" s="3"/>
      <c r="S725" s="3"/>
      <c r="T725" s="3"/>
      <c r="U725" s="3"/>
      <c r="V725" s="3"/>
      <c r="W725" s="3"/>
      <c r="X725" s="3"/>
      <c r="Y725" s="3"/>
      <c r="Z725" s="3"/>
      <c r="AA725" s="3"/>
      <c r="AB725" s="3"/>
    </row>
    <row r="726" spans="1:28" x14ac:dyDescent="0.2">
      <c r="A726" s="3">
        <v>12014</v>
      </c>
      <c r="B726" s="3" t="str">
        <f>VLOOKUP(A726,'QAQC ID Reference Page'!A$1:G$10999,2,FALSE)</f>
        <v>OBS0722</v>
      </c>
      <c r="C726" s="11">
        <f>VLOOKUP(A726,'QAQC ID Reference Page'!A$1:G$10999,3,FALSE)</f>
        <v>44769</v>
      </c>
      <c r="D726" s="12">
        <f>VLOOKUP(A726,'QAQC ID Reference Page'!A$1:G$10999,4,FALSE)</f>
        <v>0.38194444444444442</v>
      </c>
      <c r="E726" s="3">
        <f>VLOOKUP(A726,'QAQC ID Reference Page'!A$1:G$10999,5,FALSE)</f>
        <v>1044</v>
      </c>
      <c r="F726" s="3" t="str">
        <f>VLOOKUP(A726,'QAQC ID Reference Page'!A$2:G$10999,6,FALSE)</f>
        <v>G7C</v>
      </c>
      <c r="G726" s="3" t="str">
        <f>VLOOKUP(A726,'QAQC ID Reference Page'!A$2:G$10999,7,FALSE)</f>
        <v>S</v>
      </c>
      <c r="H726" s="3">
        <v>128</v>
      </c>
      <c r="I726" s="3">
        <v>130</v>
      </c>
      <c r="J726" s="3">
        <v>250</v>
      </c>
      <c r="K726" s="3">
        <v>0.25</v>
      </c>
      <c r="L726" s="3">
        <f t="shared" si="12"/>
        <v>8</v>
      </c>
      <c r="M726" s="52" t="s">
        <v>771</v>
      </c>
      <c r="N726" s="3"/>
      <c r="O726" s="3"/>
      <c r="P726" s="3"/>
      <c r="Q726" s="3"/>
      <c r="R726" s="3"/>
      <c r="S726" s="3"/>
      <c r="T726" s="3"/>
      <c r="U726" s="3"/>
      <c r="V726" s="3"/>
      <c r="W726" s="3"/>
      <c r="X726" s="3"/>
      <c r="Y726" s="3"/>
      <c r="Z726" s="3"/>
      <c r="AA726" s="3"/>
      <c r="AB726" s="3"/>
    </row>
    <row r="727" spans="1:28" x14ac:dyDescent="0.2">
      <c r="A727" s="3">
        <v>12015</v>
      </c>
      <c r="B727" s="3" t="str">
        <f>VLOOKUP(A727,'QAQC ID Reference Page'!A$1:G$10999,2,FALSE)</f>
        <v>OBS0722</v>
      </c>
      <c r="C727" s="11">
        <f>VLOOKUP(A727,'QAQC ID Reference Page'!A$1:G$10999,3,FALSE)</f>
        <v>44769</v>
      </c>
      <c r="D727" s="12">
        <f>VLOOKUP(A727,'QAQC ID Reference Page'!A$1:G$10999,4,FALSE)</f>
        <v>0.29930555555555555</v>
      </c>
      <c r="E727" s="3">
        <f>VLOOKUP(A727,'QAQC ID Reference Page'!A$1:G$10999,5,FALSE)</f>
        <v>1029</v>
      </c>
      <c r="F727" s="3" t="str">
        <f>VLOOKUP(A727,'QAQC ID Reference Page'!A$2:G$10999,6,FALSE)</f>
        <v>EFR</v>
      </c>
      <c r="G727" s="3" t="str">
        <f>VLOOKUP(A727,'QAQC ID Reference Page'!A$2:G$10999,7,FALSE)</f>
        <v>S</v>
      </c>
      <c r="H727" s="3">
        <v>130</v>
      </c>
      <c r="I727" s="3">
        <v>132</v>
      </c>
      <c r="J727" s="3">
        <v>250</v>
      </c>
      <c r="K727" s="3">
        <v>0.25</v>
      </c>
      <c r="L727" s="3">
        <f t="shared" si="12"/>
        <v>8</v>
      </c>
      <c r="M727" s="52" t="s">
        <v>771</v>
      </c>
      <c r="N727" s="3"/>
      <c r="O727" s="3"/>
      <c r="P727" s="3"/>
      <c r="Q727" s="3"/>
      <c r="R727" s="3"/>
      <c r="S727" s="3"/>
      <c r="T727" s="3"/>
      <c r="U727" s="3"/>
      <c r="V727" s="3"/>
      <c r="W727" s="3"/>
      <c r="X727" s="3"/>
      <c r="Y727" s="3"/>
      <c r="Z727" s="3"/>
      <c r="AA727" s="3"/>
      <c r="AB727" s="3"/>
    </row>
    <row r="728" spans="1:28" x14ac:dyDescent="0.2">
      <c r="A728" s="3">
        <v>12016</v>
      </c>
      <c r="B728" s="3" t="str">
        <f>VLOOKUP(A728,'QAQC ID Reference Page'!A$1:G$10999,2,FALSE)</f>
        <v>OBS0722</v>
      </c>
      <c r="C728" s="11">
        <f>VLOOKUP(A728,'QAQC ID Reference Page'!A$1:G$10999,3,FALSE)</f>
        <v>44770</v>
      </c>
      <c r="D728" s="12">
        <f>VLOOKUP(A728,'QAQC ID Reference Page'!A$1:G$10999,4,FALSE)</f>
        <v>0.47638888888888886</v>
      </c>
      <c r="E728" s="3">
        <f>VLOOKUP(A728,'QAQC ID Reference Page'!A$1:G$10999,5,FALSE)</f>
        <v>1037</v>
      </c>
      <c r="F728" s="3" t="str">
        <f>VLOOKUP(A728,'QAQC ID Reference Page'!A$2:G$10999,6,FALSE)</f>
        <v>C5-1</v>
      </c>
      <c r="G728" s="3" t="str">
        <f>VLOOKUP(A728,'QAQC ID Reference Page'!A$2:G$10999,7,FALSE)</f>
        <v>S</v>
      </c>
      <c r="H728" s="3">
        <v>129</v>
      </c>
      <c r="I728" s="3">
        <v>134</v>
      </c>
      <c r="J728" s="3">
        <v>250</v>
      </c>
      <c r="K728" s="3">
        <v>0.25</v>
      </c>
      <c r="L728" s="3">
        <f t="shared" si="12"/>
        <v>20</v>
      </c>
      <c r="M728" s="3"/>
      <c r="N728" s="3"/>
      <c r="O728" s="3"/>
      <c r="P728" s="3"/>
      <c r="Q728" s="3"/>
      <c r="R728" s="3"/>
      <c r="S728" s="3"/>
      <c r="T728" s="3"/>
      <c r="U728" s="3"/>
      <c r="V728" s="3"/>
      <c r="W728" s="3"/>
      <c r="X728" s="3"/>
      <c r="Y728" s="3"/>
      <c r="Z728" s="3"/>
      <c r="AA728" s="3"/>
      <c r="AB728" s="3"/>
    </row>
    <row r="729" spans="1:28" x14ac:dyDescent="0.2">
      <c r="A729" s="3">
        <v>12017</v>
      </c>
      <c r="B729" s="3" t="str">
        <f>VLOOKUP(A729,'QAQC ID Reference Page'!A$1:G$10999,2,FALSE)</f>
        <v>OBS0722</v>
      </c>
      <c r="C729" s="11">
        <f>VLOOKUP(A729,'QAQC ID Reference Page'!A$1:G$10999,3,FALSE)</f>
        <v>44770</v>
      </c>
      <c r="D729" s="12">
        <f>VLOOKUP(A729,'QAQC ID Reference Page'!A$1:G$10999,4,FALSE)</f>
        <v>0.45833333333333331</v>
      </c>
      <c r="E729" s="3">
        <f>VLOOKUP(A729,'QAQC ID Reference Page'!A$1:G$10999,5,FALSE)</f>
        <v>1044</v>
      </c>
      <c r="F729" s="3" t="str">
        <f>VLOOKUP(A729,'QAQC ID Reference Page'!A$2:G$10999,6,FALSE)</f>
        <v>B7C</v>
      </c>
      <c r="G729" s="3" t="str">
        <f>VLOOKUP(A729,'QAQC ID Reference Page'!A$2:G$10999,7,FALSE)</f>
        <v>B</v>
      </c>
      <c r="H729" s="3">
        <v>126</v>
      </c>
      <c r="I729" s="3">
        <v>131</v>
      </c>
      <c r="J729" s="3">
        <v>250</v>
      </c>
      <c r="K729" s="3">
        <v>0.25</v>
      </c>
      <c r="L729" s="3">
        <f t="shared" si="12"/>
        <v>20</v>
      </c>
      <c r="M729" s="3"/>
      <c r="N729" s="3"/>
      <c r="O729" s="3"/>
      <c r="P729" s="3"/>
      <c r="Q729" s="3"/>
      <c r="R729" s="3"/>
      <c r="S729" s="3"/>
      <c r="T729" s="3"/>
      <c r="U729" s="3"/>
      <c r="V729" s="3"/>
      <c r="W729" s="3"/>
      <c r="X729" s="3"/>
      <c r="Y729" s="3"/>
      <c r="Z729" s="3"/>
      <c r="AA729" s="3"/>
      <c r="AB729" s="3"/>
    </row>
    <row r="730" spans="1:28" x14ac:dyDescent="0.2">
      <c r="A730" s="3">
        <v>12018</v>
      </c>
      <c r="B730" s="3" t="str">
        <f>VLOOKUP(A730,'QAQC ID Reference Page'!A$1:G$10999,2,FALSE)</f>
        <v>OBS0722</v>
      </c>
      <c r="C730" s="11">
        <f>VLOOKUP(A730,'QAQC ID Reference Page'!A$1:G$10999,3,FALSE)</f>
        <v>44770</v>
      </c>
      <c r="D730" s="12">
        <f>VLOOKUP(A730,'QAQC ID Reference Page'!A$1:G$10999,4,FALSE)</f>
        <v>0.59305555555555556</v>
      </c>
      <c r="E730" s="3">
        <f>VLOOKUP(A730,'QAQC ID Reference Page'!A$1:G$10999,5,FALSE)</f>
        <v>1013</v>
      </c>
      <c r="F730" s="3" t="str">
        <f>VLOOKUP(A730,'QAQC ID Reference Page'!A$2:G$10999,6,FALSE)</f>
        <v>B4</v>
      </c>
      <c r="G730" s="3" t="str">
        <f>VLOOKUP(A730,'QAQC ID Reference Page'!A$2:G$10999,7,FALSE)</f>
        <v>S</v>
      </c>
      <c r="H730" s="3">
        <v>128</v>
      </c>
      <c r="I730" s="3">
        <v>132</v>
      </c>
      <c r="J730" s="3">
        <v>250</v>
      </c>
      <c r="K730" s="3">
        <v>0.25</v>
      </c>
      <c r="L730" s="3">
        <f t="shared" si="12"/>
        <v>16</v>
      </c>
      <c r="M730" s="3"/>
      <c r="N730" s="3"/>
      <c r="O730" s="3"/>
      <c r="P730" s="3"/>
      <c r="Q730" s="3"/>
      <c r="R730" s="3"/>
      <c r="S730" s="3"/>
      <c r="T730" s="3"/>
      <c r="U730" s="3"/>
      <c r="V730" s="3"/>
      <c r="W730" s="3"/>
      <c r="X730" s="3"/>
      <c r="Y730" s="3"/>
      <c r="Z730" s="3"/>
      <c r="AA730" s="3"/>
      <c r="AB730" s="3"/>
    </row>
    <row r="731" spans="1:28" x14ac:dyDescent="0.2">
      <c r="A731" s="3">
        <v>12019</v>
      </c>
      <c r="B731" s="3" t="str">
        <f>VLOOKUP(A731,'QAQC ID Reference Page'!A$1:G$10999,2,FALSE)</f>
        <v>OBS0722</v>
      </c>
      <c r="C731" s="11">
        <f>VLOOKUP(A731,'QAQC ID Reference Page'!A$1:G$10999,3,FALSE)</f>
        <v>44770</v>
      </c>
      <c r="D731" s="12">
        <f>VLOOKUP(A731,'QAQC ID Reference Page'!A$1:G$10999,4,FALSE)</f>
        <v>0.56388888888888888</v>
      </c>
      <c r="E731" s="3">
        <f>VLOOKUP(A731,'QAQC ID Reference Page'!A$1:G$10999,5,FALSE)</f>
        <v>1017</v>
      </c>
      <c r="F731" s="3" t="str">
        <f>VLOOKUP(A731,'QAQC ID Reference Page'!A$2:G$10999,6,FALSE)</f>
        <v>C1</v>
      </c>
      <c r="G731" s="3" t="str">
        <f>VLOOKUP(A731,'QAQC ID Reference Page'!A$2:G$10999,7,FALSE)</f>
        <v>S</v>
      </c>
      <c r="H731" s="3">
        <v>132</v>
      </c>
      <c r="I731" s="3">
        <v>132</v>
      </c>
      <c r="J731" s="3">
        <v>250</v>
      </c>
      <c r="K731" s="3">
        <v>0.25</v>
      </c>
      <c r="L731" s="3">
        <f t="shared" si="12"/>
        <v>0</v>
      </c>
      <c r="M731" s="3"/>
      <c r="N731" s="3"/>
      <c r="O731" s="3"/>
      <c r="P731" s="3"/>
      <c r="Q731" s="3"/>
      <c r="R731" s="3"/>
      <c r="S731" s="3"/>
      <c r="T731" s="3"/>
      <c r="U731" s="3"/>
      <c r="V731" s="3"/>
      <c r="W731" s="3"/>
      <c r="X731" s="3"/>
      <c r="Y731" s="3"/>
      <c r="Z731" s="3"/>
      <c r="AA731" s="3"/>
      <c r="AB731" s="3"/>
    </row>
    <row r="732" spans="1:28" x14ac:dyDescent="0.2">
      <c r="A732" s="3">
        <v>12020</v>
      </c>
      <c r="B732" s="3" t="str">
        <f>VLOOKUP(A732,'QAQC ID Reference Page'!A$1:G$10999,2,FALSE)</f>
        <v>OBS0722</v>
      </c>
      <c r="C732" s="11">
        <f>VLOOKUP(A732,'QAQC ID Reference Page'!A$1:G$10999,3,FALSE)</f>
        <v>44770</v>
      </c>
      <c r="D732" s="12">
        <f>VLOOKUP(A732,'QAQC ID Reference Page'!A$1:G$10999,4,FALSE)</f>
        <v>0.42152777777777778</v>
      </c>
      <c r="E732" s="3">
        <f>VLOOKUP(A732,'QAQC ID Reference Page'!A$1:G$10999,5,FALSE)</f>
        <v>1024</v>
      </c>
      <c r="F732" s="3" t="str">
        <f>VLOOKUP(A732,'QAQC ID Reference Page'!A$2:G$10999,6,FALSE)</f>
        <v>C9</v>
      </c>
      <c r="G732" s="3" t="str">
        <f>VLOOKUP(A732,'QAQC ID Reference Page'!A$2:G$10999,7,FALSE)</f>
        <v>S</v>
      </c>
      <c r="H732" s="3">
        <v>130</v>
      </c>
      <c r="I732" s="3">
        <v>134</v>
      </c>
      <c r="J732" s="3">
        <v>250</v>
      </c>
      <c r="K732" s="3">
        <v>0.25</v>
      </c>
      <c r="L732" s="3">
        <f t="shared" si="12"/>
        <v>16</v>
      </c>
      <c r="M732" s="3"/>
      <c r="N732" s="3"/>
      <c r="O732" s="3"/>
      <c r="P732" s="3"/>
      <c r="Q732" s="3"/>
      <c r="R732" s="3"/>
      <c r="S732" s="3"/>
      <c r="T732" s="3"/>
      <c r="U732" s="3"/>
      <c r="V732" s="3"/>
      <c r="W732" s="3"/>
      <c r="X732" s="3"/>
      <c r="Y732" s="3"/>
      <c r="Z732" s="3"/>
      <c r="AA732" s="3"/>
      <c r="AB732" s="3"/>
    </row>
    <row r="733" spans="1:28" x14ac:dyDescent="0.2">
      <c r="A733" s="3">
        <v>12021</v>
      </c>
      <c r="B733" s="3" t="str">
        <f>VLOOKUP(A733,'QAQC ID Reference Page'!A$1:G$10999,2,FALSE)</f>
        <v>OBS0722</v>
      </c>
      <c r="C733" s="11">
        <f>VLOOKUP(A733,'QAQC ID Reference Page'!A$1:G$10999,3,FALSE)</f>
        <v>44770</v>
      </c>
      <c r="D733" s="12">
        <f>VLOOKUP(A733,'QAQC ID Reference Page'!A$1:G$10999,4,FALSE)</f>
        <v>0.48888888888888887</v>
      </c>
      <c r="E733" s="3">
        <f>VLOOKUP(A733,'QAQC ID Reference Page'!A$1:G$10999,5,FALSE)</f>
        <v>1051</v>
      </c>
      <c r="F733" s="3" t="str">
        <f>VLOOKUP(A733,'QAQC ID Reference Page'!A$2:G$10999,6,FALSE)</f>
        <v>C4</v>
      </c>
      <c r="G733" s="3" t="str">
        <f>VLOOKUP(A733,'QAQC ID Reference Page'!A$2:G$10999,7,FALSE)</f>
        <v>S</v>
      </c>
      <c r="H733" s="3">
        <v>128</v>
      </c>
      <c r="I733" s="3">
        <v>133</v>
      </c>
      <c r="J733" s="3">
        <v>250</v>
      </c>
      <c r="K733" s="3">
        <v>0.25</v>
      </c>
      <c r="L733" s="3">
        <f t="shared" si="12"/>
        <v>20</v>
      </c>
      <c r="M733" s="3"/>
      <c r="N733" s="3"/>
      <c r="O733" s="3"/>
      <c r="P733" s="3"/>
      <c r="Q733" s="3"/>
      <c r="R733" s="3"/>
      <c r="S733" s="3"/>
      <c r="T733" s="3"/>
      <c r="U733" s="3"/>
      <c r="V733" s="3"/>
      <c r="W733" s="3"/>
      <c r="X733" s="3"/>
      <c r="Y733" s="3"/>
      <c r="Z733" s="3"/>
      <c r="AA733" s="3"/>
      <c r="AB733" s="3"/>
    </row>
    <row r="734" spans="1:28" x14ac:dyDescent="0.2">
      <c r="A734" s="3">
        <v>12022</v>
      </c>
      <c r="B734" s="3" t="str">
        <f>VLOOKUP(A734,'QAQC ID Reference Page'!A$1:G$10999,2,FALSE)</f>
        <v>OBS0722</v>
      </c>
      <c r="C734" s="11">
        <f>VLOOKUP(A734,'QAQC ID Reference Page'!A$1:G$10999,3,FALSE)</f>
        <v>44770</v>
      </c>
      <c r="D734" s="12">
        <f>VLOOKUP(A734,'QAQC ID Reference Page'!A$1:G$10999,4,FALSE)</f>
        <v>0.57291666666666663</v>
      </c>
      <c r="E734" s="3">
        <f>VLOOKUP(A734,'QAQC ID Reference Page'!A$1:G$10999,5,FALSE)</f>
        <v>1035</v>
      </c>
      <c r="F734" s="3" t="str">
        <f>VLOOKUP(A734,'QAQC ID Reference Page'!A$2:G$10999,6,FALSE)</f>
        <v>B1</v>
      </c>
      <c r="G734" s="3" t="str">
        <f>VLOOKUP(A734,'QAQC ID Reference Page'!A$2:G$10999,7,FALSE)</f>
        <v>S</v>
      </c>
      <c r="H734" s="3">
        <v>130</v>
      </c>
      <c r="I734" s="3">
        <v>134</v>
      </c>
      <c r="J734" s="3">
        <v>250</v>
      </c>
      <c r="K734" s="3">
        <v>0.25</v>
      </c>
      <c r="L734" s="3">
        <f t="shared" si="12"/>
        <v>16</v>
      </c>
      <c r="M734" s="3"/>
      <c r="N734" s="3"/>
      <c r="O734" s="3"/>
      <c r="P734" s="3"/>
      <c r="Q734" s="3"/>
      <c r="R734" s="3"/>
      <c r="S734" s="3"/>
      <c r="T734" s="3"/>
      <c r="U734" s="3"/>
      <c r="V734" s="3"/>
      <c r="W734" s="3"/>
      <c r="X734" s="3"/>
      <c r="Y734" s="3"/>
      <c r="Z734" s="3"/>
      <c r="AA734" s="3"/>
      <c r="AB734" s="3"/>
    </row>
    <row r="735" spans="1:28" x14ac:dyDescent="0.2">
      <c r="A735" s="3">
        <v>12023</v>
      </c>
      <c r="B735" s="3" t="str">
        <f>VLOOKUP(A735,'QAQC ID Reference Page'!A$1:G$10999,2,FALSE)</f>
        <v>OBS0722</v>
      </c>
      <c r="C735" s="11">
        <f>VLOOKUP(A735,'QAQC ID Reference Page'!A$1:G$10999,3,FALSE)</f>
        <v>44770</v>
      </c>
      <c r="D735" s="12">
        <f>VLOOKUP(A735,'QAQC ID Reference Page'!A$1:G$10999,4,FALSE)</f>
        <v>0.43541666666666667</v>
      </c>
      <c r="E735" s="3">
        <f>VLOOKUP(A735,'QAQC ID Reference Page'!A$1:G$10999,5,FALSE)</f>
        <v>1010</v>
      </c>
      <c r="F735" s="3" t="str">
        <f>VLOOKUP(A735,'QAQC ID Reference Page'!A$2:G$10999,6,FALSE)</f>
        <v>C7C</v>
      </c>
      <c r="G735" s="3" t="str">
        <f>VLOOKUP(A735,'QAQC ID Reference Page'!A$2:G$10999,7,FALSE)</f>
        <v>S</v>
      </c>
      <c r="H735" s="3">
        <v>129</v>
      </c>
      <c r="I735" s="3">
        <v>134</v>
      </c>
      <c r="J735" s="3">
        <v>250</v>
      </c>
      <c r="K735" s="3">
        <v>0.25</v>
      </c>
      <c r="L735" s="3">
        <f t="shared" si="12"/>
        <v>20</v>
      </c>
      <c r="M735" s="3"/>
      <c r="N735" s="3"/>
      <c r="O735" s="3"/>
      <c r="P735" s="3"/>
      <c r="Q735" s="3"/>
      <c r="R735" s="3"/>
      <c r="S735" s="3"/>
      <c r="T735" s="3"/>
      <c r="U735" s="3"/>
      <c r="V735" s="3"/>
      <c r="W735" s="3"/>
      <c r="X735" s="3"/>
      <c r="Y735" s="3"/>
      <c r="Z735" s="3"/>
      <c r="AA735" s="3"/>
      <c r="AB735" s="3"/>
    </row>
    <row r="736" spans="1:28" x14ac:dyDescent="0.2">
      <c r="A736" s="3">
        <v>12024</v>
      </c>
      <c r="B736" s="3" t="str">
        <f>VLOOKUP(A736,'QAQC ID Reference Page'!A$1:G$10999,2,FALSE)</f>
        <v>OBS0722</v>
      </c>
      <c r="C736" s="11">
        <f>VLOOKUP(A736,'QAQC ID Reference Page'!A$1:G$10999,3,FALSE)</f>
        <v>44770</v>
      </c>
      <c r="D736" s="12">
        <f>VLOOKUP(A736,'QAQC ID Reference Page'!A$1:G$10999,4,FALSE)</f>
        <v>0.43541666666666667</v>
      </c>
      <c r="E736" s="3">
        <f>VLOOKUP(A736,'QAQC ID Reference Page'!A$1:G$10999,5,FALSE)</f>
        <v>1029</v>
      </c>
      <c r="F736" s="3" t="str">
        <f>VLOOKUP(A736,'QAQC ID Reference Page'!A$2:G$10999,6,FALSE)</f>
        <v>C7C</v>
      </c>
      <c r="G736" s="3" t="str">
        <f>VLOOKUP(A736,'QAQC ID Reference Page'!A$2:G$10999,7,FALSE)</f>
        <v>B</v>
      </c>
      <c r="H736" s="3">
        <v>128</v>
      </c>
      <c r="I736" s="3">
        <v>134</v>
      </c>
      <c r="J736" s="3">
        <v>250</v>
      </c>
      <c r="K736" s="3">
        <v>0.25</v>
      </c>
      <c r="L736" s="3">
        <f t="shared" si="12"/>
        <v>24</v>
      </c>
      <c r="M736" s="3"/>
      <c r="N736" s="3"/>
      <c r="O736" s="3"/>
      <c r="P736" s="3"/>
      <c r="Q736" s="3"/>
      <c r="R736" s="3"/>
      <c r="S736" s="3"/>
      <c r="T736" s="3"/>
      <c r="U736" s="3"/>
      <c r="V736" s="3"/>
      <c r="W736" s="3"/>
      <c r="X736" s="3"/>
      <c r="Y736" s="3"/>
      <c r="Z736" s="3"/>
      <c r="AA736" s="3"/>
      <c r="AB736" s="3"/>
    </row>
    <row r="737" spans="1:28" x14ac:dyDescent="0.2">
      <c r="A737" s="3">
        <v>12025</v>
      </c>
      <c r="B737" s="3" t="str">
        <f>VLOOKUP(A737,'QAQC ID Reference Page'!A$1:G$10999,2,FALSE)</f>
        <v>OBS0722</v>
      </c>
      <c r="C737" s="11">
        <f>VLOOKUP(A737,'QAQC ID Reference Page'!A$1:G$10999,3,FALSE)</f>
        <v>44770</v>
      </c>
      <c r="D737" s="12">
        <f>VLOOKUP(A737,'QAQC ID Reference Page'!A$1:G$10999,4,FALSE)</f>
        <v>0.3888888888888889</v>
      </c>
      <c r="E737" s="3">
        <f>VLOOKUP(A737,'QAQC ID Reference Page'!A$1:G$10999,5,FALSE)</f>
        <v>1031</v>
      </c>
      <c r="F737" s="3" t="str">
        <f>VLOOKUP(A737,'QAQC ID Reference Page'!A$2:G$10999,6,FALSE)</f>
        <v>B11</v>
      </c>
      <c r="G737" s="3" t="str">
        <f>VLOOKUP(A737,'QAQC ID Reference Page'!A$2:G$10999,7,FALSE)</f>
        <v>S</v>
      </c>
      <c r="H737" s="3">
        <v>130</v>
      </c>
      <c r="I737" s="3">
        <v>133</v>
      </c>
      <c r="J737" s="3">
        <v>250</v>
      </c>
      <c r="K737" s="3">
        <v>0.25</v>
      </c>
      <c r="L737" s="3">
        <f t="shared" si="12"/>
        <v>12</v>
      </c>
      <c r="M737" s="3"/>
      <c r="N737" s="3"/>
      <c r="O737" s="3"/>
      <c r="P737" s="3"/>
      <c r="Q737" s="3"/>
      <c r="R737" s="3"/>
      <c r="S737" s="3"/>
      <c r="T737" s="3"/>
      <c r="U737" s="3"/>
      <c r="V737" s="3"/>
      <c r="W737" s="3"/>
      <c r="X737" s="3"/>
      <c r="Y737" s="3"/>
      <c r="Z737" s="3"/>
      <c r="AA737" s="3"/>
      <c r="AB737" s="3"/>
    </row>
    <row r="738" spans="1:28" x14ac:dyDescent="0.2">
      <c r="A738" s="3">
        <v>12026</v>
      </c>
      <c r="B738" s="3" t="str">
        <f>VLOOKUP(A738,'QAQC ID Reference Page'!A$1:G$10999,2,FALSE)</f>
        <v>OBS0722</v>
      </c>
      <c r="C738" s="11">
        <f>VLOOKUP(A738,'QAQC ID Reference Page'!A$1:G$10999,3,FALSE)</f>
        <v>44770</v>
      </c>
      <c r="D738" s="12">
        <f>VLOOKUP(A738,'QAQC ID Reference Page'!A$1:G$10999,4,FALSE)</f>
        <v>0.56388888888888888</v>
      </c>
      <c r="E738" s="3">
        <f>VLOOKUP(A738,'QAQC ID Reference Page'!A$1:G$10999,5,FALSE)</f>
        <v>1027</v>
      </c>
      <c r="F738" s="3" t="str">
        <f>VLOOKUP(A738,'QAQC ID Reference Page'!A$2:G$10999,6,FALSE)</f>
        <v>C1</v>
      </c>
      <c r="G738" s="3" t="str">
        <f>VLOOKUP(A738,'QAQC ID Reference Page'!A$2:G$10999,7,FALSE)</f>
        <v>B</v>
      </c>
      <c r="H738" s="3">
        <v>130</v>
      </c>
      <c r="I738" s="3">
        <v>136</v>
      </c>
      <c r="J738" s="3">
        <v>250</v>
      </c>
      <c r="K738" s="3">
        <v>0.25</v>
      </c>
      <c r="L738" s="3">
        <f t="shared" si="12"/>
        <v>24</v>
      </c>
      <c r="M738" s="3"/>
      <c r="N738" s="3"/>
      <c r="O738" s="3"/>
      <c r="P738" s="3"/>
      <c r="Q738" s="3"/>
      <c r="R738" s="3"/>
      <c r="S738" s="3"/>
      <c r="T738" s="3"/>
      <c r="U738" s="3"/>
      <c r="V738" s="3"/>
      <c r="W738" s="3"/>
      <c r="X738" s="3"/>
      <c r="Y738" s="3"/>
      <c r="Z738" s="3"/>
      <c r="AA738" s="3"/>
      <c r="AB738" s="3"/>
    </row>
    <row r="739" spans="1:28" x14ac:dyDescent="0.2">
      <c r="A739" s="3">
        <v>12027</v>
      </c>
      <c r="B739" s="3" t="str">
        <f>VLOOKUP(A739,'QAQC ID Reference Page'!A$1:G$10999,2,FALSE)</f>
        <v>OBS0722</v>
      </c>
      <c r="C739" s="11">
        <f>VLOOKUP(A739,'QAQC ID Reference Page'!A$1:G$10999,3,FALSE)</f>
        <v>44770</v>
      </c>
      <c r="D739" s="12">
        <f>VLOOKUP(A739,'QAQC ID Reference Page'!A$1:G$10999,4,FALSE)</f>
        <v>0.37222222222222223</v>
      </c>
      <c r="E739" s="3">
        <f>VLOOKUP(A739,'QAQC ID Reference Page'!A$1:G$10999,5,FALSE)</f>
        <v>1033</v>
      </c>
      <c r="F739" s="3" t="str">
        <f>VLOOKUP(A739,'QAQC ID Reference Page'!A$2:G$10999,6,FALSE)</f>
        <v>BSR</v>
      </c>
      <c r="G739" s="3" t="str">
        <f>VLOOKUP(A739,'QAQC ID Reference Page'!A$2:G$10999,7,FALSE)</f>
        <v>S</v>
      </c>
      <c r="H739" s="3">
        <v>129</v>
      </c>
      <c r="I739" s="3">
        <v>135</v>
      </c>
      <c r="J739" s="3">
        <v>250</v>
      </c>
      <c r="K739" s="3">
        <v>0.25</v>
      </c>
      <c r="L739" s="3">
        <f t="shared" si="12"/>
        <v>24</v>
      </c>
      <c r="M739" s="3"/>
      <c r="N739" s="3"/>
      <c r="O739" s="3"/>
      <c r="P739" s="3"/>
      <c r="Q739" s="3"/>
      <c r="R739" s="3"/>
      <c r="S739" s="3"/>
      <c r="T739" s="3"/>
      <c r="U739" s="3"/>
      <c r="V739" s="3"/>
      <c r="W739" s="3"/>
      <c r="X739" s="3"/>
      <c r="Y739" s="3"/>
      <c r="Z739" s="3"/>
      <c r="AA739" s="3"/>
      <c r="AB739" s="3"/>
    </row>
    <row r="740" spans="1:28" x14ac:dyDescent="0.2">
      <c r="A740" s="3">
        <v>12028</v>
      </c>
      <c r="B740" s="3" t="str">
        <f>VLOOKUP(A740,'QAQC ID Reference Page'!A$1:G$10999,2,FALSE)</f>
        <v>OBS0722</v>
      </c>
      <c r="C740" s="11">
        <f>VLOOKUP(A740,'QAQC ID Reference Page'!A$1:G$10999,3,FALSE)</f>
        <v>44770</v>
      </c>
      <c r="D740" s="12">
        <f>VLOOKUP(A740,'QAQC ID Reference Page'!A$1:G$10999,4,FALSE)</f>
        <v>0.34722222222222221</v>
      </c>
      <c r="E740" s="3">
        <f>VLOOKUP(A740,'QAQC ID Reference Page'!A$1:G$10999,5,FALSE)</f>
        <v>1016</v>
      </c>
      <c r="F740" s="3" t="str">
        <f>VLOOKUP(A740,'QAQC ID Reference Page'!A$2:G$10999,6,FALSE)</f>
        <v>WB</v>
      </c>
      <c r="G740" s="3" t="str">
        <f>VLOOKUP(A740,'QAQC ID Reference Page'!A$2:G$10999,7,FALSE)</f>
        <v>S</v>
      </c>
      <c r="H740" s="3">
        <v>128</v>
      </c>
      <c r="I740" s="3">
        <v>136</v>
      </c>
      <c r="J740" s="3">
        <v>250</v>
      </c>
      <c r="K740" s="3">
        <v>0.25</v>
      </c>
      <c r="L740" s="3">
        <f t="shared" si="12"/>
        <v>32</v>
      </c>
      <c r="M740" s="3"/>
      <c r="N740" s="3"/>
      <c r="O740" s="3"/>
      <c r="P740" s="3"/>
      <c r="Q740" s="3"/>
      <c r="R740" s="3"/>
      <c r="S740" s="3"/>
      <c r="T740" s="3"/>
      <c r="U740" s="3"/>
      <c r="V740" s="3"/>
      <c r="W740" s="3"/>
      <c r="X740" s="3"/>
      <c r="Y740" s="3"/>
      <c r="Z740" s="3"/>
      <c r="AA740" s="3"/>
      <c r="AB740" s="3"/>
    </row>
    <row r="741" spans="1:28" x14ac:dyDescent="0.2">
      <c r="A741" s="3">
        <v>12029</v>
      </c>
      <c r="B741" s="3" t="str">
        <f>VLOOKUP(A741,'QAQC ID Reference Page'!A$1:G$10999,2,FALSE)</f>
        <v>OBS0722</v>
      </c>
      <c r="C741" s="11">
        <f>VLOOKUP(A741,'QAQC ID Reference Page'!A$1:G$10999,3,FALSE)</f>
        <v>44770</v>
      </c>
      <c r="D741" s="12">
        <f>VLOOKUP(A741,'QAQC ID Reference Page'!A$1:G$10999,4,FALSE)</f>
        <v>0.45833333333333331</v>
      </c>
      <c r="E741" s="3">
        <f>VLOOKUP(A741,'QAQC ID Reference Page'!A$1:G$10999,5,FALSE)</f>
        <v>1021</v>
      </c>
      <c r="F741" s="3" t="str">
        <f>VLOOKUP(A741,'QAQC ID Reference Page'!A$2:G$10999,6,FALSE)</f>
        <v>B7C</v>
      </c>
      <c r="G741" s="3" t="str">
        <f>VLOOKUP(A741,'QAQC ID Reference Page'!A$2:G$10999,7,FALSE)</f>
        <v>S</v>
      </c>
      <c r="H741" s="3">
        <v>128</v>
      </c>
      <c r="I741" s="3">
        <v>136</v>
      </c>
      <c r="J741" s="3">
        <v>250</v>
      </c>
      <c r="K741" s="3">
        <v>0.25</v>
      </c>
      <c r="L741" s="3">
        <f t="shared" si="12"/>
        <v>32</v>
      </c>
      <c r="M741" s="3"/>
      <c r="N741" s="3"/>
      <c r="O741" s="3"/>
      <c r="P741" s="3"/>
      <c r="Q741" s="3"/>
      <c r="R741" s="3"/>
      <c r="S741" s="3"/>
      <c r="T741" s="3"/>
      <c r="U741" s="3"/>
      <c r="V741" s="3"/>
      <c r="W741" s="3"/>
      <c r="X741" s="3"/>
      <c r="Y741" s="3"/>
      <c r="Z741" s="3"/>
      <c r="AA741" s="3"/>
      <c r="AB741" s="3"/>
    </row>
    <row r="742" spans="1:28" x14ac:dyDescent="0.2">
      <c r="A742" s="3">
        <v>12030</v>
      </c>
      <c r="B742" s="3" t="str">
        <f>VLOOKUP(A742,'QAQC ID Reference Page'!A$1:G$10999,2,FALSE)</f>
        <v>OBS0722</v>
      </c>
      <c r="C742" s="11">
        <f>VLOOKUP(A742,'QAQC ID Reference Page'!A$1:G$10999,3,FALSE)</f>
        <v>44770</v>
      </c>
      <c r="D742" s="12">
        <f>VLOOKUP(A742,'QAQC ID Reference Page'!A$1:G$10999,4,FALSE)</f>
        <v>0.53749999999999998</v>
      </c>
      <c r="E742" s="3">
        <f>VLOOKUP(A742,'QAQC ID Reference Page'!A$1:G$10999,5,FALSE)</f>
        <v>1036</v>
      </c>
      <c r="F742" s="3" t="str">
        <f>VLOOKUP(A742,'QAQC ID Reference Page'!A$2:G$10999,6,FALSE)</f>
        <v>E1</v>
      </c>
      <c r="G742" s="3" t="str">
        <f>VLOOKUP(A742,'QAQC ID Reference Page'!A$2:G$10999,7,FALSE)</f>
        <v>S</v>
      </c>
      <c r="H742" s="3">
        <v>128</v>
      </c>
      <c r="I742" s="3">
        <v>134</v>
      </c>
      <c r="J742" s="3">
        <v>250</v>
      </c>
      <c r="K742" s="3">
        <v>0.25</v>
      </c>
      <c r="L742" s="3">
        <f t="shared" si="12"/>
        <v>24</v>
      </c>
      <c r="M742" s="3"/>
      <c r="N742" s="3"/>
      <c r="O742" s="3"/>
      <c r="P742" s="3"/>
      <c r="Q742" s="3"/>
      <c r="R742" s="3"/>
      <c r="S742" s="3"/>
      <c r="T742" s="3"/>
      <c r="U742" s="3"/>
      <c r="V742" s="3"/>
      <c r="W742" s="3"/>
      <c r="X742" s="3"/>
      <c r="Y742" s="3"/>
      <c r="Z742" s="3"/>
      <c r="AA742" s="3"/>
      <c r="AB742" s="3"/>
    </row>
    <row r="743" spans="1:28" x14ac:dyDescent="0.2">
      <c r="A743" s="3">
        <v>12031</v>
      </c>
      <c r="B743" s="3" t="str">
        <f>VLOOKUP(A743,'QAQC ID Reference Page'!A$1:G$10999,2,FALSE)</f>
        <v>OBS0722</v>
      </c>
      <c r="C743" s="11">
        <f>VLOOKUP(A743,'QAQC ID Reference Page'!A$1:G$10999,3,FALSE)</f>
        <v>44770</v>
      </c>
      <c r="D743" s="12">
        <f>VLOOKUP(A743,'QAQC ID Reference Page'!A$1:G$10999,4,FALSE)</f>
        <v>0.52152777777777781</v>
      </c>
      <c r="E743" s="3">
        <f>VLOOKUP(A743,'QAQC ID Reference Page'!A$1:G$10999,5,FALSE)</f>
        <v>1005</v>
      </c>
      <c r="F743" s="3" t="str">
        <f>VLOOKUP(A743,'QAQC ID Reference Page'!A$2:G$10999,6,FALSE)</f>
        <v>BLB</v>
      </c>
      <c r="G743" s="3" t="str">
        <f>VLOOKUP(A743,'QAQC ID Reference Page'!A$2:G$10999,7,FALSE)</f>
        <v>S</v>
      </c>
      <c r="H743" s="3">
        <v>130</v>
      </c>
      <c r="I743" s="3">
        <v>137</v>
      </c>
      <c r="J743" s="3">
        <v>250</v>
      </c>
      <c r="K743" s="3">
        <v>0.25</v>
      </c>
      <c r="L743" s="3">
        <f t="shared" si="12"/>
        <v>28</v>
      </c>
      <c r="M743" s="3"/>
      <c r="N743" s="3"/>
      <c r="O743" s="3"/>
      <c r="P743" s="3"/>
      <c r="Q743" s="3"/>
      <c r="R743" s="3"/>
      <c r="S743" s="3"/>
      <c r="T743" s="3"/>
      <c r="U743" s="3"/>
      <c r="V743" s="3"/>
      <c r="W743" s="3"/>
      <c r="X743" s="3"/>
      <c r="Y743" s="3"/>
      <c r="Z743" s="3"/>
      <c r="AA743" s="3"/>
      <c r="AB743" s="3"/>
    </row>
    <row r="744" spans="1:28" x14ac:dyDescent="0.2">
      <c r="A744" s="3">
        <v>12032</v>
      </c>
      <c r="B744" s="3" t="str">
        <f>VLOOKUP(A744,'QAQC ID Reference Page'!A$1:G$10999,2,FALSE)</f>
        <v>OBS0722</v>
      </c>
      <c r="C744" s="11">
        <f>VLOOKUP(A744,'QAQC ID Reference Page'!A$1:G$10999,3,FALSE)</f>
        <v>44770</v>
      </c>
      <c r="D744" s="12">
        <f>VLOOKUP(A744,'QAQC ID Reference Page'!A$1:G$10999,4,FALSE)</f>
        <v>0.51180555555555551</v>
      </c>
      <c r="E744" s="3">
        <f>VLOOKUP(A744,'QAQC ID Reference Page'!A$1:G$10999,5,FALSE)</f>
        <v>1025</v>
      </c>
      <c r="F744" s="3" t="str">
        <f>VLOOKUP(A744,'QAQC ID Reference Page'!A$2:G$10999,6,FALSE)</f>
        <v>WFR</v>
      </c>
      <c r="G744" s="3" t="str">
        <f>VLOOKUP(A744,'QAQC ID Reference Page'!A$2:G$10999,7,FALSE)</f>
        <v>S</v>
      </c>
      <c r="H744" s="3">
        <v>131</v>
      </c>
      <c r="I744" s="3">
        <v>142</v>
      </c>
      <c r="J744" s="3">
        <v>250</v>
      </c>
      <c r="K744" s="3">
        <v>0.25</v>
      </c>
      <c r="L744" s="3">
        <f t="shared" si="12"/>
        <v>44</v>
      </c>
      <c r="M744" s="3"/>
      <c r="N744" s="3"/>
      <c r="O744" s="3"/>
      <c r="P744" s="3"/>
      <c r="Q744" s="3"/>
      <c r="R744" s="3"/>
      <c r="S744" s="3"/>
      <c r="T744" s="3"/>
      <c r="U744" s="3"/>
      <c r="V744" s="3"/>
      <c r="W744" s="3"/>
      <c r="X744" s="3"/>
      <c r="Y744" s="3"/>
      <c r="Z744" s="3"/>
      <c r="AA744" s="3"/>
      <c r="AB744" s="3"/>
    </row>
    <row r="745" spans="1:28" x14ac:dyDescent="0.2">
      <c r="A745" s="3">
        <v>12033</v>
      </c>
      <c r="B745" s="3" t="str">
        <f>VLOOKUP(A745,'QAQC ID Reference Page'!A$1:G$10999,2,FALSE)</f>
        <v>OBS0722</v>
      </c>
      <c r="C745" s="11">
        <f>VLOOKUP(A745,'QAQC ID Reference Page'!A$1:G$10999,3,FALSE)</f>
        <v>44770</v>
      </c>
      <c r="D745" s="12">
        <f>VLOOKUP(A745,'QAQC ID Reference Page'!A$1:G$10999,4,FALSE)</f>
        <v>0.54652777777777772</v>
      </c>
      <c r="E745" s="3">
        <f>VLOOKUP(A745,'QAQC ID Reference Page'!A$1:G$10999,5,FALSE)</f>
        <v>1015</v>
      </c>
      <c r="F745" s="3" t="str">
        <f>VLOOKUP(A745,'QAQC ID Reference Page'!A$2:G$10999,6,FALSE)</f>
        <v>D1</v>
      </c>
      <c r="G745" s="3" t="str">
        <f>VLOOKUP(A745,'QAQC ID Reference Page'!A$2:G$10999,7,FALSE)</f>
        <v>S</v>
      </c>
      <c r="H745" s="3">
        <v>130</v>
      </c>
      <c r="I745" s="3">
        <v>134</v>
      </c>
      <c r="J745" s="3">
        <v>250</v>
      </c>
      <c r="K745" s="3">
        <v>0.25</v>
      </c>
      <c r="L745" s="3">
        <f t="shared" si="12"/>
        <v>16</v>
      </c>
      <c r="M745" s="3"/>
      <c r="N745" s="3"/>
      <c r="O745" s="3"/>
      <c r="P745" s="3"/>
      <c r="Q745" s="3"/>
      <c r="R745" s="3"/>
      <c r="S745" s="3"/>
      <c r="T745" s="3"/>
      <c r="U745" s="3"/>
      <c r="V745" s="3"/>
      <c r="W745" s="3"/>
      <c r="X745" s="3"/>
      <c r="Y745" s="3"/>
      <c r="Z745" s="3"/>
      <c r="AA745" s="3"/>
      <c r="AB745" s="3"/>
    </row>
    <row r="746" spans="1:28" x14ac:dyDescent="0.2">
      <c r="A746" s="3">
        <v>12034</v>
      </c>
      <c r="B746" s="3" t="str">
        <f>VLOOKUP(A746,'QAQC ID Reference Page'!A$1:G$10999,2,FALSE)</f>
        <v>OBS0722</v>
      </c>
      <c r="C746" s="11">
        <f>VLOOKUP(A746,'QAQC ID Reference Page'!A$1:G$10999,3,FALSE)</f>
        <v>44770</v>
      </c>
      <c r="D746" s="12">
        <f>VLOOKUP(A746,'QAQC ID Reference Page'!A$1:G$10999,4,FALSE)</f>
        <v>0.3888888888888889</v>
      </c>
      <c r="E746" s="3">
        <f>VLOOKUP(A746,'QAQC ID Reference Page'!A$1:G$10999,5,FALSE)</f>
        <v>1018</v>
      </c>
      <c r="F746" s="3" t="str">
        <f>VLOOKUP(A746,'QAQC ID Reference Page'!A$2:G$10999,6,FALSE)</f>
        <v>B11</v>
      </c>
      <c r="G746" s="3" t="str">
        <f>VLOOKUP(A746,'QAQC ID Reference Page'!A$2:G$10999,7,FALSE)</f>
        <v>B</v>
      </c>
      <c r="H746" s="3">
        <v>128</v>
      </c>
      <c r="I746" s="3">
        <v>132</v>
      </c>
      <c r="J746" s="3">
        <v>250</v>
      </c>
      <c r="K746" s="3">
        <v>0.25</v>
      </c>
      <c r="L746" s="3">
        <f t="shared" si="12"/>
        <v>16</v>
      </c>
      <c r="M746" s="3"/>
      <c r="N746" s="3"/>
      <c r="O746" s="3"/>
      <c r="P746" s="3"/>
      <c r="Q746" s="3"/>
      <c r="R746" s="3"/>
      <c r="S746" s="3"/>
      <c r="T746" s="3"/>
      <c r="U746" s="3"/>
      <c r="V746" s="3"/>
      <c r="W746" s="3"/>
      <c r="X746" s="3"/>
      <c r="Y746" s="3"/>
      <c r="Z746" s="3"/>
      <c r="AA746" s="3"/>
      <c r="AB746" s="3"/>
    </row>
    <row r="747" spans="1:28" x14ac:dyDescent="0.2">
      <c r="A747" s="3">
        <v>12035</v>
      </c>
      <c r="B747" s="3" t="str">
        <f>VLOOKUP(A747,'QAQC ID Reference Page'!A$1:G$10999,2,FALSE)</f>
        <v>OBS0722</v>
      </c>
      <c r="C747" s="11">
        <f>VLOOKUP(A747,'QAQC ID Reference Page'!A$1:G$10999,3,FALSE)</f>
        <v>44770</v>
      </c>
      <c r="D747" s="12">
        <f>VLOOKUP(A747,'QAQC ID Reference Page'!A$1:G$10999,4,FALSE)</f>
        <v>0.47638888888888886</v>
      </c>
      <c r="E747" s="3">
        <f>VLOOKUP(A747,'QAQC ID Reference Page'!A$1:G$10999,5,FALSE)</f>
        <v>1038</v>
      </c>
      <c r="F747" s="3" t="str">
        <f>VLOOKUP(A747,'QAQC ID Reference Page'!A$2:G$10999,6,FALSE)</f>
        <v>C5-1</v>
      </c>
      <c r="G747" s="3" t="str">
        <f>VLOOKUP(A747,'QAQC ID Reference Page'!A$2:G$10999,7,FALSE)</f>
        <v>B</v>
      </c>
      <c r="H747" s="3">
        <v>129</v>
      </c>
      <c r="I747" s="3">
        <v>135</v>
      </c>
      <c r="J747" s="3">
        <v>250</v>
      </c>
      <c r="K747" s="3">
        <v>0.25</v>
      </c>
      <c r="L747" s="3">
        <f t="shared" si="12"/>
        <v>24</v>
      </c>
      <c r="M747" s="3"/>
      <c r="N747" s="3"/>
      <c r="O747" s="3"/>
      <c r="P747" s="3"/>
      <c r="Q747" s="3"/>
      <c r="R747" s="3"/>
      <c r="S747" s="3"/>
      <c r="T747" s="3"/>
      <c r="U747" s="3"/>
      <c r="V747" s="3"/>
      <c r="W747" s="3"/>
      <c r="X747" s="3"/>
      <c r="Y747" s="3"/>
      <c r="Z747" s="3"/>
      <c r="AA747" s="3"/>
      <c r="AB747" s="3"/>
    </row>
    <row r="748" spans="1:28" x14ac:dyDescent="0.2">
      <c r="A748" s="3">
        <v>13001</v>
      </c>
      <c r="B748" s="3" t="str">
        <f>VLOOKUP(A748,'QAQC ID Reference Page'!A$1:G$10999,2,FALSE)</f>
        <v>OBS0822</v>
      </c>
      <c r="C748" s="11">
        <f>VLOOKUP(A748,'QAQC ID Reference Page'!A$1:G$10999,3,FALSE)</f>
        <v>44777</v>
      </c>
      <c r="D748" s="12">
        <f>VLOOKUP(A748,'QAQC ID Reference Page'!A$1:G$10999,4,FALSE)</f>
        <v>0.5805555555555556</v>
      </c>
      <c r="E748" s="3">
        <f>VLOOKUP(A748,'QAQC ID Reference Page'!A$1:G$10999,5,FALSE)</f>
        <v>1012</v>
      </c>
      <c r="F748" s="3" t="str">
        <f>VLOOKUP(A748,'QAQC ID Reference Page'!A$2:G$10999,6,FALSE)</f>
        <v>B1</v>
      </c>
      <c r="G748" s="3" t="str">
        <f>VLOOKUP(A748,'QAQC ID Reference Page'!A$2:G$10999,7,FALSE)</f>
        <v>S</v>
      </c>
      <c r="H748" s="3">
        <v>128</v>
      </c>
      <c r="I748" s="3">
        <v>133</v>
      </c>
      <c r="J748" s="3">
        <v>250</v>
      </c>
      <c r="K748" s="3">
        <v>0.25</v>
      </c>
      <c r="L748" s="3">
        <f t="shared" si="12"/>
        <v>20</v>
      </c>
      <c r="M748" s="3"/>
      <c r="N748" s="3"/>
      <c r="O748" s="3"/>
      <c r="P748" s="3"/>
      <c r="Q748" s="3"/>
      <c r="R748" s="3"/>
      <c r="S748" s="3"/>
      <c r="T748" s="3"/>
      <c r="U748" s="3"/>
      <c r="V748" s="3"/>
      <c r="W748" s="3"/>
      <c r="X748" s="3"/>
      <c r="Y748" s="3"/>
      <c r="Z748" s="3"/>
      <c r="AA748" s="3"/>
      <c r="AB748" s="3"/>
    </row>
    <row r="749" spans="1:28" x14ac:dyDescent="0.2">
      <c r="A749" s="3">
        <v>13002</v>
      </c>
      <c r="B749" s="3" t="str">
        <f>VLOOKUP(A749,'QAQC ID Reference Page'!A$1:G$10999,2,FALSE)</f>
        <v>OBS0822</v>
      </c>
      <c r="C749" s="11">
        <f>VLOOKUP(A749,'QAQC ID Reference Page'!A$1:G$10999,3,FALSE)</f>
        <v>44777</v>
      </c>
      <c r="D749" s="12">
        <f>VLOOKUP(A749,'QAQC ID Reference Page'!A$1:G$10999,4,FALSE)</f>
        <v>0.54166666666666663</v>
      </c>
      <c r="E749" s="3">
        <f>VLOOKUP(A749,'QAQC ID Reference Page'!A$1:G$10999,5,FALSE)</f>
        <v>1041</v>
      </c>
      <c r="F749" s="3" t="str">
        <f>VLOOKUP(A749,'QAQC ID Reference Page'!A$2:G$10999,6,FALSE)</f>
        <v>E1</v>
      </c>
      <c r="G749" s="3" t="str">
        <f>VLOOKUP(A749,'QAQC ID Reference Page'!A$2:G$10999,7,FALSE)</f>
        <v>S</v>
      </c>
      <c r="H749" s="3">
        <v>128</v>
      </c>
      <c r="I749" s="3">
        <v>133</v>
      </c>
      <c r="J749" s="3">
        <v>250</v>
      </c>
      <c r="K749" s="3">
        <v>0.25</v>
      </c>
      <c r="L749" s="3">
        <f t="shared" si="12"/>
        <v>20</v>
      </c>
      <c r="M749" s="3"/>
      <c r="N749" s="3"/>
      <c r="O749" s="3"/>
      <c r="P749" s="3"/>
      <c r="Q749" s="3"/>
      <c r="R749" s="3"/>
      <c r="S749" s="3"/>
      <c r="T749" s="3"/>
      <c r="U749" s="3"/>
      <c r="V749" s="3"/>
      <c r="W749" s="3"/>
      <c r="X749" s="3"/>
      <c r="Y749" s="3"/>
      <c r="Z749" s="3"/>
      <c r="AA749" s="3"/>
      <c r="AB749" s="3"/>
    </row>
    <row r="750" spans="1:28" x14ac:dyDescent="0.2">
      <c r="A750" s="3">
        <v>13003</v>
      </c>
      <c r="B750" s="3" t="str">
        <f>VLOOKUP(A750,'QAQC ID Reference Page'!A$1:G$10999,2,FALSE)</f>
        <v>OBS0822</v>
      </c>
      <c r="C750" s="11">
        <f>VLOOKUP(A750,'QAQC ID Reference Page'!A$1:G$10999,3,FALSE)</f>
        <v>44777</v>
      </c>
      <c r="D750" s="12">
        <f>VLOOKUP(A750,'QAQC ID Reference Page'!A$1:G$10999,4,FALSE)</f>
        <v>0.60277777777777775</v>
      </c>
      <c r="E750" s="3">
        <f>VLOOKUP(A750,'QAQC ID Reference Page'!A$1:G$10999,5,FALSE)</f>
        <v>1011</v>
      </c>
      <c r="F750" s="3" t="str">
        <f>VLOOKUP(A750,'QAQC ID Reference Page'!A$2:G$10999,6,FALSE)</f>
        <v>B4</v>
      </c>
      <c r="G750" s="3" t="str">
        <f>VLOOKUP(A750,'QAQC ID Reference Page'!A$2:G$10999,7,FALSE)</f>
        <v>S</v>
      </c>
      <c r="H750" s="3">
        <v>128</v>
      </c>
      <c r="I750" s="3">
        <v>131</v>
      </c>
      <c r="J750" s="3">
        <v>250</v>
      </c>
      <c r="K750" s="3">
        <v>0.25</v>
      </c>
      <c r="L750" s="3">
        <f t="shared" si="12"/>
        <v>12</v>
      </c>
      <c r="M750" s="3"/>
      <c r="N750" s="3"/>
      <c r="O750" s="3"/>
      <c r="P750" s="3"/>
      <c r="Q750" s="3"/>
      <c r="R750" s="3"/>
      <c r="S750" s="3"/>
      <c r="T750" s="3"/>
      <c r="U750" s="3"/>
      <c r="V750" s="3"/>
      <c r="W750" s="3"/>
      <c r="X750" s="3"/>
      <c r="Y750" s="3"/>
      <c r="Z750" s="3"/>
      <c r="AA750" s="3"/>
      <c r="AB750" s="3"/>
    </row>
    <row r="751" spans="1:28" x14ac:dyDescent="0.2">
      <c r="A751" s="3">
        <v>13004</v>
      </c>
      <c r="B751" s="3" t="str">
        <f>VLOOKUP(A751,'QAQC ID Reference Page'!A$1:G$10999,2,FALSE)</f>
        <v>OBS0822</v>
      </c>
      <c r="C751" s="11">
        <f>VLOOKUP(A751,'QAQC ID Reference Page'!A$1:G$10999,3,FALSE)</f>
        <v>44777</v>
      </c>
      <c r="D751" s="12">
        <f>VLOOKUP(A751,'QAQC ID Reference Page'!A$1:G$10999,4,FALSE)</f>
        <v>0.60277777777777775</v>
      </c>
      <c r="E751" s="3">
        <f>VLOOKUP(A751,'QAQC ID Reference Page'!A$1:G$10999,5,FALSE)</f>
        <v>1040</v>
      </c>
      <c r="F751" s="3" t="str">
        <f>VLOOKUP(A751,'QAQC ID Reference Page'!A$2:G$10999,6,FALSE)</f>
        <v>B4</v>
      </c>
      <c r="G751" s="3" t="str">
        <f>VLOOKUP(A751,'QAQC ID Reference Page'!A$2:G$10999,7,FALSE)</f>
        <v>B</v>
      </c>
      <c r="H751" s="3">
        <v>126</v>
      </c>
      <c r="I751" s="3">
        <v>134</v>
      </c>
      <c r="J751" s="3">
        <v>250</v>
      </c>
      <c r="K751" s="3">
        <v>0.25</v>
      </c>
      <c r="L751" s="3">
        <f t="shared" si="12"/>
        <v>32</v>
      </c>
      <c r="M751" s="3"/>
      <c r="N751" s="3"/>
      <c r="O751" s="3"/>
      <c r="P751" s="3"/>
      <c r="Q751" s="3"/>
      <c r="R751" s="3"/>
      <c r="S751" s="3"/>
      <c r="T751" s="3"/>
      <c r="U751" s="3"/>
      <c r="V751" s="3"/>
      <c r="W751" s="3"/>
      <c r="X751" s="3"/>
      <c r="Y751" s="3"/>
      <c r="Z751" s="3"/>
      <c r="AA751" s="3"/>
      <c r="AB751" s="3"/>
    </row>
    <row r="752" spans="1:28" x14ac:dyDescent="0.2">
      <c r="A752" s="3">
        <v>13005</v>
      </c>
      <c r="B752" s="3" t="str">
        <f>VLOOKUP(A752,'QAQC ID Reference Page'!A$1:G$10999,2,FALSE)</f>
        <v>OBS0822</v>
      </c>
      <c r="C752" s="11">
        <f>VLOOKUP(A752,'QAQC ID Reference Page'!A$1:G$10999,3,FALSE)</f>
        <v>44777</v>
      </c>
      <c r="D752" s="12">
        <f>VLOOKUP(A752,'QAQC ID Reference Page'!A$1:G$10999,4,FALSE)</f>
        <v>0.56666666666666665</v>
      </c>
      <c r="E752" s="3">
        <f>VLOOKUP(A752,'QAQC ID Reference Page'!A$1:G$10999,5,FALSE)</f>
        <v>1001</v>
      </c>
      <c r="F752" s="3" t="str">
        <f>VLOOKUP(A752,'QAQC ID Reference Page'!A$2:G$10999,6,FALSE)</f>
        <v>C1</v>
      </c>
      <c r="G752" s="3" t="str">
        <f>VLOOKUP(A752,'QAQC ID Reference Page'!A$2:G$10999,7,FALSE)</f>
        <v>S</v>
      </c>
      <c r="H752" s="3">
        <v>127</v>
      </c>
      <c r="I752" s="3">
        <v>131</v>
      </c>
      <c r="J752" s="3">
        <v>250</v>
      </c>
      <c r="K752" s="3">
        <v>0.25</v>
      </c>
      <c r="L752" s="3">
        <f t="shared" si="12"/>
        <v>16</v>
      </c>
      <c r="M752" s="3"/>
      <c r="N752" s="3"/>
      <c r="O752" s="3"/>
      <c r="P752" s="3"/>
      <c r="Q752" s="3"/>
      <c r="R752" s="3"/>
      <c r="S752" s="3"/>
      <c r="T752" s="3"/>
      <c r="U752" s="3"/>
      <c r="V752" s="3"/>
      <c r="W752" s="3"/>
      <c r="X752" s="3"/>
      <c r="Y752" s="3"/>
      <c r="Z752" s="3"/>
      <c r="AA752" s="3"/>
      <c r="AB752" s="3"/>
    </row>
    <row r="753" spans="1:28" x14ac:dyDescent="0.2">
      <c r="A753" s="3">
        <v>13006</v>
      </c>
      <c r="B753" s="3" t="str">
        <f>VLOOKUP(A753,'QAQC ID Reference Page'!A$1:G$10999,2,FALSE)</f>
        <v>OBS0822</v>
      </c>
      <c r="C753" s="11">
        <f>VLOOKUP(A753,'QAQC ID Reference Page'!A$1:G$10999,3,FALSE)</f>
        <v>44777</v>
      </c>
      <c r="D753" s="12">
        <f>VLOOKUP(A753,'QAQC ID Reference Page'!A$1:G$10999,4,FALSE)</f>
        <v>0.52430555555555558</v>
      </c>
      <c r="E753" s="3">
        <f>VLOOKUP(A753,'QAQC ID Reference Page'!A$1:G$10999,5,FALSE)</f>
        <v>1025</v>
      </c>
      <c r="F753" s="3" t="str">
        <f>VLOOKUP(A753,'QAQC ID Reference Page'!A$2:G$10999,6,FALSE)</f>
        <v>BLB</v>
      </c>
      <c r="G753" s="3" t="str">
        <f>VLOOKUP(A753,'QAQC ID Reference Page'!A$2:G$10999,7,FALSE)</f>
        <v>S</v>
      </c>
      <c r="H753" s="3">
        <v>126</v>
      </c>
      <c r="I753" s="3">
        <v>135</v>
      </c>
      <c r="J753" s="3">
        <v>250</v>
      </c>
      <c r="K753" s="3">
        <v>0.25</v>
      </c>
      <c r="L753" s="3">
        <f t="shared" si="12"/>
        <v>36</v>
      </c>
      <c r="M753" s="3"/>
      <c r="N753" s="3"/>
      <c r="O753" s="3"/>
      <c r="P753" s="3"/>
      <c r="Q753" s="3"/>
      <c r="R753" s="3"/>
      <c r="S753" s="3"/>
      <c r="T753" s="3"/>
      <c r="U753" s="3"/>
      <c r="V753" s="3"/>
      <c r="W753" s="3"/>
      <c r="X753" s="3"/>
      <c r="Y753" s="3"/>
      <c r="Z753" s="3"/>
      <c r="AA753" s="3"/>
      <c r="AB753" s="3"/>
    </row>
    <row r="754" spans="1:28" x14ac:dyDescent="0.2">
      <c r="A754" s="3">
        <v>13007</v>
      </c>
      <c r="B754" s="3" t="str">
        <f>VLOOKUP(A754,'QAQC ID Reference Page'!A$1:G$10999,2,FALSE)</f>
        <v>OBS0822</v>
      </c>
      <c r="C754" s="11">
        <f>VLOOKUP(A754,'QAQC ID Reference Page'!A$1:G$10999,3,FALSE)</f>
        <v>44777</v>
      </c>
      <c r="D754" s="12">
        <f>VLOOKUP(A754,'QAQC ID Reference Page'!A$1:G$10999,4,FALSE)</f>
        <v>0.47222222222222221</v>
      </c>
      <c r="E754" s="3">
        <f>VLOOKUP(A754,'QAQC ID Reference Page'!A$1:G$10999,5,FALSE)</f>
        <v>1035</v>
      </c>
      <c r="F754" s="3" t="str">
        <f>VLOOKUP(A754,'QAQC ID Reference Page'!A$2:G$10999,6,FALSE)</f>
        <v>C5-1</v>
      </c>
      <c r="G754" s="3" t="str">
        <f>VLOOKUP(A754,'QAQC ID Reference Page'!A$2:G$10999,7,FALSE)</f>
        <v>S</v>
      </c>
      <c r="H754" s="3">
        <v>127</v>
      </c>
      <c r="I754" s="3">
        <v>130</v>
      </c>
      <c r="J754" s="3">
        <v>250</v>
      </c>
      <c r="K754" s="3">
        <v>0.25</v>
      </c>
      <c r="L754" s="3">
        <f t="shared" si="12"/>
        <v>12</v>
      </c>
      <c r="M754" s="3"/>
      <c r="N754" s="3"/>
      <c r="O754" s="3"/>
      <c r="P754" s="3"/>
      <c r="Q754" s="3"/>
      <c r="R754" s="3"/>
      <c r="S754" s="3"/>
      <c r="T754" s="3"/>
      <c r="U754" s="3"/>
      <c r="V754" s="3"/>
      <c r="W754" s="3"/>
      <c r="X754" s="3"/>
      <c r="Y754" s="3"/>
      <c r="Z754" s="3"/>
      <c r="AA754" s="3"/>
      <c r="AB754" s="3"/>
    </row>
    <row r="755" spans="1:28" x14ac:dyDescent="0.2">
      <c r="A755" s="3">
        <v>13008</v>
      </c>
      <c r="B755" s="3" t="str">
        <f>VLOOKUP(A755,'QAQC ID Reference Page'!A$1:G$10999,2,FALSE)</f>
        <v>OBS0822</v>
      </c>
      <c r="C755" s="11">
        <f>VLOOKUP(A755,'QAQC ID Reference Page'!A$1:G$10999,3,FALSE)</f>
        <v>44777</v>
      </c>
      <c r="D755" s="12">
        <f>VLOOKUP(A755,'QAQC ID Reference Page'!A$1:G$10999,4,FALSE)</f>
        <v>0.40486111111111112</v>
      </c>
      <c r="E755" s="3">
        <f>VLOOKUP(A755,'QAQC ID Reference Page'!A$1:G$10999,5,FALSE)</f>
        <v>1005</v>
      </c>
      <c r="F755" s="3" t="str">
        <f>VLOOKUP(A755,'QAQC ID Reference Page'!A$2:G$10999,6,FALSE)</f>
        <v>C9</v>
      </c>
      <c r="G755" s="3" t="str">
        <f>VLOOKUP(A755,'QAQC ID Reference Page'!A$2:G$10999,7,FALSE)</f>
        <v>S</v>
      </c>
      <c r="H755" s="3">
        <v>129</v>
      </c>
      <c r="I755" s="3">
        <v>134</v>
      </c>
      <c r="J755" s="3">
        <v>250</v>
      </c>
      <c r="K755" s="3">
        <v>0.25</v>
      </c>
      <c r="L755" s="3">
        <f t="shared" si="12"/>
        <v>20</v>
      </c>
      <c r="M755" s="3"/>
      <c r="N755" s="3"/>
      <c r="O755" s="3"/>
      <c r="P755" s="3"/>
      <c r="Q755" s="3"/>
      <c r="R755" s="3"/>
      <c r="S755" s="3"/>
      <c r="T755" s="3"/>
      <c r="U755" s="3"/>
      <c r="V755" s="3"/>
      <c r="W755" s="3"/>
      <c r="X755" s="3"/>
      <c r="Y755" s="3"/>
      <c r="Z755" s="3"/>
      <c r="AA755" s="3"/>
      <c r="AB755" s="3"/>
    </row>
    <row r="756" spans="1:28" x14ac:dyDescent="0.2">
      <c r="A756" s="3">
        <v>13009</v>
      </c>
      <c r="B756" s="3" t="str">
        <f>VLOOKUP(A756,'QAQC ID Reference Page'!A$1:G$10999,2,FALSE)</f>
        <v>OBS0822</v>
      </c>
      <c r="C756" s="11">
        <f>VLOOKUP(A756,'QAQC ID Reference Page'!A$1:G$10999,3,FALSE)</f>
        <v>44777</v>
      </c>
      <c r="D756" s="12">
        <f>VLOOKUP(A756,'QAQC ID Reference Page'!A$1:G$10999,4,FALSE)</f>
        <v>0.38055555555555554</v>
      </c>
      <c r="E756" s="3">
        <f>VLOOKUP(A756,'QAQC ID Reference Page'!A$1:G$10999,5,FALSE)</f>
        <v>1020</v>
      </c>
      <c r="F756" s="3" t="str">
        <f>VLOOKUP(A756,'QAQC ID Reference Page'!A$2:G$10999,6,FALSE)</f>
        <v>WB</v>
      </c>
      <c r="G756" s="3" t="str">
        <f>VLOOKUP(A756,'QAQC ID Reference Page'!A$2:G$10999,7,FALSE)</f>
        <v>S</v>
      </c>
      <c r="H756" s="3">
        <v>127</v>
      </c>
      <c r="I756" s="3">
        <v>134</v>
      </c>
      <c r="J756" s="3">
        <v>250</v>
      </c>
      <c r="K756" s="3">
        <v>0.25</v>
      </c>
      <c r="L756" s="3">
        <f t="shared" si="12"/>
        <v>28</v>
      </c>
      <c r="M756" s="3"/>
      <c r="N756" s="3"/>
      <c r="O756" s="3"/>
      <c r="P756" s="3"/>
      <c r="Q756" s="3"/>
      <c r="R756" s="3"/>
      <c r="S756" s="3"/>
      <c r="T756" s="3"/>
      <c r="U756" s="3"/>
      <c r="V756" s="3"/>
      <c r="W756" s="3"/>
      <c r="X756" s="3"/>
      <c r="Y756" s="3"/>
      <c r="Z756" s="3"/>
      <c r="AA756" s="3"/>
      <c r="AB756" s="3"/>
    </row>
    <row r="757" spans="1:28" x14ac:dyDescent="0.2">
      <c r="A757" s="3">
        <v>13010</v>
      </c>
      <c r="B757" s="3" t="str">
        <f>VLOOKUP(A757,'QAQC ID Reference Page'!A$1:G$10999,2,FALSE)</f>
        <v>OBS0822</v>
      </c>
      <c r="C757" s="11">
        <f>VLOOKUP(A757,'QAQC ID Reference Page'!A$1:G$10999,3,FALSE)</f>
        <v>44777</v>
      </c>
      <c r="D757" s="12">
        <f>VLOOKUP(A757,'QAQC ID Reference Page'!A$1:G$10999,4,FALSE)</f>
        <v>0.35555555555555557</v>
      </c>
      <c r="E757" s="3">
        <f>VLOOKUP(A757,'QAQC ID Reference Page'!A$1:G$10999,5,FALSE)</f>
        <v>1031</v>
      </c>
      <c r="F757" s="3" t="str">
        <f>VLOOKUP(A757,'QAQC ID Reference Page'!A$2:G$10999,6,FALSE)</f>
        <v>BSR</v>
      </c>
      <c r="G757" s="3" t="str">
        <f>VLOOKUP(A757,'QAQC ID Reference Page'!A$2:G$10999,7,FALSE)</f>
        <v>S</v>
      </c>
      <c r="H757" s="3">
        <v>127</v>
      </c>
      <c r="I757" s="3">
        <v>133</v>
      </c>
      <c r="J757" s="3">
        <v>250</v>
      </c>
      <c r="K757" s="3">
        <v>0.25</v>
      </c>
      <c r="L757" s="3">
        <f t="shared" si="12"/>
        <v>24</v>
      </c>
      <c r="M757" s="3"/>
      <c r="N757" s="3"/>
      <c r="O757" s="3"/>
      <c r="P757" s="3"/>
      <c r="Q757" s="3"/>
      <c r="R757" s="3"/>
      <c r="S757" s="3"/>
      <c r="T757" s="3"/>
      <c r="U757" s="3"/>
      <c r="V757" s="3"/>
      <c r="W757" s="3"/>
      <c r="X757" s="3"/>
      <c r="Y757" s="3"/>
      <c r="Z757" s="3"/>
      <c r="AA757" s="3"/>
      <c r="AB757" s="3"/>
    </row>
    <row r="758" spans="1:28" x14ac:dyDescent="0.2">
      <c r="A758" s="3">
        <v>13011</v>
      </c>
      <c r="B758" s="3" t="str">
        <f>VLOOKUP(A758,'QAQC ID Reference Page'!A$1:G$10999,2,FALSE)</f>
        <v>OBS0822</v>
      </c>
      <c r="C758" s="11">
        <f>VLOOKUP(A758,'QAQC ID Reference Page'!A$1:G$10999,3,FALSE)</f>
        <v>44777</v>
      </c>
      <c r="D758" s="12">
        <f>VLOOKUP(A758,'QAQC ID Reference Page'!A$1:G$10999,4,FALSE)</f>
        <v>0.44583333333333336</v>
      </c>
      <c r="E758" s="3">
        <f>VLOOKUP(A758,'QAQC ID Reference Page'!A$1:G$10999,5,FALSE)</f>
        <v>1015</v>
      </c>
      <c r="F758" s="3" t="str">
        <f>VLOOKUP(A758,'QAQC ID Reference Page'!A$2:G$10999,6,FALSE)</f>
        <v>C7C</v>
      </c>
      <c r="G758" s="3" t="str">
        <f>VLOOKUP(A758,'QAQC ID Reference Page'!A$2:G$10999,7,FALSE)</f>
        <v>S</v>
      </c>
      <c r="H758" s="3">
        <v>126</v>
      </c>
      <c r="I758" s="3">
        <v>131</v>
      </c>
      <c r="J758" s="3">
        <v>250</v>
      </c>
      <c r="K758" s="3">
        <v>0.25</v>
      </c>
      <c r="L758" s="3">
        <f t="shared" si="12"/>
        <v>20</v>
      </c>
      <c r="M758" s="3"/>
      <c r="N758" s="3"/>
      <c r="O758" s="3"/>
      <c r="P758" s="3"/>
      <c r="Q758" s="3"/>
      <c r="R758" s="3"/>
      <c r="S758" s="3"/>
      <c r="T758" s="3"/>
      <c r="U758" s="3"/>
      <c r="V758" s="3"/>
      <c r="W758" s="3"/>
      <c r="X758" s="3"/>
      <c r="Y758" s="3"/>
      <c r="Z758" s="3"/>
      <c r="AA758" s="3"/>
      <c r="AB758" s="3"/>
    </row>
    <row r="759" spans="1:28" x14ac:dyDescent="0.2">
      <c r="A759" s="3">
        <v>13012</v>
      </c>
      <c r="B759" s="3" t="str">
        <f>VLOOKUP(A759,'QAQC ID Reference Page'!A$1:G$10999,2,FALSE)</f>
        <v>OBS0822</v>
      </c>
      <c r="C759" s="11">
        <f>VLOOKUP(A759,'QAQC ID Reference Page'!A$1:G$10999,3,FALSE)</f>
        <v>44777</v>
      </c>
      <c r="D759" s="12">
        <f>VLOOKUP(A759,'QAQC ID Reference Page'!A$1:G$10999,4,FALSE)</f>
        <v>0.51666666666666672</v>
      </c>
      <c r="E759" s="3">
        <f>VLOOKUP(A759,'QAQC ID Reference Page'!A$1:G$10999,5,FALSE)</f>
        <v>1033</v>
      </c>
      <c r="F759" s="3" t="str">
        <f>VLOOKUP(A759,'QAQC ID Reference Page'!A$2:G$10999,6,FALSE)</f>
        <v>WFR</v>
      </c>
      <c r="G759" s="3" t="str">
        <f>VLOOKUP(A759,'QAQC ID Reference Page'!A$2:G$10999,7,FALSE)</f>
        <v>S</v>
      </c>
      <c r="H759" s="3">
        <v>127</v>
      </c>
      <c r="I759" s="3">
        <v>135</v>
      </c>
      <c r="J759" s="3">
        <v>250</v>
      </c>
      <c r="K759" s="3">
        <v>0.25</v>
      </c>
      <c r="L759" s="3">
        <f t="shared" si="12"/>
        <v>32</v>
      </c>
      <c r="M759" s="3"/>
      <c r="N759" s="3"/>
      <c r="O759" s="3"/>
      <c r="P759" s="3"/>
      <c r="Q759" s="3"/>
      <c r="R759" s="3"/>
      <c r="S759" s="3"/>
      <c r="T759" s="3"/>
      <c r="U759" s="3"/>
      <c r="V759" s="3"/>
      <c r="W759" s="3"/>
      <c r="X759" s="3"/>
      <c r="Y759" s="3"/>
      <c r="Z759" s="3"/>
      <c r="AA759" s="3"/>
      <c r="AB759" s="3"/>
    </row>
    <row r="760" spans="1:28" x14ac:dyDescent="0.2">
      <c r="A760" s="3">
        <v>13013</v>
      </c>
      <c r="B760" s="3" t="str">
        <f>VLOOKUP(A760,'QAQC ID Reference Page'!A$1:G$10999,2,FALSE)</f>
        <v>OBS0822</v>
      </c>
      <c r="C760" s="11">
        <f>VLOOKUP(A760,'QAQC ID Reference Page'!A$1:G$10999,3,FALSE)</f>
        <v>44777</v>
      </c>
      <c r="D760" s="12">
        <f>VLOOKUP(A760,'QAQC ID Reference Page'!A$1:G$10999,4,FALSE)</f>
        <v>0.30277777777777776</v>
      </c>
      <c r="E760" s="3">
        <f>VLOOKUP(A760,'QAQC ID Reference Page'!A$1:G$10999,5,FALSE)</f>
        <v>1038</v>
      </c>
      <c r="F760" s="3" t="str">
        <f>VLOOKUP(A760,'QAQC ID Reference Page'!A$2:G$10999,6,FALSE)</f>
        <v>B7C</v>
      </c>
      <c r="G760" s="3" t="str">
        <f>VLOOKUP(A760,'QAQC ID Reference Page'!A$2:G$10999,7,FALSE)</f>
        <v>B</v>
      </c>
      <c r="H760" s="3">
        <v>126</v>
      </c>
      <c r="I760" s="3">
        <v>142</v>
      </c>
      <c r="J760" s="3">
        <v>250</v>
      </c>
      <c r="K760" s="3">
        <v>0.25</v>
      </c>
      <c r="L760" s="3">
        <f t="shared" si="12"/>
        <v>64</v>
      </c>
      <c r="M760" s="3"/>
      <c r="N760" s="3"/>
      <c r="O760" s="3"/>
      <c r="P760" s="3"/>
      <c r="Q760" s="3"/>
      <c r="R760" s="3"/>
      <c r="S760" s="3"/>
      <c r="T760" s="3"/>
      <c r="U760" s="3"/>
      <c r="V760" s="3"/>
      <c r="W760" s="3"/>
      <c r="X760" s="3"/>
      <c r="Y760" s="3"/>
      <c r="Z760" s="3"/>
      <c r="AA760" s="3"/>
      <c r="AB760" s="3"/>
    </row>
    <row r="761" spans="1:28" x14ac:dyDescent="0.2">
      <c r="A761" s="3">
        <v>13014</v>
      </c>
      <c r="B761" s="3" t="str">
        <f>VLOOKUP(A761,'QAQC ID Reference Page'!A$1:G$10999,2,FALSE)</f>
        <v>OBS0822</v>
      </c>
      <c r="C761" s="11">
        <f>VLOOKUP(A761,'QAQC ID Reference Page'!A$1:G$10999,3,FALSE)</f>
        <v>44777</v>
      </c>
      <c r="D761" s="12">
        <f>VLOOKUP(A761,'QAQC ID Reference Page'!A$1:G$10999,4,FALSE)</f>
        <v>0.47222222222222221</v>
      </c>
      <c r="E761" s="3">
        <f>VLOOKUP(A761,'QAQC ID Reference Page'!A$1:G$10999,5,FALSE)</f>
        <v>1022</v>
      </c>
      <c r="F761" s="3" t="str">
        <f>VLOOKUP(A761,'QAQC ID Reference Page'!A$2:G$10999,6,FALSE)</f>
        <v>C5-1</v>
      </c>
      <c r="G761" s="3" t="str">
        <f>VLOOKUP(A761,'QAQC ID Reference Page'!A$2:G$10999,7,FALSE)</f>
        <v>B</v>
      </c>
      <c r="H761" s="3">
        <v>129</v>
      </c>
      <c r="I761" s="3">
        <v>134</v>
      </c>
      <c r="J761" s="3">
        <v>250</v>
      </c>
      <c r="K761" s="3">
        <v>0.25</v>
      </c>
      <c r="L761" s="3">
        <f t="shared" si="12"/>
        <v>20</v>
      </c>
      <c r="M761" s="3"/>
      <c r="N761" s="3"/>
      <c r="O761" s="3"/>
      <c r="P761" s="3"/>
      <c r="Q761" s="3"/>
      <c r="R761" s="3"/>
      <c r="S761" s="3"/>
      <c r="T761" s="3"/>
      <c r="U761" s="3"/>
      <c r="V761" s="3"/>
      <c r="W761" s="3"/>
      <c r="X761" s="3"/>
      <c r="Y761" s="3"/>
      <c r="Z761" s="3"/>
      <c r="AA761" s="3"/>
      <c r="AB761" s="3"/>
    </row>
    <row r="762" spans="1:28" x14ac:dyDescent="0.2">
      <c r="A762" s="3">
        <v>13015</v>
      </c>
      <c r="B762" s="3" t="str">
        <f>VLOOKUP(A762,'QAQC ID Reference Page'!A$1:G$10999,2,FALSE)</f>
        <v>OBS0822</v>
      </c>
      <c r="C762" s="11">
        <f>VLOOKUP(A762,'QAQC ID Reference Page'!A$1:G$10999,3,FALSE)</f>
        <v>44777</v>
      </c>
      <c r="D762" s="12">
        <f>VLOOKUP(A762,'QAQC ID Reference Page'!A$1:G$10999,4,FALSE)</f>
        <v>0.49027777777777776</v>
      </c>
      <c r="E762" s="3">
        <f>VLOOKUP(A762,'QAQC ID Reference Page'!A$1:G$10999,5,FALSE)</f>
        <v>1036</v>
      </c>
      <c r="F762" s="3" t="str">
        <f>VLOOKUP(A762,'QAQC ID Reference Page'!A$2:G$10999,6,FALSE)</f>
        <v>C4</v>
      </c>
      <c r="G762" s="3" t="str">
        <f>VLOOKUP(A762,'QAQC ID Reference Page'!A$2:G$10999,7,FALSE)</f>
        <v>S</v>
      </c>
      <c r="H762" s="3">
        <v>128</v>
      </c>
      <c r="I762" s="3">
        <v>137</v>
      </c>
      <c r="J762" s="3">
        <v>250</v>
      </c>
      <c r="K762" s="3">
        <v>0.25</v>
      </c>
      <c r="L762" s="3">
        <f t="shared" si="12"/>
        <v>36</v>
      </c>
      <c r="M762" s="3"/>
      <c r="N762" s="3"/>
      <c r="O762" s="3"/>
      <c r="P762" s="3"/>
      <c r="Q762" s="3"/>
      <c r="R762" s="3"/>
      <c r="S762" s="3"/>
      <c r="T762" s="3"/>
      <c r="U762" s="3"/>
      <c r="V762" s="3"/>
      <c r="W762" s="3"/>
      <c r="X762" s="3"/>
      <c r="Y762" s="3"/>
      <c r="Z762" s="3"/>
      <c r="AA762" s="3"/>
      <c r="AB762" s="3"/>
    </row>
    <row r="763" spans="1:28" x14ac:dyDescent="0.2">
      <c r="A763" s="3">
        <v>13016</v>
      </c>
      <c r="B763" s="3" t="str">
        <f>VLOOKUP(A763,'QAQC ID Reference Page'!A$1:G$10999,2,FALSE)</f>
        <v>OBS0822</v>
      </c>
      <c r="C763" s="11">
        <f>VLOOKUP(A763,'QAQC ID Reference Page'!A$1:G$10999,3,FALSE)</f>
        <v>44777</v>
      </c>
      <c r="D763" s="12">
        <f>VLOOKUP(A763,'QAQC ID Reference Page'!A$1:G$10999,4,FALSE)</f>
        <v>0.30277777777777776</v>
      </c>
      <c r="E763" s="3">
        <f>VLOOKUP(A763,'QAQC ID Reference Page'!A$1:G$10999,5,FALSE)</f>
        <v>1013</v>
      </c>
      <c r="F763" s="3" t="str">
        <f>VLOOKUP(A763,'QAQC ID Reference Page'!A$2:G$10999,6,FALSE)</f>
        <v>B7C</v>
      </c>
      <c r="G763" s="3" t="str">
        <f>VLOOKUP(A763,'QAQC ID Reference Page'!A$2:G$10999,7,FALSE)</f>
        <v>S</v>
      </c>
      <c r="H763" s="3">
        <v>128</v>
      </c>
      <c r="I763" s="3">
        <v>133</v>
      </c>
      <c r="J763" s="3">
        <v>250</v>
      </c>
      <c r="K763" s="3">
        <v>0.25</v>
      </c>
      <c r="L763" s="3">
        <f t="shared" si="12"/>
        <v>20</v>
      </c>
      <c r="M763" s="3"/>
      <c r="N763" s="3"/>
      <c r="O763" s="3"/>
      <c r="P763" s="3"/>
      <c r="Q763" s="3"/>
      <c r="R763" s="3"/>
      <c r="S763" s="3"/>
      <c r="T763" s="3"/>
      <c r="U763" s="3"/>
      <c r="V763" s="3"/>
      <c r="W763" s="3"/>
      <c r="X763" s="3"/>
      <c r="Y763" s="3"/>
      <c r="Z763" s="3"/>
      <c r="AA763" s="3"/>
      <c r="AB763" s="3"/>
    </row>
    <row r="764" spans="1:28" x14ac:dyDescent="0.2">
      <c r="A764" s="3">
        <v>13017</v>
      </c>
      <c r="B764" s="3" t="str">
        <f>VLOOKUP(A764,'QAQC ID Reference Page'!A$1:G$10999,2,FALSE)</f>
        <v>OBS0822</v>
      </c>
      <c r="C764" s="11">
        <f>VLOOKUP(A764,'QAQC ID Reference Page'!A$1:G$10999,3,FALSE)</f>
        <v>44777</v>
      </c>
      <c r="D764" s="12">
        <f>VLOOKUP(A764,'QAQC ID Reference Page'!A$1:G$10999,4,FALSE)</f>
        <v>0.44583333333333336</v>
      </c>
      <c r="E764" s="3">
        <f>VLOOKUP(A764,'QAQC ID Reference Page'!A$1:G$10999,5,FALSE)</f>
        <v>1018</v>
      </c>
      <c r="F764" s="3" t="str">
        <f>VLOOKUP(A764,'QAQC ID Reference Page'!A$2:G$10999,6,FALSE)</f>
        <v>C7C</v>
      </c>
      <c r="G764" s="3" t="str">
        <f>VLOOKUP(A764,'QAQC ID Reference Page'!A$2:G$10999,7,FALSE)</f>
        <v>B</v>
      </c>
      <c r="H764" s="3">
        <v>128</v>
      </c>
      <c r="I764" s="3">
        <v>137</v>
      </c>
      <c r="J764" s="3">
        <v>250</v>
      </c>
      <c r="K764" s="3">
        <v>0.25</v>
      </c>
      <c r="L764" s="3">
        <f t="shared" si="12"/>
        <v>36</v>
      </c>
      <c r="M764" s="3"/>
      <c r="N764" s="3"/>
      <c r="O764" s="3"/>
      <c r="P764" s="3"/>
      <c r="Q764" s="3"/>
      <c r="R764" s="3"/>
      <c r="S764" s="3"/>
      <c r="T764" s="3"/>
      <c r="U764" s="3"/>
      <c r="V764" s="3"/>
      <c r="W764" s="3"/>
      <c r="X764" s="3"/>
      <c r="Y764" s="3"/>
      <c r="Z764" s="3"/>
      <c r="AA764" s="3"/>
      <c r="AB764" s="3"/>
    </row>
    <row r="765" spans="1:28" x14ac:dyDescent="0.2">
      <c r="A765" s="3">
        <v>13018</v>
      </c>
      <c r="B765" s="3" t="str">
        <f>VLOOKUP(A765,'QAQC ID Reference Page'!A$1:G$10999,2,FALSE)</f>
        <v>OBS0822</v>
      </c>
      <c r="C765" s="11">
        <f>VLOOKUP(A765,'QAQC ID Reference Page'!A$1:G$10999,3,FALSE)</f>
        <v>44777</v>
      </c>
      <c r="D765" s="12">
        <f>VLOOKUP(A765,'QAQC ID Reference Page'!A$1:G$10999,4,FALSE)</f>
        <v>0.33819444444444446</v>
      </c>
      <c r="E765" s="3">
        <f>VLOOKUP(A765,'QAQC ID Reference Page'!A$1:G$10999,5,FALSE)</f>
        <v>1051</v>
      </c>
      <c r="F765" s="3" t="str">
        <f>VLOOKUP(A765,'QAQC ID Reference Page'!A$2:G$10999,6,FALSE)</f>
        <v>B11</v>
      </c>
      <c r="G765" s="3" t="str">
        <f>VLOOKUP(A765,'QAQC ID Reference Page'!A$2:G$10999,7,FALSE)</f>
        <v>S</v>
      </c>
      <c r="H765" s="3">
        <v>128</v>
      </c>
      <c r="I765" s="3">
        <v>132</v>
      </c>
      <c r="J765" s="3">
        <v>200</v>
      </c>
      <c r="K765" s="3">
        <v>0.2</v>
      </c>
      <c r="L765" s="3">
        <f t="shared" si="12"/>
        <v>20</v>
      </c>
      <c r="M765" s="3"/>
      <c r="N765" s="3"/>
      <c r="O765" s="3"/>
      <c r="P765" s="3"/>
      <c r="Q765" s="3"/>
      <c r="R765" s="3"/>
      <c r="S765" s="3"/>
      <c r="T765" s="3"/>
      <c r="U765" s="3"/>
      <c r="V765" s="3"/>
      <c r="W765" s="3"/>
      <c r="X765" s="3"/>
      <c r="Y765" s="3"/>
      <c r="Z765" s="3"/>
      <c r="AA765" s="3"/>
      <c r="AB765" s="3"/>
    </row>
    <row r="766" spans="1:28" x14ac:dyDescent="0.2">
      <c r="A766" s="3">
        <v>13019</v>
      </c>
      <c r="B766" s="3" t="str">
        <f>VLOOKUP(A766,'QAQC ID Reference Page'!A$1:G$10999,2,FALSE)</f>
        <v>OBS0822</v>
      </c>
      <c r="C766" s="11">
        <f>VLOOKUP(A766,'QAQC ID Reference Page'!A$1:G$10999,3,FALSE)</f>
        <v>44777</v>
      </c>
      <c r="D766" s="12">
        <f>VLOOKUP(A766,'QAQC ID Reference Page'!A$1:G$10999,4,FALSE)</f>
        <v>0.49027777777777776</v>
      </c>
      <c r="E766" s="3">
        <f>VLOOKUP(A766,'QAQC ID Reference Page'!A$1:G$10999,5,FALSE)</f>
        <v>1044</v>
      </c>
      <c r="F766" s="3" t="str">
        <f>VLOOKUP(A766,'QAQC ID Reference Page'!A$2:G$10999,6,FALSE)</f>
        <v>C4</v>
      </c>
      <c r="G766" s="3" t="str">
        <f>VLOOKUP(A766,'QAQC ID Reference Page'!A$2:G$10999,7,FALSE)</f>
        <v>B</v>
      </c>
      <c r="H766" s="3">
        <v>128</v>
      </c>
      <c r="I766" s="3">
        <v>134</v>
      </c>
      <c r="J766" s="3">
        <v>250</v>
      </c>
      <c r="K766" s="3">
        <v>0.25</v>
      </c>
      <c r="L766" s="3">
        <f t="shared" si="12"/>
        <v>24</v>
      </c>
      <c r="M766" s="3"/>
      <c r="N766" s="3"/>
      <c r="O766" s="3"/>
      <c r="P766" s="3"/>
      <c r="Q766" s="3"/>
      <c r="R766" s="3"/>
      <c r="S766" s="3"/>
      <c r="T766" s="3"/>
      <c r="U766" s="3"/>
      <c r="V766" s="3"/>
      <c r="W766" s="3"/>
      <c r="X766" s="3"/>
      <c r="Y766" s="3"/>
      <c r="Z766" s="3"/>
      <c r="AA766" s="3"/>
      <c r="AB766" s="3"/>
    </row>
    <row r="767" spans="1:28" x14ac:dyDescent="0.2">
      <c r="A767" s="3">
        <v>13020</v>
      </c>
      <c r="B767" s="3" t="str">
        <f>VLOOKUP(A767,'QAQC ID Reference Page'!A$1:G$10999,2,FALSE)</f>
        <v>OBS0822</v>
      </c>
      <c r="C767" s="11">
        <f>VLOOKUP(A767,'QAQC ID Reference Page'!A$1:G$10999,3,FALSE)</f>
        <v>44778</v>
      </c>
      <c r="D767" s="12">
        <f>VLOOKUP(A767,'QAQC ID Reference Page'!A$1:G$10999,4,FALSE)</f>
        <v>0.28263888888888888</v>
      </c>
      <c r="E767" s="3">
        <f>VLOOKUP(A767,'QAQC ID Reference Page'!A$1:G$10999,5,FALSE)</f>
        <v>1031</v>
      </c>
      <c r="F767" s="3" t="str">
        <f>VLOOKUP(A767,'QAQC ID Reference Page'!A$2:G$10999,6,FALSE)</f>
        <v>EFR</v>
      </c>
      <c r="G767" s="3" t="str">
        <f>VLOOKUP(A767,'QAQC ID Reference Page'!A$2:G$10999,7,FALSE)</f>
        <v>B</v>
      </c>
      <c r="H767" s="3">
        <v>127</v>
      </c>
      <c r="I767" s="3">
        <v>133</v>
      </c>
      <c r="J767" s="3">
        <v>250</v>
      </c>
      <c r="K767" s="3">
        <v>0.25</v>
      </c>
      <c r="L767" s="3">
        <f t="shared" si="12"/>
        <v>24</v>
      </c>
      <c r="M767" s="3"/>
      <c r="N767" s="3"/>
      <c r="O767" s="3"/>
      <c r="P767" s="3"/>
      <c r="Q767" s="3"/>
      <c r="R767" s="3"/>
      <c r="S767" s="3"/>
      <c r="T767" s="3"/>
      <c r="U767" s="3"/>
      <c r="V767" s="3"/>
      <c r="W767" s="3"/>
      <c r="X767" s="3"/>
      <c r="Y767" s="3"/>
      <c r="Z767" s="3"/>
      <c r="AA767" s="3"/>
      <c r="AB767" s="3"/>
    </row>
    <row r="768" spans="1:28" x14ac:dyDescent="0.2">
      <c r="A768" s="3">
        <v>13021</v>
      </c>
      <c r="B768" s="3" t="str">
        <f>VLOOKUP(A768,'QAQC ID Reference Page'!A$1:G$10999,2,FALSE)</f>
        <v>OBS0822</v>
      </c>
      <c r="C768" s="11">
        <f>VLOOKUP(A768,'QAQC ID Reference Page'!A$1:G$10999,3,FALSE)</f>
        <v>44778</v>
      </c>
      <c r="D768" s="12">
        <f>VLOOKUP(A768,'QAQC ID Reference Page'!A$1:G$10999,4,FALSE)</f>
        <v>0.35555555555555557</v>
      </c>
      <c r="E768" s="3">
        <f>VLOOKUP(A768,'QAQC ID Reference Page'!A$1:G$10999,5,FALSE)</f>
        <v>1033</v>
      </c>
      <c r="F768" s="3" t="str">
        <f>VLOOKUP(A768,'QAQC ID Reference Page'!A$2:G$10999,6,FALSE)</f>
        <v>TR</v>
      </c>
      <c r="G768" s="3" t="str">
        <f>VLOOKUP(A768,'QAQC ID Reference Page'!A$2:G$10999,7,FALSE)</f>
        <v>S</v>
      </c>
      <c r="H768" s="3">
        <v>127</v>
      </c>
      <c r="I768" s="3">
        <v>130</v>
      </c>
      <c r="J768" s="3">
        <v>250</v>
      </c>
      <c r="K768" s="3">
        <v>0.25</v>
      </c>
      <c r="L768" s="3">
        <f t="shared" si="12"/>
        <v>12</v>
      </c>
      <c r="M768" s="3"/>
      <c r="N768" s="3"/>
      <c r="O768" s="3"/>
      <c r="P768" s="3"/>
      <c r="Q768" s="3"/>
      <c r="R768" s="3"/>
      <c r="S768" s="3"/>
      <c r="T768" s="3"/>
      <c r="U768" s="3"/>
      <c r="V768" s="3"/>
      <c r="W768" s="3"/>
      <c r="X768" s="3"/>
      <c r="Y768" s="3"/>
      <c r="Z768" s="3"/>
      <c r="AA768" s="3"/>
      <c r="AB768" s="3"/>
    </row>
    <row r="769" spans="1:28" x14ac:dyDescent="0.2">
      <c r="A769" s="3">
        <v>13022</v>
      </c>
      <c r="B769" s="3" t="str">
        <f>VLOOKUP(A769,'QAQC ID Reference Page'!A$1:G$10999,2,FALSE)</f>
        <v>OBS0822</v>
      </c>
      <c r="C769" s="11">
        <f>VLOOKUP(A769,'QAQC ID Reference Page'!A$1:G$10999,3,FALSE)</f>
        <v>44778</v>
      </c>
      <c r="D769" s="12">
        <f>VLOOKUP(A769,'QAQC ID Reference Page'!A$1:G$10999,4,FALSE)</f>
        <v>0.28263888888888888</v>
      </c>
      <c r="E769" s="3">
        <f>VLOOKUP(A769,'QAQC ID Reference Page'!A$1:G$10999,5,FALSE)</f>
        <v>1015</v>
      </c>
      <c r="F769" s="3" t="str">
        <f>VLOOKUP(A769,'QAQC ID Reference Page'!A$2:G$10999,6,FALSE)</f>
        <v>EFR</v>
      </c>
      <c r="G769" s="3" t="str">
        <f>VLOOKUP(A769,'QAQC ID Reference Page'!A$2:G$10999,7,FALSE)</f>
        <v>S</v>
      </c>
      <c r="H769" s="3">
        <v>125</v>
      </c>
      <c r="I769" s="3">
        <v>128</v>
      </c>
      <c r="J769" s="3">
        <v>250</v>
      </c>
      <c r="K769" s="3">
        <v>0.25</v>
      </c>
      <c r="L769" s="3">
        <f t="shared" si="12"/>
        <v>12</v>
      </c>
      <c r="M769" s="3"/>
      <c r="N769" s="3"/>
      <c r="O769" s="3"/>
      <c r="P769" s="3"/>
      <c r="Q769" s="3"/>
      <c r="R769" s="3"/>
      <c r="S769" s="3"/>
      <c r="T769" s="3"/>
      <c r="U769" s="3"/>
      <c r="V769" s="3"/>
      <c r="W769" s="3"/>
      <c r="X769" s="3"/>
      <c r="Y769" s="3"/>
      <c r="Z769" s="3"/>
      <c r="AA769" s="3"/>
      <c r="AB769" s="3"/>
    </row>
    <row r="770" spans="1:28" x14ac:dyDescent="0.2">
      <c r="A770" s="3">
        <v>13023</v>
      </c>
      <c r="B770" s="3" t="str">
        <f>VLOOKUP(A770,'QAQC ID Reference Page'!A$1:G$10999,2,FALSE)</f>
        <v>OBS0822</v>
      </c>
      <c r="C770" s="11">
        <f>VLOOKUP(A770,'QAQC ID Reference Page'!A$1:G$10999,3,FALSE)</f>
        <v>44778</v>
      </c>
      <c r="D770" s="12">
        <f>VLOOKUP(A770,'QAQC ID Reference Page'!A$1:G$10999,4,FALSE)</f>
        <v>0.31527777777777777</v>
      </c>
      <c r="E770" s="3">
        <f>VLOOKUP(A770,'QAQC ID Reference Page'!A$1:G$10999,5,FALSE)</f>
        <v>1038</v>
      </c>
      <c r="F770" s="3" t="str">
        <f>VLOOKUP(A770,'QAQC ID Reference Page'!A$2:G$10999,6,FALSE)</f>
        <v>DR</v>
      </c>
      <c r="G770" s="3" t="str">
        <f>VLOOKUP(A770,'QAQC ID Reference Page'!A$2:G$10999,7,FALSE)</f>
        <v>B</v>
      </c>
      <c r="H770" s="3">
        <v>123</v>
      </c>
      <c r="I770" s="3">
        <v>132</v>
      </c>
      <c r="J770" s="3">
        <v>250</v>
      </c>
      <c r="K770" s="3">
        <v>0.25</v>
      </c>
      <c r="L770" s="3">
        <f t="shared" si="12"/>
        <v>36</v>
      </c>
      <c r="M770" s="3"/>
      <c r="N770" s="3"/>
      <c r="O770" s="3"/>
      <c r="P770" s="3"/>
      <c r="Q770" s="3"/>
      <c r="R770" s="3"/>
      <c r="S770" s="3"/>
      <c r="T770" s="3"/>
      <c r="U770" s="3"/>
      <c r="V770" s="3"/>
      <c r="W770" s="3"/>
      <c r="X770" s="3"/>
      <c r="Y770" s="3"/>
      <c r="Z770" s="3"/>
      <c r="AA770" s="3"/>
      <c r="AB770" s="3"/>
    </row>
    <row r="771" spans="1:28" x14ac:dyDescent="0.2">
      <c r="A771" s="3">
        <v>13024</v>
      </c>
      <c r="B771" s="3" t="str">
        <f>VLOOKUP(A771,'QAQC ID Reference Page'!A$1:G$10999,2,FALSE)</f>
        <v>OBS0822</v>
      </c>
      <c r="C771" s="11">
        <f>VLOOKUP(A771,'QAQC ID Reference Page'!A$1:G$10999,3,FALSE)</f>
        <v>44778</v>
      </c>
      <c r="D771" s="12">
        <f>VLOOKUP(A771,'QAQC ID Reference Page'!A$1:G$10999,4,FALSE)</f>
        <v>0.34722222222222221</v>
      </c>
      <c r="E771" s="3">
        <f>VLOOKUP(A771,'QAQC ID Reference Page'!A$1:G$10999,5,FALSE)</f>
        <v>1022</v>
      </c>
      <c r="F771" s="3" t="str">
        <f>VLOOKUP(A771,'QAQC ID Reference Page'!A$2:G$10999,6,FALSE)</f>
        <v>MR</v>
      </c>
      <c r="G771" s="3" t="str">
        <f>VLOOKUP(A771,'QAQC ID Reference Page'!A$2:G$10999,7,FALSE)</f>
        <v>S</v>
      </c>
      <c r="H771" s="3">
        <v>124</v>
      </c>
      <c r="I771" s="3">
        <v>127</v>
      </c>
      <c r="J771" s="3">
        <v>250</v>
      </c>
      <c r="K771" s="3">
        <v>0.25</v>
      </c>
      <c r="L771" s="3">
        <f t="shared" si="12"/>
        <v>12</v>
      </c>
      <c r="M771" s="3"/>
      <c r="N771" s="3"/>
      <c r="O771" s="3"/>
      <c r="P771" s="3"/>
      <c r="Q771" s="3"/>
      <c r="R771" s="3"/>
      <c r="S771" s="3"/>
      <c r="T771" s="3"/>
      <c r="U771" s="3"/>
      <c r="V771" s="3"/>
      <c r="W771" s="3"/>
      <c r="X771" s="3"/>
      <c r="Y771" s="3"/>
      <c r="Z771" s="3"/>
      <c r="AA771" s="3"/>
      <c r="AB771" s="3"/>
    </row>
    <row r="772" spans="1:28" x14ac:dyDescent="0.2">
      <c r="A772" s="3">
        <v>13025</v>
      </c>
      <c r="B772" s="3" t="str">
        <f>VLOOKUP(A772,'QAQC ID Reference Page'!A$1:G$10999,2,FALSE)</f>
        <v>OBS0822</v>
      </c>
      <c r="C772" s="11">
        <f>VLOOKUP(A772,'QAQC ID Reference Page'!A$1:G$10999,3,FALSE)</f>
        <v>44778</v>
      </c>
      <c r="D772" s="12">
        <f>VLOOKUP(A772,'QAQC ID Reference Page'!A$1:G$10999,4,FALSE)</f>
        <v>0.29930555555555555</v>
      </c>
      <c r="E772" s="3">
        <f>VLOOKUP(A772,'QAQC ID Reference Page'!A$1:G$10999,5,FALSE)</f>
        <v>1013</v>
      </c>
      <c r="F772" s="3" t="str">
        <f>VLOOKUP(A772,'QAQC ID Reference Page'!A$2:G$10999,6,FALSE)</f>
        <v>G6</v>
      </c>
      <c r="G772" s="3" t="str">
        <f>VLOOKUP(A772,'QAQC ID Reference Page'!A$2:G$10999,7,FALSE)</f>
        <v>S</v>
      </c>
      <c r="H772" s="3">
        <v>128</v>
      </c>
      <c r="I772" s="3">
        <v>134</v>
      </c>
      <c r="J772" s="3">
        <v>200</v>
      </c>
      <c r="K772" s="3">
        <v>0.2</v>
      </c>
      <c r="L772" s="3">
        <f t="shared" si="12"/>
        <v>30</v>
      </c>
      <c r="M772" s="3"/>
      <c r="N772" s="3"/>
      <c r="O772" s="3"/>
      <c r="P772" s="3"/>
      <c r="Q772" s="3"/>
      <c r="R772" s="3"/>
      <c r="S772" s="3"/>
      <c r="T772" s="3"/>
      <c r="U772" s="3"/>
      <c r="V772" s="3"/>
      <c r="W772" s="3"/>
      <c r="X772" s="3"/>
      <c r="Y772" s="3"/>
      <c r="Z772" s="3"/>
      <c r="AA772" s="3"/>
      <c r="AB772" s="3"/>
    </row>
    <row r="773" spans="1:28" x14ac:dyDescent="0.2">
      <c r="A773" s="3">
        <v>13026</v>
      </c>
      <c r="B773" s="3" t="str">
        <f>VLOOKUP(A773,'QAQC ID Reference Page'!A$1:G$10999,2,FALSE)</f>
        <v>OBS0822</v>
      </c>
      <c r="C773" s="11">
        <f>VLOOKUP(A773,'QAQC ID Reference Page'!A$1:G$10999,3,FALSE)</f>
        <v>44778</v>
      </c>
      <c r="D773" s="12">
        <f>VLOOKUP(A773,'QAQC ID Reference Page'!A$1:G$10999,4,FALSE)</f>
        <v>0.36805555555555558</v>
      </c>
      <c r="E773" s="3">
        <f>VLOOKUP(A773,'QAQC ID Reference Page'!A$1:G$10999,5,FALSE)</f>
        <v>1025</v>
      </c>
      <c r="F773" s="3" t="str">
        <f>VLOOKUP(A773,'QAQC ID Reference Page'!A$2:G$10999,6,FALSE)</f>
        <v>TR-UP</v>
      </c>
      <c r="G773" s="3" t="str">
        <f>VLOOKUP(A773,'QAQC ID Reference Page'!A$2:G$10999,7,FALSE)</f>
        <v>S</v>
      </c>
      <c r="H773" s="3">
        <v>127</v>
      </c>
      <c r="I773" s="3">
        <v>131</v>
      </c>
      <c r="J773" s="3">
        <v>250</v>
      </c>
      <c r="K773" s="3">
        <v>0.25</v>
      </c>
      <c r="L773" s="3">
        <f t="shared" si="12"/>
        <v>16</v>
      </c>
      <c r="M773" s="3"/>
      <c r="N773" s="3"/>
      <c r="O773" s="3"/>
      <c r="P773" s="3"/>
      <c r="Q773" s="3"/>
      <c r="R773" s="3"/>
      <c r="S773" s="3"/>
      <c r="T773" s="3"/>
      <c r="U773" s="3"/>
      <c r="V773" s="3"/>
      <c r="W773" s="3"/>
      <c r="X773" s="3"/>
      <c r="Y773" s="3"/>
      <c r="Z773" s="3"/>
      <c r="AA773" s="3"/>
      <c r="AB773" s="3"/>
    </row>
    <row r="774" spans="1:28" x14ac:dyDescent="0.2">
      <c r="A774" s="29">
        <v>13027</v>
      </c>
      <c r="B774" s="3" t="str">
        <f>VLOOKUP(A774,'QAQC ID Reference Page'!A$1:G$10999,2,FALSE)</f>
        <v>OBS0822</v>
      </c>
      <c r="C774" s="11">
        <f>VLOOKUP(A774,'QAQC ID Reference Page'!A$1:G$10999,3,FALSE)</f>
        <v>44778</v>
      </c>
      <c r="D774" s="3">
        <f>VLOOKUP(A774,'QAQC ID Reference Page'!A$1:G$10999,4,FALSE)</f>
        <v>0</v>
      </c>
      <c r="E774" s="3">
        <f>VLOOKUP(A774,'QAQC ID Reference Page'!A$1:G$10999,5,FALSE)</f>
        <v>1035</v>
      </c>
      <c r="F774" s="3">
        <f>VLOOKUP(A774,'QAQC ID Reference Page'!A$2:G$10999,6,FALSE)</f>
        <v>0</v>
      </c>
      <c r="G774" s="3">
        <f>VLOOKUP(A774,'QAQC ID Reference Page'!A$2:G$10999,7,FALSE)</f>
        <v>0</v>
      </c>
      <c r="H774" s="29">
        <v>130</v>
      </c>
      <c r="I774" s="29">
        <v>133</v>
      </c>
      <c r="J774" s="29">
        <v>250</v>
      </c>
      <c r="K774" s="29">
        <v>0.25</v>
      </c>
      <c r="L774" s="29">
        <f t="shared" si="12"/>
        <v>12</v>
      </c>
      <c r="M774" s="29" t="s">
        <v>772</v>
      </c>
      <c r="N774" s="3"/>
      <c r="O774" s="29"/>
      <c r="P774" s="3"/>
      <c r="Q774" s="3"/>
      <c r="R774" s="3"/>
      <c r="S774" s="3"/>
      <c r="T774" s="3"/>
      <c r="U774" s="3"/>
      <c r="V774" s="3"/>
      <c r="W774" s="3"/>
      <c r="X774" s="3"/>
      <c r="Y774" s="3"/>
      <c r="Z774" s="3"/>
      <c r="AA774" s="3"/>
      <c r="AB774" s="3"/>
    </row>
    <row r="775" spans="1:28" x14ac:dyDescent="0.2">
      <c r="A775" s="3">
        <v>13028</v>
      </c>
      <c r="B775" s="3" t="str">
        <f>VLOOKUP(A775,'QAQC ID Reference Page'!A$1:G$10999,2,FALSE)</f>
        <v>OBS0822</v>
      </c>
      <c r="C775" s="11">
        <f>VLOOKUP(A775,'QAQC ID Reference Page'!A$1:G$10999,3,FALSE)</f>
        <v>44778</v>
      </c>
      <c r="D775" s="12">
        <f>VLOOKUP(A775,'QAQC ID Reference Page'!A$1:G$10999,4,FALSE)</f>
        <v>0.46111111111111114</v>
      </c>
      <c r="E775" s="3">
        <f>VLOOKUP(A775,'QAQC ID Reference Page'!A$1:G$10999,5,FALSE)</f>
        <v>1041</v>
      </c>
      <c r="F775" s="3" t="str">
        <f>VLOOKUP(A775,'QAQC ID Reference Page'!A$2:G$10999,6,FALSE)</f>
        <v>G7C</v>
      </c>
      <c r="G775" s="3" t="str">
        <f>VLOOKUP(A775,'QAQC ID Reference Page'!A$2:G$10999,7,FALSE)</f>
        <v>S</v>
      </c>
      <c r="H775" s="3">
        <v>126</v>
      </c>
      <c r="I775" s="3">
        <v>130</v>
      </c>
      <c r="J775" s="3">
        <v>250</v>
      </c>
      <c r="K775" s="3">
        <v>0.25</v>
      </c>
      <c r="L775" s="3">
        <f t="shared" si="12"/>
        <v>16</v>
      </c>
      <c r="M775" s="52" t="s">
        <v>771</v>
      </c>
      <c r="N775" s="3"/>
      <c r="O775" s="3"/>
      <c r="P775" s="3"/>
      <c r="Q775" s="3"/>
      <c r="R775" s="3"/>
      <c r="S775" s="3"/>
      <c r="T775" s="3"/>
      <c r="U775" s="3"/>
      <c r="V775" s="3"/>
      <c r="W775" s="3"/>
      <c r="X775" s="3"/>
      <c r="Y775" s="3"/>
      <c r="Z775" s="3"/>
      <c r="AA775" s="3"/>
      <c r="AB775" s="3"/>
    </row>
    <row r="776" spans="1:28" x14ac:dyDescent="0.2">
      <c r="A776" s="3">
        <v>13029</v>
      </c>
      <c r="B776" s="3" t="str">
        <f>VLOOKUP(A776,'QAQC ID Reference Page'!A$1:G$10999,2,FALSE)</f>
        <v>OBS0822</v>
      </c>
      <c r="C776" s="11">
        <f>VLOOKUP(A776,'QAQC ID Reference Page'!A$1:G$10999,3,FALSE)</f>
        <v>44778</v>
      </c>
      <c r="D776" s="12">
        <f>VLOOKUP(A776,'QAQC ID Reference Page'!A$1:G$10999,4,FALSE)</f>
        <v>0.31527777777777777</v>
      </c>
      <c r="E776" s="3">
        <f>VLOOKUP(A776,'QAQC ID Reference Page'!A$1:G$10999,5,FALSE)</f>
        <v>1018</v>
      </c>
      <c r="F776" s="3" t="str">
        <f>VLOOKUP(A776,'QAQC ID Reference Page'!A$2:G$10999,6,FALSE)</f>
        <v>DR</v>
      </c>
      <c r="G776" s="3" t="str">
        <f>VLOOKUP(A776,'QAQC ID Reference Page'!A$2:G$10999,7,FALSE)</f>
        <v>S</v>
      </c>
      <c r="H776" s="3">
        <v>126</v>
      </c>
      <c r="I776" s="3">
        <v>130</v>
      </c>
      <c r="J776" s="3">
        <v>250</v>
      </c>
      <c r="K776" s="3">
        <v>0.25</v>
      </c>
      <c r="L776" s="3">
        <f t="shared" si="12"/>
        <v>16</v>
      </c>
      <c r="M776" s="52" t="s">
        <v>771</v>
      </c>
      <c r="N776" s="3"/>
      <c r="O776" s="3"/>
      <c r="P776" s="3"/>
      <c r="Q776" s="3"/>
      <c r="R776" s="3"/>
      <c r="S776" s="3"/>
      <c r="T776" s="3"/>
      <c r="U776" s="3"/>
      <c r="V776" s="3"/>
      <c r="W776" s="3"/>
      <c r="X776" s="3"/>
      <c r="Y776" s="3"/>
      <c r="Z776" s="3"/>
      <c r="AA776" s="3"/>
      <c r="AB776" s="3"/>
    </row>
    <row r="777" spans="1:28" x14ac:dyDescent="0.2">
      <c r="A777" s="3">
        <v>13030</v>
      </c>
      <c r="B777" s="3" t="str">
        <f>VLOOKUP(A777,'QAQC ID Reference Page'!A$1:G$10999,2,FALSE)</f>
        <v>OBS0822</v>
      </c>
      <c r="C777" s="11">
        <f>VLOOKUP(A777,'QAQC ID Reference Page'!A$1:G$10999,3,FALSE)</f>
        <v>44778</v>
      </c>
      <c r="D777" s="12">
        <f>VLOOKUP(A777,'QAQC ID Reference Page'!A$1:G$10999,4,FALSE)</f>
        <v>0.38750000000000001</v>
      </c>
      <c r="E777" s="3">
        <f>VLOOKUP(A777,'QAQC ID Reference Page'!A$1:G$10999,5,FALSE)</f>
        <v>1005</v>
      </c>
      <c r="F777" s="3" t="str">
        <f>VLOOKUP(A777,'QAQC ID Reference Page'!A$2:G$10999,6,FALSE)</f>
        <v>BR</v>
      </c>
      <c r="G777" s="3" t="str">
        <f>VLOOKUP(A777,'QAQC ID Reference Page'!A$2:G$10999,7,FALSE)</f>
        <v>S</v>
      </c>
      <c r="H777" s="3">
        <v>127</v>
      </c>
      <c r="I777" s="3">
        <v>130</v>
      </c>
      <c r="J777" s="3">
        <v>250</v>
      </c>
      <c r="K777" s="3">
        <v>0.25</v>
      </c>
      <c r="L777" s="3">
        <f t="shared" si="12"/>
        <v>12</v>
      </c>
      <c r="M777" s="52" t="s">
        <v>771</v>
      </c>
      <c r="N777" s="3"/>
      <c r="O777" s="3"/>
      <c r="P777" s="3"/>
      <c r="Q777" s="3"/>
      <c r="R777" s="3"/>
      <c r="S777" s="3"/>
      <c r="T777" s="3"/>
      <c r="U777" s="3"/>
      <c r="V777" s="3"/>
      <c r="W777" s="3"/>
      <c r="X777" s="3"/>
      <c r="Y777" s="3"/>
      <c r="Z777" s="3"/>
      <c r="AA777" s="3"/>
      <c r="AB777" s="3"/>
    </row>
    <row r="778" spans="1:28" x14ac:dyDescent="0.2">
      <c r="A778" s="3">
        <v>13031</v>
      </c>
      <c r="B778" s="3" t="str">
        <f>VLOOKUP(A778,'QAQC ID Reference Page'!A$1:G$10999,2,FALSE)</f>
        <v>OBS0822</v>
      </c>
      <c r="C778" s="11">
        <f>VLOOKUP(A778,'QAQC ID Reference Page'!A$1:G$10999,3,FALSE)</f>
        <v>44778</v>
      </c>
      <c r="D778" s="12">
        <f>VLOOKUP(A778,'QAQC ID Reference Page'!A$1:G$10999,4,FALSE)</f>
        <v>0.44930555555555557</v>
      </c>
      <c r="E778" s="3">
        <f>VLOOKUP(A778,'QAQC ID Reference Page'!A$1:G$10999,5,FALSE)</f>
        <v>1040</v>
      </c>
      <c r="F778" s="3" t="str">
        <f>VLOOKUP(A778,'QAQC ID Reference Page'!A$2:G$10999,6,FALSE)</f>
        <v>G9</v>
      </c>
      <c r="G778" s="3" t="str">
        <f>VLOOKUP(A778,'QAQC ID Reference Page'!A$2:G$10999,7,FALSE)</f>
        <v>S</v>
      </c>
      <c r="H778" s="3">
        <v>126</v>
      </c>
      <c r="I778" s="3">
        <v>128</v>
      </c>
      <c r="J778" s="3">
        <v>250</v>
      </c>
      <c r="K778" s="3">
        <v>0.25</v>
      </c>
      <c r="L778" s="3">
        <f t="shared" si="12"/>
        <v>8</v>
      </c>
      <c r="M778" s="3"/>
      <c r="N778" s="3"/>
      <c r="O778" s="3"/>
      <c r="P778" s="3"/>
      <c r="Q778" s="3"/>
      <c r="R778" s="3"/>
      <c r="S778" s="3"/>
      <c r="T778" s="3"/>
      <c r="U778" s="3"/>
      <c r="V778" s="3"/>
      <c r="W778" s="3"/>
      <c r="X778" s="3"/>
      <c r="Y778" s="3"/>
      <c r="Z778" s="3"/>
      <c r="AA778" s="3"/>
      <c r="AB778" s="3"/>
    </row>
    <row r="779" spans="1:28" x14ac:dyDescent="0.2">
      <c r="A779" s="3">
        <v>13032</v>
      </c>
      <c r="B779" s="3" t="str">
        <f>VLOOKUP(A779,'QAQC ID Reference Page'!A$1:G$10999,2,FALSE)</f>
        <v>OBS0822</v>
      </c>
      <c r="C779" s="11">
        <f>VLOOKUP(A779,'QAQC ID Reference Page'!A$1:G$10999,3,FALSE)</f>
        <v>44778</v>
      </c>
      <c r="D779" s="12">
        <f>VLOOKUP(A779,'QAQC ID Reference Page'!A$1:G$10999,4,FALSE)</f>
        <v>0.4</v>
      </c>
      <c r="E779" s="3">
        <f>VLOOKUP(A779,'QAQC ID Reference Page'!A$1:G$10999,5,FALSE)</f>
        <v>1001</v>
      </c>
      <c r="F779" s="3" t="str">
        <f>VLOOKUP(A779,'QAQC ID Reference Page'!A$2:G$10999,6,FALSE)</f>
        <v>I9</v>
      </c>
      <c r="G779" s="3" t="str">
        <f>VLOOKUP(A779,'QAQC ID Reference Page'!A$2:G$10999,7,FALSE)</f>
        <v>S</v>
      </c>
      <c r="H779" s="3">
        <v>126</v>
      </c>
      <c r="I779" s="3">
        <v>129</v>
      </c>
      <c r="J779" s="3">
        <v>250</v>
      </c>
      <c r="K779" s="3">
        <v>0.25</v>
      </c>
      <c r="L779" s="3">
        <f t="shared" si="12"/>
        <v>12</v>
      </c>
      <c r="M779" s="52" t="s">
        <v>771</v>
      </c>
      <c r="N779" s="3"/>
      <c r="O779" s="3"/>
      <c r="P779" s="3"/>
      <c r="Q779" s="3"/>
      <c r="R779" s="3"/>
      <c r="S779" s="3"/>
      <c r="T779" s="3"/>
      <c r="U779" s="3"/>
      <c r="V779" s="3"/>
      <c r="W779" s="3"/>
      <c r="X779" s="3"/>
      <c r="Y779" s="3"/>
      <c r="Z779" s="3"/>
      <c r="AA779" s="3"/>
      <c r="AB779" s="3"/>
    </row>
    <row r="780" spans="1:28" x14ac:dyDescent="0.2">
      <c r="A780" s="3">
        <v>13033</v>
      </c>
      <c r="B780" s="3" t="str">
        <f>VLOOKUP(A780,'QAQC ID Reference Page'!A$1:G$10999,2,FALSE)</f>
        <v>OBS0822</v>
      </c>
      <c r="C780" s="11">
        <f>VLOOKUP(A780,'QAQC ID Reference Page'!A$1:G$10999,3,FALSE)</f>
        <v>44778</v>
      </c>
      <c r="D780" s="12">
        <f>VLOOKUP(A780,'QAQC ID Reference Page'!A$1:G$10999,4,FALSE)</f>
        <v>0.41111111111111109</v>
      </c>
      <c r="E780" s="3">
        <f>VLOOKUP(A780,'QAQC ID Reference Page'!A$1:G$10999,5,FALSE)</f>
        <v>1012</v>
      </c>
      <c r="F780" s="3" t="str">
        <f>VLOOKUP(A780,'QAQC ID Reference Page'!A$2:G$10999,6,FALSE)</f>
        <v>I7C</v>
      </c>
      <c r="G780" s="3" t="str">
        <f>VLOOKUP(A780,'QAQC ID Reference Page'!A$2:G$10999,7,FALSE)</f>
        <v>S</v>
      </c>
      <c r="H780" s="3">
        <v>127</v>
      </c>
      <c r="I780" s="3">
        <v>130</v>
      </c>
      <c r="J780" s="3">
        <v>250</v>
      </c>
      <c r="K780" s="3">
        <v>0.25</v>
      </c>
      <c r="L780" s="3">
        <f t="shared" si="12"/>
        <v>12</v>
      </c>
      <c r="M780" s="3"/>
      <c r="N780" s="3"/>
      <c r="O780" s="3"/>
      <c r="P780" s="3"/>
      <c r="Q780" s="3"/>
      <c r="R780" s="3"/>
      <c r="S780" s="3"/>
      <c r="T780" s="3"/>
      <c r="U780" s="3"/>
      <c r="V780" s="3"/>
      <c r="W780" s="3"/>
      <c r="X780" s="3"/>
      <c r="Y780" s="3"/>
      <c r="Z780" s="3"/>
      <c r="AA780" s="3"/>
      <c r="AB780" s="3"/>
    </row>
    <row r="781" spans="1:28" x14ac:dyDescent="0.2">
      <c r="A781" s="3">
        <v>13034</v>
      </c>
      <c r="B781" s="3" t="str">
        <f>VLOOKUP(A781,'QAQC ID Reference Page'!A$1:G$10999,2,FALSE)</f>
        <v>OBS0822</v>
      </c>
      <c r="C781" s="11">
        <f>VLOOKUP(A781,'QAQC ID Reference Page'!A$1:G$10999,3,FALSE)</f>
        <v>44778</v>
      </c>
      <c r="D781" s="12">
        <f>VLOOKUP(A781,'QAQC ID Reference Page'!A$1:G$10999,4,FALSE)</f>
        <v>0.46111111111111114</v>
      </c>
      <c r="E781" s="3">
        <f>VLOOKUP(A781,'QAQC ID Reference Page'!A$1:G$10999,5,FALSE)</f>
        <v>1051</v>
      </c>
      <c r="F781" s="3" t="str">
        <f>VLOOKUP(A781,'QAQC ID Reference Page'!A$2:G$10999,6,FALSE)</f>
        <v>G7C</v>
      </c>
      <c r="G781" s="3" t="str">
        <f>VLOOKUP(A781,'QAQC ID Reference Page'!A$2:G$10999,7,FALSE)</f>
        <v>B</v>
      </c>
      <c r="H781" s="3">
        <v>128</v>
      </c>
      <c r="I781" s="3">
        <v>134</v>
      </c>
      <c r="J781" s="3">
        <v>250</v>
      </c>
      <c r="K781" s="3">
        <v>0.25</v>
      </c>
      <c r="L781" s="3">
        <f t="shared" si="12"/>
        <v>24</v>
      </c>
      <c r="M781" s="3"/>
      <c r="N781" s="3"/>
      <c r="O781" s="3"/>
      <c r="P781" s="3"/>
      <c r="Q781" s="3"/>
      <c r="R781" s="3"/>
      <c r="S781" s="3"/>
      <c r="T781" s="3"/>
      <c r="U781" s="3"/>
      <c r="V781" s="3"/>
      <c r="W781" s="3"/>
      <c r="X781" s="3"/>
      <c r="Y781" s="3"/>
      <c r="Z781" s="3"/>
      <c r="AA781" s="3"/>
      <c r="AB781" s="3"/>
    </row>
    <row r="782" spans="1:28" x14ac:dyDescent="0.2">
      <c r="A782" s="29">
        <v>13035</v>
      </c>
      <c r="B782" s="3" t="str">
        <f>VLOOKUP(A782,'QAQC ID Reference Page'!A$1:G$10999,2,FALSE)</f>
        <v>OBS0822</v>
      </c>
      <c r="C782" s="11">
        <f>VLOOKUP(A782,'QAQC ID Reference Page'!A$1:G$10999,3,FALSE)</f>
        <v>44778</v>
      </c>
      <c r="D782" s="3">
        <f>VLOOKUP(A782,'QAQC ID Reference Page'!A$1:G$10999,4,FALSE)</f>
        <v>0</v>
      </c>
      <c r="E782" s="3">
        <f>VLOOKUP(A782,'QAQC ID Reference Page'!A$1:G$10999,5,FALSE)</f>
        <v>1044</v>
      </c>
      <c r="F782" s="3">
        <f>VLOOKUP(A782,'QAQC ID Reference Page'!A$2:G$10999,6,FALSE)</f>
        <v>0</v>
      </c>
      <c r="G782" s="3">
        <f>VLOOKUP(A782,'QAQC ID Reference Page'!A$2:G$10999,7,FALSE)</f>
        <v>0</v>
      </c>
      <c r="H782" s="29">
        <v>128</v>
      </c>
      <c r="I782" s="29">
        <v>130</v>
      </c>
      <c r="J782" s="29">
        <v>250</v>
      </c>
      <c r="K782" s="29">
        <v>0.25</v>
      </c>
      <c r="L782" s="29">
        <f t="shared" si="12"/>
        <v>8</v>
      </c>
      <c r="M782" s="29" t="s">
        <v>773</v>
      </c>
      <c r="N782" s="3"/>
      <c r="O782" s="29"/>
      <c r="P782" s="3"/>
      <c r="Q782" s="3"/>
      <c r="R782" s="3"/>
      <c r="S782" s="3"/>
      <c r="T782" s="3"/>
      <c r="U782" s="3"/>
      <c r="V782" s="3"/>
      <c r="W782" s="3"/>
      <c r="X782" s="3"/>
      <c r="Y782" s="3"/>
      <c r="Z782" s="3"/>
      <c r="AA782" s="3"/>
      <c r="AB782" s="3"/>
    </row>
    <row r="783" spans="1:28" x14ac:dyDescent="0.2">
      <c r="A783" s="3">
        <v>13036</v>
      </c>
      <c r="B783" s="3" t="str">
        <f>VLOOKUP(A783,'QAQC ID Reference Page'!A$1:G$10999,2,FALSE)</f>
        <v>OBS0822</v>
      </c>
      <c r="C783" s="11">
        <f>VLOOKUP(A783,'QAQC ID Reference Page'!A$1:G$10999,3,FALSE)</f>
        <v>44778</v>
      </c>
      <c r="D783" s="12">
        <f>VLOOKUP(A783,'QAQC ID Reference Page'!A$1:G$10999,4,FALSE)</f>
        <v>0.41111111111111109</v>
      </c>
      <c r="E783" s="3">
        <f>VLOOKUP(A783,'QAQC ID Reference Page'!A$1:G$10999,5,FALSE)</f>
        <v>1020</v>
      </c>
      <c r="F783" s="3" t="str">
        <f>VLOOKUP(A783,'QAQC ID Reference Page'!A$2:G$10999,6,FALSE)</f>
        <v>I7C</v>
      </c>
      <c r="G783" s="3" t="str">
        <f>VLOOKUP(A783,'QAQC ID Reference Page'!A$2:G$10999,7,FALSE)</f>
        <v>B</v>
      </c>
      <c r="H783" s="3">
        <v>125</v>
      </c>
      <c r="I783" s="3">
        <v>133</v>
      </c>
      <c r="J783" s="3">
        <v>250</v>
      </c>
      <c r="K783" s="3">
        <v>0.25</v>
      </c>
      <c r="L783" s="3">
        <f t="shared" si="12"/>
        <v>32</v>
      </c>
      <c r="M783" s="3"/>
      <c r="N783" s="3"/>
      <c r="O783" s="3"/>
      <c r="P783" s="3"/>
      <c r="Q783" s="3"/>
      <c r="R783" s="3"/>
      <c r="S783" s="3"/>
      <c r="T783" s="3"/>
      <c r="U783" s="3"/>
      <c r="V783" s="3"/>
      <c r="W783" s="3"/>
      <c r="X783" s="3"/>
      <c r="Y783" s="3"/>
      <c r="Z783" s="3"/>
      <c r="AA783" s="3"/>
      <c r="AB783" s="3"/>
    </row>
    <row r="784" spans="1:28" x14ac:dyDescent="0.2">
      <c r="A784" s="3">
        <v>14001</v>
      </c>
      <c r="B784" s="3" t="str">
        <f>VLOOKUP(A784,'QAQC ID Reference Page'!A$1:G$10999,2,FALSE)</f>
        <v>OBS0822</v>
      </c>
      <c r="C784" s="11">
        <f>VLOOKUP(A784,'QAQC ID Reference Page'!A$1:G$10999,3,FALSE)</f>
        <v>44782</v>
      </c>
      <c r="D784" s="12">
        <f>VLOOKUP(A784,'QAQC ID Reference Page'!A$1:G$10999,4,FALSE)</f>
        <v>0.33263888888888887</v>
      </c>
      <c r="E784" s="3">
        <f>VLOOKUP(A784,'QAQC ID Reference Page'!A$1:G$10999,5,FALSE)</f>
        <v>1031</v>
      </c>
      <c r="F784" s="3" t="str">
        <f>VLOOKUP(A784,'QAQC ID Reference Page'!A$2:G$10999,6,FALSE)</f>
        <v>E7C</v>
      </c>
      <c r="G784" s="3" t="str">
        <f>VLOOKUP(A784,'QAQC ID Reference Page'!A$2:G$10999,7,FALSE)</f>
        <v>B</v>
      </c>
      <c r="H784" s="3">
        <v>128</v>
      </c>
      <c r="I784" s="3">
        <v>148</v>
      </c>
      <c r="J784" s="3">
        <v>250</v>
      </c>
      <c r="K784" s="3">
        <v>0.25</v>
      </c>
      <c r="L784" s="3">
        <f t="shared" si="12"/>
        <v>80</v>
      </c>
      <c r="M784" s="3"/>
      <c r="N784" s="3"/>
      <c r="O784" s="3"/>
      <c r="P784" s="3"/>
      <c r="Q784" s="3"/>
      <c r="R784" s="3"/>
      <c r="S784" s="3"/>
      <c r="T784" s="3"/>
      <c r="U784" s="3"/>
      <c r="V784" s="3"/>
      <c r="W784" s="3"/>
      <c r="X784" s="3"/>
      <c r="Y784" s="3"/>
      <c r="Z784" s="3"/>
      <c r="AA784" s="3"/>
      <c r="AB784" s="3"/>
    </row>
    <row r="785" spans="1:28" x14ac:dyDescent="0.2">
      <c r="A785" s="3">
        <v>14002</v>
      </c>
      <c r="B785" s="3" t="str">
        <f>VLOOKUP(A785,'QAQC ID Reference Page'!A$1:G$10999,2,FALSE)</f>
        <v>OBS0822</v>
      </c>
      <c r="C785" s="11">
        <f>VLOOKUP(A785,'QAQC ID Reference Page'!A$1:G$10999,3,FALSE)</f>
        <v>44782</v>
      </c>
      <c r="D785" s="12">
        <f>VLOOKUP(A785,'QAQC ID Reference Page'!A$1:G$10999,4,FALSE)</f>
        <v>0.3034722222222222</v>
      </c>
      <c r="E785" s="3">
        <f>VLOOKUP(A785,'QAQC ID Reference Page'!A$1:G$10999,5,FALSE)</f>
        <v>1051</v>
      </c>
      <c r="F785" s="3" t="str">
        <f>VLOOKUP(A785,'QAQC ID Reference Page'!A$2:G$10999,6,FALSE)</f>
        <v>E6</v>
      </c>
      <c r="G785" s="3" t="str">
        <f>VLOOKUP(A785,'QAQC ID Reference Page'!A$2:G$10999,7,FALSE)</f>
        <v>S</v>
      </c>
      <c r="H785" s="3">
        <v>127</v>
      </c>
      <c r="I785" s="3">
        <v>137</v>
      </c>
      <c r="J785" s="3">
        <v>250</v>
      </c>
      <c r="K785" s="3">
        <v>0.25</v>
      </c>
      <c r="L785" s="3">
        <f t="shared" si="12"/>
        <v>40</v>
      </c>
      <c r="M785" s="3"/>
      <c r="N785" s="3"/>
      <c r="O785" s="3"/>
      <c r="P785" s="3"/>
      <c r="Q785" s="3"/>
      <c r="R785" s="3"/>
      <c r="S785" s="3"/>
      <c r="T785" s="3"/>
      <c r="U785" s="3"/>
      <c r="V785" s="3"/>
      <c r="W785" s="3"/>
      <c r="X785" s="3"/>
      <c r="Y785" s="3"/>
      <c r="Z785" s="3"/>
      <c r="AA785" s="3"/>
      <c r="AB785" s="3"/>
    </row>
    <row r="786" spans="1:28" x14ac:dyDescent="0.2">
      <c r="A786" s="3">
        <v>14003</v>
      </c>
      <c r="B786" s="3" t="str">
        <f>VLOOKUP(A786,'QAQC ID Reference Page'!A$1:G$10999,2,FALSE)</f>
        <v>OBS0822</v>
      </c>
      <c r="C786" s="11">
        <f>VLOOKUP(A786,'QAQC ID Reference Page'!A$1:G$10999,3,FALSE)</f>
        <v>44782</v>
      </c>
      <c r="D786" s="12">
        <f>VLOOKUP(A786,'QAQC ID Reference Page'!A$1:G$10999,4,FALSE)</f>
        <v>0.28819444444444442</v>
      </c>
      <c r="E786" s="3">
        <f>VLOOKUP(A786,'QAQC ID Reference Page'!A$1:G$10999,5,FALSE)</f>
        <v>1033</v>
      </c>
      <c r="F786" s="3" t="str">
        <f>VLOOKUP(A786,'QAQC ID Reference Page'!A$2:G$10999,6,FALSE)</f>
        <v>EFR</v>
      </c>
      <c r="G786" s="3" t="str">
        <f>VLOOKUP(A786,'QAQC ID Reference Page'!A$2:G$10999,7,FALSE)</f>
        <v>S</v>
      </c>
      <c r="H786" s="3">
        <v>129</v>
      </c>
      <c r="I786" s="3">
        <v>137</v>
      </c>
      <c r="J786" s="3">
        <v>250</v>
      </c>
      <c r="K786" s="3">
        <v>0.25</v>
      </c>
      <c r="L786" s="3">
        <f t="shared" si="12"/>
        <v>32</v>
      </c>
      <c r="M786" s="3"/>
      <c r="N786" s="3"/>
      <c r="O786" s="3"/>
      <c r="P786" s="3"/>
      <c r="Q786" s="3"/>
      <c r="R786" s="3"/>
      <c r="S786" s="3"/>
      <c r="T786" s="3"/>
      <c r="U786" s="3"/>
      <c r="V786" s="3"/>
      <c r="W786" s="3"/>
      <c r="X786" s="3"/>
      <c r="Y786" s="3"/>
      <c r="Z786" s="3"/>
      <c r="AA786" s="3"/>
      <c r="AB786" s="3"/>
    </row>
    <row r="787" spans="1:28" x14ac:dyDescent="0.2">
      <c r="A787" s="3">
        <v>14004</v>
      </c>
      <c r="B787" s="3" t="str">
        <f>VLOOKUP(A787,'QAQC ID Reference Page'!A$1:G$10999,2,FALSE)</f>
        <v>OBS0822</v>
      </c>
      <c r="C787" s="11">
        <f>VLOOKUP(A787,'QAQC ID Reference Page'!A$1:G$10999,3,FALSE)</f>
        <v>44782</v>
      </c>
      <c r="D787" s="12">
        <f>VLOOKUP(A787,'QAQC ID Reference Page'!A$1:G$10999,4,FALSE)</f>
        <v>0.33263888888888887</v>
      </c>
      <c r="E787" s="3">
        <f>VLOOKUP(A787,'QAQC ID Reference Page'!A$1:G$10999,5,FALSE)</f>
        <v>1027</v>
      </c>
      <c r="F787" s="3" t="str">
        <f>VLOOKUP(A787,'QAQC ID Reference Page'!A$2:G$10999,6,FALSE)</f>
        <v>E7C</v>
      </c>
      <c r="G787" s="3" t="str">
        <f>VLOOKUP(A787,'QAQC ID Reference Page'!A$2:G$10999,7,FALSE)</f>
        <v>S</v>
      </c>
      <c r="H787" s="3">
        <v>129</v>
      </c>
      <c r="I787" s="3">
        <v>140</v>
      </c>
      <c r="J787" s="3">
        <v>250</v>
      </c>
      <c r="K787" s="3">
        <v>0.25</v>
      </c>
      <c r="L787" s="3">
        <f t="shared" si="12"/>
        <v>44</v>
      </c>
      <c r="M787" s="3"/>
      <c r="N787" s="3"/>
      <c r="O787" s="3"/>
      <c r="P787" s="3"/>
      <c r="Q787" s="3"/>
      <c r="R787" s="3"/>
      <c r="S787" s="3"/>
      <c r="T787" s="3"/>
      <c r="U787" s="3"/>
      <c r="V787" s="3"/>
      <c r="W787" s="3"/>
      <c r="X787" s="3"/>
      <c r="Y787" s="3"/>
      <c r="Z787" s="3"/>
      <c r="AA787" s="3"/>
      <c r="AB787" s="3"/>
    </row>
    <row r="788" spans="1:28" x14ac:dyDescent="0.2">
      <c r="A788" s="10">
        <v>14100</v>
      </c>
      <c r="B788" s="3" t="str">
        <f>VLOOKUP(A788,'QAQC ID Reference Page'!A$1:G$10999,2,FALSE)</f>
        <v>OBS0822</v>
      </c>
      <c r="C788" s="11">
        <f>VLOOKUP(A788,'QAQC ID Reference Page'!A$1:G$10999,3,FALSE)</f>
        <v>44790</v>
      </c>
      <c r="D788" s="12">
        <f>VLOOKUP(A788,'QAQC ID Reference Page'!A$1:G$10999,4,FALSE)</f>
        <v>0.31597222222222221</v>
      </c>
      <c r="E788" s="3">
        <f>VLOOKUP(A788,'QAQC ID Reference Page'!A$1:G$10999,5,FALSE)</f>
        <v>1030</v>
      </c>
      <c r="F788" s="3" t="str">
        <f>VLOOKUP(A788,'QAQC ID Reference Page'!A$2:G$10999,6,FALSE)</f>
        <v>G6</v>
      </c>
      <c r="G788" s="3" t="str">
        <f>VLOOKUP(A788,'QAQC ID Reference Page'!A$2:G$10999,7,FALSE)</f>
        <v>S</v>
      </c>
      <c r="H788" s="10">
        <v>128</v>
      </c>
      <c r="I788" s="10">
        <v>134</v>
      </c>
      <c r="J788" s="10">
        <v>250</v>
      </c>
      <c r="K788" s="10">
        <v>0.25</v>
      </c>
      <c r="L788" s="10">
        <f t="shared" si="12"/>
        <v>24</v>
      </c>
      <c r="M788" s="10"/>
      <c r="N788" s="3"/>
      <c r="O788" s="10"/>
      <c r="P788" s="3"/>
      <c r="Q788" s="3"/>
      <c r="R788" s="3"/>
      <c r="S788" s="3"/>
      <c r="T788" s="3"/>
      <c r="U788" s="3"/>
      <c r="V788" s="3"/>
      <c r="W788" s="3"/>
      <c r="X788" s="3"/>
      <c r="Y788" s="3"/>
      <c r="Z788" s="3"/>
      <c r="AA788" s="3"/>
      <c r="AB788" s="3"/>
    </row>
    <row r="789" spans="1:28" x14ac:dyDescent="0.2">
      <c r="A789" s="10">
        <v>14101</v>
      </c>
      <c r="B789" s="3" t="str">
        <f>VLOOKUP(A789,'QAQC ID Reference Page'!A$1:G$10999,2,FALSE)</f>
        <v>OBS0822</v>
      </c>
      <c r="C789" s="11">
        <f>VLOOKUP(A789,'QAQC ID Reference Page'!A$1:G$10999,3,FALSE)</f>
        <v>44790</v>
      </c>
      <c r="D789" s="12">
        <f>VLOOKUP(A789,'QAQC ID Reference Page'!A$1:G$10999,4,FALSE)</f>
        <v>0.53125</v>
      </c>
      <c r="E789" s="3">
        <f>VLOOKUP(A789,'QAQC ID Reference Page'!A$1:G$10999,5,FALSE)</f>
        <v>1015</v>
      </c>
      <c r="F789" s="3" t="str">
        <f>VLOOKUP(A789,'QAQC ID Reference Page'!A$2:G$10999,6,FALSE)</f>
        <v>E6</v>
      </c>
      <c r="G789" s="3" t="str">
        <f>VLOOKUP(A789,'QAQC ID Reference Page'!A$2:G$10999,7,FALSE)</f>
        <v>S</v>
      </c>
      <c r="H789" s="10">
        <v>128</v>
      </c>
      <c r="I789" s="10">
        <v>130</v>
      </c>
      <c r="J789" s="10">
        <v>250</v>
      </c>
      <c r="K789" s="10">
        <v>0.25</v>
      </c>
      <c r="L789" s="10">
        <f t="shared" si="12"/>
        <v>8</v>
      </c>
      <c r="M789" s="10"/>
      <c r="N789" s="3"/>
      <c r="O789" s="10"/>
      <c r="P789" s="3"/>
      <c r="Q789" s="3"/>
      <c r="R789" s="3"/>
      <c r="S789" s="3"/>
      <c r="T789" s="3"/>
      <c r="U789" s="3"/>
      <c r="V789" s="3"/>
      <c r="W789" s="3"/>
      <c r="X789" s="3"/>
      <c r="Y789" s="3"/>
      <c r="Z789" s="3"/>
      <c r="AA789" s="3"/>
      <c r="AB789" s="3"/>
    </row>
    <row r="790" spans="1:28" x14ac:dyDescent="0.2">
      <c r="A790" s="10">
        <v>14102</v>
      </c>
      <c r="B790" s="3" t="str">
        <f>VLOOKUP(A790,'QAQC ID Reference Page'!A$1:G$10999,2,FALSE)</f>
        <v>OBS0822</v>
      </c>
      <c r="C790" s="11">
        <f>VLOOKUP(A790,'QAQC ID Reference Page'!A$1:G$10999,3,FALSE)</f>
        <v>44790</v>
      </c>
      <c r="D790" s="12">
        <f>VLOOKUP(A790,'QAQC ID Reference Page'!A$1:G$10999,4,FALSE)</f>
        <v>0.30277777777777776</v>
      </c>
      <c r="E790" s="3">
        <f>VLOOKUP(A790,'QAQC ID Reference Page'!A$1:G$10999,5,FALSE)</f>
        <v>1011</v>
      </c>
      <c r="F790" s="3" t="str">
        <f>VLOOKUP(A790,'QAQC ID Reference Page'!A$2:G$10999,6,FALSE)</f>
        <v>EFR</v>
      </c>
      <c r="G790" s="3" t="str">
        <f>VLOOKUP(A790,'QAQC ID Reference Page'!A$2:G$10999,7,FALSE)</f>
        <v>S</v>
      </c>
      <c r="H790" s="10">
        <v>128</v>
      </c>
      <c r="I790" s="10">
        <v>129</v>
      </c>
      <c r="J790" s="10">
        <v>250</v>
      </c>
      <c r="K790" s="10">
        <v>0.25</v>
      </c>
      <c r="L790" s="10">
        <f t="shared" si="12"/>
        <v>4</v>
      </c>
      <c r="M790" s="52" t="s">
        <v>774</v>
      </c>
      <c r="N790" s="3"/>
      <c r="O790" s="10"/>
      <c r="P790" s="3"/>
      <c r="Q790" s="3"/>
      <c r="R790" s="3"/>
      <c r="S790" s="3"/>
      <c r="T790" s="3"/>
      <c r="U790" s="3"/>
      <c r="V790" s="3"/>
      <c r="W790" s="3"/>
      <c r="X790" s="3"/>
      <c r="Y790" s="3"/>
      <c r="Z790" s="3"/>
      <c r="AA790" s="3"/>
      <c r="AB790" s="3"/>
    </row>
    <row r="791" spans="1:28" x14ac:dyDescent="0.2">
      <c r="A791" s="10">
        <v>14103</v>
      </c>
      <c r="B791" s="3" t="str">
        <f>VLOOKUP(A791,'QAQC ID Reference Page'!A$1:G$10999,2,FALSE)</f>
        <v>OBS0822</v>
      </c>
      <c r="C791" s="11">
        <f>VLOOKUP(A791,'QAQC ID Reference Page'!A$1:G$10999,3,FALSE)</f>
        <v>44790</v>
      </c>
      <c r="D791" s="12">
        <f>VLOOKUP(A791,'QAQC ID Reference Page'!A$1:G$10999,4,FALSE)</f>
        <v>0.30277777777777776</v>
      </c>
      <c r="E791" s="3">
        <f>VLOOKUP(A791,'QAQC ID Reference Page'!A$1:G$10999,5,FALSE)</f>
        <v>1018</v>
      </c>
      <c r="F791" s="3" t="str">
        <f>VLOOKUP(A791,'QAQC ID Reference Page'!A$2:G$10999,6,FALSE)</f>
        <v>EFR</v>
      </c>
      <c r="G791" s="3" t="str">
        <f>VLOOKUP(A791,'QAQC ID Reference Page'!A$2:G$10999,7,FALSE)</f>
        <v>B</v>
      </c>
      <c r="H791" s="10">
        <v>130</v>
      </c>
      <c r="I791" s="10">
        <v>134</v>
      </c>
      <c r="J791" s="10">
        <v>250</v>
      </c>
      <c r="K791" s="10">
        <v>0.25</v>
      </c>
      <c r="L791" s="10">
        <f t="shared" si="12"/>
        <v>16</v>
      </c>
      <c r="M791" s="10"/>
      <c r="N791" s="3"/>
      <c r="O791" s="10"/>
      <c r="P791" s="3"/>
      <c r="Q791" s="3"/>
      <c r="R791" s="3"/>
      <c r="S791" s="3"/>
      <c r="T791" s="3"/>
      <c r="U791" s="3"/>
      <c r="V791" s="3"/>
      <c r="W791" s="3"/>
      <c r="X791" s="3"/>
      <c r="Y791" s="3"/>
      <c r="Z791" s="3"/>
      <c r="AA791" s="3"/>
      <c r="AB791" s="3"/>
    </row>
    <row r="792" spans="1:28" x14ac:dyDescent="0.2">
      <c r="A792" s="10">
        <v>14104</v>
      </c>
      <c r="B792" s="3" t="str">
        <f>VLOOKUP(A792,'QAQC ID Reference Page'!A$1:G$10999,2,FALSE)</f>
        <v>OBS0822</v>
      </c>
      <c r="C792" s="11">
        <f>VLOOKUP(A792,'QAQC ID Reference Page'!A$1:G$10999,3,FALSE)</f>
        <v>44790</v>
      </c>
      <c r="D792" s="12">
        <f>VLOOKUP(A792,'QAQC ID Reference Page'!A$1:G$10999,4,FALSE)</f>
        <v>0.32777777777777778</v>
      </c>
      <c r="E792" s="3">
        <f>VLOOKUP(A792,'QAQC ID Reference Page'!A$1:G$10999,5,FALSE)</f>
        <v>1052</v>
      </c>
      <c r="F792" s="3" t="str">
        <f>VLOOKUP(A792,'QAQC ID Reference Page'!A$2:G$10999,6,FALSE)</f>
        <v>DR</v>
      </c>
      <c r="G792" s="3" t="str">
        <f>VLOOKUP(A792,'QAQC ID Reference Page'!A$2:G$10999,7,FALSE)</f>
        <v>S</v>
      </c>
      <c r="H792" s="10">
        <v>130</v>
      </c>
      <c r="I792" s="10">
        <v>131</v>
      </c>
      <c r="J792" s="10">
        <v>250</v>
      </c>
      <c r="K792" s="10">
        <v>0.25</v>
      </c>
      <c r="L792" s="10">
        <f t="shared" si="12"/>
        <v>4</v>
      </c>
      <c r="M792" s="10"/>
      <c r="N792" s="3"/>
      <c r="O792" s="10"/>
      <c r="P792" s="3"/>
      <c r="Q792" s="3"/>
      <c r="R792" s="3"/>
      <c r="S792" s="3"/>
      <c r="T792" s="3"/>
      <c r="U792" s="3"/>
      <c r="V792" s="3"/>
      <c r="W792" s="3"/>
      <c r="X792" s="3"/>
      <c r="Y792" s="3"/>
      <c r="Z792" s="3"/>
      <c r="AA792" s="3"/>
      <c r="AB792" s="3"/>
    </row>
    <row r="793" spans="1:28" x14ac:dyDescent="0.2">
      <c r="A793" s="10">
        <v>14105</v>
      </c>
      <c r="B793" s="3" t="str">
        <f>VLOOKUP(A793,'QAQC ID Reference Page'!A$1:G$10999,2,FALSE)</f>
        <v>OBS0822</v>
      </c>
      <c r="C793" s="11">
        <f>VLOOKUP(A793,'QAQC ID Reference Page'!A$1:G$10999,3,FALSE)</f>
        <v>44790</v>
      </c>
      <c r="D793" s="12">
        <f>VLOOKUP(A793,'QAQC ID Reference Page'!A$1:G$10999,4,FALSE)</f>
        <v>0.51944444444444449</v>
      </c>
      <c r="E793" s="3">
        <f>VLOOKUP(A793,'QAQC ID Reference Page'!A$1:G$10999,5,FALSE)</f>
        <v>1044</v>
      </c>
      <c r="F793" s="3" t="str">
        <f>VLOOKUP(A793,'QAQC ID Reference Page'!A$2:G$10999,6,FALSE)</f>
        <v>E7C</v>
      </c>
      <c r="G793" s="3" t="str">
        <f>VLOOKUP(A793,'QAQC ID Reference Page'!A$2:G$10999,7,FALSE)</f>
        <v>S</v>
      </c>
      <c r="H793" s="10">
        <v>131</v>
      </c>
      <c r="I793" s="10">
        <v>132</v>
      </c>
      <c r="J793" s="10">
        <v>250</v>
      </c>
      <c r="K793" s="10">
        <v>0.25</v>
      </c>
      <c r="L793" s="10">
        <f t="shared" si="12"/>
        <v>4</v>
      </c>
      <c r="M793" s="10"/>
      <c r="N793" s="3"/>
      <c r="O793" s="10"/>
      <c r="P793" s="3"/>
      <c r="Q793" s="3"/>
      <c r="R793" s="3"/>
      <c r="S793" s="3"/>
      <c r="T793" s="3"/>
      <c r="U793" s="3"/>
      <c r="V793" s="3"/>
      <c r="W793" s="3"/>
      <c r="X793" s="3"/>
      <c r="Y793" s="3"/>
      <c r="Z793" s="3"/>
      <c r="AA793" s="3"/>
      <c r="AB793" s="3"/>
    </row>
    <row r="794" spans="1:28" x14ac:dyDescent="0.2">
      <c r="A794" s="10">
        <v>14106</v>
      </c>
      <c r="B794" s="3" t="e">
        <f>VLOOKUP(A794,'QAQC ID Reference Page'!A$1:G$10999,2,FALSE)</f>
        <v>#N/A</v>
      </c>
      <c r="C794" s="11" t="e">
        <f>VLOOKUP(A794,'QAQC ID Reference Page'!A$1:G$10999,3,FALSE)</f>
        <v>#N/A</v>
      </c>
      <c r="D794" s="3" t="e">
        <f>VLOOKUP(A794,'QAQC ID Reference Page'!A$1:G$10999,4,FALSE)</f>
        <v>#N/A</v>
      </c>
      <c r="E794" s="3" t="e">
        <f>VLOOKUP(A794,'QAQC ID Reference Page'!A$1:G$10999,5,FALSE)</f>
        <v>#N/A</v>
      </c>
      <c r="F794" s="3" t="e">
        <f>VLOOKUP(A794,'QAQC ID Reference Page'!A$2:G$10999,6,FALSE)</f>
        <v>#N/A</v>
      </c>
      <c r="G794" s="3" t="e">
        <f>VLOOKUP(A794,'QAQC ID Reference Page'!A$2:G$10999,7,FALSE)</f>
        <v>#N/A</v>
      </c>
      <c r="H794" s="10">
        <v>129</v>
      </c>
      <c r="I794" s="10">
        <v>132</v>
      </c>
      <c r="J794" s="10">
        <v>250</v>
      </c>
      <c r="K794" s="10">
        <v>0.25</v>
      </c>
      <c r="L794" s="10">
        <f t="shared" si="12"/>
        <v>12</v>
      </c>
      <c r="M794" s="10"/>
      <c r="N794" s="3"/>
      <c r="O794" s="10"/>
      <c r="P794" s="3"/>
      <c r="Q794" s="3"/>
      <c r="R794" s="3"/>
      <c r="S794" s="3"/>
      <c r="T794" s="3"/>
      <c r="U794" s="3"/>
      <c r="V794" s="3"/>
      <c r="W794" s="3"/>
      <c r="X794" s="3"/>
      <c r="Y794" s="3"/>
      <c r="Z794" s="3"/>
      <c r="AA794" s="3"/>
      <c r="AB794" s="3"/>
    </row>
    <row r="795" spans="1:28" x14ac:dyDescent="0.2">
      <c r="A795" s="10">
        <v>14107</v>
      </c>
      <c r="B795" s="3" t="str">
        <f>VLOOKUP(A795,'QAQC ID Reference Page'!A$1:G$10999,2,FALSE)</f>
        <v>OBS0822</v>
      </c>
      <c r="C795" s="11">
        <f>VLOOKUP(A795,'QAQC ID Reference Page'!A$1:G$10999,3,FALSE)</f>
        <v>44790</v>
      </c>
      <c r="D795" s="12">
        <f>VLOOKUP(A795,'QAQC ID Reference Page'!A$1:G$10999,4,FALSE)</f>
        <v>0.3527777777777778</v>
      </c>
      <c r="E795" s="3">
        <f>VLOOKUP(A795,'QAQC ID Reference Page'!A$1:G$10999,5,FALSE)</f>
        <v>1036</v>
      </c>
      <c r="F795" s="3" t="str">
        <f>VLOOKUP(A795,'QAQC ID Reference Page'!A$2:G$10999,6,FALSE)</f>
        <v>MR</v>
      </c>
      <c r="G795" s="3" t="str">
        <f>VLOOKUP(A795,'QAQC ID Reference Page'!A$2:G$10999,7,FALSE)</f>
        <v>B</v>
      </c>
      <c r="H795" s="10">
        <v>133</v>
      </c>
      <c r="I795" s="10">
        <v>136</v>
      </c>
      <c r="J795" s="10">
        <v>250</v>
      </c>
      <c r="K795" s="10">
        <v>0.25</v>
      </c>
      <c r="L795" s="10">
        <f t="shared" si="12"/>
        <v>12</v>
      </c>
      <c r="M795" s="10"/>
      <c r="N795" s="3"/>
      <c r="O795" s="10"/>
      <c r="P795" s="3"/>
      <c r="Q795" s="3"/>
      <c r="R795" s="3"/>
      <c r="S795" s="3"/>
      <c r="T795" s="3"/>
      <c r="U795" s="3"/>
      <c r="V795" s="3"/>
      <c r="W795" s="3"/>
      <c r="X795" s="3"/>
      <c r="Y795" s="3"/>
      <c r="Z795" s="3"/>
      <c r="AA795" s="3"/>
      <c r="AB795" s="3"/>
    </row>
    <row r="796" spans="1:28" x14ac:dyDescent="0.2">
      <c r="A796" s="10">
        <v>14108</v>
      </c>
      <c r="B796" s="3" t="e">
        <f>VLOOKUP(A796,'QAQC ID Reference Page'!A$1:G$10999,2,FALSE)</f>
        <v>#N/A</v>
      </c>
      <c r="C796" s="11" t="e">
        <f>VLOOKUP(A796,'QAQC ID Reference Page'!A$1:G$10999,3,FALSE)</f>
        <v>#N/A</v>
      </c>
      <c r="D796" s="3" t="e">
        <f>VLOOKUP(A796,'QAQC ID Reference Page'!A$1:G$10999,4,FALSE)</f>
        <v>#N/A</v>
      </c>
      <c r="E796" s="3" t="e">
        <f>VLOOKUP(A796,'QAQC ID Reference Page'!A$1:G$10999,5,FALSE)</f>
        <v>#N/A</v>
      </c>
      <c r="F796" s="3" t="e">
        <f>VLOOKUP(A796,'QAQC ID Reference Page'!A$2:G$10999,6,FALSE)</f>
        <v>#N/A</v>
      </c>
      <c r="G796" s="3" t="e">
        <f>VLOOKUP(A796,'QAQC ID Reference Page'!A$2:G$10999,7,FALSE)</f>
        <v>#N/A</v>
      </c>
      <c r="H796" s="10">
        <v>126</v>
      </c>
      <c r="I796" s="10">
        <v>127</v>
      </c>
      <c r="J796" s="10">
        <v>250</v>
      </c>
      <c r="K796" s="10">
        <v>0.25</v>
      </c>
      <c r="L796" s="10">
        <f t="shared" si="12"/>
        <v>4</v>
      </c>
      <c r="M796" s="10"/>
      <c r="N796" s="3"/>
      <c r="O796" s="10"/>
      <c r="P796" s="3"/>
      <c r="Q796" s="3"/>
      <c r="R796" s="3"/>
      <c r="S796" s="3"/>
      <c r="T796" s="3"/>
      <c r="U796" s="3"/>
      <c r="V796" s="3"/>
      <c r="W796" s="3"/>
      <c r="X796" s="3"/>
      <c r="Y796" s="3"/>
      <c r="Z796" s="3"/>
      <c r="AA796" s="3"/>
      <c r="AB796" s="3"/>
    </row>
    <row r="797" spans="1:28" x14ac:dyDescent="0.2">
      <c r="A797" s="10">
        <v>14109</v>
      </c>
      <c r="B797" s="3" t="str">
        <f>VLOOKUP(A797,'QAQC ID Reference Page'!A$1:G$10999,2,FALSE)</f>
        <v>OBS0822</v>
      </c>
      <c r="C797" s="11">
        <f>VLOOKUP(A797,'QAQC ID Reference Page'!A$1:G$10999,3,FALSE)</f>
        <v>44790</v>
      </c>
      <c r="D797" s="12">
        <f>VLOOKUP(A797,'QAQC ID Reference Page'!A$1:G$10999,4,FALSE)</f>
        <v>0.37291666666666667</v>
      </c>
      <c r="E797" s="3">
        <f>VLOOKUP(A797,'QAQC ID Reference Page'!A$1:G$10999,5,FALSE)</f>
        <v>1026</v>
      </c>
      <c r="F797" s="3" t="str">
        <f>VLOOKUP(A797,'QAQC ID Reference Page'!A$2:G$10999,6,FALSE)</f>
        <v>TR-UP</v>
      </c>
      <c r="G797" s="3" t="str">
        <f>VLOOKUP(A797,'QAQC ID Reference Page'!A$2:G$10999,7,FALSE)</f>
        <v>S</v>
      </c>
      <c r="H797" s="10">
        <v>124</v>
      </c>
      <c r="I797" s="10">
        <v>125</v>
      </c>
      <c r="J797" s="10">
        <v>250</v>
      </c>
      <c r="K797" s="10">
        <v>0.25</v>
      </c>
      <c r="L797" s="10">
        <f t="shared" si="12"/>
        <v>4</v>
      </c>
      <c r="M797" s="10"/>
      <c r="N797" s="3"/>
      <c r="O797" s="10"/>
      <c r="P797" s="3"/>
      <c r="Q797" s="3"/>
      <c r="R797" s="3"/>
      <c r="S797" s="3"/>
      <c r="T797" s="3"/>
      <c r="U797" s="3"/>
      <c r="V797" s="3"/>
      <c r="W797" s="3"/>
      <c r="X797" s="3"/>
      <c r="Y797" s="3"/>
      <c r="Z797" s="3"/>
      <c r="AA797" s="3"/>
      <c r="AB797" s="3"/>
    </row>
    <row r="798" spans="1:28" x14ac:dyDescent="0.2">
      <c r="A798" s="10">
        <v>14110</v>
      </c>
      <c r="B798" s="3" t="str">
        <f>VLOOKUP(A798,'QAQC ID Reference Page'!A$1:G$10999,2,FALSE)</f>
        <v>OBS0822</v>
      </c>
      <c r="C798" s="11">
        <f>VLOOKUP(A798,'QAQC ID Reference Page'!A$1:G$10999,3,FALSE)</f>
        <v>44790</v>
      </c>
      <c r="D798" s="12">
        <f>VLOOKUP(A798,'QAQC ID Reference Page'!A$1:G$10999,4,FALSE)</f>
        <v>0.51944444444444449</v>
      </c>
      <c r="E798" s="3">
        <f>VLOOKUP(A798,'QAQC ID Reference Page'!A$1:G$10999,5,FALSE)</f>
        <v>1024</v>
      </c>
      <c r="F798" s="3" t="str">
        <f>VLOOKUP(A798,'QAQC ID Reference Page'!A$2:G$10999,6,FALSE)</f>
        <v>E7C</v>
      </c>
      <c r="G798" s="3" t="str">
        <f>VLOOKUP(A798,'QAQC ID Reference Page'!A$2:G$10999,7,FALSE)</f>
        <v>B</v>
      </c>
      <c r="H798" s="10">
        <v>124</v>
      </c>
      <c r="I798" s="10">
        <v>128</v>
      </c>
      <c r="J798" s="10">
        <v>250</v>
      </c>
      <c r="K798" s="10">
        <v>0.25</v>
      </c>
      <c r="L798" s="10">
        <f t="shared" si="12"/>
        <v>16</v>
      </c>
      <c r="M798" s="10"/>
      <c r="N798" s="3"/>
      <c r="O798" s="10"/>
      <c r="P798" s="3"/>
      <c r="Q798" s="3"/>
      <c r="R798" s="3"/>
      <c r="S798" s="3"/>
      <c r="T798" s="3"/>
      <c r="U798" s="3"/>
      <c r="V798" s="3"/>
      <c r="W798" s="3"/>
      <c r="X798" s="3"/>
      <c r="Y798" s="3"/>
      <c r="Z798" s="3"/>
      <c r="AA798" s="3"/>
      <c r="AB798" s="3"/>
    </row>
    <row r="799" spans="1:28" x14ac:dyDescent="0.2">
      <c r="A799" s="10">
        <v>14111</v>
      </c>
      <c r="B799" s="3" t="str">
        <f>VLOOKUP(A799,'QAQC ID Reference Page'!A$1:G$10999,2,FALSE)</f>
        <v>OBS0822</v>
      </c>
      <c r="C799" s="11">
        <f>VLOOKUP(A799,'QAQC ID Reference Page'!A$1:G$10999,3,FALSE)</f>
        <v>44790</v>
      </c>
      <c r="D799" s="12">
        <f>VLOOKUP(A799,'QAQC ID Reference Page'!A$1:G$10999,4,FALSE)</f>
        <v>0.38263888888888886</v>
      </c>
      <c r="E799" s="3">
        <f>VLOOKUP(A799,'QAQC ID Reference Page'!A$1:G$10999,5,FALSE)</f>
        <v>1042</v>
      </c>
      <c r="F799" s="3" t="str">
        <f>VLOOKUP(A799,'QAQC ID Reference Page'!A$2:G$10999,6,FALSE)</f>
        <v>AR</v>
      </c>
      <c r="G799" s="3" t="str">
        <f>VLOOKUP(A799,'QAQC ID Reference Page'!A$2:G$10999,7,FALSE)</f>
        <v>S</v>
      </c>
      <c r="H799" s="10">
        <v>125</v>
      </c>
      <c r="I799" s="10">
        <v>126</v>
      </c>
      <c r="J799" s="10">
        <v>250</v>
      </c>
      <c r="K799" s="10">
        <v>0.25</v>
      </c>
      <c r="L799" s="10">
        <f t="shared" si="12"/>
        <v>4</v>
      </c>
      <c r="M799" s="10"/>
      <c r="N799" s="3"/>
      <c r="O799" s="10"/>
      <c r="P799" s="3"/>
      <c r="Q799" s="3"/>
      <c r="R799" s="3"/>
      <c r="S799" s="3"/>
      <c r="T799" s="3"/>
      <c r="U799" s="3"/>
      <c r="V799" s="3"/>
      <c r="W799" s="3"/>
      <c r="X799" s="3"/>
      <c r="Y799" s="3"/>
      <c r="Z799" s="3"/>
      <c r="AA799" s="3"/>
      <c r="AB799" s="3"/>
    </row>
    <row r="800" spans="1:28" x14ac:dyDescent="0.2">
      <c r="A800" s="10">
        <v>14112</v>
      </c>
      <c r="B800" s="3" t="str">
        <f>VLOOKUP(A800,'QAQC ID Reference Page'!A$1:G$10999,2,FALSE)</f>
        <v>OBS0822</v>
      </c>
      <c r="C800" s="11">
        <f>VLOOKUP(A800,'QAQC ID Reference Page'!A$1:G$10999,3,FALSE)</f>
        <v>44790</v>
      </c>
      <c r="D800" s="12">
        <f>VLOOKUP(A800,'QAQC ID Reference Page'!A$1:G$10999,4,FALSE)</f>
        <v>0.40347222222222223</v>
      </c>
      <c r="E800" s="3">
        <f>VLOOKUP(A800,'QAQC ID Reference Page'!A$1:G$10999,5,FALSE)</f>
        <v>1028</v>
      </c>
      <c r="F800" s="3" t="str">
        <f>VLOOKUP(A800,'QAQC ID Reference Page'!A$2:G$10999,6,FALSE)</f>
        <v>I9</v>
      </c>
      <c r="G800" s="3" t="str">
        <f>VLOOKUP(A800,'QAQC ID Reference Page'!A$2:G$10999,7,FALSE)</f>
        <v>S</v>
      </c>
      <c r="H800" s="10">
        <v>127</v>
      </c>
      <c r="I800" s="10">
        <v>130</v>
      </c>
      <c r="J800" s="10">
        <v>250</v>
      </c>
      <c r="K800" s="10">
        <v>0.25</v>
      </c>
      <c r="L800" s="10">
        <f t="shared" si="12"/>
        <v>12</v>
      </c>
      <c r="M800" s="10"/>
      <c r="N800" s="3"/>
      <c r="O800" s="10"/>
      <c r="P800" s="3"/>
      <c r="Q800" s="3"/>
      <c r="R800" s="3"/>
      <c r="S800" s="3"/>
      <c r="T800" s="3"/>
      <c r="U800" s="3"/>
      <c r="V800" s="3"/>
      <c r="W800" s="3"/>
      <c r="X800" s="3"/>
      <c r="Y800" s="3"/>
      <c r="Z800" s="3"/>
      <c r="AA800" s="3"/>
      <c r="AB800" s="3"/>
    </row>
    <row r="801" spans="1:28" x14ac:dyDescent="0.2">
      <c r="A801" s="10">
        <v>14113</v>
      </c>
      <c r="B801" s="3" t="str">
        <f>VLOOKUP(A801,'QAQC ID Reference Page'!A$1:G$10999,2,FALSE)</f>
        <v>OBS0822</v>
      </c>
      <c r="C801" s="11">
        <f>VLOOKUP(A801,'QAQC ID Reference Page'!A$1:G$10999,3,FALSE)</f>
        <v>44790</v>
      </c>
      <c r="D801" s="12">
        <f>VLOOKUP(A801,'QAQC ID Reference Page'!A$1:G$10999,4,FALSE)</f>
        <v>0.39097222222222222</v>
      </c>
      <c r="E801" s="3">
        <f>VLOOKUP(A801,'QAQC ID Reference Page'!A$1:G$10999,5,FALSE)</f>
        <v>1021</v>
      </c>
      <c r="F801" s="3" t="str">
        <f>VLOOKUP(A801,'QAQC ID Reference Page'!A$2:G$10999,6,FALSE)</f>
        <v>BR</v>
      </c>
      <c r="G801" s="3" t="str">
        <f>VLOOKUP(A801,'QAQC ID Reference Page'!A$2:G$10999,7,FALSE)</f>
        <v>S</v>
      </c>
      <c r="H801" s="10">
        <v>128</v>
      </c>
      <c r="I801" s="10">
        <v>130</v>
      </c>
      <c r="J801" s="10">
        <v>250</v>
      </c>
      <c r="K801" s="10">
        <v>0.25</v>
      </c>
      <c r="L801" s="10">
        <f t="shared" si="12"/>
        <v>8</v>
      </c>
      <c r="M801" s="10"/>
      <c r="N801" s="3"/>
      <c r="O801" s="10"/>
      <c r="P801" s="3"/>
      <c r="Q801" s="3"/>
      <c r="R801" s="3"/>
      <c r="S801" s="3"/>
      <c r="T801" s="3"/>
      <c r="U801" s="3"/>
      <c r="V801" s="3"/>
      <c r="W801" s="3"/>
      <c r="X801" s="3"/>
      <c r="Y801" s="3"/>
      <c r="Z801" s="3"/>
      <c r="AA801" s="3"/>
      <c r="AB801" s="3"/>
    </row>
    <row r="802" spans="1:28" x14ac:dyDescent="0.2">
      <c r="A802" s="10">
        <v>14114</v>
      </c>
      <c r="B802" s="3" t="str">
        <f>VLOOKUP(A802,'QAQC ID Reference Page'!A$1:G$10999,2,FALSE)</f>
        <v>OBS0822</v>
      </c>
      <c r="C802" s="11">
        <f>VLOOKUP(A802,'QAQC ID Reference Page'!A$1:G$10999,3,FALSE)</f>
        <v>44790</v>
      </c>
      <c r="D802" s="12">
        <f>VLOOKUP(A802,'QAQC ID Reference Page'!A$1:G$10999,4,FALSE)</f>
        <v>0.4152777777777778</v>
      </c>
      <c r="E802" s="3">
        <f>VLOOKUP(A802,'QAQC ID Reference Page'!A$1:G$10999,5,FALSE)</f>
        <v>1012</v>
      </c>
      <c r="F802" s="3" t="str">
        <f>VLOOKUP(A802,'QAQC ID Reference Page'!A$2:G$10999,6,FALSE)</f>
        <v>I7C</v>
      </c>
      <c r="G802" s="3" t="str">
        <f>VLOOKUP(A802,'QAQC ID Reference Page'!A$2:G$10999,7,FALSE)</f>
        <v>B</v>
      </c>
      <c r="H802" s="10">
        <v>126</v>
      </c>
      <c r="I802" s="10">
        <v>128</v>
      </c>
      <c r="J802" s="10">
        <v>250</v>
      </c>
      <c r="K802" s="10">
        <v>0.25</v>
      </c>
      <c r="L802" s="10">
        <f t="shared" si="12"/>
        <v>8</v>
      </c>
      <c r="M802" s="52" t="s">
        <v>774</v>
      </c>
      <c r="N802" s="3"/>
      <c r="O802" s="10"/>
      <c r="P802" s="3"/>
      <c r="Q802" s="3"/>
      <c r="R802" s="3"/>
      <c r="S802" s="3"/>
      <c r="T802" s="3"/>
      <c r="U802" s="3"/>
      <c r="V802" s="3"/>
      <c r="W802" s="3"/>
      <c r="X802" s="3"/>
      <c r="Y802" s="3"/>
      <c r="Z802" s="3"/>
      <c r="AA802" s="3"/>
      <c r="AB802" s="3"/>
    </row>
    <row r="803" spans="1:28" x14ac:dyDescent="0.2">
      <c r="A803" s="10">
        <v>14115</v>
      </c>
      <c r="B803" s="3" t="str">
        <f>VLOOKUP(A803,'QAQC ID Reference Page'!A$1:G$10999,2,FALSE)</f>
        <v>OBS0822</v>
      </c>
      <c r="C803" s="11">
        <f>VLOOKUP(A803,'QAQC ID Reference Page'!A$1:G$10999,3,FALSE)</f>
        <v>44790</v>
      </c>
      <c r="D803" s="12">
        <f>VLOOKUP(A803,'QAQC ID Reference Page'!A$1:G$10999,4,FALSE)</f>
        <v>0.40347222222222223</v>
      </c>
      <c r="E803" s="3">
        <f>VLOOKUP(A803,'QAQC ID Reference Page'!A$1:G$10999,5,FALSE)</f>
        <v>1004</v>
      </c>
      <c r="F803" s="3" t="str">
        <f>VLOOKUP(A803,'QAQC ID Reference Page'!A$2:G$10999,6,FALSE)</f>
        <v>I9</v>
      </c>
      <c r="G803" s="3" t="str">
        <f>VLOOKUP(A803,'QAQC ID Reference Page'!A$2:G$10999,7,FALSE)</f>
        <v>B</v>
      </c>
      <c r="H803" s="10">
        <v>128</v>
      </c>
      <c r="I803" s="10">
        <v>133</v>
      </c>
      <c r="J803" s="10">
        <v>250</v>
      </c>
      <c r="K803" s="10">
        <v>0.25</v>
      </c>
      <c r="L803" s="10">
        <f t="shared" si="12"/>
        <v>20</v>
      </c>
      <c r="M803" s="10"/>
      <c r="N803" s="3"/>
      <c r="O803" s="10"/>
      <c r="P803" s="3"/>
      <c r="Q803" s="3"/>
      <c r="R803" s="3"/>
      <c r="S803" s="3"/>
      <c r="T803" s="3"/>
      <c r="U803" s="3"/>
      <c r="V803" s="3"/>
      <c r="W803" s="3"/>
      <c r="X803" s="3"/>
      <c r="Y803" s="3"/>
      <c r="Z803" s="3"/>
      <c r="AA803" s="3"/>
      <c r="AB803" s="3"/>
    </row>
    <row r="804" spans="1:28" x14ac:dyDescent="0.2">
      <c r="A804" s="10">
        <v>14116</v>
      </c>
      <c r="B804" s="3" t="str">
        <f>VLOOKUP(A804,'QAQC ID Reference Page'!A$1:G$10999,2,FALSE)</f>
        <v>OBS0822</v>
      </c>
      <c r="C804" s="11">
        <f>VLOOKUP(A804,'QAQC ID Reference Page'!A$1:G$10999,3,FALSE)</f>
        <v>44790</v>
      </c>
      <c r="D804" s="12">
        <f>VLOOKUP(A804,'QAQC ID Reference Page'!A$1:G$10999,4,FALSE)</f>
        <v>0.46388888888888891</v>
      </c>
      <c r="E804" s="3">
        <f>VLOOKUP(A804,'QAQC ID Reference Page'!A$1:G$10999,5,FALSE)</f>
        <v>1003</v>
      </c>
      <c r="F804" s="3" t="str">
        <f>VLOOKUP(A804,'QAQC ID Reference Page'!A$2:G$10999,6,FALSE)</f>
        <v>G7C</v>
      </c>
      <c r="G804" s="3" t="str">
        <f>VLOOKUP(A804,'QAQC ID Reference Page'!A$2:G$10999,7,FALSE)</f>
        <v>B</v>
      </c>
      <c r="H804" s="10">
        <v>126</v>
      </c>
      <c r="I804" s="10">
        <v>129</v>
      </c>
      <c r="J804" s="10">
        <v>250</v>
      </c>
      <c r="K804" s="10">
        <v>0.25</v>
      </c>
      <c r="L804" s="10">
        <f t="shared" si="12"/>
        <v>12</v>
      </c>
      <c r="M804" s="10"/>
      <c r="N804" s="3"/>
      <c r="O804" s="10"/>
      <c r="P804" s="3"/>
      <c r="Q804" s="3"/>
      <c r="R804" s="3"/>
      <c r="S804" s="3"/>
      <c r="T804" s="3"/>
      <c r="U804" s="3"/>
      <c r="V804" s="3"/>
      <c r="W804" s="3"/>
      <c r="X804" s="3"/>
      <c r="Y804" s="3"/>
      <c r="Z804" s="3"/>
      <c r="AA804" s="3"/>
      <c r="AB804" s="3"/>
    </row>
    <row r="805" spans="1:28" x14ac:dyDescent="0.2">
      <c r="A805" s="10">
        <v>14117</v>
      </c>
      <c r="B805" s="3" t="str">
        <f>VLOOKUP(A805,'QAQC ID Reference Page'!A$1:G$10999,2,FALSE)</f>
        <v>OBS0822</v>
      </c>
      <c r="C805" s="11">
        <f>VLOOKUP(A805,'QAQC ID Reference Page'!A$1:G$10999,3,FALSE)</f>
        <v>44790</v>
      </c>
      <c r="D805" s="12">
        <f>VLOOKUP(A805,'QAQC ID Reference Page'!A$1:G$10999,4,FALSE)</f>
        <v>0.45069444444444445</v>
      </c>
      <c r="E805" s="3">
        <f>VLOOKUP(A805,'QAQC ID Reference Page'!A$1:G$10999,5,FALSE)</f>
        <v>1001</v>
      </c>
      <c r="F805" s="3" t="str">
        <f>VLOOKUP(A805,'QAQC ID Reference Page'!A$2:G$10999,6,FALSE)</f>
        <v>G9</v>
      </c>
      <c r="G805" s="3" t="str">
        <f>VLOOKUP(A805,'QAQC ID Reference Page'!A$2:G$10999,7,FALSE)</f>
        <v>S</v>
      </c>
      <c r="H805" s="10">
        <v>125</v>
      </c>
      <c r="I805" s="10">
        <v>126</v>
      </c>
      <c r="J805" s="10">
        <v>250</v>
      </c>
      <c r="K805" s="10">
        <v>0.25</v>
      </c>
      <c r="L805" s="10">
        <f t="shared" si="12"/>
        <v>4</v>
      </c>
      <c r="M805" s="10"/>
      <c r="N805" s="3"/>
      <c r="O805" s="10"/>
      <c r="P805" s="3"/>
      <c r="Q805" s="3"/>
      <c r="R805" s="3"/>
      <c r="S805" s="3"/>
      <c r="T805" s="3"/>
      <c r="U805" s="3"/>
      <c r="V805" s="3"/>
      <c r="W805" s="3"/>
      <c r="X805" s="3"/>
      <c r="Y805" s="3"/>
      <c r="Z805" s="3"/>
      <c r="AA805" s="3"/>
      <c r="AB805" s="3"/>
    </row>
    <row r="806" spans="1:28" x14ac:dyDescent="0.2">
      <c r="A806" s="10">
        <v>14118</v>
      </c>
      <c r="B806" s="3" t="str">
        <f>VLOOKUP(A806,'QAQC ID Reference Page'!A$1:G$10999,2,FALSE)</f>
        <v>OBS0822</v>
      </c>
      <c r="C806" s="11">
        <f>VLOOKUP(A806,'QAQC ID Reference Page'!A$1:G$10999,3,FALSE)</f>
        <v>44790</v>
      </c>
      <c r="D806" s="12">
        <f>VLOOKUP(A806,'QAQC ID Reference Page'!A$1:G$10999,4,FALSE)</f>
        <v>0.46388888888888891</v>
      </c>
      <c r="E806" s="3">
        <f>VLOOKUP(A806,'QAQC ID Reference Page'!A$1:G$10999,5,FALSE)</f>
        <v>1006</v>
      </c>
      <c r="F806" s="3" t="str">
        <f>VLOOKUP(A806,'QAQC ID Reference Page'!A$2:G$10999,6,FALSE)</f>
        <v>G7C</v>
      </c>
      <c r="G806" s="3" t="str">
        <f>VLOOKUP(A806,'QAQC ID Reference Page'!A$2:G$10999,7,FALSE)</f>
        <v>S</v>
      </c>
      <c r="H806" s="10">
        <v>126</v>
      </c>
      <c r="I806" s="10">
        <v>131</v>
      </c>
      <c r="J806" s="10">
        <v>250</v>
      </c>
      <c r="K806" s="10">
        <v>0.25</v>
      </c>
      <c r="L806" s="10">
        <f t="shared" si="12"/>
        <v>20</v>
      </c>
      <c r="M806" s="10"/>
      <c r="N806" s="3"/>
      <c r="O806" s="10"/>
      <c r="P806" s="3"/>
      <c r="Q806" s="3"/>
      <c r="R806" s="3"/>
      <c r="S806" s="3"/>
      <c r="T806" s="3"/>
      <c r="U806" s="3"/>
      <c r="V806" s="3"/>
      <c r="W806" s="3"/>
      <c r="X806" s="3"/>
      <c r="Y806" s="3"/>
      <c r="Z806" s="3"/>
      <c r="AA806" s="3"/>
      <c r="AB806" s="3"/>
    </row>
    <row r="807" spans="1:28" x14ac:dyDescent="0.2">
      <c r="A807" s="10">
        <v>14119</v>
      </c>
      <c r="B807" s="3" t="e">
        <f>VLOOKUP(A807,'QAQC ID Reference Page'!A$1:G$10999,2,FALSE)</f>
        <v>#N/A</v>
      </c>
      <c r="C807" s="11" t="e">
        <f>VLOOKUP(A807,'QAQC ID Reference Page'!A$1:G$10999,3,FALSE)</f>
        <v>#N/A</v>
      </c>
      <c r="D807" s="3" t="e">
        <f>VLOOKUP(A807,'QAQC ID Reference Page'!A$1:G$10999,4,FALSE)</f>
        <v>#N/A</v>
      </c>
      <c r="E807" s="3" t="e">
        <f>VLOOKUP(A807,'QAQC ID Reference Page'!A$1:G$10999,5,FALSE)</f>
        <v>#N/A</v>
      </c>
      <c r="F807" s="3" t="e">
        <f>VLOOKUP(A807,'QAQC ID Reference Page'!A$2:G$10999,6,FALSE)</f>
        <v>#N/A</v>
      </c>
      <c r="G807" s="3" t="e">
        <f>VLOOKUP(A807,'QAQC ID Reference Page'!A$2:G$10999,7,FALSE)</f>
        <v>#N/A</v>
      </c>
      <c r="H807" s="10">
        <v>128</v>
      </c>
      <c r="I807" s="10">
        <v>139</v>
      </c>
      <c r="J807" s="10">
        <v>250</v>
      </c>
      <c r="K807" s="10">
        <v>0.25</v>
      </c>
      <c r="L807" s="10">
        <f t="shared" si="12"/>
        <v>44</v>
      </c>
      <c r="M807" s="10"/>
      <c r="N807" s="3"/>
      <c r="O807" s="10"/>
      <c r="P807" s="3"/>
      <c r="Q807" s="3"/>
      <c r="R807" s="3"/>
      <c r="S807" s="3"/>
      <c r="T807" s="3"/>
      <c r="U807" s="3"/>
      <c r="V807" s="3"/>
      <c r="W807" s="3"/>
      <c r="X807" s="3"/>
      <c r="Y807" s="3"/>
      <c r="Z807" s="3"/>
      <c r="AA807" s="3"/>
      <c r="AB807" s="3"/>
    </row>
    <row r="808" spans="1:28" x14ac:dyDescent="0.2">
      <c r="A808" s="10">
        <v>14120</v>
      </c>
      <c r="B808" s="3" t="str">
        <f>VLOOKUP(A808,'QAQC ID Reference Page'!A$1:G$10999,2,FALSE)</f>
        <v>OBS0822</v>
      </c>
      <c r="C808" s="11">
        <f>VLOOKUP(A808,'QAQC ID Reference Page'!A$1:G$10999,3,FALSE)</f>
        <v>44790</v>
      </c>
      <c r="D808" s="12">
        <f>VLOOKUP(A808,'QAQC ID Reference Page'!A$1:G$10999,4,FALSE)</f>
        <v>0.4152777777777778</v>
      </c>
      <c r="E808" s="3">
        <f>VLOOKUP(A808,'QAQC ID Reference Page'!A$1:G$10999,5,FALSE)</f>
        <v>1040</v>
      </c>
      <c r="F808" s="3" t="str">
        <f>VLOOKUP(A808,'QAQC ID Reference Page'!A$2:G$10999,6,FALSE)</f>
        <v>I7C</v>
      </c>
      <c r="G808" s="3" t="str">
        <f>VLOOKUP(A808,'QAQC ID Reference Page'!A$2:G$10999,7,FALSE)</f>
        <v>S</v>
      </c>
      <c r="H808" s="10">
        <v>127</v>
      </c>
      <c r="I808" s="10">
        <v>131</v>
      </c>
      <c r="J808" s="10">
        <v>250</v>
      </c>
      <c r="K808" s="10">
        <v>0.25</v>
      </c>
      <c r="L808" s="10">
        <f t="shared" si="12"/>
        <v>16</v>
      </c>
      <c r="M808" s="10"/>
      <c r="N808" s="3"/>
      <c r="O808" s="10"/>
      <c r="P808" s="3"/>
      <c r="Q808" s="3"/>
      <c r="R808" s="3"/>
      <c r="S808" s="3"/>
      <c r="T808" s="3"/>
      <c r="U808" s="3"/>
      <c r="V808" s="3"/>
      <c r="W808" s="3"/>
      <c r="X808" s="3"/>
      <c r="Y808" s="3"/>
      <c r="Z808" s="3"/>
      <c r="AA808" s="3"/>
      <c r="AB808" s="3"/>
    </row>
    <row r="809" spans="1:28" x14ac:dyDescent="0.2">
      <c r="A809" s="10">
        <v>14121</v>
      </c>
      <c r="B809" s="3" t="str">
        <f>VLOOKUP(A809,'QAQC ID Reference Page'!A$1:G$10999,2,FALSE)</f>
        <v>OBS0822</v>
      </c>
      <c r="C809" s="11">
        <f>VLOOKUP(A809,'QAQC ID Reference Page'!A$1:G$10999,3,FALSE)</f>
        <v>44792</v>
      </c>
      <c r="D809" s="12">
        <f>VLOOKUP(A809,'QAQC ID Reference Page'!A$1:G$10999,4,FALSE)</f>
        <v>0.44305555555555554</v>
      </c>
      <c r="E809" s="3">
        <f>VLOOKUP(A809,'QAQC ID Reference Page'!A$1:G$10999,5,FALSE)</f>
        <v>1005</v>
      </c>
      <c r="F809" s="3" t="str">
        <f>VLOOKUP(A809,'QAQC ID Reference Page'!A$2:G$10999,6,FALSE)</f>
        <v>C7C</v>
      </c>
      <c r="G809" s="3" t="str">
        <f>VLOOKUP(A809,'QAQC ID Reference Page'!A$2:G$10999,7,FALSE)</f>
        <v>S</v>
      </c>
      <c r="H809" s="10">
        <v>127</v>
      </c>
      <c r="I809" s="10">
        <v>133</v>
      </c>
      <c r="J809" s="10">
        <v>250</v>
      </c>
      <c r="K809" s="10">
        <v>0.25</v>
      </c>
      <c r="L809" s="10">
        <f t="shared" si="12"/>
        <v>24</v>
      </c>
      <c r="M809" s="52" t="s">
        <v>775</v>
      </c>
      <c r="N809" s="3"/>
      <c r="O809" s="10"/>
      <c r="P809" s="3"/>
      <c r="Q809" s="3"/>
      <c r="R809" s="3"/>
      <c r="S809" s="3"/>
      <c r="T809" s="3"/>
      <c r="U809" s="3"/>
      <c r="V809" s="3"/>
      <c r="W809" s="3"/>
      <c r="X809" s="3"/>
      <c r="Y809" s="3"/>
      <c r="Z809" s="3"/>
      <c r="AA809" s="3"/>
      <c r="AB809" s="3"/>
    </row>
    <row r="810" spans="1:28" x14ac:dyDescent="0.2">
      <c r="A810" s="10">
        <v>14122</v>
      </c>
      <c r="B810" s="3" t="str">
        <f>VLOOKUP(A810,'QAQC ID Reference Page'!A$1:G$10999,2,FALSE)</f>
        <v>OBS0822</v>
      </c>
      <c r="C810" s="11">
        <f>VLOOKUP(A810,'QAQC ID Reference Page'!A$1:G$10999,3,FALSE)</f>
        <v>44792</v>
      </c>
      <c r="D810" s="12">
        <f>VLOOKUP(A810,'QAQC ID Reference Page'!A$1:G$10999,4,FALSE)</f>
        <v>0.37638888888888888</v>
      </c>
      <c r="E810" s="3">
        <f>VLOOKUP(A810,'QAQC ID Reference Page'!A$1:G$10999,5,FALSE)</f>
        <v>1004</v>
      </c>
      <c r="F810" s="3" t="str">
        <f>VLOOKUP(A810,'QAQC ID Reference Page'!A$2:G$10999,6,FALSE)</f>
        <v>WB</v>
      </c>
      <c r="G810" s="3" t="str">
        <f>VLOOKUP(A810,'QAQC ID Reference Page'!A$2:G$10999,7,FALSE)</f>
        <v>B</v>
      </c>
      <c r="H810" s="10">
        <v>125</v>
      </c>
      <c r="I810" s="10">
        <v>136</v>
      </c>
      <c r="J810" s="10">
        <v>200</v>
      </c>
      <c r="K810" s="10">
        <v>0.2</v>
      </c>
      <c r="L810" s="10">
        <f t="shared" si="12"/>
        <v>55</v>
      </c>
      <c r="M810" s="10"/>
      <c r="N810" s="3"/>
      <c r="O810" s="10"/>
      <c r="P810" s="3"/>
      <c r="Q810" s="3"/>
      <c r="R810" s="3"/>
      <c r="S810" s="3"/>
      <c r="T810" s="3"/>
      <c r="U810" s="3"/>
      <c r="V810" s="3"/>
      <c r="W810" s="3"/>
      <c r="X810" s="3"/>
      <c r="Y810" s="3"/>
      <c r="Z810" s="3"/>
      <c r="AA810" s="3"/>
      <c r="AB810" s="3"/>
    </row>
    <row r="811" spans="1:28" x14ac:dyDescent="0.2">
      <c r="A811" s="10">
        <v>14123</v>
      </c>
      <c r="B811" s="3" t="str">
        <f>VLOOKUP(A811,'QAQC ID Reference Page'!A$1:G$10999,2,FALSE)</f>
        <v>OBS0822</v>
      </c>
      <c r="C811" s="11">
        <f>VLOOKUP(A811,'QAQC ID Reference Page'!A$1:G$10999,3,FALSE)</f>
        <v>44792</v>
      </c>
      <c r="D811" s="12">
        <f>VLOOKUP(A811,'QAQC ID Reference Page'!A$1:G$10999,4,FALSE)</f>
        <v>0.47152777777777777</v>
      </c>
      <c r="E811" s="3">
        <f>VLOOKUP(A811,'QAQC ID Reference Page'!A$1:G$10999,5,FALSE)</f>
        <v>1003</v>
      </c>
      <c r="F811" s="3" t="str">
        <f>VLOOKUP(A811,'QAQC ID Reference Page'!A$2:G$10999,6,FALSE)</f>
        <v>C5-1</v>
      </c>
      <c r="G811" s="3" t="str">
        <f>VLOOKUP(A811,'QAQC ID Reference Page'!A$2:G$10999,7,FALSE)</f>
        <v>S</v>
      </c>
      <c r="H811" s="10">
        <v>128</v>
      </c>
      <c r="I811" s="10">
        <v>130</v>
      </c>
      <c r="J811" s="10">
        <v>250</v>
      </c>
      <c r="K811" s="10">
        <v>0.25</v>
      </c>
      <c r="L811" s="10">
        <f t="shared" si="12"/>
        <v>8</v>
      </c>
      <c r="M811" s="10"/>
      <c r="N811" s="3"/>
      <c r="O811" s="10"/>
      <c r="P811" s="3"/>
      <c r="Q811" s="3"/>
      <c r="R811" s="3"/>
      <c r="S811" s="3"/>
      <c r="T811" s="3"/>
      <c r="U811" s="3"/>
      <c r="V811" s="3"/>
      <c r="W811" s="3"/>
      <c r="X811" s="3"/>
      <c r="Y811" s="3"/>
      <c r="Z811" s="3"/>
      <c r="AA811" s="3"/>
      <c r="AB811" s="3"/>
    </row>
    <row r="812" spans="1:28" x14ac:dyDescent="0.2">
      <c r="A812" s="10">
        <v>14124</v>
      </c>
      <c r="B812" s="3" t="str">
        <f>VLOOKUP(A812,'QAQC ID Reference Page'!A$1:G$10999,2,FALSE)</f>
        <v>OBS0822</v>
      </c>
      <c r="C812" s="11">
        <f>VLOOKUP(A812,'QAQC ID Reference Page'!A$1:G$10999,3,FALSE)</f>
        <v>44792</v>
      </c>
      <c r="D812" s="12">
        <f>VLOOKUP(A812,'QAQC ID Reference Page'!A$1:G$10999,4,FALSE)</f>
        <v>0.44305555555555554</v>
      </c>
      <c r="E812" s="3">
        <f>VLOOKUP(A812,'QAQC ID Reference Page'!A$1:G$10999,5,FALSE)</f>
        <v>1020</v>
      </c>
      <c r="F812" s="3" t="str">
        <f>VLOOKUP(A812,'QAQC ID Reference Page'!A$2:G$10999,6,FALSE)</f>
        <v>C7C</v>
      </c>
      <c r="G812" s="3" t="str">
        <f>VLOOKUP(A812,'QAQC ID Reference Page'!A$2:G$10999,7,FALSE)</f>
        <v>B</v>
      </c>
      <c r="H812" s="10">
        <v>126</v>
      </c>
      <c r="I812" s="10">
        <v>134</v>
      </c>
      <c r="J812" s="10">
        <v>250</v>
      </c>
      <c r="K812" s="10">
        <v>0.25</v>
      </c>
      <c r="L812" s="10">
        <f t="shared" si="12"/>
        <v>32</v>
      </c>
      <c r="M812" s="52" t="s">
        <v>775</v>
      </c>
      <c r="N812" s="3"/>
      <c r="O812" s="10"/>
      <c r="P812" s="3"/>
      <c r="Q812" s="3"/>
      <c r="R812" s="3"/>
      <c r="S812" s="3"/>
      <c r="T812" s="3"/>
      <c r="U812" s="3"/>
      <c r="V812" s="3"/>
      <c r="W812" s="3"/>
      <c r="X812" s="3"/>
      <c r="Y812" s="3"/>
      <c r="Z812" s="3"/>
      <c r="AA812" s="3"/>
      <c r="AB812" s="3"/>
    </row>
    <row r="813" spans="1:28" x14ac:dyDescent="0.2">
      <c r="A813" s="10">
        <v>14125</v>
      </c>
      <c r="B813" s="3" t="str">
        <f>VLOOKUP(A813,'QAQC ID Reference Page'!A$1:G$10999,2,FALSE)</f>
        <v>OBS0822</v>
      </c>
      <c r="C813" s="11">
        <f>VLOOKUP(A813,'QAQC ID Reference Page'!A$1:G$10999,3,FALSE)</f>
        <v>44792</v>
      </c>
      <c r="D813" s="12">
        <f>VLOOKUP(A813,'QAQC ID Reference Page'!A$1:G$10999,4,FALSE)</f>
        <v>0.48333333333333334</v>
      </c>
      <c r="E813" s="3">
        <f>VLOOKUP(A813,'QAQC ID Reference Page'!A$1:G$10999,5,FALSE)</f>
        <v>1021</v>
      </c>
      <c r="F813" s="3" t="str">
        <f>VLOOKUP(A813,'QAQC ID Reference Page'!A$2:G$10999,6,FALSE)</f>
        <v>C4</v>
      </c>
      <c r="G813" s="3" t="str">
        <f>VLOOKUP(A813,'QAQC ID Reference Page'!A$2:G$10999,7,FALSE)</f>
        <v>S</v>
      </c>
      <c r="H813" s="10">
        <v>127</v>
      </c>
      <c r="I813" s="10">
        <v>133</v>
      </c>
      <c r="J813" s="10">
        <v>250</v>
      </c>
      <c r="K813" s="10">
        <v>0.25</v>
      </c>
      <c r="L813" s="10">
        <f t="shared" si="12"/>
        <v>24</v>
      </c>
      <c r="M813" s="10"/>
      <c r="N813" s="3"/>
      <c r="O813" s="10"/>
      <c r="P813" s="3"/>
      <c r="Q813" s="3"/>
      <c r="R813" s="3"/>
      <c r="S813" s="3"/>
      <c r="T813" s="3"/>
      <c r="U813" s="3"/>
      <c r="V813" s="3"/>
      <c r="W813" s="3"/>
      <c r="X813" s="3"/>
      <c r="Y813" s="3"/>
      <c r="Z813" s="3"/>
      <c r="AA813" s="3"/>
      <c r="AB813" s="3"/>
    </row>
    <row r="814" spans="1:28" x14ac:dyDescent="0.2">
      <c r="A814" s="10">
        <v>14126</v>
      </c>
      <c r="B814" s="3" t="str">
        <f>VLOOKUP(A814,'QAQC ID Reference Page'!A$1:G$10999,2,FALSE)</f>
        <v>OBS0822</v>
      </c>
      <c r="C814" s="11">
        <f>VLOOKUP(A814,'QAQC ID Reference Page'!A$1:G$10999,3,FALSE)</f>
        <v>44792</v>
      </c>
      <c r="D814" s="12">
        <f>VLOOKUP(A814,'QAQC ID Reference Page'!A$1:G$10999,4,FALSE)</f>
        <v>0.27986111111111112</v>
      </c>
      <c r="E814" s="3">
        <f>VLOOKUP(A814,'QAQC ID Reference Page'!A$1:G$10999,5,FALSE)</f>
        <v>1036</v>
      </c>
      <c r="F814" s="3" t="str">
        <f>VLOOKUP(A814,'QAQC ID Reference Page'!A$2:G$10999,6,FALSE)</f>
        <v>B7C</v>
      </c>
      <c r="G814" s="3" t="str">
        <f>VLOOKUP(A814,'QAQC ID Reference Page'!A$2:G$10999,7,FALSE)</f>
        <v>B</v>
      </c>
      <c r="H814" s="10">
        <v>126</v>
      </c>
      <c r="I814" s="10">
        <v>135</v>
      </c>
      <c r="J814" s="10">
        <v>250</v>
      </c>
      <c r="K814" s="10">
        <v>0.25</v>
      </c>
      <c r="L814" s="10">
        <f t="shared" si="12"/>
        <v>36</v>
      </c>
      <c r="M814" s="10"/>
      <c r="N814" s="3"/>
      <c r="O814" s="10"/>
      <c r="P814" s="3"/>
      <c r="Q814" s="3"/>
      <c r="R814" s="3"/>
      <c r="S814" s="3"/>
      <c r="T814" s="3"/>
      <c r="U814" s="3"/>
      <c r="V814" s="3"/>
      <c r="W814" s="3"/>
      <c r="X814" s="3"/>
      <c r="Y814" s="3"/>
      <c r="Z814" s="3"/>
      <c r="AA814" s="3"/>
      <c r="AB814" s="3"/>
    </row>
    <row r="815" spans="1:28" x14ac:dyDescent="0.2">
      <c r="A815" s="10">
        <v>14127</v>
      </c>
      <c r="B815" s="3" t="str">
        <f>VLOOKUP(A815,'QAQC ID Reference Page'!A$1:G$10999,2,FALSE)</f>
        <v>OBS0822</v>
      </c>
      <c r="C815" s="11">
        <f>VLOOKUP(A815,'QAQC ID Reference Page'!A$1:G$10999,3,FALSE)</f>
        <v>44792</v>
      </c>
      <c r="D815" s="12">
        <f>VLOOKUP(A815,'QAQC ID Reference Page'!A$1:G$10999,4,FALSE)</f>
        <v>0.37638888888888888</v>
      </c>
      <c r="E815" s="3">
        <f>VLOOKUP(A815,'QAQC ID Reference Page'!A$1:G$10999,5,FALSE)</f>
        <v>1029</v>
      </c>
      <c r="F815" s="3" t="str">
        <f>VLOOKUP(A815,'QAQC ID Reference Page'!A$2:G$10999,6,FALSE)</f>
        <v>WB</v>
      </c>
      <c r="G815" s="3" t="str">
        <f>VLOOKUP(A815,'QAQC ID Reference Page'!A$2:G$10999,7,FALSE)</f>
        <v>S</v>
      </c>
      <c r="H815" s="10">
        <v>127</v>
      </c>
      <c r="I815" s="10">
        <v>134</v>
      </c>
      <c r="J815" s="10">
        <v>250</v>
      </c>
      <c r="K815" s="10">
        <v>0.25</v>
      </c>
      <c r="L815" s="10">
        <f t="shared" si="12"/>
        <v>28</v>
      </c>
      <c r="M815" s="10"/>
      <c r="N815" s="3"/>
      <c r="O815" s="10"/>
      <c r="P815" s="3"/>
      <c r="Q815" s="3"/>
      <c r="R815" s="3"/>
      <c r="S815" s="3"/>
      <c r="T815" s="3"/>
      <c r="U815" s="3"/>
      <c r="V815" s="3"/>
      <c r="W815" s="3"/>
      <c r="X815" s="3"/>
      <c r="Y815" s="3"/>
      <c r="Z815" s="3"/>
      <c r="AA815" s="3"/>
      <c r="AB815" s="3"/>
    </row>
    <row r="816" spans="1:28" x14ac:dyDescent="0.2">
      <c r="A816" s="10">
        <v>14128</v>
      </c>
      <c r="B816" s="3" t="str">
        <f>VLOOKUP(A816,'QAQC ID Reference Page'!A$1:G$10999,2,FALSE)</f>
        <v>OBS0822</v>
      </c>
      <c r="C816" s="11">
        <f>VLOOKUP(A816,'QAQC ID Reference Page'!A$1:G$10999,3,FALSE)</f>
        <v>44792</v>
      </c>
      <c r="D816" s="12">
        <f>VLOOKUP(A816,'QAQC ID Reference Page'!A$1:G$10999,4,FALSE)</f>
        <v>0.27986111111111112</v>
      </c>
      <c r="E816" s="3">
        <f>VLOOKUP(A816,'QAQC ID Reference Page'!A$1:G$10999,5,FALSE)</f>
        <v>1013</v>
      </c>
      <c r="F816" s="3" t="str">
        <f>VLOOKUP(A816,'QAQC ID Reference Page'!A$2:G$10999,6,FALSE)</f>
        <v>B7C</v>
      </c>
      <c r="G816" s="3" t="str">
        <f>VLOOKUP(A816,'QAQC ID Reference Page'!A$2:G$10999,7,FALSE)</f>
        <v>S</v>
      </c>
      <c r="H816" s="10">
        <v>124</v>
      </c>
      <c r="I816" s="10">
        <v>131</v>
      </c>
      <c r="J816" s="10">
        <v>250</v>
      </c>
      <c r="K816" s="10">
        <v>0.25</v>
      </c>
      <c r="L816" s="10">
        <f t="shared" si="12"/>
        <v>28</v>
      </c>
      <c r="M816" s="10"/>
      <c r="N816" s="3"/>
      <c r="O816" s="10"/>
      <c r="P816" s="3"/>
      <c r="Q816" s="3"/>
      <c r="R816" s="3"/>
      <c r="S816" s="3"/>
      <c r="T816" s="3"/>
      <c r="U816" s="3"/>
      <c r="V816" s="3"/>
      <c r="W816" s="3"/>
      <c r="X816" s="3"/>
      <c r="Y816" s="3"/>
      <c r="Z816" s="3"/>
      <c r="AA816" s="3"/>
      <c r="AB816" s="3"/>
    </row>
    <row r="817" spans="1:28" x14ac:dyDescent="0.2">
      <c r="A817" s="10">
        <v>14129</v>
      </c>
      <c r="B817" s="3" t="str">
        <f>VLOOKUP(A817,'QAQC ID Reference Page'!A$1:G$10999,2,FALSE)</f>
        <v>OBS0822</v>
      </c>
      <c r="C817" s="11">
        <f>VLOOKUP(A817,'QAQC ID Reference Page'!A$1:G$10999,3,FALSE)</f>
        <v>44792</v>
      </c>
      <c r="D817" s="12">
        <f>VLOOKUP(A817,'QAQC ID Reference Page'!A$1:G$10999,4,FALSE)</f>
        <v>0.50555555555555554</v>
      </c>
      <c r="E817" s="3">
        <f>VLOOKUP(A817,'QAQC ID Reference Page'!A$1:G$10999,5,FALSE)</f>
        <v>1040</v>
      </c>
      <c r="F817" s="3" t="str">
        <f>VLOOKUP(A817,'QAQC ID Reference Page'!A$2:G$10999,6,FALSE)</f>
        <v>WFR</v>
      </c>
      <c r="G817" s="3" t="str">
        <f>VLOOKUP(A817,'QAQC ID Reference Page'!A$2:G$10999,7,FALSE)</f>
        <v>S</v>
      </c>
      <c r="H817" s="10">
        <v>128</v>
      </c>
      <c r="I817" s="10">
        <v>134</v>
      </c>
      <c r="J817" s="10">
        <v>250</v>
      </c>
      <c r="K817" s="10">
        <v>0.25</v>
      </c>
      <c r="L817" s="10">
        <f t="shared" si="12"/>
        <v>24</v>
      </c>
      <c r="M817" s="52" t="s">
        <v>775</v>
      </c>
      <c r="N817" s="3"/>
      <c r="O817" s="10"/>
      <c r="P817" s="3"/>
      <c r="Q817" s="3"/>
      <c r="R817" s="3"/>
      <c r="S817" s="3"/>
      <c r="T817" s="3"/>
      <c r="U817" s="3"/>
      <c r="V817" s="3"/>
      <c r="W817" s="3"/>
      <c r="X817" s="3"/>
      <c r="Y817" s="3"/>
      <c r="Z817" s="3"/>
      <c r="AA817" s="3"/>
      <c r="AB817" s="3"/>
    </row>
    <row r="818" spans="1:28" x14ac:dyDescent="0.2">
      <c r="A818" s="10">
        <v>14130</v>
      </c>
      <c r="B818" s="3" t="str">
        <f>VLOOKUP(A818,'QAQC ID Reference Page'!A$1:G$10999,2,FALSE)</f>
        <v>OBS0822</v>
      </c>
      <c r="C818" s="11">
        <f>VLOOKUP(A818,'QAQC ID Reference Page'!A$1:G$10999,3,FALSE)</f>
        <v>44792</v>
      </c>
      <c r="D818" s="12">
        <f>VLOOKUP(A818,'QAQC ID Reference Page'!A$1:G$10999,4,FALSE)</f>
        <v>0.47152777777777777</v>
      </c>
      <c r="E818" s="3">
        <f>VLOOKUP(A818,'QAQC ID Reference Page'!A$1:G$10999,5,FALSE)</f>
        <v>1012</v>
      </c>
      <c r="F818" s="3" t="str">
        <f>VLOOKUP(A818,'QAQC ID Reference Page'!A$2:G$10999,6,FALSE)</f>
        <v>C5-1</v>
      </c>
      <c r="G818" s="3" t="str">
        <f>VLOOKUP(A818,'QAQC ID Reference Page'!A$2:G$10999,7,FALSE)</f>
        <v>B</v>
      </c>
      <c r="H818" s="10">
        <v>126</v>
      </c>
      <c r="I818" s="10">
        <v>132</v>
      </c>
      <c r="J818" s="10">
        <v>250</v>
      </c>
      <c r="K818" s="10">
        <v>0.25</v>
      </c>
      <c r="L818" s="10">
        <f t="shared" si="12"/>
        <v>24</v>
      </c>
      <c r="M818" s="10"/>
      <c r="N818" s="3"/>
      <c r="O818" s="10"/>
      <c r="P818" s="3"/>
      <c r="Q818" s="3"/>
      <c r="R818" s="3"/>
      <c r="S818" s="3"/>
      <c r="T818" s="3"/>
      <c r="U818" s="3"/>
      <c r="V818" s="3"/>
      <c r="W818" s="3"/>
      <c r="X818" s="3"/>
      <c r="Y818" s="3"/>
      <c r="Z818" s="3"/>
      <c r="AA818" s="3"/>
      <c r="AB818" s="3"/>
    </row>
    <row r="819" spans="1:28" x14ac:dyDescent="0.2">
      <c r="A819" s="10">
        <v>14131</v>
      </c>
      <c r="B819" s="3" t="str">
        <f>VLOOKUP(A819,'QAQC ID Reference Page'!A$1:G$10999,2,FALSE)</f>
        <v>OBS0822</v>
      </c>
      <c r="C819" s="11">
        <f>VLOOKUP(A819,'QAQC ID Reference Page'!A$1:G$10999,3,FALSE)</f>
        <v>44792</v>
      </c>
      <c r="D819" s="12">
        <f>VLOOKUP(A819,'QAQC ID Reference Page'!A$1:G$10999,4,FALSE)</f>
        <v>0.31041666666666667</v>
      </c>
      <c r="E819" s="3">
        <f>VLOOKUP(A819,'QAQC ID Reference Page'!A$1:G$10999,5,FALSE)</f>
        <v>1025</v>
      </c>
      <c r="F819" s="3" t="str">
        <f>VLOOKUP(A819,'QAQC ID Reference Page'!A$2:G$10999,6,FALSE)</f>
        <v>B11</v>
      </c>
      <c r="G819" s="3" t="str">
        <f>VLOOKUP(A819,'QAQC ID Reference Page'!A$2:G$10999,7,FALSE)</f>
        <v>S</v>
      </c>
      <c r="H819" s="10">
        <v>125</v>
      </c>
      <c r="I819" s="10">
        <v>131</v>
      </c>
      <c r="J819" s="10">
        <v>250</v>
      </c>
      <c r="K819" s="10">
        <v>0.25</v>
      </c>
      <c r="L819" s="10">
        <f t="shared" si="12"/>
        <v>24</v>
      </c>
      <c r="M819" s="10"/>
      <c r="N819" s="3"/>
      <c r="O819" s="10"/>
      <c r="P819" s="3"/>
      <c r="Q819" s="3"/>
      <c r="R819" s="3"/>
      <c r="S819" s="3"/>
      <c r="T819" s="3"/>
      <c r="U819" s="3"/>
      <c r="V819" s="3"/>
      <c r="W819" s="3"/>
      <c r="X819" s="3"/>
      <c r="Y819" s="3"/>
      <c r="Z819" s="3"/>
      <c r="AA819" s="3"/>
      <c r="AB819" s="3"/>
    </row>
    <row r="820" spans="1:28" x14ac:dyDescent="0.2">
      <c r="A820" s="10">
        <v>14132</v>
      </c>
      <c r="B820" s="3" t="str">
        <f>VLOOKUP(A820,'QAQC ID Reference Page'!A$1:G$10999,2,FALSE)</f>
        <v>OBS0822</v>
      </c>
      <c r="C820" s="11">
        <f>VLOOKUP(A820,'QAQC ID Reference Page'!A$1:G$10999,3,FALSE)</f>
        <v>44792</v>
      </c>
      <c r="D820" s="12">
        <f>VLOOKUP(A820,'QAQC ID Reference Page'!A$1:G$10999,4,FALSE)</f>
        <v>0.40138888888888891</v>
      </c>
      <c r="E820" s="3">
        <f>VLOOKUP(A820,'QAQC ID Reference Page'!A$1:G$10999,5,FALSE)</f>
        <v>1010</v>
      </c>
      <c r="F820" s="3" t="str">
        <f>VLOOKUP(A820,'QAQC ID Reference Page'!A$2:G$10999,6,FALSE)</f>
        <v>C9</v>
      </c>
      <c r="G820" s="3" t="str">
        <f>VLOOKUP(A820,'QAQC ID Reference Page'!A$2:G$10999,7,FALSE)</f>
        <v>S</v>
      </c>
      <c r="H820" s="10">
        <v>124</v>
      </c>
      <c r="I820" s="10">
        <v>129</v>
      </c>
      <c r="J820" s="10">
        <v>250</v>
      </c>
      <c r="K820" s="10">
        <v>0.25</v>
      </c>
      <c r="L820" s="10">
        <f t="shared" si="12"/>
        <v>20</v>
      </c>
      <c r="M820" s="10"/>
      <c r="N820" s="3"/>
      <c r="O820" s="10"/>
      <c r="P820" s="3"/>
      <c r="Q820" s="3"/>
      <c r="R820" s="3"/>
      <c r="S820" s="3"/>
      <c r="T820" s="3"/>
      <c r="U820" s="3"/>
      <c r="V820" s="3"/>
      <c r="W820" s="3"/>
      <c r="X820" s="3"/>
      <c r="Y820" s="3"/>
      <c r="Z820" s="3"/>
      <c r="AA820" s="3"/>
      <c r="AB820" s="3"/>
    </row>
    <row r="821" spans="1:28" x14ac:dyDescent="0.2">
      <c r="A821" s="10">
        <v>14133</v>
      </c>
      <c r="B821" s="3" t="str">
        <f>VLOOKUP(A821,'QAQC ID Reference Page'!A$1:G$10999,2,FALSE)</f>
        <v>OBS0822</v>
      </c>
      <c r="C821" s="11">
        <f>VLOOKUP(A821,'QAQC ID Reference Page'!A$1:G$10999,3,FALSE)</f>
        <v>44792</v>
      </c>
      <c r="D821" s="12">
        <f>VLOOKUP(A821,'QAQC ID Reference Page'!A$1:G$10999,4,FALSE)</f>
        <v>0.32708333333333334</v>
      </c>
      <c r="E821" s="3">
        <f>VLOOKUP(A821,'QAQC ID Reference Page'!A$1:G$10999,5,FALSE)</f>
        <v>1035</v>
      </c>
      <c r="F821" s="3" t="str">
        <f>VLOOKUP(A821,'QAQC ID Reference Page'!A$2:G$10999,6,FALSE)</f>
        <v>BSR</v>
      </c>
      <c r="G821" s="3" t="str">
        <f>VLOOKUP(A821,'QAQC ID Reference Page'!A$2:G$10999,7,FALSE)</f>
        <v>S</v>
      </c>
      <c r="H821" s="10">
        <v>126</v>
      </c>
      <c r="I821" s="10">
        <v>134</v>
      </c>
      <c r="J821" s="10">
        <v>210</v>
      </c>
      <c r="K821" s="10">
        <v>0.21</v>
      </c>
      <c r="L821" s="10">
        <f t="shared" si="12"/>
        <v>38.095238095238095</v>
      </c>
      <c r="M821" s="10"/>
      <c r="N821" s="3"/>
      <c r="O821" s="10"/>
      <c r="P821" s="3"/>
      <c r="Q821" s="3"/>
      <c r="R821" s="3"/>
      <c r="S821" s="3"/>
      <c r="T821" s="3"/>
      <c r="U821" s="3"/>
      <c r="V821" s="3"/>
      <c r="W821" s="3"/>
      <c r="X821" s="3"/>
      <c r="Y821" s="3"/>
      <c r="Z821" s="3"/>
      <c r="AA821" s="3"/>
      <c r="AB821" s="3"/>
    </row>
    <row r="822" spans="1:28" x14ac:dyDescent="0.2">
      <c r="A822" s="10">
        <v>14134</v>
      </c>
      <c r="B822" s="3" t="str">
        <f>VLOOKUP(A822,'QAQC ID Reference Page'!A$1:G$10999,2,FALSE)</f>
        <v>OBS0822</v>
      </c>
      <c r="C822" s="11">
        <f>VLOOKUP(A822,'QAQC ID Reference Page'!A$1:G$10999,3,FALSE)</f>
        <v>44792</v>
      </c>
      <c r="D822" s="12">
        <f>VLOOKUP(A822,'QAQC ID Reference Page'!A$1:G$10999,4,FALSE)</f>
        <v>0.56944444444444442</v>
      </c>
      <c r="E822" s="3">
        <f>VLOOKUP(A822,'QAQC ID Reference Page'!A$1:G$10999,5,FALSE)</f>
        <v>1034</v>
      </c>
      <c r="F822" s="3" t="str">
        <f>VLOOKUP(A822,'QAQC ID Reference Page'!A$2:G$10999,6,FALSE)</f>
        <v>B1</v>
      </c>
      <c r="G822" s="3" t="str">
        <f>VLOOKUP(A822,'QAQC ID Reference Page'!A$2:G$10999,7,FALSE)</f>
        <v>S</v>
      </c>
      <c r="H822" s="10">
        <v>124</v>
      </c>
      <c r="I822" s="10">
        <v>135</v>
      </c>
      <c r="J822" s="10">
        <v>250</v>
      </c>
      <c r="K822" s="10">
        <v>0.25</v>
      </c>
      <c r="L822" s="10">
        <f t="shared" si="12"/>
        <v>44</v>
      </c>
      <c r="M822" s="10"/>
      <c r="N822" s="3"/>
      <c r="O822" s="10"/>
      <c r="P822" s="3"/>
      <c r="Q822" s="3"/>
      <c r="R822" s="3"/>
      <c r="S822" s="3"/>
      <c r="T822" s="3"/>
      <c r="U822" s="3"/>
      <c r="V822" s="3"/>
      <c r="W822" s="3"/>
      <c r="X822" s="3"/>
      <c r="Y822" s="3"/>
      <c r="Z822" s="3"/>
      <c r="AA822" s="3"/>
      <c r="AB822" s="3"/>
    </row>
    <row r="823" spans="1:28" x14ac:dyDescent="0.2">
      <c r="A823" s="10">
        <v>14135</v>
      </c>
      <c r="B823" s="3" t="str">
        <f>VLOOKUP(A823,'QAQC ID Reference Page'!A$1:G$10999,2,FALSE)</f>
        <v>OBS0822</v>
      </c>
      <c r="C823" s="11">
        <f>VLOOKUP(A823,'QAQC ID Reference Page'!A$1:G$10999,3,FALSE)</f>
        <v>44792</v>
      </c>
      <c r="D823" s="12">
        <f>VLOOKUP(A823,'QAQC ID Reference Page'!A$1:G$10999,4,FALSE)</f>
        <v>0.55833333333333335</v>
      </c>
      <c r="E823" s="3">
        <f>VLOOKUP(A823,'QAQC ID Reference Page'!A$1:G$10999,5,FALSE)</f>
        <v>1026</v>
      </c>
      <c r="F823" s="3" t="str">
        <f>VLOOKUP(A823,'QAQC ID Reference Page'!A$2:G$10999,6,FALSE)</f>
        <v>C1</v>
      </c>
      <c r="G823" s="3" t="str">
        <f>VLOOKUP(A823,'QAQC ID Reference Page'!A$2:G$10999,7,FALSE)</f>
        <v>S</v>
      </c>
      <c r="H823" s="10">
        <v>127</v>
      </c>
      <c r="I823" s="10">
        <v>136</v>
      </c>
      <c r="J823" s="10">
        <v>250</v>
      </c>
      <c r="K823" s="10">
        <v>0.25</v>
      </c>
      <c r="L823" s="10">
        <f t="shared" si="12"/>
        <v>36</v>
      </c>
      <c r="M823" s="10"/>
      <c r="N823" s="3"/>
      <c r="O823" s="10"/>
      <c r="P823" s="3"/>
      <c r="Q823" s="3"/>
      <c r="R823" s="3"/>
      <c r="S823" s="3"/>
      <c r="T823" s="3"/>
      <c r="U823" s="3"/>
      <c r="V823" s="3"/>
      <c r="W823" s="3"/>
      <c r="X823" s="3"/>
      <c r="Y823" s="3"/>
      <c r="Z823" s="3"/>
      <c r="AA823" s="3"/>
      <c r="AB823" s="3"/>
    </row>
    <row r="824" spans="1:28" x14ac:dyDescent="0.2">
      <c r="A824" s="10">
        <v>14136</v>
      </c>
      <c r="B824" s="3" t="str">
        <f>VLOOKUP(A824,'QAQC ID Reference Page'!A$1:G$10999,2,FALSE)</f>
        <v>OBS0822</v>
      </c>
      <c r="C824" s="11">
        <f>VLOOKUP(A824,'QAQC ID Reference Page'!A$1:G$10999,3,FALSE)</f>
        <v>44792</v>
      </c>
      <c r="D824" s="12">
        <f>VLOOKUP(A824,'QAQC ID Reference Page'!A$1:G$10999,4,FALSE)</f>
        <v>0.54097222222222219</v>
      </c>
      <c r="E824" s="3">
        <f>VLOOKUP(A824,'QAQC ID Reference Page'!A$1:G$10999,5,FALSE)</f>
        <v>1027</v>
      </c>
      <c r="F824" s="3" t="str">
        <f>VLOOKUP(A824,'QAQC ID Reference Page'!A$2:G$10999,6,FALSE)</f>
        <v>D1</v>
      </c>
      <c r="G824" s="3" t="str">
        <f>VLOOKUP(A824,'QAQC ID Reference Page'!A$2:G$10999,7,FALSE)</f>
        <v>S</v>
      </c>
      <c r="H824" s="10">
        <v>125</v>
      </c>
      <c r="I824" s="10">
        <v>130</v>
      </c>
      <c r="J824" s="10">
        <v>250</v>
      </c>
      <c r="K824" s="10">
        <v>0.25</v>
      </c>
      <c r="L824" s="10">
        <f t="shared" si="12"/>
        <v>20</v>
      </c>
      <c r="M824" s="10"/>
      <c r="N824" s="3"/>
      <c r="O824" s="10"/>
      <c r="P824" s="3"/>
      <c r="Q824" s="3"/>
      <c r="R824" s="3"/>
      <c r="S824" s="3"/>
      <c r="T824" s="3"/>
      <c r="U824" s="3"/>
      <c r="V824" s="3"/>
      <c r="W824" s="3"/>
      <c r="X824" s="3"/>
      <c r="Y824" s="3"/>
      <c r="Z824" s="3"/>
      <c r="AA824" s="3"/>
      <c r="AB824" s="3"/>
    </row>
    <row r="825" spans="1:28" x14ac:dyDescent="0.2">
      <c r="A825" s="10">
        <v>14137</v>
      </c>
      <c r="B825" s="3" t="str">
        <f>VLOOKUP(A825,'QAQC ID Reference Page'!A$1:G$10999,2,FALSE)</f>
        <v>OBS0822</v>
      </c>
      <c r="C825" s="11">
        <f>VLOOKUP(A825,'QAQC ID Reference Page'!A$1:G$10999,3,FALSE)</f>
        <v>44792</v>
      </c>
      <c r="D825" s="12">
        <f>VLOOKUP(A825,'QAQC ID Reference Page'!A$1:G$10999,4,FALSE)</f>
        <v>0.53194444444444444</v>
      </c>
      <c r="E825" s="3">
        <f>VLOOKUP(A825,'QAQC ID Reference Page'!A$1:G$10999,5,FALSE)</f>
        <v>1044</v>
      </c>
      <c r="F825" s="3" t="str">
        <f>VLOOKUP(A825,'QAQC ID Reference Page'!A$2:G$10999,6,FALSE)</f>
        <v>E1</v>
      </c>
      <c r="G825" s="3" t="str">
        <f>VLOOKUP(A825,'QAQC ID Reference Page'!A$2:G$10999,7,FALSE)</f>
        <v>S</v>
      </c>
      <c r="H825" s="10">
        <v>125</v>
      </c>
      <c r="I825" s="10">
        <v>127</v>
      </c>
      <c r="J825" s="10">
        <v>250</v>
      </c>
      <c r="K825" s="10">
        <v>0.25</v>
      </c>
      <c r="L825" s="10">
        <f t="shared" si="12"/>
        <v>8</v>
      </c>
      <c r="M825" s="52" t="s">
        <v>775</v>
      </c>
      <c r="N825" s="3"/>
      <c r="O825" s="10"/>
      <c r="P825" s="3"/>
      <c r="Q825" s="3"/>
      <c r="R825" s="3"/>
      <c r="S825" s="3"/>
      <c r="T825" s="3"/>
      <c r="U825" s="3"/>
      <c r="V825" s="3"/>
      <c r="W825" s="3"/>
      <c r="X825" s="3"/>
      <c r="Y825" s="3"/>
      <c r="Z825" s="3"/>
      <c r="AA825" s="3"/>
      <c r="AB825" s="3"/>
    </row>
    <row r="826" spans="1:28" x14ac:dyDescent="0.2">
      <c r="A826" s="10">
        <v>14138</v>
      </c>
      <c r="B826" s="3" t="str">
        <f>VLOOKUP(A826,'QAQC ID Reference Page'!A$1:G$10999,2,FALSE)</f>
        <v>OBS0822</v>
      </c>
      <c r="C826" s="11">
        <f>VLOOKUP(A826,'QAQC ID Reference Page'!A$1:G$10999,3,FALSE)</f>
        <v>44792</v>
      </c>
      <c r="D826" s="12">
        <f>VLOOKUP(A826,'QAQC ID Reference Page'!A$1:G$10999,4,FALSE)</f>
        <v>0.51666666666666672</v>
      </c>
      <c r="E826" s="3">
        <f>VLOOKUP(A826,'QAQC ID Reference Page'!A$1:G$10999,5,FALSE)</f>
        <v>1006</v>
      </c>
      <c r="F826" s="3" t="str">
        <f>VLOOKUP(A826,'QAQC ID Reference Page'!A$2:G$10999,6,FALSE)</f>
        <v>BLB</v>
      </c>
      <c r="G826" s="3" t="str">
        <f>VLOOKUP(A826,'QAQC ID Reference Page'!A$2:G$10999,7,FALSE)</f>
        <v>S</v>
      </c>
      <c r="H826" s="10">
        <v>124</v>
      </c>
      <c r="I826" s="10">
        <v>132</v>
      </c>
      <c r="J826" s="10">
        <v>250</v>
      </c>
      <c r="K826" s="10">
        <v>0.25</v>
      </c>
      <c r="L826" s="10">
        <f t="shared" si="12"/>
        <v>32</v>
      </c>
      <c r="M826" s="52" t="s">
        <v>776</v>
      </c>
      <c r="N826" s="3"/>
      <c r="O826" s="10"/>
      <c r="P826" s="3"/>
      <c r="Q826" s="3"/>
      <c r="R826" s="3"/>
      <c r="S826" s="3"/>
      <c r="T826" s="3"/>
      <c r="U826" s="3"/>
      <c r="V826" s="3"/>
      <c r="W826" s="3"/>
      <c r="X826" s="3"/>
      <c r="Y826" s="3"/>
      <c r="Z826" s="3"/>
      <c r="AA826" s="3"/>
      <c r="AB826" s="3"/>
    </row>
    <row r="827" spans="1:28" x14ac:dyDescent="0.2">
      <c r="A827" s="3">
        <v>14201</v>
      </c>
      <c r="B827" s="3" t="str">
        <f>VLOOKUP(A827,'QAQC ID Reference Page'!A$1:G$10999,2,FALSE)</f>
        <v>OBS0922</v>
      </c>
      <c r="C827" s="11">
        <f>VLOOKUP(A827,'QAQC ID Reference Page'!A$1:G$10999,3,FALSE)</f>
        <v>44818</v>
      </c>
      <c r="D827" s="12">
        <f>VLOOKUP(A827,'QAQC ID Reference Page'!A$1:G$10999,4,FALSE)</f>
        <v>0.53055555555555556</v>
      </c>
      <c r="E827" s="3">
        <f>VLOOKUP(A827,'QAQC ID Reference Page'!A$1:G$10999,5,FALSE)</f>
        <v>1041</v>
      </c>
      <c r="F827" s="3" t="str">
        <f>VLOOKUP(A827,'QAQC ID Reference Page'!A$2:G$10999,6,FALSE)</f>
        <v>G7C</v>
      </c>
      <c r="G827" s="3" t="str">
        <f>VLOOKUP(A827,'QAQC ID Reference Page'!A$2:G$10999,7,FALSE)</f>
        <v>B</v>
      </c>
      <c r="H827" s="3">
        <v>125</v>
      </c>
      <c r="I827" s="3">
        <v>131</v>
      </c>
      <c r="J827" s="10">
        <v>250</v>
      </c>
      <c r="K827" s="10">
        <v>0.25</v>
      </c>
      <c r="L827" s="10">
        <f t="shared" si="12"/>
        <v>24</v>
      </c>
      <c r="M827" s="3"/>
      <c r="N827" s="3"/>
      <c r="O827" s="3"/>
      <c r="P827" s="3"/>
      <c r="Q827" s="3"/>
      <c r="R827" s="3"/>
      <c r="S827" s="3"/>
      <c r="T827" s="3"/>
      <c r="U827" s="3"/>
      <c r="V827" s="3"/>
      <c r="W827" s="3"/>
      <c r="X827" s="3"/>
      <c r="Y827" s="3"/>
      <c r="Z827" s="3"/>
      <c r="AA827" s="3"/>
      <c r="AB827" s="3"/>
    </row>
    <row r="828" spans="1:28" x14ac:dyDescent="0.2">
      <c r="A828" s="3">
        <v>14202</v>
      </c>
      <c r="B828" s="3" t="str">
        <f>VLOOKUP(A828,'QAQC ID Reference Page'!A$1:G$10999,2,FALSE)</f>
        <v>OBS0922</v>
      </c>
      <c r="C828" s="11">
        <f>VLOOKUP(A828,'QAQC ID Reference Page'!A$1:G$10999,3,FALSE)</f>
        <v>44818</v>
      </c>
      <c r="D828" s="12">
        <f>VLOOKUP(A828,'QAQC ID Reference Page'!A$1:G$10999,4,FALSE)</f>
        <v>0.3034722222222222</v>
      </c>
      <c r="E828" s="3">
        <f>VLOOKUP(A828,'QAQC ID Reference Page'!A$1:G$10999,5,FALSE)</f>
        <v>1003</v>
      </c>
      <c r="F828" s="3" t="str">
        <f>VLOOKUP(A828,'QAQC ID Reference Page'!A$2:G$10999,6,FALSE)</f>
        <v>EFR</v>
      </c>
      <c r="G828" s="3" t="str">
        <f>VLOOKUP(A828,'QAQC ID Reference Page'!A$2:G$10999,7,FALSE)</f>
        <v>S</v>
      </c>
      <c r="H828" s="3">
        <v>128</v>
      </c>
      <c r="I828" s="3">
        <v>129</v>
      </c>
      <c r="J828" s="10">
        <v>250</v>
      </c>
      <c r="K828" s="10">
        <v>0.25</v>
      </c>
      <c r="L828" s="10">
        <f t="shared" si="12"/>
        <v>4</v>
      </c>
      <c r="M828" s="3"/>
      <c r="N828" s="3"/>
      <c r="O828" s="3"/>
      <c r="P828" s="3"/>
      <c r="Q828" s="3"/>
      <c r="R828" s="3"/>
      <c r="S828" s="3"/>
      <c r="T828" s="3"/>
      <c r="U828" s="3"/>
      <c r="V828" s="3"/>
      <c r="W828" s="3"/>
      <c r="X828" s="3"/>
      <c r="Y828" s="3"/>
      <c r="Z828" s="3"/>
      <c r="AA828" s="3"/>
      <c r="AB828" s="3"/>
    </row>
    <row r="829" spans="1:28" x14ac:dyDescent="0.2">
      <c r="A829" s="3">
        <v>14203</v>
      </c>
      <c r="B829" s="3" t="str">
        <f>VLOOKUP(A829,'QAQC ID Reference Page'!A$1:G$10999,2,FALSE)</f>
        <v>OBS0922</v>
      </c>
      <c r="C829" s="11">
        <f>VLOOKUP(A829,'QAQC ID Reference Page'!A$1:G$10999,3,FALSE)</f>
        <v>44818</v>
      </c>
      <c r="D829" s="12">
        <f>VLOOKUP(A829,'QAQC ID Reference Page'!A$1:G$10999,4,FALSE)</f>
        <v>0.33819444444444446</v>
      </c>
      <c r="E829" s="3">
        <f>VLOOKUP(A829,'QAQC ID Reference Page'!A$1:G$10999,5,FALSE)</f>
        <v>1040</v>
      </c>
      <c r="F829" s="3" t="str">
        <f>VLOOKUP(A829,'QAQC ID Reference Page'!A$2:G$10999,6,FALSE)</f>
        <v>E7C</v>
      </c>
      <c r="G829" s="3" t="str">
        <f>VLOOKUP(A829,'QAQC ID Reference Page'!A$2:G$10999,7,FALSE)</f>
        <v>S</v>
      </c>
      <c r="H829" s="3">
        <v>126</v>
      </c>
      <c r="I829" s="3">
        <v>128</v>
      </c>
      <c r="J829" s="10">
        <v>250</v>
      </c>
      <c r="K829" s="10">
        <v>0.25</v>
      </c>
      <c r="L829" s="10">
        <f t="shared" si="12"/>
        <v>8</v>
      </c>
      <c r="M829" s="3"/>
      <c r="N829" s="3"/>
      <c r="O829" s="3"/>
      <c r="P829" s="3"/>
      <c r="Q829" s="3"/>
      <c r="R829" s="3"/>
      <c r="S829" s="3"/>
      <c r="T829" s="3"/>
      <c r="U829" s="3"/>
      <c r="V829" s="3"/>
      <c r="W829" s="3"/>
      <c r="X829" s="3"/>
      <c r="Y829" s="3"/>
      <c r="Z829" s="3"/>
      <c r="AA829" s="3"/>
      <c r="AB829" s="3"/>
    </row>
    <row r="830" spans="1:28" x14ac:dyDescent="0.2">
      <c r="A830" s="3">
        <v>14204</v>
      </c>
      <c r="B830" s="3" t="str">
        <f>VLOOKUP(A830,'QAQC ID Reference Page'!A$1:G$10999,2,FALSE)</f>
        <v>OBS0922</v>
      </c>
      <c r="C830" s="11">
        <f>VLOOKUP(A830,'QAQC ID Reference Page'!A$1:G$10999,3,FALSE)</f>
        <v>44818</v>
      </c>
      <c r="D830" s="12">
        <f>VLOOKUP(A830,'QAQC ID Reference Page'!A$1:G$10999,4,FALSE)</f>
        <v>0.53055555555555556</v>
      </c>
      <c r="E830" s="3">
        <f>VLOOKUP(A830,'QAQC ID Reference Page'!A$1:G$10999,5,FALSE)</f>
        <v>1012</v>
      </c>
      <c r="F830" s="3" t="str">
        <f>VLOOKUP(A830,'QAQC ID Reference Page'!A$2:G$10999,6,FALSE)</f>
        <v>G7C</v>
      </c>
      <c r="G830" s="3" t="str">
        <f>VLOOKUP(A830,'QAQC ID Reference Page'!A$2:G$10999,7,FALSE)</f>
        <v>S</v>
      </c>
      <c r="H830" s="3">
        <v>126</v>
      </c>
      <c r="I830" s="3">
        <v>127</v>
      </c>
      <c r="J830" s="10">
        <v>250</v>
      </c>
      <c r="K830" s="10">
        <v>0.25</v>
      </c>
      <c r="L830" s="10">
        <f t="shared" si="12"/>
        <v>4</v>
      </c>
      <c r="M830" s="3" t="s">
        <v>777</v>
      </c>
      <c r="N830" s="3"/>
      <c r="O830" s="3"/>
      <c r="P830" s="3"/>
      <c r="Q830" s="3"/>
      <c r="R830" s="3"/>
      <c r="S830" s="3"/>
      <c r="T830" s="3"/>
      <c r="U830" s="3"/>
      <c r="V830" s="3"/>
      <c r="W830" s="3"/>
      <c r="X830" s="3"/>
      <c r="Y830" s="3"/>
      <c r="Z830" s="3"/>
      <c r="AA830" s="3"/>
      <c r="AB830" s="3"/>
    </row>
    <row r="831" spans="1:28" x14ac:dyDescent="0.2">
      <c r="A831" s="3">
        <v>14205</v>
      </c>
      <c r="B831" s="3" t="str">
        <f>VLOOKUP(A831,'QAQC ID Reference Page'!A$1:G$10999,2,FALSE)</f>
        <v>OBS0922</v>
      </c>
      <c r="C831" s="11">
        <f>VLOOKUP(A831,'QAQC ID Reference Page'!A$1:G$10999,3,FALSE)</f>
        <v>44818</v>
      </c>
      <c r="D831" s="12">
        <f>VLOOKUP(A831,'QAQC ID Reference Page'!A$1:G$10999,4,FALSE)</f>
        <v>0.35833333333333334</v>
      </c>
      <c r="E831" s="3">
        <f>VLOOKUP(A831,'QAQC ID Reference Page'!A$1:G$10999,5,FALSE)</f>
        <v>1025</v>
      </c>
      <c r="F831" s="3" t="str">
        <f>VLOOKUP(A831,'QAQC ID Reference Page'!A$2:G$10999,6,FALSE)</f>
        <v>E9</v>
      </c>
      <c r="G831" s="3" t="str">
        <f>VLOOKUP(A831,'QAQC ID Reference Page'!A$2:G$10999,7,FALSE)</f>
        <v>S</v>
      </c>
      <c r="H831" s="3">
        <v>126</v>
      </c>
      <c r="I831" s="3">
        <v>126</v>
      </c>
      <c r="J831" s="10">
        <v>250</v>
      </c>
      <c r="K831" s="10">
        <v>0.25</v>
      </c>
      <c r="L831" s="10">
        <f t="shared" si="12"/>
        <v>0</v>
      </c>
      <c r="M831" s="3"/>
      <c r="N831" s="3"/>
      <c r="O831" s="3"/>
      <c r="P831" s="3"/>
      <c r="Q831" s="3"/>
      <c r="R831" s="3"/>
      <c r="S831" s="3"/>
      <c r="T831" s="3"/>
      <c r="U831" s="3"/>
      <c r="V831" s="3"/>
      <c r="W831" s="3"/>
      <c r="X831" s="3"/>
      <c r="Y831" s="3"/>
      <c r="Z831" s="3"/>
      <c r="AA831" s="3"/>
      <c r="AB831" s="3"/>
    </row>
    <row r="832" spans="1:28" x14ac:dyDescent="0.2">
      <c r="A832" s="3">
        <v>14206</v>
      </c>
      <c r="B832" s="3" t="str">
        <f>VLOOKUP(A832,'QAQC ID Reference Page'!A$1:G$10999,2,FALSE)</f>
        <v>OBS0922</v>
      </c>
      <c r="C832" s="11">
        <f>VLOOKUP(A832,'QAQC ID Reference Page'!A$1:G$10999,3,FALSE)</f>
        <v>44818</v>
      </c>
      <c r="D832" s="12">
        <f>VLOOKUP(A832,'QAQC ID Reference Page'!A$1:G$10999,4,FALSE)</f>
        <v>0.31736111111111109</v>
      </c>
      <c r="E832" s="3">
        <f>VLOOKUP(A832,'QAQC ID Reference Page'!A$1:G$10999,5,FALSE)</f>
        <v>1024</v>
      </c>
      <c r="F832" s="3" t="str">
        <f>VLOOKUP(A832,'QAQC ID Reference Page'!A$2:G$10999,6,FALSE)</f>
        <v>E6</v>
      </c>
      <c r="G832" s="3" t="str">
        <f>VLOOKUP(A832,'QAQC ID Reference Page'!A$2:G$10999,7,FALSE)</f>
        <v>S</v>
      </c>
      <c r="H832" s="3">
        <v>127</v>
      </c>
      <c r="I832" s="3">
        <v>128</v>
      </c>
      <c r="J832" s="10">
        <v>250</v>
      </c>
      <c r="K832" s="10">
        <v>0.25</v>
      </c>
      <c r="L832" s="10">
        <f t="shared" si="12"/>
        <v>4</v>
      </c>
      <c r="M832" s="3"/>
      <c r="N832" s="3"/>
      <c r="O832" s="3"/>
      <c r="P832" s="3"/>
      <c r="Q832" s="3"/>
      <c r="R832" s="3"/>
      <c r="S832" s="3"/>
      <c r="T832" s="3"/>
      <c r="U832" s="3"/>
      <c r="V832" s="3"/>
      <c r="W832" s="3"/>
      <c r="X832" s="3"/>
      <c r="Y832" s="3"/>
      <c r="Z832" s="3"/>
      <c r="AA832" s="3"/>
      <c r="AB832" s="3"/>
    </row>
    <row r="833" spans="1:28" x14ac:dyDescent="0.2">
      <c r="A833" s="3">
        <v>14207</v>
      </c>
      <c r="B833" s="3" t="str">
        <f>VLOOKUP(A833,'QAQC ID Reference Page'!A$1:G$10999,2,FALSE)</f>
        <v>OBS0922</v>
      </c>
      <c r="C833" s="11">
        <f>VLOOKUP(A833,'QAQC ID Reference Page'!A$1:G$10999,3,FALSE)</f>
        <v>44818</v>
      </c>
      <c r="D833" s="12">
        <f>VLOOKUP(A833,'QAQC ID Reference Page'!A$1:G$10999,4,FALSE)</f>
        <v>0.45833333333333331</v>
      </c>
      <c r="E833" s="3">
        <f>VLOOKUP(A833,'QAQC ID Reference Page'!A$1:G$10999,5,FALSE)</f>
        <v>1037</v>
      </c>
      <c r="F833" s="3" t="str">
        <f>VLOOKUP(A833,'QAQC ID Reference Page'!A$2:G$10999,6,FALSE)</f>
        <v>MR</v>
      </c>
      <c r="G833" s="3" t="str">
        <f>VLOOKUP(A833,'QAQC ID Reference Page'!A$2:G$10999,7,FALSE)</f>
        <v>S</v>
      </c>
      <c r="H833" s="3">
        <v>129</v>
      </c>
      <c r="I833" s="3">
        <v>129</v>
      </c>
      <c r="J833" s="10">
        <v>250</v>
      </c>
      <c r="K833" s="10">
        <v>0.25</v>
      </c>
      <c r="L833" s="10">
        <f t="shared" si="12"/>
        <v>0</v>
      </c>
      <c r="M833" s="3"/>
      <c r="N833" s="3"/>
      <c r="O833" s="3"/>
      <c r="P833" s="3"/>
      <c r="Q833" s="3"/>
      <c r="R833" s="3"/>
      <c r="S833" s="3"/>
      <c r="T833" s="3"/>
      <c r="U833" s="3"/>
      <c r="V833" s="3"/>
      <c r="W833" s="3"/>
      <c r="X833" s="3"/>
      <c r="Y833" s="3"/>
      <c r="Z833" s="3"/>
      <c r="AA833" s="3"/>
      <c r="AB833" s="3"/>
    </row>
    <row r="834" spans="1:28" x14ac:dyDescent="0.2">
      <c r="A834" s="3">
        <v>14208</v>
      </c>
      <c r="B834" s="3" t="str">
        <f>VLOOKUP(A834,'QAQC ID Reference Page'!A$1:G$10999,2,FALSE)</f>
        <v>OBS0922</v>
      </c>
      <c r="C834" s="11">
        <f>VLOOKUP(A834,'QAQC ID Reference Page'!A$1:G$10999,3,FALSE)</f>
        <v>44818</v>
      </c>
      <c r="D834" s="12">
        <f>VLOOKUP(A834,'QAQC ID Reference Page'!A$1:G$10999,4,FALSE)</f>
        <v>0.38611111111111113</v>
      </c>
      <c r="E834" s="3">
        <f>VLOOKUP(A834,'QAQC ID Reference Page'!A$1:G$10999,5,FALSE)</f>
        <v>1033</v>
      </c>
      <c r="F834" s="3" t="str">
        <f>VLOOKUP(A834,'QAQC ID Reference Page'!A$2:G$10999,6,FALSE)</f>
        <v>G9</v>
      </c>
      <c r="G834" s="3" t="str">
        <f>VLOOKUP(A834,'QAQC ID Reference Page'!A$2:G$10999,7,FALSE)</f>
        <v>S</v>
      </c>
      <c r="H834" s="3">
        <v>128</v>
      </c>
      <c r="I834" s="3">
        <v>128</v>
      </c>
      <c r="J834" s="10">
        <v>250</v>
      </c>
      <c r="K834" s="10">
        <v>0.25</v>
      </c>
      <c r="L834" s="10">
        <f t="shared" si="12"/>
        <v>0</v>
      </c>
      <c r="M834" s="3"/>
      <c r="N834" s="3"/>
      <c r="O834" s="3"/>
      <c r="P834" s="3"/>
      <c r="Q834" s="3"/>
      <c r="R834" s="3"/>
      <c r="S834" s="3"/>
      <c r="T834" s="3"/>
      <c r="U834" s="3"/>
      <c r="V834" s="3"/>
      <c r="W834" s="3"/>
      <c r="X834" s="3"/>
      <c r="Y834" s="3"/>
      <c r="Z834" s="3"/>
      <c r="AA834" s="3"/>
      <c r="AB834" s="3"/>
    </row>
    <row r="835" spans="1:28" x14ac:dyDescent="0.2">
      <c r="A835" s="3">
        <v>14209</v>
      </c>
      <c r="B835" s="3" t="str">
        <f>VLOOKUP(A835,'QAQC ID Reference Page'!A$1:G$10999,2,FALSE)</f>
        <v>OBS0922</v>
      </c>
      <c r="C835" s="11">
        <f>VLOOKUP(A835,'QAQC ID Reference Page'!A$1:G$10999,3,FALSE)</f>
        <v>44818</v>
      </c>
      <c r="D835" s="12">
        <f>VLOOKUP(A835,'QAQC ID Reference Page'!A$1:G$10999,4,FALSE)</f>
        <v>0.40833333333333333</v>
      </c>
      <c r="E835" s="3">
        <f>VLOOKUP(A835,'QAQC ID Reference Page'!A$1:G$10999,5,FALSE)</f>
        <v>1034</v>
      </c>
      <c r="F835" s="3" t="str">
        <f>VLOOKUP(A835,'QAQC ID Reference Page'!A$2:G$10999,6,FALSE)</f>
        <v>I9</v>
      </c>
      <c r="G835" s="3" t="str">
        <f>VLOOKUP(A835,'QAQC ID Reference Page'!A$2:G$10999,7,FALSE)</f>
        <v>S</v>
      </c>
      <c r="H835" s="3">
        <v>126</v>
      </c>
      <c r="I835" s="3">
        <v>128</v>
      </c>
      <c r="J835" s="10">
        <v>250</v>
      </c>
      <c r="K835" s="10">
        <v>0.25</v>
      </c>
      <c r="L835" s="10">
        <f t="shared" si="12"/>
        <v>8</v>
      </c>
      <c r="M835" s="3"/>
      <c r="N835" s="3"/>
      <c r="O835" s="3"/>
      <c r="P835" s="3"/>
      <c r="Q835" s="3"/>
      <c r="R835" s="3"/>
      <c r="S835" s="3"/>
      <c r="T835" s="3"/>
      <c r="U835" s="3"/>
      <c r="V835" s="3"/>
      <c r="W835" s="3"/>
      <c r="X835" s="3"/>
      <c r="Y835" s="3"/>
      <c r="Z835" s="3"/>
      <c r="AA835" s="3"/>
      <c r="AB835" s="3"/>
    </row>
    <row r="836" spans="1:28" x14ac:dyDescent="0.2">
      <c r="A836" s="3">
        <v>14210</v>
      </c>
      <c r="B836" s="3" t="str">
        <f>VLOOKUP(A836,'QAQC ID Reference Page'!A$1:G$10999,2,FALSE)</f>
        <v>OBS0922</v>
      </c>
      <c r="C836" s="11">
        <f>VLOOKUP(A836,'QAQC ID Reference Page'!A$1:G$10999,3,FALSE)</f>
        <v>44818</v>
      </c>
      <c r="D836" s="12">
        <f>VLOOKUP(A836,'QAQC ID Reference Page'!A$1:G$10999,4,FALSE)</f>
        <v>0.43888888888888888</v>
      </c>
      <c r="E836" s="3">
        <f>VLOOKUP(A836,'QAQC ID Reference Page'!A$1:G$10999,5,FALSE)</f>
        <v>1029</v>
      </c>
      <c r="F836" s="3" t="str">
        <f>VLOOKUP(A836,'QAQC ID Reference Page'!A$2:G$10999,6,FALSE)</f>
        <v>TR-UP</v>
      </c>
      <c r="G836" s="3" t="str">
        <f>VLOOKUP(A836,'QAQC ID Reference Page'!A$2:G$10999,7,FALSE)</f>
        <v>S</v>
      </c>
      <c r="H836" s="3">
        <v>127</v>
      </c>
      <c r="I836" s="3">
        <v>128</v>
      </c>
      <c r="J836" s="10">
        <v>250</v>
      </c>
      <c r="K836" s="10">
        <v>0.25</v>
      </c>
      <c r="L836" s="10">
        <f t="shared" si="12"/>
        <v>4</v>
      </c>
      <c r="M836" s="3"/>
      <c r="N836" s="3"/>
      <c r="O836" s="3"/>
      <c r="P836" s="3"/>
      <c r="Q836" s="3"/>
      <c r="R836" s="3"/>
      <c r="S836" s="3"/>
      <c r="T836" s="3"/>
      <c r="U836" s="3"/>
      <c r="V836" s="3"/>
      <c r="W836" s="3"/>
      <c r="X836" s="3"/>
      <c r="Y836" s="3"/>
      <c r="Z836" s="3"/>
      <c r="AA836" s="3"/>
      <c r="AB836" s="3"/>
    </row>
    <row r="837" spans="1:28" x14ac:dyDescent="0.2">
      <c r="A837" s="3">
        <v>14211</v>
      </c>
      <c r="B837" s="3" t="str">
        <f>VLOOKUP(A837,'QAQC ID Reference Page'!A$1:G$10999,2,FALSE)</f>
        <v>OBS0922</v>
      </c>
      <c r="C837" s="11">
        <f>VLOOKUP(A837,'QAQC ID Reference Page'!A$1:G$10999,3,FALSE)</f>
        <v>44818</v>
      </c>
      <c r="D837" s="12">
        <f>VLOOKUP(A837,'QAQC ID Reference Page'!A$1:G$10999,4,FALSE)</f>
        <v>0.33819444444444446</v>
      </c>
      <c r="E837" s="3">
        <f>VLOOKUP(A837,'QAQC ID Reference Page'!A$1:G$10999,5,FALSE)</f>
        <v>1035</v>
      </c>
      <c r="F837" s="3" t="str">
        <f>VLOOKUP(A837,'QAQC ID Reference Page'!A$2:G$10999,6,FALSE)</f>
        <v>E7C</v>
      </c>
      <c r="G837" s="3" t="str">
        <f>VLOOKUP(A837,'QAQC ID Reference Page'!A$2:G$10999,7,FALSE)</f>
        <v>B</v>
      </c>
      <c r="H837" s="3">
        <v>126</v>
      </c>
      <c r="I837" s="3">
        <v>128</v>
      </c>
      <c r="J837" s="10">
        <v>250</v>
      </c>
      <c r="K837" s="10">
        <v>0.25</v>
      </c>
      <c r="L837" s="10">
        <f t="shared" si="12"/>
        <v>8</v>
      </c>
      <c r="M837" s="3"/>
      <c r="N837" s="3"/>
      <c r="O837" s="3"/>
      <c r="P837" s="3"/>
      <c r="Q837" s="3"/>
      <c r="R837" s="3"/>
      <c r="S837" s="3"/>
      <c r="T837" s="3"/>
      <c r="U837" s="3"/>
      <c r="V837" s="3"/>
      <c r="W837" s="3"/>
      <c r="X837" s="3"/>
      <c r="Y837" s="3"/>
      <c r="Z837" s="3"/>
      <c r="AA837" s="3"/>
      <c r="AB837" s="3"/>
    </row>
    <row r="838" spans="1:28" x14ac:dyDescent="0.2">
      <c r="A838" s="3">
        <v>14212</v>
      </c>
      <c r="B838" s="3" t="str">
        <f>VLOOKUP(A838,'QAQC ID Reference Page'!A$1:G$10999,2,FALSE)</f>
        <v>OBS0922</v>
      </c>
      <c r="C838" s="11">
        <f>VLOOKUP(A838,'QAQC ID Reference Page'!A$1:G$10999,3,FALSE)</f>
        <v>44818</v>
      </c>
      <c r="D838" s="12">
        <f>VLOOKUP(A838,'QAQC ID Reference Page'!A$1:G$10999,4,FALSE)</f>
        <v>0.42916666666666664</v>
      </c>
      <c r="E838" s="3">
        <f>VLOOKUP(A838,'QAQC ID Reference Page'!A$1:G$10999,5,FALSE)</f>
        <v>1013</v>
      </c>
      <c r="F838" s="3" t="str">
        <f>VLOOKUP(A838,'QAQC ID Reference Page'!A$2:G$10999,6,FALSE)</f>
        <v>AR</v>
      </c>
      <c r="G838" s="3" t="str">
        <f>VLOOKUP(A838,'QAQC ID Reference Page'!A$2:G$10999,7,FALSE)</f>
        <v>S</v>
      </c>
      <c r="H838" s="3">
        <v>127</v>
      </c>
      <c r="I838" s="3">
        <v>129</v>
      </c>
      <c r="J838" s="10">
        <v>250</v>
      </c>
      <c r="K838" s="10">
        <v>0.25</v>
      </c>
      <c r="L838" s="10">
        <f t="shared" si="12"/>
        <v>8</v>
      </c>
      <c r="M838" s="3"/>
      <c r="N838" s="3"/>
      <c r="O838" s="3"/>
      <c r="P838" s="3"/>
      <c r="Q838" s="3"/>
      <c r="R838" s="3"/>
      <c r="S838" s="3"/>
      <c r="T838" s="3"/>
      <c r="U838" s="3"/>
      <c r="V838" s="3"/>
      <c r="W838" s="3"/>
      <c r="X838" s="3"/>
      <c r="Y838" s="3"/>
      <c r="Z838" s="3"/>
      <c r="AA838" s="3"/>
      <c r="AB838" s="3"/>
    </row>
    <row r="839" spans="1:28" x14ac:dyDescent="0.2">
      <c r="A839" s="3">
        <v>14213</v>
      </c>
      <c r="B839" s="3" t="str">
        <f>VLOOKUP(A839,'QAQC ID Reference Page'!A$1:G$10999,2,FALSE)</f>
        <v>OBS0922</v>
      </c>
      <c r="C839" s="11">
        <f>VLOOKUP(A839,'QAQC ID Reference Page'!A$1:G$10999,3,FALSE)</f>
        <v>44818</v>
      </c>
      <c r="D839" s="12">
        <f>VLOOKUP(A839,'QAQC ID Reference Page'!A$1:G$10999,4,FALSE)</f>
        <v>0.51736111111111116</v>
      </c>
      <c r="E839" s="3">
        <f>VLOOKUP(A839,'QAQC ID Reference Page'!A$1:G$10999,5,FALSE)</f>
        <v>1026</v>
      </c>
      <c r="F839" s="3" t="str">
        <f>VLOOKUP(A839,'QAQC ID Reference Page'!A$2:G$10999,6,FALSE)</f>
        <v>G6</v>
      </c>
      <c r="G839" s="3" t="str">
        <f>VLOOKUP(A839,'QAQC ID Reference Page'!A$2:G$10999,7,FALSE)</f>
        <v>S</v>
      </c>
      <c r="H839" s="3">
        <v>127</v>
      </c>
      <c r="I839" s="3">
        <v>130</v>
      </c>
      <c r="J839" s="10">
        <v>250</v>
      </c>
      <c r="K839" s="10">
        <v>0.25</v>
      </c>
      <c r="L839" s="10">
        <f t="shared" si="12"/>
        <v>12</v>
      </c>
      <c r="M839" s="3"/>
      <c r="N839" s="3"/>
      <c r="O839" s="3"/>
      <c r="P839" s="3"/>
      <c r="Q839" s="3"/>
      <c r="R839" s="3"/>
      <c r="S839" s="3"/>
      <c r="T839" s="3"/>
      <c r="U839" s="3"/>
      <c r="V839" s="3"/>
      <c r="W839" s="3"/>
      <c r="X839" s="3"/>
      <c r="Y839" s="3"/>
      <c r="Z839" s="3"/>
      <c r="AA839" s="3"/>
      <c r="AB839" s="3"/>
    </row>
    <row r="840" spans="1:28" x14ac:dyDescent="0.2">
      <c r="A840" s="3">
        <v>14214</v>
      </c>
      <c r="B840" s="3" t="str">
        <f>VLOOKUP(A840,'QAQC ID Reference Page'!A$1:G$10999,2,FALSE)</f>
        <v>OBS0922</v>
      </c>
      <c r="C840" s="11">
        <f>VLOOKUP(A840,'QAQC ID Reference Page'!A$1:G$10999,3,FALSE)</f>
        <v>44818</v>
      </c>
      <c r="D840" s="12">
        <f>VLOOKUP(A840,'QAQC ID Reference Page'!A$1:G$10999,4,FALSE)</f>
        <v>0.45833333333333331</v>
      </c>
      <c r="E840" s="3">
        <f>VLOOKUP(A840,'QAQC ID Reference Page'!A$1:G$10999,5,FALSE)</f>
        <v>1020</v>
      </c>
      <c r="F840" s="3" t="str">
        <f>VLOOKUP(A840,'QAQC ID Reference Page'!A$2:G$10999,6,FALSE)</f>
        <v>MR</v>
      </c>
      <c r="G840" s="3" t="str">
        <f>VLOOKUP(A840,'QAQC ID Reference Page'!A$2:G$10999,7,FALSE)</f>
        <v>B</v>
      </c>
      <c r="H840" s="3">
        <v>127</v>
      </c>
      <c r="I840" s="3">
        <v>130</v>
      </c>
      <c r="J840" s="10">
        <v>250</v>
      </c>
      <c r="K840" s="10">
        <v>0.25</v>
      </c>
      <c r="L840" s="10">
        <f t="shared" si="12"/>
        <v>12</v>
      </c>
      <c r="M840" s="3"/>
      <c r="N840" s="3"/>
      <c r="O840" s="3"/>
      <c r="P840" s="3"/>
      <c r="Q840" s="3"/>
      <c r="R840" s="3"/>
      <c r="S840" s="3"/>
      <c r="T840" s="3"/>
      <c r="U840" s="3"/>
      <c r="V840" s="3"/>
      <c r="W840" s="3"/>
      <c r="X840" s="3"/>
      <c r="Y840" s="3"/>
      <c r="Z840" s="3"/>
      <c r="AA840" s="3"/>
      <c r="AB840" s="3"/>
    </row>
    <row r="841" spans="1:28" x14ac:dyDescent="0.2">
      <c r="A841" s="3">
        <v>14215</v>
      </c>
      <c r="B841" s="3" t="str">
        <f>VLOOKUP(A841,'QAQC ID Reference Page'!A$1:G$10999,2,FALSE)</f>
        <v>OBS0922</v>
      </c>
      <c r="C841" s="11">
        <f>VLOOKUP(A841,'QAQC ID Reference Page'!A$1:G$10999,3,FALSE)</f>
        <v>44818</v>
      </c>
      <c r="D841" s="12">
        <f>VLOOKUP(A841,'QAQC ID Reference Page'!A$1:G$10999,4,FALSE)</f>
        <v>0.48055555555555557</v>
      </c>
      <c r="E841" s="3">
        <f>VLOOKUP(A841,'QAQC ID Reference Page'!A$1:G$10999,5,FALSE)</f>
        <v>1010</v>
      </c>
      <c r="F841" s="3" t="str">
        <f>VLOOKUP(A841,'QAQC ID Reference Page'!A$2:G$10999,6,FALSE)</f>
        <v>I7C</v>
      </c>
      <c r="G841" s="3" t="str">
        <f>VLOOKUP(A841,'QAQC ID Reference Page'!A$2:G$10999,7,FALSE)</f>
        <v>B</v>
      </c>
      <c r="H841" s="3">
        <v>127</v>
      </c>
      <c r="I841" s="3">
        <v>130</v>
      </c>
      <c r="J841" s="10">
        <v>250</v>
      </c>
      <c r="K841" s="10">
        <v>0.25</v>
      </c>
      <c r="L841" s="10">
        <f t="shared" si="12"/>
        <v>12</v>
      </c>
      <c r="M841" s="3"/>
      <c r="N841" s="3"/>
      <c r="O841" s="3"/>
      <c r="P841" s="3"/>
      <c r="Q841" s="3"/>
      <c r="R841" s="3"/>
      <c r="S841" s="3"/>
      <c r="T841" s="3"/>
      <c r="U841" s="3"/>
      <c r="V841" s="3"/>
      <c r="W841" s="3"/>
      <c r="X841" s="3"/>
      <c r="Y841" s="3"/>
      <c r="Z841" s="3"/>
      <c r="AA841" s="3"/>
      <c r="AB841" s="3"/>
    </row>
    <row r="842" spans="1:28" x14ac:dyDescent="0.2">
      <c r="A842" s="3">
        <v>14216</v>
      </c>
      <c r="B842" s="3" t="str">
        <f>VLOOKUP(A842,'QAQC ID Reference Page'!A$1:G$10999,2,FALSE)</f>
        <v>OBS0922</v>
      </c>
      <c r="C842" s="11">
        <f>VLOOKUP(A842,'QAQC ID Reference Page'!A$1:G$10999,3,FALSE)</f>
        <v>44818</v>
      </c>
      <c r="D842" s="12">
        <f>VLOOKUP(A842,'QAQC ID Reference Page'!A$1:G$10999,4,FALSE)</f>
        <v>0.42083333333333334</v>
      </c>
      <c r="E842" s="3">
        <f>VLOOKUP(A842,'QAQC ID Reference Page'!A$1:G$10999,5,FALSE)</f>
        <v>1006</v>
      </c>
      <c r="F842" s="3" t="str">
        <f>VLOOKUP(A842,'QAQC ID Reference Page'!A$2:G$10999,6,FALSE)</f>
        <v>BR</v>
      </c>
      <c r="G842" s="3" t="str">
        <f>VLOOKUP(A842,'QAQC ID Reference Page'!A$2:G$10999,7,FALSE)</f>
        <v>S</v>
      </c>
      <c r="H842" s="3">
        <v>127</v>
      </c>
      <c r="I842" s="3">
        <v>129</v>
      </c>
      <c r="J842" s="10">
        <v>250</v>
      </c>
      <c r="K842" s="10">
        <v>0.25</v>
      </c>
      <c r="L842" s="10">
        <f t="shared" si="12"/>
        <v>8</v>
      </c>
      <c r="M842" s="3" t="s">
        <v>777</v>
      </c>
      <c r="N842" s="3"/>
      <c r="O842" s="3"/>
      <c r="P842" s="3"/>
      <c r="Q842" s="3"/>
      <c r="R842" s="3"/>
      <c r="S842" s="3"/>
      <c r="T842" s="3"/>
      <c r="U842" s="3"/>
      <c r="V842" s="3"/>
      <c r="W842" s="3"/>
      <c r="X842" s="3"/>
      <c r="Y842" s="3"/>
      <c r="Z842" s="3"/>
      <c r="AA842" s="3"/>
      <c r="AB842" s="3"/>
    </row>
    <row r="843" spans="1:28" x14ac:dyDescent="0.2">
      <c r="A843" s="3">
        <v>14217</v>
      </c>
      <c r="B843" s="3" t="str">
        <f>VLOOKUP(A843,'QAQC ID Reference Page'!A$1:G$10999,2,FALSE)</f>
        <v>OBS0922</v>
      </c>
      <c r="C843" s="11">
        <f>VLOOKUP(A843,'QAQC ID Reference Page'!A$1:G$10999,3,FALSE)</f>
        <v>44818</v>
      </c>
      <c r="D843" s="12">
        <f>VLOOKUP(A843,'QAQC ID Reference Page'!A$1:G$10999,4,FALSE)</f>
        <v>0.48055555555555557</v>
      </c>
      <c r="E843" s="3">
        <f>VLOOKUP(A843,'QAQC ID Reference Page'!A$1:G$10999,5,FALSE)</f>
        <v>1005</v>
      </c>
      <c r="F843" s="3" t="str">
        <f>VLOOKUP(A843,'QAQC ID Reference Page'!A$2:G$10999,6,FALSE)</f>
        <v>I7C</v>
      </c>
      <c r="G843" s="3" t="str">
        <f>VLOOKUP(A843,'QAQC ID Reference Page'!A$2:G$10999,7,FALSE)</f>
        <v>S</v>
      </c>
      <c r="H843" s="3">
        <v>127</v>
      </c>
      <c r="I843" s="3">
        <v>128</v>
      </c>
      <c r="J843" s="10">
        <v>250</v>
      </c>
      <c r="K843" s="10">
        <v>0.25</v>
      </c>
      <c r="L843" s="10">
        <f t="shared" si="12"/>
        <v>4</v>
      </c>
      <c r="M843" s="3" t="s">
        <v>777</v>
      </c>
      <c r="N843" s="3"/>
      <c r="O843" s="3"/>
      <c r="P843" s="3"/>
      <c r="Q843" s="3"/>
      <c r="R843" s="3"/>
      <c r="S843" s="3"/>
      <c r="T843" s="3"/>
      <c r="U843" s="3"/>
      <c r="V843" s="3"/>
      <c r="W843" s="3"/>
      <c r="X843" s="3"/>
      <c r="Y843" s="3"/>
      <c r="Z843" s="3"/>
      <c r="AA843" s="3"/>
      <c r="AB843" s="3"/>
    </row>
    <row r="844" spans="1:28" x14ac:dyDescent="0.2">
      <c r="A844" s="3">
        <v>14218</v>
      </c>
      <c r="B844" s="3" t="str">
        <f>VLOOKUP(A844,'QAQC ID Reference Page'!A$1:G$10999,2,FALSE)</f>
        <v>OBS0922</v>
      </c>
      <c r="C844" s="11">
        <f>VLOOKUP(A844,'QAQC ID Reference Page'!A$1:G$10999,3,FALSE)</f>
        <v>44818</v>
      </c>
      <c r="D844" s="12">
        <f>VLOOKUP(A844,'QAQC ID Reference Page'!A$1:G$10999,4,FALSE)</f>
        <v>0.50624999999999998</v>
      </c>
      <c r="E844" s="3">
        <f>VLOOKUP(A844,'QAQC ID Reference Page'!A$1:G$10999,5,FALSE)</f>
        <v>1027</v>
      </c>
      <c r="F844" s="3" t="str">
        <f>VLOOKUP(A844,'QAQC ID Reference Page'!A$2:G$10999,6,FALSE)</f>
        <v>DR</v>
      </c>
      <c r="G844" s="3" t="str">
        <f>VLOOKUP(A844,'QAQC ID Reference Page'!A$2:G$10999,7,FALSE)</f>
        <v>S</v>
      </c>
      <c r="H844" s="3">
        <v>125</v>
      </c>
      <c r="I844" s="3">
        <v>127</v>
      </c>
      <c r="J844" s="10">
        <v>250</v>
      </c>
      <c r="K844" s="10">
        <v>0.25</v>
      </c>
      <c r="L844" s="10">
        <f t="shared" si="12"/>
        <v>8</v>
      </c>
      <c r="M844" s="3" t="s">
        <v>777</v>
      </c>
      <c r="N844" s="3"/>
      <c r="O844" s="3"/>
      <c r="P844" s="3"/>
      <c r="Q844" s="3"/>
      <c r="R844" s="3"/>
      <c r="S844" s="3"/>
      <c r="T844" s="3"/>
      <c r="U844" s="3"/>
      <c r="V844" s="3"/>
      <c r="W844" s="3"/>
      <c r="X844" s="3"/>
      <c r="Y844" s="3"/>
      <c r="Z844" s="3"/>
      <c r="AA844" s="3"/>
      <c r="AB844" s="3"/>
    </row>
    <row r="845" spans="1:28" x14ac:dyDescent="0.2">
      <c r="A845" s="3">
        <v>14219</v>
      </c>
      <c r="B845" s="3" t="str">
        <f>VLOOKUP(A845,'QAQC ID Reference Page'!A$1:G$10999,2,FALSE)</f>
        <v>OBS0922</v>
      </c>
      <c r="C845" s="11">
        <f>VLOOKUP(A845,'QAQC ID Reference Page'!A$1:G$10999,3,FALSE)</f>
        <v>44818</v>
      </c>
      <c r="D845" s="12">
        <f>VLOOKUP(A845,'QAQC ID Reference Page'!A$1:G$10999,4,FALSE)</f>
        <v>0.44861111111111113</v>
      </c>
      <c r="E845" s="3">
        <f>VLOOKUP(A845,'QAQC ID Reference Page'!A$1:G$10999,5,FALSE)</f>
        <v>1021</v>
      </c>
      <c r="F845" s="3" t="str">
        <f>VLOOKUP(A845,'QAQC ID Reference Page'!A$2:G$10999,6,FALSE)</f>
        <v>TR</v>
      </c>
      <c r="G845" s="3" t="str">
        <f>VLOOKUP(A845,'QAQC ID Reference Page'!A$2:G$10999,7,FALSE)</f>
        <v>S</v>
      </c>
      <c r="H845" s="3">
        <v>127</v>
      </c>
      <c r="I845" s="3">
        <v>128</v>
      </c>
      <c r="J845" s="10">
        <v>250</v>
      </c>
      <c r="K845" s="10">
        <v>0.25</v>
      </c>
      <c r="L845" s="10">
        <f t="shared" si="12"/>
        <v>4</v>
      </c>
      <c r="M845" s="3" t="s">
        <v>777</v>
      </c>
      <c r="N845" s="3"/>
      <c r="O845" s="3"/>
      <c r="P845" s="3"/>
      <c r="Q845" s="3"/>
      <c r="R845" s="3"/>
      <c r="S845" s="3"/>
      <c r="T845" s="3"/>
      <c r="U845" s="3"/>
      <c r="V845" s="3"/>
      <c r="W845" s="3"/>
      <c r="X845" s="3"/>
      <c r="Y845" s="3"/>
      <c r="Z845" s="3"/>
      <c r="AA845" s="3"/>
      <c r="AB845" s="3"/>
    </row>
    <row r="846" spans="1:28" x14ac:dyDescent="0.2">
      <c r="A846" s="3">
        <v>14220</v>
      </c>
      <c r="B846" s="3" t="str">
        <f>VLOOKUP(A846,'QAQC ID Reference Page'!A$1:G$10999,2,FALSE)</f>
        <v>OBS0922</v>
      </c>
      <c r="C846" s="11">
        <f>VLOOKUP(A846,'QAQC ID Reference Page'!A$1:G$10999,3,FALSE)</f>
        <v>44819</v>
      </c>
      <c r="D846" s="12">
        <f>VLOOKUP(A846,'QAQC ID Reference Page'!A$1:G$10999,4,FALSE)</f>
        <v>0.5229166666666667</v>
      </c>
      <c r="E846" s="3">
        <f>VLOOKUP(A846,'QAQC ID Reference Page'!A$1:G$10999,5,FALSE)</f>
        <v>1028</v>
      </c>
      <c r="F846" s="3" t="str">
        <f>VLOOKUP(A846,'QAQC ID Reference Page'!A$2:G$10999,6,FALSE)</f>
        <v>BLB</v>
      </c>
      <c r="G846" s="3" t="str">
        <f>VLOOKUP(A846,'QAQC ID Reference Page'!A$2:G$10999,7,FALSE)</f>
        <v>S</v>
      </c>
      <c r="H846" s="3">
        <v>127</v>
      </c>
      <c r="I846" s="3">
        <v>134</v>
      </c>
      <c r="J846" s="10">
        <v>250</v>
      </c>
      <c r="K846" s="10">
        <v>0.25</v>
      </c>
      <c r="L846" s="10">
        <f t="shared" si="12"/>
        <v>28</v>
      </c>
      <c r="M846" s="3"/>
      <c r="N846" s="3"/>
      <c r="O846" s="3"/>
      <c r="P846" s="3"/>
      <c r="Q846" s="3"/>
      <c r="R846" s="3"/>
      <c r="S846" s="3"/>
      <c r="T846" s="3"/>
      <c r="U846" s="3"/>
      <c r="V846" s="3"/>
      <c r="W846" s="3"/>
      <c r="X846" s="3"/>
      <c r="Y846" s="3"/>
      <c r="Z846" s="3"/>
      <c r="AA846" s="3"/>
      <c r="AB846" s="3"/>
    </row>
    <row r="847" spans="1:28" x14ac:dyDescent="0.2">
      <c r="A847" s="3">
        <v>14221</v>
      </c>
      <c r="B847" s="3" t="str">
        <f>VLOOKUP(A847,'QAQC ID Reference Page'!A$1:G$10999,2,FALSE)</f>
        <v>OBS0922</v>
      </c>
      <c r="C847" s="11">
        <f>VLOOKUP(A847,'QAQC ID Reference Page'!A$1:G$10999,3,FALSE)</f>
        <v>44819</v>
      </c>
      <c r="D847" s="12">
        <f>VLOOKUP(A847,'QAQC ID Reference Page'!A$1:G$10999,4,FALSE)</f>
        <v>0.60069444444444442</v>
      </c>
      <c r="E847" s="3">
        <f>VLOOKUP(A847,'QAQC ID Reference Page'!A$1:G$10999,5,FALSE)</f>
        <v>1027</v>
      </c>
      <c r="F847" s="3" t="str">
        <f>VLOOKUP(A847,'QAQC ID Reference Page'!A$2:G$10999,6,FALSE)</f>
        <v>B4</v>
      </c>
      <c r="G847" s="3" t="str">
        <f>VLOOKUP(A847,'QAQC ID Reference Page'!A$2:G$10999,7,FALSE)</f>
        <v>S</v>
      </c>
      <c r="H847" s="3">
        <v>126</v>
      </c>
      <c r="I847" s="3">
        <v>131</v>
      </c>
      <c r="J847" s="10">
        <v>250</v>
      </c>
      <c r="K847" s="10">
        <v>0.25</v>
      </c>
      <c r="L847" s="10">
        <f t="shared" si="12"/>
        <v>20</v>
      </c>
      <c r="M847" s="3"/>
      <c r="N847" s="3"/>
      <c r="O847" s="3"/>
      <c r="P847" s="3"/>
      <c r="Q847" s="3"/>
      <c r="R847" s="3"/>
      <c r="S847" s="3"/>
      <c r="T847" s="3"/>
      <c r="U847" s="3"/>
      <c r="V847" s="3"/>
      <c r="W847" s="3"/>
      <c r="X847" s="3"/>
      <c r="Y847" s="3"/>
      <c r="Z847" s="3"/>
      <c r="AA847" s="3"/>
      <c r="AB847" s="3"/>
    </row>
    <row r="848" spans="1:28" x14ac:dyDescent="0.2">
      <c r="A848" s="3">
        <v>14222</v>
      </c>
      <c r="B848" s="3" t="str">
        <f>VLOOKUP(A848,'QAQC ID Reference Page'!A$1:G$10999,2,FALSE)</f>
        <v>OBS0922</v>
      </c>
      <c r="C848" s="11">
        <f>VLOOKUP(A848,'QAQC ID Reference Page'!A$1:G$10999,3,FALSE)</f>
        <v>44819</v>
      </c>
      <c r="D848" s="12">
        <f>VLOOKUP(A848,'QAQC ID Reference Page'!A$1:G$10999,4,FALSE)</f>
        <v>0.60069444444444442</v>
      </c>
      <c r="E848" s="3">
        <f>VLOOKUP(A848,'QAQC ID Reference Page'!A$1:G$10999,5,FALSE)</f>
        <v>1040</v>
      </c>
      <c r="F848" s="3" t="str">
        <f>VLOOKUP(A848,'QAQC ID Reference Page'!A$2:G$10999,6,FALSE)</f>
        <v>B4</v>
      </c>
      <c r="G848" s="3" t="str">
        <f>VLOOKUP(A848,'QAQC ID Reference Page'!A$2:G$10999,7,FALSE)</f>
        <v>B</v>
      </c>
      <c r="H848" s="3">
        <v>124</v>
      </c>
      <c r="I848" s="3">
        <v>138</v>
      </c>
      <c r="J848" s="10">
        <v>250</v>
      </c>
      <c r="K848" s="10">
        <v>0.25</v>
      </c>
      <c r="L848" s="10">
        <f t="shared" si="12"/>
        <v>56</v>
      </c>
      <c r="M848" s="3"/>
      <c r="N848" s="3"/>
      <c r="O848" s="3"/>
      <c r="P848" s="3"/>
      <c r="Q848" s="3"/>
      <c r="R848" s="3"/>
      <c r="S848" s="3"/>
      <c r="T848" s="3"/>
      <c r="U848" s="3"/>
      <c r="V848" s="3"/>
      <c r="W848" s="3"/>
      <c r="X848" s="3"/>
      <c r="Y848" s="3"/>
      <c r="Z848" s="3"/>
      <c r="AA848" s="3"/>
      <c r="AB848" s="3"/>
    </row>
    <row r="849" spans="1:28" x14ac:dyDescent="0.2">
      <c r="A849" s="3">
        <v>14223</v>
      </c>
      <c r="B849" s="3" t="str">
        <f>VLOOKUP(A849,'QAQC ID Reference Page'!A$1:G$10999,2,FALSE)</f>
        <v>OBS0922</v>
      </c>
      <c r="C849" s="11">
        <f>VLOOKUP(A849,'QAQC ID Reference Page'!A$1:G$10999,3,FALSE)</f>
        <v>44819</v>
      </c>
      <c r="D849" s="12">
        <f>VLOOKUP(A849,'QAQC ID Reference Page'!A$1:G$10999,4,FALSE)</f>
        <v>0.57430555555555551</v>
      </c>
      <c r="E849" s="3">
        <f>VLOOKUP(A849,'QAQC ID Reference Page'!A$1:G$10999,5,FALSE)</f>
        <v>1036</v>
      </c>
      <c r="F849" s="3" t="str">
        <f>VLOOKUP(A849,'QAQC ID Reference Page'!A$2:G$10999,6,FALSE)</f>
        <v>B1</v>
      </c>
      <c r="G849" s="3" t="str">
        <f>VLOOKUP(A849,'QAQC ID Reference Page'!A$2:G$10999,7,FALSE)</f>
        <v>B</v>
      </c>
      <c r="H849" s="3">
        <v>127</v>
      </c>
      <c r="I849" s="3">
        <v>135</v>
      </c>
      <c r="J849" s="10">
        <v>250</v>
      </c>
      <c r="K849" s="10">
        <v>0.25</v>
      </c>
      <c r="L849" s="10">
        <f t="shared" si="12"/>
        <v>32</v>
      </c>
      <c r="M849" s="3"/>
      <c r="N849" s="3"/>
      <c r="O849" s="3"/>
      <c r="P849" s="3"/>
      <c r="Q849" s="3"/>
      <c r="R849" s="3"/>
      <c r="S849" s="3"/>
      <c r="T849" s="3"/>
      <c r="U849" s="3"/>
      <c r="V849" s="3"/>
      <c r="W849" s="3"/>
      <c r="X849" s="3"/>
      <c r="Y849" s="3"/>
      <c r="Z849" s="3"/>
      <c r="AA849" s="3"/>
      <c r="AB849" s="3"/>
    </row>
    <row r="850" spans="1:28" x14ac:dyDescent="0.2">
      <c r="A850" s="3">
        <v>14224</v>
      </c>
      <c r="B850" s="3" t="str">
        <f>VLOOKUP(A850,'QAQC ID Reference Page'!A$1:G$10999,2,FALSE)</f>
        <v>OBS0922</v>
      </c>
      <c r="C850" s="11">
        <f>VLOOKUP(A850,'QAQC ID Reference Page'!A$1:G$10999,3,FALSE)</f>
        <v>44819</v>
      </c>
      <c r="D850" s="12">
        <f>VLOOKUP(A850,'QAQC ID Reference Page'!A$1:G$10999,4,FALSE)</f>
        <v>0.54652777777777772</v>
      </c>
      <c r="E850" s="3">
        <f>VLOOKUP(A850,'QAQC ID Reference Page'!A$1:G$10999,5,FALSE)</f>
        <v>1016</v>
      </c>
      <c r="F850" s="3" t="str">
        <f>VLOOKUP(A850,'QAQC ID Reference Page'!A$2:G$10999,6,FALSE)</f>
        <v>D1</v>
      </c>
      <c r="G850" s="3" t="str">
        <f>VLOOKUP(A850,'QAQC ID Reference Page'!A$2:G$10999,7,FALSE)</f>
        <v>S</v>
      </c>
      <c r="H850" s="3">
        <v>125</v>
      </c>
      <c r="I850" s="3">
        <v>130</v>
      </c>
      <c r="J850" s="10">
        <v>250</v>
      </c>
      <c r="K850" s="10">
        <v>0.25</v>
      </c>
      <c r="L850" s="10">
        <f t="shared" si="12"/>
        <v>20</v>
      </c>
      <c r="M850" s="3"/>
      <c r="N850" s="3"/>
      <c r="O850" s="3"/>
      <c r="P850" s="3"/>
      <c r="Q850" s="3"/>
      <c r="R850" s="3"/>
      <c r="S850" s="3"/>
      <c r="T850" s="3"/>
      <c r="U850" s="3"/>
      <c r="V850" s="3"/>
      <c r="W850" s="3"/>
      <c r="X850" s="3"/>
      <c r="Y850" s="3"/>
      <c r="Z850" s="3"/>
      <c r="AA850" s="3"/>
      <c r="AB850" s="3"/>
    </row>
    <row r="851" spans="1:28" x14ac:dyDescent="0.2">
      <c r="A851" s="3">
        <v>14225</v>
      </c>
      <c r="B851" s="3" t="str">
        <f>VLOOKUP(A851,'QAQC ID Reference Page'!A$1:G$10999,2,FALSE)</f>
        <v>OBS0922</v>
      </c>
      <c r="C851" s="11">
        <f>VLOOKUP(A851,'QAQC ID Reference Page'!A$1:G$10999,3,FALSE)</f>
        <v>44819</v>
      </c>
      <c r="D851" s="12">
        <f>VLOOKUP(A851,'QAQC ID Reference Page'!A$1:G$10999,4,FALSE)</f>
        <v>0.30694444444444446</v>
      </c>
      <c r="E851" s="3">
        <f>VLOOKUP(A851,'QAQC ID Reference Page'!A$1:G$10999,5,FALSE)</f>
        <v>1044</v>
      </c>
      <c r="F851" s="3" t="str">
        <f>VLOOKUP(A851,'QAQC ID Reference Page'!A$2:G$10999,6,FALSE)</f>
        <v>B7C</v>
      </c>
      <c r="G851" s="3" t="str">
        <f>VLOOKUP(A851,'QAQC ID Reference Page'!A$2:G$10999,7,FALSE)</f>
        <v>B</v>
      </c>
      <c r="H851" s="3">
        <v>127</v>
      </c>
      <c r="I851" s="3">
        <v>136</v>
      </c>
      <c r="J851" s="10">
        <v>250</v>
      </c>
      <c r="K851" s="10">
        <v>0.25</v>
      </c>
      <c r="L851" s="10">
        <f t="shared" si="12"/>
        <v>36</v>
      </c>
      <c r="M851" s="3"/>
      <c r="N851" s="3"/>
      <c r="O851" s="3"/>
      <c r="P851" s="3"/>
      <c r="Q851" s="3"/>
      <c r="R851" s="3"/>
      <c r="S851" s="3"/>
      <c r="T851" s="3"/>
      <c r="U851" s="3"/>
      <c r="V851" s="3"/>
      <c r="W851" s="3"/>
      <c r="X851" s="3"/>
      <c r="Y851" s="3"/>
      <c r="Z851" s="3"/>
      <c r="AA851" s="3"/>
      <c r="AB851" s="3"/>
    </row>
    <row r="852" spans="1:28" x14ac:dyDescent="0.2">
      <c r="A852" s="3">
        <v>14226</v>
      </c>
      <c r="B852" s="3" t="str">
        <f>VLOOKUP(A852,'QAQC ID Reference Page'!A$1:G$10999,2,FALSE)</f>
        <v>OBS0922</v>
      </c>
      <c r="C852" s="11">
        <f>VLOOKUP(A852,'QAQC ID Reference Page'!A$1:G$10999,3,FALSE)</f>
        <v>44819</v>
      </c>
      <c r="D852" s="12">
        <f>VLOOKUP(A852,'QAQC ID Reference Page'!A$1:G$10999,4,FALSE)</f>
        <v>0.56527777777777777</v>
      </c>
      <c r="E852" s="3">
        <f>VLOOKUP(A852,'QAQC ID Reference Page'!A$1:G$10999,5,FALSE)</f>
        <v>1017</v>
      </c>
      <c r="F852" s="3" t="str">
        <f>VLOOKUP(A852,'QAQC ID Reference Page'!A$2:G$10999,6,FALSE)</f>
        <v>C1</v>
      </c>
      <c r="G852" s="3" t="str">
        <f>VLOOKUP(A852,'QAQC ID Reference Page'!A$2:G$10999,7,FALSE)</f>
        <v>S</v>
      </c>
      <c r="H852" s="3">
        <v>126</v>
      </c>
      <c r="I852" s="3">
        <v>130</v>
      </c>
      <c r="J852" s="10">
        <v>250</v>
      </c>
      <c r="K852" s="10">
        <v>0.25</v>
      </c>
      <c r="L852" s="10">
        <f t="shared" si="12"/>
        <v>16</v>
      </c>
      <c r="M852" s="3"/>
      <c r="N852" s="3"/>
      <c r="O852" s="3"/>
      <c r="P852" s="3"/>
      <c r="Q852" s="3"/>
      <c r="R852" s="3"/>
      <c r="S852" s="3"/>
      <c r="T852" s="3"/>
      <c r="U852" s="3"/>
      <c r="V852" s="3"/>
      <c r="W852" s="3"/>
      <c r="X852" s="3"/>
      <c r="Y852" s="3"/>
      <c r="Z852" s="3"/>
      <c r="AA852" s="3"/>
      <c r="AB852" s="3"/>
    </row>
    <row r="853" spans="1:28" x14ac:dyDescent="0.2">
      <c r="A853" s="3">
        <v>14227</v>
      </c>
      <c r="B853" s="3" t="str">
        <f>VLOOKUP(A853,'QAQC ID Reference Page'!A$1:G$10999,2,FALSE)</f>
        <v>OBS0922</v>
      </c>
      <c r="C853" s="11">
        <f>VLOOKUP(A853,'QAQC ID Reference Page'!A$1:G$10999,3,FALSE)</f>
        <v>44819</v>
      </c>
      <c r="D853" s="12">
        <f>VLOOKUP(A853,'QAQC ID Reference Page'!A$1:G$10999,4,FALSE)</f>
        <v>0.37847222222222221</v>
      </c>
      <c r="E853" s="3">
        <f>VLOOKUP(A853,'QAQC ID Reference Page'!A$1:G$10999,5,FALSE)</f>
        <v>1001</v>
      </c>
      <c r="F853" s="3" t="str">
        <f>VLOOKUP(A853,'QAQC ID Reference Page'!A$2:G$10999,6,FALSE)</f>
        <v>BSR</v>
      </c>
      <c r="G853" s="3" t="str">
        <f>VLOOKUP(A853,'QAQC ID Reference Page'!A$2:G$10999,7,FALSE)</f>
        <v>S</v>
      </c>
      <c r="H853" s="3">
        <v>128</v>
      </c>
      <c r="I853" s="3">
        <v>135</v>
      </c>
      <c r="J853" s="10">
        <v>250</v>
      </c>
      <c r="K853" s="10">
        <v>0.25</v>
      </c>
      <c r="L853" s="10">
        <f t="shared" si="12"/>
        <v>28</v>
      </c>
      <c r="M853" s="3"/>
      <c r="N853" s="3"/>
      <c r="O853" s="3"/>
      <c r="P853" s="3"/>
      <c r="Q853" s="3"/>
      <c r="R853" s="3"/>
      <c r="S853" s="3"/>
      <c r="T853" s="3"/>
      <c r="U853" s="3"/>
      <c r="V853" s="3"/>
      <c r="W853" s="3"/>
      <c r="X853" s="3"/>
      <c r="Y853" s="3"/>
      <c r="Z853" s="3"/>
      <c r="AA853" s="3"/>
      <c r="AB853" s="3"/>
    </row>
    <row r="854" spans="1:28" x14ac:dyDescent="0.2">
      <c r="A854" s="3">
        <v>14228</v>
      </c>
      <c r="B854" s="3" t="str">
        <f>VLOOKUP(A854,'QAQC ID Reference Page'!A$1:G$10999,2,FALSE)</f>
        <v>OBS0922</v>
      </c>
      <c r="C854" s="11">
        <f>VLOOKUP(A854,'QAQC ID Reference Page'!A$1:G$10999,3,FALSE)</f>
        <v>44819</v>
      </c>
      <c r="D854" s="12">
        <f>VLOOKUP(A854,'QAQC ID Reference Page'!A$1:G$10999,4,FALSE)</f>
        <v>0.40972222222222221</v>
      </c>
      <c r="E854" s="3">
        <f>VLOOKUP(A854,'QAQC ID Reference Page'!A$1:G$10999,5,FALSE)</f>
        <v>1006</v>
      </c>
      <c r="F854" s="3" t="str">
        <f>VLOOKUP(A854,'QAQC ID Reference Page'!A$2:G$10999,6,FALSE)</f>
        <v>WB</v>
      </c>
      <c r="G854" s="3" t="str">
        <f>VLOOKUP(A854,'QAQC ID Reference Page'!A$2:G$10999,7,FALSE)</f>
        <v>B</v>
      </c>
      <c r="H854" s="3">
        <v>126</v>
      </c>
      <c r="I854" s="3">
        <v>139</v>
      </c>
      <c r="J854" s="10">
        <v>250</v>
      </c>
      <c r="K854" s="10">
        <v>0.25</v>
      </c>
      <c r="L854" s="10">
        <f t="shared" si="12"/>
        <v>52</v>
      </c>
      <c r="M854" s="3"/>
      <c r="N854" s="3"/>
      <c r="O854" s="3"/>
      <c r="P854" s="3"/>
      <c r="Q854" s="3"/>
      <c r="R854" s="3"/>
      <c r="S854" s="3"/>
      <c r="T854" s="3"/>
      <c r="U854" s="3"/>
      <c r="V854" s="3"/>
      <c r="W854" s="3"/>
      <c r="X854" s="3"/>
      <c r="Y854" s="3"/>
      <c r="Z854" s="3"/>
      <c r="AA854" s="3"/>
      <c r="AB854" s="3"/>
    </row>
    <row r="855" spans="1:28" x14ac:dyDescent="0.2">
      <c r="A855" s="3">
        <v>14229</v>
      </c>
      <c r="B855" s="3" t="str">
        <f>VLOOKUP(A855,'QAQC ID Reference Page'!A$1:G$10999,2,FALSE)</f>
        <v>OBS0922</v>
      </c>
      <c r="C855" s="11">
        <f>VLOOKUP(A855,'QAQC ID Reference Page'!A$1:G$10999,3,FALSE)</f>
        <v>44819</v>
      </c>
      <c r="D855" s="12">
        <f>VLOOKUP(A855,'QAQC ID Reference Page'!A$1:G$10999,4,FALSE)</f>
        <v>0.56527777777777777</v>
      </c>
      <c r="E855" s="3">
        <f>VLOOKUP(A855,'QAQC ID Reference Page'!A$1:G$10999,5,FALSE)</f>
        <v>1031</v>
      </c>
      <c r="F855" s="3" t="str">
        <f>VLOOKUP(A855,'QAQC ID Reference Page'!A$2:G$10999,6,FALSE)</f>
        <v>C1</v>
      </c>
      <c r="G855" s="3" t="str">
        <f>VLOOKUP(A855,'QAQC ID Reference Page'!A$2:G$10999,7,FALSE)</f>
        <v>B</v>
      </c>
      <c r="H855" s="3">
        <v>128</v>
      </c>
      <c r="I855" s="3">
        <v>144</v>
      </c>
      <c r="J855" s="10">
        <v>250</v>
      </c>
      <c r="K855" s="10">
        <v>0.25</v>
      </c>
      <c r="L855" s="10">
        <f t="shared" si="12"/>
        <v>64</v>
      </c>
      <c r="M855" s="3"/>
      <c r="N855" s="3"/>
      <c r="O855" s="3"/>
      <c r="P855" s="3"/>
      <c r="Q855" s="3"/>
      <c r="R855" s="3"/>
      <c r="S855" s="3"/>
      <c r="T855" s="3"/>
      <c r="U855" s="3"/>
      <c r="V855" s="3"/>
      <c r="W855" s="3"/>
      <c r="X855" s="3"/>
      <c r="Y855" s="3"/>
      <c r="Z855" s="3"/>
      <c r="AA855" s="3"/>
      <c r="AB855" s="3"/>
    </row>
    <row r="856" spans="1:28" x14ac:dyDescent="0.2">
      <c r="A856" s="3">
        <v>14230</v>
      </c>
      <c r="B856" s="3" t="str">
        <f>VLOOKUP(A856,'QAQC ID Reference Page'!A$1:G$10999,2,FALSE)</f>
        <v>OBS0922</v>
      </c>
      <c r="C856" s="11">
        <f>VLOOKUP(A856,'QAQC ID Reference Page'!A$1:G$10999,3,FALSE)</f>
        <v>44819</v>
      </c>
      <c r="D856" s="12">
        <f>VLOOKUP(A856,'QAQC ID Reference Page'!A$1:G$10999,4,FALSE)</f>
        <v>0.30694444444444446</v>
      </c>
      <c r="E856" s="3">
        <f>VLOOKUP(A856,'QAQC ID Reference Page'!A$1:G$10999,5,FALSE)</f>
        <v>1011</v>
      </c>
      <c r="F856" s="3" t="str">
        <f>VLOOKUP(A856,'QAQC ID Reference Page'!A$2:G$10999,6,FALSE)</f>
        <v>B7C</v>
      </c>
      <c r="G856" s="3" t="str">
        <f>VLOOKUP(A856,'QAQC ID Reference Page'!A$2:G$10999,7,FALSE)</f>
        <v>S</v>
      </c>
      <c r="H856" s="3">
        <v>127</v>
      </c>
      <c r="I856" s="3">
        <v>130</v>
      </c>
      <c r="J856" s="10">
        <v>250</v>
      </c>
      <c r="K856" s="10">
        <v>0.25</v>
      </c>
      <c r="L856" s="10">
        <f t="shared" si="12"/>
        <v>12</v>
      </c>
      <c r="M856" s="3"/>
      <c r="N856" s="3"/>
      <c r="O856" s="3"/>
      <c r="P856" s="3"/>
      <c r="Q856" s="3"/>
      <c r="R856" s="3"/>
      <c r="S856" s="3"/>
      <c r="T856" s="3"/>
      <c r="U856" s="3"/>
      <c r="V856" s="3"/>
      <c r="W856" s="3"/>
      <c r="X856" s="3"/>
      <c r="Y856" s="3"/>
      <c r="Z856" s="3"/>
      <c r="AA856" s="3"/>
      <c r="AB856" s="3"/>
    </row>
    <row r="857" spans="1:28" x14ac:dyDescent="0.2">
      <c r="A857" s="3">
        <v>14231</v>
      </c>
      <c r="B857" s="3" t="str">
        <f>VLOOKUP(A857,'QAQC ID Reference Page'!A$1:G$10999,2,FALSE)</f>
        <v>OBS0922</v>
      </c>
      <c r="C857" s="11">
        <f>VLOOKUP(A857,'QAQC ID Reference Page'!A$1:G$10999,3,FALSE)</f>
        <v>44819</v>
      </c>
      <c r="D857" s="12">
        <f>VLOOKUP(A857,'QAQC ID Reference Page'!A$1:G$10999,4,FALSE)</f>
        <v>0.35972222222222222</v>
      </c>
      <c r="E857" s="3">
        <f>VLOOKUP(A857,'QAQC ID Reference Page'!A$1:G$10999,5,FALSE)</f>
        <v>1051</v>
      </c>
      <c r="F857" s="3" t="str">
        <f>VLOOKUP(A857,'QAQC ID Reference Page'!A$2:G$10999,6,FALSE)</f>
        <v>B11</v>
      </c>
      <c r="G857" s="3" t="str">
        <f>VLOOKUP(A857,'QAQC ID Reference Page'!A$2:G$10999,7,FALSE)</f>
        <v>S</v>
      </c>
      <c r="H857" s="3">
        <v>127</v>
      </c>
      <c r="I857" s="3">
        <v>134</v>
      </c>
      <c r="J857" s="10">
        <v>250</v>
      </c>
      <c r="K857" s="10">
        <v>0.25</v>
      </c>
      <c r="L857" s="10">
        <f t="shared" si="12"/>
        <v>28</v>
      </c>
      <c r="M857" s="3"/>
      <c r="N857" s="3"/>
      <c r="O857" s="3"/>
      <c r="P857" s="3"/>
      <c r="Q857" s="3"/>
      <c r="R857" s="3"/>
      <c r="S857" s="3"/>
      <c r="T857" s="3"/>
      <c r="U857" s="3"/>
      <c r="V857" s="3"/>
      <c r="W857" s="3"/>
      <c r="X857" s="3"/>
      <c r="Y857" s="3"/>
      <c r="Z857" s="3"/>
      <c r="AA857" s="3"/>
      <c r="AB857" s="3"/>
    </row>
    <row r="858" spans="1:28" x14ac:dyDescent="0.2">
      <c r="A858" s="3">
        <v>14232</v>
      </c>
      <c r="B858" s="3" t="str">
        <f>VLOOKUP(A858,'QAQC ID Reference Page'!A$1:G$10999,2,FALSE)</f>
        <v>OBS0922</v>
      </c>
      <c r="C858" s="11">
        <f>VLOOKUP(A858,'QAQC ID Reference Page'!A$1:G$10999,3,FALSE)</f>
        <v>44819</v>
      </c>
      <c r="D858" s="12">
        <f>VLOOKUP(A858,'QAQC ID Reference Page'!A$1:G$10999,4,FALSE)</f>
        <v>0.57430555555555551</v>
      </c>
      <c r="E858" s="3">
        <f>VLOOKUP(A858,'QAQC ID Reference Page'!A$1:G$10999,5,FALSE)</f>
        <v>1038</v>
      </c>
      <c r="F858" s="3" t="str">
        <f>VLOOKUP(A858,'QAQC ID Reference Page'!A$2:G$10999,6,FALSE)</f>
        <v>B1</v>
      </c>
      <c r="G858" s="3" t="str">
        <f>VLOOKUP(A858,'QAQC ID Reference Page'!A$2:G$10999,7,FALSE)</f>
        <v>S</v>
      </c>
      <c r="H858" s="3">
        <v>126</v>
      </c>
      <c r="I858" s="3">
        <v>144</v>
      </c>
      <c r="J858" s="10">
        <v>250</v>
      </c>
      <c r="K858" s="10">
        <v>0.25</v>
      </c>
      <c r="L858" s="10">
        <f t="shared" si="12"/>
        <v>72</v>
      </c>
      <c r="M858" s="3"/>
      <c r="N858" s="3"/>
      <c r="O858" s="3"/>
      <c r="P858" s="3"/>
      <c r="Q858" s="3"/>
      <c r="R858" s="3"/>
      <c r="S858" s="3"/>
      <c r="T858" s="3"/>
      <c r="U858" s="3"/>
      <c r="V858" s="3"/>
      <c r="W858" s="3"/>
      <c r="X858" s="3"/>
      <c r="Y858" s="3"/>
      <c r="Z858" s="3"/>
      <c r="AA858" s="3"/>
      <c r="AB858" s="3"/>
    </row>
    <row r="859" spans="1:28" x14ac:dyDescent="0.2">
      <c r="A859" s="3">
        <v>14233</v>
      </c>
      <c r="B859" s="3" t="str">
        <f>VLOOKUP(A859,'QAQC ID Reference Page'!A$1:G$10999,2,FALSE)</f>
        <v>OBS0922</v>
      </c>
      <c r="C859" s="11">
        <f>VLOOKUP(A859,'QAQC ID Reference Page'!A$1:G$10999,3,FALSE)</f>
        <v>44819</v>
      </c>
      <c r="D859" s="12">
        <f>VLOOKUP(A859,'QAQC ID Reference Page'!A$1:G$10999,4,FALSE)</f>
        <v>0.43472222222222223</v>
      </c>
      <c r="E859" s="3">
        <f>VLOOKUP(A859,'QAQC ID Reference Page'!A$1:G$10999,5,FALSE)</f>
        <v>1015</v>
      </c>
      <c r="F859" s="3" t="str">
        <f>VLOOKUP(A859,'QAQC ID Reference Page'!A$2:G$10999,6,FALSE)</f>
        <v>C9</v>
      </c>
      <c r="G859" s="3" t="str">
        <f>VLOOKUP(A859,'QAQC ID Reference Page'!A$2:G$10999,7,FALSE)</f>
        <v>B</v>
      </c>
      <c r="H859" s="3">
        <v>127</v>
      </c>
      <c r="I859" s="3">
        <v>143</v>
      </c>
      <c r="J859" s="10">
        <v>250</v>
      </c>
      <c r="K859" s="10">
        <v>0.25</v>
      </c>
      <c r="L859" s="10">
        <f t="shared" si="12"/>
        <v>64</v>
      </c>
      <c r="M859" s="3"/>
      <c r="N859" s="3"/>
      <c r="O859" s="3"/>
      <c r="P859" s="3"/>
      <c r="Q859" s="3"/>
      <c r="R859" s="3"/>
      <c r="S859" s="3"/>
      <c r="T859" s="3"/>
      <c r="U859" s="3"/>
      <c r="V859" s="3"/>
      <c r="W859" s="3"/>
      <c r="X859" s="3"/>
      <c r="Y859" s="3"/>
      <c r="Z859" s="3"/>
      <c r="AA859" s="3"/>
      <c r="AB859" s="3"/>
    </row>
    <row r="860" spans="1:28" x14ac:dyDescent="0.2">
      <c r="A860" s="3">
        <v>14234</v>
      </c>
      <c r="B860" s="3" t="str">
        <f>VLOOKUP(A860,'QAQC ID Reference Page'!A$1:G$10999,2,FALSE)</f>
        <v>OBS0922</v>
      </c>
      <c r="C860" s="11">
        <f>VLOOKUP(A860,'QAQC ID Reference Page'!A$1:G$10999,3,FALSE)</f>
        <v>44819</v>
      </c>
      <c r="D860" s="12">
        <f>VLOOKUP(A860,'QAQC ID Reference Page'!A$1:G$10999,4,FALSE)</f>
        <v>0.53888888888888886</v>
      </c>
      <c r="E860" s="3">
        <f>VLOOKUP(A860,'QAQC ID Reference Page'!A$1:G$10999,5,FALSE)</f>
        <v>1018</v>
      </c>
      <c r="F860" s="3" t="str">
        <f>VLOOKUP(A860,'QAQC ID Reference Page'!A$2:G$10999,6,FALSE)</f>
        <v>E1</v>
      </c>
      <c r="G860" s="3" t="str">
        <f>VLOOKUP(A860,'QAQC ID Reference Page'!A$2:G$10999,7,FALSE)</f>
        <v>S</v>
      </c>
      <c r="H860" s="3">
        <v>127</v>
      </c>
      <c r="I860" s="3">
        <v>131</v>
      </c>
      <c r="J860" s="10">
        <v>250</v>
      </c>
      <c r="K860" s="10">
        <v>0.25</v>
      </c>
      <c r="L860" s="10">
        <f t="shared" si="12"/>
        <v>16</v>
      </c>
      <c r="M860" s="3" t="s">
        <v>778</v>
      </c>
      <c r="N860" s="3"/>
      <c r="O860" s="3"/>
      <c r="P860" s="3"/>
      <c r="Q860" s="3"/>
      <c r="R860" s="3"/>
      <c r="S860" s="3"/>
      <c r="T860" s="3"/>
      <c r="U860" s="3"/>
      <c r="V860" s="3"/>
      <c r="W860" s="3"/>
      <c r="X860" s="3"/>
      <c r="Y860" s="3"/>
      <c r="Z860" s="3"/>
      <c r="AA860" s="3"/>
      <c r="AB860" s="3"/>
    </row>
    <row r="861" spans="1:28" x14ac:dyDescent="0.2">
      <c r="A861" s="3">
        <v>14235</v>
      </c>
      <c r="B861" s="3" t="str">
        <f>VLOOKUP(A861,'QAQC ID Reference Page'!A$1:G$10999,2,FALSE)</f>
        <v>OBS0922</v>
      </c>
      <c r="C861" s="11">
        <f>VLOOKUP(A861,'QAQC ID Reference Page'!A$1:G$10999,3,FALSE)</f>
        <v>44819</v>
      </c>
      <c r="D861" s="12">
        <f>VLOOKUP(A861,'QAQC ID Reference Page'!A$1:G$10999,4,FALSE)</f>
        <v>0.40972222222222221</v>
      </c>
      <c r="E861" s="3">
        <f>VLOOKUP(A861,'QAQC ID Reference Page'!A$1:G$10999,5,FALSE)</f>
        <v>1052</v>
      </c>
      <c r="F861" s="3" t="str">
        <f>VLOOKUP(A861,'QAQC ID Reference Page'!A$2:G$10999,6,FALSE)</f>
        <v>WB</v>
      </c>
      <c r="G861" s="3" t="str">
        <f>VLOOKUP(A861,'QAQC ID Reference Page'!A$2:G$10999,7,FALSE)</f>
        <v>S</v>
      </c>
      <c r="H861" s="3">
        <v>127</v>
      </c>
      <c r="I861" s="3">
        <v>135</v>
      </c>
      <c r="J861" s="10">
        <v>200</v>
      </c>
      <c r="K861" s="10">
        <v>0.2</v>
      </c>
      <c r="L861" s="10">
        <f t="shared" si="12"/>
        <v>40</v>
      </c>
      <c r="M861" s="3"/>
      <c r="N861" s="3"/>
      <c r="O861" s="3"/>
      <c r="P861" s="3"/>
      <c r="Q861" s="3"/>
      <c r="R861" s="3"/>
      <c r="S861" s="3"/>
      <c r="T861" s="3"/>
      <c r="U861" s="3"/>
      <c r="V861" s="3"/>
      <c r="W861" s="3"/>
      <c r="X861" s="3"/>
      <c r="Y861" s="3"/>
      <c r="Z861" s="3"/>
      <c r="AA861" s="3"/>
      <c r="AB861" s="3"/>
    </row>
    <row r="862" spans="1:28" x14ac:dyDescent="0.2">
      <c r="A862" s="3">
        <v>14236</v>
      </c>
      <c r="B862" s="3" t="str">
        <f>VLOOKUP(A862,'QAQC ID Reference Page'!A$1:G$10999,2,FALSE)</f>
        <v>OBS0922</v>
      </c>
      <c r="C862" s="11">
        <f>VLOOKUP(A862,'QAQC ID Reference Page'!A$1:G$10999,3,FALSE)</f>
        <v>44819</v>
      </c>
      <c r="D862" s="12">
        <f>VLOOKUP(A862,'QAQC ID Reference Page'!A$1:G$10999,4,FALSE)</f>
        <v>0.51180555555555551</v>
      </c>
      <c r="E862" s="3">
        <f>VLOOKUP(A862,'QAQC ID Reference Page'!A$1:G$10999,5,FALSE)</f>
        <v>1042</v>
      </c>
      <c r="F862" s="3" t="str">
        <f>VLOOKUP(A862,'QAQC ID Reference Page'!A$2:G$10999,6,FALSE)</f>
        <v>WFR</v>
      </c>
      <c r="G862" s="3" t="str">
        <f>VLOOKUP(A862,'QAQC ID Reference Page'!A$2:G$10999,7,FALSE)</f>
        <v>S</v>
      </c>
      <c r="H862" s="3">
        <v>127</v>
      </c>
      <c r="I862" s="3">
        <v>146</v>
      </c>
      <c r="J862" s="10">
        <v>250</v>
      </c>
      <c r="K862" s="10">
        <v>0.25</v>
      </c>
      <c r="L862" s="10">
        <f t="shared" si="12"/>
        <v>76</v>
      </c>
      <c r="M862" s="3"/>
      <c r="N862" s="3"/>
      <c r="O862" s="3"/>
      <c r="P862" s="3"/>
      <c r="Q862" s="3"/>
      <c r="R862" s="3"/>
      <c r="S862" s="3"/>
      <c r="T862" s="3"/>
      <c r="U862" s="3"/>
      <c r="V862" s="3"/>
      <c r="W862" s="3"/>
      <c r="X862" s="3"/>
      <c r="Y862" s="3"/>
      <c r="Z862" s="3"/>
      <c r="AA862" s="3"/>
      <c r="AB862" s="3"/>
    </row>
    <row r="863" spans="1:28" x14ac:dyDescent="0.2">
      <c r="A863" s="3">
        <v>14237</v>
      </c>
      <c r="B863" s="3" t="str">
        <f>VLOOKUP(A863,'QAQC ID Reference Page'!A$1:G$10999,2,FALSE)</f>
        <v>OBS0922</v>
      </c>
      <c r="C863" s="11">
        <f>VLOOKUP(A863,'QAQC ID Reference Page'!A$1:G$10999,3,FALSE)</f>
        <v>44819</v>
      </c>
      <c r="D863" s="12">
        <f>VLOOKUP(A863,'QAQC ID Reference Page'!A$1:G$10999,4,FALSE)</f>
        <v>0.47361111111111109</v>
      </c>
      <c r="E863" s="3">
        <f>VLOOKUP(A863,'QAQC ID Reference Page'!A$1:G$10999,5,FALSE)</f>
        <v>1021</v>
      </c>
      <c r="F863" s="3" t="str">
        <f>VLOOKUP(A863,'QAQC ID Reference Page'!A$2:G$10999,6,FALSE)</f>
        <v>C5-1</v>
      </c>
      <c r="G863" s="3" t="str">
        <f>VLOOKUP(A863,'QAQC ID Reference Page'!A$2:G$10999,7,FALSE)</f>
        <v>S</v>
      </c>
      <c r="H863" s="3">
        <v>124</v>
      </c>
      <c r="I863" s="3">
        <v>129</v>
      </c>
      <c r="J863" s="10">
        <v>250</v>
      </c>
      <c r="K863" s="10">
        <v>0.25</v>
      </c>
      <c r="L863" s="10">
        <f t="shared" si="12"/>
        <v>20</v>
      </c>
      <c r="M863" s="3" t="s">
        <v>778</v>
      </c>
      <c r="N863" s="3"/>
      <c r="O863" s="3"/>
      <c r="P863" s="3"/>
      <c r="Q863" s="3"/>
      <c r="R863" s="3"/>
      <c r="S863" s="3"/>
      <c r="T863" s="3"/>
      <c r="U863" s="3"/>
      <c r="V863" s="3"/>
      <c r="W863" s="3"/>
      <c r="X863" s="3"/>
      <c r="Y863" s="3"/>
      <c r="Z863" s="3"/>
      <c r="AA863" s="3"/>
      <c r="AB863" s="3"/>
    </row>
    <row r="864" spans="1:28" x14ac:dyDescent="0.2">
      <c r="A864" s="3">
        <v>14238</v>
      </c>
      <c r="B864" s="3" t="str">
        <f>VLOOKUP(A864,'QAQC ID Reference Page'!A$1:G$10999,2,FALSE)</f>
        <v>OBS0922</v>
      </c>
      <c r="C864" s="11">
        <f>VLOOKUP(A864,'QAQC ID Reference Page'!A$1:G$10999,3,FALSE)</f>
        <v>44819</v>
      </c>
      <c r="D864" s="12">
        <f>VLOOKUP(A864,'QAQC ID Reference Page'!A$1:G$10999,4,FALSE)</f>
        <v>0.4513888888888889</v>
      </c>
      <c r="E864" s="3">
        <f>VLOOKUP(A864,'QAQC ID Reference Page'!A$1:G$10999,5,FALSE)</f>
        <v>1030</v>
      </c>
      <c r="F864" s="3" t="str">
        <f>VLOOKUP(A864,'QAQC ID Reference Page'!A$2:G$10999,6,FALSE)</f>
        <v>C7C</v>
      </c>
      <c r="G864" s="3" t="str">
        <f>VLOOKUP(A864,'QAQC ID Reference Page'!A$2:G$10999,7,FALSE)</f>
        <v>S</v>
      </c>
      <c r="H864" s="3">
        <v>128</v>
      </c>
      <c r="I864" s="3">
        <v>134</v>
      </c>
      <c r="J864" s="10">
        <v>250</v>
      </c>
      <c r="K864" s="10">
        <v>0.25</v>
      </c>
      <c r="L864" s="10">
        <f t="shared" si="12"/>
        <v>24</v>
      </c>
      <c r="M864" s="3"/>
      <c r="N864" s="3"/>
      <c r="O864" s="3"/>
      <c r="P864" s="3"/>
      <c r="Q864" s="3"/>
      <c r="R864" s="3"/>
      <c r="S864" s="3"/>
      <c r="T864" s="3"/>
      <c r="U864" s="3"/>
      <c r="V864" s="3"/>
      <c r="W864" s="3"/>
      <c r="X864" s="3"/>
      <c r="Y864" s="3"/>
      <c r="Z864" s="3"/>
      <c r="AA864" s="3"/>
      <c r="AB864" s="3"/>
    </row>
    <row r="865" spans="1:28" x14ac:dyDescent="0.2">
      <c r="A865" s="3">
        <v>14239</v>
      </c>
      <c r="B865" s="3" t="str">
        <f>VLOOKUP(A865,'QAQC ID Reference Page'!A$1:G$10999,2,FALSE)</f>
        <v>OBS0922</v>
      </c>
      <c r="C865" s="11">
        <f>VLOOKUP(A865,'QAQC ID Reference Page'!A$1:G$10999,3,FALSE)</f>
        <v>44819</v>
      </c>
      <c r="D865" s="12">
        <f>VLOOKUP(A865,'QAQC ID Reference Page'!A$1:G$10999,4,FALSE)</f>
        <v>0.43472222222222223</v>
      </c>
      <c r="E865" s="3">
        <f>VLOOKUP(A865,'QAQC ID Reference Page'!A$1:G$10999,5,FALSE)</f>
        <v>1032</v>
      </c>
      <c r="F865" s="3" t="str">
        <f>VLOOKUP(A865,'QAQC ID Reference Page'!A$2:G$10999,6,FALSE)</f>
        <v>C9</v>
      </c>
      <c r="G865" s="3" t="str">
        <f>VLOOKUP(A865,'QAQC ID Reference Page'!A$2:G$10999,7,FALSE)</f>
        <v>S</v>
      </c>
      <c r="H865" s="3">
        <v>126</v>
      </c>
      <c r="I865" s="3">
        <v>136</v>
      </c>
      <c r="J865" s="10">
        <v>250</v>
      </c>
      <c r="K865" s="10">
        <v>0.25</v>
      </c>
      <c r="L865" s="10">
        <f t="shared" si="12"/>
        <v>40</v>
      </c>
      <c r="M865" s="3" t="s">
        <v>778</v>
      </c>
      <c r="N865" s="3"/>
      <c r="O865" s="3"/>
      <c r="P865" s="3"/>
      <c r="Q865" s="3"/>
      <c r="R865" s="3"/>
      <c r="S865" s="3"/>
      <c r="T865" s="3"/>
      <c r="U865" s="3"/>
      <c r="V865" s="3"/>
      <c r="W865" s="3"/>
      <c r="X865" s="3"/>
      <c r="Y865" s="3"/>
      <c r="Z865" s="3"/>
      <c r="AA865" s="3"/>
      <c r="AB865" s="3"/>
    </row>
    <row r="866" spans="1:28" x14ac:dyDescent="0.2">
      <c r="A866" s="3">
        <v>14240</v>
      </c>
      <c r="B866" s="3" t="str">
        <f>VLOOKUP(A866,'QAQC ID Reference Page'!A$1:G$10999,2,FALSE)</f>
        <v>OBS0922</v>
      </c>
      <c r="C866" s="11">
        <f>VLOOKUP(A866,'QAQC ID Reference Page'!A$1:G$10999,3,FALSE)</f>
        <v>44819</v>
      </c>
      <c r="D866" s="12">
        <f>VLOOKUP(A866,'QAQC ID Reference Page'!A$1:G$10999,4,FALSE)</f>
        <v>0.4513888888888889</v>
      </c>
      <c r="E866" s="3">
        <f>VLOOKUP(A866,'QAQC ID Reference Page'!A$1:G$10999,5,FALSE)</f>
        <v>1034</v>
      </c>
      <c r="F866" s="3" t="str">
        <f>VLOOKUP(A866,'QAQC ID Reference Page'!A$2:G$10999,6,FALSE)</f>
        <v>C7C</v>
      </c>
      <c r="G866" s="3" t="str">
        <f>VLOOKUP(A866,'QAQC ID Reference Page'!A$2:G$10999,7,FALSE)</f>
        <v>B</v>
      </c>
      <c r="H866" s="3">
        <v>127</v>
      </c>
      <c r="I866" s="3">
        <v>135</v>
      </c>
      <c r="J866" s="10">
        <v>250</v>
      </c>
      <c r="K866" s="10">
        <v>0.25</v>
      </c>
      <c r="L866" s="10">
        <f t="shared" si="12"/>
        <v>32</v>
      </c>
      <c r="M866" s="3"/>
      <c r="N866" s="3"/>
      <c r="O866" s="3"/>
      <c r="P866" s="3"/>
      <c r="Q866" s="3"/>
      <c r="R866" s="3"/>
      <c r="S866" s="3"/>
      <c r="T866" s="3"/>
      <c r="U866" s="3"/>
      <c r="V866" s="3"/>
      <c r="W866" s="3"/>
      <c r="X866" s="3"/>
      <c r="Y866" s="3"/>
      <c r="Z866" s="3"/>
      <c r="AA866" s="3"/>
      <c r="AB866" s="3"/>
    </row>
    <row r="867" spans="1:28" x14ac:dyDescent="0.2">
      <c r="A867" s="3">
        <v>14241</v>
      </c>
      <c r="B867" s="3" t="str">
        <f>VLOOKUP(A867,'QAQC ID Reference Page'!A$1:G$10999,2,FALSE)</f>
        <v>OBS0922</v>
      </c>
      <c r="C867" s="11">
        <f>VLOOKUP(A867,'QAQC ID Reference Page'!A$1:G$10999,3,FALSE)</f>
        <v>44819</v>
      </c>
      <c r="D867" s="12">
        <f>VLOOKUP(A867,'QAQC ID Reference Page'!A$1:G$10999,4,FALSE)</f>
        <v>0.4861111111111111</v>
      </c>
      <c r="E867" s="3">
        <f>VLOOKUP(A867,'QAQC ID Reference Page'!A$1:G$10999,5,FALSE)</f>
        <v>1035</v>
      </c>
      <c r="F867" s="3" t="str">
        <f>VLOOKUP(A867,'QAQC ID Reference Page'!A$2:G$10999,6,FALSE)</f>
        <v>C4</v>
      </c>
      <c r="G867" s="3" t="str">
        <f>VLOOKUP(A867,'QAQC ID Reference Page'!A$2:G$10999,7,FALSE)</f>
        <v>S</v>
      </c>
      <c r="H867" s="3">
        <v>125</v>
      </c>
      <c r="I867" s="3">
        <v>131</v>
      </c>
      <c r="J867" s="10">
        <v>250</v>
      </c>
      <c r="K867" s="10">
        <v>0.25</v>
      </c>
      <c r="L867" s="10">
        <f t="shared" si="12"/>
        <v>24</v>
      </c>
      <c r="M867" s="3"/>
      <c r="N867" s="3"/>
      <c r="O867" s="3"/>
      <c r="P867" s="3"/>
      <c r="Q867" s="3"/>
      <c r="R867" s="3"/>
      <c r="S867" s="3"/>
      <c r="T867" s="3"/>
      <c r="U867" s="3"/>
      <c r="V867" s="3"/>
      <c r="W867" s="3"/>
      <c r="X867" s="3"/>
      <c r="Y867" s="3"/>
      <c r="Z867" s="3"/>
      <c r="AA867" s="3"/>
      <c r="AB867" s="3"/>
    </row>
    <row r="868" spans="1:28" x14ac:dyDescent="0.2">
      <c r="A868" s="3">
        <v>14300</v>
      </c>
      <c r="B868" s="3" t="str">
        <f>VLOOKUP(A868,'QAQC ID Reference Page'!A$1:G$10999,2,FALSE)</f>
        <v>OBS1022</v>
      </c>
      <c r="C868" s="11">
        <f>VLOOKUP(A868,'QAQC ID Reference Page'!A$1:G$10999,3,FALSE)</f>
        <v>44861</v>
      </c>
      <c r="D868" s="12">
        <f>VLOOKUP(A868,'QAQC ID Reference Page'!A$1:G$10999,4,FALSE)</f>
        <v>0.46944444444444444</v>
      </c>
      <c r="E868" s="3">
        <f>VLOOKUP(A868,'QAQC ID Reference Page'!A$1:G$10999,5,FALSE)</f>
        <v>1027</v>
      </c>
      <c r="F868" s="3" t="str">
        <f>VLOOKUP(A868,'QAQC ID Reference Page'!A$2:G$10999,6,FALSE)</f>
        <v>C4</v>
      </c>
      <c r="G868" s="3" t="str">
        <f>VLOOKUP(A868,'QAQC ID Reference Page'!A$2:G$10999,7,FALSE)</f>
        <v>S</v>
      </c>
      <c r="H868" s="3">
        <v>129</v>
      </c>
      <c r="I868" s="3">
        <v>138</v>
      </c>
      <c r="J868" s="10">
        <v>250</v>
      </c>
      <c r="K868" s="10">
        <v>0.25</v>
      </c>
      <c r="L868" s="10">
        <f t="shared" si="12"/>
        <v>36</v>
      </c>
      <c r="M868" s="3"/>
      <c r="N868" s="3"/>
      <c r="O868" s="3"/>
      <c r="P868" s="3"/>
      <c r="Q868" s="3"/>
      <c r="R868" s="3"/>
      <c r="S868" s="3"/>
      <c r="T868" s="3"/>
      <c r="U868" s="3"/>
      <c r="V868" s="3"/>
      <c r="W868" s="3"/>
      <c r="X868" s="3"/>
      <c r="Y868" s="3"/>
      <c r="Z868" s="3"/>
      <c r="AA868" s="3"/>
      <c r="AB868" s="3"/>
    </row>
    <row r="869" spans="1:28" x14ac:dyDescent="0.2">
      <c r="A869" s="3">
        <v>14301</v>
      </c>
      <c r="B869" s="3" t="str">
        <f>VLOOKUP(A869,'QAQC ID Reference Page'!A$1:G$10999,2,FALSE)</f>
        <v>OBS1022</v>
      </c>
      <c r="C869" s="11">
        <f>VLOOKUP(A869,'QAQC ID Reference Page'!A$1:G$10999,3,FALSE)</f>
        <v>44861</v>
      </c>
      <c r="D869" s="12">
        <f>VLOOKUP(A869,'QAQC ID Reference Page'!A$1:G$10999,4,FALSE)</f>
        <v>0.50138888888888888</v>
      </c>
      <c r="E869" s="3">
        <f>VLOOKUP(A869,'QAQC ID Reference Page'!A$1:G$10999,5,FALSE)</f>
        <v>1002</v>
      </c>
      <c r="F869" s="3" t="str">
        <f>VLOOKUP(A869,'QAQC ID Reference Page'!A$2:G$10999,6,FALSE)</f>
        <v>BLB</v>
      </c>
      <c r="G869" s="3" t="str">
        <f>VLOOKUP(A869,'QAQC ID Reference Page'!A$2:G$10999,7,FALSE)</f>
        <v>S</v>
      </c>
      <c r="H869" s="3">
        <v>134</v>
      </c>
      <c r="I869" s="3">
        <v>140</v>
      </c>
      <c r="J869" s="10">
        <v>250</v>
      </c>
      <c r="K869" s="10">
        <v>0.25</v>
      </c>
      <c r="L869" s="10">
        <f t="shared" si="12"/>
        <v>24</v>
      </c>
      <c r="M869" s="3"/>
      <c r="N869" s="3"/>
      <c r="O869" s="3"/>
      <c r="P869" s="3"/>
      <c r="Q869" s="3"/>
      <c r="R869" s="3"/>
      <c r="S869" s="3"/>
      <c r="T869" s="3"/>
      <c r="U869" s="3"/>
      <c r="V869" s="3"/>
      <c r="W869" s="3"/>
      <c r="X869" s="3"/>
      <c r="Y869" s="3"/>
      <c r="Z869" s="3"/>
      <c r="AA869" s="3"/>
      <c r="AB869" s="3"/>
    </row>
    <row r="870" spans="1:28" x14ac:dyDescent="0.2">
      <c r="A870" s="3">
        <v>14302</v>
      </c>
      <c r="B870" s="3" t="str">
        <f>VLOOKUP(A870,'QAQC ID Reference Page'!A$1:G$10999,2,FALSE)</f>
        <v>OBS1022</v>
      </c>
      <c r="C870" s="11">
        <f>VLOOKUP(A870,'QAQC ID Reference Page'!A$1:G$10999,3,FALSE)</f>
        <v>44861</v>
      </c>
      <c r="D870" s="12">
        <f>VLOOKUP(A870,'QAQC ID Reference Page'!A$1:G$10999,4,FALSE)</f>
        <v>0.45763888888888887</v>
      </c>
      <c r="E870" s="3">
        <f>VLOOKUP(A870,'QAQC ID Reference Page'!A$1:G$10999,5,FALSE)</f>
        <v>1022</v>
      </c>
      <c r="F870" s="3" t="str">
        <f>VLOOKUP(A870,'QAQC ID Reference Page'!A$2:G$10999,6,FALSE)</f>
        <v>C5-1</v>
      </c>
      <c r="G870" s="3" t="str">
        <f>VLOOKUP(A870,'QAQC ID Reference Page'!A$2:G$10999,7,FALSE)</f>
        <v>S</v>
      </c>
      <c r="H870" s="3">
        <v>133</v>
      </c>
      <c r="I870" s="3">
        <v>142</v>
      </c>
      <c r="J870" s="10">
        <v>250</v>
      </c>
      <c r="K870" s="10">
        <v>0.25</v>
      </c>
      <c r="L870" s="10">
        <f t="shared" si="12"/>
        <v>36</v>
      </c>
      <c r="M870" s="3"/>
      <c r="N870" s="3"/>
      <c r="O870" s="3"/>
      <c r="P870" s="3"/>
      <c r="Q870" s="3"/>
      <c r="R870" s="3"/>
      <c r="S870" s="3"/>
      <c r="T870" s="3"/>
      <c r="U870" s="3"/>
      <c r="V870" s="3"/>
      <c r="W870" s="3"/>
      <c r="X870" s="3"/>
      <c r="Y870" s="3"/>
      <c r="Z870" s="3"/>
      <c r="AA870" s="3"/>
      <c r="AB870" s="3"/>
    </row>
    <row r="871" spans="1:28" x14ac:dyDescent="0.2">
      <c r="A871" s="3">
        <v>14303</v>
      </c>
      <c r="B871" s="3" t="str">
        <f>VLOOKUP(A871,'QAQC ID Reference Page'!A$1:G$10999,2,FALSE)</f>
        <v>OBS1022</v>
      </c>
      <c r="C871" s="11">
        <f>VLOOKUP(A871,'QAQC ID Reference Page'!A$1:G$10999,3,FALSE)</f>
        <v>44861</v>
      </c>
      <c r="D871" s="12">
        <f>VLOOKUP(A871,'QAQC ID Reference Page'!A$1:G$10999,4,FALSE)</f>
        <v>0.5131944444444444</v>
      </c>
      <c r="E871" s="3">
        <f>VLOOKUP(A871,'QAQC ID Reference Page'!A$1:G$10999,5,FALSE)</f>
        <v>1030</v>
      </c>
      <c r="F871" s="3" t="str">
        <f>VLOOKUP(A871,'QAQC ID Reference Page'!A$2:G$10999,6,FALSE)</f>
        <v>D1</v>
      </c>
      <c r="G871" s="3" t="str">
        <f>VLOOKUP(A871,'QAQC ID Reference Page'!A$2:G$10999,7,FALSE)</f>
        <v>S</v>
      </c>
      <c r="H871" s="3">
        <v>132</v>
      </c>
      <c r="I871" s="3">
        <v>136</v>
      </c>
      <c r="J871" s="10">
        <v>250</v>
      </c>
      <c r="K871" s="10">
        <v>0.25</v>
      </c>
      <c r="L871" s="10">
        <f t="shared" si="12"/>
        <v>16</v>
      </c>
      <c r="M871" s="3"/>
      <c r="N871" s="3"/>
      <c r="O871" s="3"/>
      <c r="P871" s="3"/>
      <c r="Q871" s="3"/>
      <c r="R871" s="3"/>
      <c r="S871" s="3"/>
      <c r="T871" s="3"/>
      <c r="U871" s="3"/>
      <c r="V871" s="3"/>
      <c r="W871" s="3"/>
      <c r="X871" s="3"/>
      <c r="Y871" s="3"/>
      <c r="Z871" s="3"/>
      <c r="AA871" s="3"/>
      <c r="AB871" s="3"/>
    </row>
    <row r="872" spans="1:28" x14ac:dyDescent="0.2">
      <c r="A872" s="3">
        <v>14304</v>
      </c>
      <c r="B872" s="3" t="str">
        <f>VLOOKUP(A872,'QAQC ID Reference Page'!A$1:G$10999,2,FALSE)</f>
        <v>OBS1022</v>
      </c>
      <c r="C872" s="11">
        <f>VLOOKUP(A872,'QAQC ID Reference Page'!A$1:G$10999,3,FALSE)</f>
        <v>44861</v>
      </c>
      <c r="D872" s="12">
        <f>VLOOKUP(A872,'QAQC ID Reference Page'!A$1:G$10999,4,FALSE)</f>
        <v>0.53541666666666665</v>
      </c>
      <c r="E872" s="3">
        <f>VLOOKUP(A872,'QAQC ID Reference Page'!A$1:G$10999,5,FALSE)</f>
        <v>1036</v>
      </c>
      <c r="F872" s="3" t="str">
        <f>VLOOKUP(A872,'QAQC ID Reference Page'!A$2:G$10999,6,FALSE)</f>
        <v>B1</v>
      </c>
      <c r="G872" s="3" t="str">
        <f>VLOOKUP(A872,'QAQC ID Reference Page'!A$2:G$10999,7,FALSE)</f>
        <v>S</v>
      </c>
      <c r="H872" s="3">
        <v>134</v>
      </c>
      <c r="I872" s="3">
        <v>141</v>
      </c>
      <c r="J872" s="10">
        <v>250</v>
      </c>
      <c r="K872" s="10">
        <v>0.25</v>
      </c>
      <c r="L872" s="10">
        <f t="shared" si="12"/>
        <v>28</v>
      </c>
      <c r="M872" s="3"/>
      <c r="N872" s="3"/>
      <c r="O872" s="3"/>
      <c r="P872" s="3"/>
      <c r="Q872" s="3"/>
      <c r="R872" s="3"/>
      <c r="S872" s="3"/>
      <c r="T872" s="3"/>
      <c r="U872" s="3"/>
      <c r="V872" s="3"/>
      <c r="W872" s="3"/>
      <c r="X872" s="3"/>
      <c r="Y872" s="3"/>
      <c r="Z872" s="3"/>
      <c r="AA872" s="3"/>
      <c r="AB872" s="3"/>
    </row>
    <row r="873" spans="1:28" x14ac:dyDescent="0.2">
      <c r="A873" s="3">
        <v>14305</v>
      </c>
      <c r="B873" s="3" t="str">
        <f>VLOOKUP(A873,'QAQC ID Reference Page'!A$1:G$10999,2,FALSE)</f>
        <v>OBS1022</v>
      </c>
      <c r="C873" s="11">
        <f>VLOOKUP(A873,'QAQC ID Reference Page'!A$1:G$10999,3,FALSE)</f>
        <v>44861</v>
      </c>
      <c r="D873" s="12">
        <f>VLOOKUP(A873,'QAQC ID Reference Page'!A$1:G$10999,4,FALSE)</f>
        <v>0.30208333333333331</v>
      </c>
      <c r="E873" s="3">
        <f>VLOOKUP(A873,'QAQC ID Reference Page'!A$1:G$10999,5,FALSE)</f>
        <v>1015</v>
      </c>
      <c r="F873" s="3" t="str">
        <f>VLOOKUP(A873,'QAQC ID Reference Page'!A$2:G$10999,6,FALSE)</f>
        <v>B7C</v>
      </c>
      <c r="G873" s="3" t="str">
        <f>VLOOKUP(A873,'QAQC ID Reference Page'!A$2:G$10999,7,FALSE)</f>
        <v>S</v>
      </c>
      <c r="H873" s="3">
        <v>132</v>
      </c>
      <c r="I873" s="3">
        <v>140</v>
      </c>
      <c r="J873" s="10">
        <v>250</v>
      </c>
      <c r="K873" s="10">
        <v>0.25</v>
      </c>
      <c r="L873" s="10">
        <f t="shared" si="12"/>
        <v>32</v>
      </c>
      <c r="M873" s="3"/>
      <c r="N873" s="3"/>
      <c r="O873" s="3"/>
      <c r="P873" s="3"/>
      <c r="Q873" s="3"/>
      <c r="R873" s="3"/>
      <c r="S873" s="3"/>
      <c r="T873" s="3"/>
      <c r="U873" s="3"/>
      <c r="V873" s="3"/>
      <c r="W873" s="3"/>
      <c r="X873" s="3"/>
      <c r="Y873" s="3"/>
      <c r="Z873" s="3"/>
      <c r="AA873" s="3"/>
      <c r="AB873" s="3"/>
    </row>
    <row r="874" spans="1:28" x14ac:dyDescent="0.2">
      <c r="A874" s="3">
        <v>14306</v>
      </c>
      <c r="B874" s="3" t="str">
        <f>VLOOKUP(A874,'QAQC ID Reference Page'!A$1:G$10999,2,FALSE)</f>
        <v>OBS1022</v>
      </c>
      <c r="C874" s="11">
        <f>VLOOKUP(A874,'QAQC ID Reference Page'!A$1:G$10999,3,FALSE)</f>
        <v>44861</v>
      </c>
      <c r="D874" s="12">
        <f>VLOOKUP(A874,'QAQC ID Reference Page'!A$1:G$10999,4,FALSE)</f>
        <v>0.52708333333333335</v>
      </c>
      <c r="E874" s="3">
        <f>VLOOKUP(A874,'QAQC ID Reference Page'!A$1:G$10999,5,FALSE)</f>
        <v>1032</v>
      </c>
      <c r="F874" s="3" t="str">
        <f>VLOOKUP(A874,'QAQC ID Reference Page'!A$2:G$10999,6,FALSE)</f>
        <v>C1</v>
      </c>
      <c r="G874" s="3" t="str">
        <f>VLOOKUP(A874,'QAQC ID Reference Page'!A$2:G$10999,7,FALSE)</f>
        <v>S</v>
      </c>
      <c r="H874" s="3">
        <v>132</v>
      </c>
      <c r="I874" s="3">
        <v>139</v>
      </c>
      <c r="J874" s="10">
        <v>250</v>
      </c>
      <c r="K874" s="10">
        <v>0.25</v>
      </c>
      <c r="L874" s="10">
        <f t="shared" si="12"/>
        <v>28</v>
      </c>
      <c r="M874" s="3"/>
      <c r="N874" s="3"/>
      <c r="O874" s="3"/>
      <c r="P874" s="3"/>
      <c r="Q874" s="3"/>
      <c r="R874" s="3"/>
      <c r="S874" s="3"/>
      <c r="T874" s="3"/>
      <c r="U874" s="3"/>
      <c r="V874" s="3"/>
      <c r="W874" s="3"/>
      <c r="X874" s="3"/>
      <c r="Y874" s="3"/>
      <c r="Z874" s="3"/>
      <c r="AA874" s="3"/>
      <c r="AB874" s="3"/>
    </row>
    <row r="875" spans="1:28" x14ac:dyDescent="0.2">
      <c r="A875" s="3">
        <v>14307</v>
      </c>
      <c r="B875" s="3" t="str">
        <f>VLOOKUP(A875,'QAQC ID Reference Page'!A$1:G$10999,2,FALSE)</f>
        <v>OBS1022</v>
      </c>
      <c r="C875" s="11">
        <f>VLOOKUP(A875,'QAQC ID Reference Page'!A$1:G$10999,3,FALSE)</f>
        <v>44861</v>
      </c>
      <c r="D875" s="12">
        <f>VLOOKUP(A875,'QAQC ID Reference Page'!A$1:G$10999,4,FALSE)</f>
        <v>0.48749999999999999</v>
      </c>
      <c r="E875" s="3">
        <f>VLOOKUP(A875,'QAQC ID Reference Page'!A$1:G$10999,5,FALSE)</f>
        <v>1021</v>
      </c>
      <c r="F875" s="3" t="str">
        <f>VLOOKUP(A875,'QAQC ID Reference Page'!A$2:G$10999,6,FALSE)</f>
        <v>WFR</v>
      </c>
      <c r="G875" s="3" t="str">
        <f>VLOOKUP(A875,'QAQC ID Reference Page'!A$2:G$10999,7,FALSE)</f>
        <v>S</v>
      </c>
      <c r="H875" s="3">
        <v>133</v>
      </c>
      <c r="I875" s="3">
        <v>160</v>
      </c>
      <c r="J875" s="10">
        <v>250</v>
      </c>
      <c r="K875" s="10">
        <v>0.25</v>
      </c>
      <c r="L875" s="10">
        <f t="shared" si="12"/>
        <v>108</v>
      </c>
      <c r="M875" s="3"/>
      <c r="N875" s="3"/>
      <c r="O875" s="3"/>
      <c r="P875" s="3"/>
      <c r="Q875" s="3"/>
      <c r="R875" s="3"/>
      <c r="S875" s="3"/>
      <c r="T875" s="3"/>
      <c r="U875" s="3"/>
      <c r="V875" s="3"/>
      <c r="W875" s="3"/>
      <c r="X875" s="3"/>
      <c r="Y875" s="3"/>
      <c r="Z875" s="3"/>
      <c r="AA875" s="3"/>
      <c r="AB875" s="3"/>
    </row>
    <row r="876" spans="1:28" x14ac:dyDescent="0.2">
      <c r="A876" s="3">
        <v>14308</v>
      </c>
      <c r="B876" s="3" t="str">
        <f>VLOOKUP(A876,'QAQC ID Reference Page'!A$1:G$10999,2,FALSE)</f>
        <v>OBS1022</v>
      </c>
      <c r="C876" s="11">
        <f>VLOOKUP(A876,'QAQC ID Reference Page'!A$1:G$10999,3,FALSE)</f>
        <v>44861</v>
      </c>
      <c r="D876" s="12">
        <f>VLOOKUP(A876,'QAQC ID Reference Page'!A$1:G$10999,4,FALSE)</f>
        <v>0.46944444444444444</v>
      </c>
      <c r="E876" s="3">
        <f>VLOOKUP(A876,'QAQC ID Reference Page'!A$1:G$10999,5,FALSE)</f>
        <v>1042</v>
      </c>
      <c r="F876" s="3" t="str">
        <f>VLOOKUP(A876,'QAQC ID Reference Page'!A$2:G$10999,6,FALSE)</f>
        <v>C4</v>
      </c>
      <c r="G876" s="3" t="str">
        <f>VLOOKUP(A876,'QAQC ID Reference Page'!A$2:G$10999,7,FALSE)</f>
        <v>B</v>
      </c>
      <c r="H876" s="3">
        <v>130</v>
      </c>
      <c r="I876" s="3">
        <v>136</v>
      </c>
      <c r="J876" s="10">
        <v>250</v>
      </c>
      <c r="K876" s="10">
        <v>0.25</v>
      </c>
      <c r="L876" s="10">
        <f t="shared" si="12"/>
        <v>24</v>
      </c>
      <c r="M876" s="3"/>
      <c r="N876" s="3"/>
      <c r="O876" s="3"/>
      <c r="P876" s="3"/>
      <c r="Q876" s="3"/>
      <c r="R876" s="3"/>
      <c r="S876" s="3"/>
      <c r="T876" s="3"/>
      <c r="U876" s="3"/>
      <c r="V876" s="3"/>
      <c r="W876" s="3"/>
      <c r="X876" s="3"/>
      <c r="Y876" s="3"/>
      <c r="Z876" s="3"/>
      <c r="AA876" s="3"/>
      <c r="AB876" s="3"/>
    </row>
    <row r="877" spans="1:28" x14ac:dyDescent="0.2">
      <c r="A877" s="3">
        <v>14309</v>
      </c>
      <c r="B877" s="3" t="str">
        <f>VLOOKUP(A877,'QAQC ID Reference Page'!A$1:G$10999,2,FALSE)</f>
        <v>OBS1022</v>
      </c>
      <c r="C877" s="11">
        <f>VLOOKUP(A877,'QAQC ID Reference Page'!A$1:G$10999,3,FALSE)</f>
        <v>44861</v>
      </c>
      <c r="D877" s="12">
        <f>VLOOKUP(A877,'QAQC ID Reference Page'!A$1:G$10999,4,FALSE)</f>
        <v>0.3840277777777778</v>
      </c>
      <c r="E877" s="3">
        <f>VLOOKUP(A877,'QAQC ID Reference Page'!A$1:G$10999,5,FALSE)</f>
        <v>1011</v>
      </c>
      <c r="F877" s="3" t="str">
        <f>VLOOKUP(A877,'QAQC ID Reference Page'!A$2:G$10999,6,FALSE)</f>
        <v>C9</v>
      </c>
      <c r="G877" s="3" t="str">
        <f>VLOOKUP(A877,'QAQC ID Reference Page'!A$2:G$10999,7,FALSE)</f>
        <v>S</v>
      </c>
      <c r="H877" s="3">
        <v>128</v>
      </c>
      <c r="I877" s="3">
        <v>137</v>
      </c>
      <c r="J877" s="10">
        <v>250</v>
      </c>
      <c r="K877" s="10">
        <v>0.25</v>
      </c>
      <c r="L877" s="10">
        <f t="shared" si="12"/>
        <v>36</v>
      </c>
      <c r="M877" s="3"/>
      <c r="N877" s="3"/>
      <c r="O877" s="3"/>
      <c r="P877" s="3"/>
      <c r="Q877" s="3"/>
      <c r="R877" s="3"/>
      <c r="S877" s="3"/>
      <c r="T877" s="3"/>
      <c r="U877" s="3"/>
      <c r="V877" s="3"/>
      <c r="W877" s="3"/>
      <c r="X877" s="3"/>
      <c r="Y877" s="3"/>
      <c r="Z877" s="3"/>
      <c r="AA877" s="3"/>
      <c r="AB877" s="3"/>
    </row>
    <row r="878" spans="1:28" x14ac:dyDescent="0.2">
      <c r="A878" s="3">
        <v>14310</v>
      </c>
      <c r="B878" s="3" t="str">
        <f>VLOOKUP(A878,'QAQC ID Reference Page'!A$1:G$10999,2,FALSE)</f>
        <v>OBS1022</v>
      </c>
      <c r="C878" s="11">
        <f>VLOOKUP(A878,'QAQC ID Reference Page'!A$1:G$10999,3,FALSE)</f>
        <v>44861</v>
      </c>
      <c r="D878" s="12">
        <f>VLOOKUP(A878,'QAQC ID Reference Page'!A$1:G$10999,4,FALSE)</f>
        <v>0.55347222222222225</v>
      </c>
      <c r="E878" s="3">
        <f>VLOOKUP(A878,'QAQC ID Reference Page'!A$1:G$10999,5,FALSE)</f>
        <v>1031</v>
      </c>
      <c r="F878" s="3" t="str">
        <f>VLOOKUP(A878,'QAQC ID Reference Page'!A$2:G$10999,6,FALSE)</f>
        <v>B4</v>
      </c>
      <c r="G878" s="3" t="str">
        <f>VLOOKUP(A878,'QAQC ID Reference Page'!A$2:G$10999,7,FALSE)</f>
        <v>S</v>
      </c>
      <c r="H878" s="3">
        <v>128</v>
      </c>
      <c r="I878" s="3">
        <v>136</v>
      </c>
      <c r="J878" s="10">
        <v>250</v>
      </c>
      <c r="K878" s="10">
        <v>0.25</v>
      </c>
      <c r="L878" s="10">
        <f t="shared" si="12"/>
        <v>32</v>
      </c>
      <c r="M878" s="3"/>
      <c r="N878" s="3"/>
      <c r="O878" s="3"/>
      <c r="P878" s="3"/>
      <c r="Q878" s="3"/>
      <c r="R878" s="3"/>
      <c r="S878" s="3"/>
      <c r="T878" s="3"/>
      <c r="U878" s="3"/>
      <c r="V878" s="3"/>
      <c r="W878" s="3"/>
      <c r="X878" s="3"/>
      <c r="Y878" s="3"/>
      <c r="Z878" s="3"/>
      <c r="AA878" s="3"/>
      <c r="AB878" s="3"/>
    </row>
    <row r="879" spans="1:28" x14ac:dyDescent="0.2">
      <c r="A879" s="3">
        <v>14311</v>
      </c>
      <c r="B879" s="3" t="str">
        <f>VLOOKUP(A879,'QAQC ID Reference Page'!A$1:G$10999,2,FALSE)</f>
        <v>OBS1022</v>
      </c>
      <c r="C879" s="11">
        <f>VLOOKUP(A879,'QAQC ID Reference Page'!A$1:G$10999,3,FALSE)</f>
        <v>44861</v>
      </c>
      <c r="D879" s="12">
        <f>VLOOKUP(A879,'QAQC ID Reference Page'!A$1:G$10999,4,FALSE)</f>
        <v>0.4236111111111111</v>
      </c>
      <c r="E879" s="3">
        <f>VLOOKUP(A879,'QAQC ID Reference Page'!A$1:G$10999,5,FALSE)</f>
        <v>1010</v>
      </c>
      <c r="F879" s="3" t="str">
        <f>VLOOKUP(A879,'QAQC ID Reference Page'!A$2:G$10999,6,FALSE)</f>
        <v>C7C</v>
      </c>
      <c r="G879" s="3" t="str">
        <f>VLOOKUP(A879,'QAQC ID Reference Page'!A$2:G$10999,7,FALSE)</f>
        <v>S</v>
      </c>
      <c r="H879" s="3">
        <v>132</v>
      </c>
      <c r="I879" s="3">
        <v>141</v>
      </c>
      <c r="J879" s="10">
        <v>250</v>
      </c>
      <c r="K879" s="10">
        <v>0.25</v>
      </c>
      <c r="L879" s="10">
        <f t="shared" si="12"/>
        <v>36</v>
      </c>
      <c r="M879" s="3"/>
      <c r="N879" s="3"/>
      <c r="O879" s="3"/>
      <c r="P879" s="3"/>
      <c r="Q879" s="3"/>
      <c r="R879" s="3"/>
      <c r="S879" s="3"/>
      <c r="T879" s="3"/>
      <c r="U879" s="3"/>
      <c r="V879" s="3"/>
      <c r="W879" s="3"/>
      <c r="X879" s="3"/>
      <c r="Y879" s="3"/>
      <c r="Z879" s="3"/>
      <c r="AA879" s="3"/>
      <c r="AB879" s="3"/>
    </row>
    <row r="880" spans="1:28" x14ac:dyDescent="0.2">
      <c r="A880" s="3">
        <v>14312</v>
      </c>
      <c r="B880" s="3" t="e">
        <f>VLOOKUP(A880,'QAQC ID Reference Page'!A$1:G$10999,2,FALSE)</f>
        <v>#N/A</v>
      </c>
      <c r="C880" s="11" t="e">
        <f>VLOOKUP(A880,'QAQC ID Reference Page'!A$1:G$10999,3,FALSE)</f>
        <v>#N/A</v>
      </c>
      <c r="D880" s="3" t="e">
        <f>VLOOKUP(A880,'QAQC ID Reference Page'!A$1:G$10999,4,FALSE)</f>
        <v>#N/A</v>
      </c>
      <c r="E880" s="3" t="e">
        <f>VLOOKUP(A880,'QAQC ID Reference Page'!A$1:G$10999,5,FALSE)</f>
        <v>#N/A</v>
      </c>
      <c r="F880" s="3" t="e">
        <f>VLOOKUP(A880,'QAQC ID Reference Page'!A$2:G$10999,6,FALSE)</f>
        <v>#N/A</v>
      </c>
      <c r="G880" s="3" t="e">
        <f>VLOOKUP(A880,'QAQC ID Reference Page'!A$2:G$10999,7,FALSE)</f>
        <v>#N/A</v>
      </c>
      <c r="H880" s="3">
        <v>134</v>
      </c>
      <c r="I880" s="3">
        <v>140</v>
      </c>
      <c r="J880" s="10">
        <v>140</v>
      </c>
      <c r="K880" s="10">
        <v>0.14000000000000001</v>
      </c>
      <c r="L880" s="10">
        <f t="shared" si="12"/>
        <v>42.857142857142854</v>
      </c>
      <c r="M880" s="3"/>
      <c r="N880" s="3"/>
      <c r="O880" s="3"/>
      <c r="P880" s="3"/>
      <c r="Q880" s="3"/>
      <c r="R880" s="3"/>
      <c r="S880" s="3"/>
      <c r="T880" s="3"/>
      <c r="U880" s="3"/>
      <c r="V880" s="3"/>
      <c r="W880" s="3"/>
      <c r="X880" s="3"/>
      <c r="Y880" s="3"/>
      <c r="Z880" s="3"/>
      <c r="AA880" s="3"/>
      <c r="AB880" s="3"/>
    </row>
    <row r="881" spans="1:28" x14ac:dyDescent="0.2">
      <c r="A881" s="3">
        <v>14313</v>
      </c>
      <c r="B881" s="3" t="str">
        <f>VLOOKUP(A881,'QAQC ID Reference Page'!A$1:G$10999,2,FALSE)</f>
        <v>OBS1022</v>
      </c>
      <c r="C881" s="11">
        <f>VLOOKUP(A881,'QAQC ID Reference Page'!A$1:G$10999,3,FALSE)</f>
        <v>44862</v>
      </c>
      <c r="D881" s="12">
        <f>VLOOKUP(A881,'QAQC ID Reference Page'!A$1:G$10999,4,FALSE)</f>
        <v>0.55625000000000002</v>
      </c>
      <c r="E881" s="3">
        <f>VLOOKUP(A881,'QAQC ID Reference Page'!A$1:G$10999,5,FALSE)</f>
        <v>1010</v>
      </c>
      <c r="F881" s="3" t="str">
        <f>VLOOKUP(A881,'QAQC ID Reference Page'!A$2:G$10999,6,FALSE)</f>
        <v>G7C</v>
      </c>
      <c r="G881" s="3" t="str">
        <f>VLOOKUP(A881,'QAQC ID Reference Page'!A$2:G$10999,7,FALSE)</f>
        <v>S</v>
      </c>
      <c r="H881" s="3">
        <v>132</v>
      </c>
      <c r="I881" s="3">
        <v>136</v>
      </c>
      <c r="J881" s="10">
        <v>250</v>
      </c>
      <c r="K881" s="10">
        <v>0.25</v>
      </c>
      <c r="L881" s="10">
        <f t="shared" si="12"/>
        <v>16</v>
      </c>
      <c r="M881" s="3"/>
      <c r="N881" s="3"/>
      <c r="O881" s="3"/>
      <c r="P881" s="3"/>
      <c r="Q881" s="3"/>
      <c r="R881" s="3"/>
      <c r="S881" s="3"/>
      <c r="T881" s="3"/>
      <c r="U881" s="3"/>
      <c r="V881" s="3"/>
      <c r="W881" s="3"/>
      <c r="X881" s="3"/>
      <c r="Y881" s="3"/>
      <c r="Z881" s="3"/>
      <c r="AA881" s="3"/>
      <c r="AB881" s="3"/>
    </row>
    <row r="882" spans="1:28" x14ac:dyDescent="0.2">
      <c r="A882" s="3">
        <v>14314</v>
      </c>
      <c r="B882" s="3" t="str">
        <f>VLOOKUP(A882,'QAQC ID Reference Page'!A$1:G$10999,2,FALSE)</f>
        <v>OBS1022</v>
      </c>
      <c r="C882" s="11">
        <f>VLOOKUP(A882,'QAQC ID Reference Page'!A$1:G$10999,3,FALSE)</f>
        <v>44862</v>
      </c>
      <c r="D882" s="12">
        <f>VLOOKUP(A882,'QAQC ID Reference Page'!A$1:G$10999,4,FALSE)</f>
        <v>0.58125000000000004</v>
      </c>
      <c r="E882" s="3">
        <f>VLOOKUP(A882,'QAQC ID Reference Page'!A$1:G$10999,5,FALSE)</f>
        <v>1021</v>
      </c>
      <c r="F882" s="3" t="str">
        <f>VLOOKUP(A882,'QAQC ID Reference Page'!A$2:G$10999,6,FALSE)</f>
        <v>EFR</v>
      </c>
      <c r="G882" s="3" t="str">
        <f>VLOOKUP(A882,'QAQC ID Reference Page'!A$2:G$10999,7,FALSE)</f>
        <v>S</v>
      </c>
      <c r="H882" s="3">
        <v>131</v>
      </c>
      <c r="I882" s="3">
        <v>135</v>
      </c>
      <c r="J882" s="10">
        <v>250</v>
      </c>
      <c r="K882" s="10">
        <v>0.25</v>
      </c>
      <c r="L882" s="10">
        <f t="shared" si="12"/>
        <v>16</v>
      </c>
      <c r="M882" s="3"/>
      <c r="N882" s="3"/>
      <c r="O882" s="3"/>
      <c r="P882" s="3"/>
      <c r="Q882" s="3"/>
      <c r="R882" s="3"/>
      <c r="S882" s="3"/>
      <c r="T882" s="3"/>
      <c r="U882" s="3"/>
      <c r="V882" s="3"/>
      <c r="W882" s="3"/>
      <c r="X882" s="3"/>
      <c r="Y882" s="3"/>
      <c r="Z882" s="3"/>
      <c r="AA882" s="3"/>
      <c r="AB882" s="3"/>
    </row>
    <row r="883" spans="1:28" x14ac:dyDescent="0.2">
      <c r="A883" s="3">
        <v>14315</v>
      </c>
      <c r="B883" s="3" t="str">
        <f>VLOOKUP(A883,'QAQC ID Reference Page'!A$1:G$10999,2,FALSE)</f>
        <v>OBS1022</v>
      </c>
      <c r="C883" s="11">
        <f>VLOOKUP(A883,'QAQC ID Reference Page'!A$1:G$10999,3,FALSE)</f>
        <v>44862</v>
      </c>
      <c r="D883" s="12">
        <f>VLOOKUP(A883,'QAQC ID Reference Page'!A$1:G$10999,4,FALSE)</f>
        <v>0.36388888888888887</v>
      </c>
      <c r="E883" s="3">
        <f>VLOOKUP(A883,'QAQC ID Reference Page'!A$1:G$10999,5,FALSE)</f>
        <v>1029</v>
      </c>
      <c r="F883" s="3" t="str">
        <f>VLOOKUP(A883,'QAQC ID Reference Page'!A$2:G$10999,6,FALSE)</f>
        <v>MR</v>
      </c>
      <c r="G883" s="3" t="str">
        <f>VLOOKUP(A883,'QAQC ID Reference Page'!A$2:G$10999,7,FALSE)</f>
        <v>B</v>
      </c>
      <c r="H883" s="3">
        <v>131</v>
      </c>
      <c r="I883" s="3">
        <v>135</v>
      </c>
      <c r="J883" s="10">
        <v>250</v>
      </c>
      <c r="K883" s="10">
        <v>0.25</v>
      </c>
      <c r="L883" s="10">
        <f t="shared" si="12"/>
        <v>16</v>
      </c>
      <c r="M883" s="3"/>
      <c r="N883" s="3"/>
      <c r="O883" s="3"/>
      <c r="P883" s="3"/>
      <c r="Q883" s="3"/>
      <c r="R883" s="3"/>
      <c r="S883" s="3"/>
      <c r="T883" s="3"/>
      <c r="U883" s="3"/>
      <c r="V883" s="3"/>
      <c r="W883" s="3"/>
      <c r="X883" s="3"/>
      <c r="Y883" s="3"/>
      <c r="Z883" s="3"/>
      <c r="AA883" s="3"/>
      <c r="AB883" s="3"/>
    </row>
    <row r="884" spans="1:28" x14ac:dyDescent="0.2">
      <c r="A884" s="3">
        <v>14316</v>
      </c>
      <c r="B884" s="3" t="str">
        <f>VLOOKUP(A884,'QAQC ID Reference Page'!A$1:G$10999,2,FALSE)</f>
        <v>OBS1022</v>
      </c>
      <c r="C884" s="11">
        <f>VLOOKUP(A884,'QAQC ID Reference Page'!A$1:G$10999,3,FALSE)</f>
        <v>44862</v>
      </c>
      <c r="D884" s="12">
        <f>VLOOKUP(A884,'QAQC ID Reference Page'!A$1:G$10999,4,FALSE)</f>
        <v>0.51388888888888884</v>
      </c>
      <c r="E884" s="3">
        <f>VLOOKUP(A884,'QAQC ID Reference Page'!A$1:G$10999,5,FALSE)</f>
        <v>1034</v>
      </c>
      <c r="F884" s="3" t="str">
        <f>VLOOKUP(A884,'QAQC ID Reference Page'!A$2:G$10999,6,FALSE)</f>
        <v>E7C</v>
      </c>
      <c r="G884" s="3" t="str">
        <f>VLOOKUP(A884,'QAQC ID Reference Page'!A$2:G$10999,7,FALSE)</f>
        <v>S</v>
      </c>
      <c r="H884" s="3">
        <v>133</v>
      </c>
      <c r="I884" s="3">
        <v>136</v>
      </c>
      <c r="J884" s="10">
        <v>250</v>
      </c>
      <c r="K884" s="10">
        <v>0.25</v>
      </c>
      <c r="L884" s="10">
        <f t="shared" si="12"/>
        <v>12</v>
      </c>
      <c r="M884" s="3"/>
      <c r="N884" s="3"/>
      <c r="O884" s="3"/>
      <c r="P884" s="3"/>
      <c r="Q884" s="3"/>
      <c r="R884" s="3"/>
      <c r="S884" s="3"/>
      <c r="T884" s="3"/>
      <c r="U884" s="3"/>
      <c r="V884" s="3"/>
      <c r="W884" s="3"/>
      <c r="X884" s="3"/>
      <c r="Y884" s="3"/>
      <c r="Z884" s="3"/>
      <c r="AA884" s="3"/>
      <c r="AB884" s="3"/>
    </row>
    <row r="885" spans="1:28" x14ac:dyDescent="0.2">
      <c r="A885" s="3">
        <v>14317</v>
      </c>
      <c r="B885" s="3" t="str">
        <f>VLOOKUP(A885,'QAQC ID Reference Page'!A$1:G$10999,2,FALSE)</f>
        <v>OBS1022</v>
      </c>
      <c r="C885" s="11">
        <f>VLOOKUP(A885,'QAQC ID Reference Page'!A$1:G$10999,3,FALSE)</f>
        <v>44862</v>
      </c>
      <c r="D885" s="12">
        <f>VLOOKUP(A885,'QAQC ID Reference Page'!A$1:G$10999,4,FALSE)</f>
        <v>0.33402777777777776</v>
      </c>
      <c r="E885" s="3">
        <f>VLOOKUP(A885,'QAQC ID Reference Page'!A$1:G$10999,5,FALSE)</f>
        <v>1024</v>
      </c>
      <c r="F885" s="3" t="str">
        <f>VLOOKUP(A885,'QAQC ID Reference Page'!A$2:G$10999,6,FALSE)</f>
        <v>DR</v>
      </c>
      <c r="G885" s="3" t="str">
        <f>VLOOKUP(A885,'QAQC ID Reference Page'!A$2:G$10999,7,FALSE)</f>
        <v>S</v>
      </c>
      <c r="H885" s="3">
        <v>133</v>
      </c>
      <c r="I885" s="3">
        <v>134</v>
      </c>
      <c r="J885" s="10">
        <v>250</v>
      </c>
      <c r="K885" s="10">
        <v>0.25</v>
      </c>
      <c r="L885" s="10">
        <f t="shared" si="12"/>
        <v>4</v>
      </c>
      <c r="M885" s="3"/>
      <c r="N885" s="3"/>
      <c r="O885" s="3"/>
      <c r="P885" s="3"/>
      <c r="Q885" s="3"/>
      <c r="R885" s="3"/>
      <c r="S885" s="3"/>
      <c r="T885" s="3"/>
      <c r="U885" s="3"/>
      <c r="V885" s="3"/>
      <c r="W885" s="3"/>
      <c r="X885" s="3"/>
      <c r="Y885" s="3"/>
      <c r="Z885" s="3"/>
      <c r="AA885" s="3"/>
      <c r="AB885" s="3"/>
    </row>
    <row r="886" spans="1:28" x14ac:dyDescent="0.2">
      <c r="A886" s="3">
        <v>14318</v>
      </c>
      <c r="B886" s="3" t="str">
        <f>VLOOKUP(A886,'QAQC ID Reference Page'!A$1:G$10999,2,FALSE)</f>
        <v>OBS1022</v>
      </c>
      <c r="C886" s="11">
        <f>VLOOKUP(A886,'QAQC ID Reference Page'!A$1:G$10999,3,FALSE)</f>
        <v>44862</v>
      </c>
      <c r="D886" s="12">
        <f>VLOOKUP(A886,'QAQC ID Reference Page'!A$1:G$10999,4,FALSE)</f>
        <v>0.51388888888888884</v>
      </c>
      <c r="E886" s="3">
        <f>VLOOKUP(A886,'QAQC ID Reference Page'!A$1:G$10999,5,FALSE)</f>
        <v>1042</v>
      </c>
      <c r="F886" s="3" t="str">
        <f>VLOOKUP(A886,'QAQC ID Reference Page'!A$2:G$10999,6,FALSE)</f>
        <v>E7C</v>
      </c>
      <c r="G886" s="3" t="str">
        <f>VLOOKUP(A886,'QAQC ID Reference Page'!A$2:G$10999,7,FALSE)</f>
        <v>B</v>
      </c>
      <c r="H886" s="3">
        <v>131</v>
      </c>
      <c r="I886" s="3">
        <v>135</v>
      </c>
      <c r="J886" s="10">
        <v>250</v>
      </c>
      <c r="K886" s="10">
        <v>0.25</v>
      </c>
      <c r="L886" s="10">
        <f t="shared" si="12"/>
        <v>16</v>
      </c>
      <c r="M886" s="3"/>
      <c r="N886" s="3"/>
      <c r="O886" s="3"/>
      <c r="P886" s="3"/>
      <c r="Q886" s="3"/>
      <c r="R886" s="3"/>
      <c r="S886" s="3"/>
      <c r="T886" s="3"/>
      <c r="U886" s="3"/>
      <c r="V886" s="3"/>
      <c r="W886" s="3"/>
      <c r="X886" s="3"/>
      <c r="Y886" s="3"/>
      <c r="Z886" s="3"/>
      <c r="AA886" s="3"/>
      <c r="AB886" s="3"/>
    </row>
    <row r="887" spans="1:28" x14ac:dyDescent="0.2">
      <c r="A887" s="3">
        <v>14319</v>
      </c>
      <c r="B887" s="3" t="str">
        <f>VLOOKUP(A887,'QAQC ID Reference Page'!A$1:G$10999,2,FALSE)</f>
        <v>OBS1022</v>
      </c>
      <c r="C887" s="11">
        <f>VLOOKUP(A887,'QAQC ID Reference Page'!A$1:G$10999,3,FALSE)</f>
        <v>44862</v>
      </c>
      <c r="D887" s="12">
        <f>VLOOKUP(A887,'QAQC ID Reference Page'!A$1:G$10999,4,FALSE)</f>
        <v>0.375</v>
      </c>
      <c r="E887" s="3">
        <f>VLOOKUP(A887,'QAQC ID Reference Page'!A$1:G$10999,5,FALSE)</f>
        <v>1006</v>
      </c>
      <c r="F887" s="3" t="str">
        <f>VLOOKUP(A887,'QAQC ID Reference Page'!A$2:G$10999,6,FALSE)</f>
        <v>TR</v>
      </c>
      <c r="G887" s="3" t="str">
        <f>VLOOKUP(A887,'QAQC ID Reference Page'!A$2:G$10999,7,FALSE)</f>
        <v>S</v>
      </c>
      <c r="H887" s="3">
        <v>132</v>
      </c>
      <c r="I887" s="3">
        <v>135</v>
      </c>
      <c r="J887" s="10">
        <v>250</v>
      </c>
      <c r="K887" s="10">
        <v>0.25</v>
      </c>
      <c r="L887" s="10">
        <f t="shared" si="12"/>
        <v>12</v>
      </c>
      <c r="M887" s="3"/>
      <c r="N887" s="3"/>
      <c r="O887" s="3"/>
      <c r="P887" s="3"/>
      <c r="Q887" s="3"/>
      <c r="R887" s="3"/>
      <c r="S887" s="3"/>
      <c r="T887" s="3"/>
      <c r="U887" s="3"/>
      <c r="V887" s="3"/>
      <c r="W887" s="3"/>
      <c r="X887" s="3"/>
      <c r="Y887" s="3"/>
      <c r="Z887" s="3"/>
      <c r="AA887" s="3"/>
      <c r="AB887" s="3"/>
    </row>
    <row r="888" spans="1:28" x14ac:dyDescent="0.2">
      <c r="A888" s="3">
        <v>14320</v>
      </c>
      <c r="B888" s="3" t="str">
        <f>VLOOKUP(A888,'QAQC ID Reference Page'!A$1:G$10999,2,FALSE)</f>
        <v>OBS1022</v>
      </c>
      <c r="C888" s="11">
        <f>VLOOKUP(A888,'QAQC ID Reference Page'!A$1:G$10999,3,FALSE)</f>
        <v>44862</v>
      </c>
      <c r="D888" s="12">
        <f>VLOOKUP(A888,'QAQC ID Reference Page'!A$1:G$10999,4,FALSE)</f>
        <v>0.36388888888888887</v>
      </c>
      <c r="E888" s="3">
        <f>VLOOKUP(A888,'QAQC ID Reference Page'!A$1:G$10999,5,FALSE)</f>
        <v>1041</v>
      </c>
      <c r="F888" s="3" t="str">
        <f>VLOOKUP(A888,'QAQC ID Reference Page'!A$2:G$10999,6,FALSE)</f>
        <v>MR</v>
      </c>
      <c r="G888" s="3" t="str">
        <f>VLOOKUP(A888,'QAQC ID Reference Page'!A$2:G$10999,7,FALSE)</f>
        <v>S</v>
      </c>
      <c r="H888" s="3">
        <v>132</v>
      </c>
      <c r="I888" s="3">
        <v>134</v>
      </c>
      <c r="J888" s="10">
        <v>250</v>
      </c>
      <c r="K888" s="10">
        <v>0.25</v>
      </c>
      <c r="L888" s="10">
        <f t="shared" si="12"/>
        <v>8</v>
      </c>
      <c r="M888" s="3"/>
      <c r="N888" s="3"/>
      <c r="O888" s="3"/>
      <c r="P888" s="3"/>
      <c r="Q888" s="3"/>
      <c r="R888" s="3"/>
      <c r="S888" s="3"/>
      <c r="T888" s="3"/>
      <c r="U888" s="3"/>
      <c r="V888" s="3"/>
      <c r="W888" s="3"/>
      <c r="X888" s="3"/>
      <c r="Y888" s="3"/>
      <c r="Z888" s="3"/>
      <c r="AA888" s="3"/>
      <c r="AB888" s="3"/>
    </row>
    <row r="889" spans="1:28" x14ac:dyDescent="0.2">
      <c r="A889" s="3">
        <v>14321</v>
      </c>
      <c r="B889" s="3" t="str">
        <f>VLOOKUP(A889,'QAQC ID Reference Page'!A$1:G$10999,2,FALSE)</f>
        <v>OBS1022</v>
      </c>
      <c r="C889" s="11">
        <f>VLOOKUP(A889,'QAQC ID Reference Page'!A$1:G$10999,3,FALSE)</f>
        <v>44862</v>
      </c>
      <c r="D889" s="12">
        <f>VLOOKUP(A889,'QAQC ID Reference Page'!A$1:G$10999,4,FALSE)</f>
        <v>0.31319444444444444</v>
      </c>
      <c r="E889" s="3">
        <f>VLOOKUP(A889,'QAQC ID Reference Page'!A$1:G$10999,5,FALSE)</f>
        <v>1025</v>
      </c>
      <c r="F889" s="3" t="str">
        <f>VLOOKUP(A889,'QAQC ID Reference Page'!A$2:G$10999,6,FALSE)</f>
        <v>G6</v>
      </c>
      <c r="G889" s="3" t="str">
        <f>VLOOKUP(A889,'QAQC ID Reference Page'!A$2:G$10999,7,FALSE)</f>
        <v>S</v>
      </c>
      <c r="H889" s="3">
        <v>135</v>
      </c>
      <c r="I889" s="3">
        <v>135</v>
      </c>
      <c r="J889" s="10">
        <v>250</v>
      </c>
      <c r="K889" s="10">
        <v>0.25</v>
      </c>
      <c r="L889" s="10">
        <f t="shared" si="12"/>
        <v>0</v>
      </c>
      <c r="M889" s="3"/>
      <c r="N889" s="3"/>
      <c r="O889" s="3"/>
      <c r="P889" s="3"/>
      <c r="Q889" s="3"/>
      <c r="R889" s="3"/>
      <c r="S889" s="3"/>
      <c r="T889" s="3"/>
      <c r="U889" s="3"/>
      <c r="V889" s="3"/>
      <c r="W889" s="3"/>
      <c r="X889" s="3"/>
      <c r="Y889" s="3"/>
      <c r="Z889" s="3"/>
      <c r="AA889" s="3"/>
      <c r="AB889" s="3"/>
    </row>
    <row r="890" spans="1:28" x14ac:dyDescent="0.2">
      <c r="A890" s="3">
        <v>14322</v>
      </c>
      <c r="B890" s="3" t="str">
        <f>VLOOKUP(A890,'QAQC ID Reference Page'!A$1:G$10999,2,FALSE)</f>
        <v>OBS1022</v>
      </c>
      <c r="C890" s="11">
        <f>VLOOKUP(A890,'QAQC ID Reference Page'!A$1:G$10999,3,FALSE)</f>
        <v>44862</v>
      </c>
      <c r="D890" s="12">
        <f>VLOOKUP(A890,'QAQC ID Reference Page'!A$1:G$10999,4,FALSE)</f>
        <v>0.49861111111111112</v>
      </c>
      <c r="E890" s="3">
        <f>VLOOKUP(A890,'QAQC ID Reference Page'!A$1:G$10999,5,FALSE)</f>
        <v>1026</v>
      </c>
      <c r="F890" s="3" t="str">
        <f>VLOOKUP(A890,'QAQC ID Reference Page'!A$2:G$10999,6,FALSE)</f>
        <v>E9</v>
      </c>
      <c r="G890" s="3" t="str">
        <f>VLOOKUP(A890,'QAQC ID Reference Page'!A$2:G$10999,7,FALSE)</f>
        <v>S</v>
      </c>
      <c r="H890" s="3">
        <v>133</v>
      </c>
      <c r="I890" s="3">
        <v>135</v>
      </c>
      <c r="J890" s="10">
        <v>250</v>
      </c>
      <c r="K890" s="10">
        <v>0.25</v>
      </c>
      <c r="L890" s="10">
        <f t="shared" si="12"/>
        <v>8</v>
      </c>
      <c r="M890" s="3"/>
      <c r="N890" s="3"/>
      <c r="O890" s="3"/>
      <c r="P890" s="3"/>
      <c r="Q890" s="3"/>
      <c r="R890" s="3"/>
      <c r="S890" s="3"/>
      <c r="T890" s="3"/>
      <c r="U890" s="3"/>
      <c r="V890" s="3"/>
      <c r="W890" s="3"/>
      <c r="X890" s="3"/>
      <c r="Y890" s="3"/>
      <c r="Z890" s="3"/>
      <c r="AA890" s="3"/>
      <c r="AB890" s="3"/>
    </row>
    <row r="891" spans="1:28" x14ac:dyDescent="0.2">
      <c r="A891" s="3">
        <v>14323</v>
      </c>
      <c r="B891" s="3" t="str">
        <f>VLOOKUP(A891,'QAQC ID Reference Page'!A$1:G$10999,2,FALSE)</f>
        <v>OBS1022</v>
      </c>
      <c r="C891" s="11">
        <f>VLOOKUP(A891,'QAQC ID Reference Page'!A$1:G$10999,3,FALSE)</f>
        <v>44862</v>
      </c>
      <c r="D891" s="12">
        <f>VLOOKUP(A891,'QAQC ID Reference Page'!A$1:G$10999,4,FALSE)</f>
        <v>0.43055555555555558</v>
      </c>
      <c r="E891" s="3">
        <f>VLOOKUP(A891,'QAQC ID Reference Page'!A$1:G$10999,5,FALSE)</f>
        <v>1012</v>
      </c>
      <c r="F891" s="3" t="str">
        <f>VLOOKUP(A891,'QAQC ID Reference Page'!A$2:G$10999,6,FALSE)</f>
        <v>I7C</v>
      </c>
      <c r="G891" s="3" t="str">
        <f>VLOOKUP(A891,'QAQC ID Reference Page'!A$2:G$10999,7,FALSE)</f>
        <v>B</v>
      </c>
      <c r="H891" s="3">
        <v>133</v>
      </c>
      <c r="I891" s="3">
        <v>140</v>
      </c>
      <c r="J891" s="10">
        <v>250</v>
      </c>
      <c r="K891" s="10">
        <v>0.25</v>
      </c>
      <c r="L891" s="10">
        <f t="shared" si="12"/>
        <v>28</v>
      </c>
      <c r="M891" s="3"/>
      <c r="N891" s="3"/>
      <c r="O891" s="3"/>
      <c r="P891" s="3"/>
      <c r="Q891" s="3"/>
      <c r="R891" s="3"/>
      <c r="S891" s="3"/>
      <c r="T891" s="3"/>
      <c r="U891" s="3"/>
      <c r="V891" s="3"/>
      <c r="W891" s="3"/>
      <c r="X891" s="3"/>
      <c r="Y891" s="3"/>
      <c r="Z891" s="3"/>
      <c r="AA891" s="3"/>
      <c r="AB891" s="3"/>
    </row>
    <row r="892" spans="1:28" x14ac:dyDescent="0.2">
      <c r="A892" s="3">
        <v>14324</v>
      </c>
      <c r="B892" s="3" t="str">
        <f>VLOOKUP(A892,'QAQC ID Reference Page'!A$1:G$10999,2,FALSE)</f>
        <v>OBS1022</v>
      </c>
      <c r="C892" s="11">
        <f>VLOOKUP(A892,'QAQC ID Reference Page'!A$1:G$10999,3,FALSE)</f>
        <v>44862</v>
      </c>
      <c r="D892" s="12">
        <f>VLOOKUP(A892,'QAQC ID Reference Page'!A$1:G$10999,4,FALSE)</f>
        <v>0.3972222222222222</v>
      </c>
      <c r="E892" s="3">
        <f>VLOOKUP(A892,'QAQC ID Reference Page'!A$1:G$10999,5,FALSE)</f>
        <v>1052</v>
      </c>
      <c r="F892" s="3" t="str">
        <f>VLOOKUP(A892,'QAQC ID Reference Page'!A$2:G$10999,6,FALSE)</f>
        <v>AR</v>
      </c>
      <c r="G892" s="3" t="str">
        <f>VLOOKUP(A892,'QAQC ID Reference Page'!A$2:G$10999,7,FALSE)</f>
        <v>S</v>
      </c>
      <c r="H892" s="3">
        <v>133</v>
      </c>
      <c r="I892" s="3">
        <v>135</v>
      </c>
      <c r="J892" s="10">
        <v>250</v>
      </c>
      <c r="K892" s="10">
        <v>0.25</v>
      </c>
      <c r="L892" s="10">
        <f t="shared" si="12"/>
        <v>8</v>
      </c>
      <c r="M892" s="3"/>
      <c r="N892" s="3"/>
      <c r="O892" s="3"/>
      <c r="P892" s="3"/>
      <c r="Q892" s="3"/>
      <c r="R892" s="3"/>
      <c r="S892" s="3"/>
      <c r="T892" s="3"/>
      <c r="U892" s="3"/>
      <c r="V892" s="3"/>
      <c r="W892" s="3"/>
      <c r="X892" s="3"/>
      <c r="Y892" s="3"/>
      <c r="Z892" s="3"/>
      <c r="AA892" s="3"/>
      <c r="AB892" s="3"/>
    </row>
    <row r="893" spans="1:28" x14ac:dyDescent="0.2">
      <c r="A893" s="3">
        <v>14325</v>
      </c>
      <c r="B893" s="3" t="str">
        <f>VLOOKUP(A893,'QAQC ID Reference Page'!A$1:G$10999,2,FALSE)</f>
        <v>OBS1022</v>
      </c>
      <c r="C893" s="11">
        <f>VLOOKUP(A893,'QAQC ID Reference Page'!A$1:G$10999,3,FALSE)</f>
        <v>44862</v>
      </c>
      <c r="D893" s="12">
        <f>VLOOKUP(A893,'QAQC ID Reference Page'!A$1:G$10999,4,FALSE)</f>
        <v>0.38541666666666669</v>
      </c>
      <c r="E893" s="3">
        <f>VLOOKUP(A893,'QAQC ID Reference Page'!A$1:G$10999,5,FALSE)</f>
        <v>1017</v>
      </c>
      <c r="F893" s="3" t="str">
        <f>VLOOKUP(A893,'QAQC ID Reference Page'!A$2:G$10999,6,FALSE)</f>
        <v>TR-UP</v>
      </c>
      <c r="G893" s="3" t="str">
        <f>VLOOKUP(A893,'QAQC ID Reference Page'!A$2:G$10999,7,FALSE)</f>
        <v>S</v>
      </c>
      <c r="H893" s="3">
        <v>133</v>
      </c>
      <c r="I893" s="3">
        <v>135</v>
      </c>
      <c r="J893" s="10">
        <v>250</v>
      </c>
      <c r="K893" s="10">
        <v>0.25</v>
      </c>
      <c r="L893" s="10">
        <f t="shared" si="12"/>
        <v>8</v>
      </c>
      <c r="M893" s="3"/>
      <c r="N893" s="3"/>
      <c r="O893" s="3"/>
      <c r="P893" s="3"/>
      <c r="Q893" s="3"/>
      <c r="R893" s="3"/>
      <c r="S893" s="3"/>
      <c r="T893" s="3"/>
      <c r="U893" s="3"/>
      <c r="V893" s="3"/>
      <c r="W893" s="3"/>
      <c r="X893" s="3"/>
      <c r="Y893" s="3"/>
      <c r="Z893" s="3"/>
      <c r="AA893" s="3"/>
      <c r="AB893" s="3"/>
    </row>
    <row r="894" spans="1:28" x14ac:dyDescent="0.2">
      <c r="A894" s="3">
        <v>14326</v>
      </c>
      <c r="B894" s="3" t="str">
        <f>VLOOKUP(A894,'QAQC ID Reference Page'!A$1:G$10999,2,FALSE)</f>
        <v>OBS1022</v>
      </c>
      <c r="C894" s="11">
        <f>VLOOKUP(A894,'QAQC ID Reference Page'!A$1:G$10999,3,FALSE)</f>
        <v>44862</v>
      </c>
      <c r="D894" s="12">
        <f>VLOOKUP(A894,'QAQC ID Reference Page'!A$1:G$10999,4,FALSE)</f>
        <v>0.375</v>
      </c>
      <c r="E894" s="3">
        <f>VLOOKUP(A894,'QAQC ID Reference Page'!A$1:G$10999,5,FALSE)</f>
        <v>1040</v>
      </c>
      <c r="F894" s="3" t="str">
        <f>VLOOKUP(A894,'QAQC ID Reference Page'!A$2:G$10999,6,FALSE)</f>
        <v>TR</v>
      </c>
      <c r="G894" s="3" t="str">
        <f>VLOOKUP(A894,'QAQC ID Reference Page'!A$2:G$10999,7,FALSE)</f>
        <v>B</v>
      </c>
      <c r="H894" s="3">
        <v>134</v>
      </c>
      <c r="I894" s="3">
        <v>137</v>
      </c>
      <c r="J894" s="10">
        <v>250</v>
      </c>
      <c r="K894" s="10">
        <v>0.25</v>
      </c>
      <c r="L894" s="10">
        <f t="shared" si="12"/>
        <v>12</v>
      </c>
      <c r="M894" s="3"/>
      <c r="N894" s="3"/>
      <c r="O894" s="3"/>
      <c r="P894" s="3"/>
      <c r="Q894" s="3"/>
      <c r="R894" s="3"/>
      <c r="S894" s="3"/>
      <c r="T894" s="3"/>
      <c r="U894" s="3"/>
      <c r="V894" s="3"/>
      <c r="W894" s="3"/>
      <c r="X894" s="3"/>
      <c r="Y894" s="3"/>
      <c r="Z894" s="3"/>
      <c r="AA894" s="3"/>
      <c r="AB894" s="3"/>
    </row>
    <row r="895" spans="1:28" x14ac:dyDescent="0.2">
      <c r="A895" s="3">
        <v>14327</v>
      </c>
      <c r="B895" s="3" t="str">
        <f>VLOOKUP(A895,'QAQC ID Reference Page'!A$1:G$10999,2,FALSE)</f>
        <v>OBS1022</v>
      </c>
      <c r="C895" s="11">
        <f>VLOOKUP(A895,'QAQC ID Reference Page'!A$1:G$10999,3,FALSE)</f>
        <v>44862</v>
      </c>
      <c r="D895" s="12">
        <f>VLOOKUP(A895,'QAQC ID Reference Page'!A$1:G$10999,4,FALSE)</f>
        <v>0.47222222222222221</v>
      </c>
      <c r="E895" s="3">
        <f>VLOOKUP(A895,'QAQC ID Reference Page'!A$1:G$10999,5,FALSE)</f>
        <v>1037</v>
      </c>
      <c r="F895" s="3" t="str">
        <f>VLOOKUP(A895,'QAQC ID Reference Page'!A$2:G$10999,6,FALSE)</f>
        <v>G9</v>
      </c>
      <c r="G895" s="3" t="str">
        <f>VLOOKUP(A895,'QAQC ID Reference Page'!A$2:G$10999,7,FALSE)</f>
        <v>S</v>
      </c>
      <c r="H895" s="3">
        <v>133</v>
      </c>
      <c r="I895" s="3">
        <v>136</v>
      </c>
      <c r="J895" s="10">
        <v>250</v>
      </c>
      <c r="K895" s="10">
        <v>0.25</v>
      </c>
      <c r="L895" s="10">
        <f t="shared" si="12"/>
        <v>12</v>
      </c>
      <c r="M895" s="3"/>
      <c r="N895" s="3"/>
      <c r="O895" s="3"/>
      <c r="P895" s="3"/>
      <c r="Q895" s="3"/>
      <c r="R895" s="3"/>
      <c r="S895" s="3"/>
      <c r="T895" s="3"/>
      <c r="U895" s="3"/>
      <c r="V895" s="3"/>
      <c r="W895" s="3"/>
      <c r="X895" s="3"/>
      <c r="Y895" s="3"/>
      <c r="Z895" s="3"/>
      <c r="AA895" s="3"/>
      <c r="AB895" s="3"/>
    </row>
    <row r="896" spans="1:28" x14ac:dyDescent="0.2">
      <c r="A896" s="3">
        <v>14328</v>
      </c>
      <c r="B896" s="3" t="str">
        <f>VLOOKUP(A896,'QAQC ID Reference Page'!A$1:G$10999,2,FALSE)</f>
        <v>OBS1022</v>
      </c>
      <c r="C896" s="11">
        <f>VLOOKUP(A896,'QAQC ID Reference Page'!A$1:G$10999,3,FALSE)</f>
        <v>44862</v>
      </c>
      <c r="D896" s="12">
        <f>VLOOKUP(A896,'QAQC ID Reference Page'!A$1:G$10999,4,FALSE)</f>
        <v>0.40555555555555556</v>
      </c>
      <c r="E896" s="3">
        <f>VLOOKUP(A896,'QAQC ID Reference Page'!A$1:G$10999,5,FALSE)</f>
        <v>1035</v>
      </c>
      <c r="F896" s="3" t="str">
        <f>VLOOKUP(A896,'QAQC ID Reference Page'!A$2:G$10999,6,FALSE)</f>
        <v>BR</v>
      </c>
      <c r="G896" s="3" t="str">
        <f>VLOOKUP(A896,'QAQC ID Reference Page'!A$2:G$10999,7,FALSE)</f>
        <v>S</v>
      </c>
      <c r="H896" s="3">
        <v>132</v>
      </c>
      <c r="I896" s="3">
        <v>134</v>
      </c>
      <c r="J896" s="10">
        <v>250</v>
      </c>
      <c r="K896" s="10">
        <v>0.25</v>
      </c>
      <c r="L896" s="10">
        <f t="shared" si="12"/>
        <v>8</v>
      </c>
      <c r="M896" s="3"/>
      <c r="N896" s="3"/>
      <c r="O896" s="3"/>
      <c r="P896" s="3"/>
      <c r="Q896" s="3"/>
      <c r="R896" s="3"/>
      <c r="S896" s="3"/>
      <c r="T896" s="3"/>
      <c r="U896" s="3"/>
      <c r="V896" s="3"/>
      <c r="W896" s="3"/>
      <c r="X896" s="3"/>
      <c r="Y896" s="3"/>
      <c r="Z896" s="3"/>
      <c r="AA896" s="3"/>
      <c r="AB896" s="3"/>
    </row>
    <row r="897" spans="1:28" x14ac:dyDescent="0.2">
      <c r="A897" s="3">
        <v>14329</v>
      </c>
      <c r="B897" s="3" t="str">
        <f>VLOOKUP(A897,'QAQC ID Reference Page'!A$1:G$10999,2,FALSE)</f>
        <v>OBS1022</v>
      </c>
      <c r="C897" s="11">
        <f>VLOOKUP(A897,'QAQC ID Reference Page'!A$1:G$10999,3,FALSE)</f>
        <v>44862</v>
      </c>
      <c r="D897" s="12">
        <f>VLOOKUP(A897,'QAQC ID Reference Page'!A$1:G$10999,4,FALSE)</f>
        <v>0.43055555555555558</v>
      </c>
      <c r="E897" s="3">
        <f>VLOOKUP(A897,'QAQC ID Reference Page'!A$1:G$10999,5,FALSE)</f>
        <v>1016</v>
      </c>
      <c r="F897" s="3" t="str">
        <f>VLOOKUP(A897,'QAQC ID Reference Page'!A$2:G$10999,6,FALSE)</f>
        <v>I7C</v>
      </c>
      <c r="G897" s="3" t="str">
        <f>VLOOKUP(A897,'QAQC ID Reference Page'!A$2:G$10999,7,FALSE)</f>
        <v>S</v>
      </c>
      <c r="H897" s="3">
        <v>134</v>
      </c>
      <c r="I897" s="3">
        <v>150</v>
      </c>
      <c r="J897" s="10">
        <v>250</v>
      </c>
      <c r="K897" s="10">
        <v>0.25</v>
      </c>
      <c r="L897" s="10">
        <f t="shared" si="12"/>
        <v>64</v>
      </c>
      <c r="M897" s="3"/>
      <c r="N897" s="3"/>
      <c r="O897" s="3"/>
      <c r="P897" s="3"/>
      <c r="Q897" s="3"/>
      <c r="R897" s="3"/>
      <c r="S897" s="3"/>
      <c r="T897" s="3"/>
      <c r="U897" s="3"/>
      <c r="V897" s="3"/>
      <c r="W897" s="3"/>
      <c r="X897" s="3"/>
      <c r="Y897" s="3"/>
      <c r="Z897" s="3"/>
      <c r="AA897" s="3"/>
      <c r="AB897" s="3"/>
    </row>
    <row r="898" spans="1:28" x14ac:dyDescent="0.2">
      <c r="A898" s="3">
        <v>14330</v>
      </c>
      <c r="B898" s="3" t="str">
        <f>VLOOKUP(A898,'QAQC ID Reference Page'!A$1:G$10999,2,FALSE)</f>
        <v>OBS1022</v>
      </c>
      <c r="C898" s="11">
        <f>VLOOKUP(A898,'QAQC ID Reference Page'!A$1:G$10999,3,FALSE)</f>
        <v>44862</v>
      </c>
      <c r="D898" s="12">
        <f>VLOOKUP(A898,'QAQC ID Reference Page'!A$1:G$10999,4,FALSE)</f>
        <v>0.41736111111111113</v>
      </c>
      <c r="E898" s="3">
        <f>VLOOKUP(A898,'QAQC ID Reference Page'!A$1:G$10999,5,FALSE)</f>
        <v>1027</v>
      </c>
      <c r="F898" s="3" t="str">
        <f>VLOOKUP(A898,'QAQC ID Reference Page'!A$2:G$10999,6,FALSE)</f>
        <v>I9</v>
      </c>
      <c r="G898" s="3" t="str">
        <f>VLOOKUP(A898,'QAQC ID Reference Page'!A$2:G$10999,7,FALSE)</f>
        <v>S</v>
      </c>
      <c r="H898" s="3">
        <v>133</v>
      </c>
      <c r="I898" s="3">
        <v>135</v>
      </c>
      <c r="J898" s="10">
        <v>250</v>
      </c>
      <c r="K898" s="10">
        <v>0.25</v>
      </c>
      <c r="L898" s="10">
        <f t="shared" si="12"/>
        <v>8</v>
      </c>
      <c r="M898" s="3"/>
      <c r="N898" s="3"/>
      <c r="O898" s="3"/>
      <c r="P898" s="3"/>
      <c r="Q898" s="3"/>
      <c r="R898" s="3"/>
      <c r="S898" s="3"/>
      <c r="T898" s="3"/>
      <c r="U898" s="3"/>
      <c r="V898" s="3"/>
      <c r="W898" s="3"/>
      <c r="X898" s="3"/>
      <c r="Y898" s="3"/>
      <c r="Z898" s="3"/>
      <c r="AA898" s="3"/>
      <c r="AB898" s="3"/>
    </row>
    <row r="899" spans="1:28" x14ac:dyDescent="0.2">
      <c r="A899" s="3">
        <v>14331</v>
      </c>
      <c r="B899" s="3" t="str">
        <f>VLOOKUP(A899,'QAQC ID Reference Page'!A$1:G$10999,2,FALSE)</f>
        <v>OBS1022</v>
      </c>
      <c r="C899" s="11">
        <f>VLOOKUP(A899,'QAQC ID Reference Page'!A$1:G$10999,3,FALSE)</f>
        <v>44862</v>
      </c>
      <c r="D899" s="12">
        <f>VLOOKUP(A899,'QAQC ID Reference Page'!A$1:G$10999,4,FALSE)</f>
        <v>0.52777777777777779</v>
      </c>
      <c r="E899" s="3">
        <f>VLOOKUP(A899,'QAQC ID Reference Page'!A$1:G$10999,5,FALSE)</f>
        <v>1051</v>
      </c>
      <c r="F899" s="3" t="str">
        <f>VLOOKUP(A899,'QAQC ID Reference Page'!A$2:G$10999,6,FALSE)</f>
        <v>E6</v>
      </c>
      <c r="G899" s="3" t="str">
        <f>VLOOKUP(A899,'QAQC ID Reference Page'!A$2:G$10999,7,FALSE)</f>
        <v>S</v>
      </c>
      <c r="H899" s="3">
        <v>134</v>
      </c>
      <c r="I899" s="3">
        <v>136</v>
      </c>
      <c r="J899" s="10">
        <v>250</v>
      </c>
      <c r="K899" s="10">
        <v>0.25</v>
      </c>
      <c r="L899" s="10">
        <f t="shared" si="12"/>
        <v>8</v>
      </c>
      <c r="M899" s="3"/>
      <c r="N899" s="3"/>
      <c r="O899" s="3"/>
      <c r="P899" s="3"/>
      <c r="Q899" s="3"/>
      <c r="R899" s="3"/>
      <c r="S899" s="3"/>
      <c r="T899" s="3"/>
      <c r="U899" s="3"/>
      <c r="V899" s="3"/>
      <c r="W899" s="3"/>
      <c r="X899" s="3"/>
      <c r="Y899" s="3"/>
      <c r="Z899" s="3"/>
      <c r="AA899" s="3"/>
      <c r="AB899" s="3"/>
    </row>
    <row r="900" spans="1:28" x14ac:dyDescent="0.2">
      <c r="A900" s="3">
        <v>14332</v>
      </c>
      <c r="B900" s="3" t="str">
        <f>VLOOKUP(A900,'QAQC ID Reference Page'!A$1:G$10999,2,FALSE)</f>
        <v>OBS1022</v>
      </c>
      <c r="C900" s="11">
        <f>VLOOKUP(A900,'QAQC ID Reference Page'!A$1:G$10999,3,FALSE)</f>
        <v>44862</v>
      </c>
      <c r="D900" s="12">
        <f>VLOOKUP(A900,'QAQC ID Reference Page'!A$1:G$10999,4,FALSE)</f>
        <v>0.55625000000000002</v>
      </c>
      <c r="E900" s="3">
        <f>VLOOKUP(A900,'QAQC ID Reference Page'!A$1:G$10999,5,FALSE)</f>
        <v>1030</v>
      </c>
      <c r="F900" s="3" t="str">
        <f>VLOOKUP(A900,'QAQC ID Reference Page'!A$2:G$10999,6,FALSE)</f>
        <v>G7C</v>
      </c>
      <c r="G900" s="3" t="str">
        <f>VLOOKUP(A900,'QAQC ID Reference Page'!A$2:G$10999,7,FALSE)</f>
        <v>B</v>
      </c>
      <c r="H900" s="3">
        <v>133</v>
      </c>
      <c r="I900" s="3">
        <v>157</v>
      </c>
      <c r="J900" s="10">
        <v>250</v>
      </c>
      <c r="K900" s="10">
        <v>0.25</v>
      </c>
      <c r="L900" s="10">
        <f t="shared" si="12"/>
        <v>96</v>
      </c>
      <c r="M900" s="3"/>
      <c r="N900" s="3"/>
      <c r="O900" s="3"/>
      <c r="P900" s="3"/>
      <c r="Q900" s="3"/>
      <c r="R900" s="3"/>
      <c r="S900" s="3"/>
      <c r="T900" s="3"/>
      <c r="U900" s="3"/>
      <c r="V900" s="3"/>
      <c r="W900" s="3"/>
      <c r="X900" s="3"/>
      <c r="Y900" s="3"/>
      <c r="Z900" s="3"/>
      <c r="AA900" s="3"/>
      <c r="AB900" s="3"/>
    </row>
    <row r="901" spans="1:28" x14ac:dyDescent="0.2">
      <c r="A901" s="3">
        <v>14400</v>
      </c>
      <c r="B901" s="3" t="str">
        <f>VLOOKUP(A901,'QAQC ID Reference Page'!A$1:G$10999,2,FALSE)</f>
        <v>OBS1222</v>
      </c>
      <c r="C901" s="11">
        <f>VLOOKUP(A901,'QAQC ID Reference Page'!A$1:G$10999,3,FALSE)</f>
        <v>44902</v>
      </c>
      <c r="D901" s="12">
        <f>VLOOKUP(A901,'QAQC ID Reference Page'!A$1:G$10999,4,FALSE)</f>
        <v>0.42291666666666666</v>
      </c>
      <c r="E901" s="3">
        <f>VLOOKUP(A901,'QAQC ID Reference Page'!A$1:G$10999,5,FALSE)</f>
        <v>1036</v>
      </c>
      <c r="F901" s="3" t="str">
        <f>VLOOKUP(A901,'QAQC ID Reference Page'!A$2:G$10999,6,FALSE)</f>
        <v>I9</v>
      </c>
      <c r="G901" s="3" t="str">
        <f>VLOOKUP(A901,'QAQC ID Reference Page'!A$2:G$10999,7,FALSE)</f>
        <v>S</v>
      </c>
      <c r="H901" s="3">
        <v>128</v>
      </c>
      <c r="I901" s="3">
        <v>134</v>
      </c>
      <c r="J901" s="10">
        <v>250</v>
      </c>
      <c r="K901" s="10">
        <v>0.25</v>
      </c>
      <c r="L901" s="10">
        <f t="shared" si="12"/>
        <v>24</v>
      </c>
      <c r="M901" s="3"/>
      <c r="N901" s="3"/>
      <c r="O901" s="3"/>
      <c r="P901" s="3"/>
      <c r="Q901" s="3"/>
      <c r="R901" s="3"/>
      <c r="S901" s="3"/>
      <c r="T901" s="3"/>
      <c r="U901" s="3"/>
      <c r="V901" s="3"/>
      <c r="W901" s="3"/>
      <c r="X901" s="3"/>
      <c r="Y901" s="3"/>
      <c r="Z901" s="3"/>
      <c r="AA901" s="3"/>
      <c r="AB901" s="3"/>
    </row>
    <row r="902" spans="1:28" x14ac:dyDescent="0.2">
      <c r="A902" s="3">
        <v>14401</v>
      </c>
      <c r="B902" s="3" t="str">
        <f>VLOOKUP(A902,'QAQC ID Reference Page'!A$1:G$10999,2,FALSE)</f>
        <v>OBS1222</v>
      </c>
      <c r="C902" s="11">
        <f>VLOOKUP(A902,'QAQC ID Reference Page'!A$1:G$10999,3,FALSE)</f>
        <v>44902</v>
      </c>
      <c r="D902" s="12">
        <f>VLOOKUP(A902,'QAQC ID Reference Page'!A$1:G$10999,4,FALSE)</f>
        <v>0.53402777777777777</v>
      </c>
      <c r="E902" s="3">
        <f>VLOOKUP(A902,'QAQC ID Reference Page'!A$1:G$10999,5,FALSE)</f>
        <v>1051</v>
      </c>
      <c r="F902" s="3" t="str">
        <f>VLOOKUP(A902,'QAQC ID Reference Page'!A$2:G$10999,6,FALSE)</f>
        <v>G7C</v>
      </c>
      <c r="G902" s="3" t="str">
        <f>VLOOKUP(A902,'QAQC ID Reference Page'!A$2:G$10999,7,FALSE)</f>
        <v>B</v>
      </c>
      <c r="H902" s="3">
        <v>129</v>
      </c>
      <c r="I902" s="3">
        <v>139</v>
      </c>
      <c r="J902" s="10">
        <v>250</v>
      </c>
      <c r="K902" s="10">
        <v>0.25</v>
      </c>
      <c r="L902" s="10">
        <f t="shared" si="12"/>
        <v>40</v>
      </c>
      <c r="M902" s="3"/>
      <c r="N902" s="3"/>
      <c r="O902" s="3"/>
      <c r="P902" s="3"/>
      <c r="Q902" s="3"/>
      <c r="R902" s="3"/>
      <c r="S902" s="3"/>
      <c r="T902" s="3"/>
      <c r="U902" s="3"/>
      <c r="V902" s="3"/>
      <c r="W902" s="3"/>
      <c r="X902" s="3"/>
      <c r="Y902" s="3"/>
      <c r="Z902" s="3"/>
      <c r="AA902" s="3"/>
      <c r="AB902" s="3"/>
    </row>
    <row r="903" spans="1:28" x14ac:dyDescent="0.2">
      <c r="A903" s="3">
        <v>14402</v>
      </c>
      <c r="B903" s="3" t="str">
        <f>VLOOKUP(A903,'QAQC ID Reference Page'!A$1:G$10999,2,FALSE)</f>
        <v>OBS1222</v>
      </c>
      <c r="C903" s="11">
        <f>VLOOKUP(A903,'QAQC ID Reference Page'!A$1:G$10999,3,FALSE)</f>
        <v>44902</v>
      </c>
      <c r="D903" s="12">
        <f>VLOOKUP(A903,'QAQC ID Reference Page'!A$1:G$10999,4,FALSE)</f>
        <v>0.52222222222222225</v>
      </c>
      <c r="E903" s="3">
        <f>VLOOKUP(A903,'QAQC ID Reference Page'!A$1:G$10999,5,FALSE)</f>
        <v>1035</v>
      </c>
      <c r="F903" s="3" t="str">
        <f>VLOOKUP(A903,'QAQC ID Reference Page'!A$2:G$10999,6,FALSE)</f>
        <v>G6</v>
      </c>
      <c r="G903" s="3" t="str">
        <f>VLOOKUP(A903,'QAQC ID Reference Page'!A$2:G$10999,7,FALSE)</f>
        <v>S</v>
      </c>
      <c r="H903" s="3">
        <v>129</v>
      </c>
      <c r="I903" s="3">
        <v>132</v>
      </c>
      <c r="J903" s="10">
        <v>250</v>
      </c>
      <c r="K903" s="10">
        <v>0.25</v>
      </c>
      <c r="L903" s="10">
        <f t="shared" si="12"/>
        <v>12</v>
      </c>
      <c r="M903" s="3"/>
      <c r="N903" s="3"/>
      <c r="O903" s="3"/>
      <c r="P903" s="3"/>
      <c r="Q903" s="3"/>
      <c r="R903" s="3"/>
      <c r="S903" s="3"/>
      <c r="T903" s="3"/>
      <c r="U903" s="3"/>
      <c r="V903" s="3"/>
      <c r="W903" s="3"/>
      <c r="X903" s="3"/>
      <c r="Y903" s="3"/>
      <c r="Z903" s="3"/>
      <c r="AA903" s="3"/>
      <c r="AB903" s="3"/>
    </row>
    <row r="904" spans="1:28" x14ac:dyDescent="0.2">
      <c r="A904" s="3">
        <v>14403</v>
      </c>
      <c r="B904" s="3" t="str">
        <f>VLOOKUP(A904,'QAQC ID Reference Page'!A$1:G$10999,2,FALSE)</f>
        <v>OBS1222</v>
      </c>
      <c r="C904" s="11">
        <f>VLOOKUP(A904,'QAQC ID Reference Page'!A$1:G$10999,3,FALSE)</f>
        <v>44902</v>
      </c>
      <c r="D904" s="12">
        <f>VLOOKUP(A904,'QAQC ID Reference Page'!A$1:G$10999,4,FALSE)</f>
        <v>0.34236111111111112</v>
      </c>
      <c r="E904" s="3">
        <f>VLOOKUP(A904,'QAQC ID Reference Page'!A$1:G$10999,5,FALSE)</f>
        <v>1018</v>
      </c>
      <c r="F904" s="3" t="str">
        <f>VLOOKUP(A904,'QAQC ID Reference Page'!A$2:G$10999,6,FALSE)</f>
        <v>E7C</v>
      </c>
      <c r="G904" s="3" t="str">
        <f>VLOOKUP(A904,'QAQC ID Reference Page'!A$2:G$10999,7,FALSE)</f>
        <v>S</v>
      </c>
      <c r="H904" s="3">
        <v>129</v>
      </c>
      <c r="I904" s="3">
        <v>133</v>
      </c>
      <c r="J904" s="10">
        <v>250</v>
      </c>
      <c r="K904" s="10">
        <v>0.25</v>
      </c>
      <c r="L904" s="10">
        <f t="shared" si="12"/>
        <v>16</v>
      </c>
      <c r="M904" s="3"/>
      <c r="N904" s="3"/>
      <c r="O904" s="3"/>
      <c r="P904" s="3"/>
      <c r="Q904" s="3"/>
      <c r="R904" s="3"/>
      <c r="S904" s="3"/>
      <c r="T904" s="3"/>
      <c r="U904" s="3"/>
      <c r="V904" s="3"/>
      <c r="W904" s="3"/>
      <c r="X904" s="3"/>
      <c r="Y904" s="3"/>
      <c r="Z904" s="3"/>
      <c r="AA904" s="3"/>
      <c r="AB904" s="3"/>
    </row>
    <row r="905" spans="1:28" x14ac:dyDescent="0.2">
      <c r="A905" s="3">
        <v>14404</v>
      </c>
      <c r="B905" s="3" t="str">
        <f>VLOOKUP(A905,'QAQC ID Reference Page'!A$1:G$10999,2,FALSE)</f>
        <v>OBS1222</v>
      </c>
      <c r="C905" s="11">
        <f>VLOOKUP(A905,'QAQC ID Reference Page'!A$1:G$10999,3,FALSE)</f>
        <v>44902</v>
      </c>
      <c r="D905" s="12">
        <f>VLOOKUP(A905,'QAQC ID Reference Page'!A$1:G$10999,4,FALSE)</f>
        <v>0.30277777777777776</v>
      </c>
      <c r="E905" s="3">
        <f>VLOOKUP(A905,'QAQC ID Reference Page'!A$1:G$10999,5,FALSE)</f>
        <v>1038</v>
      </c>
      <c r="F905" s="3" t="str">
        <f>VLOOKUP(A905,'QAQC ID Reference Page'!A$2:G$10999,6,FALSE)</f>
        <v>EFR</v>
      </c>
      <c r="G905" s="3" t="str">
        <f>VLOOKUP(A905,'QAQC ID Reference Page'!A$2:G$10999,7,FALSE)</f>
        <v>S</v>
      </c>
      <c r="H905" s="3">
        <v>130</v>
      </c>
      <c r="I905" s="3">
        <v>133</v>
      </c>
      <c r="J905" s="10">
        <v>250</v>
      </c>
      <c r="K905" s="10">
        <v>0.25</v>
      </c>
      <c r="L905" s="10">
        <f t="shared" si="12"/>
        <v>12</v>
      </c>
      <c r="M905" s="3"/>
      <c r="N905" s="3"/>
      <c r="O905" s="3"/>
      <c r="P905" s="3"/>
      <c r="Q905" s="3"/>
      <c r="R905" s="3"/>
      <c r="S905" s="3"/>
      <c r="T905" s="3"/>
      <c r="U905" s="3"/>
      <c r="V905" s="3"/>
      <c r="W905" s="3"/>
      <c r="X905" s="3"/>
      <c r="Y905" s="3"/>
      <c r="Z905" s="3"/>
      <c r="AA905" s="3"/>
      <c r="AB905" s="3"/>
    </row>
    <row r="906" spans="1:28" x14ac:dyDescent="0.2">
      <c r="A906" s="3">
        <v>14405</v>
      </c>
      <c r="B906" s="3" t="str">
        <f>VLOOKUP(A906,'QAQC ID Reference Page'!A$1:G$10999,2,FALSE)</f>
        <v>OBS1222</v>
      </c>
      <c r="C906" s="11">
        <f>VLOOKUP(A906,'QAQC ID Reference Page'!A$1:G$10999,3,FALSE)</f>
        <v>44902</v>
      </c>
      <c r="D906" s="12">
        <f>VLOOKUP(A906,'QAQC ID Reference Page'!A$1:G$10999,4,FALSE)</f>
        <v>0.4465277777777778</v>
      </c>
      <c r="E906" s="3">
        <f>VLOOKUP(A906,'QAQC ID Reference Page'!A$1:G$10999,5,FALSE)</f>
        <v>1037</v>
      </c>
      <c r="F906" s="3" t="str">
        <f>VLOOKUP(A906,'QAQC ID Reference Page'!A$2:G$10999,6,FALSE)</f>
        <v>AR</v>
      </c>
      <c r="G906" s="3" t="str">
        <f>VLOOKUP(A906,'QAQC ID Reference Page'!A$2:G$10999,7,FALSE)</f>
        <v>S</v>
      </c>
      <c r="H906" s="3">
        <v>129</v>
      </c>
      <c r="I906" s="3">
        <v>136</v>
      </c>
      <c r="J906" s="10">
        <v>250</v>
      </c>
      <c r="K906" s="10">
        <v>0.25</v>
      </c>
      <c r="L906" s="10">
        <f t="shared" si="12"/>
        <v>28</v>
      </c>
      <c r="M906" s="3"/>
      <c r="N906" s="3"/>
      <c r="O906" s="3"/>
      <c r="P906" s="3"/>
      <c r="Q906" s="3"/>
      <c r="R906" s="3"/>
      <c r="S906" s="3"/>
      <c r="T906" s="3"/>
      <c r="U906" s="3"/>
      <c r="V906" s="3"/>
      <c r="W906" s="3"/>
      <c r="X906" s="3"/>
      <c r="Y906" s="3"/>
      <c r="Z906" s="3"/>
      <c r="AA906" s="3"/>
      <c r="AB906" s="3"/>
    </row>
    <row r="907" spans="1:28" x14ac:dyDescent="0.2">
      <c r="A907" s="3">
        <v>14406</v>
      </c>
      <c r="B907" s="3" t="str">
        <f>VLOOKUP(A907,'QAQC ID Reference Page'!A$1:G$10999,2,FALSE)</f>
        <v>OBS1222</v>
      </c>
      <c r="C907" s="11">
        <f>VLOOKUP(A907,'QAQC ID Reference Page'!A$1:G$10999,3,FALSE)</f>
        <v>44902</v>
      </c>
      <c r="D907" s="12">
        <f>VLOOKUP(A907,'QAQC ID Reference Page'!A$1:G$10999,4,FALSE)</f>
        <v>0.3263888888888889</v>
      </c>
      <c r="E907" s="3">
        <f>VLOOKUP(A907,'QAQC ID Reference Page'!A$1:G$10999,5,FALSE)</f>
        <v>1015</v>
      </c>
      <c r="F907" s="3" t="str">
        <f>VLOOKUP(A907,'QAQC ID Reference Page'!A$2:G$10999,6,FALSE)</f>
        <v>E6</v>
      </c>
      <c r="G907" s="3" t="str">
        <f>VLOOKUP(A907,'QAQC ID Reference Page'!A$2:G$10999,7,FALSE)</f>
        <v>S</v>
      </c>
      <c r="H907" s="3">
        <v>128</v>
      </c>
      <c r="I907" s="3">
        <v>132</v>
      </c>
      <c r="J907" s="10">
        <v>250</v>
      </c>
      <c r="K907" s="10">
        <v>0.25</v>
      </c>
      <c r="L907" s="10">
        <f t="shared" si="12"/>
        <v>16</v>
      </c>
      <c r="M907" s="3"/>
      <c r="N907" s="3"/>
      <c r="O907" s="3"/>
      <c r="P907" s="3"/>
      <c r="Q907" s="3"/>
      <c r="R907" s="3"/>
      <c r="S907" s="3"/>
      <c r="T907" s="3"/>
      <c r="U907" s="3"/>
      <c r="V907" s="3"/>
      <c r="W907" s="3"/>
      <c r="X907" s="3"/>
      <c r="Y907" s="3"/>
      <c r="Z907" s="3"/>
      <c r="AA907" s="3"/>
      <c r="AB907" s="3"/>
    </row>
    <row r="908" spans="1:28" x14ac:dyDescent="0.2">
      <c r="A908" s="3">
        <v>14407</v>
      </c>
      <c r="B908" s="3" t="str">
        <f>VLOOKUP(A908,'QAQC ID Reference Page'!A$1:G$10999,2,FALSE)</f>
        <v>OBS1222</v>
      </c>
      <c r="C908" s="11">
        <f>VLOOKUP(A908,'QAQC ID Reference Page'!A$1:G$10999,3,FALSE)</f>
        <v>44902</v>
      </c>
      <c r="D908" s="12">
        <f>VLOOKUP(A908,'QAQC ID Reference Page'!A$1:G$10999,4,FALSE)</f>
        <v>0.53402777777777777</v>
      </c>
      <c r="E908" s="3">
        <f>VLOOKUP(A908,'QAQC ID Reference Page'!A$1:G$10999,5,FALSE)</f>
        <v>1026</v>
      </c>
      <c r="F908" s="3" t="str">
        <f>VLOOKUP(A908,'QAQC ID Reference Page'!A$2:G$10999,6,FALSE)</f>
        <v>G7C</v>
      </c>
      <c r="G908" s="3" t="str">
        <f>VLOOKUP(A908,'QAQC ID Reference Page'!A$2:G$10999,7,FALSE)</f>
        <v>S</v>
      </c>
      <c r="H908" s="3">
        <v>130</v>
      </c>
      <c r="I908" s="3">
        <v>135</v>
      </c>
      <c r="J908" s="10">
        <v>250</v>
      </c>
      <c r="K908" s="10">
        <v>0.25</v>
      </c>
      <c r="L908" s="10">
        <f t="shared" si="12"/>
        <v>20</v>
      </c>
      <c r="M908" s="3"/>
      <c r="N908" s="3"/>
      <c r="O908" s="3"/>
      <c r="P908" s="3"/>
      <c r="Q908" s="3"/>
      <c r="R908" s="3"/>
      <c r="S908" s="3"/>
      <c r="T908" s="3"/>
      <c r="U908" s="3"/>
      <c r="V908" s="3"/>
      <c r="W908" s="3"/>
      <c r="X908" s="3"/>
      <c r="Y908" s="3"/>
      <c r="Z908" s="3"/>
      <c r="AA908" s="3"/>
      <c r="AB908" s="3"/>
    </row>
    <row r="909" spans="1:28" x14ac:dyDescent="0.2">
      <c r="A909" s="3">
        <v>14408</v>
      </c>
      <c r="B909" s="3" t="str">
        <f>VLOOKUP(A909,'QAQC ID Reference Page'!A$1:G$10999,2,FALSE)</f>
        <v>OBS1222</v>
      </c>
      <c r="C909" s="11">
        <f>VLOOKUP(A909,'QAQC ID Reference Page'!A$1:G$10999,3,FALSE)</f>
        <v>44902</v>
      </c>
      <c r="D909" s="12">
        <f>VLOOKUP(A909,'QAQC ID Reference Page'!A$1:G$10999,4,FALSE)</f>
        <v>0.35555555555555557</v>
      </c>
      <c r="E909" s="3">
        <f>VLOOKUP(A909,'QAQC ID Reference Page'!A$1:G$10999,5,FALSE)</f>
        <v>1031</v>
      </c>
      <c r="F909" s="3" t="str">
        <f>VLOOKUP(A909,'QAQC ID Reference Page'!A$2:G$10999,6,FALSE)</f>
        <v>E9</v>
      </c>
      <c r="G909" s="3" t="str">
        <f>VLOOKUP(A909,'QAQC ID Reference Page'!A$2:G$10999,7,FALSE)</f>
        <v>B</v>
      </c>
      <c r="H909" s="3">
        <v>131</v>
      </c>
      <c r="I909" s="3">
        <v>135</v>
      </c>
      <c r="J909" s="10">
        <v>250</v>
      </c>
      <c r="K909" s="10">
        <v>0.25</v>
      </c>
      <c r="L909" s="10">
        <f t="shared" si="12"/>
        <v>16</v>
      </c>
      <c r="M909" s="3"/>
      <c r="N909" s="3"/>
      <c r="O909" s="3"/>
      <c r="P909" s="3"/>
      <c r="Q909" s="3"/>
      <c r="R909" s="3"/>
      <c r="S909" s="3"/>
      <c r="T909" s="3"/>
      <c r="U909" s="3"/>
      <c r="V909" s="3"/>
      <c r="W909" s="3"/>
      <c r="X909" s="3"/>
      <c r="Y909" s="3"/>
      <c r="Z909" s="3"/>
      <c r="AA909" s="3"/>
      <c r="AB909" s="3"/>
    </row>
    <row r="910" spans="1:28" x14ac:dyDescent="0.2">
      <c r="A910" s="3">
        <v>14409</v>
      </c>
      <c r="B910" s="3" t="str">
        <f>VLOOKUP(A910,'QAQC ID Reference Page'!A$1:G$10999,2,FALSE)</f>
        <v>OBS1222</v>
      </c>
      <c r="C910" s="11">
        <f>VLOOKUP(A910,'QAQC ID Reference Page'!A$1:G$10999,3,FALSE)</f>
        <v>44902</v>
      </c>
      <c r="D910" s="12">
        <f>VLOOKUP(A910,'QAQC ID Reference Page'!A$1:G$10999,4,FALSE)</f>
        <v>0.43819444444444444</v>
      </c>
      <c r="E910" s="3">
        <f>VLOOKUP(A910,'QAQC ID Reference Page'!A$1:G$10999,5,FALSE)</f>
        <v>1022</v>
      </c>
      <c r="F910" s="3" t="str">
        <f>VLOOKUP(A910,'QAQC ID Reference Page'!A$2:G$10999,6,FALSE)</f>
        <v>BR</v>
      </c>
      <c r="G910" s="3" t="str">
        <f>VLOOKUP(A910,'QAQC ID Reference Page'!A$2:G$10999,7,FALSE)</f>
        <v>S</v>
      </c>
      <c r="H910" s="3">
        <v>130</v>
      </c>
      <c r="I910" s="3">
        <v>138</v>
      </c>
      <c r="J910" s="10">
        <v>250</v>
      </c>
      <c r="K910" s="10">
        <v>0.25</v>
      </c>
      <c r="L910" s="10">
        <f t="shared" si="12"/>
        <v>32</v>
      </c>
      <c r="M910" s="3"/>
      <c r="N910" s="3"/>
      <c r="O910" s="3"/>
      <c r="P910" s="3"/>
      <c r="Q910" s="3"/>
      <c r="R910" s="3"/>
      <c r="S910" s="3"/>
      <c r="T910" s="3"/>
      <c r="U910" s="3"/>
      <c r="V910" s="3"/>
      <c r="W910" s="3"/>
      <c r="X910" s="3"/>
      <c r="Y910" s="3"/>
      <c r="Z910" s="3"/>
      <c r="AA910" s="3"/>
      <c r="AB910" s="3"/>
    </row>
    <row r="911" spans="1:28" x14ac:dyDescent="0.2">
      <c r="A911" s="3">
        <v>14410</v>
      </c>
      <c r="B911" s="3" t="str">
        <f>VLOOKUP(A911,'QAQC ID Reference Page'!A$1:G$10999,2,FALSE)</f>
        <v>OBS1222</v>
      </c>
      <c r="C911" s="11">
        <f>VLOOKUP(A911,'QAQC ID Reference Page'!A$1:G$10999,3,FALSE)</f>
        <v>44902</v>
      </c>
      <c r="D911" s="12">
        <f>VLOOKUP(A911,'QAQC ID Reference Page'!A$1:G$10999,4,FALSE)</f>
        <v>0.39166666666666666</v>
      </c>
      <c r="E911" s="3">
        <f>VLOOKUP(A911,'QAQC ID Reference Page'!A$1:G$10999,5,FALSE)</f>
        <v>1033</v>
      </c>
      <c r="F911" s="3" t="str">
        <f>VLOOKUP(A911,'QAQC ID Reference Page'!A$2:G$10999,6,FALSE)</f>
        <v>G9</v>
      </c>
      <c r="G911" s="3" t="str">
        <f>VLOOKUP(A911,'QAQC ID Reference Page'!A$2:G$10999,7,FALSE)</f>
        <v>B</v>
      </c>
      <c r="H911" s="3">
        <v>129</v>
      </c>
      <c r="I911" s="3">
        <v>136</v>
      </c>
      <c r="J911" s="10">
        <v>250</v>
      </c>
      <c r="K911" s="10">
        <v>0.25</v>
      </c>
      <c r="L911" s="10">
        <f t="shared" si="12"/>
        <v>28</v>
      </c>
      <c r="M911" s="3"/>
      <c r="N911" s="3"/>
      <c r="O911" s="3"/>
      <c r="P911" s="3"/>
      <c r="Q911" s="3"/>
      <c r="R911" s="3"/>
      <c r="S911" s="3"/>
      <c r="T911" s="3"/>
      <c r="U911" s="3"/>
      <c r="V911" s="3"/>
      <c r="W911" s="3"/>
      <c r="X911" s="3"/>
      <c r="Y911" s="3"/>
      <c r="Z911" s="3"/>
      <c r="AA911" s="3"/>
      <c r="AB911" s="3"/>
    </row>
    <row r="912" spans="1:28" x14ac:dyDescent="0.2">
      <c r="A912" s="3">
        <v>14411</v>
      </c>
      <c r="B912" s="3" t="str">
        <f>VLOOKUP(A912,'QAQC ID Reference Page'!A$1:G$10999,2,FALSE)</f>
        <v>OBS1222</v>
      </c>
      <c r="C912" s="11">
        <f>VLOOKUP(A912,'QAQC ID Reference Page'!A$1:G$10999,3,FALSE)</f>
        <v>44902</v>
      </c>
      <c r="D912" s="12">
        <f>VLOOKUP(A912,'QAQC ID Reference Page'!A$1:G$10999,4,FALSE)</f>
        <v>0.35555555555555557</v>
      </c>
      <c r="E912" s="3">
        <f>VLOOKUP(A912,'QAQC ID Reference Page'!A$1:G$10999,5,FALSE)</f>
        <v>1002</v>
      </c>
      <c r="F912" s="3" t="str">
        <f>VLOOKUP(A912,'QAQC ID Reference Page'!A$2:G$10999,6,FALSE)</f>
        <v>E9</v>
      </c>
      <c r="G912" s="3" t="str">
        <f>VLOOKUP(A912,'QAQC ID Reference Page'!A$2:G$10999,7,FALSE)</f>
        <v>S</v>
      </c>
      <c r="H912" s="3">
        <v>129</v>
      </c>
      <c r="I912" s="3">
        <v>132</v>
      </c>
      <c r="J912" s="10">
        <v>250</v>
      </c>
      <c r="K912" s="10">
        <v>0.25</v>
      </c>
      <c r="L912" s="10">
        <f t="shared" si="12"/>
        <v>12</v>
      </c>
      <c r="M912" s="3"/>
      <c r="N912" s="3"/>
      <c r="O912" s="3"/>
      <c r="P912" s="3"/>
      <c r="Q912" s="3"/>
      <c r="R912" s="3"/>
      <c r="S912" s="3"/>
      <c r="T912" s="3"/>
      <c r="U912" s="3"/>
      <c r="V912" s="3"/>
      <c r="W912" s="3"/>
      <c r="X912" s="3"/>
      <c r="Y912" s="3"/>
      <c r="Z912" s="3"/>
      <c r="AA912" s="3"/>
      <c r="AB912" s="3"/>
    </row>
    <row r="913" spans="1:28" x14ac:dyDescent="0.2">
      <c r="A913" s="3">
        <v>14412</v>
      </c>
      <c r="B913" s="3" t="str">
        <f>VLOOKUP(A913,'QAQC ID Reference Page'!A$1:G$10999,2,FALSE)</f>
        <v>OBS1222</v>
      </c>
      <c r="C913" s="11">
        <f>VLOOKUP(A913,'QAQC ID Reference Page'!A$1:G$10999,3,FALSE)</f>
        <v>44902</v>
      </c>
      <c r="D913" s="12">
        <f>VLOOKUP(A913,'QAQC ID Reference Page'!A$1:G$10999,4,FALSE)</f>
        <v>0.51249999999999996</v>
      </c>
      <c r="E913" s="3">
        <f>VLOOKUP(A913,'QAQC ID Reference Page'!A$1:G$10999,5,FALSE)</f>
        <v>1040</v>
      </c>
      <c r="F913" s="3" t="str">
        <f>VLOOKUP(A913,'QAQC ID Reference Page'!A$2:G$10999,6,FALSE)</f>
        <v>DR</v>
      </c>
      <c r="G913" s="3" t="str">
        <f>VLOOKUP(A913,'QAQC ID Reference Page'!A$2:G$10999,7,FALSE)</f>
        <v>S</v>
      </c>
      <c r="H913" s="3">
        <v>130</v>
      </c>
      <c r="I913" s="3">
        <v>135</v>
      </c>
      <c r="J913" s="10">
        <v>250</v>
      </c>
      <c r="K913" s="10">
        <v>0.25</v>
      </c>
      <c r="L913" s="10">
        <f t="shared" si="12"/>
        <v>20</v>
      </c>
      <c r="M913" s="3"/>
      <c r="N913" s="3"/>
      <c r="O913" s="3"/>
      <c r="P913" s="3"/>
      <c r="Q913" s="3"/>
      <c r="R913" s="3"/>
      <c r="S913" s="3"/>
      <c r="T913" s="3"/>
      <c r="U913" s="3"/>
      <c r="V913" s="3"/>
      <c r="W913" s="3"/>
      <c r="X913" s="3"/>
      <c r="Y913" s="3"/>
      <c r="Z913" s="3"/>
      <c r="AA913" s="3"/>
      <c r="AB913" s="3"/>
    </row>
    <row r="914" spans="1:28" x14ac:dyDescent="0.2">
      <c r="A914" s="3">
        <v>14413</v>
      </c>
      <c r="B914" s="3" t="str">
        <f>VLOOKUP(A914,'QAQC ID Reference Page'!A$1:G$10999,2,FALSE)</f>
        <v>OBS1222</v>
      </c>
      <c r="C914" s="11">
        <f>VLOOKUP(A914,'QAQC ID Reference Page'!A$1:G$10999,3,FALSE)</f>
        <v>44902</v>
      </c>
      <c r="D914" s="12">
        <f>VLOOKUP(A914,'QAQC ID Reference Page'!A$1:G$10999,4,FALSE)</f>
        <v>0.47638888888888886</v>
      </c>
      <c r="E914" s="3">
        <f>VLOOKUP(A914,'QAQC ID Reference Page'!A$1:G$10999,5,FALSE)</f>
        <v>1027</v>
      </c>
      <c r="F914" s="3" t="str">
        <f>VLOOKUP(A914,'QAQC ID Reference Page'!A$2:G$10999,6,FALSE)</f>
        <v>MR</v>
      </c>
      <c r="G914" s="3" t="str">
        <f>VLOOKUP(A914,'QAQC ID Reference Page'!A$2:G$10999,7,FALSE)</f>
        <v>S</v>
      </c>
      <c r="H914" s="3">
        <v>130</v>
      </c>
      <c r="I914" s="3">
        <v>134</v>
      </c>
      <c r="J914" s="10">
        <v>250</v>
      </c>
      <c r="K914" s="10">
        <v>0.25</v>
      </c>
      <c r="L914" s="10">
        <f t="shared" si="12"/>
        <v>16</v>
      </c>
      <c r="M914" s="3"/>
      <c r="N914" s="3"/>
      <c r="O914" s="3"/>
      <c r="P914" s="3"/>
      <c r="Q914" s="3"/>
      <c r="R914" s="3"/>
      <c r="S914" s="3"/>
      <c r="T914" s="3"/>
      <c r="U914" s="3"/>
      <c r="V914" s="3"/>
      <c r="W914" s="3"/>
      <c r="X914" s="3"/>
      <c r="Y914" s="3"/>
      <c r="Z914" s="3"/>
      <c r="AA914" s="3"/>
      <c r="AB914" s="3"/>
    </row>
    <row r="915" spans="1:28" x14ac:dyDescent="0.2">
      <c r="A915" s="3">
        <v>14414</v>
      </c>
      <c r="B915" s="3" t="str">
        <f>VLOOKUP(A915,'QAQC ID Reference Page'!A$1:G$10999,2,FALSE)</f>
        <v>OBS1222</v>
      </c>
      <c r="C915" s="11">
        <f>VLOOKUP(A915,'QAQC ID Reference Page'!A$1:G$10999,3,FALSE)</f>
        <v>44902</v>
      </c>
      <c r="D915" s="12">
        <f>VLOOKUP(A915,'QAQC ID Reference Page'!A$1:G$10999,4,FALSE)</f>
        <v>0.34236111111111112</v>
      </c>
      <c r="E915" s="3">
        <f>VLOOKUP(A915,'QAQC ID Reference Page'!A$1:G$10999,5,FALSE)</f>
        <v>1020</v>
      </c>
      <c r="F915" s="3" t="str">
        <f>VLOOKUP(A915,'QAQC ID Reference Page'!A$2:G$10999,6,FALSE)</f>
        <v>E7C</v>
      </c>
      <c r="G915" s="3" t="str">
        <f>VLOOKUP(A915,'QAQC ID Reference Page'!A$2:G$10999,7,FALSE)</f>
        <v>B</v>
      </c>
      <c r="H915" s="3">
        <v>129</v>
      </c>
      <c r="I915" s="3">
        <v>137</v>
      </c>
      <c r="J915" s="10">
        <v>250</v>
      </c>
      <c r="K915" s="10">
        <v>0.25</v>
      </c>
      <c r="L915" s="10">
        <f t="shared" si="12"/>
        <v>32</v>
      </c>
      <c r="M915" s="3"/>
      <c r="N915" s="3"/>
      <c r="O915" s="3"/>
      <c r="P915" s="3"/>
      <c r="Q915" s="3"/>
      <c r="R915" s="3"/>
      <c r="S915" s="3"/>
      <c r="T915" s="3"/>
      <c r="U915" s="3"/>
      <c r="V915" s="3"/>
      <c r="W915" s="3"/>
      <c r="X915" s="3"/>
      <c r="Y915" s="3"/>
      <c r="Z915" s="3"/>
      <c r="AA915" s="3"/>
      <c r="AB915" s="3"/>
    </row>
    <row r="916" spans="1:28" x14ac:dyDescent="0.2">
      <c r="A916" s="3">
        <v>14415</v>
      </c>
      <c r="B916" s="3" t="str">
        <f>VLOOKUP(A916,'QAQC ID Reference Page'!A$1:G$10999,2,FALSE)</f>
        <v>OBS1222</v>
      </c>
      <c r="C916" s="11">
        <f>VLOOKUP(A916,'QAQC ID Reference Page'!A$1:G$10999,3,FALSE)</f>
        <v>44902</v>
      </c>
      <c r="D916" s="12">
        <f>VLOOKUP(A916,'QAQC ID Reference Page'!A$1:G$10999,4,FALSE)</f>
        <v>0.42291666666666666</v>
      </c>
      <c r="E916" s="3">
        <f>VLOOKUP(A916,'QAQC ID Reference Page'!A$1:G$10999,5,FALSE)</f>
        <v>1025</v>
      </c>
      <c r="F916" s="3" t="str">
        <f>VLOOKUP(A916,'QAQC ID Reference Page'!A$2:G$10999,6,FALSE)</f>
        <v>I9</v>
      </c>
      <c r="G916" s="3" t="str">
        <f>VLOOKUP(A916,'QAQC ID Reference Page'!A$2:G$10999,7,FALSE)</f>
        <v>B</v>
      </c>
      <c r="H916" s="3">
        <v>130</v>
      </c>
      <c r="I916" s="3">
        <v>136</v>
      </c>
      <c r="J916" s="10">
        <v>250</v>
      </c>
      <c r="K916" s="10">
        <v>0.25</v>
      </c>
      <c r="L916" s="10">
        <f t="shared" si="12"/>
        <v>24</v>
      </c>
      <c r="M916" s="3"/>
      <c r="N916" s="3"/>
      <c r="O916" s="3"/>
      <c r="P916" s="3"/>
      <c r="Q916" s="3"/>
      <c r="R916" s="3"/>
      <c r="S916" s="3"/>
      <c r="T916" s="3"/>
      <c r="U916" s="3"/>
      <c r="V916" s="3"/>
      <c r="W916" s="3"/>
      <c r="X916" s="3"/>
      <c r="Y916" s="3"/>
      <c r="Z916" s="3"/>
      <c r="AA916" s="3"/>
      <c r="AB916" s="3"/>
    </row>
    <row r="917" spans="1:28" x14ac:dyDescent="0.2">
      <c r="A917" s="3">
        <v>14416</v>
      </c>
      <c r="B917" s="3" t="str">
        <f>VLOOKUP(A917,'QAQC ID Reference Page'!A$1:G$10999,2,FALSE)</f>
        <v>OBS1222</v>
      </c>
      <c r="C917" s="11">
        <f>VLOOKUP(A917,'QAQC ID Reference Page'!A$1:G$10999,3,FALSE)</f>
        <v>44902</v>
      </c>
      <c r="D917" s="12">
        <f>VLOOKUP(A917,'QAQC ID Reference Page'!A$1:G$10999,4,FALSE)</f>
        <v>0.49722222222222223</v>
      </c>
      <c r="E917" s="3">
        <f>VLOOKUP(A917,'QAQC ID Reference Page'!A$1:G$10999,5,FALSE)</f>
        <v>1041</v>
      </c>
      <c r="F917" s="3" t="str">
        <f>VLOOKUP(A917,'QAQC ID Reference Page'!A$2:G$10999,6,FALSE)</f>
        <v>I7C</v>
      </c>
      <c r="G917" s="3" t="str">
        <f>VLOOKUP(A917,'QAQC ID Reference Page'!A$2:G$10999,7,FALSE)</f>
        <v>B</v>
      </c>
      <c r="H917" s="3">
        <v>129</v>
      </c>
      <c r="I917" s="3">
        <v>137</v>
      </c>
      <c r="J917" s="10">
        <v>250</v>
      </c>
      <c r="K917" s="10">
        <v>0.25</v>
      </c>
      <c r="L917" s="10">
        <f t="shared" si="12"/>
        <v>32</v>
      </c>
      <c r="M917" s="3"/>
      <c r="N917" s="3"/>
      <c r="O917" s="3"/>
      <c r="P917" s="3"/>
      <c r="Q917" s="3"/>
      <c r="R917" s="3"/>
      <c r="S917" s="3"/>
      <c r="T917" s="3"/>
      <c r="U917" s="3"/>
      <c r="V917" s="3"/>
      <c r="W917" s="3"/>
      <c r="X917" s="3"/>
      <c r="Y917" s="3"/>
      <c r="Z917" s="3"/>
      <c r="AA917" s="3"/>
      <c r="AB917" s="3"/>
    </row>
    <row r="918" spans="1:28" x14ac:dyDescent="0.2">
      <c r="A918" s="3">
        <v>14417</v>
      </c>
      <c r="B918" s="3" t="str">
        <f>VLOOKUP(A918,'QAQC ID Reference Page'!A$1:G$10999,2,FALSE)</f>
        <v>OBS1222</v>
      </c>
      <c r="C918" s="11">
        <f>VLOOKUP(A918,'QAQC ID Reference Page'!A$1:G$10999,3,FALSE)</f>
        <v>44902</v>
      </c>
      <c r="D918" s="12">
        <f>VLOOKUP(A918,'QAQC ID Reference Page'!A$1:G$10999,4,FALSE)</f>
        <v>0.39166666666666666</v>
      </c>
      <c r="E918" s="3">
        <f>VLOOKUP(A918,'QAQC ID Reference Page'!A$1:G$10999,5,FALSE)</f>
        <v>1001</v>
      </c>
      <c r="F918" s="3" t="str">
        <f>VLOOKUP(A918,'QAQC ID Reference Page'!A$2:G$10999,6,FALSE)</f>
        <v>G9</v>
      </c>
      <c r="G918" s="3" t="str">
        <f>VLOOKUP(A918,'QAQC ID Reference Page'!A$2:G$10999,7,FALSE)</f>
        <v>S</v>
      </c>
      <c r="H918" s="3">
        <v>129</v>
      </c>
      <c r="I918" s="3">
        <v>133</v>
      </c>
      <c r="J918" s="10">
        <v>250</v>
      </c>
      <c r="K918" s="10">
        <v>0.25</v>
      </c>
      <c r="L918" s="10">
        <f t="shared" si="12"/>
        <v>16</v>
      </c>
      <c r="M918" s="3"/>
      <c r="N918" s="3"/>
      <c r="O918" s="3"/>
      <c r="P918" s="3"/>
      <c r="Q918" s="3"/>
      <c r="R918" s="3"/>
      <c r="S918" s="3"/>
      <c r="T918" s="3"/>
      <c r="U918" s="3"/>
      <c r="V918" s="3"/>
      <c r="W918" s="3"/>
      <c r="X918" s="3"/>
      <c r="Y918" s="3"/>
      <c r="Z918" s="3"/>
      <c r="AA918" s="3"/>
      <c r="AB918" s="3"/>
    </row>
    <row r="919" spans="1:28" x14ac:dyDescent="0.2">
      <c r="A919" s="3">
        <v>14418</v>
      </c>
      <c r="B919" s="3" t="str">
        <f>VLOOKUP(A919,'QAQC ID Reference Page'!A$1:G$10999,2,FALSE)</f>
        <v>OBS1222</v>
      </c>
      <c r="C919" s="11">
        <f>VLOOKUP(A919,'QAQC ID Reference Page'!A$1:G$10999,3,FALSE)</f>
        <v>44902</v>
      </c>
      <c r="D919" s="12">
        <f>VLOOKUP(A919,'QAQC ID Reference Page'!A$1:G$10999,4,FALSE)</f>
        <v>0.49722222222222223</v>
      </c>
      <c r="E919" s="3">
        <f>VLOOKUP(A919,'QAQC ID Reference Page'!A$1:G$10999,5,FALSE)</f>
        <v>1017</v>
      </c>
      <c r="F919" s="3" t="str">
        <f>VLOOKUP(A919,'QAQC ID Reference Page'!A$2:G$10999,6,FALSE)</f>
        <v>I7C</v>
      </c>
      <c r="G919" s="3" t="str">
        <f>VLOOKUP(A919,'QAQC ID Reference Page'!A$2:G$10999,7,FALSE)</f>
        <v>S</v>
      </c>
      <c r="H919" s="3">
        <v>131</v>
      </c>
      <c r="I919" s="3">
        <v>135</v>
      </c>
      <c r="J919" s="10">
        <v>250</v>
      </c>
      <c r="K919" s="10">
        <v>0.25</v>
      </c>
      <c r="L919" s="10">
        <f t="shared" si="12"/>
        <v>16</v>
      </c>
      <c r="M919" s="3"/>
      <c r="N919" s="3"/>
      <c r="O919" s="3"/>
      <c r="P919" s="3"/>
      <c r="Q919" s="3"/>
      <c r="R919" s="3"/>
      <c r="S919" s="3"/>
      <c r="T919" s="3"/>
      <c r="U919" s="3"/>
      <c r="V919" s="3"/>
      <c r="W919" s="3"/>
      <c r="X919" s="3"/>
      <c r="Y919" s="3"/>
      <c r="Z919" s="3"/>
      <c r="AA919" s="3"/>
      <c r="AB919" s="3"/>
    </row>
    <row r="920" spans="1:28" x14ac:dyDescent="0.2">
      <c r="A920" s="3">
        <v>14419</v>
      </c>
      <c r="B920" s="3" t="str">
        <f>VLOOKUP(A920,'QAQC ID Reference Page'!A$1:G$10999,2,FALSE)</f>
        <v>OBS1222</v>
      </c>
      <c r="C920" s="11">
        <f>VLOOKUP(A920,'QAQC ID Reference Page'!A$1:G$10999,3,FALSE)</f>
        <v>44902</v>
      </c>
      <c r="D920" s="12">
        <f>VLOOKUP(A920,'QAQC ID Reference Page'!A$1:G$10999,4,FALSE)</f>
        <v>0.46805555555555556</v>
      </c>
      <c r="E920" s="3">
        <f>VLOOKUP(A920,'QAQC ID Reference Page'!A$1:G$10999,5,FALSE)</f>
        <v>1032</v>
      </c>
      <c r="F920" s="3" t="str">
        <f>VLOOKUP(A920,'QAQC ID Reference Page'!A$2:G$10999,6,FALSE)</f>
        <v>TR</v>
      </c>
      <c r="G920" s="3" t="str">
        <f>VLOOKUP(A920,'QAQC ID Reference Page'!A$2:G$10999,7,FALSE)</f>
        <v>S</v>
      </c>
      <c r="H920" s="3">
        <v>129</v>
      </c>
      <c r="I920" s="3">
        <v>136</v>
      </c>
      <c r="J920" s="10">
        <v>250</v>
      </c>
      <c r="K920" s="10">
        <v>0.25</v>
      </c>
      <c r="L920" s="10">
        <f t="shared" si="12"/>
        <v>28</v>
      </c>
      <c r="M920" s="3"/>
      <c r="N920" s="3"/>
      <c r="O920" s="3"/>
      <c r="P920" s="3"/>
      <c r="Q920" s="3"/>
      <c r="R920" s="3"/>
      <c r="S920" s="3"/>
      <c r="T920" s="3"/>
      <c r="U920" s="3"/>
      <c r="V920" s="3"/>
      <c r="W920" s="3"/>
      <c r="X920" s="3"/>
      <c r="Y920" s="3"/>
      <c r="Z920" s="3"/>
      <c r="AA920" s="3"/>
      <c r="AB920" s="3"/>
    </row>
    <row r="921" spans="1:28" x14ac:dyDescent="0.2">
      <c r="A921" s="3">
        <v>14420</v>
      </c>
      <c r="B921" s="3" t="str">
        <f>VLOOKUP(A921,'QAQC ID Reference Page'!A$1:G$10999,2,FALSE)</f>
        <v>OBS1222</v>
      </c>
      <c r="C921" s="11">
        <f>VLOOKUP(A921,'QAQC ID Reference Page'!A$1:G$10999,3,FALSE)</f>
        <v>44902</v>
      </c>
      <c r="D921" s="12">
        <f>VLOOKUP(A921,'QAQC ID Reference Page'!A$1:G$10999,4,FALSE)</f>
        <v>0.45694444444444443</v>
      </c>
      <c r="E921" s="3">
        <f>VLOOKUP(A921,'QAQC ID Reference Page'!A$1:G$10999,5,FALSE)</f>
        <v>1011</v>
      </c>
      <c r="F921" s="3" t="str">
        <f>VLOOKUP(A921,'QAQC ID Reference Page'!A$2:G$10999,6,FALSE)</f>
        <v>TR-UP</v>
      </c>
      <c r="G921" s="3" t="str">
        <f>VLOOKUP(A921,'QAQC ID Reference Page'!A$2:G$10999,7,FALSE)</f>
        <v>S</v>
      </c>
      <c r="H921" s="3">
        <v>128</v>
      </c>
      <c r="I921" s="3">
        <v>137</v>
      </c>
      <c r="J921" s="10">
        <v>250</v>
      </c>
      <c r="K921" s="10">
        <v>0.25</v>
      </c>
      <c r="L921" s="10">
        <f t="shared" si="12"/>
        <v>36</v>
      </c>
      <c r="M921" s="3"/>
      <c r="N921" s="3"/>
      <c r="O921" s="3"/>
      <c r="P921" s="3"/>
      <c r="Q921" s="3"/>
      <c r="R921" s="3"/>
      <c r="S921" s="3"/>
      <c r="T921" s="3"/>
      <c r="U921" s="3"/>
      <c r="V921" s="3"/>
      <c r="W921" s="3"/>
      <c r="X921" s="3"/>
      <c r="Y921" s="3"/>
      <c r="Z921" s="3"/>
      <c r="AA921" s="3"/>
      <c r="AB921" s="3"/>
    </row>
    <row r="922" spans="1:28" x14ac:dyDescent="0.2">
      <c r="A922" s="3">
        <v>14500</v>
      </c>
      <c r="B922" s="3" t="str">
        <f>VLOOKUP(A922,'QAQC ID Reference Page'!A$1:G$10999,2,FALSE)</f>
        <v>OBS0223</v>
      </c>
      <c r="C922" s="11">
        <f>VLOOKUP(A922,'QAQC ID Reference Page'!A$1:G$10999,3,FALSE)</f>
        <v>44981</v>
      </c>
      <c r="D922" s="12">
        <f>VLOOKUP(A922,'QAQC ID Reference Page'!A$1:G$10999,4,FALSE)</f>
        <v>0.33194444444444443</v>
      </c>
      <c r="E922" s="3">
        <f>VLOOKUP(A922,'QAQC ID Reference Page'!A$1:G$10999,5,FALSE)</f>
        <v>1052</v>
      </c>
      <c r="F922" s="3" t="str">
        <f>VLOOKUP(A922,'QAQC ID Reference Page'!A$2:G$10999,6,FALSE)</f>
        <v>C7C</v>
      </c>
      <c r="G922" s="3" t="str">
        <f>VLOOKUP(A922,'QAQC ID Reference Page'!A$2:G$10999,7,FALSE)</f>
        <v>B</v>
      </c>
      <c r="H922" s="3">
        <v>130</v>
      </c>
      <c r="I922" s="3">
        <v>135</v>
      </c>
      <c r="J922" s="10">
        <v>250</v>
      </c>
      <c r="K922" s="10">
        <v>0.25</v>
      </c>
      <c r="L922" s="10">
        <f t="shared" si="12"/>
        <v>20</v>
      </c>
      <c r="M922" s="3" t="s">
        <v>779</v>
      </c>
      <c r="N922" s="3"/>
      <c r="O922" s="3"/>
      <c r="P922" s="3"/>
      <c r="Q922" s="3"/>
      <c r="R922" s="3"/>
      <c r="S922" s="3"/>
      <c r="T922" s="3"/>
      <c r="U922" s="3"/>
      <c r="V922" s="3"/>
      <c r="W922" s="3"/>
      <c r="X922" s="3"/>
      <c r="Y922" s="3"/>
      <c r="Z922" s="3"/>
      <c r="AA922" s="3"/>
      <c r="AB922" s="3"/>
    </row>
    <row r="923" spans="1:28" x14ac:dyDescent="0.2">
      <c r="A923" s="3">
        <v>14501</v>
      </c>
      <c r="B923" s="3" t="str">
        <f>VLOOKUP(A923,'QAQC ID Reference Page'!A$1:G$10999,2,FALSE)</f>
        <v>OBS0223</v>
      </c>
      <c r="C923" s="11">
        <f>VLOOKUP(A923,'QAQC ID Reference Page'!A$1:G$10999,3,FALSE)</f>
        <v>44981</v>
      </c>
      <c r="D923" s="12">
        <f>VLOOKUP(A923,'QAQC ID Reference Page'!A$1:G$10999,4,FALSE)</f>
        <v>0.29791666666666666</v>
      </c>
      <c r="E923" s="3">
        <f>VLOOKUP(A923,'QAQC ID Reference Page'!A$1:G$10999,5,FALSE)</f>
        <v>1030</v>
      </c>
      <c r="F923" s="3" t="str">
        <f>VLOOKUP(A923,'QAQC ID Reference Page'!A$2:G$10999,6,FALSE)</f>
        <v>C5-1</v>
      </c>
      <c r="G923" s="3" t="str">
        <f>VLOOKUP(A923,'QAQC ID Reference Page'!A$2:G$10999,7,FALSE)</f>
        <v>S</v>
      </c>
      <c r="H923" s="3">
        <v>130</v>
      </c>
      <c r="I923" s="3">
        <v>134</v>
      </c>
      <c r="J923" s="10">
        <v>250</v>
      </c>
      <c r="K923" s="10">
        <v>0.25</v>
      </c>
      <c r="L923" s="10">
        <f t="shared" si="12"/>
        <v>16</v>
      </c>
      <c r="M923" s="3" t="s">
        <v>779</v>
      </c>
      <c r="N923" s="3"/>
      <c r="O923" s="3"/>
      <c r="P923" s="3"/>
      <c r="Q923" s="3"/>
      <c r="R923" s="3"/>
      <c r="S923" s="3"/>
      <c r="T923" s="3"/>
      <c r="U923" s="3"/>
      <c r="V923" s="3"/>
      <c r="W923" s="3"/>
      <c r="X923" s="3"/>
      <c r="Y923" s="3"/>
      <c r="Z923" s="3"/>
      <c r="AA923" s="3"/>
      <c r="AB923" s="3"/>
    </row>
    <row r="924" spans="1:28" x14ac:dyDescent="0.2">
      <c r="A924" s="3">
        <v>14502</v>
      </c>
      <c r="B924" s="3" t="str">
        <f>VLOOKUP(A924,'QAQC ID Reference Page'!A$1:G$10999,2,FALSE)</f>
        <v>OBS0223</v>
      </c>
      <c r="C924" s="11">
        <f>VLOOKUP(A924,'QAQC ID Reference Page'!A$1:G$10999,3,FALSE)</f>
        <v>44981</v>
      </c>
      <c r="D924" s="12">
        <f>VLOOKUP(A924,'QAQC ID Reference Page'!A$1:G$10999,4,FALSE)</f>
        <v>0.35208333333333336</v>
      </c>
      <c r="E924" s="3">
        <f>VLOOKUP(A924,'QAQC ID Reference Page'!A$1:G$10999,5,FALSE)</f>
        <v>1034</v>
      </c>
      <c r="F924" s="3" t="str">
        <f>VLOOKUP(A924,'QAQC ID Reference Page'!A$2:G$10999,6,FALSE)</f>
        <v>C9</v>
      </c>
      <c r="G924" s="3" t="str">
        <f>VLOOKUP(A924,'QAQC ID Reference Page'!A$2:G$10999,7,FALSE)</f>
        <v>S</v>
      </c>
      <c r="H924" s="3">
        <v>134</v>
      </c>
      <c r="I924" s="3">
        <v>138</v>
      </c>
      <c r="J924" s="10">
        <v>250</v>
      </c>
      <c r="K924" s="10">
        <v>0.25</v>
      </c>
      <c r="L924" s="10">
        <f t="shared" si="12"/>
        <v>16</v>
      </c>
      <c r="M924" s="3" t="s">
        <v>779</v>
      </c>
      <c r="N924" s="3"/>
      <c r="O924" s="3"/>
      <c r="P924" s="3"/>
      <c r="Q924" s="3"/>
      <c r="R924" s="3"/>
      <c r="S924" s="3"/>
      <c r="T924" s="3"/>
      <c r="U924" s="3"/>
      <c r="V924" s="3"/>
      <c r="W924" s="3"/>
      <c r="X924" s="3"/>
      <c r="Y924" s="3"/>
      <c r="Z924" s="3"/>
      <c r="AA924" s="3"/>
      <c r="AB924" s="3"/>
    </row>
    <row r="925" spans="1:28" x14ac:dyDescent="0.2">
      <c r="A925" s="3">
        <v>14503</v>
      </c>
      <c r="B925" s="3" t="str">
        <f>VLOOKUP(A925,'QAQC ID Reference Page'!A$1:G$10999,2,FALSE)</f>
        <v>OBS0223</v>
      </c>
      <c r="C925" s="11">
        <f>VLOOKUP(A925,'QAQC ID Reference Page'!A$1:G$10999,3,FALSE)</f>
        <v>44981</v>
      </c>
      <c r="D925" s="12">
        <f>VLOOKUP(A925,'QAQC ID Reference Page'!A$1:G$10999,4,FALSE)</f>
        <v>0.33194444444444443</v>
      </c>
      <c r="E925" s="3">
        <f>VLOOKUP(A925,'QAQC ID Reference Page'!A$1:G$10999,5,FALSE)</f>
        <v>1003</v>
      </c>
      <c r="F925" s="3" t="str">
        <f>VLOOKUP(A925,'QAQC ID Reference Page'!A$2:G$10999,6,FALSE)</f>
        <v>C7C</v>
      </c>
      <c r="G925" s="3" t="str">
        <f>VLOOKUP(A925,'QAQC ID Reference Page'!A$2:G$10999,7,FALSE)</f>
        <v>S</v>
      </c>
      <c r="H925" s="3">
        <v>129</v>
      </c>
      <c r="I925" s="3">
        <v>133</v>
      </c>
      <c r="J925" s="10">
        <v>250</v>
      </c>
      <c r="K925" s="10">
        <v>0.25</v>
      </c>
      <c r="L925" s="10">
        <f t="shared" si="12"/>
        <v>16</v>
      </c>
      <c r="M925" s="3" t="s">
        <v>779</v>
      </c>
      <c r="N925" s="3"/>
      <c r="O925" s="3"/>
      <c r="P925" s="3"/>
      <c r="Q925" s="3"/>
      <c r="R925" s="3"/>
      <c r="S925" s="3"/>
      <c r="T925" s="3"/>
      <c r="U925" s="3"/>
      <c r="V925" s="3"/>
      <c r="W925" s="3"/>
      <c r="X925" s="3"/>
      <c r="Y925" s="3"/>
      <c r="Z925" s="3"/>
      <c r="AA925" s="3"/>
      <c r="AB925" s="3"/>
    </row>
    <row r="926" spans="1:28" x14ac:dyDescent="0.2">
      <c r="A926" s="3" t="s">
        <v>369</v>
      </c>
      <c r="B926" s="3" t="str">
        <f>VLOOKUP(A926,'QAQC ID Reference Page'!A$1:G$10999,2,FALSE)</f>
        <v>OBS0323</v>
      </c>
      <c r="C926" s="11">
        <f>VLOOKUP(A926,'QAQC ID Reference Page'!A$1:G$10999,3,FALSE)</f>
        <v>44986</v>
      </c>
      <c r="D926" s="12">
        <f>VLOOKUP(A926,'QAQC ID Reference Page'!A$1:G$10999,4,FALSE)</f>
        <v>0.29236111111111113</v>
      </c>
      <c r="E926" s="3">
        <f>VLOOKUP(A926,'QAQC ID Reference Page'!A$1:G$10999,5,FALSE)</f>
        <v>1003</v>
      </c>
      <c r="F926" s="3" t="str">
        <f>VLOOKUP(A926,'QAQC ID Reference Page'!A$2:G$10999,6,FALSE)</f>
        <v>EFR</v>
      </c>
      <c r="G926" s="3" t="str">
        <f>VLOOKUP(A926,'QAQC ID Reference Page'!A$2:G$10999,7,FALSE)</f>
        <v>S</v>
      </c>
      <c r="H926" s="3">
        <v>128</v>
      </c>
      <c r="I926" s="3">
        <v>133</v>
      </c>
      <c r="J926" s="10">
        <v>250</v>
      </c>
      <c r="K926" s="10">
        <v>0.25</v>
      </c>
      <c r="L926" s="10">
        <f t="shared" si="12"/>
        <v>20</v>
      </c>
      <c r="M926" s="3" t="s">
        <v>779</v>
      </c>
      <c r="N926" s="3"/>
      <c r="O926" s="3"/>
      <c r="P926" s="3"/>
      <c r="Q926" s="3"/>
      <c r="R926" s="3"/>
      <c r="S926" s="3"/>
      <c r="T926" s="3"/>
      <c r="U926" s="3"/>
      <c r="V926" s="3"/>
      <c r="W926" s="3"/>
      <c r="X926" s="3"/>
      <c r="Y926" s="3"/>
      <c r="Z926" s="3"/>
      <c r="AA926" s="3"/>
      <c r="AB926" s="3"/>
    </row>
    <row r="927" spans="1:28" x14ac:dyDescent="0.2">
      <c r="A927" s="3" t="s">
        <v>371</v>
      </c>
      <c r="B927" s="3" t="str">
        <f>VLOOKUP(A927,'QAQC ID Reference Page'!A$1:G$10999,2,FALSE)</f>
        <v>OBS0323</v>
      </c>
      <c r="C927" s="11">
        <f>VLOOKUP(A927,'QAQC ID Reference Page'!A$1:G$10999,3,FALSE)</f>
        <v>44993</v>
      </c>
      <c r="D927" s="12">
        <f>VLOOKUP(A927,'QAQC ID Reference Page'!A$1:G$10999,4,FALSE)</f>
        <v>0.31666666666666665</v>
      </c>
      <c r="E927" s="3">
        <f>VLOOKUP(A927,'QAQC ID Reference Page'!A$1:G$10999,5,FALSE)</f>
        <v>1006</v>
      </c>
      <c r="F927" s="3" t="str">
        <f>VLOOKUP(A927,'QAQC ID Reference Page'!A$2:G$10999,6,FALSE)</f>
        <v>F7C</v>
      </c>
      <c r="G927" s="3" t="str">
        <f>VLOOKUP(A927,'QAQC ID Reference Page'!A$2:G$10999,7,FALSE)</f>
        <v>S</v>
      </c>
      <c r="H927" s="3">
        <v>131</v>
      </c>
      <c r="I927" s="3">
        <v>131</v>
      </c>
      <c r="J927" s="10">
        <v>250</v>
      </c>
      <c r="K927" s="10">
        <v>0.25</v>
      </c>
      <c r="L927" s="10">
        <f t="shared" si="12"/>
        <v>0</v>
      </c>
      <c r="M927" s="3"/>
      <c r="N927" s="3"/>
      <c r="O927" s="3"/>
      <c r="P927" s="3"/>
      <c r="Q927" s="3"/>
      <c r="R927" s="3"/>
      <c r="S927" s="3"/>
      <c r="T927" s="3"/>
      <c r="U927" s="3"/>
      <c r="V927" s="3"/>
      <c r="W927" s="3"/>
      <c r="X927" s="3"/>
      <c r="Y927" s="3"/>
      <c r="Z927" s="3"/>
      <c r="AA927" s="3"/>
      <c r="AB927" s="3"/>
    </row>
    <row r="928" spans="1:28" x14ac:dyDescent="0.2">
      <c r="A928" s="3" t="s">
        <v>373</v>
      </c>
      <c r="B928" s="3" t="str">
        <f>VLOOKUP(A928,'QAQC ID Reference Page'!A$1:G$10999,2,FALSE)</f>
        <v>OBS0323</v>
      </c>
      <c r="C928" s="11">
        <f>VLOOKUP(A928,'QAQC ID Reference Page'!A$1:G$10999,3,FALSE)</f>
        <v>44993</v>
      </c>
      <c r="D928" s="12">
        <f>VLOOKUP(A928,'QAQC ID Reference Page'!A$1:G$10999,4,FALSE)</f>
        <v>0.36319444444444443</v>
      </c>
      <c r="E928" s="3">
        <f>VLOOKUP(A928,'QAQC ID Reference Page'!A$1:G$10999,5,FALSE)</f>
        <v>1024</v>
      </c>
      <c r="F928" s="3" t="str">
        <f>VLOOKUP(A928,'QAQC ID Reference Page'!A$2:G$10999,6,FALSE)</f>
        <v>EFR</v>
      </c>
      <c r="G928" s="3" t="str">
        <f>VLOOKUP(A928,'QAQC ID Reference Page'!A$2:G$10999,7,FALSE)</f>
        <v>S</v>
      </c>
      <c r="H928" s="3">
        <v>130</v>
      </c>
      <c r="I928" s="3">
        <v>134</v>
      </c>
      <c r="J928" s="10">
        <v>250</v>
      </c>
      <c r="K928" s="10">
        <v>0.25</v>
      </c>
      <c r="L928" s="10">
        <f t="shared" si="12"/>
        <v>16</v>
      </c>
      <c r="M928" s="3"/>
      <c r="N928" s="3"/>
      <c r="O928" s="3"/>
      <c r="P928" s="3"/>
      <c r="Q928" s="3"/>
      <c r="R928" s="3"/>
      <c r="S928" s="3"/>
      <c r="T928" s="3"/>
      <c r="U928" s="3"/>
      <c r="V928" s="3"/>
      <c r="W928" s="3"/>
      <c r="X928" s="3"/>
      <c r="Y928" s="3"/>
      <c r="Z928" s="3"/>
      <c r="AA928" s="3"/>
      <c r="AB928" s="3"/>
    </row>
    <row r="929" spans="1:28" x14ac:dyDescent="0.2">
      <c r="A929" s="3" t="s">
        <v>374</v>
      </c>
      <c r="B929" s="3" t="str">
        <f>VLOOKUP(A929,'QAQC ID Reference Page'!A$1:G$10999,2,FALSE)</f>
        <v>OBS0323</v>
      </c>
      <c r="C929" s="11">
        <f>VLOOKUP(A929,'QAQC ID Reference Page'!A$1:G$10999,3,FALSE)</f>
        <v>44993</v>
      </c>
      <c r="D929" s="12">
        <f>VLOOKUP(A929,'QAQC ID Reference Page'!A$1:G$10999,4,FALSE)</f>
        <v>0.31666666666666665</v>
      </c>
      <c r="E929" s="3">
        <f>VLOOKUP(A929,'QAQC ID Reference Page'!A$1:G$10999,5,FALSE)</f>
        <v>1021</v>
      </c>
      <c r="F929" s="3" t="str">
        <f>VLOOKUP(A929,'QAQC ID Reference Page'!A$2:G$10999,6,FALSE)</f>
        <v>F7C</v>
      </c>
      <c r="G929" s="3" t="str">
        <f>VLOOKUP(A929,'QAQC ID Reference Page'!A$2:G$10999,7,FALSE)</f>
        <v>B</v>
      </c>
      <c r="H929" s="3">
        <v>130</v>
      </c>
      <c r="I929" s="3">
        <v>138</v>
      </c>
      <c r="J929" s="10">
        <v>250</v>
      </c>
      <c r="K929" s="10">
        <v>0.25</v>
      </c>
      <c r="L929" s="10">
        <f t="shared" si="12"/>
        <v>32</v>
      </c>
      <c r="M929" s="3"/>
      <c r="N929" s="3"/>
      <c r="O929" s="3"/>
      <c r="P929" s="3"/>
      <c r="Q929" s="3"/>
      <c r="R929" s="3"/>
      <c r="S929" s="3"/>
      <c r="T929" s="3"/>
      <c r="U929" s="3"/>
      <c r="V929" s="3"/>
      <c r="W929" s="3"/>
      <c r="X929" s="3"/>
      <c r="Y929" s="3"/>
      <c r="Z929" s="3"/>
      <c r="AA929" s="3"/>
      <c r="AB929" s="3"/>
    </row>
    <row r="930" spans="1:28" x14ac:dyDescent="0.2">
      <c r="A930" s="3" t="s">
        <v>375</v>
      </c>
      <c r="B930" s="3" t="str">
        <f>VLOOKUP(A930,'QAQC ID Reference Page'!A$1:G$10999,2,FALSE)</f>
        <v>OBS0323</v>
      </c>
      <c r="C930" s="11">
        <f>VLOOKUP(A930,'QAQC ID Reference Page'!A$1:G$10999,3,FALSE)</f>
        <v>44993</v>
      </c>
      <c r="D930" s="12">
        <f>VLOOKUP(A930,'QAQC ID Reference Page'!A$1:G$10999,4,FALSE)</f>
        <v>0.38750000000000001</v>
      </c>
      <c r="E930" s="3">
        <f>VLOOKUP(A930,'QAQC ID Reference Page'!A$1:G$10999,5,FALSE)</f>
        <v>1002</v>
      </c>
      <c r="F930" s="3" t="str">
        <f>VLOOKUP(A930,'QAQC ID Reference Page'!A$2:G$10999,6,FALSE)</f>
        <v>G6</v>
      </c>
      <c r="G930" s="3" t="str">
        <f>VLOOKUP(A930,'QAQC ID Reference Page'!A$2:G$10999,7,FALSE)</f>
        <v>S</v>
      </c>
      <c r="H930" s="3">
        <v>130</v>
      </c>
      <c r="I930" s="3">
        <v>135</v>
      </c>
      <c r="J930" s="10">
        <v>250</v>
      </c>
      <c r="K930" s="10">
        <v>0.25</v>
      </c>
      <c r="L930" s="10">
        <f t="shared" si="12"/>
        <v>20</v>
      </c>
      <c r="M930" s="3"/>
      <c r="N930" s="3"/>
      <c r="O930" s="3"/>
      <c r="P930" s="3"/>
      <c r="Q930" s="3"/>
      <c r="R930" s="3"/>
      <c r="S930" s="3"/>
      <c r="T930" s="3"/>
      <c r="U930" s="3"/>
      <c r="V930" s="3"/>
      <c r="W930" s="3"/>
      <c r="X930" s="3"/>
      <c r="Y930" s="3"/>
      <c r="Z930" s="3"/>
      <c r="AA930" s="3"/>
      <c r="AB930" s="3"/>
    </row>
    <row r="931" spans="1:28" x14ac:dyDescent="0.2">
      <c r="A931" s="3">
        <v>14504</v>
      </c>
      <c r="B931" s="3" t="str">
        <f>VLOOKUP(A931,'QAQC ID Reference Page'!A$1:G$10999,2,FALSE)</f>
        <v>OBS0323</v>
      </c>
      <c r="C931" s="11">
        <f>VLOOKUP(A931,'QAQC ID Reference Page'!A$1:G$10999,3,FALSE)</f>
        <v>44993</v>
      </c>
      <c r="D931" s="12">
        <f>VLOOKUP(A931,'QAQC ID Reference Page'!A$1:G$10999,4,FALSE)</f>
        <v>0.43819444444444444</v>
      </c>
      <c r="E931" s="3">
        <f>VLOOKUP(A931,'QAQC ID Reference Page'!A$1:G$10999,5,FALSE)</f>
        <v>1044</v>
      </c>
      <c r="F931" s="3" t="str">
        <f>VLOOKUP(A931,'QAQC ID Reference Page'!A$2:G$10999,6,FALSE)</f>
        <v>I7C</v>
      </c>
      <c r="G931" s="3" t="str">
        <f>VLOOKUP(A931,'QAQC ID Reference Page'!A$2:G$10999,7,FALSE)</f>
        <v>B</v>
      </c>
      <c r="H931" s="3">
        <v>130</v>
      </c>
      <c r="I931" s="3">
        <v>136</v>
      </c>
      <c r="J931" s="10">
        <v>250</v>
      </c>
      <c r="K931" s="10">
        <v>0.25</v>
      </c>
      <c r="L931" s="10">
        <f t="shared" si="12"/>
        <v>24</v>
      </c>
      <c r="M931" s="3"/>
      <c r="N931" s="3"/>
      <c r="O931" s="3"/>
      <c r="P931" s="3"/>
      <c r="Q931" s="3"/>
      <c r="R931" s="3"/>
      <c r="S931" s="3"/>
      <c r="T931" s="3"/>
      <c r="U931" s="3"/>
      <c r="V931" s="3"/>
      <c r="W931" s="3"/>
      <c r="X931" s="3"/>
      <c r="Y931" s="3"/>
      <c r="Z931" s="3"/>
      <c r="AA931" s="3"/>
      <c r="AB931" s="3"/>
    </row>
    <row r="932" spans="1:28" x14ac:dyDescent="0.2">
      <c r="A932" s="3">
        <v>14505</v>
      </c>
      <c r="B932" s="3" t="str">
        <f>VLOOKUP(A932,'QAQC ID Reference Page'!A$1:G$10999,2,FALSE)</f>
        <v>OBS0323</v>
      </c>
      <c r="C932" s="11">
        <f>VLOOKUP(A932,'QAQC ID Reference Page'!A$1:G$10999,3,FALSE)</f>
        <v>44993</v>
      </c>
      <c r="D932" s="12">
        <f>VLOOKUP(A932,'QAQC ID Reference Page'!A$1:G$10999,4,FALSE)</f>
        <v>0.43819444444444444</v>
      </c>
      <c r="E932" s="3">
        <f>VLOOKUP(A932,'QAQC ID Reference Page'!A$1:G$10999,5,FALSE)</f>
        <v>1013</v>
      </c>
      <c r="F932" s="3" t="str">
        <f>VLOOKUP(A932,'QAQC ID Reference Page'!A$2:G$10999,6,FALSE)</f>
        <v>I7C</v>
      </c>
      <c r="G932" s="3" t="str">
        <f>VLOOKUP(A932,'QAQC ID Reference Page'!A$2:G$10999,7,FALSE)</f>
        <v>S</v>
      </c>
      <c r="H932" s="3">
        <v>136</v>
      </c>
      <c r="I932" s="3">
        <v>138</v>
      </c>
      <c r="J932" s="10">
        <v>250</v>
      </c>
      <c r="K932" s="10">
        <v>0.25</v>
      </c>
      <c r="L932" s="10">
        <f t="shared" si="12"/>
        <v>8</v>
      </c>
      <c r="M932" s="3"/>
      <c r="N932" s="3"/>
      <c r="O932" s="3"/>
      <c r="P932" s="3"/>
      <c r="Q932" s="3"/>
      <c r="R932" s="3"/>
      <c r="S932" s="3"/>
      <c r="T932" s="3"/>
      <c r="U932" s="3"/>
      <c r="V932" s="3"/>
      <c r="W932" s="3"/>
      <c r="X932" s="3"/>
      <c r="Y932" s="3"/>
      <c r="Z932" s="3"/>
      <c r="AA932" s="3"/>
      <c r="AB932" s="3"/>
    </row>
    <row r="933" spans="1:28" x14ac:dyDescent="0.2">
      <c r="A933" s="3">
        <v>14506</v>
      </c>
      <c r="B933" s="3" t="str">
        <f>VLOOKUP(A933,'QAQC ID Reference Page'!A$1:G$10999,2,FALSE)</f>
        <v>OBS0323</v>
      </c>
      <c r="C933" s="11">
        <f>VLOOKUP(A933,'QAQC ID Reference Page'!A$1:G$10999,3,FALSE)</f>
        <v>44993</v>
      </c>
      <c r="D933" s="12">
        <f>VLOOKUP(A933,'QAQC ID Reference Page'!A$1:G$10999,4,FALSE)</f>
        <v>0.46875</v>
      </c>
      <c r="E933" s="3">
        <f>VLOOKUP(A933,'QAQC ID Reference Page'!A$1:G$10999,5,FALSE)</f>
        <v>1035</v>
      </c>
      <c r="F933" s="3" t="str">
        <f>VLOOKUP(A933,'QAQC ID Reference Page'!A$2:G$10999,6,FALSE)</f>
        <v>MR</v>
      </c>
      <c r="G933" s="3" t="str">
        <f>VLOOKUP(A933,'QAQC ID Reference Page'!A$2:G$10999,7,FALSE)</f>
        <v>B</v>
      </c>
      <c r="H933" s="3">
        <v>130</v>
      </c>
      <c r="I933" s="3">
        <v>138</v>
      </c>
      <c r="J933" s="10">
        <v>250</v>
      </c>
      <c r="K933" s="10">
        <v>0.25</v>
      </c>
      <c r="L933" s="10">
        <f t="shared" si="12"/>
        <v>32</v>
      </c>
      <c r="M933" s="3"/>
      <c r="N933" s="3"/>
      <c r="O933" s="3"/>
      <c r="P933" s="3"/>
      <c r="Q933" s="3"/>
      <c r="R933" s="3"/>
      <c r="S933" s="3"/>
      <c r="T933" s="3"/>
      <c r="U933" s="3"/>
      <c r="V933" s="3"/>
      <c r="W933" s="3"/>
      <c r="X933" s="3"/>
      <c r="Y933" s="3"/>
      <c r="Z933" s="3"/>
      <c r="AA933" s="3"/>
      <c r="AB933" s="3"/>
    </row>
    <row r="934" spans="1:28" x14ac:dyDescent="0.2">
      <c r="A934" s="3">
        <v>14507</v>
      </c>
      <c r="B934" s="3" t="str">
        <f>VLOOKUP(A934,'QAQC ID Reference Page'!A$1:G$10999,2,FALSE)</f>
        <v>OBS0323</v>
      </c>
      <c r="C934" s="11">
        <f>VLOOKUP(A934,'QAQC ID Reference Page'!A$1:G$10999,3,FALSE)</f>
        <v>44993</v>
      </c>
      <c r="D934" s="12">
        <f>VLOOKUP(A934,'QAQC ID Reference Page'!A$1:G$10999,4,FALSE)</f>
        <v>0.40208333333333335</v>
      </c>
      <c r="E934" s="3">
        <f>VLOOKUP(A934,'QAQC ID Reference Page'!A$1:G$10999,5,FALSE)</f>
        <v>1023</v>
      </c>
      <c r="F934" s="3" t="str">
        <f>VLOOKUP(A934,'QAQC ID Reference Page'!A$2:G$10999,6,FALSE)</f>
        <v>DR</v>
      </c>
      <c r="G934" s="3" t="str">
        <f>VLOOKUP(A934,'QAQC ID Reference Page'!A$2:G$10999,7,FALSE)</f>
        <v>S</v>
      </c>
      <c r="H934" s="3">
        <v>131</v>
      </c>
      <c r="I934" s="3">
        <v>137</v>
      </c>
      <c r="J934" s="10">
        <v>250</v>
      </c>
      <c r="K934" s="10">
        <v>0.25</v>
      </c>
      <c r="L934" s="10">
        <f t="shared" si="12"/>
        <v>24</v>
      </c>
      <c r="M934" s="3" t="s">
        <v>780</v>
      </c>
      <c r="N934" s="3"/>
      <c r="O934" s="3"/>
      <c r="P934" s="3"/>
      <c r="Q934" s="3"/>
      <c r="R934" s="3"/>
      <c r="S934" s="3"/>
      <c r="T934" s="3"/>
      <c r="U934" s="3"/>
      <c r="V934" s="3"/>
      <c r="W934" s="3"/>
      <c r="X934" s="3"/>
      <c r="Y934" s="3"/>
      <c r="Z934" s="3"/>
      <c r="AA934" s="3"/>
      <c r="AB934" s="3"/>
    </row>
    <row r="935" spans="1:28" x14ac:dyDescent="0.2">
      <c r="A935" s="3">
        <v>14508</v>
      </c>
      <c r="B935" s="3" t="str">
        <f>VLOOKUP(A935,'QAQC ID Reference Page'!A$1:G$10999,2,FALSE)</f>
        <v>OBS0323</v>
      </c>
      <c r="C935" s="11">
        <f>VLOOKUP(A935,'QAQC ID Reference Page'!A$1:G$10999,3,FALSE)</f>
        <v>44993</v>
      </c>
      <c r="D935" s="12">
        <f>VLOOKUP(A935,'QAQC ID Reference Page'!A$1:G$10999,4,FALSE)</f>
        <v>0.48125000000000001</v>
      </c>
      <c r="E935" s="3">
        <f>VLOOKUP(A935,'QAQC ID Reference Page'!A$1:G$10999,5,FALSE)</f>
        <v>1040</v>
      </c>
      <c r="F935" s="3" t="str">
        <f>VLOOKUP(A935,'QAQC ID Reference Page'!A$2:G$10999,6,FALSE)</f>
        <v>TR</v>
      </c>
      <c r="G935" s="3" t="str">
        <f>VLOOKUP(A935,'QAQC ID Reference Page'!A$2:G$10999,7,FALSE)</f>
        <v>S</v>
      </c>
      <c r="H935" s="3">
        <v>132</v>
      </c>
      <c r="I935" s="3">
        <v>132</v>
      </c>
      <c r="J935" s="10">
        <v>250</v>
      </c>
      <c r="K935" s="10">
        <v>0.25</v>
      </c>
      <c r="L935" s="10">
        <f t="shared" si="12"/>
        <v>0</v>
      </c>
      <c r="M935" s="3"/>
      <c r="N935" s="3"/>
      <c r="O935" s="3"/>
      <c r="P935" s="3"/>
      <c r="Q935" s="3"/>
      <c r="R935" s="3"/>
      <c r="S935" s="3"/>
      <c r="T935" s="3"/>
      <c r="U935" s="3"/>
      <c r="V935" s="3"/>
      <c r="W935" s="3"/>
      <c r="X935" s="3"/>
      <c r="Y935" s="3"/>
      <c r="Z935" s="3"/>
      <c r="AA935" s="3"/>
      <c r="AB935" s="3"/>
    </row>
    <row r="936" spans="1:28" x14ac:dyDescent="0.2">
      <c r="A936" s="3">
        <v>14509</v>
      </c>
      <c r="B936" s="3" t="str">
        <f>VLOOKUP(A936,'QAQC ID Reference Page'!A$1:G$10999,2,FALSE)</f>
        <v>OBS0323</v>
      </c>
      <c r="C936" s="11">
        <f>VLOOKUP(A936,'QAQC ID Reference Page'!A$1:G$10999,3,FALSE)</f>
        <v>44993</v>
      </c>
      <c r="D936" s="12">
        <f>VLOOKUP(A936,'QAQC ID Reference Page'!A$1:G$10999,4,FALSE)</f>
        <v>0.46875</v>
      </c>
      <c r="E936" s="3">
        <f>VLOOKUP(A936,'QAQC ID Reference Page'!A$1:G$10999,5,FALSE)</f>
        <v>1022</v>
      </c>
      <c r="F936" s="3" t="str">
        <f>VLOOKUP(A936,'QAQC ID Reference Page'!A$2:G$10999,6,FALSE)</f>
        <v>MR</v>
      </c>
      <c r="G936" s="3" t="str">
        <f>VLOOKUP(A936,'QAQC ID Reference Page'!A$2:G$10999,7,FALSE)</f>
        <v>S</v>
      </c>
      <c r="H936" s="3">
        <v>131</v>
      </c>
      <c r="I936" s="3">
        <v>136</v>
      </c>
      <c r="J936" s="10">
        <v>250</v>
      </c>
      <c r="K936" s="10">
        <v>0.25</v>
      </c>
      <c r="L936" s="10">
        <f t="shared" si="12"/>
        <v>20</v>
      </c>
      <c r="M936" s="3"/>
      <c r="N936" s="3"/>
      <c r="O936" s="3"/>
      <c r="P936" s="3"/>
      <c r="Q936" s="3"/>
      <c r="R936" s="3"/>
      <c r="S936" s="3"/>
      <c r="T936" s="3"/>
      <c r="U936" s="3"/>
      <c r="V936" s="3"/>
      <c r="W936" s="3"/>
      <c r="X936" s="3"/>
      <c r="Y936" s="3"/>
      <c r="Z936" s="3"/>
      <c r="AA936" s="3"/>
      <c r="AB936" s="3"/>
    </row>
    <row r="937" spans="1:28" x14ac:dyDescent="0.2">
      <c r="A937" s="3">
        <v>14510</v>
      </c>
      <c r="B937" s="3" t="str">
        <f>VLOOKUP(A937,'QAQC ID Reference Page'!A$1:G$10999,2,FALSE)</f>
        <v>OBS0323</v>
      </c>
      <c r="C937" s="11">
        <f>VLOOKUP(A937,'QAQC ID Reference Page'!A$1:G$10999,3,FALSE)</f>
        <v>44993</v>
      </c>
      <c r="D937" s="12">
        <f>VLOOKUP(A937,'QAQC ID Reference Page'!A$1:G$10999,4,FALSE)</f>
        <v>0.54097222222222219</v>
      </c>
      <c r="E937" s="3">
        <f>VLOOKUP(A937,'QAQC ID Reference Page'!A$1:G$10999,5,FALSE)</f>
        <v>1052</v>
      </c>
      <c r="F937" s="3" t="str">
        <f>VLOOKUP(A937,'QAQC ID Reference Page'!A$2:G$10999,6,FALSE)</f>
        <v>I9</v>
      </c>
      <c r="G937" s="3" t="str">
        <f>VLOOKUP(A937,'QAQC ID Reference Page'!A$2:G$10999,7,FALSE)</f>
        <v>S</v>
      </c>
      <c r="H937" s="3">
        <v>131</v>
      </c>
      <c r="I937" s="3">
        <v>134</v>
      </c>
      <c r="J937" s="10">
        <v>250</v>
      </c>
      <c r="K937" s="10">
        <v>0.25</v>
      </c>
      <c r="L937" s="10">
        <f t="shared" si="12"/>
        <v>12</v>
      </c>
      <c r="M937" s="3"/>
      <c r="N937" s="3"/>
      <c r="O937" s="3"/>
      <c r="P937" s="3"/>
      <c r="Q937" s="3"/>
      <c r="R937" s="3"/>
      <c r="S937" s="3"/>
      <c r="T937" s="3"/>
      <c r="U937" s="3"/>
      <c r="V937" s="3"/>
      <c r="W937" s="3"/>
      <c r="X937" s="3"/>
      <c r="Y937" s="3"/>
      <c r="Z937" s="3"/>
      <c r="AA937" s="3"/>
      <c r="AB937" s="3"/>
    </row>
    <row r="938" spans="1:28" x14ac:dyDescent="0.2">
      <c r="A938" s="3">
        <v>14511</v>
      </c>
      <c r="B938" s="3" t="str">
        <f>VLOOKUP(A938,'QAQC ID Reference Page'!A$1:G$10999,2,FALSE)</f>
        <v>OBS0323</v>
      </c>
      <c r="C938" s="11">
        <f>VLOOKUP(A938,'QAQC ID Reference Page'!A$1:G$10999,3,FALSE)</f>
        <v>44993</v>
      </c>
      <c r="D938" s="12">
        <f>VLOOKUP(A938,'QAQC ID Reference Page'!A$1:G$10999,4,FALSE)</f>
        <v>0.5131944444444444</v>
      </c>
      <c r="E938" s="3">
        <f>VLOOKUP(A938,'QAQC ID Reference Page'!A$1:G$10999,5,FALSE)</f>
        <v>1034</v>
      </c>
      <c r="F938" s="3" t="str">
        <f>VLOOKUP(A938,'QAQC ID Reference Page'!A$2:G$10999,6,FALSE)</f>
        <v>AR</v>
      </c>
      <c r="G938" s="3" t="str">
        <f>VLOOKUP(A938,'QAQC ID Reference Page'!A$2:G$10999,7,FALSE)</f>
        <v>S</v>
      </c>
      <c r="H938" s="3">
        <v>130</v>
      </c>
      <c r="I938" s="3">
        <v>132</v>
      </c>
      <c r="J938" s="10">
        <v>250</v>
      </c>
      <c r="K938" s="10">
        <v>0.25</v>
      </c>
      <c r="L938" s="10">
        <f t="shared" si="12"/>
        <v>8</v>
      </c>
      <c r="M938" s="3"/>
      <c r="N938" s="3"/>
      <c r="O938" s="3"/>
      <c r="P938" s="3"/>
      <c r="Q938" s="3"/>
      <c r="R938" s="3"/>
      <c r="S938" s="3"/>
      <c r="T938" s="3"/>
      <c r="U938" s="3"/>
      <c r="V938" s="3"/>
      <c r="W938" s="3"/>
      <c r="X938" s="3"/>
      <c r="Y938" s="3"/>
      <c r="Z938" s="3"/>
      <c r="AA938" s="3"/>
      <c r="AB938" s="3"/>
    </row>
    <row r="939" spans="1:28" x14ac:dyDescent="0.2">
      <c r="A939" s="3">
        <v>14512</v>
      </c>
      <c r="B939" s="3" t="str">
        <f>VLOOKUP(A939,'QAQC ID Reference Page'!A$1:G$10999,2,FALSE)</f>
        <v>OBS0323</v>
      </c>
      <c r="C939" s="11">
        <f>VLOOKUP(A939,'QAQC ID Reference Page'!A$1:G$10999,3,FALSE)</f>
        <v>44993</v>
      </c>
      <c r="D939" s="12">
        <f>VLOOKUP(A939,'QAQC ID Reference Page'!A$1:G$10999,4,FALSE)</f>
        <v>0.52708333333333335</v>
      </c>
      <c r="E939" s="3">
        <f>VLOOKUP(A939,'QAQC ID Reference Page'!A$1:G$10999,5,FALSE)</f>
        <v>1025</v>
      </c>
      <c r="F939" s="3" t="str">
        <f>VLOOKUP(A939,'QAQC ID Reference Page'!A$2:G$10999,6,FALSE)</f>
        <v>BR</v>
      </c>
      <c r="G939" s="3" t="str">
        <f>VLOOKUP(A939,'QAQC ID Reference Page'!A$2:G$10999,7,FALSE)</f>
        <v>S</v>
      </c>
      <c r="H939" s="3">
        <v>130</v>
      </c>
      <c r="I939" s="3">
        <v>133</v>
      </c>
      <c r="J939" s="10">
        <v>250</v>
      </c>
      <c r="K939" s="10">
        <v>0.25</v>
      </c>
      <c r="L939" s="10">
        <f t="shared" si="12"/>
        <v>12</v>
      </c>
      <c r="M939" s="3" t="s">
        <v>780</v>
      </c>
      <c r="N939" s="3"/>
      <c r="O939" s="3"/>
      <c r="P939" s="3"/>
      <c r="Q939" s="3"/>
      <c r="R939" s="3"/>
      <c r="S939" s="3"/>
      <c r="T939" s="3"/>
      <c r="U939" s="3"/>
      <c r="V939" s="3"/>
      <c r="W939" s="3"/>
      <c r="X939" s="3"/>
      <c r="Y939" s="3"/>
      <c r="Z939" s="3"/>
      <c r="AA939" s="3"/>
      <c r="AB939" s="3"/>
    </row>
    <row r="940" spans="1:28" x14ac:dyDescent="0.2">
      <c r="A940" s="3">
        <v>14513</v>
      </c>
      <c r="B940" s="3" t="str">
        <f>VLOOKUP(A940,'QAQC ID Reference Page'!A$1:G$10999,2,FALSE)</f>
        <v>OBS0323</v>
      </c>
      <c r="C940" s="11">
        <f>VLOOKUP(A940,'QAQC ID Reference Page'!A$1:G$10999,3,FALSE)</f>
        <v>44993</v>
      </c>
      <c r="D940" s="12">
        <f>VLOOKUP(A940,'QAQC ID Reference Page'!A$1:G$10999,4,FALSE)</f>
        <v>0.49930555555555556</v>
      </c>
      <c r="E940" s="3">
        <f>VLOOKUP(A940,'QAQC ID Reference Page'!A$1:G$10999,5,FALSE)</f>
        <v>1005</v>
      </c>
      <c r="F940" s="3" t="str">
        <f>VLOOKUP(A940,'QAQC ID Reference Page'!A$2:G$10999,6,FALSE)</f>
        <v>TR-UP</v>
      </c>
      <c r="G940" s="3" t="str">
        <f>VLOOKUP(A940,'QAQC ID Reference Page'!A$2:G$10999,7,FALSE)</f>
        <v>S</v>
      </c>
      <c r="H940" s="3">
        <v>129</v>
      </c>
      <c r="I940" s="3">
        <v>136</v>
      </c>
      <c r="J940" s="10">
        <v>250</v>
      </c>
      <c r="K940" s="10">
        <v>0.25</v>
      </c>
      <c r="L940" s="10">
        <f t="shared" si="12"/>
        <v>28</v>
      </c>
      <c r="M940" s="3" t="s">
        <v>780</v>
      </c>
      <c r="N940" s="3"/>
      <c r="O940" s="3"/>
      <c r="P940" s="3"/>
      <c r="Q940" s="3"/>
      <c r="R940" s="3"/>
      <c r="S940" s="3"/>
      <c r="T940" s="3"/>
      <c r="U940" s="3"/>
      <c r="V940" s="3"/>
      <c r="W940" s="3"/>
      <c r="X940" s="3"/>
      <c r="Y940" s="3"/>
      <c r="Z940" s="3"/>
      <c r="AA940" s="3"/>
      <c r="AB940" s="3"/>
    </row>
    <row r="941" spans="1:28" x14ac:dyDescent="0.2">
      <c r="A941" s="3">
        <v>14514</v>
      </c>
      <c r="B941" s="3" t="str">
        <f>VLOOKUP(A941,'QAQC ID Reference Page'!A$1:G$10999,2,FALSE)</f>
        <v>OBS0323</v>
      </c>
      <c r="C941" s="11">
        <f>VLOOKUP(A941,'QAQC ID Reference Page'!A$1:G$10999,3,FALSE)</f>
        <v>44995</v>
      </c>
      <c r="D941" s="12">
        <f>VLOOKUP(A941,'QAQC ID Reference Page'!A$1:G$10999,4,FALSE)</f>
        <v>0.375</v>
      </c>
      <c r="E941" s="3">
        <f>VLOOKUP(A941,'QAQC ID Reference Page'!A$1:G$10999,5,FALSE)</f>
        <v>1032</v>
      </c>
      <c r="F941" s="3" t="str">
        <f>VLOOKUP(A941,'QAQC ID Reference Page'!A$2:G$10999,6,FALSE)</f>
        <v>WB</v>
      </c>
      <c r="G941" s="3" t="str">
        <f>VLOOKUP(A941,'QAQC ID Reference Page'!A$2:G$10999,7,FALSE)</f>
        <v>S</v>
      </c>
      <c r="H941" s="3">
        <v>133</v>
      </c>
      <c r="I941" s="3">
        <v>144</v>
      </c>
      <c r="J941" s="10">
        <v>250</v>
      </c>
      <c r="K941" s="10">
        <v>0.25</v>
      </c>
      <c r="L941" s="10">
        <f t="shared" si="12"/>
        <v>44</v>
      </c>
      <c r="M941" s="3" t="s">
        <v>780</v>
      </c>
      <c r="N941" s="3"/>
      <c r="O941" s="3"/>
      <c r="P941" s="3"/>
      <c r="Q941" s="3"/>
      <c r="R941" s="3"/>
      <c r="S941" s="3"/>
      <c r="T941" s="3"/>
      <c r="U941" s="3"/>
      <c r="V941" s="3"/>
      <c r="W941" s="3"/>
      <c r="X941" s="3"/>
      <c r="Y941" s="3"/>
      <c r="Z941" s="3"/>
      <c r="AA941" s="3"/>
      <c r="AB941" s="3"/>
    </row>
    <row r="942" spans="1:28" x14ac:dyDescent="0.2">
      <c r="A942" s="3">
        <v>14515</v>
      </c>
      <c r="B942" s="3" t="str">
        <f>VLOOKUP(A942,'QAQC ID Reference Page'!A$1:G$10999,2,FALSE)</f>
        <v>OBS0323</v>
      </c>
      <c r="C942" s="11">
        <f>VLOOKUP(A942,'QAQC ID Reference Page'!A$1:G$10999,3,FALSE)</f>
        <v>44995</v>
      </c>
      <c r="D942" s="12">
        <f>VLOOKUP(A942,'QAQC ID Reference Page'!A$1:G$10999,4,FALSE)</f>
        <v>0.52916666666666667</v>
      </c>
      <c r="E942" s="3">
        <f>VLOOKUP(A942,'QAQC ID Reference Page'!A$1:G$10999,5,FALSE)</f>
        <v>1052</v>
      </c>
      <c r="F942" s="3" t="str">
        <f>VLOOKUP(A942,'QAQC ID Reference Page'!A$2:G$10999,6,FALSE)</f>
        <v>C4</v>
      </c>
      <c r="G942" s="3" t="str">
        <f>VLOOKUP(A942,'QAQC ID Reference Page'!A$2:G$10999,7,FALSE)</f>
        <v>B</v>
      </c>
      <c r="H942" s="3">
        <v>131</v>
      </c>
      <c r="I942" s="3">
        <v>143</v>
      </c>
      <c r="J942" s="10">
        <v>250</v>
      </c>
      <c r="K942" s="10">
        <v>0.25</v>
      </c>
      <c r="L942" s="10">
        <f t="shared" ref="L942:L954" si="13">((I942-H942)/K942)</f>
        <v>48</v>
      </c>
      <c r="M942" s="3" t="s">
        <v>780</v>
      </c>
      <c r="N942" s="3"/>
      <c r="O942" s="3"/>
      <c r="P942" s="3"/>
      <c r="Q942" s="3"/>
      <c r="R942" s="3"/>
      <c r="S942" s="3"/>
      <c r="T942" s="3"/>
      <c r="U942" s="3"/>
      <c r="V942" s="3"/>
      <c r="W942" s="3"/>
      <c r="X942" s="3"/>
      <c r="Y942" s="3"/>
      <c r="Z942" s="3"/>
      <c r="AA942" s="3"/>
      <c r="AB942" s="3"/>
    </row>
    <row r="943" spans="1:28" x14ac:dyDescent="0.2">
      <c r="A943" s="3">
        <v>14516</v>
      </c>
      <c r="B943" s="3" t="str">
        <f>VLOOKUP(A943,'QAQC ID Reference Page'!A$1:G$10999,2,FALSE)</f>
        <v>OBS0323</v>
      </c>
      <c r="C943" s="11">
        <f>VLOOKUP(A943,'QAQC ID Reference Page'!A$1:G$10999,3,FALSE)</f>
        <v>44995</v>
      </c>
      <c r="D943" s="12">
        <f>VLOOKUP(A943,'QAQC ID Reference Page'!A$1:G$10999,4,FALSE)</f>
        <v>0.4777777777777778</v>
      </c>
      <c r="E943" s="3">
        <f>VLOOKUP(A943,'QAQC ID Reference Page'!A$1:G$10999,5,FALSE)</f>
        <v>1035</v>
      </c>
      <c r="F943" s="3" t="str">
        <f>VLOOKUP(A943,'QAQC ID Reference Page'!A$2:G$10999,6,FALSE)</f>
        <v>C7C</v>
      </c>
      <c r="G943" s="3" t="str">
        <f>VLOOKUP(A943,'QAQC ID Reference Page'!A$2:G$10999,7,FALSE)</f>
        <v>S</v>
      </c>
      <c r="H943" s="3">
        <v>132</v>
      </c>
      <c r="I943" s="3">
        <v>137</v>
      </c>
      <c r="J943" s="10">
        <v>250</v>
      </c>
      <c r="K943" s="10">
        <v>0.25</v>
      </c>
      <c r="L943" s="10">
        <f t="shared" si="13"/>
        <v>20</v>
      </c>
      <c r="M943" s="3"/>
      <c r="N943" s="3"/>
      <c r="O943" s="3"/>
      <c r="P943" s="3"/>
      <c r="Q943" s="3"/>
      <c r="R943" s="3"/>
      <c r="S943" s="3"/>
      <c r="T943" s="3"/>
      <c r="U943" s="3"/>
      <c r="V943" s="3"/>
      <c r="W943" s="3"/>
      <c r="X943" s="3"/>
      <c r="Y943" s="3"/>
      <c r="Z943" s="3"/>
      <c r="AA943" s="3"/>
      <c r="AB943" s="3"/>
    </row>
    <row r="944" spans="1:28" x14ac:dyDescent="0.2">
      <c r="A944" s="3">
        <v>14517</v>
      </c>
      <c r="B944" s="3" t="str">
        <f>VLOOKUP(A944,'QAQC ID Reference Page'!A$1:G$10999,2,FALSE)</f>
        <v>OBS0323</v>
      </c>
      <c r="C944" s="11">
        <f>VLOOKUP(A944,'QAQC ID Reference Page'!A$1:G$10999,3,FALSE)</f>
        <v>44995</v>
      </c>
      <c r="D944" s="12">
        <f>VLOOKUP(A944,'QAQC ID Reference Page'!A$1:G$10999,4,FALSE)</f>
        <v>0.59097222222222223</v>
      </c>
      <c r="E944" s="3">
        <f>VLOOKUP(A944,'QAQC ID Reference Page'!A$1:G$10999,5,FALSE)</f>
        <v>1022</v>
      </c>
      <c r="F944" s="3" t="str">
        <f>VLOOKUP(A944,'QAQC ID Reference Page'!A$2:G$10999,6,FALSE)</f>
        <v>D1</v>
      </c>
      <c r="G944" s="3" t="str">
        <f>VLOOKUP(A944,'QAQC ID Reference Page'!A$2:G$10999,7,FALSE)</f>
        <v>S</v>
      </c>
      <c r="H944" s="3">
        <v>130</v>
      </c>
      <c r="I944" s="3">
        <v>140</v>
      </c>
      <c r="J944" s="10">
        <v>250</v>
      </c>
      <c r="K944" s="10">
        <v>0.25</v>
      </c>
      <c r="L944" s="10">
        <f t="shared" si="13"/>
        <v>40</v>
      </c>
      <c r="M944" s="3"/>
      <c r="N944" s="3"/>
      <c r="O944" s="3"/>
      <c r="P944" s="3"/>
      <c r="Q944" s="3"/>
      <c r="R944" s="3"/>
      <c r="S944" s="3"/>
      <c r="T944" s="3"/>
      <c r="U944" s="3"/>
      <c r="V944" s="3"/>
      <c r="W944" s="3"/>
      <c r="X944" s="3"/>
      <c r="Y944" s="3"/>
      <c r="Z944" s="3"/>
      <c r="AA944" s="3"/>
      <c r="AB944" s="3"/>
    </row>
    <row r="945" spans="1:28" x14ac:dyDescent="0.2">
      <c r="A945" s="3">
        <v>14518</v>
      </c>
      <c r="B945" s="3" t="str">
        <f>VLOOKUP(A945,'QAQC ID Reference Page'!A$1:G$10999,2,FALSE)</f>
        <v>OBS0323</v>
      </c>
      <c r="C945" s="11">
        <f>VLOOKUP(A945,'QAQC ID Reference Page'!A$1:G$10999,3,FALSE)</f>
        <v>44995</v>
      </c>
      <c r="D945" s="12">
        <f>VLOOKUP(A945,'QAQC ID Reference Page'!A$1:G$10999,4,FALSE)</f>
        <v>0.5131944444444444</v>
      </c>
      <c r="E945" s="3">
        <f>VLOOKUP(A945,'QAQC ID Reference Page'!A$1:G$10999,5,FALSE)</f>
        <v>1010</v>
      </c>
      <c r="F945" s="3" t="str">
        <f>VLOOKUP(A945,'QAQC ID Reference Page'!A$2:G$10999,6,FALSE)</f>
        <v>C5-1</v>
      </c>
      <c r="G945" s="3" t="str">
        <f>VLOOKUP(A945,'QAQC ID Reference Page'!A$2:G$10999,7,FALSE)</f>
        <v>S</v>
      </c>
      <c r="H945" s="3">
        <v>130</v>
      </c>
      <c r="I945" s="3">
        <v>138</v>
      </c>
      <c r="J945" s="10">
        <v>250</v>
      </c>
      <c r="K945" s="10">
        <v>0.25</v>
      </c>
      <c r="L945" s="10">
        <f t="shared" si="13"/>
        <v>32</v>
      </c>
      <c r="M945" s="3"/>
      <c r="N945" s="3"/>
      <c r="O945" s="3"/>
      <c r="P945" s="3"/>
      <c r="Q945" s="3"/>
      <c r="R945" s="3"/>
      <c r="S945" s="3"/>
      <c r="T945" s="3"/>
      <c r="U945" s="3"/>
      <c r="V945" s="3"/>
      <c r="W945" s="3"/>
      <c r="X945" s="3"/>
      <c r="Y945" s="3"/>
      <c r="Z945" s="3"/>
      <c r="AA945" s="3"/>
      <c r="AB945" s="3"/>
    </row>
    <row r="946" spans="1:28" x14ac:dyDescent="0.2">
      <c r="A946" s="3">
        <v>14519</v>
      </c>
      <c r="B946" s="3" t="str">
        <f>VLOOKUP(A946,'QAQC ID Reference Page'!A$1:G$10999,2,FALSE)</f>
        <v>OBS0323</v>
      </c>
      <c r="C946" s="11">
        <f>VLOOKUP(A946,'QAQC ID Reference Page'!A$1:G$10999,3,FALSE)</f>
        <v>44995</v>
      </c>
      <c r="D946" s="12">
        <f>VLOOKUP(A946,'QAQC ID Reference Page'!A$1:G$10999,4,FALSE)</f>
        <v>0.52916666666666667</v>
      </c>
      <c r="E946" s="3">
        <f>VLOOKUP(A946,'QAQC ID Reference Page'!A$1:G$10999,5,FALSE)</f>
        <v>1040</v>
      </c>
      <c r="F946" s="3" t="str">
        <f>VLOOKUP(A946,'QAQC ID Reference Page'!A$2:G$10999,6,FALSE)</f>
        <v>C4</v>
      </c>
      <c r="G946" s="3" t="str">
        <f>VLOOKUP(A946,'QAQC ID Reference Page'!A$2:G$10999,7,FALSE)</f>
        <v>S</v>
      </c>
      <c r="H946" s="3">
        <v>130</v>
      </c>
      <c r="I946" s="3">
        <v>139</v>
      </c>
      <c r="J946" s="10">
        <v>250</v>
      </c>
      <c r="K946" s="10">
        <v>0.25</v>
      </c>
      <c r="L946" s="10">
        <f t="shared" si="13"/>
        <v>36</v>
      </c>
      <c r="M946" s="3"/>
      <c r="N946" s="3"/>
      <c r="O946" s="3"/>
      <c r="P946" s="3"/>
      <c r="Q946" s="3"/>
      <c r="R946" s="3"/>
      <c r="S946" s="3"/>
      <c r="T946" s="3"/>
      <c r="U946" s="3"/>
      <c r="V946" s="3"/>
      <c r="W946" s="3"/>
      <c r="X946" s="3"/>
      <c r="Y946" s="3"/>
      <c r="Z946" s="3"/>
      <c r="AA946" s="3"/>
      <c r="AB946" s="3"/>
    </row>
    <row r="947" spans="1:28" x14ac:dyDescent="0.2">
      <c r="A947" s="3">
        <v>14520</v>
      </c>
      <c r="B947" s="3" t="str">
        <f>VLOOKUP(A947,'QAQC ID Reference Page'!A$1:G$10999,2,FALSE)</f>
        <v>OBS0323</v>
      </c>
      <c r="C947" s="11">
        <f>VLOOKUP(A947,'QAQC ID Reference Page'!A$1:G$10999,3,FALSE)</f>
        <v>44995</v>
      </c>
      <c r="D947" s="12">
        <f>VLOOKUP(A947,'QAQC ID Reference Page'!A$1:G$10999,4,FALSE)</f>
        <v>0.4777777777777778</v>
      </c>
      <c r="E947" s="3">
        <f>VLOOKUP(A947,'QAQC ID Reference Page'!A$1:G$10999,5,FALSE)</f>
        <v>1030</v>
      </c>
      <c r="F947" s="3" t="str">
        <f>VLOOKUP(A947,'QAQC ID Reference Page'!A$2:G$10999,6,FALSE)</f>
        <v>C7C</v>
      </c>
      <c r="G947" s="3" t="str">
        <f>VLOOKUP(A947,'QAQC ID Reference Page'!A$2:G$10999,7,FALSE)</f>
        <v>B</v>
      </c>
      <c r="H947" s="3">
        <v>131</v>
      </c>
      <c r="I947" s="3">
        <v>146</v>
      </c>
      <c r="J947" s="10">
        <v>250</v>
      </c>
      <c r="K947" s="10">
        <v>0.25</v>
      </c>
      <c r="L947" s="10">
        <f t="shared" si="13"/>
        <v>60</v>
      </c>
      <c r="M947" s="3" t="s">
        <v>780</v>
      </c>
      <c r="N947" s="3"/>
      <c r="O947" s="3"/>
      <c r="P947" s="3"/>
      <c r="Q947" s="3"/>
      <c r="R947" s="3"/>
      <c r="S947" s="3"/>
      <c r="T947" s="3"/>
      <c r="U947" s="3"/>
      <c r="V947" s="3"/>
      <c r="W947" s="3"/>
      <c r="X947" s="3"/>
      <c r="Y947" s="3"/>
      <c r="Z947" s="3"/>
      <c r="AA947" s="3"/>
      <c r="AB947" s="3"/>
    </row>
    <row r="948" spans="1:28" x14ac:dyDescent="0.2">
      <c r="A948" s="3">
        <v>14521</v>
      </c>
      <c r="B948" s="3" t="str">
        <f>VLOOKUP(A948,'QAQC ID Reference Page'!A$1:G$10999,2,FALSE)</f>
        <v>OBS0323</v>
      </c>
      <c r="C948" s="11">
        <f>VLOOKUP(A948,'QAQC ID Reference Page'!A$1:G$10999,3,FALSE)</f>
        <v>44995</v>
      </c>
      <c r="D948" s="12">
        <f>VLOOKUP(A948,'QAQC ID Reference Page'!A$1:G$10999,4,FALSE)</f>
        <v>0.33888888888888891</v>
      </c>
      <c r="E948" s="3">
        <f>VLOOKUP(A948,'QAQC ID Reference Page'!A$1:G$10999,5,FALSE)</f>
        <v>1006</v>
      </c>
      <c r="F948" s="3" t="str">
        <f>VLOOKUP(A948,'QAQC ID Reference Page'!A$2:G$10999,6,FALSE)</f>
        <v>BSR</v>
      </c>
      <c r="G948" s="3" t="str">
        <f>VLOOKUP(A948,'QAQC ID Reference Page'!A$2:G$10999,7,FALSE)</f>
        <v>S</v>
      </c>
      <c r="H948" s="3">
        <v>130</v>
      </c>
      <c r="I948" s="3">
        <v>145</v>
      </c>
      <c r="J948" s="10">
        <v>250</v>
      </c>
      <c r="K948" s="10">
        <v>0.25</v>
      </c>
      <c r="L948" s="10">
        <f t="shared" si="13"/>
        <v>60</v>
      </c>
      <c r="M948" s="3" t="s">
        <v>780</v>
      </c>
      <c r="N948" s="3"/>
      <c r="O948" s="3"/>
      <c r="P948" s="3"/>
      <c r="Q948" s="3"/>
      <c r="R948" s="3"/>
      <c r="S948" s="3"/>
      <c r="T948" s="3"/>
      <c r="U948" s="3"/>
      <c r="V948" s="3"/>
      <c r="W948" s="3"/>
      <c r="X948" s="3"/>
      <c r="Y948" s="3"/>
      <c r="Z948" s="3"/>
      <c r="AA948" s="3"/>
      <c r="AB948" s="3"/>
    </row>
    <row r="949" spans="1:28" x14ac:dyDescent="0.2">
      <c r="A949" s="3">
        <v>14522</v>
      </c>
      <c r="B949" s="3" t="str">
        <f>VLOOKUP(A949,'QAQC ID Reference Page'!A$1:G$10999,2,FALSE)</f>
        <v>OBS0323</v>
      </c>
      <c r="C949" s="11">
        <f>VLOOKUP(A949,'QAQC ID Reference Page'!A$1:G$10999,3,FALSE)</f>
        <v>44995</v>
      </c>
      <c r="D949" s="12">
        <f>VLOOKUP(A949,'QAQC ID Reference Page'!A$1:G$10999,4,FALSE)</f>
        <v>0.27777777777777779</v>
      </c>
      <c r="E949" s="3">
        <f>VLOOKUP(A949,'QAQC ID Reference Page'!A$1:G$10999,5,FALSE)</f>
        <v>1033</v>
      </c>
      <c r="F949" s="3" t="str">
        <f>VLOOKUP(A949,'QAQC ID Reference Page'!A$2:G$10999,6,FALSE)</f>
        <v>B7C</v>
      </c>
      <c r="G949" s="3" t="str">
        <f>VLOOKUP(A949,'QAQC ID Reference Page'!A$2:G$10999,7,FALSE)</f>
        <v>B</v>
      </c>
      <c r="H949" s="3">
        <v>131</v>
      </c>
      <c r="I949" s="3">
        <v>150</v>
      </c>
      <c r="J949" s="10">
        <v>250</v>
      </c>
      <c r="K949" s="10">
        <v>0.25</v>
      </c>
      <c r="L949" s="10">
        <f t="shared" si="13"/>
        <v>76</v>
      </c>
      <c r="M949" s="3"/>
      <c r="N949" s="3"/>
      <c r="O949" s="3"/>
      <c r="P949" s="3"/>
      <c r="Q949" s="3"/>
      <c r="R949" s="3"/>
      <c r="S949" s="3"/>
      <c r="T949" s="3"/>
      <c r="U949" s="3"/>
      <c r="V949" s="3"/>
      <c r="W949" s="3"/>
      <c r="X949" s="3"/>
      <c r="Y949" s="3"/>
      <c r="Z949" s="3"/>
      <c r="AA949" s="3"/>
      <c r="AB949" s="3"/>
    </row>
    <row r="950" spans="1:28" x14ac:dyDescent="0.2">
      <c r="A950" s="3">
        <v>14523</v>
      </c>
      <c r="B950" s="3" t="str">
        <f>VLOOKUP(A950,'QAQC ID Reference Page'!A$1:G$10999,2,FALSE)</f>
        <v>OBS0323</v>
      </c>
      <c r="C950" s="11">
        <f>VLOOKUP(A950,'QAQC ID Reference Page'!A$1:G$10999,3,FALSE)</f>
        <v>44995</v>
      </c>
      <c r="D950" s="12">
        <f>VLOOKUP(A950,'QAQC ID Reference Page'!A$1:G$10999,4,FALSE)</f>
        <v>0.31944444444444442</v>
      </c>
      <c r="E950" s="3">
        <f>VLOOKUP(A950,'QAQC ID Reference Page'!A$1:G$10999,5,FALSE)</f>
        <v>1034</v>
      </c>
      <c r="F950" s="3" t="str">
        <f>VLOOKUP(A950,'QAQC ID Reference Page'!A$2:G$10999,6,FALSE)</f>
        <v>B11</v>
      </c>
      <c r="G950" s="3" t="str">
        <f>VLOOKUP(A950,'QAQC ID Reference Page'!A$2:G$10999,7,FALSE)</f>
        <v>S</v>
      </c>
      <c r="H950" s="3">
        <v>130</v>
      </c>
      <c r="I950" s="3">
        <v>137</v>
      </c>
      <c r="J950" s="10">
        <v>250</v>
      </c>
      <c r="K950" s="10">
        <v>0.25</v>
      </c>
      <c r="L950" s="10">
        <f t="shared" si="13"/>
        <v>28</v>
      </c>
      <c r="M950" s="3"/>
      <c r="N950" s="3"/>
      <c r="O950" s="3"/>
      <c r="P950" s="3"/>
      <c r="Q950" s="3"/>
      <c r="R950" s="3"/>
      <c r="S950" s="3"/>
      <c r="T950" s="3"/>
      <c r="U950" s="3"/>
      <c r="V950" s="3"/>
      <c r="W950" s="3"/>
      <c r="X950" s="3"/>
      <c r="Y950" s="3"/>
      <c r="Z950" s="3"/>
      <c r="AA950" s="3"/>
      <c r="AB950" s="3"/>
    </row>
    <row r="951" spans="1:28" x14ac:dyDescent="0.2">
      <c r="A951" s="3">
        <v>14524</v>
      </c>
      <c r="B951" s="3" t="str">
        <f>VLOOKUP(A951,'QAQC ID Reference Page'!A$1:G$10999,2,FALSE)</f>
        <v>OBS0323</v>
      </c>
      <c r="C951" s="11">
        <f>VLOOKUP(A951,'QAQC ID Reference Page'!A$1:G$10999,3,FALSE)</f>
        <v>44995</v>
      </c>
      <c r="D951" s="12">
        <f>VLOOKUP(A951,'QAQC ID Reference Page'!A$1:G$10999,4,FALSE)</f>
        <v>0.27777777777777779</v>
      </c>
      <c r="E951" s="3">
        <f>VLOOKUP(A951,'QAQC ID Reference Page'!A$1:G$10999,5,FALSE)</f>
        <v>1025</v>
      </c>
      <c r="F951" s="3" t="str">
        <f>VLOOKUP(A951,'QAQC ID Reference Page'!A$2:G$10999,6,FALSE)</f>
        <v>B7C</v>
      </c>
      <c r="G951" s="3" t="str">
        <f>VLOOKUP(A951,'QAQC ID Reference Page'!A$2:G$10999,7,FALSE)</f>
        <v>S</v>
      </c>
      <c r="H951" s="3">
        <v>129</v>
      </c>
      <c r="I951" s="3">
        <v>134</v>
      </c>
      <c r="J951" s="10">
        <v>250</v>
      </c>
      <c r="K951" s="10">
        <v>0.25</v>
      </c>
      <c r="L951" s="10">
        <f t="shared" si="13"/>
        <v>20</v>
      </c>
      <c r="M951" s="3"/>
      <c r="N951" s="3"/>
      <c r="O951" s="3"/>
      <c r="P951" s="3"/>
      <c r="Q951" s="3"/>
      <c r="R951" s="3"/>
      <c r="S951" s="3"/>
      <c r="T951" s="3"/>
      <c r="U951" s="3"/>
      <c r="V951" s="3"/>
      <c r="W951" s="3"/>
      <c r="X951" s="3"/>
      <c r="Y951" s="3"/>
      <c r="Z951" s="3"/>
      <c r="AA951" s="3"/>
      <c r="AB951" s="3"/>
    </row>
    <row r="952" spans="1:28" x14ac:dyDescent="0.2">
      <c r="A952" s="3">
        <v>14525</v>
      </c>
      <c r="B952" s="3" t="str">
        <f>VLOOKUP(A952,'QAQC ID Reference Page'!A$1:G$10999,2,FALSE)</f>
        <v>OBS0323</v>
      </c>
      <c r="C952" s="11">
        <f>VLOOKUP(A952,'QAQC ID Reference Page'!A$1:G$10999,3,FALSE)</f>
        <v>44995</v>
      </c>
      <c r="D952" s="12">
        <f>VLOOKUP(A952,'QAQC ID Reference Page'!A$1:G$10999,4,FALSE)</f>
        <v>0.56805555555555554</v>
      </c>
      <c r="E952" s="3">
        <f>VLOOKUP(A952,'QAQC ID Reference Page'!A$1:G$10999,5,FALSE)</f>
        <v>1021</v>
      </c>
      <c r="F952" s="3" t="str">
        <f>VLOOKUP(A952,'QAQC ID Reference Page'!A$2:G$10999,6,FALSE)</f>
        <v>BLB</v>
      </c>
      <c r="G952" s="3" t="str">
        <f>VLOOKUP(A952,'QAQC ID Reference Page'!A$2:G$10999,7,FALSE)</f>
        <v>S</v>
      </c>
      <c r="H952" s="3">
        <v>128</v>
      </c>
      <c r="I952" s="3">
        <v>138</v>
      </c>
      <c r="J952" s="10">
        <v>250</v>
      </c>
      <c r="K952" s="10">
        <v>0.25</v>
      </c>
      <c r="L952" s="10">
        <f t="shared" si="13"/>
        <v>40</v>
      </c>
      <c r="M952" s="3" t="s">
        <v>781</v>
      </c>
      <c r="N952" s="3"/>
      <c r="O952" s="3"/>
      <c r="P952" s="3"/>
      <c r="Q952" s="3"/>
      <c r="R952" s="3"/>
      <c r="S952" s="3"/>
      <c r="T952" s="3"/>
      <c r="U952" s="3"/>
      <c r="V952" s="3"/>
      <c r="W952" s="3"/>
      <c r="X952" s="3"/>
      <c r="Y952" s="3"/>
      <c r="Z952" s="3"/>
      <c r="AA952" s="3"/>
      <c r="AB952" s="3"/>
    </row>
    <row r="953" spans="1:28" x14ac:dyDescent="0.2">
      <c r="A953" s="3">
        <v>14526</v>
      </c>
      <c r="B953" s="3" t="str">
        <f>VLOOKUP(A953,'QAQC ID Reference Page'!A$1:G$10999,2,FALSE)</f>
        <v>OBS0323</v>
      </c>
      <c r="C953" s="11">
        <f>VLOOKUP(A953,'QAQC ID Reference Page'!A$1:G$10999,3,FALSE)</f>
        <v>44995</v>
      </c>
      <c r="D953" s="12">
        <f>VLOOKUP(A953,'QAQC ID Reference Page'!A$1:G$10999,4,FALSE)</f>
        <v>0.55555555555555558</v>
      </c>
      <c r="E953" s="3">
        <f>VLOOKUP(A953,'QAQC ID Reference Page'!A$1:G$10999,5,FALSE)</f>
        <v>1002</v>
      </c>
      <c r="F953" s="3" t="str">
        <f>VLOOKUP(A953,'QAQC ID Reference Page'!A$2:G$10999,6,FALSE)</f>
        <v>WFR</v>
      </c>
      <c r="G953" s="3" t="str">
        <f>VLOOKUP(A953,'QAQC ID Reference Page'!A$2:G$10999,7,FALSE)</f>
        <v>S</v>
      </c>
      <c r="H953" s="3">
        <v>127</v>
      </c>
      <c r="I953" s="3">
        <v>142</v>
      </c>
      <c r="J953" s="10">
        <v>250</v>
      </c>
      <c r="K953" s="10">
        <v>0.25</v>
      </c>
      <c r="L953" s="10">
        <f t="shared" si="13"/>
        <v>60</v>
      </c>
      <c r="M953" s="3"/>
      <c r="N953" s="3"/>
      <c r="O953" s="3"/>
      <c r="P953" s="3"/>
      <c r="Q953" s="3"/>
      <c r="R953" s="3"/>
      <c r="S953" s="3"/>
      <c r="T953" s="3"/>
      <c r="U953" s="3"/>
      <c r="V953" s="3"/>
      <c r="W953" s="3"/>
      <c r="X953" s="3"/>
      <c r="Y953" s="3"/>
      <c r="Z953" s="3"/>
      <c r="AA953" s="3"/>
      <c r="AB953" s="3"/>
    </row>
    <row r="954" spans="1:28" x14ac:dyDescent="0.2">
      <c r="A954" s="3">
        <v>14527</v>
      </c>
      <c r="B954" s="3" t="str">
        <f>VLOOKUP(A954,'QAQC ID Reference Page'!A$1:G$10999,2,FALSE)</f>
        <v>OBS0323</v>
      </c>
      <c r="C954" s="11">
        <f>VLOOKUP(A954,'QAQC ID Reference Page'!A$1:G$10999,3,FALSE)</f>
        <v>44995</v>
      </c>
      <c r="D954" s="12">
        <f>VLOOKUP(A954,'QAQC ID Reference Page'!A$1:G$10999,4,FALSE)</f>
        <v>0.43055555555555558</v>
      </c>
      <c r="E954" s="3">
        <f>VLOOKUP(A954,'QAQC ID Reference Page'!A$1:G$10999,5,FALSE)</f>
        <v>1005</v>
      </c>
      <c r="F954" s="3" t="str">
        <f>VLOOKUP(A954,'QAQC ID Reference Page'!A$2:G$10999,6,FALSE)</f>
        <v>C9</v>
      </c>
      <c r="G954" s="3" t="str">
        <f>VLOOKUP(A954,'QAQC ID Reference Page'!A$2:G$10999,7,FALSE)</f>
        <v>S</v>
      </c>
      <c r="H954" s="3">
        <v>129</v>
      </c>
      <c r="I954" s="3">
        <v>136</v>
      </c>
      <c r="J954" s="10">
        <v>250</v>
      </c>
      <c r="K954" s="10">
        <v>0.25</v>
      </c>
      <c r="L954" s="10">
        <f t="shared" si="13"/>
        <v>28</v>
      </c>
      <c r="M954" s="3"/>
      <c r="N954" s="3"/>
      <c r="O954" s="3"/>
      <c r="P954" s="3"/>
      <c r="Q954" s="3"/>
      <c r="R954" s="3"/>
      <c r="S954" s="3"/>
      <c r="T954" s="3"/>
      <c r="U954" s="3"/>
      <c r="V954" s="3"/>
      <c r="W954" s="3"/>
      <c r="X954" s="3"/>
      <c r="Y954" s="3"/>
      <c r="Z954" s="3"/>
      <c r="AA954" s="3"/>
      <c r="AB954" s="3"/>
    </row>
    <row r="955" spans="1:28"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7" max="17" width="15.6640625" customWidth="1"/>
  </cols>
  <sheetData>
    <row r="1" spans="1:28" x14ac:dyDescent="0.2">
      <c r="A1" s="3" t="s">
        <v>15</v>
      </c>
      <c r="B1" s="3" t="s">
        <v>21</v>
      </c>
      <c r="C1" s="3" t="s">
        <v>27</v>
      </c>
      <c r="D1" s="3" t="s">
        <v>33</v>
      </c>
      <c r="E1" s="3" t="s">
        <v>39</v>
      </c>
      <c r="F1" s="3" t="s">
        <v>749</v>
      </c>
      <c r="G1" s="3" t="s">
        <v>49</v>
      </c>
      <c r="H1" s="3"/>
      <c r="I1" s="53" t="s">
        <v>782</v>
      </c>
      <c r="J1" s="3" t="s">
        <v>783</v>
      </c>
      <c r="K1" s="3" t="s">
        <v>192</v>
      </c>
      <c r="L1" s="3" t="s">
        <v>379</v>
      </c>
      <c r="M1" s="3" t="s">
        <v>380</v>
      </c>
      <c r="N1" s="53" t="s">
        <v>784</v>
      </c>
      <c r="O1" s="3" t="s">
        <v>785</v>
      </c>
      <c r="P1" s="3" t="s">
        <v>381</v>
      </c>
      <c r="Q1" s="3" t="s">
        <v>382</v>
      </c>
      <c r="R1" s="53" t="s">
        <v>786</v>
      </c>
      <c r="S1" s="3"/>
      <c r="T1" s="3"/>
      <c r="U1" s="3"/>
      <c r="V1" s="3"/>
      <c r="W1" s="3"/>
      <c r="X1" s="3"/>
      <c r="Y1" s="3"/>
      <c r="Z1" s="3"/>
      <c r="AA1" s="3"/>
      <c r="AB1" s="3"/>
    </row>
    <row r="2" spans="1:28" x14ac:dyDescent="0.2">
      <c r="A2" s="12" t="s">
        <v>554</v>
      </c>
      <c r="B2" s="11" t="e">
        <f>VLOOKUP(A2,'QAQC ID Reference Page'!A$2:G$10999,2,FALSE)</f>
        <v>#N/A</v>
      </c>
      <c r="C2" s="30" t="e">
        <f>VLOOKUP(A2,'QAQC ID Reference Page'!A$2:G$10999,3,FALSE)</f>
        <v>#N/A</v>
      </c>
      <c r="D2" s="12" t="e">
        <f>VLOOKUP(A2,'QAQC ID Reference Page'!A$2:G$10999,4,FALSE)</f>
        <v>#N/A</v>
      </c>
      <c r="E2" s="3" t="e">
        <f>VLOOKUP(A2,'QAQC ID Reference Page'!A$2:G$10999,5,FALSE)</f>
        <v>#N/A</v>
      </c>
      <c r="F2" s="3" t="e">
        <f>VLOOKUP(A2,'QAQC ID Reference Page'!A$2:G$10999,6,FALSE)</f>
        <v>#N/A</v>
      </c>
      <c r="G2" s="3" t="e">
        <f>VLOOKUP(A2,'QAQC ID Reference Page'!A$2:G$10999,7,FALSE)</f>
        <v>#N/A</v>
      </c>
      <c r="H2" s="3" t="s">
        <v>787</v>
      </c>
      <c r="I2" s="54" t="s">
        <v>46</v>
      </c>
      <c r="J2" s="3">
        <v>0</v>
      </c>
      <c r="K2" s="3">
        <v>19.059999999999999</v>
      </c>
      <c r="L2" s="3">
        <v>5.0000000000000001E-3</v>
      </c>
      <c r="M2" s="3">
        <v>3.0301</v>
      </c>
      <c r="N2" s="53" t="e">
        <f t="shared" ref="N2:N256" si="0">L2/I2*1000</f>
        <v>#VALUE!</v>
      </c>
      <c r="O2" s="3">
        <v>1484.691</v>
      </c>
      <c r="P2" s="3">
        <v>0.15</v>
      </c>
      <c r="Q2" s="3">
        <v>96.969899999999996</v>
      </c>
      <c r="R2" s="53" t="e">
        <f t="shared" ref="R2:R256" si="1">P2/I2*1000</f>
        <v>#VALUE!</v>
      </c>
      <c r="S2" s="3"/>
      <c r="T2" s="3"/>
      <c r="U2" s="3"/>
      <c r="V2" s="3"/>
      <c r="W2" s="3"/>
      <c r="X2" s="3"/>
      <c r="Y2" s="3"/>
      <c r="Z2" s="3"/>
      <c r="AA2" s="3"/>
      <c r="AB2" s="3"/>
    </row>
    <row r="3" spans="1:28" x14ac:dyDescent="0.2">
      <c r="A3" s="12" t="s">
        <v>199</v>
      </c>
      <c r="B3" s="11" t="str">
        <f>VLOOKUP(A3,'QAQC ID Reference Page'!A$2:G$10999,2,FALSE)</f>
        <v>OBS0520</v>
      </c>
      <c r="C3" s="30">
        <f>VLOOKUP(A3,'QAQC ID Reference Page'!A$2:G$10999,3,FALSE)</f>
        <v>43979</v>
      </c>
      <c r="D3" s="12">
        <f>VLOOKUP(A3,'QAQC ID Reference Page'!A$2:G$10999,4,FALSE)</f>
        <v>0.3034722222222222</v>
      </c>
      <c r="E3" s="3" t="str">
        <f>VLOOKUP(A3,'QAQC ID Reference Page'!A$2:G$10999,5,FALSE)</f>
        <v>B7C-S</v>
      </c>
      <c r="F3" s="3" t="str">
        <f>VLOOKUP(A3,'QAQC ID Reference Page'!A$2:G$10999,6,FALSE)</f>
        <v>B7C</v>
      </c>
      <c r="G3" s="3" t="str">
        <f>VLOOKUP(A3,'QAQC ID Reference Page'!A$2:G$10999,7,FALSE)</f>
        <v>S</v>
      </c>
      <c r="H3" s="3" t="s">
        <v>788</v>
      </c>
      <c r="I3" s="55">
        <v>0.13</v>
      </c>
      <c r="J3" s="3">
        <v>0</v>
      </c>
      <c r="K3" s="3">
        <v>61.978999999999999</v>
      </c>
      <c r="L3" s="3">
        <v>1.6E-2</v>
      </c>
      <c r="M3" s="3">
        <v>7.9309000000000003</v>
      </c>
      <c r="N3" s="53">
        <f t="shared" si="0"/>
        <v>123.07692307692307</v>
      </c>
      <c r="O3" s="3">
        <v>1815.731</v>
      </c>
      <c r="P3" s="3">
        <v>0.183</v>
      </c>
      <c r="Q3" s="3">
        <v>92.069100000000006</v>
      </c>
      <c r="R3" s="53">
        <f t="shared" si="1"/>
        <v>1407.6923076923076</v>
      </c>
      <c r="S3" s="3"/>
      <c r="T3" s="3"/>
      <c r="U3" s="3"/>
      <c r="V3" s="3"/>
      <c r="W3" s="3"/>
      <c r="X3" s="3"/>
      <c r="Y3" s="3"/>
      <c r="Z3" s="3"/>
      <c r="AA3" s="3"/>
      <c r="AB3" s="3"/>
    </row>
    <row r="4" spans="1:28" x14ac:dyDescent="0.2">
      <c r="A4" s="12" t="s">
        <v>555</v>
      </c>
      <c r="B4" s="11" t="e">
        <f>VLOOKUP(A4,'QAQC ID Reference Page'!A$2:G$10999,2,FALSE)</f>
        <v>#N/A</v>
      </c>
      <c r="C4" s="30" t="e">
        <f>VLOOKUP(A4,'QAQC ID Reference Page'!A$2:G$10999,3,FALSE)</f>
        <v>#N/A</v>
      </c>
      <c r="D4" s="12" t="e">
        <f>VLOOKUP(A4,'QAQC ID Reference Page'!A$2:G$10999,4,FALSE)</f>
        <v>#N/A</v>
      </c>
      <c r="E4" s="3" t="e">
        <f>VLOOKUP(A4,'QAQC ID Reference Page'!A$2:G$10999,5,FALSE)</f>
        <v>#N/A</v>
      </c>
      <c r="F4" s="3" t="e">
        <f>VLOOKUP(A4,'QAQC ID Reference Page'!A$2:G$10999,6,FALSE)</f>
        <v>#N/A</v>
      </c>
      <c r="G4" s="3" t="e">
        <f>VLOOKUP(A4,'QAQC ID Reference Page'!A$2:G$10999,7,FALSE)</f>
        <v>#N/A</v>
      </c>
      <c r="H4" s="3"/>
      <c r="I4" s="56">
        <v>0</v>
      </c>
      <c r="J4" s="3"/>
      <c r="K4" s="3"/>
      <c r="L4" s="3"/>
      <c r="M4" s="3"/>
      <c r="N4" s="53" t="e">
        <f t="shared" si="0"/>
        <v>#DIV/0!</v>
      </c>
      <c r="O4" s="3"/>
      <c r="P4" s="3"/>
      <c r="Q4" s="3"/>
      <c r="R4" s="53" t="e">
        <f t="shared" si="1"/>
        <v>#DIV/0!</v>
      </c>
      <c r="S4" s="3"/>
      <c r="T4" s="3"/>
      <c r="U4" s="3"/>
      <c r="V4" s="3"/>
      <c r="W4" s="3"/>
      <c r="X4" s="3"/>
      <c r="Y4" s="3"/>
      <c r="Z4" s="3"/>
      <c r="AA4" s="3"/>
      <c r="AB4" s="3"/>
    </row>
    <row r="5" spans="1:28" x14ac:dyDescent="0.2">
      <c r="A5" s="12" t="s">
        <v>204</v>
      </c>
      <c r="B5" s="11" t="str">
        <f>VLOOKUP(A5,'QAQC ID Reference Page'!A$2:G$10999,2,FALSE)</f>
        <v>OBS0520</v>
      </c>
      <c r="C5" s="30">
        <f>VLOOKUP(A5,'QAQC ID Reference Page'!A$2:G$10999,3,FALSE)</f>
        <v>43979</v>
      </c>
      <c r="D5" s="12">
        <f>VLOOKUP(A5,'QAQC ID Reference Page'!A$2:G$10999,4,FALSE)</f>
        <v>0.34305555555555556</v>
      </c>
      <c r="E5" s="3" t="str">
        <f>VLOOKUP(A5,'QAQC ID Reference Page'!A$2:G$10999,5,FALSE)</f>
        <v>B11-S</v>
      </c>
      <c r="F5" s="3" t="str">
        <f>VLOOKUP(A5,'QAQC ID Reference Page'!A$2:G$10999,6,FALSE)</f>
        <v>B11</v>
      </c>
      <c r="G5" s="3" t="str">
        <f>VLOOKUP(A5,'QAQC ID Reference Page'!A$2:G$10999,7,FALSE)</f>
        <v>S</v>
      </c>
      <c r="H5" s="3" t="s">
        <v>789</v>
      </c>
      <c r="I5" s="55">
        <v>0.1</v>
      </c>
      <c r="J5" s="3">
        <v>0</v>
      </c>
      <c r="K5" s="3">
        <v>73.991</v>
      </c>
      <c r="L5" s="3">
        <v>2.1000000000000001E-2</v>
      </c>
      <c r="M5" s="3">
        <v>9.5952000000000002</v>
      </c>
      <c r="N5" s="53">
        <f t="shared" si="0"/>
        <v>210</v>
      </c>
      <c r="O5" s="3">
        <v>1987.5530000000001</v>
      </c>
      <c r="P5" s="3">
        <v>0.19500000000000001</v>
      </c>
      <c r="Q5" s="3">
        <v>90.404799999999994</v>
      </c>
      <c r="R5" s="53">
        <f t="shared" si="1"/>
        <v>1950</v>
      </c>
      <c r="S5" s="3"/>
      <c r="T5" s="3"/>
      <c r="U5" s="3"/>
      <c r="V5" s="3"/>
      <c r="W5" s="3"/>
      <c r="X5" s="3"/>
      <c r="Y5" s="3"/>
      <c r="Z5" s="3"/>
      <c r="AA5" s="3"/>
      <c r="AB5" s="3"/>
    </row>
    <row r="6" spans="1:28" x14ac:dyDescent="0.2">
      <c r="A6" s="12" t="s">
        <v>556</v>
      </c>
      <c r="B6" s="11" t="e">
        <f>VLOOKUP(A6,'QAQC ID Reference Page'!A$2:G$10999,2,FALSE)</f>
        <v>#N/A</v>
      </c>
      <c r="C6" s="30" t="e">
        <f>VLOOKUP(A6,'QAQC ID Reference Page'!A$2:G$10999,3,FALSE)</f>
        <v>#N/A</v>
      </c>
      <c r="D6" s="12" t="e">
        <f>VLOOKUP(A6,'QAQC ID Reference Page'!A$2:G$10999,4,FALSE)</f>
        <v>#N/A</v>
      </c>
      <c r="E6" s="3" t="e">
        <f>VLOOKUP(A6,'QAQC ID Reference Page'!A$2:G$10999,5,FALSE)</f>
        <v>#N/A</v>
      </c>
      <c r="F6" s="3" t="e">
        <f>VLOOKUP(A6,'QAQC ID Reference Page'!A$2:G$10999,6,FALSE)</f>
        <v>#N/A</v>
      </c>
      <c r="G6" s="3" t="e">
        <f>VLOOKUP(A6,'QAQC ID Reference Page'!A$2:G$10999,7,FALSE)</f>
        <v>#N/A</v>
      </c>
      <c r="H6" s="3"/>
      <c r="I6" s="56">
        <v>0</v>
      </c>
      <c r="J6" s="3"/>
      <c r="K6" s="3"/>
      <c r="L6" s="3"/>
      <c r="M6" s="3"/>
      <c r="N6" s="53" t="e">
        <f t="shared" si="0"/>
        <v>#DIV/0!</v>
      </c>
      <c r="O6" s="3"/>
      <c r="P6" s="3"/>
      <c r="Q6" s="3"/>
      <c r="R6" s="53" t="e">
        <f t="shared" si="1"/>
        <v>#DIV/0!</v>
      </c>
      <c r="S6" s="3"/>
      <c r="T6" s="3"/>
      <c r="U6" s="3"/>
      <c r="V6" s="3"/>
      <c r="W6" s="3"/>
      <c r="X6" s="3"/>
      <c r="Y6" s="3"/>
      <c r="Z6" s="3"/>
      <c r="AA6" s="3"/>
      <c r="AB6" s="3"/>
    </row>
    <row r="7" spans="1:28" x14ac:dyDescent="0.2">
      <c r="A7" s="12" t="s">
        <v>207</v>
      </c>
      <c r="B7" s="11" t="str">
        <f>VLOOKUP(A7,'QAQC ID Reference Page'!A$2:G$10999,2,FALSE)</f>
        <v>OBS0520</v>
      </c>
      <c r="C7" s="30">
        <f>VLOOKUP(A7,'QAQC ID Reference Page'!A$2:G$10999,3,FALSE)</f>
        <v>43979</v>
      </c>
      <c r="D7" s="12">
        <f>VLOOKUP(A7,'QAQC ID Reference Page'!A$2:G$10999,4,FALSE)</f>
        <v>0.36180555555555555</v>
      </c>
      <c r="E7" s="3" t="str">
        <f>VLOOKUP(A7,'QAQC ID Reference Page'!A$2:G$10999,5,FALSE)</f>
        <v>BSR-S</v>
      </c>
      <c r="F7" s="3" t="str">
        <f>VLOOKUP(A7,'QAQC ID Reference Page'!A$2:G$10999,6,FALSE)</f>
        <v>BSR</v>
      </c>
      <c r="G7" s="3" t="str">
        <f>VLOOKUP(A7,'QAQC ID Reference Page'!A$2:G$10999,7,FALSE)</f>
        <v>S</v>
      </c>
      <c r="H7" s="3" t="s">
        <v>790</v>
      </c>
      <c r="I7" s="55">
        <v>7.0000000000000007E-2</v>
      </c>
      <c r="J7" s="3">
        <v>0</v>
      </c>
      <c r="K7" s="3">
        <v>105.021</v>
      </c>
      <c r="L7" s="3">
        <v>2.7E-2</v>
      </c>
      <c r="M7" s="3">
        <v>10.127599999999999</v>
      </c>
      <c r="N7" s="53">
        <f t="shared" si="0"/>
        <v>385.71428571428567</v>
      </c>
      <c r="O7" s="3">
        <v>2365.8389999999999</v>
      </c>
      <c r="P7" s="3">
        <v>0.23899999999999999</v>
      </c>
      <c r="Q7" s="3">
        <v>89.872399999999999</v>
      </c>
      <c r="R7" s="53">
        <f t="shared" si="1"/>
        <v>3414.2857142857138</v>
      </c>
      <c r="S7" s="3"/>
      <c r="T7" s="3"/>
      <c r="U7" s="3"/>
      <c r="V7" s="3"/>
      <c r="W7" s="3"/>
      <c r="X7" s="3"/>
      <c r="Y7" s="3"/>
      <c r="Z7" s="3"/>
      <c r="AA7" s="3"/>
      <c r="AB7" s="3"/>
    </row>
    <row r="8" spans="1:28" x14ac:dyDescent="0.2">
      <c r="A8" s="12" t="s">
        <v>558</v>
      </c>
      <c r="B8" s="11" t="e">
        <f>VLOOKUP(A8,'QAQC ID Reference Page'!A$2:G$10999,2,FALSE)</f>
        <v>#N/A</v>
      </c>
      <c r="C8" s="30" t="e">
        <f>VLOOKUP(A8,'QAQC ID Reference Page'!A$2:G$10999,3,FALSE)</f>
        <v>#N/A</v>
      </c>
      <c r="D8" s="12" t="e">
        <f>VLOOKUP(A8,'QAQC ID Reference Page'!A$2:G$10999,4,FALSE)</f>
        <v>#N/A</v>
      </c>
      <c r="E8" s="3" t="e">
        <f>VLOOKUP(A8,'QAQC ID Reference Page'!A$2:G$10999,5,FALSE)</f>
        <v>#N/A</v>
      </c>
      <c r="F8" s="3" t="e">
        <f>VLOOKUP(A8,'QAQC ID Reference Page'!A$2:G$10999,6,FALSE)</f>
        <v>#N/A</v>
      </c>
      <c r="G8" s="3" t="e">
        <f>VLOOKUP(A8,'QAQC ID Reference Page'!A$2:G$10999,7,FALSE)</f>
        <v>#N/A</v>
      </c>
      <c r="H8" s="3"/>
      <c r="I8" s="56">
        <v>0</v>
      </c>
      <c r="J8" s="3"/>
      <c r="K8" s="3"/>
      <c r="L8" s="3"/>
      <c r="M8" s="3"/>
      <c r="N8" s="53" t="e">
        <f t="shared" si="0"/>
        <v>#DIV/0!</v>
      </c>
      <c r="O8" s="3"/>
      <c r="P8" s="3"/>
      <c r="Q8" s="3"/>
      <c r="R8" s="53" t="e">
        <f t="shared" si="1"/>
        <v>#DIV/0!</v>
      </c>
      <c r="S8" s="3"/>
      <c r="T8" s="3"/>
      <c r="U8" s="3"/>
      <c r="V8" s="3"/>
      <c r="W8" s="3"/>
      <c r="X8" s="3"/>
      <c r="Y8" s="3"/>
      <c r="Z8" s="3"/>
      <c r="AA8" s="3"/>
      <c r="AB8" s="3"/>
    </row>
    <row r="9" spans="1:28" x14ac:dyDescent="0.2">
      <c r="A9" s="12" t="s">
        <v>210</v>
      </c>
      <c r="B9" s="11" t="str">
        <f>VLOOKUP(A9,'QAQC ID Reference Page'!A$2:G$10999,2,FALSE)</f>
        <v>OBS0520</v>
      </c>
      <c r="C9" s="30">
        <f>VLOOKUP(A9,'QAQC ID Reference Page'!A$2:G$10999,3,FALSE)</f>
        <v>43979</v>
      </c>
      <c r="D9" s="12">
        <f>VLOOKUP(A9,'QAQC ID Reference Page'!A$2:G$10999,4,FALSE)</f>
        <v>0.39583333333333331</v>
      </c>
      <c r="E9" s="3" t="str">
        <f>VLOOKUP(A9,'QAQC ID Reference Page'!A$2:G$10999,5,FALSE)</f>
        <v>WB-S</v>
      </c>
      <c r="F9" s="3" t="str">
        <f>VLOOKUP(A9,'QAQC ID Reference Page'!A$2:G$10999,6,FALSE)</f>
        <v>WB</v>
      </c>
      <c r="G9" s="3" t="str">
        <f>VLOOKUP(A9,'QAQC ID Reference Page'!A$2:G$10999,7,FALSE)</f>
        <v>S</v>
      </c>
      <c r="H9" s="3" t="s">
        <v>791</v>
      </c>
      <c r="I9" s="55">
        <v>0.1</v>
      </c>
      <c r="J9" s="3">
        <v>0</v>
      </c>
      <c r="K9" s="3">
        <v>125.739</v>
      </c>
      <c r="L9" s="3">
        <v>3.2000000000000001E-2</v>
      </c>
      <c r="M9" s="3">
        <v>10.7461</v>
      </c>
      <c r="N9" s="53">
        <f t="shared" si="0"/>
        <v>320</v>
      </c>
      <c r="O9" s="3">
        <v>2654.058</v>
      </c>
      <c r="P9" s="3">
        <v>0.26800000000000002</v>
      </c>
      <c r="Q9" s="3">
        <v>89.253900000000002</v>
      </c>
      <c r="R9" s="53">
        <f t="shared" si="1"/>
        <v>2680</v>
      </c>
      <c r="S9" s="3"/>
      <c r="T9" s="3"/>
      <c r="U9" s="3"/>
      <c r="V9" s="3"/>
      <c r="W9" s="3"/>
      <c r="X9" s="3"/>
      <c r="Y9" s="3"/>
      <c r="Z9" s="3"/>
      <c r="AA9" s="3"/>
      <c r="AB9" s="3"/>
    </row>
    <row r="10" spans="1:28" x14ac:dyDescent="0.2">
      <c r="A10" s="12" t="s">
        <v>559</v>
      </c>
      <c r="B10" s="11" t="e">
        <f>VLOOKUP(A10,'QAQC ID Reference Page'!A$2:G$10999,2,FALSE)</f>
        <v>#N/A</v>
      </c>
      <c r="C10" s="30" t="e">
        <f>VLOOKUP(A10,'QAQC ID Reference Page'!A$2:G$10999,3,FALSE)</f>
        <v>#N/A</v>
      </c>
      <c r="D10" s="12" t="e">
        <f>VLOOKUP(A10,'QAQC ID Reference Page'!A$2:G$10999,4,FALSE)</f>
        <v>#N/A</v>
      </c>
      <c r="E10" s="3" t="e">
        <f>VLOOKUP(A10,'QAQC ID Reference Page'!A$2:G$10999,5,FALSE)</f>
        <v>#N/A</v>
      </c>
      <c r="F10" s="3" t="e">
        <f>VLOOKUP(A10,'QAQC ID Reference Page'!A$2:G$10999,6,FALSE)</f>
        <v>#N/A</v>
      </c>
      <c r="G10" s="3" t="e">
        <f>VLOOKUP(A10,'QAQC ID Reference Page'!A$2:G$10999,7,FALSE)</f>
        <v>#N/A</v>
      </c>
      <c r="H10" s="3"/>
      <c r="I10" s="56">
        <v>0</v>
      </c>
      <c r="J10" s="3"/>
      <c r="K10" s="3"/>
      <c r="L10" s="3"/>
      <c r="M10" s="3"/>
      <c r="N10" s="53" t="e">
        <f t="shared" si="0"/>
        <v>#DIV/0!</v>
      </c>
      <c r="O10" s="3"/>
      <c r="P10" s="3"/>
      <c r="Q10" s="3"/>
      <c r="R10" s="53" t="e">
        <f t="shared" si="1"/>
        <v>#DIV/0!</v>
      </c>
      <c r="S10" s="3"/>
      <c r="T10" s="3"/>
      <c r="U10" s="3"/>
      <c r="V10" s="3"/>
      <c r="W10" s="3"/>
      <c r="X10" s="3"/>
      <c r="Y10" s="3"/>
      <c r="Z10" s="3"/>
      <c r="AA10" s="3"/>
      <c r="AB10" s="3"/>
    </row>
    <row r="11" spans="1:28" x14ac:dyDescent="0.2">
      <c r="A11" s="12" t="s">
        <v>213</v>
      </c>
      <c r="B11" s="11" t="str">
        <f>VLOOKUP(A11,'QAQC ID Reference Page'!A$2:G$10999,2,FALSE)</f>
        <v>OBS0520</v>
      </c>
      <c r="C11" s="30">
        <f>VLOOKUP(A11,'QAQC ID Reference Page'!A$2:G$10999,3,FALSE)</f>
        <v>43979</v>
      </c>
      <c r="D11" s="12">
        <f>VLOOKUP(A11,'QAQC ID Reference Page'!A$2:G$10999,4,FALSE)</f>
        <v>0.42152777777777778</v>
      </c>
      <c r="E11" s="3" t="str">
        <f>VLOOKUP(A11,'QAQC ID Reference Page'!A$2:G$10999,5,FALSE)</f>
        <v>E9-S</v>
      </c>
      <c r="F11" s="3" t="str">
        <f>VLOOKUP(A11,'QAQC ID Reference Page'!A$2:G$10999,6,FALSE)</f>
        <v>E9</v>
      </c>
      <c r="G11" s="3" t="str">
        <f>VLOOKUP(A11,'QAQC ID Reference Page'!A$2:G$10999,7,FALSE)</f>
        <v>S</v>
      </c>
      <c r="H11" s="3"/>
      <c r="I11" s="55">
        <v>0.15</v>
      </c>
      <c r="J11" s="3"/>
      <c r="K11" s="3"/>
      <c r="L11" s="3"/>
      <c r="M11" s="3"/>
      <c r="N11" s="53">
        <f t="shared" si="0"/>
        <v>0</v>
      </c>
      <c r="O11" s="3"/>
      <c r="P11" s="3"/>
      <c r="Q11" s="3"/>
      <c r="R11" s="53">
        <f t="shared" si="1"/>
        <v>0</v>
      </c>
      <c r="S11" s="3"/>
      <c r="T11" s="3"/>
      <c r="U11" s="3"/>
      <c r="V11" s="3"/>
      <c r="W11" s="3"/>
      <c r="X11" s="3"/>
      <c r="Y11" s="3"/>
      <c r="Z11" s="3"/>
      <c r="AA11" s="3"/>
      <c r="AB11" s="3"/>
    </row>
    <row r="12" spans="1:28" x14ac:dyDescent="0.2">
      <c r="A12" s="12" t="s">
        <v>219</v>
      </c>
      <c r="B12" s="11" t="str">
        <f>VLOOKUP(A12,'QAQC ID Reference Page'!A$2:G$10999,2,FALSE)</f>
        <v>OBS0520</v>
      </c>
      <c r="C12" s="30">
        <f>VLOOKUP(A12,'QAQC ID Reference Page'!A$2:G$10999,3,FALSE)</f>
        <v>43979</v>
      </c>
      <c r="D12" s="12">
        <f>VLOOKUP(A12,'QAQC ID Reference Page'!A$2:G$10999,4,FALSE)</f>
        <v>0.45</v>
      </c>
      <c r="E12" s="3" t="str">
        <f>VLOOKUP(A12,'QAQC ID Reference Page'!A$2:G$10999,5,FALSE)</f>
        <v>E7C-B</v>
      </c>
      <c r="F12" s="3" t="str">
        <f>VLOOKUP(A12,'QAQC ID Reference Page'!A$2:G$10999,6,FALSE)</f>
        <v>E7C</v>
      </c>
      <c r="G12" s="3" t="str">
        <f>VLOOKUP(A12,'QAQC ID Reference Page'!A$2:G$10999,7,FALSE)</f>
        <v>B</v>
      </c>
      <c r="H12" s="3"/>
      <c r="I12" s="55">
        <v>0.1</v>
      </c>
      <c r="J12" s="3"/>
      <c r="K12" s="3"/>
      <c r="L12" s="3"/>
      <c r="M12" s="3"/>
      <c r="N12" s="53">
        <f t="shared" si="0"/>
        <v>0</v>
      </c>
      <c r="O12" s="3"/>
      <c r="P12" s="3"/>
      <c r="Q12" s="3"/>
      <c r="R12" s="53">
        <f t="shared" si="1"/>
        <v>0</v>
      </c>
      <c r="S12" s="3"/>
      <c r="T12" s="3"/>
      <c r="U12" s="3"/>
      <c r="V12" s="3"/>
      <c r="W12" s="3"/>
      <c r="X12" s="3"/>
      <c r="Y12" s="3"/>
      <c r="Z12" s="3"/>
      <c r="AA12" s="3"/>
      <c r="AB12" s="3"/>
    </row>
    <row r="13" spans="1:28" x14ac:dyDescent="0.2">
      <c r="A13" s="12" t="s">
        <v>216</v>
      </c>
      <c r="B13" s="11" t="str">
        <f>VLOOKUP(A13,'QAQC ID Reference Page'!A$2:G$10999,2,FALSE)</f>
        <v>OBS0520</v>
      </c>
      <c r="C13" s="30">
        <f>VLOOKUP(A13,'QAQC ID Reference Page'!A$2:G$10999,3,FALSE)</f>
        <v>43979</v>
      </c>
      <c r="D13" s="12">
        <f>VLOOKUP(A13,'QAQC ID Reference Page'!A$2:G$10999,4,FALSE)</f>
        <v>0.45</v>
      </c>
      <c r="E13" s="3" t="str">
        <f>VLOOKUP(A13,'QAQC ID Reference Page'!A$2:G$10999,5,FALSE)</f>
        <v>E7C-S</v>
      </c>
      <c r="F13" s="3" t="str">
        <f>VLOOKUP(A13,'QAQC ID Reference Page'!A$2:G$10999,6,FALSE)</f>
        <v>E7C</v>
      </c>
      <c r="G13" s="3" t="str">
        <f>VLOOKUP(A13,'QAQC ID Reference Page'!A$2:G$10999,7,FALSE)</f>
        <v>S</v>
      </c>
      <c r="H13" s="3"/>
      <c r="I13" s="55">
        <v>0.13</v>
      </c>
      <c r="J13" s="3"/>
      <c r="K13" s="3"/>
      <c r="L13" s="3"/>
      <c r="M13" s="3"/>
      <c r="N13" s="53">
        <f t="shared" si="0"/>
        <v>0</v>
      </c>
      <c r="O13" s="3"/>
      <c r="P13" s="3"/>
      <c r="Q13" s="3"/>
      <c r="R13" s="53">
        <f t="shared" si="1"/>
        <v>0</v>
      </c>
      <c r="S13" s="3"/>
      <c r="T13" s="3"/>
      <c r="U13" s="3"/>
      <c r="V13" s="3"/>
      <c r="W13" s="3"/>
      <c r="X13" s="3"/>
      <c r="Y13" s="3"/>
      <c r="Z13" s="3"/>
      <c r="AA13" s="3"/>
      <c r="AB13" s="3"/>
    </row>
    <row r="14" spans="1:28" x14ac:dyDescent="0.2">
      <c r="A14" s="12" t="s">
        <v>560</v>
      </c>
      <c r="B14" s="11" t="e">
        <f>VLOOKUP(A14,'QAQC ID Reference Page'!A$2:G$10999,2,FALSE)</f>
        <v>#N/A</v>
      </c>
      <c r="C14" s="30" t="e">
        <f>VLOOKUP(A14,'QAQC ID Reference Page'!A$2:G$10999,3,FALSE)</f>
        <v>#N/A</v>
      </c>
      <c r="D14" s="12" t="e">
        <f>VLOOKUP(A14,'QAQC ID Reference Page'!A$2:G$10999,4,FALSE)</f>
        <v>#N/A</v>
      </c>
      <c r="E14" s="3" t="e">
        <f>VLOOKUP(A14,'QAQC ID Reference Page'!A$2:G$10999,5,FALSE)</f>
        <v>#N/A</v>
      </c>
      <c r="F14" s="3" t="e">
        <f>VLOOKUP(A14,'QAQC ID Reference Page'!A$2:G$10999,6,FALSE)</f>
        <v>#N/A</v>
      </c>
      <c r="G14" s="3" t="e">
        <f>VLOOKUP(A14,'QAQC ID Reference Page'!A$2:G$10999,7,FALSE)</f>
        <v>#N/A</v>
      </c>
      <c r="H14" s="3"/>
      <c r="I14" s="55">
        <v>0</v>
      </c>
      <c r="J14" s="3"/>
      <c r="K14" s="3"/>
      <c r="L14" s="3"/>
      <c r="M14" s="3"/>
      <c r="N14" s="53" t="e">
        <f t="shared" si="0"/>
        <v>#DIV/0!</v>
      </c>
      <c r="O14" s="3"/>
      <c r="P14" s="3"/>
      <c r="Q14" s="3"/>
      <c r="R14" s="53" t="e">
        <f t="shared" si="1"/>
        <v>#DIV/0!</v>
      </c>
      <c r="S14" s="3"/>
      <c r="T14" s="3"/>
      <c r="U14" s="3"/>
      <c r="V14" s="3"/>
      <c r="W14" s="3"/>
      <c r="X14" s="3"/>
      <c r="Y14" s="3"/>
      <c r="Z14" s="3"/>
      <c r="AA14" s="3"/>
      <c r="AB14" s="3"/>
    </row>
    <row r="15" spans="1:28" x14ac:dyDescent="0.2">
      <c r="A15" s="12" t="s">
        <v>222</v>
      </c>
      <c r="B15" s="11" t="str">
        <f>VLOOKUP(A15,'QAQC ID Reference Page'!A$2:G$10999,2,FALSE)</f>
        <v>OBS0520</v>
      </c>
      <c r="C15" s="30">
        <f>VLOOKUP(A15,'QAQC ID Reference Page'!A$2:G$10999,3,FALSE)</f>
        <v>43979</v>
      </c>
      <c r="D15" s="12">
        <f>VLOOKUP(A15,'QAQC ID Reference Page'!A$2:G$10999,4,FALSE)</f>
        <v>0.46736111111111112</v>
      </c>
      <c r="E15" s="3" t="str">
        <f>VLOOKUP(A15,'QAQC ID Reference Page'!A$2:G$10999,5,FALSE)</f>
        <v>E6-S</v>
      </c>
      <c r="F15" s="3" t="str">
        <f>VLOOKUP(A15,'QAQC ID Reference Page'!A$2:G$10999,6,FALSE)</f>
        <v>E6</v>
      </c>
      <c r="G15" s="3" t="str">
        <f>VLOOKUP(A15,'QAQC ID Reference Page'!A$2:G$10999,7,FALSE)</f>
        <v>S</v>
      </c>
      <c r="H15" s="3"/>
      <c r="I15" s="55">
        <v>0.13500000000000001</v>
      </c>
      <c r="J15" s="3"/>
      <c r="K15" s="3"/>
      <c r="L15" s="3"/>
      <c r="M15" s="3"/>
      <c r="N15" s="53">
        <f t="shared" si="0"/>
        <v>0</v>
      </c>
      <c r="O15" s="3"/>
      <c r="P15" s="3"/>
      <c r="Q15" s="3"/>
      <c r="R15" s="53">
        <f t="shared" si="1"/>
        <v>0</v>
      </c>
      <c r="S15" s="3"/>
      <c r="T15" s="3"/>
      <c r="U15" s="3"/>
      <c r="V15" s="3"/>
      <c r="W15" s="3"/>
      <c r="X15" s="3"/>
      <c r="Y15" s="3"/>
      <c r="Z15" s="3"/>
      <c r="AA15" s="3"/>
      <c r="AB15" s="3"/>
    </row>
    <row r="16" spans="1:28" x14ac:dyDescent="0.2">
      <c r="A16" s="12" t="s">
        <v>561</v>
      </c>
      <c r="B16" s="11" t="e">
        <f>VLOOKUP(A16,'QAQC ID Reference Page'!A$2:G$10999,2,FALSE)</f>
        <v>#N/A</v>
      </c>
      <c r="C16" s="30" t="e">
        <f>VLOOKUP(A16,'QAQC ID Reference Page'!A$2:G$10999,3,FALSE)</f>
        <v>#N/A</v>
      </c>
      <c r="D16" s="12" t="e">
        <f>VLOOKUP(A16,'QAQC ID Reference Page'!A$2:G$10999,4,FALSE)</f>
        <v>#N/A</v>
      </c>
      <c r="E16" s="3" t="e">
        <f>VLOOKUP(A16,'QAQC ID Reference Page'!A$2:G$10999,5,FALSE)</f>
        <v>#N/A</v>
      </c>
      <c r="F16" s="3" t="e">
        <f>VLOOKUP(A16,'QAQC ID Reference Page'!A$2:G$10999,6,FALSE)</f>
        <v>#N/A</v>
      </c>
      <c r="G16" s="3" t="e">
        <f>VLOOKUP(A16,'QAQC ID Reference Page'!A$2:G$10999,7,FALSE)</f>
        <v>#N/A</v>
      </c>
      <c r="H16" s="3" t="s">
        <v>792</v>
      </c>
      <c r="I16" s="55">
        <v>0</v>
      </c>
      <c r="J16" s="3">
        <v>0</v>
      </c>
      <c r="K16" s="3">
        <v>67.081999999999994</v>
      </c>
      <c r="L16" s="3">
        <v>1.9E-2</v>
      </c>
      <c r="M16" s="3">
        <v>10.0329</v>
      </c>
      <c r="N16" s="53" t="e">
        <f t="shared" si="0"/>
        <v>#DIV/0!</v>
      </c>
      <c r="O16" s="3">
        <v>1725.105</v>
      </c>
      <c r="P16" s="3">
        <v>0.17</v>
      </c>
      <c r="Q16" s="3">
        <v>89.967100000000002</v>
      </c>
      <c r="R16" s="53" t="e">
        <f t="shared" si="1"/>
        <v>#DIV/0!</v>
      </c>
      <c r="S16" s="3"/>
      <c r="T16" s="3"/>
      <c r="U16" s="3"/>
      <c r="V16" s="3"/>
      <c r="W16" s="3"/>
      <c r="X16" s="3"/>
      <c r="Y16" s="3"/>
      <c r="Z16" s="3"/>
      <c r="AA16" s="3"/>
      <c r="AB16" s="3"/>
    </row>
    <row r="17" spans="1:28" x14ac:dyDescent="0.2">
      <c r="A17" s="12" t="s">
        <v>225</v>
      </c>
      <c r="B17" s="11" t="str">
        <f>VLOOKUP(A17,'QAQC ID Reference Page'!A$2:G$10999,2,FALSE)</f>
        <v>OBS0520</v>
      </c>
      <c r="C17" s="30">
        <f>VLOOKUP(A17,'QAQC ID Reference Page'!A$2:G$10999,3,FALSE)</f>
        <v>43979</v>
      </c>
      <c r="D17" s="12">
        <f>VLOOKUP(A17,'QAQC ID Reference Page'!A$2:G$10999,4,FALSE)</f>
        <v>0.52430555555555558</v>
      </c>
      <c r="E17" s="3" t="str">
        <f>VLOOKUP(A17,'QAQC ID Reference Page'!A$2:G$10999,5,FALSE)</f>
        <v>C9-S</v>
      </c>
      <c r="F17" s="3" t="str">
        <f>VLOOKUP(A17,'QAQC ID Reference Page'!A$2:G$10999,6,FALSE)</f>
        <v>C9</v>
      </c>
      <c r="G17" s="3" t="str">
        <f>VLOOKUP(A17,'QAQC ID Reference Page'!A$2:G$10999,7,FALSE)</f>
        <v>S</v>
      </c>
      <c r="H17" s="3" t="s">
        <v>793</v>
      </c>
      <c r="I17" s="55">
        <v>0.1</v>
      </c>
      <c r="J17" s="3">
        <v>0</v>
      </c>
      <c r="K17" s="3">
        <v>48.073</v>
      </c>
      <c r="L17" s="3">
        <v>1.4E-2</v>
      </c>
      <c r="M17" s="3">
        <v>10.0389</v>
      </c>
      <c r="N17" s="53">
        <f t="shared" si="0"/>
        <v>139.99999999999997</v>
      </c>
      <c r="O17" s="3">
        <v>1267.596</v>
      </c>
      <c r="P17" s="3">
        <v>0.126</v>
      </c>
      <c r="Q17" s="3">
        <v>89.961100000000002</v>
      </c>
      <c r="R17" s="53">
        <f t="shared" si="1"/>
        <v>1260</v>
      </c>
      <c r="S17" s="3"/>
      <c r="T17" s="3"/>
      <c r="U17" s="3"/>
      <c r="V17" s="3"/>
      <c r="W17" s="3"/>
      <c r="X17" s="3"/>
      <c r="Y17" s="3"/>
      <c r="Z17" s="3"/>
      <c r="AA17" s="3"/>
      <c r="AB17" s="3"/>
    </row>
    <row r="18" spans="1:28" x14ac:dyDescent="0.2">
      <c r="A18" s="12" t="s">
        <v>231</v>
      </c>
      <c r="B18" s="11" t="str">
        <f>VLOOKUP(A18,'QAQC ID Reference Page'!A$2:G$10999,2,FALSE)</f>
        <v>OBS0520</v>
      </c>
      <c r="C18" s="30">
        <f>VLOOKUP(A18,'QAQC ID Reference Page'!A$2:G$10999,3,FALSE)</f>
        <v>43979</v>
      </c>
      <c r="D18" s="12">
        <f>VLOOKUP(A18,'QAQC ID Reference Page'!A$2:G$10999,4,FALSE)</f>
        <v>0.54305555555555551</v>
      </c>
      <c r="E18" s="3" t="str">
        <f>VLOOKUP(A18,'QAQC ID Reference Page'!A$2:G$10999,5,FALSE)</f>
        <v>C7C-B</v>
      </c>
      <c r="F18" s="3" t="str">
        <f>VLOOKUP(A18,'QAQC ID Reference Page'!A$2:G$10999,6,FALSE)</f>
        <v>C7C</v>
      </c>
      <c r="G18" s="3" t="str">
        <f>VLOOKUP(A18,'QAQC ID Reference Page'!A$2:G$10999,7,FALSE)</f>
        <v>B</v>
      </c>
      <c r="H18" s="3" t="s">
        <v>794</v>
      </c>
      <c r="I18" s="55">
        <v>0.15</v>
      </c>
      <c r="J18" s="3">
        <v>0</v>
      </c>
      <c r="K18" s="3">
        <v>25.106999999999999</v>
      </c>
      <c r="L18" s="3">
        <v>6.0000000000000001E-3</v>
      </c>
      <c r="M18" s="3">
        <v>3.6263999999999998</v>
      </c>
      <c r="N18" s="53">
        <f t="shared" si="0"/>
        <v>40</v>
      </c>
      <c r="O18" s="3">
        <v>1644.886</v>
      </c>
      <c r="P18" s="3">
        <v>0.16600000000000001</v>
      </c>
      <c r="Q18" s="3">
        <v>96.373599999999996</v>
      </c>
      <c r="R18" s="53">
        <f t="shared" si="1"/>
        <v>1106.6666666666667</v>
      </c>
      <c r="S18" s="3"/>
      <c r="T18" s="3"/>
      <c r="U18" s="3"/>
      <c r="V18" s="3"/>
      <c r="W18" s="3"/>
      <c r="X18" s="3"/>
      <c r="Y18" s="3"/>
      <c r="Z18" s="3"/>
      <c r="AA18" s="3"/>
      <c r="AB18" s="3"/>
    </row>
    <row r="19" spans="1:28" x14ac:dyDescent="0.2">
      <c r="A19" s="12" t="s">
        <v>228</v>
      </c>
      <c r="B19" s="11" t="str">
        <f>VLOOKUP(A19,'QAQC ID Reference Page'!A$2:G$10999,2,FALSE)</f>
        <v>OBS0520</v>
      </c>
      <c r="C19" s="30">
        <f>VLOOKUP(A19,'QAQC ID Reference Page'!A$2:G$10999,3,FALSE)</f>
        <v>43979</v>
      </c>
      <c r="D19" s="12">
        <f>VLOOKUP(A19,'QAQC ID Reference Page'!A$2:G$10999,4,FALSE)</f>
        <v>0.54305555555555551</v>
      </c>
      <c r="E19" s="3" t="str">
        <f>VLOOKUP(A19,'QAQC ID Reference Page'!A$2:G$10999,5,FALSE)</f>
        <v>C7C-S</v>
      </c>
      <c r="F19" s="3" t="str">
        <f>VLOOKUP(A19,'QAQC ID Reference Page'!A$2:G$10999,6,FALSE)</f>
        <v>C7C</v>
      </c>
      <c r="G19" s="3" t="str">
        <f>VLOOKUP(A19,'QAQC ID Reference Page'!A$2:G$10999,7,FALSE)</f>
        <v>S</v>
      </c>
      <c r="H19" s="3" t="s">
        <v>795</v>
      </c>
      <c r="I19" s="55">
        <v>0.15</v>
      </c>
      <c r="J19" s="3">
        <v>0</v>
      </c>
      <c r="K19" s="3">
        <v>53.133000000000003</v>
      </c>
      <c r="L19" s="3">
        <v>1.4999999999999999E-2</v>
      </c>
      <c r="M19" s="3">
        <v>10.3955</v>
      </c>
      <c r="N19" s="53">
        <f t="shared" si="0"/>
        <v>100</v>
      </c>
      <c r="O19" s="3">
        <v>1334.92</v>
      </c>
      <c r="P19" s="3">
        <v>0.13200000000000001</v>
      </c>
      <c r="Q19" s="3">
        <v>89.604500000000002</v>
      </c>
      <c r="R19" s="53">
        <f t="shared" si="1"/>
        <v>880.00000000000011</v>
      </c>
      <c r="S19" s="3"/>
      <c r="T19" s="3"/>
      <c r="U19" s="3"/>
      <c r="V19" s="3"/>
      <c r="W19" s="3"/>
      <c r="X19" s="3"/>
      <c r="Y19" s="3"/>
      <c r="Z19" s="3"/>
      <c r="AA19" s="3"/>
      <c r="AB19" s="3"/>
    </row>
    <row r="20" spans="1:28" x14ac:dyDescent="0.2">
      <c r="A20" s="12" t="s">
        <v>236</v>
      </c>
      <c r="B20" s="11" t="str">
        <f>VLOOKUP(A20,'QAQC ID Reference Page'!A$2:G$10999,2,FALSE)</f>
        <v>OBS0520</v>
      </c>
      <c r="C20" s="30">
        <f>VLOOKUP(A20,'QAQC ID Reference Page'!A$2:G$10999,3,FALSE)</f>
        <v>43979</v>
      </c>
      <c r="D20" s="12">
        <f>VLOOKUP(A20,'QAQC ID Reference Page'!A$2:G$10999,4,FALSE)</f>
        <v>0.56458333333333333</v>
      </c>
      <c r="E20" s="3" t="str">
        <f>VLOOKUP(A20,'QAQC ID Reference Page'!A$2:G$10999,5,FALSE)</f>
        <v>C5-1-B</v>
      </c>
      <c r="F20" s="3" t="str">
        <f>VLOOKUP(A20,'QAQC ID Reference Page'!A$2:G$10999,6,FALSE)</f>
        <v>C5-1</v>
      </c>
      <c r="G20" s="3" t="str">
        <f>VLOOKUP(A20,'QAQC ID Reference Page'!A$2:G$10999,7,FALSE)</f>
        <v>B</v>
      </c>
      <c r="H20" s="3" t="s">
        <v>796</v>
      </c>
      <c r="I20" s="55">
        <v>0.15</v>
      </c>
      <c r="J20" s="3">
        <v>0</v>
      </c>
      <c r="K20" s="3">
        <v>67.019000000000005</v>
      </c>
      <c r="L20" s="3">
        <v>1.7000000000000001E-2</v>
      </c>
      <c r="M20" s="3">
        <v>9.3093000000000004</v>
      </c>
      <c r="N20" s="53">
        <f t="shared" si="0"/>
        <v>113.33333333333334</v>
      </c>
      <c r="O20" s="3">
        <v>1649.636</v>
      </c>
      <c r="P20" s="3">
        <v>0.16600000000000001</v>
      </c>
      <c r="Q20" s="3">
        <v>90.690700000000007</v>
      </c>
      <c r="R20" s="53">
        <f t="shared" si="1"/>
        <v>1106.6666666666667</v>
      </c>
      <c r="S20" s="3"/>
      <c r="T20" s="3"/>
      <c r="U20" s="3"/>
      <c r="V20" s="3"/>
      <c r="W20" s="3"/>
      <c r="X20" s="3"/>
      <c r="Y20" s="3"/>
      <c r="Z20" s="3"/>
      <c r="AA20" s="3"/>
      <c r="AB20" s="3"/>
    </row>
    <row r="21" spans="1:28" x14ac:dyDescent="0.2">
      <c r="A21" s="12" t="s">
        <v>233</v>
      </c>
      <c r="B21" s="11" t="str">
        <f>VLOOKUP(A21,'QAQC ID Reference Page'!A$2:G$10999,2,FALSE)</f>
        <v>OBS0520</v>
      </c>
      <c r="C21" s="30">
        <f>VLOOKUP(A21,'QAQC ID Reference Page'!A$2:G$10999,3,FALSE)</f>
        <v>43979</v>
      </c>
      <c r="D21" s="12">
        <f>VLOOKUP(A21,'QAQC ID Reference Page'!A$2:G$10999,4,FALSE)</f>
        <v>0.56458333333333333</v>
      </c>
      <c r="E21" s="3" t="str">
        <f>VLOOKUP(A21,'QAQC ID Reference Page'!A$2:G$10999,5,FALSE)</f>
        <v>C5-1-S</v>
      </c>
      <c r="F21" s="3" t="str">
        <f>VLOOKUP(A21,'QAQC ID Reference Page'!A$2:G$10999,6,FALSE)</f>
        <v>C5-1</v>
      </c>
      <c r="G21" s="3" t="str">
        <f>VLOOKUP(A21,'QAQC ID Reference Page'!A$2:G$10999,7,FALSE)</f>
        <v>S</v>
      </c>
      <c r="H21" s="3" t="s">
        <v>797</v>
      </c>
      <c r="I21" s="55">
        <v>7.1999999999999995E-2</v>
      </c>
      <c r="J21" s="3">
        <v>0</v>
      </c>
      <c r="K21" s="3">
        <v>62.152999999999999</v>
      </c>
      <c r="L21" s="3">
        <v>1.6E-2</v>
      </c>
      <c r="M21" s="3">
        <v>8.8765999999999998</v>
      </c>
      <c r="N21" s="53">
        <f t="shared" si="0"/>
        <v>222.22222222222223</v>
      </c>
      <c r="O21" s="3">
        <v>1610.2570000000001</v>
      </c>
      <c r="P21" s="3">
        <v>0.16200000000000001</v>
      </c>
      <c r="Q21" s="3">
        <v>91.123400000000004</v>
      </c>
      <c r="R21" s="53">
        <f t="shared" si="1"/>
        <v>2250.0000000000005</v>
      </c>
      <c r="S21" s="3"/>
      <c r="T21" s="3"/>
      <c r="U21" s="3"/>
      <c r="V21" s="3"/>
      <c r="W21" s="3"/>
      <c r="X21" s="3"/>
      <c r="Y21" s="3"/>
      <c r="Z21" s="3"/>
      <c r="AA21" s="3"/>
      <c r="AB21" s="3"/>
    </row>
    <row r="22" spans="1:28" x14ac:dyDescent="0.2">
      <c r="A22" s="12" t="s">
        <v>563</v>
      </c>
      <c r="B22" s="11" t="e">
        <f>VLOOKUP(A22,'QAQC ID Reference Page'!A$2:G$10999,2,FALSE)</f>
        <v>#N/A</v>
      </c>
      <c r="C22" s="30" t="e">
        <f>VLOOKUP(A22,'QAQC ID Reference Page'!A$2:G$10999,3,FALSE)</f>
        <v>#N/A</v>
      </c>
      <c r="D22" s="12" t="e">
        <f>VLOOKUP(A22,'QAQC ID Reference Page'!A$2:G$10999,4,FALSE)</f>
        <v>#N/A</v>
      </c>
      <c r="E22" s="3" t="e">
        <f>VLOOKUP(A22,'QAQC ID Reference Page'!A$2:G$10999,5,FALSE)</f>
        <v>#N/A</v>
      </c>
      <c r="F22" s="3" t="e">
        <f>VLOOKUP(A22,'QAQC ID Reference Page'!A$2:G$10999,6,FALSE)</f>
        <v>#N/A</v>
      </c>
      <c r="G22" s="3" t="e">
        <f>VLOOKUP(A22,'QAQC ID Reference Page'!A$2:G$10999,7,FALSE)</f>
        <v>#N/A</v>
      </c>
      <c r="H22" s="3" t="s">
        <v>798</v>
      </c>
      <c r="I22" s="55">
        <v>0</v>
      </c>
      <c r="J22" s="3">
        <v>0</v>
      </c>
      <c r="K22" s="3">
        <v>65.617999999999995</v>
      </c>
      <c r="L22" s="3">
        <v>1.7000000000000001E-2</v>
      </c>
      <c r="M22" s="3">
        <v>8.7787000000000006</v>
      </c>
      <c r="N22" s="53" t="e">
        <f t="shared" si="0"/>
        <v>#DIV/0!</v>
      </c>
      <c r="O22" s="3">
        <v>1722.2439999999999</v>
      </c>
      <c r="P22" s="3">
        <v>0.17399999999999999</v>
      </c>
      <c r="Q22" s="3">
        <v>91.221299999999999</v>
      </c>
      <c r="R22" s="53" t="e">
        <f t="shared" si="1"/>
        <v>#DIV/0!</v>
      </c>
      <c r="S22" s="3"/>
      <c r="T22" s="3"/>
      <c r="U22" s="3"/>
      <c r="V22" s="3"/>
      <c r="W22" s="3"/>
      <c r="X22" s="3"/>
      <c r="Y22" s="3"/>
      <c r="Z22" s="3"/>
      <c r="AA22" s="3"/>
      <c r="AB22" s="3"/>
    </row>
    <row r="23" spans="1:28" x14ac:dyDescent="0.2">
      <c r="A23" s="12" t="s">
        <v>238</v>
      </c>
      <c r="B23" s="11" t="str">
        <f>VLOOKUP(A23,'QAQC ID Reference Page'!A$2:G$10999,2,FALSE)</f>
        <v>OBS0520</v>
      </c>
      <c r="C23" s="30">
        <f>VLOOKUP(A23,'QAQC ID Reference Page'!A$2:G$10999,3,FALSE)</f>
        <v>43979</v>
      </c>
      <c r="D23" s="12">
        <f>VLOOKUP(A23,'QAQC ID Reference Page'!A$2:G$10999,4,FALSE)</f>
        <v>0.57708333333333328</v>
      </c>
      <c r="E23" s="3" t="str">
        <f>VLOOKUP(A23,'QAQC ID Reference Page'!A$2:G$10999,5,FALSE)</f>
        <v>C4-S</v>
      </c>
      <c r="F23" s="3" t="str">
        <f>VLOOKUP(A23,'QAQC ID Reference Page'!A$2:G$10999,6,FALSE)</f>
        <v>C4</v>
      </c>
      <c r="G23" s="3" t="str">
        <f>VLOOKUP(A23,'QAQC ID Reference Page'!A$2:G$10999,7,FALSE)</f>
        <v>S</v>
      </c>
      <c r="H23" s="3" t="s">
        <v>799</v>
      </c>
      <c r="I23" s="55">
        <v>0.1</v>
      </c>
      <c r="J23" s="3">
        <v>0</v>
      </c>
      <c r="K23" s="3">
        <v>45.975999999999999</v>
      </c>
      <c r="L23" s="3">
        <v>1.2E-2</v>
      </c>
      <c r="M23" s="3">
        <v>7.1622000000000003</v>
      </c>
      <c r="N23" s="53">
        <f t="shared" si="0"/>
        <v>120</v>
      </c>
      <c r="O23" s="3">
        <v>1495.68</v>
      </c>
      <c r="P23" s="3">
        <v>0.151</v>
      </c>
      <c r="Q23" s="3">
        <v>92.837800000000001</v>
      </c>
      <c r="R23" s="53">
        <f t="shared" si="1"/>
        <v>1509.9999999999998</v>
      </c>
      <c r="S23" s="3"/>
      <c r="T23" s="3"/>
      <c r="U23" s="3"/>
      <c r="V23" s="3"/>
      <c r="W23" s="3"/>
      <c r="X23" s="3"/>
      <c r="Y23" s="3"/>
      <c r="Z23" s="3"/>
      <c r="AA23" s="3"/>
      <c r="AB23" s="3"/>
    </row>
    <row r="24" spans="1:28" x14ac:dyDescent="0.2">
      <c r="A24" s="12" t="s">
        <v>564</v>
      </c>
      <c r="B24" s="11" t="e">
        <f>VLOOKUP(A24,'QAQC ID Reference Page'!A$2:G$10999,2,FALSE)</f>
        <v>#N/A</v>
      </c>
      <c r="C24" s="30" t="e">
        <f>VLOOKUP(A24,'QAQC ID Reference Page'!A$2:G$10999,3,FALSE)</f>
        <v>#N/A</v>
      </c>
      <c r="D24" s="12" t="e">
        <f>VLOOKUP(A24,'QAQC ID Reference Page'!A$2:G$10999,4,FALSE)</f>
        <v>#N/A</v>
      </c>
      <c r="E24" s="3" t="e">
        <f>VLOOKUP(A24,'QAQC ID Reference Page'!A$2:G$10999,5,FALSE)</f>
        <v>#N/A</v>
      </c>
      <c r="F24" s="3" t="e">
        <f>VLOOKUP(A24,'QAQC ID Reference Page'!A$2:G$10999,6,FALSE)</f>
        <v>#N/A</v>
      </c>
      <c r="G24" s="3" t="e">
        <f>VLOOKUP(A24,'QAQC ID Reference Page'!A$2:G$10999,7,FALSE)</f>
        <v>#N/A</v>
      </c>
      <c r="H24" s="3" t="s">
        <v>800</v>
      </c>
      <c r="I24" s="55">
        <v>0</v>
      </c>
      <c r="J24" s="3">
        <v>0</v>
      </c>
      <c r="K24" s="3">
        <v>57.27</v>
      </c>
      <c r="L24" s="3">
        <v>1.4999999999999999E-2</v>
      </c>
      <c r="M24" s="3">
        <v>7.0468000000000002</v>
      </c>
      <c r="N24" s="53" t="e">
        <f t="shared" si="0"/>
        <v>#DIV/0!</v>
      </c>
      <c r="O24" s="3">
        <v>1903.857</v>
      </c>
      <c r="P24" s="3">
        <v>0.192</v>
      </c>
      <c r="Q24" s="3">
        <v>92.953199999999995</v>
      </c>
      <c r="R24" s="53" t="e">
        <f t="shared" si="1"/>
        <v>#DIV/0!</v>
      </c>
      <c r="S24" s="3"/>
      <c r="T24" s="3"/>
      <c r="U24" s="3"/>
      <c r="V24" s="3"/>
      <c r="W24" s="3"/>
      <c r="X24" s="3"/>
      <c r="Y24" s="3"/>
      <c r="Z24" s="3"/>
      <c r="AA24" s="3"/>
      <c r="AB24" s="3"/>
    </row>
    <row r="25" spans="1:28" x14ac:dyDescent="0.2">
      <c r="A25" s="12" t="s">
        <v>241</v>
      </c>
      <c r="B25" s="11" t="str">
        <f>VLOOKUP(A25,'QAQC ID Reference Page'!A$2:G$10999,2,FALSE)</f>
        <v>OBS0520</v>
      </c>
      <c r="C25" s="30">
        <f>VLOOKUP(A25,'QAQC ID Reference Page'!A$2:G$10999,3,FALSE)</f>
        <v>43979</v>
      </c>
      <c r="D25" s="12">
        <f>VLOOKUP(A25,'QAQC ID Reference Page'!A$2:G$10999,4,FALSE)</f>
        <v>0.58819444444444446</v>
      </c>
      <c r="E25" s="3" t="str">
        <f>VLOOKUP(A25,'QAQC ID Reference Page'!A$2:G$10999,5,FALSE)</f>
        <v>WFR-S</v>
      </c>
      <c r="F25" s="3" t="str">
        <f>VLOOKUP(A25,'QAQC ID Reference Page'!A$2:G$10999,6,FALSE)</f>
        <v>WFR</v>
      </c>
      <c r="G25" s="3" t="str">
        <f>VLOOKUP(A25,'QAQC ID Reference Page'!A$2:G$10999,7,FALSE)</f>
        <v>S</v>
      </c>
      <c r="H25" s="3"/>
      <c r="I25" s="55">
        <v>0.1</v>
      </c>
      <c r="J25" s="3"/>
      <c r="K25" s="3"/>
      <c r="L25" s="3"/>
      <c r="M25" s="3"/>
      <c r="N25" s="53">
        <f t="shared" si="0"/>
        <v>0</v>
      </c>
      <c r="O25" s="3"/>
      <c r="P25" s="3"/>
      <c r="Q25" s="3"/>
      <c r="R25" s="53">
        <f t="shared" si="1"/>
        <v>0</v>
      </c>
      <c r="S25" s="3"/>
      <c r="T25" s="3"/>
      <c r="U25" s="3"/>
      <c r="V25" s="3"/>
      <c r="W25" s="3"/>
      <c r="X25" s="3"/>
      <c r="Y25" s="3"/>
      <c r="Z25" s="3"/>
      <c r="AA25" s="3"/>
      <c r="AB25" s="3"/>
    </row>
    <row r="26" spans="1:28" x14ac:dyDescent="0.2">
      <c r="A26" s="12" t="s">
        <v>565</v>
      </c>
      <c r="B26" s="11" t="e">
        <f>VLOOKUP(A26,'QAQC ID Reference Page'!A$2:G$10999,2,FALSE)</f>
        <v>#N/A</v>
      </c>
      <c r="C26" s="30" t="e">
        <f>VLOOKUP(A26,'QAQC ID Reference Page'!A$2:G$10999,3,FALSE)</f>
        <v>#N/A</v>
      </c>
      <c r="D26" s="12" t="e">
        <f>VLOOKUP(A26,'QAQC ID Reference Page'!A$2:G$10999,4,FALSE)</f>
        <v>#N/A</v>
      </c>
      <c r="E26" s="3" t="e">
        <f>VLOOKUP(A26,'QAQC ID Reference Page'!A$2:G$10999,5,FALSE)</f>
        <v>#N/A</v>
      </c>
      <c r="F26" s="3" t="e">
        <f>VLOOKUP(A26,'QAQC ID Reference Page'!A$2:G$10999,6,FALSE)</f>
        <v>#N/A</v>
      </c>
      <c r="G26" s="3" t="e">
        <f>VLOOKUP(A26,'QAQC ID Reference Page'!A$2:G$10999,7,FALSE)</f>
        <v>#N/A</v>
      </c>
      <c r="H26" s="3"/>
      <c r="I26" s="55">
        <v>0</v>
      </c>
      <c r="J26" s="3"/>
      <c r="K26" s="3"/>
      <c r="L26" s="3"/>
      <c r="M26" s="3"/>
      <c r="N26" s="53" t="e">
        <f t="shared" si="0"/>
        <v>#DIV/0!</v>
      </c>
      <c r="O26" s="3"/>
      <c r="P26" s="3"/>
      <c r="Q26" s="3"/>
      <c r="R26" s="53" t="e">
        <f t="shared" si="1"/>
        <v>#DIV/0!</v>
      </c>
      <c r="S26" s="3"/>
      <c r="T26" s="3"/>
      <c r="U26" s="3"/>
      <c r="V26" s="3"/>
      <c r="W26" s="3"/>
      <c r="X26" s="3"/>
      <c r="Y26" s="3"/>
      <c r="Z26" s="3"/>
      <c r="AA26" s="3"/>
      <c r="AB26" s="3"/>
    </row>
    <row r="27" spans="1:28" x14ac:dyDescent="0.2">
      <c r="A27" s="12" t="s">
        <v>244</v>
      </c>
      <c r="B27" s="11" t="str">
        <f>VLOOKUP(A27,'QAQC ID Reference Page'!A$2:G$10999,2,FALSE)</f>
        <v>OBS0520</v>
      </c>
      <c r="C27" s="30">
        <f>VLOOKUP(A27,'QAQC ID Reference Page'!A$2:G$10999,3,FALSE)</f>
        <v>43979</v>
      </c>
      <c r="D27" s="12">
        <f>VLOOKUP(A27,'QAQC ID Reference Page'!A$2:G$10999,4,FALSE)</f>
        <v>0.60347222222222219</v>
      </c>
      <c r="E27" s="3" t="str">
        <f>VLOOKUP(A27,'QAQC ID Reference Page'!A$2:G$10999,5,FALSE)</f>
        <v>BLB-S</v>
      </c>
      <c r="F27" s="3" t="str">
        <f>VLOOKUP(A27,'QAQC ID Reference Page'!A$2:G$10999,6,FALSE)</f>
        <v>BLB</v>
      </c>
      <c r="G27" s="3" t="str">
        <f>VLOOKUP(A27,'QAQC ID Reference Page'!A$2:G$10999,7,FALSE)</f>
        <v>S</v>
      </c>
      <c r="H27" s="3" t="s">
        <v>801</v>
      </c>
      <c r="I27" s="55">
        <v>0.1</v>
      </c>
      <c r="J27" s="3">
        <v>0</v>
      </c>
      <c r="K27" s="3">
        <v>39.637999999999998</v>
      </c>
      <c r="L27" s="3">
        <v>0.01</v>
      </c>
      <c r="M27" s="3">
        <v>6.8051000000000004</v>
      </c>
      <c r="N27" s="53">
        <f t="shared" si="0"/>
        <v>99.999999999999986</v>
      </c>
      <c r="O27" s="3">
        <v>1357.546</v>
      </c>
      <c r="P27" s="3">
        <v>0.13700000000000001</v>
      </c>
      <c r="Q27" s="3">
        <v>93.194900000000004</v>
      </c>
      <c r="R27" s="53">
        <f t="shared" si="1"/>
        <v>1370</v>
      </c>
      <c r="S27" s="3"/>
      <c r="T27" s="3"/>
      <c r="U27" s="3"/>
      <c r="V27" s="3"/>
      <c r="W27" s="3"/>
      <c r="X27" s="3"/>
      <c r="Y27" s="3"/>
      <c r="Z27" s="3"/>
      <c r="AA27" s="3"/>
      <c r="AB27" s="3"/>
    </row>
    <row r="28" spans="1:28" x14ac:dyDescent="0.2">
      <c r="A28" s="12" t="s">
        <v>566</v>
      </c>
      <c r="B28" s="11" t="e">
        <f>VLOOKUP(A28,'QAQC ID Reference Page'!A$2:G$10999,2,FALSE)</f>
        <v>#N/A</v>
      </c>
      <c r="C28" s="30" t="e">
        <f>VLOOKUP(A28,'QAQC ID Reference Page'!A$2:G$10999,3,FALSE)</f>
        <v>#N/A</v>
      </c>
      <c r="D28" s="12" t="e">
        <f>VLOOKUP(A28,'QAQC ID Reference Page'!A$2:G$10999,4,FALSE)</f>
        <v>#N/A</v>
      </c>
      <c r="E28" s="3" t="e">
        <f>VLOOKUP(A28,'QAQC ID Reference Page'!A$2:G$10999,5,FALSE)</f>
        <v>#N/A</v>
      </c>
      <c r="F28" s="3" t="e">
        <f>VLOOKUP(A28,'QAQC ID Reference Page'!A$2:G$10999,6,FALSE)</f>
        <v>#N/A</v>
      </c>
      <c r="G28" s="3" t="e">
        <f>VLOOKUP(A28,'QAQC ID Reference Page'!A$2:G$10999,7,FALSE)</f>
        <v>#N/A</v>
      </c>
      <c r="H28" s="3"/>
      <c r="I28" s="55">
        <v>0</v>
      </c>
      <c r="J28" s="3"/>
      <c r="K28" s="3"/>
      <c r="L28" s="3"/>
      <c r="M28" s="3"/>
      <c r="N28" s="53" t="e">
        <f t="shared" si="0"/>
        <v>#DIV/0!</v>
      </c>
      <c r="O28" s="3"/>
      <c r="P28" s="3"/>
      <c r="Q28" s="3"/>
      <c r="R28" s="53" t="e">
        <f t="shared" si="1"/>
        <v>#DIV/0!</v>
      </c>
      <c r="S28" s="3"/>
      <c r="T28" s="3"/>
      <c r="U28" s="3"/>
      <c r="V28" s="3"/>
      <c r="W28" s="3"/>
      <c r="X28" s="3"/>
      <c r="Y28" s="3"/>
      <c r="Z28" s="3"/>
      <c r="AA28" s="3"/>
      <c r="AB28" s="3"/>
    </row>
    <row r="29" spans="1:28" x14ac:dyDescent="0.2">
      <c r="A29" s="12" t="s">
        <v>247</v>
      </c>
      <c r="B29" s="11" t="str">
        <f>VLOOKUP(A29,'QAQC ID Reference Page'!A$2:G$10999,2,FALSE)</f>
        <v>OBS0520</v>
      </c>
      <c r="C29" s="30">
        <f>VLOOKUP(A29,'QAQC ID Reference Page'!A$2:G$10999,3,FALSE)</f>
        <v>43979</v>
      </c>
      <c r="D29" s="12">
        <f>VLOOKUP(A29,'QAQC ID Reference Page'!A$2:G$10999,4,FALSE)</f>
        <v>0.62152777777777779</v>
      </c>
      <c r="E29" s="3" t="str">
        <f>VLOOKUP(A29,'QAQC ID Reference Page'!A$2:G$10999,5,FALSE)</f>
        <v>E1-S</v>
      </c>
      <c r="F29" s="3" t="str">
        <f>VLOOKUP(A29,'QAQC ID Reference Page'!A$2:G$10999,6,FALSE)</f>
        <v>E1</v>
      </c>
      <c r="G29" s="3" t="str">
        <f>VLOOKUP(A29,'QAQC ID Reference Page'!A$2:G$10999,7,FALSE)</f>
        <v>S</v>
      </c>
      <c r="H29" s="3" t="s">
        <v>802</v>
      </c>
      <c r="I29" s="57">
        <v>0</v>
      </c>
      <c r="J29" s="3">
        <v>0</v>
      </c>
      <c r="K29" s="3">
        <v>31.914000000000001</v>
      </c>
      <c r="L29" s="3">
        <v>0.01</v>
      </c>
      <c r="M29" s="3">
        <v>9.4922000000000004</v>
      </c>
      <c r="N29" s="53" t="e">
        <f t="shared" si="0"/>
        <v>#DIV/0!</v>
      </c>
      <c r="O29" s="3">
        <v>936.63300000000004</v>
      </c>
      <c r="P29" s="3">
        <v>9.4E-2</v>
      </c>
      <c r="Q29" s="3">
        <v>90.507800000000003</v>
      </c>
      <c r="R29" s="53" t="e">
        <f t="shared" si="1"/>
        <v>#DIV/0!</v>
      </c>
      <c r="S29" s="3"/>
      <c r="T29" s="3"/>
      <c r="U29" s="3"/>
      <c r="V29" s="3"/>
      <c r="W29" s="3"/>
      <c r="X29" s="3"/>
      <c r="Y29" s="3"/>
      <c r="Z29" s="3"/>
      <c r="AA29" s="3"/>
      <c r="AB29" s="3"/>
    </row>
    <row r="30" spans="1:28" x14ac:dyDescent="0.2">
      <c r="A30" s="12" t="s">
        <v>567</v>
      </c>
      <c r="B30" s="11" t="e">
        <f>VLOOKUP(A30,'QAQC ID Reference Page'!A$2:G$10999,2,FALSE)</f>
        <v>#N/A</v>
      </c>
      <c r="C30" s="30" t="e">
        <f>VLOOKUP(A30,'QAQC ID Reference Page'!A$2:G$10999,3,FALSE)</f>
        <v>#N/A</v>
      </c>
      <c r="D30" s="12" t="e">
        <f>VLOOKUP(A30,'QAQC ID Reference Page'!A$2:G$10999,4,FALSE)</f>
        <v>#N/A</v>
      </c>
      <c r="E30" s="3" t="e">
        <f>VLOOKUP(A30,'QAQC ID Reference Page'!A$2:G$10999,5,FALSE)</f>
        <v>#N/A</v>
      </c>
      <c r="F30" s="3" t="e">
        <f>VLOOKUP(A30,'QAQC ID Reference Page'!A$2:G$10999,6,FALSE)</f>
        <v>#N/A</v>
      </c>
      <c r="G30" s="3" t="e">
        <f>VLOOKUP(A30,'QAQC ID Reference Page'!A$2:G$10999,7,FALSE)</f>
        <v>#N/A</v>
      </c>
      <c r="H30" s="3"/>
      <c r="I30" s="55">
        <v>0</v>
      </c>
      <c r="J30" s="3"/>
      <c r="K30" s="3"/>
      <c r="L30" s="3"/>
      <c r="M30" s="3"/>
      <c r="N30" s="53" t="e">
        <f t="shared" si="0"/>
        <v>#DIV/0!</v>
      </c>
      <c r="O30" s="3"/>
      <c r="P30" s="3"/>
      <c r="Q30" s="3"/>
      <c r="R30" s="53" t="e">
        <f t="shared" si="1"/>
        <v>#DIV/0!</v>
      </c>
      <c r="S30" s="3"/>
      <c r="T30" s="3"/>
      <c r="U30" s="3"/>
      <c r="V30" s="3"/>
      <c r="W30" s="3"/>
      <c r="X30" s="3"/>
      <c r="Y30" s="3"/>
      <c r="Z30" s="3"/>
      <c r="AA30" s="3"/>
      <c r="AB30" s="3"/>
    </row>
    <row r="31" spans="1:28" x14ac:dyDescent="0.2">
      <c r="A31" s="12" t="s">
        <v>250</v>
      </c>
      <c r="B31" s="11" t="str">
        <f>VLOOKUP(A31,'QAQC ID Reference Page'!A$2:G$10999,2,FALSE)</f>
        <v>OBS0520</v>
      </c>
      <c r="C31" s="30">
        <f>VLOOKUP(A31,'QAQC ID Reference Page'!A$2:G$10999,3,FALSE)</f>
        <v>43979</v>
      </c>
      <c r="D31" s="12">
        <f>VLOOKUP(A31,'QAQC ID Reference Page'!A$2:G$10999,4,FALSE)</f>
        <v>0.63124999999999998</v>
      </c>
      <c r="E31" s="3" t="str">
        <f>VLOOKUP(A31,'QAQC ID Reference Page'!A$2:G$10999,5,FALSE)</f>
        <v>D1-S</v>
      </c>
      <c r="F31" s="3" t="str">
        <f>VLOOKUP(A31,'QAQC ID Reference Page'!A$2:G$10999,6,FALSE)</f>
        <v>D1</v>
      </c>
      <c r="G31" s="3" t="str">
        <f>VLOOKUP(A31,'QAQC ID Reference Page'!A$2:G$10999,7,FALSE)</f>
        <v>S</v>
      </c>
      <c r="H31" s="3" t="s">
        <v>803</v>
      </c>
      <c r="I31" s="55">
        <v>0.1</v>
      </c>
      <c r="J31" s="3">
        <v>0</v>
      </c>
      <c r="K31" s="3">
        <v>24.978999999999999</v>
      </c>
      <c r="L31" s="3">
        <v>6.0000000000000001E-3</v>
      </c>
      <c r="M31" s="3">
        <v>3.6968999999999999</v>
      </c>
      <c r="N31" s="53">
        <f t="shared" si="0"/>
        <v>60</v>
      </c>
      <c r="O31" s="3">
        <v>1603.82</v>
      </c>
      <c r="P31" s="3">
        <v>0.16200000000000001</v>
      </c>
      <c r="Q31" s="3">
        <v>96.303100000000001</v>
      </c>
      <c r="R31" s="53">
        <f t="shared" si="1"/>
        <v>1619.9999999999998</v>
      </c>
      <c r="S31" s="3"/>
      <c r="T31" s="3"/>
      <c r="U31" s="3"/>
      <c r="V31" s="3"/>
      <c r="W31" s="3"/>
      <c r="X31" s="3"/>
      <c r="Y31" s="3"/>
      <c r="Z31" s="3"/>
      <c r="AA31" s="3"/>
      <c r="AB31" s="3"/>
    </row>
    <row r="32" spans="1:28" x14ac:dyDescent="0.2">
      <c r="A32" s="12" t="s">
        <v>256</v>
      </c>
      <c r="B32" s="11" t="str">
        <f>VLOOKUP(A32,'QAQC ID Reference Page'!A$2:G$10999,2,FALSE)</f>
        <v>OBS0520</v>
      </c>
      <c r="C32" s="30">
        <f>VLOOKUP(A32,'QAQC ID Reference Page'!A$2:G$10999,3,FALSE)</f>
        <v>43979</v>
      </c>
      <c r="D32" s="12">
        <f>VLOOKUP(A32,'QAQC ID Reference Page'!A$2:G$10999,4,FALSE)</f>
        <v>0.64097222222222228</v>
      </c>
      <c r="E32" s="3" t="str">
        <f>VLOOKUP(A32,'QAQC ID Reference Page'!A$2:G$10999,5,FALSE)</f>
        <v>C1-B</v>
      </c>
      <c r="F32" s="3" t="str">
        <f>VLOOKUP(A32,'QAQC ID Reference Page'!A$2:G$10999,6,FALSE)</f>
        <v>C1</v>
      </c>
      <c r="G32" s="3" t="str">
        <f>VLOOKUP(A32,'QAQC ID Reference Page'!A$2:G$10999,7,FALSE)</f>
        <v>B</v>
      </c>
      <c r="H32" s="3" t="s">
        <v>804</v>
      </c>
      <c r="I32" s="55">
        <v>0.1</v>
      </c>
      <c r="J32" s="3">
        <v>0</v>
      </c>
      <c r="K32" s="3">
        <v>27.681999999999999</v>
      </c>
      <c r="L32" s="3">
        <v>7.0000000000000001E-3</v>
      </c>
      <c r="M32" s="3">
        <v>4.8978999999999999</v>
      </c>
      <c r="N32" s="53">
        <f t="shared" si="0"/>
        <v>69.999999999999986</v>
      </c>
      <c r="O32" s="3">
        <v>1329.7349999999999</v>
      </c>
      <c r="P32" s="3">
        <v>0.13400000000000001</v>
      </c>
      <c r="Q32" s="3">
        <v>95.102099999999993</v>
      </c>
      <c r="R32" s="53">
        <f t="shared" si="1"/>
        <v>1340</v>
      </c>
      <c r="S32" s="3"/>
      <c r="T32" s="3"/>
      <c r="U32" s="3"/>
      <c r="V32" s="3"/>
      <c r="W32" s="3"/>
      <c r="X32" s="3"/>
      <c r="Y32" s="3"/>
      <c r="Z32" s="3"/>
      <c r="AA32" s="3"/>
      <c r="AB32" s="3"/>
    </row>
    <row r="33" spans="1:28" x14ac:dyDescent="0.2">
      <c r="A33" s="12" t="s">
        <v>253</v>
      </c>
      <c r="B33" s="11" t="str">
        <f>VLOOKUP(A33,'QAQC ID Reference Page'!A$2:G$10999,2,FALSE)</f>
        <v>OBS0520</v>
      </c>
      <c r="C33" s="30">
        <f>VLOOKUP(A33,'QAQC ID Reference Page'!A$2:G$10999,3,FALSE)</f>
        <v>43979</v>
      </c>
      <c r="D33" s="12">
        <f>VLOOKUP(A33,'QAQC ID Reference Page'!A$2:G$10999,4,FALSE)</f>
        <v>0.64097222222222228</v>
      </c>
      <c r="E33" s="3" t="str">
        <f>VLOOKUP(A33,'QAQC ID Reference Page'!A$2:G$10999,5,FALSE)</f>
        <v>C1-S</v>
      </c>
      <c r="F33" s="3" t="str">
        <f>VLOOKUP(A33,'QAQC ID Reference Page'!A$2:G$10999,6,FALSE)</f>
        <v>C1</v>
      </c>
      <c r="G33" s="3" t="str">
        <f>VLOOKUP(A33,'QAQC ID Reference Page'!A$2:G$10999,7,FALSE)</f>
        <v>S</v>
      </c>
      <c r="H33" s="3" t="s">
        <v>805</v>
      </c>
      <c r="I33" s="55">
        <v>0.15</v>
      </c>
      <c r="J33" s="3">
        <v>0</v>
      </c>
      <c r="K33" s="3">
        <v>21.187999999999999</v>
      </c>
      <c r="L33" s="3">
        <v>5.0000000000000001E-3</v>
      </c>
      <c r="M33" s="3">
        <v>3.6886999999999999</v>
      </c>
      <c r="N33" s="53">
        <f t="shared" si="0"/>
        <v>33.333333333333336</v>
      </c>
      <c r="O33" s="3">
        <v>1353.5519999999999</v>
      </c>
      <c r="P33" s="3">
        <v>0.13700000000000001</v>
      </c>
      <c r="Q33" s="3">
        <v>96.311300000000003</v>
      </c>
      <c r="R33" s="53">
        <f t="shared" si="1"/>
        <v>913.33333333333348</v>
      </c>
      <c r="S33" s="3"/>
      <c r="T33" s="3"/>
      <c r="U33" s="3"/>
      <c r="V33" s="3"/>
      <c r="W33" s="3"/>
      <c r="X33" s="3"/>
      <c r="Y33" s="3"/>
      <c r="Z33" s="3"/>
      <c r="AA33" s="3"/>
      <c r="AB33" s="3"/>
    </row>
    <row r="34" spans="1:28" x14ac:dyDescent="0.2">
      <c r="A34" s="12" t="s">
        <v>568</v>
      </c>
      <c r="B34" s="11" t="e">
        <f>VLOOKUP(A34,'QAQC ID Reference Page'!A$2:G$10999,2,FALSE)</f>
        <v>#N/A</v>
      </c>
      <c r="C34" s="30" t="e">
        <f>VLOOKUP(A34,'QAQC ID Reference Page'!A$2:G$10999,3,FALSE)</f>
        <v>#N/A</v>
      </c>
      <c r="D34" s="12" t="e">
        <f>VLOOKUP(A34,'QAQC ID Reference Page'!A$2:G$10999,4,FALSE)</f>
        <v>#N/A</v>
      </c>
      <c r="E34" s="3" t="e">
        <f>VLOOKUP(A34,'QAQC ID Reference Page'!A$2:G$10999,5,FALSE)</f>
        <v>#N/A</v>
      </c>
      <c r="F34" s="3" t="e">
        <f>VLOOKUP(A34,'QAQC ID Reference Page'!A$2:G$10999,6,FALSE)</f>
        <v>#N/A</v>
      </c>
      <c r="G34" s="3" t="e">
        <f>VLOOKUP(A34,'QAQC ID Reference Page'!A$2:G$10999,7,FALSE)</f>
        <v>#N/A</v>
      </c>
      <c r="H34" s="3"/>
      <c r="I34" s="55">
        <v>0</v>
      </c>
      <c r="J34" s="3"/>
      <c r="K34" s="3"/>
      <c r="L34" s="3"/>
      <c r="M34" s="3"/>
      <c r="N34" s="53" t="e">
        <f t="shared" si="0"/>
        <v>#DIV/0!</v>
      </c>
      <c r="O34" s="3"/>
      <c r="P34" s="3"/>
      <c r="Q34" s="3"/>
      <c r="R34" s="53" t="e">
        <f t="shared" si="1"/>
        <v>#DIV/0!</v>
      </c>
      <c r="S34" s="3"/>
      <c r="T34" s="3"/>
      <c r="U34" s="3"/>
      <c r="V34" s="3"/>
      <c r="W34" s="3"/>
      <c r="X34" s="3"/>
      <c r="Y34" s="3"/>
      <c r="Z34" s="3"/>
      <c r="AA34" s="3"/>
      <c r="AB34" s="3"/>
    </row>
    <row r="35" spans="1:28" x14ac:dyDescent="0.2">
      <c r="A35" s="12" t="s">
        <v>258</v>
      </c>
      <c r="B35" s="11" t="str">
        <f>VLOOKUP(A35,'QAQC ID Reference Page'!A$2:G$10999,2,FALSE)</f>
        <v>OBS0520</v>
      </c>
      <c r="C35" s="30">
        <f>VLOOKUP(A35,'QAQC ID Reference Page'!A$2:G$10999,3,FALSE)</f>
        <v>43979</v>
      </c>
      <c r="D35" s="12">
        <f>VLOOKUP(A35,'QAQC ID Reference Page'!A$2:G$10999,4,FALSE)</f>
        <v>0.65208333333333335</v>
      </c>
      <c r="E35" s="3" t="str">
        <f>VLOOKUP(A35,'QAQC ID Reference Page'!A$2:G$10999,5,FALSE)</f>
        <v>B1-S</v>
      </c>
      <c r="F35" s="3" t="str">
        <f>VLOOKUP(A35,'QAQC ID Reference Page'!A$2:G$10999,6,FALSE)</f>
        <v>B1</v>
      </c>
      <c r="G35" s="3" t="str">
        <f>VLOOKUP(A35,'QAQC ID Reference Page'!A$2:G$10999,7,FALSE)</f>
        <v>S</v>
      </c>
      <c r="H35" s="3" t="s">
        <v>806</v>
      </c>
      <c r="I35" s="55">
        <v>0.16</v>
      </c>
      <c r="J35" s="3">
        <v>0</v>
      </c>
      <c r="K35" s="3">
        <v>28.760999999999999</v>
      </c>
      <c r="L35" s="3">
        <v>7.0000000000000001E-3</v>
      </c>
      <c r="M35" s="3">
        <v>4.8038999999999996</v>
      </c>
      <c r="N35" s="53">
        <f t="shared" si="0"/>
        <v>43.75</v>
      </c>
      <c r="O35" s="3">
        <v>1412.0250000000001</v>
      </c>
      <c r="P35" s="3">
        <v>0.14199999999999999</v>
      </c>
      <c r="Q35" s="3">
        <v>95.196100000000001</v>
      </c>
      <c r="R35" s="53">
        <f t="shared" si="1"/>
        <v>887.5</v>
      </c>
      <c r="S35" s="3"/>
      <c r="T35" s="3"/>
      <c r="U35" s="3"/>
      <c r="V35" s="3"/>
      <c r="W35" s="3"/>
      <c r="X35" s="3"/>
      <c r="Y35" s="3"/>
      <c r="Z35" s="3"/>
      <c r="AA35" s="3"/>
      <c r="AB35" s="3"/>
    </row>
    <row r="36" spans="1:28" x14ac:dyDescent="0.2">
      <c r="A36" s="12" t="s">
        <v>569</v>
      </c>
      <c r="B36" s="11" t="e">
        <f>VLOOKUP(A36,'QAQC ID Reference Page'!A$2:G$10999,2,FALSE)</f>
        <v>#N/A</v>
      </c>
      <c r="C36" s="30" t="e">
        <f>VLOOKUP(A36,'QAQC ID Reference Page'!A$2:G$10999,3,FALSE)</f>
        <v>#N/A</v>
      </c>
      <c r="D36" s="12" t="e">
        <f>VLOOKUP(A36,'QAQC ID Reference Page'!A$2:G$10999,4,FALSE)</f>
        <v>#N/A</v>
      </c>
      <c r="E36" s="3" t="e">
        <f>VLOOKUP(A36,'QAQC ID Reference Page'!A$2:G$10999,5,FALSE)</f>
        <v>#N/A</v>
      </c>
      <c r="F36" s="3" t="e">
        <f>VLOOKUP(A36,'QAQC ID Reference Page'!A$2:G$10999,6,FALSE)</f>
        <v>#N/A</v>
      </c>
      <c r="G36" s="3" t="e">
        <f>VLOOKUP(A36,'QAQC ID Reference Page'!A$2:G$10999,7,FALSE)</f>
        <v>#N/A</v>
      </c>
      <c r="H36" s="3"/>
      <c r="I36" s="55">
        <v>0</v>
      </c>
      <c r="J36" s="3"/>
      <c r="K36" s="3"/>
      <c r="L36" s="3"/>
      <c r="M36" s="3"/>
      <c r="N36" s="53" t="e">
        <f t="shared" si="0"/>
        <v>#DIV/0!</v>
      </c>
      <c r="O36" s="3"/>
      <c r="P36" s="3"/>
      <c r="Q36" s="3"/>
      <c r="R36" s="53" t="e">
        <f t="shared" si="1"/>
        <v>#DIV/0!</v>
      </c>
      <c r="S36" s="3"/>
      <c r="T36" s="3"/>
      <c r="U36" s="3"/>
      <c r="V36" s="3"/>
      <c r="W36" s="3"/>
      <c r="X36" s="3"/>
      <c r="Y36" s="3"/>
      <c r="Z36" s="3"/>
      <c r="AA36" s="3"/>
      <c r="AB36" s="3"/>
    </row>
    <row r="37" spans="1:28" x14ac:dyDescent="0.2">
      <c r="A37" s="12" t="s">
        <v>261</v>
      </c>
      <c r="B37" s="11" t="str">
        <f>VLOOKUP(A37,'QAQC ID Reference Page'!A$2:G$10999,2,FALSE)</f>
        <v>OBS0520</v>
      </c>
      <c r="C37" s="30">
        <f>VLOOKUP(A37,'QAQC ID Reference Page'!A$2:G$10999,3,FALSE)</f>
        <v>43979</v>
      </c>
      <c r="D37" s="12">
        <f>VLOOKUP(A37,'QAQC ID Reference Page'!A$2:G$10999,4,FALSE)</f>
        <v>0.68819444444444444</v>
      </c>
      <c r="E37" s="3" t="str">
        <f>VLOOKUP(A37,'QAQC ID Reference Page'!A$2:G$10999,5,FALSE)</f>
        <v>B4-S</v>
      </c>
      <c r="F37" s="3" t="str">
        <f>VLOOKUP(A37,'QAQC ID Reference Page'!A$2:G$10999,6,FALSE)</f>
        <v>B4</v>
      </c>
      <c r="G37" s="3" t="str">
        <f>VLOOKUP(A37,'QAQC ID Reference Page'!A$2:G$10999,7,FALSE)</f>
        <v>S</v>
      </c>
      <c r="H37" s="3" t="s">
        <v>807</v>
      </c>
      <c r="I37" s="55">
        <v>0.1</v>
      </c>
      <c r="J37" s="3">
        <v>0</v>
      </c>
      <c r="K37" s="3">
        <v>37.543999999999997</v>
      </c>
      <c r="L37" s="3">
        <v>8.9999999999999993E-3</v>
      </c>
      <c r="M37" s="3">
        <v>6.8148999999999997</v>
      </c>
      <c r="N37" s="53">
        <f t="shared" si="0"/>
        <v>89.999999999999986</v>
      </c>
      <c r="O37" s="3">
        <v>1281.952</v>
      </c>
      <c r="P37" s="3">
        <v>0.129</v>
      </c>
      <c r="Q37" s="3">
        <v>93.185100000000006</v>
      </c>
      <c r="R37" s="53">
        <f t="shared" si="1"/>
        <v>1290</v>
      </c>
      <c r="S37" s="3"/>
      <c r="T37" s="3"/>
      <c r="U37" s="3"/>
      <c r="V37" s="3"/>
      <c r="W37" s="3"/>
      <c r="X37" s="3"/>
      <c r="Y37" s="3"/>
      <c r="Z37" s="3"/>
      <c r="AA37" s="3"/>
      <c r="AB37" s="3"/>
    </row>
    <row r="38" spans="1:28" x14ac:dyDescent="0.2">
      <c r="A38" s="12" t="s">
        <v>570</v>
      </c>
      <c r="B38" s="11" t="e">
        <f>VLOOKUP(A38,'QAQC ID Reference Page'!A$2:G$10999,2,FALSE)</f>
        <v>#N/A</v>
      </c>
      <c r="C38" s="30" t="e">
        <f>VLOOKUP(A38,'QAQC ID Reference Page'!A$2:G$10999,3,FALSE)</f>
        <v>#N/A</v>
      </c>
      <c r="D38" s="12" t="e">
        <f>VLOOKUP(A38,'QAQC ID Reference Page'!A$2:G$10999,4,FALSE)</f>
        <v>#N/A</v>
      </c>
      <c r="E38" s="3" t="e">
        <f>VLOOKUP(A38,'QAQC ID Reference Page'!A$2:G$10999,5,FALSE)</f>
        <v>#N/A</v>
      </c>
      <c r="F38" s="3" t="e">
        <f>VLOOKUP(A38,'QAQC ID Reference Page'!A$2:G$10999,6,FALSE)</f>
        <v>#N/A</v>
      </c>
      <c r="G38" s="3" t="e">
        <f>VLOOKUP(A38,'QAQC ID Reference Page'!A$2:G$10999,7,FALSE)</f>
        <v>#N/A</v>
      </c>
      <c r="H38" s="3"/>
      <c r="I38" s="55">
        <v>0</v>
      </c>
      <c r="J38" s="3"/>
      <c r="K38" s="3"/>
      <c r="L38" s="3"/>
      <c r="M38" s="3"/>
      <c r="N38" s="53" t="e">
        <f t="shared" si="0"/>
        <v>#DIV/0!</v>
      </c>
      <c r="O38" s="3"/>
      <c r="P38" s="3"/>
      <c r="Q38" s="3"/>
      <c r="R38" s="53" t="e">
        <f t="shared" si="1"/>
        <v>#DIV/0!</v>
      </c>
      <c r="S38" s="3"/>
      <c r="T38" s="3"/>
      <c r="U38" s="3"/>
      <c r="V38" s="3"/>
      <c r="W38" s="3"/>
      <c r="X38" s="3"/>
      <c r="Y38" s="3"/>
      <c r="Z38" s="3"/>
      <c r="AA38" s="3"/>
      <c r="AB38" s="3"/>
    </row>
    <row r="39" spans="1:28" x14ac:dyDescent="0.2">
      <c r="A39" s="12" t="s">
        <v>264</v>
      </c>
      <c r="B39" s="11" t="str">
        <f>VLOOKUP(A39,'QAQC ID Reference Page'!A$2:G$10999,2,FALSE)</f>
        <v>OBS0520</v>
      </c>
      <c r="C39" s="30">
        <f>VLOOKUP(A39,'QAQC ID Reference Page'!A$2:G$10999,3,FALSE)</f>
        <v>43986</v>
      </c>
      <c r="D39" s="12">
        <f>VLOOKUP(A39,'QAQC ID Reference Page'!A$2:G$10999,4,FALSE)</f>
        <v>0.34722222222222221</v>
      </c>
      <c r="E39" s="3">
        <f>VLOOKUP(A39,'QAQC ID Reference Page'!A$2:G$10999,5,FALSE)</f>
        <v>1005</v>
      </c>
      <c r="F39" s="3" t="str">
        <f>VLOOKUP(A39,'QAQC ID Reference Page'!A$2:G$10999,6,FALSE)</f>
        <v>G9</v>
      </c>
      <c r="G39" s="3" t="str">
        <f>VLOOKUP(A39,'QAQC ID Reference Page'!A$2:G$10999,7,FALSE)</f>
        <v>S</v>
      </c>
      <c r="H39" s="3" t="s">
        <v>808</v>
      </c>
      <c r="I39" s="55">
        <v>0.1</v>
      </c>
      <c r="J39" s="3">
        <v>0</v>
      </c>
      <c r="K39" s="3">
        <v>77.358000000000004</v>
      </c>
      <c r="L39" s="3">
        <v>0.02</v>
      </c>
      <c r="M39" s="3">
        <v>14.996600000000001</v>
      </c>
      <c r="N39" s="53">
        <f t="shared" si="0"/>
        <v>199.99999999999997</v>
      </c>
      <c r="O39" s="3">
        <v>1249.922</v>
      </c>
      <c r="P39" s="3">
        <v>0.112</v>
      </c>
      <c r="Q39" s="3">
        <v>85.003399999999999</v>
      </c>
      <c r="R39" s="53">
        <f t="shared" si="1"/>
        <v>1119.9999999999998</v>
      </c>
      <c r="S39" s="3"/>
      <c r="T39" s="3"/>
      <c r="U39" s="3"/>
      <c r="V39" s="3"/>
      <c r="W39" s="3"/>
      <c r="X39" s="3"/>
      <c r="Y39" s="3"/>
      <c r="Z39" s="3"/>
      <c r="AA39" s="3"/>
      <c r="AB39" s="3"/>
    </row>
    <row r="40" spans="1:28" x14ac:dyDescent="0.2">
      <c r="A40" s="12" t="s">
        <v>268</v>
      </c>
      <c r="B40" s="11" t="str">
        <f>VLOOKUP(A40,'QAQC ID Reference Page'!A$2:G$10999,2,FALSE)</f>
        <v>OBS0520</v>
      </c>
      <c r="C40" s="30">
        <f>VLOOKUP(A40,'QAQC ID Reference Page'!A$2:G$10999,3,FALSE)</f>
        <v>43986</v>
      </c>
      <c r="D40" s="12">
        <f>VLOOKUP(A40,'QAQC ID Reference Page'!A$2:G$10999,4,FALSE)</f>
        <v>0.37152777777777779</v>
      </c>
      <c r="E40" s="3">
        <f>VLOOKUP(A40,'QAQC ID Reference Page'!A$2:G$10999,5,FALSE)</f>
        <v>1018</v>
      </c>
      <c r="F40" s="3" t="str">
        <f>VLOOKUP(A40,'QAQC ID Reference Page'!A$2:G$10999,6,FALSE)</f>
        <v>I9</v>
      </c>
      <c r="G40" s="3" t="str">
        <f>VLOOKUP(A40,'QAQC ID Reference Page'!A$2:G$10999,7,FALSE)</f>
        <v>B</v>
      </c>
      <c r="H40" s="3" t="s">
        <v>809</v>
      </c>
      <c r="I40" s="55">
        <v>0.1</v>
      </c>
      <c r="J40" s="3">
        <v>0</v>
      </c>
      <c r="K40" s="3">
        <v>95.230999999999995</v>
      </c>
      <c r="L40" s="3">
        <v>2.5000000000000001E-2</v>
      </c>
      <c r="M40" s="3">
        <v>13.459099999999999</v>
      </c>
      <c r="N40" s="53">
        <f t="shared" si="0"/>
        <v>250</v>
      </c>
      <c r="O40" s="3">
        <v>1752.558</v>
      </c>
      <c r="P40" s="3">
        <v>0.158</v>
      </c>
      <c r="Q40" s="3">
        <v>86.540899999999993</v>
      </c>
      <c r="R40" s="53">
        <f t="shared" si="1"/>
        <v>1579.9999999999998</v>
      </c>
      <c r="S40" s="3"/>
      <c r="T40" s="3"/>
      <c r="U40" s="3"/>
      <c r="V40" s="3"/>
      <c r="W40" s="3"/>
      <c r="X40" s="3"/>
      <c r="Y40" s="3"/>
      <c r="Z40" s="3"/>
      <c r="AA40" s="3"/>
      <c r="AB40" s="3"/>
    </row>
    <row r="41" spans="1:28" x14ac:dyDescent="0.2">
      <c r="A41" s="12" t="s">
        <v>266</v>
      </c>
      <c r="B41" s="11" t="str">
        <f>VLOOKUP(A41,'QAQC ID Reference Page'!A$2:G$10999,2,FALSE)</f>
        <v>OBS0520</v>
      </c>
      <c r="C41" s="30">
        <f>VLOOKUP(A41,'QAQC ID Reference Page'!A$2:G$10999,3,FALSE)</f>
        <v>43986</v>
      </c>
      <c r="D41" s="12">
        <f>VLOOKUP(A41,'QAQC ID Reference Page'!A$2:G$10999,4,FALSE)</f>
        <v>0.37152777777777779</v>
      </c>
      <c r="E41" s="3">
        <f>VLOOKUP(A41,'QAQC ID Reference Page'!A$2:G$10999,5,FALSE)</f>
        <v>1012</v>
      </c>
      <c r="F41" s="3" t="str">
        <f>VLOOKUP(A41,'QAQC ID Reference Page'!A$2:G$10999,6,FALSE)</f>
        <v>I9</v>
      </c>
      <c r="G41" s="3" t="str">
        <f>VLOOKUP(A41,'QAQC ID Reference Page'!A$2:G$10999,7,FALSE)</f>
        <v>S</v>
      </c>
      <c r="H41" s="3" t="s">
        <v>810</v>
      </c>
      <c r="I41" s="55">
        <v>0.1</v>
      </c>
      <c r="J41" s="3">
        <v>0</v>
      </c>
      <c r="K41" s="3">
        <v>49.679000000000002</v>
      </c>
      <c r="L41" s="3">
        <v>1.2E-2</v>
      </c>
      <c r="M41" s="3">
        <v>11.7911</v>
      </c>
      <c r="N41" s="53">
        <f t="shared" si="0"/>
        <v>120</v>
      </c>
      <c r="O41" s="3">
        <v>1036.4870000000001</v>
      </c>
      <c r="P41" s="3">
        <v>9.2999999999999999E-2</v>
      </c>
      <c r="Q41" s="3">
        <v>88.2089</v>
      </c>
      <c r="R41" s="53">
        <f t="shared" si="1"/>
        <v>929.99999999999989</v>
      </c>
      <c r="S41" s="3"/>
      <c r="T41" s="3"/>
      <c r="U41" s="3"/>
      <c r="V41" s="3"/>
      <c r="W41" s="3"/>
      <c r="X41" s="3"/>
      <c r="Y41" s="3"/>
      <c r="Z41" s="3"/>
      <c r="AA41" s="3"/>
      <c r="AB41" s="3"/>
    </row>
    <row r="42" spans="1:28" x14ac:dyDescent="0.2">
      <c r="A42" s="12" t="s">
        <v>571</v>
      </c>
      <c r="B42" s="11" t="e">
        <f>VLOOKUP(A42,'QAQC ID Reference Page'!A$2:G$10999,2,FALSE)</f>
        <v>#N/A</v>
      </c>
      <c r="C42" s="30" t="e">
        <f>VLOOKUP(A42,'QAQC ID Reference Page'!A$2:G$10999,3,FALSE)</f>
        <v>#N/A</v>
      </c>
      <c r="D42" s="12" t="e">
        <f>VLOOKUP(A42,'QAQC ID Reference Page'!A$2:G$10999,4,FALSE)</f>
        <v>#N/A</v>
      </c>
      <c r="E42" s="3" t="e">
        <f>VLOOKUP(A42,'QAQC ID Reference Page'!A$2:G$10999,5,FALSE)</f>
        <v>#N/A</v>
      </c>
      <c r="F42" s="3" t="e">
        <f>VLOOKUP(A42,'QAQC ID Reference Page'!A$2:G$10999,6,FALSE)</f>
        <v>#N/A</v>
      </c>
      <c r="G42" s="3" t="e">
        <f>VLOOKUP(A42,'QAQC ID Reference Page'!A$2:G$10999,7,FALSE)</f>
        <v>#N/A</v>
      </c>
      <c r="H42" s="3"/>
      <c r="I42" s="55">
        <v>0</v>
      </c>
      <c r="J42" s="3"/>
      <c r="K42" s="3"/>
      <c r="L42" s="3"/>
      <c r="M42" s="3"/>
      <c r="N42" s="53" t="e">
        <f t="shared" si="0"/>
        <v>#DIV/0!</v>
      </c>
      <c r="O42" s="3"/>
      <c r="P42" s="3"/>
      <c r="Q42" s="3"/>
      <c r="R42" s="53" t="e">
        <f t="shared" si="1"/>
        <v>#DIV/0!</v>
      </c>
      <c r="S42" s="3"/>
      <c r="T42" s="3"/>
      <c r="U42" s="3"/>
      <c r="V42" s="3"/>
      <c r="W42" s="3"/>
      <c r="X42" s="3"/>
      <c r="Y42" s="3"/>
      <c r="Z42" s="3"/>
      <c r="AA42" s="3"/>
      <c r="AB42" s="3"/>
    </row>
    <row r="43" spans="1:28" x14ac:dyDescent="0.2">
      <c r="A43" s="12" t="s">
        <v>269</v>
      </c>
      <c r="B43" s="11" t="str">
        <f>VLOOKUP(A43,'QAQC ID Reference Page'!A$2:G$10999,2,FALSE)</f>
        <v>OBS0520</v>
      </c>
      <c r="C43" s="30">
        <f>VLOOKUP(A43,'QAQC ID Reference Page'!A$2:G$10999,3,FALSE)</f>
        <v>43986</v>
      </c>
      <c r="D43" s="12">
        <f>VLOOKUP(A43,'QAQC ID Reference Page'!A$2:G$10999,4,FALSE)</f>
        <v>0.39027777777777778</v>
      </c>
      <c r="E43" s="3">
        <f>VLOOKUP(A43,'QAQC ID Reference Page'!A$2:G$10999,5,FALSE)</f>
        <v>1013</v>
      </c>
      <c r="F43" s="3" t="str">
        <f>VLOOKUP(A43,'QAQC ID Reference Page'!A$2:G$10999,6,FALSE)</f>
        <v>BR</v>
      </c>
      <c r="G43" s="3" t="str">
        <f>VLOOKUP(A43,'QAQC ID Reference Page'!A$2:G$10999,7,FALSE)</f>
        <v>S</v>
      </c>
      <c r="H43" s="3" t="s">
        <v>811</v>
      </c>
      <c r="I43" s="55">
        <v>0.1</v>
      </c>
      <c r="J43" s="3">
        <v>0</v>
      </c>
      <c r="K43" s="3">
        <v>49.529000000000003</v>
      </c>
      <c r="L43" s="3">
        <v>1.2E-2</v>
      </c>
      <c r="M43" s="3">
        <v>12.9391</v>
      </c>
      <c r="N43" s="53">
        <f t="shared" si="0"/>
        <v>120</v>
      </c>
      <c r="O43" s="3">
        <v>929.83500000000004</v>
      </c>
      <c r="P43" s="3">
        <v>8.3000000000000004E-2</v>
      </c>
      <c r="Q43" s="3">
        <v>87.060900000000004</v>
      </c>
      <c r="R43" s="53">
        <f t="shared" si="1"/>
        <v>830</v>
      </c>
      <c r="S43" s="3"/>
      <c r="T43" s="3"/>
      <c r="U43" s="3"/>
      <c r="V43" s="3"/>
      <c r="W43" s="3"/>
      <c r="X43" s="3"/>
      <c r="Y43" s="3"/>
      <c r="Z43" s="3"/>
      <c r="AA43" s="3"/>
      <c r="AB43" s="3"/>
    </row>
    <row r="44" spans="1:28" x14ac:dyDescent="0.2">
      <c r="A44" s="12" t="s">
        <v>572</v>
      </c>
      <c r="B44" s="11" t="e">
        <f>VLOOKUP(A44,'QAQC ID Reference Page'!A$2:G$10999,2,FALSE)</f>
        <v>#N/A</v>
      </c>
      <c r="C44" s="30" t="e">
        <f>VLOOKUP(A44,'QAQC ID Reference Page'!A$2:G$10999,3,FALSE)</f>
        <v>#N/A</v>
      </c>
      <c r="D44" s="12" t="e">
        <f>VLOOKUP(A44,'QAQC ID Reference Page'!A$2:G$10999,4,FALSE)</f>
        <v>#N/A</v>
      </c>
      <c r="E44" s="3" t="e">
        <f>VLOOKUP(A44,'QAQC ID Reference Page'!A$2:G$10999,5,FALSE)</f>
        <v>#N/A</v>
      </c>
      <c r="F44" s="3" t="e">
        <f>VLOOKUP(A44,'QAQC ID Reference Page'!A$2:G$10999,6,FALSE)</f>
        <v>#N/A</v>
      </c>
      <c r="G44" s="3" t="e">
        <f>VLOOKUP(A44,'QAQC ID Reference Page'!A$2:G$10999,7,FALSE)</f>
        <v>#N/A</v>
      </c>
      <c r="H44" s="3"/>
      <c r="I44" s="55">
        <v>0</v>
      </c>
      <c r="J44" s="3"/>
      <c r="K44" s="3"/>
      <c r="L44" s="3"/>
      <c r="M44" s="3"/>
      <c r="N44" s="53" t="e">
        <f t="shared" si="0"/>
        <v>#DIV/0!</v>
      </c>
      <c r="O44" s="3"/>
      <c r="P44" s="3"/>
      <c r="Q44" s="3"/>
      <c r="R44" s="53" t="e">
        <f t="shared" si="1"/>
        <v>#DIV/0!</v>
      </c>
      <c r="S44" s="3"/>
      <c r="T44" s="3"/>
      <c r="U44" s="3"/>
      <c r="V44" s="3"/>
      <c r="W44" s="3"/>
      <c r="X44" s="3"/>
      <c r="Y44" s="3"/>
      <c r="Z44" s="3"/>
      <c r="AA44" s="3"/>
      <c r="AB44" s="3"/>
    </row>
    <row r="45" spans="1:28" x14ac:dyDescent="0.2">
      <c r="A45" s="12" t="s">
        <v>271</v>
      </c>
      <c r="B45" s="11" t="str">
        <f>VLOOKUP(A45,'QAQC ID Reference Page'!A$2:G$10999,2,FALSE)</f>
        <v>OBS0520</v>
      </c>
      <c r="C45" s="30">
        <f>VLOOKUP(A45,'QAQC ID Reference Page'!A$2:G$10999,3,FALSE)</f>
        <v>43986</v>
      </c>
      <c r="D45" s="12">
        <f>VLOOKUP(A45,'QAQC ID Reference Page'!A$2:G$10999,4,FALSE)</f>
        <v>0.40208333333333335</v>
      </c>
      <c r="E45" s="3">
        <f>VLOOKUP(A45,'QAQC ID Reference Page'!A$2:G$10999,5,FALSE)</f>
        <v>1016</v>
      </c>
      <c r="F45" s="3" t="str">
        <f>VLOOKUP(A45,'QAQC ID Reference Page'!A$2:G$10999,6,FALSE)</f>
        <v>TR-UP</v>
      </c>
      <c r="G45" s="3" t="str">
        <f>VLOOKUP(A45,'QAQC ID Reference Page'!A$2:G$10999,7,FALSE)</f>
        <v>S</v>
      </c>
      <c r="H45" s="3" t="s">
        <v>812</v>
      </c>
      <c r="I45" s="55">
        <v>0.1</v>
      </c>
      <c r="J45" s="3">
        <v>0</v>
      </c>
      <c r="K45" s="3">
        <v>58.932000000000002</v>
      </c>
      <c r="L45" s="3">
        <v>1.4999999999999999E-2</v>
      </c>
      <c r="M45" s="3">
        <v>12.554600000000001</v>
      </c>
      <c r="N45" s="53">
        <f t="shared" si="0"/>
        <v>150</v>
      </c>
      <c r="O45" s="3">
        <v>1155.721</v>
      </c>
      <c r="P45" s="3">
        <v>0.104</v>
      </c>
      <c r="Q45" s="3">
        <v>87.445400000000006</v>
      </c>
      <c r="R45" s="53">
        <f t="shared" si="1"/>
        <v>1039.9999999999998</v>
      </c>
      <c r="S45" s="3"/>
      <c r="T45" s="3"/>
      <c r="U45" s="3"/>
      <c r="V45" s="3"/>
      <c r="W45" s="3"/>
      <c r="X45" s="3"/>
      <c r="Y45" s="3"/>
      <c r="Z45" s="3"/>
      <c r="AA45" s="3"/>
      <c r="AB45" s="3"/>
    </row>
    <row r="46" spans="1:28" x14ac:dyDescent="0.2">
      <c r="A46" s="12" t="s">
        <v>275</v>
      </c>
      <c r="B46" s="11" t="str">
        <f>VLOOKUP(A46,'QAQC ID Reference Page'!A$2:G$10999,2,FALSE)</f>
        <v>OBS0520</v>
      </c>
      <c r="C46" s="30">
        <f>VLOOKUP(A46,'QAQC ID Reference Page'!A$2:G$10999,3,FALSE)</f>
        <v>43986</v>
      </c>
      <c r="D46" s="12">
        <f>VLOOKUP(A46,'QAQC ID Reference Page'!A$2:G$10999,4,FALSE)</f>
        <v>0.44513888888888886</v>
      </c>
      <c r="E46" s="3">
        <f>VLOOKUP(A46,'QAQC ID Reference Page'!A$2:G$10999,5,FALSE)</f>
        <v>1019</v>
      </c>
      <c r="F46" s="3" t="str">
        <f>VLOOKUP(A46,'QAQC ID Reference Page'!A$2:G$10999,6,FALSE)</f>
        <v>I7C</v>
      </c>
      <c r="G46" s="3" t="str">
        <f>VLOOKUP(A46,'QAQC ID Reference Page'!A$2:G$10999,7,FALSE)</f>
        <v>B</v>
      </c>
      <c r="H46" s="3" t="s">
        <v>813</v>
      </c>
      <c r="I46" s="55">
        <v>0.1</v>
      </c>
      <c r="J46" s="3">
        <v>0</v>
      </c>
      <c r="K46" s="3">
        <v>120.273</v>
      </c>
      <c r="L46" s="3">
        <v>3.1E-2</v>
      </c>
      <c r="M46" s="3">
        <v>15.5579</v>
      </c>
      <c r="N46" s="53">
        <f t="shared" si="0"/>
        <v>310</v>
      </c>
      <c r="O46" s="3">
        <v>1879.4829999999999</v>
      </c>
      <c r="P46" s="3">
        <v>0.17</v>
      </c>
      <c r="Q46" s="3">
        <v>84.442099999999996</v>
      </c>
      <c r="R46" s="53">
        <f t="shared" si="1"/>
        <v>1700</v>
      </c>
      <c r="S46" s="3"/>
      <c r="T46" s="3"/>
      <c r="U46" s="3"/>
      <c r="V46" s="3"/>
      <c r="W46" s="3"/>
      <c r="X46" s="3"/>
      <c r="Y46" s="3"/>
      <c r="Z46" s="3"/>
      <c r="AA46" s="3"/>
      <c r="AB46" s="3"/>
    </row>
    <row r="47" spans="1:28" x14ac:dyDescent="0.2">
      <c r="A47" s="12" t="s">
        <v>273</v>
      </c>
      <c r="B47" s="11" t="str">
        <f>VLOOKUP(A47,'QAQC ID Reference Page'!A$2:G$10999,2,FALSE)</f>
        <v>OBS0520</v>
      </c>
      <c r="C47" s="30">
        <f>VLOOKUP(A47,'QAQC ID Reference Page'!A$2:G$10999,3,FALSE)</f>
        <v>43986</v>
      </c>
      <c r="D47" s="12">
        <f>VLOOKUP(A47,'QAQC ID Reference Page'!A$2:G$10999,4,FALSE)</f>
        <v>0.44513888888888886</v>
      </c>
      <c r="E47" s="3">
        <f>VLOOKUP(A47,'QAQC ID Reference Page'!A$2:G$10999,5,FALSE)</f>
        <v>1011</v>
      </c>
      <c r="F47" s="3" t="str">
        <f>VLOOKUP(A47,'QAQC ID Reference Page'!A$2:G$10999,6,FALSE)</f>
        <v>I7C</v>
      </c>
      <c r="G47" s="3" t="str">
        <f>VLOOKUP(A47,'QAQC ID Reference Page'!A$2:G$10999,7,FALSE)</f>
        <v>S</v>
      </c>
      <c r="H47" s="3" t="s">
        <v>814</v>
      </c>
      <c r="I47" s="55">
        <v>0.1</v>
      </c>
      <c r="J47" s="3">
        <v>0</v>
      </c>
      <c r="K47" s="3">
        <v>89.718999999999994</v>
      </c>
      <c r="L47" s="3">
        <v>2.3E-2</v>
      </c>
      <c r="M47" s="3">
        <v>15.1022</v>
      </c>
      <c r="N47" s="53">
        <f t="shared" si="0"/>
        <v>229.99999999999997</v>
      </c>
      <c r="O47" s="3">
        <v>1443.922</v>
      </c>
      <c r="P47" s="3">
        <v>0.13</v>
      </c>
      <c r="Q47" s="3">
        <v>84.897800000000004</v>
      </c>
      <c r="R47" s="53">
        <f t="shared" si="1"/>
        <v>1300</v>
      </c>
      <c r="S47" s="3"/>
      <c r="T47" s="3"/>
      <c r="U47" s="3"/>
      <c r="V47" s="3"/>
      <c r="W47" s="3"/>
      <c r="X47" s="3"/>
      <c r="Y47" s="3"/>
      <c r="Z47" s="3"/>
      <c r="AA47" s="3"/>
      <c r="AB47" s="3"/>
    </row>
    <row r="48" spans="1:28" x14ac:dyDescent="0.2">
      <c r="A48" s="12" t="s">
        <v>573</v>
      </c>
      <c r="B48" s="11" t="e">
        <f>VLOOKUP(A48,'QAQC ID Reference Page'!A$2:G$10999,2,FALSE)</f>
        <v>#N/A</v>
      </c>
      <c r="C48" s="30" t="e">
        <f>VLOOKUP(A48,'QAQC ID Reference Page'!A$2:G$10999,3,FALSE)</f>
        <v>#N/A</v>
      </c>
      <c r="D48" s="12" t="e">
        <f>VLOOKUP(A48,'QAQC ID Reference Page'!A$2:G$10999,4,FALSE)</f>
        <v>#N/A</v>
      </c>
      <c r="E48" s="3" t="e">
        <f>VLOOKUP(A48,'QAQC ID Reference Page'!A$2:G$10999,5,FALSE)</f>
        <v>#N/A</v>
      </c>
      <c r="F48" s="3" t="e">
        <f>VLOOKUP(A48,'QAQC ID Reference Page'!A$2:G$10999,6,FALSE)</f>
        <v>#N/A</v>
      </c>
      <c r="G48" s="3" t="e">
        <f>VLOOKUP(A48,'QAQC ID Reference Page'!A$2:G$10999,7,FALSE)</f>
        <v>#N/A</v>
      </c>
      <c r="H48" s="3"/>
      <c r="I48" s="55">
        <v>0</v>
      </c>
      <c r="J48" s="3"/>
      <c r="K48" s="3"/>
      <c r="L48" s="3"/>
      <c r="M48" s="3"/>
      <c r="N48" s="53" t="e">
        <f t="shared" si="0"/>
        <v>#DIV/0!</v>
      </c>
      <c r="O48" s="3"/>
      <c r="P48" s="3"/>
      <c r="Q48" s="3"/>
      <c r="R48" s="53" t="e">
        <f t="shared" si="1"/>
        <v>#DIV/0!</v>
      </c>
      <c r="S48" s="3"/>
      <c r="T48" s="3"/>
      <c r="U48" s="3"/>
      <c r="V48" s="3"/>
      <c r="W48" s="3"/>
      <c r="X48" s="3"/>
      <c r="Y48" s="3"/>
      <c r="Z48" s="3"/>
      <c r="AA48" s="3"/>
      <c r="AB48" s="3"/>
    </row>
    <row r="49" spans="1:28" x14ac:dyDescent="0.2">
      <c r="A49" s="12" t="s">
        <v>276</v>
      </c>
      <c r="B49" s="11" t="str">
        <f>VLOOKUP(A49,'QAQC ID Reference Page'!A$2:G$10999,2,FALSE)</f>
        <v>OBS0520</v>
      </c>
      <c r="C49" s="30">
        <f>VLOOKUP(A49,'QAQC ID Reference Page'!A$2:G$10999,3,FALSE)</f>
        <v>43986</v>
      </c>
      <c r="D49" s="12">
        <f>VLOOKUP(A49,'QAQC ID Reference Page'!A$2:G$10999,4,FALSE)</f>
        <v>0.47569444444444442</v>
      </c>
      <c r="E49" s="3">
        <f>VLOOKUP(A49,'QAQC ID Reference Page'!A$2:G$10999,5,FALSE)</f>
        <v>1015</v>
      </c>
      <c r="F49" s="3" t="str">
        <f>VLOOKUP(A49,'QAQC ID Reference Page'!A$2:G$10999,6,FALSE)</f>
        <v>DR</v>
      </c>
      <c r="G49" s="3" t="str">
        <f>VLOOKUP(A49,'QAQC ID Reference Page'!A$2:G$10999,7,FALSE)</f>
        <v>S</v>
      </c>
      <c r="H49" s="3" t="s">
        <v>815</v>
      </c>
      <c r="I49" s="55">
        <v>0.1</v>
      </c>
      <c r="J49" s="3">
        <v>0</v>
      </c>
      <c r="K49" s="3">
        <v>92.421999999999997</v>
      </c>
      <c r="L49" s="3">
        <v>2.4E-2</v>
      </c>
      <c r="M49" s="3">
        <v>13.4849</v>
      </c>
      <c r="N49" s="53">
        <f t="shared" si="0"/>
        <v>240</v>
      </c>
      <c r="O49" s="3">
        <v>1696.1179999999999</v>
      </c>
      <c r="P49" s="3">
        <v>0.153</v>
      </c>
      <c r="Q49" s="3">
        <v>86.515100000000004</v>
      </c>
      <c r="R49" s="53">
        <f t="shared" si="1"/>
        <v>1529.9999999999998</v>
      </c>
      <c r="S49" s="3"/>
      <c r="T49" s="3"/>
      <c r="U49" s="3"/>
      <c r="V49" s="3"/>
      <c r="W49" s="3"/>
      <c r="X49" s="3"/>
      <c r="Y49" s="3"/>
      <c r="Z49" s="3"/>
      <c r="AA49" s="3"/>
      <c r="AB49" s="3"/>
    </row>
    <row r="50" spans="1:28" x14ac:dyDescent="0.2">
      <c r="A50" s="12" t="s">
        <v>574</v>
      </c>
      <c r="B50" s="11" t="e">
        <f>VLOOKUP(A50,'QAQC ID Reference Page'!A$2:G$10999,2,FALSE)</f>
        <v>#N/A</v>
      </c>
      <c r="C50" s="30" t="e">
        <f>VLOOKUP(A50,'QAQC ID Reference Page'!A$2:G$10999,3,FALSE)</f>
        <v>#N/A</v>
      </c>
      <c r="D50" s="12" t="e">
        <f>VLOOKUP(A50,'QAQC ID Reference Page'!A$2:G$10999,4,FALSE)</f>
        <v>#N/A</v>
      </c>
      <c r="E50" s="3" t="e">
        <f>VLOOKUP(A50,'QAQC ID Reference Page'!A$2:G$10999,5,FALSE)</f>
        <v>#N/A</v>
      </c>
      <c r="F50" s="3" t="e">
        <f>VLOOKUP(A50,'QAQC ID Reference Page'!A$2:G$10999,6,FALSE)</f>
        <v>#N/A</v>
      </c>
      <c r="G50" s="3" t="e">
        <f>VLOOKUP(A50,'QAQC ID Reference Page'!A$2:G$10999,7,FALSE)</f>
        <v>#N/A</v>
      </c>
      <c r="H50" s="3"/>
      <c r="I50" s="55">
        <v>0</v>
      </c>
      <c r="J50" s="3"/>
      <c r="K50" s="3"/>
      <c r="L50" s="3"/>
      <c r="M50" s="3"/>
      <c r="N50" s="53" t="e">
        <f t="shared" si="0"/>
        <v>#DIV/0!</v>
      </c>
      <c r="O50" s="3"/>
      <c r="P50" s="3"/>
      <c r="Q50" s="3"/>
      <c r="R50" s="53" t="e">
        <f t="shared" si="1"/>
        <v>#DIV/0!</v>
      </c>
      <c r="S50" s="3"/>
      <c r="T50" s="3"/>
      <c r="U50" s="3"/>
      <c r="V50" s="3"/>
      <c r="W50" s="3"/>
      <c r="X50" s="3"/>
      <c r="Y50" s="3"/>
      <c r="Z50" s="3"/>
      <c r="AA50" s="3"/>
      <c r="AB50" s="3"/>
    </row>
    <row r="51" spans="1:28" x14ac:dyDescent="0.2">
      <c r="A51" s="12" t="s">
        <v>278</v>
      </c>
      <c r="B51" s="11" t="str">
        <f>VLOOKUP(A51,'QAQC ID Reference Page'!A$2:G$10999,2,FALSE)</f>
        <v>OBS0520</v>
      </c>
      <c r="C51" s="30">
        <f>VLOOKUP(A51,'QAQC ID Reference Page'!A$2:G$10999,3,FALSE)</f>
        <v>43986</v>
      </c>
      <c r="D51" s="12">
        <f>VLOOKUP(A51,'QAQC ID Reference Page'!A$2:G$10999,4,FALSE)</f>
        <v>0.48749999999999999</v>
      </c>
      <c r="E51" s="3">
        <f>VLOOKUP(A51,'QAQC ID Reference Page'!A$2:G$10999,5,FALSE)</f>
        <v>1010</v>
      </c>
      <c r="F51" s="3" t="str">
        <f>VLOOKUP(A51,'QAQC ID Reference Page'!A$2:G$10999,6,FALSE)</f>
        <v>G6</v>
      </c>
      <c r="G51" s="3" t="str">
        <f>VLOOKUP(A51,'QAQC ID Reference Page'!A$2:G$10999,7,FALSE)</f>
        <v>S</v>
      </c>
      <c r="H51" s="3" t="s">
        <v>816</v>
      </c>
      <c r="I51" s="55">
        <v>0.1</v>
      </c>
      <c r="J51" s="3">
        <v>0</v>
      </c>
      <c r="K51" s="3">
        <v>80.507000000000005</v>
      </c>
      <c r="L51" s="3">
        <v>2.1000000000000001E-2</v>
      </c>
      <c r="M51" s="3">
        <v>12.985300000000001</v>
      </c>
      <c r="N51" s="53">
        <f t="shared" si="0"/>
        <v>210</v>
      </c>
      <c r="O51" s="3">
        <v>1537.143</v>
      </c>
      <c r="P51" s="3">
        <v>0.13800000000000001</v>
      </c>
      <c r="Q51" s="3">
        <v>87.014700000000005</v>
      </c>
      <c r="R51" s="53">
        <f t="shared" si="1"/>
        <v>1380.0000000000002</v>
      </c>
      <c r="S51" s="3"/>
      <c r="T51" s="3"/>
      <c r="U51" s="3"/>
      <c r="V51" s="3"/>
      <c r="W51" s="3"/>
      <c r="X51" s="3"/>
      <c r="Y51" s="3"/>
      <c r="Z51" s="3"/>
      <c r="AA51" s="3"/>
      <c r="AB51" s="3"/>
    </row>
    <row r="52" spans="1:28" x14ac:dyDescent="0.2">
      <c r="A52" s="12" t="s">
        <v>282</v>
      </c>
      <c r="B52" s="11" t="str">
        <f>VLOOKUP(A52,'QAQC ID Reference Page'!A$2:G$10999,2,FALSE)</f>
        <v>OBS0520</v>
      </c>
      <c r="C52" s="30">
        <f>VLOOKUP(A52,'QAQC ID Reference Page'!A$2:G$10999,3,FALSE)</f>
        <v>43986</v>
      </c>
      <c r="D52" s="12">
        <f>VLOOKUP(A52,'QAQC ID Reference Page'!A$2:G$10999,4,FALSE)</f>
        <v>0.50208333333333333</v>
      </c>
      <c r="E52" s="3">
        <f>VLOOKUP(A52,'QAQC ID Reference Page'!A$2:G$10999,5,FALSE)</f>
        <v>1003</v>
      </c>
      <c r="F52" s="3" t="str">
        <f>VLOOKUP(A52,'QAQC ID Reference Page'!A$2:G$10999,6,FALSE)</f>
        <v>G7C</v>
      </c>
      <c r="G52" s="3" t="str">
        <f>VLOOKUP(A52,'QAQC ID Reference Page'!A$2:G$10999,7,FALSE)</f>
        <v>B</v>
      </c>
      <c r="H52" s="3"/>
      <c r="I52" s="55">
        <v>0.1</v>
      </c>
      <c r="J52" s="3"/>
      <c r="K52" s="3"/>
      <c r="L52" s="3"/>
      <c r="M52" s="3"/>
      <c r="N52" s="53">
        <f t="shared" si="0"/>
        <v>0</v>
      </c>
      <c r="O52" s="3"/>
      <c r="P52" s="3"/>
      <c r="Q52" s="3"/>
      <c r="R52" s="53">
        <f t="shared" si="1"/>
        <v>0</v>
      </c>
      <c r="S52" s="3"/>
      <c r="T52" s="3"/>
      <c r="U52" s="3"/>
      <c r="V52" s="3"/>
      <c r="W52" s="3"/>
      <c r="X52" s="3"/>
      <c r="Y52" s="3"/>
      <c r="Z52" s="3"/>
      <c r="AA52" s="3"/>
      <c r="AB52" s="3"/>
    </row>
    <row r="53" spans="1:28" x14ac:dyDescent="0.2">
      <c r="A53" s="12" t="s">
        <v>280</v>
      </c>
      <c r="B53" s="11" t="str">
        <f>VLOOKUP(A53,'QAQC ID Reference Page'!A$2:G$10999,2,FALSE)</f>
        <v>OBS0520</v>
      </c>
      <c r="C53" s="30">
        <f>VLOOKUP(A53,'QAQC ID Reference Page'!A$2:G$10999,3,FALSE)</f>
        <v>43986</v>
      </c>
      <c r="D53" s="12">
        <f>VLOOKUP(A53,'QAQC ID Reference Page'!A$2:G$10999,4,FALSE)</f>
        <v>0.50208333333333333</v>
      </c>
      <c r="E53" s="3">
        <f>VLOOKUP(A53,'QAQC ID Reference Page'!A$2:G$10999,5,FALSE)</f>
        <v>1007</v>
      </c>
      <c r="F53" s="3" t="str">
        <f>VLOOKUP(A53,'QAQC ID Reference Page'!A$2:G$10999,6,FALSE)</f>
        <v>G7C</v>
      </c>
      <c r="G53" s="3" t="str">
        <f>VLOOKUP(A53,'QAQC ID Reference Page'!A$2:G$10999,7,FALSE)</f>
        <v>S</v>
      </c>
      <c r="H53" s="3" t="s">
        <v>817</v>
      </c>
      <c r="I53" s="55">
        <v>0.1</v>
      </c>
      <c r="J53" s="3">
        <v>0</v>
      </c>
      <c r="K53" s="3">
        <v>63.33</v>
      </c>
      <c r="L53" s="3">
        <v>1.6E-2</v>
      </c>
      <c r="M53" s="3">
        <v>13.3423</v>
      </c>
      <c r="N53" s="53">
        <f t="shared" si="0"/>
        <v>160</v>
      </c>
      <c r="O53" s="3">
        <v>1162.4860000000001</v>
      </c>
      <c r="P53" s="3">
        <v>0.104</v>
      </c>
      <c r="Q53" s="3">
        <v>86.657700000000006</v>
      </c>
      <c r="R53" s="53">
        <f t="shared" si="1"/>
        <v>1039.9999999999998</v>
      </c>
      <c r="S53" s="3"/>
      <c r="T53" s="3"/>
      <c r="U53" s="3"/>
      <c r="V53" s="3"/>
      <c r="W53" s="3"/>
      <c r="X53" s="3"/>
      <c r="Y53" s="3"/>
      <c r="Z53" s="3"/>
      <c r="AA53" s="3"/>
      <c r="AB53" s="3"/>
    </row>
    <row r="54" spans="1:28" x14ac:dyDescent="0.2">
      <c r="A54" s="12" t="s">
        <v>575</v>
      </c>
      <c r="B54" s="11" t="e">
        <f>VLOOKUP(A54,'QAQC ID Reference Page'!A$2:G$10999,2,FALSE)</f>
        <v>#N/A</v>
      </c>
      <c r="C54" s="30" t="e">
        <f>VLOOKUP(A54,'QAQC ID Reference Page'!A$2:G$10999,3,FALSE)</f>
        <v>#N/A</v>
      </c>
      <c r="D54" s="12" t="e">
        <f>VLOOKUP(A54,'QAQC ID Reference Page'!A$2:G$10999,4,FALSE)</f>
        <v>#N/A</v>
      </c>
      <c r="E54" s="3" t="e">
        <f>VLOOKUP(A54,'QAQC ID Reference Page'!A$2:G$10999,5,FALSE)</f>
        <v>#N/A</v>
      </c>
      <c r="F54" s="3" t="e">
        <f>VLOOKUP(A54,'QAQC ID Reference Page'!A$2:G$10999,6,FALSE)</f>
        <v>#N/A</v>
      </c>
      <c r="G54" s="3" t="e">
        <f>VLOOKUP(A54,'QAQC ID Reference Page'!A$2:G$10999,7,FALSE)</f>
        <v>#N/A</v>
      </c>
      <c r="H54" s="3"/>
      <c r="I54" s="55">
        <v>0</v>
      </c>
      <c r="J54" s="3"/>
      <c r="K54" s="3"/>
      <c r="L54" s="3"/>
      <c r="M54" s="3"/>
      <c r="N54" s="53" t="e">
        <f t="shared" si="0"/>
        <v>#DIV/0!</v>
      </c>
      <c r="O54" s="3"/>
      <c r="P54" s="3"/>
      <c r="Q54" s="3"/>
      <c r="R54" s="53" t="e">
        <f t="shared" si="1"/>
        <v>#DIV/0!</v>
      </c>
      <c r="S54" s="3"/>
      <c r="T54" s="3"/>
      <c r="U54" s="3"/>
      <c r="V54" s="3"/>
      <c r="W54" s="3"/>
      <c r="X54" s="3"/>
      <c r="Y54" s="3"/>
      <c r="Z54" s="3"/>
      <c r="AA54" s="3"/>
      <c r="AB54" s="3"/>
    </row>
    <row r="55" spans="1:28" x14ac:dyDescent="0.2">
      <c r="A55" s="12" t="s">
        <v>283</v>
      </c>
      <c r="B55" s="11" t="str">
        <f>VLOOKUP(A55,'QAQC ID Reference Page'!A$2:G$10999,2,FALSE)</f>
        <v>OBS0520</v>
      </c>
      <c r="C55" s="30">
        <f>VLOOKUP(A55,'QAQC ID Reference Page'!A$2:G$10999,3,FALSE)</f>
        <v>43986</v>
      </c>
      <c r="D55" s="12">
        <f>VLOOKUP(A55,'QAQC ID Reference Page'!A$2:G$10999,4,FALSE)</f>
        <v>0.52222222222222225</v>
      </c>
      <c r="E55" s="3">
        <f>VLOOKUP(A55,'QAQC ID Reference Page'!A$2:G$10999,5,FALSE)</f>
        <v>1001</v>
      </c>
      <c r="F55" s="3" t="str">
        <f>VLOOKUP(A55,'QAQC ID Reference Page'!A$2:G$10999,6,FALSE)</f>
        <v>EFR</v>
      </c>
      <c r="G55" s="3" t="str">
        <f>VLOOKUP(A55,'QAQC ID Reference Page'!A$2:G$10999,7,FALSE)</f>
        <v>S</v>
      </c>
      <c r="H55" s="3" t="s">
        <v>818</v>
      </c>
      <c r="I55" s="55">
        <v>0.1</v>
      </c>
      <c r="J55" s="3">
        <v>0</v>
      </c>
      <c r="K55" s="3">
        <v>75.373000000000005</v>
      </c>
      <c r="L55" s="3">
        <v>1.9E-2</v>
      </c>
      <c r="M55" s="3">
        <v>12.958</v>
      </c>
      <c r="N55" s="53">
        <f t="shared" si="0"/>
        <v>189.99999999999997</v>
      </c>
      <c r="O55" s="3">
        <v>1439.7560000000001</v>
      </c>
      <c r="P55" s="3">
        <v>0.13</v>
      </c>
      <c r="Q55" s="3">
        <v>87.042000000000002</v>
      </c>
      <c r="R55" s="53">
        <f t="shared" si="1"/>
        <v>1300</v>
      </c>
      <c r="S55" s="3"/>
      <c r="T55" s="3"/>
      <c r="U55" s="3"/>
      <c r="V55" s="3"/>
      <c r="W55" s="3"/>
      <c r="X55" s="3"/>
      <c r="Y55" s="3"/>
      <c r="Z55" s="3"/>
      <c r="AA55" s="3"/>
      <c r="AB55" s="3"/>
    </row>
    <row r="56" spans="1:28" x14ac:dyDescent="0.2">
      <c r="A56" s="12" t="s">
        <v>576</v>
      </c>
      <c r="B56" s="11" t="e">
        <f>VLOOKUP(A56,'QAQC ID Reference Page'!A$2:G$10999,2,FALSE)</f>
        <v>#N/A</v>
      </c>
      <c r="C56" s="30" t="e">
        <f>VLOOKUP(A56,'QAQC ID Reference Page'!A$2:G$10999,3,FALSE)</f>
        <v>#N/A</v>
      </c>
      <c r="D56" s="12" t="e">
        <f>VLOOKUP(A56,'QAQC ID Reference Page'!A$2:G$10999,4,FALSE)</f>
        <v>#N/A</v>
      </c>
      <c r="E56" s="3" t="e">
        <f>VLOOKUP(A56,'QAQC ID Reference Page'!A$2:G$10999,5,FALSE)</f>
        <v>#N/A</v>
      </c>
      <c r="F56" s="3" t="e">
        <f>VLOOKUP(A56,'QAQC ID Reference Page'!A$2:G$10999,6,FALSE)</f>
        <v>#N/A</v>
      </c>
      <c r="G56" s="3" t="e">
        <f>VLOOKUP(A56,'QAQC ID Reference Page'!A$2:G$10999,7,FALSE)</f>
        <v>#N/A</v>
      </c>
      <c r="H56" s="3"/>
      <c r="I56" s="55">
        <v>0</v>
      </c>
      <c r="J56" s="3"/>
      <c r="K56" s="3"/>
      <c r="L56" s="3"/>
      <c r="M56" s="3"/>
      <c r="N56" s="53" t="e">
        <f t="shared" si="0"/>
        <v>#DIV/0!</v>
      </c>
      <c r="O56" s="3"/>
      <c r="P56" s="3"/>
      <c r="Q56" s="3"/>
      <c r="R56" s="53" t="e">
        <f t="shared" si="1"/>
        <v>#DIV/0!</v>
      </c>
      <c r="S56" s="3"/>
      <c r="T56" s="3"/>
      <c r="U56" s="3"/>
      <c r="V56" s="3"/>
      <c r="W56" s="3"/>
      <c r="X56" s="3"/>
      <c r="Y56" s="3"/>
      <c r="Z56" s="3"/>
      <c r="AA56" s="3"/>
      <c r="AB56" s="3"/>
    </row>
    <row r="57" spans="1:28" x14ac:dyDescent="0.2">
      <c r="A57" s="12" t="s">
        <v>285</v>
      </c>
      <c r="B57" s="11" t="str">
        <f>VLOOKUP(A57,'QAQC ID Reference Page'!A$2:G$10999,2,FALSE)</f>
        <v>OBS0620</v>
      </c>
      <c r="C57" s="30">
        <f>VLOOKUP(A57,'QAQC ID Reference Page'!A$2:G$10999,3,FALSE)</f>
        <v>43999</v>
      </c>
      <c r="D57" s="12">
        <f>VLOOKUP(A57,'QAQC ID Reference Page'!A$2:G$10999,4,FALSE)</f>
        <v>0.30833333333333335</v>
      </c>
      <c r="E57" s="3">
        <f>VLOOKUP(A57,'QAQC ID Reference Page'!A$2:G$10999,5,FALSE)</f>
        <v>1001</v>
      </c>
      <c r="F57" s="3" t="str">
        <f>VLOOKUP(A57,'QAQC ID Reference Page'!A$2:G$10999,6,FALSE)</f>
        <v>E6</v>
      </c>
      <c r="G57" s="3" t="str">
        <f>VLOOKUP(A57,'QAQC ID Reference Page'!A$2:G$10999,7,FALSE)</f>
        <v>S</v>
      </c>
      <c r="H57" s="3" t="s">
        <v>819</v>
      </c>
      <c r="I57" s="55">
        <v>0.08</v>
      </c>
      <c r="J57" s="3">
        <v>0</v>
      </c>
      <c r="K57" s="3">
        <v>97.926000000000002</v>
      </c>
      <c r="L57" s="3">
        <v>2.5000000000000001E-2</v>
      </c>
      <c r="M57" s="3">
        <v>7.9667000000000003</v>
      </c>
      <c r="N57" s="53">
        <f t="shared" si="0"/>
        <v>312.5</v>
      </c>
      <c r="O57" s="3">
        <v>2867.64</v>
      </c>
      <c r="P57" s="3">
        <v>0.28999999999999998</v>
      </c>
      <c r="Q57" s="3">
        <v>92.033299999999997</v>
      </c>
      <c r="R57" s="53">
        <f t="shared" si="1"/>
        <v>3624.9999999999995</v>
      </c>
      <c r="S57" s="3"/>
      <c r="T57" s="3"/>
      <c r="U57" s="3"/>
      <c r="V57" s="3"/>
      <c r="W57" s="3"/>
      <c r="X57" s="3"/>
      <c r="Y57" s="3"/>
      <c r="Z57" s="3"/>
      <c r="AA57" s="3"/>
      <c r="AB57" s="3"/>
    </row>
    <row r="58" spans="1:28" x14ac:dyDescent="0.2">
      <c r="A58" s="12" t="s">
        <v>288</v>
      </c>
      <c r="B58" s="11" t="str">
        <f>VLOOKUP(A58,'QAQC ID Reference Page'!A$2:G$10999,2,FALSE)</f>
        <v>OBS0620</v>
      </c>
      <c r="C58" s="30">
        <f>VLOOKUP(A58,'QAQC ID Reference Page'!A$2:G$10999,3,FALSE)</f>
        <v>43999</v>
      </c>
      <c r="D58" s="12">
        <f>VLOOKUP(A58,'QAQC ID Reference Page'!A$2:G$10999,4,FALSE)</f>
        <v>0.35694444444444445</v>
      </c>
      <c r="E58" s="3">
        <f>VLOOKUP(A58,'QAQC ID Reference Page'!A$2:G$10999,5,FALSE)</f>
        <v>1004</v>
      </c>
      <c r="F58" s="3" t="str">
        <f>VLOOKUP(A58,'QAQC ID Reference Page'!A$2:G$10999,6,FALSE)</f>
        <v>E7C</v>
      </c>
      <c r="G58" s="3" t="str">
        <f>VLOOKUP(A58,'QAQC ID Reference Page'!A$2:G$10999,7,FALSE)</f>
        <v>B</v>
      </c>
      <c r="H58" s="3" t="s">
        <v>820</v>
      </c>
      <c r="I58" s="55">
        <v>0.1</v>
      </c>
      <c r="J58" s="3">
        <v>0</v>
      </c>
      <c r="K58" s="3">
        <v>57.795000000000002</v>
      </c>
      <c r="L58" s="3">
        <v>1.4999999999999999E-2</v>
      </c>
      <c r="M58" s="3">
        <v>6.1844000000000001</v>
      </c>
      <c r="N58" s="53">
        <f t="shared" si="0"/>
        <v>150</v>
      </c>
      <c r="O58" s="3">
        <v>2209.2829999999999</v>
      </c>
      <c r="P58" s="3">
        <v>0.223</v>
      </c>
      <c r="Q58" s="3">
        <v>93.815600000000003</v>
      </c>
      <c r="R58" s="53">
        <f t="shared" si="1"/>
        <v>2230</v>
      </c>
      <c r="S58" s="3"/>
      <c r="T58" s="3"/>
      <c r="U58" s="3"/>
      <c r="V58" s="3"/>
      <c r="W58" s="3"/>
      <c r="X58" s="3"/>
      <c r="Y58" s="3"/>
      <c r="Z58" s="3"/>
      <c r="AA58" s="3"/>
      <c r="AB58" s="3"/>
    </row>
    <row r="59" spans="1:28" x14ac:dyDescent="0.2">
      <c r="A59" s="12" t="s">
        <v>287</v>
      </c>
      <c r="B59" s="11" t="str">
        <f>VLOOKUP(A59,'QAQC ID Reference Page'!A$2:G$10999,2,FALSE)</f>
        <v>OBS0620</v>
      </c>
      <c r="C59" s="30">
        <f>VLOOKUP(A59,'QAQC ID Reference Page'!A$2:G$10999,3,FALSE)</f>
        <v>43999</v>
      </c>
      <c r="D59" s="12">
        <f>VLOOKUP(A59,'QAQC ID Reference Page'!A$2:G$10999,4,FALSE)</f>
        <v>0.35694444444444445</v>
      </c>
      <c r="E59" s="3">
        <f>VLOOKUP(A59,'QAQC ID Reference Page'!A$2:G$10999,5,FALSE)</f>
        <v>1002</v>
      </c>
      <c r="F59" s="3" t="str">
        <f>VLOOKUP(A59,'QAQC ID Reference Page'!A$2:G$10999,6,FALSE)</f>
        <v>E7C</v>
      </c>
      <c r="G59" s="3" t="str">
        <f>VLOOKUP(A59,'QAQC ID Reference Page'!A$2:G$10999,7,FALSE)</f>
        <v>S</v>
      </c>
      <c r="H59" s="3" t="s">
        <v>821</v>
      </c>
      <c r="I59" s="55">
        <v>0.1</v>
      </c>
      <c r="J59" s="3">
        <v>0</v>
      </c>
      <c r="K59" s="3">
        <v>45.747999999999998</v>
      </c>
      <c r="L59" s="3">
        <v>1.2E-2</v>
      </c>
      <c r="M59" s="3">
        <v>5.1734</v>
      </c>
      <c r="N59" s="53">
        <f t="shared" si="0"/>
        <v>120</v>
      </c>
      <c r="O59" s="3">
        <v>2103.8809999999999</v>
      </c>
      <c r="P59" s="3">
        <v>0.21199999999999999</v>
      </c>
      <c r="Q59" s="3">
        <v>94.826599999999999</v>
      </c>
      <c r="R59" s="53">
        <f t="shared" si="1"/>
        <v>2119.9999999999995</v>
      </c>
      <c r="S59" s="3"/>
      <c r="T59" s="3"/>
      <c r="U59" s="3"/>
      <c r="V59" s="3"/>
      <c r="W59" s="3"/>
      <c r="X59" s="3"/>
      <c r="Y59" s="3"/>
      <c r="Z59" s="3"/>
      <c r="AA59" s="3"/>
      <c r="AB59" s="3"/>
    </row>
    <row r="60" spans="1:28" x14ac:dyDescent="0.2">
      <c r="A60" s="12" t="s">
        <v>577</v>
      </c>
      <c r="B60" s="11" t="e">
        <f>VLOOKUP(A60,'QAQC ID Reference Page'!A$2:G$10999,2,FALSE)</f>
        <v>#N/A</v>
      </c>
      <c r="C60" s="30" t="e">
        <f>VLOOKUP(A60,'QAQC ID Reference Page'!A$2:G$10999,3,FALSE)</f>
        <v>#N/A</v>
      </c>
      <c r="D60" s="12" t="e">
        <f>VLOOKUP(A60,'QAQC ID Reference Page'!A$2:G$10999,4,FALSE)</f>
        <v>#N/A</v>
      </c>
      <c r="E60" s="3" t="e">
        <f>VLOOKUP(A60,'QAQC ID Reference Page'!A$2:G$10999,5,FALSE)</f>
        <v>#N/A</v>
      </c>
      <c r="F60" s="3" t="e">
        <f>VLOOKUP(A60,'QAQC ID Reference Page'!A$2:G$10999,6,FALSE)</f>
        <v>#N/A</v>
      </c>
      <c r="G60" s="3" t="e">
        <f>VLOOKUP(A60,'QAQC ID Reference Page'!A$2:G$10999,7,FALSE)</f>
        <v>#N/A</v>
      </c>
      <c r="H60" s="3"/>
      <c r="I60" s="55">
        <v>0</v>
      </c>
      <c r="J60" s="3"/>
      <c r="K60" s="3"/>
      <c r="L60" s="3"/>
      <c r="M60" s="3"/>
      <c r="N60" s="53" t="e">
        <f t="shared" si="0"/>
        <v>#DIV/0!</v>
      </c>
      <c r="O60" s="3"/>
      <c r="P60" s="3"/>
      <c r="Q60" s="3"/>
      <c r="R60" s="53" t="e">
        <f t="shared" si="1"/>
        <v>#DIV/0!</v>
      </c>
      <c r="S60" s="3"/>
      <c r="T60" s="3"/>
      <c r="U60" s="3"/>
      <c r="V60" s="3"/>
      <c r="W60" s="3"/>
      <c r="X60" s="3"/>
      <c r="Y60" s="3"/>
      <c r="Z60" s="3"/>
      <c r="AA60" s="3"/>
      <c r="AB60" s="3"/>
    </row>
    <row r="61" spans="1:28" x14ac:dyDescent="0.2">
      <c r="A61" s="12" t="s">
        <v>289</v>
      </c>
      <c r="B61" s="11" t="str">
        <f>VLOOKUP(A61,'QAQC ID Reference Page'!A$2:G$10999,2,FALSE)</f>
        <v>OBS0620</v>
      </c>
      <c r="C61" s="30">
        <f>VLOOKUP(A61,'QAQC ID Reference Page'!A$2:G$10999,3,FALSE)</f>
        <v>43999</v>
      </c>
      <c r="D61" s="12">
        <f>VLOOKUP(A61,'QAQC ID Reference Page'!A$2:G$10999,4,FALSE)</f>
        <v>0.3840277777777778</v>
      </c>
      <c r="E61" s="3">
        <f>VLOOKUP(A61,'QAQC ID Reference Page'!A$2:G$10999,5,FALSE)</f>
        <v>1003</v>
      </c>
      <c r="F61" s="3" t="str">
        <f>VLOOKUP(A61,'QAQC ID Reference Page'!A$2:G$10999,6,FALSE)</f>
        <v>E9</v>
      </c>
      <c r="G61" s="3" t="str">
        <f>VLOOKUP(A61,'QAQC ID Reference Page'!A$2:G$10999,7,FALSE)</f>
        <v>S</v>
      </c>
      <c r="H61" s="52" t="s">
        <v>822</v>
      </c>
      <c r="I61" s="55">
        <v>0.1</v>
      </c>
      <c r="J61" s="3">
        <v>0</v>
      </c>
      <c r="K61" s="3">
        <v>56.851999999999997</v>
      </c>
      <c r="L61" s="3">
        <v>1.4E-2</v>
      </c>
      <c r="M61" s="3">
        <v>7.5350999999999999</v>
      </c>
      <c r="N61" s="53">
        <f t="shared" si="0"/>
        <v>139.99999999999997</v>
      </c>
      <c r="O61" s="3">
        <v>1758.0719999999999</v>
      </c>
      <c r="P61" s="3">
        <v>0.17699999999999999</v>
      </c>
      <c r="Q61" s="3">
        <v>92.4649</v>
      </c>
      <c r="R61" s="53">
        <f t="shared" si="1"/>
        <v>1769.9999999999998</v>
      </c>
      <c r="S61" s="3">
        <v>0</v>
      </c>
      <c r="T61" s="3">
        <v>68.768000000000001</v>
      </c>
      <c r="U61" s="3">
        <v>1.7999999999999999E-2</v>
      </c>
      <c r="V61" s="3">
        <v>8.5059000000000005</v>
      </c>
      <c r="W61" s="3">
        <v>1869.5540000000001</v>
      </c>
      <c r="X61" s="3">
        <v>0.189</v>
      </c>
      <c r="Y61" s="3">
        <v>91.494100000000003</v>
      </c>
      <c r="Z61" s="3"/>
      <c r="AA61" s="3"/>
      <c r="AB61" s="3"/>
    </row>
    <row r="62" spans="1:28" x14ac:dyDescent="0.2">
      <c r="A62" s="12" t="s">
        <v>291</v>
      </c>
      <c r="B62" s="11" t="str">
        <f>VLOOKUP(A62,'QAQC ID Reference Page'!A$2:G$10999,2,FALSE)</f>
        <v>OBS0620</v>
      </c>
      <c r="C62" s="30">
        <f>VLOOKUP(A62,'QAQC ID Reference Page'!A$2:G$10999,3,FALSE)</f>
        <v>43999</v>
      </c>
      <c r="D62" s="12">
        <f>VLOOKUP(A62,'QAQC ID Reference Page'!A$2:G$10999,4,FALSE)</f>
        <v>0.43055555555555558</v>
      </c>
      <c r="E62" s="3">
        <f>VLOOKUP(A62,'QAQC ID Reference Page'!A$2:G$10999,5,FALSE)</f>
        <v>1009</v>
      </c>
      <c r="F62" s="3" t="str">
        <f>VLOOKUP(A62,'QAQC ID Reference Page'!A$2:G$10999,6,FALSE)</f>
        <v>G9</v>
      </c>
      <c r="G62" s="3" t="str">
        <f>VLOOKUP(A62,'QAQC ID Reference Page'!A$2:G$10999,7,FALSE)</f>
        <v>B</v>
      </c>
      <c r="H62" s="3" t="s">
        <v>823</v>
      </c>
      <c r="I62" s="55">
        <v>0.1</v>
      </c>
      <c r="J62" s="3">
        <v>0</v>
      </c>
      <c r="K62" s="3">
        <v>71.795000000000002</v>
      </c>
      <c r="L62" s="3">
        <v>1.7999999999999999E-2</v>
      </c>
      <c r="M62" s="3">
        <v>8.5703999999999994</v>
      </c>
      <c r="N62" s="53">
        <f t="shared" si="0"/>
        <v>179.99999999999997</v>
      </c>
      <c r="O62" s="3">
        <v>1936.8589999999999</v>
      </c>
      <c r="P62" s="3">
        <v>0.19500000000000001</v>
      </c>
      <c r="Q62" s="3">
        <v>91.429599999999994</v>
      </c>
      <c r="R62" s="53">
        <f t="shared" si="1"/>
        <v>1950</v>
      </c>
      <c r="S62" s="3"/>
      <c r="T62" s="3"/>
      <c r="U62" s="3"/>
      <c r="V62" s="3"/>
      <c r="W62" s="3"/>
      <c r="X62" s="3"/>
      <c r="Y62" s="3"/>
      <c r="Z62" s="3"/>
      <c r="AA62" s="3"/>
      <c r="AB62" s="3"/>
    </row>
    <row r="63" spans="1:28" x14ac:dyDescent="0.2">
      <c r="A63" s="12" t="s">
        <v>290</v>
      </c>
      <c r="B63" s="11" t="str">
        <f>VLOOKUP(A63,'QAQC ID Reference Page'!A$2:G$10999,2,FALSE)</f>
        <v>OBS0620</v>
      </c>
      <c r="C63" s="30">
        <f>VLOOKUP(A63,'QAQC ID Reference Page'!A$2:G$10999,3,FALSE)</f>
        <v>43999</v>
      </c>
      <c r="D63" s="12">
        <f>VLOOKUP(A63,'QAQC ID Reference Page'!A$2:G$10999,4,FALSE)</f>
        <v>0.43055555555555558</v>
      </c>
      <c r="E63" s="3">
        <f>VLOOKUP(A63,'QAQC ID Reference Page'!A$2:G$10999,5,FALSE)</f>
        <v>1005</v>
      </c>
      <c r="F63" s="3" t="str">
        <f>VLOOKUP(A63,'QAQC ID Reference Page'!A$2:G$10999,6,FALSE)</f>
        <v>G9</v>
      </c>
      <c r="G63" s="3" t="str">
        <f>VLOOKUP(A63,'QAQC ID Reference Page'!A$2:G$10999,7,FALSE)</f>
        <v>S</v>
      </c>
      <c r="H63" s="52" t="s">
        <v>824</v>
      </c>
      <c r="I63" s="55">
        <v>0.1</v>
      </c>
      <c r="J63" s="3">
        <v>0</v>
      </c>
      <c r="K63" s="3">
        <v>80.58</v>
      </c>
      <c r="L63" s="3">
        <v>2.1000000000000001E-2</v>
      </c>
      <c r="M63" s="3">
        <v>10.810600000000001</v>
      </c>
      <c r="N63" s="53">
        <f t="shared" si="0"/>
        <v>210</v>
      </c>
      <c r="O63" s="3">
        <v>1683.837</v>
      </c>
      <c r="P63" s="3">
        <v>0.17</v>
      </c>
      <c r="Q63" s="3">
        <v>89.189400000000006</v>
      </c>
      <c r="R63" s="53">
        <f t="shared" si="1"/>
        <v>1700</v>
      </c>
      <c r="S63" s="3">
        <v>0</v>
      </c>
      <c r="T63" s="3">
        <v>52.164999999999999</v>
      </c>
      <c r="U63" s="3">
        <v>1.2999999999999999E-2</v>
      </c>
      <c r="V63" s="3">
        <v>6.3186</v>
      </c>
      <c r="W63" s="3">
        <v>1945.818</v>
      </c>
      <c r="X63" s="3">
        <v>0.19600000000000001</v>
      </c>
      <c r="Y63" s="3">
        <v>93.681399999999996</v>
      </c>
      <c r="Z63" s="3"/>
      <c r="AA63" s="3"/>
      <c r="AB63" s="3"/>
    </row>
    <row r="64" spans="1:28" x14ac:dyDescent="0.2">
      <c r="A64" s="12" t="s">
        <v>294</v>
      </c>
      <c r="B64" s="11" t="str">
        <f>VLOOKUP(A64,'QAQC ID Reference Page'!A$2:G$10999,2,FALSE)</f>
        <v>OBS0620</v>
      </c>
      <c r="C64" s="30">
        <f>VLOOKUP(A64,'QAQC ID Reference Page'!A$2:G$10999,3,FALSE)</f>
        <v>43999</v>
      </c>
      <c r="D64" s="12">
        <f>VLOOKUP(A64,'QAQC ID Reference Page'!A$2:G$10999,4,FALSE)</f>
        <v>0.44444444444444442</v>
      </c>
      <c r="E64" s="3">
        <f>VLOOKUP(A64,'QAQC ID Reference Page'!A$2:G$10999,5,FALSE)</f>
        <v>1014</v>
      </c>
      <c r="F64" s="3" t="str">
        <f>VLOOKUP(A64,'QAQC ID Reference Page'!A$2:G$10999,6,FALSE)</f>
        <v>H9-1</v>
      </c>
      <c r="G64" s="3" t="str">
        <f>VLOOKUP(A64,'QAQC ID Reference Page'!A$2:G$10999,7,FALSE)</f>
        <v>B</v>
      </c>
      <c r="H64" s="3" t="s">
        <v>825</v>
      </c>
      <c r="I64" s="55">
        <v>0.1</v>
      </c>
      <c r="J64" s="3">
        <v>0</v>
      </c>
      <c r="K64" s="3">
        <v>71.363</v>
      </c>
      <c r="L64" s="3">
        <v>1.7999999999999999E-2</v>
      </c>
      <c r="M64" s="3">
        <v>9.0749999999999993</v>
      </c>
      <c r="N64" s="53">
        <f t="shared" si="0"/>
        <v>179.99999999999997</v>
      </c>
      <c r="O64" s="3">
        <v>1808.0989999999999</v>
      </c>
      <c r="P64" s="3">
        <v>0.182</v>
      </c>
      <c r="Q64" s="3">
        <v>90.924999999999997</v>
      </c>
      <c r="R64" s="53">
        <f t="shared" si="1"/>
        <v>1819.9999999999998</v>
      </c>
      <c r="S64" s="3"/>
      <c r="T64" s="3"/>
      <c r="U64" s="3"/>
      <c r="V64" s="3"/>
      <c r="W64" s="3"/>
      <c r="X64" s="3"/>
      <c r="Y64" s="3"/>
      <c r="Z64" s="3"/>
      <c r="AA64" s="3"/>
      <c r="AB64" s="3"/>
    </row>
    <row r="65" spans="1:28" x14ac:dyDescent="0.2">
      <c r="A65" s="12" t="s">
        <v>292</v>
      </c>
      <c r="B65" s="11" t="str">
        <f>VLOOKUP(A65,'QAQC ID Reference Page'!A$2:G$10999,2,FALSE)</f>
        <v>OBS0620</v>
      </c>
      <c r="C65" s="30">
        <f>VLOOKUP(A65,'QAQC ID Reference Page'!A$2:G$10999,3,FALSE)</f>
        <v>43999</v>
      </c>
      <c r="D65" s="12">
        <f>VLOOKUP(A65,'QAQC ID Reference Page'!A$2:G$10999,4,FALSE)</f>
        <v>0.44444444444444442</v>
      </c>
      <c r="E65" s="3">
        <f>VLOOKUP(A65,'QAQC ID Reference Page'!A$2:G$10999,5,FALSE)</f>
        <v>1024</v>
      </c>
      <c r="F65" s="3" t="str">
        <f>VLOOKUP(A65,'QAQC ID Reference Page'!A$2:G$10999,6,FALSE)</f>
        <v>H9-1</v>
      </c>
      <c r="G65" s="3" t="str">
        <f>VLOOKUP(A65,'QAQC ID Reference Page'!A$2:G$10999,7,FALSE)</f>
        <v>S</v>
      </c>
      <c r="H65" s="3"/>
      <c r="I65" s="55">
        <v>0.1</v>
      </c>
      <c r="J65" s="3"/>
      <c r="K65" s="3"/>
      <c r="L65" s="3"/>
      <c r="M65" s="3"/>
      <c r="N65" s="53">
        <f t="shared" si="0"/>
        <v>0</v>
      </c>
      <c r="O65" s="3"/>
      <c r="P65" s="3"/>
      <c r="Q65" s="3"/>
      <c r="R65" s="53">
        <f t="shared" si="1"/>
        <v>0</v>
      </c>
      <c r="S65" s="3"/>
      <c r="T65" s="3"/>
      <c r="U65" s="3"/>
      <c r="V65" s="3"/>
      <c r="W65" s="3"/>
      <c r="X65" s="3"/>
      <c r="Y65" s="3"/>
      <c r="Z65" s="3"/>
      <c r="AA65" s="3"/>
      <c r="AB65" s="3"/>
    </row>
    <row r="66" spans="1:28" x14ac:dyDescent="0.2">
      <c r="A66" s="12" t="s">
        <v>578</v>
      </c>
      <c r="B66" s="11" t="e">
        <f>VLOOKUP(A66,'QAQC ID Reference Page'!A$2:G$10999,2,FALSE)</f>
        <v>#N/A</v>
      </c>
      <c r="C66" s="30" t="e">
        <f>VLOOKUP(A66,'QAQC ID Reference Page'!A$2:G$10999,3,FALSE)</f>
        <v>#N/A</v>
      </c>
      <c r="D66" s="12" t="e">
        <f>VLOOKUP(A66,'QAQC ID Reference Page'!A$2:G$10999,4,FALSE)</f>
        <v>#N/A</v>
      </c>
      <c r="E66" s="3" t="e">
        <f>VLOOKUP(A66,'QAQC ID Reference Page'!A$2:G$10999,5,FALSE)</f>
        <v>#N/A</v>
      </c>
      <c r="F66" s="3" t="e">
        <f>VLOOKUP(A66,'QAQC ID Reference Page'!A$2:G$10999,6,FALSE)</f>
        <v>#N/A</v>
      </c>
      <c r="G66" s="3" t="e">
        <f>VLOOKUP(A66,'QAQC ID Reference Page'!A$2:G$10999,7,FALSE)</f>
        <v>#N/A</v>
      </c>
      <c r="H66" s="3" t="s">
        <v>826</v>
      </c>
      <c r="I66" s="55">
        <v>0</v>
      </c>
      <c r="J66" s="3">
        <v>0</v>
      </c>
      <c r="K66" s="3">
        <v>71.48</v>
      </c>
      <c r="L66" s="3">
        <v>1.7999999999999999E-2</v>
      </c>
      <c r="M66" s="3">
        <v>7.9709000000000003</v>
      </c>
      <c r="N66" s="53" t="e">
        <f t="shared" si="0"/>
        <v>#DIV/0!</v>
      </c>
      <c r="O66" s="3">
        <v>2086.5990000000002</v>
      </c>
      <c r="P66" s="3">
        <v>0.21099999999999999</v>
      </c>
      <c r="Q66" s="3">
        <v>92.0291</v>
      </c>
      <c r="R66" s="53" t="e">
        <f t="shared" si="1"/>
        <v>#DIV/0!</v>
      </c>
      <c r="S66" s="3"/>
      <c r="T66" s="3"/>
      <c r="U66" s="3"/>
      <c r="V66" s="3"/>
      <c r="W66" s="3"/>
      <c r="X66" s="3"/>
      <c r="Y66" s="3"/>
      <c r="Z66" s="3"/>
      <c r="AA66" s="3"/>
      <c r="AB66" s="3"/>
    </row>
    <row r="67" spans="1:28" x14ac:dyDescent="0.2">
      <c r="A67" s="12" t="s">
        <v>295</v>
      </c>
      <c r="B67" s="11" t="str">
        <f>VLOOKUP(A67,'QAQC ID Reference Page'!A$2:G$10999,2,FALSE)</f>
        <v>OBS0620</v>
      </c>
      <c r="C67" s="30">
        <f>VLOOKUP(A67,'QAQC ID Reference Page'!A$2:G$10999,3,FALSE)</f>
        <v>43999</v>
      </c>
      <c r="D67" s="12">
        <f>VLOOKUP(A67,'QAQC ID Reference Page'!A$2:G$10999,4,FALSE)</f>
        <v>0.47708333333333336</v>
      </c>
      <c r="E67" s="3">
        <f>VLOOKUP(A67,'QAQC ID Reference Page'!A$2:G$10999,5,FALSE)</f>
        <v>1007</v>
      </c>
      <c r="F67" s="3" t="str">
        <f>VLOOKUP(A67,'QAQC ID Reference Page'!A$2:G$10999,6,FALSE)</f>
        <v>I9</v>
      </c>
      <c r="G67" s="3" t="str">
        <f>VLOOKUP(A67,'QAQC ID Reference Page'!A$2:G$10999,7,FALSE)</f>
        <v>S</v>
      </c>
      <c r="H67" s="3" t="s">
        <v>827</v>
      </c>
      <c r="I67" s="55">
        <v>0.1</v>
      </c>
      <c r="J67" s="3">
        <v>0</v>
      </c>
      <c r="K67" s="3">
        <v>76.596000000000004</v>
      </c>
      <c r="L67" s="3">
        <v>0.02</v>
      </c>
      <c r="M67" s="3">
        <v>10.7355</v>
      </c>
      <c r="N67" s="53">
        <f t="shared" si="0"/>
        <v>199.99999999999997</v>
      </c>
      <c r="O67" s="3">
        <v>1612.107</v>
      </c>
      <c r="P67" s="3">
        <v>0.16300000000000001</v>
      </c>
      <c r="Q67" s="3">
        <v>89.264499999999998</v>
      </c>
      <c r="R67" s="53">
        <f t="shared" si="1"/>
        <v>1630</v>
      </c>
      <c r="S67" s="3"/>
      <c r="T67" s="3"/>
      <c r="U67" s="3"/>
      <c r="V67" s="3"/>
      <c r="W67" s="3"/>
      <c r="X67" s="3"/>
      <c r="Y67" s="3"/>
      <c r="Z67" s="3"/>
      <c r="AA67" s="3"/>
      <c r="AB67" s="3"/>
    </row>
    <row r="68" spans="1:28" x14ac:dyDescent="0.2">
      <c r="A68" s="12" t="s">
        <v>579</v>
      </c>
      <c r="B68" s="11" t="e">
        <f>VLOOKUP(A68,'QAQC ID Reference Page'!A$2:G$10999,2,FALSE)</f>
        <v>#N/A</v>
      </c>
      <c r="C68" s="30" t="e">
        <f>VLOOKUP(A68,'QAQC ID Reference Page'!A$2:G$10999,3,FALSE)</f>
        <v>#N/A</v>
      </c>
      <c r="D68" s="12" t="e">
        <f>VLOOKUP(A68,'QAQC ID Reference Page'!A$2:G$10999,4,FALSE)</f>
        <v>#N/A</v>
      </c>
      <c r="E68" s="3" t="e">
        <f>VLOOKUP(A68,'QAQC ID Reference Page'!A$2:G$10999,5,FALSE)</f>
        <v>#N/A</v>
      </c>
      <c r="F68" s="3" t="e">
        <f>VLOOKUP(A68,'QAQC ID Reference Page'!A$2:G$10999,6,FALSE)</f>
        <v>#N/A</v>
      </c>
      <c r="G68" s="3" t="e">
        <f>VLOOKUP(A68,'QAQC ID Reference Page'!A$2:G$10999,7,FALSE)</f>
        <v>#N/A</v>
      </c>
      <c r="H68" s="3"/>
      <c r="I68" s="55">
        <v>0</v>
      </c>
      <c r="J68" s="3"/>
      <c r="K68" s="3"/>
      <c r="L68" s="3"/>
      <c r="M68" s="3"/>
      <c r="N68" s="53" t="e">
        <f t="shared" si="0"/>
        <v>#DIV/0!</v>
      </c>
      <c r="O68" s="3"/>
      <c r="P68" s="3"/>
      <c r="Q68" s="3"/>
      <c r="R68" s="53" t="e">
        <f t="shared" si="1"/>
        <v>#DIV/0!</v>
      </c>
      <c r="S68" s="3"/>
      <c r="T68" s="3"/>
      <c r="U68" s="3"/>
      <c r="V68" s="3"/>
      <c r="W68" s="3"/>
      <c r="X68" s="3"/>
      <c r="Y68" s="3"/>
      <c r="Z68" s="3"/>
      <c r="AA68" s="3"/>
      <c r="AB68" s="3"/>
    </row>
    <row r="69" spans="1:28" x14ac:dyDescent="0.2">
      <c r="A69" s="12" t="s">
        <v>296</v>
      </c>
      <c r="B69" s="11" t="str">
        <f>VLOOKUP(A69,'QAQC ID Reference Page'!A$2:G$10999,2,FALSE)</f>
        <v>OBS0620</v>
      </c>
      <c r="C69" s="30">
        <f>VLOOKUP(A69,'QAQC ID Reference Page'!A$2:G$10999,3,FALSE)</f>
        <v>43999</v>
      </c>
      <c r="D69" s="12">
        <f>VLOOKUP(A69,'QAQC ID Reference Page'!A$2:G$10999,4,FALSE)</f>
        <v>0.48541666666666666</v>
      </c>
      <c r="E69" s="3">
        <f>VLOOKUP(A69,'QAQC ID Reference Page'!A$2:G$10999,5,FALSE)</f>
        <v>1008</v>
      </c>
      <c r="F69" s="3" t="str">
        <f>VLOOKUP(A69,'QAQC ID Reference Page'!A$2:G$10999,6,FALSE)</f>
        <v>I9-1</v>
      </c>
      <c r="G69" s="3" t="str">
        <f>VLOOKUP(A69,'QAQC ID Reference Page'!A$2:G$10999,7,FALSE)</f>
        <v>S</v>
      </c>
      <c r="H69" s="3"/>
      <c r="I69" s="55">
        <v>0.1</v>
      </c>
      <c r="J69" s="3"/>
      <c r="K69" s="3"/>
      <c r="L69" s="3"/>
      <c r="M69" s="3"/>
      <c r="N69" s="53">
        <f t="shared" si="0"/>
        <v>0</v>
      </c>
      <c r="O69" s="3"/>
      <c r="P69" s="3"/>
      <c r="Q69" s="3"/>
      <c r="R69" s="53">
        <f t="shared" si="1"/>
        <v>0</v>
      </c>
      <c r="S69" s="3"/>
      <c r="T69" s="3"/>
      <c r="U69" s="3"/>
      <c r="V69" s="3"/>
      <c r="W69" s="3"/>
      <c r="X69" s="3"/>
      <c r="Y69" s="3"/>
      <c r="Z69" s="3"/>
      <c r="AA69" s="3"/>
      <c r="AB69" s="3"/>
    </row>
    <row r="70" spans="1:28" x14ac:dyDescent="0.2">
      <c r="A70" s="12" t="s">
        <v>580</v>
      </c>
      <c r="B70" s="11" t="e">
        <f>VLOOKUP(A70,'QAQC ID Reference Page'!A$2:G$10999,2,FALSE)</f>
        <v>#N/A</v>
      </c>
      <c r="C70" s="30" t="e">
        <f>VLOOKUP(A70,'QAQC ID Reference Page'!A$2:G$10999,3,FALSE)</f>
        <v>#N/A</v>
      </c>
      <c r="D70" s="12" t="e">
        <f>VLOOKUP(A70,'QAQC ID Reference Page'!A$2:G$10999,4,FALSE)</f>
        <v>#N/A</v>
      </c>
      <c r="E70" s="3" t="e">
        <f>VLOOKUP(A70,'QAQC ID Reference Page'!A$2:G$10999,5,FALSE)</f>
        <v>#N/A</v>
      </c>
      <c r="F70" s="3" t="e">
        <f>VLOOKUP(A70,'QAQC ID Reference Page'!A$2:G$10999,6,FALSE)</f>
        <v>#N/A</v>
      </c>
      <c r="G70" s="3" t="e">
        <f>VLOOKUP(A70,'QAQC ID Reference Page'!A$2:G$10999,7,FALSE)</f>
        <v>#N/A</v>
      </c>
      <c r="H70" s="3"/>
      <c r="I70" s="55">
        <v>0</v>
      </c>
      <c r="J70" s="3"/>
      <c r="K70" s="3"/>
      <c r="L70" s="3"/>
      <c r="M70" s="3"/>
      <c r="N70" s="53" t="e">
        <f t="shared" si="0"/>
        <v>#DIV/0!</v>
      </c>
      <c r="O70" s="3"/>
      <c r="P70" s="3"/>
      <c r="Q70" s="3"/>
      <c r="R70" s="53" t="e">
        <f t="shared" si="1"/>
        <v>#DIV/0!</v>
      </c>
      <c r="S70" s="3"/>
      <c r="T70" s="3"/>
      <c r="U70" s="3"/>
      <c r="V70" s="3"/>
      <c r="W70" s="3"/>
      <c r="X70" s="3"/>
      <c r="Y70" s="3"/>
      <c r="Z70" s="3"/>
      <c r="AA70" s="3"/>
      <c r="AB70" s="3"/>
    </row>
    <row r="71" spans="1:28" x14ac:dyDescent="0.2">
      <c r="A71" s="12" t="s">
        <v>298</v>
      </c>
      <c r="B71" s="11" t="str">
        <f>VLOOKUP(A71,'QAQC ID Reference Page'!A$2:G$10999,2,FALSE)</f>
        <v>OBS0620</v>
      </c>
      <c r="C71" s="30">
        <f>VLOOKUP(A71,'QAQC ID Reference Page'!A$2:G$10999,3,FALSE)</f>
        <v>43999</v>
      </c>
      <c r="D71" s="12">
        <f>VLOOKUP(A71,'QAQC ID Reference Page'!A$2:G$10999,4,FALSE)</f>
        <v>0.49861111111111112</v>
      </c>
      <c r="E71" s="3">
        <f>VLOOKUP(A71,'QAQC ID Reference Page'!A$2:G$10999,5,FALSE)</f>
        <v>1015</v>
      </c>
      <c r="F71" s="3" t="str">
        <f>VLOOKUP(A71,'QAQC ID Reference Page'!A$2:G$10999,6,FALSE)</f>
        <v>BR</v>
      </c>
      <c r="G71" s="3" t="str">
        <f>VLOOKUP(A71,'QAQC ID Reference Page'!A$2:G$10999,7,FALSE)</f>
        <v>S</v>
      </c>
      <c r="H71" s="3" t="s">
        <v>828</v>
      </c>
      <c r="I71" s="55">
        <v>0.1</v>
      </c>
      <c r="J71" s="3">
        <v>0</v>
      </c>
      <c r="K71" s="3">
        <v>61.286000000000001</v>
      </c>
      <c r="L71" s="3">
        <v>1.6E-2</v>
      </c>
      <c r="M71" s="3">
        <v>10.1288</v>
      </c>
      <c r="N71" s="53">
        <f t="shared" si="0"/>
        <v>160</v>
      </c>
      <c r="O71" s="3">
        <v>1371.8589999999999</v>
      </c>
      <c r="P71" s="3">
        <v>0.13800000000000001</v>
      </c>
      <c r="Q71" s="3">
        <v>89.871200000000002</v>
      </c>
      <c r="R71" s="53">
        <f t="shared" si="1"/>
        <v>1380.0000000000002</v>
      </c>
      <c r="S71" s="3"/>
      <c r="T71" s="3"/>
      <c r="U71" s="3"/>
      <c r="V71" s="3"/>
      <c r="W71" s="3"/>
      <c r="X71" s="3"/>
      <c r="Y71" s="3"/>
      <c r="Z71" s="3"/>
      <c r="AA71" s="3"/>
      <c r="AB71" s="3"/>
    </row>
    <row r="72" spans="1:28" x14ac:dyDescent="0.2">
      <c r="A72" s="12" t="s">
        <v>301</v>
      </c>
      <c r="B72" s="11" t="str">
        <f>VLOOKUP(A72,'QAQC ID Reference Page'!A$2:G$10999,2,FALSE)</f>
        <v>OBS0620</v>
      </c>
      <c r="C72" s="30">
        <f>VLOOKUP(A72,'QAQC ID Reference Page'!A$2:G$10999,3,FALSE)</f>
        <v>43999</v>
      </c>
      <c r="D72" s="12">
        <f>VLOOKUP(A72,'QAQC ID Reference Page'!A$2:G$10999,4,FALSE)</f>
        <v>0.51041666666666663</v>
      </c>
      <c r="E72" s="3" t="str">
        <f>VLOOKUP(A72,'QAQC ID Reference Page'!A$2:G$10999,5,FALSE)</f>
        <v>NA</v>
      </c>
      <c r="F72" s="3" t="str">
        <f>VLOOKUP(A72,'QAQC ID Reference Page'!A$2:G$10999,6,FALSE)</f>
        <v>AR</v>
      </c>
      <c r="G72" s="3" t="str">
        <f>VLOOKUP(A72,'QAQC ID Reference Page'!A$2:G$10999,7,FALSE)</f>
        <v>B</v>
      </c>
      <c r="H72" s="3"/>
      <c r="I72" s="55">
        <v>0</v>
      </c>
      <c r="J72" s="3"/>
      <c r="K72" s="3"/>
      <c r="L72" s="3"/>
      <c r="M72" s="3"/>
      <c r="N72" s="53" t="e">
        <f t="shared" si="0"/>
        <v>#DIV/0!</v>
      </c>
      <c r="O72" s="3"/>
      <c r="P72" s="3"/>
      <c r="Q72" s="3"/>
      <c r="R72" s="53" t="e">
        <f t="shared" si="1"/>
        <v>#DIV/0!</v>
      </c>
      <c r="S72" s="3"/>
      <c r="T72" s="3"/>
      <c r="U72" s="3"/>
      <c r="V72" s="3"/>
      <c r="W72" s="3"/>
      <c r="X72" s="3"/>
      <c r="Y72" s="3"/>
      <c r="Z72" s="3"/>
      <c r="AA72" s="3"/>
      <c r="AB72" s="3"/>
    </row>
    <row r="73" spans="1:28" x14ac:dyDescent="0.2">
      <c r="A73" s="12" t="s">
        <v>299</v>
      </c>
      <c r="B73" s="11" t="str">
        <f>VLOOKUP(A73,'QAQC ID Reference Page'!A$2:G$10999,2,FALSE)</f>
        <v>OBS0620</v>
      </c>
      <c r="C73" s="30">
        <f>VLOOKUP(A73,'QAQC ID Reference Page'!A$2:G$10999,3,FALSE)</f>
        <v>43999</v>
      </c>
      <c r="D73" s="12">
        <f>VLOOKUP(A73,'QAQC ID Reference Page'!A$2:G$10999,4,FALSE)</f>
        <v>0.51041666666666663</v>
      </c>
      <c r="E73" s="3">
        <f>VLOOKUP(A73,'QAQC ID Reference Page'!A$2:G$10999,5,FALSE)</f>
        <v>1019</v>
      </c>
      <c r="F73" s="3" t="str">
        <f>VLOOKUP(A73,'QAQC ID Reference Page'!A$2:G$10999,6,FALSE)</f>
        <v>AR</v>
      </c>
      <c r="G73" s="3" t="str">
        <f>VLOOKUP(A73,'QAQC ID Reference Page'!A$2:G$10999,7,FALSE)</f>
        <v>S</v>
      </c>
      <c r="H73" s="3" t="s">
        <v>829</v>
      </c>
      <c r="I73" s="57">
        <v>0</v>
      </c>
      <c r="J73" s="3">
        <v>0</v>
      </c>
      <c r="K73" s="3">
        <v>48.963999999999999</v>
      </c>
      <c r="L73" s="3">
        <v>1.2E-2</v>
      </c>
      <c r="M73" s="3">
        <v>6.9786000000000001</v>
      </c>
      <c r="N73" s="53" t="e">
        <f t="shared" si="0"/>
        <v>#DIV/0!</v>
      </c>
      <c r="O73" s="3">
        <v>1640.2</v>
      </c>
      <c r="P73" s="3">
        <v>0.16500000000000001</v>
      </c>
      <c r="Q73" s="3">
        <v>93.0214</v>
      </c>
      <c r="R73" s="53" t="e">
        <f t="shared" si="1"/>
        <v>#DIV/0!</v>
      </c>
      <c r="S73" s="3"/>
      <c r="T73" s="3"/>
      <c r="U73" s="3"/>
      <c r="V73" s="3"/>
      <c r="W73" s="3"/>
      <c r="X73" s="3"/>
      <c r="Y73" s="3"/>
      <c r="Z73" s="3"/>
      <c r="AA73" s="3"/>
      <c r="AB73" s="3"/>
    </row>
    <row r="74" spans="1:28" x14ac:dyDescent="0.2">
      <c r="A74" s="12" t="s">
        <v>581</v>
      </c>
      <c r="B74" s="11" t="e">
        <f>VLOOKUP(A74,'QAQC ID Reference Page'!A$2:G$10999,2,FALSE)</f>
        <v>#N/A</v>
      </c>
      <c r="C74" s="30" t="e">
        <f>VLOOKUP(A74,'QAQC ID Reference Page'!A$2:G$10999,3,FALSE)</f>
        <v>#N/A</v>
      </c>
      <c r="D74" s="12" t="e">
        <f>VLOOKUP(A74,'QAQC ID Reference Page'!A$2:G$10999,4,FALSE)</f>
        <v>#N/A</v>
      </c>
      <c r="E74" s="3" t="e">
        <f>VLOOKUP(A74,'QAQC ID Reference Page'!A$2:G$10999,5,FALSE)</f>
        <v>#N/A</v>
      </c>
      <c r="F74" s="3" t="e">
        <f>VLOOKUP(A74,'QAQC ID Reference Page'!A$2:G$10999,6,FALSE)</f>
        <v>#N/A</v>
      </c>
      <c r="G74" s="3" t="e">
        <f>VLOOKUP(A74,'QAQC ID Reference Page'!A$2:G$10999,7,FALSE)</f>
        <v>#N/A</v>
      </c>
      <c r="H74" s="3" t="s">
        <v>830</v>
      </c>
      <c r="I74" s="55">
        <v>0</v>
      </c>
      <c r="J74" s="3">
        <v>0</v>
      </c>
      <c r="K74" s="3">
        <v>81.147999999999996</v>
      </c>
      <c r="L74" s="3">
        <v>2.1000000000000001E-2</v>
      </c>
      <c r="M74" s="3">
        <v>10.2111</v>
      </c>
      <c r="N74" s="53" t="e">
        <f t="shared" si="0"/>
        <v>#DIV/0!</v>
      </c>
      <c r="O74" s="3">
        <v>1807.404</v>
      </c>
      <c r="P74" s="3">
        <v>0.182</v>
      </c>
      <c r="Q74" s="3">
        <v>89.788899999999998</v>
      </c>
      <c r="R74" s="53" t="e">
        <f t="shared" si="1"/>
        <v>#DIV/0!</v>
      </c>
      <c r="S74" s="3"/>
      <c r="T74" s="3"/>
      <c r="U74" s="3"/>
      <c r="V74" s="3"/>
      <c r="W74" s="3"/>
      <c r="X74" s="3"/>
      <c r="Y74" s="3"/>
      <c r="Z74" s="3"/>
      <c r="AA74" s="3"/>
      <c r="AB74" s="3"/>
    </row>
    <row r="75" spans="1:28" x14ac:dyDescent="0.2">
      <c r="A75" s="12" t="s">
        <v>302</v>
      </c>
      <c r="B75" s="11" t="str">
        <f>VLOOKUP(A75,'QAQC ID Reference Page'!A$2:G$10999,2,FALSE)</f>
        <v>OBS0620</v>
      </c>
      <c r="C75" s="30">
        <f>VLOOKUP(A75,'QAQC ID Reference Page'!A$2:G$10999,3,FALSE)</f>
        <v>43999</v>
      </c>
      <c r="D75" s="12">
        <f>VLOOKUP(A75,'QAQC ID Reference Page'!A$2:G$10999,4,FALSE)</f>
        <v>0.52222222222222225</v>
      </c>
      <c r="E75" s="3">
        <f>VLOOKUP(A75,'QAQC ID Reference Page'!A$2:G$10999,5,FALSE)</f>
        <v>1023</v>
      </c>
      <c r="F75" s="3" t="str">
        <f>VLOOKUP(A75,'QAQC ID Reference Page'!A$2:G$10999,6,FALSE)</f>
        <v>TR-UP</v>
      </c>
      <c r="G75" s="3" t="str">
        <f>VLOOKUP(A75,'QAQC ID Reference Page'!A$2:G$10999,7,FALSE)</f>
        <v>S</v>
      </c>
      <c r="H75" s="3" t="s">
        <v>831</v>
      </c>
      <c r="I75" s="55">
        <v>0.1</v>
      </c>
      <c r="J75" s="3">
        <v>0</v>
      </c>
      <c r="K75" s="3">
        <v>57.923000000000002</v>
      </c>
      <c r="L75" s="3">
        <v>1.4999999999999999E-2</v>
      </c>
      <c r="M75" s="3">
        <v>10.238099999999999</v>
      </c>
      <c r="N75" s="53">
        <f t="shared" si="0"/>
        <v>150</v>
      </c>
      <c r="O75" s="3">
        <v>1279.825</v>
      </c>
      <c r="P75" s="3">
        <v>0.129</v>
      </c>
      <c r="Q75" s="3">
        <v>89.761899999999997</v>
      </c>
      <c r="R75" s="53">
        <f t="shared" si="1"/>
        <v>1290</v>
      </c>
      <c r="S75" s="3"/>
      <c r="T75" s="3"/>
      <c r="U75" s="3"/>
      <c r="V75" s="3"/>
      <c r="W75" s="3"/>
      <c r="X75" s="3"/>
      <c r="Y75" s="3"/>
      <c r="Z75" s="3"/>
      <c r="AA75" s="3"/>
      <c r="AB75" s="3"/>
    </row>
    <row r="76" spans="1:28" x14ac:dyDescent="0.2">
      <c r="A76" s="12" t="s">
        <v>305</v>
      </c>
      <c r="B76" s="11" t="str">
        <f>VLOOKUP(A76,'QAQC ID Reference Page'!A$2:G$10999,2,FALSE)</f>
        <v>OBS0620</v>
      </c>
      <c r="C76" s="30">
        <f>VLOOKUP(A76,'QAQC ID Reference Page'!A$2:G$10999,3,FALSE)</f>
        <v>43999</v>
      </c>
      <c r="D76" s="12">
        <f>VLOOKUP(A76,'QAQC ID Reference Page'!A$2:G$10999,4,FALSE)</f>
        <v>0.53680555555555554</v>
      </c>
      <c r="E76" s="3">
        <f>VLOOKUP(A76,'QAQC ID Reference Page'!A$2:G$10999,5,FALSE)</f>
        <v>1012</v>
      </c>
      <c r="F76" s="3" t="str">
        <f>VLOOKUP(A76,'QAQC ID Reference Page'!A$2:G$10999,6,FALSE)</f>
        <v>TR</v>
      </c>
      <c r="G76" s="3" t="str">
        <f>VLOOKUP(A76,'QAQC ID Reference Page'!A$2:G$10999,7,FALSE)</f>
        <v>B</v>
      </c>
      <c r="H76" s="3" t="s">
        <v>832</v>
      </c>
      <c r="I76" s="55">
        <v>0.1</v>
      </c>
      <c r="J76" s="3">
        <v>0</v>
      </c>
      <c r="K76" s="3">
        <v>62.048999999999999</v>
      </c>
      <c r="L76" s="3">
        <v>1.6E-2</v>
      </c>
      <c r="M76" s="3">
        <v>8.0183999999999997</v>
      </c>
      <c r="N76" s="53">
        <f t="shared" si="0"/>
        <v>160</v>
      </c>
      <c r="O76" s="3">
        <v>1796.2950000000001</v>
      </c>
      <c r="P76" s="3">
        <v>0.18099999999999999</v>
      </c>
      <c r="Q76" s="3">
        <v>91.9816</v>
      </c>
      <c r="R76" s="53">
        <f t="shared" si="1"/>
        <v>1809.9999999999998</v>
      </c>
      <c r="S76" s="3"/>
      <c r="T76" s="3"/>
      <c r="U76" s="3"/>
      <c r="V76" s="3"/>
      <c r="W76" s="3"/>
      <c r="X76" s="3"/>
      <c r="Y76" s="3"/>
      <c r="Z76" s="3"/>
      <c r="AA76" s="3"/>
      <c r="AB76" s="3"/>
    </row>
    <row r="77" spans="1:28" x14ac:dyDescent="0.2">
      <c r="A77" s="12" t="s">
        <v>303</v>
      </c>
      <c r="B77" s="11" t="str">
        <f>VLOOKUP(A77,'QAQC ID Reference Page'!A$2:G$10999,2,FALSE)</f>
        <v>OBS0620</v>
      </c>
      <c r="C77" s="30">
        <f>VLOOKUP(A77,'QAQC ID Reference Page'!A$2:G$10999,3,FALSE)</f>
        <v>43999</v>
      </c>
      <c r="D77" s="12">
        <f>VLOOKUP(A77,'QAQC ID Reference Page'!A$2:G$10999,4,FALSE)</f>
        <v>0.53680555555555554</v>
      </c>
      <c r="E77" s="3">
        <f>VLOOKUP(A77,'QAQC ID Reference Page'!A$2:G$10999,5,FALSE)</f>
        <v>1018</v>
      </c>
      <c r="F77" s="3" t="str">
        <f>VLOOKUP(A77,'QAQC ID Reference Page'!A$2:G$10999,6,FALSE)</f>
        <v>TR</v>
      </c>
      <c r="G77" s="3" t="str">
        <f>VLOOKUP(A77,'QAQC ID Reference Page'!A$2:G$10999,7,FALSE)</f>
        <v>S</v>
      </c>
      <c r="H77" s="3" t="s">
        <v>833</v>
      </c>
      <c r="I77" s="55">
        <v>0.1</v>
      </c>
      <c r="J77" s="3">
        <v>0</v>
      </c>
      <c r="K77" s="3">
        <v>49.466000000000001</v>
      </c>
      <c r="L77" s="3">
        <v>1.2999999999999999E-2</v>
      </c>
      <c r="M77" s="3">
        <v>6.9057000000000004</v>
      </c>
      <c r="N77" s="53">
        <f t="shared" si="0"/>
        <v>129.99999999999997</v>
      </c>
      <c r="O77" s="3">
        <v>1676.1949999999999</v>
      </c>
      <c r="P77" s="3">
        <v>0.16900000000000001</v>
      </c>
      <c r="Q77" s="3">
        <v>93.094300000000004</v>
      </c>
      <c r="R77" s="53">
        <f t="shared" si="1"/>
        <v>1690</v>
      </c>
      <c r="S77" s="3"/>
      <c r="T77" s="3"/>
      <c r="U77" s="3"/>
      <c r="V77" s="3"/>
      <c r="W77" s="3"/>
      <c r="X77" s="3"/>
      <c r="Y77" s="3"/>
      <c r="Z77" s="3"/>
      <c r="AA77" s="3"/>
      <c r="AB77" s="3"/>
    </row>
    <row r="78" spans="1:28" x14ac:dyDescent="0.2">
      <c r="A78" s="12" t="s">
        <v>582</v>
      </c>
      <c r="B78" s="11" t="e">
        <f>VLOOKUP(A78,'QAQC ID Reference Page'!A$2:G$10999,2,FALSE)</f>
        <v>#N/A</v>
      </c>
      <c r="C78" s="30" t="e">
        <f>VLOOKUP(A78,'QAQC ID Reference Page'!A$2:G$10999,3,FALSE)</f>
        <v>#N/A</v>
      </c>
      <c r="D78" s="12" t="e">
        <f>VLOOKUP(A78,'QAQC ID Reference Page'!A$2:G$10999,4,FALSE)</f>
        <v>#N/A</v>
      </c>
      <c r="E78" s="3" t="e">
        <f>VLOOKUP(A78,'QAQC ID Reference Page'!A$2:G$10999,5,FALSE)</f>
        <v>#N/A</v>
      </c>
      <c r="F78" s="3" t="e">
        <f>VLOOKUP(A78,'QAQC ID Reference Page'!A$2:G$10999,6,FALSE)</f>
        <v>#N/A</v>
      </c>
      <c r="G78" s="3" t="e">
        <f>VLOOKUP(A78,'QAQC ID Reference Page'!A$2:G$10999,7,FALSE)</f>
        <v>#N/A</v>
      </c>
      <c r="H78" s="3" t="s">
        <v>834</v>
      </c>
      <c r="I78" s="57">
        <v>0.1</v>
      </c>
      <c r="J78" s="3">
        <v>0</v>
      </c>
      <c r="K78" s="3">
        <v>25.622</v>
      </c>
      <c r="L78" s="3">
        <v>6.0000000000000001E-3</v>
      </c>
      <c r="M78" s="3">
        <v>3.2442000000000002</v>
      </c>
      <c r="N78" s="53">
        <f t="shared" si="0"/>
        <v>60</v>
      </c>
      <c r="O78" s="3">
        <v>1885.2360000000001</v>
      </c>
      <c r="P78" s="3">
        <v>0.19</v>
      </c>
      <c r="Q78" s="3">
        <v>96.755799999999994</v>
      </c>
      <c r="R78" s="53">
        <f t="shared" si="1"/>
        <v>1900</v>
      </c>
      <c r="S78" s="3"/>
      <c r="T78" s="3"/>
      <c r="U78" s="3"/>
      <c r="V78" s="3"/>
      <c r="W78" s="3"/>
      <c r="X78" s="3"/>
      <c r="Y78" s="3"/>
      <c r="Z78" s="3"/>
      <c r="AA78" s="3"/>
      <c r="AB78" s="3"/>
    </row>
    <row r="79" spans="1:28" x14ac:dyDescent="0.2">
      <c r="A79" s="12" t="s">
        <v>306</v>
      </c>
      <c r="B79" s="11" t="str">
        <f>VLOOKUP(A79,'QAQC ID Reference Page'!A$2:G$10999,2,FALSE)</f>
        <v>OBS0620</v>
      </c>
      <c r="C79" s="30">
        <f>VLOOKUP(A79,'QAQC ID Reference Page'!A$2:G$10999,3,FALSE)</f>
        <v>43999</v>
      </c>
      <c r="D79" s="12">
        <f>VLOOKUP(A79,'QAQC ID Reference Page'!A$2:G$10999,4,FALSE)</f>
        <v>0.55000000000000004</v>
      </c>
      <c r="E79" s="3">
        <f>VLOOKUP(A79,'QAQC ID Reference Page'!A$2:G$10999,5,FALSE)</f>
        <v>1017</v>
      </c>
      <c r="F79" s="3" t="str">
        <f>VLOOKUP(A79,'QAQC ID Reference Page'!A$2:G$10999,6,FALSE)</f>
        <v>MR</v>
      </c>
      <c r="G79" s="3" t="str">
        <f>VLOOKUP(A79,'QAQC ID Reference Page'!A$2:G$10999,7,FALSE)</f>
        <v>S</v>
      </c>
      <c r="H79" s="52" t="s">
        <v>835</v>
      </c>
      <c r="I79" s="54">
        <v>0.1</v>
      </c>
      <c r="J79" s="3">
        <v>0</v>
      </c>
      <c r="K79" s="3">
        <v>43.317</v>
      </c>
      <c r="L79" s="3">
        <v>1.0999999999999999E-2</v>
      </c>
      <c r="M79" s="3">
        <v>4.8601999999999999</v>
      </c>
      <c r="N79" s="53">
        <f t="shared" si="0"/>
        <v>109.99999999999999</v>
      </c>
      <c r="O79" s="3">
        <v>2124.83</v>
      </c>
      <c r="P79" s="3">
        <v>0.214</v>
      </c>
      <c r="Q79" s="3">
        <v>95.139799999999994</v>
      </c>
      <c r="R79" s="53">
        <f t="shared" si="1"/>
        <v>2139.9999999999995</v>
      </c>
      <c r="S79" s="3">
        <v>0</v>
      </c>
      <c r="T79" s="3">
        <v>49.795000000000002</v>
      </c>
      <c r="U79" s="3">
        <v>1.2999999999999999E-2</v>
      </c>
      <c r="V79" s="3">
        <v>6.6745000000000001</v>
      </c>
      <c r="W79" s="3">
        <v>1750.3109999999999</v>
      </c>
      <c r="X79" s="3">
        <v>0.17699999999999999</v>
      </c>
      <c r="Y79" s="3">
        <v>93.325500000000005</v>
      </c>
      <c r="Z79" s="3"/>
      <c r="AA79" s="3"/>
      <c r="AB79" s="3"/>
    </row>
    <row r="80" spans="1:28" x14ac:dyDescent="0.2">
      <c r="A80" s="12" t="s">
        <v>310</v>
      </c>
      <c r="B80" s="11" t="str">
        <f>VLOOKUP(A80,'QAQC ID Reference Page'!A$2:G$10999,2,FALSE)</f>
        <v>OBS0620</v>
      </c>
      <c r="C80" s="30">
        <f>VLOOKUP(A80,'QAQC ID Reference Page'!A$2:G$10999,3,FALSE)</f>
        <v>43999</v>
      </c>
      <c r="D80" s="12">
        <f>VLOOKUP(A80,'QAQC ID Reference Page'!A$2:G$10999,4,FALSE)</f>
        <v>0.55902777777777779</v>
      </c>
      <c r="E80" s="3">
        <f>VLOOKUP(A80,'QAQC ID Reference Page'!A$2:G$10999,5,FALSE)</f>
        <v>1041</v>
      </c>
      <c r="F80" s="3" t="str">
        <f>VLOOKUP(A80,'QAQC ID Reference Page'!A$2:G$10999,6,FALSE)</f>
        <v>J7C</v>
      </c>
      <c r="G80" s="3" t="str">
        <f>VLOOKUP(A80,'QAQC ID Reference Page'!A$2:G$10999,7,FALSE)</f>
        <v>B</v>
      </c>
      <c r="H80" s="3" t="s">
        <v>836</v>
      </c>
      <c r="I80" s="55">
        <v>0.1</v>
      </c>
      <c r="J80" s="3">
        <v>0</v>
      </c>
      <c r="K80" s="3">
        <v>34.655000000000001</v>
      </c>
      <c r="L80" s="3">
        <v>8.9999999999999993E-3</v>
      </c>
      <c r="M80" s="3">
        <v>3.6091000000000002</v>
      </c>
      <c r="N80" s="53">
        <f t="shared" si="0"/>
        <v>89.999999999999986</v>
      </c>
      <c r="O80" s="3">
        <v>2305.645</v>
      </c>
      <c r="P80" s="3">
        <v>0.23300000000000001</v>
      </c>
      <c r="Q80" s="3">
        <v>96.390900000000002</v>
      </c>
      <c r="R80" s="53">
        <f t="shared" si="1"/>
        <v>2330</v>
      </c>
      <c r="S80" s="3"/>
      <c r="T80" s="3"/>
      <c r="U80" s="3"/>
      <c r="V80" s="3"/>
      <c r="W80" s="3"/>
      <c r="X80" s="3"/>
      <c r="Y80" s="3"/>
      <c r="Z80" s="3"/>
      <c r="AA80" s="3"/>
      <c r="AB80" s="3"/>
    </row>
    <row r="81" spans="1:28" x14ac:dyDescent="0.2">
      <c r="A81" s="12" t="s">
        <v>308</v>
      </c>
      <c r="B81" s="11" t="str">
        <f>VLOOKUP(A81,'QAQC ID Reference Page'!A$2:G$10999,2,FALSE)</f>
        <v>OBS0620</v>
      </c>
      <c r="C81" s="30">
        <f>VLOOKUP(A81,'QAQC ID Reference Page'!A$2:G$10999,3,FALSE)</f>
        <v>43999</v>
      </c>
      <c r="D81" s="12">
        <f>VLOOKUP(A81,'QAQC ID Reference Page'!A$2:G$10999,4,FALSE)</f>
        <v>0.55902777777777779</v>
      </c>
      <c r="E81" s="3">
        <f>VLOOKUP(A81,'QAQC ID Reference Page'!A$2:G$10999,5,FALSE)</f>
        <v>1011</v>
      </c>
      <c r="F81" s="3" t="str">
        <f>VLOOKUP(A81,'QAQC ID Reference Page'!A$2:G$10999,6,FALSE)</f>
        <v>J7C</v>
      </c>
      <c r="G81" s="3" t="str">
        <f>VLOOKUP(A81,'QAQC ID Reference Page'!A$2:G$10999,7,FALSE)</f>
        <v>S</v>
      </c>
      <c r="H81" s="3"/>
      <c r="I81" s="55">
        <v>0.1</v>
      </c>
      <c r="J81" s="3"/>
      <c r="K81" s="3"/>
      <c r="L81" s="3"/>
      <c r="M81" s="3"/>
      <c r="N81" s="53">
        <f t="shared" si="0"/>
        <v>0</v>
      </c>
      <c r="O81" s="3"/>
      <c r="P81" s="3"/>
      <c r="Q81" s="3"/>
      <c r="R81" s="53">
        <f t="shared" si="1"/>
        <v>0</v>
      </c>
      <c r="S81" s="3"/>
      <c r="T81" s="3"/>
      <c r="U81" s="3"/>
      <c r="V81" s="3"/>
      <c r="W81" s="3"/>
      <c r="X81" s="3"/>
      <c r="Y81" s="3"/>
      <c r="Z81" s="3"/>
      <c r="AA81" s="3"/>
      <c r="AB81" s="3"/>
    </row>
    <row r="82" spans="1:28" x14ac:dyDescent="0.2">
      <c r="A82" s="12" t="s">
        <v>312</v>
      </c>
      <c r="B82" s="11" t="str">
        <f>VLOOKUP(A82,'QAQC ID Reference Page'!A$2:G$10999,2,FALSE)</f>
        <v>OBS0620</v>
      </c>
      <c r="C82" s="30">
        <f>VLOOKUP(A82,'QAQC ID Reference Page'!A$2:G$10999,3,FALSE)</f>
        <v>43999</v>
      </c>
      <c r="D82" s="12">
        <f>VLOOKUP(A82,'QAQC ID Reference Page'!A$2:G$10999,4,FALSE)</f>
        <v>0.58402777777777781</v>
      </c>
      <c r="E82" s="3">
        <f>VLOOKUP(A82,'QAQC ID Reference Page'!A$2:G$10999,5,FALSE)</f>
        <v>1010</v>
      </c>
      <c r="F82" s="3" t="str">
        <f>VLOOKUP(A82,'QAQC ID Reference Page'!A$2:G$10999,6,FALSE)</f>
        <v>I7C</v>
      </c>
      <c r="G82" s="3" t="str">
        <f>VLOOKUP(A82,'QAQC ID Reference Page'!A$2:G$10999,7,FALSE)</f>
        <v>B</v>
      </c>
      <c r="H82" s="3" t="s">
        <v>837</v>
      </c>
      <c r="I82" s="55">
        <v>0.1</v>
      </c>
      <c r="J82" s="3">
        <v>0</v>
      </c>
      <c r="K82" s="3">
        <v>42.161999999999999</v>
      </c>
      <c r="L82" s="3">
        <v>1.0999999999999999E-2</v>
      </c>
      <c r="M82" s="3">
        <v>4.3243</v>
      </c>
      <c r="N82" s="53">
        <f t="shared" si="0"/>
        <v>109.99999999999999</v>
      </c>
      <c r="O82" s="3">
        <v>2335.5349999999999</v>
      </c>
      <c r="P82" s="3">
        <v>0.23599999999999999</v>
      </c>
      <c r="Q82" s="3">
        <v>95.675700000000006</v>
      </c>
      <c r="R82" s="53">
        <f t="shared" si="1"/>
        <v>2360</v>
      </c>
      <c r="S82" s="3"/>
      <c r="T82" s="3"/>
      <c r="U82" s="3"/>
      <c r="V82" s="3"/>
      <c r="W82" s="3"/>
      <c r="X82" s="3"/>
      <c r="Y82" s="3"/>
      <c r="Z82" s="3"/>
      <c r="AA82" s="3"/>
      <c r="AB82" s="3"/>
    </row>
    <row r="83" spans="1:28" x14ac:dyDescent="0.2">
      <c r="A83" s="12" t="s">
        <v>311</v>
      </c>
      <c r="B83" s="11" t="str">
        <f>VLOOKUP(A83,'QAQC ID Reference Page'!A$2:G$10999,2,FALSE)</f>
        <v>OBS0620</v>
      </c>
      <c r="C83" s="30">
        <f>VLOOKUP(A83,'QAQC ID Reference Page'!A$2:G$10999,3,FALSE)</f>
        <v>43999</v>
      </c>
      <c r="D83" s="12">
        <f>VLOOKUP(A83,'QAQC ID Reference Page'!A$2:G$10999,4,FALSE)</f>
        <v>0.58402777777777781</v>
      </c>
      <c r="E83" s="3">
        <f>VLOOKUP(A83,'QAQC ID Reference Page'!A$2:G$10999,5,FALSE)</f>
        <v>1020</v>
      </c>
      <c r="F83" s="3" t="str">
        <f>VLOOKUP(A83,'QAQC ID Reference Page'!A$2:G$10999,6,FALSE)</f>
        <v>I7C</v>
      </c>
      <c r="G83" s="3" t="str">
        <f>VLOOKUP(A83,'QAQC ID Reference Page'!A$2:G$10999,7,FALSE)</f>
        <v>S</v>
      </c>
      <c r="H83" s="3" t="s">
        <v>838</v>
      </c>
      <c r="I83" s="57">
        <v>0</v>
      </c>
      <c r="J83" s="3">
        <v>0</v>
      </c>
      <c r="K83" s="3">
        <v>57.57</v>
      </c>
      <c r="L83" s="3">
        <v>1.4999999999999999E-2</v>
      </c>
      <c r="M83" s="3">
        <v>7.3864000000000001</v>
      </c>
      <c r="N83" s="53" t="e">
        <f t="shared" si="0"/>
        <v>#DIV/0!</v>
      </c>
      <c r="O83" s="3">
        <v>1819.424</v>
      </c>
      <c r="P83" s="3">
        <v>0.184</v>
      </c>
      <c r="Q83" s="3">
        <v>92.613600000000005</v>
      </c>
      <c r="R83" s="53" t="e">
        <f t="shared" si="1"/>
        <v>#DIV/0!</v>
      </c>
      <c r="S83" s="3"/>
      <c r="T83" s="3"/>
      <c r="U83" s="3"/>
      <c r="V83" s="3"/>
      <c r="W83" s="3"/>
      <c r="X83" s="3"/>
      <c r="Y83" s="3"/>
      <c r="Z83" s="3"/>
      <c r="AA83" s="3"/>
      <c r="AB83" s="3"/>
    </row>
    <row r="84" spans="1:28" x14ac:dyDescent="0.2">
      <c r="A84" s="12" t="s">
        <v>584</v>
      </c>
      <c r="B84" s="11" t="e">
        <f>VLOOKUP(A84,'QAQC ID Reference Page'!A$2:G$10999,2,FALSE)</f>
        <v>#N/A</v>
      </c>
      <c r="C84" s="30" t="e">
        <f>VLOOKUP(A84,'QAQC ID Reference Page'!A$2:G$10999,3,FALSE)</f>
        <v>#N/A</v>
      </c>
      <c r="D84" s="12" t="e">
        <f>VLOOKUP(A84,'QAQC ID Reference Page'!A$2:G$10999,4,FALSE)</f>
        <v>#N/A</v>
      </c>
      <c r="E84" s="3" t="e">
        <f>VLOOKUP(A84,'QAQC ID Reference Page'!A$2:G$10999,5,FALSE)</f>
        <v>#N/A</v>
      </c>
      <c r="F84" s="3" t="e">
        <f>VLOOKUP(A84,'QAQC ID Reference Page'!A$2:G$10999,6,FALSE)</f>
        <v>#N/A</v>
      </c>
      <c r="G84" s="3" t="e">
        <f>VLOOKUP(A84,'QAQC ID Reference Page'!A$2:G$10999,7,FALSE)</f>
        <v>#N/A</v>
      </c>
      <c r="H84" s="3" t="s">
        <v>839</v>
      </c>
      <c r="I84" s="55">
        <v>0</v>
      </c>
      <c r="J84" s="3">
        <v>0</v>
      </c>
      <c r="K84" s="3">
        <v>49.987000000000002</v>
      </c>
      <c r="L84" s="3">
        <v>1.2999999999999999E-2</v>
      </c>
      <c r="M84" s="3">
        <v>6.0785</v>
      </c>
      <c r="N84" s="53" t="e">
        <f t="shared" si="0"/>
        <v>#DIV/0!</v>
      </c>
      <c r="O84" s="3">
        <v>1941.6389999999999</v>
      </c>
      <c r="P84" s="3">
        <v>0.19600000000000001</v>
      </c>
      <c r="Q84" s="3">
        <v>93.921499999999995</v>
      </c>
      <c r="R84" s="53" t="e">
        <f t="shared" si="1"/>
        <v>#DIV/0!</v>
      </c>
      <c r="S84" s="3"/>
      <c r="T84" s="3"/>
      <c r="U84" s="3"/>
      <c r="V84" s="3"/>
      <c r="W84" s="3"/>
      <c r="X84" s="3"/>
      <c r="Y84" s="3"/>
      <c r="Z84" s="3"/>
      <c r="AA84" s="3"/>
      <c r="AB84" s="3"/>
    </row>
    <row r="85" spans="1:28" x14ac:dyDescent="0.2">
      <c r="A85" s="12" t="s">
        <v>313</v>
      </c>
      <c r="B85" s="11" t="str">
        <f>VLOOKUP(A85,'QAQC ID Reference Page'!A$2:G$10999,2,FALSE)</f>
        <v>OBS0620</v>
      </c>
      <c r="C85" s="30">
        <f>VLOOKUP(A85,'QAQC ID Reference Page'!A$2:G$10999,3,FALSE)</f>
        <v>43999</v>
      </c>
      <c r="D85" s="12">
        <f>VLOOKUP(A85,'QAQC ID Reference Page'!A$2:G$10999,4,FALSE)</f>
        <v>0.59722222222222221</v>
      </c>
      <c r="E85" s="3">
        <f>VLOOKUP(A85,'QAQC ID Reference Page'!A$2:G$10999,5,FALSE)</f>
        <v>1027</v>
      </c>
      <c r="F85" s="3" t="str">
        <f>VLOOKUP(A85,'QAQC ID Reference Page'!A$2:G$10999,6,FALSE)</f>
        <v>DR</v>
      </c>
      <c r="G85" s="3" t="str">
        <f>VLOOKUP(A85,'QAQC ID Reference Page'!A$2:G$10999,7,FALSE)</f>
        <v>S</v>
      </c>
      <c r="H85" s="3" t="s">
        <v>840</v>
      </c>
      <c r="I85" s="55">
        <v>0.1</v>
      </c>
      <c r="J85" s="3">
        <v>0</v>
      </c>
      <c r="K85" s="3">
        <v>70.457999999999998</v>
      </c>
      <c r="L85" s="3">
        <v>1.7999999999999999E-2</v>
      </c>
      <c r="M85" s="3">
        <v>8.2622999999999998</v>
      </c>
      <c r="N85" s="53">
        <f t="shared" si="0"/>
        <v>179.99999999999997</v>
      </c>
      <c r="O85" s="3">
        <v>1977.752</v>
      </c>
      <c r="P85" s="3">
        <v>0.2</v>
      </c>
      <c r="Q85" s="3">
        <v>91.737700000000004</v>
      </c>
      <c r="R85" s="53">
        <f t="shared" si="1"/>
        <v>2000</v>
      </c>
      <c r="S85" s="3"/>
      <c r="T85" s="3"/>
      <c r="U85" s="3"/>
      <c r="V85" s="3"/>
      <c r="W85" s="3"/>
      <c r="X85" s="3"/>
      <c r="Y85" s="3"/>
      <c r="Z85" s="3"/>
      <c r="AA85" s="3"/>
      <c r="AB85" s="3"/>
    </row>
    <row r="86" spans="1:28" x14ac:dyDescent="0.2">
      <c r="A86" s="12" t="s">
        <v>315</v>
      </c>
      <c r="B86" s="11" t="str">
        <f>VLOOKUP(A86,'QAQC ID Reference Page'!A$2:G$10999,2,FALSE)</f>
        <v>OBS0620</v>
      </c>
      <c r="C86" s="30">
        <f>VLOOKUP(A86,'QAQC ID Reference Page'!A$2:G$10999,3,FALSE)</f>
        <v>43999</v>
      </c>
      <c r="D86" s="12">
        <f>VLOOKUP(A86,'QAQC ID Reference Page'!A$2:G$10999,4,FALSE)</f>
        <v>0.61319444444444449</v>
      </c>
      <c r="E86" s="3">
        <f>VLOOKUP(A86,'QAQC ID Reference Page'!A$2:G$10999,5,FALSE)</f>
        <v>1022</v>
      </c>
      <c r="F86" s="3" t="str">
        <f>VLOOKUP(A86,'QAQC ID Reference Page'!A$2:G$10999,6,FALSE)</f>
        <v>G7C</v>
      </c>
      <c r="G86" s="3" t="str">
        <f>VLOOKUP(A86,'QAQC ID Reference Page'!A$2:G$10999,7,FALSE)</f>
        <v>B</v>
      </c>
      <c r="H86" s="3" t="s">
        <v>841</v>
      </c>
      <c r="I86" s="55">
        <v>0.1</v>
      </c>
      <c r="J86" s="3">
        <v>0</v>
      </c>
      <c r="K86" s="3">
        <v>36.750999999999998</v>
      </c>
      <c r="L86" s="3">
        <v>8.9999999999999993E-3</v>
      </c>
      <c r="M86" s="3">
        <v>4.8094999999999999</v>
      </c>
      <c r="N86" s="53">
        <f t="shared" si="0"/>
        <v>89.999999999999986</v>
      </c>
      <c r="O86" s="3">
        <v>1815.771</v>
      </c>
      <c r="P86" s="3">
        <v>0.183</v>
      </c>
      <c r="Q86" s="3">
        <v>95.1905</v>
      </c>
      <c r="R86" s="53">
        <f t="shared" si="1"/>
        <v>1829.9999999999998</v>
      </c>
      <c r="S86" s="3"/>
      <c r="T86" s="3"/>
      <c r="U86" s="3"/>
      <c r="V86" s="3"/>
      <c r="W86" s="3"/>
      <c r="X86" s="3"/>
      <c r="Y86" s="3"/>
      <c r="Z86" s="3"/>
      <c r="AA86" s="3"/>
      <c r="AB86" s="3"/>
    </row>
    <row r="87" spans="1:28" x14ac:dyDescent="0.2">
      <c r="A87" s="12" t="s">
        <v>314</v>
      </c>
      <c r="B87" s="11" t="str">
        <f>VLOOKUP(A87,'QAQC ID Reference Page'!A$2:G$10999,2,FALSE)</f>
        <v>OBS0620</v>
      </c>
      <c r="C87" s="30">
        <f>VLOOKUP(A87,'QAQC ID Reference Page'!A$2:G$10999,3,FALSE)</f>
        <v>43999</v>
      </c>
      <c r="D87" s="12">
        <f>VLOOKUP(A87,'QAQC ID Reference Page'!A$2:G$10999,4,FALSE)</f>
        <v>0.61319444444444449</v>
      </c>
      <c r="E87" s="3">
        <f>VLOOKUP(A87,'QAQC ID Reference Page'!A$2:G$10999,5,FALSE)</f>
        <v>1013</v>
      </c>
      <c r="F87" s="3" t="str">
        <f>VLOOKUP(A87,'QAQC ID Reference Page'!A$2:G$10999,6,FALSE)</f>
        <v>G7C</v>
      </c>
      <c r="G87" s="3" t="str">
        <f>VLOOKUP(A87,'QAQC ID Reference Page'!A$2:G$10999,7,FALSE)</f>
        <v>S</v>
      </c>
      <c r="H87" s="3" t="s">
        <v>842</v>
      </c>
      <c r="I87" s="55">
        <v>0.1</v>
      </c>
      <c r="J87" s="3">
        <v>0</v>
      </c>
      <c r="K87" s="3">
        <v>42.185000000000002</v>
      </c>
      <c r="L87" s="3">
        <v>1.0999999999999999E-2</v>
      </c>
      <c r="M87" s="3">
        <v>6.8299000000000003</v>
      </c>
      <c r="N87" s="53">
        <f t="shared" si="0"/>
        <v>109.99999999999999</v>
      </c>
      <c r="O87" s="3">
        <v>1441.4480000000001</v>
      </c>
      <c r="P87" s="3">
        <v>0.14499999999999999</v>
      </c>
      <c r="Q87" s="3">
        <v>93.170100000000005</v>
      </c>
      <c r="R87" s="53">
        <f t="shared" si="1"/>
        <v>1449.9999999999998</v>
      </c>
      <c r="S87" s="3"/>
      <c r="T87" s="3"/>
      <c r="U87" s="3"/>
      <c r="V87" s="3"/>
      <c r="W87" s="3"/>
      <c r="X87" s="3"/>
      <c r="Y87" s="3"/>
      <c r="Z87" s="3"/>
      <c r="AA87" s="3"/>
      <c r="AB87" s="3"/>
    </row>
    <row r="88" spans="1:28" x14ac:dyDescent="0.2">
      <c r="A88" s="12" t="s">
        <v>585</v>
      </c>
      <c r="B88" s="11" t="e">
        <f>VLOOKUP(A88,'QAQC ID Reference Page'!A$2:G$10999,2,FALSE)</f>
        <v>#N/A</v>
      </c>
      <c r="C88" s="30" t="e">
        <f>VLOOKUP(A88,'QAQC ID Reference Page'!A$2:G$10999,3,FALSE)</f>
        <v>#N/A</v>
      </c>
      <c r="D88" s="12" t="e">
        <f>VLOOKUP(A88,'QAQC ID Reference Page'!A$2:G$10999,4,FALSE)</f>
        <v>#N/A</v>
      </c>
      <c r="E88" s="3" t="e">
        <f>VLOOKUP(A88,'QAQC ID Reference Page'!A$2:G$10999,5,FALSE)</f>
        <v>#N/A</v>
      </c>
      <c r="F88" s="3" t="e">
        <f>VLOOKUP(A88,'QAQC ID Reference Page'!A$2:G$10999,6,FALSE)</f>
        <v>#N/A</v>
      </c>
      <c r="G88" s="3" t="e">
        <f>VLOOKUP(A88,'QAQC ID Reference Page'!A$2:G$10999,7,FALSE)</f>
        <v>#N/A</v>
      </c>
      <c r="H88" s="3"/>
      <c r="I88" s="55">
        <v>0</v>
      </c>
      <c r="J88" s="3"/>
      <c r="K88" s="3"/>
      <c r="L88" s="3"/>
      <c r="M88" s="3"/>
      <c r="N88" s="53" t="e">
        <f t="shared" si="0"/>
        <v>#DIV/0!</v>
      </c>
      <c r="O88" s="3"/>
      <c r="P88" s="3"/>
      <c r="Q88" s="3"/>
      <c r="R88" s="53" t="e">
        <f t="shared" si="1"/>
        <v>#DIV/0!</v>
      </c>
      <c r="S88" s="3"/>
      <c r="T88" s="3"/>
      <c r="U88" s="3"/>
      <c r="V88" s="3"/>
      <c r="W88" s="3"/>
      <c r="X88" s="3"/>
      <c r="Y88" s="3"/>
      <c r="Z88" s="3"/>
      <c r="AA88" s="3"/>
      <c r="AB88" s="3"/>
    </row>
    <row r="89" spans="1:28" x14ac:dyDescent="0.2">
      <c r="A89" s="12" t="s">
        <v>316</v>
      </c>
      <c r="B89" s="11" t="str">
        <f>VLOOKUP(A89,'QAQC ID Reference Page'!A$2:G$10999,2,FALSE)</f>
        <v>OBS0620</v>
      </c>
      <c r="C89" s="30">
        <f>VLOOKUP(A89,'QAQC ID Reference Page'!A$2:G$10999,3,FALSE)</f>
        <v>43999</v>
      </c>
      <c r="D89" s="12">
        <f>VLOOKUP(A89,'QAQC ID Reference Page'!A$2:G$10999,4,FALSE)</f>
        <v>0.6381944444444444</v>
      </c>
      <c r="E89" s="3">
        <f>VLOOKUP(A89,'QAQC ID Reference Page'!A$2:G$10999,5,FALSE)</f>
        <v>1021</v>
      </c>
      <c r="F89" s="3" t="str">
        <f>VLOOKUP(A89,'QAQC ID Reference Page'!A$2:G$10999,6,FALSE)</f>
        <v>EFR</v>
      </c>
      <c r="G89" s="3" t="str">
        <f>VLOOKUP(A89,'QAQC ID Reference Page'!A$2:G$10999,7,FALSE)</f>
        <v>S</v>
      </c>
      <c r="H89" s="3" t="s">
        <v>843</v>
      </c>
      <c r="I89" s="55">
        <v>0.1</v>
      </c>
      <c r="J89" s="3">
        <v>0</v>
      </c>
      <c r="K89" s="3">
        <v>74.001000000000005</v>
      </c>
      <c r="L89" s="3">
        <v>1.9E-2</v>
      </c>
      <c r="M89" s="3">
        <v>7.6106999999999996</v>
      </c>
      <c r="N89" s="53">
        <f t="shared" si="0"/>
        <v>189.99999999999997</v>
      </c>
      <c r="O89" s="3">
        <v>2271.893</v>
      </c>
      <c r="P89" s="3">
        <v>0.22900000000000001</v>
      </c>
      <c r="Q89" s="3">
        <v>92.389300000000006</v>
      </c>
      <c r="R89" s="53">
        <f t="shared" si="1"/>
        <v>2290</v>
      </c>
      <c r="S89" s="3"/>
      <c r="T89" s="3"/>
      <c r="U89" s="3"/>
      <c r="V89" s="3"/>
      <c r="W89" s="3"/>
      <c r="X89" s="3"/>
      <c r="Y89" s="3"/>
      <c r="Z89" s="3"/>
      <c r="AA89" s="3"/>
      <c r="AB89" s="3"/>
    </row>
    <row r="90" spans="1:28" x14ac:dyDescent="0.2">
      <c r="A90" s="12" t="s">
        <v>318</v>
      </c>
      <c r="B90" s="11" t="str">
        <f>VLOOKUP(A90,'QAQC ID Reference Page'!A$2:G$10999,2,FALSE)</f>
        <v>OBS0620</v>
      </c>
      <c r="C90" s="30">
        <f>VLOOKUP(A90,'QAQC ID Reference Page'!A$2:G$10999,3,FALSE)</f>
        <v>44000</v>
      </c>
      <c r="D90" s="12">
        <f>VLOOKUP(A90,'QAQC ID Reference Page'!A$2:G$10999,4,FALSE)</f>
        <v>0.28472222222222221</v>
      </c>
      <c r="E90" s="3">
        <f>VLOOKUP(A90,'QAQC ID Reference Page'!A$2:G$10999,5,FALSE)</f>
        <v>1005</v>
      </c>
      <c r="F90" s="3" t="str">
        <f>VLOOKUP(A90,'QAQC ID Reference Page'!A$2:G$10999,6,FALSE)</f>
        <v>C5-1</v>
      </c>
      <c r="G90" s="3" t="str">
        <f>VLOOKUP(A90,'QAQC ID Reference Page'!A$2:G$10999,7,FALSE)</f>
        <v>B</v>
      </c>
      <c r="H90" s="3"/>
      <c r="I90" s="55">
        <v>0.1</v>
      </c>
      <c r="J90" s="3"/>
      <c r="K90" s="3"/>
      <c r="L90" s="3"/>
      <c r="M90" s="3"/>
      <c r="N90" s="53">
        <f t="shared" si="0"/>
        <v>0</v>
      </c>
      <c r="O90" s="3"/>
      <c r="P90" s="3"/>
      <c r="Q90" s="3"/>
      <c r="R90" s="53">
        <f t="shared" si="1"/>
        <v>0</v>
      </c>
      <c r="S90" s="3"/>
      <c r="T90" s="3"/>
      <c r="U90" s="3"/>
      <c r="V90" s="3"/>
      <c r="W90" s="3"/>
      <c r="X90" s="3"/>
      <c r="Y90" s="3"/>
      <c r="Z90" s="3"/>
      <c r="AA90" s="3"/>
      <c r="AB90" s="3"/>
    </row>
    <row r="91" spans="1:28" x14ac:dyDescent="0.2">
      <c r="A91" s="12" t="s">
        <v>317</v>
      </c>
      <c r="B91" s="11" t="str">
        <f>VLOOKUP(A91,'QAQC ID Reference Page'!A$2:G$10999,2,FALSE)</f>
        <v>OBS0620</v>
      </c>
      <c r="C91" s="30">
        <f>VLOOKUP(A91,'QAQC ID Reference Page'!A$2:G$10999,3,FALSE)</f>
        <v>44000</v>
      </c>
      <c r="D91" s="12">
        <f>VLOOKUP(A91,'QAQC ID Reference Page'!A$2:G$10999,4,FALSE)</f>
        <v>0.28472222222222221</v>
      </c>
      <c r="E91" s="3">
        <f>VLOOKUP(A91,'QAQC ID Reference Page'!A$2:G$10999,5,FALSE)</f>
        <v>1001</v>
      </c>
      <c r="F91" s="3" t="str">
        <f>VLOOKUP(A91,'QAQC ID Reference Page'!A$2:G$10999,6,FALSE)</f>
        <v>C5-1</v>
      </c>
      <c r="G91" s="3" t="str">
        <f>VLOOKUP(A91,'QAQC ID Reference Page'!A$2:G$10999,7,FALSE)</f>
        <v>S</v>
      </c>
      <c r="H91" s="3"/>
      <c r="I91" s="55">
        <v>0.1</v>
      </c>
      <c r="J91" s="3"/>
      <c r="K91" s="3"/>
      <c r="L91" s="3"/>
      <c r="M91" s="3"/>
      <c r="N91" s="53">
        <f t="shared" si="0"/>
        <v>0</v>
      </c>
      <c r="O91" s="3"/>
      <c r="P91" s="3"/>
      <c r="Q91" s="3"/>
      <c r="R91" s="53">
        <f t="shared" si="1"/>
        <v>0</v>
      </c>
      <c r="S91" s="3"/>
      <c r="T91" s="3"/>
      <c r="U91" s="3"/>
      <c r="V91" s="3"/>
      <c r="W91" s="3"/>
      <c r="X91" s="3"/>
      <c r="Y91" s="3"/>
      <c r="Z91" s="3"/>
      <c r="AA91" s="3"/>
      <c r="AB91" s="3"/>
    </row>
    <row r="92" spans="1:28" x14ac:dyDescent="0.2">
      <c r="A92" s="12" t="s">
        <v>586</v>
      </c>
      <c r="B92" s="11" t="e">
        <f>VLOOKUP(A92,'QAQC ID Reference Page'!A$2:G$10999,2,FALSE)</f>
        <v>#N/A</v>
      </c>
      <c r="C92" s="30" t="e">
        <f>VLOOKUP(A92,'QAQC ID Reference Page'!A$2:G$10999,3,FALSE)</f>
        <v>#N/A</v>
      </c>
      <c r="D92" s="12" t="e">
        <f>VLOOKUP(A92,'QAQC ID Reference Page'!A$2:G$10999,4,FALSE)</f>
        <v>#N/A</v>
      </c>
      <c r="E92" s="3" t="e">
        <f>VLOOKUP(A92,'QAQC ID Reference Page'!A$2:G$10999,5,FALSE)</f>
        <v>#N/A</v>
      </c>
      <c r="F92" s="3" t="e">
        <f>VLOOKUP(A92,'QAQC ID Reference Page'!A$2:G$10999,6,FALSE)</f>
        <v>#N/A</v>
      </c>
      <c r="G92" s="3" t="e">
        <f>VLOOKUP(A92,'QAQC ID Reference Page'!A$2:G$10999,7,FALSE)</f>
        <v>#N/A</v>
      </c>
      <c r="H92" s="3"/>
      <c r="I92" s="55">
        <v>0</v>
      </c>
      <c r="J92" s="3"/>
      <c r="K92" s="3"/>
      <c r="L92" s="3"/>
      <c r="M92" s="3"/>
      <c r="N92" s="53" t="e">
        <f t="shared" si="0"/>
        <v>#DIV/0!</v>
      </c>
      <c r="O92" s="3"/>
      <c r="P92" s="3"/>
      <c r="Q92" s="3"/>
      <c r="R92" s="53" t="e">
        <f t="shared" si="1"/>
        <v>#DIV/0!</v>
      </c>
      <c r="S92" s="3"/>
      <c r="T92" s="3"/>
      <c r="U92" s="3"/>
      <c r="V92" s="3"/>
      <c r="W92" s="3"/>
      <c r="X92" s="3"/>
      <c r="Y92" s="3"/>
      <c r="Z92" s="3"/>
      <c r="AA92" s="3"/>
      <c r="AB92" s="3"/>
    </row>
    <row r="93" spans="1:28" x14ac:dyDescent="0.2">
      <c r="A93" s="12" t="s">
        <v>319</v>
      </c>
      <c r="B93" s="11" t="str">
        <f>VLOOKUP(A93,'QAQC ID Reference Page'!A$2:G$10999,2,FALSE)</f>
        <v>OBS0620</v>
      </c>
      <c r="C93" s="30">
        <f>VLOOKUP(A93,'QAQC ID Reference Page'!A$2:G$10999,3,FALSE)</f>
        <v>44000</v>
      </c>
      <c r="D93" s="12">
        <f>VLOOKUP(A93,'QAQC ID Reference Page'!A$2:G$10999,4,FALSE)</f>
        <v>0.2986111111111111</v>
      </c>
      <c r="E93" s="3">
        <f>VLOOKUP(A93,'QAQC ID Reference Page'!A$2:G$10999,5,FALSE)</f>
        <v>1002</v>
      </c>
      <c r="F93" s="3" t="str">
        <f>VLOOKUP(A93,'QAQC ID Reference Page'!A$2:G$10999,6,FALSE)</f>
        <v>B4</v>
      </c>
      <c r="G93" s="3" t="str">
        <f>VLOOKUP(A93,'QAQC ID Reference Page'!A$2:G$10999,7,FALSE)</f>
        <v>S</v>
      </c>
      <c r="H93" s="3"/>
      <c r="I93" s="55">
        <v>0.1</v>
      </c>
      <c r="J93" s="3"/>
      <c r="K93" s="3"/>
      <c r="L93" s="3"/>
      <c r="M93" s="3"/>
      <c r="N93" s="53">
        <f t="shared" si="0"/>
        <v>0</v>
      </c>
      <c r="O93" s="3"/>
      <c r="P93" s="3"/>
      <c r="Q93" s="3"/>
      <c r="R93" s="53">
        <f t="shared" si="1"/>
        <v>0</v>
      </c>
      <c r="S93" s="3"/>
      <c r="T93" s="3"/>
      <c r="U93" s="3"/>
      <c r="V93" s="3"/>
      <c r="W93" s="3"/>
      <c r="X93" s="3"/>
      <c r="Y93" s="3"/>
      <c r="Z93" s="3"/>
      <c r="AA93" s="3"/>
      <c r="AB93" s="3"/>
    </row>
    <row r="94" spans="1:28" x14ac:dyDescent="0.2">
      <c r="A94" s="12" t="s">
        <v>587</v>
      </c>
      <c r="B94" s="11" t="e">
        <f>VLOOKUP(A94,'QAQC ID Reference Page'!A$2:G$10999,2,FALSE)</f>
        <v>#N/A</v>
      </c>
      <c r="C94" s="30" t="e">
        <f>VLOOKUP(A94,'QAQC ID Reference Page'!A$2:G$10999,3,FALSE)</f>
        <v>#N/A</v>
      </c>
      <c r="D94" s="12" t="e">
        <f>VLOOKUP(A94,'QAQC ID Reference Page'!A$2:G$10999,4,FALSE)</f>
        <v>#N/A</v>
      </c>
      <c r="E94" s="3" t="e">
        <f>VLOOKUP(A94,'QAQC ID Reference Page'!A$2:G$10999,5,FALSE)</f>
        <v>#N/A</v>
      </c>
      <c r="F94" s="3" t="e">
        <f>VLOOKUP(A94,'QAQC ID Reference Page'!A$2:G$10999,6,FALSE)</f>
        <v>#N/A</v>
      </c>
      <c r="G94" s="3" t="e">
        <f>VLOOKUP(A94,'QAQC ID Reference Page'!A$2:G$10999,7,FALSE)</f>
        <v>#N/A</v>
      </c>
      <c r="H94" s="3"/>
      <c r="I94" s="55">
        <v>0</v>
      </c>
      <c r="J94" s="3"/>
      <c r="K94" s="3"/>
      <c r="L94" s="3"/>
      <c r="M94" s="3"/>
      <c r="N94" s="53" t="e">
        <f t="shared" si="0"/>
        <v>#DIV/0!</v>
      </c>
      <c r="O94" s="3"/>
      <c r="P94" s="3"/>
      <c r="Q94" s="3"/>
      <c r="R94" s="53" t="e">
        <f t="shared" si="1"/>
        <v>#DIV/0!</v>
      </c>
      <c r="S94" s="3"/>
      <c r="T94" s="3"/>
      <c r="U94" s="3"/>
      <c r="V94" s="3"/>
      <c r="W94" s="3"/>
      <c r="X94" s="3"/>
      <c r="Y94" s="3"/>
      <c r="Z94" s="3"/>
      <c r="AA94" s="3"/>
      <c r="AB94" s="3"/>
    </row>
    <row r="95" spans="1:28" x14ac:dyDescent="0.2">
      <c r="A95" s="12" t="s">
        <v>320</v>
      </c>
      <c r="B95" s="11" t="str">
        <f>VLOOKUP(A95,'QAQC ID Reference Page'!A$2:G$10999,2,FALSE)</f>
        <v>OBS0620</v>
      </c>
      <c r="C95" s="30">
        <f>VLOOKUP(A95,'QAQC ID Reference Page'!A$2:G$10999,3,FALSE)</f>
        <v>44000</v>
      </c>
      <c r="D95" s="12">
        <f>VLOOKUP(A95,'QAQC ID Reference Page'!A$2:G$10999,4,FALSE)</f>
        <v>0.31874999999999998</v>
      </c>
      <c r="E95" s="3">
        <f>VLOOKUP(A95,'QAQC ID Reference Page'!A$2:G$10999,5,FALSE)</f>
        <v>1003</v>
      </c>
      <c r="F95" s="3" t="str">
        <f>VLOOKUP(A95,'QAQC ID Reference Page'!A$2:G$10999,6,FALSE)</f>
        <v>B1</v>
      </c>
      <c r="G95" s="3" t="str">
        <f>VLOOKUP(A95,'QAQC ID Reference Page'!A$2:G$10999,7,FALSE)</f>
        <v>S</v>
      </c>
      <c r="H95" s="3"/>
      <c r="I95" s="55">
        <v>0.1</v>
      </c>
      <c r="J95" s="3"/>
      <c r="K95" s="3"/>
      <c r="L95" s="3"/>
      <c r="M95" s="3"/>
      <c r="N95" s="53">
        <f t="shared" si="0"/>
        <v>0</v>
      </c>
      <c r="O95" s="3"/>
      <c r="P95" s="3"/>
      <c r="Q95" s="3"/>
      <c r="R95" s="53">
        <f t="shared" si="1"/>
        <v>0</v>
      </c>
      <c r="S95" s="3"/>
      <c r="T95" s="3"/>
      <c r="U95" s="3"/>
      <c r="V95" s="3"/>
      <c r="W95" s="3"/>
      <c r="X95" s="3"/>
      <c r="Y95" s="3"/>
      <c r="Z95" s="3"/>
      <c r="AA95" s="3"/>
      <c r="AB95" s="3"/>
    </row>
    <row r="96" spans="1:28" x14ac:dyDescent="0.2">
      <c r="A96" s="12" t="s">
        <v>322</v>
      </c>
      <c r="B96" s="11" t="str">
        <f>VLOOKUP(A96,'QAQC ID Reference Page'!A$2:G$10999,2,FALSE)</f>
        <v>OBS0620</v>
      </c>
      <c r="C96" s="30">
        <f>VLOOKUP(A96,'QAQC ID Reference Page'!A$2:G$10999,3,FALSE)</f>
        <v>44000</v>
      </c>
      <c r="D96" s="12">
        <f>VLOOKUP(A96,'QAQC ID Reference Page'!A$2:G$10999,4,FALSE)</f>
        <v>0.3298611111111111</v>
      </c>
      <c r="E96" s="3">
        <f>VLOOKUP(A96,'QAQC ID Reference Page'!A$2:G$10999,5,FALSE)</f>
        <v>1008</v>
      </c>
      <c r="F96" s="3" t="str">
        <f>VLOOKUP(A96,'QAQC ID Reference Page'!A$2:G$10999,6,FALSE)</f>
        <v>C1</v>
      </c>
      <c r="G96" s="3" t="str">
        <f>VLOOKUP(A96,'QAQC ID Reference Page'!A$2:G$10999,7,FALSE)</f>
        <v>B</v>
      </c>
      <c r="H96" s="3"/>
      <c r="I96" s="55">
        <v>0.1</v>
      </c>
      <c r="J96" s="3"/>
      <c r="K96" s="3"/>
      <c r="L96" s="3"/>
      <c r="M96" s="3"/>
      <c r="N96" s="53">
        <f t="shared" si="0"/>
        <v>0</v>
      </c>
      <c r="O96" s="3"/>
      <c r="P96" s="3"/>
      <c r="Q96" s="3"/>
      <c r="R96" s="53">
        <f t="shared" si="1"/>
        <v>0</v>
      </c>
      <c r="S96" s="3"/>
      <c r="T96" s="3"/>
      <c r="U96" s="3"/>
      <c r="V96" s="3"/>
      <c r="W96" s="3"/>
      <c r="X96" s="3"/>
      <c r="Y96" s="3"/>
      <c r="Z96" s="3"/>
      <c r="AA96" s="3"/>
      <c r="AB96" s="3"/>
    </row>
    <row r="97" spans="1:28" x14ac:dyDescent="0.2">
      <c r="A97" s="12" t="s">
        <v>321</v>
      </c>
      <c r="B97" s="11" t="str">
        <f>VLOOKUP(A97,'QAQC ID Reference Page'!A$2:G$10999,2,FALSE)</f>
        <v>OBS0620</v>
      </c>
      <c r="C97" s="30">
        <f>VLOOKUP(A97,'QAQC ID Reference Page'!A$2:G$10999,3,FALSE)</f>
        <v>44000</v>
      </c>
      <c r="D97" s="12">
        <f>VLOOKUP(A97,'QAQC ID Reference Page'!A$2:G$10999,4,FALSE)</f>
        <v>0.3298611111111111</v>
      </c>
      <c r="E97" s="3">
        <f>VLOOKUP(A97,'QAQC ID Reference Page'!A$2:G$10999,5,FALSE)</f>
        <v>1006</v>
      </c>
      <c r="F97" s="3" t="str">
        <f>VLOOKUP(A97,'QAQC ID Reference Page'!A$2:G$10999,6,FALSE)</f>
        <v>C1</v>
      </c>
      <c r="G97" s="3" t="str">
        <f>VLOOKUP(A97,'QAQC ID Reference Page'!A$2:G$10999,7,FALSE)</f>
        <v>S</v>
      </c>
      <c r="H97" s="3"/>
      <c r="I97" s="55">
        <v>0.1</v>
      </c>
      <c r="J97" s="3"/>
      <c r="K97" s="3"/>
      <c r="L97" s="3"/>
      <c r="M97" s="3"/>
      <c r="N97" s="53">
        <f t="shared" si="0"/>
        <v>0</v>
      </c>
      <c r="O97" s="3"/>
      <c r="P97" s="3"/>
      <c r="Q97" s="3"/>
      <c r="R97" s="53">
        <f t="shared" si="1"/>
        <v>0</v>
      </c>
      <c r="S97" s="3"/>
      <c r="T97" s="3"/>
      <c r="U97" s="3"/>
      <c r="V97" s="3"/>
      <c r="W97" s="3"/>
      <c r="X97" s="3"/>
      <c r="Y97" s="3"/>
      <c r="Z97" s="3"/>
      <c r="AA97" s="3"/>
      <c r="AB97" s="3"/>
    </row>
    <row r="98" spans="1:28" x14ac:dyDescent="0.2">
      <c r="A98" s="12" t="s">
        <v>588</v>
      </c>
      <c r="B98" s="11" t="e">
        <f>VLOOKUP(A98,'QAQC ID Reference Page'!A$2:G$10999,2,FALSE)</f>
        <v>#N/A</v>
      </c>
      <c r="C98" s="30" t="e">
        <f>VLOOKUP(A98,'QAQC ID Reference Page'!A$2:G$10999,3,FALSE)</f>
        <v>#N/A</v>
      </c>
      <c r="D98" s="12" t="e">
        <f>VLOOKUP(A98,'QAQC ID Reference Page'!A$2:G$10999,4,FALSE)</f>
        <v>#N/A</v>
      </c>
      <c r="E98" s="3" t="e">
        <f>VLOOKUP(A98,'QAQC ID Reference Page'!A$2:G$10999,5,FALSE)</f>
        <v>#N/A</v>
      </c>
      <c r="F98" s="3" t="e">
        <f>VLOOKUP(A98,'QAQC ID Reference Page'!A$2:G$10999,6,FALSE)</f>
        <v>#N/A</v>
      </c>
      <c r="G98" s="3" t="e">
        <f>VLOOKUP(A98,'QAQC ID Reference Page'!A$2:G$10999,7,FALSE)</f>
        <v>#N/A</v>
      </c>
      <c r="H98" s="3"/>
      <c r="I98" s="55">
        <v>0</v>
      </c>
      <c r="J98" s="3"/>
      <c r="K98" s="3"/>
      <c r="L98" s="3"/>
      <c r="M98" s="3"/>
      <c r="N98" s="53" t="e">
        <f t="shared" si="0"/>
        <v>#DIV/0!</v>
      </c>
      <c r="O98" s="3"/>
      <c r="P98" s="3"/>
      <c r="Q98" s="3"/>
      <c r="R98" s="53" t="e">
        <f t="shared" si="1"/>
        <v>#DIV/0!</v>
      </c>
      <c r="S98" s="3"/>
      <c r="T98" s="3"/>
      <c r="U98" s="3"/>
      <c r="V98" s="3"/>
      <c r="W98" s="3"/>
      <c r="X98" s="3"/>
      <c r="Y98" s="3"/>
      <c r="Z98" s="3"/>
      <c r="AA98" s="3"/>
      <c r="AB98" s="3"/>
    </row>
    <row r="99" spans="1:28" x14ac:dyDescent="0.2">
      <c r="A99" s="12" t="s">
        <v>323</v>
      </c>
      <c r="B99" s="11" t="str">
        <f>VLOOKUP(A99,'QAQC ID Reference Page'!A$2:G$10999,2,FALSE)</f>
        <v>OBS0620</v>
      </c>
      <c r="C99" s="30">
        <f>VLOOKUP(A99,'QAQC ID Reference Page'!A$2:G$10999,3,FALSE)</f>
        <v>44000</v>
      </c>
      <c r="D99" s="12">
        <f>VLOOKUP(A99,'QAQC ID Reference Page'!A$2:G$10999,4,FALSE)</f>
        <v>0.34027777777777779</v>
      </c>
      <c r="E99" s="3">
        <f>VLOOKUP(A99,'QAQC ID Reference Page'!A$2:G$10999,5,FALSE)</f>
        <v>1025</v>
      </c>
      <c r="F99" s="3" t="str">
        <f>VLOOKUP(A99,'QAQC ID Reference Page'!A$2:G$10999,6,FALSE)</f>
        <v>D1</v>
      </c>
      <c r="G99" s="3" t="str">
        <f>VLOOKUP(A99,'QAQC ID Reference Page'!A$2:G$10999,7,FALSE)</f>
        <v>S</v>
      </c>
      <c r="H99" s="3"/>
      <c r="I99" s="55">
        <v>0.1</v>
      </c>
      <c r="J99" s="3"/>
      <c r="K99" s="3"/>
      <c r="L99" s="3"/>
      <c r="M99" s="3"/>
      <c r="N99" s="53">
        <f t="shared" si="0"/>
        <v>0</v>
      </c>
      <c r="O99" s="3"/>
      <c r="P99" s="3"/>
      <c r="Q99" s="3"/>
      <c r="R99" s="53">
        <f t="shared" si="1"/>
        <v>0</v>
      </c>
      <c r="S99" s="3"/>
      <c r="T99" s="3"/>
      <c r="U99" s="3"/>
      <c r="V99" s="3"/>
      <c r="W99" s="3"/>
      <c r="X99" s="3"/>
      <c r="Y99" s="3"/>
      <c r="Z99" s="3"/>
      <c r="AA99" s="3"/>
      <c r="AB99" s="3"/>
    </row>
    <row r="100" spans="1:28" x14ac:dyDescent="0.2">
      <c r="A100" s="12" t="s">
        <v>589</v>
      </c>
      <c r="B100" s="11" t="e">
        <f>VLOOKUP(A100,'QAQC ID Reference Page'!A$2:G$10999,2,FALSE)</f>
        <v>#N/A</v>
      </c>
      <c r="C100" s="30" t="e">
        <f>VLOOKUP(A100,'QAQC ID Reference Page'!A$2:G$10999,3,FALSE)</f>
        <v>#N/A</v>
      </c>
      <c r="D100" s="12" t="e">
        <f>VLOOKUP(A100,'QAQC ID Reference Page'!A$2:G$10999,4,FALSE)</f>
        <v>#N/A</v>
      </c>
      <c r="E100" s="3" t="e">
        <f>VLOOKUP(A100,'QAQC ID Reference Page'!A$2:G$10999,5,FALSE)</f>
        <v>#N/A</v>
      </c>
      <c r="F100" s="3" t="e">
        <f>VLOOKUP(A100,'QAQC ID Reference Page'!A$2:G$10999,6,FALSE)</f>
        <v>#N/A</v>
      </c>
      <c r="G100" s="3" t="e">
        <f>VLOOKUP(A100,'QAQC ID Reference Page'!A$2:G$10999,7,FALSE)</f>
        <v>#N/A</v>
      </c>
      <c r="H100" s="3"/>
      <c r="I100" s="55">
        <v>0</v>
      </c>
      <c r="J100" s="3"/>
      <c r="K100" s="3"/>
      <c r="L100" s="3"/>
      <c r="M100" s="3"/>
      <c r="N100" s="53" t="e">
        <f t="shared" si="0"/>
        <v>#DIV/0!</v>
      </c>
      <c r="O100" s="3"/>
      <c r="P100" s="3"/>
      <c r="Q100" s="3"/>
      <c r="R100" s="53" t="e">
        <f t="shared" si="1"/>
        <v>#DIV/0!</v>
      </c>
      <c r="S100" s="3"/>
      <c r="T100" s="3"/>
      <c r="U100" s="3"/>
      <c r="V100" s="3"/>
      <c r="W100" s="3"/>
      <c r="X100" s="3"/>
      <c r="Y100" s="3"/>
      <c r="Z100" s="3"/>
      <c r="AA100" s="3"/>
      <c r="AB100" s="3"/>
    </row>
    <row r="101" spans="1:28" x14ac:dyDescent="0.2">
      <c r="A101" s="12" t="s">
        <v>324</v>
      </c>
      <c r="B101" s="11" t="str">
        <f>VLOOKUP(A101,'QAQC ID Reference Page'!A$2:G$10999,2,FALSE)</f>
        <v>OBS0620</v>
      </c>
      <c r="C101" s="30">
        <f>VLOOKUP(A101,'QAQC ID Reference Page'!A$2:G$10999,3,FALSE)</f>
        <v>44000</v>
      </c>
      <c r="D101" s="12">
        <f>VLOOKUP(A101,'QAQC ID Reference Page'!A$2:G$10999,4,FALSE)</f>
        <v>0.35</v>
      </c>
      <c r="E101" s="3">
        <f>VLOOKUP(A101,'QAQC ID Reference Page'!A$2:G$10999,5,FALSE)</f>
        <v>1015</v>
      </c>
      <c r="F101" s="3" t="str">
        <f>VLOOKUP(A101,'QAQC ID Reference Page'!A$2:G$10999,6,FALSE)</f>
        <v>E1</v>
      </c>
      <c r="G101" s="3" t="str">
        <f>VLOOKUP(A101,'QAQC ID Reference Page'!A$2:G$10999,7,FALSE)</f>
        <v>S</v>
      </c>
      <c r="H101" s="3"/>
      <c r="I101" s="55">
        <v>0.1</v>
      </c>
      <c r="J101" s="3"/>
      <c r="K101" s="3"/>
      <c r="L101" s="3"/>
      <c r="M101" s="3"/>
      <c r="N101" s="53">
        <f t="shared" si="0"/>
        <v>0</v>
      </c>
      <c r="O101" s="3"/>
      <c r="P101" s="3"/>
      <c r="Q101" s="3"/>
      <c r="R101" s="53">
        <f t="shared" si="1"/>
        <v>0</v>
      </c>
      <c r="S101" s="3"/>
      <c r="T101" s="3"/>
      <c r="U101" s="3"/>
      <c r="V101" s="3"/>
      <c r="W101" s="3"/>
      <c r="X101" s="3"/>
      <c r="Y101" s="3"/>
      <c r="Z101" s="3"/>
      <c r="AA101" s="3"/>
      <c r="AB101" s="3"/>
    </row>
    <row r="102" spans="1:28" x14ac:dyDescent="0.2">
      <c r="A102" s="12" t="s">
        <v>590</v>
      </c>
      <c r="B102" s="11" t="e">
        <f>VLOOKUP(A102,'QAQC ID Reference Page'!A$2:G$10999,2,FALSE)</f>
        <v>#N/A</v>
      </c>
      <c r="C102" s="30" t="e">
        <f>VLOOKUP(A102,'QAQC ID Reference Page'!A$2:G$10999,3,FALSE)</f>
        <v>#N/A</v>
      </c>
      <c r="D102" s="12" t="e">
        <f>VLOOKUP(A102,'QAQC ID Reference Page'!A$2:G$10999,4,FALSE)</f>
        <v>#N/A</v>
      </c>
      <c r="E102" s="3" t="e">
        <f>VLOOKUP(A102,'QAQC ID Reference Page'!A$2:G$10999,5,FALSE)</f>
        <v>#N/A</v>
      </c>
      <c r="F102" s="3" t="e">
        <f>VLOOKUP(A102,'QAQC ID Reference Page'!A$2:G$10999,6,FALSE)</f>
        <v>#N/A</v>
      </c>
      <c r="G102" s="3" t="e">
        <f>VLOOKUP(A102,'QAQC ID Reference Page'!A$2:G$10999,7,FALSE)</f>
        <v>#N/A</v>
      </c>
      <c r="H102" s="3"/>
      <c r="I102" s="55">
        <v>0</v>
      </c>
      <c r="J102" s="3"/>
      <c r="K102" s="3"/>
      <c r="L102" s="3"/>
      <c r="M102" s="3"/>
      <c r="N102" s="53" t="e">
        <f t="shared" si="0"/>
        <v>#DIV/0!</v>
      </c>
      <c r="O102" s="3"/>
      <c r="P102" s="3"/>
      <c r="Q102" s="3"/>
      <c r="R102" s="53" t="e">
        <f t="shared" si="1"/>
        <v>#DIV/0!</v>
      </c>
      <c r="S102" s="3"/>
      <c r="T102" s="3"/>
      <c r="U102" s="3"/>
      <c r="V102" s="3"/>
      <c r="W102" s="3"/>
      <c r="X102" s="3"/>
      <c r="Y102" s="3"/>
      <c r="Z102" s="3"/>
      <c r="AA102" s="3"/>
      <c r="AB102" s="3"/>
    </row>
    <row r="103" spans="1:28" x14ac:dyDescent="0.2">
      <c r="A103" s="12" t="s">
        <v>325</v>
      </c>
      <c r="B103" s="11" t="str">
        <f>VLOOKUP(A103,'QAQC ID Reference Page'!A$2:G$10999,2,FALSE)</f>
        <v>OBS0620</v>
      </c>
      <c r="C103" s="30">
        <f>VLOOKUP(A103,'QAQC ID Reference Page'!A$2:G$10999,3,FALSE)</f>
        <v>44000</v>
      </c>
      <c r="D103" s="12">
        <f>VLOOKUP(A103,'QAQC ID Reference Page'!A$2:G$10999,4,FALSE)</f>
        <v>0.35902777777777778</v>
      </c>
      <c r="E103" s="3">
        <f>VLOOKUP(A103,'QAQC ID Reference Page'!A$2:G$10999,5,FALSE)</f>
        <v>1040</v>
      </c>
      <c r="F103" s="3" t="str">
        <f>VLOOKUP(A103,'QAQC ID Reference Page'!A$2:G$10999,6,FALSE)</f>
        <v>BLB</v>
      </c>
      <c r="G103" s="3" t="str">
        <f>VLOOKUP(A103,'QAQC ID Reference Page'!A$2:G$10999,7,FALSE)</f>
        <v>S</v>
      </c>
      <c r="H103" s="3"/>
      <c r="I103" s="55">
        <v>0.1</v>
      </c>
      <c r="J103" s="3"/>
      <c r="K103" s="3"/>
      <c r="L103" s="3"/>
      <c r="M103" s="3"/>
      <c r="N103" s="53">
        <f t="shared" si="0"/>
        <v>0</v>
      </c>
      <c r="O103" s="3"/>
      <c r="P103" s="3"/>
      <c r="Q103" s="3"/>
      <c r="R103" s="53">
        <f t="shared" si="1"/>
        <v>0</v>
      </c>
      <c r="S103" s="3"/>
      <c r="T103" s="3"/>
      <c r="U103" s="3"/>
      <c r="V103" s="3"/>
      <c r="W103" s="3"/>
      <c r="X103" s="3"/>
      <c r="Y103" s="3"/>
      <c r="Z103" s="3"/>
      <c r="AA103" s="3"/>
      <c r="AB103" s="3"/>
    </row>
    <row r="104" spans="1:28" x14ac:dyDescent="0.2">
      <c r="A104" s="12" t="s">
        <v>591</v>
      </c>
      <c r="B104" s="11" t="e">
        <f>VLOOKUP(A104,'QAQC ID Reference Page'!A$2:G$10999,2,FALSE)</f>
        <v>#N/A</v>
      </c>
      <c r="C104" s="30" t="e">
        <f>VLOOKUP(A104,'QAQC ID Reference Page'!A$2:G$10999,3,FALSE)</f>
        <v>#N/A</v>
      </c>
      <c r="D104" s="12" t="e">
        <f>VLOOKUP(A104,'QAQC ID Reference Page'!A$2:G$10999,4,FALSE)</f>
        <v>#N/A</v>
      </c>
      <c r="E104" s="3" t="e">
        <f>VLOOKUP(A104,'QAQC ID Reference Page'!A$2:G$10999,5,FALSE)</f>
        <v>#N/A</v>
      </c>
      <c r="F104" s="3" t="e">
        <f>VLOOKUP(A104,'QAQC ID Reference Page'!A$2:G$10999,6,FALSE)</f>
        <v>#N/A</v>
      </c>
      <c r="G104" s="3" t="e">
        <f>VLOOKUP(A104,'QAQC ID Reference Page'!A$2:G$10999,7,FALSE)</f>
        <v>#N/A</v>
      </c>
      <c r="H104" s="3"/>
      <c r="I104" s="55">
        <v>0</v>
      </c>
      <c r="J104" s="3"/>
      <c r="K104" s="3"/>
      <c r="L104" s="3"/>
      <c r="M104" s="3"/>
      <c r="N104" s="53" t="e">
        <f t="shared" si="0"/>
        <v>#DIV/0!</v>
      </c>
      <c r="O104" s="3"/>
      <c r="P104" s="3"/>
      <c r="Q104" s="3"/>
      <c r="R104" s="53" t="e">
        <f t="shared" si="1"/>
        <v>#DIV/0!</v>
      </c>
      <c r="S104" s="3"/>
      <c r="T104" s="3"/>
      <c r="U104" s="3"/>
      <c r="V104" s="3"/>
      <c r="W104" s="3"/>
      <c r="X104" s="3"/>
      <c r="Y104" s="3"/>
      <c r="Z104" s="3"/>
      <c r="AA104" s="3"/>
      <c r="AB104" s="3"/>
    </row>
    <row r="105" spans="1:28" x14ac:dyDescent="0.2">
      <c r="A105" s="12" t="s">
        <v>326</v>
      </c>
      <c r="B105" s="11" t="str">
        <f>VLOOKUP(A105,'QAQC ID Reference Page'!A$2:G$10999,2,FALSE)</f>
        <v>OBS0620</v>
      </c>
      <c r="C105" s="30">
        <f>VLOOKUP(A105,'QAQC ID Reference Page'!A$2:G$10999,3,FALSE)</f>
        <v>44000</v>
      </c>
      <c r="D105" s="12">
        <f>VLOOKUP(A105,'QAQC ID Reference Page'!A$2:G$10999,4,FALSE)</f>
        <v>0.3888888888888889</v>
      </c>
      <c r="E105" s="3">
        <f>VLOOKUP(A105,'QAQC ID Reference Page'!A$2:G$10999,5,FALSE)</f>
        <v>1030</v>
      </c>
      <c r="F105" s="3" t="str">
        <f>VLOOKUP(A105,'QAQC ID Reference Page'!A$2:G$10999,6,FALSE)</f>
        <v>WFR</v>
      </c>
      <c r="G105" s="3" t="str">
        <f>VLOOKUP(A105,'QAQC ID Reference Page'!A$2:G$10999,7,FALSE)</f>
        <v>S</v>
      </c>
      <c r="H105" s="3"/>
      <c r="I105" s="55">
        <v>0.1</v>
      </c>
      <c r="J105" s="3"/>
      <c r="K105" s="3"/>
      <c r="L105" s="3"/>
      <c r="M105" s="3"/>
      <c r="N105" s="53">
        <f t="shared" si="0"/>
        <v>0</v>
      </c>
      <c r="O105" s="3"/>
      <c r="P105" s="3"/>
      <c r="Q105" s="3"/>
      <c r="R105" s="53">
        <f t="shared" si="1"/>
        <v>0</v>
      </c>
      <c r="S105" s="3"/>
      <c r="T105" s="3"/>
      <c r="U105" s="3"/>
      <c r="V105" s="3"/>
      <c r="W105" s="3"/>
      <c r="X105" s="3"/>
      <c r="Y105" s="3"/>
      <c r="Z105" s="3"/>
      <c r="AA105" s="3"/>
      <c r="AB105" s="3"/>
    </row>
    <row r="106" spans="1:28" x14ac:dyDescent="0.2">
      <c r="A106" s="12" t="s">
        <v>328</v>
      </c>
      <c r="B106" s="11" t="str">
        <f>VLOOKUP(A106,'QAQC ID Reference Page'!A$2:G$10999,2,FALSE)</f>
        <v>OBS0620</v>
      </c>
      <c r="C106" s="30">
        <f>VLOOKUP(A106,'QAQC ID Reference Page'!A$2:G$10999,3,FALSE)</f>
        <v>44000</v>
      </c>
      <c r="D106" s="12">
        <f>VLOOKUP(A106,'QAQC ID Reference Page'!A$2:G$10999,4,FALSE)</f>
        <v>0.3972222222222222</v>
      </c>
      <c r="E106" s="3">
        <f>VLOOKUP(A106,'QAQC ID Reference Page'!A$2:G$10999,5,FALSE)</f>
        <v>1017</v>
      </c>
      <c r="F106" s="3" t="str">
        <f>VLOOKUP(A106,'QAQC ID Reference Page'!A$2:G$10999,6,FALSE)</f>
        <v>C4</v>
      </c>
      <c r="G106" s="3" t="str">
        <f>VLOOKUP(A106,'QAQC ID Reference Page'!A$2:G$10999,7,FALSE)</f>
        <v>B</v>
      </c>
      <c r="H106" s="3"/>
      <c r="I106" s="55">
        <v>0.1</v>
      </c>
      <c r="J106" s="3"/>
      <c r="K106" s="3"/>
      <c r="L106" s="3"/>
      <c r="M106" s="3"/>
      <c r="N106" s="53">
        <f t="shared" si="0"/>
        <v>0</v>
      </c>
      <c r="O106" s="3"/>
      <c r="P106" s="3"/>
      <c r="Q106" s="3"/>
      <c r="R106" s="53">
        <f t="shared" si="1"/>
        <v>0</v>
      </c>
      <c r="S106" s="3"/>
      <c r="T106" s="3"/>
      <c r="U106" s="3"/>
      <c r="V106" s="3"/>
      <c r="W106" s="3"/>
      <c r="X106" s="3"/>
      <c r="Y106" s="3"/>
      <c r="Z106" s="3"/>
      <c r="AA106" s="3"/>
      <c r="AB106" s="3"/>
    </row>
    <row r="107" spans="1:28" x14ac:dyDescent="0.2">
      <c r="A107" s="12" t="s">
        <v>327</v>
      </c>
      <c r="B107" s="11" t="str">
        <f>VLOOKUP(A107,'QAQC ID Reference Page'!A$2:G$10999,2,FALSE)</f>
        <v>OBS0620</v>
      </c>
      <c r="C107" s="30">
        <f>VLOOKUP(A107,'QAQC ID Reference Page'!A$2:G$10999,3,FALSE)</f>
        <v>44000</v>
      </c>
      <c r="D107" s="12">
        <f>VLOOKUP(A107,'QAQC ID Reference Page'!A$2:G$10999,4,FALSE)</f>
        <v>0.3972222222222222</v>
      </c>
      <c r="E107" s="3">
        <f>VLOOKUP(A107,'QAQC ID Reference Page'!A$2:G$10999,5,FALSE)</f>
        <v>1012</v>
      </c>
      <c r="F107" s="3" t="str">
        <f>VLOOKUP(A107,'QAQC ID Reference Page'!A$2:G$10999,6,FALSE)</f>
        <v>C4</v>
      </c>
      <c r="G107" s="3" t="str">
        <f>VLOOKUP(A107,'QAQC ID Reference Page'!A$2:G$10999,7,FALSE)</f>
        <v>S</v>
      </c>
      <c r="H107" s="3"/>
      <c r="I107" s="55">
        <v>0.1</v>
      </c>
      <c r="J107" s="3"/>
      <c r="K107" s="3"/>
      <c r="L107" s="3"/>
      <c r="M107" s="3"/>
      <c r="N107" s="53">
        <f t="shared" si="0"/>
        <v>0</v>
      </c>
      <c r="O107" s="3"/>
      <c r="P107" s="3"/>
      <c r="Q107" s="3"/>
      <c r="R107" s="53">
        <f t="shared" si="1"/>
        <v>0</v>
      </c>
      <c r="S107" s="3"/>
      <c r="T107" s="3"/>
      <c r="U107" s="3"/>
      <c r="V107" s="3"/>
      <c r="W107" s="3"/>
      <c r="X107" s="3"/>
      <c r="Y107" s="3"/>
      <c r="Z107" s="3"/>
      <c r="AA107" s="3"/>
      <c r="AB107" s="3"/>
    </row>
    <row r="108" spans="1:28" x14ac:dyDescent="0.2">
      <c r="A108" s="12" t="s">
        <v>592</v>
      </c>
      <c r="B108" s="11" t="e">
        <f>VLOOKUP(A108,'QAQC ID Reference Page'!A$2:G$10999,2,FALSE)</f>
        <v>#N/A</v>
      </c>
      <c r="C108" s="30" t="e">
        <f>VLOOKUP(A108,'QAQC ID Reference Page'!A$2:G$10999,3,FALSE)</f>
        <v>#N/A</v>
      </c>
      <c r="D108" s="12" t="e">
        <f>VLOOKUP(A108,'QAQC ID Reference Page'!A$2:G$10999,4,FALSE)</f>
        <v>#N/A</v>
      </c>
      <c r="E108" s="3" t="e">
        <f>VLOOKUP(A108,'QAQC ID Reference Page'!A$2:G$10999,5,FALSE)</f>
        <v>#N/A</v>
      </c>
      <c r="F108" s="3" t="e">
        <f>VLOOKUP(A108,'QAQC ID Reference Page'!A$2:G$10999,6,FALSE)</f>
        <v>#N/A</v>
      </c>
      <c r="G108" s="3" t="e">
        <f>VLOOKUP(A108,'QAQC ID Reference Page'!A$2:G$10999,7,FALSE)</f>
        <v>#N/A</v>
      </c>
      <c r="H108" s="3"/>
      <c r="I108" s="55">
        <v>0</v>
      </c>
      <c r="J108" s="3"/>
      <c r="K108" s="3"/>
      <c r="L108" s="3"/>
      <c r="M108" s="3"/>
      <c r="N108" s="53" t="e">
        <f t="shared" si="0"/>
        <v>#DIV/0!</v>
      </c>
      <c r="O108" s="3"/>
      <c r="P108" s="3"/>
      <c r="Q108" s="3"/>
      <c r="R108" s="53" t="e">
        <f t="shared" si="1"/>
        <v>#DIV/0!</v>
      </c>
      <c r="S108" s="3"/>
      <c r="T108" s="3"/>
      <c r="U108" s="3"/>
      <c r="V108" s="3"/>
      <c r="W108" s="3"/>
      <c r="X108" s="3"/>
      <c r="Y108" s="3"/>
      <c r="Z108" s="3"/>
      <c r="AA108" s="3"/>
      <c r="AB108" s="3"/>
    </row>
    <row r="109" spans="1:28" x14ac:dyDescent="0.2">
      <c r="A109" s="12" t="s">
        <v>329</v>
      </c>
      <c r="B109" s="11" t="str">
        <f>VLOOKUP(A109,'QAQC ID Reference Page'!A$2:G$10999,2,FALSE)</f>
        <v>OBS0620</v>
      </c>
      <c r="C109" s="30">
        <f>VLOOKUP(A109,'QAQC ID Reference Page'!A$2:G$10999,3,FALSE)</f>
        <v>44000</v>
      </c>
      <c r="D109" s="12">
        <f>VLOOKUP(A109,'QAQC ID Reference Page'!A$2:G$10999,4,FALSE)</f>
        <v>0.4548611111111111</v>
      </c>
      <c r="E109" s="3">
        <f>VLOOKUP(A109,'QAQC ID Reference Page'!A$2:G$10999,5,FALSE)</f>
        <v>1029</v>
      </c>
      <c r="F109" s="3" t="str">
        <f>VLOOKUP(A109,'QAQC ID Reference Page'!A$2:G$10999,6,FALSE)</f>
        <v>WB</v>
      </c>
      <c r="G109" s="3" t="str">
        <f>VLOOKUP(A109,'QAQC ID Reference Page'!A$2:G$10999,7,FALSE)</f>
        <v>S</v>
      </c>
      <c r="H109" s="3"/>
      <c r="I109" s="55">
        <v>0.1</v>
      </c>
      <c r="J109" s="3"/>
      <c r="K109" s="3"/>
      <c r="L109" s="3"/>
      <c r="M109" s="3"/>
      <c r="N109" s="53">
        <f t="shared" si="0"/>
        <v>0</v>
      </c>
      <c r="O109" s="3"/>
      <c r="P109" s="3"/>
      <c r="Q109" s="3"/>
      <c r="R109" s="53">
        <f t="shared" si="1"/>
        <v>0</v>
      </c>
      <c r="S109" s="3"/>
      <c r="T109" s="3"/>
      <c r="U109" s="3"/>
      <c r="V109" s="3"/>
      <c r="W109" s="3"/>
      <c r="X109" s="3"/>
      <c r="Y109" s="3"/>
      <c r="Z109" s="3"/>
      <c r="AA109" s="3"/>
      <c r="AB109" s="3"/>
    </row>
    <row r="110" spans="1:28" x14ac:dyDescent="0.2">
      <c r="A110" s="12" t="s">
        <v>593</v>
      </c>
      <c r="B110" s="11" t="e">
        <f>VLOOKUP(A110,'QAQC ID Reference Page'!A$2:G$10999,2,FALSE)</f>
        <v>#N/A</v>
      </c>
      <c r="C110" s="30" t="e">
        <f>VLOOKUP(A110,'QAQC ID Reference Page'!A$2:G$10999,3,FALSE)</f>
        <v>#N/A</v>
      </c>
      <c r="D110" s="12" t="e">
        <f>VLOOKUP(A110,'QAQC ID Reference Page'!A$2:G$10999,4,FALSE)</f>
        <v>#N/A</v>
      </c>
      <c r="E110" s="3" t="e">
        <f>VLOOKUP(A110,'QAQC ID Reference Page'!A$2:G$10999,5,FALSE)</f>
        <v>#N/A</v>
      </c>
      <c r="F110" s="3" t="e">
        <f>VLOOKUP(A110,'QAQC ID Reference Page'!A$2:G$10999,6,FALSE)</f>
        <v>#N/A</v>
      </c>
      <c r="G110" s="3" t="e">
        <f>VLOOKUP(A110,'QAQC ID Reference Page'!A$2:G$10999,7,FALSE)</f>
        <v>#N/A</v>
      </c>
      <c r="H110" s="3" t="s">
        <v>828</v>
      </c>
      <c r="I110" s="55">
        <v>0</v>
      </c>
      <c r="J110" s="3">
        <v>0</v>
      </c>
      <c r="K110" s="3">
        <v>25.402999999999999</v>
      </c>
      <c r="L110" s="3">
        <v>6.0000000000000001E-3</v>
      </c>
      <c r="M110" s="3">
        <v>4.6463999999999999</v>
      </c>
      <c r="N110" s="53" t="e">
        <f t="shared" si="0"/>
        <v>#DIV/0!</v>
      </c>
      <c r="O110" s="3">
        <v>1285.4369999999999</v>
      </c>
      <c r="P110" s="3">
        <v>0.13</v>
      </c>
      <c r="Q110" s="3">
        <v>95.3536</v>
      </c>
      <c r="R110" s="53" t="e">
        <f t="shared" si="1"/>
        <v>#DIV/0!</v>
      </c>
      <c r="S110" s="3"/>
      <c r="T110" s="3"/>
      <c r="U110" s="3"/>
      <c r="V110" s="3"/>
      <c r="W110" s="3"/>
      <c r="X110" s="3"/>
      <c r="Y110" s="3"/>
      <c r="Z110" s="3"/>
      <c r="AA110" s="3"/>
      <c r="AB110" s="3"/>
    </row>
    <row r="111" spans="1:28" x14ac:dyDescent="0.2">
      <c r="A111" s="12" t="s">
        <v>330</v>
      </c>
      <c r="B111" s="11" t="str">
        <f>VLOOKUP(A111,'QAQC ID Reference Page'!A$2:G$10999,2,FALSE)</f>
        <v>OBS0620</v>
      </c>
      <c r="C111" s="30">
        <f>VLOOKUP(A111,'QAQC ID Reference Page'!A$2:G$10999,3,FALSE)</f>
        <v>44000</v>
      </c>
      <c r="D111" s="12">
        <f>VLOOKUP(A111,'QAQC ID Reference Page'!A$2:G$10999,4,FALSE)</f>
        <v>0.47152777777777777</v>
      </c>
      <c r="E111" s="3">
        <f>VLOOKUP(A111,'QAQC ID Reference Page'!A$2:G$10999,5,FALSE)</f>
        <v>1009</v>
      </c>
      <c r="F111" s="3" t="str">
        <f>VLOOKUP(A111,'QAQC ID Reference Page'!A$2:G$10999,6,FALSE)</f>
        <v>BSR</v>
      </c>
      <c r="G111" s="3" t="str">
        <f>VLOOKUP(A111,'QAQC ID Reference Page'!A$2:G$10999,7,FALSE)</f>
        <v>S</v>
      </c>
      <c r="H111" s="3"/>
      <c r="I111" s="55">
        <v>0.1</v>
      </c>
      <c r="J111" s="3"/>
      <c r="K111" s="3"/>
      <c r="L111" s="3"/>
      <c r="M111" s="3"/>
      <c r="N111" s="53">
        <f t="shared" si="0"/>
        <v>0</v>
      </c>
      <c r="O111" s="3"/>
      <c r="P111" s="3"/>
      <c r="Q111" s="3"/>
      <c r="R111" s="53">
        <f t="shared" si="1"/>
        <v>0</v>
      </c>
      <c r="S111" s="3"/>
      <c r="T111" s="3"/>
      <c r="U111" s="3"/>
      <c r="V111" s="3"/>
      <c r="W111" s="3"/>
      <c r="X111" s="3"/>
      <c r="Y111" s="3"/>
      <c r="Z111" s="3"/>
      <c r="AA111" s="3"/>
      <c r="AB111" s="3"/>
    </row>
    <row r="112" spans="1:28" x14ac:dyDescent="0.2">
      <c r="A112" s="12" t="s">
        <v>594</v>
      </c>
      <c r="B112" s="11" t="e">
        <f>VLOOKUP(A112,'QAQC ID Reference Page'!A$2:G$10999,2,FALSE)</f>
        <v>#N/A</v>
      </c>
      <c r="C112" s="30" t="e">
        <f>VLOOKUP(A112,'QAQC ID Reference Page'!A$2:G$10999,3,FALSE)</f>
        <v>#N/A</v>
      </c>
      <c r="D112" s="12" t="e">
        <f>VLOOKUP(A112,'QAQC ID Reference Page'!A$2:G$10999,4,FALSE)</f>
        <v>#N/A</v>
      </c>
      <c r="E112" s="3" t="e">
        <f>VLOOKUP(A112,'QAQC ID Reference Page'!A$2:G$10999,5,FALSE)</f>
        <v>#N/A</v>
      </c>
      <c r="F112" s="3" t="e">
        <f>VLOOKUP(A112,'QAQC ID Reference Page'!A$2:G$10999,6,FALSE)</f>
        <v>#N/A</v>
      </c>
      <c r="G112" s="3" t="e">
        <f>VLOOKUP(A112,'QAQC ID Reference Page'!A$2:G$10999,7,FALSE)</f>
        <v>#N/A</v>
      </c>
      <c r="H112" s="3"/>
      <c r="I112" s="55">
        <v>0</v>
      </c>
      <c r="J112" s="3"/>
      <c r="K112" s="3"/>
      <c r="L112" s="3"/>
      <c r="M112" s="3"/>
      <c r="N112" s="53" t="e">
        <f t="shared" si="0"/>
        <v>#DIV/0!</v>
      </c>
      <c r="O112" s="3"/>
      <c r="P112" s="3"/>
      <c r="Q112" s="3"/>
      <c r="R112" s="53" t="e">
        <f t="shared" si="1"/>
        <v>#DIV/0!</v>
      </c>
      <c r="S112" s="3"/>
      <c r="T112" s="3"/>
      <c r="U112" s="3"/>
      <c r="V112" s="3"/>
      <c r="W112" s="3"/>
      <c r="X112" s="3"/>
      <c r="Y112" s="3"/>
      <c r="Z112" s="3"/>
      <c r="AA112" s="3"/>
      <c r="AB112" s="3"/>
    </row>
    <row r="113" spans="1:28" x14ac:dyDescent="0.2">
      <c r="A113" s="12" t="s">
        <v>331</v>
      </c>
      <c r="B113" s="11" t="str">
        <f>VLOOKUP(A113,'QAQC ID Reference Page'!A$2:G$10999,2,FALSE)</f>
        <v>OBS0620</v>
      </c>
      <c r="C113" s="30">
        <f>VLOOKUP(A113,'QAQC ID Reference Page'!A$2:G$10999,3,FALSE)</f>
        <v>44000</v>
      </c>
      <c r="D113" s="12">
        <f>VLOOKUP(A113,'QAQC ID Reference Page'!A$2:G$10999,4,FALSE)</f>
        <v>0.48333333333333334</v>
      </c>
      <c r="E113" s="3">
        <f>VLOOKUP(A113,'QAQC ID Reference Page'!A$2:G$10999,5,FALSE)</f>
        <v>1007</v>
      </c>
      <c r="F113" s="3" t="str">
        <f>VLOOKUP(A113,'QAQC ID Reference Page'!A$2:G$10999,6,FALSE)</f>
        <v>B11</v>
      </c>
      <c r="G113" s="3" t="str">
        <f>VLOOKUP(A113,'QAQC ID Reference Page'!A$2:G$10999,7,FALSE)</f>
        <v>S</v>
      </c>
      <c r="H113" s="3"/>
      <c r="I113" s="55">
        <v>0.1</v>
      </c>
      <c r="J113" s="3"/>
      <c r="K113" s="3"/>
      <c r="L113" s="3"/>
      <c r="M113" s="3"/>
      <c r="N113" s="53">
        <f t="shared" si="0"/>
        <v>0</v>
      </c>
      <c r="O113" s="3"/>
      <c r="P113" s="3"/>
      <c r="Q113" s="3"/>
      <c r="R113" s="53">
        <f t="shared" si="1"/>
        <v>0</v>
      </c>
      <c r="S113" s="3"/>
      <c r="T113" s="3"/>
      <c r="U113" s="3"/>
      <c r="V113" s="3"/>
      <c r="W113" s="3"/>
      <c r="X113" s="3"/>
      <c r="Y113" s="3"/>
      <c r="Z113" s="3"/>
      <c r="AA113" s="3"/>
      <c r="AB113" s="3"/>
    </row>
    <row r="114" spans="1:28" x14ac:dyDescent="0.2">
      <c r="A114" s="12" t="s">
        <v>333</v>
      </c>
      <c r="B114" s="11" t="str">
        <f>VLOOKUP(A114,'QAQC ID Reference Page'!A$2:G$10999,2,FALSE)</f>
        <v>OBS0620</v>
      </c>
      <c r="C114" s="30">
        <f>VLOOKUP(A114,'QAQC ID Reference Page'!A$2:G$10999,3,FALSE)</f>
        <v>44000</v>
      </c>
      <c r="D114" s="12">
        <f>VLOOKUP(A114,'QAQC ID Reference Page'!A$2:G$10999,4,FALSE)</f>
        <v>0.51527777777777772</v>
      </c>
      <c r="E114" s="3">
        <f>VLOOKUP(A114,'QAQC ID Reference Page'!A$2:G$10999,5,FALSE)</f>
        <v>1037</v>
      </c>
      <c r="F114" s="3" t="str">
        <f>VLOOKUP(A114,'QAQC ID Reference Page'!A$2:G$10999,6,FALSE)</f>
        <v>C9</v>
      </c>
      <c r="G114" s="3" t="str">
        <f>VLOOKUP(A114,'QAQC ID Reference Page'!A$2:G$10999,7,FALSE)</f>
        <v>B</v>
      </c>
      <c r="H114" s="3"/>
      <c r="I114" s="55">
        <v>0.1</v>
      </c>
      <c r="J114" s="3"/>
      <c r="K114" s="3"/>
      <c r="L114" s="3"/>
      <c r="M114" s="3"/>
      <c r="N114" s="53">
        <f t="shared" si="0"/>
        <v>0</v>
      </c>
      <c r="O114" s="3"/>
      <c r="P114" s="3"/>
      <c r="Q114" s="3"/>
      <c r="R114" s="53">
        <f t="shared" si="1"/>
        <v>0</v>
      </c>
      <c r="S114" s="3"/>
      <c r="T114" s="3"/>
      <c r="U114" s="3"/>
      <c r="V114" s="3"/>
      <c r="W114" s="3"/>
      <c r="X114" s="3"/>
      <c r="Y114" s="3"/>
      <c r="Z114" s="3"/>
      <c r="AA114" s="3"/>
      <c r="AB114" s="3"/>
    </row>
    <row r="115" spans="1:28" x14ac:dyDescent="0.2">
      <c r="A115" s="12" t="s">
        <v>332</v>
      </c>
      <c r="B115" s="11" t="str">
        <f>VLOOKUP(A115,'QAQC ID Reference Page'!A$2:G$10999,2,FALSE)</f>
        <v>OBS0620</v>
      </c>
      <c r="C115" s="30">
        <f>VLOOKUP(A115,'QAQC ID Reference Page'!A$2:G$10999,3,FALSE)</f>
        <v>44000</v>
      </c>
      <c r="D115" s="12">
        <f>VLOOKUP(A115,'QAQC ID Reference Page'!A$2:G$10999,4,FALSE)</f>
        <v>0.51527777777777772</v>
      </c>
      <c r="E115" s="3">
        <f>VLOOKUP(A115,'QAQC ID Reference Page'!A$2:G$10999,5,FALSE)</f>
        <v>1016</v>
      </c>
      <c r="F115" s="3" t="str">
        <f>VLOOKUP(A115,'QAQC ID Reference Page'!A$2:G$10999,6,FALSE)</f>
        <v>C9</v>
      </c>
      <c r="G115" s="3" t="str">
        <f>VLOOKUP(A115,'QAQC ID Reference Page'!A$2:G$10999,7,FALSE)</f>
        <v>S</v>
      </c>
      <c r="H115" s="3" t="s">
        <v>793</v>
      </c>
      <c r="I115" s="55">
        <v>0.1</v>
      </c>
      <c r="J115" s="3">
        <v>0</v>
      </c>
      <c r="K115" s="3">
        <v>163.05000000000001</v>
      </c>
      <c r="L115" s="3">
        <v>4.2000000000000003E-2</v>
      </c>
      <c r="M115" s="3">
        <v>12.0024</v>
      </c>
      <c r="N115" s="53">
        <f t="shared" si="0"/>
        <v>420</v>
      </c>
      <c r="O115" s="3">
        <v>3041.348</v>
      </c>
      <c r="P115" s="3">
        <v>0.307</v>
      </c>
      <c r="Q115" s="3">
        <v>87.997600000000006</v>
      </c>
      <c r="R115" s="53">
        <f t="shared" si="1"/>
        <v>3070</v>
      </c>
      <c r="S115" s="3"/>
      <c r="T115" s="3"/>
      <c r="U115" s="3"/>
      <c r="V115" s="3"/>
      <c r="W115" s="3"/>
      <c r="X115" s="3"/>
      <c r="Y115" s="3"/>
      <c r="Z115" s="3"/>
      <c r="AA115" s="3"/>
      <c r="AB115" s="3"/>
    </row>
    <row r="116" spans="1:28" x14ac:dyDescent="0.2">
      <c r="A116" s="12" t="s">
        <v>335</v>
      </c>
      <c r="B116" s="11" t="str">
        <f>VLOOKUP(A116,'QAQC ID Reference Page'!A$2:G$10999,2,FALSE)</f>
        <v>OBS0620</v>
      </c>
      <c r="C116" s="30">
        <f>VLOOKUP(A116,'QAQC ID Reference Page'!A$2:G$10999,3,FALSE)</f>
        <v>44000</v>
      </c>
      <c r="D116" s="12">
        <f>VLOOKUP(A116,'QAQC ID Reference Page'!A$2:G$10999,4,FALSE)</f>
        <v>0.53333333333333333</v>
      </c>
      <c r="E116" s="3">
        <f>VLOOKUP(A116,'QAQC ID Reference Page'!A$2:G$10999,5,FALSE)</f>
        <v>1045</v>
      </c>
      <c r="F116" s="3" t="str">
        <f>VLOOKUP(A116,'QAQC ID Reference Page'!A$2:G$10999,6,FALSE)</f>
        <v>B7C</v>
      </c>
      <c r="G116" s="3" t="str">
        <f>VLOOKUP(A116,'QAQC ID Reference Page'!A$2:G$10999,7,FALSE)</f>
        <v>B</v>
      </c>
      <c r="H116" s="3" t="s">
        <v>787</v>
      </c>
      <c r="I116" s="55">
        <v>0.1</v>
      </c>
      <c r="J116" s="3">
        <v>0</v>
      </c>
      <c r="K116" s="3">
        <v>43.960999999999999</v>
      </c>
      <c r="L116" s="3">
        <v>1.0999999999999999E-2</v>
      </c>
      <c r="M116" s="3">
        <v>5.4520999999999997</v>
      </c>
      <c r="N116" s="53">
        <f t="shared" si="0"/>
        <v>109.99999999999999</v>
      </c>
      <c r="O116" s="3">
        <v>1911.328</v>
      </c>
      <c r="P116" s="3">
        <v>0.193</v>
      </c>
      <c r="Q116" s="3">
        <v>94.547899999999998</v>
      </c>
      <c r="R116" s="53">
        <f t="shared" si="1"/>
        <v>1930</v>
      </c>
      <c r="S116" s="3"/>
      <c r="T116" s="3"/>
      <c r="U116" s="3"/>
      <c r="V116" s="3"/>
      <c r="W116" s="3"/>
      <c r="X116" s="3"/>
      <c r="Y116" s="3"/>
      <c r="Z116" s="3"/>
      <c r="AA116" s="3"/>
      <c r="AB116" s="3"/>
    </row>
    <row r="117" spans="1:28" x14ac:dyDescent="0.2">
      <c r="A117" s="12" t="s">
        <v>334</v>
      </c>
      <c r="B117" s="11" t="str">
        <f>VLOOKUP(A117,'QAQC ID Reference Page'!A$2:G$10999,2,FALSE)</f>
        <v>OBS0620</v>
      </c>
      <c r="C117" s="30">
        <f>VLOOKUP(A117,'QAQC ID Reference Page'!A$2:G$10999,3,FALSE)</f>
        <v>44000</v>
      </c>
      <c r="D117" s="12">
        <f>VLOOKUP(A117,'QAQC ID Reference Page'!A$2:G$10999,4,FALSE)</f>
        <v>0.53333333333333333</v>
      </c>
      <c r="E117" s="3">
        <f>VLOOKUP(A117,'QAQC ID Reference Page'!A$2:G$10999,5,FALSE)</f>
        <v>1033</v>
      </c>
      <c r="F117" s="3" t="str">
        <f>VLOOKUP(A117,'QAQC ID Reference Page'!A$2:G$10999,6,FALSE)</f>
        <v>B7C</v>
      </c>
      <c r="G117" s="3" t="str">
        <f>VLOOKUP(A117,'QAQC ID Reference Page'!A$2:G$10999,7,FALSE)</f>
        <v>S</v>
      </c>
      <c r="H117" s="3" t="s">
        <v>788</v>
      </c>
      <c r="I117" s="55">
        <v>0.1</v>
      </c>
      <c r="J117" s="3">
        <v>0</v>
      </c>
      <c r="K117" s="3">
        <v>39.844000000000001</v>
      </c>
      <c r="L117" s="3">
        <v>0.01</v>
      </c>
      <c r="M117" s="3">
        <v>7.4687999999999999</v>
      </c>
      <c r="N117" s="53">
        <f t="shared" si="0"/>
        <v>99.999999999999986</v>
      </c>
      <c r="O117" s="3">
        <v>1234.4100000000001</v>
      </c>
      <c r="P117" s="3">
        <v>0.125</v>
      </c>
      <c r="Q117" s="3">
        <v>92.531199999999998</v>
      </c>
      <c r="R117" s="53">
        <f t="shared" si="1"/>
        <v>1250</v>
      </c>
      <c r="S117" s="3"/>
      <c r="T117" s="3"/>
      <c r="U117" s="3"/>
      <c r="V117" s="3"/>
      <c r="W117" s="3"/>
      <c r="X117" s="3"/>
      <c r="Y117" s="3"/>
      <c r="Z117" s="3"/>
      <c r="AA117" s="3"/>
      <c r="AB117" s="3"/>
    </row>
    <row r="118" spans="1:28" x14ac:dyDescent="0.2">
      <c r="A118" s="12" t="s">
        <v>337</v>
      </c>
      <c r="B118" s="11" t="str">
        <f>VLOOKUP(A118,'QAQC ID Reference Page'!A$2:G$10999,2,FALSE)</f>
        <v>OBS0620</v>
      </c>
      <c r="C118" s="30">
        <f>VLOOKUP(A118,'QAQC ID Reference Page'!A$2:G$10999,3,FALSE)</f>
        <v>44000</v>
      </c>
      <c r="D118" s="12">
        <f>VLOOKUP(A118,'QAQC ID Reference Page'!A$2:G$10999,4,FALSE)</f>
        <v>0.54305555555555551</v>
      </c>
      <c r="E118" s="3">
        <f>VLOOKUP(A118,'QAQC ID Reference Page'!A$2:G$10999,5,FALSE)</f>
        <v>1039</v>
      </c>
      <c r="F118" s="3" t="str">
        <f>VLOOKUP(A118,'QAQC ID Reference Page'!A$2:G$10999,6,FALSE)</f>
        <v>C7C</v>
      </c>
      <c r="G118" s="3" t="str">
        <f>VLOOKUP(A118,'QAQC ID Reference Page'!A$2:G$10999,7,FALSE)</f>
        <v>B</v>
      </c>
      <c r="H118" s="3"/>
      <c r="I118" s="55">
        <v>0.1</v>
      </c>
      <c r="J118" s="3"/>
      <c r="K118" s="3"/>
      <c r="L118" s="3"/>
      <c r="M118" s="3"/>
      <c r="N118" s="53">
        <f t="shared" si="0"/>
        <v>0</v>
      </c>
      <c r="O118" s="3"/>
      <c r="P118" s="3"/>
      <c r="Q118" s="3"/>
      <c r="R118" s="53">
        <f t="shared" si="1"/>
        <v>0</v>
      </c>
      <c r="S118" s="3"/>
      <c r="T118" s="3"/>
      <c r="U118" s="3"/>
      <c r="V118" s="3"/>
      <c r="W118" s="3"/>
      <c r="X118" s="3"/>
      <c r="Y118" s="3"/>
      <c r="Z118" s="3"/>
      <c r="AA118" s="3"/>
      <c r="AB118" s="3"/>
    </row>
    <row r="119" spans="1:28" x14ac:dyDescent="0.2">
      <c r="A119" s="12" t="s">
        <v>336</v>
      </c>
      <c r="B119" s="11" t="str">
        <f>VLOOKUP(A119,'QAQC ID Reference Page'!A$2:G$10999,2,FALSE)</f>
        <v>OBS0620</v>
      </c>
      <c r="C119" s="30">
        <f>VLOOKUP(A119,'QAQC ID Reference Page'!A$2:G$10999,3,FALSE)</f>
        <v>44000</v>
      </c>
      <c r="D119" s="12">
        <f>VLOOKUP(A119,'QAQC ID Reference Page'!A$2:G$10999,4,FALSE)</f>
        <v>0.54305555555555551</v>
      </c>
      <c r="E119" s="3">
        <f>VLOOKUP(A119,'QAQC ID Reference Page'!A$2:G$10999,5,FALSE)</f>
        <v>1013</v>
      </c>
      <c r="F119" s="3" t="str">
        <f>VLOOKUP(A119,'QAQC ID Reference Page'!A$2:G$10999,6,FALSE)</f>
        <v>C7C</v>
      </c>
      <c r="G119" s="3" t="str">
        <f>VLOOKUP(A119,'QAQC ID Reference Page'!A$2:G$10999,7,FALSE)</f>
        <v>S</v>
      </c>
      <c r="H119" s="3"/>
      <c r="I119" s="55">
        <v>0.1</v>
      </c>
      <c r="J119" s="3"/>
      <c r="K119" s="3"/>
      <c r="L119" s="3"/>
      <c r="M119" s="3"/>
      <c r="N119" s="53">
        <f t="shared" si="0"/>
        <v>0</v>
      </c>
      <c r="O119" s="3"/>
      <c r="P119" s="3"/>
      <c r="Q119" s="3"/>
      <c r="R119" s="53">
        <f t="shared" si="1"/>
        <v>0</v>
      </c>
      <c r="S119" s="3"/>
      <c r="T119" s="3"/>
      <c r="U119" s="3"/>
      <c r="V119" s="3"/>
      <c r="W119" s="3"/>
      <c r="X119" s="3"/>
      <c r="Y119" s="3"/>
      <c r="Z119" s="3"/>
      <c r="AA119" s="3"/>
      <c r="AB119" s="3"/>
    </row>
    <row r="120" spans="1:28" x14ac:dyDescent="0.2">
      <c r="A120" s="3">
        <v>10026</v>
      </c>
      <c r="B120" s="11" t="str">
        <f>VLOOKUP(A120,'QAQC ID Reference Page'!A$2:G$10999,2,FALSE)</f>
        <v>OBS0720</v>
      </c>
      <c r="C120" s="30">
        <f>VLOOKUP(A120,'QAQC ID Reference Page'!A$2:G$10999,3,FALSE)</f>
        <v>44041</v>
      </c>
      <c r="D120" s="12">
        <f>VLOOKUP(A120,'QAQC ID Reference Page'!A$2:G$10999,4,FALSE)</f>
        <v>0.34027777777777779</v>
      </c>
      <c r="E120" s="3">
        <f>VLOOKUP(A120,'QAQC ID Reference Page'!A$2:G$10999,5,FALSE)</f>
        <v>1012</v>
      </c>
      <c r="F120" s="3" t="str">
        <f>VLOOKUP(A120,'QAQC ID Reference Page'!A$2:G$10999,6,FALSE)</f>
        <v>G6</v>
      </c>
      <c r="G120" s="3" t="str">
        <f>VLOOKUP(A120,'QAQC ID Reference Page'!A$2:G$10999,7,FALSE)</f>
        <v>S</v>
      </c>
      <c r="H120" s="3" t="s">
        <v>844</v>
      </c>
      <c r="I120" s="55">
        <v>0.1</v>
      </c>
      <c r="J120" s="3">
        <v>0</v>
      </c>
      <c r="K120" s="3">
        <v>119.788</v>
      </c>
      <c r="L120" s="3">
        <v>3.5000000000000003E-2</v>
      </c>
      <c r="M120" s="3">
        <v>11.7559</v>
      </c>
      <c r="N120" s="53">
        <f t="shared" si="0"/>
        <v>350.00000000000006</v>
      </c>
      <c r="O120" s="3">
        <v>2590.91</v>
      </c>
      <c r="P120" s="3">
        <v>0.26200000000000001</v>
      </c>
      <c r="Q120" s="3">
        <v>88.244100000000003</v>
      </c>
      <c r="R120" s="53">
        <f t="shared" si="1"/>
        <v>2620</v>
      </c>
      <c r="S120" s="3"/>
      <c r="T120" s="12"/>
      <c r="U120" s="3"/>
      <c r="V120" s="3"/>
      <c r="W120" s="3"/>
      <c r="X120" s="3"/>
      <c r="Y120" s="3"/>
      <c r="Z120" s="3"/>
      <c r="AA120" s="3"/>
      <c r="AB120" s="3"/>
    </row>
    <row r="121" spans="1:28" x14ac:dyDescent="0.2">
      <c r="A121" s="3">
        <v>10029</v>
      </c>
      <c r="B121" s="11" t="str">
        <f>VLOOKUP(A121,'QAQC ID Reference Page'!A$2:G$10999,2,FALSE)</f>
        <v>OBS0720</v>
      </c>
      <c r="C121" s="30">
        <f>VLOOKUP(A121,'QAQC ID Reference Page'!A$2:G$10999,3,FALSE)</f>
        <v>44041</v>
      </c>
      <c r="D121" s="12">
        <f>VLOOKUP(A121,'QAQC ID Reference Page'!A$2:G$10999,4,FALSE)</f>
        <v>0.34027777777777779</v>
      </c>
      <c r="E121" s="3">
        <f>VLOOKUP(A121,'QAQC ID Reference Page'!A$2:G$10999,5,FALSE)</f>
        <v>1019</v>
      </c>
      <c r="F121" s="3" t="str">
        <f>VLOOKUP(A121,'QAQC ID Reference Page'!A$2:G$10999,6,FALSE)</f>
        <v>G6</v>
      </c>
      <c r="G121" s="3" t="str">
        <f>VLOOKUP(A121,'QAQC ID Reference Page'!A$2:G$10999,7,FALSE)</f>
        <v>B</v>
      </c>
      <c r="H121" s="3" t="s">
        <v>845</v>
      </c>
      <c r="I121" s="55">
        <v>0.1</v>
      </c>
      <c r="J121" s="3">
        <v>0</v>
      </c>
      <c r="K121" s="3">
        <v>32.590000000000003</v>
      </c>
      <c r="L121" s="3">
        <v>0.01</v>
      </c>
      <c r="M121" s="3">
        <v>6.8442999999999996</v>
      </c>
      <c r="N121" s="53">
        <f t="shared" si="0"/>
        <v>99.999999999999986</v>
      </c>
      <c r="O121" s="3">
        <v>1369.309</v>
      </c>
      <c r="P121" s="3">
        <v>0.13800000000000001</v>
      </c>
      <c r="Q121" s="3">
        <v>93.155699999999996</v>
      </c>
      <c r="R121" s="53">
        <f t="shared" si="1"/>
        <v>1380.0000000000002</v>
      </c>
      <c r="S121" s="3"/>
      <c r="T121" s="12"/>
      <c r="U121" s="3"/>
      <c r="V121" s="3"/>
      <c r="W121" s="3"/>
      <c r="X121" s="3"/>
      <c r="Y121" s="3"/>
      <c r="Z121" s="3"/>
      <c r="AA121" s="3"/>
      <c r="AB121" s="3"/>
    </row>
    <row r="122" spans="1:28" x14ac:dyDescent="0.2">
      <c r="A122" s="3">
        <v>10034</v>
      </c>
      <c r="B122" s="11" t="str">
        <f>VLOOKUP(A122,'QAQC ID Reference Page'!A$2:G$10999,2,FALSE)</f>
        <v>OBS0720</v>
      </c>
      <c r="C122" s="30">
        <f>VLOOKUP(A122,'QAQC ID Reference Page'!A$2:G$10999,3,FALSE)</f>
        <v>44041</v>
      </c>
      <c r="D122" s="12">
        <f>VLOOKUP(A122,'QAQC ID Reference Page'!A$2:G$10999,4,FALSE)</f>
        <v>0.3576388888888889</v>
      </c>
      <c r="E122" s="3">
        <f>VLOOKUP(A122,'QAQC ID Reference Page'!A$2:G$10999,5,FALSE)</f>
        <v>1033</v>
      </c>
      <c r="F122" s="3" t="str">
        <f>VLOOKUP(A122,'QAQC ID Reference Page'!A$2:G$10999,6,FALSE)</f>
        <v>DR</v>
      </c>
      <c r="G122" s="3" t="str">
        <f>VLOOKUP(A122,'QAQC ID Reference Page'!A$2:G$10999,7,FALSE)</f>
        <v>S</v>
      </c>
      <c r="H122" s="3" t="s">
        <v>846</v>
      </c>
      <c r="I122" s="55">
        <v>0.1</v>
      </c>
      <c r="J122" s="3">
        <v>0</v>
      </c>
      <c r="K122" s="3">
        <v>71.367000000000004</v>
      </c>
      <c r="L122" s="3">
        <v>2.1000000000000001E-2</v>
      </c>
      <c r="M122" s="3">
        <v>10.888400000000001</v>
      </c>
      <c r="N122" s="53">
        <f t="shared" si="0"/>
        <v>210</v>
      </c>
      <c r="O122" s="3">
        <v>1717.171</v>
      </c>
      <c r="P122" s="3">
        <v>0.17299999999999999</v>
      </c>
      <c r="Q122" s="3">
        <v>89.111599999999996</v>
      </c>
      <c r="R122" s="53">
        <f t="shared" si="1"/>
        <v>1729.9999999999998</v>
      </c>
      <c r="S122" s="3"/>
      <c r="T122" s="12"/>
      <c r="U122" s="3"/>
      <c r="V122" s="3"/>
      <c r="W122" s="3"/>
      <c r="X122" s="3"/>
      <c r="Y122" s="3"/>
      <c r="Z122" s="3"/>
      <c r="AA122" s="3"/>
      <c r="AB122" s="3"/>
    </row>
    <row r="123" spans="1:28" x14ac:dyDescent="0.2">
      <c r="A123" s="3">
        <v>10028</v>
      </c>
      <c r="B123" s="11" t="str">
        <f>VLOOKUP(A123,'QAQC ID Reference Page'!A$2:G$10999,2,FALSE)</f>
        <v>OBS0720</v>
      </c>
      <c r="C123" s="30">
        <f>VLOOKUP(A123,'QAQC ID Reference Page'!A$2:G$10999,3,FALSE)</f>
        <v>44041</v>
      </c>
      <c r="D123" s="12">
        <f>VLOOKUP(A123,'QAQC ID Reference Page'!A$2:G$10999,4,FALSE)</f>
        <v>0.37916666666666665</v>
      </c>
      <c r="E123" s="3">
        <f>VLOOKUP(A123,'QAQC ID Reference Page'!A$2:G$10999,5,FALSE)</f>
        <v>1013</v>
      </c>
      <c r="F123" s="3" t="str">
        <f>VLOOKUP(A123,'QAQC ID Reference Page'!A$2:G$10999,6,FALSE)</f>
        <v>J7C</v>
      </c>
      <c r="G123" s="3" t="str">
        <f>VLOOKUP(A123,'QAQC ID Reference Page'!A$2:G$10999,7,FALSE)</f>
        <v>B</v>
      </c>
      <c r="H123" s="3" t="s">
        <v>847</v>
      </c>
      <c r="I123" s="55">
        <v>0.05</v>
      </c>
      <c r="J123" s="3">
        <v>0</v>
      </c>
      <c r="K123" s="3">
        <v>49.883000000000003</v>
      </c>
      <c r="L123" s="3">
        <v>1.4999999999999999E-2</v>
      </c>
      <c r="M123" s="3">
        <v>10.1165</v>
      </c>
      <c r="N123" s="53">
        <f t="shared" si="0"/>
        <v>300</v>
      </c>
      <c r="O123" s="3">
        <v>1328.165</v>
      </c>
      <c r="P123" s="3">
        <v>0.13300000000000001</v>
      </c>
      <c r="Q123" s="3">
        <v>89.883499999999998</v>
      </c>
      <c r="R123" s="53">
        <f t="shared" si="1"/>
        <v>2660</v>
      </c>
      <c r="S123" s="3"/>
      <c r="T123" s="12"/>
      <c r="U123" s="3"/>
      <c r="V123" s="3"/>
      <c r="W123" s="3"/>
      <c r="X123" s="3"/>
      <c r="Y123" s="3"/>
      <c r="Z123" s="3"/>
      <c r="AA123" s="3"/>
      <c r="AB123" s="3"/>
    </row>
    <row r="124" spans="1:28" x14ac:dyDescent="0.2">
      <c r="A124" s="3">
        <v>10035</v>
      </c>
      <c r="B124" s="11" t="str">
        <f>VLOOKUP(A124,'QAQC ID Reference Page'!A$2:G$10999,2,FALSE)</f>
        <v>OBS0720</v>
      </c>
      <c r="C124" s="30">
        <f>VLOOKUP(A124,'QAQC ID Reference Page'!A$2:G$10999,3,FALSE)</f>
        <v>44041</v>
      </c>
      <c r="D124" s="12">
        <f>VLOOKUP(A124,'QAQC ID Reference Page'!A$2:G$10999,4,FALSE)</f>
        <v>0.37916666666666665</v>
      </c>
      <c r="E124" s="3">
        <f>VLOOKUP(A124,'QAQC ID Reference Page'!A$2:G$10999,5,FALSE)</f>
        <v>1007</v>
      </c>
      <c r="F124" s="3" t="str">
        <f>VLOOKUP(A124,'QAQC ID Reference Page'!A$2:G$10999,6,FALSE)</f>
        <v>J7C</v>
      </c>
      <c r="G124" s="3" t="str">
        <f>VLOOKUP(A124,'QAQC ID Reference Page'!A$2:G$10999,7,FALSE)</f>
        <v>S</v>
      </c>
      <c r="H124" s="3" t="s">
        <v>848</v>
      </c>
      <c r="I124" s="55">
        <v>0.1</v>
      </c>
      <c r="J124" s="3">
        <v>0</v>
      </c>
      <c r="K124" s="3">
        <v>79.573999999999998</v>
      </c>
      <c r="L124" s="3">
        <v>2.3E-2</v>
      </c>
      <c r="M124" s="3">
        <v>13.5641</v>
      </c>
      <c r="N124" s="53">
        <f t="shared" si="0"/>
        <v>229.99999999999997</v>
      </c>
      <c r="O124" s="3">
        <v>1486.077</v>
      </c>
      <c r="P124" s="3">
        <v>0.14899999999999999</v>
      </c>
      <c r="Q124" s="3">
        <v>86.435900000000004</v>
      </c>
      <c r="R124" s="53">
        <f t="shared" si="1"/>
        <v>1489.9999999999998</v>
      </c>
      <c r="S124" s="3"/>
      <c r="T124" s="12"/>
      <c r="U124" s="3"/>
      <c r="V124" s="3"/>
      <c r="W124" s="3"/>
      <c r="X124" s="3"/>
      <c r="Y124" s="3"/>
      <c r="Z124" s="3"/>
      <c r="AA124" s="3"/>
      <c r="AB124" s="3"/>
    </row>
    <row r="125" spans="1:28" x14ac:dyDescent="0.2">
      <c r="A125" s="3">
        <v>10025</v>
      </c>
      <c r="B125" s="11" t="str">
        <f>VLOOKUP(A125,'QAQC ID Reference Page'!A$2:G$10999,2,FALSE)</f>
        <v>OBS0720</v>
      </c>
      <c r="C125" s="30">
        <f>VLOOKUP(A125,'QAQC ID Reference Page'!A$2:G$10999,3,FALSE)</f>
        <v>44041</v>
      </c>
      <c r="D125" s="12">
        <f>VLOOKUP(A125,'QAQC ID Reference Page'!A$2:G$10999,4,FALSE)</f>
        <v>0.39027777777777778</v>
      </c>
      <c r="E125" s="3">
        <f>VLOOKUP(A125,'QAQC ID Reference Page'!A$2:G$10999,5,FALSE)</f>
        <v>1043</v>
      </c>
      <c r="F125" s="3" t="str">
        <f>VLOOKUP(A125,'QAQC ID Reference Page'!A$2:G$10999,6,FALSE)</f>
        <v>MR</v>
      </c>
      <c r="G125" s="3" t="str">
        <f>VLOOKUP(A125,'QAQC ID Reference Page'!A$2:G$10999,7,FALSE)</f>
        <v>B</v>
      </c>
      <c r="H125" s="3" t="s">
        <v>849</v>
      </c>
      <c r="I125" s="55">
        <v>0.1</v>
      </c>
      <c r="J125" s="3">
        <v>0</v>
      </c>
      <c r="K125" s="3">
        <v>236.21899999999999</v>
      </c>
      <c r="L125" s="3">
        <v>6.8000000000000005E-2</v>
      </c>
      <c r="M125" s="3">
        <v>6.4280999999999997</v>
      </c>
      <c r="N125" s="53">
        <f t="shared" si="0"/>
        <v>680</v>
      </c>
      <c r="O125" s="3">
        <v>9533.4419999999991</v>
      </c>
      <c r="P125" s="3">
        <v>0.98799999999999999</v>
      </c>
      <c r="Q125" s="3">
        <v>93.571899999999999</v>
      </c>
      <c r="R125" s="53">
        <f t="shared" si="1"/>
        <v>9879.9999999999982</v>
      </c>
      <c r="S125" s="3"/>
      <c r="T125" s="12"/>
      <c r="U125" s="3"/>
      <c r="V125" s="3"/>
      <c r="W125" s="3"/>
      <c r="X125" s="3"/>
      <c r="Y125" s="3"/>
      <c r="Z125" s="3"/>
      <c r="AA125" s="3"/>
      <c r="AB125" s="3"/>
    </row>
    <row r="126" spans="1:28" x14ac:dyDescent="0.2">
      <c r="A126" s="3">
        <v>10031</v>
      </c>
      <c r="B126" s="11" t="str">
        <f>VLOOKUP(A126,'QAQC ID Reference Page'!A$2:G$10999,2,FALSE)</f>
        <v>OBS0720</v>
      </c>
      <c r="C126" s="30">
        <f>VLOOKUP(A126,'QAQC ID Reference Page'!A$2:G$10999,3,FALSE)</f>
        <v>44041</v>
      </c>
      <c r="D126" s="12">
        <f>VLOOKUP(A126,'QAQC ID Reference Page'!A$2:G$10999,4,FALSE)</f>
        <v>0.39027777777777778</v>
      </c>
      <c r="E126" s="3">
        <f>VLOOKUP(A126,'QAQC ID Reference Page'!A$2:G$10999,5,FALSE)</f>
        <v>1025</v>
      </c>
      <c r="F126" s="3" t="str">
        <f>VLOOKUP(A126,'QAQC ID Reference Page'!A$2:G$10999,6,FALSE)</f>
        <v>MR</v>
      </c>
      <c r="G126" s="3" t="str">
        <f>VLOOKUP(A126,'QAQC ID Reference Page'!A$2:G$10999,7,FALSE)</f>
        <v>S</v>
      </c>
      <c r="H126" s="3" t="s">
        <v>850</v>
      </c>
      <c r="I126" s="55">
        <v>0.1</v>
      </c>
      <c r="J126" s="3">
        <v>0</v>
      </c>
      <c r="K126" s="3">
        <v>44.435000000000002</v>
      </c>
      <c r="L126" s="3">
        <v>1.2999999999999999E-2</v>
      </c>
      <c r="M126" s="3">
        <v>10.0402</v>
      </c>
      <c r="N126" s="53">
        <f t="shared" si="0"/>
        <v>129.99999999999997</v>
      </c>
      <c r="O126" s="3">
        <v>1202.221</v>
      </c>
      <c r="P126" s="3">
        <v>0.121</v>
      </c>
      <c r="Q126" s="3">
        <v>89.959800000000001</v>
      </c>
      <c r="R126" s="53">
        <f t="shared" si="1"/>
        <v>1210</v>
      </c>
      <c r="S126" s="3"/>
      <c r="T126" s="12"/>
      <c r="U126" s="3"/>
      <c r="V126" s="3"/>
      <c r="W126" s="3"/>
      <c r="X126" s="3"/>
      <c r="Y126" s="3"/>
      <c r="Z126" s="3"/>
      <c r="AA126" s="3"/>
      <c r="AB126" s="3"/>
    </row>
    <row r="127" spans="1:28" x14ac:dyDescent="0.2">
      <c r="A127" s="3">
        <v>10037</v>
      </c>
      <c r="B127" s="11" t="str">
        <f>VLOOKUP(A127,'QAQC ID Reference Page'!A$2:G$10999,2,FALSE)</f>
        <v>OBS0720</v>
      </c>
      <c r="C127" s="30">
        <f>VLOOKUP(A127,'QAQC ID Reference Page'!A$2:G$10999,3,FALSE)</f>
        <v>44041</v>
      </c>
      <c r="D127" s="12">
        <f>VLOOKUP(A127,'QAQC ID Reference Page'!A$2:G$10999,4,FALSE)</f>
        <v>0.40486111111111112</v>
      </c>
      <c r="E127" s="3">
        <f>VLOOKUP(A127,'QAQC ID Reference Page'!A$2:G$10999,5,FALSE)</f>
        <v>1011</v>
      </c>
      <c r="F127" s="3" t="str">
        <f>VLOOKUP(A127,'QAQC ID Reference Page'!A$2:G$10999,6,FALSE)</f>
        <v>TR</v>
      </c>
      <c r="G127" s="3" t="str">
        <f>VLOOKUP(A127,'QAQC ID Reference Page'!A$2:G$10999,7,FALSE)</f>
        <v>S</v>
      </c>
      <c r="H127" s="3" t="s">
        <v>851</v>
      </c>
      <c r="I127" s="55">
        <v>0.1</v>
      </c>
      <c r="J127" s="3">
        <v>0</v>
      </c>
      <c r="K127" s="3">
        <v>178.541</v>
      </c>
      <c r="L127" s="3">
        <v>5.1999999999999998E-2</v>
      </c>
      <c r="M127" s="3">
        <v>6.2312000000000003</v>
      </c>
      <c r="N127" s="53">
        <f t="shared" si="0"/>
        <v>519.99999999999989</v>
      </c>
      <c r="O127" s="3">
        <v>7536.8890000000001</v>
      </c>
      <c r="P127" s="3">
        <v>0.77500000000000002</v>
      </c>
      <c r="Q127" s="3">
        <v>93.768799999999999</v>
      </c>
      <c r="R127" s="53">
        <f t="shared" si="1"/>
        <v>7750</v>
      </c>
      <c r="S127" s="3"/>
      <c r="T127" s="12"/>
      <c r="U127" s="3"/>
      <c r="V127" s="3"/>
      <c r="W127" s="3"/>
      <c r="X127" s="3"/>
      <c r="Y127" s="3"/>
      <c r="Z127" s="3"/>
      <c r="AA127" s="3"/>
      <c r="AB127" s="3"/>
    </row>
    <row r="128" spans="1:28" x14ac:dyDescent="0.2">
      <c r="A128" s="3">
        <v>10038</v>
      </c>
      <c r="B128" s="11" t="str">
        <f>VLOOKUP(A128,'QAQC ID Reference Page'!A$2:G$10999,2,FALSE)</f>
        <v>OBS0720</v>
      </c>
      <c r="C128" s="30">
        <f>VLOOKUP(A128,'QAQC ID Reference Page'!A$2:G$10999,3,FALSE)</f>
        <v>44041</v>
      </c>
      <c r="D128" s="12">
        <f>VLOOKUP(A128,'QAQC ID Reference Page'!A$2:G$10999,4,FALSE)</f>
        <v>0.40486111111111112</v>
      </c>
      <c r="E128" s="3">
        <f>VLOOKUP(A128,'QAQC ID Reference Page'!A$2:G$10999,5,FALSE)</f>
        <v>1014</v>
      </c>
      <c r="F128" s="3" t="str">
        <f>VLOOKUP(A128,'QAQC ID Reference Page'!A$2:G$10999,6,FALSE)</f>
        <v>TR</v>
      </c>
      <c r="G128" s="3" t="str">
        <f>VLOOKUP(A128,'QAQC ID Reference Page'!A$2:G$10999,7,FALSE)</f>
        <v>B</v>
      </c>
      <c r="H128" s="3" t="s">
        <v>852</v>
      </c>
      <c r="I128" s="55">
        <v>0.1</v>
      </c>
      <c r="J128" s="3">
        <v>0</v>
      </c>
      <c r="K128" s="3">
        <v>63.045000000000002</v>
      </c>
      <c r="L128" s="3">
        <v>1.9E-2</v>
      </c>
      <c r="M128" s="3">
        <v>9.7742000000000004</v>
      </c>
      <c r="N128" s="53">
        <f t="shared" si="0"/>
        <v>189.99999999999997</v>
      </c>
      <c r="O128" s="3">
        <v>1720.124</v>
      </c>
      <c r="P128" s="3">
        <v>0.17299999999999999</v>
      </c>
      <c r="Q128" s="3">
        <v>90.225800000000007</v>
      </c>
      <c r="R128" s="53">
        <f t="shared" si="1"/>
        <v>1729.9999999999998</v>
      </c>
      <c r="S128" s="3"/>
      <c r="T128" s="12"/>
      <c r="U128" s="3"/>
      <c r="V128" s="3"/>
      <c r="W128" s="3"/>
      <c r="X128" s="3"/>
      <c r="Y128" s="3"/>
      <c r="Z128" s="3"/>
      <c r="AA128" s="3"/>
      <c r="AB128" s="3"/>
    </row>
    <row r="129" spans="1:28" x14ac:dyDescent="0.2">
      <c r="A129" s="3">
        <v>10027</v>
      </c>
      <c r="B129" s="11" t="str">
        <f>VLOOKUP(A129,'QAQC ID Reference Page'!A$2:G$10999,2,FALSE)</f>
        <v>OBS0720</v>
      </c>
      <c r="C129" s="30">
        <f>VLOOKUP(A129,'QAQC ID Reference Page'!A$2:G$10999,3,FALSE)</f>
        <v>44041</v>
      </c>
      <c r="D129" s="12">
        <f>VLOOKUP(A129,'QAQC ID Reference Page'!A$2:G$10999,4,FALSE)</f>
        <v>0.42152777777777778</v>
      </c>
      <c r="E129" s="3">
        <f>VLOOKUP(A129,'QAQC ID Reference Page'!A$2:G$10999,5,FALSE)</f>
        <v>1004</v>
      </c>
      <c r="F129" s="3" t="str">
        <f>VLOOKUP(A129,'QAQC ID Reference Page'!A$2:G$10999,6,FALSE)</f>
        <v>TR-UP</v>
      </c>
      <c r="G129" s="3" t="str">
        <f>VLOOKUP(A129,'QAQC ID Reference Page'!A$2:G$10999,7,FALSE)</f>
        <v>S</v>
      </c>
      <c r="H129" s="3" t="s">
        <v>853</v>
      </c>
      <c r="I129" s="55">
        <v>0.1</v>
      </c>
      <c r="J129" s="3">
        <v>0</v>
      </c>
      <c r="K129" s="3">
        <v>136.79599999999999</v>
      </c>
      <c r="L129" s="3">
        <v>0.04</v>
      </c>
      <c r="M129" s="3">
        <v>15.920400000000001</v>
      </c>
      <c r="N129" s="53">
        <f t="shared" si="0"/>
        <v>399.99999999999994</v>
      </c>
      <c r="O129" s="3">
        <v>2079.5639999999999</v>
      </c>
      <c r="P129" s="3">
        <v>0.21</v>
      </c>
      <c r="Q129" s="3">
        <v>84.079599999999999</v>
      </c>
      <c r="R129" s="53">
        <f t="shared" si="1"/>
        <v>2099.9999999999995</v>
      </c>
      <c r="S129" s="3"/>
      <c r="T129" s="12"/>
      <c r="U129" s="3"/>
      <c r="V129" s="3"/>
      <c r="W129" s="3"/>
      <c r="X129" s="3"/>
      <c r="Y129" s="3"/>
      <c r="Z129" s="3"/>
      <c r="AA129" s="3"/>
      <c r="AB129" s="3"/>
    </row>
    <row r="130" spans="1:28" x14ac:dyDescent="0.2">
      <c r="A130" s="3">
        <v>10030</v>
      </c>
      <c r="B130" s="11" t="str">
        <f>VLOOKUP(A130,'QAQC ID Reference Page'!A$2:G$10999,2,FALSE)</f>
        <v>OBS0720</v>
      </c>
      <c r="C130" s="30">
        <f>VLOOKUP(A130,'QAQC ID Reference Page'!A$2:G$10999,3,FALSE)</f>
        <v>44041</v>
      </c>
      <c r="D130" s="12">
        <f>VLOOKUP(A130,'QAQC ID Reference Page'!A$2:G$10999,4,FALSE)</f>
        <v>0.43472222222222223</v>
      </c>
      <c r="E130" s="3">
        <f>VLOOKUP(A130,'QAQC ID Reference Page'!A$2:G$10999,5,FALSE)</f>
        <v>1010</v>
      </c>
      <c r="F130" s="3" t="str">
        <f>VLOOKUP(A130,'QAQC ID Reference Page'!A$2:G$10999,6,FALSE)</f>
        <v>AR</v>
      </c>
      <c r="G130" s="3" t="str">
        <f>VLOOKUP(A130,'QAQC ID Reference Page'!A$2:G$10999,7,FALSE)</f>
        <v>S</v>
      </c>
      <c r="H130" s="3" t="s">
        <v>854</v>
      </c>
      <c r="I130" s="55">
        <v>0.1</v>
      </c>
      <c r="J130" s="3">
        <v>0</v>
      </c>
      <c r="K130" s="3">
        <v>76.23</v>
      </c>
      <c r="L130" s="3">
        <v>2.1999999999999999E-2</v>
      </c>
      <c r="M130" s="3">
        <v>11.9343</v>
      </c>
      <c r="N130" s="53">
        <f t="shared" si="0"/>
        <v>219.99999999999997</v>
      </c>
      <c r="O130" s="3">
        <v>1649.9839999999999</v>
      </c>
      <c r="P130" s="3">
        <v>0.16600000000000001</v>
      </c>
      <c r="Q130" s="3">
        <v>88.065700000000007</v>
      </c>
      <c r="R130" s="53">
        <f t="shared" si="1"/>
        <v>1660</v>
      </c>
      <c r="S130" s="3"/>
      <c r="T130" s="12"/>
      <c r="U130" s="3"/>
      <c r="V130" s="3"/>
      <c r="W130" s="3"/>
      <c r="X130" s="3"/>
      <c r="Y130" s="3"/>
      <c r="Z130" s="3"/>
      <c r="AA130" s="3"/>
      <c r="AB130" s="3"/>
    </row>
    <row r="131" spans="1:28" x14ac:dyDescent="0.2">
      <c r="A131" s="3">
        <v>10032</v>
      </c>
      <c r="B131" s="11" t="str">
        <f>VLOOKUP(A131,'QAQC ID Reference Page'!A$2:G$10999,2,FALSE)</f>
        <v>OBS0720</v>
      </c>
      <c r="C131" s="30">
        <f>VLOOKUP(A131,'QAQC ID Reference Page'!A$2:G$10999,3,FALSE)</f>
        <v>44041</v>
      </c>
      <c r="D131" s="12">
        <f>VLOOKUP(A131,'QAQC ID Reference Page'!A$2:G$10999,4,FALSE)</f>
        <v>0.44444444444444442</v>
      </c>
      <c r="E131" s="3">
        <f>VLOOKUP(A131,'QAQC ID Reference Page'!A$2:G$10999,5,FALSE)</f>
        <v>1008</v>
      </c>
      <c r="F131" s="3" t="str">
        <f>VLOOKUP(A131,'QAQC ID Reference Page'!A$2:G$10999,6,FALSE)</f>
        <v>BR</v>
      </c>
      <c r="G131" s="3" t="str">
        <f>VLOOKUP(A131,'QAQC ID Reference Page'!A$2:G$10999,7,FALSE)</f>
        <v>S</v>
      </c>
      <c r="H131" s="3" t="s">
        <v>855</v>
      </c>
      <c r="I131" s="55">
        <v>0.1</v>
      </c>
      <c r="J131" s="3">
        <v>0</v>
      </c>
      <c r="K131" s="3">
        <v>56.642000000000003</v>
      </c>
      <c r="L131" s="3">
        <v>1.7000000000000001E-2</v>
      </c>
      <c r="M131" s="3">
        <v>10.767799999999999</v>
      </c>
      <c r="N131" s="53">
        <f t="shared" si="0"/>
        <v>170</v>
      </c>
      <c r="O131" s="3">
        <v>1396.595</v>
      </c>
      <c r="P131" s="3">
        <v>0.14000000000000001</v>
      </c>
      <c r="Q131" s="3">
        <v>89.232200000000006</v>
      </c>
      <c r="R131" s="53">
        <f t="shared" si="1"/>
        <v>1400.0000000000002</v>
      </c>
      <c r="S131" s="3"/>
      <c r="T131" s="12"/>
      <c r="U131" s="3"/>
      <c r="V131" s="3"/>
      <c r="W131" s="3"/>
      <c r="X131" s="3"/>
      <c r="Y131" s="3"/>
      <c r="Z131" s="3"/>
      <c r="AA131" s="3"/>
      <c r="AB131" s="3"/>
    </row>
    <row r="132" spans="1:28" x14ac:dyDescent="0.2">
      <c r="A132" s="3">
        <v>10036</v>
      </c>
      <c r="B132" s="11" t="str">
        <f>VLOOKUP(A132,'QAQC ID Reference Page'!A$2:G$10999,2,FALSE)</f>
        <v>OBS0720</v>
      </c>
      <c r="C132" s="30">
        <f>VLOOKUP(A132,'QAQC ID Reference Page'!A$2:G$10999,3,FALSE)</f>
        <v>44041</v>
      </c>
      <c r="D132" s="12">
        <f>VLOOKUP(A132,'QAQC ID Reference Page'!A$2:G$10999,4,FALSE)</f>
        <v>0.46111111111111114</v>
      </c>
      <c r="E132" s="3">
        <f>VLOOKUP(A132,'QAQC ID Reference Page'!A$2:G$10999,5,FALSE)</f>
        <v>1022</v>
      </c>
      <c r="F132" s="3" t="str">
        <f>VLOOKUP(A132,'QAQC ID Reference Page'!A$2:G$10999,6,FALSE)</f>
        <v>I9</v>
      </c>
      <c r="G132" s="3" t="str">
        <f>VLOOKUP(A132,'QAQC ID Reference Page'!A$2:G$10999,7,FALSE)</f>
        <v>B</v>
      </c>
      <c r="H132" s="3" t="s">
        <v>856</v>
      </c>
      <c r="I132" s="55">
        <v>0.1</v>
      </c>
      <c r="J132" s="3">
        <v>0</v>
      </c>
      <c r="K132" s="3">
        <v>109.33499999999999</v>
      </c>
      <c r="L132" s="3">
        <v>3.2000000000000001E-2</v>
      </c>
      <c r="M132" s="3">
        <v>11.748100000000001</v>
      </c>
      <c r="N132" s="53">
        <f t="shared" si="0"/>
        <v>320</v>
      </c>
      <c r="O132" s="3">
        <v>2374.192</v>
      </c>
      <c r="P132" s="3">
        <v>0.24</v>
      </c>
      <c r="Q132" s="3">
        <v>88.251900000000006</v>
      </c>
      <c r="R132" s="53">
        <f t="shared" si="1"/>
        <v>2400</v>
      </c>
      <c r="S132" s="3"/>
      <c r="T132" s="12"/>
      <c r="U132" s="3"/>
      <c r="V132" s="3"/>
      <c r="W132" s="3"/>
      <c r="X132" s="3"/>
      <c r="Y132" s="3"/>
      <c r="Z132" s="3"/>
      <c r="AA132" s="3"/>
      <c r="AB132" s="3"/>
    </row>
    <row r="133" spans="1:28" x14ac:dyDescent="0.2">
      <c r="A133" s="3">
        <v>10040</v>
      </c>
      <c r="B133" s="11" t="str">
        <f>VLOOKUP(A133,'QAQC ID Reference Page'!A$2:G$10999,2,FALSE)</f>
        <v>OBS0720</v>
      </c>
      <c r="C133" s="30">
        <f>VLOOKUP(A133,'QAQC ID Reference Page'!A$2:G$10999,3,FALSE)</f>
        <v>44041</v>
      </c>
      <c r="D133" s="12">
        <f>VLOOKUP(A133,'QAQC ID Reference Page'!A$2:G$10999,4,FALSE)</f>
        <v>0.46111111111111114</v>
      </c>
      <c r="E133" s="3">
        <f>VLOOKUP(A133,'QAQC ID Reference Page'!A$2:G$10999,5,FALSE)</f>
        <v>1001</v>
      </c>
      <c r="F133" s="3" t="str">
        <f>VLOOKUP(A133,'QAQC ID Reference Page'!A$2:G$10999,6,FALSE)</f>
        <v>I9</v>
      </c>
      <c r="G133" s="3" t="str">
        <f>VLOOKUP(A133,'QAQC ID Reference Page'!A$2:G$10999,7,FALSE)</f>
        <v>S</v>
      </c>
      <c r="H133" s="3" t="s">
        <v>857</v>
      </c>
      <c r="I133" s="55">
        <v>0.1</v>
      </c>
      <c r="J133" s="3">
        <v>0</v>
      </c>
      <c r="K133" s="3">
        <v>75.760000000000005</v>
      </c>
      <c r="L133" s="3">
        <v>2.1999999999999999E-2</v>
      </c>
      <c r="M133" s="3">
        <v>12.5444</v>
      </c>
      <c r="N133" s="53">
        <f t="shared" si="0"/>
        <v>219.99999999999997</v>
      </c>
      <c r="O133" s="3">
        <v>1550.3119999999999</v>
      </c>
      <c r="P133" s="3">
        <v>0.156</v>
      </c>
      <c r="Q133" s="3">
        <v>87.455600000000004</v>
      </c>
      <c r="R133" s="53">
        <f t="shared" si="1"/>
        <v>1559.9999999999998</v>
      </c>
      <c r="S133" s="3"/>
      <c r="T133" s="12"/>
      <c r="U133" s="3"/>
      <c r="V133" s="3"/>
      <c r="W133" s="3"/>
      <c r="X133" s="3"/>
      <c r="Y133" s="3"/>
      <c r="Z133" s="3"/>
      <c r="AA133" s="3"/>
      <c r="AB133" s="3"/>
    </row>
    <row r="134" spans="1:28" x14ac:dyDescent="0.2">
      <c r="A134" s="3">
        <v>10039</v>
      </c>
      <c r="B134" s="11" t="str">
        <f>VLOOKUP(A134,'QAQC ID Reference Page'!A$2:G$10999,2,FALSE)</f>
        <v>OBS0720</v>
      </c>
      <c r="C134" s="30">
        <f>VLOOKUP(A134,'QAQC ID Reference Page'!A$2:G$10999,3,FALSE)</f>
        <v>44041</v>
      </c>
      <c r="D134" s="12">
        <f>VLOOKUP(A134,'QAQC ID Reference Page'!A$2:G$10999,4,FALSE)</f>
        <v>0.49583333333333335</v>
      </c>
      <c r="E134" s="3">
        <f>VLOOKUP(A134,'QAQC ID Reference Page'!A$2:G$10999,5,FALSE)</f>
        <v>1006</v>
      </c>
      <c r="F134" s="3" t="str">
        <f>VLOOKUP(A134,'QAQC ID Reference Page'!A$2:G$10999,6,FALSE)</f>
        <v>G7C</v>
      </c>
      <c r="G134" s="3" t="str">
        <f>VLOOKUP(A134,'QAQC ID Reference Page'!A$2:G$10999,7,FALSE)</f>
        <v>B</v>
      </c>
      <c r="H134" s="3" t="s">
        <v>858</v>
      </c>
      <c r="I134" s="55">
        <v>0.1</v>
      </c>
      <c r="J134" s="3">
        <v>0</v>
      </c>
      <c r="K134" s="3">
        <v>76.495000000000005</v>
      </c>
      <c r="L134" s="3">
        <v>2.3E-2</v>
      </c>
      <c r="M134" s="3">
        <v>12.1662</v>
      </c>
      <c r="N134" s="53">
        <f t="shared" si="0"/>
        <v>229.99999999999997</v>
      </c>
      <c r="O134" s="3">
        <v>1619.8820000000001</v>
      </c>
      <c r="P134" s="3">
        <v>0.16300000000000001</v>
      </c>
      <c r="Q134" s="3">
        <v>87.833799999999997</v>
      </c>
      <c r="R134" s="53">
        <f t="shared" si="1"/>
        <v>1630</v>
      </c>
      <c r="S134" s="3"/>
      <c r="T134" s="12"/>
      <c r="U134" s="3"/>
      <c r="V134" s="3"/>
      <c r="W134" s="3"/>
      <c r="X134" s="3"/>
      <c r="Y134" s="3"/>
      <c r="Z134" s="3"/>
      <c r="AA134" s="3"/>
      <c r="AB134" s="3"/>
    </row>
    <row r="135" spans="1:28" x14ac:dyDescent="0.2">
      <c r="A135" s="3">
        <v>10041</v>
      </c>
      <c r="B135" s="11" t="str">
        <f>VLOOKUP(A135,'QAQC ID Reference Page'!A$2:G$10999,2,FALSE)</f>
        <v>OBS0720</v>
      </c>
      <c r="C135" s="30">
        <f>VLOOKUP(A135,'QAQC ID Reference Page'!A$2:G$10999,3,FALSE)</f>
        <v>44041</v>
      </c>
      <c r="D135" s="12">
        <f>VLOOKUP(A135,'QAQC ID Reference Page'!A$2:G$10999,4,FALSE)</f>
        <v>0.49583333333333335</v>
      </c>
      <c r="E135" s="3">
        <f>VLOOKUP(A135,'QAQC ID Reference Page'!A$2:G$10999,5,FALSE)</f>
        <v>1005</v>
      </c>
      <c r="F135" s="3" t="str">
        <f>VLOOKUP(A135,'QAQC ID Reference Page'!A$2:G$10999,6,FALSE)</f>
        <v>G7C</v>
      </c>
      <c r="G135" s="3" t="str">
        <f>VLOOKUP(A135,'QAQC ID Reference Page'!A$2:G$10999,7,FALSE)</f>
        <v>S</v>
      </c>
      <c r="H135" s="3" t="s">
        <v>859</v>
      </c>
      <c r="I135" s="55">
        <v>0.1</v>
      </c>
      <c r="J135" s="3">
        <v>0</v>
      </c>
      <c r="K135" s="3">
        <v>38.99</v>
      </c>
      <c r="L135" s="3">
        <v>1.2E-2</v>
      </c>
      <c r="M135" s="3">
        <v>5.8949999999999996</v>
      </c>
      <c r="N135" s="53">
        <f t="shared" si="0"/>
        <v>120</v>
      </c>
      <c r="O135" s="3">
        <v>1890.261</v>
      </c>
      <c r="P135" s="3">
        <v>0.19</v>
      </c>
      <c r="Q135" s="3">
        <v>94.105000000000004</v>
      </c>
      <c r="R135" s="53">
        <f t="shared" si="1"/>
        <v>1900</v>
      </c>
      <c r="S135" s="3"/>
      <c r="T135" s="12"/>
      <c r="U135" s="3"/>
      <c r="V135" s="3"/>
      <c r="W135" s="3"/>
      <c r="X135" s="3"/>
      <c r="Y135" s="3"/>
      <c r="Z135" s="3"/>
      <c r="AA135" s="3"/>
      <c r="AB135" s="3"/>
    </row>
    <row r="136" spans="1:28" x14ac:dyDescent="0.2">
      <c r="A136" s="3">
        <v>10033</v>
      </c>
      <c r="B136" s="11" t="str">
        <f>VLOOKUP(A136,'QAQC ID Reference Page'!A$2:G$10999,2,FALSE)</f>
        <v>OBS0720</v>
      </c>
      <c r="C136" s="30">
        <f>VLOOKUP(A136,'QAQC ID Reference Page'!A$2:G$10999,3,FALSE)</f>
        <v>44041</v>
      </c>
      <c r="D136" s="12">
        <f>VLOOKUP(A136,'QAQC ID Reference Page'!A$2:G$10999,4,FALSE)</f>
        <v>0.5131944444444444</v>
      </c>
      <c r="E136" s="3">
        <f>VLOOKUP(A136,'QAQC ID Reference Page'!A$2:G$10999,5,FALSE)</f>
        <v>1017</v>
      </c>
      <c r="F136" s="3" t="str">
        <f>VLOOKUP(A136,'QAQC ID Reference Page'!A$2:G$10999,6,FALSE)</f>
        <v>G9</v>
      </c>
      <c r="G136" s="3" t="str">
        <f>VLOOKUP(A136,'QAQC ID Reference Page'!A$2:G$10999,7,FALSE)</f>
        <v>S</v>
      </c>
      <c r="H136" s="3" t="s">
        <v>860</v>
      </c>
      <c r="I136" s="55">
        <v>0.1</v>
      </c>
      <c r="J136" s="3">
        <v>0</v>
      </c>
      <c r="K136" s="3">
        <v>61.536000000000001</v>
      </c>
      <c r="L136" s="3">
        <v>1.7999999999999999E-2</v>
      </c>
      <c r="M136" s="3">
        <v>12.808999999999999</v>
      </c>
      <c r="N136" s="53">
        <f t="shared" si="0"/>
        <v>179.99999999999997</v>
      </c>
      <c r="O136" s="3">
        <v>1242.193</v>
      </c>
      <c r="P136" s="3">
        <v>0.125</v>
      </c>
      <c r="Q136" s="3">
        <v>87.191000000000003</v>
      </c>
      <c r="R136" s="53">
        <f t="shared" si="1"/>
        <v>1250</v>
      </c>
      <c r="S136" s="3"/>
      <c r="T136" s="12"/>
      <c r="U136" s="3"/>
      <c r="V136" s="3"/>
      <c r="W136" s="3"/>
      <c r="X136" s="3"/>
      <c r="Y136" s="3"/>
      <c r="Z136" s="3"/>
      <c r="AA136" s="3"/>
      <c r="AB136" s="3"/>
    </row>
    <row r="137" spans="1:28" x14ac:dyDescent="0.2">
      <c r="A137" s="3">
        <v>10024</v>
      </c>
      <c r="B137" s="11" t="str">
        <f>VLOOKUP(A137,'QAQC ID Reference Page'!A$2:G$10999,2,FALSE)</f>
        <v>OBS0720</v>
      </c>
      <c r="C137" s="30">
        <f>VLOOKUP(A137,'QAQC ID Reference Page'!A$2:G$10999,3,FALSE)</f>
        <v>44041</v>
      </c>
      <c r="D137" s="12">
        <f>VLOOKUP(A137,'QAQC ID Reference Page'!A$2:G$10999,4,FALSE)</f>
        <v>0.5625</v>
      </c>
      <c r="E137" s="3">
        <f>VLOOKUP(A137,'QAQC ID Reference Page'!A$2:G$10999,5,FALSE)</f>
        <v>1030</v>
      </c>
      <c r="F137" s="3" t="str">
        <f>VLOOKUP(A137,'QAQC ID Reference Page'!A$2:G$10999,6,FALSE)</f>
        <v>EFR</v>
      </c>
      <c r="G137" s="3" t="str">
        <f>VLOOKUP(A137,'QAQC ID Reference Page'!A$2:G$10999,7,FALSE)</f>
        <v>S</v>
      </c>
      <c r="H137" s="3" t="s">
        <v>861</v>
      </c>
      <c r="I137" s="55">
        <v>0.1</v>
      </c>
      <c r="J137" s="3">
        <v>0</v>
      </c>
      <c r="K137" s="3">
        <v>97.305000000000007</v>
      </c>
      <c r="L137" s="3">
        <v>2.8000000000000001E-2</v>
      </c>
      <c r="M137" s="3">
        <v>13.956</v>
      </c>
      <c r="N137" s="53">
        <f t="shared" si="0"/>
        <v>279.99999999999994</v>
      </c>
      <c r="O137" s="3">
        <v>1744.444</v>
      </c>
      <c r="P137" s="3">
        <v>0.17599999999999999</v>
      </c>
      <c r="Q137" s="3">
        <v>86.043999999999997</v>
      </c>
      <c r="R137" s="53">
        <f t="shared" si="1"/>
        <v>1759.9999999999998</v>
      </c>
      <c r="S137" s="3"/>
      <c r="T137" s="12"/>
      <c r="U137" s="3"/>
      <c r="V137" s="3"/>
      <c r="W137" s="3"/>
      <c r="X137" s="3"/>
      <c r="Y137" s="3"/>
      <c r="Z137" s="3"/>
      <c r="AA137" s="3"/>
      <c r="AB137" s="3"/>
    </row>
    <row r="138" spans="1:28" x14ac:dyDescent="0.2">
      <c r="A138" s="3">
        <v>10054</v>
      </c>
      <c r="B138" s="11" t="str">
        <f>VLOOKUP(A138,'QAQC ID Reference Page'!A$2:G$10999,2,FALSE)</f>
        <v>OBS0720</v>
      </c>
      <c r="C138" s="30">
        <f>VLOOKUP(A138,'QAQC ID Reference Page'!A$2:G$10999,3,FALSE)</f>
        <v>44042</v>
      </c>
      <c r="D138" s="12">
        <f>VLOOKUP(A138,'QAQC ID Reference Page'!A$2:G$10999,4,FALSE)</f>
        <v>0.29652777777777778</v>
      </c>
      <c r="E138" s="3">
        <f>VLOOKUP(A138,'QAQC ID Reference Page'!A$2:G$10999,5,FALSE)</f>
        <v>1004</v>
      </c>
      <c r="F138" s="3" t="str">
        <f>VLOOKUP(A138,'QAQC ID Reference Page'!A$2:G$10999,6,FALSE)</f>
        <v>C5-1</v>
      </c>
      <c r="G138" s="3" t="str">
        <f>VLOOKUP(A138,'QAQC ID Reference Page'!A$2:G$10999,7,FALSE)</f>
        <v>S</v>
      </c>
      <c r="H138" s="3">
        <v>10054</v>
      </c>
      <c r="I138" s="55">
        <v>0.18</v>
      </c>
      <c r="J138" s="3">
        <v>0</v>
      </c>
      <c r="K138" s="3">
        <v>62.06</v>
      </c>
      <c r="L138" s="3">
        <v>1.9E-2</v>
      </c>
      <c r="M138" s="3">
        <v>9.1447000000000003</v>
      </c>
      <c r="N138" s="53">
        <f t="shared" si="0"/>
        <v>105.55555555555556</v>
      </c>
      <c r="O138" s="3">
        <v>1931.2829999999999</v>
      </c>
      <c r="P138" s="3">
        <v>0.188</v>
      </c>
      <c r="Q138" s="3">
        <v>90.8553</v>
      </c>
      <c r="R138" s="53">
        <f t="shared" si="1"/>
        <v>1044.4444444444446</v>
      </c>
      <c r="S138" s="3"/>
      <c r="T138" s="12"/>
      <c r="U138" s="3"/>
      <c r="V138" s="3"/>
      <c r="W138" s="3"/>
      <c r="X138" s="3"/>
      <c r="Y138" s="3"/>
      <c r="Z138" s="3"/>
      <c r="AA138" s="3"/>
      <c r="AB138" s="3"/>
    </row>
    <row r="139" spans="1:28" x14ac:dyDescent="0.2">
      <c r="A139" s="3">
        <v>10061</v>
      </c>
      <c r="B139" s="11" t="str">
        <f>VLOOKUP(A139,'QAQC ID Reference Page'!A$2:G$10999,2,FALSE)</f>
        <v>OBS0720</v>
      </c>
      <c r="C139" s="30">
        <f>VLOOKUP(A139,'QAQC ID Reference Page'!A$2:G$10999,3,FALSE)</f>
        <v>44042</v>
      </c>
      <c r="D139" s="12">
        <f>VLOOKUP(A139,'QAQC ID Reference Page'!A$2:G$10999,4,FALSE)</f>
        <v>0.31666666666666665</v>
      </c>
      <c r="E139" s="3">
        <f>VLOOKUP(A139,'QAQC ID Reference Page'!A$2:G$10999,5,FALSE)</f>
        <v>1013</v>
      </c>
      <c r="F139" s="3" t="str">
        <f>VLOOKUP(A139,'QAQC ID Reference Page'!A$2:G$10999,6,FALSE)</f>
        <v>B4</v>
      </c>
      <c r="G139" s="3" t="str">
        <f>VLOOKUP(A139,'QAQC ID Reference Page'!A$2:G$10999,7,FALSE)</f>
        <v>S</v>
      </c>
      <c r="H139" s="3">
        <v>10061</v>
      </c>
      <c r="I139" s="55">
        <v>0.18</v>
      </c>
      <c r="J139" s="3">
        <v>0</v>
      </c>
      <c r="K139" s="3">
        <v>162.18199999999999</v>
      </c>
      <c r="L139" s="3">
        <v>4.2000000000000003E-2</v>
      </c>
      <c r="M139" s="3">
        <v>12.2995</v>
      </c>
      <c r="N139" s="53">
        <f t="shared" si="0"/>
        <v>233.33333333333337</v>
      </c>
      <c r="O139" s="3">
        <v>3297.1979999999999</v>
      </c>
      <c r="P139" s="3">
        <v>0.30299999999999999</v>
      </c>
      <c r="Q139" s="3">
        <v>87.700500000000005</v>
      </c>
      <c r="R139" s="53">
        <f t="shared" si="1"/>
        <v>1683.3333333333333</v>
      </c>
      <c r="S139" s="3"/>
      <c r="T139" s="12"/>
      <c r="U139" s="3"/>
      <c r="V139" s="3"/>
      <c r="W139" s="3"/>
      <c r="X139" s="3"/>
      <c r="Y139" s="3"/>
      <c r="Z139" s="3"/>
      <c r="AA139" s="3"/>
      <c r="AB139" s="3"/>
    </row>
    <row r="140" spans="1:28" x14ac:dyDescent="0.2">
      <c r="A140" s="3">
        <v>10055</v>
      </c>
      <c r="B140" s="11" t="str">
        <f>VLOOKUP(A140,'QAQC ID Reference Page'!A$2:G$10999,2,FALSE)</f>
        <v>OBS0720</v>
      </c>
      <c r="C140" s="30">
        <f>VLOOKUP(A140,'QAQC ID Reference Page'!A$2:G$10999,3,FALSE)</f>
        <v>44042</v>
      </c>
      <c r="D140" s="12">
        <f>VLOOKUP(A140,'QAQC ID Reference Page'!A$2:G$10999,4,FALSE)</f>
        <v>0.35833333333333334</v>
      </c>
      <c r="E140" s="3">
        <f>VLOOKUP(A140,'QAQC ID Reference Page'!A$2:G$10999,5,FALSE)</f>
        <v>1003</v>
      </c>
      <c r="F140" s="3" t="str">
        <f>VLOOKUP(A140,'QAQC ID Reference Page'!A$2:G$10999,6,FALSE)</f>
        <v>B1</v>
      </c>
      <c r="G140" s="3" t="str">
        <f>VLOOKUP(A140,'QAQC ID Reference Page'!A$2:G$10999,7,FALSE)</f>
        <v>S</v>
      </c>
      <c r="H140" s="3">
        <v>10055</v>
      </c>
      <c r="I140" s="55">
        <v>0.1</v>
      </c>
      <c r="J140" s="3">
        <v>0</v>
      </c>
      <c r="K140" s="3">
        <v>62.493000000000002</v>
      </c>
      <c r="L140" s="3">
        <v>1.9E-2</v>
      </c>
      <c r="M140" s="3">
        <v>8.7187999999999999</v>
      </c>
      <c r="N140" s="53">
        <f t="shared" si="0"/>
        <v>189.99999999999997</v>
      </c>
      <c r="O140" s="3">
        <v>2065.9229999999998</v>
      </c>
      <c r="P140" s="3">
        <v>0.2</v>
      </c>
      <c r="Q140" s="3">
        <v>91.281199999999998</v>
      </c>
      <c r="R140" s="53">
        <f t="shared" si="1"/>
        <v>2000</v>
      </c>
      <c r="S140" s="3"/>
      <c r="T140" s="12"/>
      <c r="U140" s="3"/>
      <c r="V140" s="3"/>
      <c r="W140" s="3"/>
      <c r="X140" s="3"/>
      <c r="Y140" s="3"/>
      <c r="Z140" s="3"/>
      <c r="AA140" s="3"/>
      <c r="AB140" s="3"/>
    </row>
    <row r="141" spans="1:28" x14ac:dyDescent="0.2">
      <c r="A141" s="3">
        <v>10049</v>
      </c>
      <c r="B141" s="11" t="str">
        <f>VLOOKUP(A141,'QAQC ID Reference Page'!A$2:G$10999,2,FALSE)</f>
        <v>OBS0720</v>
      </c>
      <c r="C141" s="30">
        <f>VLOOKUP(A141,'QAQC ID Reference Page'!A$2:G$10999,3,FALSE)</f>
        <v>44042</v>
      </c>
      <c r="D141" s="12">
        <f>VLOOKUP(A141,'QAQC ID Reference Page'!A$2:G$10999,4,FALSE)</f>
        <v>0.36875000000000002</v>
      </c>
      <c r="E141" s="3">
        <f>VLOOKUP(A141,'QAQC ID Reference Page'!A$2:G$10999,5,FALSE)</f>
        <v>1008</v>
      </c>
      <c r="F141" s="3" t="str">
        <f>VLOOKUP(A141,'QAQC ID Reference Page'!A$2:G$10999,6,FALSE)</f>
        <v>C1</v>
      </c>
      <c r="G141" s="3" t="str">
        <f>VLOOKUP(A141,'QAQC ID Reference Page'!A$2:G$10999,7,FALSE)</f>
        <v>B</v>
      </c>
      <c r="H141" s="3">
        <v>10049</v>
      </c>
      <c r="I141" s="55">
        <v>0.1</v>
      </c>
      <c r="J141" s="3">
        <v>0</v>
      </c>
      <c r="K141" s="3">
        <v>66.066000000000003</v>
      </c>
      <c r="L141" s="3">
        <v>0.02</v>
      </c>
      <c r="M141" s="3">
        <v>8.8466000000000005</v>
      </c>
      <c r="N141" s="53">
        <f t="shared" si="0"/>
        <v>199.99999999999997</v>
      </c>
      <c r="O141" s="3">
        <v>2131.8829999999998</v>
      </c>
      <c r="P141" s="3">
        <v>0.20499999999999999</v>
      </c>
      <c r="Q141" s="3">
        <v>91.153400000000005</v>
      </c>
      <c r="R141" s="53">
        <f t="shared" si="1"/>
        <v>2050</v>
      </c>
      <c r="S141" s="3"/>
      <c r="T141" s="12"/>
      <c r="U141" s="3"/>
      <c r="V141" s="3"/>
      <c r="W141" s="3"/>
      <c r="X141" s="3"/>
      <c r="Y141" s="3"/>
      <c r="Z141" s="3"/>
      <c r="AA141" s="3"/>
      <c r="AB141" s="3"/>
    </row>
    <row r="142" spans="1:28" x14ac:dyDescent="0.2">
      <c r="A142" s="3">
        <v>10057</v>
      </c>
      <c r="B142" s="11" t="str">
        <f>VLOOKUP(A142,'QAQC ID Reference Page'!A$2:G$10999,2,FALSE)</f>
        <v>OBS0720</v>
      </c>
      <c r="C142" s="30">
        <f>VLOOKUP(A142,'QAQC ID Reference Page'!A$2:G$10999,3,FALSE)</f>
        <v>44042</v>
      </c>
      <c r="D142" s="12">
        <f>VLOOKUP(A142,'QAQC ID Reference Page'!A$2:G$10999,4,FALSE)</f>
        <v>0.36875000000000002</v>
      </c>
      <c r="E142" s="3">
        <f>VLOOKUP(A142,'QAQC ID Reference Page'!A$2:G$10999,5,FALSE)</f>
        <v>1011</v>
      </c>
      <c r="F142" s="3" t="str">
        <f>VLOOKUP(A142,'QAQC ID Reference Page'!A$2:G$10999,6,FALSE)</f>
        <v>C1</v>
      </c>
      <c r="G142" s="3" t="str">
        <f>VLOOKUP(A142,'QAQC ID Reference Page'!A$2:G$10999,7,FALSE)</f>
        <v>S</v>
      </c>
      <c r="H142" s="3">
        <v>10057</v>
      </c>
      <c r="I142" s="55">
        <v>0.1</v>
      </c>
      <c r="J142" s="3">
        <v>0</v>
      </c>
      <c r="K142" s="3">
        <v>80.826999999999998</v>
      </c>
      <c r="L142" s="3">
        <v>2.3E-2</v>
      </c>
      <c r="M142" s="3">
        <v>10.463900000000001</v>
      </c>
      <c r="N142" s="53">
        <f t="shared" si="0"/>
        <v>229.99999999999997</v>
      </c>
      <c r="O142" s="3">
        <v>2070.8560000000002</v>
      </c>
      <c r="P142" s="3">
        <v>0.2</v>
      </c>
      <c r="Q142" s="3">
        <v>89.536100000000005</v>
      </c>
      <c r="R142" s="53">
        <f t="shared" si="1"/>
        <v>2000</v>
      </c>
      <c r="S142" s="3"/>
      <c r="T142" s="12"/>
      <c r="U142" s="3"/>
      <c r="V142" s="3"/>
      <c r="W142" s="3"/>
      <c r="X142" s="3"/>
      <c r="Y142" s="3"/>
      <c r="Z142" s="3"/>
      <c r="AA142" s="3"/>
      <c r="AB142" s="3"/>
    </row>
    <row r="143" spans="1:28" x14ac:dyDescent="0.2">
      <c r="A143" s="3">
        <v>10048</v>
      </c>
      <c r="B143" s="11" t="str">
        <f>VLOOKUP(A143,'QAQC ID Reference Page'!A$2:G$10999,2,FALSE)</f>
        <v>OBS0720</v>
      </c>
      <c r="C143" s="30">
        <f>VLOOKUP(A143,'QAQC ID Reference Page'!A$2:G$10999,3,FALSE)</f>
        <v>44042</v>
      </c>
      <c r="D143" s="12">
        <f>VLOOKUP(A143,'QAQC ID Reference Page'!A$2:G$10999,4,FALSE)</f>
        <v>0.37916666666666665</v>
      </c>
      <c r="E143" s="3">
        <f>VLOOKUP(A143,'QAQC ID Reference Page'!A$2:G$10999,5,FALSE)</f>
        <v>1016</v>
      </c>
      <c r="F143" s="3" t="str">
        <f>VLOOKUP(A143,'QAQC ID Reference Page'!A$2:G$10999,6,FALSE)</f>
        <v>D1</v>
      </c>
      <c r="G143" s="3" t="str">
        <f>VLOOKUP(A143,'QAQC ID Reference Page'!A$2:G$10999,7,FALSE)</f>
        <v>S</v>
      </c>
      <c r="H143" s="3">
        <v>10048</v>
      </c>
      <c r="I143" s="55">
        <v>0.18</v>
      </c>
      <c r="J143" s="3">
        <v>0</v>
      </c>
      <c r="K143" s="3">
        <v>75.05</v>
      </c>
      <c r="L143" s="3">
        <v>2.1999999999999999E-2</v>
      </c>
      <c r="M143" s="3">
        <v>9.5772999999999993</v>
      </c>
      <c r="N143" s="53">
        <f t="shared" si="0"/>
        <v>122.22222222222221</v>
      </c>
      <c r="O143" s="3">
        <v>2165.1759999999999</v>
      </c>
      <c r="P143" s="3">
        <v>0.20799999999999999</v>
      </c>
      <c r="Q143" s="3">
        <v>90.422700000000006</v>
      </c>
      <c r="R143" s="53">
        <f t="shared" si="1"/>
        <v>1155.5555555555554</v>
      </c>
      <c r="S143" s="3"/>
      <c r="T143" s="12"/>
      <c r="U143" s="3"/>
      <c r="V143" s="3"/>
      <c r="W143" s="3"/>
      <c r="X143" s="3"/>
      <c r="Y143" s="3"/>
      <c r="Z143" s="3"/>
      <c r="AA143" s="3"/>
      <c r="AB143" s="3"/>
    </row>
    <row r="144" spans="1:28" x14ac:dyDescent="0.2">
      <c r="A144" s="3">
        <v>10053</v>
      </c>
      <c r="B144" s="11" t="str">
        <f>VLOOKUP(A144,'QAQC ID Reference Page'!A$2:G$10999,2,FALSE)</f>
        <v>OBS0720</v>
      </c>
      <c r="C144" s="30">
        <f>VLOOKUP(A144,'QAQC ID Reference Page'!A$2:G$10999,3,FALSE)</f>
        <v>44042</v>
      </c>
      <c r="D144" s="12">
        <f>VLOOKUP(A144,'QAQC ID Reference Page'!A$2:G$10999,4,FALSE)</f>
        <v>0.39027777777777778</v>
      </c>
      <c r="E144" s="3">
        <f>VLOOKUP(A144,'QAQC ID Reference Page'!A$2:G$10999,5,FALSE)</f>
        <v>1031</v>
      </c>
      <c r="F144" s="3" t="str">
        <f>VLOOKUP(A144,'QAQC ID Reference Page'!A$2:G$10999,6,FALSE)</f>
        <v>E1</v>
      </c>
      <c r="G144" s="3" t="str">
        <f>VLOOKUP(A144,'QAQC ID Reference Page'!A$2:G$10999,7,FALSE)</f>
        <v>S</v>
      </c>
      <c r="H144" s="3">
        <v>10053</v>
      </c>
      <c r="I144" s="55">
        <v>0.1</v>
      </c>
      <c r="J144" s="3">
        <v>0</v>
      </c>
      <c r="K144" s="3">
        <v>103.482</v>
      </c>
      <c r="L144" s="3">
        <v>2.9000000000000001E-2</v>
      </c>
      <c r="M144" s="3">
        <v>10.426299999999999</v>
      </c>
      <c r="N144" s="53">
        <f t="shared" si="0"/>
        <v>290</v>
      </c>
      <c r="O144" s="3">
        <v>2627.8449999999998</v>
      </c>
      <c r="P144" s="3">
        <v>0.246</v>
      </c>
      <c r="Q144" s="3">
        <v>89.573700000000002</v>
      </c>
      <c r="R144" s="53">
        <f t="shared" si="1"/>
        <v>2460</v>
      </c>
      <c r="S144" s="3"/>
      <c r="T144" s="12"/>
      <c r="U144" s="3"/>
      <c r="V144" s="3"/>
      <c r="W144" s="3"/>
      <c r="X144" s="3"/>
      <c r="Y144" s="3"/>
      <c r="Z144" s="3"/>
      <c r="AA144" s="3"/>
      <c r="AB144" s="3"/>
    </row>
    <row r="145" spans="1:28" x14ac:dyDescent="0.2">
      <c r="A145" s="3">
        <v>10052</v>
      </c>
      <c r="B145" s="11" t="str">
        <f>VLOOKUP(A145,'QAQC ID Reference Page'!A$2:G$10999,2,FALSE)</f>
        <v>OBS0720</v>
      </c>
      <c r="C145" s="30">
        <f>VLOOKUP(A145,'QAQC ID Reference Page'!A$2:G$10999,3,FALSE)</f>
        <v>44042</v>
      </c>
      <c r="D145" s="12">
        <f>VLOOKUP(A145,'QAQC ID Reference Page'!A$2:G$10999,4,FALSE)</f>
        <v>0.41041666666666665</v>
      </c>
      <c r="E145" s="3">
        <f>VLOOKUP(A145,'QAQC ID Reference Page'!A$2:G$10999,5,FALSE)</f>
        <v>1020</v>
      </c>
      <c r="F145" s="3" t="str">
        <f>VLOOKUP(A145,'QAQC ID Reference Page'!A$2:G$10999,6,FALSE)</f>
        <v>BLB</v>
      </c>
      <c r="G145" s="3" t="str">
        <f>VLOOKUP(A145,'QAQC ID Reference Page'!A$2:G$10999,7,FALSE)</f>
        <v>S</v>
      </c>
      <c r="H145" s="3">
        <v>10052</v>
      </c>
      <c r="I145" s="55">
        <v>0.1</v>
      </c>
      <c r="J145" s="3">
        <v>0</v>
      </c>
      <c r="K145" s="3">
        <v>100.343</v>
      </c>
      <c r="L145" s="3">
        <v>2.8000000000000001E-2</v>
      </c>
      <c r="M145" s="3">
        <v>10.9847</v>
      </c>
      <c r="N145" s="53">
        <f t="shared" si="0"/>
        <v>279.99999999999994</v>
      </c>
      <c r="O145" s="3">
        <v>2389.4569999999999</v>
      </c>
      <c r="P145" s="3">
        <v>0.22700000000000001</v>
      </c>
      <c r="Q145" s="3">
        <v>89.015299999999996</v>
      </c>
      <c r="R145" s="53">
        <f t="shared" si="1"/>
        <v>2270</v>
      </c>
      <c r="S145" s="3"/>
      <c r="T145" s="12"/>
      <c r="U145" s="3"/>
      <c r="V145" s="3"/>
      <c r="W145" s="3"/>
      <c r="X145" s="3"/>
      <c r="Y145" s="3"/>
      <c r="Z145" s="3"/>
      <c r="AA145" s="3"/>
      <c r="AB145" s="3"/>
    </row>
    <row r="146" spans="1:28" x14ac:dyDescent="0.2">
      <c r="A146" s="3">
        <v>10046</v>
      </c>
      <c r="B146" s="11" t="str">
        <f>VLOOKUP(A146,'QAQC ID Reference Page'!A$2:G$10999,2,FALSE)</f>
        <v>OBS0720</v>
      </c>
      <c r="C146" s="30">
        <f>VLOOKUP(A146,'QAQC ID Reference Page'!A$2:G$10999,3,FALSE)</f>
        <v>44042</v>
      </c>
      <c r="D146" s="12">
        <f>VLOOKUP(A146,'QAQC ID Reference Page'!A$2:G$10999,4,FALSE)</f>
        <v>0.42430555555555555</v>
      </c>
      <c r="E146" s="3">
        <f>VLOOKUP(A146,'QAQC ID Reference Page'!A$2:G$10999,5,FALSE)</f>
        <v>1029</v>
      </c>
      <c r="F146" s="3" t="str">
        <f>VLOOKUP(A146,'QAQC ID Reference Page'!A$2:G$10999,6,FALSE)</f>
        <v>WFR</v>
      </c>
      <c r="G146" s="3" t="str">
        <f>VLOOKUP(A146,'QAQC ID Reference Page'!A$2:G$10999,7,FALSE)</f>
        <v>S</v>
      </c>
      <c r="H146" s="3">
        <v>10046</v>
      </c>
      <c r="I146" s="55">
        <v>0.1</v>
      </c>
      <c r="J146" s="3">
        <v>0</v>
      </c>
      <c r="K146" s="3">
        <v>103.598</v>
      </c>
      <c r="L146" s="3">
        <v>2.9000000000000001E-2</v>
      </c>
      <c r="M146" s="3">
        <v>9.7012999999999998</v>
      </c>
      <c r="N146" s="53">
        <f t="shared" si="0"/>
        <v>290</v>
      </c>
      <c r="O146" s="3">
        <v>2875.4679999999998</v>
      </c>
      <c r="P146" s="3">
        <v>0.26700000000000002</v>
      </c>
      <c r="Q146" s="3">
        <v>90.298699999999997</v>
      </c>
      <c r="R146" s="53">
        <f t="shared" si="1"/>
        <v>2670</v>
      </c>
      <c r="S146" s="3"/>
      <c r="T146" s="12"/>
      <c r="U146" s="3"/>
      <c r="V146" s="3"/>
      <c r="W146" s="3"/>
      <c r="X146" s="3"/>
      <c r="Y146" s="3"/>
      <c r="Z146" s="3"/>
      <c r="AA146" s="3"/>
      <c r="AB146" s="3"/>
    </row>
    <row r="147" spans="1:28" x14ac:dyDescent="0.2">
      <c r="A147" s="3">
        <v>10059</v>
      </c>
      <c r="B147" s="11" t="str">
        <f>VLOOKUP(A147,'QAQC ID Reference Page'!A$2:G$10999,2,FALSE)</f>
        <v>OBS0720</v>
      </c>
      <c r="C147" s="30">
        <f>VLOOKUP(A147,'QAQC ID Reference Page'!A$2:G$10999,3,FALSE)</f>
        <v>44042</v>
      </c>
      <c r="D147" s="12">
        <f>VLOOKUP(A147,'QAQC ID Reference Page'!A$2:G$10999,4,FALSE)</f>
        <v>0.43541666666666667</v>
      </c>
      <c r="E147" s="3">
        <f>VLOOKUP(A147,'QAQC ID Reference Page'!A$2:G$10999,5,FALSE)</f>
        <v>1027</v>
      </c>
      <c r="F147" s="3" t="str">
        <f>VLOOKUP(A147,'QAQC ID Reference Page'!A$2:G$10999,6,FALSE)</f>
        <v>C4</v>
      </c>
      <c r="G147" s="3" t="str">
        <f>VLOOKUP(A147,'QAQC ID Reference Page'!A$2:G$10999,7,FALSE)</f>
        <v>S</v>
      </c>
      <c r="H147" s="3">
        <v>10059</v>
      </c>
      <c r="I147" s="55">
        <v>0.1</v>
      </c>
      <c r="J147" s="3">
        <v>0</v>
      </c>
      <c r="K147" s="3">
        <v>62.423000000000002</v>
      </c>
      <c r="L147" s="3">
        <v>1.9E-2</v>
      </c>
      <c r="M147" s="3">
        <v>8.4652999999999992</v>
      </c>
      <c r="N147" s="53">
        <f t="shared" si="0"/>
        <v>189.99999999999997</v>
      </c>
      <c r="O147" s="3">
        <v>2142.4090000000001</v>
      </c>
      <c r="P147" s="3">
        <v>0.20599999999999999</v>
      </c>
      <c r="Q147" s="3">
        <v>91.534700000000001</v>
      </c>
      <c r="R147" s="53">
        <f t="shared" si="1"/>
        <v>2059.9999999999995</v>
      </c>
      <c r="S147" s="3"/>
      <c r="T147" s="12"/>
      <c r="U147" s="3"/>
      <c r="V147" s="3"/>
      <c r="W147" s="3"/>
      <c r="X147" s="3"/>
      <c r="Y147" s="3"/>
      <c r="Z147" s="3"/>
      <c r="AA147" s="3"/>
      <c r="AB147" s="3"/>
    </row>
    <row r="148" spans="1:28" x14ac:dyDescent="0.2">
      <c r="A148" s="3">
        <v>10050</v>
      </c>
      <c r="B148" s="11" t="str">
        <f>VLOOKUP(A148,'QAQC ID Reference Page'!A$2:G$10999,2,FALSE)</f>
        <v>OBS0720</v>
      </c>
      <c r="C148" s="30">
        <f>VLOOKUP(A148,'QAQC ID Reference Page'!A$2:G$10999,3,FALSE)</f>
        <v>44042</v>
      </c>
      <c r="D148" s="12">
        <f>VLOOKUP(A148,'QAQC ID Reference Page'!A$2:G$10999,4,FALSE)</f>
        <v>0.46388888888888891</v>
      </c>
      <c r="E148" s="3">
        <f>VLOOKUP(A148,'QAQC ID Reference Page'!A$2:G$10999,5,FALSE)</f>
        <v>1002</v>
      </c>
      <c r="F148" s="3" t="str">
        <f>VLOOKUP(A148,'QAQC ID Reference Page'!A$2:G$10999,6,FALSE)</f>
        <v>E6</v>
      </c>
      <c r="G148" s="3" t="str">
        <f>VLOOKUP(A148,'QAQC ID Reference Page'!A$2:G$10999,7,FALSE)</f>
        <v>S</v>
      </c>
      <c r="H148" s="3">
        <v>10050</v>
      </c>
      <c r="I148" s="55">
        <v>0.1</v>
      </c>
      <c r="J148" s="3">
        <v>0</v>
      </c>
      <c r="K148" s="3">
        <v>112.622</v>
      </c>
      <c r="L148" s="3">
        <v>3.1E-2</v>
      </c>
      <c r="M148" s="3">
        <v>11.1989</v>
      </c>
      <c r="N148" s="53">
        <f t="shared" si="0"/>
        <v>310</v>
      </c>
      <c r="O148" s="3">
        <v>2604.567</v>
      </c>
      <c r="P148" s="3">
        <v>0.245</v>
      </c>
      <c r="Q148" s="3">
        <v>88.801100000000005</v>
      </c>
      <c r="R148" s="53">
        <f t="shared" si="1"/>
        <v>2449.9999999999995</v>
      </c>
      <c r="S148" s="3"/>
      <c r="T148" s="12"/>
      <c r="U148" s="3"/>
      <c r="V148" s="3"/>
      <c r="W148" s="3"/>
      <c r="X148" s="3"/>
      <c r="Y148" s="3"/>
      <c r="Z148" s="3"/>
      <c r="AA148" s="3"/>
      <c r="AB148" s="3"/>
    </row>
    <row r="149" spans="1:28" x14ac:dyDescent="0.2">
      <c r="A149" s="3">
        <v>10042</v>
      </c>
      <c r="B149" s="11" t="str">
        <f>VLOOKUP(A149,'QAQC ID Reference Page'!A$2:G$10999,2,FALSE)</f>
        <v>OBS0720</v>
      </c>
      <c r="C149" s="30">
        <f>VLOOKUP(A149,'QAQC ID Reference Page'!A$2:G$10999,3,FALSE)</f>
        <v>44042</v>
      </c>
      <c r="D149" s="12">
        <f>VLOOKUP(A149,'QAQC ID Reference Page'!A$2:G$10999,4,FALSE)</f>
        <v>0.47916666666666669</v>
      </c>
      <c r="E149" s="3">
        <f>VLOOKUP(A149,'QAQC ID Reference Page'!A$2:G$10999,5,FALSE)</f>
        <v>1025</v>
      </c>
      <c r="F149" s="3" t="str">
        <f>VLOOKUP(A149,'QAQC ID Reference Page'!A$2:G$10999,6,FALSE)</f>
        <v>E7C</v>
      </c>
      <c r="G149" s="3" t="str">
        <f>VLOOKUP(A149,'QAQC ID Reference Page'!A$2:G$10999,7,FALSE)</f>
        <v>B</v>
      </c>
      <c r="H149" s="3">
        <v>10042</v>
      </c>
      <c r="I149" s="55" t="s">
        <v>46</v>
      </c>
      <c r="J149" s="3">
        <v>0</v>
      </c>
      <c r="K149" s="3">
        <v>57.901000000000003</v>
      </c>
      <c r="L149" s="3">
        <v>1.7999999999999999E-2</v>
      </c>
      <c r="M149" s="3">
        <v>7.3993000000000002</v>
      </c>
      <c r="N149" s="53" t="e">
        <f t="shared" si="0"/>
        <v>#VALUE!</v>
      </c>
      <c r="O149" s="3">
        <v>2371.346</v>
      </c>
      <c r="P149" s="3">
        <v>0.22500000000000001</v>
      </c>
      <c r="Q149" s="3">
        <v>92.600700000000003</v>
      </c>
      <c r="R149" s="53" t="e">
        <f t="shared" si="1"/>
        <v>#VALUE!</v>
      </c>
      <c r="S149" s="3"/>
      <c r="T149" s="12"/>
      <c r="U149" s="3"/>
      <c r="V149" s="3"/>
      <c r="W149" s="3"/>
      <c r="X149" s="3"/>
      <c r="Y149" s="3"/>
      <c r="Z149" s="3"/>
      <c r="AA149" s="3"/>
      <c r="AB149" s="3"/>
    </row>
    <row r="150" spans="1:28" x14ac:dyDescent="0.2">
      <c r="A150" s="3">
        <v>10043</v>
      </c>
      <c r="B150" s="11" t="str">
        <f>VLOOKUP(A150,'QAQC ID Reference Page'!A$2:G$10999,2,FALSE)</f>
        <v>OBS0720</v>
      </c>
      <c r="C150" s="30">
        <f>VLOOKUP(A150,'QAQC ID Reference Page'!A$2:G$10999,3,FALSE)</f>
        <v>44042</v>
      </c>
      <c r="D150" s="12">
        <f>VLOOKUP(A150,'QAQC ID Reference Page'!A$2:G$10999,4,FALSE)</f>
        <v>0.47916666666666669</v>
      </c>
      <c r="E150" s="3">
        <f>VLOOKUP(A150,'QAQC ID Reference Page'!A$2:G$10999,5,FALSE)</f>
        <v>1036</v>
      </c>
      <c r="F150" s="3" t="str">
        <f>VLOOKUP(A150,'QAQC ID Reference Page'!A$2:G$10999,6,FALSE)</f>
        <v>E7C</v>
      </c>
      <c r="G150" s="3" t="str">
        <f>VLOOKUP(A150,'QAQC ID Reference Page'!A$2:G$10999,7,FALSE)</f>
        <v>S</v>
      </c>
      <c r="H150" s="3">
        <v>10043</v>
      </c>
      <c r="I150" s="55" t="s">
        <v>46</v>
      </c>
      <c r="J150" s="3">
        <v>0</v>
      </c>
      <c r="K150" s="3">
        <v>58.94</v>
      </c>
      <c r="L150" s="3">
        <v>1.7999999999999999E-2</v>
      </c>
      <c r="M150" s="3">
        <v>9.1675000000000004</v>
      </c>
      <c r="N150" s="53" t="e">
        <f t="shared" si="0"/>
        <v>#VALUE!</v>
      </c>
      <c r="O150" s="3">
        <v>1837.56</v>
      </c>
      <c r="P150" s="3">
        <v>0.18099999999999999</v>
      </c>
      <c r="Q150" s="3">
        <v>90.832499999999996</v>
      </c>
      <c r="R150" s="53" t="e">
        <f t="shared" si="1"/>
        <v>#VALUE!</v>
      </c>
      <c r="S150" s="3"/>
      <c r="T150" s="12"/>
      <c r="U150" s="3"/>
      <c r="V150" s="3"/>
      <c r="W150" s="3"/>
      <c r="X150" s="3"/>
      <c r="Y150" s="3"/>
      <c r="Z150" s="3"/>
      <c r="AA150" s="3"/>
      <c r="AB150" s="3"/>
    </row>
    <row r="151" spans="1:28" x14ac:dyDescent="0.2">
      <c r="A151" s="3">
        <v>10056</v>
      </c>
      <c r="B151" s="11" t="str">
        <f>VLOOKUP(A151,'QAQC ID Reference Page'!A$2:G$10999,2,FALSE)</f>
        <v>OBS0720</v>
      </c>
      <c r="C151" s="30">
        <f>VLOOKUP(A151,'QAQC ID Reference Page'!A$2:G$10999,3,FALSE)</f>
        <v>44042</v>
      </c>
      <c r="D151" s="12">
        <f>VLOOKUP(A151,'QAQC ID Reference Page'!A$2:G$10999,4,FALSE)</f>
        <v>0.49305555555555558</v>
      </c>
      <c r="E151" s="3">
        <f>VLOOKUP(A151,'QAQC ID Reference Page'!A$2:G$10999,5,FALSE)</f>
        <v>1041</v>
      </c>
      <c r="F151" s="3" t="str">
        <f>VLOOKUP(A151,'QAQC ID Reference Page'!A$2:G$10999,6,FALSE)</f>
        <v>E9</v>
      </c>
      <c r="G151" s="3" t="str">
        <f>VLOOKUP(A151,'QAQC ID Reference Page'!A$2:G$10999,7,FALSE)</f>
        <v>S</v>
      </c>
      <c r="H151" s="3">
        <v>10056</v>
      </c>
      <c r="I151" s="55">
        <v>0.1</v>
      </c>
      <c r="J151" s="3">
        <v>0</v>
      </c>
      <c r="K151" s="3">
        <v>83.760999999999996</v>
      </c>
      <c r="L151" s="3">
        <v>2.4E-2</v>
      </c>
      <c r="M151" s="3">
        <v>10.1463</v>
      </c>
      <c r="N151" s="53">
        <f t="shared" si="0"/>
        <v>240</v>
      </c>
      <c r="O151" s="3">
        <v>2228.0520000000001</v>
      </c>
      <c r="P151" s="3">
        <v>0.21299999999999999</v>
      </c>
      <c r="Q151" s="3">
        <v>89.853700000000003</v>
      </c>
      <c r="R151" s="53">
        <f t="shared" si="1"/>
        <v>2130</v>
      </c>
      <c r="S151" s="3"/>
      <c r="T151" s="12"/>
      <c r="U151" s="3"/>
      <c r="V151" s="3"/>
      <c r="W151" s="3"/>
      <c r="X151" s="3"/>
      <c r="Y151" s="3"/>
      <c r="Z151" s="3"/>
      <c r="AA151" s="3"/>
      <c r="AB151" s="3"/>
    </row>
    <row r="152" spans="1:28" x14ac:dyDescent="0.2">
      <c r="A152" s="3">
        <v>10060</v>
      </c>
      <c r="B152" s="11" t="str">
        <f>VLOOKUP(A152,'QAQC ID Reference Page'!A$2:G$10999,2,FALSE)</f>
        <v>OBS0720</v>
      </c>
      <c r="C152" s="30">
        <f>VLOOKUP(A152,'QAQC ID Reference Page'!A$2:G$10999,3,FALSE)</f>
        <v>44042</v>
      </c>
      <c r="D152" s="12">
        <f>VLOOKUP(A152,'QAQC ID Reference Page'!A$2:G$10999,4,FALSE)</f>
        <v>0.5131944444444444</v>
      </c>
      <c r="E152" s="3">
        <f>VLOOKUP(A152,'QAQC ID Reference Page'!A$2:G$10999,5,FALSE)</f>
        <v>1007</v>
      </c>
      <c r="F152" s="3" t="str">
        <f>VLOOKUP(A152,'QAQC ID Reference Page'!A$2:G$10999,6,FALSE)</f>
        <v>WB</v>
      </c>
      <c r="G152" s="3" t="str">
        <f>VLOOKUP(A152,'QAQC ID Reference Page'!A$2:G$10999,7,FALSE)</f>
        <v>S</v>
      </c>
      <c r="H152" s="3">
        <v>10060</v>
      </c>
      <c r="I152" s="55">
        <v>8.5000000000000006E-2</v>
      </c>
      <c r="J152" s="3">
        <v>0</v>
      </c>
      <c r="K152" s="3">
        <v>173.99299999999999</v>
      </c>
      <c r="L152" s="3">
        <v>4.4999999999999998E-2</v>
      </c>
      <c r="M152" s="3">
        <v>12.5886</v>
      </c>
      <c r="N152" s="53">
        <f t="shared" si="0"/>
        <v>529.41176470588221</v>
      </c>
      <c r="O152" s="3">
        <v>3430.8470000000002</v>
      </c>
      <c r="P152" s="3">
        <v>0.314</v>
      </c>
      <c r="Q152" s="3">
        <v>87.4114</v>
      </c>
      <c r="R152" s="53">
        <f t="shared" si="1"/>
        <v>3694.1176470588234</v>
      </c>
      <c r="S152" s="3"/>
      <c r="T152" s="12"/>
      <c r="U152" s="3"/>
      <c r="V152" s="3"/>
      <c r="W152" s="3"/>
      <c r="X152" s="3"/>
      <c r="Y152" s="3"/>
      <c r="Z152" s="3"/>
      <c r="AA152" s="3"/>
      <c r="AB152" s="3"/>
    </row>
    <row r="153" spans="1:28" x14ac:dyDescent="0.2">
      <c r="A153" s="3">
        <v>10045</v>
      </c>
      <c r="B153" s="11" t="str">
        <f>VLOOKUP(A153,'QAQC ID Reference Page'!A$2:G$10999,2,FALSE)</f>
        <v>OBS0720</v>
      </c>
      <c r="C153" s="30">
        <f>VLOOKUP(A153,'QAQC ID Reference Page'!A$2:G$10999,3,FALSE)</f>
        <v>44042</v>
      </c>
      <c r="D153" s="12">
        <f>VLOOKUP(A153,'QAQC ID Reference Page'!A$2:G$10999,4,FALSE)</f>
        <v>0.5805555555555556</v>
      </c>
      <c r="E153" s="3">
        <f>VLOOKUP(A153,'QAQC ID Reference Page'!A$2:G$10999,5,FALSE)</f>
        <v>1018</v>
      </c>
      <c r="F153" s="3" t="str">
        <f>VLOOKUP(A153,'QAQC ID Reference Page'!A$2:G$10999,6,FALSE)</f>
        <v>C7C</v>
      </c>
      <c r="G153" s="3" t="str">
        <f>VLOOKUP(A153,'QAQC ID Reference Page'!A$2:G$10999,7,FALSE)</f>
        <v>S</v>
      </c>
      <c r="H153" s="3">
        <v>10045</v>
      </c>
      <c r="I153" s="55">
        <v>0.1</v>
      </c>
      <c r="J153" s="3">
        <v>0</v>
      </c>
      <c r="K153" s="3">
        <v>53.073999999999998</v>
      </c>
      <c r="L153" s="3">
        <v>1.7000000000000001E-2</v>
      </c>
      <c r="M153" s="3">
        <v>7.9172000000000002</v>
      </c>
      <c r="N153" s="53">
        <f t="shared" si="0"/>
        <v>170</v>
      </c>
      <c r="O153" s="3">
        <v>2022.473</v>
      </c>
      <c r="P153" s="3">
        <v>0.19600000000000001</v>
      </c>
      <c r="Q153" s="3">
        <v>92.082800000000006</v>
      </c>
      <c r="R153" s="53">
        <f t="shared" si="1"/>
        <v>1960</v>
      </c>
      <c r="S153" s="3"/>
      <c r="T153" s="12"/>
      <c r="U153" s="3"/>
      <c r="V153" s="3"/>
      <c r="W153" s="3"/>
      <c r="X153" s="3"/>
      <c r="Y153" s="3"/>
      <c r="Z153" s="3"/>
      <c r="AA153" s="3"/>
      <c r="AB153" s="3"/>
    </row>
    <row r="154" spans="1:28" x14ac:dyDescent="0.2">
      <c r="A154" s="3">
        <v>10047</v>
      </c>
      <c r="B154" s="11" t="str">
        <f>VLOOKUP(A154,'QAQC ID Reference Page'!A$2:G$10999,2,FALSE)</f>
        <v>OBS0720</v>
      </c>
      <c r="C154" s="30">
        <f>VLOOKUP(A154,'QAQC ID Reference Page'!A$2:G$10999,3,FALSE)</f>
        <v>44042</v>
      </c>
      <c r="D154" s="12">
        <f>VLOOKUP(A154,'QAQC ID Reference Page'!A$2:G$10999,4,FALSE)</f>
        <v>0.5805555555555556</v>
      </c>
      <c r="E154" s="3">
        <f>VLOOKUP(A154,'QAQC ID Reference Page'!A$2:G$10999,5,FALSE)</f>
        <v>1042</v>
      </c>
      <c r="F154" s="3" t="str">
        <f>VLOOKUP(A154,'QAQC ID Reference Page'!A$2:G$10999,6,FALSE)</f>
        <v>C7C</v>
      </c>
      <c r="G154" s="3" t="str">
        <f>VLOOKUP(A154,'QAQC ID Reference Page'!A$2:G$10999,7,FALSE)</f>
        <v>B</v>
      </c>
      <c r="H154" s="3">
        <v>10047</v>
      </c>
      <c r="I154" s="55">
        <v>0.1</v>
      </c>
      <c r="J154" s="3">
        <v>0</v>
      </c>
      <c r="K154" s="3">
        <v>53.908999999999999</v>
      </c>
      <c r="L154" s="3">
        <v>1.7000000000000001E-2</v>
      </c>
      <c r="M154" s="3">
        <v>7.1792999999999996</v>
      </c>
      <c r="N154" s="53">
        <f t="shared" si="0"/>
        <v>170</v>
      </c>
      <c r="O154" s="3">
        <v>2315.337</v>
      </c>
      <c r="P154" s="3">
        <v>0.22</v>
      </c>
      <c r="Q154" s="3">
        <v>92.820700000000002</v>
      </c>
      <c r="R154" s="53">
        <f t="shared" si="1"/>
        <v>2199.9999999999995</v>
      </c>
      <c r="S154" s="3"/>
      <c r="T154" s="12"/>
      <c r="U154" s="3"/>
      <c r="V154" s="3"/>
      <c r="W154" s="3"/>
      <c r="X154" s="3"/>
      <c r="Y154" s="3"/>
      <c r="Z154" s="3"/>
      <c r="AA154" s="3"/>
      <c r="AB154" s="3"/>
    </row>
    <row r="155" spans="1:28" x14ac:dyDescent="0.2">
      <c r="A155" s="3">
        <v>10058</v>
      </c>
      <c r="B155" s="11" t="str">
        <f>VLOOKUP(A155,'QAQC ID Reference Page'!A$2:G$10999,2,FALSE)</f>
        <v>OBS0720</v>
      </c>
      <c r="C155" s="30">
        <f>VLOOKUP(A155,'QAQC ID Reference Page'!A$2:G$10999,3,FALSE)</f>
        <v>44042</v>
      </c>
      <c r="D155" s="12">
        <f>VLOOKUP(A155,'QAQC ID Reference Page'!A$2:G$10999,4,FALSE)</f>
        <v>0.59722222222222221</v>
      </c>
      <c r="E155" s="3">
        <f>VLOOKUP(A155,'QAQC ID Reference Page'!A$2:G$10999,5,FALSE)</f>
        <v>1035</v>
      </c>
      <c r="F155" s="3" t="str">
        <f>VLOOKUP(A155,'QAQC ID Reference Page'!A$2:G$10999,6,FALSE)</f>
        <v>C10</v>
      </c>
      <c r="G155" s="3" t="str">
        <f>VLOOKUP(A155,'QAQC ID Reference Page'!A$2:G$10999,7,FALSE)</f>
        <v>S</v>
      </c>
      <c r="H155" s="3">
        <v>10058</v>
      </c>
      <c r="I155" s="55">
        <v>0.1</v>
      </c>
      <c r="J155" s="3">
        <v>0</v>
      </c>
      <c r="K155" s="3">
        <v>69.346999999999994</v>
      </c>
      <c r="L155" s="3">
        <v>2.1000000000000001E-2</v>
      </c>
      <c r="M155" s="3">
        <v>8.7956000000000003</v>
      </c>
      <c r="N155" s="53">
        <f t="shared" si="0"/>
        <v>210</v>
      </c>
      <c r="O155" s="3">
        <v>2243.4430000000002</v>
      </c>
      <c r="P155" s="3">
        <v>0.214</v>
      </c>
      <c r="Q155" s="3">
        <v>91.204400000000007</v>
      </c>
      <c r="R155" s="53">
        <f t="shared" si="1"/>
        <v>2139.9999999999995</v>
      </c>
      <c r="S155" s="3"/>
      <c r="T155" s="12"/>
      <c r="U155" s="3"/>
      <c r="V155" s="3"/>
      <c r="W155" s="3"/>
      <c r="X155" s="3"/>
      <c r="Y155" s="3"/>
      <c r="Z155" s="3"/>
      <c r="AA155" s="3"/>
      <c r="AB155" s="3"/>
    </row>
    <row r="156" spans="1:28" x14ac:dyDescent="0.2">
      <c r="A156" s="3">
        <v>10051</v>
      </c>
      <c r="B156" s="11" t="str">
        <f>VLOOKUP(A156,'QAQC ID Reference Page'!A$2:G$10999,2,FALSE)</f>
        <v>OBS0720</v>
      </c>
      <c r="C156" s="30">
        <f>VLOOKUP(A156,'QAQC ID Reference Page'!A$2:G$10999,3,FALSE)</f>
        <v>44042</v>
      </c>
      <c r="D156" s="12">
        <f>VLOOKUP(A156,'QAQC ID Reference Page'!A$2:G$10999,4,FALSE)</f>
        <v>0.62986111111111109</v>
      </c>
      <c r="E156" s="3">
        <f>VLOOKUP(A156,'QAQC ID Reference Page'!A$2:G$10999,5,FALSE)</f>
        <v>1038</v>
      </c>
      <c r="F156" s="3" t="str">
        <f>VLOOKUP(A156,'QAQC ID Reference Page'!A$2:G$10999,6,FALSE)</f>
        <v>BSR</v>
      </c>
      <c r="G156" s="3" t="str">
        <f>VLOOKUP(A156,'QAQC ID Reference Page'!A$2:G$10999,7,FALSE)</f>
        <v>S</v>
      </c>
      <c r="H156" s="3">
        <v>10051</v>
      </c>
      <c r="I156" s="55">
        <v>7.0000000000000007E-2</v>
      </c>
      <c r="J156" s="3">
        <v>0</v>
      </c>
      <c r="K156" s="3">
        <v>108.79600000000001</v>
      </c>
      <c r="L156" s="3">
        <v>0.03</v>
      </c>
      <c r="M156" s="3">
        <v>9.8018999999999998</v>
      </c>
      <c r="N156" s="53">
        <f t="shared" si="0"/>
        <v>428.5714285714285</v>
      </c>
      <c r="O156" s="3">
        <v>2972.7689999999998</v>
      </c>
      <c r="P156" s="3">
        <v>0.27600000000000002</v>
      </c>
      <c r="Q156" s="3">
        <v>90.198099999999997</v>
      </c>
      <c r="R156" s="53">
        <f t="shared" si="1"/>
        <v>3942.8571428571427</v>
      </c>
      <c r="S156" s="3"/>
      <c r="T156" s="12"/>
      <c r="U156" s="3"/>
      <c r="V156" s="3"/>
      <c r="W156" s="3"/>
      <c r="X156" s="3"/>
      <c r="Y156" s="3"/>
      <c r="Z156" s="3"/>
      <c r="AA156" s="3"/>
      <c r="AB156" s="3"/>
    </row>
    <row r="157" spans="1:28" x14ac:dyDescent="0.2">
      <c r="A157" s="3">
        <v>10044</v>
      </c>
      <c r="B157" s="11" t="str">
        <f>VLOOKUP(A157,'QAQC ID Reference Page'!A$2:G$10999,2,FALSE)</f>
        <v>OBS0720</v>
      </c>
      <c r="C157" s="30">
        <f>VLOOKUP(A157,'QAQC ID Reference Page'!A$2:G$10999,3,FALSE)</f>
        <v>44042</v>
      </c>
      <c r="D157" s="12">
        <f>VLOOKUP(A157,'QAQC ID Reference Page'!A$2:G$10999,4,FALSE)</f>
        <v>0.64930555555555558</v>
      </c>
      <c r="E157" s="3">
        <f>VLOOKUP(A157,'QAQC ID Reference Page'!A$2:G$10999,5,FALSE)</f>
        <v>1021</v>
      </c>
      <c r="F157" s="3" t="str">
        <f>VLOOKUP(A157,'QAQC ID Reference Page'!A$2:G$10999,6,FALSE)</f>
        <v>B11</v>
      </c>
      <c r="G157" s="3" t="str">
        <f>VLOOKUP(A157,'QAQC ID Reference Page'!A$2:G$10999,7,FALSE)</f>
        <v>S</v>
      </c>
      <c r="H157" s="3">
        <v>10044</v>
      </c>
      <c r="I157" s="55">
        <v>0.1</v>
      </c>
      <c r="J157" s="3">
        <v>0</v>
      </c>
      <c r="K157" s="3">
        <v>81.042000000000002</v>
      </c>
      <c r="L157" s="3">
        <v>2.3E-2</v>
      </c>
      <c r="M157" s="3">
        <v>10.0008</v>
      </c>
      <c r="N157" s="53">
        <f t="shared" si="0"/>
        <v>229.99999999999997</v>
      </c>
      <c r="O157" s="3">
        <v>2200.4389999999999</v>
      </c>
      <c r="P157" s="3">
        <v>0.21099999999999999</v>
      </c>
      <c r="Q157" s="3">
        <v>89.999200000000002</v>
      </c>
      <c r="R157" s="53">
        <f t="shared" si="1"/>
        <v>2110</v>
      </c>
      <c r="S157" s="3"/>
      <c r="T157" s="12"/>
      <c r="U157" s="3"/>
      <c r="V157" s="3"/>
      <c r="W157" s="3"/>
      <c r="X157" s="3"/>
      <c r="Y157" s="3"/>
      <c r="Z157" s="3"/>
      <c r="AA157" s="3"/>
      <c r="AB157" s="3"/>
    </row>
    <row r="158" spans="1:28" x14ac:dyDescent="0.2">
      <c r="A158" s="3">
        <v>10109</v>
      </c>
      <c r="B158" s="11" t="str">
        <f>VLOOKUP(A158,'QAQC ID Reference Page'!A$2:G$10999,2,FALSE)</f>
        <v>OBS0820</v>
      </c>
      <c r="C158" s="30">
        <f>VLOOKUP(A158,'QAQC ID Reference Page'!A$2:G$10999,3,FALSE)</f>
        <v>44054</v>
      </c>
      <c r="D158" s="12">
        <f>VLOOKUP(A158,'QAQC ID Reference Page'!A$2:G$10999,4,FALSE)</f>
        <v>0.35694444444444445</v>
      </c>
      <c r="E158" s="3">
        <f>VLOOKUP(A158,'QAQC ID Reference Page'!A$2:G$10999,5,FALSE)</f>
        <v>1007</v>
      </c>
      <c r="F158" s="3" t="str">
        <f>VLOOKUP(A158,'QAQC ID Reference Page'!A$2:G$10999,6,FALSE)</f>
        <v>BSR</v>
      </c>
      <c r="G158" s="3" t="str">
        <f>VLOOKUP(A158,'QAQC ID Reference Page'!A$2:G$10999,7,FALSE)</f>
        <v>B</v>
      </c>
      <c r="H158" s="3" t="s">
        <v>862</v>
      </c>
      <c r="I158" s="55">
        <v>8.5999999999999993E-2</v>
      </c>
      <c r="J158" s="3">
        <v>0</v>
      </c>
      <c r="K158" s="3">
        <v>133.13999999999999</v>
      </c>
      <c r="L158" s="3">
        <v>3.9E-2</v>
      </c>
      <c r="M158" s="3">
        <v>11.736700000000001</v>
      </c>
      <c r="N158" s="53">
        <f t="shared" si="0"/>
        <v>453.48837209302326</v>
      </c>
      <c r="O158" s="3">
        <v>2874.7649999999999</v>
      </c>
      <c r="P158" s="3">
        <v>0.29099999999999998</v>
      </c>
      <c r="Q158" s="3">
        <v>88.263300000000001</v>
      </c>
      <c r="R158" s="53">
        <f t="shared" si="1"/>
        <v>3383.7209302325582</v>
      </c>
      <c r="S158" s="3"/>
      <c r="T158" s="12"/>
      <c r="U158" s="3"/>
      <c r="V158" s="3"/>
      <c r="W158" s="3"/>
      <c r="X158" s="3"/>
      <c r="Y158" s="3"/>
      <c r="Z158" s="3"/>
      <c r="AA158" s="3"/>
      <c r="AB158" s="3"/>
    </row>
    <row r="159" spans="1:28" x14ac:dyDescent="0.2">
      <c r="A159" s="3">
        <v>10113</v>
      </c>
      <c r="B159" s="11" t="str">
        <f>VLOOKUP(A159,'QAQC ID Reference Page'!A$2:G$10999,2,FALSE)</f>
        <v>OBS0820</v>
      </c>
      <c r="C159" s="30">
        <f>VLOOKUP(A159,'QAQC ID Reference Page'!A$2:G$10999,3,FALSE)</f>
        <v>44054</v>
      </c>
      <c r="D159" s="12">
        <f>VLOOKUP(A159,'QAQC ID Reference Page'!A$2:G$10999,4,FALSE)</f>
        <v>0.35694444444444445</v>
      </c>
      <c r="E159" s="3">
        <f>VLOOKUP(A159,'QAQC ID Reference Page'!A$2:G$10999,5,FALSE)</f>
        <v>1003</v>
      </c>
      <c r="F159" s="3" t="str">
        <f>VLOOKUP(A159,'QAQC ID Reference Page'!A$2:G$10999,6,FALSE)</f>
        <v>BSR</v>
      </c>
      <c r="G159" s="3" t="str">
        <f>VLOOKUP(A159,'QAQC ID Reference Page'!A$2:G$10999,7,FALSE)</f>
        <v>S</v>
      </c>
      <c r="H159" s="3" t="s">
        <v>863</v>
      </c>
      <c r="I159" s="55">
        <v>7.0000000000000007E-2</v>
      </c>
      <c r="J159" s="3">
        <v>0</v>
      </c>
      <c r="K159" s="3">
        <v>62.412999999999997</v>
      </c>
      <c r="L159" s="3">
        <v>1.9E-2</v>
      </c>
      <c r="M159" s="3">
        <v>8.0218000000000007</v>
      </c>
      <c r="N159" s="53">
        <f t="shared" si="0"/>
        <v>271.42857142857139</v>
      </c>
      <c r="O159" s="3">
        <v>2112.71</v>
      </c>
      <c r="P159" s="3">
        <v>0.21299999999999999</v>
      </c>
      <c r="Q159" s="3">
        <v>91.978200000000001</v>
      </c>
      <c r="R159" s="53">
        <f t="shared" si="1"/>
        <v>3042.8571428571427</v>
      </c>
      <c r="S159" s="3"/>
      <c r="T159" s="12"/>
      <c r="U159" s="3"/>
      <c r="V159" s="3"/>
      <c r="W159" s="3"/>
      <c r="X159" s="3"/>
      <c r="Y159" s="3"/>
      <c r="Z159" s="3"/>
      <c r="AA159" s="3"/>
      <c r="AB159" s="3"/>
    </row>
    <row r="160" spans="1:28" x14ac:dyDescent="0.2">
      <c r="A160" s="3">
        <v>10108</v>
      </c>
      <c r="B160" s="11" t="str">
        <f>VLOOKUP(A160,'QAQC ID Reference Page'!A$2:G$10999,2,FALSE)</f>
        <v>OBS0820</v>
      </c>
      <c r="C160" s="30">
        <f>VLOOKUP(A160,'QAQC ID Reference Page'!A$2:G$10999,3,FALSE)</f>
        <v>44054</v>
      </c>
      <c r="D160" s="12">
        <f>VLOOKUP(A160,'QAQC ID Reference Page'!A$2:G$10999,4,FALSE)</f>
        <v>0.42499999999999999</v>
      </c>
      <c r="E160" s="3">
        <f>VLOOKUP(A160,'QAQC ID Reference Page'!A$2:G$10999,5,FALSE)</f>
        <v>1018</v>
      </c>
      <c r="F160" s="3" t="str">
        <f>VLOOKUP(A160,'QAQC ID Reference Page'!A$2:G$10999,6,FALSE)</f>
        <v>C4</v>
      </c>
      <c r="G160" s="3" t="str">
        <f>VLOOKUP(A160,'QAQC ID Reference Page'!A$2:G$10999,7,FALSE)</f>
        <v>S</v>
      </c>
      <c r="H160" s="3" t="s">
        <v>864</v>
      </c>
      <c r="I160" s="55">
        <v>0.05</v>
      </c>
      <c r="J160" s="3">
        <v>0</v>
      </c>
      <c r="K160" s="3">
        <v>56.456000000000003</v>
      </c>
      <c r="L160" s="3">
        <v>1.7000000000000001E-2</v>
      </c>
      <c r="M160" s="3">
        <v>6.5407000000000002</v>
      </c>
      <c r="N160" s="53">
        <f t="shared" si="0"/>
        <v>340</v>
      </c>
      <c r="O160" s="3">
        <v>2390.5010000000002</v>
      </c>
      <c r="P160" s="3">
        <v>0.24099999999999999</v>
      </c>
      <c r="Q160" s="3">
        <v>93.459299999999999</v>
      </c>
      <c r="R160" s="53">
        <f t="shared" si="1"/>
        <v>4819.9999999999991</v>
      </c>
      <c r="S160" s="3"/>
      <c r="T160" s="12"/>
      <c r="U160" s="3"/>
      <c r="V160" s="3"/>
      <c r="W160" s="3"/>
      <c r="X160" s="3"/>
      <c r="Y160" s="3"/>
      <c r="Z160" s="3"/>
      <c r="AA160" s="3"/>
      <c r="AB160" s="3"/>
    </row>
    <row r="161" spans="1:28" x14ac:dyDescent="0.2">
      <c r="A161" s="3">
        <v>10101</v>
      </c>
      <c r="B161" s="11" t="str">
        <f>VLOOKUP(A161,'QAQC ID Reference Page'!A$2:G$10999,2,FALSE)</f>
        <v>OBS0820</v>
      </c>
      <c r="C161" s="30">
        <f>VLOOKUP(A161,'QAQC ID Reference Page'!A$2:G$10999,3,FALSE)</f>
        <v>44054</v>
      </c>
      <c r="D161" s="12">
        <f>VLOOKUP(A161,'QAQC ID Reference Page'!A$2:G$10999,4,FALSE)</f>
        <v>0.44097222222222221</v>
      </c>
      <c r="E161" s="3">
        <f>VLOOKUP(A161,'QAQC ID Reference Page'!A$2:G$10999,5,FALSE)</f>
        <v>1004</v>
      </c>
      <c r="F161" s="3" t="str">
        <f>VLOOKUP(A161,'QAQC ID Reference Page'!A$2:G$10999,6,FALSE)</f>
        <v>WFR</v>
      </c>
      <c r="G161" s="3" t="str">
        <f>VLOOKUP(A161,'QAQC ID Reference Page'!A$2:G$10999,7,FALSE)</f>
        <v>S</v>
      </c>
      <c r="H161" s="3" t="s">
        <v>865</v>
      </c>
      <c r="I161" s="55">
        <v>0.05</v>
      </c>
      <c r="J161" s="3">
        <v>0</v>
      </c>
      <c r="K161" s="3">
        <v>68.147000000000006</v>
      </c>
      <c r="L161" s="3">
        <v>0.02</v>
      </c>
      <c r="M161" s="3">
        <v>7.4466999999999999</v>
      </c>
      <c r="N161" s="53">
        <f t="shared" si="0"/>
        <v>399.99999999999994</v>
      </c>
      <c r="O161" s="3">
        <v>2487.0770000000002</v>
      </c>
      <c r="P161" s="3">
        <v>0.251</v>
      </c>
      <c r="Q161" s="3">
        <v>92.553299999999993</v>
      </c>
      <c r="R161" s="53">
        <f t="shared" si="1"/>
        <v>5020</v>
      </c>
      <c r="S161" s="3"/>
      <c r="T161" s="12"/>
      <c r="U161" s="3"/>
      <c r="V161" s="3"/>
      <c r="W161" s="3"/>
      <c r="X161" s="3"/>
      <c r="Y161" s="3"/>
      <c r="Z161" s="3"/>
      <c r="AA161" s="3"/>
      <c r="AB161" s="3"/>
    </row>
    <row r="162" spans="1:28" x14ac:dyDescent="0.2">
      <c r="A162" s="3">
        <v>10115</v>
      </c>
      <c r="B162" s="11" t="str">
        <f>VLOOKUP(A162,'QAQC ID Reference Page'!A$2:G$10999,2,FALSE)</f>
        <v>OBS0820</v>
      </c>
      <c r="C162" s="30">
        <f>VLOOKUP(A162,'QAQC ID Reference Page'!A$2:G$10999,3,FALSE)</f>
        <v>44054</v>
      </c>
      <c r="D162" s="12">
        <f>VLOOKUP(A162,'QAQC ID Reference Page'!A$2:G$10999,4,FALSE)</f>
        <v>0.45694444444444443</v>
      </c>
      <c r="E162" s="3">
        <f>VLOOKUP(A162,'QAQC ID Reference Page'!A$2:G$10999,5,FALSE)</f>
        <v>1015</v>
      </c>
      <c r="F162" s="3" t="str">
        <f>VLOOKUP(A162,'QAQC ID Reference Page'!A$2:G$10999,6,FALSE)</f>
        <v>BLB</v>
      </c>
      <c r="G162" s="3" t="str">
        <f>VLOOKUP(A162,'QAQC ID Reference Page'!A$2:G$10999,7,FALSE)</f>
        <v>S</v>
      </c>
      <c r="H162" s="3" t="s">
        <v>866</v>
      </c>
      <c r="I162" s="55">
        <v>0.1</v>
      </c>
      <c r="J162" s="3">
        <v>0</v>
      </c>
      <c r="K162" s="3">
        <v>65.394999999999996</v>
      </c>
      <c r="L162" s="3">
        <v>1.9E-2</v>
      </c>
      <c r="M162" s="3">
        <v>8.5440000000000005</v>
      </c>
      <c r="N162" s="53">
        <f t="shared" si="0"/>
        <v>189.99999999999997</v>
      </c>
      <c r="O162" s="3">
        <v>2062.64</v>
      </c>
      <c r="P162" s="3">
        <v>0.20799999999999999</v>
      </c>
      <c r="Q162" s="3">
        <v>91.456000000000003</v>
      </c>
      <c r="R162" s="53">
        <f t="shared" si="1"/>
        <v>2079.9999999999995</v>
      </c>
      <c r="S162" s="3"/>
      <c r="T162" s="12"/>
      <c r="U162" s="3"/>
      <c r="V162" s="3"/>
      <c r="W162" s="3"/>
      <c r="X162" s="3"/>
      <c r="Y162" s="3"/>
      <c r="Z162" s="3"/>
      <c r="AA162" s="3"/>
      <c r="AB162" s="3"/>
    </row>
    <row r="163" spans="1:28" x14ac:dyDescent="0.2">
      <c r="A163" s="3">
        <v>10102</v>
      </c>
      <c r="B163" s="11" t="str">
        <f>VLOOKUP(A163,'QAQC ID Reference Page'!A$2:G$10999,2,FALSE)</f>
        <v>OBS0820</v>
      </c>
      <c r="C163" s="30">
        <f>VLOOKUP(A163,'QAQC ID Reference Page'!A$2:G$10999,3,FALSE)</f>
        <v>44054</v>
      </c>
      <c r="D163" s="12">
        <f>VLOOKUP(A163,'QAQC ID Reference Page'!A$2:G$10999,4,FALSE)</f>
        <v>0.48125000000000001</v>
      </c>
      <c r="E163" s="3">
        <f>VLOOKUP(A163,'QAQC ID Reference Page'!A$2:G$10999,5,FALSE)</f>
        <v>1012</v>
      </c>
      <c r="F163" s="3" t="str">
        <f>VLOOKUP(A163,'QAQC ID Reference Page'!A$2:G$10999,6,FALSE)</f>
        <v>E1</v>
      </c>
      <c r="G163" s="3" t="str">
        <f>VLOOKUP(A163,'QAQC ID Reference Page'!A$2:G$10999,7,FALSE)</f>
        <v>S</v>
      </c>
      <c r="H163" s="3" t="s">
        <v>867</v>
      </c>
      <c r="I163" s="55">
        <v>0.1</v>
      </c>
      <c r="J163" s="3">
        <v>0</v>
      </c>
      <c r="K163" s="3">
        <v>126.111</v>
      </c>
      <c r="L163" s="3">
        <v>3.6999999999999998E-2</v>
      </c>
      <c r="M163" s="3">
        <v>10.686299999999999</v>
      </c>
      <c r="N163" s="53">
        <f t="shared" si="0"/>
        <v>369.99999999999994</v>
      </c>
      <c r="O163" s="3">
        <v>3028.194</v>
      </c>
      <c r="P163" s="3">
        <v>0.30599999999999999</v>
      </c>
      <c r="Q163" s="3">
        <v>89.313699999999997</v>
      </c>
      <c r="R163" s="53">
        <f t="shared" si="1"/>
        <v>3059.9999999999995</v>
      </c>
      <c r="S163" s="3"/>
      <c r="T163" s="12"/>
      <c r="U163" s="3"/>
      <c r="V163" s="3"/>
      <c r="W163" s="3"/>
      <c r="X163" s="3"/>
      <c r="Y163" s="3"/>
      <c r="Z163" s="3"/>
      <c r="AA163" s="3"/>
      <c r="AB163" s="3"/>
    </row>
    <row r="164" spans="1:28" x14ac:dyDescent="0.2">
      <c r="A164" s="3">
        <v>10107</v>
      </c>
      <c r="B164" s="11" t="str">
        <f>VLOOKUP(A164,'QAQC ID Reference Page'!A$2:G$10999,2,FALSE)</f>
        <v>OBS0820</v>
      </c>
      <c r="C164" s="30">
        <f>VLOOKUP(A164,'QAQC ID Reference Page'!A$2:G$10999,3,FALSE)</f>
        <v>44054</v>
      </c>
      <c r="D164" s="12">
        <f>VLOOKUP(A164,'QAQC ID Reference Page'!A$2:G$10999,4,FALSE)</f>
        <v>0.49236111111111114</v>
      </c>
      <c r="E164" s="3">
        <f>VLOOKUP(A164,'QAQC ID Reference Page'!A$2:G$10999,5,FALSE)</f>
        <v>1016</v>
      </c>
      <c r="F164" s="3" t="str">
        <f>VLOOKUP(A164,'QAQC ID Reference Page'!A$2:G$10999,6,FALSE)</f>
        <v>D1</v>
      </c>
      <c r="G164" s="3" t="str">
        <f>VLOOKUP(A164,'QAQC ID Reference Page'!A$2:G$10999,7,FALSE)</f>
        <v>S</v>
      </c>
      <c r="H164" s="3" t="s">
        <v>868</v>
      </c>
      <c r="I164" s="55">
        <v>0.1</v>
      </c>
      <c r="J164" s="3">
        <v>0</v>
      </c>
      <c r="K164" s="3">
        <v>86.46</v>
      </c>
      <c r="L164" s="3">
        <v>2.5000000000000001E-2</v>
      </c>
      <c r="M164" s="3">
        <v>8.3911999999999995</v>
      </c>
      <c r="N164" s="53">
        <f t="shared" si="0"/>
        <v>250</v>
      </c>
      <c r="O164" s="3">
        <v>2743.9929999999999</v>
      </c>
      <c r="P164" s="3">
        <v>0.27700000000000002</v>
      </c>
      <c r="Q164" s="3">
        <v>91.608800000000002</v>
      </c>
      <c r="R164" s="53">
        <f t="shared" si="1"/>
        <v>2770</v>
      </c>
      <c r="S164" s="3"/>
      <c r="T164" s="12"/>
      <c r="U164" s="3"/>
      <c r="V164" s="3"/>
      <c r="W164" s="3"/>
      <c r="X164" s="3"/>
      <c r="Y164" s="3"/>
      <c r="Z164" s="3"/>
      <c r="AA164" s="3"/>
      <c r="AB164" s="3"/>
    </row>
    <row r="165" spans="1:28" x14ac:dyDescent="0.2">
      <c r="A165" s="3">
        <v>10116</v>
      </c>
      <c r="B165" s="11" t="str">
        <f>VLOOKUP(A165,'QAQC ID Reference Page'!A$2:G$10999,2,FALSE)</f>
        <v>OBS0820</v>
      </c>
      <c r="C165" s="30">
        <f>VLOOKUP(A165,'QAQC ID Reference Page'!A$2:G$10999,3,FALSE)</f>
        <v>44054</v>
      </c>
      <c r="D165" s="12">
        <f>VLOOKUP(A165,'QAQC ID Reference Page'!A$2:G$10999,4,FALSE)</f>
        <v>0.50347222222222221</v>
      </c>
      <c r="E165" s="3">
        <f>VLOOKUP(A165,'QAQC ID Reference Page'!A$2:G$10999,5,FALSE)</f>
        <v>1009</v>
      </c>
      <c r="F165" s="3" t="str">
        <f>VLOOKUP(A165,'QAQC ID Reference Page'!A$2:G$10999,6,FALSE)</f>
        <v>C1</v>
      </c>
      <c r="G165" s="3" t="str">
        <f>VLOOKUP(A165,'QAQC ID Reference Page'!A$2:G$10999,7,FALSE)</f>
        <v>S</v>
      </c>
      <c r="H165" s="3" t="s">
        <v>869</v>
      </c>
      <c r="I165" s="55">
        <v>0.1</v>
      </c>
      <c r="J165" s="3">
        <v>0</v>
      </c>
      <c r="K165" s="3">
        <v>100.04300000000001</v>
      </c>
      <c r="L165" s="3">
        <v>2.9000000000000001E-2</v>
      </c>
      <c r="M165" s="3">
        <v>9.2314000000000007</v>
      </c>
      <c r="N165" s="53">
        <f t="shared" si="0"/>
        <v>290</v>
      </c>
      <c r="O165" s="3">
        <v>2845.366</v>
      </c>
      <c r="P165" s="3">
        <v>0.28799999999999998</v>
      </c>
      <c r="Q165" s="3">
        <v>90.768600000000006</v>
      </c>
      <c r="R165" s="53">
        <f t="shared" si="1"/>
        <v>2879.9999999999995</v>
      </c>
      <c r="S165" s="3"/>
      <c r="T165" s="12"/>
      <c r="U165" s="3"/>
      <c r="V165" s="3"/>
      <c r="W165" s="3"/>
      <c r="X165" s="3"/>
      <c r="Y165" s="3"/>
      <c r="Z165" s="3"/>
      <c r="AA165" s="3"/>
      <c r="AB165" s="3"/>
    </row>
    <row r="166" spans="1:28" x14ac:dyDescent="0.2">
      <c r="A166" s="3">
        <v>10103</v>
      </c>
      <c r="B166" s="11" t="str">
        <f>VLOOKUP(A166,'QAQC ID Reference Page'!A$2:G$10999,2,FALSE)</f>
        <v>OBS0820</v>
      </c>
      <c r="C166" s="30">
        <f>VLOOKUP(A166,'QAQC ID Reference Page'!A$2:G$10999,3,FALSE)</f>
        <v>44054</v>
      </c>
      <c r="D166" s="12">
        <f>VLOOKUP(A166,'QAQC ID Reference Page'!A$2:G$10999,4,FALSE)</f>
        <v>0.51458333333333328</v>
      </c>
      <c r="E166" s="3">
        <f>VLOOKUP(A166,'QAQC ID Reference Page'!A$2:G$10999,5,FALSE)</f>
        <v>1008</v>
      </c>
      <c r="F166" s="3" t="str">
        <f>VLOOKUP(A166,'QAQC ID Reference Page'!A$2:G$10999,6,FALSE)</f>
        <v>B1</v>
      </c>
      <c r="G166" s="3" t="str">
        <f>VLOOKUP(A166,'QAQC ID Reference Page'!A$2:G$10999,7,FALSE)</f>
        <v>S</v>
      </c>
      <c r="H166" s="3" t="s">
        <v>870</v>
      </c>
      <c r="I166" s="55">
        <v>0.1</v>
      </c>
      <c r="J166" s="3">
        <v>0</v>
      </c>
      <c r="K166" s="3">
        <v>40.488999999999997</v>
      </c>
      <c r="L166" s="3">
        <v>1.2E-2</v>
      </c>
      <c r="M166" s="3">
        <v>4.8270999999999997</v>
      </c>
      <c r="N166" s="53">
        <f t="shared" si="0"/>
        <v>120</v>
      </c>
      <c r="O166" s="3">
        <v>2412.8240000000001</v>
      </c>
      <c r="P166" s="3">
        <v>0.24299999999999999</v>
      </c>
      <c r="Q166" s="3">
        <v>95.172899999999998</v>
      </c>
      <c r="R166" s="53">
        <f t="shared" si="1"/>
        <v>2429.9999999999995</v>
      </c>
      <c r="S166" s="3"/>
      <c r="T166" s="12"/>
      <c r="U166" s="3"/>
      <c r="V166" s="3"/>
      <c r="W166" s="3"/>
      <c r="X166" s="3"/>
      <c r="Y166" s="3"/>
      <c r="Z166" s="3"/>
      <c r="AA166" s="3"/>
      <c r="AB166" s="3"/>
    </row>
    <row r="167" spans="1:28" x14ac:dyDescent="0.2">
      <c r="A167" s="3">
        <v>10114</v>
      </c>
      <c r="B167" s="11" t="str">
        <f>VLOOKUP(A167,'QAQC ID Reference Page'!A$2:G$10999,2,FALSE)</f>
        <v>OBS0820</v>
      </c>
      <c r="C167" s="30">
        <f>VLOOKUP(A167,'QAQC ID Reference Page'!A$2:G$10999,3,FALSE)</f>
        <v>44054</v>
      </c>
      <c r="D167" s="12">
        <f>VLOOKUP(A167,'QAQC ID Reference Page'!A$2:G$10999,4,FALSE)</f>
        <v>0.54097222222222219</v>
      </c>
      <c r="E167" s="3">
        <f>VLOOKUP(A167,'QAQC ID Reference Page'!A$2:G$10999,5,FALSE)</f>
        <v>1033</v>
      </c>
      <c r="F167" s="3" t="str">
        <f>VLOOKUP(A167,'QAQC ID Reference Page'!A$2:G$10999,6,FALSE)</f>
        <v>B4</v>
      </c>
      <c r="G167" s="3" t="str">
        <f>VLOOKUP(A167,'QAQC ID Reference Page'!A$2:G$10999,7,FALSE)</f>
        <v>S</v>
      </c>
      <c r="H167" s="3" t="s">
        <v>871</v>
      </c>
      <c r="I167" s="55">
        <v>0.1</v>
      </c>
      <c r="J167" s="3">
        <v>0</v>
      </c>
      <c r="K167" s="3">
        <v>107.27500000000001</v>
      </c>
      <c r="L167" s="3">
        <v>3.1E-2</v>
      </c>
      <c r="M167" s="3">
        <v>10.175000000000001</v>
      </c>
      <c r="N167" s="53">
        <f t="shared" si="0"/>
        <v>310</v>
      </c>
      <c r="O167" s="3">
        <v>2735.1179999999999</v>
      </c>
      <c r="P167" s="3">
        <v>0.27600000000000002</v>
      </c>
      <c r="Q167" s="3">
        <v>89.825000000000003</v>
      </c>
      <c r="R167" s="53">
        <f t="shared" si="1"/>
        <v>2760.0000000000005</v>
      </c>
      <c r="S167" s="3"/>
      <c r="T167" s="12"/>
      <c r="U167" s="3"/>
      <c r="V167" s="3"/>
      <c r="W167" s="3"/>
      <c r="X167" s="3"/>
      <c r="Y167" s="3"/>
      <c r="Z167" s="3"/>
      <c r="AA167" s="3"/>
      <c r="AB167" s="3"/>
    </row>
    <row r="168" spans="1:28" x14ac:dyDescent="0.2">
      <c r="A168" s="3">
        <v>10104</v>
      </c>
      <c r="B168" s="11" t="str">
        <f>VLOOKUP(A168,'QAQC ID Reference Page'!A$2:G$10999,2,FALSE)</f>
        <v>OBS0820</v>
      </c>
      <c r="C168" s="30">
        <f>VLOOKUP(A168,'QAQC ID Reference Page'!A$2:G$10999,3,FALSE)</f>
        <v>44054</v>
      </c>
      <c r="D168" s="12">
        <f>VLOOKUP(A168,'QAQC ID Reference Page'!A$2:G$10999,4,FALSE)</f>
        <v>0.5541666666666667</v>
      </c>
      <c r="E168" s="3">
        <f>VLOOKUP(A168,'QAQC ID Reference Page'!A$2:G$10999,5,FALSE)</f>
        <v>1011</v>
      </c>
      <c r="F168" s="3" t="str">
        <f>VLOOKUP(A168,'QAQC ID Reference Page'!A$2:G$10999,6,FALSE)</f>
        <v>C5-1</v>
      </c>
      <c r="G168" s="3" t="str">
        <f>VLOOKUP(A168,'QAQC ID Reference Page'!A$2:G$10999,7,FALSE)</f>
        <v>B</v>
      </c>
      <c r="H168" s="3" t="s">
        <v>872</v>
      </c>
      <c r="I168" s="55">
        <v>0.1</v>
      </c>
      <c r="J168" s="3">
        <v>0</v>
      </c>
      <c r="K168" s="3">
        <v>91.481999999999999</v>
      </c>
      <c r="L168" s="3">
        <v>2.7E-2</v>
      </c>
      <c r="M168" s="3">
        <v>10.212400000000001</v>
      </c>
      <c r="N168" s="53">
        <f t="shared" si="0"/>
        <v>269.99999999999994</v>
      </c>
      <c r="O168" s="3">
        <v>2337.5569999999998</v>
      </c>
      <c r="P168" s="3">
        <v>0.23599999999999999</v>
      </c>
      <c r="Q168" s="3">
        <v>89.787599999999998</v>
      </c>
      <c r="R168" s="53">
        <f t="shared" si="1"/>
        <v>2360</v>
      </c>
      <c r="S168" s="3"/>
      <c r="T168" s="12"/>
      <c r="U168" s="3"/>
      <c r="V168" s="3"/>
      <c r="W168" s="3"/>
      <c r="X168" s="3"/>
      <c r="Y168" s="3"/>
      <c r="Z168" s="3"/>
      <c r="AA168" s="3"/>
      <c r="AB168" s="3"/>
    </row>
    <row r="169" spans="1:28" x14ac:dyDescent="0.2">
      <c r="A169" s="3">
        <v>10105</v>
      </c>
      <c r="B169" s="11" t="str">
        <f>VLOOKUP(A169,'QAQC ID Reference Page'!A$2:G$10999,2,FALSE)</f>
        <v>OBS0820</v>
      </c>
      <c r="C169" s="30">
        <f>VLOOKUP(A169,'QAQC ID Reference Page'!A$2:G$10999,3,FALSE)</f>
        <v>44054</v>
      </c>
      <c r="D169" s="12">
        <f>VLOOKUP(A169,'QAQC ID Reference Page'!A$2:G$10999,4,FALSE)</f>
        <v>0.5541666666666667</v>
      </c>
      <c r="E169" s="3">
        <f>VLOOKUP(A169,'QAQC ID Reference Page'!A$2:G$10999,5,FALSE)</f>
        <v>1005</v>
      </c>
      <c r="F169" s="3" t="str">
        <f>VLOOKUP(A169,'QAQC ID Reference Page'!A$2:G$10999,6,FALSE)</f>
        <v>C5-1</v>
      </c>
      <c r="G169" s="3" t="str">
        <f>VLOOKUP(A169,'QAQC ID Reference Page'!A$2:G$10999,7,FALSE)</f>
        <v>S</v>
      </c>
      <c r="H169" s="3" t="s">
        <v>873</v>
      </c>
      <c r="I169" s="55">
        <v>0.1</v>
      </c>
      <c r="J169" s="3">
        <v>0</v>
      </c>
      <c r="K169" s="3">
        <v>95.247</v>
      </c>
      <c r="L169" s="3">
        <v>2.8000000000000001E-2</v>
      </c>
      <c r="M169" s="3">
        <v>9.8702000000000005</v>
      </c>
      <c r="N169" s="53">
        <f t="shared" si="0"/>
        <v>279.99999999999994</v>
      </c>
      <c r="O169" s="3">
        <v>2522.7159999999999</v>
      </c>
      <c r="P169" s="3">
        <v>0.255</v>
      </c>
      <c r="Q169" s="3">
        <v>90.129800000000003</v>
      </c>
      <c r="R169" s="53">
        <f t="shared" si="1"/>
        <v>2550</v>
      </c>
      <c r="S169" s="3"/>
      <c r="T169" s="12"/>
      <c r="U169" s="3"/>
      <c r="V169" s="3"/>
      <c r="W169" s="3"/>
      <c r="X169" s="3"/>
      <c r="Y169" s="3"/>
      <c r="Z169" s="3"/>
      <c r="AA169" s="3"/>
      <c r="AB169" s="3"/>
    </row>
    <row r="170" spans="1:28" x14ac:dyDescent="0.2">
      <c r="A170" s="3">
        <v>10106</v>
      </c>
      <c r="B170" s="11" t="str">
        <f>VLOOKUP(A170,'QAQC ID Reference Page'!A$2:G$10999,2,FALSE)</f>
        <v>OBS0820</v>
      </c>
      <c r="C170" s="30">
        <f>VLOOKUP(A170,'QAQC ID Reference Page'!A$2:G$10999,3,FALSE)</f>
        <v>44054</v>
      </c>
      <c r="D170" s="12">
        <f>VLOOKUP(A170,'QAQC ID Reference Page'!A$2:G$10999,4,FALSE)</f>
        <v>0.57499999999999996</v>
      </c>
      <c r="E170" s="3">
        <f>VLOOKUP(A170,'QAQC ID Reference Page'!A$2:G$10999,5,FALSE)</f>
        <v>1043</v>
      </c>
      <c r="F170" s="3" t="str">
        <f>VLOOKUP(A170,'QAQC ID Reference Page'!A$2:G$10999,6,FALSE)</f>
        <v>C7C</v>
      </c>
      <c r="G170" s="3" t="str">
        <f>VLOOKUP(A170,'QAQC ID Reference Page'!A$2:G$10999,7,FALSE)</f>
        <v>B</v>
      </c>
      <c r="H170" s="3" t="s">
        <v>874</v>
      </c>
      <c r="I170" s="55">
        <v>0.1</v>
      </c>
      <c r="J170" s="3">
        <v>0</v>
      </c>
      <c r="K170" s="3">
        <v>49.360999999999997</v>
      </c>
      <c r="L170" s="3">
        <v>1.4999999999999999E-2</v>
      </c>
      <c r="M170" s="3">
        <v>5.4733999999999998</v>
      </c>
      <c r="N170" s="53">
        <f t="shared" si="0"/>
        <v>150</v>
      </c>
      <c r="O170" s="3">
        <v>2543.15</v>
      </c>
      <c r="P170" s="3">
        <v>0.25700000000000001</v>
      </c>
      <c r="Q170" s="3">
        <v>94.526600000000002</v>
      </c>
      <c r="R170" s="53">
        <f t="shared" si="1"/>
        <v>2570</v>
      </c>
      <c r="S170" s="3"/>
      <c r="T170" s="12"/>
      <c r="U170" s="3"/>
      <c r="V170" s="3"/>
      <c r="W170" s="3"/>
      <c r="X170" s="3"/>
      <c r="Y170" s="3"/>
      <c r="Z170" s="3"/>
      <c r="AA170" s="3"/>
      <c r="AB170" s="3"/>
    </row>
    <row r="171" spans="1:28" x14ac:dyDescent="0.2">
      <c r="A171" s="3">
        <v>10110</v>
      </c>
      <c r="B171" s="11" t="str">
        <f>VLOOKUP(A171,'QAQC ID Reference Page'!A$2:G$10999,2,FALSE)</f>
        <v>OBS0820</v>
      </c>
      <c r="C171" s="30">
        <f>VLOOKUP(A171,'QAQC ID Reference Page'!A$2:G$10999,3,FALSE)</f>
        <v>44054</v>
      </c>
      <c r="D171" s="12">
        <f>VLOOKUP(A171,'QAQC ID Reference Page'!A$2:G$10999,4,FALSE)</f>
        <v>0.57499999999999996</v>
      </c>
      <c r="E171" s="3">
        <f>VLOOKUP(A171,'QAQC ID Reference Page'!A$2:G$10999,5,FALSE)</f>
        <v>1027</v>
      </c>
      <c r="F171" s="3" t="str">
        <f>VLOOKUP(A171,'QAQC ID Reference Page'!A$2:G$10999,6,FALSE)</f>
        <v>C7C</v>
      </c>
      <c r="G171" s="3" t="str">
        <f>VLOOKUP(A171,'QAQC ID Reference Page'!A$2:G$10999,7,FALSE)</f>
        <v>S</v>
      </c>
      <c r="H171" s="3" t="s">
        <v>875</v>
      </c>
      <c r="I171" s="55">
        <v>0.1</v>
      </c>
      <c r="J171" s="3">
        <v>0</v>
      </c>
      <c r="K171" s="3">
        <v>61.082999999999998</v>
      </c>
      <c r="L171" s="3">
        <v>1.7999999999999999E-2</v>
      </c>
      <c r="M171" s="3">
        <v>6.9444999999999997</v>
      </c>
      <c r="N171" s="53">
        <f t="shared" si="0"/>
        <v>179.99999999999997</v>
      </c>
      <c r="O171" s="3">
        <v>2415.9690000000001</v>
      </c>
      <c r="P171" s="3">
        <v>0.24399999999999999</v>
      </c>
      <c r="Q171" s="3">
        <v>93.055499999999995</v>
      </c>
      <c r="R171" s="53">
        <f t="shared" si="1"/>
        <v>2440</v>
      </c>
      <c r="S171" s="3"/>
      <c r="T171" s="12"/>
      <c r="U171" s="3"/>
      <c r="V171" s="3"/>
      <c r="W171" s="3"/>
      <c r="X171" s="3"/>
      <c r="Y171" s="3"/>
      <c r="Z171" s="3"/>
      <c r="AA171" s="3"/>
      <c r="AB171" s="3"/>
    </row>
    <row r="172" spans="1:28" x14ac:dyDescent="0.2">
      <c r="A172" s="3">
        <v>10111</v>
      </c>
      <c r="B172" s="11" t="str">
        <f>VLOOKUP(A172,'QAQC ID Reference Page'!A$2:G$10999,2,FALSE)</f>
        <v>OBS0820</v>
      </c>
      <c r="C172" s="30">
        <f>VLOOKUP(A172,'QAQC ID Reference Page'!A$2:G$10999,3,FALSE)</f>
        <v>44054</v>
      </c>
      <c r="D172" s="12">
        <f>VLOOKUP(A172,'QAQC ID Reference Page'!A$2:G$10999,4,FALSE)</f>
        <v>0.58958333333333335</v>
      </c>
      <c r="E172" s="3">
        <f>VLOOKUP(A172,'QAQC ID Reference Page'!A$2:G$10999,5,FALSE)</f>
        <v>1030</v>
      </c>
      <c r="F172" s="3" t="str">
        <f>VLOOKUP(A172,'QAQC ID Reference Page'!A$2:G$10999,6,FALSE)</f>
        <v>B7C</v>
      </c>
      <c r="G172" s="3" t="str">
        <f>VLOOKUP(A172,'QAQC ID Reference Page'!A$2:G$10999,7,FALSE)</f>
        <v>B</v>
      </c>
      <c r="H172" s="3"/>
      <c r="I172" s="55">
        <v>0.1</v>
      </c>
      <c r="J172" s="3"/>
      <c r="K172" s="3"/>
      <c r="L172" s="3"/>
      <c r="M172" s="3"/>
      <c r="N172" s="53">
        <f t="shared" si="0"/>
        <v>0</v>
      </c>
      <c r="O172" s="3"/>
      <c r="P172" s="3"/>
      <c r="Q172" s="3"/>
      <c r="R172" s="53">
        <f t="shared" si="1"/>
        <v>0</v>
      </c>
      <c r="S172" s="3"/>
      <c r="T172" s="12"/>
      <c r="U172" s="3"/>
      <c r="V172" s="3"/>
      <c r="W172" s="3"/>
      <c r="X172" s="3"/>
      <c r="Y172" s="3"/>
      <c r="Z172" s="3"/>
      <c r="AA172" s="3"/>
      <c r="AB172" s="3"/>
    </row>
    <row r="173" spans="1:28" x14ac:dyDescent="0.2">
      <c r="A173" s="3">
        <v>10112</v>
      </c>
      <c r="B173" s="11" t="str">
        <f>VLOOKUP(A173,'QAQC ID Reference Page'!A$2:G$10999,2,FALSE)</f>
        <v>OBS0820</v>
      </c>
      <c r="C173" s="30">
        <f>VLOOKUP(A173,'QAQC ID Reference Page'!A$2:G$10999,3,FALSE)</f>
        <v>44054</v>
      </c>
      <c r="D173" s="12">
        <f>VLOOKUP(A173,'QAQC ID Reference Page'!A$2:G$10999,4,FALSE)</f>
        <v>0.58958333333333335</v>
      </c>
      <c r="E173" s="3">
        <f>VLOOKUP(A173,'QAQC ID Reference Page'!A$2:G$10999,5,FALSE)</f>
        <v>1002</v>
      </c>
      <c r="F173" s="3" t="str">
        <f>VLOOKUP(A173,'QAQC ID Reference Page'!A$2:G$10999,6,FALSE)</f>
        <v>B7C</v>
      </c>
      <c r="G173" s="3" t="str">
        <f>VLOOKUP(A173,'QAQC ID Reference Page'!A$2:G$10999,7,FALSE)</f>
        <v>S</v>
      </c>
      <c r="H173" s="3" t="s">
        <v>876</v>
      </c>
      <c r="I173" s="55">
        <v>0.1</v>
      </c>
      <c r="J173" s="3">
        <v>0</v>
      </c>
      <c r="K173" s="3">
        <v>77.644999999999996</v>
      </c>
      <c r="L173" s="3">
        <v>2.3E-2</v>
      </c>
      <c r="M173" s="3">
        <v>9.8362999999999996</v>
      </c>
      <c r="N173" s="53">
        <f t="shared" si="0"/>
        <v>229.99999999999997</v>
      </c>
      <c r="O173" s="3">
        <v>2082.4389999999999</v>
      </c>
      <c r="P173" s="3">
        <v>0.21</v>
      </c>
      <c r="Q173" s="3">
        <v>90.163700000000006</v>
      </c>
      <c r="R173" s="53">
        <f t="shared" si="1"/>
        <v>2099.9999999999995</v>
      </c>
      <c r="S173" s="3"/>
      <c r="T173" s="12"/>
      <c r="U173" s="3"/>
      <c r="V173" s="3"/>
      <c r="W173" s="3"/>
      <c r="X173" s="3"/>
      <c r="Y173" s="3"/>
      <c r="Z173" s="3"/>
      <c r="AA173" s="3"/>
      <c r="AB173" s="3"/>
    </row>
    <row r="174" spans="1:28" x14ac:dyDescent="0.2">
      <c r="A174" s="3">
        <v>10117</v>
      </c>
      <c r="B174" s="11" t="str">
        <f>VLOOKUP(A174,'QAQC ID Reference Page'!A$2:G$10999,2,FALSE)</f>
        <v>OBS0820</v>
      </c>
      <c r="C174" s="30">
        <f>VLOOKUP(A174,'QAQC ID Reference Page'!A$2:G$10999,3,FALSE)</f>
        <v>44055</v>
      </c>
      <c r="D174" s="12">
        <f>VLOOKUP(A174,'QAQC ID Reference Page'!A$2:G$10999,4,FALSE)</f>
        <v>0.30972222222222223</v>
      </c>
      <c r="E174" s="3">
        <f>VLOOKUP(A174,'QAQC ID Reference Page'!A$2:G$10999,5,FALSE)</f>
        <v>1028</v>
      </c>
      <c r="F174" s="3" t="str">
        <f>VLOOKUP(A174,'QAQC ID Reference Page'!A$2:G$10999,6,FALSE)</f>
        <v>G6</v>
      </c>
      <c r="G174" s="3" t="str">
        <f>VLOOKUP(A174,'QAQC ID Reference Page'!A$2:G$10999,7,FALSE)</f>
        <v>S</v>
      </c>
      <c r="H174" s="3"/>
      <c r="I174" s="55">
        <v>0.1</v>
      </c>
      <c r="J174" s="3"/>
      <c r="K174" s="3"/>
      <c r="L174" s="3"/>
      <c r="M174" s="3"/>
      <c r="N174" s="53">
        <f t="shared" si="0"/>
        <v>0</v>
      </c>
      <c r="O174" s="3"/>
      <c r="P174" s="3"/>
      <c r="Q174" s="3"/>
      <c r="R174" s="53">
        <f t="shared" si="1"/>
        <v>0</v>
      </c>
      <c r="S174" s="3"/>
      <c r="T174" s="12"/>
      <c r="U174" s="3"/>
      <c r="V174" s="3"/>
      <c r="W174" s="3"/>
      <c r="X174" s="3"/>
      <c r="Y174" s="3"/>
      <c r="Z174" s="3"/>
      <c r="AA174" s="3"/>
      <c r="AB174" s="3"/>
    </row>
    <row r="175" spans="1:28" x14ac:dyDescent="0.2">
      <c r="A175" s="3">
        <v>10118</v>
      </c>
      <c r="B175" s="11" t="str">
        <f>VLOOKUP(A175,'QAQC ID Reference Page'!A$2:G$10999,2,FALSE)</f>
        <v>OBS0820</v>
      </c>
      <c r="C175" s="30">
        <f>VLOOKUP(A175,'QAQC ID Reference Page'!A$2:G$10999,3,FALSE)</f>
        <v>44055</v>
      </c>
      <c r="D175" s="12">
        <f>VLOOKUP(A175,'QAQC ID Reference Page'!A$2:G$10999,4,FALSE)</f>
        <v>0.33750000000000002</v>
      </c>
      <c r="E175" s="3">
        <f>VLOOKUP(A175,'QAQC ID Reference Page'!A$2:G$10999,5,FALSE)</f>
        <v>1040</v>
      </c>
      <c r="F175" s="3" t="str">
        <f>VLOOKUP(A175,'QAQC ID Reference Page'!A$2:G$10999,6,FALSE)</f>
        <v>DR</v>
      </c>
      <c r="G175" s="3" t="str">
        <f>VLOOKUP(A175,'QAQC ID Reference Page'!A$2:G$10999,7,FALSE)</f>
        <v>S</v>
      </c>
      <c r="H175" s="3"/>
      <c r="I175" s="55">
        <v>0.08</v>
      </c>
      <c r="J175" s="3"/>
      <c r="K175" s="3"/>
      <c r="L175" s="3"/>
      <c r="M175" s="3"/>
      <c r="N175" s="53">
        <f t="shared" si="0"/>
        <v>0</v>
      </c>
      <c r="O175" s="3"/>
      <c r="P175" s="3"/>
      <c r="Q175" s="3"/>
      <c r="R175" s="53">
        <f t="shared" si="1"/>
        <v>0</v>
      </c>
      <c r="S175" s="3"/>
      <c r="T175" s="12"/>
      <c r="U175" s="3"/>
      <c r="V175" s="3"/>
      <c r="W175" s="3"/>
      <c r="X175" s="3"/>
      <c r="Y175" s="3"/>
      <c r="Z175" s="3"/>
      <c r="AA175" s="3"/>
      <c r="AB175" s="3"/>
    </row>
    <row r="176" spans="1:28" x14ac:dyDescent="0.2">
      <c r="A176" s="3">
        <v>10127</v>
      </c>
      <c r="B176" s="11" t="str">
        <f>VLOOKUP(A176,'QAQC ID Reference Page'!A$2:G$10999,2,FALSE)</f>
        <v>OBS0820</v>
      </c>
      <c r="C176" s="30">
        <f>VLOOKUP(A176,'QAQC ID Reference Page'!A$2:G$10999,3,FALSE)</f>
        <v>44055</v>
      </c>
      <c r="D176" s="12">
        <f>VLOOKUP(A176,'QAQC ID Reference Page'!A$2:G$10999,4,FALSE)</f>
        <v>0.33750000000000002</v>
      </c>
      <c r="E176" s="3">
        <f>VLOOKUP(A176,'QAQC ID Reference Page'!A$2:G$10999,5,FALSE)</f>
        <v>1025</v>
      </c>
      <c r="F176" s="3" t="str">
        <f>VLOOKUP(A176,'QAQC ID Reference Page'!A$2:G$10999,6,FALSE)</f>
        <v>DR</v>
      </c>
      <c r="G176" s="3" t="str">
        <f>VLOOKUP(A176,'QAQC ID Reference Page'!A$2:G$10999,7,FALSE)</f>
        <v>B</v>
      </c>
      <c r="H176" s="3"/>
      <c r="I176" s="55">
        <v>0.1</v>
      </c>
      <c r="J176" s="3"/>
      <c r="K176" s="3"/>
      <c r="L176" s="3"/>
      <c r="M176" s="3"/>
      <c r="N176" s="53">
        <f t="shared" si="0"/>
        <v>0</v>
      </c>
      <c r="O176" s="3"/>
      <c r="P176" s="3"/>
      <c r="Q176" s="3"/>
      <c r="R176" s="53">
        <f t="shared" si="1"/>
        <v>0</v>
      </c>
      <c r="S176" s="3"/>
      <c r="T176" s="12"/>
      <c r="U176" s="3"/>
      <c r="V176" s="3"/>
      <c r="W176" s="3"/>
      <c r="X176" s="3"/>
      <c r="Y176" s="3"/>
      <c r="Z176" s="3"/>
      <c r="AA176" s="3"/>
      <c r="AB176" s="3"/>
    </row>
    <row r="177" spans="1:28" x14ac:dyDescent="0.2">
      <c r="A177" s="3">
        <v>10119</v>
      </c>
      <c r="B177" s="11" t="str">
        <f>VLOOKUP(A177,'QAQC ID Reference Page'!A$2:G$10999,2,FALSE)</f>
        <v>OBS0820</v>
      </c>
      <c r="C177" s="30">
        <f>VLOOKUP(A177,'QAQC ID Reference Page'!A$2:G$10999,3,FALSE)</f>
        <v>44055</v>
      </c>
      <c r="D177" s="12">
        <f>VLOOKUP(A177,'QAQC ID Reference Page'!A$2:G$10999,4,FALSE)</f>
        <v>0.37569444444444444</v>
      </c>
      <c r="E177" s="3">
        <f>VLOOKUP(A177,'QAQC ID Reference Page'!A$2:G$10999,5,FALSE)</f>
        <v>1006</v>
      </c>
      <c r="F177" s="3" t="str">
        <f>VLOOKUP(A177,'QAQC ID Reference Page'!A$2:G$10999,6,FALSE)</f>
        <v>MR</v>
      </c>
      <c r="G177" s="3" t="str">
        <f>VLOOKUP(A177,'QAQC ID Reference Page'!A$2:G$10999,7,FALSE)</f>
        <v>S</v>
      </c>
      <c r="H177" s="3"/>
      <c r="I177" s="55">
        <v>0.08</v>
      </c>
      <c r="J177" s="3"/>
      <c r="K177" s="3"/>
      <c r="L177" s="3"/>
      <c r="M177" s="3"/>
      <c r="N177" s="53">
        <f t="shared" si="0"/>
        <v>0</v>
      </c>
      <c r="O177" s="3"/>
      <c r="P177" s="3"/>
      <c r="Q177" s="3"/>
      <c r="R177" s="53">
        <f t="shared" si="1"/>
        <v>0</v>
      </c>
      <c r="S177" s="3"/>
      <c r="T177" s="12"/>
      <c r="U177" s="3"/>
      <c r="V177" s="3"/>
      <c r="W177" s="3"/>
      <c r="X177" s="3"/>
      <c r="Y177" s="3"/>
      <c r="Z177" s="3"/>
      <c r="AA177" s="3"/>
      <c r="AB177" s="3"/>
    </row>
    <row r="178" spans="1:28" x14ac:dyDescent="0.2">
      <c r="A178" s="3">
        <v>10120</v>
      </c>
      <c r="B178" s="11" t="str">
        <f>VLOOKUP(A178,'QAQC ID Reference Page'!A$2:G$10999,2,FALSE)</f>
        <v>OBS0820</v>
      </c>
      <c r="C178" s="30">
        <f>VLOOKUP(A178,'QAQC ID Reference Page'!A$2:G$10999,3,FALSE)</f>
        <v>44055</v>
      </c>
      <c r="D178" s="12">
        <f>VLOOKUP(A178,'QAQC ID Reference Page'!A$2:G$10999,4,FALSE)</f>
        <v>0.37569444444444444</v>
      </c>
      <c r="E178" s="3">
        <f>VLOOKUP(A178,'QAQC ID Reference Page'!A$2:G$10999,5,FALSE)</f>
        <v>1013</v>
      </c>
      <c r="F178" s="3" t="str">
        <f>VLOOKUP(A178,'QAQC ID Reference Page'!A$2:G$10999,6,FALSE)</f>
        <v>MR</v>
      </c>
      <c r="G178" s="3" t="str">
        <f>VLOOKUP(A178,'QAQC ID Reference Page'!A$2:G$10999,7,FALSE)</f>
        <v>B</v>
      </c>
      <c r="H178" s="3"/>
      <c r="I178" s="55">
        <v>0.08</v>
      </c>
      <c r="J178" s="3"/>
      <c r="K178" s="3"/>
      <c r="L178" s="3"/>
      <c r="M178" s="3"/>
      <c r="N178" s="53">
        <f t="shared" si="0"/>
        <v>0</v>
      </c>
      <c r="O178" s="3"/>
      <c r="P178" s="3"/>
      <c r="Q178" s="3"/>
      <c r="R178" s="53">
        <f t="shared" si="1"/>
        <v>0</v>
      </c>
      <c r="S178" s="3"/>
      <c r="T178" s="12"/>
      <c r="U178" s="3"/>
      <c r="V178" s="3"/>
      <c r="W178" s="3"/>
      <c r="X178" s="3"/>
      <c r="Y178" s="3"/>
      <c r="Z178" s="3"/>
      <c r="AA178" s="3"/>
      <c r="AB178" s="3"/>
    </row>
    <row r="179" spans="1:28" x14ac:dyDescent="0.2">
      <c r="A179" s="3">
        <v>10121</v>
      </c>
      <c r="B179" s="11" t="str">
        <f>VLOOKUP(A179,'QAQC ID Reference Page'!A$2:G$10999,2,FALSE)</f>
        <v>OBS0820</v>
      </c>
      <c r="C179" s="30">
        <f>VLOOKUP(A179,'QAQC ID Reference Page'!A$2:G$10999,3,FALSE)</f>
        <v>44055</v>
      </c>
      <c r="D179" s="12">
        <f>VLOOKUP(A179,'QAQC ID Reference Page'!A$2:G$10999,4,FALSE)</f>
        <v>0.3888888888888889</v>
      </c>
      <c r="E179" s="3">
        <f>VLOOKUP(A179,'QAQC ID Reference Page'!A$2:G$10999,5,FALSE)</f>
        <v>1017</v>
      </c>
      <c r="F179" s="3" t="str">
        <f>VLOOKUP(A179,'QAQC ID Reference Page'!A$2:G$10999,6,FALSE)</f>
        <v>TR</v>
      </c>
      <c r="G179" s="3" t="str">
        <f>VLOOKUP(A179,'QAQC ID Reference Page'!A$2:G$10999,7,FALSE)</f>
        <v>S</v>
      </c>
      <c r="H179" s="3"/>
      <c r="I179" s="55">
        <v>0.08</v>
      </c>
      <c r="J179" s="3"/>
      <c r="K179" s="3"/>
      <c r="L179" s="3"/>
      <c r="M179" s="3"/>
      <c r="N179" s="53">
        <f t="shared" si="0"/>
        <v>0</v>
      </c>
      <c r="O179" s="3"/>
      <c r="P179" s="3"/>
      <c r="Q179" s="3"/>
      <c r="R179" s="53">
        <f t="shared" si="1"/>
        <v>0</v>
      </c>
      <c r="S179" s="3"/>
      <c r="T179" s="12"/>
      <c r="U179" s="3"/>
      <c r="V179" s="3"/>
      <c r="W179" s="3"/>
      <c r="X179" s="3"/>
      <c r="Y179" s="3"/>
      <c r="Z179" s="3"/>
      <c r="AA179" s="3"/>
      <c r="AB179" s="3"/>
    </row>
    <row r="180" spans="1:28" x14ac:dyDescent="0.2">
      <c r="A180" s="3">
        <v>10122</v>
      </c>
      <c r="B180" s="11" t="str">
        <f>VLOOKUP(A180,'QAQC ID Reference Page'!A$2:G$10999,2,FALSE)</f>
        <v>OBS0820</v>
      </c>
      <c r="C180" s="30">
        <f>VLOOKUP(A180,'QAQC ID Reference Page'!A$2:G$10999,3,FALSE)</f>
        <v>44055</v>
      </c>
      <c r="D180" s="12">
        <f>VLOOKUP(A180,'QAQC ID Reference Page'!A$2:G$10999,4,FALSE)</f>
        <v>0.40347222222222223</v>
      </c>
      <c r="E180" s="3">
        <f>VLOOKUP(A180,'QAQC ID Reference Page'!A$2:G$10999,5,FALSE)</f>
        <v>1042</v>
      </c>
      <c r="F180" s="3" t="str">
        <f>VLOOKUP(A180,'QAQC ID Reference Page'!A$2:G$10999,6,FALSE)</f>
        <v>TR-UP</v>
      </c>
      <c r="G180" s="3" t="str">
        <f>VLOOKUP(A180,'QAQC ID Reference Page'!A$2:G$10999,7,FALSE)</f>
        <v>S</v>
      </c>
      <c r="H180" s="3"/>
      <c r="I180" s="55">
        <v>0.08</v>
      </c>
      <c r="J180" s="3"/>
      <c r="K180" s="3"/>
      <c r="L180" s="3"/>
      <c r="M180" s="3"/>
      <c r="N180" s="53">
        <f t="shared" si="0"/>
        <v>0</v>
      </c>
      <c r="O180" s="3"/>
      <c r="P180" s="3"/>
      <c r="Q180" s="3"/>
      <c r="R180" s="53">
        <f t="shared" si="1"/>
        <v>0</v>
      </c>
      <c r="S180" s="3"/>
      <c r="T180" s="12"/>
      <c r="U180" s="3"/>
      <c r="V180" s="3"/>
      <c r="W180" s="3"/>
      <c r="X180" s="3"/>
      <c r="Y180" s="3"/>
      <c r="Z180" s="3"/>
      <c r="AA180" s="3"/>
      <c r="AB180" s="3"/>
    </row>
    <row r="181" spans="1:28" x14ac:dyDescent="0.2">
      <c r="A181" s="3">
        <v>10123</v>
      </c>
      <c r="B181" s="11" t="str">
        <f>VLOOKUP(A181,'QAQC ID Reference Page'!A$2:G$10999,2,FALSE)</f>
        <v>OBS0820</v>
      </c>
      <c r="C181" s="30">
        <f>VLOOKUP(A181,'QAQC ID Reference Page'!A$2:G$10999,3,FALSE)</f>
        <v>44055</v>
      </c>
      <c r="D181" s="12">
        <f>VLOOKUP(A181,'QAQC ID Reference Page'!A$2:G$10999,4,FALSE)</f>
        <v>0.40347222222222223</v>
      </c>
      <c r="E181" s="3">
        <f>VLOOKUP(A181,'QAQC ID Reference Page'!A$2:G$10999,5,FALSE)</f>
        <v>1041</v>
      </c>
      <c r="F181" s="3" t="str">
        <f>VLOOKUP(A181,'QAQC ID Reference Page'!A$2:G$10999,6,FALSE)</f>
        <v>TR-UP</v>
      </c>
      <c r="G181" s="3" t="str">
        <f>VLOOKUP(A181,'QAQC ID Reference Page'!A$2:G$10999,7,FALSE)</f>
        <v>B</v>
      </c>
      <c r="H181" s="3"/>
      <c r="I181" s="55">
        <v>0.08</v>
      </c>
      <c r="J181" s="3"/>
      <c r="K181" s="3"/>
      <c r="L181" s="3"/>
      <c r="M181" s="3"/>
      <c r="N181" s="53">
        <f t="shared" si="0"/>
        <v>0</v>
      </c>
      <c r="O181" s="3"/>
      <c r="P181" s="3"/>
      <c r="Q181" s="3"/>
      <c r="R181" s="53">
        <f t="shared" si="1"/>
        <v>0</v>
      </c>
      <c r="S181" s="3"/>
      <c r="T181" s="12"/>
      <c r="U181" s="3"/>
      <c r="V181" s="3"/>
      <c r="W181" s="3"/>
      <c r="X181" s="3"/>
      <c r="Y181" s="3"/>
      <c r="Z181" s="3"/>
      <c r="AA181" s="3"/>
      <c r="AB181" s="3"/>
    </row>
    <row r="182" spans="1:28" x14ac:dyDescent="0.2">
      <c r="A182" s="3">
        <v>10124</v>
      </c>
      <c r="B182" s="11" t="str">
        <f>VLOOKUP(A182,'QAQC ID Reference Page'!A$2:G$10999,2,FALSE)</f>
        <v>OBS0820</v>
      </c>
      <c r="C182" s="30">
        <f>VLOOKUP(A182,'QAQC ID Reference Page'!A$2:G$10999,3,FALSE)</f>
        <v>44055</v>
      </c>
      <c r="D182" s="12">
        <f>VLOOKUP(A182,'QAQC ID Reference Page'!A$2:G$10999,4,FALSE)</f>
        <v>0.41666666666666669</v>
      </c>
      <c r="E182" s="3">
        <f>VLOOKUP(A182,'QAQC ID Reference Page'!A$2:G$10999,5,FALSE)</f>
        <v>1031</v>
      </c>
      <c r="F182" s="3" t="str">
        <f>VLOOKUP(A182,'QAQC ID Reference Page'!A$2:G$10999,6,FALSE)</f>
        <v>AR</v>
      </c>
      <c r="G182" s="3" t="str">
        <f>VLOOKUP(A182,'QAQC ID Reference Page'!A$2:G$10999,7,FALSE)</f>
        <v>S</v>
      </c>
      <c r="H182" s="3"/>
      <c r="I182" s="55">
        <v>0.08</v>
      </c>
      <c r="J182" s="3"/>
      <c r="K182" s="3"/>
      <c r="L182" s="3"/>
      <c r="M182" s="3"/>
      <c r="N182" s="53">
        <f t="shared" si="0"/>
        <v>0</v>
      </c>
      <c r="O182" s="3"/>
      <c r="P182" s="3"/>
      <c r="Q182" s="3"/>
      <c r="R182" s="53">
        <f t="shared" si="1"/>
        <v>0</v>
      </c>
      <c r="S182" s="3"/>
      <c r="T182" s="12"/>
      <c r="U182" s="3"/>
      <c r="V182" s="3"/>
      <c r="W182" s="3"/>
      <c r="X182" s="3"/>
      <c r="Y182" s="3"/>
      <c r="Z182" s="3"/>
      <c r="AA182" s="3"/>
      <c r="AB182" s="3"/>
    </row>
    <row r="183" spans="1:28" x14ac:dyDescent="0.2">
      <c r="A183" s="3">
        <v>10125</v>
      </c>
      <c r="B183" s="11" t="str">
        <f>VLOOKUP(A183,'QAQC ID Reference Page'!A$2:G$10999,2,FALSE)</f>
        <v>OBS0820</v>
      </c>
      <c r="C183" s="30">
        <f>VLOOKUP(A183,'QAQC ID Reference Page'!A$2:G$10999,3,FALSE)</f>
        <v>44055</v>
      </c>
      <c r="D183" s="12">
        <f>VLOOKUP(A183,'QAQC ID Reference Page'!A$2:G$10999,4,FALSE)</f>
        <v>0.42638888888888887</v>
      </c>
      <c r="E183" s="3">
        <f>VLOOKUP(A183,'QAQC ID Reference Page'!A$2:G$10999,5,FALSE)</f>
        <v>1029</v>
      </c>
      <c r="F183" s="3" t="str">
        <f>VLOOKUP(A183,'QAQC ID Reference Page'!A$2:G$10999,6,FALSE)</f>
        <v>BR</v>
      </c>
      <c r="G183" s="3" t="str">
        <f>VLOOKUP(A183,'QAQC ID Reference Page'!A$2:G$10999,7,FALSE)</f>
        <v>S</v>
      </c>
      <c r="H183" s="3"/>
      <c r="I183" s="55">
        <v>0.08</v>
      </c>
      <c r="J183" s="3"/>
      <c r="K183" s="3"/>
      <c r="L183" s="3"/>
      <c r="M183" s="3"/>
      <c r="N183" s="53">
        <f t="shared" si="0"/>
        <v>0</v>
      </c>
      <c r="O183" s="3"/>
      <c r="P183" s="3"/>
      <c r="Q183" s="3"/>
      <c r="R183" s="53">
        <f t="shared" si="1"/>
        <v>0</v>
      </c>
      <c r="S183" s="3"/>
      <c r="T183" s="12"/>
      <c r="U183" s="3"/>
      <c r="V183" s="3"/>
      <c r="W183" s="3"/>
      <c r="X183" s="3"/>
      <c r="Y183" s="3"/>
      <c r="Z183" s="3"/>
      <c r="AA183" s="3"/>
      <c r="AB183" s="3"/>
    </row>
    <row r="184" spans="1:28" x14ac:dyDescent="0.2">
      <c r="A184" s="3">
        <v>10126</v>
      </c>
      <c r="B184" s="11" t="str">
        <f>VLOOKUP(A184,'QAQC ID Reference Page'!A$2:G$10999,2,FALSE)</f>
        <v>OBS0820</v>
      </c>
      <c r="C184" s="30">
        <f>VLOOKUP(A184,'QAQC ID Reference Page'!A$2:G$10999,3,FALSE)</f>
        <v>44055</v>
      </c>
      <c r="D184" s="12">
        <f>VLOOKUP(A184,'QAQC ID Reference Page'!A$2:G$10999,4,FALSE)</f>
        <v>0.46250000000000002</v>
      </c>
      <c r="E184" s="3">
        <f>VLOOKUP(A184,'QAQC ID Reference Page'!A$2:G$10999,5,FALSE)</f>
        <v>1037</v>
      </c>
      <c r="F184" s="3" t="str">
        <f>VLOOKUP(A184,'QAQC ID Reference Page'!A$2:G$10999,6,FALSE)</f>
        <v>I9</v>
      </c>
      <c r="G184" s="3" t="str">
        <f>VLOOKUP(A184,'QAQC ID Reference Page'!A$2:G$10999,7,FALSE)</f>
        <v>S</v>
      </c>
      <c r="H184" s="3"/>
      <c r="I184" s="55">
        <v>0.08</v>
      </c>
      <c r="J184" s="3"/>
      <c r="K184" s="3"/>
      <c r="L184" s="3"/>
      <c r="M184" s="3"/>
      <c r="N184" s="53">
        <f t="shared" si="0"/>
        <v>0</v>
      </c>
      <c r="O184" s="3"/>
      <c r="P184" s="3"/>
      <c r="Q184" s="3"/>
      <c r="R184" s="53">
        <f t="shared" si="1"/>
        <v>0</v>
      </c>
      <c r="S184" s="3"/>
      <c r="T184" s="12"/>
      <c r="U184" s="3"/>
      <c r="V184" s="3"/>
      <c r="W184" s="3"/>
      <c r="X184" s="3"/>
      <c r="Y184" s="3"/>
      <c r="Z184" s="3"/>
      <c r="AA184" s="3"/>
      <c r="AB184" s="3"/>
    </row>
    <row r="185" spans="1:28" x14ac:dyDescent="0.2">
      <c r="A185" s="3">
        <v>10138</v>
      </c>
      <c r="B185" s="11" t="str">
        <f>VLOOKUP(A185,'QAQC ID Reference Page'!A$2:G$10999,2,FALSE)</f>
        <v>OBS0820</v>
      </c>
      <c r="C185" s="30">
        <f>VLOOKUP(A185,'QAQC ID Reference Page'!A$2:G$10999,3,FALSE)</f>
        <v>44055</v>
      </c>
      <c r="D185" s="12">
        <f>VLOOKUP(A185,'QAQC ID Reference Page'!A$2:G$10999,4,FALSE)</f>
        <v>0.46250000000000002</v>
      </c>
      <c r="E185" s="3">
        <f>VLOOKUP(A185,'QAQC ID Reference Page'!A$2:G$10999,5,FALSE)</f>
        <v>1036</v>
      </c>
      <c r="F185" s="3" t="str">
        <f>VLOOKUP(A185,'QAQC ID Reference Page'!A$2:G$10999,6,FALSE)</f>
        <v>I9</v>
      </c>
      <c r="G185" s="3" t="str">
        <f>VLOOKUP(A185,'QAQC ID Reference Page'!A$2:G$10999,7,FALSE)</f>
        <v>B</v>
      </c>
      <c r="H185" s="3"/>
      <c r="I185" s="55">
        <v>0.08</v>
      </c>
      <c r="J185" s="3"/>
      <c r="K185" s="3"/>
      <c r="L185" s="3"/>
      <c r="M185" s="3"/>
      <c r="N185" s="53">
        <f t="shared" si="0"/>
        <v>0</v>
      </c>
      <c r="O185" s="3"/>
      <c r="P185" s="3"/>
      <c r="Q185" s="3"/>
      <c r="R185" s="53">
        <f t="shared" si="1"/>
        <v>0</v>
      </c>
      <c r="S185" s="3"/>
      <c r="T185" s="12"/>
      <c r="U185" s="3"/>
      <c r="V185" s="3"/>
      <c r="W185" s="3"/>
      <c r="X185" s="3"/>
      <c r="Y185" s="3"/>
      <c r="Z185" s="3"/>
      <c r="AA185" s="3"/>
      <c r="AB185" s="3"/>
    </row>
    <row r="186" spans="1:28" x14ac:dyDescent="0.2">
      <c r="A186" s="3">
        <v>10128</v>
      </c>
      <c r="B186" s="11" t="str">
        <f>VLOOKUP(A186,'QAQC ID Reference Page'!A$2:G$10999,2,FALSE)</f>
        <v>OBS0820</v>
      </c>
      <c r="C186" s="30">
        <f>VLOOKUP(A186,'QAQC ID Reference Page'!A$2:G$10999,3,FALSE)</f>
        <v>44055</v>
      </c>
      <c r="D186" s="12">
        <f>VLOOKUP(A186,'QAQC ID Reference Page'!A$2:G$10999,4,FALSE)</f>
        <v>0.49583333333333335</v>
      </c>
      <c r="E186" s="3">
        <f>VLOOKUP(A186,'QAQC ID Reference Page'!A$2:G$10999,5,FALSE)</f>
        <v>1022</v>
      </c>
      <c r="F186" s="3" t="str">
        <f>VLOOKUP(A186,'QAQC ID Reference Page'!A$2:G$10999,6,FALSE)</f>
        <v>G7C</v>
      </c>
      <c r="G186" s="3" t="str">
        <f>VLOOKUP(A186,'QAQC ID Reference Page'!A$2:G$10999,7,FALSE)</f>
        <v>S</v>
      </c>
      <c r="H186" s="3"/>
      <c r="I186" s="55">
        <v>0.08</v>
      </c>
      <c r="J186" s="3"/>
      <c r="K186" s="3"/>
      <c r="L186" s="3"/>
      <c r="M186" s="3"/>
      <c r="N186" s="53">
        <f t="shared" si="0"/>
        <v>0</v>
      </c>
      <c r="O186" s="3"/>
      <c r="P186" s="3"/>
      <c r="Q186" s="3"/>
      <c r="R186" s="53">
        <f t="shared" si="1"/>
        <v>0</v>
      </c>
      <c r="S186" s="3"/>
      <c r="T186" s="12"/>
      <c r="U186" s="3"/>
      <c r="V186" s="3"/>
      <c r="W186" s="3"/>
      <c r="X186" s="3"/>
      <c r="Y186" s="3"/>
      <c r="Z186" s="3"/>
      <c r="AA186" s="3"/>
      <c r="AB186" s="3"/>
    </row>
    <row r="187" spans="1:28" x14ac:dyDescent="0.2">
      <c r="A187" s="3">
        <v>10129</v>
      </c>
      <c r="B187" s="11" t="str">
        <f>VLOOKUP(A187,'QAQC ID Reference Page'!A$2:G$10999,2,FALSE)</f>
        <v>OBS0820</v>
      </c>
      <c r="C187" s="30">
        <f>VLOOKUP(A187,'QAQC ID Reference Page'!A$2:G$10999,3,FALSE)</f>
        <v>44055</v>
      </c>
      <c r="D187" s="12">
        <f>VLOOKUP(A187,'QAQC ID Reference Page'!A$2:G$10999,4,FALSE)</f>
        <v>0.49583333333333335</v>
      </c>
      <c r="E187" s="3">
        <f>VLOOKUP(A187,'QAQC ID Reference Page'!A$2:G$10999,5,FALSE)</f>
        <v>1045</v>
      </c>
      <c r="F187" s="3" t="str">
        <f>VLOOKUP(A187,'QAQC ID Reference Page'!A$2:G$10999,6,FALSE)</f>
        <v>G7C</v>
      </c>
      <c r="G187" s="3" t="str">
        <f>VLOOKUP(A187,'QAQC ID Reference Page'!A$2:G$10999,7,FALSE)</f>
        <v>B</v>
      </c>
      <c r="H187" s="3"/>
      <c r="I187" s="55">
        <v>0.08</v>
      </c>
      <c r="J187" s="3"/>
      <c r="K187" s="3"/>
      <c r="L187" s="3"/>
      <c r="M187" s="3"/>
      <c r="N187" s="53">
        <f t="shared" si="0"/>
        <v>0</v>
      </c>
      <c r="O187" s="3"/>
      <c r="P187" s="3"/>
      <c r="Q187" s="3"/>
      <c r="R187" s="53">
        <f t="shared" si="1"/>
        <v>0</v>
      </c>
      <c r="S187" s="3"/>
      <c r="T187" s="12"/>
      <c r="U187" s="3"/>
      <c r="V187" s="3"/>
      <c r="W187" s="3"/>
      <c r="X187" s="3"/>
      <c r="Y187" s="3"/>
      <c r="Z187" s="3"/>
      <c r="AA187" s="3"/>
      <c r="AB187" s="3"/>
    </row>
    <row r="188" spans="1:28" x14ac:dyDescent="0.2">
      <c r="A188" s="3">
        <v>10130</v>
      </c>
      <c r="B188" s="11" t="str">
        <f>VLOOKUP(A188,'QAQC ID Reference Page'!A$2:G$10999,2,FALSE)</f>
        <v>OBS0820</v>
      </c>
      <c r="C188" s="30">
        <f>VLOOKUP(A188,'QAQC ID Reference Page'!A$2:G$10999,3,FALSE)</f>
        <v>44055</v>
      </c>
      <c r="D188" s="12">
        <f>VLOOKUP(A188,'QAQC ID Reference Page'!A$2:G$10999,4,FALSE)</f>
        <v>0.51041666666666663</v>
      </c>
      <c r="E188" s="3">
        <f>VLOOKUP(A188,'QAQC ID Reference Page'!A$2:G$10999,5,FALSE)</f>
        <v>1021</v>
      </c>
      <c r="F188" s="3" t="str">
        <f>VLOOKUP(A188,'QAQC ID Reference Page'!A$2:G$10999,6,FALSE)</f>
        <v>G9</v>
      </c>
      <c r="G188" s="3" t="str">
        <f>VLOOKUP(A188,'QAQC ID Reference Page'!A$2:G$10999,7,FALSE)</f>
        <v>S</v>
      </c>
      <c r="H188" s="3"/>
      <c r="I188" s="55">
        <v>0.08</v>
      </c>
      <c r="J188" s="3"/>
      <c r="K188" s="3"/>
      <c r="L188" s="3"/>
      <c r="M188" s="3"/>
      <c r="N188" s="53">
        <f t="shared" si="0"/>
        <v>0</v>
      </c>
      <c r="O188" s="3"/>
      <c r="P188" s="3"/>
      <c r="Q188" s="3"/>
      <c r="R188" s="53">
        <f t="shared" si="1"/>
        <v>0</v>
      </c>
      <c r="S188" s="3"/>
      <c r="T188" s="12"/>
      <c r="U188" s="3"/>
      <c r="V188" s="3"/>
      <c r="W188" s="3"/>
      <c r="X188" s="3"/>
      <c r="Y188" s="3"/>
      <c r="Z188" s="3"/>
      <c r="AA188" s="3"/>
      <c r="AB188" s="3"/>
    </row>
    <row r="189" spans="1:28" x14ac:dyDescent="0.2">
      <c r="A189" s="3">
        <v>10131</v>
      </c>
      <c r="B189" s="11" t="str">
        <f>VLOOKUP(A189,'QAQC ID Reference Page'!A$2:G$10999,2,FALSE)</f>
        <v>OBS0820</v>
      </c>
      <c r="C189" s="30">
        <f>VLOOKUP(A189,'QAQC ID Reference Page'!A$2:G$10999,3,FALSE)</f>
        <v>44055</v>
      </c>
      <c r="D189" s="12">
        <f>VLOOKUP(A189,'QAQC ID Reference Page'!A$2:G$10999,4,FALSE)</f>
        <v>0.51041666666666663</v>
      </c>
      <c r="E189" s="3">
        <f>VLOOKUP(A189,'QAQC ID Reference Page'!A$2:G$10999,5,FALSE)</f>
        <v>1020</v>
      </c>
      <c r="F189" s="3" t="str">
        <f>VLOOKUP(A189,'QAQC ID Reference Page'!A$2:G$10999,6,FALSE)</f>
        <v>G9</v>
      </c>
      <c r="G189" s="3" t="str">
        <f>VLOOKUP(A189,'QAQC ID Reference Page'!A$2:G$10999,7,FALSE)</f>
        <v>B</v>
      </c>
      <c r="H189" s="3"/>
      <c r="I189" s="55">
        <v>0.08</v>
      </c>
      <c r="J189" s="3"/>
      <c r="K189" s="3"/>
      <c r="L189" s="3"/>
      <c r="M189" s="3"/>
      <c r="N189" s="53">
        <f t="shared" si="0"/>
        <v>0</v>
      </c>
      <c r="O189" s="3"/>
      <c r="P189" s="3"/>
      <c r="Q189" s="3"/>
      <c r="R189" s="53">
        <f t="shared" si="1"/>
        <v>0</v>
      </c>
      <c r="S189" s="3"/>
      <c r="T189" s="12"/>
      <c r="U189" s="3"/>
      <c r="V189" s="3"/>
      <c r="W189" s="3"/>
      <c r="X189" s="3"/>
      <c r="Y189" s="3"/>
      <c r="Z189" s="3"/>
      <c r="AA189" s="3"/>
      <c r="AB189" s="3"/>
    </row>
    <row r="190" spans="1:28" x14ac:dyDescent="0.2">
      <c r="A190" s="3">
        <v>10132</v>
      </c>
      <c r="B190" s="11" t="str">
        <f>VLOOKUP(A190,'QAQC ID Reference Page'!A$2:G$10999,2,FALSE)</f>
        <v>OBS0820</v>
      </c>
      <c r="C190" s="30">
        <f>VLOOKUP(A190,'QAQC ID Reference Page'!A$2:G$10999,3,FALSE)</f>
        <v>44055</v>
      </c>
      <c r="D190" s="12">
        <f>VLOOKUP(A190,'QAQC ID Reference Page'!A$2:G$10999,4,FALSE)</f>
        <v>0.53749999999999998</v>
      </c>
      <c r="E190" s="3">
        <f>VLOOKUP(A190,'QAQC ID Reference Page'!A$2:G$10999,5,FALSE)</f>
        <v>1026</v>
      </c>
      <c r="F190" s="3" t="str">
        <f>VLOOKUP(A190,'QAQC ID Reference Page'!A$2:G$10999,6,FALSE)</f>
        <v>E9</v>
      </c>
      <c r="G190" s="3" t="str">
        <f>VLOOKUP(A190,'QAQC ID Reference Page'!A$2:G$10999,7,FALSE)</f>
        <v>S</v>
      </c>
      <c r="H190" s="3"/>
      <c r="I190" s="55">
        <v>0.08</v>
      </c>
      <c r="J190" s="3"/>
      <c r="K190" s="3"/>
      <c r="L190" s="3"/>
      <c r="M190" s="3"/>
      <c r="N190" s="53">
        <f t="shared" si="0"/>
        <v>0</v>
      </c>
      <c r="O190" s="3"/>
      <c r="P190" s="3"/>
      <c r="Q190" s="3"/>
      <c r="R190" s="53">
        <f t="shared" si="1"/>
        <v>0</v>
      </c>
      <c r="S190" s="3"/>
      <c r="T190" s="12"/>
      <c r="U190" s="3"/>
      <c r="V190" s="3"/>
      <c r="W190" s="3"/>
      <c r="X190" s="3"/>
      <c r="Y190" s="3"/>
      <c r="Z190" s="3"/>
      <c r="AA190" s="3"/>
      <c r="AB190" s="3"/>
    </row>
    <row r="191" spans="1:28" x14ac:dyDescent="0.2">
      <c r="A191" s="3">
        <v>10133</v>
      </c>
      <c r="B191" s="11" t="str">
        <f>VLOOKUP(A191,'QAQC ID Reference Page'!A$2:G$10999,2,FALSE)</f>
        <v>OBS0820</v>
      </c>
      <c r="C191" s="30">
        <f>VLOOKUP(A191,'QAQC ID Reference Page'!A$2:G$10999,3,FALSE)</f>
        <v>44055</v>
      </c>
      <c r="D191" s="12">
        <f>VLOOKUP(A191,'QAQC ID Reference Page'!A$2:G$10999,4,FALSE)</f>
        <v>0.56041666666666667</v>
      </c>
      <c r="E191" s="3">
        <f>VLOOKUP(A191,'QAQC ID Reference Page'!A$2:G$10999,5,FALSE)</f>
        <v>1001</v>
      </c>
      <c r="F191" s="3" t="str">
        <f>VLOOKUP(A191,'QAQC ID Reference Page'!A$2:G$10999,6,FALSE)</f>
        <v>E7C</v>
      </c>
      <c r="G191" s="3" t="str">
        <f>VLOOKUP(A191,'QAQC ID Reference Page'!A$2:G$10999,7,FALSE)</f>
        <v>S</v>
      </c>
      <c r="H191" s="3"/>
      <c r="I191" s="55">
        <v>0.08</v>
      </c>
      <c r="J191" s="3"/>
      <c r="K191" s="3"/>
      <c r="L191" s="3"/>
      <c r="M191" s="3"/>
      <c r="N191" s="53">
        <f t="shared" si="0"/>
        <v>0</v>
      </c>
      <c r="O191" s="3"/>
      <c r="P191" s="3"/>
      <c r="Q191" s="3"/>
      <c r="R191" s="53">
        <f t="shared" si="1"/>
        <v>0</v>
      </c>
      <c r="S191" s="3"/>
      <c r="T191" s="12"/>
      <c r="U191" s="3"/>
      <c r="V191" s="3"/>
      <c r="W191" s="3"/>
      <c r="X191" s="3"/>
      <c r="Y191" s="3"/>
      <c r="Z191" s="3"/>
      <c r="AA191" s="3"/>
      <c r="AB191" s="3"/>
    </row>
    <row r="192" spans="1:28" x14ac:dyDescent="0.2">
      <c r="A192" s="3">
        <v>10134</v>
      </c>
      <c r="B192" s="11" t="str">
        <f>VLOOKUP(A192,'QAQC ID Reference Page'!A$2:G$10999,2,FALSE)</f>
        <v>OBS0820</v>
      </c>
      <c r="C192" s="30">
        <f>VLOOKUP(A192,'QAQC ID Reference Page'!A$2:G$10999,3,FALSE)</f>
        <v>44055</v>
      </c>
      <c r="D192" s="12">
        <f>VLOOKUP(A192,'QAQC ID Reference Page'!A$2:G$10999,4,FALSE)</f>
        <v>0.56041666666666667</v>
      </c>
      <c r="E192" s="3">
        <f>VLOOKUP(A192,'QAQC ID Reference Page'!A$2:G$10999,5,FALSE)</f>
        <v>1039</v>
      </c>
      <c r="F192" s="3" t="str">
        <f>VLOOKUP(A192,'QAQC ID Reference Page'!A$2:G$10999,6,FALSE)</f>
        <v>E7C</v>
      </c>
      <c r="G192" s="3" t="str">
        <f>VLOOKUP(A192,'QAQC ID Reference Page'!A$2:G$10999,7,FALSE)</f>
        <v>B</v>
      </c>
      <c r="H192" s="3"/>
      <c r="I192" s="55">
        <v>0.08</v>
      </c>
      <c r="J192" s="3"/>
      <c r="K192" s="3"/>
      <c r="L192" s="3"/>
      <c r="M192" s="3"/>
      <c r="N192" s="53">
        <f t="shared" si="0"/>
        <v>0</v>
      </c>
      <c r="O192" s="3"/>
      <c r="P192" s="3"/>
      <c r="Q192" s="3"/>
      <c r="R192" s="53">
        <f t="shared" si="1"/>
        <v>0</v>
      </c>
      <c r="S192" s="3"/>
      <c r="T192" s="12"/>
      <c r="U192" s="3"/>
      <c r="V192" s="3"/>
      <c r="W192" s="3"/>
      <c r="X192" s="3"/>
      <c r="Y192" s="3"/>
      <c r="Z192" s="3"/>
      <c r="AA192" s="3"/>
      <c r="AB192" s="3"/>
    </row>
    <row r="193" spans="1:28" x14ac:dyDescent="0.2">
      <c r="A193" s="3">
        <v>10135</v>
      </c>
      <c r="B193" s="11" t="str">
        <f>VLOOKUP(A193,'QAQC ID Reference Page'!A$2:G$10999,2,FALSE)</f>
        <v>OBS0820</v>
      </c>
      <c r="C193" s="30">
        <f>VLOOKUP(A193,'QAQC ID Reference Page'!A$2:G$10999,3,FALSE)</f>
        <v>44055</v>
      </c>
      <c r="D193" s="12">
        <f>VLOOKUP(A193,'QAQC ID Reference Page'!A$2:G$10999,4,FALSE)</f>
        <v>0.57291666666666663</v>
      </c>
      <c r="E193" s="3">
        <f>VLOOKUP(A193,'QAQC ID Reference Page'!A$2:G$10999,5,FALSE)</f>
        <v>1023</v>
      </c>
      <c r="F193" s="3" t="str">
        <f>VLOOKUP(A193,'QAQC ID Reference Page'!A$2:G$10999,6,FALSE)</f>
        <v>E6</v>
      </c>
      <c r="G193" s="3" t="str">
        <f>VLOOKUP(A193,'QAQC ID Reference Page'!A$2:G$10999,7,FALSE)</f>
        <v>S</v>
      </c>
      <c r="H193" s="3"/>
      <c r="I193" s="55">
        <v>0.08</v>
      </c>
      <c r="J193" s="3"/>
      <c r="K193" s="3"/>
      <c r="L193" s="3"/>
      <c r="M193" s="3"/>
      <c r="N193" s="53">
        <f t="shared" si="0"/>
        <v>0</v>
      </c>
      <c r="O193" s="3"/>
      <c r="P193" s="3"/>
      <c r="Q193" s="3"/>
      <c r="R193" s="53">
        <f t="shared" si="1"/>
        <v>0</v>
      </c>
      <c r="S193" s="3"/>
      <c r="T193" s="12"/>
      <c r="U193" s="3"/>
      <c r="V193" s="3"/>
      <c r="W193" s="3"/>
      <c r="X193" s="3"/>
      <c r="Y193" s="3"/>
      <c r="Z193" s="3"/>
      <c r="AA193" s="3"/>
      <c r="AB193" s="3"/>
    </row>
    <row r="194" spans="1:28" x14ac:dyDescent="0.2">
      <c r="A194" s="3">
        <v>10136</v>
      </c>
      <c r="B194" s="11" t="str">
        <f>VLOOKUP(A194,'QAQC ID Reference Page'!A$2:G$10999,2,FALSE)</f>
        <v>OBS0820</v>
      </c>
      <c r="C194" s="30">
        <f>VLOOKUP(A194,'QAQC ID Reference Page'!A$2:G$10999,3,FALSE)</f>
        <v>44055</v>
      </c>
      <c r="D194" s="12">
        <f>VLOOKUP(A194,'QAQC ID Reference Page'!A$2:G$10999,4,FALSE)</f>
        <v>0.58888888888888891</v>
      </c>
      <c r="E194" s="3">
        <f>VLOOKUP(A194,'QAQC ID Reference Page'!A$2:G$10999,5,FALSE)</f>
        <v>1034</v>
      </c>
      <c r="F194" s="3" t="str">
        <f>VLOOKUP(A194,'QAQC ID Reference Page'!A$2:G$10999,6,FALSE)</f>
        <v>EFR</v>
      </c>
      <c r="G194" s="3" t="str">
        <f>VLOOKUP(A194,'QAQC ID Reference Page'!A$2:G$10999,7,FALSE)</f>
        <v>S</v>
      </c>
      <c r="H194" s="3"/>
      <c r="I194" s="55">
        <v>0.08</v>
      </c>
      <c r="J194" s="3"/>
      <c r="K194" s="3"/>
      <c r="L194" s="3"/>
      <c r="M194" s="3"/>
      <c r="N194" s="53">
        <f t="shared" si="0"/>
        <v>0</v>
      </c>
      <c r="O194" s="3"/>
      <c r="P194" s="3"/>
      <c r="Q194" s="3"/>
      <c r="R194" s="53">
        <f t="shared" si="1"/>
        <v>0</v>
      </c>
      <c r="S194" s="3"/>
      <c r="T194" s="12"/>
      <c r="U194" s="3"/>
      <c r="V194" s="3"/>
      <c r="W194" s="3"/>
      <c r="X194" s="3"/>
      <c r="Y194" s="3"/>
      <c r="Z194" s="3"/>
      <c r="AA194" s="3"/>
      <c r="AB194" s="3"/>
    </row>
    <row r="195" spans="1:28" x14ac:dyDescent="0.2">
      <c r="A195" s="3">
        <v>10137</v>
      </c>
      <c r="B195" s="11" t="str">
        <f>VLOOKUP(A195,'QAQC ID Reference Page'!A$2:G$10999,2,FALSE)</f>
        <v>OBS0820</v>
      </c>
      <c r="C195" s="30">
        <f>VLOOKUP(A195,'QAQC ID Reference Page'!A$2:G$10999,3,FALSE)</f>
        <v>44055</v>
      </c>
      <c r="D195" s="12">
        <f>VLOOKUP(A195,'QAQC ID Reference Page'!A$2:G$10999,4,FALSE)</f>
        <v>0.58888888888888891</v>
      </c>
      <c r="E195" s="3">
        <f>VLOOKUP(A195,'QAQC ID Reference Page'!A$2:G$10999,5,FALSE)</f>
        <v>1019</v>
      </c>
      <c r="F195" s="3" t="str">
        <f>VLOOKUP(A195,'QAQC ID Reference Page'!A$2:G$10999,6,FALSE)</f>
        <v>EFR</v>
      </c>
      <c r="G195" s="3" t="str">
        <f>VLOOKUP(A195,'QAQC ID Reference Page'!A$2:G$10999,7,FALSE)</f>
        <v>B</v>
      </c>
      <c r="H195" s="3"/>
      <c r="I195" s="55">
        <v>0.08</v>
      </c>
      <c r="J195" s="3"/>
      <c r="K195" s="3"/>
      <c r="L195" s="3"/>
      <c r="M195" s="3"/>
      <c r="N195" s="53">
        <f t="shared" si="0"/>
        <v>0</v>
      </c>
      <c r="O195" s="3"/>
      <c r="P195" s="3"/>
      <c r="Q195" s="3"/>
      <c r="R195" s="53">
        <f t="shared" si="1"/>
        <v>0</v>
      </c>
      <c r="S195" s="3"/>
      <c r="T195" s="12"/>
      <c r="U195" s="3"/>
      <c r="V195" s="3"/>
      <c r="W195" s="3"/>
      <c r="X195" s="3"/>
      <c r="Y195" s="3"/>
      <c r="Z195" s="3"/>
      <c r="AA195" s="3"/>
      <c r="AB195" s="3"/>
    </row>
    <row r="196" spans="1:28" x14ac:dyDescent="0.2">
      <c r="A196" s="3">
        <v>10220</v>
      </c>
      <c r="B196" s="11" t="str">
        <f>VLOOKUP(A196,'QAQC ID Reference Page'!A$2:G$10999,2,FALSE)</f>
        <v>OBS0920</v>
      </c>
      <c r="C196" s="30">
        <f>VLOOKUP(A196,'QAQC ID Reference Page'!A$2:G$10999,3,FALSE)</f>
        <v>44083</v>
      </c>
      <c r="D196" s="12">
        <f>VLOOKUP(A196,'QAQC ID Reference Page'!A$2:G$10999,4,FALSE)</f>
        <v>0.3215277777777778</v>
      </c>
      <c r="E196" s="3">
        <f>VLOOKUP(A196,'QAQC ID Reference Page'!A$2:G$10999,5,FALSE)</f>
        <v>1024</v>
      </c>
      <c r="F196" s="3" t="str">
        <f>VLOOKUP(A196,'QAQC ID Reference Page'!A$2:G$10999,6,FALSE)</f>
        <v>G6</v>
      </c>
      <c r="G196" s="3" t="str">
        <f>VLOOKUP(A196,'QAQC ID Reference Page'!A$2:G$10999,7,FALSE)</f>
        <v>S</v>
      </c>
      <c r="H196" s="3">
        <v>10220</v>
      </c>
      <c r="I196" s="55">
        <v>0.1</v>
      </c>
      <c r="J196" s="3">
        <v>0</v>
      </c>
      <c r="K196" s="3">
        <v>122.932</v>
      </c>
      <c r="L196" s="3">
        <v>3.3000000000000002E-2</v>
      </c>
      <c r="M196" s="3">
        <v>11.9123</v>
      </c>
      <c r="N196" s="53">
        <f t="shared" si="0"/>
        <v>330</v>
      </c>
      <c r="O196" s="3">
        <v>2621.5430000000001</v>
      </c>
      <c r="P196" s="3">
        <v>0.246</v>
      </c>
      <c r="Q196" s="3">
        <v>88.087699999999998</v>
      </c>
      <c r="R196" s="53">
        <f t="shared" si="1"/>
        <v>2460</v>
      </c>
      <c r="S196" s="3"/>
      <c r="T196" s="12"/>
      <c r="U196" s="3"/>
      <c r="V196" s="3"/>
      <c r="W196" s="3"/>
      <c r="X196" s="3"/>
      <c r="Y196" s="3"/>
      <c r="Z196" s="3"/>
      <c r="AA196" s="3"/>
      <c r="AB196" s="3"/>
    </row>
    <row r="197" spans="1:28" x14ac:dyDescent="0.2">
      <c r="A197" s="3">
        <v>10212</v>
      </c>
      <c r="B197" s="11" t="str">
        <f>VLOOKUP(A197,'QAQC ID Reference Page'!A$2:G$10999,2,FALSE)</f>
        <v>OBS0920</v>
      </c>
      <c r="C197" s="30">
        <f>VLOOKUP(A197,'QAQC ID Reference Page'!A$2:G$10999,3,FALSE)</f>
        <v>44083</v>
      </c>
      <c r="D197" s="12">
        <f>VLOOKUP(A197,'QAQC ID Reference Page'!A$2:G$10999,4,FALSE)</f>
        <v>0.34861111111111109</v>
      </c>
      <c r="E197" s="3">
        <f>VLOOKUP(A197,'QAQC ID Reference Page'!A$2:G$10999,5,FALSE)</f>
        <v>1015</v>
      </c>
      <c r="F197" s="3" t="str">
        <f>VLOOKUP(A197,'QAQC ID Reference Page'!A$2:G$10999,6,FALSE)</f>
        <v>DR</v>
      </c>
      <c r="G197" s="3" t="str">
        <f>VLOOKUP(A197,'QAQC ID Reference Page'!A$2:G$10999,7,FALSE)</f>
        <v>S</v>
      </c>
      <c r="H197" s="3">
        <v>10212</v>
      </c>
      <c r="I197" s="55">
        <v>0.1</v>
      </c>
      <c r="J197" s="3">
        <v>0</v>
      </c>
      <c r="K197" s="3">
        <v>109.511</v>
      </c>
      <c r="L197" s="3">
        <v>0.03</v>
      </c>
      <c r="M197" s="3">
        <v>12.045400000000001</v>
      </c>
      <c r="N197" s="53">
        <f t="shared" si="0"/>
        <v>300</v>
      </c>
      <c r="O197" s="3">
        <v>2309.5619999999999</v>
      </c>
      <c r="P197" s="3">
        <v>0.22</v>
      </c>
      <c r="Q197" s="3">
        <v>87.954599999999999</v>
      </c>
      <c r="R197" s="53">
        <f t="shared" si="1"/>
        <v>2199.9999999999995</v>
      </c>
      <c r="S197" s="3"/>
      <c r="T197" s="12"/>
      <c r="U197" s="3"/>
      <c r="V197" s="3"/>
      <c r="W197" s="3"/>
      <c r="X197" s="3"/>
      <c r="Y197" s="3"/>
      <c r="Z197" s="3"/>
      <c r="AA197" s="3"/>
      <c r="AB197" s="3"/>
    </row>
    <row r="198" spans="1:28" x14ac:dyDescent="0.2">
      <c r="A198" s="3">
        <v>10201</v>
      </c>
      <c r="B198" s="11" t="str">
        <f>VLOOKUP(A198,'QAQC ID Reference Page'!A$2:G$10999,2,FALSE)</f>
        <v>OBS0920</v>
      </c>
      <c r="C198" s="30">
        <f>VLOOKUP(A198,'QAQC ID Reference Page'!A$2:G$10999,3,FALSE)</f>
        <v>44083</v>
      </c>
      <c r="D198" s="12">
        <f>VLOOKUP(A198,'QAQC ID Reference Page'!A$2:G$10999,4,FALSE)</f>
        <v>0.38263888888888886</v>
      </c>
      <c r="E198" s="3">
        <f>VLOOKUP(A198,'QAQC ID Reference Page'!A$2:G$10999,5,FALSE)</f>
        <v>1020</v>
      </c>
      <c r="F198" s="3" t="str">
        <f>VLOOKUP(A198,'QAQC ID Reference Page'!A$2:G$10999,6,FALSE)</f>
        <v>MR</v>
      </c>
      <c r="G198" s="3" t="str">
        <f>VLOOKUP(A198,'QAQC ID Reference Page'!A$2:G$10999,7,FALSE)</f>
        <v>S</v>
      </c>
      <c r="H198" s="3">
        <v>10201</v>
      </c>
      <c r="I198" s="55">
        <v>0.1</v>
      </c>
      <c r="J198" s="3">
        <v>0</v>
      </c>
      <c r="K198" s="3">
        <v>79.447000000000003</v>
      </c>
      <c r="L198" s="3">
        <v>2.3E-2</v>
      </c>
      <c r="M198" s="3">
        <v>11.8362</v>
      </c>
      <c r="N198" s="53">
        <f t="shared" si="0"/>
        <v>229.99999999999997</v>
      </c>
      <c r="O198" s="3">
        <v>1729.8820000000001</v>
      </c>
      <c r="P198" s="3">
        <v>0.17199999999999999</v>
      </c>
      <c r="Q198" s="3">
        <v>88.163799999999995</v>
      </c>
      <c r="R198" s="53">
        <f t="shared" si="1"/>
        <v>1719.9999999999998</v>
      </c>
      <c r="S198" s="3"/>
      <c r="T198" s="12"/>
      <c r="U198" s="3"/>
      <c r="V198" s="3"/>
      <c r="W198" s="3"/>
      <c r="X198" s="3"/>
      <c r="Y198" s="3"/>
      <c r="Z198" s="3"/>
      <c r="AA198" s="3"/>
      <c r="AB198" s="3"/>
    </row>
    <row r="199" spans="1:28" x14ac:dyDescent="0.2">
      <c r="A199" s="3">
        <v>10202</v>
      </c>
      <c r="B199" s="11" t="str">
        <f>VLOOKUP(A199,'QAQC ID Reference Page'!A$2:G$10999,2,FALSE)</f>
        <v>OBS0920</v>
      </c>
      <c r="C199" s="30">
        <f>VLOOKUP(A199,'QAQC ID Reference Page'!A$2:G$10999,3,FALSE)</f>
        <v>44083</v>
      </c>
      <c r="D199" s="12">
        <f>VLOOKUP(A199,'QAQC ID Reference Page'!A$2:G$10999,4,FALSE)</f>
        <v>0.38263888888888886</v>
      </c>
      <c r="E199" s="3">
        <f>VLOOKUP(A199,'QAQC ID Reference Page'!A$2:G$10999,5,FALSE)</f>
        <v>1007</v>
      </c>
      <c r="F199" s="3" t="str">
        <f>VLOOKUP(A199,'QAQC ID Reference Page'!A$2:G$10999,6,FALSE)</f>
        <v>MR</v>
      </c>
      <c r="G199" s="3" t="str">
        <f>VLOOKUP(A199,'QAQC ID Reference Page'!A$2:G$10999,7,FALSE)</f>
        <v>B</v>
      </c>
      <c r="H199" s="3">
        <v>10202</v>
      </c>
      <c r="I199" s="55">
        <v>0.1</v>
      </c>
      <c r="J199" s="3">
        <v>0</v>
      </c>
      <c r="K199" s="3">
        <v>38.741999999999997</v>
      </c>
      <c r="L199" s="3">
        <v>1.2999999999999999E-2</v>
      </c>
      <c r="M199" s="3">
        <v>7.5717999999999996</v>
      </c>
      <c r="N199" s="53">
        <f t="shared" si="0"/>
        <v>129.99999999999997</v>
      </c>
      <c r="O199" s="3">
        <v>1643.777</v>
      </c>
      <c r="P199" s="3">
        <v>0.16500000000000001</v>
      </c>
      <c r="Q199" s="3">
        <v>92.428200000000004</v>
      </c>
      <c r="R199" s="53">
        <f t="shared" si="1"/>
        <v>1650</v>
      </c>
      <c r="S199" s="3"/>
      <c r="T199" s="12"/>
      <c r="U199" s="3"/>
      <c r="V199" s="3"/>
      <c r="W199" s="3"/>
      <c r="X199" s="3"/>
      <c r="Y199" s="3"/>
      <c r="Z199" s="3"/>
      <c r="AA199" s="3"/>
      <c r="AB199" s="3"/>
    </row>
    <row r="200" spans="1:28" x14ac:dyDescent="0.2">
      <c r="A200" s="3">
        <v>10209</v>
      </c>
      <c r="B200" s="11" t="str">
        <f>VLOOKUP(A200,'QAQC ID Reference Page'!A$2:G$10999,2,FALSE)</f>
        <v>OBS0920</v>
      </c>
      <c r="C200" s="30">
        <f>VLOOKUP(A200,'QAQC ID Reference Page'!A$2:G$10999,3,FALSE)</f>
        <v>44083</v>
      </c>
      <c r="D200" s="12">
        <f>VLOOKUP(A200,'QAQC ID Reference Page'!A$2:G$10999,4,FALSE)</f>
        <v>0.39513888888888887</v>
      </c>
      <c r="E200" s="3">
        <f>VLOOKUP(A200,'QAQC ID Reference Page'!A$2:G$10999,5,FALSE)</f>
        <v>1028</v>
      </c>
      <c r="F200" s="3" t="str">
        <f>VLOOKUP(A200,'QAQC ID Reference Page'!A$2:G$10999,6,FALSE)</f>
        <v>TR</v>
      </c>
      <c r="G200" s="3" t="str">
        <f>VLOOKUP(A200,'QAQC ID Reference Page'!A$2:G$10999,7,FALSE)</f>
        <v>S</v>
      </c>
      <c r="H200" s="3">
        <v>10209</v>
      </c>
      <c r="I200" s="55">
        <v>0.1</v>
      </c>
      <c r="J200" s="3">
        <v>0</v>
      </c>
      <c r="K200" s="3">
        <v>79.945999999999998</v>
      </c>
      <c r="L200" s="3">
        <v>2.3E-2</v>
      </c>
      <c r="M200" s="3">
        <v>10.7569</v>
      </c>
      <c r="N200" s="53">
        <f t="shared" si="0"/>
        <v>229.99999999999997</v>
      </c>
      <c r="O200" s="3">
        <v>1977.066</v>
      </c>
      <c r="P200" s="3">
        <v>0.192</v>
      </c>
      <c r="Q200" s="3">
        <v>89.243099999999998</v>
      </c>
      <c r="R200" s="53">
        <f t="shared" si="1"/>
        <v>1920</v>
      </c>
      <c r="S200" s="3"/>
      <c r="T200" s="12"/>
      <c r="U200" s="3"/>
      <c r="V200" s="3"/>
      <c r="W200" s="3"/>
      <c r="X200" s="3"/>
      <c r="Y200" s="3"/>
      <c r="Z200" s="3"/>
      <c r="AA200" s="3"/>
      <c r="AB200" s="3"/>
    </row>
    <row r="201" spans="1:28" x14ac:dyDescent="0.2">
      <c r="A201" s="3">
        <v>10207</v>
      </c>
      <c r="B201" s="11" t="str">
        <f>VLOOKUP(A201,'QAQC ID Reference Page'!A$2:G$10999,2,FALSE)</f>
        <v>OBS0920</v>
      </c>
      <c r="C201" s="30">
        <f>VLOOKUP(A201,'QAQC ID Reference Page'!A$2:G$10999,3,FALSE)</f>
        <v>44083</v>
      </c>
      <c r="D201" s="12">
        <f>VLOOKUP(A201,'QAQC ID Reference Page'!A$2:G$10999,4,FALSE)</f>
        <v>0.40833333333333333</v>
      </c>
      <c r="E201" s="3">
        <f>VLOOKUP(A201,'QAQC ID Reference Page'!A$2:G$10999,5,FALSE)</f>
        <v>1043</v>
      </c>
      <c r="F201" s="3" t="str">
        <f>VLOOKUP(A201,'QAQC ID Reference Page'!A$2:G$10999,6,FALSE)</f>
        <v>TR-UP</v>
      </c>
      <c r="G201" s="3" t="str">
        <f>VLOOKUP(A201,'QAQC ID Reference Page'!A$2:G$10999,7,FALSE)</f>
        <v>B</v>
      </c>
      <c r="H201" s="3">
        <v>10207</v>
      </c>
      <c r="I201" s="55">
        <v>0.1</v>
      </c>
      <c r="J201" s="3">
        <v>0</v>
      </c>
      <c r="K201" s="3">
        <v>62.817999999999998</v>
      </c>
      <c r="L201" s="3">
        <v>1.9E-2</v>
      </c>
      <c r="M201" s="3">
        <v>10.8728</v>
      </c>
      <c r="N201" s="53">
        <f t="shared" si="0"/>
        <v>189.99999999999997</v>
      </c>
      <c r="O201" s="3">
        <v>1551.124</v>
      </c>
      <c r="P201" s="3">
        <v>0.157</v>
      </c>
      <c r="Q201" s="3">
        <v>89.127200000000002</v>
      </c>
      <c r="R201" s="53">
        <f t="shared" si="1"/>
        <v>1569.9999999999998</v>
      </c>
      <c r="S201" s="3"/>
      <c r="T201" s="12"/>
      <c r="U201" s="3"/>
      <c r="V201" s="3"/>
      <c r="W201" s="3"/>
      <c r="X201" s="3"/>
      <c r="Y201" s="3"/>
      <c r="Z201" s="3"/>
      <c r="AA201" s="3"/>
      <c r="AB201" s="3"/>
    </row>
    <row r="202" spans="1:28" x14ac:dyDescent="0.2">
      <c r="A202" s="3">
        <v>10213</v>
      </c>
      <c r="B202" s="11" t="str">
        <f>VLOOKUP(A202,'QAQC ID Reference Page'!A$2:G$10999,2,FALSE)</f>
        <v>OBS0920</v>
      </c>
      <c r="C202" s="30">
        <f>VLOOKUP(A202,'QAQC ID Reference Page'!A$2:G$10999,3,FALSE)</f>
        <v>44083</v>
      </c>
      <c r="D202" s="12">
        <f>VLOOKUP(A202,'QAQC ID Reference Page'!A$2:G$10999,4,FALSE)</f>
        <v>0.40833333333333333</v>
      </c>
      <c r="E202" s="3">
        <f>VLOOKUP(A202,'QAQC ID Reference Page'!A$2:G$10999,5,FALSE)</f>
        <v>1037</v>
      </c>
      <c r="F202" s="3" t="str">
        <f>VLOOKUP(A202,'QAQC ID Reference Page'!A$2:G$10999,6,FALSE)</f>
        <v>TR-UP</v>
      </c>
      <c r="G202" s="3" t="str">
        <f>VLOOKUP(A202,'QAQC ID Reference Page'!A$2:G$10999,7,FALSE)</f>
        <v>S</v>
      </c>
      <c r="H202" s="3">
        <v>10213</v>
      </c>
      <c r="I202" s="55">
        <v>0.1</v>
      </c>
      <c r="J202" s="3">
        <v>0</v>
      </c>
      <c r="K202" s="3">
        <v>79.754000000000005</v>
      </c>
      <c r="L202" s="3">
        <v>2.3E-2</v>
      </c>
      <c r="M202" s="3">
        <v>12.1021</v>
      </c>
      <c r="N202" s="53">
        <f t="shared" si="0"/>
        <v>229.99999999999997</v>
      </c>
      <c r="O202" s="3">
        <v>1684.5419999999999</v>
      </c>
      <c r="P202" s="3">
        <v>0.16800000000000001</v>
      </c>
      <c r="Q202" s="3">
        <v>87.897900000000007</v>
      </c>
      <c r="R202" s="53">
        <f t="shared" si="1"/>
        <v>1680</v>
      </c>
      <c r="S202" s="3"/>
      <c r="T202" s="12"/>
      <c r="U202" s="3"/>
      <c r="V202" s="3"/>
      <c r="W202" s="3"/>
      <c r="X202" s="3"/>
      <c r="Y202" s="3"/>
      <c r="Z202" s="3"/>
      <c r="AA202" s="3"/>
      <c r="AB202" s="3"/>
    </row>
    <row r="203" spans="1:28" x14ac:dyDescent="0.2">
      <c r="A203" s="3">
        <v>10216</v>
      </c>
      <c r="B203" s="11" t="str">
        <f>VLOOKUP(A203,'QAQC ID Reference Page'!A$2:G$10999,2,FALSE)</f>
        <v>OBS0920</v>
      </c>
      <c r="C203" s="30">
        <f>VLOOKUP(A203,'QAQC ID Reference Page'!A$2:G$10999,3,FALSE)</f>
        <v>44083</v>
      </c>
      <c r="D203" s="12">
        <f>VLOOKUP(A203,'QAQC ID Reference Page'!A$2:G$10999,4,FALSE)</f>
        <v>0.41944444444444445</v>
      </c>
      <c r="E203" s="3">
        <f>VLOOKUP(A203,'QAQC ID Reference Page'!A$2:G$10999,5,FALSE)</f>
        <v>1006</v>
      </c>
      <c r="F203" s="3" t="str">
        <f>VLOOKUP(A203,'QAQC ID Reference Page'!A$2:G$10999,6,FALSE)</f>
        <v>AR</v>
      </c>
      <c r="G203" s="3" t="str">
        <f>VLOOKUP(A203,'QAQC ID Reference Page'!A$2:G$10999,7,FALSE)</f>
        <v>S</v>
      </c>
      <c r="H203" s="3">
        <v>10216</v>
      </c>
      <c r="I203" s="55">
        <v>0.1</v>
      </c>
      <c r="J203" s="3">
        <v>0</v>
      </c>
      <c r="K203" s="3">
        <v>69.471999999999994</v>
      </c>
      <c r="L203" s="3">
        <v>2.1000000000000001E-2</v>
      </c>
      <c r="M203" s="3">
        <v>11.6999</v>
      </c>
      <c r="N203" s="53">
        <f t="shared" si="0"/>
        <v>210</v>
      </c>
      <c r="O203" s="3">
        <v>1543.3779999999999</v>
      </c>
      <c r="P203" s="3">
        <v>0.156</v>
      </c>
      <c r="Q203" s="3">
        <v>88.3001</v>
      </c>
      <c r="R203" s="53">
        <f t="shared" si="1"/>
        <v>1559.9999999999998</v>
      </c>
      <c r="S203" s="3"/>
      <c r="T203" s="12"/>
      <c r="U203" s="3"/>
      <c r="V203" s="3"/>
      <c r="W203" s="3"/>
      <c r="X203" s="3"/>
      <c r="Y203" s="3"/>
      <c r="Z203" s="3"/>
      <c r="AA203" s="3"/>
      <c r="AB203" s="3"/>
    </row>
    <row r="204" spans="1:28" x14ac:dyDescent="0.2">
      <c r="A204" s="3">
        <v>10219</v>
      </c>
      <c r="B204" s="11" t="str">
        <f>VLOOKUP(A204,'QAQC ID Reference Page'!A$2:G$10999,2,FALSE)</f>
        <v>OBS0920</v>
      </c>
      <c r="C204" s="30">
        <f>VLOOKUP(A204,'QAQC ID Reference Page'!A$2:G$10999,3,FALSE)</f>
        <v>44083</v>
      </c>
      <c r="D204" s="12">
        <f>VLOOKUP(A204,'QAQC ID Reference Page'!A$2:G$10999,4,FALSE)</f>
        <v>0.42916666666666664</v>
      </c>
      <c r="E204" s="3">
        <f>VLOOKUP(A204,'QAQC ID Reference Page'!A$2:G$10999,5,FALSE)</f>
        <v>1031</v>
      </c>
      <c r="F204" s="3" t="str">
        <f>VLOOKUP(A204,'QAQC ID Reference Page'!A$2:G$10999,6,FALSE)</f>
        <v>BR</v>
      </c>
      <c r="G204" s="3" t="str">
        <f>VLOOKUP(A204,'QAQC ID Reference Page'!A$2:G$10999,7,FALSE)</f>
        <v>S</v>
      </c>
      <c r="H204" s="3">
        <v>10219</v>
      </c>
      <c r="I204" s="55">
        <v>0.1</v>
      </c>
      <c r="J204" s="3">
        <v>0</v>
      </c>
      <c r="K204" s="3">
        <v>76.665999999999997</v>
      </c>
      <c r="L204" s="3">
        <v>2.1999999999999999E-2</v>
      </c>
      <c r="M204" s="3">
        <v>11.375500000000001</v>
      </c>
      <c r="N204" s="53">
        <f t="shared" si="0"/>
        <v>219.99999999999997</v>
      </c>
      <c r="O204" s="3">
        <v>1763.579</v>
      </c>
      <c r="P204" s="3">
        <v>0.17399999999999999</v>
      </c>
      <c r="Q204" s="3">
        <v>88.624499999999998</v>
      </c>
      <c r="R204" s="53">
        <f t="shared" si="1"/>
        <v>1739.9999999999998</v>
      </c>
      <c r="S204" s="3"/>
      <c r="T204" s="12"/>
      <c r="U204" s="3"/>
      <c r="V204" s="3"/>
      <c r="W204" s="3"/>
      <c r="X204" s="3"/>
      <c r="Y204" s="3"/>
      <c r="Z204" s="3"/>
      <c r="AA204" s="3"/>
      <c r="AB204" s="3"/>
    </row>
    <row r="205" spans="1:28" x14ac:dyDescent="0.2">
      <c r="A205" s="3">
        <v>10211</v>
      </c>
      <c r="B205" s="11" t="str">
        <f>VLOOKUP(A205,'QAQC ID Reference Page'!A$2:G$10999,2,FALSE)</f>
        <v>OBS0920</v>
      </c>
      <c r="C205" s="30">
        <f>VLOOKUP(A205,'QAQC ID Reference Page'!A$2:G$10999,3,FALSE)</f>
        <v>44083</v>
      </c>
      <c r="D205" s="12">
        <f>VLOOKUP(A205,'QAQC ID Reference Page'!A$2:G$10999,4,FALSE)</f>
        <v>0.45347222222222222</v>
      </c>
      <c r="E205" s="3">
        <f>VLOOKUP(A205,'QAQC ID Reference Page'!A$2:G$10999,5,FALSE)</f>
        <v>1026</v>
      </c>
      <c r="F205" s="3" t="str">
        <f>VLOOKUP(A205,'QAQC ID Reference Page'!A$2:G$10999,6,FALSE)</f>
        <v>I7C</v>
      </c>
      <c r="G205" s="3" t="str">
        <f>VLOOKUP(A205,'QAQC ID Reference Page'!A$2:G$10999,7,FALSE)</f>
        <v>B</v>
      </c>
      <c r="H205" s="3">
        <v>10211</v>
      </c>
      <c r="I205" s="55">
        <v>0.05</v>
      </c>
      <c r="J205" s="3">
        <v>0</v>
      </c>
      <c r="K205" s="3">
        <v>31.356000000000002</v>
      </c>
      <c r="L205" s="3">
        <v>1.2E-2</v>
      </c>
      <c r="M205" s="3">
        <v>8.1425000000000001</v>
      </c>
      <c r="N205" s="53">
        <f t="shared" si="0"/>
        <v>240</v>
      </c>
      <c r="O205" s="3">
        <v>1255.1020000000001</v>
      </c>
      <c r="P205" s="3">
        <v>0.13200000000000001</v>
      </c>
      <c r="Q205" s="3">
        <v>91.857500000000002</v>
      </c>
      <c r="R205" s="53">
        <f t="shared" si="1"/>
        <v>2640</v>
      </c>
      <c r="S205" s="3"/>
      <c r="T205" s="12"/>
      <c r="U205" s="3"/>
      <c r="V205" s="3"/>
      <c r="W205" s="3"/>
      <c r="X205" s="3"/>
      <c r="Y205" s="3"/>
      <c r="Z205" s="3"/>
      <c r="AA205" s="3"/>
      <c r="AB205" s="3"/>
    </row>
    <row r="206" spans="1:28" x14ac:dyDescent="0.2">
      <c r="A206" s="3">
        <v>10215</v>
      </c>
      <c r="B206" s="11" t="str">
        <f>VLOOKUP(A206,'QAQC ID Reference Page'!A$2:G$10999,2,FALSE)</f>
        <v>OBS0920</v>
      </c>
      <c r="C206" s="30">
        <f>VLOOKUP(A206,'QAQC ID Reference Page'!A$2:G$10999,3,FALSE)</f>
        <v>44083</v>
      </c>
      <c r="D206" s="12">
        <f>VLOOKUP(A206,'QAQC ID Reference Page'!A$2:G$10999,4,FALSE)</f>
        <v>0.45347222222222222</v>
      </c>
      <c r="E206" s="3">
        <f>VLOOKUP(A206,'QAQC ID Reference Page'!A$2:G$10999,5,FALSE)</f>
        <v>1045</v>
      </c>
      <c r="F206" s="3" t="str">
        <f>VLOOKUP(A206,'QAQC ID Reference Page'!A$2:G$10999,6,FALSE)</f>
        <v>I7C</v>
      </c>
      <c r="G206" s="3" t="str">
        <f>VLOOKUP(A206,'QAQC ID Reference Page'!A$2:G$10999,7,FALSE)</f>
        <v>S</v>
      </c>
      <c r="H206" s="3">
        <v>10215</v>
      </c>
      <c r="I206" s="55">
        <v>0.1</v>
      </c>
      <c r="J206" s="3">
        <v>0</v>
      </c>
      <c r="K206" s="3">
        <v>77.305000000000007</v>
      </c>
      <c r="L206" s="3">
        <v>2.3E-2</v>
      </c>
      <c r="M206" s="3">
        <v>11.050800000000001</v>
      </c>
      <c r="N206" s="53">
        <f t="shared" si="0"/>
        <v>229.99999999999997</v>
      </c>
      <c r="O206" s="3">
        <v>1847.943</v>
      </c>
      <c r="P206" s="3">
        <v>0.18099999999999999</v>
      </c>
      <c r="Q206" s="3">
        <v>88.949200000000005</v>
      </c>
      <c r="R206" s="53">
        <f t="shared" si="1"/>
        <v>1809.9999999999998</v>
      </c>
      <c r="S206" s="3"/>
      <c r="T206" s="12"/>
      <c r="U206" s="3"/>
      <c r="V206" s="3"/>
      <c r="W206" s="3"/>
      <c r="X206" s="3"/>
      <c r="Y206" s="3"/>
      <c r="Z206" s="3"/>
      <c r="AA206" s="3"/>
      <c r="AB206" s="3"/>
    </row>
    <row r="207" spans="1:28" x14ac:dyDescent="0.2">
      <c r="A207" s="3">
        <v>10210</v>
      </c>
      <c r="B207" s="11" t="str">
        <f>VLOOKUP(A207,'QAQC ID Reference Page'!A$2:G$10999,2,FALSE)</f>
        <v>OBS0920</v>
      </c>
      <c r="C207" s="30">
        <f>VLOOKUP(A207,'QAQC ID Reference Page'!A$2:G$10999,3,FALSE)</f>
        <v>44083</v>
      </c>
      <c r="D207" s="12">
        <f>VLOOKUP(A207,'QAQC ID Reference Page'!A$2:G$10999,4,FALSE)</f>
        <v>0.47152777777777777</v>
      </c>
      <c r="E207" s="3">
        <f>VLOOKUP(A207,'QAQC ID Reference Page'!A$2:G$10999,5,FALSE)</f>
        <v>1019</v>
      </c>
      <c r="F207" s="3" t="str">
        <f>VLOOKUP(A207,'QAQC ID Reference Page'!A$2:G$10999,6,FALSE)</f>
        <v>I9</v>
      </c>
      <c r="G207" s="3" t="str">
        <f>VLOOKUP(A207,'QAQC ID Reference Page'!A$2:G$10999,7,FALSE)</f>
        <v>S</v>
      </c>
      <c r="H207" s="3">
        <v>10210</v>
      </c>
      <c r="I207" s="55">
        <v>0.1</v>
      </c>
      <c r="J207" s="3">
        <v>0</v>
      </c>
      <c r="K207" s="3">
        <v>95.344999999999999</v>
      </c>
      <c r="L207" s="3">
        <v>2.7E-2</v>
      </c>
      <c r="M207" s="3">
        <v>12.148899999999999</v>
      </c>
      <c r="N207" s="53">
        <f t="shared" si="0"/>
        <v>269.99999999999994</v>
      </c>
      <c r="O207" s="3">
        <v>1995.1110000000001</v>
      </c>
      <c r="P207" s="3">
        <v>0.19400000000000001</v>
      </c>
      <c r="Q207" s="3">
        <v>87.851100000000002</v>
      </c>
      <c r="R207" s="53">
        <f t="shared" si="1"/>
        <v>1940</v>
      </c>
      <c r="S207" s="3"/>
      <c r="T207" s="12"/>
      <c r="U207" s="3"/>
      <c r="V207" s="3"/>
      <c r="W207" s="3"/>
      <c r="X207" s="3"/>
      <c r="Y207" s="3"/>
      <c r="Z207" s="3"/>
      <c r="AA207" s="3"/>
      <c r="AB207" s="3"/>
    </row>
    <row r="208" spans="1:28" x14ac:dyDescent="0.2">
      <c r="A208" s="3">
        <v>10217</v>
      </c>
      <c r="B208" s="11" t="str">
        <f>VLOOKUP(A208,'QAQC ID Reference Page'!A$2:G$10999,2,FALSE)</f>
        <v>OBS0920</v>
      </c>
      <c r="C208" s="30">
        <f>VLOOKUP(A208,'QAQC ID Reference Page'!A$2:G$10999,3,FALSE)</f>
        <v>44083</v>
      </c>
      <c r="D208" s="12">
        <f>VLOOKUP(A208,'QAQC ID Reference Page'!A$2:G$10999,4,FALSE)</f>
        <v>0.51249999999999996</v>
      </c>
      <c r="E208" s="3">
        <f>VLOOKUP(A208,'QAQC ID Reference Page'!A$2:G$10999,5,FALSE)</f>
        <v>1029</v>
      </c>
      <c r="F208" s="3" t="str">
        <f>VLOOKUP(A208,'QAQC ID Reference Page'!A$2:G$10999,6,FALSE)</f>
        <v>G9</v>
      </c>
      <c r="G208" s="3" t="str">
        <f>VLOOKUP(A208,'QAQC ID Reference Page'!A$2:G$10999,7,FALSE)</f>
        <v>B</v>
      </c>
      <c r="H208" s="3">
        <v>10217</v>
      </c>
      <c r="I208" s="55">
        <v>0.1</v>
      </c>
      <c r="J208" s="3">
        <v>0</v>
      </c>
      <c r="K208" s="3">
        <v>72.379000000000005</v>
      </c>
      <c r="L208" s="3">
        <v>2.1000000000000001E-2</v>
      </c>
      <c r="M208" s="3">
        <v>9.4778000000000002</v>
      </c>
      <c r="N208" s="53">
        <f t="shared" si="0"/>
        <v>210</v>
      </c>
      <c r="O208" s="3">
        <v>2122.1619999999998</v>
      </c>
      <c r="P208" s="3">
        <v>0.20399999999999999</v>
      </c>
      <c r="Q208" s="3">
        <v>90.522199999999998</v>
      </c>
      <c r="R208" s="53">
        <f t="shared" si="1"/>
        <v>2039.9999999999995</v>
      </c>
      <c r="S208" s="3"/>
      <c r="T208" s="12"/>
      <c r="U208" s="3"/>
      <c r="V208" s="3"/>
      <c r="W208" s="3"/>
      <c r="X208" s="3"/>
      <c r="Y208" s="3"/>
      <c r="Z208" s="3"/>
      <c r="AA208" s="3"/>
      <c r="AB208" s="3"/>
    </row>
    <row r="209" spans="1:28" x14ac:dyDescent="0.2">
      <c r="A209" s="3">
        <v>10218</v>
      </c>
      <c r="B209" s="11" t="str">
        <f>VLOOKUP(A209,'QAQC ID Reference Page'!A$2:G$10999,2,FALSE)</f>
        <v>OBS0920</v>
      </c>
      <c r="C209" s="30">
        <f>VLOOKUP(A209,'QAQC ID Reference Page'!A$2:G$10999,3,FALSE)</f>
        <v>44083</v>
      </c>
      <c r="D209" s="12">
        <f>VLOOKUP(A209,'QAQC ID Reference Page'!A$2:G$10999,4,FALSE)</f>
        <v>0.51249999999999996</v>
      </c>
      <c r="E209" s="3">
        <f>VLOOKUP(A209,'QAQC ID Reference Page'!A$2:G$10999,5,FALSE)</f>
        <v>1041</v>
      </c>
      <c r="F209" s="3" t="str">
        <f>VLOOKUP(A209,'QAQC ID Reference Page'!A$2:G$10999,6,FALSE)</f>
        <v>G9</v>
      </c>
      <c r="G209" s="3" t="str">
        <f>VLOOKUP(A209,'QAQC ID Reference Page'!A$2:G$10999,7,FALSE)</f>
        <v>S</v>
      </c>
      <c r="H209" s="3">
        <v>10218</v>
      </c>
      <c r="I209" s="55">
        <v>0.1</v>
      </c>
      <c r="J209" s="3">
        <v>0</v>
      </c>
      <c r="K209" s="3">
        <v>80.484999999999999</v>
      </c>
      <c r="L209" s="3">
        <v>2.3E-2</v>
      </c>
      <c r="M209" s="3">
        <v>11.0413</v>
      </c>
      <c r="N209" s="53">
        <f t="shared" si="0"/>
        <v>229.99999999999997</v>
      </c>
      <c r="O209" s="3">
        <v>1922.5820000000001</v>
      </c>
      <c r="P209" s="3">
        <v>0.188</v>
      </c>
      <c r="Q209" s="3">
        <v>88.958699999999993</v>
      </c>
      <c r="R209" s="53">
        <f t="shared" si="1"/>
        <v>1880</v>
      </c>
      <c r="S209" s="3"/>
      <c r="T209" s="12"/>
      <c r="U209" s="3"/>
      <c r="V209" s="3"/>
      <c r="W209" s="3"/>
      <c r="X209" s="3"/>
      <c r="Y209" s="3"/>
      <c r="Z209" s="3"/>
      <c r="AA209" s="3"/>
      <c r="AB209" s="3"/>
    </row>
    <row r="210" spans="1:28" x14ac:dyDescent="0.2">
      <c r="A210" s="3">
        <v>10208</v>
      </c>
      <c r="B210" s="11" t="str">
        <f>VLOOKUP(A210,'QAQC ID Reference Page'!A$2:G$10999,2,FALSE)</f>
        <v>OBS0920</v>
      </c>
      <c r="C210" s="30">
        <f>VLOOKUP(A210,'QAQC ID Reference Page'!A$2:G$10999,3,FALSE)</f>
        <v>44083</v>
      </c>
      <c r="D210" s="12">
        <f>VLOOKUP(A210,'QAQC ID Reference Page'!A$2:G$10999,4,FALSE)</f>
        <v>0.53819444444444442</v>
      </c>
      <c r="E210" s="3">
        <f>VLOOKUP(A210,'QAQC ID Reference Page'!A$2:G$10999,5,FALSE)</f>
        <v>1010</v>
      </c>
      <c r="F210" s="3" t="str">
        <f>VLOOKUP(A210,'QAQC ID Reference Page'!A$2:G$10999,6,FALSE)</f>
        <v>E9</v>
      </c>
      <c r="G210" s="3" t="str">
        <f>VLOOKUP(A210,'QAQC ID Reference Page'!A$2:G$10999,7,FALSE)</f>
        <v>S</v>
      </c>
      <c r="H210" s="3">
        <v>10208</v>
      </c>
      <c r="I210" s="55">
        <v>0.1</v>
      </c>
      <c r="J210" s="3">
        <v>0</v>
      </c>
      <c r="K210" s="3">
        <v>84.253</v>
      </c>
      <c r="L210" s="3">
        <v>2.4E-2</v>
      </c>
      <c r="M210" s="3">
        <v>9.9591999999999992</v>
      </c>
      <c r="N210" s="53">
        <f t="shared" si="0"/>
        <v>240</v>
      </c>
      <c r="O210" s="3">
        <v>2293.9479999999999</v>
      </c>
      <c r="P210" s="3">
        <v>0.219</v>
      </c>
      <c r="Q210" s="3">
        <v>90.040800000000004</v>
      </c>
      <c r="R210" s="53">
        <f t="shared" si="1"/>
        <v>2190</v>
      </c>
      <c r="S210" s="3"/>
      <c r="T210" s="12"/>
      <c r="U210" s="3"/>
      <c r="V210" s="3"/>
      <c r="W210" s="3"/>
      <c r="X210" s="3"/>
      <c r="Y210" s="3"/>
      <c r="Z210" s="3"/>
      <c r="AA210" s="3"/>
      <c r="AB210" s="3"/>
    </row>
    <row r="211" spans="1:28" x14ac:dyDescent="0.2">
      <c r="A211" s="3">
        <v>10214</v>
      </c>
      <c r="B211" s="11" t="str">
        <f>VLOOKUP(A211,'QAQC ID Reference Page'!A$2:G$10999,2,FALSE)</f>
        <v>OBS0920</v>
      </c>
      <c r="C211" s="30">
        <f>VLOOKUP(A211,'QAQC ID Reference Page'!A$2:G$10999,3,FALSE)</f>
        <v>44083</v>
      </c>
      <c r="D211" s="12">
        <f>VLOOKUP(A211,'QAQC ID Reference Page'!A$2:G$10999,4,FALSE)</f>
        <v>0.53819444444444442</v>
      </c>
      <c r="E211" s="3">
        <f>VLOOKUP(A211,'QAQC ID Reference Page'!A$2:G$10999,5,FALSE)</f>
        <v>1002</v>
      </c>
      <c r="F211" s="3" t="str">
        <f>VLOOKUP(A211,'QAQC ID Reference Page'!A$2:G$10999,6,FALSE)</f>
        <v>E9</v>
      </c>
      <c r="G211" s="3" t="str">
        <f>VLOOKUP(A211,'QAQC ID Reference Page'!A$2:G$10999,7,FALSE)</f>
        <v>S</v>
      </c>
      <c r="H211" s="3">
        <v>10214</v>
      </c>
      <c r="I211" s="55">
        <v>0.1</v>
      </c>
      <c r="J211" s="3">
        <v>0</v>
      </c>
      <c r="K211" s="3">
        <v>78.643000000000001</v>
      </c>
      <c r="L211" s="3">
        <v>2.3E-2</v>
      </c>
      <c r="M211" s="3">
        <v>9.7463999999999995</v>
      </c>
      <c r="N211" s="53">
        <f t="shared" si="0"/>
        <v>229.99999999999997</v>
      </c>
      <c r="O211" s="3">
        <v>2211.1179999999999</v>
      </c>
      <c r="P211" s="3">
        <v>0.21199999999999999</v>
      </c>
      <c r="Q211" s="3">
        <v>90.253600000000006</v>
      </c>
      <c r="R211" s="53">
        <f t="shared" si="1"/>
        <v>2119.9999999999995</v>
      </c>
      <c r="S211" s="3"/>
      <c r="T211" s="12"/>
      <c r="U211" s="3"/>
      <c r="V211" s="3"/>
      <c r="W211" s="3"/>
      <c r="X211" s="3"/>
      <c r="Y211" s="3"/>
      <c r="Z211" s="3"/>
      <c r="AA211" s="3"/>
      <c r="AB211" s="3"/>
    </row>
    <row r="212" spans="1:28" x14ac:dyDescent="0.2">
      <c r="A212" s="3">
        <v>10203</v>
      </c>
      <c r="B212" s="11" t="str">
        <f>VLOOKUP(A212,'QAQC ID Reference Page'!A$2:G$10999,2,FALSE)</f>
        <v>OBS0920</v>
      </c>
      <c r="C212" s="30">
        <f>VLOOKUP(A212,'QAQC ID Reference Page'!A$2:G$10999,3,FALSE)</f>
        <v>44083</v>
      </c>
      <c r="D212" s="12">
        <f>VLOOKUP(A212,'QAQC ID Reference Page'!A$2:G$10999,4,FALSE)</f>
        <v>0.56597222222222221</v>
      </c>
      <c r="E212" s="3">
        <f>VLOOKUP(A212,'QAQC ID Reference Page'!A$2:G$10999,5,FALSE)</f>
        <v>1040</v>
      </c>
      <c r="F212" s="3" t="str">
        <f>VLOOKUP(A212,'QAQC ID Reference Page'!A$2:G$10999,6,FALSE)</f>
        <v>E7C</v>
      </c>
      <c r="G212" s="3" t="str">
        <f>VLOOKUP(A212,'QAQC ID Reference Page'!A$2:G$10999,7,FALSE)</f>
        <v>B</v>
      </c>
      <c r="H212" s="3">
        <v>10203</v>
      </c>
      <c r="I212" s="55">
        <v>0.1</v>
      </c>
      <c r="J212" s="3">
        <v>0</v>
      </c>
      <c r="K212" s="3">
        <v>52.798000000000002</v>
      </c>
      <c r="L212" s="3">
        <v>1.7000000000000001E-2</v>
      </c>
      <c r="M212" s="3">
        <v>8.5213000000000001</v>
      </c>
      <c r="N212" s="53">
        <f t="shared" si="0"/>
        <v>170</v>
      </c>
      <c r="O212" s="3">
        <v>1832.482</v>
      </c>
      <c r="P212" s="3">
        <v>0.18</v>
      </c>
      <c r="Q212" s="3">
        <v>91.478700000000003</v>
      </c>
      <c r="R212" s="53">
        <f t="shared" si="1"/>
        <v>1799.9999999999998</v>
      </c>
      <c r="S212" s="3"/>
      <c r="T212" s="12"/>
      <c r="U212" s="3"/>
      <c r="V212" s="3"/>
      <c r="W212" s="3"/>
      <c r="X212" s="3"/>
      <c r="Y212" s="3"/>
      <c r="Z212" s="3"/>
      <c r="AA212" s="3"/>
      <c r="AB212" s="3"/>
    </row>
    <row r="213" spans="1:28" x14ac:dyDescent="0.2">
      <c r="A213" s="3">
        <v>10205</v>
      </c>
      <c r="B213" s="11" t="str">
        <f>VLOOKUP(A213,'QAQC ID Reference Page'!A$2:G$10999,2,FALSE)</f>
        <v>OBS0920</v>
      </c>
      <c r="C213" s="30">
        <f>VLOOKUP(A213,'QAQC ID Reference Page'!A$2:G$10999,3,FALSE)</f>
        <v>44083</v>
      </c>
      <c r="D213" s="12">
        <f>VLOOKUP(A213,'QAQC ID Reference Page'!A$2:G$10999,4,FALSE)</f>
        <v>0.56597222222222221</v>
      </c>
      <c r="E213" s="3">
        <f>VLOOKUP(A213,'QAQC ID Reference Page'!A$2:G$10999,5,FALSE)</f>
        <v>1021</v>
      </c>
      <c r="F213" s="3" t="str">
        <f>VLOOKUP(A213,'QAQC ID Reference Page'!A$2:G$10999,6,FALSE)</f>
        <v>E7C</v>
      </c>
      <c r="G213" s="3" t="str">
        <f>VLOOKUP(A213,'QAQC ID Reference Page'!A$2:G$10999,7,FALSE)</f>
        <v>S</v>
      </c>
      <c r="H213" s="3">
        <v>10205</v>
      </c>
      <c r="I213" s="55">
        <v>0.1</v>
      </c>
      <c r="J213" s="3">
        <v>0</v>
      </c>
      <c r="K213" s="3">
        <v>59.076000000000001</v>
      </c>
      <c r="L213" s="3">
        <v>1.7999999999999999E-2</v>
      </c>
      <c r="M213" s="3">
        <v>9.7790999999999997</v>
      </c>
      <c r="N213" s="53">
        <f t="shared" si="0"/>
        <v>179.99999999999997</v>
      </c>
      <c r="O213" s="3">
        <v>1691.0530000000001</v>
      </c>
      <c r="P213" s="3">
        <v>0.16800000000000001</v>
      </c>
      <c r="Q213" s="3">
        <v>90.2209</v>
      </c>
      <c r="R213" s="53">
        <f t="shared" si="1"/>
        <v>1680</v>
      </c>
      <c r="S213" s="3"/>
      <c r="T213" s="12"/>
      <c r="U213" s="3"/>
      <c r="V213" s="3"/>
      <c r="W213" s="3"/>
      <c r="X213" s="3"/>
      <c r="Y213" s="3"/>
      <c r="Z213" s="3"/>
      <c r="AA213" s="3"/>
      <c r="AB213" s="3"/>
    </row>
    <row r="214" spans="1:28" x14ac:dyDescent="0.2">
      <c r="A214" s="3">
        <v>10206</v>
      </c>
      <c r="B214" s="11" t="str">
        <f>VLOOKUP(A214,'QAQC ID Reference Page'!A$2:G$10999,2,FALSE)</f>
        <v>OBS0920</v>
      </c>
      <c r="C214" s="30">
        <f>VLOOKUP(A214,'QAQC ID Reference Page'!A$2:G$10999,3,FALSE)</f>
        <v>44083</v>
      </c>
      <c r="D214" s="12">
        <f>VLOOKUP(A214,'QAQC ID Reference Page'!A$2:G$10999,4,FALSE)</f>
        <v>0.57916666666666672</v>
      </c>
      <c r="E214" s="3">
        <f>VLOOKUP(A214,'QAQC ID Reference Page'!A$2:G$10999,5,FALSE)</f>
        <v>1014</v>
      </c>
      <c r="F214" s="3" t="str">
        <f>VLOOKUP(A214,'QAQC ID Reference Page'!A$2:G$10999,6,FALSE)</f>
        <v>E6</v>
      </c>
      <c r="G214" s="3" t="str">
        <f>VLOOKUP(A214,'QAQC ID Reference Page'!A$2:G$10999,7,FALSE)</f>
        <v>S</v>
      </c>
      <c r="H214" s="3">
        <v>10206</v>
      </c>
      <c r="I214" s="55">
        <v>9.7000000000000003E-2</v>
      </c>
      <c r="J214" s="3">
        <v>0</v>
      </c>
      <c r="K214" s="3">
        <v>115.447</v>
      </c>
      <c r="L214" s="3">
        <v>3.2000000000000001E-2</v>
      </c>
      <c r="M214" s="3">
        <v>10.870100000000001</v>
      </c>
      <c r="N214" s="53">
        <f t="shared" si="0"/>
        <v>329.89690721649487</v>
      </c>
      <c r="O214" s="3">
        <v>2768.5439999999999</v>
      </c>
      <c r="P214" s="3">
        <v>0.25800000000000001</v>
      </c>
      <c r="Q214" s="3">
        <v>89.129900000000006</v>
      </c>
      <c r="R214" s="53">
        <f t="shared" si="1"/>
        <v>2659.7938144329896</v>
      </c>
      <c r="S214" s="3"/>
      <c r="T214" s="12"/>
      <c r="U214" s="3"/>
      <c r="V214" s="3"/>
      <c r="W214" s="3"/>
      <c r="X214" s="3"/>
      <c r="Y214" s="3"/>
      <c r="Z214" s="3"/>
      <c r="AA214" s="3"/>
      <c r="AB214" s="3"/>
    </row>
    <row r="215" spans="1:28" x14ac:dyDescent="0.2">
      <c r="A215" s="3">
        <v>10204</v>
      </c>
      <c r="B215" s="11" t="str">
        <f>VLOOKUP(A215,'QAQC ID Reference Page'!A$2:G$10999,2,FALSE)</f>
        <v>OBS0920</v>
      </c>
      <c r="C215" s="30">
        <f>VLOOKUP(A215,'QAQC ID Reference Page'!A$2:G$10999,3,FALSE)</f>
        <v>44083</v>
      </c>
      <c r="D215" s="12">
        <f>VLOOKUP(A215,'QAQC ID Reference Page'!A$2:G$10999,4,FALSE)</f>
        <v>0.59652777777777777</v>
      </c>
      <c r="E215" s="3">
        <f>VLOOKUP(A215,'QAQC ID Reference Page'!A$2:G$10999,5,FALSE)</f>
        <v>1036</v>
      </c>
      <c r="F215" s="3" t="str">
        <f>VLOOKUP(A215,'QAQC ID Reference Page'!A$2:G$10999,6,FALSE)</f>
        <v>EFR</v>
      </c>
      <c r="G215" s="3" t="str">
        <f>VLOOKUP(A215,'QAQC ID Reference Page'!A$2:G$10999,7,FALSE)</f>
        <v>S</v>
      </c>
      <c r="H215" s="3">
        <v>10204</v>
      </c>
      <c r="I215" s="55">
        <v>0.1</v>
      </c>
      <c r="J215" s="3">
        <v>0</v>
      </c>
      <c r="K215" s="3">
        <v>134.96700000000001</v>
      </c>
      <c r="L215" s="3">
        <v>3.5999999999999997E-2</v>
      </c>
      <c r="M215" s="3">
        <v>11.0749</v>
      </c>
      <c r="N215" s="53">
        <f t="shared" si="0"/>
        <v>359.99999999999994</v>
      </c>
      <c r="O215" s="3">
        <v>3141.7939999999999</v>
      </c>
      <c r="P215" s="3">
        <v>0.28999999999999998</v>
      </c>
      <c r="Q215" s="3">
        <v>88.9251</v>
      </c>
      <c r="R215" s="53">
        <f t="shared" si="1"/>
        <v>2899.9999999999995</v>
      </c>
      <c r="S215" s="3"/>
      <c r="T215" s="12"/>
      <c r="U215" s="3"/>
      <c r="V215" s="3"/>
      <c r="W215" s="3"/>
      <c r="X215" s="3"/>
      <c r="Y215" s="3"/>
      <c r="Z215" s="3"/>
      <c r="AA215" s="3"/>
      <c r="AB215" s="3"/>
    </row>
    <row r="216" spans="1:28" x14ac:dyDescent="0.2">
      <c r="A216" s="3">
        <v>10410</v>
      </c>
      <c r="B216" s="11" t="str">
        <f>VLOOKUP(A216,'QAQC ID Reference Page'!A$2:G$10999,2,FALSE)</f>
        <v>OBS1120</v>
      </c>
      <c r="C216" s="30">
        <f>VLOOKUP(A216,'QAQC ID Reference Page'!A$2:G$10999,3,FALSE)</f>
        <v>44139</v>
      </c>
      <c r="D216" s="12">
        <f>VLOOKUP(A216,'QAQC ID Reference Page'!A$2:G$10999,4,FALSE)</f>
        <v>0.33263888888888887</v>
      </c>
      <c r="E216" s="3">
        <f>VLOOKUP(A216,'QAQC ID Reference Page'!A$2:G$10999,5,FALSE)</f>
        <v>1001</v>
      </c>
      <c r="F216" s="3" t="str">
        <f>VLOOKUP(A216,'QAQC ID Reference Page'!A$2:G$10999,6,FALSE)</f>
        <v>B4</v>
      </c>
      <c r="G216" s="3" t="str">
        <f>VLOOKUP(A216,'QAQC ID Reference Page'!A$2:G$10999,7,FALSE)</f>
        <v>S</v>
      </c>
      <c r="H216" s="3"/>
      <c r="I216" s="55">
        <v>0.15</v>
      </c>
      <c r="J216" s="3"/>
      <c r="K216" s="3"/>
      <c r="L216" s="3"/>
      <c r="M216" s="3"/>
      <c r="N216" s="53">
        <f t="shared" si="0"/>
        <v>0</v>
      </c>
      <c r="O216" s="3"/>
      <c r="P216" s="3"/>
      <c r="Q216" s="3"/>
      <c r="R216" s="53">
        <f t="shared" si="1"/>
        <v>0</v>
      </c>
      <c r="S216" s="3"/>
      <c r="T216" s="12"/>
      <c r="U216" s="3"/>
      <c r="V216" s="3"/>
      <c r="W216" s="3"/>
      <c r="X216" s="3"/>
      <c r="Y216" s="3"/>
      <c r="Z216" s="3"/>
      <c r="AA216" s="3"/>
      <c r="AB216" s="3"/>
    </row>
    <row r="217" spans="1:28" x14ac:dyDescent="0.2">
      <c r="A217" s="3">
        <v>10414</v>
      </c>
      <c r="B217" s="11" t="str">
        <f>VLOOKUP(A217,'QAQC ID Reference Page'!A$2:G$10999,2,FALSE)</f>
        <v>OBS1120</v>
      </c>
      <c r="C217" s="30">
        <f>VLOOKUP(A217,'QAQC ID Reference Page'!A$2:G$10999,3,FALSE)</f>
        <v>44139</v>
      </c>
      <c r="D217" s="12">
        <f>VLOOKUP(A217,'QAQC ID Reference Page'!A$2:G$10999,4,FALSE)</f>
        <v>0.36388888888888887</v>
      </c>
      <c r="E217" s="3">
        <f>VLOOKUP(A217,'QAQC ID Reference Page'!A$2:G$10999,5,FALSE)</f>
        <v>1020</v>
      </c>
      <c r="F217" s="3" t="str">
        <f>VLOOKUP(A217,'QAQC ID Reference Page'!A$2:G$10999,6,FALSE)</f>
        <v>B1</v>
      </c>
      <c r="G217" s="3" t="str">
        <f>VLOOKUP(A217,'QAQC ID Reference Page'!A$2:G$10999,7,FALSE)</f>
        <v>S</v>
      </c>
      <c r="H217" s="3"/>
      <c r="I217" s="55">
        <v>0.15</v>
      </c>
      <c r="J217" s="3"/>
      <c r="K217" s="3"/>
      <c r="L217" s="3"/>
      <c r="M217" s="3"/>
      <c r="N217" s="53">
        <f t="shared" si="0"/>
        <v>0</v>
      </c>
      <c r="O217" s="3"/>
      <c r="P217" s="3"/>
      <c r="Q217" s="3"/>
      <c r="R217" s="53">
        <f t="shared" si="1"/>
        <v>0</v>
      </c>
      <c r="S217" s="3"/>
      <c r="T217" s="12"/>
      <c r="U217" s="3"/>
      <c r="V217" s="3"/>
      <c r="W217" s="3"/>
      <c r="X217" s="3"/>
      <c r="Y217" s="3"/>
      <c r="Z217" s="3"/>
      <c r="AA217" s="3"/>
      <c r="AB217" s="3"/>
    </row>
    <row r="218" spans="1:28" x14ac:dyDescent="0.2">
      <c r="A218" s="3">
        <v>10407</v>
      </c>
      <c r="B218" s="11" t="str">
        <f>VLOOKUP(A218,'QAQC ID Reference Page'!A$2:G$10999,2,FALSE)</f>
        <v>OBS1120</v>
      </c>
      <c r="C218" s="30">
        <f>VLOOKUP(A218,'QAQC ID Reference Page'!A$2:G$10999,3,FALSE)</f>
        <v>44139</v>
      </c>
      <c r="D218" s="12">
        <f>VLOOKUP(A218,'QAQC ID Reference Page'!A$2:G$10999,4,FALSE)</f>
        <v>0.37569444444444444</v>
      </c>
      <c r="E218" s="3">
        <f>VLOOKUP(A218,'QAQC ID Reference Page'!A$2:G$10999,5,FALSE)</f>
        <v>1045</v>
      </c>
      <c r="F218" s="3" t="str">
        <f>VLOOKUP(A218,'QAQC ID Reference Page'!A$2:G$10999,6,FALSE)</f>
        <v>C1</v>
      </c>
      <c r="G218" s="3" t="str">
        <f>VLOOKUP(A218,'QAQC ID Reference Page'!A$2:G$10999,7,FALSE)</f>
        <v>B</v>
      </c>
      <c r="H218" s="3"/>
      <c r="I218" s="55">
        <v>0.15</v>
      </c>
      <c r="J218" s="3"/>
      <c r="K218" s="3"/>
      <c r="L218" s="3"/>
      <c r="M218" s="3"/>
      <c r="N218" s="53">
        <f t="shared" si="0"/>
        <v>0</v>
      </c>
      <c r="O218" s="3"/>
      <c r="P218" s="3"/>
      <c r="Q218" s="3"/>
      <c r="R218" s="53">
        <f t="shared" si="1"/>
        <v>0</v>
      </c>
      <c r="S218" s="3"/>
      <c r="T218" s="12"/>
      <c r="U218" s="3"/>
      <c r="V218" s="3"/>
      <c r="W218" s="3"/>
      <c r="X218" s="3"/>
      <c r="Y218" s="3"/>
      <c r="Z218" s="3"/>
      <c r="AA218" s="3"/>
      <c r="AB218" s="3"/>
    </row>
    <row r="219" spans="1:28" x14ac:dyDescent="0.2">
      <c r="A219" s="3">
        <v>10413</v>
      </c>
      <c r="B219" s="11" t="str">
        <f>VLOOKUP(A219,'QAQC ID Reference Page'!A$2:G$10999,2,FALSE)</f>
        <v>OBS1120</v>
      </c>
      <c r="C219" s="30">
        <f>VLOOKUP(A219,'QAQC ID Reference Page'!A$2:G$10999,3,FALSE)</f>
        <v>44139</v>
      </c>
      <c r="D219" s="12">
        <f>VLOOKUP(A219,'QAQC ID Reference Page'!A$2:G$10999,4,FALSE)</f>
        <v>0.37569444444444444</v>
      </c>
      <c r="E219" s="3">
        <f>VLOOKUP(A219,'QAQC ID Reference Page'!A$2:G$10999,5,FALSE)</f>
        <v>1015</v>
      </c>
      <c r="F219" s="3" t="str">
        <f>VLOOKUP(A219,'QAQC ID Reference Page'!A$2:G$10999,6,FALSE)</f>
        <v>C1</v>
      </c>
      <c r="G219" s="3" t="str">
        <f>VLOOKUP(A219,'QAQC ID Reference Page'!A$2:G$10999,7,FALSE)</f>
        <v>S</v>
      </c>
      <c r="H219" s="3"/>
      <c r="I219" s="55">
        <v>0.15</v>
      </c>
      <c r="J219" s="3"/>
      <c r="K219" s="3"/>
      <c r="L219" s="3"/>
      <c r="M219" s="3"/>
      <c r="N219" s="53">
        <f t="shared" si="0"/>
        <v>0</v>
      </c>
      <c r="O219" s="3"/>
      <c r="P219" s="3"/>
      <c r="Q219" s="3"/>
      <c r="R219" s="53">
        <f t="shared" si="1"/>
        <v>0</v>
      </c>
      <c r="S219" s="3"/>
      <c r="T219" s="12"/>
      <c r="U219" s="3"/>
      <c r="V219" s="3"/>
      <c r="W219" s="3"/>
      <c r="X219" s="3"/>
      <c r="Y219" s="3"/>
      <c r="Z219" s="3"/>
      <c r="AA219" s="3"/>
      <c r="AB219" s="3"/>
    </row>
    <row r="220" spans="1:28" x14ac:dyDescent="0.2">
      <c r="A220" s="3">
        <v>10416</v>
      </c>
      <c r="B220" s="11" t="str">
        <f>VLOOKUP(A220,'QAQC ID Reference Page'!A$2:G$10999,2,FALSE)</f>
        <v>OBS1120</v>
      </c>
      <c r="C220" s="30">
        <f>VLOOKUP(A220,'QAQC ID Reference Page'!A$2:G$10999,3,FALSE)</f>
        <v>44139</v>
      </c>
      <c r="D220" s="12">
        <f>VLOOKUP(A220,'QAQC ID Reference Page'!A$2:G$10999,4,FALSE)</f>
        <v>0.38680555555555557</v>
      </c>
      <c r="E220" s="3">
        <f>VLOOKUP(A220,'QAQC ID Reference Page'!A$2:G$10999,5,FALSE)</f>
        <v>1012</v>
      </c>
      <c r="F220" s="3" t="str">
        <f>VLOOKUP(A220,'QAQC ID Reference Page'!A$2:G$10999,6,FALSE)</f>
        <v>D1</v>
      </c>
      <c r="G220" s="3" t="str">
        <f>VLOOKUP(A220,'QAQC ID Reference Page'!A$2:G$10999,7,FALSE)</f>
        <v>S</v>
      </c>
      <c r="H220" s="3"/>
      <c r="I220" s="55">
        <v>0.15</v>
      </c>
      <c r="J220" s="3"/>
      <c r="K220" s="3"/>
      <c r="L220" s="3"/>
      <c r="M220" s="3"/>
      <c r="N220" s="53">
        <f t="shared" si="0"/>
        <v>0</v>
      </c>
      <c r="O220" s="3"/>
      <c r="P220" s="3"/>
      <c r="Q220" s="3"/>
      <c r="R220" s="53">
        <f t="shared" si="1"/>
        <v>0</v>
      </c>
      <c r="S220" s="3"/>
      <c r="T220" s="12"/>
      <c r="U220" s="3"/>
      <c r="V220" s="3"/>
      <c r="W220" s="3"/>
      <c r="X220" s="3"/>
      <c r="Y220" s="3"/>
      <c r="Z220" s="3"/>
      <c r="AA220" s="3"/>
      <c r="AB220" s="3"/>
    </row>
    <row r="221" spans="1:28" x14ac:dyDescent="0.2">
      <c r="A221" s="3">
        <v>10406</v>
      </c>
      <c r="B221" s="11" t="str">
        <f>VLOOKUP(A221,'QAQC ID Reference Page'!A$2:G$10999,2,FALSE)</f>
        <v>OBS1120</v>
      </c>
      <c r="C221" s="30">
        <f>VLOOKUP(A221,'QAQC ID Reference Page'!A$2:G$10999,3,FALSE)</f>
        <v>44139</v>
      </c>
      <c r="D221" s="12">
        <f>VLOOKUP(A221,'QAQC ID Reference Page'!A$2:G$10999,4,FALSE)</f>
        <v>0.39652777777777776</v>
      </c>
      <c r="E221" s="3">
        <f>VLOOKUP(A221,'QAQC ID Reference Page'!A$2:G$10999,5,FALSE)</f>
        <v>1029</v>
      </c>
      <c r="F221" s="3" t="str">
        <f>VLOOKUP(A221,'QAQC ID Reference Page'!A$2:G$10999,6,FALSE)</f>
        <v>E1</v>
      </c>
      <c r="G221" s="3" t="str">
        <f>VLOOKUP(A221,'QAQC ID Reference Page'!A$2:G$10999,7,FALSE)</f>
        <v>S</v>
      </c>
      <c r="H221" s="3"/>
      <c r="I221" s="55">
        <v>0.15</v>
      </c>
      <c r="J221" s="3"/>
      <c r="K221" s="3"/>
      <c r="L221" s="3"/>
      <c r="M221" s="3"/>
      <c r="N221" s="53">
        <f t="shared" si="0"/>
        <v>0</v>
      </c>
      <c r="O221" s="3"/>
      <c r="P221" s="3"/>
      <c r="Q221" s="3"/>
      <c r="R221" s="53">
        <f t="shared" si="1"/>
        <v>0</v>
      </c>
      <c r="S221" s="3"/>
      <c r="T221" s="12"/>
      <c r="U221" s="3"/>
      <c r="V221" s="3"/>
      <c r="W221" s="3"/>
      <c r="X221" s="3"/>
      <c r="Y221" s="3"/>
      <c r="Z221" s="3"/>
      <c r="AA221" s="3"/>
      <c r="AB221" s="3"/>
    </row>
    <row r="222" spans="1:28" x14ac:dyDescent="0.2">
      <c r="A222" s="3">
        <v>10401</v>
      </c>
      <c r="B222" s="11" t="str">
        <f>VLOOKUP(A222,'QAQC ID Reference Page'!A$2:G$10999,2,FALSE)</f>
        <v>OBS1120</v>
      </c>
      <c r="C222" s="30">
        <f>VLOOKUP(A222,'QAQC ID Reference Page'!A$2:G$10999,3,FALSE)</f>
        <v>44139</v>
      </c>
      <c r="D222" s="12">
        <f>VLOOKUP(A222,'QAQC ID Reference Page'!A$2:G$10999,4,FALSE)</f>
        <v>0.42638888888888887</v>
      </c>
      <c r="E222" s="3">
        <f>VLOOKUP(A222,'QAQC ID Reference Page'!A$2:G$10999,5,FALSE)</f>
        <v>1035</v>
      </c>
      <c r="F222" s="3" t="str">
        <f>VLOOKUP(A222,'QAQC ID Reference Page'!A$2:G$10999,6,FALSE)</f>
        <v>BLB</v>
      </c>
      <c r="G222" s="3" t="str">
        <f>VLOOKUP(A222,'QAQC ID Reference Page'!A$2:G$10999,7,FALSE)</f>
        <v>S</v>
      </c>
      <c r="H222" s="3"/>
      <c r="I222" s="55">
        <v>0.15</v>
      </c>
      <c r="J222" s="3"/>
      <c r="K222" s="3"/>
      <c r="L222" s="3"/>
      <c r="M222" s="3"/>
      <c r="N222" s="53">
        <f t="shared" si="0"/>
        <v>0</v>
      </c>
      <c r="O222" s="3"/>
      <c r="P222" s="3"/>
      <c r="Q222" s="3"/>
      <c r="R222" s="53">
        <f t="shared" si="1"/>
        <v>0</v>
      </c>
      <c r="S222" s="3"/>
      <c r="T222" s="12"/>
      <c r="U222" s="3"/>
      <c r="V222" s="3"/>
      <c r="W222" s="3"/>
      <c r="X222" s="3"/>
      <c r="Y222" s="3"/>
      <c r="Z222" s="3"/>
      <c r="AA222" s="3"/>
      <c r="AB222" s="3"/>
    </row>
    <row r="223" spans="1:28" x14ac:dyDescent="0.2">
      <c r="A223" s="3">
        <v>10411</v>
      </c>
      <c r="B223" s="11" t="str">
        <f>VLOOKUP(A223,'QAQC ID Reference Page'!A$2:G$10999,2,FALSE)</f>
        <v>OBS1120</v>
      </c>
      <c r="C223" s="30">
        <f>VLOOKUP(A223,'QAQC ID Reference Page'!A$2:G$10999,3,FALSE)</f>
        <v>44139</v>
      </c>
      <c r="D223" s="12">
        <f>VLOOKUP(A223,'QAQC ID Reference Page'!A$2:G$10999,4,FALSE)</f>
        <v>0.44722222222222224</v>
      </c>
      <c r="E223" s="3">
        <f>VLOOKUP(A223,'QAQC ID Reference Page'!A$2:G$10999,5,FALSE)</f>
        <v>1007</v>
      </c>
      <c r="F223" s="3" t="str">
        <f>VLOOKUP(A223,'QAQC ID Reference Page'!A$2:G$10999,6,FALSE)</f>
        <v>WFR</v>
      </c>
      <c r="G223" s="3" t="str">
        <f>VLOOKUP(A223,'QAQC ID Reference Page'!A$2:G$10999,7,FALSE)</f>
        <v>S</v>
      </c>
      <c r="H223" s="3"/>
      <c r="I223" s="55">
        <v>0.15</v>
      </c>
      <c r="J223" s="3"/>
      <c r="K223" s="3"/>
      <c r="L223" s="3"/>
      <c r="M223" s="3"/>
      <c r="N223" s="53">
        <f t="shared" si="0"/>
        <v>0</v>
      </c>
      <c r="O223" s="3"/>
      <c r="P223" s="3"/>
      <c r="Q223" s="3"/>
      <c r="R223" s="53">
        <f t="shared" si="1"/>
        <v>0</v>
      </c>
      <c r="S223" s="3"/>
      <c r="T223" s="12"/>
      <c r="U223" s="3"/>
      <c r="V223" s="3"/>
      <c r="W223" s="3"/>
      <c r="X223" s="3"/>
      <c r="Y223" s="3"/>
      <c r="Z223" s="3"/>
      <c r="AA223" s="3"/>
      <c r="AB223" s="3"/>
    </row>
    <row r="224" spans="1:28" x14ac:dyDescent="0.2">
      <c r="A224" s="3">
        <v>10408</v>
      </c>
      <c r="B224" s="11" t="str">
        <f>VLOOKUP(A224,'QAQC ID Reference Page'!A$2:G$10999,2,FALSE)</f>
        <v>OBS1120</v>
      </c>
      <c r="C224" s="30">
        <f>VLOOKUP(A224,'QAQC ID Reference Page'!A$2:G$10999,3,FALSE)</f>
        <v>44139</v>
      </c>
      <c r="D224" s="12">
        <f>VLOOKUP(A224,'QAQC ID Reference Page'!A$2:G$10999,4,FALSE)</f>
        <v>0.45555555555555555</v>
      </c>
      <c r="E224" s="3">
        <f>VLOOKUP(A224,'QAQC ID Reference Page'!A$2:G$10999,5,FALSE)</f>
        <v>1017</v>
      </c>
      <c r="F224" s="3" t="str">
        <f>VLOOKUP(A224,'QAQC ID Reference Page'!A$2:G$10999,6,FALSE)</f>
        <v>C4</v>
      </c>
      <c r="G224" s="3" t="str">
        <f>VLOOKUP(A224,'QAQC ID Reference Page'!A$2:G$10999,7,FALSE)</f>
        <v>S</v>
      </c>
      <c r="H224" s="3"/>
      <c r="I224" s="55">
        <v>0.1</v>
      </c>
      <c r="J224" s="3"/>
      <c r="K224" s="3"/>
      <c r="L224" s="3"/>
      <c r="M224" s="3"/>
      <c r="N224" s="53">
        <f t="shared" si="0"/>
        <v>0</v>
      </c>
      <c r="O224" s="3"/>
      <c r="P224" s="3"/>
      <c r="Q224" s="3"/>
      <c r="R224" s="53">
        <f t="shared" si="1"/>
        <v>0</v>
      </c>
      <c r="S224" s="3"/>
      <c r="T224" s="12"/>
      <c r="U224" s="3"/>
      <c r="V224" s="3"/>
      <c r="W224" s="3"/>
      <c r="X224" s="3"/>
      <c r="Y224" s="3"/>
      <c r="Z224" s="3"/>
      <c r="AA224" s="3"/>
      <c r="AB224" s="3"/>
    </row>
    <row r="225" spans="1:28" x14ac:dyDescent="0.2">
      <c r="A225" s="3">
        <v>10419</v>
      </c>
      <c r="B225" s="11" t="str">
        <f>VLOOKUP(A225,'QAQC ID Reference Page'!A$2:G$10999,2,FALSE)</f>
        <v>OBS1120</v>
      </c>
      <c r="C225" s="30">
        <f>VLOOKUP(A225,'QAQC ID Reference Page'!A$2:G$10999,3,FALSE)</f>
        <v>44139</v>
      </c>
      <c r="D225" s="12">
        <f>VLOOKUP(A225,'QAQC ID Reference Page'!A$2:G$10999,4,FALSE)</f>
        <v>0.45555555555555555</v>
      </c>
      <c r="E225" s="3">
        <f>VLOOKUP(A225,'QAQC ID Reference Page'!A$2:G$10999,5,FALSE)</f>
        <v>1037</v>
      </c>
      <c r="F225" s="3" t="str">
        <f>VLOOKUP(A225,'QAQC ID Reference Page'!A$2:G$10999,6,FALSE)</f>
        <v>C4</v>
      </c>
      <c r="G225" s="3" t="str">
        <f>VLOOKUP(A225,'QAQC ID Reference Page'!A$2:G$10999,7,FALSE)</f>
        <v>B</v>
      </c>
      <c r="H225" s="3"/>
      <c r="I225" s="55">
        <v>0.1</v>
      </c>
      <c r="J225" s="3"/>
      <c r="K225" s="3"/>
      <c r="L225" s="3"/>
      <c r="M225" s="3"/>
      <c r="N225" s="53">
        <f t="shared" si="0"/>
        <v>0</v>
      </c>
      <c r="O225" s="3"/>
      <c r="P225" s="3"/>
      <c r="Q225" s="3"/>
      <c r="R225" s="53">
        <f t="shared" si="1"/>
        <v>0</v>
      </c>
      <c r="S225" s="3"/>
      <c r="T225" s="12"/>
      <c r="U225" s="3"/>
      <c r="V225" s="3"/>
      <c r="W225" s="3"/>
      <c r="X225" s="3"/>
      <c r="Y225" s="3"/>
      <c r="Z225" s="3"/>
      <c r="AA225" s="3"/>
      <c r="AB225" s="3"/>
    </row>
    <row r="226" spans="1:28" x14ac:dyDescent="0.2">
      <c r="A226" s="3">
        <v>10405</v>
      </c>
      <c r="B226" s="11" t="str">
        <f>VLOOKUP(A226,'QAQC ID Reference Page'!A$2:G$10999,2,FALSE)</f>
        <v>OBS1120</v>
      </c>
      <c r="C226" s="30">
        <f>VLOOKUP(A226,'QAQC ID Reference Page'!A$2:G$10999,3,FALSE)</f>
        <v>44139</v>
      </c>
      <c r="D226" s="12">
        <f>VLOOKUP(A226,'QAQC ID Reference Page'!A$2:G$10999,4,FALSE)</f>
        <v>0.46736111111111112</v>
      </c>
      <c r="E226" s="3">
        <f>VLOOKUP(A226,'QAQC ID Reference Page'!A$2:G$10999,5,FALSE)</f>
        <v>1009</v>
      </c>
      <c r="F226" s="3" t="str">
        <f>VLOOKUP(A226,'QAQC ID Reference Page'!A$2:G$10999,6,FALSE)</f>
        <v>C5-1</v>
      </c>
      <c r="G226" s="3" t="str">
        <f>VLOOKUP(A226,'QAQC ID Reference Page'!A$2:G$10999,7,FALSE)</f>
        <v>S</v>
      </c>
      <c r="H226" s="3"/>
      <c r="I226" s="55">
        <v>0.1</v>
      </c>
      <c r="J226" s="3"/>
      <c r="K226" s="3"/>
      <c r="L226" s="3"/>
      <c r="M226" s="3"/>
      <c r="N226" s="53">
        <f t="shared" si="0"/>
        <v>0</v>
      </c>
      <c r="O226" s="3"/>
      <c r="P226" s="3"/>
      <c r="Q226" s="3"/>
      <c r="R226" s="53">
        <f t="shared" si="1"/>
        <v>0</v>
      </c>
      <c r="S226" s="3"/>
      <c r="T226" s="12"/>
      <c r="U226" s="3"/>
      <c r="V226" s="3"/>
      <c r="W226" s="3"/>
      <c r="X226" s="3"/>
      <c r="Y226" s="3"/>
      <c r="Z226" s="3"/>
      <c r="AA226" s="3"/>
      <c r="AB226" s="3"/>
    </row>
    <row r="227" spans="1:28" x14ac:dyDescent="0.2">
      <c r="A227" s="3">
        <v>10404</v>
      </c>
      <c r="B227" s="11" t="str">
        <f>VLOOKUP(A227,'QAQC ID Reference Page'!A$2:G$10999,2,FALSE)</f>
        <v>OBS1120</v>
      </c>
      <c r="C227" s="30">
        <f>VLOOKUP(A227,'QAQC ID Reference Page'!A$2:G$10999,3,FALSE)</f>
        <v>44139</v>
      </c>
      <c r="D227" s="12">
        <f>VLOOKUP(A227,'QAQC ID Reference Page'!A$2:G$10999,4,FALSE)</f>
        <v>0.49652777777777779</v>
      </c>
      <c r="E227" s="3">
        <f>VLOOKUP(A227,'QAQC ID Reference Page'!A$2:G$10999,5,FALSE)</f>
        <v>1039</v>
      </c>
      <c r="F227" s="3" t="str">
        <f>VLOOKUP(A227,'QAQC ID Reference Page'!A$2:G$10999,6,FALSE)</f>
        <v>C7C</v>
      </c>
      <c r="G227" s="3" t="str">
        <f>VLOOKUP(A227,'QAQC ID Reference Page'!A$2:G$10999,7,FALSE)</f>
        <v>B</v>
      </c>
      <c r="H227" s="3"/>
      <c r="I227" s="55">
        <v>0.1</v>
      </c>
      <c r="J227" s="3"/>
      <c r="K227" s="3"/>
      <c r="L227" s="3"/>
      <c r="M227" s="3"/>
      <c r="N227" s="53">
        <f t="shared" si="0"/>
        <v>0</v>
      </c>
      <c r="O227" s="3"/>
      <c r="P227" s="3"/>
      <c r="Q227" s="3"/>
      <c r="R227" s="53">
        <f t="shared" si="1"/>
        <v>0</v>
      </c>
      <c r="S227" s="3"/>
      <c r="T227" s="12"/>
      <c r="U227" s="3"/>
      <c r="V227" s="3"/>
      <c r="W227" s="3"/>
      <c r="X227" s="3"/>
      <c r="Y227" s="3"/>
      <c r="Z227" s="3"/>
      <c r="AA227" s="3"/>
      <c r="AB227" s="3"/>
    </row>
    <row r="228" spans="1:28" x14ac:dyDescent="0.2">
      <c r="A228" s="3">
        <v>10415</v>
      </c>
      <c r="B228" s="11" t="str">
        <f>VLOOKUP(A228,'QAQC ID Reference Page'!A$2:G$10999,2,FALSE)</f>
        <v>OBS1120</v>
      </c>
      <c r="C228" s="30">
        <f>VLOOKUP(A228,'QAQC ID Reference Page'!A$2:G$10999,3,FALSE)</f>
        <v>44139</v>
      </c>
      <c r="D228" s="12">
        <f>VLOOKUP(A228,'QAQC ID Reference Page'!A$2:G$10999,4,FALSE)</f>
        <v>0.49652777777777779</v>
      </c>
      <c r="E228" s="3">
        <f>VLOOKUP(A228,'QAQC ID Reference Page'!A$2:G$10999,5,FALSE)</f>
        <v>1033</v>
      </c>
      <c r="F228" s="3" t="str">
        <f>VLOOKUP(A228,'QAQC ID Reference Page'!A$2:G$10999,6,FALSE)</f>
        <v>C7C</v>
      </c>
      <c r="G228" s="3" t="str">
        <f>VLOOKUP(A228,'QAQC ID Reference Page'!A$2:G$10999,7,FALSE)</f>
        <v>S</v>
      </c>
      <c r="H228" s="3"/>
      <c r="I228" s="55">
        <v>0.1</v>
      </c>
      <c r="J228" s="3"/>
      <c r="K228" s="3"/>
      <c r="L228" s="3"/>
      <c r="M228" s="3"/>
      <c r="N228" s="53">
        <f t="shared" si="0"/>
        <v>0</v>
      </c>
      <c r="O228" s="3"/>
      <c r="P228" s="3"/>
      <c r="Q228" s="3"/>
      <c r="R228" s="53">
        <f t="shared" si="1"/>
        <v>0</v>
      </c>
      <c r="S228" s="3"/>
      <c r="T228" s="12"/>
      <c r="U228" s="3"/>
      <c r="V228" s="3"/>
      <c r="W228" s="3"/>
      <c r="X228" s="3"/>
      <c r="Y228" s="3"/>
      <c r="Z228" s="3"/>
      <c r="AA228" s="3"/>
      <c r="AB228" s="3"/>
    </row>
    <row r="229" spans="1:28" x14ac:dyDescent="0.2">
      <c r="A229" s="3">
        <v>10402</v>
      </c>
      <c r="B229" s="11" t="str">
        <f>VLOOKUP(A229,'QAQC ID Reference Page'!A$2:G$10999,2,FALSE)</f>
        <v>OBS1120</v>
      </c>
      <c r="C229" s="30">
        <f>VLOOKUP(A229,'QAQC ID Reference Page'!A$2:G$10999,3,FALSE)</f>
        <v>44139</v>
      </c>
      <c r="D229" s="12">
        <f>VLOOKUP(A229,'QAQC ID Reference Page'!A$2:G$10999,4,FALSE)</f>
        <v>0.52638888888888891</v>
      </c>
      <c r="E229" s="3">
        <f>VLOOKUP(A229,'QAQC ID Reference Page'!A$2:G$10999,5,FALSE)</f>
        <v>1022</v>
      </c>
      <c r="F229" s="3" t="str">
        <f>VLOOKUP(A229,'QAQC ID Reference Page'!A$2:G$10999,6,FALSE)</f>
        <v>C9</v>
      </c>
      <c r="G229" s="3" t="str">
        <f>VLOOKUP(A229,'QAQC ID Reference Page'!A$2:G$10999,7,FALSE)</f>
        <v>S</v>
      </c>
      <c r="H229" s="3"/>
      <c r="I229" s="55">
        <v>0.15</v>
      </c>
      <c r="J229" s="3"/>
      <c r="K229" s="3"/>
      <c r="L229" s="3"/>
      <c r="M229" s="3"/>
      <c r="N229" s="53">
        <f t="shared" si="0"/>
        <v>0</v>
      </c>
      <c r="O229" s="3"/>
      <c r="P229" s="3"/>
      <c r="Q229" s="3"/>
      <c r="R229" s="53">
        <f t="shared" si="1"/>
        <v>0</v>
      </c>
      <c r="S229" s="3"/>
      <c r="T229" s="12"/>
      <c r="U229" s="3"/>
      <c r="V229" s="3"/>
      <c r="W229" s="3"/>
      <c r="X229" s="3"/>
      <c r="Y229" s="3"/>
      <c r="Z229" s="3"/>
      <c r="AA229" s="3"/>
      <c r="AB229" s="3"/>
    </row>
    <row r="230" spans="1:28" x14ac:dyDescent="0.2">
      <c r="A230" s="3">
        <v>10403</v>
      </c>
      <c r="B230" s="11" t="str">
        <f>VLOOKUP(A230,'QAQC ID Reference Page'!A$2:G$10999,2,FALSE)</f>
        <v>OBS1120</v>
      </c>
      <c r="C230" s="30">
        <f>VLOOKUP(A230,'QAQC ID Reference Page'!A$2:G$10999,3,FALSE)</f>
        <v>44139</v>
      </c>
      <c r="D230" s="12">
        <f>VLOOKUP(A230,'QAQC ID Reference Page'!A$2:G$10999,4,FALSE)</f>
        <v>0.52638888888888891</v>
      </c>
      <c r="E230" s="3">
        <f>VLOOKUP(A230,'QAQC ID Reference Page'!A$2:G$10999,5,FALSE)</f>
        <v>1034</v>
      </c>
      <c r="F230" s="3" t="str">
        <f>VLOOKUP(A230,'QAQC ID Reference Page'!A$2:G$10999,6,FALSE)</f>
        <v>C9</v>
      </c>
      <c r="G230" s="3" t="str">
        <f>VLOOKUP(A230,'QAQC ID Reference Page'!A$2:G$10999,7,FALSE)</f>
        <v>B</v>
      </c>
      <c r="H230" s="3"/>
      <c r="I230" s="55">
        <v>0.1</v>
      </c>
      <c r="J230" s="3"/>
      <c r="K230" s="3"/>
      <c r="L230" s="3"/>
      <c r="M230" s="3"/>
      <c r="N230" s="53">
        <f t="shared" si="0"/>
        <v>0</v>
      </c>
      <c r="O230" s="3"/>
      <c r="P230" s="3"/>
      <c r="Q230" s="3"/>
      <c r="R230" s="53">
        <f t="shared" si="1"/>
        <v>0</v>
      </c>
      <c r="S230" s="3"/>
      <c r="T230" s="12"/>
      <c r="U230" s="3"/>
      <c r="V230" s="3"/>
      <c r="W230" s="3"/>
      <c r="X230" s="3"/>
      <c r="Y230" s="3"/>
      <c r="Z230" s="3"/>
      <c r="AA230" s="3"/>
      <c r="AB230" s="3"/>
    </row>
    <row r="231" spans="1:28" x14ac:dyDescent="0.2">
      <c r="A231" s="3">
        <v>10418</v>
      </c>
      <c r="B231" s="11" t="str">
        <f>VLOOKUP(A231,'QAQC ID Reference Page'!A$2:G$10999,2,FALSE)</f>
        <v>OBS1120</v>
      </c>
      <c r="C231" s="30">
        <f>VLOOKUP(A231,'QAQC ID Reference Page'!A$2:G$10999,3,FALSE)</f>
        <v>44139</v>
      </c>
      <c r="D231" s="12">
        <f>VLOOKUP(A231,'QAQC ID Reference Page'!A$2:G$10999,4,FALSE)</f>
        <v>0.56180555555555556</v>
      </c>
      <c r="E231" s="3">
        <f>VLOOKUP(A231,'QAQC ID Reference Page'!A$2:G$10999,5,FALSE)</f>
        <v>1030</v>
      </c>
      <c r="F231" s="3" t="str">
        <f>VLOOKUP(A231,'QAQC ID Reference Page'!A$2:G$10999,6,FALSE)</f>
        <v>WB</v>
      </c>
      <c r="G231" s="3" t="str">
        <f>VLOOKUP(A231,'QAQC ID Reference Page'!A$2:G$10999,7,FALSE)</f>
        <v>B</v>
      </c>
      <c r="H231" s="3"/>
      <c r="I231" s="55">
        <v>0.05</v>
      </c>
      <c r="J231" s="3"/>
      <c r="K231" s="3"/>
      <c r="L231" s="3"/>
      <c r="M231" s="3"/>
      <c r="N231" s="53">
        <f t="shared" si="0"/>
        <v>0</v>
      </c>
      <c r="O231" s="3"/>
      <c r="P231" s="3"/>
      <c r="Q231" s="3"/>
      <c r="R231" s="53">
        <f t="shared" si="1"/>
        <v>0</v>
      </c>
      <c r="S231" s="3"/>
      <c r="T231" s="12"/>
      <c r="U231" s="3"/>
      <c r="V231" s="3"/>
      <c r="W231" s="3"/>
      <c r="X231" s="3"/>
      <c r="Y231" s="3"/>
      <c r="Z231" s="3"/>
      <c r="AA231" s="3"/>
      <c r="AB231" s="3"/>
    </row>
    <row r="232" spans="1:28" x14ac:dyDescent="0.2">
      <c r="A232" s="3">
        <v>10421</v>
      </c>
      <c r="B232" s="11" t="str">
        <f>VLOOKUP(A232,'QAQC ID Reference Page'!A$2:G$10999,2,FALSE)</f>
        <v>OBS1120</v>
      </c>
      <c r="C232" s="30">
        <f>VLOOKUP(A232,'QAQC ID Reference Page'!A$2:G$10999,3,FALSE)</f>
        <v>44139</v>
      </c>
      <c r="D232" s="12">
        <f>VLOOKUP(A232,'QAQC ID Reference Page'!A$2:G$10999,4,FALSE)</f>
        <v>0.56180555555555556</v>
      </c>
      <c r="E232" s="3">
        <f>VLOOKUP(A232,'QAQC ID Reference Page'!A$2:G$10999,5,FALSE)</f>
        <v>1038</v>
      </c>
      <c r="F232" s="3" t="str">
        <f>VLOOKUP(A232,'QAQC ID Reference Page'!A$2:G$10999,6,FALSE)</f>
        <v>WB</v>
      </c>
      <c r="G232" s="3" t="str">
        <f>VLOOKUP(A232,'QAQC ID Reference Page'!A$2:G$10999,7,FALSE)</f>
        <v>S</v>
      </c>
      <c r="H232" s="3"/>
      <c r="I232" s="55">
        <v>0.1</v>
      </c>
      <c r="J232" s="3"/>
      <c r="K232" s="3"/>
      <c r="L232" s="3"/>
      <c r="M232" s="3"/>
      <c r="N232" s="53">
        <f t="shared" si="0"/>
        <v>0</v>
      </c>
      <c r="O232" s="3"/>
      <c r="P232" s="3"/>
      <c r="Q232" s="3"/>
      <c r="R232" s="53">
        <f t="shared" si="1"/>
        <v>0</v>
      </c>
      <c r="S232" s="3"/>
      <c r="T232" s="12"/>
      <c r="U232" s="3"/>
      <c r="V232" s="3"/>
      <c r="W232" s="3"/>
      <c r="X232" s="3"/>
      <c r="Y232" s="3"/>
      <c r="Z232" s="3"/>
      <c r="AA232" s="3"/>
      <c r="AB232" s="3"/>
    </row>
    <row r="233" spans="1:28" x14ac:dyDescent="0.2">
      <c r="A233" s="3">
        <v>10412</v>
      </c>
      <c r="B233" s="11" t="str">
        <f>VLOOKUP(A233,'QAQC ID Reference Page'!A$2:G$10999,2,FALSE)</f>
        <v>OBS1120</v>
      </c>
      <c r="C233" s="30">
        <f>VLOOKUP(A233,'QAQC ID Reference Page'!A$2:G$10999,3,FALSE)</f>
        <v>44139</v>
      </c>
      <c r="D233" s="12">
        <f>VLOOKUP(A233,'QAQC ID Reference Page'!A$2:G$10999,4,FALSE)</f>
        <v>0.57847222222222228</v>
      </c>
      <c r="E233" s="3">
        <f>VLOOKUP(A233,'QAQC ID Reference Page'!A$2:G$10999,5,FALSE)</f>
        <v>1014</v>
      </c>
      <c r="F233" s="3" t="str">
        <f>VLOOKUP(A233,'QAQC ID Reference Page'!A$2:G$10999,6,FALSE)</f>
        <v>BSR</v>
      </c>
      <c r="G233" s="3" t="str">
        <f>VLOOKUP(A233,'QAQC ID Reference Page'!A$2:G$10999,7,FALSE)</f>
        <v>S</v>
      </c>
      <c r="H233" s="3"/>
      <c r="I233" s="55">
        <v>0.1</v>
      </c>
      <c r="J233" s="3"/>
      <c r="K233" s="3"/>
      <c r="L233" s="3"/>
      <c r="M233" s="3"/>
      <c r="N233" s="53">
        <f t="shared" si="0"/>
        <v>0</v>
      </c>
      <c r="O233" s="3"/>
      <c r="P233" s="3"/>
      <c r="Q233" s="3"/>
      <c r="R233" s="53">
        <f t="shared" si="1"/>
        <v>0</v>
      </c>
      <c r="S233" s="3"/>
      <c r="T233" s="12"/>
      <c r="U233" s="3"/>
      <c r="V233" s="3"/>
      <c r="W233" s="3"/>
      <c r="X233" s="3"/>
      <c r="Y233" s="3"/>
      <c r="Z233" s="3"/>
      <c r="AA233" s="3"/>
      <c r="AB233" s="3"/>
    </row>
    <row r="234" spans="1:28" x14ac:dyDescent="0.2">
      <c r="A234" s="3">
        <v>10409</v>
      </c>
      <c r="B234" s="11" t="str">
        <f>VLOOKUP(A234,'QAQC ID Reference Page'!A$2:G$10999,2,FALSE)</f>
        <v>OBS1120</v>
      </c>
      <c r="C234" s="30">
        <f>VLOOKUP(A234,'QAQC ID Reference Page'!A$2:G$10999,3,FALSE)</f>
        <v>44139</v>
      </c>
      <c r="D234" s="12">
        <f>VLOOKUP(A234,'QAQC ID Reference Page'!A$2:G$10999,4,FALSE)</f>
        <v>0.59166666666666667</v>
      </c>
      <c r="E234" s="3">
        <f>VLOOKUP(A234,'QAQC ID Reference Page'!A$2:G$10999,5,FALSE)</f>
        <v>1004</v>
      </c>
      <c r="F234" s="3" t="str">
        <f>VLOOKUP(A234,'QAQC ID Reference Page'!A$2:G$10999,6,FALSE)</f>
        <v>B11</v>
      </c>
      <c r="G234" s="3" t="str">
        <f>VLOOKUP(A234,'QAQC ID Reference Page'!A$2:G$10999,7,FALSE)</f>
        <v>S</v>
      </c>
      <c r="H234" s="3"/>
      <c r="I234" s="55">
        <v>0.1</v>
      </c>
      <c r="J234" s="3"/>
      <c r="K234" s="3"/>
      <c r="L234" s="3"/>
      <c r="M234" s="3"/>
      <c r="N234" s="53">
        <f t="shared" si="0"/>
        <v>0</v>
      </c>
      <c r="O234" s="3"/>
      <c r="P234" s="3"/>
      <c r="Q234" s="3"/>
      <c r="R234" s="53">
        <f t="shared" si="1"/>
        <v>0</v>
      </c>
      <c r="S234" s="3"/>
      <c r="T234" s="12"/>
      <c r="U234" s="3"/>
      <c r="V234" s="3"/>
      <c r="W234" s="3"/>
      <c r="X234" s="3"/>
      <c r="Y234" s="3"/>
      <c r="Z234" s="3"/>
      <c r="AA234" s="3"/>
      <c r="AB234" s="3"/>
    </row>
    <row r="235" spans="1:28" x14ac:dyDescent="0.2">
      <c r="A235" s="3">
        <v>10417</v>
      </c>
      <c r="B235" s="11" t="str">
        <f>VLOOKUP(A235,'QAQC ID Reference Page'!A$2:G$10999,2,FALSE)</f>
        <v>OBS1120</v>
      </c>
      <c r="C235" s="30">
        <f>VLOOKUP(A235,'QAQC ID Reference Page'!A$2:G$10999,3,FALSE)</f>
        <v>44139</v>
      </c>
      <c r="D235" s="12">
        <f>VLOOKUP(A235,'QAQC ID Reference Page'!A$2:G$10999,4,FALSE)</f>
        <v>0.61527777777777781</v>
      </c>
      <c r="E235" s="3">
        <f>VLOOKUP(A235,'QAQC ID Reference Page'!A$2:G$10999,5,FALSE)</f>
        <v>1013</v>
      </c>
      <c r="F235" s="3" t="str">
        <f>VLOOKUP(A235,'QAQC ID Reference Page'!A$2:G$10999,6,FALSE)</f>
        <v>B7C</v>
      </c>
      <c r="G235" s="3" t="str">
        <f>VLOOKUP(A235,'QAQC ID Reference Page'!A$2:G$10999,7,FALSE)</f>
        <v>B</v>
      </c>
      <c r="H235" s="3"/>
      <c r="I235" s="55">
        <v>0.1</v>
      </c>
      <c r="J235" s="3"/>
      <c r="K235" s="3"/>
      <c r="L235" s="3"/>
      <c r="M235" s="3"/>
      <c r="N235" s="53">
        <f t="shared" si="0"/>
        <v>0</v>
      </c>
      <c r="O235" s="3"/>
      <c r="P235" s="3"/>
      <c r="Q235" s="3"/>
      <c r="R235" s="53">
        <f t="shared" si="1"/>
        <v>0</v>
      </c>
      <c r="S235" s="3"/>
      <c r="T235" s="12"/>
      <c r="U235" s="3"/>
      <c r="V235" s="3"/>
      <c r="W235" s="3"/>
      <c r="X235" s="3"/>
      <c r="Y235" s="3"/>
      <c r="Z235" s="3"/>
      <c r="AA235" s="3"/>
      <c r="AB235" s="3"/>
    </row>
    <row r="236" spans="1:28" x14ac:dyDescent="0.2">
      <c r="A236" s="3">
        <v>10420</v>
      </c>
      <c r="B236" s="11" t="str">
        <f>VLOOKUP(A236,'QAQC ID Reference Page'!A$2:G$10999,2,FALSE)</f>
        <v>OBS1120</v>
      </c>
      <c r="C236" s="30">
        <f>VLOOKUP(A236,'QAQC ID Reference Page'!A$2:G$10999,3,FALSE)</f>
        <v>44139</v>
      </c>
      <c r="D236" s="12">
        <f>VLOOKUP(A236,'QAQC ID Reference Page'!A$2:G$10999,4,FALSE)</f>
        <v>0.61527777777777781</v>
      </c>
      <c r="E236" s="3">
        <f>VLOOKUP(A236,'QAQC ID Reference Page'!A$2:G$10999,5,FALSE)</f>
        <v>1005</v>
      </c>
      <c r="F236" s="3" t="str">
        <f>VLOOKUP(A236,'QAQC ID Reference Page'!A$2:G$10999,6,FALSE)</f>
        <v>B7C</v>
      </c>
      <c r="G236" s="3" t="str">
        <f>VLOOKUP(A236,'QAQC ID Reference Page'!A$2:G$10999,7,FALSE)</f>
        <v>S</v>
      </c>
      <c r="H236" s="3"/>
      <c r="I236" s="55">
        <v>0.1</v>
      </c>
      <c r="J236" s="3"/>
      <c r="K236" s="3"/>
      <c r="L236" s="3"/>
      <c r="M236" s="3"/>
      <c r="N236" s="53">
        <f t="shared" si="0"/>
        <v>0</v>
      </c>
      <c r="O236" s="3"/>
      <c r="P236" s="3"/>
      <c r="Q236" s="3"/>
      <c r="R236" s="53">
        <f t="shared" si="1"/>
        <v>0</v>
      </c>
      <c r="S236" s="3"/>
      <c r="T236" s="12"/>
      <c r="U236" s="3"/>
      <c r="V236" s="3"/>
      <c r="W236" s="3"/>
      <c r="X236" s="3"/>
      <c r="Y236" s="3"/>
      <c r="Z236" s="3"/>
      <c r="AA236" s="3"/>
      <c r="AB236" s="3"/>
    </row>
    <row r="237" spans="1:28" x14ac:dyDescent="0.2">
      <c r="A237" s="3">
        <v>10430</v>
      </c>
      <c r="B237" s="11" t="str">
        <f>VLOOKUP(A237,'QAQC ID Reference Page'!A$2:G$10999,2,FALSE)</f>
        <v>OBS1120</v>
      </c>
      <c r="C237" s="30">
        <f>VLOOKUP(A237,'QAQC ID Reference Page'!A$2:G$10999,3,FALSE)</f>
        <v>44140</v>
      </c>
      <c r="D237" s="12">
        <f>VLOOKUP(A237,'QAQC ID Reference Page'!A$2:G$10999,4,FALSE)</f>
        <v>0.30625000000000002</v>
      </c>
      <c r="E237" s="3">
        <f>VLOOKUP(A237,'QAQC ID Reference Page'!A$2:G$10999,5,FALSE)</f>
        <v>1025</v>
      </c>
      <c r="F237" s="3" t="str">
        <f>VLOOKUP(A237,'QAQC ID Reference Page'!A$2:G$10999,6,FALSE)</f>
        <v>G6</v>
      </c>
      <c r="G237" s="3" t="str">
        <f>VLOOKUP(A237,'QAQC ID Reference Page'!A$2:G$10999,7,FALSE)</f>
        <v>S</v>
      </c>
      <c r="H237" s="3" t="s">
        <v>877</v>
      </c>
      <c r="I237" s="55">
        <v>0.1</v>
      </c>
      <c r="J237" s="3">
        <v>0</v>
      </c>
      <c r="K237" s="3">
        <v>35.75</v>
      </c>
      <c r="L237" s="3">
        <v>1.0999999999999999E-2</v>
      </c>
      <c r="M237" s="3">
        <v>15.758699999999999</v>
      </c>
      <c r="N237" s="53">
        <f t="shared" si="0"/>
        <v>109.99999999999999</v>
      </c>
      <c r="O237" s="3">
        <v>588.44500000000005</v>
      </c>
      <c r="P237" s="3">
        <v>5.8999999999999997E-2</v>
      </c>
      <c r="Q237" s="3">
        <v>84.241299999999995</v>
      </c>
      <c r="R237" s="53">
        <f t="shared" si="1"/>
        <v>590</v>
      </c>
      <c r="S237" s="3"/>
      <c r="T237" s="3"/>
      <c r="U237" s="3"/>
      <c r="V237" s="3"/>
      <c r="W237" s="3"/>
      <c r="X237" s="3"/>
      <c r="Y237" s="3"/>
      <c r="Z237" s="3"/>
      <c r="AA237" s="3"/>
      <c r="AB237" s="3"/>
    </row>
    <row r="238" spans="1:28" x14ac:dyDescent="0.2">
      <c r="A238" s="3">
        <v>10434</v>
      </c>
      <c r="B238" s="11" t="str">
        <f>VLOOKUP(A238,'QAQC ID Reference Page'!A$2:G$10999,2,FALSE)</f>
        <v>OBS1120</v>
      </c>
      <c r="C238" s="30">
        <f>VLOOKUP(A238,'QAQC ID Reference Page'!A$2:G$10999,3,FALSE)</f>
        <v>44140</v>
      </c>
      <c r="D238" s="12">
        <f>VLOOKUP(A238,'QAQC ID Reference Page'!A$2:G$10999,4,FALSE)</f>
        <v>0.32916666666666666</v>
      </c>
      <c r="E238" s="3">
        <f>VLOOKUP(A238,'QAQC ID Reference Page'!A$2:G$10999,5,FALSE)</f>
        <v>1012</v>
      </c>
      <c r="F238" s="3" t="str">
        <f>VLOOKUP(A238,'QAQC ID Reference Page'!A$2:G$10999,6,FALSE)</f>
        <v>DR</v>
      </c>
      <c r="G238" s="3" t="str">
        <f>VLOOKUP(A238,'QAQC ID Reference Page'!A$2:G$10999,7,FALSE)</f>
        <v>S</v>
      </c>
      <c r="H238" s="3" t="s">
        <v>878</v>
      </c>
      <c r="I238" s="55">
        <v>0.1</v>
      </c>
      <c r="J238" s="3">
        <v>0</v>
      </c>
      <c r="K238" s="3">
        <v>27.975000000000001</v>
      </c>
      <c r="L238" s="3">
        <v>8.9999999999999993E-3</v>
      </c>
      <c r="M238" s="3">
        <v>14.4353</v>
      </c>
      <c r="N238" s="53">
        <f t="shared" si="0"/>
        <v>89.999999999999986</v>
      </c>
      <c r="O238" s="3">
        <v>522.03499999999997</v>
      </c>
      <c r="P238" s="3">
        <v>5.1999999999999998E-2</v>
      </c>
      <c r="Q238" s="3">
        <v>85.564700000000002</v>
      </c>
      <c r="R238" s="53">
        <f t="shared" si="1"/>
        <v>519.99999999999989</v>
      </c>
      <c r="S238" s="3"/>
      <c r="T238" s="3"/>
      <c r="U238" s="3"/>
      <c r="V238" s="3"/>
      <c r="W238" s="3"/>
      <c r="X238" s="3"/>
      <c r="Y238" s="3"/>
      <c r="Z238" s="3"/>
      <c r="AA238" s="3"/>
      <c r="AB238" s="3"/>
    </row>
    <row r="239" spans="1:28" x14ac:dyDescent="0.2">
      <c r="A239" s="3">
        <v>10426</v>
      </c>
      <c r="B239" s="11" t="str">
        <f>VLOOKUP(A239,'QAQC ID Reference Page'!A$2:G$10999,2,FALSE)</f>
        <v>OBS1120</v>
      </c>
      <c r="C239" s="30">
        <f>VLOOKUP(A239,'QAQC ID Reference Page'!A$2:G$10999,3,FALSE)</f>
        <v>44140</v>
      </c>
      <c r="D239" s="12">
        <f>VLOOKUP(A239,'QAQC ID Reference Page'!A$2:G$10999,4,FALSE)</f>
        <v>0.35902777777777778</v>
      </c>
      <c r="E239" s="3">
        <f>VLOOKUP(A239,'QAQC ID Reference Page'!A$2:G$10999,5,FALSE)</f>
        <v>1027</v>
      </c>
      <c r="F239" s="3" t="str">
        <f>VLOOKUP(A239,'QAQC ID Reference Page'!A$2:G$10999,6,FALSE)</f>
        <v>MR</v>
      </c>
      <c r="G239" s="3" t="str">
        <f>VLOOKUP(A239,'QAQC ID Reference Page'!A$2:G$10999,7,FALSE)</f>
        <v>B</v>
      </c>
      <c r="H239" s="3" t="s">
        <v>879</v>
      </c>
      <c r="I239" s="55">
        <v>0.1</v>
      </c>
      <c r="J239" s="3">
        <v>0</v>
      </c>
      <c r="K239" s="3">
        <v>32.85</v>
      </c>
      <c r="L239" s="3">
        <v>0.01</v>
      </c>
      <c r="M239" s="3">
        <v>13.7285</v>
      </c>
      <c r="N239" s="53">
        <f t="shared" si="0"/>
        <v>99.999999999999986</v>
      </c>
      <c r="O239" s="3">
        <v>639.67999999999995</v>
      </c>
      <c r="P239" s="3">
        <v>6.4000000000000001E-2</v>
      </c>
      <c r="Q239" s="3">
        <v>86.271500000000003</v>
      </c>
      <c r="R239" s="53">
        <f t="shared" si="1"/>
        <v>640</v>
      </c>
      <c r="S239" s="3"/>
      <c r="T239" s="3"/>
      <c r="U239" s="3"/>
      <c r="V239" s="3"/>
      <c r="W239" s="3"/>
      <c r="X239" s="3"/>
      <c r="Y239" s="3"/>
      <c r="Z239" s="3"/>
      <c r="AA239" s="3"/>
      <c r="AB239" s="3"/>
    </row>
    <row r="240" spans="1:28" x14ac:dyDescent="0.2">
      <c r="A240" s="3">
        <v>10441</v>
      </c>
      <c r="B240" s="11" t="str">
        <f>VLOOKUP(A240,'QAQC ID Reference Page'!A$2:G$10999,2,FALSE)</f>
        <v>OBS1120</v>
      </c>
      <c r="C240" s="30">
        <f>VLOOKUP(A240,'QAQC ID Reference Page'!A$2:G$10999,3,FALSE)</f>
        <v>44140</v>
      </c>
      <c r="D240" s="12">
        <f>VLOOKUP(A240,'QAQC ID Reference Page'!A$2:G$10999,4,FALSE)</f>
        <v>0.35902777777777778</v>
      </c>
      <c r="E240" s="3">
        <f>VLOOKUP(A240,'QAQC ID Reference Page'!A$2:G$10999,5,FALSE)</f>
        <v>1009</v>
      </c>
      <c r="F240" s="3" t="str">
        <f>VLOOKUP(A240,'QAQC ID Reference Page'!A$2:G$10999,6,FALSE)</f>
        <v>MR</v>
      </c>
      <c r="G240" s="3" t="str">
        <f>VLOOKUP(A240,'QAQC ID Reference Page'!A$2:G$10999,7,FALSE)</f>
        <v>S</v>
      </c>
      <c r="H240" s="3" t="s">
        <v>880</v>
      </c>
      <c r="I240" s="55">
        <v>7.0000000000000007E-2</v>
      </c>
      <c r="J240" s="3">
        <v>0</v>
      </c>
      <c r="K240" s="3">
        <v>34.826000000000001</v>
      </c>
      <c r="L240" s="3">
        <v>1.0999999999999999E-2</v>
      </c>
      <c r="M240" s="3">
        <v>12.4146</v>
      </c>
      <c r="N240" s="53">
        <f t="shared" si="0"/>
        <v>157.14285714285711</v>
      </c>
      <c r="O240" s="3">
        <v>756.98099999999999</v>
      </c>
      <c r="P240" s="3">
        <v>7.5999999999999998E-2</v>
      </c>
      <c r="Q240" s="3">
        <v>87.585400000000007</v>
      </c>
      <c r="R240" s="53">
        <f t="shared" si="1"/>
        <v>1085.7142857142856</v>
      </c>
      <c r="S240" s="3"/>
      <c r="T240" s="3"/>
      <c r="U240" s="3"/>
      <c r="V240" s="3"/>
      <c r="W240" s="3"/>
      <c r="X240" s="3"/>
      <c r="Y240" s="3"/>
      <c r="Z240" s="3"/>
      <c r="AA240" s="3"/>
      <c r="AB240" s="3"/>
    </row>
    <row r="241" spans="1:28" x14ac:dyDescent="0.2">
      <c r="A241" s="3">
        <v>10431</v>
      </c>
      <c r="B241" s="11" t="str">
        <f>VLOOKUP(A241,'QAQC ID Reference Page'!A$2:G$10999,2,FALSE)</f>
        <v>OBS1120</v>
      </c>
      <c r="C241" s="30">
        <f>VLOOKUP(A241,'QAQC ID Reference Page'!A$2:G$10999,3,FALSE)</f>
        <v>44140</v>
      </c>
      <c r="D241" s="12">
        <f>VLOOKUP(A241,'QAQC ID Reference Page'!A$2:G$10999,4,FALSE)</f>
        <v>0.37291666666666667</v>
      </c>
      <c r="E241" s="3">
        <f>VLOOKUP(A241,'QAQC ID Reference Page'!A$2:G$10999,5,FALSE)</f>
        <v>1011</v>
      </c>
      <c r="F241" s="3" t="str">
        <f>VLOOKUP(A241,'QAQC ID Reference Page'!A$2:G$10999,6,FALSE)</f>
        <v>TR</v>
      </c>
      <c r="G241" s="3" t="str">
        <f>VLOOKUP(A241,'QAQC ID Reference Page'!A$2:G$10999,7,FALSE)</f>
        <v>S</v>
      </c>
      <c r="H241" s="3" t="s">
        <v>881</v>
      </c>
      <c r="I241" s="55">
        <v>7.0000000000000007E-2</v>
      </c>
      <c r="J241" s="3">
        <v>0</v>
      </c>
      <c r="K241" s="3">
        <v>36.710999999999999</v>
      </c>
      <c r="L241" s="3">
        <v>1.0999999999999999E-2</v>
      </c>
      <c r="M241" s="3">
        <v>13.0952</v>
      </c>
      <c r="N241" s="53">
        <f t="shared" si="0"/>
        <v>157.14285714285711</v>
      </c>
      <c r="O241" s="3">
        <v>747.57600000000002</v>
      </c>
      <c r="P241" s="3">
        <v>7.4999999999999997E-2</v>
      </c>
      <c r="Q241" s="3">
        <v>86.904799999999994</v>
      </c>
      <c r="R241" s="53">
        <f t="shared" si="1"/>
        <v>1071.4285714285713</v>
      </c>
      <c r="S241" s="3"/>
      <c r="T241" s="3"/>
      <c r="U241" s="3"/>
      <c r="V241" s="3"/>
      <c r="W241" s="3"/>
      <c r="X241" s="3"/>
      <c r="Y241" s="3"/>
      <c r="Z241" s="3"/>
      <c r="AA241" s="3"/>
      <c r="AB241" s="3"/>
    </row>
    <row r="242" spans="1:28" x14ac:dyDescent="0.2">
      <c r="A242" s="3">
        <v>10425</v>
      </c>
      <c r="B242" s="11" t="str">
        <f>VLOOKUP(A242,'QAQC ID Reference Page'!A$2:G$10999,2,FALSE)</f>
        <v>OBS1120</v>
      </c>
      <c r="C242" s="30">
        <f>VLOOKUP(A242,'QAQC ID Reference Page'!A$2:G$10999,3,FALSE)</f>
        <v>44140</v>
      </c>
      <c r="D242" s="12">
        <f>VLOOKUP(A242,'QAQC ID Reference Page'!A$2:G$10999,4,FALSE)</f>
        <v>0.38750000000000001</v>
      </c>
      <c r="E242" s="3">
        <f>VLOOKUP(A242,'QAQC ID Reference Page'!A$2:G$10999,5,FALSE)</f>
        <v>1001</v>
      </c>
      <c r="F242" s="3" t="str">
        <f>VLOOKUP(A242,'QAQC ID Reference Page'!A$2:G$10999,6,FALSE)</f>
        <v>TR-UP</v>
      </c>
      <c r="G242" s="3" t="str">
        <f>VLOOKUP(A242,'QAQC ID Reference Page'!A$2:G$10999,7,FALSE)</f>
        <v>S</v>
      </c>
      <c r="H242" s="3" t="s">
        <v>882</v>
      </c>
      <c r="I242" s="55">
        <v>7.0000000000000007E-2</v>
      </c>
      <c r="J242" s="3">
        <v>0</v>
      </c>
      <c r="K242" s="3">
        <v>32.134</v>
      </c>
      <c r="L242" s="3">
        <v>0.01</v>
      </c>
      <c r="M242" s="3">
        <v>16.480499999999999</v>
      </c>
      <c r="N242" s="53">
        <f t="shared" si="0"/>
        <v>142.85714285714286</v>
      </c>
      <c r="O242" s="3">
        <v>506.28500000000003</v>
      </c>
      <c r="P242" s="3">
        <v>5.0999999999999997E-2</v>
      </c>
      <c r="Q242" s="3">
        <v>83.519499999999994</v>
      </c>
      <c r="R242" s="53">
        <f t="shared" si="1"/>
        <v>728.57142857142844</v>
      </c>
      <c r="S242" s="3"/>
      <c r="T242" s="3"/>
      <c r="U242" s="3"/>
      <c r="V242" s="3"/>
      <c r="W242" s="3"/>
      <c r="X242" s="3"/>
      <c r="Y242" s="3"/>
      <c r="Z242" s="3"/>
      <c r="AA242" s="3"/>
      <c r="AB242" s="3"/>
    </row>
    <row r="243" spans="1:28" x14ac:dyDescent="0.2">
      <c r="A243" s="3">
        <v>10428</v>
      </c>
      <c r="B243" s="11" t="str">
        <f>VLOOKUP(A243,'QAQC ID Reference Page'!A$2:G$10999,2,FALSE)</f>
        <v>OBS1120</v>
      </c>
      <c r="C243" s="30">
        <f>VLOOKUP(A243,'QAQC ID Reference Page'!A$2:G$10999,3,FALSE)</f>
        <v>44140</v>
      </c>
      <c r="D243" s="12">
        <f>VLOOKUP(A243,'QAQC ID Reference Page'!A$2:G$10999,4,FALSE)</f>
        <v>0.39861111111111114</v>
      </c>
      <c r="E243" s="3">
        <f>VLOOKUP(A243,'QAQC ID Reference Page'!A$2:G$10999,5,FALSE)</f>
        <v>1039</v>
      </c>
      <c r="F243" s="3" t="str">
        <f>VLOOKUP(A243,'QAQC ID Reference Page'!A$2:G$10999,6,FALSE)</f>
        <v>AR</v>
      </c>
      <c r="G243" s="3" t="str">
        <f>VLOOKUP(A243,'QAQC ID Reference Page'!A$2:G$10999,7,FALSE)</f>
        <v>S</v>
      </c>
      <c r="H243" s="3" t="s">
        <v>883</v>
      </c>
      <c r="I243" s="55">
        <v>7.0000000000000007E-2</v>
      </c>
      <c r="J243" s="3">
        <v>0</v>
      </c>
      <c r="K243" s="3">
        <v>33.543999999999997</v>
      </c>
      <c r="L243" s="3">
        <v>0.01</v>
      </c>
      <c r="M243" s="3">
        <v>16.222100000000001</v>
      </c>
      <c r="N243" s="53">
        <f t="shared" si="0"/>
        <v>142.85714285714286</v>
      </c>
      <c r="O243" s="3">
        <v>536.447</v>
      </c>
      <c r="P243" s="3">
        <v>5.3999999999999999E-2</v>
      </c>
      <c r="Q243" s="3">
        <v>83.777900000000002</v>
      </c>
      <c r="R243" s="53">
        <f t="shared" si="1"/>
        <v>771.42857142857133</v>
      </c>
      <c r="S243" s="3"/>
      <c r="T243" s="3"/>
      <c r="U243" s="3"/>
      <c r="V243" s="3"/>
      <c r="W243" s="3"/>
      <c r="X243" s="3"/>
      <c r="Y243" s="3"/>
      <c r="Z243" s="3"/>
      <c r="AA243" s="3"/>
      <c r="AB243" s="3"/>
    </row>
    <row r="244" spans="1:28" x14ac:dyDescent="0.2">
      <c r="A244" s="3">
        <v>10424</v>
      </c>
      <c r="B244" s="11" t="str">
        <f>VLOOKUP(A244,'QAQC ID Reference Page'!A$2:G$10999,2,FALSE)</f>
        <v>OBS1120</v>
      </c>
      <c r="C244" s="30">
        <f>VLOOKUP(A244,'QAQC ID Reference Page'!A$2:G$10999,3,FALSE)</f>
        <v>44140</v>
      </c>
      <c r="D244" s="12">
        <f>VLOOKUP(A244,'QAQC ID Reference Page'!A$2:G$10999,4,FALSE)</f>
        <v>0.41111111111111109</v>
      </c>
      <c r="E244" s="3">
        <f>VLOOKUP(A244,'QAQC ID Reference Page'!A$2:G$10999,5,FALSE)</f>
        <v>1003</v>
      </c>
      <c r="F244" s="3" t="str">
        <f>VLOOKUP(A244,'QAQC ID Reference Page'!A$2:G$10999,6,FALSE)</f>
        <v>BR</v>
      </c>
      <c r="G244" s="3" t="str">
        <f>VLOOKUP(A244,'QAQC ID Reference Page'!A$2:G$10999,7,FALSE)</f>
        <v>S</v>
      </c>
      <c r="H244" s="3" t="s">
        <v>884</v>
      </c>
      <c r="I244" s="55">
        <v>7.0000000000000007E-2</v>
      </c>
      <c r="J244" s="3">
        <v>0</v>
      </c>
      <c r="K244" s="3">
        <v>39.643000000000001</v>
      </c>
      <c r="L244" s="3">
        <v>1.2E-2</v>
      </c>
      <c r="M244" s="3">
        <v>15.2704</v>
      </c>
      <c r="N244" s="53">
        <f t="shared" si="0"/>
        <v>171.42857142857142</v>
      </c>
      <c r="O244" s="3">
        <v>671.58299999999997</v>
      </c>
      <c r="P244" s="3">
        <v>6.7000000000000004E-2</v>
      </c>
      <c r="Q244" s="3">
        <v>84.729600000000005</v>
      </c>
      <c r="R244" s="53">
        <f t="shared" si="1"/>
        <v>957.14285714285711</v>
      </c>
      <c r="S244" s="3"/>
      <c r="T244" s="3"/>
      <c r="U244" s="3"/>
      <c r="V244" s="3"/>
      <c r="W244" s="3"/>
      <c r="X244" s="3"/>
      <c r="Y244" s="3"/>
      <c r="Z244" s="3"/>
      <c r="AA244" s="3"/>
      <c r="AB244" s="3"/>
    </row>
    <row r="245" spans="1:28" x14ac:dyDescent="0.2">
      <c r="A245" s="3">
        <v>10423</v>
      </c>
      <c r="B245" s="11" t="str">
        <f>VLOOKUP(A245,'QAQC ID Reference Page'!A$2:G$10999,2,FALSE)</f>
        <v>OBS1120</v>
      </c>
      <c r="C245" s="30">
        <f>VLOOKUP(A245,'QAQC ID Reference Page'!A$2:G$10999,3,FALSE)</f>
        <v>44140</v>
      </c>
      <c r="D245" s="12">
        <f>VLOOKUP(A245,'QAQC ID Reference Page'!A$2:G$10999,4,FALSE)</f>
        <v>0.43055555555555558</v>
      </c>
      <c r="E245" s="3">
        <f>VLOOKUP(A245,'QAQC ID Reference Page'!A$2:G$10999,5,FALSE)</f>
        <v>1021</v>
      </c>
      <c r="F245" s="3" t="str">
        <f>VLOOKUP(A245,'QAQC ID Reference Page'!A$2:G$10999,6,FALSE)</f>
        <v>I9</v>
      </c>
      <c r="G245" s="3" t="str">
        <f>VLOOKUP(A245,'QAQC ID Reference Page'!A$2:G$10999,7,FALSE)</f>
        <v>S</v>
      </c>
      <c r="H245" s="3"/>
      <c r="I245" s="55">
        <v>7.0000000000000007E-2</v>
      </c>
      <c r="J245" s="3"/>
      <c r="K245" s="3"/>
      <c r="L245" s="3"/>
      <c r="M245" s="3"/>
      <c r="N245" s="53">
        <f t="shared" si="0"/>
        <v>0</v>
      </c>
      <c r="O245" s="3"/>
      <c r="P245" s="3"/>
      <c r="Q245" s="3"/>
      <c r="R245" s="53">
        <f t="shared" si="1"/>
        <v>0</v>
      </c>
      <c r="S245" s="3"/>
      <c r="T245" s="3"/>
      <c r="U245" s="3"/>
      <c r="V245" s="3"/>
      <c r="W245" s="3"/>
      <c r="X245" s="3"/>
      <c r="Y245" s="3"/>
      <c r="Z245" s="3"/>
      <c r="AA245" s="3"/>
      <c r="AB245" s="3"/>
    </row>
    <row r="246" spans="1:28" x14ac:dyDescent="0.2">
      <c r="A246" s="3">
        <v>10437</v>
      </c>
      <c r="B246" s="11" t="str">
        <f>VLOOKUP(A246,'QAQC ID Reference Page'!A$2:G$10999,2,FALSE)</f>
        <v>OBS1120</v>
      </c>
      <c r="C246" s="30">
        <f>VLOOKUP(A246,'QAQC ID Reference Page'!A$2:G$10999,3,FALSE)</f>
        <v>44140</v>
      </c>
      <c r="D246" s="12">
        <f>VLOOKUP(A246,'QAQC ID Reference Page'!A$2:G$10999,4,FALSE)</f>
        <v>0.44236111111111109</v>
      </c>
      <c r="E246" s="3">
        <f>VLOOKUP(A246,'QAQC ID Reference Page'!A$2:G$10999,5,FALSE)</f>
        <v>1019</v>
      </c>
      <c r="F246" s="3" t="str">
        <f>VLOOKUP(A246,'QAQC ID Reference Page'!A$2:G$10999,6,FALSE)</f>
        <v>I7C</v>
      </c>
      <c r="G246" s="3" t="str">
        <f>VLOOKUP(A246,'QAQC ID Reference Page'!A$2:G$10999,7,FALSE)</f>
        <v>B</v>
      </c>
      <c r="H246" s="3" t="s">
        <v>885</v>
      </c>
      <c r="I246" s="55">
        <v>0.1</v>
      </c>
      <c r="J246" s="3">
        <v>0</v>
      </c>
      <c r="K246" s="3">
        <v>153.53</v>
      </c>
      <c r="L246" s="3">
        <v>4.3999999999999997E-2</v>
      </c>
      <c r="M246" s="3">
        <v>6.3901000000000003</v>
      </c>
      <c r="N246" s="53">
        <f t="shared" si="0"/>
        <v>439.99999999999994</v>
      </c>
      <c r="O246" s="3">
        <v>6354.6570000000002</v>
      </c>
      <c r="P246" s="3">
        <v>0.65100000000000002</v>
      </c>
      <c r="Q246" s="3">
        <v>93.609899999999996</v>
      </c>
      <c r="R246" s="53">
        <f t="shared" si="1"/>
        <v>6510</v>
      </c>
      <c r="S246" s="3"/>
      <c r="T246" s="3"/>
      <c r="U246" s="3"/>
      <c r="V246" s="3"/>
      <c r="W246" s="3"/>
      <c r="X246" s="3"/>
      <c r="Y246" s="3"/>
      <c r="Z246" s="3"/>
      <c r="AA246" s="3"/>
      <c r="AB246" s="3"/>
    </row>
    <row r="247" spans="1:28" x14ac:dyDescent="0.2">
      <c r="A247" s="3">
        <v>10438</v>
      </c>
      <c r="B247" s="11" t="str">
        <f>VLOOKUP(A247,'QAQC ID Reference Page'!A$2:G$10999,2,FALSE)</f>
        <v>OBS1120</v>
      </c>
      <c r="C247" s="30">
        <f>VLOOKUP(A247,'QAQC ID Reference Page'!A$2:G$10999,3,FALSE)</f>
        <v>44140</v>
      </c>
      <c r="D247" s="12">
        <f>VLOOKUP(A247,'QAQC ID Reference Page'!A$2:G$10999,4,FALSE)</f>
        <v>0.44236111111111109</v>
      </c>
      <c r="E247" s="3">
        <f>VLOOKUP(A247,'QAQC ID Reference Page'!A$2:G$10999,5,FALSE)</f>
        <v>1017</v>
      </c>
      <c r="F247" s="3" t="str">
        <f>VLOOKUP(A247,'QAQC ID Reference Page'!A$2:G$10999,6,FALSE)</f>
        <v>I7C</v>
      </c>
      <c r="G247" s="3" t="str">
        <f>VLOOKUP(A247,'QAQC ID Reference Page'!A$2:G$10999,7,FALSE)</f>
        <v>S</v>
      </c>
      <c r="H247" s="3" t="s">
        <v>886</v>
      </c>
      <c r="I247" s="55">
        <v>0.05</v>
      </c>
      <c r="J247" s="3">
        <v>0</v>
      </c>
      <c r="K247" s="3">
        <v>19.971</v>
      </c>
      <c r="L247" s="3">
        <v>7.0000000000000001E-3</v>
      </c>
      <c r="M247" s="3">
        <v>14.551</v>
      </c>
      <c r="N247" s="53">
        <f t="shared" si="0"/>
        <v>139.99999999999997</v>
      </c>
      <c r="O247" s="3">
        <v>384.42700000000002</v>
      </c>
      <c r="P247" s="3">
        <v>3.7999999999999999E-2</v>
      </c>
      <c r="Q247" s="3">
        <v>85.448999999999998</v>
      </c>
      <c r="R247" s="53">
        <f t="shared" si="1"/>
        <v>759.99999999999989</v>
      </c>
      <c r="S247" s="3"/>
      <c r="T247" s="3"/>
      <c r="U247" s="3"/>
      <c r="V247" s="3"/>
      <c r="W247" s="3"/>
      <c r="X247" s="3"/>
      <c r="Y247" s="3"/>
      <c r="Z247" s="3"/>
      <c r="AA247" s="3"/>
      <c r="AB247" s="3"/>
    </row>
    <row r="248" spans="1:28" x14ac:dyDescent="0.2">
      <c r="A248" s="3">
        <v>10440</v>
      </c>
      <c r="B248" s="11" t="str">
        <f>VLOOKUP(A248,'QAQC ID Reference Page'!A$2:G$10999,2,FALSE)</f>
        <v>OBS1120</v>
      </c>
      <c r="C248" s="30">
        <f>VLOOKUP(A248,'QAQC ID Reference Page'!A$2:G$10999,3,FALSE)</f>
        <v>44140</v>
      </c>
      <c r="D248" s="12">
        <f>VLOOKUP(A248,'QAQC ID Reference Page'!A$2:G$10999,4,FALSE)</f>
        <v>0.47638888888888886</v>
      </c>
      <c r="E248" s="3">
        <f>VLOOKUP(A248,'QAQC ID Reference Page'!A$2:G$10999,5,FALSE)</f>
        <v>1022</v>
      </c>
      <c r="F248" s="3" t="str">
        <f>VLOOKUP(A248,'QAQC ID Reference Page'!A$2:G$10999,6,FALSE)</f>
        <v>G9</v>
      </c>
      <c r="G248" s="3" t="str">
        <f>VLOOKUP(A248,'QAQC ID Reference Page'!A$2:G$10999,7,FALSE)</f>
        <v>S</v>
      </c>
      <c r="H248" s="52" t="s">
        <v>887</v>
      </c>
      <c r="I248" s="54">
        <v>0.1</v>
      </c>
      <c r="J248" s="52">
        <v>0</v>
      </c>
      <c r="K248" s="52">
        <v>22.623000000000001</v>
      </c>
      <c r="L248" s="52">
        <v>7.0000000000000001E-3</v>
      </c>
      <c r="M248" s="52">
        <v>11.0801</v>
      </c>
      <c r="N248" s="53">
        <f t="shared" si="0"/>
        <v>69.999999999999986</v>
      </c>
      <c r="O248" s="52">
        <v>584.35299999999995</v>
      </c>
      <c r="P248" s="52">
        <v>5.8000000000000003E-2</v>
      </c>
      <c r="Q248" s="52">
        <v>88.919899999999998</v>
      </c>
      <c r="R248" s="53">
        <f t="shared" si="1"/>
        <v>580</v>
      </c>
      <c r="S248" s="52">
        <v>0</v>
      </c>
      <c r="T248" s="52">
        <v>32.796999999999997</v>
      </c>
      <c r="U248" s="52">
        <v>0.01</v>
      </c>
      <c r="V248" s="52">
        <v>12.0634</v>
      </c>
      <c r="W248" s="52">
        <v>740.33</v>
      </c>
      <c r="X248" s="52">
        <v>7.3999999999999996E-2</v>
      </c>
      <c r="Y248" s="52">
        <v>87.936599999999999</v>
      </c>
      <c r="Z248" s="3"/>
      <c r="AA248" s="3"/>
      <c r="AB248" s="3"/>
    </row>
    <row r="249" spans="1:28" x14ac:dyDescent="0.2">
      <c r="A249" s="3">
        <v>10433</v>
      </c>
      <c r="B249" s="11" t="str">
        <f>VLOOKUP(A249,'QAQC ID Reference Page'!A$2:G$10999,2,FALSE)</f>
        <v>OBS1120</v>
      </c>
      <c r="C249" s="30">
        <f>VLOOKUP(A249,'QAQC ID Reference Page'!A$2:G$10999,3,FALSE)</f>
        <v>44140</v>
      </c>
      <c r="D249" s="12">
        <f>VLOOKUP(A249,'QAQC ID Reference Page'!A$2:G$10999,4,FALSE)</f>
        <v>0.48958333333333331</v>
      </c>
      <c r="E249" s="3">
        <f>VLOOKUP(A249,'QAQC ID Reference Page'!A$2:G$10999,5,FALSE)</f>
        <v>1038</v>
      </c>
      <c r="F249" s="3" t="str">
        <f>VLOOKUP(A249,'QAQC ID Reference Page'!A$2:G$10999,6,FALSE)</f>
        <v>G7C</v>
      </c>
      <c r="G249" s="3" t="str">
        <f>VLOOKUP(A249,'QAQC ID Reference Page'!A$2:G$10999,7,FALSE)</f>
        <v>B</v>
      </c>
      <c r="H249" s="3" t="s">
        <v>888</v>
      </c>
      <c r="I249" s="55">
        <v>0.1</v>
      </c>
      <c r="J249" s="3">
        <v>0</v>
      </c>
      <c r="K249" s="3">
        <v>49.277000000000001</v>
      </c>
      <c r="L249" s="3">
        <v>1.4999999999999999E-2</v>
      </c>
      <c r="M249" s="3">
        <v>13.5808</v>
      </c>
      <c r="N249" s="53">
        <f t="shared" si="0"/>
        <v>150</v>
      </c>
      <c r="O249" s="3">
        <v>942.26599999999996</v>
      </c>
      <c r="P249" s="3">
        <v>9.4E-2</v>
      </c>
      <c r="Q249" s="3">
        <v>86.419200000000004</v>
      </c>
      <c r="R249" s="53">
        <f t="shared" si="1"/>
        <v>940</v>
      </c>
      <c r="S249" s="3"/>
      <c r="T249" s="3"/>
      <c r="U249" s="3"/>
      <c r="V249" s="3"/>
      <c r="W249" s="3"/>
      <c r="X249" s="3"/>
      <c r="Y249" s="3"/>
      <c r="Z249" s="3"/>
      <c r="AA249" s="3"/>
      <c r="AB249" s="3"/>
    </row>
    <row r="250" spans="1:28" x14ac:dyDescent="0.2">
      <c r="A250" s="3">
        <v>10435</v>
      </c>
      <c r="B250" s="11" t="str">
        <f>VLOOKUP(A250,'QAQC ID Reference Page'!A$2:G$10999,2,FALSE)</f>
        <v>OBS1120</v>
      </c>
      <c r="C250" s="30">
        <f>VLOOKUP(A250,'QAQC ID Reference Page'!A$2:G$10999,3,FALSE)</f>
        <v>44140</v>
      </c>
      <c r="D250" s="12">
        <f>VLOOKUP(A250,'QAQC ID Reference Page'!A$2:G$10999,4,FALSE)</f>
        <v>0.48958333333333331</v>
      </c>
      <c r="E250" s="3">
        <f>VLOOKUP(A250,'QAQC ID Reference Page'!A$2:G$10999,5,FALSE)</f>
        <v>1004</v>
      </c>
      <c r="F250" s="3" t="str">
        <f>VLOOKUP(A250,'QAQC ID Reference Page'!A$2:G$10999,6,FALSE)</f>
        <v>G7C</v>
      </c>
      <c r="G250" s="3" t="str">
        <f>VLOOKUP(A250,'QAQC ID Reference Page'!A$2:G$10999,7,FALSE)</f>
        <v>S</v>
      </c>
      <c r="H250" s="3" t="s">
        <v>889</v>
      </c>
      <c r="I250" s="55">
        <v>0.1</v>
      </c>
      <c r="J250" s="3">
        <v>0</v>
      </c>
      <c r="K250" s="3">
        <v>29.341999999999999</v>
      </c>
      <c r="L250" s="3">
        <v>8.9999999999999993E-3</v>
      </c>
      <c r="M250" s="3">
        <v>11.5801</v>
      </c>
      <c r="N250" s="53">
        <f t="shared" si="0"/>
        <v>89.999999999999986</v>
      </c>
      <c r="O250" s="3">
        <v>700.88499999999999</v>
      </c>
      <c r="P250" s="3">
        <v>7.0000000000000007E-2</v>
      </c>
      <c r="Q250" s="3">
        <v>88.419899999999998</v>
      </c>
      <c r="R250" s="53">
        <f t="shared" si="1"/>
        <v>700.00000000000011</v>
      </c>
      <c r="S250" s="3"/>
      <c r="T250" s="3"/>
      <c r="U250" s="3"/>
      <c r="V250" s="3"/>
      <c r="W250" s="3"/>
      <c r="X250" s="3"/>
      <c r="Y250" s="3"/>
      <c r="Z250" s="3"/>
      <c r="AA250" s="3"/>
      <c r="AB250" s="3"/>
    </row>
    <row r="251" spans="1:28" x14ac:dyDescent="0.2">
      <c r="A251" s="3">
        <v>10432</v>
      </c>
      <c r="B251" s="11" t="str">
        <f>VLOOKUP(A251,'QAQC ID Reference Page'!A$2:G$10999,2,FALSE)</f>
        <v>OBS1120</v>
      </c>
      <c r="C251" s="30">
        <f>VLOOKUP(A251,'QAQC ID Reference Page'!A$2:G$10999,3,FALSE)</f>
        <v>44140</v>
      </c>
      <c r="D251" s="12">
        <f>VLOOKUP(A251,'QAQC ID Reference Page'!A$2:G$10999,4,FALSE)</f>
        <v>0.53263888888888888</v>
      </c>
      <c r="E251" s="3">
        <f>VLOOKUP(A251,'QAQC ID Reference Page'!A$2:G$10999,5,FALSE)</f>
        <v>1040</v>
      </c>
      <c r="F251" s="3" t="str">
        <f>VLOOKUP(A251,'QAQC ID Reference Page'!A$2:G$10999,6,FALSE)</f>
        <v>E9</v>
      </c>
      <c r="G251" s="3" t="str">
        <f>VLOOKUP(A251,'QAQC ID Reference Page'!A$2:G$10999,7,FALSE)</f>
        <v>B</v>
      </c>
      <c r="H251" s="3" t="s">
        <v>890</v>
      </c>
      <c r="I251" s="55">
        <v>0.1</v>
      </c>
      <c r="J251" s="3">
        <v>0</v>
      </c>
      <c r="K251" s="3">
        <v>35.469000000000001</v>
      </c>
      <c r="L251" s="3">
        <v>1.0999999999999999E-2</v>
      </c>
      <c r="M251" s="3">
        <v>15.3484</v>
      </c>
      <c r="N251" s="53">
        <f t="shared" si="0"/>
        <v>109.99999999999999</v>
      </c>
      <c r="O251" s="3">
        <v>602.63599999999997</v>
      </c>
      <c r="P251" s="3">
        <v>0.06</v>
      </c>
      <c r="Q251" s="3">
        <v>84.651600000000002</v>
      </c>
      <c r="R251" s="53">
        <f t="shared" si="1"/>
        <v>600</v>
      </c>
      <c r="S251" s="3"/>
      <c r="T251" s="3"/>
      <c r="U251" s="3"/>
      <c r="V251" s="3"/>
      <c r="W251" s="3"/>
      <c r="X251" s="3"/>
      <c r="Y251" s="3"/>
      <c r="Z251" s="3"/>
      <c r="AA251" s="3"/>
      <c r="AB251" s="3"/>
    </row>
    <row r="252" spans="1:28" x14ac:dyDescent="0.2">
      <c r="A252" s="3">
        <v>10439</v>
      </c>
      <c r="B252" s="11" t="str">
        <f>VLOOKUP(A252,'QAQC ID Reference Page'!A$2:G$10999,2,FALSE)</f>
        <v>OBS1120</v>
      </c>
      <c r="C252" s="30">
        <f>VLOOKUP(A252,'QAQC ID Reference Page'!A$2:G$10999,3,FALSE)</f>
        <v>44140</v>
      </c>
      <c r="D252" s="12">
        <f>VLOOKUP(A252,'QAQC ID Reference Page'!A$2:G$10999,4,FALSE)</f>
        <v>0.53263888888888888</v>
      </c>
      <c r="E252" s="3">
        <f>VLOOKUP(A252,'QAQC ID Reference Page'!A$2:G$10999,5,FALSE)</f>
        <v>1029</v>
      </c>
      <c r="F252" s="3" t="str">
        <f>VLOOKUP(A252,'QAQC ID Reference Page'!A$2:G$10999,6,FALSE)</f>
        <v>E9</v>
      </c>
      <c r="G252" s="3" t="str">
        <f>VLOOKUP(A252,'QAQC ID Reference Page'!A$2:G$10999,7,FALSE)</f>
        <v>S</v>
      </c>
      <c r="H252" s="3" t="s">
        <v>891</v>
      </c>
      <c r="I252" s="55">
        <v>0.1</v>
      </c>
      <c r="J252" s="3">
        <v>0</v>
      </c>
      <c r="K252" s="3">
        <v>26.504999999999999</v>
      </c>
      <c r="L252" s="3">
        <v>8.0000000000000002E-3</v>
      </c>
      <c r="M252" s="3">
        <v>16.137899999999998</v>
      </c>
      <c r="N252" s="53">
        <f t="shared" si="0"/>
        <v>80</v>
      </c>
      <c r="O252" s="3">
        <v>436.46600000000001</v>
      </c>
      <c r="P252" s="3">
        <v>4.3999999999999997E-2</v>
      </c>
      <c r="Q252" s="3">
        <v>83.862099999999998</v>
      </c>
      <c r="R252" s="53">
        <f t="shared" si="1"/>
        <v>439.99999999999994</v>
      </c>
      <c r="S252" s="3"/>
      <c r="T252" s="3"/>
      <c r="U252" s="3"/>
      <c r="V252" s="3"/>
      <c r="W252" s="3"/>
      <c r="X252" s="3"/>
      <c r="Y252" s="3"/>
      <c r="Z252" s="3"/>
      <c r="AA252" s="3"/>
      <c r="AB252" s="3"/>
    </row>
    <row r="253" spans="1:28" x14ac:dyDescent="0.2">
      <c r="A253" s="3">
        <v>10427</v>
      </c>
      <c r="B253" s="11" t="str">
        <f>VLOOKUP(A253,'QAQC ID Reference Page'!A$2:G$10999,2,FALSE)</f>
        <v>OBS1120</v>
      </c>
      <c r="C253" s="30">
        <f>VLOOKUP(A253,'QAQC ID Reference Page'!A$2:G$10999,3,FALSE)</f>
        <v>44140</v>
      </c>
      <c r="D253" s="12">
        <f>VLOOKUP(A253,'QAQC ID Reference Page'!A$2:G$10999,4,FALSE)</f>
        <v>0.54791666666666672</v>
      </c>
      <c r="E253" s="3">
        <f>VLOOKUP(A253,'QAQC ID Reference Page'!A$2:G$10999,5,FALSE)</f>
        <v>1036</v>
      </c>
      <c r="F253" s="3" t="str">
        <f>VLOOKUP(A253,'QAQC ID Reference Page'!A$2:G$10999,6,FALSE)</f>
        <v>E7C</v>
      </c>
      <c r="G253" s="3" t="str">
        <f>VLOOKUP(A253,'QAQC ID Reference Page'!A$2:G$10999,7,FALSE)</f>
        <v>S</v>
      </c>
      <c r="H253" s="3" t="s">
        <v>892</v>
      </c>
      <c r="I253" s="55">
        <v>0.1</v>
      </c>
      <c r="J253" s="3">
        <v>0</v>
      </c>
      <c r="K253" s="3">
        <v>27.971</v>
      </c>
      <c r="L253" s="3">
        <v>8.9999999999999993E-3</v>
      </c>
      <c r="M253" s="3">
        <v>10.5596</v>
      </c>
      <c r="N253" s="53">
        <f t="shared" si="0"/>
        <v>89.999999999999986</v>
      </c>
      <c r="O253" s="3">
        <v>744.28700000000003</v>
      </c>
      <c r="P253" s="3">
        <v>7.3999999999999996E-2</v>
      </c>
      <c r="Q253" s="3">
        <v>89.440399999999997</v>
      </c>
      <c r="R253" s="53">
        <f t="shared" si="1"/>
        <v>739.99999999999989</v>
      </c>
      <c r="S253" s="3"/>
      <c r="T253" s="3"/>
      <c r="U253" s="3"/>
      <c r="V253" s="3"/>
      <c r="W253" s="3"/>
      <c r="X253" s="3"/>
      <c r="Y253" s="3"/>
      <c r="Z253" s="3"/>
      <c r="AA253" s="3"/>
      <c r="AB253" s="3"/>
    </row>
    <row r="254" spans="1:28" x14ac:dyDescent="0.2">
      <c r="A254" s="3">
        <v>10436</v>
      </c>
      <c r="B254" s="11" t="str">
        <f>VLOOKUP(A254,'QAQC ID Reference Page'!A$2:G$10999,2,FALSE)</f>
        <v>OBS1120</v>
      </c>
      <c r="C254" s="30">
        <f>VLOOKUP(A254,'QAQC ID Reference Page'!A$2:G$10999,3,FALSE)</f>
        <v>44140</v>
      </c>
      <c r="D254" s="12">
        <f>VLOOKUP(A254,'QAQC ID Reference Page'!A$2:G$10999,4,FALSE)</f>
        <v>0.54791666666666672</v>
      </c>
      <c r="E254" s="3">
        <f>VLOOKUP(A254,'QAQC ID Reference Page'!A$2:G$10999,5,FALSE)</f>
        <v>1042</v>
      </c>
      <c r="F254" s="3" t="str">
        <f>VLOOKUP(A254,'QAQC ID Reference Page'!A$2:G$10999,6,FALSE)</f>
        <v>E7C</v>
      </c>
      <c r="G254" s="3" t="str">
        <f>VLOOKUP(A254,'QAQC ID Reference Page'!A$2:G$10999,7,FALSE)</f>
        <v>B</v>
      </c>
      <c r="H254" s="3" t="s">
        <v>893</v>
      </c>
      <c r="I254" s="55">
        <v>0.1</v>
      </c>
      <c r="J254" s="3">
        <v>0</v>
      </c>
      <c r="K254" s="3">
        <v>34.710999999999999</v>
      </c>
      <c r="L254" s="3">
        <v>1.0999999999999999E-2</v>
      </c>
      <c r="M254" s="3">
        <v>12.9459</v>
      </c>
      <c r="N254" s="53">
        <f t="shared" si="0"/>
        <v>109.99999999999999</v>
      </c>
      <c r="O254" s="3">
        <v>719.52700000000004</v>
      </c>
      <c r="P254" s="3">
        <v>7.1999999999999995E-2</v>
      </c>
      <c r="Q254" s="3">
        <v>87.054100000000005</v>
      </c>
      <c r="R254" s="53">
        <f t="shared" si="1"/>
        <v>719.99999999999989</v>
      </c>
      <c r="S254" s="3"/>
      <c r="T254" s="3"/>
      <c r="U254" s="3"/>
      <c r="V254" s="3"/>
      <c r="W254" s="3"/>
      <c r="X254" s="3"/>
      <c r="Y254" s="3"/>
      <c r="Z254" s="3"/>
      <c r="AA254" s="3"/>
      <c r="AB254" s="3"/>
    </row>
    <row r="255" spans="1:28" x14ac:dyDescent="0.2">
      <c r="A255" s="3">
        <v>10429</v>
      </c>
      <c r="B255" s="11" t="str">
        <f>VLOOKUP(A255,'QAQC ID Reference Page'!A$2:G$10999,2,FALSE)</f>
        <v>OBS1120</v>
      </c>
      <c r="C255" s="30">
        <f>VLOOKUP(A255,'QAQC ID Reference Page'!A$2:G$10999,3,FALSE)</f>
        <v>44140</v>
      </c>
      <c r="D255" s="12">
        <f>VLOOKUP(A255,'QAQC ID Reference Page'!A$2:G$10999,4,FALSE)</f>
        <v>0.5625</v>
      </c>
      <c r="E255" s="3">
        <f>VLOOKUP(A255,'QAQC ID Reference Page'!A$2:G$10999,5,FALSE)</f>
        <v>1006</v>
      </c>
      <c r="F255" s="3" t="str">
        <f>VLOOKUP(A255,'QAQC ID Reference Page'!A$2:G$10999,6,FALSE)</f>
        <v>E6</v>
      </c>
      <c r="G255" s="3" t="str">
        <f>VLOOKUP(A255,'QAQC ID Reference Page'!A$2:G$10999,7,FALSE)</f>
        <v>S</v>
      </c>
      <c r="H255" s="3" t="s">
        <v>894</v>
      </c>
      <c r="I255" s="55">
        <v>0.1</v>
      </c>
      <c r="J255" s="3">
        <v>0</v>
      </c>
      <c r="K255" s="3">
        <v>33.408000000000001</v>
      </c>
      <c r="L255" s="3">
        <v>0.01</v>
      </c>
      <c r="M255" s="3">
        <v>14.5002</v>
      </c>
      <c r="N255" s="53">
        <f t="shared" si="0"/>
        <v>99.999999999999986</v>
      </c>
      <c r="O255" s="3">
        <v>609.73400000000004</v>
      </c>
      <c r="P255" s="3">
        <v>6.0999999999999999E-2</v>
      </c>
      <c r="Q255" s="3">
        <v>85.499799999999993</v>
      </c>
      <c r="R255" s="53">
        <f t="shared" si="1"/>
        <v>610</v>
      </c>
      <c r="S255" s="3"/>
      <c r="T255" s="3"/>
      <c r="U255" s="3"/>
      <c r="V255" s="3"/>
      <c r="W255" s="3"/>
      <c r="X255" s="3"/>
      <c r="Y255" s="3"/>
      <c r="Z255" s="3"/>
      <c r="AA255" s="3"/>
      <c r="AB255" s="3"/>
    </row>
    <row r="256" spans="1:28" x14ac:dyDescent="0.2">
      <c r="A256" s="3">
        <v>10422</v>
      </c>
      <c r="B256" s="11" t="str">
        <f>VLOOKUP(A256,'QAQC ID Reference Page'!A$2:G$10999,2,FALSE)</f>
        <v>OBS1120</v>
      </c>
      <c r="C256" s="30">
        <f>VLOOKUP(A256,'QAQC ID Reference Page'!A$2:G$10999,3,FALSE)</f>
        <v>44140</v>
      </c>
      <c r="D256" s="12">
        <f>VLOOKUP(A256,'QAQC ID Reference Page'!A$2:G$10999,4,FALSE)</f>
        <v>0.57291666666666663</v>
      </c>
      <c r="E256" s="3">
        <f>VLOOKUP(A256,'QAQC ID Reference Page'!A$2:G$10999,5,FALSE)</f>
        <v>1008</v>
      </c>
      <c r="F256" s="3" t="str">
        <f>VLOOKUP(A256,'QAQC ID Reference Page'!A$2:G$10999,6,FALSE)</f>
        <v>EFR</v>
      </c>
      <c r="G256" s="3" t="str">
        <f>VLOOKUP(A256,'QAQC ID Reference Page'!A$2:G$10999,7,FALSE)</f>
        <v>S</v>
      </c>
      <c r="H256" s="3" t="s">
        <v>895</v>
      </c>
      <c r="I256" s="55">
        <v>0.1</v>
      </c>
      <c r="J256" s="3">
        <v>0</v>
      </c>
      <c r="K256" s="3">
        <v>70.275999999999996</v>
      </c>
      <c r="L256" s="3">
        <v>2.1000000000000001E-2</v>
      </c>
      <c r="M256" s="3">
        <v>10.9514</v>
      </c>
      <c r="N256" s="53">
        <f t="shared" si="0"/>
        <v>210</v>
      </c>
      <c r="O256" s="3">
        <v>1681.3240000000001</v>
      </c>
      <c r="P256" s="3">
        <v>0.16900000000000001</v>
      </c>
      <c r="Q256" s="3">
        <v>89.048599999999993</v>
      </c>
      <c r="R256" s="53">
        <f t="shared" si="1"/>
        <v>1690</v>
      </c>
      <c r="S256" s="3"/>
      <c r="T256" s="12"/>
      <c r="U256" s="3"/>
      <c r="V256" s="3"/>
      <c r="W256" s="3"/>
      <c r="X256" s="3"/>
      <c r="Y256" s="3"/>
      <c r="Z256" s="3"/>
      <c r="AA256" s="3"/>
      <c r="AB256" s="3"/>
    </row>
    <row r="257" spans="1:28" x14ac:dyDescent="0.2">
      <c r="A257" s="3">
        <v>10601</v>
      </c>
      <c r="B257" s="11" t="str">
        <f>VLOOKUP(A257,'QAQC ID Reference Page'!A$2:G$10999,2,FALSE)</f>
        <v>OBS0121</v>
      </c>
      <c r="C257" s="30">
        <f>VLOOKUP(A257,'QAQC ID Reference Page'!A$2:G$10999,3,FALSE)</f>
        <v>44215</v>
      </c>
      <c r="D257" s="12">
        <f>VLOOKUP(A257,'QAQC ID Reference Page'!A$2:G$10999,4,FALSE)</f>
        <v>0.30694444444444446</v>
      </c>
      <c r="E257" s="3">
        <f>VLOOKUP(A257,'QAQC ID Reference Page'!A$2:G$10999,5,FALSE)</f>
        <v>1031</v>
      </c>
      <c r="F257" s="3" t="str">
        <f>VLOOKUP(A257,'QAQC ID Reference Page'!A$2:G$10999,6,FALSE)</f>
        <v>B7C</v>
      </c>
      <c r="G257" s="3" t="str">
        <f>VLOOKUP(A257,'QAQC ID Reference Page'!A$2:G$10999,7,FALSE)</f>
        <v>B</v>
      </c>
      <c r="H257" s="3" t="s">
        <v>896</v>
      </c>
      <c r="I257" s="55">
        <v>0.08</v>
      </c>
      <c r="J257" s="3">
        <v>0</v>
      </c>
      <c r="K257" s="3">
        <v>23.152999999999999</v>
      </c>
      <c r="L257" s="3">
        <v>5.0000000000000001E-3</v>
      </c>
      <c r="M257" s="3">
        <v>9.5459999999999994</v>
      </c>
      <c r="N257" s="53">
        <f t="shared" ref="N257:N511" si="2">L257/I257*1000</f>
        <v>62.5</v>
      </c>
      <c r="O257" s="3">
        <v>566.91200000000003</v>
      </c>
      <c r="P257" s="3">
        <v>5.0999999999999997E-2</v>
      </c>
      <c r="Q257" s="3">
        <v>90.453999999999994</v>
      </c>
      <c r="R257" s="53">
        <f t="shared" ref="R257:R511" si="3">P257/I257*1000</f>
        <v>637.5</v>
      </c>
      <c r="S257" s="3"/>
      <c r="T257" s="3"/>
      <c r="U257" s="3"/>
      <c r="V257" s="3"/>
      <c r="W257" s="3"/>
      <c r="X257" s="3"/>
      <c r="Y257" s="3"/>
      <c r="Z257" s="3"/>
      <c r="AA257" s="3"/>
      <c r="AB257" s="3"/>
    </row>
    <row r="258" spans="1:28" x14ac:dyDescent="0.2">
      <c r="A258" s="3">
        <v>10602</v>
      </c>
      <c r="B258" s="11" t="str">
        <f>VLOOKUP(A258,'QAQC ID Reference Page'!A$2:G$10999,2,FALSE)</f>
        <v>OBS0121</v>
      </c>
      <c r="C258" s="30">
        <f>VLOOKUP(A258,'QAQC ID Reference Page'!A$2:G$10999,3,FALSE)</f>
        <v>44215</v>
      </c>
      <c r="D258" s="12">
        <f>VLOOKUP(A258,'QAQC ID Reference Page'!A$2:G$10999,4,FALSE)</f>
        <v>0.45277777777777778</v>
      </c>
      <c r="E258" s="3">
        <f>VLOOKUP(A258,'QAQC ID Reference Page'!A$2:G$10999,5,FALSE)</f>
        <v>1013</v>
      </c>
      <c r="F258" s="3" t="str">
        <f>VLOOKUP(A258,'QAQC ID Reference Page'!A$2:G$10999,6,FALSE)</f>
        <v>B4</v>
      </c>
      <c r="G258" s="3" t="str">
        <f>VLOOKUP(A258,'QAQC ID Reference Page'!A$2:G$10999,7,FALSE)</f>
        <v>S</v>
      </c>
      <c r="H258" s="3" t="s">
        <v>897</v>
      </c>
      <c r="I258" s="55">
        <v>0.08</v>
      </c>
      <c r="J258" s="3">
        <v>0</v>
      </c>
      <c r="K258" s="3">
        <v>29.588999999999999</v>
      </c>
      <c r="L258" s="3">
        <v>7.0000000000000001E-3</v>
      </c>
      <c r="M258" s="3">
        <v>10.5989</v>
      </c>
      <c r="N258" s="53">
        <f t="shared" si="2"/>
        <v>87.5</v>
      </c>
      <c r="O258" s="3">
        <v>666.18600000000004</v>
      </c>
      <c r="P258" s="3">
        <v>0.06</v>
      </c>
      <c r="Q258" s="3">
        <v>89.4011</v>
      </c>
      <c r="R258" s="53">
        <f t="shared" si="3"/>
        <v>750</v>
      </c>
      <c r="S258" s="3"/>
      <c r="T258" s="3"/>
      <c r="U258" s="3"/>
      <c r="V258" s="3"/>
      <c r="W258" s="3"/>
      <c r="X258" s="3"/>
      <c r="Y258" s="3"/>
      <c r="Z258" s="3"/>
      <c r="AA258" s="3"/>
      <c r="AB258" s="3"/>
    </row>
    <row r="259" spans="1:28" x14ac:dyDescent="0.2">
      <c r="A259" s="3">
        <v>10603</v>
      </c>
      <c r="B259" s="11" t="str">
        <f>VLOOKUP(A259,'QAQC ID Reference Page'!A$2:G$10999,2,FALSE)</f>
        <v>OBS0121</v>
      </c>
      <c r="C259" s="30">
        <f>VLOOKUP(A259,'QAQC ID Reference Page'!A$2:G$10999,3,FALSE)</f>
        <v>44215</v>
      </c>
      <c r="D259" s="12">
        <f>VLOOKUP(A259,'QAQC ID Reference Page'!A$2:G$10999,4,FALSE)</f>
        <v>0.40555555555555556</v>
      </c>
      <c r="E259" s="3">
        <f>VLOOKUP(A259,'QAQC ID Reference Page'!A$2:G$10999,5,FALSE)</f>
        <v>1035</v>
      </c>
      <c r="F259" s="3" t="str">
        <f>VLOOKUP(A259,'QAQC ID Reference Page'!A$2:G$10999,6,FALSE)</f>
        <v>C7C</v>
      </c>
      <c r="G259" s="3" t="str">
        <f>VLOOKUP(A259,'QAQC ID Reference Page'!A$2:G$10999,7,FALSE)</f>
        <v>S</v>
      </c>
      <c r="H259" s="3" t="s">
        <v>898</v>
      </c>
      <c r="I259" s="55">
        <v>0.08</v>
      </c>
      <c r="J259" s="3">
        <v>0</v>
      </c>
      <c r="K259" s="3">
        <v>67.165999999999997</v>
      </c>
      <c r="L259" s="3">
        <v>1.7000000000000001E-2</v>
      </c>
      <c r="M259" s="3">
        <v>12.2157</v>
      </c>
      <c r="N259" s="53">
        <f t="shared" si="2"/>
        <v>212.50000000000003</v>
      </c>
      <c r="O259" s="3">
        <v>1366.1610000000001</v>
      </c>
      <c r="P259" s="3">
        <v>0.123</v>
      </c>
      <c r="Q259" s="3">
        <v>87.784300000000002</v>
      </c>
      <c r="R259" s="53">
        <f t="shared" si="3"/>
        <v>1537.4999999999998</v>
      </c>
      <c r="S259" s="3"/>
      <c r="T259" s="3"/>
      <c r="U259" s="3"/>
      <c r="V259" s="3"/>
      <c r="W259" s="3"/>
      <c r="X259" s="3"/>
      <c r="Y259" s="3"/>
      <c r="Z259" s="3"/>
      <c r="AA259" s="3"/>
      <c r="AB259" s="3"/>
    </row>
    <row r="260" spans="1:28" x14ac:dyDescent="0.2">
      <c r="A260" s="3">
        <v>10604</v>
      </c>
      <c r="B260" s="11" t="str">
        <f>VLOOKUP(A260,'QAQC ID Reference Page'!A$2:G$10999,2,FALSE)</f>
        <v>OBS0121</v>
      </c>
      <c r="C260" s="30">
        <f>VLOOKUP(A260,'QAQC ID Reference Page'!A$2:G$10999,3,FALSE)</f>
        <v>44215</v>
      </c>
      <c r="D260" s="12">
        <f>VLOOKUP(A260,'QAQC ID Reference Page'!A$2:G$10999,4,FALSE)</f>
        <v>0.54791666666666672</v>
      </c>
      <c r="E260" s="3">
        <f>VLOOKUP(A260,'QAQC ID Reference Page'!A$2:G$10999,5,FALSE)</f>
        <v>1040</v>
      </c>
      <c r="F260" s="3" t="str">
        <f>VLOOKUP(A260,'QAQC ID Reference Page'!A$2:G$10999,6,FALSE)</f>
        <v>C4</v>
      </c>
      <c r="G260" s="3" t="str">
        <f>VLOOKUP(A260,'QAQC ID Reference Page'!A$2:G$10999,7,FALSE)</f>
        <v>S</v>
      </c>
      <c r="H260" s="3" t="s">
        <v>899</v>
      </c>
      <c r="I260" s="55">
        <v>0.08</v>
      </c>
      <c r="J260" s="3">
        <v>0</v>
      </c>
      <c r="K260" s="3">
        <v>55.719000000000001</v>
      </c>
      <c r="L260" s="3">
        <v>1.4E-2</v>
      </c>
      <c r="M260" s="3">
        <v>11.583399999999999</v>
      </c>
      <c r="N260" s="53">
        <f t="shared" si="2"/>
        <v>175</v>
      </c>
      <c r="O260" s="3">
        <v>1193.386</v>
      </c>
      <c r="P260" s="3">
        <v>0.107</v>
      </c>
      <c r="Q260" s="3">
        <v>88.416600000000003</v>
      </c>
      <c r="R260" s="53">
        <f t="shared" si="3"/>
        <v>1337.5</v>
      </c>
      <c r="S260" s="3"/>
      <c r="T260" s="3"/>
      <c r="U260" s="3"/>
      <c r="V260" s="3"/>
      <c r="W260" s="3"/>
      <c r="X260" s="3"/>
      <c r="Y260" s="3"/>
      <c r="Z260" s="3"/>
      <c r="AA260" s="3"/>
      <c r="AB260" s="3"/>
    </row>
    <row r="261" spans="1:28" x14ac:dyDescent="0.2">
      <c r="A261" s="3">
        <v>10605</v>
      </c>
      <c r="B261" s="11" t="str">
        <f>VLOOKUP(A261,'QAQC ID Reference Page'!A$2:G$10999,2,FALSE)</f>
        <v>OBS0121</v>
      </c>
      <c r="C261" s="30">
        <f>VLOOKUP(A261,'QAQC ID Reference Page'!A$2:G$10999,3,FALSE)</f>
        <v>44215</v>
      </c>
      <c r="D261" s="12">
        <f>VLOOKUP(A261,'QAQC ID Reference Page'!A$2:G$10999,4,FALSE)</f>
        <v>0.4909722222222222</v>
      </c>
      <c r="E261" s="3">
        <f>VLOOKUP(A261,'QAQC ID Reference Page'!A$2:G$10999,5,FALSE)</f>
        <v>1014</v>
      </c>
      <c r="F261" s="3" t="str">
        <f>VLOOKUP(A261,'QAQC ID Reference Page'!A$2:G$10999,6,FALSE)</f>
        <v>D1</v>
      </c>
      <c r="G261" s="3" t="str">
        <f>VLOOKUP(A261,'QAQC ID Reference Page'!A$2:G$10999,7,FALSE)</f>
        <v>S</v>
      </c>
      <c r="H261" s="3" t="s">
        <v>900</v>
      </c>
      <c r="I261" s="55">
        <v>0.08</v>
      </c>
      <c r="J261" s="3">
        <v>0</v>
      </c>
      <c r="K261" s="3">
        <v>26.23</v>
      </c>
      <c r="L261" s="3">
        <v>6.0000000000000001E-3</v>
      </c>
      <c r="M261" s="3">
        <v>8.3506</v>
      </c>
      <c r="N261" s="53">
        <f t="shared" si="2"/>
        <v>75</v>
      </c>
      <c r="O261" s="3">
        <v>756.80499999999995</v>
      </c>
      <c r="P261" s="3">
        <v>6.8000000000000005E-2</v>
      </c>
      <c r="Q261" s="3">
        <v>91.6494</v>
      </c>
      <c r="R261" s="53">
        <f t="shared" si="3"/>
        <v>850.00000000000011</v>
      </c>
      <c r="S261" s="3"/>
      <c r="T261" s="3"/>
      <c r="U261" s="3"/>
      <c r="V261" s="3"/>
      <c r="W261" s="3"/>
      <c r="X261" s="3"/>
      <c r="Y261" s="3"/>
      <c r="Z261" s="3"/>
      <c r="AA261" s="3"/>
      <c r="AB261" s="3"/>
    </row>
    <row r="262" spans="1:28" x14ac:dyDescent="0.2">
      <c r="A262" s="3">
        <v>10606</v>
      </c>
      <c r="B262" s="11" t="str">
        <f>VLOOKUP(A262,'QAQC ID Reference Page'!A$2:G$10999,2,FALSE)</f>
        <v>OBS0121</v>
      </c>
      <c r="C262" s="30">
        <f>VLOOKUP(A262,'QAQC ID Reference Page'!A$2:G$10999,3,FALSE)</f>
        <v>44215</v>
      </c>
      <c r="D262" s="12">
        <f>VLOOKUP(A262,'QAQC ID Reference Page'!A$2:G$10999,4,FALSE)</f>
        <v>0.48055555555555557</v>
      </c>
      <c r="E262" s="3">
        <f>VLOOKUP(A262,'QAQC ID Reference Page'!A$2:G$10999,5,FALSE)</f>
        <v>1015</v>
      </c>
      <c r="F262" s="3" t="str">
        <f>VLOOKUP(A262,'QAQC ID Reference Page'!A$2:G$10999,6,FALSE)</f>
        <v>C1</v>
      </c>
      <c r="G262" s="3" t="str">
        <f>VLOOKUP(A262,'QAQC ID Reference Page'!A$2:G$10999,7,FALSE)</f>
        <v>S</v>
      </c>
      <c r="H262" s="3" t="s">
        <v>901</v>
      </c>
      <c r="I262" s="55">
        <v>0.08</v>
      </c>
      <c r="J262" s="3">
        <v>0</v>
      </c>
      <c r="K262" s="3">
        <v>22.937999999999999</v>
      </c>
      <c r="L262" s="3">
        <v>5.0000000000000001E-3</v>
      </c>
      <c r="M262" s="3">
        <v>9.4795999999999996</v>
      </c>
      <c r="N262" s="53">
        <f t="shared" si="2"/>
        <v>62.5</v>
      </c>
      <c r="O262" s="3">
        <v>565.16800000000001</v>
      </c>
      <c r="P262" s="3">
        <v>5.0999999999999997E-2</v>
      </c>
      <c r="Q262" s="3">
        <v>90.520399999999995</v>
      </c>
      <c r="R262" s="53">
        <f t="shared" si="3"/>
        <v>637.5</v>
      </c>
      <c r="S262" s="3"/>
      <c r="T262" s="3"/>
      <c r="U262" s="3"/>
      <c r="V262" s="3"/>
      <c r="W262" s="3"/>
      <c r="X262" s="3"/>
      <c r="Y262" s="3"/>
      <c r="Z262" s="3"/>
      <c r="AA262" s="3"/>
      <c r="AB262" s="3"/>
    </row>
    <row r="263" spans="1:28" x14ac:dyDescent="0.2">
      <c r="A263" s="3">
        <v>10607</v>
      </c>
      <c r="B263" s="11" t="str">
        <f>VLOOKUP(A263,'QAQC ID Reference Page'!A$2:G$10999,2,FALSE)</f>
        <v>OBS0121</v>
      </c>
      <c r="C263" s="30">
        <f>VLOOKUP(A263,'QAQC ID Reference Page'!A$2:G$10999,3,FALSE)</f>
        <v>44215</v>
      </c>
      <c r="D263" s="12">
        <f>VLOOKUP(A263,'QAQC ID Reference Page'!A$2:G$10999,4,FALSE)</f>
        <v>0.40555555555555556</v>
      </c>
      <c r="E263" s="3">
        <f>VLOOKUP(A263,'QAQC ID Reference Page'!A$2:G$10999,5,FALSE)</f>
        <v>1036</v>
      </c>
      <c r="F263" s="3" t="str">
        <f>VLOOKUP(A263,'QAQC ID Reference Page'!A$2:G$10999,6,FALSE)</f>
        <v>C7C</v>
      </c>
      <c r="G263" s="3" t="str">
        <f>VLOOKUP(A263,'QAQC ID Reference Page'!A$2:G$10999,7,FALSE)</f>
        <v>B</v>
      </c>
      <c r="H263" s="3" t="s">
        <v>902</v>
      </c>
      <c r="I263" s="55">
        <v>0.08</v>
      </c>
      <c r="J263" s="3">
        <v>0</v>
      </c>
      <c r="K263" s="3">
        <v>46.872</v>
      </c>
      <c r="L263" s="3">
        <v>1.2E-2</v>
      </c>
      <c r="M263" s="3">
        <v>12.488899999999999</v>
      </c>
      <c r="N263" s="53">
        <f t="shared" si="2"/>
        <v>150</v>
      </c>
      <c r="O263" s="3">
        <v>913.02499999999998</v>
      </c>
      <c r="P263" s="3">
        <v>8.2000000000000003E-2</v>
      </c>
      <c r="Q263" s="3">
        <v>87.511099999999999</v>
      </c>
      <c r="R263" s="53">
        <f t="shared" si="3"/>
        <v>1025</v>
      </c>
      <c r="S263" s="3"/>
      <c r="T263" s="3"/>
      <c r="U263" s="3"/>
      <c r="V263" s="3"/>
      <c r="W263" s="3"/>
      <c r="X263" s="3"/>
      <c r="Y263" s="3"/>
      <c r="Z263" s="3"/>
      <c r="AA263" s="3"/>
      <c r="AB263" s="3"/>
    </row>
    <row r="264" spans="1:28" x14ac:dyDescent="0.2">
      <c r="A264" s="3">
        <v>10608</v>
      </c>
      <c r="B264" s="11" t="str">
        <f>VLOOKUP(A264,'QAQC ID Reference Page'!A$2:G$10999,2,FALSE)</f>
        <v>OBS0121</v>
      </c>
      <c r="C264" s="30">
        <f>VLOOKUP(A264,'QAQC ID Reference Page'!A$2:G$10999,3,FALSE)</f>
        <v>44215</v>
      </c>
      <c r="D264" s="12">
        <f>VLOOKUP(A264,'QAQC ID Reference Page'!A$2:G$10999,4,FALSE)</f>
        <v>0.53819444444444442</v>
      </c>
      <c r="E264" s="3">
        <f>VLOOKUP(A264,'QAQC ID Reference Page'!A$2:G$10999,5,FALSE)</f>
        <v>1028</v>
      </c>
      <c r="F264" s="3" t="str">
        <f>VLOOKUP(A264,'QAQC ID Reference Page'!A$2:G$10999,6,FALSE)</f>
        <v>WFR</v>
      </c>
      <c r="G264" s="3" t="str">
        <f>VLOOKUP(A264,'QAQC ID Reference Page'!A$2:G$10999,7,FALSE)</f>
        <v>S</v>
      </c>
      <c r="H264" s="3" t="s">
        <v>903</v>
      </c>
      <c r="I264" s="55">
        <v>0.08</v>
      </c>
      <c r="J264" s="3">
        <v>0</v>
      </c>
      <c r="K264" s="3">
        <v>34.506</v>
      </c>
      <c r="L264" s="3">
        <v>8.0000000000000002E-3</v>
      </c>
      <c r="M264" s="3">
        <v>8.6550999999999991</v>
      </c>
      <c r="N264" s="53">
        <f t="shared" si="2"/>
        <v>100</v>
      </c>
      <c r="O264" s="3">
        <v>986.55899999999997</v>
      </c>
      <c r="P264" s="3">
        <v>8.8999999999999996E-2</v>
      </c>
      <c r="Q264" s="3">
        <v>91.344899999999996</v>
      </c>
      <c r="R264" s="53">
        <f t="shared" si="3"/>
        <v>1112.4999999999998</v>
      </c>
      <c r="S264" s="3"/>
      <c r="T264" s="3"/>
      <c r="U264" s="3"/>
      <c r="V264" s="3"/>
      <c r="W264" s="3"/>
      <c r="X264" s="3"/>
      <c r="Y264" s="3"/>
      <c r="Z264" s="3"/>
      <c r="AA264" s="3"/>
      <c r="AB264" s="3"/>
    </row>
    <row r="265" spans="1:28" x14ac:dyDescent="0.2">
      <c r="A265" s="3">
        <v>10609</v>
      </c>
      <c r="B265" s="11" t="str">
        <f>VLOOKUP(A265,'QAQC ID Reference Page'!A$2:G$10999,2,FALSE)</f>
        <v>OBS0121</v>
      </c>
      <c r="C265" s="30">
        <f>VLOOKUP(A265,'QAQC ID Reference Page'!A$2:G$10999,3,FALSE)</f>
        <v>44215</v>
      </c>
      <c r="D265" s="12">
        <f>VLOOKUP(A265,'QAQC ID Reference Page'!A$2:G$10999,4,FALSE)</f>
        <v>0.49861111111111112</v>
      </c>
      <c r="E265" s="3">
        <f>VLOOKUP(A265,'QAQC ID Reference Page'!A$2:G$10999,5,FALSE)</f>
        <v>1039</v>
      </c>
      <c r="F265" s="3" t="str">
        <f>VLOOKUP(A265,'QAQC ID Reference Page'!A$2:G$10999,6,FALSE)</f>
        <v>E1</v>
      </c>
      <c r="G265" s="3" t="str">
        <f>VLOOKUP(A265,'QAQC ID Reference Page'!A$2:G$10999,7,FALSE)</f>
        <v>S</v>
      </c>
      <c r="H265" s="3" t="s">
        <v>904</v>
      </c>
      <c r="I265" s="55">
        <v>0.08</v>
      </c>
      <c r="J265" s="3">
        <v>0</v>
      </c>
      <c r="K265" s="3">
        <v>28.114999999999998</v>
      </c>
      <c r="L265" s="3">
        <v>7.0000000000000001E-3</v>
      </c>
      <c r="M265" s="3">
        <v>9.4772999999999996</v>
      </c>
      <c r="N265" s="53">
        <f t="shared" si="2"/>
        <v>87.5</v>
      </c>
      <c r="O265" s="3">
        <v>712.327</v>
      </c>
      <c r="P265" s="3">
        <v>6.4000000000000001E-2</v>
      </c>
      <c r="Q265" s="3">
        <v>90.5227</v>
      </c>
      <c r="R265" s="53">
        <f t="shared" si="3"/>
        <v>800</v>
      </c>
      <c r="S265" s="3"/>
      <c r="T265" s="3"/>
      <c r="U265" s="3"/>
      <c r="V265" s="3"/>
      <c r="W265" s="3"/>
      <c r="X265" s="3"/>
      <c r="Y265" s="3"/>
      <c r="Z265" s="3"/>
      <c r="AA265" s="3"/>
      <c r="AB265" s="3"/>
    </row>
    <row r="266" spans="1:28" x14ac:dyDescent="0.2">
      <c r="A266" s="3">
        <v>10610</v>
      </c>
      <c r="B266" s="11" t="str">
        <f>VLOOKUP(A266,'QAQC ID Reference Page'!A$2:G$10999,2,FALSE)</f>
        <v>OBS0121</v>
      </c>
      <c r="C266" s="30">
        <f>VLOOKUP(A266,'QAQC ID Reference Page'!A$2:G$10999,3,FALSE)</f>
        <v>44215</v>
      </c>
      <c r="D266" s="12">
        <f>VLOOKUP(A266,'QAQC ID Reference Page'!A$2:G$10999,4,FALSE)</f>
        <v>0.38194444444444442</v>
      </c>
      <c r="E266" s="3">
        <f>VLOOKUP(A266,'QAQC ID Reference Page'!A$2:G$10999,5,FALSE)</f>
        <v>1044</v>
      </c>
      <c r="F266" s="3" t="str">
        <f>VLOOKUP(A266,'QAQC ID Reference Page'!A$2:G$10999,6,FALSE)</f>
        <v>C9</v>
      </c>
      <c r="G266" s="3" t="str">
        <f>VLOOKUP(A266,'QAQC ID Reference Page'!A$2:G$10999,7,FALSE)</f>
        <v>S</v>
      </c>
      <c r="H266" s="3" t="s">
        <v>905</v>
      </c>
      <c r="I266" s="55">
        <v>0.08</v>
      </c>
      <c r="J266" s="3">
        <v>0</v>
      </c>
      <c r="K266" s="3">
        <v>35.055</v>
      </c>
      <c r="L266" s="3">
        <v>8.9999999999999993E-3</v>
      </c>
      <c r="M266" s="3">
        <v>13.441599999999999</v>
      </c>
      <c r="N266" s="53">
        <f t="shared" si="2"/>
        <v>112.49999999999999</v>
      </c>
      <c r="O266" s="3">
        <v>613.50199999999995</v>
      </c>
      <c r="P266" s="3">
        <v>5.5E-2</v>
      </c>
      <c r="Q266" s="3">
        <v>86.558400000000006</v>
      </c>
      <c r="R266" s="53">
        <f t="shared" si="3"/>
        <v>687.5</v>
      </c>
      <c r="S266" s="3"/>
      <c r="T266" s="3"/>
      <c r="U266" s="3"/>
      <c r="V266" s="3"/>
      <c r="W266" s="3"/>
      <c r="X266" s="3"/>
      <c r="Y266" s="3"/>
      <c r="Z266" s="3"/>
      <c r="AA266" s="3"/>
      <c r="AB266" s="3"/>
    </row>
    <row r="267" spans="1:28" x14ac:dyDescent="0.2">
      <c r="A267" s="3">
        <v>10611</v>
      </c>
      <c r="B267" s="11" t="str">
        <f>VLOOKUP(A267,'QAQC ID Reference Page'!A$2:G$10999,2,FALSE)</f>
        <v>OBS0121</v>
      </c>
      <c r="C267" s="30">
        <f>VLOOKUP(A267,'QAQC ID Reference Page'!A$2:G$10999,3,FALSE)</f>
        <v>44215</v>
      </c>
      <c r="D267" s="12">
        <f>VLOOKUP(A267,'QAQC ID Reference Page'!A$2:G$10999,4,FALSE)</f>
        <v>0.36458333333333331</v>
      </c>
      <c r="E267" s="3">
        <f>VLOOKUP(A267,'QAQC ID Reference Page'!A$2:G$10999,5,FALSE)</f>
        <v>1012</v>
      </c>
      <c r="F267" s="3" t="str">
        <f>VLOOKUP(A267,'QAQC ID Reference Page'!A$2:G$10999,6,FALSE)</f>
        <v>WB</v>
      </c>
      <c r="G267" s="3" t="str">
        <f>VLOOKUP(A267,'QAQC ID Reference Page'!A$2:G$10999,7,FALSE)</f>
        <v>S</v>
      </c>
      <c r="H267" s="3" t="s">
        <v>906</v>
      </c>
      <c r="I267" s="55">
        <v>0.1</v>
      </c>
      <c r="J267" s="3">
        <v>0</v>
      </c>
      <c r="K267" s="3">
        <v>216.529</v>
      </c>
      <c r="L267" s="3">
        <v>5.7000000000000002E-2</v>
      </c>
      <c r="M267" s="3">
        <v>12.1404</v>
      </c>
      <c r="N267" s="53">
        <f t="shared" si="2"/>
        <v>570</v>
      </c>
      <c r="O267" s="3">
        <v>4465.4589999999998</v>
      </c>
      <c r="P267" s="3">
        <v>0.41199999999999998</v>
      </c>
      <c r="Q267" s="3">
        <v>87.8596</v>
      </c>
      <c r="R267" s="53">
        <f t="shared" si="3"/>
        <v>4119.9999999999991</v>
      </c>
      <c r="S267" s="3"/>
      <c r="T267" s="3"/>
      <c r="U267" s="3"/>
      <c r="V267" s="3"/>
      <c r="W267" s="3"/>
      <c r="X267" s="3"/>
      <c r="Y267" s="3"/>
      <c r="Z267" s="3"/>
      <c r="AA267" s="3"/>
      <c r="AB267" s="3"/>
    </row>
    <row r="268" spans="1:28" x14ac:dyDescent="0.2">
      <c r="A268" s="3">
        <v>10612</v>
      </c>
      <c r="B268" s="11" t="str">
        <f>VLOOKUP(A268,'QAQC ID Reference Page'!A$2:G$10999,2,FALSE)</f>
        <v>OBS0121</v>
      </c>
      <c r="C268" s="30">
        <f>VLOOKUP(A268,'QAQC ID Reference Page'!A$2:G$10999,3,FALSE)</f>
        <v>44215</v>
      </c>
      <c r="D268" s="12">
        <f>VLOOKUP(A268,'QAQC ID Reference Page'!A$2:G$10999,4,FALSE)</f>
        <v>0.44166666666666665</v>
      </c>
      <c r="E268" s="3">
        <f>VLOOKUP(A268,'QAQC ID Reference Page'!A$2:G$10999,5,FALSE)</f>
        <v>1023</v>
      </c>
      <c r="F268" s="3" t="str">
        <f>VLOOKUP(A268,'QAQC ID Reference Page'!A$2:G$10999,6,FALSE)</f>
        <v>C5-1</v>
      </c>
      <c r="G268" s="3" t="str">
        <f>VLOOKUP(A268,'QAQC ID Reference Page'!A$2:G$10999,7,FALSE)</f>
        <v>S</v>
      </c>
      <c r="H268" s="3" t="s">
        <v>907</v>
      </c>
      <c r="I268" s="55">
        <v>0.1</v>
      </c>
      <c r="J268" s="3">
        <v>0</v>
      </c>
      <c r="K268" s="3">
        <v>53.92</v>
      </c>
      <c r="L268" s="3">
        <v>1.4E-2</v>
      </c>
      <c r="M268" s="3">
        <v>11.734999999999999</v>
      </c>
      <c r="N268" s="53">
        <f t="shared" si="2"/>
        <v>139.99999999999997</v>
      </c>
      <c r="O268" s="3">
        <v>1136.1969999999999</v>
      </c>
      <c r="P268" s="3">
        <v>0.10199999999999999</v>
      </c>
      <c r="Q268" s="3">
        <v>88.265000000000001</v>
      </c>
      <c r="R268" s="53">
        <f t="shared" si="3"/>
        <v>1019.9999999999998</v>
      </c>
      <c r="S268" s="3"/>
      <c r="T268" s="3"/>
      <c r="U268" s="3"/>
      <c r="V268" s="3"/>
      <c r="W268" s="3"/>
      <c r="X268" s="3"/>
      <c r="Y268" s="3"/>
      <c r="Z268" s="3"/>
      <c r="AA268" s="3"/>
      <c r="AB268" s="3"/>
    </row>
    <row r="269" spans="1:28" x14ac:dyDescent="0.2">
      <c r="A269" s="3">
        <v>10613</v>
      </c>
      <c r="B269" s="11" t="str">
        <f>VLOOKUP(A269,'QAQC ID Reference Page'!A$2:G$10999,2,FALSE)</f>
        <v>OBS0121</v>
      </c>
      <c r="C269" s="30">
        <f>VLOOKUP(A269,'QAQC ID Reference Page'!A$2:G$10999,3,FALSE)</f>
        <v>44215</v>
      </c>
      <c r="D269" s="12">
        <f>VLOOKUP(A269,'QAQC ID Reference Page'!A$2:G$10999,4,FALSE)</f>
        <v>0.52638888888888891</v>
      </c>
      <c r="E269" s="3">
        <f>VLOOKUP(A269,'QAQC ID Reference Page'!A$2:G$10999,5,FALSE)</f>
        <v>1006</v>
      </c>
      <c r="F269" s="3" t="str">
        <f>VLOOKUP(A269,'QAQC ID Reference Page'!A$2:G$10999,6,FALSE)</f>
        <v>BLB</v>
      </c>
      <c r="G269" s="3" t="str">
        <f>VLOOKUP(A269,'QAQC ID Reference Page'!A$2:G$10999,7,FALSE)</f>
        <v>S</v>
      </c>
      <c r="H269" s="3" t="s">
        <v>908</v>
      </c>
      <c r="I269" s="55">
        <v>0.1</v>
      </c>
      <c r="J269" s="3">
        <v>0</v>
      </c>
      <c r="K269" s="3">
        <v>30.23</v>
      </c>
      <c r="L269" s="3">
        <v>7.0000000000000001E-3</v>
      </c>
      <c r="M269" s="3">
        <v>8.6454000000000004</v>
      </c>
      <c r="N269" s="53">
        <f t="shared" si="2"/>
        <v>69.999999999999986</v>
      </c>
      <c r="O269" s="3">
        <v>854.05200000000002</v>
      </c>
      <c r="P269" s="3">
        <v>7.6999999999999999E-2</v>
      </c>
      <c r="Q269" s="3">
        <v>91.354600000000005</v>
      </c>
      <c r="R269" s="53">
        <f t="shared" si="3"/>
        <v>769.99999999999989</v>
      </c>
      <c r="S269" s="3"/>
      <c r="T269" s="3"/>
      <c r="U269" s="3"/>
      <c r="V269" s="3"/>
      <c r="W269" s="3"/>
      <c r="X269" s="3"/>
      <c r="Y269" s="3"/>
      <c r="Z269" s="3"/>
      <c r="AA269" s="3"/>
      <c r="AB269" s="3"/>
    </row>
    <row r="270" spans="1:28" x14ac:dyDescent="0.2">
      <c r="A270" s="3">
        <v>10614</v>
      </c>
      <c r="B270" s="11" t="str">
        <f>VLOOKUP(A270,'QAQC ID Reference Page'!A$2:G$10999,2,FALSE)</f>
        <v>OBS0121</v>
      </c>
      <c r="C270" s="30">
        <f>VLOOKUP(A270,'QAQC ID Reference Page'!A$2:G$10999,3,FALSE)</f>
        <v>44215</v>
      </c>
      <c r="D270" s="12">
        <f>VLOOKUP(A270,'QAQC ID Reference Page'!A$2:G$10999,4,FALSE)</f>
        <v>0.47083333333333333</v>
      </c>
      <c r="E270" s="3">
        <f>VLOOKUP(A270,'QAQC ID Reference Page'!A$2:G$10999,5,FALSE)</f>
        <v>1011</v>
      </c>
      <c r="F270" s="3" t="str">
        <f>VLOOKUP(A270,'QAQC ID Reference Page'!A$2:G$10999,6,FALSE)</f>
        <v>B1</v>
      </c>
      <c r="G270" s="3" t="str">
        <f>VLOOKUP(A270,'QAQC ID Reference Page'!A$2:G$10999,7,FALSE)</f>
        <v>S</v>
      </c>
      <c r="H270" s="3" t="s">
        <v>909</v>
      </c>
      <c r="I270" s="55">
        <v>0.1</v>
      </c>
      <c r="J270" s="3">
        <v>0</v>
      </c>
      <c r="K270" s="3">
        <v>27.443999999999999</v>
      </c>
      <c r="L270" s="3">
        <v>7.0000000000000001E-3</v>
      </c>
      <c r="M270" s="3">
        <v>12.1211</v>
      </c>
      <c r="N270" s="53">
        <f t="shared" si="2"/>
        <v>69.999999999999986</v>
      </c>
      <c r="O270" s="3">
        <v>526.42899999999997</v>
      </c>
      <c r="P270" s="3">
        <v>4.7E-2</v>
      </c>
      <c r="Q270" s="3">
        <v>87.878900000000002</v>
      </c>
      <c r="R270" s="53">
        <f t="shared" si="3"/>
        <v>470</v>
      </c>
      <c r="S270" s="3"/>
      <c r="T270" s="3"/>
      <c r="U270" s="3"/>
      <c r="V270" s="3"/>
      <c r="W270" s="3"/>
      <c r="X270" s="3"/>
      <c r="Y270" s="3"/>
      <c r="Z270" s="3"/>
      <c r="AA270" s="3"/>
      <c r="AB270" s="3"/>
    </row>
    <row r="271" spans="1:28" x14ac:dyDescent="0.2">
      <c r="A271" s="3">
        <v>10615</v>
      </c>
      <c r="B271" s="11" t="str">
        <f>VLOOKUP(A271,'QAQC ID Reference Page'!A$2:G$10999,2,FALSE)</f>
        <v>OBS0121</v>
      </c>
      <c r="C271" s="30">
        <f>VLOOKUP(A271,'QAQC ID Reference Page'!A$2:G$10999,3,FALSE)</f>
        <v>44215</v>
      </c>
      <c r="D271" s="12">
        <f>VLOOKUP(A271,'QAQC ID Reference Page'!A$2:G$10999,4,FALSE)</f>
        <v>0.34513888888888888</v>
      </c>
      <c r="E271" s="3">
        <f>VLOOKUP(A271,'QAQC ID Reference Page'!A$2:G$10999,5,FALSE)</f>
        <v>1037</v>
      </c>
      <c r="F271" s="3" t="str">
        <f>VLOOKUP(A271,'QAQC ID Reference Page'!A$2:G$10999,6,FALSE)</f>
        <v>BSR</v>
      </c>
      <c r="G271" s="3" t="str">
        <f>VLOOKUP(A271,'QAQC ID Reference Page'!A$2:G$10999,7,FALSE)</f>
        <v>S</v>
      </c>
      <c r="H271" s="3" t="s">
        <v>910</v>
      </c>
      <c r="I271" s="55">
        <v>0.1</v>
      </c>
      <c r="J271" s="3">
        <v>0</v>
      </c>
      <c r="K271" s="3">
        <v>98.875</v>
      </c>
      <c r="L271" s="3">
        <v>2.5999999999999999E-2</v>
      </c>
      <c r="M271" s="3">
        <v>9.6623999999999999</v>
      </c>
      <c r="N271" s="53">
        <f t="shared" si="2"/>
        <v>259.99999999999994</v>
      </c>
      <c r="O271" s="3">
        <v>2630.4879999999998</v>
      </c>
      <c r="P271" s="3">
        <v>0.23899999999999999</v>
      </c>
      <c r="Q271" s="3">
        <v>90.337599999999995</v>
      </c>
      <c r="R271" s="53">
        <f t="shared" si="3"/>
        <v>2389.9999999999995</v>
      </c>
      <c r="S271" s="3"/>
      <c r="T271" s="3"/>
      <c r="U271" s="3"/>
      <c r="V271" s="3"/>
      <c r="W271" s="3"/>
      <c r="X271" s="3"/>
      <c r="Y271" s="3"/>
      <c r="Z271" s="3"/>
      <c r="AA271" s="3"/>
      <c r="AB271" s="3"/>
    </row>
    <row r="272" spans="1:28" x14ac:dyDescent="0.2">
      <c r="A272" s="3">
        <v>10616</v>
      </c>
      <c r="B272" s="11" t="str">
        <f>VLOOKUP(A272,'QAQC ID Reference Page'!A$2:G$10999,2,FALSE)</f>
        <v>OBS0121</v>
      </c>
      <c r="C272" s="30">
        <f>VLOOKUP(A272,'QAQC ID Reference Page'!A$2:G$10999,3,FALSE)</f>
        <v>44215</v>
      </c>
      <c r="D272" s="12">
        <f>VLOOKUP(A272,'QAQC ID Reference Page'!A$2:G$10999,4,FALSE)</f>
        <v>0.33263888888888887</v>
      </c>
      <c r="E272" s="3">
        <f>VLOOKUP(A272,'QAQC ID Reference Page'!A$2:G$10999,5,FALSE)</f>
        <v>1027</v>
      </c>
      <c r="F272" s="3" t="str">
        <f>VLOOKUP(A272,'QAQC ID Reference Page'!A$2:G$10999,6,FALSE)</f>
        <v>B11</v>
      </c>
      <c r="G272" s="3" t="str">
        <f>VLOOKUP(A272,'QAQC ID Reference Page'!A$2:G$10999,7,FALSE)</f>
        <v>S</v>
      </c>
      <c r="H272" s="3" t="s">
        <v>911</v>
      </c>
      <c r="I272" s="55">
        <v>0.1</v>
      </c>
      <c r="J272" s="3">
        <v>0</v>
      </c>
      <c r="K272" s="3">
        <v>52.481999999999999</v>
      </c>
      <c r="L272" s="3">
        <v>1.2999999999999999E-2</v>
      </c>
      <c r="M272" s="3">
        <v>11.805400000000001</v>
      </c>
      <c r="N272" s="53">
        <f t="shared" si="2"/>
        <v>129.99999999999997</v>
      </c>
      <c r="O272" s="3">
        <v>1096.896</v>
      </c>
      <c r="P272" s="3">
        <v>9.9000000000000005E-2</v>
      </c>
      <c r="Q272" s="3">
        <v>88.194599999999994</v>
      </c>
      <c r="R272" s="53">
        <f t="shared" si="3"/>
        <v>990</v>
      </c>
      <c r="S272" s="3"/>
      <c r="T272" s="3"/>
      <c r="U272" s="3"/>
      <c r="V272" s="3"/>
      <c r="W272" s="3"/>
      <c r="X272" s="3"/>
      <c r="Y272" s="3"/>
      <c r="Z272" s="3"/>
      <c r="AA272" s="3"/>
      <c r="AB272" s="3"/>
    </row>
    <row r="273" spans="1:28" x14ac:dyDescent="0.2">
      <c r="A273" s="3">
        <v>10617</v>
      </c>
      <c r="B273" s="11" t="str">
        <f>VLOOKUP(A273,'QAQC ID Reference Page'!A$2:G$10999,2,FALSE)</f>
        <v>OBS0121</v>
      </c>
      <c r="C273" s="30">
        <f>VLOOKUP(A273,'QAQC ID Reference Page'!A$2:G$10999,3,FALSE)</f>
        <v>44215</v>
      </c>
      <c r="D273" s="12">
        <f>VLOOKUP(A273,'QAQC ID Reference Page'!A$2:G$10999,4,FALSE)</f>
        <v>0.30694444444444446</v>
      </c>
      <c r="E273" s="3">
        <f>VLOOKUP(A273,'QAQC ID Reference Page'!A$2:G$10999,5,FALSE)</f>
        <v>1020</v>
      </c>
      <c r="F273" s="3" t="str">
        <f>VLOOKUP(A273,'QAQC ID Reference Page'!A$2:G$10999,6,FALSE)</f>
        <v>B7C</v>
      </c>
      <c r="G273" s="3" t="str">
        <f>VLOOKUP(A273,'QAQC ID Reference Page'!A$2:G$10999,7,FALSE)</f>
        <v>S</v>
      </c>
      <c r="H273" s="3" t="s">
        <v>912</v>
      </c>
      <c r="I273" s="55">
        <v>0.1</v>
      </c>
      <c r="J273" s="3">
        <v>0</v>
      </c>
      <c r="K273" s="3">
        <v>32.279000000000003</v>
      </c>
      <c r="L273" s="3">
        <v>8.0000000000000002E-3</v>
      </c>
      <c r="M273" s="3">
        <v>13.7408</v>
      </c>
      <c r="N273" s="53">
        <f t="shared" si="2"/>
        <v>80</v>
      </c>
      <c r="O273" s="3">
        <v>546.22799999999995</v>
      </c>
      <c r="P273" s="3">
        <v>4.9000000000000002E-2</v>
      </c>
      <c r="Q273" s="3">
        <v>86.259200000000007</v>
      </c>
      <c r="R273" s="53">
        <f t="shared" si="3"/>
        <v>490</v>
      </c>
      <c r="S273" s="3"/>
      <c r="T273" s="3"/>
      <c r="U273" s="3"/>
      <c r="V273" s="3"/>
      <c r="W273" s="3"/>
      <c r="X273" s="3"/>
      <c r="Y273" s="3"/>
      <c r="Z273" s="3"/>
      <c r="AA273" s="3"/>
      <c r="AB273" s="3"/>
    </row>
    <row r="274" spans="1:28" x14ac:dyDescent="0.2">
      <c r="A274" s="3">
        <v>10618</v>
      </c>
      <c r="B274" s="11" t="str">
        <f>VLOOKUP(A274,'QAQC ID Reference Page'!A$2:G$10999,2,FALSE)</f>
        <v>OBS0121</v>
      </c>
      <c r="C274" s="30">
        <f>VLOOKUP(A274,'QAQC ID Reference Page'!A$2:G$10999,3,FALSE)</f>
        <v>44216</v>
      </c>
      <c r="D274" s="12">
        <f>VLOOKUP(A274,'QAQC ID Reference Page'!A$2:G$10999,4,FALSE)</f>
        <v>0.57430555555555551</v>
      </c>
      <c r="E274" s="3">
        <f>VLOOKUP(A274,'QAQC ID Reference Page'!A$2:G$10999,5,FALSE)</f>
        <v>1035</v>
      </c>
      <c r="F274" s="3" t="str">
        <f>VLOOKUP(A274,'QAQC ID Reference Page'!A$2:G$10999,6,FALSE)</f>
        <v>G6</v>
      </c>
      <c r="G274" s="3" t="str">
        <f>VLOOKUP(A274,'QAQC ID Reference Page'!A$2:G$10999,7,FALSE)</f>
        <v>S</v>
      </c>
      <c r="H274" s="3"/>
      <c r="I274" s="55">
        <v>0.1</v>
      </c>
      <c r="J274" s="3"/>
      <c r="K274" s="3"/>
      <c r="L274" s="3"/>
      <c r="M274" s="3"/>
      <c r="N274" s="53">
        <f t="shared" si="2"/>
        <v>0</v>
      </c>
      <c r="O274" s="3"/>
      <c r="P274" s="3"/>
      <c r="Q274" s="3"/>
      <c r="R274" s="53">
        <f t="shared" si="3"/>
        <v>0</v>
      </c>
      <c r="S274" s="3"/>
      <c r="T274" s="3"/>
      <c r="U274" s="3"/>
      <c r="V274" s="3"/>
      <c r="W274" s="3"/>
      <c r="X274" s="3"/>
      <c r="Y274" s="3"/>
      <c r="Z274" s="3"/>
      <c r="AA274" s="3"/>
      <c r="AB274" s="3"/>
    </row>
    <row r="275" spans="1:28" x14ac:dyDescent="0.2">
      <c r="A275" s="3">
        <v>10619</v>
      </c>
      <c r="B275" s="11" t="str">
        <f>VLOOKUP(A275,'QAQC ID Reference Page'!A$2:G$10999,2,FALSE)</f>
        <v>OBS0121</v>
      </c>
      <c r="C275" s="30">
        <f>VLOOKUP(A275,'QAQC ID Reference Page'!A$2:G$10999,3,FALSE)</f>
        <v>44216</v>
      </c>
      <c r="D275" s="12">
        <f>VLOOKUP(A275,'QAQC ID Reference Page'!A$2:G$10999,4,FALSE)</f>
        <v>0.36319444444444443</v>
      </c>
      <c r="E275" s="3">
        <f>VLOOKUP(A275,'QAQC ID Reference Page'!A$2:G$10999,5,FALSE)</f>
        <v>1005</v>
      </c>
      <c r="F275" s="3" t="str">
        <f>VLOOKUP(A275,'QAQC ID Reference Page'!A$2:G$10999,6,FALSE)</f>
        <v>E9</v>
      </c>
      <c r="G275" s="3" t="str">
        <f>VLOOKUP(A275,'QAQC ID Reference Page'!A$2:G$10999,7,FALSE)</f>
        <v>S</v>
      </c>
      <c r="H275" s="3"/>
      <c r="I275" s="55">
        <v>0.1</v>
      </c>
      <c r="J275" s="3"/>
      <c r="K275" s="3"/>
      <c r="L275" s="3"/>
      <c r="M275" s="3"/>
      <c r="N275" s="53">
        <f t="shared" si="2"/>
        <v>0</v>
      </c>
      <c r="O275" s="3"/>
      <c r="P275" s="3"/>
      <c r="Q275" s="3"/>
      <c r="R275" s="53">
        <f t="shared" si="3"/>
        <v>0</v>
      </c>
      <c r="S275" s="3"/>
      <c r="T275" s="3"/>
      <c r="U275" s="3"/>
      <c r="V275" s="3"/>
      <c r="W275" s="3"/>
      <c r="X275" s="3"/>
      <c r="Y275" s="3"/>
      <c r="Z275" s="3"/>
      <c r="AA275" s="3"/>
      <c r="AB275" s="3"/>
    </row>
    <row r="276" spans="1:28" x14ac:dyDescent="0.2">
      <c r="A276" s="3">
        <v>10620</v>
      </c>
      <c r="B276" s="11" t="str">
        <f>VLOOKUP(A276,'QAQC ID Reference Page'!A$2:G$10999,2,FALSE)</f>
        <v>OBS0121</v>
      </c>
      <c r="C276" s="30">
        <f>VLOOKUP(A276,'QAQC ID Reference Page'!A$2:G$10999,3,FALSE)</f>
        <v>44216</v>
      </c>
      <c r="D276" s="12">
        <f>VLOOKUP(A276,'QAQC ID Reference Page'!A$2:G$10999,4,FALSE)</f>
        <v>0.52986111111111112</v>
      </c>
      <c r="E276" s="3">
        <f>VLOOKUP(A276,'QAQC ID Reference Page'!A$2:G$10999,5,FALSE)</f>
        <v>1018</v>
      </c>
      <c r="F276" s="3" t="str">
        <f>VLOOKUP(A276,'QAQC ID Reference Page'!A$2:G$10999,6,FALSE)</f>
        <v>I7C</v>
      </c>
      <c r="G276" s="3" t="str">
        <f>VLOOKUP(A276,'QAQC ID Reference Page'!A$2:G$10999,7,FALSE)</f>
        <v>B</v>
      </c>
      <c r="H276" s="3"/>
      <c r="I276" s="55">
        <v>0.06</v>
      </c>
      <c r="J276" s="3"/>
      <c r="K276" s="3"/>
      <c r="L276" s="3"/>
      <c r="M276" s="3"/>
      <c r="N276" s="53">
        <f t="shared" si="2"/>
        <v>0</v>
      </c>
      <c r="O276" s="3"/>
      <c r="P276" s="3"/>
      <c r="Q276" s="3"/>
      <c r="R276" s="53">
        <f t="shared" si="3"/>
        <v>0</v>
      </c>
      <c r="S276" s="3"/>
      <c r="T276" s="3"/>
      <c r="U276" s="3"/>
      <c r="V276" s="3"/>
      <c r="W276" s="3"/>
      <c r="X276" s="3"/>
      <c r="Y276" s="3"/>
      <c r="Z276" s="3"/>
      <c r="AA276" s="3"/>
      <c r="AB276" s="3"/>
    </row>
    <row r="277" spans="1:28" x14ac:dyDescent="0.2">
      <c r="A277" s="3">
        <v>10621</v>
      </c>
      <c r="B277" s="11" t="str">
        <f>VLOOKUP(A277,'QAQC ID Reference Page'!A$2:G$10999,2,FALSE)</f>
        <v>OBS0121</v>
      </c>
      <c r="C277" s="30">
        <f>VLOOKUP(A277,'QAQC ID Reference Page'!A$2:G$10999,3,FALSE)</f>
        <v>44216</v>
      </c>
      <c r="D277" s="12">
        <f>VLOOKUP(A277,'QAQC ID Reference Page'!A$2:G$10999,4,FALSE)</f>
        <v>0.49305555555555558</v>
      </c>
      <c r="E277" s="3">
        <f>VLOOKUP(A277,'QAQC ID Reference Page'!A$2:G$10999,5,FALSE)</f>
        <v>1044</v>
      </c>
      <c r="F277" s="3" t="str">
        <f>VLOOKUP(A277,'QAQC ID Reference Page'!A$2:G$10999,6,FALSE)</f>
        <v>MR</v>
      </c>
      <c r="G277" s="3" t="str">
        <f>VLOOKUP(A277,'QAQC ID Reference Page'!A$2:G$10999,7,FALSE)</f>
        <v>B</v>
      </c>
      <c r="H277" s="3"/>
      <c r="I277" s="55">
        <v>0.1</v>
      </c>
      <c r="J277" s="3"/>
      <c r="K277" s="3"/>
      <c r="L277" s="3"/>
      <c r="M277" s="3"/>
      <c r="N277" s="53">
        <f t="shared" si="2"/>
        <v>0</v>
      </c>
      <c r="O277" s="3"/>
      <c r="P277" s="3"/>
      <c r="Q277" s="3"/>
      <c r="R277" s="53">
        <f t="shared" si="3"/>
        <v>0</v>
      </c>
      <c r="S277" s="3"/>
      <c r="T277" s="3"/>
      <c r="U277" s="3"/>
      <c r="V277" s="3"/>
      <c r="W277" s="3"/>
      <c r="X277" s="3"/>
      <c r="Y277" s="3"/>
      <c r="Z277" s="3"/>
      <c r="AA277" s="3"/>
      <c r="AB277" s="3"/>
    </row>
    <row r="278" spans="1:28" x14ac:dyDescent="0.2">
      <c r="A278" s="3">
        <v>10622</v>
      </c>
      <c r="B278" s="11" t="str">
        <f>VLOOKUP(A278,'QAQC ID Reference Page'!A$2:G$10999,2,FALSE)</f>
        <v>OBS0121</v>
      </c>
      <c r="C278" s="30">
        <f>VLOOKUP(A278,'QAQC ID Reference Page'!A$2:G$10999,3,FALSE)</f>
        <v>44216</v>
      </c>
      <c r="D278" s="12">
        <f>VLOOKUP(A278,'QAQC ID Reference Page'!A$2:G$10999,4,FALSE)</f>
        <v>0.36319444444444443</v>
      </c>
      <c r="E278" s="3">
        <f>VLOOKUP(A278,'QAQC ID Reference Page'!A$2:G$10999,5,FALSE)</f>
        <v>1032</v>
      </c>
      <c r="F278" s="3" t="str">
        <f>VLOOKUP(A278,'QAQC ID Reference Page'!A$2:G$10999,6,FALSE)</f>
        <v>E9</v>
      </c>
      <c r="G278" s="3" t="str">
        <f>VLOOKUP(A278,'QAQC ID Reference Page'!A$2:G$10999,7,FALSE)</f>
        <v>B</v>
      </c>
      <c r="H278" s="3"/>
      <c r="I278" s="55">
        <v>0.1</v>
      </c>
      <c r="J278" s="3"/>
      <c r="K278" s="3"/>
      <c r="L278" s="3"/>
      <c r="M278" s="3"/>
      <c r="N278" s="53">
        <f t="shared" si="2"/>
        <v>0</v>
      </c>
      <c r="O278" s="3"/>
      <c r="P278" s="3"/>
      <c r="Q278" s="3"/>
      <c r="R278" s="53">
        <f t="shared" si="3"/>
        <v>0</v>
      </c>
      <c r="S278" s="3"/>
      <c r="T278" s="3"/>
      <c r="U278" s="3"/>
      <c r="V278" s="3"/>
      <c r="W278" s="3"/>
      <c r="X278" s="3"/>
      <c r="Y278" s="3"/>
      <c r="Z278" s="3"/>
      <c r="AA278" s="3"/>
      <c r="AB278" s="3"/>
    </row>
    <row r="279" spans="1:28" x14ac:dyDescent="0.2">
      <c r="A279" s="3">
        <v>10623</v>
      </c>
      <c r="B279" s="11" t="str">
        <f>VLOOKUP(A279,'QAQC ID Reference Page'!A$2:G$10999,2,FALSE)</f>
        <v>OBS0121</v>
      </c>
      <c r="C279" s="30">
        <f>VLOOKUP(A279,'QAQC ID Reference Page'!A$2:G$10999,3,FALSE)</f>
        <v>44216</v>
      </c>
      <c r="D279" s="12">
        <f>VLOOKUP(A279,'QAQC ID Reference Page'!A$2:G$10999,4,FALSE)</f>
        <v>0.52986111111111112</v>
      </c>
      <c r="E279" s="3">
        <f>VLOOKUP(A279,'QAQC ID Reference Page'!A$2:G$10999,5,FALSE)</f>
        <v>1015</v>
      </c>
      <c r="F279" s="3" t="str">
        <f>VLOOKUP(A279,'QAQC ID Reference Page'!A$2:G$10999,6,FALSE)</f>
        <v>I7C</v>
      </c>
      <c r="G279" s="3" t="str">
        <f>VLOOKUP(A279,'QAQC ID Reference Page'!A$2:G$10999,7,FALSE)</f>
        <v>S</v>
      </c>
      <c r="H279" s="3"/>
      <c r="I279" s="55">
        <v>0.1</v>
      </c>
      <c r="J279" s="3"/>
      <c r="K279" s="3"/>
      <c r="L279" s="3"/>
      <c r="M279" s="3"/>
      <c r="N279" s="53">
        <f t="shared" si="2"/>
        <v>0</v>
      </c>
      <c r="O279" s="3"/>
      <c r="P279" s="3"/>
      <c r="Q279" s="3"/>
      <c r="R279" s="53">
        <f t="shared" si="3"/>
        <v>0</v>
      </c>
      <c r="S279" s="3"/>
      <c r="T279" s="3"/>
      <c r="U279" s="3"/>
      <c r="V279" s="3"/>
      <c r="W279" s="3"/>
      <c r="X279" s="3"/>
      <c r="Y279" s="3"/>
      <c r="Z279" s="3"/>
      <c r="AA279" s="3"/>
      <c r="AB279" s="3"/>
    </row>
    <row r="280" spans="1:28" x14ac:dyDescent="0.2">
      <c r="A280" s="3">
        <v>10624</v>
      </c>
      <c r="B280" s="11" t="str">
        <f>VLOOKUP(A280,'QAQC ID Reference Page'!A$2:G$10999,2,FALSE)</f>
        <v>OBS0121</v>
      </c>
      <c r="C280" s="30">
        <f>VLOOKUP(A280,'QAQC ID Reference Page'!A$2:G$10999,3,FALSE)</f>
        <v>44216</v>
      </c>
      <c r="D280" s="12">
        <f>VLOOKUP(A280,'QAQC ID Reference Page'!A$2:G$10999,4,FALSE)</f>
        <v>0.58680555555555558</v>
      </c>
      <c r="E280" s="3">
        <f>VLOOKUP(A280,'QAQC ID Reference Page'!A$2:G$10999,5,FALSE)</f>
        <v>1040</v>
      </c>
      <c r="F280" s="3" t="str">
        <f>VLOOKUP(A280,'QAQC ID Reference Page'!A$2:G$10999,6,FALSE)</f>
        <v>G7C</v>
      </c>
      <c r="G280" s="3" t="str">
        <f>VLOOKUP(A280,'QAQC ID Reference Page'!A$2:G$10999,7,FALSE)</f>
        <v>S</v>
      </c>
      <c r="H280" s="3"/>
      <c r="I280" s="55">
        <v>0.1</v>
      </c>
      <c r="J280" s="3"/>
      <c r="K280" s="3"/>
      <c r="L280" s="3"/>
      <c r="M280" s="3"/>
      <c r="N280" s="53">
        <f t="shared" si="2"/>
        <v>0</v>
      </c>
      <c r="O280" s="3"/>
      <c r="P280" s="3"/>
      <c r="Q280" s="3"/>
      <c r="R280" s="53">
        <f t="shared" si="3"/>
        <v>0</v>
      </c>
      <c r="S280" s="3"/>
      <c r="T280" s="3"/>
      <c r="U280" s="3"/>
      <c r="V280" s="3"/>
      <c r="W280" s="3"/>
      <c r="X280" s="3"/>
      <c r="Y280" s="3"/>
      <c r="Z280" s="3"/>
      <c r="AA280" s="3"/>
      <c r="AB280" s="3"/>
    </row>
    <row r="281" spans="1:28" x14ac:dyDescent="0.2">
      <c r="A281" s="3">
        <v>10625</v>
      </c>
      <c r="B281" s="11" t="str">
        <f>VLOOKUP(A281,'QAQC ID Reference Page'!A$2:G$10999,2,FALSE)</f>
        <v>OBS0121</v>
      </c>
      <c r="C281" s="30">
        <f>VLOOKUP(A281,'QAQC ID Reference Page'!A$2:G$10999,3,FALSE)</f>
        <v>44216</v>
      </c>
      <c r="D281" s="12">
        <f>VLOOKUP(A281,'QAQC ID Reference Page'!A$2:G$10999,4,FALSE)</f>
        <v>0.49305555555555558</v>
      </c>
      <c r="E281" s="3">
        <f>VLOOKUP(A281,'QAQC ID Reference Page'!A$2:G$10999,5,FALSE)</f>
        <v>1024</v>
      </c>
      <c r="F281" s="3" t="str">
        <f>VLOOKUP(A281,'QAQC ID Reference Page'!A$2:G$10999,6,FALSE)</f>
        <v>MR</v>
      </c>
      <c r="G281" s="3" t="str">
        <f>VLOOKUP(A281,'QAQC ID Reference Page'!A$2:G$10999,7,FALSE)</f>
        <v>S</v>
      </c>
      <c r="H281" s="3"/>
      <c r="I281" s="55">
        <v>0.1</v>
      </c>
      <c r="J281" s="3"/>
      <c r="K281" s="3"/>
      <c r="L281" s="3"/>
      <c r="M281" s="3"/>
      <c r="N281" s="53">
        <f t="shared" si="2"/>
        <v>0</v>
      </c>
      <c r="O281" s="3"/>
      <c r="P281" s="3"/>
      <c r="Q281" s="3"/>
      <c r="R281" s="53">
        <f t="shared" si="3"/>
        <v>0</v>
      </c>
      <c r="S281" s="3"/>
      <c r="T281" s="3"/>
      <c r="U281" s="3"/>
      <c r="V281" s="3"/>
      <c r="W281" s="3"/>
      <c r="X281" s="3"/>
      <c r="Y281" s="3"/>
      <c r="Z281" s="3"/>
      <c r="AA281" s="3"/>
      <c r="AB281" s="3"/>
    </row>
    <row r="282" spans="1:28" x14ac:dyDescent="0.2">
      <c r="A282" s="3">
        <v>10626</v>
      </c>
      <c r="B282" s="11" t="str">
        <f>VLOOKUP(A282,'QAQC ID Reference Page'!A$2:G$10999,2,FALSE)</f>
        <v>OBS0121</v>
      </c>
      <c r="C282" s="30">
        <f>VLOOKUP(A282,'QAQC ID Reference Page'!A$2:G$10999,3,FALSE)</f>
        <v>44216</v>
      </c>
      <c r="D282" s="12">
        <f>VLOOKUP(A282,'QAQC ID Reference Page'!A$2:G$10999,4,FALSE)</f>
        <v>0.56111111111111112</v>
      </c>
      <c r="E282" s="3">
        <f>VLOOKUP(A282,'QAQC ID Reference Page'!A$2:G$10999,5,FALSE)</f>
        <v>1039</v>
      </c>
      <c r="F282" s="3" t="str">
        <f>VLOOKUP(A282,'QAQC ID Reference Page'!A$2:G$10999,6,FALSE)</f>
        <v>DR</v>
      </c>
      <c r="G282" s="3" t="str">
        <f>VLOOKUP(A282,'QAQC ID Reference Page'!A$2:G$10999,7,FALSE)</f>
        <v>S</v>
      </c>
      <c r="H282" s="3"/>
      <c r="I282" s="55">
        <v>6.4000000000000001E-2</v>
      </c>
      <c r="J282" s="3"/>
      <c r="K282" s="3"/>
      <c r="L282" s="3"/>
      <c r="M282" s="3"/>
      <c r="N282" s="53">
        <f t="shared" si="2"/>
        <v>0</v>
      </c>
      <c r="O282" s="3"/>
      <c r="P282" s="3"/>
      <c r="Q282" s="3"/>
      <c r="R282" s="53">
        <f t="shared" si="3"/>
        <v>0</v>
      </c>
      <c r="S282" s="3"/>
      <c r="T282" s="3"/>
      <c r="U282" s="3"/>
      <c r="V282" s="3"/>
      <c r="W282" s="3"/>
      <c r="X282" s="3"/>
      <c r="Y282" s="3"/>
      <c r="Z282" s="3"/>
      <c r="AA282" s="3"/>
      <c r="AB282" s="3"/>
    </row>
    <row r="283" spans="1:28" x14ac:dyDescent="0.2">
      <c r="A283" s="3">
        <v>10627</v>
      </c>
      <c r="B283" s="11" t="str">
        <f>VLOOKUP(A283,'QAQC ID Reference Page'!A$2:G$10999,2,FALSE)</f>
        <v>OBS0121</v>
      </c>
      <c r="C283" s="30">
        <f>VLOOKUP(A283,'QAQC ID Reference Page'!A$2:G$10999,3,FALSE)</f>
        <v>44216</v>
      </c>
      <c r="D283" s="12">
        <f>VLOOKUP(A283,'QAQC ID Reference Page'!A$2:G$10999,4,FALSE)</f>
        <v>0.43194444444444446</v>
      </c>
      <c r="E283" s="3">
        <f>VLOOKUP(A283,'QAQC ID Reference Page'!A$2:G$10999,5,FALSE)</f>
        <v>1042</v>
      </c>
      <c r="F283" s="3" t="str">
        <f>VLOOKUP(A283,'QAQC ID Reference Page'!A$2:G$10999,6,FALSE)</f>
        <v>I9</v>
      </c>
      <c r="G283" s="3" t="str">
        <f>VLOOKUP(A283,'QAQC ID Reference Page'!A$2:G$10999,7,FALSE)</f>
        <v>B</v>
      </c>
      <c r="H283" s="3"/>
      <c r="I283" s="55">
        <v>0.1</v>
      </c>
      <c r="J283" s="3"/>
      <c r="K283" s="3"/>
      <c r="L283" s="3"/>
      <c r="M283" s="3"/>
      <c r="N283" s="53">
        <f t="shared" si="2"/>
        <v>0</v>
      </c>
      <c r="O283" s="3"/>
      <c r="P283" s="3"/>
      <c r="Q283" s="3"/>
      <c r="R283" s="53">
        <f t="shared" si="3"/>
        <v>0</v>
      </c>
      <c r="S283" s="3"/>
      <c r="T283" s="3"/>
      <c r="U283" s="3"/>
      <c r="V283" s="3"/>
      <c r="W283" s="3"/>
      <c r="X283" s="3"/>
      <c r="Y283" s="3"/>
      <c r="Z283" s="3"/>
      <c r="AA283" s="3"/>
      <c r="AB283" s="3"/>
    </row>
    <row r="284" spans="1:28" x14ac:dyDescent="0.2">
      <c r="A284" s="3">
        <v>10628</v>
      </c>
      <c r="B284" s="11" t="str">
        <f>VLOOKUP(A284,'QAQC ID Reference Page'!A$2:G$10999,2,FALSE)</f>
        <v>OBS0121</v>
      </c>
      <c r="C284" s="30">
        <f>VLOOKUP(A284,'QAQC ID Reference Page'!A$2:G$10999,3,FALSE)</f>
        <v>44216</v>
      </c>
      <c r="D284" s="12">
        <f>VLOOKUP(A284,'QAQC ID Reference Page'!A$2:G$10999,4,FALSE)</f>
        <v>0.48125000000000001</v>
      </c>
      <c r="E284" s="3">
        <f>VLOOKUP(A284,'QAQC ID Reference Page'!A$2:G$10999,5,FALSE)</f>
        <v>1029</v>
      </c>
      <c r="F284" s="3" t="str">
        <f>VLOOKUP(A284,'QAQC ID Reference Page'!A$2:G$10999,6,FALSE)</f>
        <v>TR</v>
      </c>
      <c r="G284" s="3" t="str">
        <f>VLOOKUP(A284,'QAQC ID Reference Page'!A$2:G$10999,7,FALSE)</f>
        <v>S</v>
      </c>
      <c r="H284" s="3"/>
      <c r="I284" s="55">
        <v>0.1</v>
      </c>
      <c r="J284" s="3"/>
      <c r="K284" s="3"/>
      <c r="L284" s="3"/>
      <c r="M284" s="3"/>
      <c r="N284" s="53">
        <f t="shared" si="2"/>
        <v>0</v>
      </c>
      <c r="O284" s="3"/>
      <c r="P284" s="3"/>
      <c r="Q284" s="3"/>
      <c r="R284" s="53">
        <f t="shared" si="3"/>
        <v>0</v>
      </c>
      <c r="S284" s="3"/>
      <c r="T284" s="3"/>
      <c r="U284" s="3"/>
      <c r="V284" s="3"/>
      <c r="W284" s="3"/>
      <c r="X284" s="3"/>
      <c r="Y284" s="3"/>
      <c r="Z284" s="3"/>
      <c r="AA284" s="3"/>
      <c r="AB284" s="3"/>
    </row>
    <row r="285" spans="1:28" x14ac:dyDescent="0.2">
      <c r="A285" s="3">
        <v>10629</v>
      </c>
      <c r="B285" s="11" t="str">
        <f>VLOOKUP(A285,'QAQC ID Reference Page'!A$2:G$10999,2,FALSE)</f>
        <v>OBS0121</v>
      </c>
      <c r="C285" s="30">
        <f>VLOOKUP(A285,'QAQC ID Reference Page'!A$2:G$10999,3,FALSE)</f>
        <v>44216</v>
      </c>
      <c r="D285" s="12">
        <f>VLOOKUP(A285,'QAQC ID Reference Page'!A$2:G$10999,4,FALSE)</f>
        <v>0.33611111111111114</v>
      </c>
      <c r="E285" s="3">
        <f>VLOOKUP(A285,'QAQC ID Reference Page'!A$2:G$10999,5,FALSE)</f>
        <v>1038</v>
      </c>
      <c r="F285" s="3" t="str">
        <f>VLOOKUP(A285,'QAQC ID Reference Page'!A$2:G$10999,6,FALSE)</f>
        <v>E7C</v>
      </c>
      <c r="G285" s="3" t="str">
        <f>VLOOKUP(A285,'QAQC ID Reference Page'!A$2:G$10999,7,FALSE)</f>
        <v>B</v>
      </c>
      <c r="H285" s="3"/>
      <c r="I285" s="55">
        <v>0.1</v>
      </c>
      <c r="J285" s="3"/>
      <c r="K285" s="3"/>
      <c r="L285" s="3"/>
      <c r="M285" s="3"/>
      <c r="N285" s="53">
        <f t="shared" si="2"/>
        <v>0</v>
      </c>
      <c r="O285" s="3"/>
      <c r="P285" s="3"/>
      <c r="Q285" s="3"/>
      <c r="R285" s="53">
        <f t="shared" si="3"/>
        <v>0</v>
      </c>
      <c r="S285" s="3"/>
      <c r="T285" s="3"/>
      <c r="U285" s="3"/>
      <c r="V285" s="3"/>
      <c r="W285" s="3"/>
      <c r="X285" s="3"/>
      <c r="Y285" s="3"/>
      <c r="Z285" s="3"/>
      <c r="AA285" s="3"/>
      <c r="AB285" s="3"/>
    </row>
    <row r="286" spans="1:28" x14ac:dyDescent="0.2">
      <c r="A286" s="3">
        <v>10630</v>
      </c>
      <c r="B286" s="11" t="str">
        <f>VLOOKUP(A286,'QAQC ID Reference Page'!A$2:G$10999,2,FALSE)</f>
        <v>OBS0121</v>
      </c>
      <c r="C286" s="30">
        <f>VLOOKUP(A286,'QAQC ID Reference Page'!A$2:G$10999,3,FALSE)</f>
        <v>44216</v>
      </c>
      <c r="D286" s="12">
        <f>VLOOKUP(A286,'QAQC ID Reference Page'!A$2:G$10999,4,FALSE)</f>
        <v>0.30277777777777776</v>
      </c>
      <c r="E286" s="3">
        <f>VLOOKUP(A286,'QAQC ID Reference Page'!A$2:G$10999,5,FALSE)</f>
        <v>1010</v>
      </c>
      <c r="F286" s="3" t="str">
        <f>VLOOKUP(A286,'QAQC ID Reference Page'!A$2:G$10999,6,FALSE)</f>
        <v>EFR</v>
      </c>
      <c r="G286" s="3" t="str">
        <f>VLOOKUP(A286,'QAQC ID Reference Page'!A$2:G$10999,7,FALSE)</f>
        <v>S</v>
      </c>
      <c r="H286" s="3"/>
      <c r="I286" s="55">
        <v>0.1</v>
      </c>
      <c r="J286" s="3"/>
      <c r="K286" s="3"/>
      <c r="L286" s="3"/>
      <c r="M286" s="3"/>
      <c r="N286" s="53">
        <f t="shared" si="2"/>
        <v>0</v>
      </c>
      <c r="O286" s="3"/>
      <c r="P286" s="3"/>
      <c r="Q286" s="3"/>
      <c r="R286" s="53">
        <f t="shared" si="3"/>
        <v>0</v>
      </c>
      <c r="S286" s="3"/>
      <c r="T286" s="3"/>
      <c r="U286" s="3"/>
      <c r="V286" s="3"/>
      <c r="W286" s="3"/>
      <c r="X286" s="3"/>
      <c r="Y286" s="3"/>
      <c r="Z286" s="3"/>
      <c r="AA286" s="3"/>
      <c r="AB286" s="3"/>
    </row>
    <row r="287" spans="1:28" x14ac:dyDescent="0.2">
      <c r="A287" s="3">
        <v>10631</v>
      </c>
      <c r="B287" s="11" t="str">
        <f>VLOOKUP(A287,'QAQC ID Reference Page'!A$2:G$10999,2,FALSE)</f>
        <v>OBS0121</v>
      </c>
      <c r="C287" s="30">
        <f>VLOOKUP(A287,'QAQC ID Reference Page'!A$2:G$10999,3,FALSE)</f>
        <v>44216</v>
      </c>
      <c r="D287" s="12">
        <f>VLOOKUP(A287,'QAQC ID Reference Page'!A$2:G$10999,4,FALSE)</f>
        <v>0.33611111111111114</v>
      </c>
      <c r="E287" s="3">
        <f>VLOOKUP(A287,'QAQC ID Reference Page'!A$2:G$10999,5,FALSE)</f>
        <v>1034</v>
      </c>
      <c r="F287" s="3" t="str">
        <f>VLOOKUP(A287,'QAQC ID Reference Page'!A$2:G$10999,6,FALSE)</f>
        <v>E7C</v>
      </c>
      <c r="G287" s="3" t="str">
        <f>VLOOKUP(A287,'QAQC ID Reference Page'!A$2:G$10999,7,FALSE)</f>
        <v>S</v>
      </c>
      <c r="H287" s="3"/>
      <c r="I287" s="55">
        <v>0.1</v>
      </c>
      <c r="J287" s="3"/>
      <c r="K287" s="3"/>
      <c r="L287" s="3"/>
      <c r="M287" s="3"/>
      <c r="N287" s="53">
        <f t="shared" si="2"/>
        <v>0</v>
      </c>
      <c r="O287" s="3"/>
      <c r="P287" s="3"/>
      <c r="Q287" s="3"/>
      <c r="R287" s="53">
        <f t="shared" si="3"/>
        <v>0</v>
      </c>
      <c r="S287" s="3"/>
      <c r="T287" s="3"/>
      <c r="U287" s="3"/>
      <c r="V287" s="3"/>
      <c r="W287" s="3"/>
      <c r="X287" s="3"/>
      <c r="Y287" s="3"/>
      <c r="Z287" s="3"/>
      <c r="AA287" s="3"/>
      <c r="AB287" s="3"/>
    </row>
    <row r="288" spans="1:28" x14ac:dyDescent="0.2">
      <c r="A288" s="3">
        <v>10632</v>
      </c>
      <c r="B288" s="11" t="str">
        <f>VLOOKUP(A288,'QAQC ID Reference Page'!A$2:G$10999,2,FALSE)</f>
        <v>OBS0121</v>
      </c>
      <c r="C288" s="30">
        <f>VLOOKUP(A288,'QAQC ID Reference Page'!A$2:G$10999,3,FALSE)</f>
        <v>44216</v>
      </c>
      <c r="D288" s="12">
        <f>VLOOKUP(A288,'QAQC ID Reference Page'!A$2:G$10999,4,FALSE)</f>
        <v>0.58680555555555558</v>
      </c>
      <c r="E288" s="3">
        <f>VLOOKUP(A288,'QAQC ID Reference Page'!A$2:G$10999,5,FALSE)</f>
        <v>1003</v>
      </c>
      <c r="F288" s="3" t="str">
        <f>VLOOKUP(A288,'QAQC ID Reference Page'!A$2:G$10999,6,FALSE)</f>
        <v>G7C</v>
      </c>
      <c r="G288" s="3" t="str">
        <f>VLOOKUP(A288,'QAQC ID Reference Page'!A$2:G$10999,7,FALSE)</f>
        <v>B</v>
      </c>
      <c r="H288" s="3"/>
      <c r="I288" s="55">
        <v>0.1</v>
      </c>
      <c r="J288" s="3"/>
      <c r="K288" s="3"/>
      <c r="L288" s="3"/>
      <c r="M288" s="3"/>
      <c r="N288" s="53">
        <f t="shared" si="2"/>
        <v>0</v>
      </c>
      <c r="O288" s="3"/>
      <c r="P288" s="3"/>
      <c r="Q288" s="3"/>
      <c r="R288" s="53">
        <f t="shared" si="3"/>
        <v>0</v>
      </c>
      <c r="S288" s="3"/>
      <c r="T288" s="3"/>
      <c r="U288" s="3"/>
      <c r="V288" s="3"/>
      <c r="W288" s="3"/>
      <c r="X288" s="3"/>
      <c r="Y288" s="3"/>
      <c r="Z288" s="3"/>
      <c r="AA288" s="3"/>
      <c r="AB288" s="3"/>
    </row>
    <row r="289" spans="1:28" x14ac:dyDescent="0.2">
      <c r="A289" s="3">
        <v>10633</v>
      </c>
      <c r="B289" s="11" t="str">
        <f>VLOOKUP(A289,'QAQC ID Reference Page'!A$2:G$10999,2,FALSE)</f>
        <v>OBS0121</v>
      </c>
      <c r="C289" s="30">
        <f>VLOOKUP(A289,'QAQC ID Reference Page'!A$2:G$10999,3,FALSE)</f>
        <v>44216</v>
      </c>
      <c r="D289" s="12">
        <f>VLOOKUP(A289,'QAQC ID Reference Page'!A$2:G$10999,4,FALSE)</f>
        <v>0.46736111111111112</v>
      </c>
      <c r="E289" s="3">
        <f>VLOOKUP(A289,'QAQC ID Reference Page'!A$2:G$10999,5,FALSE)</f>
        <v>1013</v>
      </c>
      <c r="F289" s="3" t="str">
        <f>VLOOKUP(A289,'QAQC ID Reference Page'!A$2:G$10999,6,FALSE)</f>
        <v>TR-UP</v>
      </c>
      <c r="G289" s="3" t="str">
        <f>VLOOKUP(A289,'QAQC ID Reference Page'!A$2:G$10999,7,FALSE)</f>
        <v>S</v>
      </c>
      <c r="H289" s="3"/>
      <c r="I289" s="55">
        <v>0.1</v>
      </c>
      <c r="J289" s="3"/>
      <c r="K289" s="3"/>
      <c r="L289" s="3"/>
      <c r="M289" s="3"/>
      <c r="N289" s="53">
        <f t="shared" si="2"/>
        <v>0</v>
      </c>
      <c r="O289" s="3"/>
      <c r="P289" s="3"/>
      <c r="Q289" s="3"/>
      <c r="R289" s="53">
        <f t="shared" si="3"/>
        <v>0</v>
      </c>
      <c r="S289" s="3"/>
      <c r="T289" s="3"/>
      <c r="U289" s="3"/>
      <c r="V289" s="3"/>
      <c r="W289" s="3"/>
      <c r="X289" s="3"/>
      <c r="Y289" s="3"/>
      <c r="Z289" s="3"/>
      <c r="AA289" s="3"/>
      <c r="AB289" s="3"/>
    </row>
    <row r="290" spans="1:28" x14ac:dyDescent="0.2">
      <c r="A290" s="3">
        <v>10634</v>
      </c>
      <c r="B290" s="11" t="str">
        <f>VLOOKUP(A290,'QAQC ID Reference Page'!A$2:G$10999,2,FALSE)</f>
        <v>OBS0121</v>
      </c>
      <c r="C290" s="30">
        <f>VLOOKUP(A290,'QAQC ID Reference Page'!A$2:G$10999,3,FALSE)</f>
        <v>44216</v>
      </c>
      <c r="D290" s="12">
        <f>VLOOKUP(A290,'QAQC ID Reference Page'!A$2:G$10999,4,FALSE)</f>
        <v>0.40069444444444446</v>
      </c>
      <c r="E290" s="3">
        <f>VLOOKUP(A290,'QAQC ID Reference Page'!A$2:G$10999,5,FALSE)</f>
        <v>1019</v>
      </c>
      <c r="F290" s="3" t="str">
        <f>VLOOKUP(A290,'QAQC ID Reference Page'!A$2:G$10999,6,FALSE)</f>
        <v>G9</v>
      </c>
      <c r="G290" s="3" t="str">
        <f>VLOOKUP(A290,'QAQC ID Reference Page'!A$2:G$10999,7,FALSE)</f>
        <v>B</v>
      </c>
      <c r="H290" s="3"/>
      <c r="I290" s="55">
        <v>0.1</v>
      </c>
      <c r="J290" s="3"/>
      <c r="K290" s="3"/>
      <c r="L290" s="3"/>
      <c r="M290" s="3"/>
      <c r="N290" s="53">
        <f t="shared" si="2"/>
        <v>0</v>
      </c>
      <c r="O290" s="3"/>
      <c r="P290" s="3"/>
      <c r="Q290" s="3"/>
      <c r="R290" s="53">
        <f t="shared" si="3"/>
        <v>0</v>
      </c>
      <c r="S290" s="3"/>
      <c r="T290" s="3"/>
      <c r="U290" s="3"/>
      <c r="V290" s="3"/>
      <c r="W290" s="3"/>
      <c r="X290" s="3"/>
      <c r="Y290" s="3"/>
      <c r="Z290" s="3"/>
      <c r="AA290" s="3"/>
      <c r="AB290" s="3"/>
    </row>
    <row r="291" spans="1:28" x14ac:dyDescent="0.2">
      <c r="A291" s="3">
        <v>10635</v>
      </c>
      <c r="B291" s="11" t="str">
        <f>VLOOKUP(A291,'QAQC ID Reference Page'!A$2:G$10999,2,FALSE)</f>
        <v>OBS0121</v>
      </c>
      <c r="C291" s="30">
        <f>VLOOKUP(A291,'QAQC ID Reference Page'!A$2:G$10999,3,FALSE)</f>
        <v>44216</v>
      </c>
      <c r="D291" s="12">
        <f>VLOOKUP(A291,'QAQC ID Reference Page'!A$2:G$10999,4,FALSE)</f>
        <v>0.44513888888888886</v>
      </c>
      <c r="E291" s="3">
        <f>VLOOKUP(A291,'QAQC ID Reference Page'!A$2:G$10999,5,FALSE)</f>
        <v>1001</v>
      </c>
      <c r="F291" s="3" t="str">
        <f>VLOOKUP(A291,'QAQC ID Reference Page'!A$2:G$10999,6,FALSE)</f>
        <v>BR</v>
      </c>
      <c r="G291" s="3" t="str">
        <f>VLOOKUP(A291,'QAQC ID Reference Page'!A$2:G$10999,7,FALSE)</f>
        <v>S</v>
      </c>
      <c r="H291" s="3"/>
      <c r="I291" s="55">
        <v>0.1</v>
      </c>
      <c r="J291" s="3"/>
      <c r="K291" s="3"/>
      <c r="L291" s="3"/>
      <c r="M291" s="3"/>
      <c r="N291" s="53">
        <f t="shared" si="2"/>
        <v>0</v>
      </c>
      <c r="O291" s="3"/>
      <c r="P291" s="3"/>
      <c r="Q291" s="3"/>
      <c r="R291" s="53">
        <f t="shared" si="3"/>
        <v>0</v>
      </c>
      <c r="S291" s="3"/>
      <c r="T291" s="3"/>
      <c r="U291" s="3"/>
      <c r="V291" s="3"/>
      <c r="W291" s="3"/>
      <c r="X291" s="3"/>
      <c r="Y291" s="3"/>
      <c r="Z291" s="3"/>
      <c r="AA291" s="3"/>
      <c r="AB291" s="3"/>
    </row>
    <row r="292" spans="1:28" x14ac:dyDescent="0.2">
      <c r="A292" s="3">
        <v>10636</v>
      </c>
      <c r="B292" s="11" t="str">
        <f>VLOOKUP(A292,'QAQC ID Reference Page'!A$2:G$10999,2,FALSE)</f>
        <v>OBS0121</v>
      </c>
      <c r="C292" s="30">
        <f>VLOOKUP(A292,'QAQC ID Reference Page'!A$2:G$10999,3,FALSE)</f>
        <v>44216</v>
      </c>
      <c r="D292" s="12">
        <f>VLOOKUP(A292,'QAQC ID Reference Page'!A$2:G$10999,4,FALSE)</f>
        <v>0.43194444444444446</v>
      </c>
      <c r="E292" s="3">
        <f>VLOOKUP(A292,'QAQC ID Reference Page'!A$2:G$10999,5,FALSE)</f>
        <v>1041</v>
      </c>
      <c r="F292" s="3" t="str">
        <f>VLOOKUP(A292,'QAQC ID Reference Page'!A$2:G$10999,6,FALSE)</f>
        <v>I9</v>
      </c>
      <c r="G292" s="3" t="str">
        <f>VLOOKUP(A292,'QAQC ID Reference Page'!A$2:G$10999,7,FALSE)</f>
        <v>S</v>
      </c>
      <c r="H292" s="3"/>
      <c r="I292" s="55">
        <v>0.1</v>
      </c>
      <c r="J292" s="3"/>
      <c r="K292" s="3"/>
      <c r="L292" s="3"/>
      <c r="M292" s="3"/>
      <c r="N292" s="53">
        <f t="shared" si="2"/>
        <v>0</v>
      </c>
      <c r="O292" s="3"/>
      <c r="P292" s="3"/>
      <c r="Q292" s="3"/>
      <c r="R292" s="53">
        <f t="shared" si="3"/>
        <v>0</v>
      </c>
      <c r="S292" s="3"/>
      <c r="T292" s="3"/>
      <c r="U292" s="3"/>
      <c r="V292" s="3"/>
      <c r="W292" s="3"/>
      <c r="X292" s="3"/>
      <c r="Y292" s="3"/>
      <c r="Z292" s="3"/>
      <c r="AA292" s="3"/>
      <c r="AB292" s="3"/>
    </row>
    <row r="293" spans="1:28" x14ac:dyDescent="0.2">
      <c r="A293" s="3">
        <v>10637</v>
      </c>
      <c r="B293" s="11" t="str">
        <f>VLOOKUP(A293,'QAQC ID Reference Page'!A$2:G$10999,2,FALSE)</f>
        <v>OBS0121</v>
      </c>
      <c r="C293" s="30">
        <f>VLOOKUP(A293,'QAQC ID Reference Page'!A$2:G$10999,3,FALSE)</f>
        <v>44216</v>
      </c>
      <c r="D293" s="12">
        <f>VLOOKUP(A293,'QAQC ID Reference Page'!A$2:G$10999,4,FALSE)</f>
        <v>0.45555555555555555</v>
      </c>
      <c r="E293" s="3">
        <f>VLOOKUP(A293,'QAQC ID Reference Page'!A$2:G$10999,5,FALSE)</f>
        <v>1017</v>
      </c>
      <c r="F293" s="3" t="str">
        <f>VLOOKUP(A293,'QAQC ID Reference Page'!A$2:G$10999,6,FALSE)</f>
        <v>AR</v>
      </c>
      <c r="G293" s="3" t="str">
        <f>VLOOKUP(A293,'QAQC ID Reference Page'!A$2:G$10999,7,FALSE)</f>
        <v>S</v>
      </c>
      <c r="H293" s="3"/>
      <c r="I293" s="55">
        <v>0.1</v>
      </c>
      <c r="J293" s="3"/>
      <c r="K293" s="3"/>
      <c r="L293" s="3"/>
      <c r="M293" s="3"/>
      <c r="N293" s="53">
        <f t="shared" si="2"/>
        <v>0</v>
      </c>
      <c r="O293" s="3"/>
      <c r="P293" s="3"/>
      <c r="Q293" s="3"/>
      <c r="R293" s="53">
        <f t="shared" si="3"/>
        <v>0</v>
      </c>
      <c r="S293" s="3"/>
      <c r="T293" s="3"/>
      <c r="U293" s="3"/>
      <c r="V293" s="3"/>
      <c r="W293" s="3"/>
      <c r="X293" s="3"/>
      <c r="Y293" s="3"/>
      <c r="Z293" s="3"/>
      <c r="AA293" s="3"/>
      <c r="AB293" s="3"/>
    </row>
    <row r="294" spans="1:28" x14ac:dyDescent="0.2">
      <c r="A294" s="3">
        <v>10638</v>
      </c>
      <c r="B294" s="11" t="str">
        <f>VLOOKUP(A294,'QAQC ID Reference Page'!A$2:G$10999,2,FALSE)</f>
        <v>OBS0121</v>
      </c>
      <c r="C294" s="30">
        <f>VLOOKUP(A294,'QAQC ID Reference Page'!A$2:G$10999,3,FALSE)</f>
        <v>44216</v>
      </c>
      <c r="D294" s="12">
        <f>VLOOKUP(A294,'QAQC ID Reference Page'!A$2:G$10999,4,FALSE)</f>
        <v>0.40069444444444446</v>
      </c>
      <c r="E294" s="3">
        <f>VLOOKUP(A294,'QAQC ID Reference Page'!A$2:G$10999,5,FALSE)</f>
        <v>1016</v>
      </c>
      <c r="F294" s="3" t="str">
        <f>VLOOKUP(A294,'QAQC ID Reference Page'!A$2:G$10999,6,FALSE)</f>
        <v>G9</v>
      </c>
      <c r="G294" s="3" t="str">
        <f>VLOOKUP(A294,'QAQC ID Reference Page'!A$2:G$10999,7,FALSE)</f>
        <v>S</v>
      </c>
      <c r="H294" s="3"/>
      <c r="I294" s="55">
        <v>0.1</v>
      </c>
      <c r="J294" s="3"/>
      <c r="K294" s="3"/>
      <c r="L294" s="3"/>
      <c r="M294" s="3"/>
      <c r="N294" s="53">
        <f t="shared" si="2"/>
        <v>0</v>
      </c>
      <c r="O294" s="3"/>
      <c r="P294" s="3"/>
      <c r="Q294" s="3"/>
      <c r="R294" s="53">
        <f t="shared" si="3"/>
        <v>0</v>
      </c>
      <c r="S294" s="3"/>
      <c r="T294" s="3"/>
      <c r="U294" s="3"/>
      <c r="V294" s="3"/>
      <c r="W294" s="3"/>
      <c r="X294" s="3"/>
      <c r="Y294" s="3"/>
      <c r="Z294" s="3"/>
      <c r="AA294" s="3"/>
      <c r="AB294" s="3"/>
    </row>
    <row r="295" spans="1:28" x14ac:dyDescent="0.2">
      <c r="A295" s="3">
        <v>10639</v>
      </c>
      <c r="B295" s="11" t="str">
        <f>VLOOKUP(A295,'QAQC ID Reference Page'!A$2:G$10999,2,FALSE)</f>
        <v>OBS0121</v>
      </c>
      <c r="C295" s="30">
        <f>VLOOKUP(A295,'QAQC ID Reference Page'!A$2:G$10999,3,FALSE)</f>
        <v>44216</v>
      </c>
      <c r="D295" s="12">
        <f>VLOOKUP(A295,'QAQC ID Reference Page'!A$2:G$10999,4,FALSE)</f>
        <v>0.31666666666666665</v>
      </c>
      <c r="E295" s="3">
        <f>VLOOKUP(A295,'QAQC ID Reference Page'!A$2:G$10999,5,FALSE)</f>
        <v>1033</v>
      </c>
      <c r="F295" s="3" t="str">
        <f>VLOOKUP(A295,'QAQC ID Reference Page'!A$2:G$10999,6,FALSE)</f>
        <v>E6</v>
      </c>
      <c r="G295" s="3" t="str">
        <f>VLOOKUP(A295,'QAQC ID Reference Page'!A$2:G$10999,7,FALSE)</f>
        <v>S</v>
      </c>
      <c r="H295" s="3"/>
      <c r="I295" s="55">
        <v>0.1</v>
      </c>
      <c r="J295" s="3"/>
      <c r="K295" s="3"/>
      <c r="L295" s="3"/>
      <c r="M295" s="3"/>
      <c r="N295" s="53">
        <f t="shared" si="2"/>
        <v>0</v>
      </c>
      <c r="O295" s="3"/>
      <c r="P295" s="3"/>
      <c r="Q295" s="3"/>
      <c r="R295" s="53">
        <f t="shared" si="3"/>
        <v>0</v>
      </c>
      <c r="S295" s="3"/>
      <c r="T295" s="3"/>
      <c r="U295" s="3"/>
      <c r="V295" s="3"/>
      <c r="W295" s="3"/>
      <c r="X295" s="3"/>
      <c r="Y295" s="3"/>
      <c r="Z295" s="3"/>
      <c r="AA295" s="3"/>
      <c r="AB295" s="3"/>
    </row>
    <row r="296" spans="1:28" x14ac:dyDescent="0.2">
      <c r="A296" s="3">
        <v>10701</v>
      </c>
      <c r="B296" s="11" t="str">
        <f>VLOOKUP(A296,'QAQC ID Reference Page'!A$2:G$10999,2,FALSE)</f>
        <v>OBS0621</v>
      </c>
      <c r="C296" s="30">
        <f>VLOOKUP(A296,'QAQC ID Reference Page'!A$2:G$10999,3,FALSE)</f>
        <v>44370</v>
      </c>
      <c r="D296" s="12">
        <f>VLOOKUP(A296,'QAQC ID Reference Page'!A$2:G$10999,4,FALSE)</f>
        <v>0.52361111111111114</v>
      </c>
      <c r="E296" s="3">
        <f>VLOOKUP(A296,'QAQC ID Reference Page'!A$2:G$10999,5,FALSE)</f>
        <v>1032</v>
      </c>
      <c r="F296" s="3" t="str">
        <f>VLOOKUP(A296,'QAQC ID Reference Page'!A$2:G$10999,6,FALSE)</f>
        <v>DR</v>
      </c>
      <c r="G296" s="3" t="str">
        <f>VLOOKUP(A296,'QAQC ID Reference Page'!A$2:G$10999,7,FALSE)</f>
        <v>B</v>
      </c>
      <c r="H296" s="3" t="s">
        <v>913</v>
      </c>
      <c r="I296" s="55">
        <v>0.08</v>
      </c>
      <c r="J296" s="3">
        <v>0</v>
      </c>
      <c r="K296" s="3">
        <v>57.993000000000002</v>
      </c>
      <c r="L296" s="3">
        <v>1.7000000000000001E-2</v>
      </c>
      <c r="M296" s="3">
        <v>10.1823</v>
      </c>
      <c r="N296" s="53">
        <f t="shared" si="2"/>
        <v>212.50000000000003</v>
      </c>
      <c r="O296" s="3">
        <v>1481.9680000000001</v>
      </c>
      <c r="P296" s="3">
        <v>0.14599999999999999</v>
      </c>
      <c r="Q296" s="3">
        <v>89.817700000000002</v>
      </c>
      <c r="R296" s="53">
        <f t="shared" si="3"/>
        <v>1825</v>
      </c>
      <c r="S296" s="3"/>
      <c r="T296" s="3"/>
      <c r="U296" s="3"/>
      <c r="V296" s="3"/>
      <c r="W296" s="3"/>
      <c r="X296" s="3"/>
      <c r="Y296" s="3"/>
      <c r="Z296" s="3"/>
      <c r="AA296" s="3"/>
      <c r="AB296" s="3"/>
    </row>
    <row r="297" spans="1:28" x14ac:dyDescent="0.2">
      <c r="A297" s="10">
        <v>10702</v>
      </c>
      <c r="B297" s="11" t="str">
        <f>VLOOKUP(A297,'QAQC ID Reference Page'!A$2:G$10999,2,FALSE)</f>
        <v>OBS0621</v>
      </c>
      <c r="C297" s="30">
        <f>VLOOKUP(A297,'QAQC ID Reference Page'!A$2:G$10999,3,FALSE)</f>
        <v>44370</v>
      </c>
      <c r="D297" s="12">
        <f>VLOOKUP(A297,'QAQC ID Reference Page'!A$2:G$10999,4,FALSE)</f>
        <v>0.55000000000000004</v>
      </c>
      <c r="E297" s="3">
        <f>VLOOKUP(A297,'QAQC ID Reference Page'!A$2:G$10999,5,FALSE)</f>
        <v>1036</v>
      </c>
      <c r="F297" s="3" t="str">
        <f>VLOOKUP(A297,'QAQC ID Reference Page'!A$2:G$10999,6,FALSE)</f>
        <v>MR</v>
      </c>
      <c r="G297" s="3" t="str">
        <f>VLOOKUP(A297,'QAQC ID Reference Page'!A$2:G$10999,7,FALSE)</f>
        <v>B</v>
      </c>
      <c r="H297" s="3" t="s">
        <v>914</v>
      </c>
      <c r="I297" s="55">
        <v>6.5000000000000002E-2</v>
      </c>
      <c r="J297" s="3">
        <v>0</v>
      </c>
      <c r="K297" s="3">
        <v>34.889000000000003</v>
      </c>
      <c r="L297" s="3">
        <v>1.0999999999999999E-2</v>
      </c>
      <c r="M297" s="3">
        <v>8.9334000000000007</v>
      </c>
      <c r="N297" s="53">
        <f t="shared" si="2"/>
        <v>169.23076923076923</v>
      </c>
      <c r="O297" s="3">
        <v>1086.088</v>
      </c>
      <c r="P297" s="3">
        <v>0.108</v>
      </c>
      <c r="Q297" s="3">
        <v>91.066599999999994</v>
      </c>
      <c r="R297" s="53">
        <f t="shared" si="3"/>
        <v>1661.5384615384614</v>
      </c>
      <c r="S297" s="3"/>
      <c r="T297" s="3"/>
      <c r="U297" s="3"/>
      <c r="V297" s="3"/>
      <c r="W297" s="3"/>
      <c r="X297" s="3"/>
      <c r="Y297" s="3"/>
      <c r="Z297" s="3"/>
      <c r="AA297" s="3"/>
      <c r="AB297" s="3"/>
    </row>
    <row r="298" spans="1:28" x14ac:dyDescent="0.2">
      <c r="A298" s="3">
        <v>10703</v>
      </c>
      <c r="B298" s="11" t="str">
        <f>VLOOKUP(A298,'QAQC ID Reference Page'!A$2:G$10999,2,FALSE)</f>
        <v>OBS0621</v>
      </c>
      <c r="C298" s="30">
        <f>VLOOKUP(A298,'QAQC ID Reference Page'!A$2:G$10999,3,FALSE)</f>
        <v>44370</v>
      </c>
      <c r="D298" s="12">
        <f>VLOOKUP(A298,'QAQC ID Reference Page'!A$2:G$10999,4,FALSE)</f>
        <v>0.60486111111111107</v>
      </c>
      <c r="E298" s="3">
        <f>VLOOKUP(A298,'QAQC ID Reference Page'!A$2:G$10999,5,FALSE)</f>
        <v>1008</v>
      </c>
      <c r="F298" s="3" t="str">
        <f>VLOOKUP(A298,'QAQC ID Reference Page'!A$2:G$10999,6,FALSE)</f>
        <v>I9-1</v>
      </c>
      <c r="G298" s="3" t="str">
        <f>VLOOKUP(A298,'QAQC ID Reference Page'!A$2:G$10999,7,FALSE)</f>
        <v>S</v>
      </c>
      <c r="H298" s="52" t="s">
        <v>915</v>
      </c>
      <c r="I298" s="55">
        <v>0.06</v>
      </c>
      <c r="J298" s="3">
        <v>0</v>
      </c>
      <c r="K298" s="3">
        <v>38.244</v>
      </c>
      <c r="L298" s="3">
        <v>1.0999999999999999E-2</v>
      </c>
      <c r="M298" s="3">
        <v>11.464399999999999</v>
      </c>
      <c r="N298" s="53">
        <f t="shared" si="2"/>
        <v>183.33333333333331</v>
      </c>
      <c r="O298" s="3">
        <v>882.11199999999997</v>
      </c>
      <c r="P298" s="3">
        <v>8.8999999999999996E-2</v>
      </c>
      <c r="Q298" s="3">
        <v>88.535600000000002</v>
      </c>
      <c r="R298" s="53">
        <f t="shared" si="3"/>
        <v>1483.3333333333335</v>
      </c>
      <c r="S298" s="3"/>
      <c r="T298" s="3"/>
      <c r="U298" s="3"/>
      <c r="V298" s="3"/>
      <c r="W298" s="3"/>
      <c r="X298" s="3"/>
      <c r="Y298" s="3"/>
      <c r="Z298" s="3"/>
      <c r="AA298" s="3"/>
      <c r="AB298" s="3"/>
    </row>
    <row r="299" spans="1:28" x14ac:dyDescent="0.2">
      <c r="A299" s="3">
        <v>10704</v>
      </c>
      <c r="B299" s="11" t="str">
        <f>VLOOKUP(A299,'QAQC ID Reference Page'!A$2:G$10999,2,FALSE)</f>
        <v>OBS0621</v>
      </c>
      <c r="C299" s="30">
        <f>VLOOKUP(A299,'QAQC ID Reference Page'!A$2:G$10999,3,FALSE)</f>
        <v>44370</v>
      </c>
      <c r="D299" s="12">
        <f>VLOOKUP(A299,'QAQC ID Reference Page'!A$2:G$10999,4,FALSE)</f>
        <v>0.50416666666666665</v>
      </c>
      <c r="E299" s="3">
        <f>VLOOKUP(A299,'QAQC ID Reference Page'!A$2:G$10999,5,FALSE)</f>
        <v>1030</v>
      </c>
      <c r="F299" s="3" t="str">
        <f>VLOOKUP(A299,'QAQC ID Reference Page'!A$2:G$10999,6,FALSE)</f>
        <v>G6</v>
      </c>
      <c r="G299" s="3" t="str">
        <f>VLOOKUP(A299,'QAQC ID Reference Page'!A$2:G$10999,7,FALSE)</f>
        <v>B</v>
      </c>
      <c r="H299" s="3" t="s">
        <v>916</v>
      </c>
      <c r="I299" s="55">
        <v>0.06</v>
      </c>
      <c r="J299" s="3">
        <v>0</v>
      </c>
      <c r="K299" s="3">
        <v>46.683999999999997</v>
      </c>
      <c r="L299" s="3">
        <v>1.4E-2</v>
      </c>
      <c r="M299" s="3">
        <v>12.8263</v>
      </c>
      <c r="N299" s="53">
        <f t="shared" si="2"/>
        <v>233.33333333333334</v>
      </c>
      <c r="O299" s="3">
        <v>925.83600000000001</v>
      </c>
      <c r="P299" s="3">
        <v>9.2999999999999999E-2</v>
      </c>
      <c r="Q299" s="3">
        <v>87.173699999999997</v>
      </c>
      <c r="R299" s="53">
        <f t="shared" si="3"/>
        <v>1550</v>
      </c>
      <c r="S299" s="3"/>
      <c r="T299" s="3"/>
      <c r="U299" s="3"/>
      <c r="V299" s="3"/>
      <c r="W299" s="3"/>
      <c r="X299" s="3"/>
      <c r="Y299" s="3"/>
      <c r="Z299" s="3"/>
      <c r="AA299" s="3"/>
      <c r="AB299" s="3"/>
    </row>
    <row r="300" spans="1:28" x14ac:dyDescent="0.2">
      <c r="A300" s="3">
        <v>10705</v>
      </c>
      <c r="B300" s="11" t="str">
        <f>VLOOKUP(A300,'QAQC ID Reference Page'!A$2:G$10999,2,FALSE)</f>
        <v>OBS0621</v>
      </c>
      <c r="C300" s="30">
        <f>VLOOKUP(A300,'QAQC ID Reference Page'!A$2:G$10999,3,FALSE)</f>
        <v>44370</v>
      </c>
      <c r="D300" s="12">
        <f>VLOOKUP(A300,'QAQC ID Reference Page'!A$2:G$10999,4,FALSE)</f>
        <v>0.52361111111111114</v>
      </c>
      <c r="E300" s="3">
        <f>VLOOKUP(A300,'QAQC ID Reference Page'!A$2:G$10999,5,FALSE)</f>
        <v>1018</v>
      </c>
      <c r="F300" s="3" t="str">
        <f>VLOOKUP(A300,'QAQC ID Reference Page'!A$2:G$10999,6,FALSE)</f>
        <v>DR</v>
      </c>
      <c r="G300" s="3" t="str">
        <f>VLOOKUP(A300,'QAQC ID Reference Page'!A$2:G$10999,7,FALSE)</f>
        <v>S</v>
      </c>
      <c r="H300" s="3" t="s">
        <v>917</v>
      </c>
      <c r="I300" s="55">
        <v>0.06</v>
      </c>
      <c r="J300" s="3">
        <v>0</v>
      </c>
      <c r="K300" s="3">
        <v>69.221999999999994</v>
      </c>
      <c r="L300" s="3">
        <v>1.9E-2</v>
      </c>
      <c r="M300" s="3">
        <v>13.763</v>
      </c>
      <c r="N300" s="53">
        <f t="shared" si="2"/>
        <v>316.66666666666663</v>
      </c>
      <c r="O300" s="3">
        <v>1230.57</v>
      </c>
      <c r="P300" s="3">
        <v>0.122</v>
      </c>
      <c r="Q300" s="3">
        <v>86.236999999999995</v>
      </c>
      <c r="R300" s="53">
        <f t="shared" si="3"/>
        <v>2033.3333333333333</v>
      </c>
      <c r="S300" s="3"/>
      <c r="T300" s="3"/>
      <c r="U300" s="3"/>
      <c r="V300" s="3"/>
      <c r="W300" s="3"/>
      <c r="X300" s="3"/>
      <c r="Y300" s="3"/>
      <c r="Z300" s="3"/>
      <c r="AA300" s="3"/>
      <c r="AB300" s="3"/>
    </row>
    <row r="301" spans="1:28" x14ac:dyDescent="0.2">
      <c r="A301" s="3">
        <v>10706</v>
      </c>
      <c r="B301" s="11" t="str">
        <f>VLOOKUP(A301,'QAQC ID Reference Page'!A$2:G$10999,2,FALSE)</f>
        <v>OBS0621</v>
      </c>
      <c r="C301" s="30">
        <f>VLOOKUP(A301,'QAQC ID Reference Page'!A$2:G$10999,3,FALSE)</f>
        <v>44370</v>
      </c>
      <c r="D301" s="12">
        <f>VLOOKUP(A301,'QAQC ID Reference Page'!A$2:G$10999,4,FALSE)</f>
        <v>0.56319444444444444</v>
      </c>
      <c r="E301" s="3">
        <f>VLOOKUP(A301,'QAQC ID Reference Page'!A$2:G$10999,5,FALSE)</f>
        <v>1023</v>
      </c>
      <c r="F301" s="3" t="str">
        <f>VLOOKUP(A301,'QAQC ID Reference Page'!A$2:G$10999,6,FALSE)</f>
        <v>TR</v>
      </c>
      <c r="G301" s="3" t="str">
        <f>VLOOKUP(A301,'QAQC ID Reference Page'!A$2:G$10999,7,FALSE)</f>
        <v>S</v>
      </c>
      <c r="H301" s="3" t="s">
        <v>918</v>
      </c>
      <c r="I301" s="55">
        <v>0.06</v>
      </c>
      <c r="J301" s="3">
        <v>0</v>
      </c>
      <c r="K301" s="3">
        <v>35.536999999999999</v>
      </c>
      <c r="L301" s="3">
        <v>1.0999999999999999E-2</v>
      </c>
      <c r="M301" s="3">
        <v>12.0388</v>
      </c>
      <c r="N301" s="53">
        <f t="shared" si="2"/>
        <v>183.33333333333331</v>
      </c>
      <c r="O301" s="3">
        <v>778.726</v>
      </c>
      <c r="P301" s="3">
        <v>7.9000000000000001E-2</v>
      </c>
      <c r="Q301" s="3">
        <v>87.961200000000005</v>
      </c>
      <c r="R301" s="53">
        <f t="shared" si="3"/>
        <v>1316.6666666666667</v>
      </c>
      <c r="S301" s="3"/>
      <c r="T301" s="3"/>
      <c r="U301" s="3"/>
      <c r="V301" s="3"/>
      <c r="W301" s="3"/>
      <c r="X301" s="3"/>
      <c r="Y301" s="3"/>
      <c r="Z301" s="3"/>
      <c r="AA301" s="3"/>
      <c r="AB301" s="3"/>
    </row>
    <row r="302" spans="1:28" x14ac:dyDescent="0.2">
      <c r="A302" s="3">
        <v>10707</v>
      </c>
      <c r="B302" s="11" t="str">
        <f>VLOOKUP(A302,'QAQC ID Reference Page'!A$2:G$10999,2,FALSE)</f>
        <v>OBS0621</v>
      </c>
      <c r="C302" s="30">
        <f>VLOOKUP(A302,'QAQC ID Reference Page'!A$2:G$10999,3,FALSE)</f>
        <v>44370</v>
      </c>
      <c r="D302" s="12">
        <f>VLOOKUP(A302,'QAQC ID Reference Page'!A$2:G$10999,4,FALSE)</f>
        <v>0.48680555555555555</v>
      </c>
      <c r="E302" s="3">
        <f>VLOOKUP(A302,'QAQC ID Reference Page'!A$2:G$10999,5,FALSE)</f>
        <v>1033</v>
      </c>
      <c r="F302" s="3" t="str">
        <f>VLOOKUP(A302,'QAQC ID Reference Page'!A$2:G$10999,6,FALSE)</f>
        <v>EFR</v>
      </c>
      <c r="G302" s="3" t="str">
        <f>VLOOKUP(A302,'QAQC ID Reference Page'!A$2:G$10999,7,FALSE)</f>
        <v>B</v>
      </c>
      <c r="H302" s="52" t="s">
        <v>915</v>
      </c>
      <c r="I302" s="55">
        <v>0.06</v>
      </c>
      <c r="J302" s="3">
        <v>0</v>
      </c>
      <c r="K302" s="3">
        <v>44.56</v>
      </c>
      <c r="L302" s="3">
        <v>1.2999999999999999E-2</v>
      </c>
      <c r="M302" s="3">
        <v>10.7433</v>
      </c>
      <c r="N302" s="53">
        <f t="shared" si="2"/>
        <v>216.66666666666669</v>
      </c>
      <c r="O302" s="3">
        <v>1093.7670000000001</v>
      </c>
      <c r="P302" s="3">
        <v>0.109</v>
      </c>
      <c r="Q302" s="3">
        <v>89.256699999999995</v>
      </c>
      <c r="R302" s="53">
        <f t="shared" si="3"/>
        <v>1816.6666666666667</v>
      </c>
      <c r="S302" s="3"/>
      <c r="T302" s="3"/>
      <c r="U302" s="3"/>
      <c r="V302" s="3"/>
      <c r="W302" s="3"/>
      <c r="X302" s="3"/>
      <c r="Y302" s="3"/>
      <c r="Z302" s="3"/>
      <c r="AA302" s="3"/>
      <c r="AB302" s="3"/>
    </row>
    <row r="303" spans="1:28" x14ac:dyDescent="0.2">
      <c r="A303" s="3">
        <v>10708</v>
      </c>
      <c r="B303" s="11" t="str">
        <f>VLOOKUP(A303,'QAQC ID Reference Page'!A$2:G$10999,2,FALSE)</f>
        <v>OBS0621</v>
      </c>
      <c r="C303" s="30">
        <f>VLOOKUP(A303,'QAQC ID Reference Page'!A$2:G$10999,3,FALSE)</f>
        <v>44370</v>
      </c>
      <c r="D303" s="12">
        <f>VLOOKUP(A303,'QAQC ID Reference Page'!A$2:G$10999,4,FALSE)</f>
        <v>0.48680555555555555</v>
      </c>
      <c r="E303" s="3">
        <f>VLOOKUP(A303,'QAQC ID Reference Page'!A$2:G$10999,5,FALSE)</f>
        <v>1005</v>
      </c>
      <c r="F303" s="3" t="str">
        <f>VLOOKUP(A303,'QAQC ID Reference Page'!A$2:G$10999,6,FALSE)</f>
        <v>EFR</v>
      </c>
      <c r="G303" s="3" t="str">
        <f>VLOOKUP(A303,'QAQC ID Reference Page'!A$2:G$10999,7,FALSE)</f>
        <v>S</v>
      </c>
      <c r="H303" s="3" t="s">
        <v>919</v>
      </c>
      <c r="I303" s="55">
        <v>0.06</v>
      </c>
      <c r="J303" s="3">
        <v>0</v>
      </c>
      <c r="K303" s="3">
        <v>35.673999999999999</v>
      </c>
      <c r="L303" s="3">
        <v>1.0999999999999999E-2</v>
      </c>
      <c r="M303" s="3">
        <v>11.5558</v>
      </c>
      <c r="N303" s="53">
        <f t="shared" si="2"/>
        <v>183.33333333333331</v>
      </c>
      <c r="O303" s="3">
        <v>820.70299999999997</v>
      </c>
      <c r="P303" s="3">
        <v>8.3000000000000004E-2</v>
      </c>
      <c r="Q303" s="3">
        <v>88.444199999999995</v>
      </c>
      <c r="R303" s="53">
        <f t="shared" si="3"/>
        <v>1383.3333333333335</v>
      </c>
      <c r="S303" s="3"/>
      <c r="T303" s="3"/>
      <c r="U303" s="3"/>
      <c r="V303" s="3"/>
      <c r="W303" s="3"/>
      <c r="X303" s="3"/>
      <c r="Y303" s="3"/>
      <c r="Z303" s="3"/>
      <c r="AA303" s="3"/>
      <c r="AB303" s="3"/>
    </row>
    <row r="304" spans="1:28" x14ac:dyDescent="0.2">
      <c r="A304" s="3">
        <v>10709</v>
      </c>
      <c r="B304" s="11" t="str">
        <f>VLOOKUP(A304,'QAQC ID Reference Page'!A$2:G$10999,2,FALSE)</f>
        <v>OBS0621</v>
      </c>
      <c r="C304" s="30">
        <f>VLOOKUP(A304,'QAQC ID Reference Page'!A$2:G$10999,3,FALSE)</f>
        <v>44370</v>
      </c>
      <c r="D304" s="12">
        <f>VLOOKUP(A304,'QAQC ID Reference Page'!A$2:G$10999,4,FALSE)</f>
        <v>0.55000000000000004</v>
      </c>
      <c r="E304" s="3">
        <f>VLOOKUP(A304,'QAQC ID Reference Page'!A$2:G$10999,5,FALSE)</f>
        <v>1028</v>
      </c>
      <c r="F304" s="3" t="str">
        <f>VLOOKUP(A304,'QAQC ID Reference Page'!A$2:G$10999,6,FALSE)</f>
        <v>MR</v>
      </c>
      <c r="G304" s="3" t="str">
        <f>VLOOKUP(A304,'QAQC ID Reference Page'!A$2:G$10999,7,FALSE)</f>
        <v>S</v>
      </c>
      <c r="H304" s="3" t="s">
        <v>920</v>
      </c>
      <c r="I304" s="55">
        <v>0.06</v>
      </c>
      <c r="J304" s="3">
        <v>0</v>
      </c>
      <c r="K304" s="3">
        <v>30.094999999999999</v>
      </c>
      <c r="L304" s="3">
        <v>8.9999999999999993E-3</v>
      </c>
      <c r="M304" s="3">
        <v>9.4732000000000003</v>
      </c>
      <c r="N304" s="53">
        <f t="shared" si="2"/>
        <v>150</v>
      </c>
      <c r="O304" s="3">
        <v>891.88199999999995</v>
      </c>
      <c r="P304" s="3">
        <v>0.09</v>
      </c>
      <c r="Q304" s="3">
        <v>90.526799999999994</v>
      </c>
      <c r="R304" s="53">
        <f t="shared" si="3"/>
        <v>1500</v>
      </c>
      <c r="S304" s="3"/>
      <c r="T304" s="3"/>
      <c r="U304" s="3"/>
      <c r="V304" s="3"/>
      <c r="W304" s="3"/>
      <c r="X304" s="3"/>
      <c r="Y304" s="3"/>
      <c r="Z304" s="3"/>
      <c r="AA304" s="3"/>
      <c r="AB304" s="3"/>
    </row>
    <row r="305" spans="1:28" x14ac:dyDescent="0.2">
      <c r="A305" s="3">
        <v>10710</v>
      </c>
      <c r="B305" s="11" t="str">
        <f>VLOOKUP(A305,'QAQC ID Reference Page'!A$2:G$10999,2,FALSE)</f>
        <v>OBS0621</v>
      </c>
      <c r="C305" s="30">
        <f>VLOOKUP(A305,'QAQC ID Reference Page'!A$2:G$10999,3,FALSE)</f>
        <v>44370</v>
      </c>
      <c r="D305" s="12">
        <f>VLOOKUP(A305,'QAQC ID Reference Page'!A$2:G$10999,4,FALSE)</f>
        <v>0.50416666666666665</v>
      </c>
      <c r="E305" s="3">
        <f>VLOOKUP(A305,'QAQC ID Reference Page'!A$2:G$10999,5,FALSE)</f>
        <v>1026</v>
      </c>
      <c r="F305" s="3" t="str">
        <f>VLOOKUP(A305,'QAQC ID Reference Page'!A$2:G$10999,6,FALSE)</f>
        <v>G6</v>
      </c>
      <c r="G305" s="3" t="str">
        <f>VLOOKUP(A305,'QAQC ID Reference Page'!A$2:G$10999,7,FALSE)</f>
        <v>S</v>
      </c>
      <c r="H305" s="3" t="s">
        <v>921</v>
      </c>
      <c r="I305" s="55">
        <v>0.06</v>
      </c>
      <c r="J305" s="3">
        <v>0</v>
      </c>
      <c r="K305" s="3">
        <v>60.076999999999998</v>
      </c>
      <c r="L305" s="3">
        <v>1.7000000000000001E-2</v>
      </c>
      <c r="M305" s="3">
        <v>13.408200000000001</v>
      </c>
      <c r="N305" s="53">
        <f t="shared" si="2"/>
        <v>283.33333333333337</v>
      </c>
      <c r="O305" s="3">
        <v>1110.7149999999999</v>
      </c>
      <c r="P305" s="3">
        <v>0.111</v>
      </c>
      <c r="Q305" s="3">
        <v>86.591800000000006</v>
      </c>
      <c r="R305" s="53">
        <f t="shared" si="3"/>
        <v>1850</v>
      </c>
      <c r="S305" s="3"/>
      <c r="T305" s="3"/>
      <c r="U305" s="3"/>
      <c r="V305" s="3"/>
      <c r="W305" s="3"/>
      <c r="X305" s="3"/>
      <c r="Y305" s="3"/>
      <c r="Z305" s="3"/>
      <c r="AA305" s="3"/>
      <c r="AB305" s="3"/>
    </row>
    <row r="306" spans="1:28" x14ac:dyDescent="0.2">
      <c r="A306" s="3">
        <v>10711</v>
      </c>
      <c r="B306" s="11" t="str">
        <f>VLOOKUP(A306,'QAQC ID Reference Page'!A$2:G$10999,2,FALSE)</f>
        <v>OBS0621</v>
      </c>
      <c r="C306" s="30">
        <f>VLOOKUP(A306,'QAQC ID Reference Page'!A$2:G$10999,3,FALSE)</f>
        <v>44370</v>
      </c>
      <c r="D306" s="12">
        <f>VLOOKUP(A306,'QAQC ID Reference Page'!A$2:G$10999,4,FALSE)</f>
        <v>0.56319444444444444</v>
      </c>
      <c r="E306" s="3">
        <f>VLOOKUP(A306,'QAQC ID Reference Page'!A$2:G$10999,5,FALSE)</f>
        <v>1025</v>
      </c>
      <c r="F306" s="3" t="str">
        <f>VLOOKUP(A306,'QAQC ID Reference Page'!A$2:G$10999,6,FALSE)</f>
        <v>TR</v>
      </c>
      <c r="G306" s="3" t="str">
        <f>VLOOKUP(A306,'QAQC ID Reference Page'!A$2:G$10999,7,FALSE)</f>
        <v>B</v>
      </c>
      <c r="H306" s="3" t="s">
        <v>922</v>
      </c>
      <c r="I306" s="55">
        <v>0.06</v>
      </c>
      <c r="J306" s="3">
        <v>0</v>
      </c>
      <c r="K306" s="3">
        <v>35.761000000000003</v>
      </c>
      <c r="L306" s="3">
        <v>1.0999999999999999E-2</v>
      </c>
      <c r="M306" s="3">
        <v>10.0815</v>
      </c>
      <c r="N306" s="53">
        <f t="shared" si="2"/>
        <v>183.33333333333331</v>
      </c>
      <c r="O306" s="3">
        <v>965.86800000000005</v>
      </c>
      <c r="P306" s="3">
        <v>9.7000000000000003E-2</v>
      </c>
      <c r="Q306" s="3">
        <v>89.918499999999995</v>
      </c>
      <c r="R306" s="53">
        <f t="shared" si="3"/>
        <v>1616.6666666666667</v>
      </c>
      <c r="S306" s="3"/>
      <c r="T306" s="3"/>
      <c r="U306" s="3"/>
      <c r="V306" s="3"/>
      <c r="W306" s="3"/>
      <c r="X306" s="3"/>
      <c r="Y306" s="3"/>
      <c r="Z306" s="3"/>
      <c r="AA306" s="3"/>
      <c r="AB306" s="3"/>
    </row>
    <row r="307" spans="1:28" x14ac:dyDescent="0.2">
      <c r="A307" s="3">
        <v>10712</v>
      </c>
      <c r="B307" s="11" t="str">
        <f>VLOOKUP(A307,'QAQC ID Reference Page'!A$2:G$10999,2,FALSE)</f>
        <v>OBS0621</v>
      </c>
      <c r="C307" s="30">
        <f>VLOOKUP(A307,'QAQC ID Reference Page'!A$2:G$10999,3,FALSE)</f>
        <v>44370</v>
      </c>
      <c r="D307" s="12">
        <f>VLOOKUP(A307,'QAQC ID Reference Page'!A$2:G$10999,4,FALSE)</f>
        <v>0.60486111111111107</v>
      </c>
      <c r="E307" s="3">
        <f>VLOOKUP(A307,'QAQC ID Reference Page'!A$2:G$10999,5,FALSE)</f>
        <v>1029</v>
      </c>
      <c r="F307" s="3" t="str">
        <f>VLOOKUP(A307,'QAQC ID Reference Page'!A$2:G$10999,6,FALSE)</f>
        <v>I9-1</v>
      </c>
      <c r="G307" s="3" t="str">
        <f>VLOOKUP(A307,'QAQC ID Reference Page'!A$2:G$10999,7,FALSE)</f>
        <v>B</v>
      </c>
      <c r="H307" s="3" t="s">
        <v>923</v>
      </c>
      <c r="I307" s="55">
        <v>0.06</v>
      </c>
      <c r="J307" s="3">
        <v>0</v>
      </c>
      <c r="K307" s="3">
        <v>40.856999999999999</v>
      </c>
      <c r="L307" s="3">
        <v>1.2E-2</v>
      </c>
      <c r="M307" s="3">
        <v>10.5967</v>
      </c>
      <c r="N307" s="53">
        <f t="shared" si="2"/>
        <v>200</v>
      </c>
      <c r="O307" s="3">
        <v>1027.2090000000001</v>
      </c>
      <c r="P307" s="3">
        <v>0.10299999999999999</v>
      </c>
      <c r="Q307" s="3">
        <v>89.403300000000002</v>
      </c>
      <c r="R307" s="53">
        <f t="shared" si="3"/>
        <v>1716.6666666666665</v>
      </c>
      <c r="S307" s="3"/>
      <c r="T307" s="3"/>
      <c r="U307" s="3"/>
      <c r="V307" s="3"/>
      <c r="W307" s="3"/>
      <c r="X307" s="3"/>
      <c r="Y307" s="3"/>
      <c r="Z307" s="3"/>
      <c r="AA307" s="3"/>
      <c r="AB307" s="3"/>
    </row>
    <row r="308" spans="1:28" x14ac:dyDescent="0.2">
      <c r="A308" s="3">
        <v>10713</v>
      </c>
      <c r="B308" s="11" t="str">
        <f>VLOOKUP(A308,'QAQC ID Reference Page'!A$2:G$10999,2,FALSE)</f>
        <v>OBS0621</v>
      </c>
      <c r="C308" s="30">
        <f>VLOOKUP(A308,'QAQC ID Reference Page'!A$2:G$10999,3,FALSE)</f>
        <v>44370</v>
      </c>
      <c r="D308" s="12">
        <f>VLOOKUP(A308,'QAQC ID Reference Page'!A$2:G$10999,4,FALSE)</f>
        <v>0.57777777777777772</v>
      </c>
      <c r="E308" s="3">
        <f>VLOOKUP(A308,'QAQC ID Reference Page'!A$2:G$10999,5,FALSE)</f>
        <v>1022</v>
      </c>
      <c r="F308" s="3" t="str">
        <f>VLOOKUP(A308,'QAQC ID Reference Page'!A$2:G$10999,6,FALSE)</f>
        <v>TR-up</v>
      </c>
      <c r="G308" s="3" t="str">
        <f>VLOOKUP(A308,'QAQC ID Reference Page'!A$2:G$10999,7,FALSE)</f>
        <v>S</v>
      </c>
      <c r="H308" s="3" t="s">
        <v>924</v>
      </c>
      <c r="I308" s="55">
        <v>0.06</v>
      </c>
      <c r="J308" s="3">
        <v>0</v>
      </c>
      <c r="K308" s="3">
        <v>33.002000000000002</v>
      </c>
      <c r="L308" s="3">
        <v>0.01</v>
      </c>
      <c r="M308" s="3">
        <v>11.594900000000001</v>
      </c>
      <c r="N308" s="53">
        <f t="shared" si="2"/>
        <v>166.66666666666669</v>
      </c>
      <c r="O308" s="3">
        <v>762.34299999999996</v>
      </c>
      <c r="P308" s="3">
        <v>7.6999999999999999E-2</v>
      </c>
      <c r="Q308" s="3">
        <v>88.405100000000004</v>
      </c>
      <c r="R308" s="53">
        <f t="shared" si="3"/>
        <v>1283.3333333333335</v>
      </c>
      <c r="S308" s="3"/>
      <c r="T308" s="3"/>
      <c r="U308" s="3"/>
      <c r="V308" s="3"/>
      <c r="W308" s="3"/>
      <c r="X308" s="3"/>
      <c r="Y308" s="3"/>
      <c r="Z308" s="3"/>
      <c r="AA308" s="3"/>
      <c r="AB308" s="3"/>
    </row>
    <row r="309" spans="1:28" x14ac:dyDescent="0.2">
      <c r="A309" s="3">
        <v>10714</v>
      </c>
      <c r="B309" s="11" t="str">
        <f>VLOOKUP(A309,'QAQC ID Reference Page'!A$2:G$10999,2,FALSE)</f>
        <v>OBS0621</v>
      </c>
      <c r="C309" s="30">
        <f>VLOOKUP(A309,'QAQC ID Reference Page'!A$2:G$10999,3,FALSE)</f>
        <v>44370</v>
      </c>
      <c r="D309" s="12">
        <f>VLOOKUP(A309,'QAQC ID Reference Page'!A$2:G$10999,4,FALSE)</f>
        <v>0.59097222222222223</v>
      </c>
      <c r="E309" s="3">
        <f>VLOOKUP(A309,'QAQC ID Reference Page'!A$2:G$10999,5,FALSE)</f>
        <v>1006</v>
      </c>
      <c r="F309" s="3" t="str">
        <f>VLOOKUP(A309,'QAQC ID Reference Page'!A$2:G$10999,6,FALSE)</f>
        <v>BR</v>
      </c>
      <c r="G309" s="3" t="str">
        <f>VLOOKUP(A309,'QAQC ID Reference Page'!A$2:G$10999,7,FALSE)</f>
        <v>B</v>
      </c>
      <c r="H309" s="3" t="s">
        <v>925</v>
      </c>
      <c r="I309" s="55">
        <v>0.06</v>
      </c>
      <c r="J309" s="3">
        <v>0</v>
      </c>
      <c r="K309" s="3">
        <v>100.61199999999999</v>
      </c>
      <c r="L309" s="3">
        <v>2.8000000000000001E-2</v>
      </c>
      <c r="M309" s="3">
        <v>13.5512</v>
      </c>
      <c r="N309" s="53">
        <f t="shared" si="2"/>
        <v>466.66666666666669</v>
      </c>
      <c r="O309" s="3">
        <v>1789.8630000000001</v>
      </c>
      <c r="P309" s="3">
        <v>0.17599999999999999</v>
      </c>
      <c r="Q309" s="3">
        <v>86.448800000000006</v>
      </c>
      <c r="R309" s="53">
        <f t="shared" si="3"/>
        <v>2933.333333333333</v>
      </c>
      <c r="S309" s="3"/>
      <c r="T309" s="3"/>
      <c r="U309" s="3"/>
      <c r="V309" s="3"/>
      <c r="W309" s="3"/>
      <c r="X309" s="3"/>
      <c r="Y309" s="3"/>
      <c r="Z309" s="3"/>
      <c r="AA309" s="3"/>
      <c r="AB309" s="3"/>
    </row>
    <row r="310" spans="1:28" x14ac:dyDescent="0.2">
      <c r="A310" s="3">
        <v>10715</v>
      </c>
      <c r="B310" s="11" t="str">
        <f>VLOOKUP(A310,'QAQC ID Reference Page'!A$2:G$10999,2,FALSE)</f>
        <v>OBS0621</v>
      </c>
      <c r="C310" s="30">
        <f>VLOOKUP(A310,'QAQC ID Reference Page'!A$2:G$10999,3,FALSE)</f>
        <v>44370</v>
      </c>
      <c r="D310" s="12">
        <f>VLOOKUP(A310,'QAQC ID Reference Page'!A$2:G$10999,4,FALSE)</f>
        <v>0.57777777777777772</v>
      </c>
      <c r="E310" s="3">
        <f>VLOOKUP(A310,'QAQC ID Reference Page'!A$2:G$10999,5,FALSE)</f>
        <v>1041</v>
      </c>
      <c r="F310" s="3" t="str">
        <f>VLOOKUP(A310,'QAQC ID Reference Page'!A$2:G$10999,6,FALSE)</f>
        <v>TR-up</v>
      </c>
      <c r="G310" s="3" t="str">
        <f>VLOOKUP(A310,'QAQC ID Reference Page'!A$2:G$10999,7,FALSE)</f>
        <v>B</v>
      </c>
      <c r="H310" s="3" t="s">
        <v>926</v>
      </c>
      <c r="I310" s="55">
        <v>0.06</v>
      </c>
      <c r="J310" s="3">
        <v>0</v>
      </c>
      <c r="K310" s="3">
        <v>28.984999999999999</v>
      </c>
      <c r="L310" s="3">
        <v>8.9999999999999993E-3</v>
      </c>
      <c r="M310" s="3">
        <v>8.3605999999999998</v>
      </c>
      <c r="N310" s="53">
        <f t="shared" si="2"/>
        <v>150</v>
      </c>
      <c r="O310" s="3">
        <v>996.625</v>
      </c>
      <c r="P310" s="3">
        <v>0.1</v>
      </c>
      <c r="Q310" s="3">
        <v>91.639399999999995</v>
      </c>
      <c r="R310" s="53">
        <f t="shared" si="3"/>
        <v>1666.6666666666667</v>
      </c>
      <c r="S310" s="3"/>
      <c r="T310" s="3"/>
      <c r="U310" s="3"/>
      <c r="V310" s="3"/>
      <c r="W310" s="3"/>
      <c r="X310" s="3"/>
      <c r="Y310" s="3"/>
      <c r="Z310" s="3"/>
      <c r="AA310" s="3"/>
      <c r="AB310" s="3"/>
    </row>
    <row r="311" spans="1:28" x14ac:dyDescent="0.2">
      <c r="A311" s="3">
        <v>10716</v>
      </c>
      <c r="B311" s="11" t="str">
        <f>VLOOKUP(A311,'QAQC ID Reference Page'!A$2:G$10999,2,FALSE)</f>
        <v>OBS0621</v>
      </c>
      <c r="C311" s="30">
        <f>VLOOKUP(A311,'QAQC ID Reference Page'!A$2:G$10999,3,FALSE)</f>
        <v>44370</v>
      </c>
      <c r="D311" s="12">
        <f>VLOOKUP(A311,'QAQC ID Reference Page'!A$2:G$10999,4,FALSE)</f>
        <v>0.59097222222222223</v>
      </c>
      <c r="E311" s="3">
        <f>VLOOKUP(A311,'QAQC ID Reference Page'!A$2:G$10999,5,FALSE)</f>
        <v>1003</v>
      </c>
      <c r="F311" s="3" t="str">
        <f>VLOOKUP(A311,'QAQC ID Reference Page'!A$2:G$10999,6,FALSE)</f>
        <v>BR</v>
      </c>
      <c r="G311" s="3" t="str">
        <f>VLOOKUP(A311,'QAQC ID Reference Page'!A$2:G$10999,7,FALSE)</f>
        <v>S</v>
      </c>
      <c r="H311" s="3" t="s">
        <v>927</v>
      </c>
      <c r="I311" s="55">
        <v>0.06</v>
      </c>
      <c r="J311" s="3">
        <v>0</v>
      </c>
      <c r="K311" s="3">
        <v>78.831000000000003</v>
      </c>
      <c r="L311" s="3">
        <v>2.1999999999999999E-2</v>
      </c>
      <c r="M311" s="3">
        <v>20.235399999999998</v>
      </c>
      <c r="N311" s="53">
        <f t="shared" si="2"/>
        <v>366.66666666666663</v>
      </c>
      <c r="O311" s="3">
        <v>860.351</v>
      </c>
      <c r="P311" s="3">
        <v>8.6999999999999994E-2</v>
      </c>
      <c r="Q311" s="3">
        <v>79.764600000000002</v>
      </c>
      <c r="R311" s="53">
        <f t="shared" si="3"/>
        <v>1450</v>
      </c>
      <c r="S311" s="3"/>
      <c r="T311" s="3"/>
      <c r="U311" s="3"/>
      <c r="V311" s="3"/>
      <c r="W311" s="3"/>
      <c r="X311" s="3"/>
      <c r="Y311" s="3"/>
      <c r="Z311" s="3"/>
      <c r="AA311" s="3"/>
      <c r="AB311" s="3"/>
    </row>
    <row r="312" spans="1:28" x14ac:dyDescent="0.2">
      <c r="A312" s="3">
        <v>10717</v>
      </c>
      <c r="B312" s="11" t="str">
        <f>VLOOKUP(A312,'QAQC ID Reference Page'!A$2:G$10999,2,FALSE)</f>
        <v>OBS0621</v>
      </c>
      <c r="C312" s="30">
        <f>VLOOKUP(A312,'QAQC ID Reference Page'!A$2:G$10999,3,FALSE)</f>
        <v>44370</v>
      </c>
      <c r="D312" s="12">
        <f>VLOOKUP(A312,'QAQC ID Reference Page'!A$2:G$10999,4,FALSE)</f>
        <v>0.62986111111111109</v>
      </c>
      <c r="E312" s="3">
        <f>VLOOKUP(A312,'QAQC ID Reference Page'!A$2:G$10999,5,FALSE)</f>
        <v>1004</v>
      </c>
      <c r="F312" s="3" t="str">
        <f>VLOOKUP(A312,'QAQC ID Reference Page'!A$2:G$10999,6,FALSE)</f>
        <v>I7C</v>
      </c>
      <c r="G312" s="3" t="str">
        <f>VLOOKUP(A312,'QAQC ID Reference Page'!A$2:G$10999,7,FALSE)</f>
        <v>S</v>
      </c>
      <c r="H312" s="3" t="s">
        <v>928</v>
      </c>
      <c r="I312" s="55">
        <v>0.06</v>
      </c>
      <c r="J312" s="3">
        <v>0</v>
      </c>
      <c r="K312" s="3">
        <v>40.478000000000002</v>
      </c>
      <c r="L312" s="3">
        <v>1.2E-2</v>
      </c>
      <c r="M312" s="3">
        <v>10.1762</v>
      </c>
      <c r="N312" s="53">
        <f t="shared" si="2"/>
        <v>200</v>
      </c>
      <c r="O312" s="3">
        <v>1067.643</v>
      </c>
      <c r="P312" s="3">
        <v>0.106</v>
      </c>
      <c r="Q312" s="3">
        <v>89.823800000000006</v>
      </c>
      <c r="R312" s="53">
        <f t="shared" si="3"/>
        <v>1766.6666666666665</v>
      </c>
      <c r="S312" s="3"/>
      <c r="T312" s="3"/>
      <c r="U312" s="3"/>
      <c r="V312" s="3"/>
      <c r="W312" s="3"/>
      <c r="X312" s="3"/>
      <c r="Y312" s="3"/>
      <c r="Z312" s="3"/>
      <c r="AA312" s="3"/>
      <c r="AB312" s="3"/>
    </row>
    <row r="313" spans="1:28" x14ac:dyDescent="0.2">
      <c r="A313" s="3">
        <v>10718</v>
      </c>
      <c r="B313" s="11" t="str">
        <f>VLOOKUP(A313,'QAQC ID Reference Page'!A$2:G$10999,2,FALSE)</f>
        <v>OBS0621</v>
      </c>
      <c r="C313" s="30">
        <f>VLOOKUP(A313,'QAQC ID Reference Page'!A$2:G$10999,3,FALSE)</f>
        <v>44370</v>
      </c>
      <c r="D313" s="12">
        <f>VLOOKUP(A313,'QAQC ID Reference Page'!A$2:G$10999,4,FALSE)</f>
        <v>0.62986111111111109</v>
      </c>
      <c r="E313" s="3">
        <f>VLOOKUP(A313,'QAQC ID Reference Page'!A$2:G$10999,5,FALSE)</f>
        <v>1027</v>
      </c>
      <c r="F313" s="3" t="str">
        <f>VLOOKUP(A313,'QAQC ID Reference Page'!A$2:G$10999,6,FALSE)</f>
        <v>I7C</v>
      </c>
      <c r="G313" s="3" t="str">
        <f>VLOOKUP(A313,'QAQC ID Reference Page'!A$2:G$10999,7,FALSE)</f>
        <v>B</v>
      </c>
      <c r="H313" s="3" t="s">
        <v>929</v>
      </c>
      <c r="I313" s="55">
        <v>0.06</v>
      </c>
      <c r="J313" s="3">
        <v>0</v>
      </c>
      <c r="K313" s="3">
        <v>20.701000000000001</v>
      </c>
      <c r="L313" s="3">
        <v>7.0000000000000001E-3</v>
      </c>
      <c r="M313" s="3">
        <v>9.5564999999999998</v>
      </c>
      <c r="N313" s="53">
        <f t="shared" si="2"/>
        <v>116.66666666666667</v>
      </c>
      <c r="O313" s="3">
        <v>642.50099999999998</v>
      </c>
      <c r="P313" s="3">
        <v>6.6000000000000003E-2</v>
      </c>
      <c r="Q313" s="3">
        <v>90.4435</v>
      </c>
      <c r="R313" s="53">
        <f t="shared" si="3"/>
        <v>1100</v>
      </c>
      <c r="S313" s="3"/>
      <c r="T313" s="3"/>
      <c r="U313" s="3"/>
      <c r="V313" s="3"/>
      <c r="W313" s="3"/>
      <c r="X313" s="3"/>
      <c r="Y313" s="3"/>
      <c r="Z313" s="3"/>
      <c r="AA313" s="3"/>
      <c r="AB313" s="3"/>
    </row>
    <row r="314" spans="1:28" x14ac:dyDescent="0.2">
      <c r="A314" s="3">
        <v>10719</v>
      </c>
      <c r="B314" s="11" t="str">
        <f>VLOOKUP(A314,'QAQC ID Reference Page'!A$2:G$10999,2,FALSE)</f>
        <v>OBS0621</v>
      </c>
      <c r="C314" s="30">
        <f>VLOOKUP(A314,'QAQC ID Reference Page'!A$2:G$10999,3,FALSE)</f>
        <v>44372</v>
      </c>
      <c r="D314" s="12">
        <f>VLOOKUP(A314,'QAQC ID Reference Page'!A$2:G$10999,4,FALSE)</f>
        <v>0.28402777777777777</v>
      </c>
      <c r="E314" s="3">
        <f>VLOOKUP(A314,'QAQC ID Reference Page'!A$2:G$10999,5,FALSE)</f>
        <v>1011</v>
      </c>
      <c r="F314" s="3" t="str">
        <f>VLOOKUP(A314,'QAQC ID Reference Page'!A$2:G$10999,6,FALSE)</f>
        <v>B7C</v>
      </c>
      <c r="G314" s="3" t="str">
        <f>VLOOKUP(A314,'QAQC ID Reference Page'!A$2:G$10999,7,FALSE)</f>
        <v>S</v>
      </c>
      <c r="H314" s="3" t="s">
        <v>930</v>
      </c>
      <c r="I314" s="55">
        <v>0.1</v>
      </c>
      <c r="J314" s="3">
        <v>0</v>
      </c>
      <c r="K314" s="3">
        <v>41.607999999999997</v>
      </c>
      <c r="L314" s="3">
        <v>1.2E-2</v>
      </c>
      <c r="M314" s="3">
        <v>10.9238</v>
      </c>
      <c r="N314" s="53">
        <f t="shared" si="2"/>
        <v>120</v>
      </c>
      <c r="O314" s="3">
        <v>1007.889</v>
      </c>
      <c r="P314" s="3">
        <v>0.10100000000000001</v>
      </c>
      <c r="Q314" s="3">
        <v>89.0762</v>
      </c>
      <c r="R314" s="53">
        <f t="shared" si="3"/>
        <v>1010</v>
      </c>
      <c r="S314" s="3"/>
      <c r="T314" s="3"/>
      <c r="U314" s="3"/>
      <c r="V314" s="3"/>
      <c r="W314" s="3"/>
      <c r="X314" s="3"/>
      <c r="Y314" s="3"/>
      <c r="Z314" s="3"/>
      <c r="AA314" s="3"/>
      <c r="AB314" s="3"/>
    </row>
    <row r="315" spans="1:28" x14ac:dyDescent="0.2">
      <c r="A315" s="3">
        <v>10720</v>
      </c>
      <c r="B315" s="11" t="str">
        <f>VLOOKUP(A315,'QAQC ID Reference Page'!A$2:G$10999,2,FALSE)</f>
        <v>OBS0621</v>
      </c>
      <c r="C315" s="30">
        <f>VLOOKUP(A315,'QAQC ID Reference Page'!A$2:G$10999,3,FALSE)</f>
        <v>44372</v>
      </c>
      <c r="D315" s="12">
        <f>VLOOKUP(A315,'QAQC ID Reference Page'!A$2:G$10999,4,FALSE)</f>
        <v>0.28402777777777777</v>
      </c>
      <c r="E315" s="3">
        <f>VLOOKUP(A315,'QAQC ID Reference Page'!A$2:G$10999,5,FALSE)</f>
        <v>1012</v>
      </c>
      <c r="F315" s="3" t="str">
        <f>VLOOKUP(A315,'QAQC ID Reference Page'!A$2:G$10999,6,FALSE)</f>
        <v>B7C</v>
      </c>
      <c r="G315" s="3" t="str">
        <f>VLOOKUP(A315,'QAQC ID Reference Page'!A$2:G$10999,7,FALSE)</f>
        <v>B</v>
      </c>
      <c r="H315" s="3" t="s">
        <v>931</v>
      </c>
      <c r="I315" s="55">
        <v>0.1</v>
      </c>
      <c r="J315" s="3">
        <v>0</v>
      </c>
      <c r="K315" s="3">
        <v>37.826000000000001</v>
      </c>
      <c r="L315" s="3">
        <v>1.0999999999999999E-2</v>
      </c>
      <c r="M315" s="3">
        <v>10.9444</v>
      </c>
      <c r="N315" s="53">
        <f t="shared" si="2"/>
        <v>109.99999999999999</v>
      </c>
      <c r="O315" s="3">
        <v>922.65599999999995</v>
      </c>
      <c r="P315" s="3">
        <v>9.2999999999999999E-2</v>
      </c>
      <c r="Q315" s="3">
        <v>89.055599999999998</v>
      </c>
      <c r="R315" s="53">
        <f t="shared" si="3"/>
        <v>929.99999999999989</v>
      </c>
      <c r="S315" s="3"/>
      <c r="T315" s="3"/>
      <c r="U315" s="3"/>
      <c r="V315" s="3"/>
      <c r="W315" s="3"/>
      <c r="X315" s="3"/>
      <c r="Y315" s="3"/>
      <c r="Z315" s="3"/>
      <c r="AA315" s="3"/>
      <c r="AB315" s="3"/>
    </row>
    <row r="316" spans="1:28" x14ac:dyDescent="0.2">
      <c r="A316" s="3">
        <v>10721</v>
      </c>
      <c r="B316" s="11" t="str">
        <f>VLOOKUP(A316,'QAQC ID Reference Page'!A$2:G$10999,2,FALSE)</f>
        <v>OBS0621</v>
      </c>
      <c r="C316" s="30">
        <f>VLOOKUP(A316,'QAQC ID Reference Page'!A$2:G$10999,3,FALSE)</f>
        <v>44372</v>
      </c>
      <c r="D316" s="12">
        <f>VLOOKUP(A316,'QAQC ID Reference Page'!A$2:G$10999,4,FALSE)</f>
        <v>0.32291666666666669</v>
      </c>
      <c r="E316" s="3">
        <f>VLOOKUP(A316,'QAQC ID Reference Page'!A$2:G$10999,5,FALSE)</f>
        <v>1013</v>
      </c>
      <c r="F316" s="3" t="str">
        <f>VLOOKUP(A316,'QAQC ID Reference Page'!A$2:G$10999,6,FALSE)</f>
        <v>B11</v>
      </c>
      <c r="G316" s="3" t="str">
        <f>VLOOKUP(A316,'QAQC ID Reference Page'!A$2:G$10999,7,FALSE)</f>
        <v>S</v>
      </c>
      <c r="H316" s="3" t="s">
        <v>932</v>
      </c>
      <c r="I316" s="55">
        <v>0.1</v>
      </c>
      <c r="J316" s="3">
        <v>0</v>
      </c>
      <c r="K316" s="3">
        <v>93.486000000000004</v>
      </c>
      <c r="L316" s="3">
        <v>2.5999999999999999E-2</v>
      </c>
      <c r="M316" s="3">
        <v>14.1448</v>
      </c>
      <c r="N316" s="53">
        <f t="shared" si="2"/>
        <v>259.99999999999994</v>
      </c>
      <c r="O316" s="3">
        <v>1585.876</v>
      </c>
      <c r="P316" s="3">
        <v>0.156</v>
      </c>
      <c r="Q316" s="3">
        <v>85.855199999999996</v>
      </c>
      <c r="R316" s="53">
        <f t="shared" si="3"/>
        <v>1559.9999999999998</v>
      </c>
      <c r="S316" s="3"/>
      <c r="T316" s="3"/>
      <c r="U316" s="3"/>
      <c r="V316" s="3"/>
      <c r="W316" s="3"/>
      <c r="X316" s="3"/>
      <c r="Y316" s="3"/>
      <c r="Z316" s="3"/>
      <c r="AA316" s="3"/>
      <c r="AB316" s="3"/>
    </row>
    <row r="317" spans="1:28" x14ac:dyDescent="0.2">
      <c r="A317" s="3">
        <v>10722</v>
      </c>
      <c r="B317" s="11" t="str">
        <f>VLOOKUP(A317,'QAQC ID Reference Page'!A$2:G$10999,2,FALSE)</f>
        <v>OBS0621</v>
      </c>
      <c r="C317" s="30">
        <f>VLOOKUP(A317,'QAQC ID Reference Page'!A$2:G$10999,3,FALSE)</f>
        <v>44372</v>
      </c>
      <c r="D317" s="12">
        <f>VLOOKUP(A317,'QAQC ID Reference Page'!A$2:G$10999,4,FALSE)</f>
        <v>0.34305555555555556</v>
      </c>
      <c r="E317" s="3">
        <f>VLOOKUP(A317,'QAQC ID Reference Page'!A$2:G$10999,5,FALSE)</f>
        <v>1015</v>
      </c>
      <c r="F317" s="3" t="str">
        <f>VLOOKUP(A317,'QAQC ID Reference Page'!A$2:G$10999,6,FALSE)</f>
        <v>BSR</v>
      </c>
      <c r="G317" s="3" t="str">
        <f>VLOOKUP(A317,'QAQC ID Reference Page'!A$2:G$10999,7,FALSE)</f>
        <v>S</v>
      </c>
      <c r="H317" s="3" t="s">
        <v>933</v>
      </c>
      <c r="I317" s="55">
        <v>0.1</v>
      </c>
      <c r="J317" s="3">
        <v>0</v>
      </c>
      <c r="K317" s="3">
        <v>71.667000000000002</v>
      </c>
      <c r="L317" s="3">
        <v>0.02</v>
      </c>
      <c r="M317" s="3">
        <v>12.5266</v>
      </c>
      <c r="N317" s="53">
        <f t="shared" si="2"/>
        <v>199.99999999999997</v>
      </c>
      <c r="O317" s="3">
        <v>1421.6420000000001</v>
      </c>
      <c r="P317" s="3">
        <v>0.14000000000000001</v>
      </c>
      <c r="Q317" s="3">
        <v>87.473399999999998</v>
      </c>
      <c r="R317" s="53">
        <f t="shared" si="3"/>
        <v>1400.0000000000002</v>
      </c>
      <c r="S317" s="3"/>
      <c r="T317" s="3"/>
      <c r="U317" s="3"/>
      <c r="V317" s="3"/>
      <c r="W317" s="3"/>
      <c r="X317" s="3"/>
      <c r="Y317" s="3"/>
      <c r="Z317" s="3"/>
      <c r="AA317" s="3"/>
      <c r="AB317" s="3"/>
    </row>
    <row r="318" spans="1:28" x14ac:dyDescent="0.2">
      <c r="A318" s="3">
        <v>10723</v>
      </c>
      <c r="B318" s="11" t="str">
        <f>VLOOKUP(A318,'QAQC ID Reference Page'!A$2:G$10999,2,FALSE)</f>
        <v>OBS0621</v>
      </c>
      <c r="C318" s="30">
        <f>VLOOKUP(A318,'QAQC ID Reference Page'!A$2:G$10999,3,FALSE)</f>
        <v>44372</v>
      </c>
      <c r="D318" s="12">
        <f>VLOOKUP(A318,'QAQC ID Reference Page'!A$2:G$10999,4,FALSE)</f>
        <v>0.37777777777777777</v>
      </c>
      <c r="E318" s="3">
        <f>VLOOKUP(A318,'QAQC ID Reference Page'!A$2:G$10999,5,FALSE)</f>
        <v>1016</v>
      </c>
      <c r="F318" s="3" t="str">
        <f>VLOOKUP(A318,'QAQC ID Reference Page'!A$2:G$10999,6,FALSE)</f>
        <v>E9</v>
      </c>
      <c r="G318" s="3" t="str">
        <f>VLOOKUP(A318,'QAQC ID Reference Page'!A$2:G$10999,7,FALSE)</f>
        <v>S</v>
      </c>
      <c r="H318" s="3" t="s">
        <v>934</v>
      </c>
      <c r="I318" s="55">
        <v>0.1</v>
      </c>
      <c r="J318" s="3">
        <v>0</v>
      </c>
      <c r="K318" s="3">
        <v>42.927</v>
      </c>
      <c r="L318" s="3">
        <v>1.2999999999999999E-2</v>
      </c>
      <c r="M318" s="3">
        <v>10.4998</v>
      </c>
      <c r="N318" s="53">
        <f t="shared" si="2"/>
        <v>129.99999999999997</v>
      </c>
      <c r="O318" s="3">
        <v>1085.7929999999999</v>
      </c>
      <c r="P318" s="3">
        <v>0.108</v>
      </c>
      <c r="Q318" s="3">
        <v>89.500200000000007</v>
      </c>
      <c r="R318" s="53">
        <f t="shared" si="3"/>
        <v>1079.9999999999998</v>
      </c>
      <c r="S318" s="3"/>
      <c r="T318" s="3"/>
      <c r="U318" s="3"/>
      <c r="V318" s="3"/>
      <c r="W318" s="3"/>
      <c r="X318" s="3"/>
      <c r="Y318" s="3"/>
      <c r="Z318" s="3"/>
      <c r="AA318" s="3"/>
      <c r="AB318" s="3"/>
    </row>
    <row r="319" spans="1:28" x14ac:dyDescent="0.2">
      <c r="A319" s="3">
        <v>10724</v>
      </c>
      <c r="B319" s="11" t="str">
        <f>VLOOKUP(A319,'QAQC ID Reference Page'!A$2:G$10999,2,FALSE)</f>
        <v>OBS0621</v>
      </c>
      <c r="C319" s="30">
        <f>VLOOKUP(A319,'QAQC ID Reference Page'!A$2:G$10999,3,FALSE)</f>
        <v>44372</v>
      </c>
      <c r="D319" s="12">
        <f>VLOOKUP(A319,'QAQC ID Reference Page'!A$2:G$10999,4,FALSE)</f>
        <v>0.39374999999999999</v>
      </c>
      <c r="E319" s="3">
        <f>VLOOKUP(A319,'QAQC ID Reference Page'!A$2:G$10999,5,FALSE)</f>
        <v>1024</v>
      </c>
      <c r="F319" s="3" t="str">
        <f>VLOOKUP(A319,'QAQC ID Reference Page'!A$2:G$10999,6,FALSE)</f>
        <v>E7C</v>
      </c>
      <c r="G319" s="3" t="str">
        <f>VLOOKUP(A319,'QAQC ID Reference Page'!A$2:G$10999,7,FALSE)</f>
        <v>S</v>
      </c>
      <c r="H319" s="3" t="s">
        <v>935</v>
      </c>
      <c r="I319" s="55">
        <v>0.1</v>
      </c>
      <c r="J319" s="3">
        <v>0</v>
      </c>
      <c r="K319" s="3">
        <v>45.234999999999999</v>
      </c>
      <c r="L319" s="3">
        <v>1.2999999999999999E-2</v>
      </c>
      <c r="M319" s="3">
        <v>10.9979</v>
      </c>
      <c r="N319" s="53">
        <f t="shared" si="2"/>
        <v>129.99999999999997</v>
      </c>
      <c r="O319" s="3">
        <v>1079.0119999999999</v>
      </c>
      <c r="P319" s="3">
        <v>0.107</v>
      </c>
      <c r="Q319" s="3">
        <v>89.002099999999999</v>
      </c>
      <c r="R319" s="53">
        <f t="shared" si="3"/>
        <v>1069.9999999999998</v>
      </c>
      <c r="S319" s="3"/>
      <c r="T319" s="3"/>
      <c r="U319" s="3"/>
      <c r="V319" s="3"/>
      <c r="W319" s="3"/>
      <c r="X319" s="3"/>
      <c r="Y319" s="3"/>
      <c r="Z319" s="3"/>
      <c r="AA319" s="3"/>
      <c r="AB319" s="3"/>
    </row>
    <row r="320" spans="1:28" x14ac:dyDescent="0.2">
      <c r="A320" s="3">
        <v>10725</v>
      </c>
      <c r="B320" s="11" t="str">
        <f>VLOOKUP(A320,'QAQC ID Reference Page'!A$2:G$10999,2,FALSE)</f>
        <v>OBS0621</v>
      </c>
      <c r="C320" s="30">
        <f>VLOOKUP(A320,'QAQC ID Reference Page'!A$2:G$10999,3,FALSE)</f>
        <v>44372</v>
      </c>
      <c r="D320" s="12">
        <f>VLOOKUP(A320,'QAQC ID Reference Page'!A$2:G$10999,4,FALSE)</f>
        <v>0.40972222222222221</v>
      </c>
      <c r="E320" s="3">
        <f>VLOOKUP(A320,'QAQC ID Reference Page'!A$2:G$10999,5,FALSE)</f>
        <v>1031</v>
      </c>
      <c r="F320" s="3" t="str">
        <f>VLOOKUP(A320,'QAQC ID Reference Page'!A$2:G$10999,6,FALSE)</f>
        <v>E6</v>
      </c>
      <c r="G320" s="3" t="str">
        <f>VLOOKUP(A320,'QAQC ID Reference Page'!A$2:G$10999,7,FALSE)</f>
        <v>S</v>
      </c>
      <c r="H320" s="3" t="s">
        <v>936</v>
      </c>
      <c r="I320" s="55">
        <v>0.1</v>
      </c>
      <c r="J320" s="3">
        <v>0</v>
      </c>
      <c r="K320" s="3">
        <v>74.700999999999993</v>
      </c>
      <c r="L320" s="3">
        <v>2.1000000000000001E-2</v>
      </c>
      <c r="M320" s="3">
        <v>11.567</v>
      </c>
      <c r="N320" s="53">
        <f t="shared" si="2"/>
        <v>210</v>
      </c>
      <c r="O320" s="3">
        <v>1621.867</v>
      </c>
      <c r="P320" s="3">
        <v>0.16</v>
      </c>
      <c r="Q320" s="3">
        <v>88.433000000000007</v>
      </c>
      <c r="R320" s="53">
        <f t="shared" si="3"/>
        <v>1599.9999999999998</v>
      </c>
      <c r="S320" s="3"/>
      <c r="T320" s="3"/>
      <c r="U320" s="3"/>
      <c r="V320" s="3"/>
      <c r="W320" s="3"/>
      <c r="X320" s="3"/>
      <c r="Y320" s="3"/>
      <c r="Z320" s="3"/>
      <c r="AA320" s="3"/>
      <c r="AB320" s="3"/>
    </row>
    <row r="321" spans="1:28" x14ac:dyDescent="0.2">
      <c r="A321" s="3">
        <v>10726</v>
      </c>
      <c r="B321" s="11" t="str">
        <f>VLOOKUP(A321,'QAQC ID Reference Page'!A$2:G$10999,2,FALSE)</f>
        <v>OBS0621</v>
      </c>
      <c r="C321" s="30">
        <f>VLOOKUP(A321,'QAQC ID Reference Page'!A$2:G$10999,3,FALSE)</f>
        <v>44372</v>
      </c>
      <c r="D321" s="12">
        <f>VLOOKUP(A321,'QAQC ID Reference Page'!A$2:G$10999,4,FALSE)</f>
        <v>0.43125000000000002</v>
      </c>
      <c r="E321" s="3">
        <f>VLOOKUP(A321,'QAQC ID Reference Page'!A$2:G$10999,5,FALSE)</f>
        <v>1007</v>
      </c>
      <c r="F321" s="3" t="str">
        <f>VLOOKUP(A321,'QAQC ID Reference Page'!A$2:G$10999,6,FALSE)</f>
        <v>C5-1</v>
      </c>
      <c r="G321" s="3" t="str">
        <f>VLOOKUP(A321,'QAQC ID Reference Page'!A$2:G$10999,7,FALSE)</f>
        <v>S</v>
      </c>
      <c r="H321" s="3" t="s">
        <v>937</v>
      </c>
      <c r="I321" s="55">
        <v>0.08</v>
      </c>
      <c r="J321" s="3">
        <v>0</v>
      </c>
      <c r="K321" s="3">
        <v>50.927</v>
      </c>
      <c r="L321" s="3">
        <v>1.4999999999999999E-2</v>
      </c>
      <c r="M321" s="3">
        <v>12.573</v>
      </c>
      <c r="N321" s="53">
        <f t="shared" si="2"/>
        <v>187.5</v>
      </c>
      <c r="O321" s="3">
        <v>1027.7940000000001</v>
      </c>
      <c r="P321" s="3">
        <v>0.10299999999999999</v>
      </c>
      <c r="Q321" s="3">
        <v>87.427000000000007</v>
      </c>
      <c r="R321" s="53">
        <f t="shared" si="3"/>
        <v>1287.4999999999998</v>
      </c>
      <c r="S321" s="3"/>
      <c r="T321" s="3"/>
      <c r="U321" s="3"/>
      <c r="V321" s="3"/>
      <c r="W321" s="3"/>
      <c r="X321" s="3"/>
      <c r="Y321" s="3"/>
      <c r="Z321" s="3"/>
      <c r="AA321" s="3"/>
      <c r="AB321" s="3"/>
    </row>
    <row r="322" spans="1:28" x14ac:dyDescent="0.2">
      <c r="A322" s="3">
        <v>10727</v>
      </c>
      <c r="B322" s="11" t="str">
        <f>VLOOKUP(A322,'QAQC ID Reference Page'!A$2:G$10999,2,FALSE)</f>
        <v>OBS0621</v>
      </c>
      <c r="C322" s="30">
        <f>VLOOKUP(A322,'QAQC ID Reference Page'!A$2:G$10999,3,FALSE)</f>
        <v>44372</v>
      </c>
      <c r="D322" s="12">
        <f>VLOOKUP(A322,'QAQC ID Reference Page'!A$2:G$10999,4,FALSE)</f>
        <v>0.39374999999999999</v>
      </c>
      <c r="E322" s="3">
        <f>VLOOKUP(A322,'QAQC ID Reference Page'!A$2:G$10999,5,FALSE)</f>
        <v>1039</v>
      </c>
      <c r="F322" s="3" t="str">
        <f>VLOOKUP(A322,'QAQC ID Reference Page'!A$2:G$10999,6,FALSE)</f>
        <v>E7C</v>
      </c>
      <c r="G322" s="3" t="str">
        <f>VLOOKUP(A322,'QAQC ID Reference Page'!A$2:G$10999,7,FALSE)</f>
        <v>B</v>
      </c>
      <c r="H322" s="3" t="s">
        <v>938</v>
      </c>
      <c r="I322" s="55">
        <v>0.08</v>
      </c>
      <c r="J322" s="3">
        <v>0</v>
      </c>
      <c r="K322" s="3">
        <v>29.754999999999999</v>
      </c>
      <c r="L322" s="3">
        <v>8.9999999999999993E-3</v>
      </c>
      <c r="M322" s="3">
        <v>9.6224000000000007</v>
      </c>
      <c r="N322" s="53">
        <f t="shared" si="2"/>
        <v>112.49999999999999</v>
      </c>
      <c r="O322" s="3">
        <v>867.23</v>
      </c>
      <c r="P322" s="3">
        <v>8.6999999999999994E-2</v>
      </c>
      <c r="Q322" s="3">
        <v>90.377600000000001</v>
      </c>
      <c r="R322" s="53">
        <f t="shared" si="3"/>
        <v>1087.5</v>
      </c>
      <c r="S322" s="3"/>
      <c r="T322" s="3"/>
      <c r="U322" s="3"/>
      <c r="V322" s="3"/>
      <c r="W322" s="3"/>
      <c r="X322" s="3"/>
      <c r="Y322" s="3"/>
      <c r="Z322" s="3"/>
      <c r="AA322" s="3"/>
      <c r="AB322" s="3"/>
    </row>
    <row r="323" spans="1:28" x14ac:dyDescent="0.2">
      <c r="A323" s="3">
        <v>10801</v>
      </c>
      <c r="B323" s="11" t="str">
        <f>VLOOKUP(A323,'QAQC ID Reference Page'!A$2:G$10999,2,FALSE)</f>
        <v>OBS0721</v>
      </c>
      <c r="C323" s="30">
        <f>VLOOKUP(A323,'QAQC ID Reference Page'!A$2:G$10999,3,FALSE)</f>
        <v>44404</v>
      </c>
      <c r="D323" s="12">
        <f>VLOOKUP(A323,'QAQC ID Reference Page'!A$2:G$10999,4,FALSE)</f>
        <v>0.54374999999999996</v>
      </c>
      <c r="E323" s="3">
        <f>VLOOKUP(A323,'QAQC ID Reference Page'!A$2:G$10999,5,FALSE)</f>
        <v>1017</v>
      </c>
      <c r="F323" s="3" t="str">
        <f>VLOOKUP(A323,'QAQC ID Reference Page'!A$2:G$10999,6,FALSE)</f>
        <v>H9</v>
      </c>
      <c r="G323" s="3" t="str">
        <f>VLOOKUP(A323,'QAQC ID Reference Page'!A$2:G$10999,7,FALSE)</f>
        <v>S</v>
      </c>
      <c r="H323" s="3" t="s">
        <v>939</v>
      </c>
      <c r="I323" s="55">
        <v>0.1</v>
      </c>
      <c r="J323" s="3">
        <v>0</v>
      </c>
      <c r="K323" s="3">
        <v>44.924999999999997</v>
      </c>
      <c r="L323" s="3">
        <v>1.0999999999999999E-2</v>
      </c>
      <c r="M323" s="3">
        <v>5.7662000000000004</v>
      </c>
      <c r="N323" s="53">
        <f t="shared" si="2"/>
        <v>109.99999999999999</v>
      </c>
      <c r="O323" s="3">
        <v>1841.6379999999999</v>
      </c>
      <c r="P323" s="3">
        <v>0.186</v>
      </c>
      <c r="Q323" s="3">
        <v>94.233800000000002</v>
      </c>
      <c r="R323" s="53">
        <f t="shared" si="3"/>
        <v>1859.9999999999998</v>
      </c>
      <c r="S323" s="3"/>
      <c r="T323" s="3"/>
      <c r="U323" s="3"/>
      <c r="V323" s="3"/>
      <c r="W323" s="3"/>
      <c r="X323" s="3"/>
      <c r="Y323" s="3"/>
      <c r="Z323" s="3"/>
      <c r="AA323" s="3"/>
      <c r="AB323" s="3"/>
    </row>
    <row r="324" spans="1:28" x14ac:dyDescent="0.2">
      <c r="A324" s="3">
        <v>10802</v>
      </c>
      <c r="B324" s="11" t="str">
        <f>VLOOKUP(A324,'QAQC ID Reference Page'!A$2:G$10999,2,FALSE)</f>
        <v>OBS0721</v>
      </c>
      <c r="C324" s="30">
        <f>VLOOKUP(A324,'QAQC ID Reference Page'!A$2:G$10999,3,FALSE)</f>
        <v>44404</v>
      </c>
      <c r="D324" s="12">
        <f>VLOOKUP(A324,'QAQC ID Reference Page'!A$2:G$10999,4,FALSE)</f>
        <v>0.53333333333333333</v>
      </c>
      <c r="E324" s="3">
        <f>VLOOKUP(A324,'QAQC ID Reference Page'!A$2:G$10999,5,FALSE)</f>
        <v>1013</v>
      </c>
      <c r="F324" s="3" t="str">
        <f>VLOOKUP(A324,'QAQC ID Reference Page'!A$2:G$10999,6,FALSE)</f>
        <v>I9</v>
      </c>
      <c r="G324" s="3" t="str">
        <f>VLOOKUP(A324,'QAQC ID Reference Page'!A$2:G$10999,7,FALSE)</f>
        <v>S</v>
      </c>
      <c r="H324" s="3" t="s">
        <v>940</v>
      </c>
      <c r="I324" s="55">
        <v>0.1</v>
      </c>
      <c r="J324" s="3">
        <v>0</v>
      </c>
      <c r="K324" s="3">
        <v>51.433999999999997</v>
      </c>
      <c r="L324" s="3">
        <v>1.2999999999999999E-2</v>
      </c>
      <c r="M324" s="3">
        <v>10.3505</v>
      </c>
      <c r="N324" s="53">
        <f t="shared" si="2"/>
        <v>129.99999999999997</v>
      </c>
      <c r="O324" s="3">
        <v>1119.912</v>
      </c>
      <c r="P324" s="3">
        <v>0.113</v>
      </c>
      <c r="Q324" s="3">
        <v>89.649500000000003</v>
      </c>
      <c r="R324" s="53">
        <f t="shared" si="3"/>
        <v>1130</v>
      </c>
      <c r="S324" s="3"/>
      <c r="T324" s="3"/>
      <c r="U324" s="3"/>
      <c r="V324" s="3"/>
      <c r="W324" s="3"/>
      <c r="X324" s="3"/>
      <c r="Y324" s="3"/>
      <c r="Z324" s="3"/>
      <c r="AA324" s="3"/>
      <c r="AB324" s="3"/>
    </row>
    <row r="325" spans="1:28" x14ac:dyDescent="0.2">
      <c r="A325" s="3">
        <v>10803</v>
      </c>
      <c r="B325" s="11" t="str">
        <f>VLOOKUP(A325,'QAQC ID Reference Page'!A$2:G$10999,2,FALSE)</f>
        <v>OBS0721</v>
      </c>
      <c r="C325" s="30">
        <f>VLOOKUP(A325,'QAQC ID Reference Page'!A$2:G$10999,3,FALSE)</f>
        <v>44404</v>
      </c>
      <c r="D325" s="12">
        <f>VLOOKUP(A325,'QAQC ID Reference Page'!A$2:G$10999,4,FALSE)</f>
        <v>0.54374999999999996</v>
      </c>
      <c r="E325" s="3">
        <f>VLOOKUP(A325,'QAQC ID Reference Page'!A$2:G$10999,5,FALSE)</f>
        <v>1028</v>
      </c>
      <c r="F325" s="3" t="str">
        <f>VLOOKUP(A325,'QAQC ID Reference Page'!A$2:G$10999,6,FALSE)</f>
        <v>H9</v>
      </c>
      <c r="G325" s="3" t="str">
        <f>VLOOKUP(A325,'QAQC ID Reference Page'!A$2:G$10999,7,FALSE)</f>
        <v>B</v>
      </c>
      <c r="H325" s="3" t="s">
        <v>941</v>
      </c>
      <c r="I325" s="55">
        <v>0.1</v>
      </c>
      <c r="J325" s="3">
        <v>0</v>
      </c>
      <c r="K325" s="3">
        <v>49.686999999999998</v>
      </c>
      <c r="L325" s="3">
        <v>1.2999999999999999E-2</v>
      </c>
      <c r="M325" s="3">
        <v>8.5939999999999994</v>
      </c>
      <c r="N325" s="53">
        <f t="shared" si="2"/>
        <v>129.99999999999997</v>
      </c>
      <c r="O325" s="3">
        <v>1328.2260000000001</v>
      </c>
      <c r="P325" s="3">
        <v>0.13400000000000001</v>
      </c>
      <c r="Q325" s="3">
        <v>91.406000000000006</v>
      </c>
      <c r="R325" s="53">
        <f t="shared" si="3"/>
        <v>1340</v>
      </c>
      <c r="S325" s="3"/>
      <c r="T325" s="3"/>
      <c r="U325" s="3"/>
      <c r="V325" s="3"/>
      <c r="W325" s="3"/>
      <c r="X325" s="3"/>
      <c r="Y325" s="3"/>
      <c r="Z325" s="3"/>
      <c r="AA325" s="3"/>
      <c r="AB325" s="3"/>
    </row>
    <row r="326" spans="1:28" x14ac:dyDescent="0.2">
      <c r="A326" s="3">
        <v>10804</v>
      </c>
      <c r="B326" s="11" t="str">
        <f>VLOOKUP(A326,'QAQC ID Reference Page'!A$2:G$10999,2,FALSE)</f>
        <v>OBS0721</v>
      </c>
      <c r="C326" s="30">
        <f>VLOOKUP(A326,'QAQC ID Reference Page'!A$2:G$10999,3,FALSE)</f>
        <v>44404</v>
      </c>
      <c r="D326" s="12">
        <f>VLOOKUP(A326,'QAQC ID Reference Page'!A$2:G$10999,4,FALSE)</f>
        <v>0.56319444444444444</v>
      </c>
      <c r="E326" s="3">
        <f>VLOOKUP(A326,'QAQC ID Reference Page'!A$2:G$10999,5,FALSE)</f>
        <v>1027</v>
      </c>
      <c r="F326" s="3" t="str">
        <f>VLOOKUP(A326,'QAQC ID Reference Page'!A$2:G$10999,6,FALSE)</f>
        <v>G7C</v>
      </c>
      <c r="G326" s="3" t="str">
        <f>VLOOKUP(A326,'QAQC ID Reference Page'!A$2:G$10999,7,FALSE)</f>
        <v>S</v>
      </c>
      <c r="H326" s="3" t="s">
        <v>942</v>
      </c>
      <c r="I326" s="55">
        <v>0.1</v>
      </c>
      <c r="J326" s="3">
        <v>0</v>
      </c>
      <c r="K326" s="3">
        <v>53.402999999999999</v>
      </c>
      <c r="L326" s="3">
        <v>1.4E-2</v>
      </c>
      <c r="M326" s="3">
        <v>9.2984000000000009</v>
      </c>
      <c r="N326" s="53">
        <f t="shared" si="2"/>
        <v>139.99999999999997</v>
      </c>
      <c r="O326" s="3">
        <v>1311.0070000000001</v>
      </c>
      <c r="P326" s="3">
        <v>0.13200000000000001</v>
      </c>
      <c r="Q326" s="3">
        <v>90.701599999999999</v>
      </c>
      <c r="R326" s="53">
        <f t="shared" si="3"/>
        <v>1320</v>
      </c>
      <c r="S326" s="3"/>
      <c r="T326" s="3"/>
      <c r="U326" s="3"/>
      <c r="V326" s="3"/>
      <c r="W326" s="3"/>
      <c r="X326" s="3"/>
      <c r="Y326" s="3"/>
      <c r="Z326" s="3"/>
      <c r="AA326" s="3"/>
      <c r="AB326" s="3"/>
    </row>
    <row r="327" spans="1:28" x14ac:dyDescent="0.2">
      <c r="A327" s="3">
        <v>10805</v>
      </c>
      <c r="B327" s="11" t="str">
        <f>VLOOKUP(A327,'QAQC ID Reference Page'!A$2:G$10999,2,FALSE)</f>
        <v>OBS0721</v>
      </c>
      <c r="C327" s="30">
        <f>VLOOKUP(A327,'QAQC ID Reference Page'!A$2:G$10999,3,FALSE)</f>
        <v>44404</v>
      </c>
      <c r="D327" s="12">
        <f>VLOOKUP(A327,'QAQC ID Reference Page'!A$2:G$10999,4,FALSE)</f>
        <v>0.47847222222222224</v>
      </c>
      <c r="E327" s="3">
        <f>VLOOKUP(A327,'QAQC ID Reference Page'!A$2:G$10999,5,FALSE)</f>
        <v>1022</v>
      </c>
      <c r="F327" s="3" t="str">
        <f>VLOOKUP(A327,'QAQC ID Reference Page'!A$2:G$10999,6,FALSE)</f>
        <v>TR-UP</v>
      </c>
      <c r="G327" s="3" t="str">
        <f>VLOOKUP(A327,'QAQC ID Reference Page'!A$2:G$10999,7,FALSE)</f>
        <v>S</v>
      </c>
      <c r="H327" s="3"/>
      <c r="I327" s="55">
        <v>0.1</v>
      </c>
      <c r="J327" s="3"/>
      <c r="K327" s="3"/>
      <c r="L327" s="3"/>
      <c r="M327" s="3"/>
      <c r="N327" s="53">
        <f t="shared" si="2"/>
        <v>0</v>
      </c>
      <c r="O327" s="3"/>
      <c r="P327" s="3"/>
      <c r="Q327" s="3"/>
      <c r="R327" s="53">
        <f t="shared" si="3"/>
        <v>0</v>
      </c>
      <c r="S327" s="3"/>
      <c r="T327" s="3"/>
      <c r="U327" s="3"/>
      <c r="V327" s="3"/>
      <c r="W327" s="3"/>
      <c r="X327" s="3"/>
      <c r="Y327" s="3"/>
      <c r="Z327" s="3"/>
      <c r="AA327" s="3"/>
      <c r="AB327" s="3"/>
    </row>
    <row r="328" spans="1:28" x14ac:dyDescent="0.2">
      <c r="A328" s="3">
        <v>10806</v>
      </c>
      <c r="B328" s="11" t="str">
        <f>VLOOKUP(A328,'QAQC ID Reference Page'!A$2:G$10999,2,FALSE)</f>
        <v>OBS0721</v>
      </c>
      <c r="C328" s="30">
        <f>VLOOKUP(A328,'QAQC ID Reference Page'!A$2:G$10999,3,FALSE)</f>
        <v>44404</v>
      </c>
      <c r="D328" s="12">
        <f>VLOOKUP(A328,'QAQC ID Reference Page'!A$2:G$10999,4,FALSE)</f>
        <v>0.56319444444444444</v>
      </c>
      <c r="E328" s="3">
        <f>VLOOKUP(A328,'QAQC ID Reference Page'!A$2:G$10999,5,FALSE)</f>
        <v>1036</v>
      </c>
      <c r="F328" s="3" t="str">
        <f>VLOOKUP(A328,'QAQC ID Reference Page'!A$2:G$10999,6,FALSE)</f>
        <v>G7C</v>
      </c>
      <c r="G328" s="3" t="str">
        <f>VLOOKUP(A328,'QAQC ID Reference Page'!A$2:G$10999,7,FALSE)</f>
        <v>B</v>
      </c>
      <c r="H328" s="3" t="s">
        <v>943</v>
      </c>
      <c r="I328" s="55">
        <v>0.1</v>
      </c>
      <c r="J328" s="3">
        <v>0</v>
      </c>
      <c r="K328" s="3">
        <v>50.212000000000003</v>
      </c>
      <c r="L328" s="3">
        <v>1.2999999999999999E-2</v>
      </c>
      <c r="M328" s="3">
        <v>7.5961999999999996</v>
      </c>
      <c r="N328" s="53">
        <f t="shared" si="2"/>
        <v>129.99999999999997</v>
      </c>
      <c r="O328" s="3">
        <v>1535.7470000000001</v>
      </c>
      <c r="P328" s="3">
        <v>0.155</v>
      </c>
      <c r="Q328" s="3">
        <v>92.403800000000004</v>
      </c>
      <c r="R328" s="53">
        <f t="shared" si="3"/>
        <v>1549.9999999999998</v>
      </c>
      <c r="S328" s="3"/>
      <c r="T328" s="3"/>
      <c r="U328" s="3"/>
      <c r="V328" s="3"/>
      <c r="W328" s="3"/>
      <c r="X328" s="3"/>
      <c r="Y328" s="3"/>
      <c r="Z328" s="3"/>
      <c r="AA328" s="3"/>
      <c r="AB328" s="3"/>
    </row>
    <row r="329" spans="1:28" x14ac:dyDescent="0.2">
      <c r="A329" s="3">
        <v>10807</v>
      </c>
      <c r="B329" s="11" t="str">
        <f>VLOOKUP(A329,'QAQC ID Reference Page'!A$2:G$10999,2,FALSE)</f>
        <v>OBS0721</v>
      </c>
      <c r="C329" s="30">
        <f>VLOOKUP(A329,'QAQC ID Reference Page'!A$2:G$10999,3,FALSE)</f>
        <v>44404</v>
      </c>
      <c r="D329" s="12">
        <f>VLOOKUP(A329,'QAQC ID Reference Page'!A$2:G$10999,4,FALSE)</f>
        <v>0.45694444444444443</v>
      </c>
      <c r="E329" s="3">
        <f>VLOOKUP(A329,'QAQC ID Reference Page'!A$2:G$10999,5,FALSE)</f>
        <v>1005</v>
      </c>
      <c r="F329" s="3" t="str">
        <f>VLOOKUP(A329,'QAQC ID Reference Page'!A$2:G$10999,6,FALSE)</f>
        <v>MR</v>
      </c>
      <c r="G329" s="3" t="str">
        <f>VLOOKUP(A329,'QAQC ID Reference Page'!A$2:G$10999,7,FALSE)</f>
        <v>B</v>
      </c>
      <c r="H329" s="3" t="s">
        <v>944</v>
      </c>
      <c r="I329" s="55">
        <v>0.1</v>
      </c>
      <c r="J329" s="3">
        <v>0</v>
      </c>
      <c r="K329" s="3">
        <v>39.951000000000001</v>
      </c>
      <c r="L329" s="3">
        <v>0.01</v>
      </c>
      <c r="M329" s="3">
        <v>6.7484999999999999</v>
      </c>
      <c r="N329" s="53">
        <f t="shared" si="2"/>
        <v>99.999999999999986</v>
      </c>
      <c r="O329" s="3">
        <v>1380.893</v>
      </c>
      <c r="P329" s="3">
        <v>0.13900000000000001</v>
      </c>
      <c r="Q329" s="3">
        <v>93.251499999999993</v>
      </c>
      <c r="R329" s="53">
        <f t="shared" si="3"/>
        <v>1390.0000000000002</v>
      </c>
      <c r="S329" s="3"/>
      <c r="T329" s="3"/>
      <c r="U329" s="3"/>
      <c r="V329" s="3"/>
      <c r="W329" s="3"/>
      <c r="X329" s="3"/>
      <c r="Y329" s="3"/>
      <c r="Z329" s="3"/>
      <c r="AA329" s="3"/>
      <c r="AB329" s="3"/>
    </row>
    <row r="330" spans="1:28" x14ac:dyDescent="0.2">
      <c r="A330" s="3">
        <v>10808</v>
      </c>
      <c r="B330" s="11" t="str">
        <f>VLOOKUP(A330,'QAQC ID Reference Page'!A$2:G$10999,2,FALSE)</f>
        <v>OBS0721</v>
      </c>
      <c r="C330" s="30">
        <f>VLOOKUP(A330,'QAQC ID Reference Page'!A$2:G$10999,3,FALSE)</f>
        <v>44404</v>
      </c>
      <c r="D330" s="12">
        <f>VLOOKUP(A330,'QAQC ID Reference Page'!A$2:G$10999,4,FALSE)</f>
        <v>0.45694444444444443</v>
      </c>
      <c r="E330" s="3">
        <f>VLOOKUP(A330,'QAQC ID Reference Page'!A$2:G$10999,5,FALSE)</f>
        <v>1002</v>
      </c>
      <c r="F330" s="3" t="str">
        <f>VLOOKUP(A330,'QAQC ID Reference Page'!A$2:G$10999,6,FALSE)</f>
        <v>MR</v>
      </c>
      <c r="G330" s="3" t="str">
        <f>VLOOKUP(A330,'QAQC ID Reference Page'!A$2:G$10999,7,FALSE)</f>
        <v>S</v>
      </c>
      <c r="H330" s="3"/>
      <c r="I330" s="55">
        <v>0.08</v>
      </c>
      <c r="J330" s="3"/>
      <c r="K330" s="3"/>
      <c r="L330" s="3"/>
      <c r="M330" s="3"/>
      <c r="N330" s="53">
        <f t="shared" si="2"/>
        <v>0</v>
      </c>
      <c r="O330" s="3"/>
      <c r="P330" s="3"/>
      <c r="Q330" s="3"/>
      <c r="R330" s="53">
        <f t="shared" si="3"/>
        <v>0</v>
      </c>
      <c r="S330" s="3"/>
      <c r="T330" s="3"/>
      <c r="U330" s="3"/>
      <c r="V330" s="3"/>
      <c r="W330" s="3"/>
      <c r="X330" s="3"/>
      <c r="Y330" s="3"/>
      <c r="Z330" s="3"/>
      <c r="AA330" s="3"/>
      <c r="AB330" s="3"/>
    </row>
    <row r="331" spans="1:28" x14ac:dyDescent="0.2">
      <c r="A331" s="3">
        <v>10809</v>
      </c>
      <c r="B331" s="11" t="str">
        <f>VLOOKUP(A331,'QAQC ID Reference Page'!A$2:G$10999,2,FALSE)</f>
        <v>OBS0721</v>
      </c>
      <c r="C331" s="30">
        <f>VLOOKUP(A331,'QAQC ID Reference Page'!A$2:G$10999,3,FALSE)</f>
        <v>44404</v>
      </c>
      <c r="D331" s="12">
        <f>VLOOKUP(A331,'QAQC ID Reference Page'!A$2:G$10999,4,FALSE)</f>
        <v>0.31458333333333333</v>
      </c>
      <c r="E331" s="3">
        <f>VLOOKUP(A331,'QAQC ID Reference Page'!A$2:G$10999,5,FALSE)</f>
        <v>1007</v>
      </c>
      <c r="F331" s="3" t="str">
        <f>VLOOKUP(A331,'QAQC ID Reference Page'!A$2:G$10999,6,FALSE)</f>
        <v>E6</v>
      </c>
      <c r="G331" s="3" t="str">
        <f>VLOOKUP(A331,'QAQC ID Reference Page'!A$2:G$10999,7,FALSE)</f>
        <v>S</v>
      </c>
      <c r="H331" s="3" t="s">
        <v>945</v>
      </c>
      <c r="I331" s="55">
        <v>0.1</v>
      </c>
      <c r="J331" s="3">
        <v>0</v>
      </c>
      <c r="K331" s="3">
        <v>72.619</v>
      </c>
      <c r="L331" s="3">
        <v>1.9E-2</v>
      </c>
      <c r="M331" s="3">
        <v>8.8843999999999994</v>
      </c>
      <c r="N331" s="53">
        <f t="shared" si="2"/>
        <v>189.99999999999997</v>
      </c>
      <c r="O331" s="3">
        <v>1883.721</v>
      </c>
      <c r="P331" s="3">
        <v>0.19</v>
      </c>
      <c r="Q331" s="3">
        <v>91.115600000000001</v>
      </c>
      <c r="R331" s="53">
        <f t="shared" si="3"/>
        <v>1900</v>
      </c>
      <c r="S331" s="3"/>
      <c r="T331" s="3"/>
      <c r="U331" s="3"/>
      <c r="V331" s="3"/>
      <c r="W331" s="3"/>
      <c r="X331" s="3"/>
      <c r="Y331" s="3"/>
      <c r="Z331" s="3"/>
      <c r="AA331" s="3"/>
      <c r="AB331" s="3"/>
    </row>
    <row r="332" spans="1:28" x14ac:dyDescent="0.2">
      <c r="A332" s="3">
        <v>10810</v>
      </c>
      <c r="B332" s="11" t="str">
        <f>VLOOKUP(A332,'QAQC ID Reference Page'!A$2:G$10999,2,FALSE)</f>
        <v>OBS0721</v>
      </c>
      <c r="C332" s="30">
        <f>VLOOKUP(A332,'QAQC ID Reference Page'!A$2:G$10999,3,FALSE)</f>
        <v>44404</v>
      </c>
      <c r="D332" s="12">
        <f>VLOOKUP(A332,'QAQC ID Reference Page'!A$2:G$10999,4,FALSE)</f>
        <v>0.49861111111111112</v>
      </c>
      <c r="E332" s="3">
        <f>VLOOKUP(A332,'QAQC ID Reference Page'!A$2:G$10999,5,FALSE)</f>
        <v>1003</v>
      </c>
      <c r="F332" s="3" t="str">
        <f>VLOOKUP(A332,'QAQC ID Reference Page'!A$2:G$10999,6,FALSE)</f>
        <v>BR</v>
      </c>
      <c r="G332" s="3" t="str">
        <f>VLOOKUP(A332,'QAQC ID Reference Page'!A$2:G$10999,7,FALSE)</f>
        <v>S</v>
      </c>
      <c r="H332" s="3" t="s">
        <v>946</v>
      </c>
      <c r="I332" s="55">
        <v>0.1</v>
      </c>
      <c r="J332" s="3">
        <v>0</v>
      </c>
      <c r="K332" s="3">
        <v>32.985999999999997</v>
      </c>
      <c r="L332" s="3">
        <v>8.0000000000000002E-3</v>
      </c>
      <c r="M332" s="3">
        <v>6.9987000000000004</v>
      </c>
      <c r="N332" s="53">
        <f t="shared" si="2"/>
        <v>80</v>
      </c>
      <c r="O332" s="3">
        <v>1090.068</v>
      </c>
      <c r="P332" s="3">
        <v>0.11</v>
      </c>
      <c r="Q332" s="3">
        <v>93.001300000000001</v>
      </c>
      <c r="R332" s="53">
        <f t="shared" si="3"/>
        <v>1099.9999999999998</v>
      </c>
      <c r="S332" s="3"/>
      <c r="T332" s="3"/>
      <c r="U332" s="3"/>
      <c r="V332" s="3"/>
      <c r="W332" s="3"/>
      <c r="X332" s="3"/>
      <c r="Y332" s="3"/>
      <c r="Z332" s="3"/>
      <c r="AA332" s="3"/>
      <c r="AB332" s="3"/>
    </row>
    <row r="333" spans="1:28" x14ac:dyDescent="0.2">
      <c r="A333" s="3">
        <v>10811</v>
      </c>
      <c r="B333" s="11" t="str">
        <f>VLOOKUP(A333,'QAQC ID Reference Page'!A$2:G$10999,2,FALSE)</f>
        <v>OBS0721</v>
      </c>
      <c r="C333" s="30">
        <f>VLOOKUP(A333,'QAQC ID Reference Page'!A$2:G$10999,3,FALSE)</f>
        <v>44404</v>
      </c>
      <c r="D333" s="12">
        <f>VLOOKUP(A333,'QAQC ID Reference Page'!A$2:G$10999,4,FALSE)</f>
        <v>0.46736111111111112</v>
      </c>
      <c r="E333" s="3">
        <f>VLOOKUP(A333,'QAQC ID Reference Page'!A$2:G$10999,5,FALSE)</f>
        <v>1030</v>
      </c>
      <c r="F333" s="3" t="str">
        <f>VLOOKUP(A333,'QAQC ID Reference Page'!A$2:G$10999,6,FALSE)</f>
        <v>TR</v>
      </c>
      <c r="G333" s="3" t="str">
        <f>VLOOKUP(A333,'QAQC ID Reference Page'!A$2:G$10999,7,FALSE)</f>
        <v>S</v>
      </c>
      <c r="H333" s="3" t="s">
        <v>947</v>
      </c>
      <c r="I333" s="55">
        <v>0.1</v>
      </c>
      <c r="J333" s="3">
        <v>0</v>
      </c>
      <c r="K333" s="3">
        <v>26.097999999999999</v>
      </c>
      <c r="L333" s="3">
        <v>7.0000000000000001E-3</v>
      </c>
      <c r="M333" s="3">
        <v>6.4698000000000002</v>
      </c>
      <c r="N333" s="53">
        <f t="shared" si="2"/>
        <v>69.999999999999986</v>
      </c>
      <c r="O333" s="3">
        <v>930.17700000000002</v>
      </c>
      <c r="P333" s="3">
        <v>9.4E-2</v>
      </c>
      <c r="Q333" s="3">
        <v>93.530199999999994</v>
      </c>
      <c r="R333" s="53">
        <f t="shared" si="3"/>
        <v>940</v>
      </c>
      <c r="S333" s="3"/>
      <c r="T333" s="3"/>
      <c r="U333" s="3"/>
      <c r="V333" s="3"/>
      <c r="W333" s="3"/>
      <c r="X333" s="3"/>
      <c r="Y333" s="3"/>
      <c r="Z333" s="3"/>
      <c r="AA333" s="3"/>
      <c r="AB333" s="3"/>
    </row>
    <row r="334" spans="1:28" x14ac:dyDescent="0.2">
      <c r="A334" s="3">
        <v>10812</v>
      </c>
      <c r="B334" s="11" t="str">
        <f>VLOOKUP(A334,'QAQC ID Reference Page'!A$2:G$10999,2,FALSE)</f>
        <v>OBS0721</v>
      </c>
      <c r="C334" s="30">
        <f>VLOOKUP(A334,'QAQC ID Reference Page'!A$2:G$10999,3,FALSE)</f>
        <v>44404</v>
      </c>
      <c r="D334" s="12">
        <f>VLOOKUP(A334,'QAQC ID Reference Page'!A$2:G$10999,4,FALSE)</f>
        <v>0.34930555555555554</v>
      </c>
      <c r="E334" s="3">
        <f>VLOOKUP(A334,'QAQC ID Reference Page'!A$2:G$10999,5,FALSE)</f>
        <v>1026</v>
      </c>
      <c r="F334" s="3" t="str">
        <f>VLOOKUP(A334,'QAQC ID Reference Page'!A$2:G$10999,6,FALSE)</f>
        <v>E9</v>
      </c>
      <c r="G334" s="3" t="str">
        <f>VLOOKUP(A334,'QAQC ID Reference Page'!A$2:G$10999,7,FALSE)</f>
        <v>B</v>
      </c>
      <c r="H334" s="3" t="s">
        <v>948</v>
      </c>
      <c r="I334" s="55">
        <v>0.1</v>
      </c>
      <c r="J334" s="3">
        <v>0</v>
      </c>
      <c r="K334" s="3">
        <v>57.514000000000003</v>
      </c>
      <c r="L334" s="3">
        <v>1.4999999999999999E-2</v>
      </c>
      <c r="M334" s="3">
        <v>9.8975000000000009</v>
      </c>
      <c r="N334" s="53">
        <f t="shared" si="2"/>
        <v>150</v>
      </c>
      <c r="O334" s="3">
        <v>1319.4549999999999</v>
      </c>
      <c r="P334" s="3">
        <v>0.13300000000000001</v>
      </c>
      <c r="Q334" s="3">
        <v>90.102500000000006</v>
      </c>
      <c r="R334" s="53">
        <f t="shared" si="3"/>
        <v>1330</v>
      </c>
      <c r="S334" s="3"/>
      <c r="T334" s="3"/>
      <c r="U334" s="3"/>
      <c r="V334" s="3"/>
      <c r="W334" s="3"/>
      <c r="X334" s="3"/>
      <c r="Y334" s="3"/>
      <c r="Z334" s="3"/>
      <c r="AA334" s="3"/>
      <c r="AB334" s="3"/>
    </row>
    <row r="335" spans="1:28" x14ac:dyDescent="0.2">
      <c r="A335" s="3">
        <v>10813</v>
      </c>
      <c r="B335" s="11" t="str">
        <f>VLOOKUP(A335,'QAQC ID Reference Page'!A$2:G$10999,2,FALSE)</f>
        <v>OBS0721</v>
      </c>
      <c r="C335" s="30">
        <f>VLOOKUP(A335,'QAQC ID Reference Page'!A$2:G$10999,3,FALSE)</f>
        <v>44404</v>
      </c>
      <c r="D335" s="12">
        <f>VLOOKUP(A335,'QAQC ID Reference Page'!A$2:G$10999,4,FALSE)</f>
        <v>0.48888888888888887</v>
      </c>
      <c r="E335" s="3">
        <f>VLOOKUP(A335,'QAQC ID Reference Page'!A$2:G$10999,5,FALSE)</f>
        <v>1024</v>
      </c>
      <c r="F335" s="3" t="str">
        <f>VLOOKUP(A335,'QAQC ID Reference Page'!A$2:G$10999,6,FALSE)</f>
        <v>AR</v>
      </c>
      <c r="G335" s="3" t="str">
        <f>VLOOKUP(A335,'QAQC ID Reference Page'!A$2:G$10999,7,FALSE)</f>
        <v>S</v>
      </c>
      <c r="H335" s="3" t="s">
        <v>949</v>
      </c>
      <c r="I335" s="55">
        <v>0.1</v>
      </c>
      <c r="J335" s="3">
        <v>0</v>
      </c>
      <c r="K335" s="3">
        <v>17.417999999999999</v>
      </c>
      <c r="L335" s="3">
        <v>4.0000000000000001E-3</v>
      </c>
      <c r="M335" s="3">
        <v>6.7163000000000004</v>
      </c>
      <c r="N335" s="53">
        <f t="shared" si="2"/>
        <v>40</v>
      </c>
      <c r="O335" s="3">
        <v>583</v>
      </c>
      <c r="P335" s="3">
        <v>5.8999999999999997E-2</v>
      </c>
      <c r="Q335" s="3">
        <v>93.283699999999996</v>
      </c>
      <c r="R335" s="53">
        <f t="shared" si="3"/>
        <v>590</v>
      </c>
      <c r="S335" s="3"/>
      <c r="T335" s="3"/>
      <c r="U335" s="3"/>
      <c r="V335" s="3"/>
      <c r="W335" s="3"/>
      <c r="X335" s="3"/>
      <c r="Y335" s="3"/>
      <c r="Z335" s="3"/>
      <c r="AA335" s="3"/>
      <c r="AB335" s="3"/>
    </row>
    <row r="336" spans="1:28" x14ac:dyDescent="0.2">
      <c r="A336" s="3">
        <v>10814</v>
      </c>
      <c r="B336" s="11" t="str">
        <f>VLOOKUP(A336,'QAQC ID Reference Page'!A$2:G$10999,2,FALSE)</f>
        <v>OBS0721</v>
      </c>
      <c r="C336" s="30">
        <f>VLOOKUP(A336,'QAQC ID Reference Page'!A$2:G$10999,3,FALSE)</f>
        <v>44404</v>
      </c>
      <c r="D336" s="12">
        <f>VLOOKUP(A336,'QAQC ID Reference Page'!A$2:G$10999,4,FALSE)</f>
        <v>0.57361111111111107</v>
      </c>
      <c r="E336" s="3">
        <f>VLOOKUP(A336,'QAQC ID Reference Page'!A$2:G$10999,5,FALSE)</f>
        <v>1023</v>
      </c>
      <c r="F336" s="3" t="str">
        <f>VLOOKUP(A336,'QAQC ID Reference Page'!A$2:G$10999,6,FALSE)</f>
        <v>EFR</v>
      </c>
      <c r="G336" s="3" t="str">
        <f>VLOOKUP(A336,'QAQC ID Reference Page'!A$2:G$10999,7,FALSE)</f>
        <v>S</v>
      </c>
      <c r="H336" s="3" t="s">
        <v>950</v>
      </c>
      <c r="I336" s="55">
        <v>0.1</v>
      </c>
      <c r="J336" s="3">
        <v>0</v>
      </c>
      <c r="K336" s="3">
        <v>62.598999999999997</v>
      </c>
      <c r="L336" s="3">
        <v>1.6E-2</v>
      </c>
      <c r="M336" s="3">
        <v>9.6424000000000003</v>
      </c>
      <c r="N336" s="53">
        <f t="shared" si="2"/>
        <v>160</v>
      </c>
      <c r="O336" s="3">
        <v>1480.546</v>
      </c>
      <c r="P336" s="3">
        <v>0.14899999999999999</v>
      </c>
      <c r="Q336" s="3">
        <v>90.357600000000005</v>
      </c>
      <c r="R336" s="53">
        <f t="shared" si="3"/>
        <v>1489.9999999999998</v>
      </c>
      <c r="S336" s="3"/>
      <c r="T336" s="3"/>
      <c r="U336" s="3"/>
      <c r="V336" s="3"/>
      <c r="W336" s="3"/>
      <c r="X336" s="3"/>
      <c r="Y336" s="3"/>
      <c r="Z336" s="3"/>
      <c r="AA336" s="3"/>
      <c r="AB336" s="3"/>
    </row>
    <row r="337" spans="1:28" x14ac:dyDescent="0.2">
      <c r="A337" s="3">
        <v>10815</v>
      </c>
      <c r="B337" s="11" t="str">
        <f>VLOOKUP(A337,'QAQC ID Reference Page'!A$2:G$10999,2,FALSE)</f>
        <v>OBS0721</v>
      </c>
      <c r="C337" s="30">
        <f>VLOOKUP(A337,'QAQC ID Reference Page'!A$2:G$10999,3,FALSE)</f>
        <v>44404</v>
      </c>
      <c r="D337" s="12">
        <f>VLOOKUP(A337,'QAQC ID Reference Page'!A$2:G$10999,4,FALSE)</f>
        <v>0.40972222222222221</v>
      </c>
      <c r="E337" s="3">
        <f>VLOOKUP(A337,'QAQC ID Reference Page'!A$2:G$10999,5,FALSE)</f>
        <v>1039</v>
      </c>
      <c r="F337" s="3" t="str">
        <f>VLOOKUP(A337,'QAQC ID Reference Page'!A$2:G$10999,6,FALSE)</f>
        <v>G6</v>
      </c>
      <c r="G337" s="3" t="str">
        <f>VLOOKUP(A337,'QAQC ID Reference Page'!A$2:G$10999,7,FALSE)</f>
        <v>S</v>
      </c>
      <c r="H337" s="3" t="s">
        <v>951</v>
      </c>
      <c r="I337" s="55">
        <v>0.1</v>
      </c>
      <c r="J337" s="3">
        <v>0</v>
      </c>
      <c r="K337" s="3">
        <v>73.759</v>
      </c>
      <c r="L337" s="3">
        <v>1.9E-2</v>
      </c>
      <c r="M337" s="3">
        <v>13.6744</v>
      </c>
      <c r="N337" s="53">
        <f t="shared" si="2"/>
        <v>189.99999999999997</v>
      </c>
      <c r="O337" s="3">
        <v>1177.4849999999999</v>
      </c>
      <c r="P337" s="3">
        <v>0.11899999999999999</v>
      </c>
      <c r="Q337" s="3">
        <v>86.325599999999994</v>
      </c>
      <c r="R337" s="53">
        <f t="shared" si="3"/>
        <v>1190</v>
      </c>
      <c r="S337" s="3"/>
      <c r="T337" s="3"/>
      <c r="U337" s="3"/>
      <c r="V337" s="3"/>
      <c r="W337" s="3"/>
      <c r="X337" s="3"/>
      <c r="Y337" s="3"/>
      <c r="Z337" s="3"/>
      <c r="AA337" s="3"/>
      <c r="AB337" s="3"/>
    </row>
    <row r="338" spans="1:28" x14ac:dyDescent="0.2">
      <c r="A338" s="3">
        <v>10816</v>
      </c>
      <c r="B338" s="11" t="str">
        <f>VLOOKUP(A338,'QAQC ID Reference Page'!A$2:G$10999,2,FALSE)</f>
        <v>OBS0721</v>
      </c>
      <c r="C338" s="30">
        <f>VLOOKUP(A338,'QAQC ID Reference Page'!A$2:G$10999,3,FALSE)</f>
        <v>44404</v>
      </c>
      <c r="D338" s="12">
        <f>VLOOKUP(A338,'QAQC ID Reference Page'!A$2:G$10999,4,FALSE)</f>
        <v>0.34930555555555554</v>
      </c>
      <c r="E338" s="3">
        <f>VLOOKUP(A338,'QAQC ID Reference Page'!A$2:G$10999,5,FALSE)</f>
        <v>1021</v>
      </c>
      <c r="F338" s="3" t="str">
        <f>VLOOKUP(A338,'QAQC ID Reference Page'!A$2:G$10999,6,FALSE)</f>
        <v>E9</v>
      </c>
      <c r="G338" s="3" t="str">
        <f>VLOOKUP(A338,'QAQC ID Reference Page'!A$2:G$10999,7,FALSE)</f>
        <v>S</v>
      </c>
      <c r="H338" s="3" t="s">
        <v>952</v>
      </c>
      <c r="I338" s="55">
        <v>0.1</v>
      </c>
      <c r="J338" s="3">
        <v>0</v>
      </c>
      <c r="K338" s="3">
        <v>50.656999999999996</v>
      </c>
      <c r="L338" s="3">
        <v>1.2999999999999999E-2</v>
      </c>
      <c r="M338" s="3">
        <v>8.2898999999999994</v>
      </c>
      <c r="N338" s="53">
        <f t="shared" si="2"/>
        <v>129.99999999999997</v>
      </c>
      <c r="O338" s="3">
        <v>1409.1610000000001</v>
      </c>
      <c r="P338" s="3">
        <v>0.14199999999999999</v>
      </c>
      <c r="Q338" s="3">
        <v>91.710099999999997</v>
      </c>
      <c r="R338" s="53">
        <f t="shared" si="3"/>
        <v>1419.9999999999998</v>
      </c>
      <c r="S338" s="3"/>
      <c r="T338" s="3"/>
      <c r="U338" s="3"/>
      <c r="V338" s="3"/>
      <c r="W338" s="3"/>
      <c r="X338" s="3"/>
      <c r="Y338" s="3"/>
      <c r="Z338" s="3"/>
      <c r="AA338" s="3"/>
      <c r="AB338" s="3"/>
    </row>
    <row r="339" spans="1:28" x14ac:dyDescent="0.2">
      <c r="A339" s="3">
        <v>10817</v>
      </c>
      <c r="B339" s="11" t="str">
        <f>VLOOKUP(A339,'QAQC ID Reference Page'!A$2:G$10999,2,FALSE)</f>
        <v>OBS0721</v>
      </c>
      <c r="C339" s="30">
        <f>VLOOKUP(A339,'QAQC ID Reference Page'!A$2:G$10999,3,FALSE)</f>
        <v>44404</v>
      </c>
      <c r="D339" s="12">
        <f>VLOOKUP(A339,'QAQC ID Reference Page'!A$2:G$10999,4,FALSE)</f>
        <v>0.43125000000000002</v>
      </c>
      <c r="E339" s="3">
        <f>VLOOKUP(A339,'QAQC ID Reference Page'!A$2:G$10999,5,FALSE)</f>
        <v>1011</v>
      </c>
      <c r="F339" s="3" t="str">
        <f>VLOOKUP(A339,'QAQC ID Reference Page'!A$2:G$10999,6,FALSE)</f>
        <v>DR</v>
      </c>
      <c r="G339" s="3" t="str">
        <f>VLOOKUP(A339,'QAQC ID Reference Page'!A$2:G$10999,7,FALSE)</f>
        <v>S</v>
      </c>
      <c r="H339" s="3" t="s">
        <v>953</v>
      </c>
      <c r="I339" s="55">
        <v>0.1</v>
      </c>
      <c r="J339" s="3">
        <v>0</v>
      </c>
      <c r="K339" s="3">
        <v>44.29</v>
      </c>
      <c r="L339" s="3">
        <v>1.0999999999999999E-2</v>
      </c>
      <c r="M339" s="3">
        <v>8.0343999999999998</v>
      </c>
      <c r="N339" s="53">
        <f t="shared" si="2"/>
        <v>109.99999999999999</v>
      </c>
      <c r="O339" s="3">
        <v>1270.9880000000001</v>
      </c>
      <c r="P339" s="3">
        <v>0.128</v>
      </c>
      <c r="Q339" s="3">
        <v>91.965599999999995</v>
      </c>
      <c r="R339" s="53">
        <f t="shared" si="3"/>
        <v>1280</v>
      </c>
      <c r="S339" s="3"/>
      <c r="T339" s="3"/>
      <c r="U339" s="3"/>
      <c r="V339" s="3"/>
      <c r="W339" s="3"/>
      <c r="X339" s="3"/>
      <c r="Y339" s="3"/>
      <c r="Z339" s="3"/>
      <c r="AA339" s="3"/>
      <c r="AB339" s="3"/>
    </row>
    <row r="340" spans="1:28" x14ac:dyDescent="0.2">
      <c r="A340" s="3">
        <v>10818</v>
      </c>
      <c r="B340" s="11" t="str">
        <f>VLOOKUP(A340,'QAQC ID Reference Page'!A$2:G$10999,2,FALSE)</f>
        <v>OBS0721</v>
      </c>
      <c r="C340" s="30">
        <f>VLOOKUP(A340,'QAQC ID Reference Page'!A$2:G$10999,3,FALSE)</f>
        <v>44404</v>
      </c>
      <c r="D340" s="12">
        <f>VLOOKUP(A340,'QAQC ID Reference Page'!A$2:G$10999,4,FALSE)</f>
        <v>0.33055555555555555</v>
      </c>
      <c r="E340" s="3">
        <f>VLOOKUP(A340,'QAQC ID Reference Page'!A$2:G$10999,5,FALSE)</f>
        <v>1016</v>
      </c>
      <c r="F340" s="3" t="str">
        <f>VLOOKUP(A340,'QAQC ID Reference Page'!A$2:G$10999,6,FALSE)</f>
        <v>E7C</v>
      </c>
      <c r="G340" s="3" t="str">
        <f>VLOOKUP(A340,'QAQC ID Reference Page'!A$2:G$10999,7,FALSE)</f>
        <v>S</v>
      </c>
      <c r="H340" s="3" t="s">
        <v>954</v>
      </c>
      <c r="I340" s="55">
        <v>0.1</v>
      </c>
      <c r="J340" s="3">
        <v>0</v>
      </c>
      <c r="K340" s="3">
        <v>54.917999999999999</v>
      </c>
      <c r="L340" s="3">
        <v>1.4E-2</v>
      </c>
      <c r="M340" s="3">
        <v>8.2190999999999992</v>
      </c>
      <c r="N340" s="53">
        <f t="shared" si="2"/>
        <v>139.99999999999997</v>
      </c>
      <c r="O340" s="3">
        <v>1544.4949999999999</v>
      </c>
      <c r="P340" s="3">
        <v>0.156</v>
      </c>
      <c r="Q340" s="3">
        <v>91.780900000000003</v>
      </c>
      <c r="R340" s="53">
        <f t="shared" si="3"/>
        <v>1559.9999999999998</v>
      </c>
      <c r="S340" s="3"/>
      <c r="T340" s="3"/>
      <c r="U340" s="3"/>
      <c r="V340" s="3"/>
      <c r="W340" s="3"/>
      <c r="X340" s="3"/>
      <c r="Y340" s="3"/>
      <c r="Z340" s="3"/>
      <c r="AA340" s="3"/>
      <c r="AB340" s="3"/>
    </row>
    <row r="341" spans="1:28" x14ac:dyDescent="0.2">
      <c r="A341" s="3">
        <v>10819</v>
      </c>
      <c r="B341" s="11" t="str">
        <f>VLOOKUP(A341,'QAQC ID Reference Page'!A$2:G$10999,2,FALSE)</f>
        <v>OBS0721</v>
      </c>
      <c r="C341" s="30">
        <f>VLOOKUP(A341,'QAQC ID Reference Page'!A$2:G$10999,3,FALSE)</f>
        <v>44404</v>
      </c>
      <c r="D341" s="12">
        <f>VLOOKUP(A341,'QAQC ID Reference Page'!A$2:G$10999,4,FALSE)</f>
        <v>0.33055555555555555</v>
      </c>
      <c r="E341" s="3">
        <f>VLOOKUP(A341,'QAQC ID Reference Page'!A$2:G$10999,5,FALSE)</f>
        <v>1031</v>
      </c>
      <c r="F341" s="3" t="str">
        <f>VLOOKUP(A341,'QAQC ID Reference Page'!A$2:G$10999,6,FALSE)</f>
        <v>E7C</v>
      </c>
      <c r="G341" s="3" t="str">
        <f>VLOOKUP(A341,'QAQC ID Reference Page'!A$2:G$10999,7,FALSE)</f>
        <v>B</v>
      </c>
      <c r="H341" s="3" t="s">
        <v>955</v>
      </c>
      <c r="I341" s="55">
        <v>0.1</v>
      </c>
      <c r="J341" s="3">
        <v>0</v>
      </c>
      <c r="K341" s="3">
        <v>42.948999999999998</v>
      </c>
      <c r="L341" s="3">
        <v>1.0999999999999999E-2</v>
      </c>
      <c r="M341" s="3">
        <v>7.2937000000000003</v>
      </c>
      <c r="N341" s="53">
        <f t="shared" si="2"/>
        <v>109.99999999999999</v>
      </c>
      <c r="O341" s="3">
        <v>1367.865</v>
      </c>
      <c r="P341" s="3">
        <v>0.13800000000000001</v>
      </c>
      <c r="Q341" s="3">
        <v>92.706299999999999</v>
      </c>
      <c r="R341" s="53">
        <f t="shared" si="3"/>
        <v>1380.0000000000002</v>
      </c>
      <c r="S341" s="3"/>
      <c r="T341" s="3"/>
      <c r="U341" s="3"/>
      <c r="V341" s="3"/>
      <c r="W341" s="3"/>
      <c r="X341" s="3"/>
      <c r="Y341" s="3"/>
      <c r="Z341" s="3"/>
      <c r="AA341" s="3"/>
      <c r="AB341" s="3"/>
    </row>
    <row r="342" spans="1:28" x14ac:dyDescent="0.2">
      <c r="A342" s="3">
        <v>10820</v>
      </c>
      <c r="B342" s="11" t="str">
        <f>VLOOKUP(A342,'QAQC ID Reference Page'!A$2:G$10999,2,FALSE)</f>
        <v>OBS0721</v>
      </c>
      <c r="C342" s="30">
        <f>VLOOKUP(A342,'QAQC ID Reference Page'!A$2:G$10999,3,FALSE)</f>
        <v>44406</v>
      </c>
      <c r="D342" s="12">
        <f>VLOOKUP(A342,'QAQC ID Reference Page'!A$2:G$10999,4,FALSE)</f>
        <v>0.54236111111111107</v>
      </c>
      <c r="E342" s="3">
        <f>VLOOKUP(A342,'QAQC ID Reference Page'!A$2:G$10999,5,FALSE)</f>
        <v>1017</v>
      </c>
      <c r="F342" s="3" t="str">
        <f>VLOOKUP(A342,'QAQC ID Reference Page'!A$2:G$10999,6,FALSE)</f>
        <v>B1</v>
      </c>
      <c r="G342" s="3" t="str">
        <f>VLOOKUP(A342,'QAQC ID Reference Page'!A$2:G$10999,7,FALSE)</f>
        <v>B</v>
      </c>
      <c r="H342" s="3"/>
      <c r="I342" s="55">
        <v>0.1</v>
      </c>
      <c r="J342" s="3"/>
      <c r="K342" s="3"/>
      <c r="L342" s="3"/>
      <c r="M342" s="3"/>
      <c r="N342" s="53">
        <f t="shared" si="2"/>
        <v>0</v>
      </c>
      <c r="O342" s="3"/>
      <c r="P342" s="3"/>
      <c r="Q342" s="3"/>
      <c r="R342" s="53">
        <f t="shared" si="3"/>
        <v>0</v>
      </c>
      <c r="S342" s="3"/>
      <c r="T342" s="3"/>
      <c r="U342" s="3"/>
      <c r="V342" s="3"/>
      <c r="W342" s="3"/>
      <c r="X342" s="3"/>
      <c r="Y342" s="3"/>
      <c r="Z342" s="3"/>
      <c r="AA342" s="3"/>
      <c r="AB342" s="3"/>
    </row>
    <row r="343" spans="1:28" x14ac:dyDescent="0.2">
      <c r="A343" s="3">
        <v>10821</v>
      </c>
      <c r="B343" s="11" t="str">
        <f>VLOOKUP(A343,'QAQC ID Reference Page'!A$2:G$10999,2,FALSE)</f>
        <v>OBS0721</v>
      </c>
      <c r="C343" s="30">
        <f>VLOOKUP(A343,'QAQC ID Reference Page'!A$2:G$10999,3,FALSE)</f>
        <v>44406</v>
      </c>
      <c r="D343" s="12">
        <f>VLOOKUP(A343,'QAQC ID Reference Page'!A$2:G$10999,4,FALSE)</f>
        <v>0.54236111111111107</v>
      </c>
      <c r="E343" s="3">
        <f>VLOOKUP(A343,'QAQC ID Reference Page'!A$2:G$10999,5,FALSE)</f>
        <v>1036</v>
      </c>
      <c r="F343" s="3" t="str">
        <f>VLOOKUP(A343,'QAQC ID Reference Page'!A$2:G$10999,6,FALSE)</f>
        <v>B1</v>
      </c>
      <c r="G343" s="3" t="str">
        <f>VLOOKUP(A343,'QAQC ID Reference Page'!A$2:G$10999,7,FALSE)</f>
        <v>S</v>
      </c>
      <c r="H343" s="3"/>
      <c r="I343" s="55">
        <v>0.1</v>
      </c>
      <c r="J343" s="3"/>
      <c r="K343" s="3"/>
      <c r="L343" s="3"/>
      <c r="M343" s="3"/>
      <c r="N343" s="53">
        <f t="shared" si="2"/>
        <v>0</v>
      </c>
      <c r="O343" s="3"/>
      <c r="P343" s="3"/>
      <c r="Q343" s="3"/>
      <c r="R343" s="53">
        <f t="shared" si="3"/>
        <v>0</v>
      </c>
      <c r="S343" s="3"/>
      <c r="T343" s="3"/>
      <c r="U343" s="3"/>
      <c r="V343" s="3"/>
      <c r="W343" s="3"/>
      <c r="X343" s="3"/>
      <c r="Y343" s="3"/>
      <c r="Z343" s="3"/>
      <c r="AA343" s="3"/>
      <c r="AB343" s="3"/>
    </row>
    <row r="344" spans="1:28" x14ac:dyDescent="0.2">
      <c r="A344" s="3">
        <v>10822</v>
      </c>
      <c r="B344" s="11" t="str">
        <f>VLOOKUP(A344,'QAQC ID Reference Page'!A$2:G$10999,2,FALSE)</f>
        <v>OBS0721</v>
      </c>
      <c r="C344" s="30">
        <f>VLOOKUP(A344,'QAQC ID Reference Page'!A$2:G$10999,3,FALSE)</f>
        <v>44406</v>
      </c>
      <c r="D344" s="12">
        <f>VLOOKUP(A344,'QAQC ID Reference Page'!A$2:G$10999,4,FALSE)</f>
        <v>0.4909722222222222</v>
      </c>
      <c r="E344" s="3">
        <f>VLOOKUP(A344,'QAQC ID Reference Page'!A$2:G$10999,5,FALSE)</f>
        <v>1019</v>
      </c>
      <c r="F344" s="3" t="str">
        <f>VLOOKUP(A344,'QAQC ID Reference Page'!A$2:G$10999,6,FALSE)</f>
        <v>WFR</v>
      </c>
      <c r="G344" s="3" t="str">
        <f>VLOOKUP(A344,'QAQC ID Reference Page'!A$2:G$10999,7,FALSE)</f>
        <v>S</v>
      </c>
      <c r="H344" s="3"/>
      <c r="I344" s="55">
        <v>0.1</v>
      </c>
      <c r="J344" s="3"/>
      <c r="K344" s="3"/>
      <c r="L344" s="3"/>
      <c r="M344" s="3"/>
      <c r="N344" s="53">
        <f t="shared" si="2"/>
        <v>0</v>
      </c>
      <c r="O344" s="3"/>
      <c r="P344" s="3"/>
      <c r="Q344" s="3"/>
      <c r="R344" s="53">
        <f t="shared" si="3"/>
        <v>0</v>
      </c>
      <c r="S344" s="3"/>
      <c r="T344" s="3"/>
      <c r="U344" s="3"/>
      <c r="V344" s="3"/>
      <c r="W344" s="3"/>
      <c r="X344" s="3"/>
      <c r="Y344" s="3"/>
      <c r="Z344" s="3"/>
      <c r="AA344" s="3"/>
      <c r="AB344" s="3"/>
    </row>
    <row r="345" spans="1:28" x14ac:dyDescent="0.2">
      <c r="A345" s="3">
        <v>10823</v>
      </c>
      <c r="B345" s="11" t="str">
        <f>VLOOKUP(A345,'QAQC ID Reference Page'!A$2:G$10999,2,FALSE)</f>
        <v>OBS0721</v>
      </c>
      <c r="C345" s="30">
        <f>VLOOKUP(A345,'QAQC ID Reference Page'!A$2:G$10999,3,FALSE)</f>
        <v>44406</v>
      </c>
      <c r="D345" s="12">
        <f>VLOOKUP(A345,'QAQC ID Reference Page'!A$2:G$10999,4,FALSE)</f>
        <v>0.53402777777777777</v>
      </c>
      <c r="E345" s="3">
        <f>VLOOKUP(A345,'QAQC ID Reference Page'!A$2:G$10999,5,FALSE)</f>
        <v>1023</v>
      </c>
      <c r="F345" s="3" t="str">
        <f>VLOOKUP(A345,'QAQC ID Reference Page'!A$2:G$10999,6,FALSE)</f>
        <v>C1</v>
      </c>
      <c r="G345" s="3" t="str">
        <f>VLOOKUP(A345,'QAQC ID Reference Page'!A$2:G$10999,7,FALSE)</f>
        <v>S</v>
      </c>
      <c r="H345" s="3"/>
      <c r="I345" s="55">
        <v>0.1</v>
      </c>
      <c r="J345" s="3"/>
      <c r="K345" s="3"/>
      <c r="L345" s="3"/>
      <c r="M345" s="3"/>
      <c r="N345" s="53">
        <f t="shared" si="2"/>
        <v>0</v>
      </c>
      <c r="O345" s="3"/>
      <c r="P345" s="3"/>
      <c r="Q345" s="3"/>
      <c r="R345" s="53">
        <f t="shared" si="3"/>
        <v>0</v>
      </c>
      <c r="S345" s="3"/>
      <c r="T345" s="3"/>
      <c r="U345" s="3"/>
      <c r="V345" s="3"/>
      <c r="W345" s="3"/>
      <c r="X345" s="3"/>
      <c r="Y345" s="3"/>
      <c r="Z345" s="3"/>
      <c r="AA345" s="3"/>
      <c r="AB345" s="3"/>
    </row>
    <row r="346" spans="1:28" x14ac:dyDescent="0.2">
      <c r="A346" s="3">
        <v>10824</v>
      </c>
      <c r="B346" s="11" t="str">
        <f>VLOOKUP(A346,'QAQC ID Reference Page'!A$2:G$10999,2,FALSE)</f>
        <v>OBS0721</v>
      </c>
      <c r="C346" s="30">
        <f>VLOOKUP(A346,'QAQC ID Reference Page'!A$2:G$10999,3,FALSE)</f>
        <v>44406</v>
      </c>
      <c r="D346" s="12">
        <f>VLOOKUP(A346,'QAQC ID Reference Page'!A$2:G$10999,4,FALSE)</f>
        <v>0.52638888888888891</v>
      </c>
      <c r="E346" s="3">
        <f>VLOOKUP(A346,'QAQC ID Reference Page'!A$2:G$10999,5,FALSE)</f>
        <v>1031</v>
      </c>
      <c r="F346" s="3" t="str">
        <f>VLOOKUP(A346,'QAQC ID Reference Page'!A$2:G$10999,6,FALSE)</f>
        <v>D1</v>
      </c>
      <c r="G346" s="3" t="str">
        <f>VLOOKUP(A346,'QAQC ID Reference Page'!A$2:G$10999,7,FALSE)</f>
        <v>S</v>
      </c>
      <c r="H346" s="3"/>
      <c r="I346" s="55">
        <v>0.1</v>
      </c>
      <c r="J346" s="3"/>
      <c r="K346" s="3"/>
      <c r="L346" s="3"/>
      <c r="M346" s="3"/>
      <c r="N346" s="53">
        <f t="shared" si="2"/>
        <v>0</v>
      </c>
      <c r="O346" s="3"/>
      <c r="P346" s="3"/>
      <c r="Q346" s="3"/>
      <c r="R346" s="53">
        <f t="shared" si="3"/>
        <v>0</v>
      </c>
      <c r="S346" s="3"/>
      <c r="T346" s="3"/>
      <c r="U346" s="3"/>
      <c r="V346" s="3"/>
      <c r="W346" s="3"/>
      <c r="X346" s="3"/>
      <c r="Y346" s="3"/>
      <c r="Z346" s="3"/>
      <c r="AA346" s="3"/>
      <c r="AB346" s="3"/>
    </row>
    <row r="347" spans="1:28" x14ac:dyDescent="0.2">
      <c r="A347" s="3">
        <v>10825</v>
      </c>
      <c r="B347" s="11" t="str">
        <f>VLOOKUP(A347,'QAQC ID Reference Page'!A$2:G$10999,2,FALSE)</f>
        <v>OBS0721</v>
      </c>
      <c r="C347" s="30">
        <f>VLOOKUP(A347,'QAQC ID Reference Page'!A$2:G$10999,3,FALSE)</f>
        <v>44406</v>
      </c>
      <c r="D347" s="12">
        <f>VLOOKUP(A347,'QAQC ID Reference Page'!A$2:G$10999,4,FALSE)</f>
        <v>0.50486111111111109</v>
      </c>
      <c r="E347" s="3">
        <f>VLOOKUP(A347,'QAQC ID Reference Page'!A$2:G$10999,5,FALSE)</f>
        <v>1020</v>
      </c>
      <c r="F347" s="3" t="str">
        <f>VLOOKUP(A347,'QAQC ID Reference Page'!A$2:G$10999,6,FALSE)</f>
        <v>BLB</v>
      </c>
      <c r="G347" s="3" t="str">
        <f>VLOOKUP(A347,'QAQC ID Reference Page'!A$2:G$10999,7,FALSE)</f>
        <v>S</v>
      </c>
      <c r="H347" s="3"/>
      <c r="I347" s="55">
        <v>0.1</v>
      </c>
      <c r="J347" s="3"/>
      <c r="K347" s="3"/>
      <c r="L347" s="3"/>
      <c r="M347" s="3"/>
      <c r="N347" s="53">
        <f t="shared" si="2"/>
        <v>0</v>
      </c>
      <c r="O347" s="3"/>
      <c r="P347" s="3"/>
      <c r="Q347" s="3"/>
      <c r="R347" s="53">
        <f t="shared" si="3"/>
        <v>0</v>
      </c>
      <c r="S347" s="3"/>
      <c r="T347" s="3"/>
      <c r="U347" s="3"/>
      <c r="V347" s="3"/>
      <c r="W347" s="3"/>
      <c r="X347" s="3"/>
      <c r="Y347" s="3"/>
      <c r="Z347" s="3"/>
      <c r="AA347" s="3"/>
      <c r="AB347" s="3"/>
    </row>
    <row r="348" spans="1:28" x14ac:dyDescent="0.2">
      <c r="A348" s="3">
        <v>10826</v>
      </c>
      <c r="B348" s="11" t="str">
        <f>VLOOKUP(A348,'QAQC ID Reference Page'!A$2:G$10999,2,FALSE)</f>
        <v>OBS0721</v>
      </c>
      <c r="C348" s="30">
        <f>VLOOKUP(A348,'QAQC ID Reference Page'!A$2:G$10999,3,FALSE)</f>
        <v>44406</v>
      </c>
      <c r="D348" s="12">
        <f>VLOOKUP(A348,'QAQC ID Reference Page'!A$2:G$10999,4,FALSE)</f>
        <v>0.47986111111111113</v>
      </c>
      <c r="E348" s="3">
        <f>VLOOKUP(A348,'QAQC ID Reference Page'!A$2:G$10999,5,FALSE)</f>
        <v>1044</v>
      </c>
      <c r="F348" s="3" t="str">
        <f>VLOOKUP(A348,'QAQC ID Reference Page'!A$2:G$10999,6,FALSE)</f>
        <v>C4</v>
      </c>
      <c r="G348" s="3" t="str">
        <f>VLOOKUP(A348,'QAQC ID Reference Page'!A$2:G$10999,7,FALSE)</f>
        <v>S</v>
      </c>
      <c r="H348" s="3"/>
      <c r="I348" s="55">
        <v>0.1</v>
      </c>
      <c r="J348" s="3"/>
      <c r="K348" s="3"/>
      <c r="L348" s="3"/>
      <c r="M348" s="3"/>
      <c r="N348" s="53">
        <f t="shared" si="2"/>
        <v>0</v>
      </c>
      <c r="O348" s="3"/>
      <c r="P348" s="3"/>
      <c r="Q348" s="3"/>
      <c r="R348" s="53">
        <f t="shared" si="3"/>
        <v>0</v>
      </c>
      <c r="S348" s="3"/>
      <c r="T348" s="3"/>
      <c r="U348" s="3"/>
      <c r="V348" s="3"/>
      <c r="W348" s="3"/>
      <c r="X348" s="3"/>
      <c r="Y348" s="3"/>
      <c r="Z348" s="3"/>
      <c r="AA348" s="3"/>
      <c r="AB348" s="3"/>
    </row>
    <row r="349" spans="1:28" x14ac:dyDescent="0.2">
      <c r="A349" s="3">
        <v>10827</v>
      </c>
      <c r="B349" s="11" t="str">
        <f>VLOOKUP(A349,'QAQC ID Reference Page'!A$2:G$10999,2,FALSE)</f>
        <v>OBS0721</v>
      </c>
      <c r="C349" s="30">
        <f>VLOOKUP(A349,'QAQC ID Reference Page'!A$2:G$10999,3,FALSE)</f>
        <v>44406</v>
      </c>
      <c r="D349" s="12">
        <f>VLOOKUP(A349,'QAQC ID Reference Page'!A$2:G$10999,4,FALSE)</f>
        <v>0.51875000000000004</v>
      </c>
      <c r="E349" s="3">
        <f>VLOOKUP(A349,'QAQC ID Reference Page'!A$2:G$10999,5,FALSE)</f>
        <v>1008</v>
      </c>
      <c r="F349" s="3" t="str">
        <f>VLOOKUP(A349,'QAQC ID Reference Page'!A$2:G$10999,6,FALSE)</f>
        <v>E1</v>
      </c>
      <c r="G349" s="3" t="str">
        <f>VLOOKUP(A349,'QAQC ID Reference Page'!A$2:G$10999,7,FALSE)</f>
        <v>S</v>
      </c>
      <c r="H349" s="3"/>
      <c r="I349" s="55">
        <v>0.1</v>
      </c>
      <c r="J349" s="3"/>
      <c r="K349" s="3"/>
      <c r="L349" s="3"/>
      <c r="M349" s="3"/>
      <c r="N349" s="53">
        <f t="shared" si="2"/>
        <v>0</v>
      </c>
      <c r="O349" s="3"/>
      <c r="P349" s="3"/>
      <c r="Q349" s="3"/>
      <c r="R349" s="53">
        <f t="shared" si="3"/>
        <v>0</v>
      </c>
      <c r="S349" s="3"/>
      <c r="T349" s="3"/>
      <c r="U349" s="3"/>
      <c r="V349" s="3"/>
      <c r="W349" s="3"/>
      <c r="X349" s="3"/>
      <c r="Y349" s="3"/>
      <c r="Z349" s="3"/>
      <c r="AA349" s="3"/>
      <c r="AB349" s="3"/>
    </row>
    <row r="350" spans="1:28" x14ac:dyDescent="0.2">
      <c r="A350" s="3">
        <v>10828</v>
      </c>
      <c r="B350" s="11" t="str">
        <f>VLOOKUP(A350,'QAQC ID Reference Page'!A$2:G$10999,2,FALSE)</f>
        <v>OBS0721</v>
      </c>
      <c r="C350" s="30">
        <f>VLOOKUP(A350,'QAQC ID Reference Page'!A$2:G$10999,3,FALSE)</f>
        <v>44406</v>
      </c>
      <c r="D350" s="12">
        <f>VLOOKUP(A350,'QAQC ID Reference Page'!A$2:G$10999,4,FALSE)</f>
        <v>0.45208333333333334</v>
      </c>
      <c r="E350" s="3">
        <f>VLOOKUP(A350,'QAQC ID Reference Page'!A$2:G$10999,5,FALSE)</f>
        <v>1035</v>
      </c>
      <c r="F350" s="3" t="str">
        <f>VLOOKUP(A350,'QAQC ID Reference Page'!A$2:G$10999,6,FALSE)</f>
        <v>C7C</v>
      </c>
      <c r="G350" s="3" t="str">
        <f>VLOOKUP(A350,'QAQC ID Reference Page'!A$2:G$10999,7,FALSE)</f>
        <v>S</v>
      </c>
      <c r="H350" s="3"/>
      <c r="I350" s="55">
        <v>0.1</v>
      </c>
      <c r="J350" s="3"/>
      <c r="K350" s="3"/>
      <c r="L350" s="3"/>
      <c r="M350" s="3"/>
      <c r="N350" s="53">
        <f t="shared" si="2"/>
        <v>0</v>
      </c>
      <c r="O350" s="3"/>
      <c r="P350" s="3"/>
      <c r="Q350" s="3"/>
      <c r="R350" s="53">
        <f t="shared" si="3"/>
        <v>0</v>
      </c>
      <c r="S350" s="3"/>
      <c r="T350" s="3"/>
      <c r="U350" s="3"/>
      <c r="V350" s="3"/>
      <c r="W350" s="3"/>
      <c r="X350" s="3"/>
      <c r="Y350" s="3"/>
      <c r="Z350" s="3"/>
      <c r="AA350" s="3"/>
      <c r="AB350" s="3"/>
    </row>
    <row r="351" spans="1:28" x14ac:dyDescent="0.2">
      <c r="A351" s="3">
        <v>10829</v>
      </c>
      <c r="B351" s="11" t="str">
        <f>VLOOKUP(A351,'QAQC ID Reference Page'!A$2:G$10999,2,FALSE)</f>
        <v>OBS0721</v>
      </c>
      <c r="C351" s="30">
        <f>VLOOKUP(A351,'QAQC ID Reference Page'!A$2:G$10999,3,FALSE)</f>
        <v>44406</v>
      </c>
      <c r="D351" s="12">
        <f>VLOOKUP(A351,'QAQC ID Reference Page'!A$2:G$10999,4,FALSE)</f>
        <v>0.47013888888888888</v>
      </c>
      <c r="E351" s="3">
        <f>VLOOKUP(A351,'QAQC ID Reference Page'!A$2:G$10999,5,FALSE)</f>
        <v>1009</v>
      </c>
      <c r="F351" s="3" t="str">
        <f>VLOOKUP(A351,'QAQC ID Reference Page'!A$2:G$10999,6,FALSE)</f>
        <v>C5-1</v>
      </c>
      <c r="G351" s="3" t="str">
        <f>VLOOKUP(A351,'QAQC ID Reference Page'!A$2:G$10999,7,FALSE)</f>
        <v>S</v>
      </c>
      <c r="H351" s="3"/>
      <c r="I351" s="55">
        <v>0.1</v>
      </c>
      <c r="J351" s="3"/>
      <c r="K351" s="3"/>
      <c r="L351" s="3"/>
      <c r="M351" s="3"/>
      <c r="N351" s="53">
        <f t="shared" si="2"/>
        <v>0</v>
      </c>
      <c r="O351" s="3"/>
      <c r="P351" s="3"/>
      <c r="Q351" s="3"/>
      <c r="R351" s="53">
        <f t="shared" si="3"/>
        <v>0</v>
      </c>
      <c r="S351" s="3"/>
      <c r="T351" s="3"/>
      <c r="U351" s="3"/>
      <c r="V351" s="3"/>
      <c r="W351" s="3"/>
      <c r="X351" s="3"/>
      <c r="Y351" s="3"/>
      <c r="Z351" s="3"/>
      <c r="AA351" s="3"/>
      <c r="AB351" s="3"/>
    </row>
    <row r="352" spans="1:28" x14ac:dyDescent="0.2">
      <c r="A352" s="3">
        <v>10830</v>
      </c>
      <c r="B352" s="11" t="str">
        <f>VLOOKUP(A352,'QAQC ID Reference Page'!A$2:G$10999,2,FALSE)</f>
        <v>OBS0721</v>
      </c>
      <c r="C352" s="30">
        <f>VLOOKUP(A352,'QAQC ID Reference Page'!A$2:G$10999,3,FALSE)</f>
        <v>44406</v>
      </c>
      <c r="D352" s="12">
        <f>VLOOKUP(A352,'QAQC ID Reference Page'!A$2:G$10999,4,FALSE)</f>
        <v>0.3659722222222222</v>
      </c>
      <c r="E352" s="3">
        <f>VLOOKUP(A352,'QAQC ID Reference Page'!A$2:G$10999,5,FALSE)</f>
        <v>1042</v>
      </c>
      <c r="F352" s="3" t="str">
        <f>VLOOKUP(A352,'QAQC ID Reference Page'!A$2:G$10999,6,FALSE)</f>
        <v>BSR</v>
      </c>
      <c r="G352" s="3" t="str">
        <f>VLOOKUP(A352,'QAQC ID Reference Page'!A$2:G$10999,7,FALSE)</f>
        <v>S</v>
      </c>
      <c r="H352" s="3"/>
      <c r="I352" s="55">
        <v>0.1</v>
      </c>
      <c r="J352" s="3"/>
      <c r="K352" s="3"/>
      <c r="L352" s="3"/>
      <c r="M352" s="3"/>
      <c r="N352" s="53">
        <f t="shared" si="2"/>
        <v>0</v>
      </c>
      <c r="O352" s="3"/>
      <c r="P352" s="3"/>
      <c r="Q352" s="3"/>
      <c r="R352" s="53">
        <f t="shared" si="3"/>
        <v>0</v>
      </c>
      <c r="S352" s="3"/>
      <c r="T352" s="3"/>
      <c r="U352" s="3"/>
      <c r="V352" s="3"/>
      <c r="W352" s="3"/>
      <c r="X352" s="3"/>
      <c r="Y352" s="3"/>
      <c r="Z352" s="3"/>
      <c r="AA352" s="3"/>
      <c r="AB352" s="3"/>
    </row>
    <row r="353" spans="1:28" x14ac:dyDescent="0.2">
      <c r="A353" s="3">
        <v>10831</v>
      </c>
      <c r="B353" s="11" t="str">
        <f>VLOOKUP(A353,'QAQC ID Reference Page'!A$2:G$10999,2,FALSE)</f>
        <v>OBS0721</v>
      </c>
      <c r="C353" s="30">
        <f>VLOOKUP(A353,'QAQC ID Reference Page'!A$2:G$10999,3,FALSE)</f>
        <v>44406</v>
      </c>
      <c r="D353" s="12">
        <f>VLOOKUP(A353,'QAQC ID Reference Page'!A$2:G$10999,4,FALSE)</f>
        <v>0.38680555555555557</v>
      </c>
      <c r="E353" s="3">
        <f>VLOOKUP(A353,'QAQC ID Reference Page'!A$2:G$10999,5,FALSE)</f>
        <v>1040</v>
      </c>
      <c r="F353" s="3" t="str">
        <f>VLOOKUP(A353,'QAQC ID Reference Page'!A$2:G$10999,6,FALSE)</f>
        <v>C9</v>
      </c>
      <c r="G353" s="3" t="str">
        <f>VLOOKUP(A353,'QAQC ID Reference Page'!A$2:G$10999,7,FALSE)</f>
        <v>S</v>
      </c>
      <c r="H353" s="3"/>
      <c r="I353" s="55">
        <v>0.1</v>
      </c>
      <c r="J353" s="3"/>
      <c r="K353" s="3"/>
      <c r="L353" s="3"/>
      <c r="M353" s="3"/>
      <c r="N353" s="53">
        <f t="shared" si="2"/>
        <v>0</v>
      </c>
      <c r="O353" s="3"/>
      <c r="P353" s="3"/>
      <c r="Q353" s="3"/>
      <c r="R353" s="53">
        <f t="shared" si="3"/>
        <v>0</v>
      </c>
      <c r="S353" s="3"/>
      <c r="T353" s="3"/>
      <c r="U353" s="3"/>
      <c r="V353" s="3"/>
      <c r="W353" s="3"/>
      <c r="X353" s="3"/>
      <c r="Y353" s="3"/>
      <c r="Z353" s="3"/>
      <c r="AA353" s="3"/>
      <c r="AB353" s="3"/>
    </row>
    <row r="354" spans="1:28" x14ac:dyDescent="0.2">
      <c r="A354" s="3">
        <v>10832</v>
      </c>
      <c r="B354" s="11" t="str">
        <f>VLOOKUP(A354,'QAQC ID Reference Page'!A$2:G$10999,2,FALSE)</f>
        <v>OBS0721</v>
      </c>
      <c r="C354" s="30">
        <f>VLOOKUP(A354,'QAQC ID Reference Page'!A$2:G$10999,3,FALSE)</f>
        <v>44406</v>
      </c>
      <c r="D354" s="12">
        <f>VLOOKUP(A354,'QAQC ID Reference Page'!A$2:G$10999,4,FALSE)</f>
        <v>0.45208333333333334</v>
      </c>
      <c r="E354" s="3">
        <f>VLOOKUP(A354,'QAQC ID Reference Page'!A$2:G$10999,5,FALSE)</f>
        <v>1037</v>
      </c>
      <c r="F354" s="3" t="str">
        <f>VLOOKUP(A354,'QAQC ID Reference Page'!A$2:G$10999,6,FALSE)</f>
        <v>C7C</v>
      </c>
      <c r="G354" s="3" t="str">
        <f>VLOOKUP(A354,'QAQC ID Reference Page'!A$2:G$10999,7,FALSE)</f>
        <v>B</v>
      </c>
      <c r="H354" s="3"/>
      <c r="I354" s="55">
        <v>0.1</v>
      </c>
      <c r="J354" s="3"/>
      <c r="K354" s="3"/>
      <c r="L354" s="3"/>
      <c r="M354" s="3"/>
      <c r="N354" s="53">
        <f t="shared" si="2"/>
        <v>0</v>
      </c>
      <c r="O354" s="3"/>
      <c r="P354" s="3"/>
      <c r="Q354" s="3"/>
      <c r="R354" s="53">
        <f t="shared" si="3"/>
        <v>0</v>
      </c>
      <c r="S354" s="3"/>
      <c r="T354" s="3"/>
      <c r="U354" s="3"/>
      <c r="V354" s="3"/>
      <c r="W354" s="3"/>
      <c r="X354" s="3"/>
      <c r="Y354" s="3"/>
      <c r="Z354" s="3"/>
      <c r="AA354" s="3"/>
      <c r="AB354" s="3"/>
    </row>
    <row r="355" spans="1:28" x14ac:dyDescent="0.2">
      <c r="A355" s="3">
        <v>10833</v>
      </c>
      <c r="B355" s="11" t="str">
        <f>VLOOKUP(A355,'QAQC ID Reference Page'!A$2:G$10999,2,FALSE)</f>
        <v>OBS0721</v>
      </c>
      <c r="C355" s="30">
        <f>VLOOKUP(A355,'QAQC ID Reference Page'!A$2:G$10999,3,FALSE)</f>
        <v>44406</v>
      </c>
      <c r="D355" s="12">
        <f>VLOOKUP(A355,'QAQC ID Reference Page'!A$2:G$10999,4,FALSE)</f>
        <v>0.40902777777777777</v>
      </c>
      <c r="E355" s="3">
        <f>VLOOKUP(A355,'QAQC ID Reference Page'!A$2:G$10999,5,FALSE)</f>
        <v>1010</v>
      </c>
      <c r="F355" s="3" t="str">
        <f>VLOOKUP(A355,'QAQC ID Reference Page'!A$2:G$10999,6,FALSE)</f>
        <v>WB</v>
      </c>
      <c r="G355" s="3" t="str">
        <f>VLOOKUP(A355,'QAQC ID Reference Page'!A$2:G$10999,7,FALSE)</f>
        <v>S</v>
      </c>
      <c r="H355" s="3"/>
      <c r="I355" s="55">
        <v>0.1</v>
      </c>
      <c r="J355" s="3"/>
      <c r="K355" s="3"/>
      <c r="L355" s="3"/>
      <c r="M355" s="3"/>
      <c r="N355" s="53">
        <f t="shared" si="2"/>
        <v>0</v>
      </c>
      <c r="O355" s="3"/>
      <c r="P355" s="3"/>
      <c r="Q355" s="3"/>
      <c r="R355" s="53">
        <f t="shared" si="3"/>
        <v>0</v>
      </c>
      <c r="S355" s="3"/>
      <c r="T355" s="3"/>
      <c r="U355" s="3"/>
      <c r="V355" s="3"/>
      <c r="W355" s="3"/>
      <c r="X355" s="3"/>
      <c r="Y355" s="3"/>
      <c r="Z355" s="3"/>
      <c r="AA355" s="3"/>
      <c r="AB355" s="3"/>
    </row>
    <row r="356" spans="1:28" x14ac:dyDescent="0.2">
      <c r="A356" s="3">
        <v>10834</v>
      </c>
      <c r="B356" s="11" t="str">
        <f>VLOOKUP(A356,'QAQC ID Reference Page'!A$2:G$10999,2,FALSE)</f>
        <v>OBS0721</v>
      </c>
      <c r="C356" s="30">
        <f>VLOOKUP(A356,'QAQC ID Reference Page'!A$2:G$10999,3,FALSE)</f>
        <v>44406</v>
      </c>
      <c r="D356" s="12">
        <f>VLOOKUP(A356,'QAQC ID Reference Page'!A$2:G$10999,4,FALSE)</f>
        <v>0.35138888888888886</v>
      </c>
      <c r="E356" s="3">
        <f>VLOOKUP(A356,'QAQC ID Reference Page'!A$2:G$10999,5,FALSE)</f>
        <v>1012</v>
      </c>
      <c r="F356" s="3" t="str">
        <f>VLOOKUP(A356,'QAQC ID Reference Page'!A$2:G$10999,6,FALSE)</f>
        <v>B11</v>
      </c>
      <c r="G356" s="3" t="str">
        <f>VLOOKUP(A356,'QAQC ID Reference Page'!A$2:G$10999,7,FALSE)</f>
        <v>S</v>
      </c>
      <c r="H356" s="3"/>
      <c r="I356" s="55">
        <v>0.1</v>
      </c>
      <c r="J356" s="3"/>
      <c r="K356" s="3"/>
      <c r="L356" s="3"/>
      <c r="M356" s="3"/>
      <c r="N356" s="53">
        <f t="shared" si="2"/>
        <v>0</v>
      </c>
      <c r="O356" s="3"/>
      <c r="P356" s="3"/>
      <c r="Q356" s="3"/>
      <c r="R356" s="53">
        <f t="shared" si="3"/>
        <v>0</v>
      </c>
      <c r="S356" s="3"/>
      <c r="T356" s="3"/>
      <c r="U356" s="3"/>
      <c r="V356" s="3"/>
      <c r="W356" s="3"/>
      <c r="X356" s="3"/>
      <c r="Y356" s="3"/>
      <c r="Z356" s="3"/>
      <c r="AA356" s="3"/>
      <c r="AB356" s="3"/>
    </row>
    <row r="357" spans="1:28" x14ac:dyDescent="0.2">
      <c r="A357" s="3">
        <v>10835</v>
      </c>
      <c r="B357" s="11" t="str">
        <f>VLOOKUP(A357,'QAQC ID Reference Page'!A$2:G$10999,2,FALSE)</f>
        <v>OBS0721</v>
      </c>
      <c r="C357" s="30">
        <f>VLOOKUP(A357,'QAQC ID Reference Page'!A$2:G$10999,3,FALSE)</f>
        <v>44406</v>
      </c>
      <c r="D357" s="12">
        <f>VLOOKUP(A357,'QAQC ID Reference Page'!A$2:G$10999,4,FALSE)</f>
        <v>0.31458333333333333</v>
      </c>
      <c r="E357" s="3">
        <f>VLOOKUP(A357,'QAQC ID Reference Page'!A$2:G$10999,5,FALSE)</f>
        <v>1034</v>
      </c>
      <c r="F357" s="3" t="str">
        <f>VLOOKUP(A357,'QAQC ID Reference Page'!A$2:G$10999,6,FALSE)</f>
        <v>B7C</v>
      </c>
      <c r="G357" s="3" t="str">
        <f>VLOOKUP(A357,'QAQC ID Reference Page'!A$2:G$10999,7,FALSE)</f>
        <v>B</v>
      </c>
      <c r="H357" s="3"/>
      <c r="I357" s="57">
        <v>0</v>
      </c>
      <c r="J357" s="3"/>
      <c r="K357" s="3"/>
      <c r="L357" s="3"/>
      <c r="M357" s="3"/>
      <c r="N357" s="53" t="e">
        <f t="shared" si="2"/>
        <v>#DIV/0!</v>
      </c>
      <c r="O357" s="3"/>
      <c r="P357" s="3"/>
      <c r="Q357" s="3"/>
      <c r="R357" s="53" t="e">
        <f t="shared" si="3"/>
        <v>#DIV/0!</v>
      </c>
      <c r="S357" s="3"/>
      <c r="T357" s="3"/>
      <c r="U357" s="3"/>
      <c r="V357" s="3"/>
      <c r="W357" s="3"/>
      <c r="X357" s="3"/>
      <c r="Y357" s="3"/>
      <c r="Z357" s="3"/>
      <c r="AA357" s="3"/>
      <c r="AB357" s="3"/>
    </row>
    <row r="358" spans="1:28" x14ac:dyDescent="0.2">
      <c r="A358" s="3">
        <v>10836</v>
      </c>
      <c r="B358" s="11" t="str">
        <f>VLOOKUP(A358,'QAQC ID Reference Page'!A$2:G$10999,2,FALSE)</f>
        <v>OBS0721</v>
      </c>
      <c r="C358" s="30">
        <f>VLOOKUP(A358,'QAQC ID Reference Page'!A$2:G$10999,3,FALSE)</f>
        <v>44406</v>
      </c>
      <c r="D358" s="12">
        <f>VLOOKUP(A358,'QAQC ID Reference Page'!A$2:G$10999,4,FALSE)</f>
        <v>0.31458333333333333</v>
      </c>
      <c r="E358" s="3">
        <f>VLOOKUP(A358,'QAQC ID Reference Page'!A$2:G$10999,5,FALSE)</f>
        <v>1041</v>
      </c>
      <c r="F358" s="3" t="str">
        <f>VLOOKUP(A358,'QAQC ID Reference Page'!A$2:G$10999,6,FALSE)</f>
        <v>B7C</v>
      </c>
      <c r="G358" s="3" t="str">
        <f>VLOOKUP(A358,'QAQC ID Reference Page'!A$2:G$10999,7,FALSE)</f>
        <v>S</v>
      </c>
      <c r="H358" s="3"/>
      <c r="I358" s="57">
        <v>0</v>
      </c>
      <c r="J358" s="3"/>
      <c r="K358" s="3"/>
      <c r="L358" s="3"/>
      <c r="M358" s="3"/>
      <c r="N358" s="53" t="e">
        <f t="shared" si="2"/>
        <v>#DIV/0!</v>
      </c>
      <c r="O358" s="3"/>
      <c r="P358" s="3"/>
      <c r="Q358" s="3"/>
      <c r="R358" s="53" t="e">
        <f t="shared" si="3"/>
        <v>#DIV/0!</v>
      </c>
      <c r="S358" s="3"/>
      <c r="T358" s="3"/>
      <c r="U358" s="3"/>
      <c r="V358" s="3"/>
      <c r="W358" s="3"/>
      <c r="X358" s="3"/>
      <c r="Y358" s="3"/>
      <c r="Z358" s="3"/>
      <c r="AA358" s="3"/>
      <c r="AB358" s="3"/>
    </row>
    <row r="359" spans="1:28" x14ac:dyDescent="0.2">
      <c r="A359" s="3">
        <v>10901</v>
      </c>
      <c r="B359" s="11" t="str">
        <f>VLOOKUP(A359,'QAQC ID Reference Page'!A$2:G$10999,2,FALSE)</f>
        <v>OBS0821W1</v>
      </c>
      <c r="C359" s="30">
        <f>VLOOKUP(A359,'QAQC ID Reference Page'!A$2:G$10999,3,FALSE)</f>
        <v>44411</v>
      </c>
      <c r="D359" s="12">
        <f>VLOOKUP(A359,'QAQC ID Reference Page'!A$2:G$10999,4,FALSE)</f>
        <v>0.45277777777777778</v>
      </c>
      <c r="E359" s="3">
        <f>VLOOKUP(A359,'QAQC ID Reference Page'!A$2:G$10999,5,FALSE)</f>
        <v>1040</v>
      </c>
      <c r="F359" s="3" t="str">
        <f>VLOOKUP(A359,'QAQC ID Reference Page'!A$2:G$10999,6,FALSE)</f>
        <v>G7C</v>
      </c>
      <c r="G359" s="3" t="str">
        <f>VLOOKUP(A359,'QAQC ID Reference Page'!A$2:G$10999,7,FALSE)</f>
        <v>B</v>
      </c>
      <c r="H359" s="3"/>
      <c r="I359" s="55">
        <v>0.1</v>
      </c>
      <c r="J359" s="3"/>
      <c r="K359" s="3"/>
      <c r="L359" s="3"/>
      <c r="M359" s="3"/>
      <c r="N359" s="53">
        <f t="shared" si="2"/>
        <v>0</v>
      </c>
      <c r="O359" s="3"/>
      <c r="P359" s="3"/>
      <c r="Q359" s="3"/>
      <c r="R359" s="53">
        <f t="shared" si="3"/>
        <v>0</v>
      </c>
      <c r="S359" s="3"/>
      <c r="T359" s="3"/>
      <c r="U359" s="3"/>
      <c r="V359" s="3"/>
      <c r="W359" s="3"/>
      <c r="X359" s="3"/>
      <c r="Y359" s="3"/>
      <c r="Z359" s="3"/>
      <c r="AA359" s="3"/>
      <c r="AB359" s="3"/>
    </row>
    <row r="360" spans="1:28" x14ac:dyDescent="0.2">
      <c r="A360" s="3">
        <v>10902</v>
      </c>
      <c r="B360" s="11" t="str">
        <f>VLOOKUP(A360,'QAQC ID Reference Page'!A$2:G$10999,2,FALSE)</f>
        <v>OBS0821W1</v>
      </c>
      <c r="C360" s="30">
        <f>VLOOKUP(A360,'QAQC ID Reference Page'!A$2:G$10999,3,FALSE)</f>
        <v>44411</v>
      </c>
      <c r="D360" s="12">
        <f>VLOOKUP(A360,'QAQC ID Reference Page'!A$2:G$10999,4,FALSE)</f>
        <v>0.50277777777777777</v>
      </c>
      <c r="E360" s="3">
        <f>VLOOKUP(A360,'QAQC ID Reference Page'!A$2:G$10999,5,FALSE)</f>
        <v>1042</v>
      </c>
      <c r="F360" s="3" t="str">
        <f>VLOOKUP(A360,'QAQC ID Reference Page'!A$2:G$10999,6,FALSE)</f>
        <v>E7C</v>
      </c>
      <c r="G360" s="3" t="str">
        <f>VLOOKUP(A360,'QAQC ID Reference Page'!A$2:G$10999,7,FALSE)</f>
        <v>S</v>
      </c>
      <c r="H360" s="3"/>
      <c r="I360" s="55">
        <v>0.1</v>
      </c>
      <c r="J360" s="3"/>
      <c r="K360" s="3"/>
      <c r="L360" s="3"/>
      <c r="M360" s="3"/>
      <c r="N360" s="53">
        <f t="shared" si="2"/>
        <v>0</v>
      </c>
      <c r="O360" s="3"/>
      <c r="P360" s="3"/>
      <c r="Q360" s="3"/>
      <c r="R360" s="53">
        <f t="shared" si="3"/>
        <v>0</v>
      </c>
      <c r="S360" s="3"/>
      <c r="T360" s="3"/>
      <c r="U360" s="3"/>
      <c r="V360" s="3"/>
      <c r="W360" s="3"/>
      <c r="X360" s="3"/>
      <c r="Y360" s="3"/>
      <c r="Z360" s="3"/>
      <c r="AA360" s="3"/>
      <c r="AB360" s="3"/>
    </row>
    <row r="361" spans="1:28" x14ac:dyDescent="0.2">
      <c r="A361" s="3">
        <v>10903</v>
      </c>
      <c r="B361" s="11" t="str">
        <f>VLOOKUP(A361,'QAQC ID Reference Page'!A$2:G$10999,2,FALSE)</f>
        <v>OBS0821W1</v>
      </c>
      <c r="C361" s="30">
        <f>VLOOKUP(A361,'QAQC ID Reference Page'!A$2:G$10999,3,FALSE)</f>
        <v>44411</v>
      </c>
      <c r="D361" s="12">
        <f>VLOOKUP(A361,'QAQC ID Reference Page'!A$2:G$10999,4,FALSE)</f>
        <v>0.49236111111111114</v>
      </c>
      <c r="E361" s="3">
        <f>VLOOKUP(A361,'QAQC ID Reference Page'!A$2:G$10999,5,FALSE)</f>
        <v>1018</v>
      </c>
      <c r="F361" s="3" t="str">
        <f>VLOOKUP(A361,'QAQC ID Reference Page'!A$2:G$10999,6,FALSE)</f>
        <v>E9</v>
      </c>
      <c r="G361" s="3" t="str">
        <f>VLOOKUP(A361,'QAQC ID Reference Page'!A$2:G$10999,7,FALSE)</f>
        <v>S</v>
      </c>
      <c r="H361" s="3"/>
      <c r="I361" s="55">
        <v>0.1</v>
      </c>
      <c r="J361" s="3"/>
      <c r="K361" s="3"/>
      <c r="L361" s="3"/>
      <c r="M361" s="3"/>
      <c r="N361" s="53">
        <f t="shared" si="2"/>
        <v>0</v>
      </c>
      <c r="O361" s="3"/>
      <c r="P361" s="3"/>
      <c r="Q361" s="3"/>
      <c r="R361" s="53">
        <f t="shared" si="3"/>
        <v>0</v>
      </c>
      <c r="S361" s="3"/>
      <c r="T361" s="3"/>
      <c r="U361" s="3"/>
      <c r="V361" s="3"/>
      <c r="W361" s="3"/>
      <c r="X361" s="3"/>
      <c r="Y361" s="3"/>
      <c r="Z361" s="3"/>
      <c r="AA361" s="3"/>
      <c r="AB361" s="3"/>
    </row>
    <row r="362" spans="1:28" x14ac:dyDescent="0.2">
      <c r="A362" s="3">
        <v>10904</v>
      </c>
      <c r="B362" s="11" t="str">
        <f>VLOOKUP(A362,'QAQC ID Reference Page'!A$2:G$10999,2,FALSE)</f>
        <v>OBS0821W1</v>
      </c>
      <c r="C362" s="30">
        <f>VLOOKUP(A362,'QAQC ID Reference Page'!A$2:G$10999,3,FALSE)</f>
        <v>44411</v>
      </c>
      <c r="D362" s="12">
        <f>VLOOKUP(A362,'QAQC ID Reference Page'!A$2:G$10999,4,FALSE)</f>
        <v>0.29236111111111113</v>
      </c>
      <c r="E362" s="3">
        <f>VLOOKUP(A362,'QAQC ID Reference Page'!A$2:G$10999,5,FALSE)</f>
        <v>1012</v>
      </c>
      <c r="F362" s="3" t="str">
        <f>VLOOKUP(A362,'QAQC ID Reference Page'!A$2:G$10999,6,FALSE)</f>
        <v>EFR</v>
      </c>
      <c r="G362" s="3" t="str">
        <f>VLOOKUP(A362,'QAQC ID Reference Page'!A$2:G$10999,7,FALSE)</f>
        <v>S</v>
      </c>
      <c r="H362" s="3"/>
      <c r="I362" s="55">
        <v>0.1</v>
      </c>
      <c r="J362" s="3"/>
      <c r="K362" s="3"/>
      <c r="L362" s="3"/>
      <c r="M362" s="3"/>
      <c r="N362" s="53">
        <f t="shared" si="2"/>
        <v>0</v>
      </c>
      <c r="O362" s="3"/>
      <c r="P362" s="3"/>
      <c r="Q362" s="3"/>
      <c r="R362" s="53">
        <f t="shared" si="3"/>
        <v>0</v>
      </c>
      <c r="S362" s="3"/>
      <c r="T362" s="3"/>
      <c r="U362" s="3"/>
      <c r="V362" s="3"/>
      <c r="W362" s="3"/>
      <c r="X362" s="3"/>
      <c r="Y362" s="3"/>
      <c r="Z362" s="3"/>
      <c r="AA362" s="3"/>
      <c r="AB362" s="3"/>
    </row>
    <row r="363" spans="1:28" x14ac:dyDescent="0.2">
      <c r="A363" s="3">
        <v>10905</v>
      </c>
      <c r="B363" s="11" t="str">
        <f>VLOOKUP(A363,'QAQC ID Reference Page'!A$2:G$10999,2,FALSE)</f>
        <v>OBS0821W1</v>
      </c>
      <c r="C363" s="30">
        <f>VLOOKUP(A363,'QAQC ID Reference Page'!A$2:G$10999,3,FALSE)</f>
        <v>44411</v>
      </c>
      <c r="D363" s="12">
        <f>VLOOKUP(A363,'QAQC ID Reference Page'!A$2:G$10999,4,FALSE)</f>
        <v>0.36736111111111114</v>
      </c>
      <c r="E363" s="3">
        <f>VLOOKUP(A363,'QAQC ID Reference Page'!A$2:G$10999,5,FALSE)</f>
        <v>1027</v>
      </c>
      <c r="F363" s="3" t="str">
        <f>VLOOKUP(A363,'QAQC ID Reference Page'!A$2:G$10999,6,FALSE)</f>
        <v>TR-UP</v>
      </c>
      <c r="G363" s="3" t="str">
        <f>VLOOKUP(A363,'QAQC ID Reference Page'!A$2:G$10999,7,FALSE)</f>
        <v>S</v>
      </c>
      <c r="H363" s="3"/>
      <c r="I363" s="55">
        <v>0.1</v>
      </c>
      <c r="J363" s="3"/>
      <c r="K363" s="3"/>
      <c r="L363" s="3"/>
      <c r="M363" s="3"/>
      <c r="N363" s="53">
        <f t="shared" si="2"/>
        <v>0</v>
      </c>
      <c r="O363" s="3"/>
      <c r="P363" s="3"/>
      <c r="Q363" s="3"/>
      <c r="R363" s="53">
        <f t="shared" si="3"/>
        <v>0</v>
      </c>
      <c r="S363" s="3"/>
      <c r="T363" s="3"/>
      <c r="U363" s="3"/>
      <c r="V363" s="3"/>
      <c r="W363" s="3"/>
      <c r="X363" s="3"/>
      <c r="Y363" s="3"/>
      <c r="Z363" s="3"/>
      <c r="AA363" s="3"/>
      <c r="AB363" s="3"/>
    </row>
    <row r="364" spans="1:28" x14ac:dyDescent="0.2">
      <c r="A364" s="3">
        <v>10906</v>
      </c>
      <c r="B364" s="11" t="str">
        <f>VLOOKUP(A364,'QAQC ID Reference Page'!A$2:G$10999,2,FALSE)</f>
        <v>OBS0821W1</v>
      </c>
      <c r="C364" s="30">
        <f>VLOOKUP(A364,'QAQC ID Reference Page'!A$2:G$10999,3,FALSE)</f>
        <v>44411</v>
      </c>
      <c r="D364" s="12">
        <f>VLOOKUP(A364,'QAQC ID Reference Page'!A$2:G$10999,4,FALSE)</f>
        <v>0.41041666666666665</v>
      </c>
      <c r="E364" s="3">
        <f>VLOOKUP(A364,'QAQC ID Reference Page'!A$2:G$10999,5,FALSE)</f>
        <v>1041</v>
      </c>
      <c r="F364" s="3" t="str">
        <f>VLOOKUP(A364,'QAQC ID Reference Page'!A$2:G$10999,6,FALSE)</f>
        <v>I7C</v>
      </c>
      <c r="G364" s="3" t="str">
        <f>VLOOKUP(A364,'QAQC ID Reference Page'!A$2:G$10999,7,FALSE)</f>
        <v>B</v>
      </c>
      <c r="H364" s="3"/>
      <c r="I364" s="55">
        <v>0.1</v>
      </c>
      <c r="J364" s="3"/>
      <c r="K364" s="3"/>
      <c r="L364" s="3"/>
      <c r="M364" s="3"/>
      <c r="N364" s="53">
        <f t="shared" si="2"/>
        <v>0</v>
      </c>
      <c r="O364" s="3"/>
      <c r="P364" s="3"/>
      <c r="Q364" s="3"/>
      <c r="R364" s="53">
        <f t="shared" si="3"/>
        <v>0</v>
      </c>
      <c r="S364" s="3"/>
      <c r="T364" s="3"/>
      <c r="U364" s="3"/>
      <c r="V364" s="3"/>
      <c r="W364" s="3"/>
      <c r="X364" s="3"/>
      <c r="Y364" s="3"/>
      <c r="Z364" s="3"/>
      <c r="AA364" s="3"/>
      <c r="AB364" s="3"/>
    </row>
    <row r="365" spans="1:28" x14ac:dyDescent="0.2">
      <c r="A365" s="3">
        <v>10907</v>
      </c>
      <c r="B365" s="11" t="str">
        <f>VLOOKUP(A365,'QAQC ID Reference Page'!A$2:G$10999,2,FALSE)</f>
        <v>OBS0821W1</v>
      </c>
      <c r="C365" s="30">
        <f>VLOOKUP(A365,'QAQC ID Reference Page'!A$2:G$10999,3,FALSE)</f>
        <v>44411</v>
      </c>
      <c r="D365" s="12">
        <f>VLOOKUP(A365,'QAQC ID Reference Page'!A$2:G$10999,4,FALSE)</f>
        <v>0.50277777777777777</v>
      </c>
      <c r="E365" s="3">
        <f>VLOOKUP(A365,'QAQC ID Reference Page'!A$2:G$10999,5,FALSE)</f>
        <v>1044</v>
      </c>
      <c r="F365" s="3" t="str">
        <f>VLOOKUP(A365,'QAQC ID Reference Page'!A$2:G$10999,6,FALSE)</f>
        <v>E7C</v>
      </c>
      <c r="G365" s="3" t="str">
        <f>VLOOKUP(A365,'QAQC ID Reference Page'!A$2:G$10999,7,FALSE)</f>
        <v>B</v>
      </c>
      <c r="H365" s="3"/>
      <c r="I365" s="55">
        <v>0.1</v>
      </c>
      <c r="J365" s="3"/>
      <c r="K365" s="3"/>
      <c r="L365" s="3"/>
      <c r="M365" s="3"/>
      <c r="N365" s="53">
        <f t="shared" si="2"/>
        <v>0</v>
      </c>
      <c r="O365" s="3"/>
      <c r="P365" s="3"/>
      <c r="Q365" s="3"/>
      <c r="R365" s="53">
        <f t="shared" si="3"/>
        <v>0</v>
      </c>
      <c r="S365" s="3"/>
      <c r="T365" s="3"/>
      <c r="U365" s="3"/>
      <c r="V365" s="3"/>
      <c r="W365" s="3"/>
      <c r="X365" s="3"/>
      <c r="Y365" s="3"/>
      <c r="Z365" s="3"/>
      <c r="AA365" s="3"/>
      <c r="AB365" s="3"/>
    </row>
    <row r="366" spans="1:28" x14ac:dyDescent="0.2">
      <c r="A366" s="3">
        <v>10908</v>
      </c>
      <c r="B366" s="11" t="str">
        <f>VLOOKUP(A366,'QAQC ID Reference Page'!A$2:G$10999,2,FALSE)</f>
        <v>OBS0821W1</v>
      </c>
      <c r="C366" s="30">
        <f>VLOOKUP(A366,'QAQC ID Reference Page'!A$2:G$10999,3,FALSE)</f>
        <v>44411</v>
      </c>
      <c r="D366" s="12">
        <f>VLOOKUP(A366,'QAQC ID Reference Page'!A$2:G$10999,4,FALSE)</f>
        <v>0.34722222222222221</v>
      </c>
      <c r="E366" s="3">
        <f>VLOOKUP(A366,'QAQC ID Reference Page'!A$2:G$10999,5,FALSE)</f>
        <v>1007</v>
      </c>
      <c r="F366" s="3" t="str">
        <f>VLOOKUP(A366,'QAQC ID Reference Page'!A$2:G$10999,6,FALSE)</f>
        <v>MR</v>
      </c>
      <c r="G366" s="3" t="str">
        <f>VLOOKUP(A366,'QAQC ID Reference Page'!A$2:G$10999,7,FALSE)</f>
        <v>S</v>
      </c>
      <c r="H366" s="3"/>
      <c r="I366" s="55">
        <v>0.1</v>
      </c>
      <c r="J366" s="3"/>
      <c r="K366" s="3"/>
      <c r="L366" s="3"/>
      <c r="M366" s="3"/>
      <c r="N366" s="53">
        <f t="shared" si="2"/>
        <v>0</v>
      </c>
      <c r="O366" s="3"/>
      <c r="P366" s="3"/>
      <c r="Q366" s="3"/>
      <c r="R366" s="53">
        <f t="shared" si="3"/>
        <v>0</v>
      </c>
      <c r="S366" s="3"/>
      <c r="T366" s="3"/>
      <c r="U366" s="3"/>
      <c r="V366" s="3"/>
      <c r="W366" s="3"/>
      <c r="X366" s="3"/>
      <c r="Y366" s="3"/>
      <c r="Z366" s="3"/>
      <c r="AA366" s="3"/>
      <c r="AB366" s="3"/>
    </row>
    <row r="367" spans="1:28" x14ac:dyDescent="0.2">
      <c r="A367" s="3">
        <v>10909</v>
      </c>
      <c r="B367" s="11" t="str">
        <f>VLOOKUP(A367,'QAQC ID Reference Page'!A$2:G$10999,2,FALSE)</f>
        <v>OBS0821W1</v>
      </c>
      <c r="C367" s="30">
        <f>VLOOKUP(A367,'QAQC ID Reference Page'!A$2:G$10999,3,FALSE)</f>
        <v>44411</v>
      </c>
      <c r="D367" s="12">
        <f>VLOOKUP(A367,'QAQC ID Reference Page'!A$2:G$10999,4,FALSE)</f>
        <v>0.44305555555555554</v>
      </c>
      <c r="E367" s="3">
        <f>VLOOKUP(A367,'QAQC ID Reference Page'!A$2:G$10999,5,FALSE)</f>
        <v>1016</v>
      </c>
      <c r="F367" s="3" t="str">
        <f>VLOOKUP(A367,'QAQC ID Reference Page'!A$2:G$10999,6,FALSE)</f>
        <v>G9</v>
      </c>
      <c r="G367" s="3" t="str">
        <f>VLOOKUP(A367,'QAQC ID Reference Page'!A$2:G$10999,7,FALSE)</f>
        <v>S</v>
      </c>
      <c r="H367" s="3"/>
      <c r="I367" s="55">
        <v>0.1</v>
      </c>
      <c r="J367" s="3"/>
      <c r="K367" s="3"/>
      <c r="L367" s="3"/>
      <c r="M367" s="3"/>
      <c r="N367" s="53">
        <f t="shared" si="2"/>
        <v>0</v>
      </c>
      <c r="O367" s="3"/>
      <c r="P367" s="3"/>
      <c r="Q367" s="3"/>
      <c r="R367" s="53">
        <f t="shared" si="3"/>
        <v>0</v>
      </c>
      <c r="S367" s="3"/>
      <c r="T367" s="3"/>
      <c r="U367" s="3"/>
      <c r="V367" s="3"/>
      <c r="W367" s="3"/>
      <c r="X367" s="3"/>
      <c r="Y367" s="3"/>
      <c r="Z367" s="3"/>
      <c r="AA367" s="3"/>
      <c r="AB367" s="3"/>
    </row>
    <row r="368" spans="1:28" x14ac:dyDescent="0.2">
      <c r="A368" s="3">
        <v>10910</v>
      </c>
      <c r="B368" s="11" t="str">
        <f>VLOOKUP(A368,'QAQC ID Reference Page'!A$2:G$10999,2,FALSE)</f>
        <v>OBS0821W1</v>
      </c>
      <c r="C368" s="30">
        <f>VLOOKUP(A368,'QAQC ID Reference Page'!A$2:G$10999,3,FALSE)</f>
        <v>44411</v>
      </c>
      <c r="D368" s="12">
        <f>VLOOKUP(A368,'QAQC ID Reference Page'!A$2:G$10999,4,FALSE)</f>
        <v>0.41041666666666665</v>
      </c>
      <c r="E368" s="3">
        <f>VLOOKUP(A368,'QAQC ID Reference Page'!A$2:G$10999,5,FALSE)</f>
        <v>1036</v>
      </c>
      <c r="F368" s="3" t="str">
        <f>VLOOKUP(A368,'QAQC ID Reference Page'!A$2:G$10999,6,FALSE)</f>
        <v>I7C</v>
      </c>
      <c r="G368" s="3" t="str">
        <f>VLOOKUP(A368,'QAQC ID Reference Page'!A$2:G$10999,7,FALSE)</f>
        <v>S</v>
      </c>
      <c r="H368" s="3"/>
      <c r="I368" s="55">
        <v>0.1</v>
      </c>
      <c r="J368" s="3"/>
      <c r="K368" s="3"/>
      <c r="L368" s="3"/>
      <c r="M368" s="3"/>
      <c r="N368" s="53">
        <f t="shared" si="2"/>
        <v>0</v>
      </c>
      <c r="O368" s="3"/>
      <c r="P368" s="3"/>
      <c r="Q368" s="3"/>
      <c r="R368" s="53">
        <f t="shared" si="3"/>
        <v>0</v>
      </c>
      <c r="S368" s="3"/>
      <c r="T368" s="3"/>
      <c r="U368" s="3"/>
      <c r="V368" s="3"/>
      <c r="W368" s="3"/>
      <c r="X368" s="3"/>
      <c r="Y368" s="3"/>
      <c r="Z368" s="3"/>
      <c r="AA368" s="3"/>
      <c r="AB368" s="3"/>
    </row>
    <row r="369" spans="1:28" x14ac:dyDescent="0.2">
      <c r="A369" s="3">
        <v>10911</v>
      </c>
      <c r="B369" s="11" t="str">
        <f>VLOOKUP(A369,'QAQC ID Reference Page'!A$2:G$10999,2,FALSE)</f>
        <v>OBS0821W1</v>
      </c>
      <c r="C369" s="30">
        <f>VLOOKUP(A369,'QAQC ID Reference Page'!A$2:G$10999,3,FALSE)</f>
        <v>44411</v>
      </c>
      <c r="D369" s="12">
        <f>VLOOKUP(A369,'QAQC ID Reference Page'!A$2:G$10999,4,FALSE)</f>
        <v>0.51458333333333328</v>
      </c>
      <c r="E369" s="3">
        <f>VLOOKUP(A369,'QAQC ID Reference Page'!A$2:G$10999,5,FALSE)</f>
        <v>1023</v>
      </c>
      <c r="F369" s="3" t="str">
        <f>VLOOKUP(A369,'QAQC ID Reference Page'!A$2:G$10999,6,FALSE)</f>
        <v>E6</v>
      </c>
      <c r="G369" s="3" t="str">
        <f>VLOOKUP(A369,'QAQC ID Reference Page'!A$2:G$10999,7,FALSE)</f>
        <v>S</v>
      </c>
      <c r="H369" s="3"/>
      <c r="I369" s="55">
        <v>0.1</v>
      </c>
      <c r="J369" s="3"/>
      <c r="K369" s="3"/>
      <c r="L369" s="3"/>
      <c r="M369" s="3"/>
      <c r="N369" s="53">
        <f t="shared" si="2"/>
        <v>0</v>
      </c>
      <c r="O369" s="3"/>
      <c r="P369" s="3"/>
      <c r="Q369" s="3"/>
      <c r="R369" s="53">
        <f t="shared" si="3"/>
        <v>0</v>
      </c>
      <c r="S369" s="3"/>
      <c r="T369" s="3"/>
      <c r="U369" s="3"/>
      <c r="V369" s="3"/>
      <c r="W369" s="3"/>
      <c r="X369" s="3"/>
      <c r="Y369" s="3"/>
      <c r="Z369" s="3"/>
      <c r="AA369" s="3"/>
      <c r="AB369" s="3"/>
    </row>
    <row r="370" spans="1:28" x14ac:dyDescent="0.2">
      <c r="A370" s="3">
        <v>10912</v>
      </c>
      <c r="B370" s="11" t="str">
        <f>VLOOKUP(A370,'QAQC ID Reference Page'!A$2:G$10999,2,FALSE)</f>
        <v>OBS0821W1</v>
      </c>
      <c r="C370" s="30">
        <f>VLOOKUP(A370,'QAQC ID Reference Page'!A$2:G$10999,3,FALSE)</f>
        <v>44411</v>
      </c>
      <c r="D370" s="12">
        <f>VLOOKUP(A370,'QAQC ID Reference Page'!A$2:G$10999,4,FALSE)</f>
        <v>0.34722222222222221</v>
      </c>
      <c r="E370" s="3">
        <f>VLOOKUP(A370,'QAQC ID Reference Page'!A$2:G$10999,5,FALSE)</f>
        <v>1013</v>
      </c>
      <c r="F370" s="3" t="str">
        <f>VLOOKUP(A370,'QAQC ID Reference Page'!A$2:G$10999,6,FALSE)</f>
        <v>MR</v>
      </c>
      <c r="G370" s="3" t="str">
        <f>VLOOKUP(A370,'QAQC ID Reference Page'!A$2:G$10999,7,FALSE)</f>
        <v>B</v>
      </c>
      <c r="H370" s="3"/>
      <c r="I370" s="55">
        <v>0.1</v>
      </c>
      <c r="J370" s="3"/>
      <c r="K370" s="3"/>
      <c r="L370" s="3"/>
      <c r="M370" s="3"/>
      <c r="N370" s="53">
        <f t="shared" si="2"/>
        <v>0</v>
      </c>
      <c r="O370" s="3"/>
      <c r="P370" s="3"/>
      <c r="Q370" s="3"/>
      <c r="R370" s="53">
        <f t="shared" si="3"/>
        <v>0</v>
      </c>
      <c r="S370" s="3"/>
      <c r="T370" s="3"/>
      <c r="U370" s="3"/>
      <c r="V370" s="3"/>
      <c r="W370" s="3"/>
      <c r="X370" s="3"/>
      <c r="Y370" s="3"/>
      <c r="Z370" s="3"/>
      <c r="AA370" s="3"/>
      <c r="AB370" s="3"/>
    </row>
    <row r="371" spans="1:28" x14ac:dyDescent="0.2">
      <c r="A371" s="3">
        <v>10913</v>
      </c>
      <c r="B371" s="11" t="str">
        <f>VLOOKUP(A371,'QAQC ID Reference Page'!A$2:G$10999,2,FALSE)</f>
        <v>OBS0821W1</v>
      </c>
      <c r="C371" s="30">
        <f>VLOOKUP(A371,'QAQC ID Reference Page'!A$2:G$10999,3,FALSE)</f>
        <v>44411</v>
      </c>
      <c r="D371" s="12">
        <f>VLOOKUP(A371,'QAQC ID Reference Page'!A$2:G$10999,4,FALSE)</f>
        <v>0.45277777777777778</v>
      </c>
      <c r="E371" s="3">
        <f>VLOOKUP(A371,'QAQC ID Reference Page'!A$2:G$10999,5,FALSE)</f>
        <v>1037</v>
      </c>
      <c r="F371" s="3" t="str">
        <f>VLOOKUP(A371,'QAQC ID Reference Page'!A$2:G$10999,6,FALSE)</f>
        <v>G7C</v>
      </c>
      <c r="G371" s="3" t="str">
        <f>VLOOKUP(A371,'QAQC ID Reference Page'!A$2:G$10999,7,FALSE)</f>
        <v>S</v>
      </c>
      <c r="H371" s="3"/>
      <c r="I371" s="55">
        <v>0.1</v>
      </c>
      <c r="J371" s="3"/>
      <c r="K371" s="3"/>
      <c r="L371" s="3"/>
      <c r="M371" s="3"/>
      <c r="N371" s="53">
        <f t="shared" si="2"/>
        <v>0</v>
      </c>
      <c r="O371" s="3"/>
      <c r="P371" s="3"/>
      <c r="Q371" s="3"/>
      <c r="R371" s="53">
        <f t="shared" si="3"/>
        <v>0</v>
      </c>
      <c r="S371" s="3"/>
      <c r="T371" s="3"/>
      <c r="U371" s="3"/>
      <c r="V371" s="3"/>
      <c r="W371" s="3"/>
      <c r="X371" s="3"/>
      <c r="Y371" s="3"/>
      <c r="Z371" s="3"/>
      <c r="AA371" s="3"/>
      <c r="AB371" s="3"/>
    </row>
    <row r="372" spans="1:28" x14ac:dyDescent="0.2">
      <c r="A372" s="3">
        <v>10914</v>
      </c>
      <c r="B372" s="11" t="str">
        <f>VLOOKUP(A372,'QAQC ID Reference Page'!A$2:G$10999,2,FALSE)</f>
        <v>OBS0821W1</v>
      </c>
      <c r="C372" s="30">
        <f>VLOOKUP(A372,'QAQC ID Reference Page'!A$2:G$10999,3,FALSE)</f>
        <v>44411</v>
      </c>
      <c r="D372" s="12">
        <f>VLOOKUP(A372,'QAQC ID Reference Page'!A$2:G$10999,4,FALSE)</f>
        <v>0.30694444444444446</v>
      </c>
      <c r="E372" s="3">
        <f>VLOOKUP(A372,'QAQC ID Reference Page'!A$2:G$10999,5,FALSE)</f>
        <v>1035</v>
      </c>
      <c r="F372" s="3" t="str">
        <f>VLOOKUP(A372,'QAQC ID Reference Page'!A$2:G$10999,6,FALSE)</f>
        <v>G6</v>
      </c>
      <c r="G372" s="3" t="str">
        <f>VLOOKUP(A372,'QAQC ID Reference Page'!A$2:G$10999,7,FALSE)</f>
        <v>S</v>
      </c>
      <c r="H372" s="3"/>
      <c r="I372" s="55">
        <v>0.1</v>
      </c>
      <c r="J372" s="3"/>
      <c r="K372" s="3"/>
      <c r="L372" s="3"/>
      <c r="M372" s="3"/>
      <c r="N372" s="53">
        <f t="shared" si="2"/>
        <v>0</v>
      </c>
      <c r="O372" s="3"/>
      <c r="P372" s="3"/>
      <c r="Q372" s="3"/>
      <c r="R372" s="53">
        <f t="shared" si="3"/>
        <v>0</v>
      </c>
      <c r="S372" s="3"/>
      <c r="T372" s="3"/>
      <c r="U372" s="3"/>
      <c r="V372" s="3"/>
      <c r="W372" s="3"/>
      <c r="X372" s="3"/>
      <c r="Y372" s="3"/>
      <c r="Z372" s="3"/>
      <c r="AA372" s="3"/>
      <c r="AB372" s="3"/>
    </row>
    <row r="373" spans="1:28" x14ac:dyDescent="0.2">
      <c r="A373" s="3">
        <v>10915</v>
      </c>
      <c r="B373" s="11" t="str">
        <f>VLOOKUP(A373,'QAQC ID Reference Page'!A$2:G$10999,2,FALSE)</f>
        <v>OBS0821W1</v>
      </c>
      <c r="C373" s="30">
        <f>VLOOKUP(A373,'QAQC ID Reference Page'!A$2:G$10999,3,FALSE)</f>
        <v>44411</v>
      </c>
      <c r="D373" s="12">
        <f>VLOOKUP(A373,'QAQC ID Reference Page'!A$2:G$10999,4,FALSE)</f>
        <v>0.35694444444444445</v>
      </c>
      <c r="E373" s="3">
        <f>VLOOKUP(A373,'QAQC ID Reference Page'!A$2:G$10999,5,FALSE)</f>
        <v>1011</v>
      </c>
      <c r="F373" s="3" t="str">
        <f>VLOOKUP(A373,'QAQC ID Reference Page'!A$2:G$10999,6,FALSE)</f>
        <v>TR</v>
      </c>
      <c r="G373" s="3" t="str">
        <f>VLOOKUP(A373,'QAQC ID Reference Page'!A$2:G$10999,7,FALSE)</f>
        <v>S</v>
      </c>
      <c r="H373" s="3"/>
      <c r="I373" s="55">
        <v>0.1</v>
      </c>
      <c r="J373" s="3"/>
      <c r="K373" s="3"/>
      <c r="L373" s="3"/>
      <c r="M373" s="3"/>
      <c r="N373" s="53">
        <f t="shared" si="2"/>
        <v>0</v>
      </c>
      <c r="O373" s="3"/>
      <c r="P373" s="3"/>
      <c r="Q373" s="3"/>
      <c r="R373" s="53">
        <f t="shared" si="3"/>
        <v>0</v>
      </c>
      <c r="S373" s="3"/>
      <c r="T373" s="3"/>
      <c r="U373" s="3"/>
      <c r="V373" s="3"/>
      <c r="W373" s="3"/>
      <c r="X373" s="3"/>
      <c r="Y373" s="3"/>
      <c r="Z373" s="3"/>
      <c r="AA373" s="3"/>
      <c r="AB373" s="3"/>
    </row>
    <row r="374" spans="1:28" x14ac:dyDescent="0.2">
      <c r="A374" s="3">
        <v>10916</v>
      </c>
      <c r="B374" s="11" t="str">
        <f>VLOOKUP(A374,'QAQC ID Reference Page'!A$2:G$10999,2,FALSE)</f>
        <v>OBS0821W1</v>
      </c>
      <c r="C374" s="30">
        <f>VLOOKUP(A374,'QAQC ID Reference Page'!A$2:G$10999,3,FALSE)</f>
        <v>44411</v>
      </c>
      <c r="D374" s="12">
        <f>VLOOKUP(A374,'QAQC ID Reference Page'!A$2:G$10999,4,FALSE)</f>
        <v>0.31666666666666665</v>
      </c>
      <c r="E374" s="3">
        <f>VLOOKUP(A374,'QAQC ID Reference Page'!A$2:G$10999,5,FALSE)</f>
        <v>1002</v>
      </c>
      <c r="F374" s="3" t="str">
        <f>VLOOKUP(A374,'QAQC ID Reference Page'!A$2:G$10999,6,FALSE)</f>
        <v>DR</v>
      </c>
      <c r="G374" s="3" t="str">
        <f>VLOOKUP(A374,'QAQC ID Reference Page'!A$2:G$10999,7,FALSE)</f>
        <v>S</v>
      </c>
      <c r="H374" s="3"/>
      <c r="I374" s="55">
        <v>0.1</v>
      </c>
      <c r="J374" s="3"/>
      <c r="K374" s="3"/>
      <c r="L374" s="3"/>
      <c r="M374" s="3"/>
      <c r="N374" s="53">
        <f t="shared" si="2"/>
        <v>0</v>
      </c>
      <c r="O374" s="3"/>
      <c r="P374" s="3"/>
      <c r="Q374" s="3"/>
      <c r="R374" s="53">
        <f t="shared" si="3"/>
        <v>0</v>
      </c>
      <c r="S374" s="3"/>
      <c r="T374" s="3"/>
      <c r="U374" s="3"/>
      <c r="V374" s="3"/>
      <c r="W374" s="3"/>
      <c r="X374" s="3"/>
      <c r="Y374" s="3"/>
      <c r="Z374" s="3"/>
      <c r="AA374" s="3"/>
      <c r="AB374" s="3"/>
    </row>
    <row r="375" spans="1:28" x14ac:dyDescent="0.2">
      <c r="A375" s="3">
        <v>10917</v>
      </c>
      <c r="B375" s="11" t="str">
        <f>VLOOKUP(A375,'QAQC ID Reference Page'!A$2:G$10999,2,FALSE)</f>
        <v>OBS0821W1</v>
      </c>
      <c r="C375" s="30">
        <f>VLOOKUP(A375,'QAQC ID Reference Page'!A$2:G$10999,3,FALSE)</f>
        <v>44411</v>
      </c>
      <c r="D375" s="12">
        <f>VLOOKUP(A375,'QAQC ID Reference Page'!A$2:G$10999,4,FALSE)</f>
        <v>0.38541666666666669</v>
      </c>
      <c r="E375" s="3">
        <f>VLOOKUP(A375,'QAQC ID Reference Page'!A$2:G$10999,5,FALSE)</f>
        <v>1034</v>
      </c>
      <c r="F375" s="3" t="str">
        <f>VLOOKUP(A375,'QAQC ID Reference Page'!A$2:G$10999,6,FALSE)</f>
        <v>BR</v>
      </c>
      <c r="G375" s="3" t="str">
        <f>VLOOKUP(A375,'QAQC ID Reference Page'!A$2:G$10999,7,FALSE)</f>
        <v>S</v>
      </c>
      <c r="H375" s="3"/>
      <c r="I375" s="55">
        <v>0.1</v>
      </c>
      <c r="J375" s="3"/>
      <c r="K375" s="3"/>
      <c r="L375" s="3"/>
      <c r="M375" s="3"/>
      <c r="N375" s="53">
        <f t="shared" si="2"/>
        <v>0</v>
      </c>
      <c r="O375" s="3"/>
      <c r="P375" s="3"/>
      <c r="Q375" s="3"/>
      <c r="R375" s="53">
        <f t="shared" si="3"/>
        <v>0</v>
      </c>
      <c r="S375" s="3"/>
      <c r="T375" s="3"/>
      <c r="U375" s="3"/>
      <c r="V375" s="3"/>
      <c r="W375" s="3"/>
      <c r="X375" s="3"/>
      <c r="Y375" s="3"/>
      <c r="Z375" s="3"/>
      <c r="AA375" s="3"/>
      <c r="AB375" s="3"/>
    </row>
    <row r="376" spans="1:28" x14ac:dyDescent="0.2">
      <c r="A376" s="3">
        <v>10918</v>
      </c>
      <c r="B376" s="11" t="str">
        <f>VLOOKUP(A376,'QAQC ID Reference Page'!A$2:G$10999,2,FALSE)</f>
        <v>OBS0821W1</v>
      </c>
      <c r="C376" s="30">
        <f>VLOOKUP(A376,'QAQC ID Reference Page'!A$2:G$10999,3,FALSE)</f>
        <v>44411</v>
      </c>
      <c r="D376" s="12">
        <f>VLOOKUP(A376,'QAQC ID Reference Page'!A$2:G$10999,4,FALSE)</f>
        <v>0.37708333333333333</v>
      </c>
      <c r="E376" s="3">
        <f>VLOOKUP(A376,'QAQC ID Reference Page'!A$2:G$10999,5,FALSE)</f>
        <v>1031</v>
      </c>
      <c r="F376" s="3" t="str">
        <f>VLOOKUP(A376,'QAQC ID Reference Page'!A$2:G$10999,6,FALSE)</f>
        <v>AR</v>
      </c>
      <c r="G376" s="3" t="str">
        <f>VLOOKUP(A376,'QAQC ID Reference Page'!A$2:G$10999,7,FALSE)</f>
        <v>S</v>
      </c>
      <c r="H376" s="3"/>
      <c r="I376" s="55">
        <v>0.1</v>
      </c>
      <c r="J376" s="3"/>
      <c r="K376" s="3"/>
      <c r="L376" s="3"/>
      <c r="M376" s="3"/>
      <c r="N376" s="53">
        <f t="shared" si="2"/>
        <v>0</v>
      </c>
      <c r="O376" s="3"/>
      <c r="P376" s="3"/>
      <c r="Q376" s="3"/>
      <c r="R376" s="53">
        <f t="shared" si="3"/>
        <v>0</v>
      </c>
      <c r="S376" s="3"/>
      <c r="T376" s="3"/>
      <c r="U376" s="3"/>
      <c r="V376" s="3"/>
      <c r="W376" s="3"/>
      <c r="X376" s="3"/>
      <c r="Y376" s="3"/>
      <c r="Z376" s="3"/>
      <c r="AA376" s="3"/>
      <c r="AB376" s="3"/>
    </row>
    <row r="377" spans="1:28" x14ac:dyDescent="0.2">
      <c r="A377" s="3">
        <v>10919</v>
      </c>
      <c r="B377" s="11" t="str">
        <f>VLOOKUP(A377,'QAQC ID Reference Page'!A$2:G$10999,2,FALSE)</f>
        <v>OBS0821W1</v>
      </c>
      <c r="C377" s="30">
        <f>VLOOKUP(A377,'QAQC ID Reference Page'!A$2:G$10999,3,FALSE)</f>
        <v>44411</v>
      </c>
      <c r="D377" s="12">
        <f>VLOOKUP(A377,'QAQC ID Reference Page'!A$2:G$10999,4,FALSE)</f>
        <v>0.3972222222222222</v>
      </c>
      <c r="E377" s="3">
        <f>VLOOKUP(A377,'QAQC ID Reference Page'!A$2:G$10999,5,FALSE)</f>
        <v>1019</v>
      </c>
      <c r="F377" s="3" t="str">
        <f>VLOOKUP(A377,'QAQC ID Reference Page'!A$2:G$10999,6,FALSE)</f>
        <v>I9</v>
      </c>
      <c r="G377" s="3" t="str">
        <f>VLOOKUP(A377,'QAQC ID Reference Page'!A$2:G$10999,7,FALSE)</f>
        <v>S</v>
      </c>
      <c r="H377" s="3"/>
      <c r="I377" s="55">
        <v>0.1</v>
      </c>
      <c r="J377" s="3"/>
      <c r="K377" s="3"/>
      <c r="L377" s="3"/>
      <c r="M377" s="3"/>
      <c r="N377" s="53">
        <f t="shared" si="2"/>
        <v>0</v>
      </c>
      <c r="O377" s="3"/>
      <c r="P377" s="3"/>
      <c r="Q377" s="3"/>
      <c r="R377" s="53">
        <f t="shared" si="3"/>
        <v>0</v>
      </c>
      <c r="S377" s="3"/>
      <c r="T377" s="3"/>
      <c r="U377" s="3"/>
      <c r="V377" s="3"/>
      <c r="W377" s="3"/>
      <c r="X377" s="3"/>
      <c r="Y377" s="3"/>
      <c r="Z377" s="3"/>
      <c r="AA377" s="3"/>
      <c r="AB377" s="3"/>
    </row>
    <row r="378" spans="1:28" x14ac:dyDescent="0.2">
      <c r="A378" s="10">
        <v>10920</v>
      </c>
      <c r="B378" s="11" t="str">
        <f>VLOOKUP(A378,'QAQC ID Reference Page'!A$2:G$10999,2,FALSE)</f>
        <v>OBS0821W1</v>
      </c>
      <c r="C378" s="30">
        <f>VLOOKUP(A378,'QAQC ID Reference Page'!A$2:G$10999,3,FALSE)</f>
        <v>44412</v>
      </c>
      <c r="D378" s="12">
        <f>VLOOKUP(A378,'QAQC ID Reference Page'!A$2:G$10999,4,FALSE)</f>
        <v>0.34861111111111109</v>
      </c>
      <c r="E378" s="3">
        <f>VLOOKUP(A378,'QAQC ID Reference Page'!A$2:G$10999,5,FALSE)</f>
        <v>1031</v>
      </c>
      <c r="F378" s="3" t="str">
        <f>VLOOKUP(A378,'QAQC ID Reference Page'!A$2:G$10999,6,FALSE)</f>
        <v>WB</v>
      </c>
      <c r="G378" s="3" t="str">
        <f>VLOOKUP(A378,'QAQC ID Reference Page'!A$2:G$10999,7,FALSE)</f>
        <v>S</v>
      </c>
      <c r="H378" s="3"/>
      <c r="I378" s="55">
        <v>0.1</v>
      </c>
      <c r="J378" s="3"/>
      <c r="K378" s="3"/>
      <c r="L378" s="3"/>
      <c r="M378" s="3"/>
      <c r="N378" s="53">
        <f t="shared" si="2"/>
        <v>0</v>
      </c>
      <c r="O378" s="3"/>
      <c r="P378" s="3"/>
      <c r="Q378" s="3"/>
      <c r="R378" s="53">
        <f t="shared" si="3"/>
        <v>0</v>
      </c>
      <c r="S378" s="3"/>
      <c r="T378" s="3"/>
      <c r="U378" s="3"/>
      <c r="V378" s="3"/>
      <c r="W378" s="3"/>
      <c r="X378" s="3"/>
      <c r="Y378" s="3"/>
      <c r="Z378" s="3"/>
      <c r="AA378" s="3"/>
      <c r="AB378" s="3"/>
    </row>
    <row r="379" spans="1:28" x14ac:dyDescent="0.2">
      <c r="A379" s="3">
        <v>10921</v>
      </c>
      <c r="B379" s="11" t="str">
        <f>VLOOKUP(A379,'QAQC ID Reference Page'!A$2:G$10999,2,FALSE)</f>
        <v>OBS0821W1</v>
      </c>
      <c r="C379" s="30">
        <f>VLOOKUP(A379,'QAQC ID Reference Page'!A$2:G$10999,3,FALSE)</f>
        <v>44412</v>
      </c>
      <c r="D379" s="12">
        <f>VLOOKUP(A379,'QAQC ID Reference Page'!A$2:G$10999,4,FALSE)</f>
        <v>0.5444444444444444</v>
      </c>
      <c r="E379" s="3">
        <f>VLOOKUP(A379,'QAQC ID Reference Page'!A$2:G$10999,5,FALSE)</f>
        <v>1040</v>
      </c>
      <c r="F379" s="3" t="str">
        <f>VLOOKUP(A379,'QAQC ID Reference Page'!A$2:G$10999,6,FALSE)</f>
        <v>B3</v>
      </c>
      <c r="G379" s="3" t="str">
        <f>VLOOKUP(A379,'QAQC ID Reference Page'!A$2:G$10999,7,FALSE)</f>
        <v>B</v>
      </c>
      <c r="H379" s="3"/>
      <c r="I379" s="55">
        <v>0.1</v>
      </c>
      <c r="J379" s="3"/>
      <c r="K379" s="3"/>
      <c r="L379" s="3"/>
      <c r="M379" s="3"/>
      <c r="N379" s="53">
        <f t="shared" si="2"/>
        <v>0</v>
      </c>
      <c r="O379" s="3"/>
      <c r="P379" s="3"/>
      <c r="Q379" s="3"/>
      <c r="R379" s="53">
        <f t="shared" si="3"/>
        <v>0</v>
      </c>
      <c r="S379" s="3"/>
      <c r="T379" s="3"/>
      <c r="U379" s="3"/>
      <c r="V379" s="3"/>
      <c r="W379" s="3"/>
      <c r="X379" s="3"/>
      <c r="Y379" s="3"/>
      <c r="Z379" s="3"/>
      <c r="AA379" s="3"/>
      <c r="AB379" s="3"/>
    </row>
    <row r="380" spans="1:28" x14ac:dyDescent="0.2">
      <c r="A380" s="3">
        <v>10922</v>
      </c>
      <c r="B380" s="11" t="str">
        <f>VLOOKUP(A380,'QAQC ID Reference Page'!A$2:G$10999,2,FALSE)</f>
        <v>OBS0821W1</v>
      </c>
      <c r="C380" s="30">
        <f>VLOOKUP(A380,'QAQC ID Reference Page'!A$2:G$10999,3,FALSE)</f>
        <v>44412</v>
      </c>
      <c r="D380" s="12">
        <f>VLOOKUP(A380,'QAQC ID Reference Page'!A$2:G$10999,4,FALSE)</f>
        <v>0.51875000000000004</v>
      </c>
      <c r="E380" s="3">
        <f>VLOOKUP(A380,'QAQC ID Reference Page'!A$2:G$10999,5,FALSE)</f>
        <v>1007</v>
      </c>
      <c r="F380" s="3" t="str">
        <f>VLOOKUP(A380,'QAQC ID Reference Page'!A$2:G$10999,6,FALSE)</f>
        <v>B1</v>
      </c>
      <c r="G380" s="3" t="str">
        <f>VLOOKUP(A380,'QAQC ID Reference Page'!A$2:G$10999,7,FALSE)</f>
        <v>S</v>
      </c>
      <c r="H380" s="3"/>
      <c r="I380" s="55">
        <v>0.1</v>
      </c>
      <c r="J380" s="3"/>
      <c r="K380" s="3"/>
      <c r="L380" s="3"/>
      <c r="M380" s="3"/>
      <c r="N380" s="53">
        <f t="shared" si="2"/>
        <v>0</v>
      </c>
      <c r="O380" s="3"/>
      <c r="P380" s="3"/>
      <c r="Q380" s="3"/>
      <c r="R380" s="53">
        <f t="shared" si="3"/>
        <v>0</v>
      </c>
      <c r="S380" s="3"/>
      <c r="T380" s="3"/>
      <c r="U380" s="3"/>
      <c r="V380" s="3"/>
      <c r="W380" s="3"/>
      <c r="X380" s="3"/>
      <c r="Y380" s="3"/>
      <c r="Z380" s="3"/>
      <c r="AA380" s="3"/>
      <c r="AB380" s="3"/>
    </row>
    <row r="381" spans="1:28" x14ac:dyDescent="0.2">
      <c r="A381" s="10">
        <v>10923</v>
      </c>
      <c r="B381" s="11" t="str">
        <f>VLOOKUP(A381,'QAQC ID Reference Page'!A$2:G$10999,2,FALSE)</f>
        <v>OBS0821W1</v>
      </c>
      <c r="C381" s="30">
        <f>VLOOKUP(A381,'QAQC ID Reference Page'!A$2:G$10999,3,FALSE)</f>
        <v>44412</v>
      </c>
      <c r="D381" s="12">
        <f>VLOOKUP(A381,'QAQC ID Reference Page'!A$2:G$10999,4,FALSE)</f>
        <v>0.49861111111111112</v>
      </c>
      <c r="E381" s="3">
        <f>VLOOKUP(A381,'QAQC ID Reference Page'!A$2:G$10999,5,FALSE)</f>
        <v>1027</v>
      </c>
      <c r="F381" s="3" t="str">
        <f>VLOOKUP(A381,'QAQC ID Reference Page'!A$2:G$10999,6,FALSE)</f>
        <v>D1</v>
      </c>
      <c r="G381" s="3" t="str">
        <f>VLOOKUP(A381,'QAQC ID Reference Page'!A$2:G$10999,7,FALSE)</f>
        <v>S</v>
      </c>
      <c r="H381" s="3"/>
      <c r="I381" s="55">
        <v>0.1</v>
      </c>
      <c r="J381" s="3"/>
      <c r="K381" s="3"/>
      <c r="L381" s="3"/>
      <c r="M381" s="3"/>
      <c r="N381" s="53">
        <f t="shared" si="2"/>
        <v>0</v>
      </c>
      <c r="O381" s="3"/>
      <c r="P381" s="3"/>
      <c r="Q381" s="3"/>
      <c r="R381" s="53">
        <f t="shared" si="3"/>
        <v>0</v>
      </c>
      <c r="S381" s="3"/>
      <c r="T381" s="3"/>
      <c r="U381" s="3"/>
      <c r="V381" s="3"/>
      <c r="W381" s="3"/>
      <c r="X381" s="3"/>
      <c r="Y381" s="3"/>
      <c r="Z381" s="3"/>
      <c r="AA381" s="3"/>
      <c r="AB381" s="3"/>
    </row>
    <row r="382" spans="1:28" x14ac:dyDescent="0.2">
      <c r="A382" s="3">
        <v>10924</v>
      </c>
      <c r="B382" s="11" t="str">
        <f>VLOOKUP(A382,'QAQC ID Reference Page'!A$2:G$10999,2,FALSE)</f>
        <v>OBS0821W1</v>
      </c>
      <c r="C382" s="30">
        <f>VLOOKUP(A382,'QAQC ID Reference Page'!A$2:G$10999,3,FALSE)</f>
        <v>44412</v>
      </c>
      <c r="D382" s="12">
        <f>VLOOKUP(A382,'QAQC ID Reference Page'!A$2:G$10999,4,FALSE)</f>
        <v>0.4909722222222222</v>
      </c>
      <c r="E382" s="3">
        <f>VLOOKUP(A382,'QAQC ID Reference Page'!A$2:G$10999,5,FALSE)</f>
        <v>1036</v>
      </c>
      <c r="F382" s="3" t="str">
        <f>VLOOKUP(A382,'QAQC ID Reference Page'!A$2:G$10999,6,FALSE)</f>
        <v>E1</v>
      </c>
      <c r="G382" s="3" t="str">
        <f>VLOOKUP(A382,'QAQC ID Reference Page'!A$2:G$10999,7,FALSE)</f>
        <v>S</v>
      </c>
      <c r="H382" s="3"/>
      <c r="I382" s="55">
        <v>0.1</v>
      </c>
      <c r="J382" s="3"/>
      <c r="K382" s="3"/>
      <c r="L382" s="3"/>
      <c r="M382" s="3"/>
      <c r="N382" s="53">
        <f t="shared" si="2"/>
        <v>0</v>
      </c>
      <c r="O382" s="3"/>
      <c r="P382" s="3"/>
      <c r="Q382" s="3"/>
      <c r="R382" s="53">
        <f t="shared" si="3"/>
        <v>0</v>
      </c>
      <c r="S382" s="3"/>
      <c r="T382" s="3"/>
      <c r="U382" s="3"/>
      <c r="V382" s="3"/>
      <c r="W382" s="3"/>
      <c r="X382" s="3"/>
      <c r="Y382" s="3"/>
      <c r="Z382" s="3"/>
      <c r="AA382" s="3"/>
      <c r="AB382" s="3"/>
    </row>
    <row r="383" spans="1:28" x14ac:dyDescent="0.2">
      <c r="A383" s="3">
        <v>10925</v>
      </c>
      <c r="B383" s="11" t="str">
        <f>VLOOKUP(A383,'QAQC ID Reference Page'!A$2:G$10999,2,FALSE)</f>
        <v>OBS0821W1</v>
      </c>
      <c r="C383" s="30">
        <f>VLOOKUP(A383,'QAQC ID Reference Page'!A$2:G$10999,3,FALSE)</f>
        <v>44412</v>
      </c>
      <c r="D383" s="12">
        <f>VLOOKUP(A383,'QAQC ID Reference Page'!A$2:G$10999,4,FALSE)</f>
        <v>0.40347222222222223</v>
      </c>
      <c r="E383" s="3">
        <f>VLOOKUP(A383,'QAQC ID Reference Page'!A$2:G$10999,5,FALSE)</f>
        <v>1011</v>
      </c>
      <c r="F383" s="3" t="str">
        <f>VLOOKUP(A383,'QAQC ID Reference Page'!A$2:G$10999,6,FALSE)</f>
        <v>C7C</v>
      </c>
      <c r="G383" s="3" t="str">
        <f>VLOOKUP(A383,'QAQC ID Reference Page'!A$2:G$10999,7,FALSE)</f>
        <v>S</v>
      </c>
      <c r="H383" s="3"/>
      <c r="I383" s="55">
        <v>0.1</v>
      </c>
      <c r="J383" s="3"/>
      <c r="K383" s="3"/>
      <c r="L383" s="3"/>
      <c r="M383" s="3"/>
      <c r="N383" s="53">
        <f t="shared" si="2"/>
        <v>0</v>
      </c>
      <c r="O383" s="3"/>
      <c r="P383" s="3"/>
      <c r="Q383" s="3"/>
      <c r="R383" s="53">
        <f t="shared" si="3"/>
        <v>0</v>
      </c>
      <c r="S383" s="3"/>
      <c r="T383" s="3"/>
      <c r="U383" s="3"/>
      <c r="V383" s="3"/>
      <c r="W383" s="3"/>
      <c r="X383" s="3"/>
      <c r="Y383" s="3"/>
      <c r="Z383" s="3"/>
      <c r="AA383" s="3"/>
      <c r="AB383" s="3"/>
    </row>
    <row r="384" spans="1:28" x14ac:dyDescent="0.2">
      <c r="A384" s="3">
        <v>10926</v>
      </c>
      <c r="B384" s="11" t="str">
        <f>VLOOKUP(A384,'QAQC ID Reference Page'!A$2:G$10999,2,FALSE)</f>
        <v>OBS0821W1</v>
      </c>
      <c r="C384" s="30">
        <f>VLOOKUP(A384,'QAQC ID Reference Page'!A$2:G$10999,3,FALSE)</f>
        <v>44412</v>
      </c>
      <c r="D384" s="12">
        <f>VLOOKUP(A384,'QAQC ID Reference Page'!A$2:G$10999,4,FALSE)</f>
        <v>0.49861111111111112</v>
      </c>
      <c r="E384" s="3">
        <f>VLOOKUP(A384,'QAQC ID Reference Page'!A$2:G$10999,5,FALSE)</f>
        <v>1041</v>
      </c>
      <c r="F384" s="3" t="str">
        <f>VLOOKUP(A384,'QAQC ID Reference Page'!A$2:G$10999,6,FALSE)</f>
        <v>D1</v>
      </c>
      <c r="G384" s="3" t="str">
        <f>VLOOKUP(A384,'QAQC ID Reference Page'!A$2:G$10999,7,FALSE)</f>
        <v>B</v>
      </c>
      <c r="H384" s="3"/>
      <c r="I384" s="55">
        <v>0.1</v>
      </c>
      <c r="J384" s="3"/>
      <c r="K384" s="3"/>
      <c r="L384" s="3"/>
      <c r="M384" s="3"/>
      <c r="N384" s="53">
        <f t="shared" si="2"/>
        <v>0</v>
      </c>
      <c r="O384" s="3"/>
      <c r="P384" s="3"/>
      <c r="Q384" s="3"/>
      <c r="R384" s="53">
        <f t="shared" si="3"/>
        <v>0</v>
      </c>
      <c r="S384" s="3"/>
      <c r="T384" s="3"/>
      <c r="U384" s="3"/>
      <c r="V384" s="3"/>
      <c r="W384" s="3"/>
      <c r="X384" s="3"/>
      <c r="Y384" s="3"/>
      <c r="Z384" s="3"/>
      <c r="AA384" s="3"/>
      <c r="AB384" s="3"/>
    </row>
    <row r="385" spans="1:28" x14ac:dyDescent="0.2">
      <c r="A385" s="3">
        <v>10927</v>
      </c>
      <c r="B385" s="11" t="str">
        <f>VLOOKUP(A385,'QAQC ID Reference Page'!A$2:G$10999,2,FALSE)</f>
        <v>OBS0821W1</v>
      </c>
      <c r="C385" s="30">
        <f>VLOOKUP(A385,'QAQC ID Reference Page'!A$2:G$10999,3,FALSE)</f>
        <v>44412</v>
      </c>
      <c r="D385" s="12">
        <f>VLOOKUP(A385,'QAQC ID Reference Page'!A$2:G$10999,4,FALSE)</f>
        <v>0.27638888888888891</v>
      </c>
      <c r="E385" s="3">
        <f>VLOOKUP(A385,'QAQC ID Reference Page'!A$2:G$10999,5,FALSE)</f>
        <v>1004</v>
      </c>
      <c r="F385" s="3" t="str">
        <f>VLOOKUP(A385,'QAQC ID Reference Page'!A$2:G$10999,6,FALSE)</f>
        <v>B7C</v>
      </c>
      <c r="G385" s="3" t="str">
        <f>VLOOKUP(A385,'QAQC ID Reference Page'!A$2:G$10999,7,FALSE)</f>
        <v>B</v>
      </c>
      <c r="H385" s="3"/>
      <c r="I385" s="55">
        <v>0.1</v>
      </c>
      <c r="J385" s="3"/>
      <c r="K385" s="3"/>
      <c r="L385" s="3"/>
      <c r="M385" s="3"/>
      <c r="N385" s="53">
        <f t="shared" si="2"/>
        <v>0</v>
      </c>
      <c r="O385" s="3"/>
      <c r="P385" s="3"/>
      <c r="Q385" s="3"/>
      <c r="R385" s="53">
        <f t="shared" si="3"/>
        <v>0</v>
      </c>
      <c r="S385" s="3"/>
      <c r="T385" s="3"/>
      <c r="U385" s="3"/>
      <c r="V385" s="3"/>
      <c r="W385" s="3"/>
      <c r="X385" s="3"/>
      <c r="Y385" s="3"/>
      <c r="Z385" s="3"/>
      <c r="AA385" s="3"/>
      <c r="AB385" s="3"/>
    </row>
    <row r="386" spans="1:28" x14ac:dyDescent="0.2">
      <c r="A386" s="3">
        <v>10928</v>
      </c>
      <c r="B386" s="11" t="str">
        <f>VLOOKUP(A386,'QAQC ID Reference Page'!A$2:G$10999,2,FALSE)</f>
        <v>OBS0821W1</v>
      </c>
      <c r="C386" s="30">
        <f>VLOOKUP(A386,'QAQC ID Reference Page'!A$2:G$10999,3,FALSE)</f>
        <v>44412</v>
      </c>
      <c r="D386" s="12">
        <f>VLOOKUP(A386,'QAQC ID Reference Page'!A$2:G$10999,4,FALSE)</f>
        <v>0.45833333333333331</v>
      </c>
      <c r="E386" s="3">
        <f>VLOOKUP(A386,'QAQC ID Reference Page'!A$2:G$10999,5,FALSE)</f>
        <v>1023</v>
      </c>
      <c r="F386" s="3" t="str">
        <f>VLOOKUP(A386,'QAQC ID Reference Page'!A$2:G$10999,6,FALSE)</f>
        <v>WFR</v>
      </c>
      <c r="G386" s="3" t="str">
        <f>VLOOKUP(A386,'QAQC ID Reference Page'!A$2:G$10999,7,FALSE)</f>
        <v>S</v>
      </c>
      <c r="H386" s="3"/>
      <c r="I386" s="55">
        <v>0.1</v>
      </c>
      <c r="J386" s="3"/>
      <c r="K386" s="3"/>
      <c r="L386" s="3"/>
      <c r="M386" s="3"/>
      <c r="N386" s="53">
        <f t="shared" si="2"/>
        <v>0</v>
      </c>
      <c r="O386" s="3"/>
      <c r="P386" s="3"/>
      <c r="Q386" s="3"/>
      <c r="R386" s="53">
        <f t="shared" si="3"/>
        <v>0</v>
      </c>
      <c r="S386" s="3"/>
      <c r="T386" s="3"/>
      <c r="U386" s="3"/>
      <c r="V386" s="3"/>
      <c r="W386" s="3"/>
      <c r="X386" s="3"/>
      <c r="Y386" s="3"/>
      <c r="Z386" s="3"/>
      <c r="AA386" s="3"/>
      <c r="AB386" s="3"/>
    </row>
    <row r="387" spans="1:28" x14ac:dyDescent="0.2">
      <c r="A387" s="3">
        <v>10929</v>
      </c>
      <c r="B387" s="11" t="str">
        <f>VLOOKUP(A387,'QAQC ID Reference Page'!A$2:G$10999,2,FALSE)</f>
        <v>OBS0821W1</v>
      </c>
      <c r="C387" s="30">
        <f>VLOOKUP(A387,'QAQC ID Reference Page'!A$2:G$10999,3,FALSE)</f>
        <v>44412</v>
      </c>
      <c r="D387" s="12">
        <f>VLOOKUP(A387,'QAQC ID Reference Page'!A$2:G$10999,4,FALSE)</f>
        <v>0.51875000000000004</v>
      </c>
      <c r="E387" s="3">
        <f>VLOOKUP(A387,'QAQC ID Reference Page'!A$2:G$10999,5,FALSE)</f>
        <v>1044</v>
      </c>
      <c r="F387" s="3" t="str">
        <f>VLOOKUP(A387,'QAQC ID Reference Page'!A$2:G$10999,6,FALSE)</f>
        <v>B1</v>
      </c>
      <c r="G387" s="3" t="str">
        <f>VLOOKUP(A387,'QAQC ID Reference Page'!A$2:G$10999,7,FALSE)</f>
        <v>B</v>
      </c>
      <c r="H387" s="3"/>
      <c r="I387" s="55">
        <v>0.1</v>
      </c>
      <c r="J387" s="3"/>
      <c r="K387" s="3"/>
      <c r="L387" s="3"/>
      <c r="M387" s="3"/>
      <c r="N387" s="53">
        <f t="shared" si="2"/>
        <v>0</v>
      </c>
      <c r="O387" s="3"/>
      <c r="P387" s="3"/>
      <c r="Q387" s="3"/>
      <c r="R387" s="53">
        <f t="shared" si="3"/>
        <v>0</v>
      </c>
      <c r="S387" s="3"/>
      <c r="T387" s="3"/>
      <c r="U387" s="3"/>
      <c r="V387" s="3"/>
      <c r="W387" s="3"/>
      <c r="X387" s="3"/>
      <c r="Y387" s="3"/>
      <c r="Z387" s="3"/>
      <c r="AA387" s="3"/>
      <c r="AB387" s="3"/>
    </row>
    <row r="388" spans="1:28" x14ac:dyDescent="0.2">
      <c r="A388" s="3">
        <v>10930</v>
      </c>
      <c r="B388" s="11" t="str">
        <f>VLOOKUP(A388,'QAQC ID Reference Page'!A$2:G$10999,2,FALSE)</f>
        <v>OBS0821W1</v>
      </c>
      <c r="C388" s="30">
        <f>VLOOKUP(A388,'QAQC ID Reference Page'!A$2:G$10999,3,FALSE)</f>
        <v>44412</v>
      </c>
      <c r="D388" s="12">
        <f>VLOOKUP(A388,'QAQC ID Reference Page'!A$2:G$10999,4,FALSE)</f>
        <v>0.44374999999999998</v>
      </c>
      <c r="E388" s="3">
        <f>VLOOKUP(A388,'QAQC ID Reference Page'!A$2:G$10999,5,FALSE)</f>
        <v>1006</v>
      </c>
      <c r="F388" s="3" t="str">
        <f>VLOOKUP(A388,'QAQC ID Reference Page'!A$2:G$10999,6,FALSE)</f>
        <v>C4</v>
      </c>
      <c r="G388" s="3" t="str">
        <f>VLOOKUP(A388,'QAQC ID Reference Page'!A$2:G$10999,7,FALSE)</f>
        <v>S</v>
      </c>
      <c r="H388" s="3"/>
      <c r="I388" s="55">
        <v>0.1</v>
      </c>
      <c r="J388" s="3"/>
      <c r="K388" s="3"/>
      <c r="L388" s="3"/>
      <c r="M388" s="3"/>
      <c r="N388" s="53">
        <f t="shared" si="2"/>
        <v>0</v>
      </c>
      <c r="O388" s="3"/>
      <c r="P388" s="3"/>
      <c r="Q388" s="3"/>
      <c r="R388" s="53">
        <f t="shared" si="3"/>
        <v>0</v>
      </c>
      <c r="S388" s="3"/>
      <c r="T388" s="3"/>
      <c r="U388" s="3"/>
      <c r="V388" s="3"/>
      <c r="W388" s="3"/>
      <c r="X388" s="3"/>
      <c r="Y388" s="3"/>
      <c r="Z388" s="3"/>
      <c r="AA388" s="3"/>
      <c r="AB388" s="3"/>
    </row>
    <row r="389" spans="1:28" x14ac:dyDescent="0.2">
      <c r="A389" s="3">
        <v>10931</v>
      </c>
      <c r="B389" s="11" t="str">
        <f>VLOOKUP(A389,'QAQC ID Reference Page'!A$2:G$10999,2,FALSE)</f>
        <v>OBS0821W1</v>
      </c>
      <c r="C389" s="30">
        <f>VLOOKUP(A389,'QAQC ID Reference Page'!A$2:G$10999,3,FALSE)</f>
        <v>44412</v>
      </c>
      <c r="D389" s="12">
        <f>VLOOKUP(A389,'QAQC ID Reference Page'!A$2:G$10999,4,FALSE)</f>
        <v>0.47291666666666665</v>
      </c>
      <c r="E389" s="3">
        <f>VLOOKUP(A389,'QAQC ID Reference Page'!A$2:G$10999,5,FALSE)</f>
        <v>1022</v>
      </c>
      <c r="F389" s="3" t="str">
        <f>VLOOKUP(A389,'QAQC ID Reference Page'!A$2:G$10999,6,FALSE)</f>
        <v>BLB</v>
      </c>
      <c r="G389" s="3" t="str">
        <f>VLOOKUP(A389,'QAQC ID Reference Page'!A$2:G$10999,7,FALSE)</f>
        <v>S</v>
      </c>
      <c r="H389" s="3"/>
      <c r="I389" s="55">
        <v>0.1</v>
      </c>
      <c r="J389" s="3"/>
      <c r="K389" s="3"/>
      <c r="L389" s="3"/>
      <c r="M389" s="3"/>
      <c r="N389" s="53">
        <f t="shared" si="2"/>
        <v>0</v>
      </c>
      <c r="O389" s="3"/>
      <c r="P389" s="3"/>
      <c r="Q389" s="3"/>
      <c r="R389" s="53">
        <f t="shared" si="3"/>
        <v>0</v>
      </c>
      <c r="S389" s="3"/>
      <c r="T389" s="3"/>
      <c r="U389" s="3"/>
      <c r="V389" s="3"/>
      <c r="W389" s="3"/>
      <c r="X389" s="3"/>
      <c r="Y389" s="3"/>
      <c r="Z389" s="3"/>
      <c r="AA389" s="3"/>
      <c r="AB389" s="3"/>
    </row>
    <row r="390" spans="1:28" x14ac:dyDescent="0.2">
      <c r="A390" s="3">
        <v>10932</v>
      </c>
      <c r="B390" s="11" t="str">
        <f>VLOOKUP(A390,'QAQC ID Reference Page'!A$2:G$10999,2,FALSE)</f>
        <v>OBS0821W1</v>
      </c>
      <c r="C390" s="30">
        <f>VLOOKUP(A390,'QAQC ID Reference Page'!A$2:G$10999,3,FALSE)</f>
        <v>44412</v>
      </c>
      <c r="D390" s="12">
        <f>VLOOKUP(A390,'QAQC ID Reference Page'!A$2:G$10999,4,FALSE)</f>
        <v>0.50694444444444442</v>
      </c>
      <c r="E390" s="3">
        <f>VLOOKUP(A390,'QAQC ID Reference Page'!A$2:G$10999,5,FALSE)</f>
        <v>1021</v>
      </c>
      <c r="F390" s="3" t="str">
        <f>VLOOKUP(A390,'QAQC ID Reference Page'!A$2:G$10999,6,FALSE)</f>
        <v>C1</v>
      </c>
      <c r="G390" s="3" t="str">
        <f>VLOOKUP(A390,'QAQC ID Reference Page'!A$2:G$10999,7,FALSE)</f>
        <v>S</v>
      </c>
      <c r="H390" s="3"/>
      <c r="I390" s="55">
        <v>0.1</v>
      </c>
      <c r="J390" s="3"/>
      <c r="K390" s="3"/>
      <c r="L390" s="3"/>
      <c r="M390" s="3"/>
      <c r="N390" s="53">
        <f t="shared" si="2"/>
        <v>0</v>
      </c>
      <c r="O390" s="3"/>
      <c r="P390" s="3"/>
      <c r="Q390" s="3"/>
      <c r="R390" s="53">
        <f t="shared" si="3"/>
        <v>0</v>
      </c>
      <c r="S390" s="3"/>
      <c r="T390" s="3"/>
      <c r="U390" s="3"/>
      <c r="V390" s="3"/>
      <c r="W390" s="3"/>
      <c r="X390" s="3"/>
      <c r="Y390" s="3"/>
      <c r="Z390" s="3"/>
      <c r="AA390" s="3"/>
      <c r="AB390" s="3"/>
    </row>
    <row r="391" spans="1:28" x14ac:dyDescent="0.2">
      <c r="A391" s="3">
        <v>10933</v>
      </c>
      <c r="B391" s="11" t="str">
        <f>VLOOKUP(A391,'QAQC ID Reference Page'!A$2:G$10999,2,FALSE)</f>
        <v>OBS0821W1</v>
      </c>
      <c r="C391" s="30">
        <f>VLOOKUP(A391,'QAQC ID Reference Page'!A$2:G$10999,3,FALSE)</f>
        <v>44412</v>
      </c>
      <c r="D391" s="12">
        <f>VLOOKUP(A391,'QAQC ID Reference Page'!A$2:G$10999,4,FALSE)</f>
        <v>0.50694444444444442</v>
      </c>
      <c r="E391" s="3">
        <f>VLOOKUP(A391,'QAQC ID Reference Page'!A$2:G$10999,5,FALSE)</f>
        <v>1025</v>
      </c>
      <c r="F391" s="3" t="str">
        <f>VLOOKUP(A391,'QAQC ID Reference Page'!A$2:G$10999,6,FALSE)</f>
        <v>C1</v>
      </c>
      <c r="G391" s="3" t="str">
        <f>VLOOKUP(A391,'QAQC ID Reference Page'!A$2:G$10999,7,FALSE)</f>
        <v>B</v>
      </c>
      <c r="H391" s="3"/>
      <c r="I391" s="55">
        <v>0.1</v>
      </c>
      <c r="J391" s="3"/>
      <c r="K391" s="3"/>
      <c r="L391" s="3"/>
      <c r="M391" s="3"/>
      <c r="N391" s="53">
        <f t="shared" si="2"/>
        <v>0</v>
      </c>
      <c r="O391" s="3"/>
      <c r="P391" s="3"/>
      <c r="Q391" s="3"/>
      <c r="R391" s="53">
        <f t="shared" si="3"/>
        <v>0</v>
      </c>
      <c r="S391" s="3"/>
      <c r="T391" s="3"/>
      <c r="U391" s="3"/>
      <c r="V391" s="3"/>
      <c r="W391" s="3"/>
      <c r="X391" s="3"/>
      <c r="Y391" s="3"/>
      <c r="Z391" s="3"/>
      <c r="AA391" s="3"/>
      <c r="AB391" s="3"/>
    </row>
    <row r="392" spans="1:28" x14ac:dyDescent="0.2">
      <c r="A392" s="3">
        <v>10934</v>
      </c>
      <c r="B392" s="11" t="str">
        <f>VLOOKUP(A392,'QAQC ID Reference Page'!A$2:G$10999,2,FALSE)</f>
        <v>OBS0821W1</v>
      </c>
      <c r="C392" s="30">
        <f>VLOOKUP(A392,'QAQC ID Reference Page'!A$2:G$10999,3,FALSE)</f>
        <v>44412</v>
      </c>
      <c r="D392" s="12">
        <f>VLOOKUP(A392,'QAQC ID Reference Page'!A$2:G$10999,4,FALSE)</f>
        <v>0.43402777777777779</v>
      </c>
      <c r="E392" s="3">
        <f>VLOOKUP(A392,'QAQC ID Reference Page'!A$2:G$10999,5,FALSE)</f>
        <v>1035</v>
      </c>
      <c r="F392" s="3" t="str">
        <f>VLOOKUP(A392,'QAQC ID Reference Page'!A$2:G$10999,6,FALSE)</f>
        <v>C5-1</v>
      </c>
      <c r="G392" s="3" t="str">
        <f>VLOOKUP(A392,'QAQC ID Reference Page'!A$2:G$10999,7,FALSE)</f>
        <v>S</v>
      </c>
      <c r="H392" s="3"/>
      <c r="I392" s="55">
        <v>0.1</v>
      </c>
      <c r="J392" s="3"/>
      <c r="K392" s="3"/>
      <c r="L392" s="3"/>
      <c r="M392" s="3"/>
      <c r="N392" s="53">
        <f t="shared" si="2"/>
        <v>0</v>
      </c>
      <c r="O392" s="3"/>
      <c r="P392" s="3"/>
      <c r="Q392" s="3"/>
      <c r="R392" s="53">
        <f t="shared" si="3"/>
        <v>0</v>
      </c>
      <c r="S392" s="3"/>
      <c r="T392" s="3"/>
      <c r="U392" s="3"/>
      <c r="V392" s="3"/>
      <c r="W392" s="3"/>
      <c r="X392" s="3"/>
      <c r="Y392" s="3"/>
      <c r="Z392" s="3"/>
      <c r="AA392" s="3"/>
      <c r="AB392" s="3"/>
    </row>
    <row r="393" spans="1:28" x14ac:dyDescent="0.2">
      <c r="A393" s="3">
        <v>10935</v>
      </c>
      <c r="B393" s="11" t="str">
        <f>VLOOKUP(A393,'QAQC ID Reference Page'!A$2:G$10999,2,FALSE)</f>
        <v>OBS0821W1</v>
      </c>
      <c r="C393" s="30">
        <f>VLOOKUP(A393,'QAQC ID Reference Page'!A$2:G$10999,3,FALSE)</f>
        <v>44412</v>
      </c>
      <c r="D393" s="12">
        <f>VLOOKUP(A393,'QAQC ID Reference Page'!A$2:G$10999,4,FALSE)</f>
        <v>0.40347222222222223</v>
      </c>
      <c r="E393" s="3">
        <f>VLOOKUP(A393,'QAQC ID Reference Page'!A$2:G$10999,5,FALSE)</f>
        <v>1019</v>
      </c>
      <c r="F393" s="3" t="str">
        <f>VLOOKUP(A393,'QAQC ID Reference Page'!A$2:G$10999,6,FALSE)</f>
        <v>C7C</v>
      </c>
      <c r="G393" s="3" t="str">
        <f>VLOOKUP(A393,'QAQC ID Reference Page'!A$2:G$10999,7,FALSE)</f>
        <v>B</v>
      </c>
      <c r="H393" s="3"/>
      <c r="I393" s="55">
        <v>0.1</v>
      </c>
      <c r="J393" s="3"/>
      <c r="K393" s="3"/>
      <c r="L393" s="3"/>
      <c r="M393" s="3"/>
      <c r="N393" s="53">
        <f t="shared" si="2"/>
        <v>0</v>
      </c>
      <c r="O393" s="3"/>
      <c r="P393" s="3"/>
      <c r="Q393" s="3"/>
      <c r="R393" s="53">
        <f t="shared" si="3"/>
        <v>0</v>
      </c>
      <c r="S393" s="3"/>
      <c r="T393" s="3"/>
      <c r="U393" s="3"/>
      <c r="V393" s="3"/>
      <c r="W393" s="3"/>
      <c r="X393" s="3"/>
      <c r="Y393" s="3"/>
      <c r="Z393" s="3"/>
      <c r="AA393" s="3"/>
      <c r="AB393" s="3"/>
    </row>
    <row r="394" spans="1:28" x14ac:dyDescent="0.2">
      <c r="A394" s="10">
        <v>10936</v>
      </c>
      <c r="B394" s="11" t="str">
        <f>VLOOKUP(A394,'QAQC ID Reference Page'!A$2:G$10999,2,FALSE)</f>
        <v>OBS0821W1</v>
      </c>
      <c r="C394" s="30">
        <f>VLOOKUP(A394,'QAQC ID Reference Page'!A$2:G$10999,3,FALSE)</f>
        <v>44412</v>
      </c>
      <c r="D394" s="12">
        <f>VLOOKUP(A394,'QAQC ID Reference Page'!A$2:G$10999,4,FALSE)</f>
        <v>0.32430555555555557</v>
      </c>
      <c r="E394" s="3">
        <f>VLOOKUP(A394,'QAQC ID Reference Page'!A$2:G$10999,5,FALSE)</f>
        <v>1037</v>
      </c>
      <c r="F394" s="3" t="str">
        <f>VLOOKUP(A394,'QAQC ID Reference Page'!A$2:G$10999,6,FALSE)</f>
        <v>BSR</v>
      </c>
      <c r="G394" s="3" t="str">
        <f>VLOOKUP(A394,'QAQC ID Reference Page'!A$2:G$10999,7,FALSE)</f>
        <v>S</v>
      </c>
      <c r="H394" s="3"/>
      <c r="I394" s="55">
        <v>0.1</v>
      </c>
      <c r="J394" s="3"/>
      <c r="K394" s="3"/>
      <c r="L394" s="3"/>
      <c r="M394" s="3"/>
      <c r="N394" s="53">
        <f t="shared" si="2"/>
        <v>0</v>
      </c>
      <c r="O394" s="3"/>
      <c r="P394" s="3"/>
      <c r="Q394" s="3"/>
      <c r="R394" s="53">
        <f t="shared" si="3"/>
        <v>0</v>
      </c>
      <c r="S394" s="3"/>
      <c r="T394" s="3"/>
      <c r="U394" s="3"/>
      <c r="V394" s="3"/>
      <c r="W394" s="3"/>
      <c r="X394" s="3"/>
      <c r="Y394" s="3"/>
      <c r="Z394" s="3"/>
      <c r="AA394" s="3"/>
      <c r="AB394" s="3"/>
    </row>
    <row r="395" spans="1:28" x14ac:dyDescent="0.2">
      <c r="A395" s="3">
        <v>10937</v>
      </c>
      <c r="B395" s="11" t="str">
        <f>VLOOKUP(A395,'QAQC ID Reference Page'!A$2:G$10999,2,FALSE)</f>
        <v>OBS0821W1</v>
      </c>
      <c r="C395" s="30">
        <f>VLOOKUP(A395,'QAQC ID Reference Page'!A$2:G$10999,3,FALSE)</f>
        <v>44412</v>
      </c>
      <c r="D395" s="12">
        <f>VLOOKUP(A395,'QAQC ID Reference Page'!A$2:G$10999,4,FALSE)</f>
        <v>0.5444444444444444</v>
      </c>
      <c r="E395" s="3">
        <f>VLOOKUP(A395,'QAQC ID Reference Page'!A$2:G$10999,5,FALSE)</f>
        <v>1017</v>
      </c>
      <c r="F395" s="3" t="str">
        <f>VLOOKUP(A395,'QAQC ID Reference Page'!A$2:G$10999,6,FALSE)</f>
        <v>B3</v>
      </c>
      <c r="G395" s="3" t="str">
        <f>VLOOKUP(A395,'QAQC ID Reference Page'!A$2:G$10999,7,FALSE)</f>
        <v>S</v>
      </c>
      <c r="H395" s="3"/>
      <c r="I395" s="55">
        <v>0.1</v>
      </c>
      <c r="J395" s="3"/>
      <c r="K395" s="3"/>
      <c r="L395" s="3"/>
      <c r="M395" s="3"/>
      <c r="N395" s="53">
        <f t="shared" si="2"/>
        <v>0</v>
      </c>
      <c r="O395" s="3"/>
      <c r="P395" s="3"/>
      <c r="Q395" s="3"/>
      <c r="R395" s="53">
        <f t="shared" si="3"/>
        <v>0</v>
      </c>
      <c r="S395" s="3"/>
      <c r="T395" s="3"/>
      <c r="U395" s="3"/>
      <c r="V395" s="3"/>
      <c r="W395" s="3"/>
      <c r="X395" s="3"/>
      <c r="Y395" s="3"/>
      <c r="Z395" s="3"/>
      <c r="AA395" s="3"/>
      <c r="AB395" s="3"/>
    </row>
    <row r="396" spans="1:28" x14ac:dyDescent="0.2">
      <c r="A396" s="3">
        <v>10938</v>
      </c>
      <c r="B396" s="11" t="str">
        <f>VLOOKUP(A396,'QAQC ID Reference Page'!A$2:G$10999,2,FALSE)</f>
        <v>OBS0821W1</v>
      </c>
      <c r="C396" s="30">
        <f>VLOOKUP(A396,'QAQC ID Reference Page'!A$2:G$10999,3,FALSE)</f>
        <v>44412</v>
      </c>
      <c r="D396" s="12">
        <f>VLOOKUP(A396,'QAQC ID Reference Page'!A$2:G$10999,4,FALSE)</f>
        <v>0.27638888888888891</v>
      </c>
      <c r="E396" s="3">
        <f>VLOOKUP(A396,'QAQC ID Reference Page'!A$2:G$10999,5,FALSE)</f>
        <v>1020</v>
      </c>
      <c r="F396" s="3" t="str">
        <f>VLOOKUP(A396,'QAQC ID Reference Page'!A$2:G$10999,6,FALSE)</f>
        <v>B7C</v>
      </c>
      <c r="G396" s="3" t="str">
        <f>VLOOKUP(A396,'QAQC ID Reference Page'!A$2:G$10999,7,FALSE)</f>
        <v>S</v>
      </c>
      <c r="H396" s="3"/>
      <c r="I396" s="55">
        <v>0.1</v>
      </c>
      <c r="J396" s="3"/>
      <c r="K396" s="3"/>
      <c r="L396" s="3"/>
      <c r="M396" s="3"/>
      <c r="N396" s="53">
        <f t="shared" si="2"/>
        <v>0</v>
      </c>
      <c r="O396" s="3"/>
      <c r="P396" s="3"/>
      <c r="Q396" s="3"/>
      <c r="R396" s="53">
        <f t="shared" si="3"/>
        <v>0</v>
      </c>
      <c r="S396" s="3"/>
      <c r="T396" s="3"/>
      <c r="U396" s="3"/>
      <c r="V396" s="3"/>
      <c r="W396" s="3"/>
      <c r="X396" s="3"/>
      <c r="Y396" s="3"/>
      <c r="Z396" s="3"/>
      <c r="AA396" s="3"/>
      <c r="AB396" s="3"/>
    </row>
    <row r="397" spans="1:28" x14ac:dyDescent="0.2">
      <c r="A397" s="3">
        <v>10939</v>
      </c>
      <c r="B397" s="11" t="str">
        <f>VLOOKUP(A397,'QAQC ID Reference Page'!A$2:G$10999,2,FALSE)</f>
        <v>OBS0821W1</v>
      </c>
      <c r="C397" s="30">
        <f>VLOOKUP(A397,'QAQC ID Reference Page'!A$2:G$10999,3,FALSE)</f>
        <v>44412</v>
      </c>
      <c r="D397" s="12">
        <f>VLOOKUP(A397,'QAQC ID Reference Page'!A$2:G$10999,4,FALSE)</f>
        <v>0.30833333333333335</v>
      </c>
      <c r="E397" s="3">
        <f>VLOOKUP(A397,'QAQC ID Reference Page'!A$2:G$10999,5,FALSE)</f>
        <v>1002</v>
      </c>
      <c r="F397" s="3" t="str">
        <f>VLOOKUP(A397,'QAQC ID Reference Page'!A$2:G$10999,6,FALSE)</f>
        <v>B11</v>
      </c>
      <c r="G397" s="3" t="str">
        <f>VLOOKUP(A397,'QAQC ID Reference Page'!A$2:G$10999,7,FALSE)</f>
        <v>S</v>
      </c>
      <c r="H397" s="3"/>
      <c r="I397" s="55">
        <v>0.1</v>
      </c>
      <c r="J397" s="3"/>
      <c r="K397" s="3"/>
      <c r="L397" s="3"/>
      <c r="M397" s="3"/>
      <c r="N397" s="53">
        <f t="shared" si="2"/>
        <v>0</v>
      </c>
      <c r="O397" s="3"/>
      <c r="P397" s="3"/>
      <c r="Q397" s="3"/>
      <c r="R397" s="53">
        <f t="shared" si="3"/>
        <v>0</v>
      </c>
      <c r="S397" s="3"/>
      <c r="T397" s="3"/>
      <c r="U397" s="3"/>
      <c r="V397" s="3"/>
      <c r="W397" s="3"/>
      <c r="X397" s="3"/>
      <c r="Y397" s="3"/>
      <c r="Z397" s="3"/>
      <c r="AA397" s="3"/>
      <c r="AB397" s="3"/>
    </row>
    <row r="398" spans="1:28" x14ac:dyDescent="0.2">
      <c r="A398" s="3">
        <v>10940</v>
      </c>
      <c r="B398" s="11" t="str">
        <f>VLOOKUP(A398,'QAQC ID Reference Page'!A$2:G$10999,2,FALSE)</f>
        <v>OBS0821W1</v>
      </c>
      <c r="C398" s="30">
        <f>VLOOKUP(A398,'QAQC ID Reference Page'!A$2:G$10999,3,FALSE)</f>
        <v>44412</v>
      </c>
      <c r="D398" s="12">
        <f>VLOOKUP(A398,'QAQC ID Reference Page'!A$2:G$10999,4,FALSE)</f>
        <v>0.37083333333333335</v>
      </c>
      <c r="E398" s="3">
        <f>VLOOKUP(A398,'QAQC ID Reference Page'!A$2:G$10999,5,FALSE)</f>
        <v>1009</v>
      </c>
      <c r="F398" s="3" t="str">
        <f>VLOOKUP(A398,'QAQC ID Reference Page'!A$2:G$10999,6,FALSE)</f>
        <v>C9</v>
      </c>
      <c r="G398" s="3" t="str">
        <f>VLOOKUP(A398,'QAQC ID Reference Page'!A$2:G$10999,7,FALSE)</f>
        <v>S</v>
      </c>
      <c r="H398" s="3"/>
      <c r="I398" s="55">
        <v>0.1</v>
      </c>
      <c r="J398" s="3"/>
      <c r="K398" s="3"/>
      <c r="L398" s="3"/>
      <c r="M398" s="3"/>
      <c r="N398" s="53">
        <f t="shared" si="2"/>
        <v>0</v>
      </c>
      <c r="O398" s="3"/>
      <c r="P398" s="3"/>
      <c r="Q398" s="3"/>
      <c r="R398" s="53">
        <f t="shared" si="3"/>
        <v>0</v>
      </c>
      <c r="S398" s="3"/>
      <c r="T398" s="3"/>
      <c r="U398" s="3"/>
      <c r="V398" s="3"/>
      <c r="W398" s="3"/>
      <c r="X398" s="3"/>
      <c r="Y398" s="3"/>
      <c r="Z398" s="3"/>
      <c r="AA398" s="3"/>
      <c r="AB398" s="3"/>
    </row>
    <row r="399" spans="1:28" x14ac:dyDescent="0.2">
      <c r="A399" s="3">
        <v>11001</v>
      </c>
      <c r="B399" s="11" t="str">
        <f>VLOOKUP(A399,'QAQC ID Reference Page'!A$2:G$10999,2,FALSE)</f>
        <v>OBS0821W2</v>
      </c>
      <c r="C399" s="30">
        <f>VLOOKUP(A399,'QAQC ID Reference Page'!A$2:G$10999,3,FALSE)</f>
        <v>44417</v>
      </c>
      <c r="D399" s="12">
        <f>VLOOKUP(A399,'QAQC ID Reference Page'!A$2:G$10999,4,FALSE)</f>
        <v>0.34513888888888888</v>
      </c>
      <c r="E399" s="3">
        <f>VLOOKUP(A399,'QAQC ID Reference Page'!A$2:G$10999,5,FALSE)</f>
        <v>1013</v>
      </c>
      <c r="F399" s="3" t="str">
        <f>VLOOKUP(A399,'QAQC ID Reference Page'!A$2:G$10999,6,FALSE)</f>
        <v>TR</v>
      </c>
      <c r="G399" s="3" t="str">
        <f>VLOOKUP(A399,'QAQC ID Reference Page'!A$2:G$10999,7,FALSE)</f>
        <v>S</v>
      </c>
      <c r="H399" s="3" t="s">
        <v>956</v>
      </c>
      <c r="I399" s="55">
        <v>0.1</v>
      </c>
      <c r="J399" s="3">
        <v>0</v>
      </c>
      <c r="K399" s="3">
        <v>52.19</v>
      </c>
      <c r="L399" s="3">
        <v>1.4999999999999999E-2</v>
      </c>
      <c r="M399" s="3">
        <v>11.1999</v>
      </c>
      <c r="N399" s="53">
        <f t="shared" si="2"/>
        <v>150</v>
      </c>
      <c r="O399" s="3">
        <v>1204.703</v>
      </c>
      <c r="P399" s="3">
        <v>0.12</v>
      </c>
      <c r="Q399" s="3">
        <v>88.8001</v>
      </c>
      <c r="R399" s="53">
        <f t="shared" si="3"/>
        <v>1200</v>
      </c>
      <c r="S399" s="3"/>
      <c r="T399" s="3"/>
      <c r="U399" s="3"/>
      <c r="V399" s="3"/>
      <c r="W399" s="3"/>
      <c r="X399" s="3"/>
      <c r="Y399" s="3"/>
      <c r="Z399" s="3"/>
      <c r="AA399" s="3"/>
      <c r="AB399" s="3"/>
    </row>
    <row r="400" spans="1:28" x14ac:dyDescent="0.2">
      <c r="A400" s="3">
        <v>11002</v>
      </c>
      <c r="B400" s="11" t="str">
        <f>VLOOKUP(A400,'QAQC ID Reference Page'!A$2:G$10999,2,FALSE)</f>
        <v>OBS0821W2</v>
      </c>
      <c r="C400" s="30">
        <f>VLOOKUP(A400,'QAQC ID Reference Page'!A$2:G$10999,3,FALSE)</f>
        <v>44417</v>
      </c>
      <c r="D400" s="12">
        <f>VLOOKUP(A400,'QAQC ID Reference Page'!A$2:G$10999,4,FALSE)</f>
        <v>0.52013888888888893</v>
      </c>
      <c r="E400" s="3">
        <f>VLOOKUP(A400,'QAQC ID Reference Page'!A$2:G$10999,5,FALSE)</f>
        <v>1020</v>
      </c>
      <c r="F400" s="3" t="str">
        <f>VLOOKUP(A400,'QAQC ID Reference Page'!A$2:G$10999,6,FALSE)</f>
        <v>E6</v>
      </c>
      <c r="G400" s="3" t="str">
        <f>VLOOKUP(A400,'QAQC ID Reference Page'!A$2:G$10999,7,FALSE)</f>
        <v>S</v>
      </c>
      <c r="H400" s="3" t="s">
        <v>957</v>
      </c>
      <c r="I400" s="55">
        <v>0.1</v>
      </c>
      <c r="J400" s="3">
        <v>0</v>
      </c>
      <c r="K400" s="3">
        <v>114.492</v>
      </c>
      <c r="L400" s="3">
        <v>3.1E-2</v>
      </c>
      <c r="M400" s="3">
        <v>12.332800000000001</v>
      </c>
      <c r="N400" s="53">
        <f t="shared" si="2"/>
        <v>310</v>
      </c>
      <c r="O400" s="3">
        <v>2259.6280000000002</v>
      </c>
      <c r="P400" s="3">
        <v>0.222</v>
      </c>
      <c r="Q400" s="3">
        <v>87.667199999999994</v>
      </c>
      <c r="R400" s="53">
        <f t="shared" si="3"/>
        <v>2219.9999999999995</v>
      </c>
      <c r="S400" s="3"/>
      <c r="T400" s="3"/>
      <c r="U400" s="3"/>
      <c r="V400" s="3"/>
      <c r="W400" s="3"/>
      <c r="X400" s="3"/>
      <c r="Y400" s="3"/>
      <c r="Z400" s="3"/>
      <c r="AA400" s="3"/>
      <c r="AB400" s="3"/>
    </row>
    <row r="401" spans="1:28" x14ac:dyDescent="0.2">
      <c r="A401" s="3">
        <v>11003</v>
      </c>
      <c r="B401" s="11" t="str">
        <f>VLOOKUP(A401,'QAQC ID Reference Page'!A$2:G$10999,2,FALSE)</f>
        <v>OBS0821W2</v>
      </c>
      <c r="C401" s="30">
        <f>VLOOKUP(A401,'QAQC ID Reference Page'!A$2:G$10999,3,FALSE)</f>
        <v>44417</v>
      </c>
      <c r="D401" s="12">
        <f>VLOOKUP(A401,'QAQC ID Reference Page'!A$2:G$10999,4,FALSE)</f>
        <v>0.49236111111111114</v>
      </c>
      <c r="E401" s="3">
        <f>VLOOKUP(A401,'QAQC ID Reference Page'!A$2:G$10999,5,FALSE)</f>
        <v>1030</v>
      </c>
      <c r="F401" s="3" t="str">
        <f>VLOOKUP(A401,'QAQC ID Reference Page'!A$2:G$10999,6,FALSE)</f>
        <v>E9</v>
      </c>
      <c r="G401" s="3" t="str">
        <f>VLOOKUP(A401,'QAQC ID Reference Page'!A$2:G$10999,7,FALSE)</f>
        <v>B</v>
      </c>
      <c r="H401" s="3" t="s">
        <v>958</v>
      </c>
      <c r="I401" s="55">
        <v>0.1</v>
      </c>
      <c r="J401" s="3">
        <v>0</v>
      </c>
      <c r="K401" s="3">
        <v>76.384</v>
      </c>
      <c r="L401" s="3">
        <v>2.1000000000000001E-2</v>
      </c>
      <c r="M401" s="3">
        <v>10.819100000000001</v>
      </c>
      <c r="N401" s="53">
        <f t="shared" si="2"/>
        <v>210</v>
      </c>
      <c r="O401" s="3">
        <v>1788.1120000000001</v>
      </c>
      <c r="P401" s="3">
        <v>0.17599999999999999</v>
      </c>
      <c r="Q401" s="3">
        <v>89.180899999999994</v>
      </c>
      <c r="R401" s="53">
        <f t="shared" si="3"/>
        <v>1759.9999999999998</v>
      </c>
      <c r="S401" s="3"/>
      <c r="T401" s="3"/>
      <c r="U401" s="3"/>
      <c r="V401" s="3"/>
      <c r="W401" s="3"/>
      <c r="X401" s="3"/>
      <c r="Y401" s="3"/>
      <c r="Z401" s="3"/>
      <c r="AA401" s="3"/>
      <c r="AB401" s="3"/>
    </row>
    <row r="402" spans="1:28" x14ac:dyDescent="0.2">
      <c r="A402" s="3">
        <v>11004</v>
      </c>
      <c r="B402" s="11" t="str">
        <f>VLOOKUP(A402,'QAQC ID Reference Page'!A$2:G$10999,2,FALSE)</f>
        <v>OBS0821W2</v>
      </c>
      <c r="C402" s="30">
        <f>VLOOKUP(A402,'QAQC ID Reference Page'!A$2:G$10999,3,FALSE)</f>
        <v>44417</v>
      </c>
      <c r="D402" s="12">
        <f>VLOOKUP(A402,'QAQC ID Reference Page'!A$2:G$10999,4,FALSE)</f>
        <v>0.40486111111111112</v>
      </c>
      <c r="E402" s="3">
        <f>VLOOKUP(A402,'QAQC ID Reference Page'!A$2:G$10999,5,FALSE)</f>
        <v>1024</v>
      </c>
      <c r="F402" s="3" t="str">
        <f>VLOOKUP(A402,'QAQC ID Reference Page'!A$2:G$10999,6,FALSE)</f>
        <v>I7C</v>
      </c>
      <c r="G402" s="3" t="str">
        <f>VLOOKUP(A402,'QAQC ID Reference Page'!A$2:G$10999,7,FALSE)</f>
        <v>S</v>
      </c>
      <c r="H402" s="3" t="s">
        <v>959</v>
      </c>
      <c r="I402" s="55">
        <v>0.1</v>
      </c>
      <c r="J402" s="3">
        <v>0</v>
      </c>
      <c r="K402" s="3">
        <v>61.43</v>
      </c>
      <c r="L402" s="3">
        <v>1.7000000000000001E-2</v>
      </c>
      <c r="M402" s="3">
        <v>10.101900000000001</v>
      </c>
      <c r="N402" s="53">
        <f t="shared" si="2"/>
        <v>170</v>
      </c>
      <c r="O402" s="3">
        <v>1577.3119999999999</v>
      </c>
      <c r="P402" s="3">
        <v>0.155</v>
      </c>
      <c r="Q402" s="3">
        <v>89.898099999999999</v>
      </c>
      <c r="R402" s="53">
        <f t="shared" si="3"/>
        <v>1549.9999999999998</v>
      </c>
      <c r="S402" s="3"/>
      <c r="T402" s="3"/>
      <c r="U402" s="3"/>
      <c r="V402" s="3"/>
      <c r="W402" s="3"/>
      <c r="X402" s="3"/>
      <c r="Y402" s="3"/>
      <c r="Z402" s="3"/>
      <c r="AA402" s="3"/>
      <c r="AB402" s="3"/>
    </row>
    <row r="403" spans="1:28" x14ac:dyDescent="0.2">
      <c r="A403" s="3">
        <v>11005</v>
      </c>
      <c r="B403" s="11" t="str">
        <f>VLOOKUP(A403,'QAQC ID Reference Page'!A$2:G$10999,2,FALSE)</f>
        <v>OBS0821W2</v>
      </c>
      <c r="C403" s="30">
        <f>VLOOKUP(A403,'QAQC ID Reference Page'!A$2:G$10999,3,FALSE)</f>
        <v>44417</v>
      </c>
      <c r="D403" s="12">
        <f>VLOOKUP(A403,'QAQC ID Reference Page'!A$2:G$10999,4,FALSE)</f>
        <v>0.35833333333333334</v>
      </c>
      <c r="E403" s="3">
        <f>VLOOKUP(A403,'QAQC ID Reference Page'!A$2:G$10999,5,FALSE)</f>
        <v>1008</v>
      </c>
      <c r="F403" s="3" t="str">
        <f>VLOOKUP(A403,'QAQC ID Reference Page'!A$2:G$10999,6,FALSE)</f>
        <v>TR-UP</v>
      </c>
      <c r="G403" s="3" t="str">
        <f>VLOOKUP(A403,'QAQC ID Reference Page'!A$2:G$10999,7,FALSE)</f>
        <v>S</v>
      </c>
      <c r="H403" s="3" t="s">
        <v>960</v>
      </c>
      <c r="I403" s="55">
        <v>0.1</v>
      </c>
      <c r="J403" s="3">
        <v>0</v>
      </c>
      <c r="K403" s="3">
        <v>92.397000000000006</v>
      </c>
      <c r="L403" s="3">
        <v>2.5000000000000001E-2</v>
      </c>
      <c r="M403" s="3">
        <v>13.49</v>
      </c>
      <c r="N403" s="53">
        <f t="shared" si="2"/>
        <v>250</v>
      </c>
      <c r="O403" s="3">
        <v>1658.712</v>
      </c>
      <c r="P403" s="3">
        <v>0.16300000000000001</v>
      </c>
      <c r="Q403" s="3">
        <v>86.51</v>
      </c>
      <c r="R403" s="53">
        <f t="shared" si="3"/>
        <v>1630</v>
      </c>
      <c r="S403" s="3"/>
      <c r="T403" s="3"/>
      <c r="U403" s="3"/>
      <c r="V403" s="3"/>
      <c r="W403" s="3"/>
      <c r="X403" s="3"/>
      <c r="Y403" s="3"/>
      <c r="Z403" s="3"/>
      <c r="AA403" s="3"/>
      <c r="AB403" s="3"/>
    </row>
    <row r="404" spans="1:28" x14ac:dyDescent="0.2">
      <c r="A404" s="3">
        <v>11006</v>
      </c>
      <c r="B404" s="11" t="str">
        <f>VLOOKUP(A404,'QAQC ID Reference Page'!A$2:G$10999,2,FALSE)</f>
        <v>OBS0821W2</v>
      </c>
      <c r="C404" s="30">
        <f>VLOOKUP(A404,'QAQC ID Reference Page'!A$2:G$10999,3,FALSE)</f>
        <v>44417</v>
      </c>
      <c r="D404" s="12">
        <f>VLOOKUP(A404,'QAQC ID Reference Page'!A$2:G$10999,4,FALSE)</f>
        <v>0.2986111111111111</v>
      </c>
      <c r="E404" s="3">
        <f>VLOOKUP(A404,'QAQC ID Reference Page'!A$2:G$10999,5,FALSE)</f>
        <v>1011</v>
      </c>
      <c r="F404" s="3" t="str">
        <f>VLOOKUP(A404,'QAQC ID Reference Page'!A$2:G$10999,6,FALSE)</f>
        <v>G6</v>
      </c>
      <c r="G404" s="3" t="str">
        <f>VLOOKUP(A404,'QAQC ID Reference Page'!A$2:G$10999,7,FALSE)</f>
        <v>S</v>
      </c>
      <c r="H404" s="3" t="s">
        <v>961</v>
      </c>
      <c r="I404" s="55">
        <v>0.1</v>
      </c>
      <c r="J404" s="3">
        <v>0</v>
      </c>
      <c r="K404" s="3">
        <v>68.275000000000006</v>
      </c>
      <c r="L404" s="3">
        <v>1.9E-2</v>
      </c>
      <c r="M404" s="3">
        <v>10.841100000000001</v>
      </c>
      <c r="N404" s="53">
        <f t="shared" si="2"/>
        <v>189.99999999999997</v>
      </c>
      <c r="O404" s="3">
        <v>1605.7639999999999</v>
      </c>
      <c r="P404" s="3">
        <v>0.158</v>
      </c>
      <c r="Q404" s="3">
        <v>89.158900000000003</v>
      </c>
      <c r="R404" s="53">
        <f t="shared" si="3"/>
        <v>1579.9999999999998</v>
      </c>
      <c r="S404" s="3"/>
      <c r="T404" s="3"/>
      <c r="U404" s="3"/>
      <c r="V404" s="3"/>
      <c r="W404" s="3"/>
      <c r="X404" s="3"/>
      <c r="Y404" s="3"/>
      <c r="Z404" s="3"/>
      <c r="AA404" s="3"/>
      <c r="AB404" s="3"/>
    </row>
    <row r="405" spans="1:28" x14ac:dyDescent="0.2">
      <c r="A405" s="3">
        <v>11007</v>
      </c>
      <c r="B405" s="11" t="str">
        <f>VLOOKUP(A405,'QAQC ID Reference Page'!A$2:G$10999,2,FALSE)</f>
        <v>OBS0821W2</v>
      </c>
      <c r="C405" s="30">
        <f>VLOOKUP(A405,'QAQC ID Reference Page'!A$2:G$10999,3,FALSE)</f>
        <v>44417</v>
      </c>
      <c r="D405" s="12">
        <f>VLOOKUP(A405,'QAQC ID Reference Page'!A$2:G$10999,4,FALSE)</f>
        <v>0.28680555555555554</v>
      </c>
      <c r="E405" s="3">
        <f>VLOOKUP(A405,'QAQC ID Reference Page'!A$2:G$10999,5,FALSE)</f>
        <v>1005</v>
      </c>
      <c r="F405" s="3" t="str">
        <f>VLOOKUP(A405,'QAQC ID Reference Page'!A$2:G$10999,6,FALSE)</f>
        <v>EFR</v>
      </c>
      <c r="G405" s="3" t="str">
        <f>VLOOKUP(A405,'QAQC ID Reference Page'!A$2:G$10999,7,FALSE)</f>
        <v>S</v>
      </c>
      <c r="H405" s="3" t="s">
        <v>962</v>
      </c>
      <c r="I405" s="55">
        <v>0.1</v>
      </c>
      <c r="J405" s="3">
        <v>0</v>
      </c>
      <c r="K405" s="3">
        <v>96.063999999999993</v>
      </c>
      <c r="L405" s="3">
        <v>2.5999999999999999E-2</v>
      </c>
      <c r="M405" s="3">
        <v>13.169</v>
      </c>
      <c r="N405" s="53">
        <f t="shared" si="2"/>
        <v>259.99999999999994</v>
      </c>
      <c r="O405" s="3">
        <v>1770.8869999999999</v>
      </c>
      <c r="P405" s="3">
        <v>0.17399999999999999</v>
      </c>
      <c r="Q405" s="3">
        <v>86.831000000000003</v>
      </c>
      <c r="R405" s="53">
        <f t="shared" si="3"/>
        <v>1739.9999999999998</v>
      </c>
      <c r="S405" s="3"/>
      <c r="T405" s="3"/>
      <c r="U405" s="3"/>
      <c r="V405" s="3"/>
      <c r="W405" s="3"/>
      <c r="X405" s="3"/>
      <c r="Y405" s="3"/>
      <c r="Z405" s="3"/>
      <c r="AA405" s="3"/>
      <c r="AB405" s="3"/>
    </row>
    <row r="406" spans="1:28" x14ac:dyDescent="0.2">
      <c r="A406" s="3">
        <v>11008</v>
      </c>
      <c r="B406" s="11" t="str">
        <f>VLOOKUP(A406,'QAQC ID Reference Page'!A$2:G$10999,2,FALSE)</f>
        <v>OBS0821W2</v>
      </c>
      <c r="C406" s="30">
        <f>VLOOKUP(A406,'QAQC ID Reference Page'!A$2:G$10999,3,FALSE)</f>
        <v>44417</v>
      </c>
      <c r="D406" s="12">
        <f>VLOOKUP(A406,'QAQC ID Reference Page'!A$2:G$10999,4,FALSE)</f>
        <v>0.45</v>
      </c>
      <c r="E406" s="3">
        <f>VLOOKUP(A406,'QAQC ID Reference Page'!A$2:G$10999,5,FALSE)</f>
        <v>1040</v>
      </c>
      <c r="F406" s="3" t="str">
        <f>VLOOKUP(A406,'QAQC ID Reference Page'!A$2:G$10999,6,FALSE)</f>
        <v>G7C</v>
      </c>
      <c r="G406" s="3" t="str">
        <f>VLOOKUP(A406,'QAQC ID Reference Page'!A$2:G$10999,7,FALSE)</f>
        <v>B</v>
      </c>
      <c r="H406" s="3" t="s">
        <v>963</v>
      </c>
      <c r="I406" s="55">
        <v>0.1</v>
      </c>
      <c r="J406" s="3">
        <v>0</v>
      </c>
      <c r="K406" s="3">
        <v>62.100999999999999</v>
      </c>
      <c r="L406" s="3">
        <v>1.7999999999999999E-2</v>
      </c>
      <c r="M406" s="3">
        <v>10.8756</v>
      </c>
      <c r="N406" s="53">
        <f t="shared" si="2"/>
        <v>179.99999999999997</v>
      </c>
      <c r="O406" s="3">
        <v>1464.4559999999999</v>
      </c>
      <c r="P406" s="3">
        <v>0.14499999999999999</v>
      </c>
      <c r="Q406" s="3">
        <v>89.124399999999994</v>
      </c>
      <c r="R406" s="53">
        <f t="shared" si="3"/>
        <v>1449.9999999999998</v>
      </c>
      <c r="S406" s="3"/>
      <c r="T406" s="3"/>
      <c r="U406" s="3"/>
      <c r="V406" s="3"/>
      <c r="W406" s="3"/>
      <c r="X406" s="3"/>
      <c r="Y406" s="3"/>
      <c r="Z406" s="3"/>
      <c r="AA406" s="3"/>
      <c r="AB406" s="3"/>
    </row>
    <row r="407" spans="1:28" x14ac:dyDescent="0.2">
      <c r="A407" s="3">
        <v>11009</v>
      </c>
      <c r="B407" s="11" t="str">
        <f>VLOOKUP(A407,'QAQC ID Reference Page'!A$2:G$10999,2,FALSE)</f>
        <v>OBS0821W2</v>
      </c>
      <c r="C407" s="30">
        <f>VLOOKUP(A407,'QAQC ID Reference Page'!A$2:G$10999,3,FALSE)</f>
        <v>44417</v>
      </c>
      <c r="D407" s="12">
        <f>VLOOKUP(A407,'QAQC ID Reference Page'!A$2:G$10999,4,FALSE)</f>
        <v>0.3347222222222222</v>
      </c>
      <c r="E407" s="3">
        <f>VLOOKUP(A407,'QAQC ID Reference Page'!A$2:G$10999,5,FALSE)</f>
        <v>1034</v>
      </c>
      <c r="F407" s="3" t="str">
        <f>VLOOKUP(A407,'QAQC ID Reference Page'!A$2:G$10999,6,FALSE)</f>
        <v>MR</v>
      </c>
      <c r="G407" s="3" t="str">
        <f>VLOOKUP(A407,'QAQC ID Reference Page'!A$2:G$10999,7,FALSE)</f>
        <v>B</v>
      </c>
      <c r="H407" s="3" t="s">
        <v>964</v>
      </c>
      <c r="I407" s="55">
        <v>0.1</v>
      </c>
      <c r="J407" s="3">
        <v>0</v>
      </c>
      <c r="K407" s="3">
        <v>55.756</v>
      </c>
      <c r="L407" s="3">
        <v>1.6E-2</v>
      </c>
      <c r="M407" s="3">
        <v>9.3158999999999992</v>
      </c>
      <c r="N407" s="53">
        <f t="shared" si="2"/>
        <v>160</v>
      </c>
      <c r="O407" s="3">
        <v>1580.6659999999999</v>
      </c>
      <c r="P407" s="3">
        <v>0.156</v>
      </c>
      <c r="Q407" s="3">
        <v>90.684100000000001</v>
      </c>
      <c r="R407" s="53">
        <f t="shared" si="3"/>
        <v>1559.9999999999998</v>
      </c>
      <c r="S407" s="3"/>
      <c r="T407" s="3"/>
      <c r="U407" s="3"/>
      <c r="V407" s="3"/>
      <c r="W407" s="3"/>
      <c r="X407" s="3"/>
      <c r="Y407" s="3"/>
      <c r="Z407" s="3"/>
      <c r="AA407" s="3"/>
      <c r="AB407" s="3"/>
    </row>
    <row r="408" spans="1:28" x14ac:dyDescent="0.2">
      <c r="A408" s="3">
        <v>11010</v>
      </c>
      <c r="B408" s="11" t="str">
        <f>VLOOKUP(A408,'QAQC ID Reference Page'!A$2:G$10999,2,FALSE)</f>
        <v>OBS0821W2</v>
      </c>
      <c r="C408" s="30">
        <f>VLOOKUP(A408,'QAQC ID Reference Page'!A$2:G$10999,3,FALSE)</f>
        <v>44417</v>
      </c>
      <c r="D408" s="12">
        <f>VLOOKUP(A408,'QAQC ID Reference Page'!A$2:G$10999,4,FALSE)</f>
        <v>0.37847222222222221</v>
      </c>
      <c r="E408" s="3">
        <f>VLOOKUP(A408,'QAQC ID Reference Page'!A$2:G$10999,5,FALSE)</f>
        <v>1039</v>
      </c>
      <c r="F408" s="3" t="str">
        <f>VLOOKUP(A408,'QAQC ID Reference Page'!A$2:G$10999,6,FALSE)</f>
        <v>BR</v>
      </c>
      <c r="G408" s="3" t="str">
        <f>VLOOKUP(A408,'QAQC ID Reference Page'!A$2:G$10999,7,FALSE)</f>
        <v>S</v>
      </c>
      <c r="H408" s="3" t="s">
        <v>965</v>
      </c>
      <c r="I408" s="55">
        <v>0.1</v>
      </c>
      <c r="J408" s="3">
        <v>0</v>
      </c>
      <c r="K408" s="3">
        <v>84.748999999999995</v>
      </c>
      <c r="L408" s="3">
        <v>2.3E-2</v>
      </c>
      <c r="M408" s="3">
        <v>12.2967</v>
      </c>
      <c r="N408" s="53">
        <f t="shared" si="2"/>
        <v>229.99999999999997</v>
      </c>
      <c r="O408" s="3">
        <v>1702.4839999999999</v>
      </c>
      <c r="P408" s="3">
        <v>0.16800000000000001</v>
      </c>
      <c r="Q408" s="3">
        <v>87.703299999999999</v>
      </c>
      <c r="R408" s="53">
        <f t="shared" si="3"/>
        <v>1680</v>
      </c>
      <c r="S408" s="3"/>
      <c r="T408" s="3"/>
      <c r="U408" s="3"/>
      <c r="V408" s="3"/>
      <c r="W408" s="3"/>
      <c r="X408" s="3"/>
      <c r="Y408" s="3"/>
      <c r="Z408" s="3"/>
      <c r="AA408" s="3"/>
      <c r="AB408" s="3"/>
    </row>
    <row r="409" spans="1:28" x14ac:dyDescent="0.2">
      <c r="A409" s="3">
        <v>11011</v>
      </c>
      <c r="B409" s="11" t="str">
        <f>VLOOKUP(A409,'QAQC ID Reference Page'!A$2:G$10999,2,FALSE)</f>
        <v>OBS0821W2</v>
      </c>
      <c r="C409" s="30">
        <f>VLOOKUP(A409,'QAQC ID Reference Page'!A$2:G$10999,3,FALSE)</f>
        <v>44417</v>
      </c>
      <c r="D409" s="12">
        <f>VLOOKUP(A409,'QAQC ID Reference Page'!A$2:G$10999,4,FALSE)</f>
        <v>0.31041666666666667</v>
      </c>
      <c r="E409" s="3">
        <f>VLOOKUP(A409,'QAQC ID Reference Page'!A$2:G$10999,5,FALSE)</f>
        <v>1028</v>
      </c>
      <c r="F409" s="3" t="str">
        <f>VLOOKUP(A409,'QAQC ID Reference Page'!A$2:G$10999,6,FALSE)</f>
        <v>DR</v>
      </c>
      <c r="G409" s="3" t="str">
        <f>VLOOKUP(A409,'QAQC ID Reference Page'!A$2:G$10999,7,FALSE)</f>
        <v>S</v>
      </c>
      <c r="H409" s="3" t="s">
        <v>966</v>
      </c>
      <c r="I409" s="55">
        <v>0.1</v>
      </c>
      <c r="J409" s="3">
        <v>0</v>
      </c>
      <c r="K409" s="3">
        <v>92.031999999999996</v>
      </c>
      <c r="L409" s="3">
        <v>2.5000000000000001E-2</v>
      </c>
      <c r="M409" s="3">
        <v>11.9483</v>
      </c>
      <c r="N409" s="53">
        <f t="shared" si="2"/>
        <v>250</v>
      </c>
      <c r="O409" s="3">
        <v>1903.2660000000001</v>
      </c>
      <c r="P409" s="3">
        <v>0.187</v>
      </c>
      <c r="Q409" s="3">
        <v>88.051699999999997</v>
      </c>
      <c r="R409" s="53">
        <f t="shared" si="3"/>
        <v>1869.9999999999998</v>
      </c>
      <c r="S409" s="3"/>
      <c r="T409" s="3"/>
      <c r="U409" s="3"/>
      <c r="V409" s="3"/>
      <c r="W409" s="3"/>
      <c r="X409" s="3"/>
      <c r="Y409" s="3"/>
      <c r="Z409" s="3"/>
      <c r="AA409" s="3"/>
      <c r="AB409" s="3"/>
    </row>
    <row r="410" spans="1:28" x14ac:dyDescent="0.2">
      <c r="A410" s="3">
        <v>11012</v>
      </c>
      <c r="B410" s="11" t="str">
        <f>VLOOKUP(A410,'QAQC ID Reference Page'!A$2:G$10999,2,FALSE)</f>
        <v>OBS0821W2</v>
      </c>
      <c r="C410" s="30">
        <f>VLOOKUP(A410,'QAQC ID Reference Page'!A$2:G$10999,3,FALSE)</f>
        <v>44417</v>
      </c>
      <c r="D410" s="12">
        <f>VLOOKUP(A410,'QAQC ID Reference Page'!A$2:G$10999,4,FALSE)</f>
        <v>0.49236111111111114</v>
      </c>
      <c r="E410" s="3">
        <f>VLOOKUP(A410,'QAQC ID Reference Page'!A$2:G$10999,5,FALSE)</f>
        <v>1007</v>
      </c>
      <c r="F410" s="3" t="str">
        <f>VLOOKUP(A410,'QAQC ID Reference Page'!A$2:G$10999,6,FALSE)</f>
        <v>E9</v>
      </c>
      <c r="G410" s="3" t="str">
        <f>VLOOKUP(A410,'QAQC ID Reference Page'!A$2:G$10999,7,FALSE)</f>
        <v>S</v>
      </c>
      <c r="H410" s="3" t="s">
        <v>967</v>
      </c>
      <c r="I410" s="55">
        <v>0.1</v>
      </c>
      <c r="J410" s="3">
        <v>0</v>
      </c>
      <c r="K410" s="3">
        <v>69.091999999999999</v>
      </c>
      <c r="L410" s="3">
        <v>1.9E-2</v>
      </c>
      <c r="M410" s="3">
        <v>9.9725999999999999</v>
      </c>
      <c r="N410" s="53">
        <f t="shared" si="2"/>
        <v>189.99999999999997</v>
      </c>
      <c r="O410" s="3">
        <v>1785.357</v>
      </c>
      <c r="P410" s="3">
        <v>0.17599999999999999</v>
      </c>
      <c r="Q410" s="3">
        <v>90.0274</v>
      </c>
      <c r="R410" s="53">
        <f t="shared" si="3"/>
        <v>1759.9999999999998</v>
      </c>
      <c r="S410" s="3"/>
      <c r="T410" s="3"/>
      <c r="U410" s="3"/>
      <c r="V410" s="3"/>
      <c r="W410" s="3"/>
      <c r="X410" s="3"/>
      <c r="Y410" s="3"/>
      <c r="Z410" s="3"/>
      <c r="AA410" s="3"/>
      <c r="AB410" s="3"/>
    </row>
    <row r="411" spans="1:28" x14ac:dyDescent="0.2">
      <c r="A411" s="3">
        <v>11013</v>
      </c>
      <c r="B411" s="11" t="str">
        <f>VLOOKUP(A411,'QAQC ID Reference Page'!A$2:G$10999,2,FALSE)</f>
        <v>OBS0821W2</v>
      </c>
      <c r="C411" s="30">
        <f>VLOOKUP(A411,'QAQC ID Reference Page'!A$2:G$10999,3,FALSE)</f>
        <v>44417</v>
      </c>
      <c r="D411" s="12">
        <f>VLOOKUP(A411,'QAQC ID Reference Page'!A$2:G$10999,4,FALSE)</f>
        <v>0.45</v>
      </c>
      <c r="E411" s="3">
        <f>VLOOKUP(A411,'QAQC ID Reference Page'!A$2:G$10999,5,FALSE)</f>
        <v>1009</v>
      </c>
      <c r="F411" s="3" t="str">
        <f>VLOOKUP(A411,'QAQC ID Reference Page'!A$2:G$10999,6,FALSE)</f>
        <v>G7C</v>
      </c>
      <c r="G411" s="3" t="str">
        <f>VLOOKUP(A411,'QAQC ID Reference Page'!A$2:G$10999,7,FALSE)</f>
        <v>S</v>
      </c>
      <c r="H411" s="3" t="s">
        <v>968</v>
      </c>
      <c r="I411" s="55">
        <v>0.1</v>
      </c>
      <c r="J411" s="3">
        <v>0</v>
      </c>
      <c r="K411" s="3">
        <v>67.835999999999999</v>
      </c>
      <c r="L411" s="3">
        <v>1.9E-2</v>
      </c>
      <c r="M411" s="3">
        <v>9.3733000000000004</v>
      </c>
      <c r="N411" s="53">
        <f t="shared" si="2"/>
        <v>189.99999999999997</v>
      </c>
      <c r="O411" s="3">
        <v>1881.7190000000001</v>
      </c>
      <c r="P411" s="3">
        <v>0.185</v>
      </c>
      <c r="Q411" s="3">
        <v>90.6267</v>
      </c>
      <c r="R411" s="53">
        <f t="shared" si="3"/>
        <v>1849.9999999999998</v>
      </c>
      <c r="S411" s="3"/>
      <c r="T411" s="3"/>
      <c r="U411" s="3"/>
      <c r="V411" s="3"/>
      <c r="W411" s="3"/>
      <c r="X411" s="3"/>
      <c r="Y411" s="3"/>
      <c r="Z411" s="3"/>
      <c r="AA411" s="3"/>
      <c r="AB411" s="3"/>
    </row>
    <row r="412" spans="1:28" x14ac:dyDescent="0.2">
      <c r="A412" s="3">
        <v>11014</v>
      </c>
      <c r="B412" s="11" t="str">
        <f>VLOOKUP(A412,'QAQC ID Reference Page'!A$2:G$10999,2,FALSE)</f>
        <v>OBS0821W2</v>
      </c>
      <c r="C412" s="30">
        <f>VLOOKUP(A412,'QAQC ID Reference Page'!A$2:G$10999,3,FALSE)</f>
        <v>44417</v>
      </c>
      <c r="D412" s="12">
        <f>VLOOKUP(A412,'QAQC ID Reference Page'!A$2:G$10999,4,FALSE)</f>
        <v>0.3347222222222222</v>
      </c>
      <c r="E412" s="3">
        <f>VLOOKUP(A412,'QAQC ID Reference Page'!A$2:G$10999,5,FALSE)</f>
        <v>1026</v>
      </c>
      <c r="F412" s="3" t="str">
        <f>VLOOKUP(A412,'QAQC ID Reference Page'!A$2:G$10999,6,FALSE)</f>
        <v>MR</v>
      </c>
      <c r="G412" s="3" t="str">
        <f>VLOOKUP(A412,'QAQC ID Reference Page'!A$2:G$10999,7,FALSE)</f>
        <v>S</v>
      </c>
      <c r="H412" s="3" t="s">
        <v>969</v>
      </c>
      <c r="I412" s="55">
        <v>0.1</v>
      </c>
      <c r="J412" s="3">
        <v>0</v>
      </c>
      <c r="K412" s="3">
        <v>61.731000000000002</v>
      </c>
      <c r="L412" s="3">
        <v>1.7999999999999999E-2</v>
      </c>
      <c r="M412" s="3">
        <v>11.159000000000001</v>
      </c>
      <c r="N412" s="53">
        <f t="shared" si="2"/>
        <v>179.99999999999997</v>
      </c>
      <c r="O412" s="3">
        <v>1413.825</v>
      </c>
      <c r="P412" s="3">
        <v>0.14000000000000001</v>
      </c>
      <c r="Q412" s="3">
        <v>88.840999999999994</v>
      </c>
      <c r="R412" s="53">
        <f t="shared" si="3"/>
        <v>1400.0000000000002</v>
      </c>
      <c r="S412" s="3"/>
      <c r="T412" s="3"/>
      <c r="U412" s="3"/>
      <c r="V412" s="3"/>
      <c r="W412" s="3"/>
      <c r="X412" s="3"/>
      <c r="Y412" s="3"/>
      <c r="Z412" s="3"/>
      <c r="AA412" s="3"/>
      <c r="AB412" s="3"/>
    </row>
    <row r="413" spans="1:28" x14ac:dyDescent="0.2">
      <c r="A413" s="3">
        <v>11015</v>
      </c>
      <c r="B413" s="11" t="str">
        <f>VLOOKUP(A413,'QAQC ID Reference Page'!A$2:G$10999,2,FALSE)</f>
        <v>OBS0821W2</v>
      </c>
      <c r="C413" s="30">
        <f>VLOOKUP(A413,'QAQC ID Reference Page'!A$2:G$10999,3,FALSE)</f>
        <v>44417</v>
      </c>
      <c r="D413" s="12">
        <f>VLOOKUP(A413,'QAQC ID Reference Page'!A$2:G$10999,4,FALSE)</f>
        <v>0.39305555555555555</v>
      </c>
      <c r="E413" s="3">
        <f>VLOOKUP(A413,'QAQC ID Reference Page'!A$2:G$10999,5,FALSE)</f>
        <v>1003</v>
      </c>
      <c r="F413" s="3" t="str">
        <f>VLOOKUP(A413,'QAQC ID Reference Page'!A$2:G$10999,6,FALSE)</f>
        <v>I9</v>
      </c>
      <c r="G413" s="3" t="str">
        <f>VLOOKUP(A413,'QAQC ID Reference Page'!A$2:G$10999,7,FALSE)</f>
        <v>S</v>
      </c>
      <c r="H413" s="3" t="s">
        <v>970</v>
      </c>
      <c r="I413" s="55">
        <v>0.1</v>
      </c>
      <c r="J413" s="3">
        <v>0</v>
      </c>
      <c r="K413" s="3">
        <v>56.220999999999997</v>
      </c>
      <c r="L413" s="3">
        <v>1.6E-2</v>
      </c>
      <c r="M413" s="3">
        <v>9.1346000000000007</v>
      </c>
      <c r="N413" s="53">
        <f t="shared" si="2"/>
        <v>160</v>
      </c>
      <c r="O413" s="3">
        <v>1628.3489999999999</v>
      </c>
      <c r="P413" s="3">
        <v>0.16</v>
      </c>
      <c r="Q413" s="3">
        <v>90.865399999999994</v>
      </c>
      <c r="R413" s="53">
        <f t="shared" si="3"/>
        <v>1599.9999999999998</v>
      </c>
      <c r="S413" s="3"/>
      <c r="T413" s="3"/>
      <c r="U413" s="3"/>
      <c r="V413" s="3"/>
      <c r="W413" s="3"/>
      <c r="X413" s="3"/>
      <c r="Y413" s="3"/>
      <c r="Z413" s="3"/>
      <c r="AA413" s="3"/>
      <c r="AB413" s="3"/>
    </row>
    <row r="414" spans="1:28" x14ac:dyDescent="0.2">
      <c r="A414" s="3">
        <v>11016</v>
      </c>
      <c r="B414" s="11" t="str">
        <f>VLOOKUP(A414,'QAQC ID Reference Page'!A$2:G$10999,2,FALSE)</f>
        <v>OBS0821W2</v>
      </c>
      <c r="C414" s="30">
        <f>VLOOKUP(A414,'QAQC ID Reference Page'!A$2:G$10999,3,FALSE)</f>
        <v>44417</v>
      </c>
      <c r="D414" s="12">
        <f>VLOOKUP(A414,'QAQC ID Reference Page'!A$2:G$10999,4,FALSE)</f>
        <v>0.43888888888888888</v>
      </c>
      <c r="E414" s="3">
        <f>VLOOKUP(A414,'QAQC ID Reference Page'!A$2:G$10999,5,FALSE)</f>
        <v>1002</v>
      </c>
      <c r="F414" s="3" t="str">
        <f>VLOOKUP(A414,'QAQC ID Reference Page'!A$2:G$10999,6,FALSE)</f>
        <v>G9</v>
      </c>
      <c r="G414" s="3" t="str">
        <f>VLOOKUP(A414,'QAQC ID Reference Page'!A$2:G$10999,7,FALSE)</f>
        <v>S</v>
      </c>
      <c r="H414" s="3" t="s">
        <v>971</v>
      </c>
      <c r="I414" s="55">
        <v>0.1</v>
      </c>
      <c r="J414" s="3">
        <v>0</v>
      </c>
      <c r="K414" s="3">
        <v>117.774</v>
      </c>
      <c r="L414" s="3">
        <v>3.2000000000000001E-2</v>
      </c>
      <c r="M414" s="3">
        <v>17.113</v>
      </c>
      <c r="N414" s="53">
        <f t="shared" si="2"/>
        <v>320</v>
      </c>
      <c r="O414" s="3">
        <v>1573.566</v>
      </c>
      <c r="P414" s="3">
        <v>0.155</v>
      </c>
      <c r="Q414" s="3">
        <v>82.887</v>
      </c>
      <c r="R414" s="53">
        <f t="shared" si="3"/>
        <v>1549.9999999999998</v>
      </c>
      <c r="S414" s="3"/>
      <c r="T414" s="3"/>
      <c r="U414" s="3"/>
      <c r="V414" s="3"/>
      <c r="W414" s="3"/>
      <c r="X414" s="3"/>
      <c r="Y414" s="3"/>
      <c r="Z414" s="3"/>
      <c r="AA414" s="3"/>
      <c r="AB414" s="3"/>
    </row>
    <row r="415" spans="1:28" x14ac:dyDescent="0.2">
      <c r="A415" s="3">
        <v>11017</v>
      </c>
      <c r="B415" s="11" t="str">
        <f>VLOOKUP(A415,'QAQC ID Reference Page'!A$2:G$10999,2,FALSE)</f>
        <v>OBS0821W2</v>
      </c>
      <c r="C415" s="30">
        <f>VLOOKUP(A415,'QAQC ID Reference Page'!A$2:G$10999,3,FALSE)</f>
        <v>44417</v>
      </c>
      <c r="D415" s="12">
        <f>VLOOKUP(A415,'QAQC ID Reference Page'!A$2:G$10999,4,FALSE)</f>
        <v>0.36944444444444446</v>
      </c>
      <c r="E415" s="3">
        <f>VLOOKUP(A415,'QAQC ID Reference Page'!A$2:G$10999,5,FALSE)</f>
        <v>1010</v>
      </c>
      <c r="F415" s="3" t="str">
        <f>VLOOKUP(A415,'QAQC ID Reference Page'!A$2:G$10999,6,FALSE)</f>
        <v>AR</v>
      </c>
      <c r="G415" s="3" t="str">
        <f>VLOOKUP(A415,'QAQC ID Reference Page'!A$2:G$10999,7,FALSE)</f>
        <v>S</v>
      </c>
      <c r="H415" s="3" t="s">
        <v>972</v>
      </c>
      <c r="I415" s="55">
        <v>0.1</v>
      </c>
      <c r="J415" s="3">
        <v>0</v>
      </c>
      <c r="K415" s="3">
        <v>88.760999999999996</v>
      </c>
      <c r="L415" s="3">
        <v>2.5000000000000001E-2</v>
      </c>
      <c r="M415" s="3">
        <v>15.738300000000001</v>
      </c>
      <c r="N415" s="53">
        <f t="shared" si="2"/>
        <v>250</v>
      </c>
      <c r="O415" s="3">
        <v>1326.8230000000001</v>
      </c>
      <c r="P415" s="3">
        <v>0.13100000000000001</v>
      </c>
      <c r="Q415" s="3">
        <v>84.261700000000005</v>
      </c>
      <c r="R415" s="53">
        <f t="shared" si="3"/>
        <v>1310</v>
      </c>
      <c r="S415" s="3"/>
      <c r="T415" s="3"/>
      <c r="U415" s="3"/>
      <c r="V415" s="3"/>
      <c r="W415" s="3"/>
      <c r="X415" s="3"/>
      <c r="Y415" s="3"/>
      <c r="Z415" s="3"/>
      <c r="AA415" s="3"/>
      <c r="AB415" s="3"/>
    </row>
    <row r="416" spans="1:28" x14ac:dyDescent="0.2">
      <c r="A416" s="3">
        <v>11018</v>
      </c>
      <c r="B416" s="11" t="str">
        <f>VLOOKUP(A416,'QAQC ID Reference Page'!A$2:G$10999,2,FALSE)</f>
        <v>OBS0821W2</v>
      </c>
      <c r="C416" s="30">
        <f>VLOOKUP(A416,'QAQC ID Reference Page'!A$2:G$10999,3,FALSE)</f>
        <v>44417</v>
      </c>
      <c r="D416" s="12">
        <f>VLOOKUP(A416,'QAQC ID Reference Page'!A$2:G$10999,4,FALSE)</f>
        <v>0.50555555555555554</v>
      </c>
      <c r="E416" s="3">
        <f>VLOOKUP(A416,'QAQC ID Reference Page'!A$2:G$10999,5,FALSE)</f>
        <v>1025</v>
      </c>
      <c r="F416" s="3" t="str">
        <f>VLOOKUP(A416,'QAQC ID Reference Page'!A$2:G$10999,6,FALSE)</f>
        <v>E7C</v>
      </c>
      <c r="G416" s="3" t="str">
        <f>VLOOKUP(A416,'QAQC ID Reference Page'!A$2:G$10999,7,FALSE)</f>
        <v>B</v>
      </c>
      <c r="H416" s="3" t="s">
        <v>973</v>
      </c>
      <c r="I416" s="55">
        <v>0.1</v>
      </c>
      <c r="J416" s="3">
        <v>0</v>
      </c>
      <c r="K416" s="3">
        <v>63.683</v>
      </c>
      <c r="L416" s="3">
        <v>1.7999999999999999E-2</v>
      </c>
      <c r="M416" s="3">
        <v>11.2761</v>
      </c>
      <c r="N416" s="53">
        <f t="shared" si="2"/>
        <v>179.99999999999997</v>
      </c>
      <c r="O416" s="3">
        <v>1438.0429999999999</v>
      </c>
      <c r="P416" s="3">
        <v>0.14199999999999999</v>
      </c>
      <c r="Q416" s="3">
        <v>88.7239</v>
      </c>
      <c r="R416" s="53">
        <f t="shared" si="3"/>
        <v>1419.9999999999998</v>
      </c>
      <c r="S416" s="3"/>
      <c r="T416" s="3"/>
      <c r="U416" s="3"/>
      <c r="V416" s="3"/>
      <c r="W416" s="3"/>
      <c r="X416" s="3"/>
      <c r="Y416" s="3"/>
      <c r="Z416" s="3"/>
      <c r="AA416" s="3"/>
      <c r="AB416" s="3"/>
    </row>
    <row r="417" spans="1:28" x14ac:dyDescent="0.2">
      <c r="A417" s="3">
        <v>11019</v>
      </c>
      <c r="B417" s="11" t="str">
        <f>VLOOKUP(A417,'QAQC ID Reference Page'!A$2:G$10999,2,FALSE)</f>
        <v>OBS0821W2</v>
      </c>
      <c r="C417" s="30">
        <f>VLOOKUP(A417,'QAQC ID Reference Page'!A$2:G$10999,3,FALSE)</f>
        <v>44417</v>
      </c>
      <c r="D417" s="12">
        <f>VLOOKUP(A417,'QAQC ID Reference Page'!A$2:G$10999,4,FALSE)</f>
        <v>0.50555555555555554</v>
      </c>
      <c r="E417" s="3">
        <f>VLOOKUP(A417,'QAQC ID Reference Page'!A$2:G$10999,5,FALSE)</f>
        <v>1006</v>
      </c>
      <c r="F417" s="3" t="str">
        <f>VLOOKUP(A417,'QAQC ID Reference Page'!A$2:G$10999,6,FALSE)</f>
        <v>E7C</v>
      </c>
      <c r="G417" s="3" t="str">
        <f>VLOOKUP(A417,'QAQC ID Reference Page'!A$2:G$10999,7,FALSE)</f>
        <v>S</v>
      </c>
      <c r="H417" s="3" t="s">
        <v>974</v>
      </c>
      <c r="I417" s="55">
        <v>0.1</v>
      </c>
      <c r="J417" s="3">
        <v>0</v>
      </c>
      <c r="K417" s="3">
        <v>71.394000000000005</v>
      </c>
      <c r="L417" s="3">
        <v>0.02</v>
      </c>
      <c r="M417" s="3">
        <v>10.1502</v>
      </c>
      <c r="N417" s="53">
        <f t="shared" si="2"/>
        <v>199.99999999999997</v>
      </c>
      <c r="O417" s="3">
        <v>1804.47</v>
      </c>
      <c r="P417" s="3">
        <v>0.17699999999999999</v>
      </c>
      <c r="Q417" s="3">
        <v>89.849800000000002</v>
      </c>
      <c r="R417" s="53">
        <f t="shared" si="3"/>
        <v>1769.9999999999998</v>
      </c>
      <c r="S417" s="3"/>
      <c r="T417" s="3"/>
      <c r="U417" s="3"/>
      <c r="V417" s="3"/>
      <c r="W417" s="3"/>
      <c r="X417" s="3"/>
      <c r="Y417" s="3"/>
      <c r="Z417" s="3"/>
      <c r="AA417" s="3"/>
      <c r="AB417" s="3"/>
    </row>
    <row r="418" spans="1:28" x14ac:dyDescent="0.2">
      <c r="A418" s="3">
        <v>11020</v>
      </c>
      <c r="B418" s="11" t="str">
        <f>VLOOKUP(A418,'QAQC ID Reference Page'!A$2:G$10999,2,FALSE)</f>
        <v>OBS0821W2</v>
      </c>
      <c r="C418" s="30">
        <f>VLOOKUP(A418,'QAQC ID Reference Page'!A$2:G$10999,3,FALSE)</f>
        <v>44417</v>
      </c>
      <c r="D418" s="12">
        <f>VLOOKUP(A418,'QAQC ID Reference Page'!A$2:G$10999,4,FALSE)</f>
        <v>0.40486111111111112</v>
      </c>
      <c r="E418" s="3">
        <f>VLOOKUP(A418,'QAQC ID Reference Page'!A$2:G$10999,5,FALSE)</f>
        <v>1027</v>
      </c>
      <c r="F418" s="3" t="str">
        <f>VLOOKUP(A418,'QAQC ID Reference Page'!A$2:G$10999,6,FALSE)</f>
        <v>I7C</v>
      </c>
      <c r="G418" s="3" t="str">
        <f>VLOOKUP(A418,'QAQC ID Reference Page'!A$2:G$10999,7,FALSE)</f>
        <v>B</v>
      </c>
      <c r="H418" s="3" t="s">
        <v>975</v>
      </c>
      <c r="I418" s="55">
        <v>0.05</v>
      </c>
      <c r="J418" s="3">
        <v>0</v>
      </c>
      <c r="K418" s="3">
        <v>39.331000000000003</v>
      </c>
      <c r="L418" s="3">
        <v>1.2E-2</v>
      </c>
      <c r="M418" s="3">
        <v>10.1486</v>
      </c>
      <c r="N418" s="53">
        <f t="shared" si="2"/>
        <v>240</v>
      </c>
      <c r="O418" s="3">
        <v>1043.645</v>
      </c>
      <c r="P418" s="3">
        <v>0.104</v>
      </c>
      <c r="Q418" s="3">
        <v>89.851399999999998</v>
      </c>
      <c r="R418" s="53">
        <f t="shared" si="3"/>
        <v>2079.9999999999995</v>
      </c>
      <c r="S418" s="3"/>
      <c r="T418" s="3"/>
      <c r="U418" s="3"/>
      <c r="V418" s="3"/>
      <c r="W418" s="3"/>
      <c r="X418" s="3"/>
      <c r="Y418" s="3"/>
      <c r="Z418" s="3"/>
      <c r="AA418" s="3"/>
      <c r="AB418" s="3"/>
    </row>
    <row r="419" spans="1:28" x14ac:dyDescent="0.2">
      <c r="A419" s="3">
        <v>11021</v>
      </c>
      <c r="B419" s="11" t="str">
        <f>VLOOKUP(A419,'QAQC ID Reference Page'!A$2:G$10999,2,FALSE)</f>
        <v>OBS0821W2</v>
      </c>
      <c r="C419" s="30">
        <f>VLOOKUP(A419,'QAQC ID Reference Page'!A$2:G$10999,3,FALSE)</f>
        <v>44419</v>
      </c>
      <c r="D419" s="12">
        <f>VLOOKUP(A419,'QAQC ID Reference Page'!A$2:G$10999,4,FALSE)</f>
        <v>0.31041666666666667</v>
      </c>
      <c r="E419" s="3">
        <f>VLOOKUP(A419,'QAQC ID Reference Page'!A$2:G$10999,5,FALSE)</f>
        <v>1024</v>
      </c>
      <c r="F419" s="3" t="str">
        <f>VLOOKUP(A419,'QAQC ID Reference Page'!A$2:G$10999,6,FALSE)</f>
        <v>BSR</v>
      </c>
      <c r="G419" s="3" t="str">
        <f>VLOOKUP(A419,'QAQC ID Reference Page'!A$2:G$10999,7,FALSE)</f>
        <v>S</v>
      </c>
      <c r="H419" s="3"/>
      <c r="I419" s="55">
        <v>0.1</v>
      </c>
      <c r="J419" s="3"/>
      <c r="K419" s="3"/>
      <c r="L419" s="3"/>
      <c r="M419" s="3"/>
      <c r="N419" s="53">
        <f t="shared" si="2"/>
        <v>0</v>
      </c>
      <c r="O419" s="3"/>
      <c r="P419" s="3"/>
      <c r="Q419" s="3"/>
      <c r="R419" s="53">
        <f t="shared" si="3"/>
        <v>0</v>
      </c>
      <c r="S419" s="3"/>
      <c r="T419" s="3"/>
      <c r="U419" s="3"/>
      <c r="V419" s="3"/>
      <c r="W419" s="3"/>
      <c r="X419" s="3"/>
      <c r="Y419" s="3"/>
      <c r="Z419" s="3"/>
      <c r="AA419" s="3"/>
      <c r="AB419" s="3"/>
    </row>
    <row r="420" spans="1:28" x14ac:dyDescent="0.2">
      <c r="A420" s="3">
        <v>11022</v>
      </c>
      <c r="B420" s="11" t="str">
        <f>VLOOKUP(A420,'QAQC ID Reference Page'!A$2:G$10999,2,FALSE)</f>
        <v>OBS0821W2</v>
      </c>
      <c r="C420" s="30">
        <f>VLOOKUP(A420,'QAQC ID Reference Page'!A$2:G$10999,3,FALSE)</f>
        <v>44419</v>
      </c>
      <c r="D420" s="12">
        <f>VLOOKUP(A420,'QAQC ID Reference Page'!A$2:G$10999,4,FALSE)</f>
        <v>0.33055555555555555</v>
      </c>
      <c r="E420" s="3">
        <f>VLOOKUP(A420,'QAQC ID Reference Page'!A$2:G$10999,5,FALSE)</f>
        <v>1002</v>
      </c>
      <c r="F420" s="3" t="str">
        <f>VLOOKUP(A420,'QAQC ID Reference Page'!A$2:G$10999,6,FALSE)</f>
        <v>WB</v>
      </c>
      <c r="G420" s="3" t="str">
        <f>VLOOKUP(A420,'QAQC ID Reference Page'!A$2:G$10999,7,FALSE)</f>
        <v>S</v>
      </c>
      <c r="H420" s="3"/>
      <c r="I420" s="55">
        <v>0.1</v>
      </c>
      <c r="J420" s="3"/>
      <c r="K420" s="3"/>
      <c r="L420" s="3"/>
      <c r="M420" s="3"/>
      <c r="N420" s="53">
        <f t="shared" si="2"/>
        <v>0</v>
      </c>
      <c r="O420" s="3"/>
      <c r="P420" s="3"/>
      <c r="Q420" s="3"/>
      <c r="R420" s="53">
        <f t="shared" si="3"/>
        <v>0</v>
      </c>
      <c r="S420" s="3"/>
      <c r="T420" s="3"/>
      <c r="U420" s="3"/>
      <c r="V420" s="3"/>
      <c r="W420" s="3"/>
      <c r="X420" s="3"/>
      <c r="Y420" s="3"/>
      <c r="Z420" s="3"/>
      <c r="AA420" s="3"/>
      <c r="AB420" s="3"/>
    </row>
    <row r="421" spans="1:28" x14ac:dyDescent="0.2">
      <c r="A421" s="3">
        <v>11023</v>
      </c>
      <c r="B421" s="11" t="str">
        <f>VLOOKUP(A421,'QAQC ID Reference Page'!A$2:G$10999,2,FALSE)</f>
        <v>OBS0821W2</v>
      </c>
      <c r="C421" s="30">
        <f>VLOOKUP(A421,'QAQC ID Reference Page'!A$2:G$10999,3,FALSE)</f>
        <v>44419</v>
      </c>
      <c r="D421" s="12">
        <f>VLOOKUP(A421,'QAQC ID Reference Page'!A$2:G$10999,4,FALSE)</f>
        <v>0.27500000000000002</v>
      </c>
      <c r="E421" s="3">
        <f>VLOOKUP(A421,'QAQC ID Reference Page'!A$2:G$10999,5,FALSE)</f>
        <v>1006</v>
      </c>
      <c r="F421" s="3" t="str">
        <f>VLOOKUP(A421,'QAQC ID Reference Page'!A$2:G$10999,6,FALSE)</f>
        <v>B7C</v>
      </c>
      <c r="G421" s="3" t="str">
        <f>VLOOKUP(A421,'QAQC ID Reference Page'!A$2:G$10999,7,FALSE)</f>
        <v>S</v>
      </c>
      <c r="H421" s="3"/>
      <c r="I421" s="55">
        <v>7.4999999999999997E-2</v>
      </c>
      <c r="J421" s="3"/>
      <c r="K421" s="3"/>
      <c r="L421" s="3"/>
      <c r="M421" s="3"/>
      <c r="N421" s="53">
        <f t="shared" si="2"/>
        <v>0</v>
      </c>
      <c r="O421" s="3"/>
      <c r="P421" s="3"/>
      <c r="Q421" s="3"/>
      <c r="R421" s="53">
        <f t="shared" si="3"/>
        <v>0</v>
      </c>
      <c r="S421" s="3"/>
      <c r="T421" s="3"/>
      <c r="U421" s="3"/>
      <c r="V421" s="3"/>
      <c r="W421" s="3"/>
      <c r="X421" s="3"/>
      <c r="Y421" s="3"/>
      <c r="Z421" s="3"/>
      <c r="AA421" s="3"/>
      <c r="AB421" s="3"/>
    </row>
    <row r="422" spans="1:28" x14ac:dyDescent="0.2">
      <c r="A422" s="3">
        <v>11024</v>
      </c>
      <c r="B422" s="11" t="str">
        <f>VLOOKUP(A422,'QAQC ID Reference Page'!A$2:G$10999,2,FALSE)</f>
        <v>OBS0821W2</v>
      </c>
      <c r="C422" s="30">
        <f>VLOOKUP(A422,'QAQC ID Reference Page'!A$2:G$10999,3,FALSE)</f>
        <v>44419</v>
      </c>
      <c r="D422" s="12">
        <f>VLOOKUP(A422,'QAQC ID Reference Page'!A$2:G$10999,4,FALSE)</f>
        <v>0.27500000000000002</v>
      </c>
      <c r="E422" s="3">
        <f>VLOOKUP(A422,'QAQC ID Reference Page'!A$2:G$10999,5,FALSE)</f>
        <v>1026</v>
      </c>
      <c r="F422" s="3" t="str">
        <f>VLOOKUP(A422,'QAQC ID Reference Page'!A$2:G$10999,6,FALSE)</f>
        <v>B7C</v>
      </c>
      <c r="G422" s="3" t="str">
        <f>VLOOKUP(A422,'QAQC ID Reference Page'!A$2:G$10999,7,FALSE)</f>
        <v>B</v>
      </c>
      <c r="H422" s="3"/>
      <c r="I422" s="55">
        <v>7.4999999999999997E-2</v>
      </c>
      <c r="J422" s="3"/>
      <c r="K422" s="3"/>
      <c r="L422" s="3"/>
      <c r="M422" s="3"/>
      <c r="N422" s="53">
        <f t="shared" si="2"/>
        <v>0</v>
      </c>
      <c r="O422" s="3"/>
      <c r="P422" s="3"/>
      <c r="Q422" s="3"/>
      <c r="R422" s="53">
        <f t="shared" si="3"/>
        <v>0</v>
      </c>
      <c r="S422" s="3"/>
      <c r="T422" s="3"/>
      <c r="U422" s="3"/>
      <c r="V422" s="3"/>
      <c r="W422" s="3"/>
      <c r="X422" s="3"/>
      <c r="Y422" s="3"/>
      <c r="Z422" s="3"/>
      <c r="AA422" s="3"/>
      <c r="AB422" s="3"/>
    </row>
    <row r="423" spans="1:28" x14ac:dyDescent="0.2">
      <c r="A423" s="3">
        <v>11025</v>
      </c>
      <c r="B423" s="11" t="str">
        <f>VLOOKUP(A423,'QAQC ID Reference Page'!A$2:G$10999,2,FALSE)</f>
        <v>OBS0821W2</v>
      </c>
      <c r="C423" s="30">
        <f>VLOOKUP(A423,'QAQC ID Reference Page'!A$2:G$10999,3,FALSE)</f>
        <v>44419</v>
      </c>
      <c r="D423" s="12">
        <f>VLOOKUP(A423,'QAQC ID Reference Page'!A$2:G$10999,4,FALSE)</f>
        <v>0.40069444444444446</v>
      </c>
      <c r="E423" s="3">
        <f>VLOOKUP(A423,'QAQC ID Reference Page'!A$2:G$10999,5,FALSE)</f>
        <v>1019</v>
      </c>
      <c r="F423" s="3" t="str">
        <f>VLOOKUP(A423,'QAQC ID Reference Page'!A$2:G$10999,6,FALSE)</f>
        <v>C5-1</v>
      </c>
      <c r="G423" s="3" t="str">
        <f>VLOOKUP(A423,'QAQC ID Reference Page'!A$2:G$10999,7,FALSE)</f>
        <v>S</v>
      </c>
      <c r="H423" s="3"/>
      <c r="I423" s="55">
        <v>7.4999999999999997E-2</v>
      </c>
      <c r="J423" s="3"/>
      <c r="K423" s="3"/>
      <c r="L423" s="3"/>
      <c r="M423" s="3"/>
      <c r="N423" s="53">
        <f t="shared" si="2"/>
        <v>0</v>
      </c>
      <c r="O423" s="3"/>
      <c r="P423" s="3"/>
      <c r="Q423" s="3"/>
      <c r="R423" s="53">
        <f t="shared" si="3"/>
        <v>0</v>
      </c>
      <c r="S423" s="3"/>
      <c r="T423" s="3"/>
      <c r="U423" s="3"/>
      <c r="V423" s="3"/>
      <c r="W423" s="3"/>
      <c r="X423" s="3"/>
      <c r="Y423" s="3"/>
      <c r="Z423" s="3"/>
      <c r="AA423" s="3"/>
      <c r="AB423" s="3"/>
    </row>
    <row r="424" spans="1:28" x14ac:dyDescent="0.2">
      <c r="A424" s="3">
        <v>11026</v>
      </c>
      <c r="B424" s="11" t="str">
        <f>VLOOKUP(A424,'QAQC ID Reference Page'!A$2:G$10999,2,FALSE)</f>
        <v>OBS0821W2</v>
      </c>
      <c r="C424" s="30">
        <f>VLOOKUP(A424,'QAQC ID Reference Page'!A$2:G$10999,3,FALSE)</f>
        <v>44419</v>
      </c>
      <c r="D424" s="12">
        <f>VLOOKUP(A424,'QAQC ID Reference Page'!A$2:G$10999,4,FALSE)</f>
        <v>0.34861111111111109</v>
      </c>
      <c r="E424" s="3">
        <f>VLOOKUP(A424,'QAQC ID Reference Page'!A$2:G$10999,5,FALSE)</f>
        <v>1040</v>
      </c>
      <c r="F424" s="3" t="str">
        <f>VLOOKUP(A424,'QAQC ID Reference Page'!A$2:G$10999,6,FALSE)</f>
        <v>C9</v>
      </c>
      <c r="G424" s="3" t="str">
        <f>VLOOKUP(A424,'QAQC ID Reference Page'!A$2:G$10999,7,FALSE)</f>
        <v>S</v>
      </c>
      <c r="H424" s="3"/>
      <c r="I424" s="55">
        <v>7.4999999999999997E-2</v>
      </c>
      <c r="J424" s="3"/>
      <c r="K424" s="3"/>
      <c r="L424" s="3"/>
      <c r="M424" s="3"/>
      <c r="N424" s="53">
        <f t="shared" si="2"/>
        <v>0</v>
      </c>
      <c r="O424" s="3"/>
      <c r="P424" s="3"/>
      <c r="Q424" s="3"/>
      <c r="R424" s="53">
        <f t="shared" si="3"/>
        <v>0</v>
      </c>
      <c r="S424" s="3"/>
      <c r="T424" s="3"/>
      <c r="U424" s="3"/>
      <c r="V424" s="3"/>
      <c r="W424" s="3"/>
      <c r="X424" s="3"/>
      <c r="Y424" s="3"/>
      <c r="Z424" s="3"/>
      <c r="AA424" s="3"/>
      <c r="AB424" s="3"/>
    </row>
    <row r="425" spans="1:28" x14ac:dyDescent="0.2">
      <c r="A425" s="3">
        <v>11027</v>
      </c>
      <c r="B425" s="11" t="str">
        <f>VLOOKUP(A425,'QAQC ID Reference Page'!A$2:G$10999,2,FALSE)</f>
        <v>OBS0821W2</v>
      </c>
      <c r="C425" s="30">
        <f>VLOOKUP(A425,'QAQC ID Reference Page'!A$2:G$10999,3,FALSE)</f>
        <v>44419</v>
      </c>
      <c r="D425" s="12">
        <f>VLOOKUP(A425,'QAQC ID Reference Page'!A$2:G$10999,4,FALSE)</f>
        <v>0.2986111111111111</v>
      </c>
      <c r="E425" s="3">
        <f>VLOOKUP(A425,'QAQC ID Reference Page'!A$2:G$10999,5,FALSE)</f>
        <v>1025</v>
      </c>
      <c r="F425" s="3" t="str">
        <f>VLOOKUP(A425,'QAQC ID Reference Page'!A$2:G$10999,6,FALSE)</f>
        <v>B11</v>
      </c>
      <c r="G425" s="3" t="str">
        <f>VLOOKUP(A425,'QAQC ID Reference Page'!A$2:G$10999,7,FALSE)</f>
        <v>S</v>
      </c>
      <c r="H425" s="3"/>
      <c r="I425" s="55">
        <v>7.4999999999999997E-2</v>
      </c>
      <c r="J425" s="3"/>
      <c r="K425" s="3"/>
      <c r="L425" s="3"/>
      <c r="M425" s="3"/>
      <c r="N425" s="53">
        <f t="shared" si="2"/>
        <v>0</v>
      </c>
      <c r="O425" s="3"/>
      <c r="P425" s="3"/>
      <c r="Q425" s="3"/>
      <c r="R425" s="53">
        <f t="shared" si="3"/>
        <v>0</v>
      </c>
      <c r="S425" s="3"/>
      <c r="T425" s="3"/>
      <c r="U425" s="3"/>
      <c r="V425" s="3"/>
      <c r="W425" s="3"/>
      <c r="X425" s="3"/>
      <c r="Y425" s="3"/>
      <c r="Z425" s="3"/>
      <c r="AA425" s="3"/>
      <c r="AB425" s="3"/>
    </row>
    <row r="426" spans="1:28" x14ac:dyDescent="0.2">
      <c r="A426" s="3">
        <v>11028</v>
      </c>
      <c r="B426" s="11" t="str">
        <f>VLOOKUP(A426,'QAQC ID Reference Page'!A$2:G$10999,2,FALSE)</f>
        <v>OBS0821W2</v>
      </c>
      <c r="C426" s="30">
        <f>VLOOKUP(A426,'QAQC ID Reference Page'!A$2:G$10999,3,FALSE)</f>
        <v>44419</v>
      </c>
      <c r="D426" s="12">
        <f>VLOOKUP(A426,'QAQC ID Reference Page'!A$2:G$10999,4,FALSE)</f>
        <v>0.42499999999999999</v>
      </c>
      <c r="E426" s="3">
        <f>VLOOKUP(A426,'QAQC ID Reference Page'!A$2:G$10999,5,FALSE)</f>
        <v>1037</v>
      </c>
      <c r="F426" s="3" t="str">
        <f>VLOOKUP(A426,'QAQC ID Reference Page'!A$2:G$10999,6,FALSE)</f>
        <v>BLB</v>
      </c>
      <c r="G426" s="3" t="str">
        <f>VLOOKUP(A426,'QAQC ID Reference Page'!A$2:G$10999,7,FALSE)</f>
        <v>S</v>
      </c>
      <c r="H426" s="3"/>
      <c r="I426" s="55">
        <v>7.4999999999999997E-2</v>
      </c>
      <c r="J426" s="3"/>
      <c r="K426" s="3"/>
      <c r="L426" s="3"/>
      <c r="M426" s="3"/>
      <c r="N426" s="53">
        <f t="shared" si="2"/>
        <v>0</v>
      </c>
      <c r="O426" s="3"/>
      <c r="P426" s="3"/>
      <c r="Q426" s="3"/>
      <c r="R426" s="53">
        <f t="shared" si="3"/>
        <v>0</v>
      </c>
      <c r="S426" s="3"/>
      <c r="T426" s="3"/>
      <c r="U426" s="3"/>
      <c r="V426" s="3"/>
      <c r="W426" s="3"/>
      <c r="X426" s="3"/>
      <c r="Y426" s="3"/>
      <c r="Z426" s="3"/>
      <c r="AA426" s="3"/>
      <c r="AB426" s="3"/>
    </row>
    <row r="427" spans="1:28" x14ac:dyDescent="0.2">
      <c r="A427" s="3">
        <v>11029</v>
      </c>
      <c r="B427" s="11" t="str">
        <f>VLOOKUP(A427,'QAQC ID Reference Page'!A$2:G$10999,2,FALSE)</f>
        <v>OBS0821W2</v>
      </c>
      <c r="C427" s="30">
        <f>VLOOKUP(A427,'QAQC ID Reference Page'!A$2:G$10999,3,FALSE)</f>
        <v>44419</v>
      </c>
      <c r="D427" s="12">
        <f>VLOOKUP(A427,'QAQC ID Reference Page'!A$2:G$10999,4,FALSE)</f>
        <v>0.37222222222222223</v>
      </c>
      <c r="E427" s="3">
        <f>VLOOKUP(A427,'QAQC ID Reference Page'!A$2:G$10999,5,FALSE)</f>
        <v>1017</v>
      </c>
      <c r="F427" s="3" t="str">
        <f>VLOOKUP(A427,'QAQC ID Reference Page'!A$2:G$10999,6,FALSE)</f>
        <v>C7C</v>
      </c>
      <c r="G427" s="3" t="str">
        <f>VLOOKUP(A427,'QAQC ID Reference Page'!A$2:G$10999,7,FALSE)</f>
        <v>S</v>
      </c>
      <c r="H427" s="3"/>
      <c r="I427" s="55">
        <v>7.4999999999999997E-2</v>
      </c>
      <c r="J427" s="3"/>
      <c r="K427" s="3"/>
      <c r="L427" s="3"/>
      <c r="M427" s="3"/>
      <c r="N427" s="53">
        <f t="shared" si="2"/>
        <v>0</v>
      </c>
      <c r="O427" s="3"/>
      <c r="P427" s="3"/>
      <c r="Q427" s="3"/>
      <c r="R427" s="53">
        <f t="shared" si="3"/>
        <v>0</v>
      </c>
      <c r="S427" s="3"/>
      <c r="T427" s="3"/>
      <c r="U427" s="3"/>
      <c r="V427" s="3"/>
      <c r="W427" s="3"/>
      <c r="X427" s="3"/>
      <c r="Y427" s="3"/>
      <c r="Z427" s="3"/>
      <c r="AA427" s="3"/>
      <c r="AB427" s="3"/>
    </row>
    <row r="428" spans="1:28" x14ac:dyDescent="0.2">
      <c r="A428" s="3">
        <v>11030</v>
      </c>
      <c r="B428" s="11" t="str">
        <f>VLOOKUP(A428,'QAQC ID Reference Page'!A$2:G$10999,2,FALSE)</f>
        <v>OBS0821W2</v>
      </c>
      <c r="C428" s="30">
        <f>VLOOKUP(A428,'QAQC ID Reference Page'!A$2:G$10999,3,FALSE)</f>
        <v>44419</v>
      </c>
      <c r="D428" s="12">
        <f>VLOOKUP(A428,'QAQC ID Reference Page'!A$2:G$10999,4,FALSE)</f>
        <v>0.37222222222222223</v>
      </c>
      <c r="E428" s="3">
        <f>VLOOKUP(A428,'QAQC ID Reference Page'!A$2:G$10999,5,FALSE)</f>
        <v>1027</v>
      </c>
      <c r="F428" s="3" t="str">
        <f>VLOOKUP(A428,'QAQC ID Reference Page'!A$2:G$10999,6,FALSE)</f>
        <v>C7C</v>
      </c>
      <c r="G428" s="3" t="str">
        <f>VLOOKUP(A428,'QAQC ID Reference Page'!A$2:G$10999,7,FALSE)</f>
        <v>B</v>
      </c>
      <c r="H428" s="3"/>
      <c r="I428" s="55">
        <v>7.4999999999999997E-2</v>
      </c>
      <c r="J428" s="3"/>
      <c r="K428" s="3"/>
      <c r="L428" s="3"/>
      <c r="M428" s="3"/>
      <c r="N428" s="53">
        <f t="shared" si="2"/>
        <v>0</v>
      </c>
      <c r="O428" s="3"/>
      <c r="P428" s="3"/>
      <c r="Q428" s="3"/>
      <c r="R428" s="53">
        <f t="shared" si="3"/>
        <v>0</v>
      </c>
      <c r="S428" s="3"/>
      <c r="T428" s="3"/>
      <c r="U428" s="3"/>
      <c r="V428" s="3"/>
      <c r="W428" s="3"/>
      <c r="X428" s="3"/>
      <c r="Y428" s="3"/>
      <c r="Z428" s="3"/>
      <c r="AA428" s="3"/>
      <c r="AB428" s="3"/>
    </row>
    <row r="429" spans="1:28" x14ac:dyDescent="0.2">
      <c r="A429" s="3">
        <v>11031</v>
      </c>
      <c r="B429" s="11" t="str">
        <f>VLOOKUP(A429,'QAQC ID Reference Page'!A$2:G$10999,2,FALSE)</f>
        <v>OBS0821W2</v>
      </c>
      <c r="C429" s="30">
        <f>VLOOKUP(A429,'QAQC ID Reference Page'!A$2:G$10999,3,FALSE)</f>
        <v>44419</v>
      </c>
      <c r="D429" s="12">
        <f>VLOOKUP(A429,'QAQC ID Reference Page'!A$2:G$10999,4,FALSE)</f>
        <v>0.40902777777777777</v>
      </c>
      <c r="E429" s="3">
        <f>VLOOKUP(A429,'QAQC ID Reference Page'!A$2:G$10999,5,FALSE)</f>
        <v>1033</v>
      </c>
      <c r="F429" s="3" t="str">
        <f>VLOOKUP(A429,'QAQC ID Reference Page'!A$2:G$10999,6,FALSE)</f>
        <v>C4</v>
      </c>
      <c r="G429" s="3" t="str">
        <f>VLOOKUP(A429,'QAQC ID Reference Page'!A$2:G$10999,7,FALSE)</f>
        <v>S</v>
      </c>
      <c r="H429" s="3"/>
      <c r="I429" s="55">
        <v>7.4999999999999997E-2</v>
      </c>
      <c r="J429" s="3"/>
      <c r="K429" s="3"/>
      <c r="L429" s="3"/>
      <c r="M429" s="3"/>
      <c r="N429" s="53">
        <f t="shared" si="2"/>
        <v>0</v>
      </c>
      <c r="O429" s="3"/>
      <c r="P429" s="3"/>
      <c r="Q429" s="3"/>
      <c r="R429" s="53">
        <f t="shared" si="3"/>
        <v>0</v>
      </c>
      <c r="S429" s="3"/>
      <c r="T429" s="3"/>
      <c r="U429" s="3"/>
      <c r="V429" s="3"/>
      <c r="W429" s="3"/>
      <c r="X429" s="3"/>
      <c r="Y429" s="3"/>
      <c r="Z429" s="3"/>
      <c r="AA429" s="3"/>
      <c r="AB429" s="3"/>
    </row>
    <row r="430" spans="1:28" x14ac:dyDescent="0.2">
      <c r="A430" s="3">
        <v>11032</v>
      </c>
      <c r="B430" s="11" t="str">
        <f>VLOOKUP(A430,'QAQC ID Reference Page'!A$2:G$10999,2,FALSE)</f>
        <v>OBS0821W2</v>
      </c>
      <c r="C430" s="30">
        <f>VLOOKUP(A430,'QAQC ID Reference Page'!A$2:G$10999,3,FALSE)</f>
        <v>44419</v>
      </c>
      <c r="D430" s="12">
        <f>VLOOKUP(A430,'QAQC ID Reference Page'!A$2:G$10999,4,FALSE)</f>
        <v>0.44305555555555554</v>
      </c>
      <c r="E430" s="3">
        <f>VLOOKUP(A430,'QAQC ID Reference Page'!A$2:G$10999,5,FALSE)</f>
        <v>1004</v>
      </c>
      <c r="F430" s="3" t="str">
        <f>VLOOKUP(A430,'QAQC ID Reference Page'!A$2:G$10999,6,FALSE)</f>
        <v>D1</v>
      </c>
      <c r="G430" s="3" t="str">
        <f>VLOOKUP(A430,'QAQC ID Reference Page'!A$2:G$10999,7,FALSE)</f>
        <v>S</v>
      </c>
      <c r="H430" s="3"/>
      <c r="I430" s="55">
        <v>7.4999999999999997E-2</v>
      </c>
      <c r="J430" s="3"/>
      <c r="K430" s="3"/>
      <c r="L430" s="3"/>
      <c r="M430" s="3"/>
      <c r="N430" s="53">
        <f t="shared" si="2"/>
        <v>0</v>
      </c>
      <c r="O430" s="3"/>
      <c r="P430" s="3"/>
      <c r="Q430" s="3"/>
      <c r="R430" s="53">
        <f t="shared" si="3"/>
        <v>0</v>
      </c>
      <c r="S430" s="3"/>
      <c r="T430" s="3"/>
      <c r="U430" s="3"/>
      <c r="V430" s="3"/>
      <c r="W430" s="3"/>
      <c r="X430" s="3"/>
      <c r="Y430" s="3"/>
      <c r="Z430" s="3"/>
      <c r="AA430" s="3"/>
      <c r="AB430" s="3"/>
    </row>
    <row r="431" spans="1:28" x14ac:dyDescent="0.2">
      <c r="A431" s="3">
        <v>11033</v>
      </c>
      <c r="B431" s="11" t="str">
        <f>VLOOKUP(A431,'QAQC ID Reference Page'!A$2:G$10999,2,FALSE)</f>
        <v>OBS0821W2</v>
      </c>
      <c r="C431" s="30">
        <f>VLOOKUP(A431,'QAQC ID Reference Page'!A$2:G$10999,3,FALSE)</f>
        <v>44419</v>
      </c>
      <c r="D431" s="12">
        <f>VLOOKUP(A431,'QAQC ID Reference Page'!A$2:G$10999,4,FALSE)</f>
        <v>0.45069444444444445</v>
      </c>
      <c r="E431" s="3">
        <f>VLOOKUP(A431,'QAQC ID Reference Page'!A$2:G$10999,5,FALSE)</f>
        <v>1022</v>
      </c>
      <c r="F431" s="3" t="str">
        <f>VLOOKUP(A431,'QAQC ID Reference Page'!A$2:G$10999,6,FALSE)</f>
        <v>C1</v>
      </c>
      <c r="G431" s="3" t="str">
        <f>VLOOKUP(A431,'QAQC ID Reference Page'!A$2:G$10999,7,FALSE)</f>
        <v>S</v>
      </c>
      <c r="H431" s="3"/>
      <c r="I431" s="55">
        <v>7.4999999999999997E-2</v>
      </c>
      <c r="J431" s="3"/>
      <c r="K431" s="3"/>
      <c r="L431" s="3"/>
      <c r="M431" s="3"/>
      <c r="N431" s="53">
        <f t="shared" si="2"/>
        <v>0</v>
      </c>
      <c r="O431" s="3"/>
      <c r="P431" s="3"/>
      <c r="Q431" s="3"/>
      <c r="R431" s="53">
        <f t="shared" si="3"/>
        <v>0</v>
      </c>
      <c r="S431" s="3"/>
      <c r="T431" s="3"/>
      <c r="U431" s="3"/>
      <c r="V431" s="3"/>
      <c r="W431" s="3"/>
      <c r="X431" s="3"/>
      <c r="Y431" s="3"/>
      <c r="Z431" s="3"/>
      <c r="AA431" s="3"/>
      <c r="AB431" s="3"/>
    </row>
    <row r="432" spans="1:28" x14ac:dyDescent="0.2">
      <c r="A432" s="3">
        <v>11034</v>
      </c>
      <c r="B432" s="11" t="str">
        <f>VLOOKUP(A432,'QAQC ID Reference Page'!A$2:G$10999,2,FALSE)</f>
        <v>OBS0821W2</v>
      </c>
      <c r="C432" s="30">
        <f>VLOOKUP(A432,'QAQC ID Reference Page'!A$2:G$10999,3,FALSE)</f>
        <v>44419</v>
      </c>
      <c r="D432" s="12">
        <f>VLOOKUP(A432,'QAQC ID Reference Page'!A$2:G$10999,4,FALSE)</f>
        <v>0.41597222222222224</v>
      </c>
      <c r="E432" s="3">
        <f>VLOOKUP(A432,'QAQC ID Reference Page'!A$2:G$10999,5,FALSE)</f>
        <v>1036</v>
      </c>
      <c r="F432" s="3" t="str">
        <f>VLOOKUP(A432,'QAQC ID Reference Page'!A$2:G$10999,6,FALSE)</f>
        <v>WFR</v>
      </c>
      <c r="G432" s="3" t="str">
        <f>VLOOKUP(A432,'QAQC ID Reference Page'!A$2:G$10999,7,FALSE)</f>
        <v>S</v>
      </c>
      <c r="H432" s="3"/>
      <c r="I432" s="55">
        <v>7.4999999999999997E-2</v>
      </c>
      <c r="J432" s="3"/>
      <c r="K432" s="3"/>
      <c r="L432" s="3"/>
      <c r="M432" s="3"/>
      <c r="N432" s="53">
        <f t="shared" si="2"/>
        <v>0</v>
      </c>
      <c r="O432" s="3"/>
      <c r="P432" s="3"/>
      <c r="Q432" s="3"/>
      <c r="R432" s="53">
        <f t="shared" si="3"/>
        <v>0</v>
      </c>
      <c r="S432" s="3"/>
      <c r="T432" s="3"/>
      <c r="U432" s="3"/>
      <c r="V432" s="3"/>
      <c r="W432" s="3"/>
      <c r="X432" s="3"/>
      <c r="Y432" s="3"/>
      <c r="Z432" s="3"/>
      <c r="AA432" s="3"/>
      <c r="AB432" s="3"/>
    </row>
    <row r="433" spans="1:28" x14ac:dyDescent="0.2">
      <c r="A433" s="3">
        <v>11035</v>
      </c>
      <c r="B433" s="11" t="str">
        <f>VLOOKUP(A433,'QAQC ID Reference Page'!A$2:G$10999,2,FALSE)</f>
        <v>OBS0821W2</v>
      </c>
      <c r="C433" s="30">
        <f>VLOOKUP(A433,'QAQC ID Reference Page'!A$2:G$10999,3,FALSE)</f>
        <v>44419</v>
      </c>
      <c r="D433" s="12">
        <f>VLOOKUP(A433,'QAQC ID Reference Page'!A$2:G$10999,4,FALSE)</f>
        <v>0.43680555555555556</v>
      </c>
      <c r="E433" s="3">
        <f>VLOOKUP(A433,'QAQC ID Reference Page'!A$2:G$10999,5,FALSE)</f>
        <v>1021</v>
      </c>
      <c r="F433" s="3" t="str">
        <f>VLOOKUP(A433,'QAQC ID Reference Page'!A$2:G$10999,6,FALSE)</f>
        <v>E1</v>
      </c>
      <c r="G433" s="3" t="str">
        <f>VLOOKUP(A433,'QAQC ID Reference Page'!A$2:G$10999,7,FALSE)</f>
        <v>S</v>
      </c>
      <c r="H433" s="3"/>
      <c r="I433" s="55">
        <v>7.4999999999999997E-2</v>
      </c>
      <c r="J433" s="3"/>
      <c r="K433" s="3"/>
      <c r="L433" s="3"/>
      <c r="M433" s="3"/>
      <c r="N433" s="53">
        <f t="shared" si="2"/>
        <v>0</v>
      </c>
      <c r="O433" s="3"/>
      <c r="P433" s="3"/>
      <c r="Q433" s="3"/>
      <c r="R433" s="53">
        <f t="shared" si="3"/>
        <v>0</v>
      </c>
      <c r="S433" s="3"/>
      <c r="T433" s="3"/>
      <c r="U433" s="3"/>
      <c r="V433" s="3"/>
      <c r="W433" s="3"/>
      <c r="X433" s="3"/>
      <c r="Y433" s="3"/>
      <c r="Z433" s="3"/>
      <c r="AA433" s="3"/>
      <c r="AB433" s="3"/>
    </row>
    <row r="434" spans="1:28" x14ac:dyDescent="0.2">
      <c r="A434" s="3">
        <v>11036</v>
      </c>
      <c r="B434" s="11" t="str">
        <f>VLOOKUP(A434,'QAQC ID Reference Page'!A$2:G$10999,2,FALSE)</f>
        <v>OBS0821W2</v>
      </c>
      <c r="C434" s="30">
        <f>VLOOKUP(A434,'QAQC ID Reference Page'!A$2:G$10999,3,FALSE)</f>
        <v>44419</v>
      </c>
      <c r="D434" s="12">
        <f>VLOOKUP(A434,'QAQC ID Reference Page'!A$2:G$10999,4,FALSE)</f>
        <v>0.33055555555555555</v>
      </c>
      <c r="E434" s="3">
        <f>VLOOKUP(A434,'QAQC ID Reference Page'!A$2:G$10999,5,FALSE)</f>
        <v>1023</v>
      </c>
      <c r="F434" s="3" t="str">
        <f>VLOOKUP(A434,'QAQC ID Reference Page'!A$2:G$10999,6,FALSE)</f>
        <v>WB</v>
      </c>
      <c r="G434" s="3" t="str">
        <f>VLOOKUP(A434,'QAQC ID Reference Page'!A$2:G$10999,7,FALSE)</f>
        <v>B</v>
      </c>
      <c r="H434" s="3"/>
      <c r="I434" s="55">
        <v>7.4999999999999997E-2</v>
      </c>
      <c r="J434" s="3"/>
      <c r="K434" s="3"/>
      <c r="L434" s="3"/>
      <c r="M434" s="3"/>
      <c r="N434" s="53">
        <f t="shared" si="2"/>
        <v>0</v>
      </c>
      <c r="O434" s="3"/>
      <c r="P434" s="3"/>
      <c r="Q434" s="3"/>
      <c r="R434" s="53">
        <f t="shared" si="3"/>
        <v>0</v>
      </c>
      <c r="S434" s="3"/>
      <c r="T434" s="3"/>
      <c r="U434" s="3"/>
      <c r="V434" s="3"/>
      <c r="W434" s="3"/>
      <c r="X434" s="3"/>
      <c r="Y434" s="3"/>
      <c r="Z434" s="3"/>
      <c r="AA434" s="3"/>
      <c r="AB434" s="3"/>
    </row>
    <row r="435" spans="1:28" x14ac:dyDescent="0.2">
      <c r="A435" s="3">
        <v>11101</v>
      </c>
      <c r="B435" s="11" t="str">
        <f>VLOOKUP(A435,'QAQC ID Reference Page'!A$2:G$10999,2,FALSE)</f>
        <v>OBS0821W3</v>
      </c>
      <c r="C435" s="30">
        <f>VLOOKUP(A435,'QAQC ID Reference Page'!A$2:G$10999,3,FALSE)</f>
        <v>44426</v>
      </c>
      <c r="D435" s="12">
        <f>VLOOKUP(A435,'QAQC ID Reference Page'!A$2:G$10999,4,FALSE)</f>
        <v>0.49305555555555558</v>
      </c>
      <c r="E435" s="3">
        <f>VLOOKUP(A435,'QAQC ID Reference Page'!A$2:G$10999,5,FALSE)</f>
        <v>1036</v>
      </c>
      <c r="F435" s="3" t="str">
        <f>VLOOKUP(A435,'QAQC ID Reference Page'!A$2:G$10999,6,FALSE)</f>
        <v>E7C</v>
      </c>
      <c r="G435" s="3" t="str">
        <f>VLOOKUP(A435,'QAQC ID Reference Page'!A$2:G$10999,7,FALSE)</f>
        <v>B</v>
      </c>
      <c r="H435" s="3" t="s">
        <v>976</v>
      </c>
      <c r="I435" s="55">
        <v>0.1</v>
      </c>
      <c r="J435" s="3">
        <v>0</v>
      </c>
      <c r="K435" s="3">
        <v>54.363999999999997</v>
      </c>
      <c r="L435" s="3">
        <v>1.7000000000000001E-2</v>
      </c>
      <c r="M435" s="3">
        <v>9.4609000000000005</v>
      </c>
      <c r="N435" s="53">
        <f t="shared" si="2"/>
        <v>170</v>
      </c>
      <c r="O435" s="3">
        <v>1618.0219999999999</v>
      </c>
      <c r="P435" s="3">
        <v>0.16200000000000001</v>
      </c>
      <c r="Q435" s="3">
        <v>90.539100000000005</v>
      </c>
      <c r="R435" s="53">
        <f t="shared" si="3"/>
        <v>1619.9999999999998</v>
      </c>
      <c r="S435" s="3"/>
      <c r="T435" s="3"/>
      <c r="U435" s="3"/>
      <c r="V435" s="3"/>
      <c r="W435" s="3"/>
      <c r="X435" s="3"/>
      <c r="Y435" s="3"/>
      <c r="Z435" s="3"/>
      <c r="AA435" s="3"/>
      <c r="AB435" s="3"/>
    </row>
    <row r="436" spans="1:28" x14ac:dyDescent="0.2">
      <c r="A436" s="3">
        <v>11102</v>
      </c>
      <c r="B436" s="11" t="str">
        <f>VLOOKUP(A436,'QAQC ID Reference Page'!A$2:G$10999,2,FALSE)</f>
        <v>OBS0821W3</v>
      </c>
      <c r="C436" s="30">
        <f>VLOOKUP(A436,'QAQC ID Reference Page'!A$2:G$10999,3,FALSE)</f>
        <v>44426</v>
      </c>
      <c r="D436" s="12">
        <f>VLOOKUP(A436,'QAQC ID Reference Page'!A$2:G$10999,4,FALSE)</f>
        <v>0.32013888888888886</v>
      </c>
      <c r="E436" s="3">
        <f>VLOOKUP(A436,'QAQC ID Reference Page'!A$2:G$10999,5,FALSE)</f>
        <v>1007</v>
      </c>
      <c r="F436" s="3" t="str">
        <f>VLOOKUP(A436,'QAQC ID Reference Page'!A$2:G$10999,6,FALSE)</f>
        <v>DR</v>
      </c>
      <c r="G436" s="3" t="str">
        <f>VLOOKUP(A436,'QAQC ID Reference Page'!A$2:G$10999,7,FALSE)</f>
        <v>S</v>
      </c>
      <c r="H436" s="3" t="s">
        <v>977</v>
      </c>
      <c r="I436" s="55">
        <v>7.0000000000000007E-2</v>
      </c>
      <c r="J436" s="3">
        <v>0</v>
      </c>
      <c r="K436" s="3">
        <v>60.127000000000002</v>
      </c>
      <c r="L436" s="3">
        <v>1.7999999999999999E-2</v>
      </c>
      <c r="M436" s="3">
        <v>9.7059999999999995</v>
      </c>
      <c r="N436" s="53">
        <f t="shared" si="2"/>
        <v>257.14285714285711</v>
      </c>
      <c r="O436" s="3">
        <v>1710.922</v>
      </c>
      <c r="P436" s="3">
        <v>0.17199999999999999</v>
      </c>
      <c r="Q436" s="3">
        <v>90.293999999999997</v>
      </c>
      <c r="R436" s="53">
        <f t="shared" si="3"/>
        <v>2457.1428571428569</v>
      </c>
      <c r="S436" s="3"/>
      <c r="T436" s="3"/>
      <c r="U436" s="3"/>
      <c r="V436" s="3"/>
      <c r="W436" s="3"/>
      <c r="X436" s="3"/>
      <c r="Y436" s="3"/>
      <c r="Z436" s="3"/>
      <c r="AA436" s="3"/>
      <c r="AB436" s="3"/>
    </row>
    <row r="437" spans="1:28" x14ac:dyDescent="0.2">
      <c r="A437" s="3">
        <v>11103</v>
      </c>
      <c r="B437" s="11" t="str">
        <f>VLOOKUP(A437,'QAQC ID Reference Page'!A$2:G$10999,2,FALSE)</f>
        <v>OBS0821W3</v>
      </c>
      <c r="C437" s="30">
        <f>VLOOKUP(A437,'QAQC ID Reference Page'!A$2:G$10999,3,FALSE)</f>
        <v>44426</v>
      </c>
      <c r="D437" s="12">
        <f>VLOOKUP(A437,'QAQC ID Reference Page'!A$2:G$10999,4,FALSE)</f>
        <v>0.51111111111111107</v>
      </c>
      <c r="E437" s="3">
        <f>VLOOKUP(A437,'QAQC ID Reference Page'!A$2:G$10999,5,FALSE)</f>
        <v>1037</v>
      </c>
      <c r="F437" s="3" t="str">
        <f>VLOOKUP(A437,'QAQC ID Reference Page'!A$2:G$10999,6,FALSE)</f>
        <v>E6</v>
      </c>
      <c r="G437" s="3" t="str">
        <f>VLOOKUP(A437,'QAQC ID Reference Page'!A$2:G$10999,7,FALSE)</f>
        <v>S</v>
      </c>
      <c r="H437" s="3" t="s">
        <v>978</v>
      </c>
      <c r="I437" s="55">
        <v>0.08</v>
      </c>
      <c r="J437" s="3">
        <v>0</v>
      </c>
      <c r="K437" s="3">
        <v>82.424000000000007</v>
      </c>
      <c r="L437" s="3">
        <v>2.4E-2</v>
      </c>
      <c r="M437" s="3">
        <v>9.7324000000000002</v>
      </c>
      <c r="N437" s="53">
        <f t="shared" si="2"/>
        <v>300</v>
      </c>
      <c r="O437" s="3">
        <v>2230.8359999999998</v>
      </c>
      <c r="P437" s="3">
        <v>0.22600000000000001</v>
      </c>
      <c r="Q437" s="3">
        <v>90.267600000000002</v>
      </c>
      <c r="R437" s="53">
        <f t="shared" si="3"/>
        <v>2825</v>
      </c>
      <c r="S437" s="3"/>
      <c r="T437" s="3"/>
      <c r="U437" s="3"/>
      <c r="V437" s="3"/>
      <c r="W437" s="3"/>
      <c r="X437" s="3"/>
      <c r="Y437" s="3"/>
      <c r="Z437" s="3"/>
      <c r="AA437" s="3"/>
      <c r="AB437" s="3"/>
    </row>
    <row r="438" spans="1:28" x14ac:dyDescent="0.2">
      <c r="A438" s="3">
        <v>11104</v>
      </c>
      <c r="B438" s="11" t="str">
        <f>VLOOKUP(A438,'QAQC ID Reference Page'!A$2:G$10999,2,FALSE)</f>
        <v>OBS0821W3</v>
      </c>
      <c r="C438" s="30">
        <f>VLOOKUP(A438,'QAQC ID Reference Page'!A$2:G$10999,3,FALSE)</f>
        <v>44426</v>
      </c>
      <c r="D438" s="12">
        <f>VLOOKUP(A438,'QAQC ID Reference Page'!A$2:G$10999,4,FALSE)</f>
        <v>0.45</v>
      </c>
      <c r="E438" s="3">
        <f>VLOOKUP(A438,'QAQC ID Reference Page'!A$2:G$10999,5,FALSE)</f>
        <v>1020</v>
      </c>
      <c r="F438" s="3" t="str">
        <f>VLOOKUP(A438,'QAQC ID Reference Page'!A$2:G$10999,6,FALSE)</f>
        <v>G9</v>
      </c>
      <c r="G438" s="3" t="str">
        <f>VLOOKUP(A438,'QAQC ID Reference Page'!A$2:G$10999,7,FALSE)</f>
        <v>S</v>
      </c>
      <c r="H438" s="3" t="s">
        <v>979</v>
      </c>
      <c r="I438" s="55">
        <v>7.0000000000000007E-2</v>
      </c>
      <c r="J438" s="3">
        <v>0</v>
      </c>
      <c r="K438" s="3">
        <v>54.956000000000003</v>
      </c>
      <c r="L438" s="3">
        <v>1.7000000000000001E-2</v>
      </c>
      <c r="M438" s="3">
        <v>8.9426000000000005</v>
      </c>
      <c r="N438" s="53">
        <f t="shared" si="2"/>
        <v>242.85714285714286</v>
      </c>
      <c r="O438" s="3">
        <v>1732.2239999999999</v>
      </c>
      <c r="P438" s="3">
        <v>0.17399999999999999</v>
      </c>
      <c r="Q438" s="3">
        <v>91.057400000000001</v>
      </c>
      <c r="R438" s="53">
        <f t="shared" si="3"/>
        <v>2485.7142857142853</v>
      </c>
      <c r="S438" s="3"/>
      <c r="T438" s="3"/>
      <c r="U438" s="3"/>
      <c r="V438" s="3"/>
      <c r="W438" s="3"/>
      <c r="X438" s="3"/>
      <c r="Y438" s="3"/>
      <c r="Z438" s="3"/>
      <c r="AA438" s="3"/>
      <c r="AB438" s="3"/>
    </row>
    <row r="439" spans="1:28" x14ac:dyDescent="0.2">
      <c r="A439" s="3">
        <v>11105</v>
      </c>
      <c r="B439" s="11" t="str">
        <f>VLOOKUP(A439,'QAQC ID Reference Page'!A$2:G$10999,2,FALSE)</f>
        <v>OBS0821W3</v>
      </c>
      <c r="C439" s="30">
        <f>VLOOKUP(A439,'QAQC ID Reference Page'!A$2:G$10999,3,FALSE)</f>
        <v>44426</v>
      </c>
      <c r="D439" s="12">
        <f>VLOOKUP(A439,'QAQC ID Reference Page'!A$2:G$10999,4,FALSE)</f>
        <v>0.41597222222222224</v>
      </c>
      <c r="E439" s="3">
        <f>VLOOKUP(A439,'QAQC ID Reference Page'!A$2:G$10999,5,FALSE)</f>
        <v>1003</v>
      </c>
      <c r="F439" s="3" t="str">
        <f>VLOOKUP(A439,'QAQC ID Reference Page'!A$2:G$10999,6,FALSE)</f>
        <v>I7C</v>
      </c>
      <c r="G439" s="3" t="str">
        <f>VLOOKUP(A439,'QAQC ID Reference Page'!A$2:G$10999,7,FALSE)</f>
        <v>S</v>
      </c>
      <c r="H439" s="3" t="s">
        <v>980</v>
      </c>
      <c r="I439" s="55">
        <v>7.0000000000000007E-2</v>
      </c>
      <c r="J439" s="3">
        <v>0</v>
      </c>
      <c r="K439" s="3">
        <v>86.679000000000002</v>
      </c>
      <c r="L439" s="3">
        <v>2.5999999999999999E-2</v>
      </c>
      <c r="M439" s="3">
        <v>12.033200000000001</v>
      </c>
      <c r="N439" s="53">
        <f t="shared" si="2"/>
        <v>371.42857142857139</v>
      </c>
      <c r="O439" s="3">
        <v>1852.556</v>
      </c>
      <c r="P439" s="3">
        <v>0.186</v>
      </c>
      <c r="Q439" s="3">
        <v>87.966800000000006</v>
      </c>
      <c r="R439" s="53">
        <f t="shared" si="3"/>
        <v>2657.1428571428569</v>
      </c>
      <c r="S439" s="3"/>
      <c r="T439" s="3"/>
      <c r="U439" s="3"/>
      <c r="V439" s="3"/>
      <c r="W439" s="3"/>
      <c r="X439" s="3"/>
      <c r="Y439" s="3"/>
      <c r="Z439" s="3"/>
      <c r="AA439" s="3"/>
      <c r="AB439" s="3"/>
    </row>
    <row r="440" spans="1:28" x14ac:dyDescent="0.2">
      <c r="A440" s="3">
        <v>11106</v>
      </c>
      <c r="B440" s="11" t="str">
        <f>VLOOKUP(A440,'QAQC ID Reference Page'!A$2:G$10999,2,FALSE)</f>
        <v>OBS0821W3</v>
      </c>
      <c r="C440" s="30">
        <f>VLOOKUP(A440,'QAQC ID Reference Page'!A$2:G$10999,3,FALSE)</f>
        <v>44426</v>
      </c>
      <c r="D440" s="12">
        <f>VLOOKUP(A440,'QAQC ID Reference Page'!A$2:G$10999,4,FALSE)</f>
        <v>0.41597222222222224</v>
      </c>
      <c r="E440" s="3">
        <f>VLOOKUP(A440,'QAQC ID Reference Page'!A$2:G$10999,5,FALSE)</f>
        <v>1011</v>
      </c>
      <c r="F440" s="3" t="str">
        <f>VLOOKUP(A440,'QAQC ID Reference Page'!A$2:G$10999,6,FALSE)</f>
        <v>I7C</v>
      </c>
      <c r="G440" s="3" t="str">
        <f>VLOOKUP(A440,'QAQC ID Reference Page'!A$2:G$10999,7,FALSE)</f>
        <v>B</v>
      </c>
      <c r="H440" s="3" t="s">
        <v>981</v>
      </c>
      <c r="I440" s="55">
        <v>7.0000000000000007E-2</v>
      </c>
      <c r="J440" s="3">
        <v>0</v>
      </c>
      <c r="K440" s="3">
        <v>40.213999999999999</v>
      </c>
      <c r="L440" s="3">
        <v>1.2999999999999999E-2</v>
      </c>
      <c r="M440" s="3">
        <v>8.5968999999999998</v>
      </c>
      <c r="N440" s="53">
        <f t="shared" si="2"/>
        <v>185.71428571428569</v>
      </c>
      <c r="O440" s="3">
        <v>1407.9280000000001</v>
      </c>
      <c r="P440" s="3">
        <v>0.14000000000000001</v>
      </c>
      <c r="Q440" s="3">
        <v>91.403099999999995</v>
      </c>
      <c r="R440" s="53">
        <f t="shared" si="3"/>
        <v>2000</v>
      </c>
      <c r="S440" s="3"/>
      <c r="T440" s="3"/>
      <c r="U440" s="3"/>
      <c r="V440" s="3"/>
      <c r="W440" s="3"/>
      <c r="X440" s="3"/>
      <c r="Y440" s="3"/>
      <c r="Z440" s="3"/>
      <c r="AA440" s="3"/>
      <c r="AB440" s="3"/>
    </row>
    <row r="441" spans="1:28" x14ac:dyDescent="0.2">
      <c r="A441" s="3">
        <v>11107</v>
      </c>
      <c r="B441" s="11" t="str">
        <f>VLOOKUP(A441,'QAQC ID Reference Page'!A$2:G$10999,2,FALSE)</f>
        <v>OBS0821W3</v>
      </c>
      <c r="C441" s="30">
        <f>VLOOKUP(A441,'QAQC ID Reference Page'!A$2:G$10999,3,FALSE)</f>
        <v>44426</v>
      </c>
      <c r="D441" s="12">
        <f>VLOOKUP(A441,'QAQC ID Reference Page'!A$2:G$10999,4,FALSE)</f>
        <v>0.49305555555555558</v>
      </c>
      <c r="E441" s="3">
        <f>VLOOKUP(A441,'QAQC ID Reference Page'!A$2:G$10999,5,FALSE)</f>
        <v>1023</v>
      </c>
      <c r="F441" s="3" t="str">
        <f>VLOOKUP(A441,'QAQC ID Reference Page'!A$2:G$10999,6,FALSE)</f>
        <v>E7C</v>
      </c>
      <c r="G441" s="3" t="str">
        <f>VLOOKUP(A441,'QAQC ID Reference Page'!A$2:G$10999,7,FALSE)</f>
        <v>S</v>
      </c>
      <c r="H441" s="3" t="s">
        <v>982</v>
      </c>
      <c r="I441" s="55">
        <v>7.0000000000000007E-2</v>
      </c>
      <c r="J441" s="3">
        <v>0</v>
      </c>
      <c r="K441" s="3">
        <v>35.582000000000001</v>
      </c>
      <c r="L441" s="3">
        <v>1.2E-2</v>
      </c>
      <c r="M441" s="3">
        <v>8.4253999999999998</v>
      </c>
      <c r="N441" s="53">
        <f t="shared" si="2"/>
        <v>171.42857142857142</v>
      </c>
      <c r="O441" s="3">
        <v>1309.9880000000001</v>
      </c>
      <c r="P441" s="3">
        <v>0.13</v>
      </c>
      <c r="Q441" s="3">
        <v>91.574600000000004</v>
      </c>
      <c r="R441" s="53">
        <f t="shared" si="3"/>
        <v>1857.1428571428569</v>
      </c>
      <c r="S441" s="3"/>
      <c r="T441" s="3"/>
      <c r="U441" s="3"/>
      <c r="V441" s="3"/>
      <c r="W441" s="3"/>
      <c r="X441" s="3"/>
      <c r="Y441" s="3"/>
      <c r="Z441" s="3"/>
      <c r="AA441" s="3"/>
      <c r="AB441" s="3"/>
    </row>
    <row r="442" spans="1:28" x14ac:dyDescent="0.2">
      <c r="A442" s="3">
        <v>11108</v>
      </c>
      <c r="B442" s="11" t="str">
        <f>VLOOKUP(A442,'QAQC ID Reference Page'!A$2:G$10999,2,FALSE)</f>
        <v>OBS0821W3</v>
      </c>
      <c r="C442" s="30">
        <f>VLOOKUP(A442,'QAQC ID Reference Page'!A$2:G$10999,3,FALSE)</f>
        <v>44426</v>
      </c>
      <c r="D442" s="12">
        <f>VLOOKUP(A442,'QAQC ID Reference Page'!A$2:G$10999,4,FALSE)</f>
        <v>0.40416666666666667</v>
      </c>
      <c r="E442" s="3">
        <f>VLOOKUP(A442,'QAQC ID Reference Page'!A$2:G$10999,5,FALSE)</f>
        <v>1039</v>
      </c>
      <c r="F442" s="3" t="str">
        <f>VLOOKUP(A442,'QAQC ID Reference Page'!A$2:G$10999,6,FALSE)</f>
        <v>I9</v>
      </c>
      <c r="G442" s="3" t="str">
        <f>VLOOKUP(A442,'QAQC ID Reference Page'!A$2:G$10999,7,FALSE)</f>
        <v>S</v>
      </c>
      <c r="H442" s="3" t="s">
        <v>983</v>
      </c>
      <c r="I442" s="55">
        <v>7.0000000000000007E-2</v>
      </c>
      <c r="J442" s="3">
        <v>0</v>
      </c>
      <c r="K442" s="3">
        <v>45.387999999999998</v>
      </c>
      <c r="L442" s="3">
        <v>1.4999999999999999E-2</v>
      </c>
      <c r="M442" s="3">
        <v>9.4948999999999995</v>
      </c>
      <c r="N442" s="53">
        <f t="shared" si="2"/>
        <v>214.28571428571425</v>
      </c>
      <c r="O442" s="3">
        <v>1394.951</v>
      </c>
      <c r="P442" s="3">
        <v>0.13800000000000001</v>
      </c>
      <c r="Q442" s="3">
        <v>90.505099999999999</v>
      </c>
      <c r="R442" s="53">
        <f t="shared" si="3"/>
        <v>1971.4285714285713</v>
      </c>
      <c r="S442" s="3"/>
      <c r="T442" s="3"/>
      <c r="U442" s="3"/>
      <c r="V442" s="3"/>
      <c r="W442" s="3"/>
      <c r="X442" s="3"/>
      <c r="Y442" s="3"/>
      <c r="Z442" s="3"/>
      <c r="AA442" s="3"/>
      <c r="AB442" s="3"/>
    </row>
    <row r="443" spans="1:28" x14ac:dyDescent="0.2">
      <c r="A443" s="3">
        <v>11109</v>
      </c>
      <c r="B443" s="11" t="str">
        <f>VLOOKUP(A443,'QAQC ID Reference Page'!A$2:G$10999,2,FALSE)</f>
        <v>OBS0821W3</v>
      </c>
      <c r="C443" s="30">
        <f>VLOOKUP(A443,'QAQC ID Reference Page'!A$2:G$10999,3,FALSE)</f>
        <v>44426</v>
      </c>
      <c r="D443" s="12">
        <f>VLOOKUP(A443,'QAQC ID Reference Page'!A$2:G$10999,4,FALSE)</f>
        <v>0.4777777777777778</v>
      </c>
      <c r="E443" s="3">
        <f>VLOOKUP(A443,'QAQC ID Reference Page'!A$2:G$10999,5,FALSE)</f>
        <v>1041</v>
      </c>
      <c r="F443" s="3" t="str">
        <f>VLOOKUP(A443,'QAQC ID Reference Page'!A$2:G$10999,6,FALSE)</f>
        <v>E9</v>
      </c>
      <c r="G443" s="3" t="str">
        <f>VLOOKUP(A443,'QAQC ID Reference Page'!A$2:G$10999,7,FALSE)</f>
        <v>S</v>
      </c>
      <c r="H443" s="3" t="s">
        <v>984</v>
      </c>
      <c r="I443" s="55">
        <v>7.0000000000000007E-2</v>
      </c>
      <c r="J443" s="3">
        <v>0</v>
      </c>
      <c r="K443" s="3">
        <v>43.822000000000003</v>
      </c>
      <c r="L443" s="3">
        <v>1.4E-2</v>
      </c>
      <c r="M443" s="3">
        <v>9.2399000000000004</v>
      </c>
      <c r="N443" s="53">
        <f t="shared" si="2"/>
        <v>199.99999999999997</v>
      </c>
      <c r="O443" s="3">
        <v>1396.23</v>
      </c>
      <c r="P443" s="3">
        <v>0.13900000000000001</v>
      </c>
      <c r="Q443" s="3">
        <v>90.760099999999994</v>
      </c>
      <c r="R443" s="53">
        <f t="shared" si="3"/>
        <v>1985.7142857142858</v>
      </c>
      <c r="S443" s="3"/>
      <c r="T443" s="3"/>
      <c r="U443" s="3"/>
      <c r="V443" s="3"/>
      <c r="W443" s="3"/>
      <c r="X443" s="3"/>
      <c r="Y443" s="3"/>
      <c r="Z443" s="3"/>
      <c r="AA443" s="3"/>
      <c r="AB443" s="3"/>
    </row>
    <row r="444" spans="1:28" x14ac:dyDescent="0.2">
      <c r="A444" s="3">
        <v>11110</v>
      </c>
      <c r="B444" s="11" t="str">
        <f>VLOOKUP(A444,'QAQC ID Reference Page'!A$2:G$10999,2,FALSE)</f>
        <v>OBS0821W3</v>
      </c>
      <c r="C444" s="30">
        <f>VLOOKUP(A444,'QAQC ID Reference Page'!A$2:G$10999,3,FALSE)</f>
        <v>44426</v>
      </c>
      <c r="D444" s="12">
        <f>VLOOKUP(A444,'QAQC ID Reference Page'!A$2:G$10999,4,FALSE)</f>
        <v>0.36944444444444446</v>
      </c>
      <c r="E444" s="3">
        <f>VLOOKUP(A444,'QAQC ID Reference Page'!A$2:G$10999,5,FALSE)</f>
        <v>1035</v>
      </c>
      <c r="F444" s="3" t="str">
        <f>VLOOKUP(A444,'QAQC ID Reference Page'!A$2:G$10999,6,FALSE)</f>
        <v>TR-UP</v>
      </c>
      <c r="G444" s="3" t="str">
        <f>VLOOKUP(A444,'QAQC ID Reference Page'!A$2:G$10999,7,FALSE)</f>
        <v>S</v>
      </c>
      <c r="H444" s="3" t="s">
        <v>985</v>
      </c>
      <c r="I444" s="55">
        <v>7.0000000000000007E-2</v>
      </c>
      <c r="J444" s="3">
        <v>0</v>
      </c>
      <c r="K444" s="3">
        <v>49.601999999999997</v>
      </c>
      <c r="L444" s="3">
        <v>1.6E-2</v>
      </c>
      <c r="M444" s="3">
        <v>10.443899999999999</v>
      </c>
      <c r="N444" s="53">
        <f t="shared" si="2"/>
        <v>228.57142857142856</v>
      </c>
      <c r="O444" s="3">
        <v>1353.9449999999999</v>
      </c>
      <c r="P444" s="3">
        <v>0.13400000000000001</v>
      </c>
      <c r="Q444" s="3">
        <v>89.556100000000001</v>
      </c>
      <c r="R444" s="53">
        <f t="shared" si="3"/>
        <v>1914.2857142857142</v>
      </c>
      <c r="S444" s="3"/>
      <c r="T444" s="3"/>
      <c r="U444" s="3"/>
      <c r="V444" s="3"/>
      <c r="W444" s="3"/>
      <c r="X444" s="3"/>
      <c r="Y444" s="3"/>
      <c r="Z444" s="3"/>
      <c r="AA444" s="3"/>
      <c r="AB444" s="3"/>
    </row>
    <row r="445" spans="1:28" x14ac:dyDescent="0.2">
      <c r="A445" s="3">
        <v>11111</v>
      </c>
      <c r="B445" s="11" t="str">
        <f>VLOOKUP(A445,'QAQC ID Reference Page'!A$2:G$10999,2,FALSE)</f>
        <v>OBS0821W3</v>
      </c>
      <c r="C445" s="30">
        <f>VLOOKUP(A445,'QAQC ID Reference Page'!A$2:G$10999,3,FALSE)</f>
        <v>44426</v>
      </c>
      <c r="D445" s="12">
        <f>VLOOKUP(A445,'QAQC ID Reference Page'!A$2:G$10999,4,FALSE)</f>
        <v>0.38055555555555554</v>
      </c>
      <c r="E445" s="3">
        <f>VLOOKUP(A445,'QAQC ID Reference Page'!A$2:G$10999,5,FALSE)</f>
        <v>1005</v>
      </c>
      <c r="F445" s="3" t="str">
        <f>VLOOKUP(A445,'QAQC ID Reference Page'!A$2:G$10999,6,FALSE)</f>
        <v>AR</v>
      </c>
      <c r="G445" s="3" t="str">
        <f>VLOOKUP(A445,'QAQC ID Reference Page'!A$2:G$10999,7,FALSE)</f>
        <v>S</v>
      </c>
      <c r="H445" s="3" t="s">
        <v>986</v>
      </c>
      <c r="I445" s="55">
        <v>7.0000000000000007E-2</v>
      </c>
      <c r="J445" s="3">
        <v>0</v>
      </c>
      <c r="K445" s="3">
        <v>70.575000000000003</v>
      </c>
      <c r="L445" s="3">
        <v>2.1000000000000001E-2</v>
      </c>
      <c r="M445" s="3">
        <v>11.3498</v>
      </c>
      <c r="N445" s="53">
        <f t="shared" si="2"/>
        <v>300</v>
      </c>
      <c r="O445" s="3">
        <v>1655.2570000000001</v>
      </c>
      <c r="P445" s="3">
        <v>0.16600000000000001</v>
      </c>
      <c r="Q445" s="3">
        <v>88.650199999999998</v>
      </c>
      <c r="R445" s="53">
        <f t="shared" si="3"/>
        <v>2371.4285714285716</v>
      </c>
      <c r="S445" s="3"/>
      <c r="T445" s="3"/>
      <c r="U445" s="3"/>
      <c r="V445" s="3"/>
      <c r="W445" s="3"/>
      <c r="X445" s="3"/>
      <c r="Y445" s="3"/>
      <c r="Z445" s="3"/>
      <c r="AA445" s="3"/>
      <c r="AB445" s="3"/>
    </row>
    <row r="446" spans="1:28" x14ac:dyDescent="0.2">
      <c r="A446" s="3">
        <v>11112</v>
      </c>
      <c r="B446" s="11" t="str">
        <f>VLOOKUP(A446,'QAQC ID Reference Page'!A$2:G$10999,2,FALSE)</f>
        <v>OBS0821W3</v>
      </c>
      <c r="C446" s="30">
        <f>VLOOKUP(A446,'QAQC ID Reference Page'!A$2:G$10999,3,FALSE)</f>
        <v>44426</v>
      </c>
      <c r="D446" s="12">
        <f>VLOOKUP(A446,'QAQC ID Reference Page'!A$2:G$10999,4,FALSE)</f>
        <v>0.39027777777777778</v>
      </c>
      <c r="E446" s="3">
        <f>VLOOKUP(A446,'QAQC ID Reference Page'!A$2:G$10999,5,FALSE)</f>
        <v>1030</v>
      </c>
      <c r="F446" s="3" t="str">
        <f>VLOOKUP(A446,'QAQC ID Reference Page'!A$2:G$10999,6,FALSE)</f>
        <v>BR</v>
      </c>
      <c r="G446" s="3" t="str">
        <f>VLOOKUP(A446,'QAQC ID Reference Page'!A$2:G$10999,7,FALSE)</f>
        <v>S</v>
      </c>
      <c r="H446" s="3" t="s">
        <v>987</v>
      </c>
      <c r="I446" s="55">
        <v>7.0000000000000007E-2</v>
      </c>
      <c r="J446" s="3">
        <v>0</v>
      </c>
      <c r="K446" s="3">
        <v>69.207999999999998</v>
      </c>
      <c r="L446" s="3">
        <v>2.1000000000000001E-2</v>
      </c>
      <c r="M446" s="3">
        <v>10.971500000000001</v>
      </c>
      <c r="N446" s="53">
        <f t="shared" si="2"/>
        <v>300</v>
      </c>
      <c r="O446" s="3">
        <v>1688.6410000000001</v>
      </c>
      <c r="P446" s="3">
        <v>0.16900000000000001</v>
      </c>
      <c r="Q446" s="3">
        <v>89.028499999999994</v>
      </c>
      <c r="R446" s="53">
        <f t="shared" si="3"/>
        <v>2414.2857142857142</v>
      </c>
      <c r="S446" s="3"/>
      <c r="T446" s="3"/>
      <c r="U446" s="3"/>
      <c r="V446" s="3"/>
      <c r="W446" s="3"/>
      <c r="X446" s="3"/>
      <c r="Y446" s="3"/>
      <c r="Z446" s="3"/>
      <c r="AA446" s="3"/>
      <c r="AB446" s="3"/>
    </row>
    <row r="447" spans="1:28" x14ac:dyDescent="0.2">
      <c r="A447" s="3">
        <v>11113</v>
      </c>
      <c r="B447" s="11" t="str">
        <f>VLOOKUP(A447,'QAQC ID Reference Page'!A$2:G$10999,2,FALSE)</f>
        <v>OBS0821W3</v>
      </c>
      <c r="C447" s="30">
        <f>VLOOKUP(A447,'QAQC ID Reference Page'!A$2:G$10999,3,FALSE)</f>
        <v>44426</v>
      </c>
      <c r="D447" s="12">
        <f>VLOOKUP(A447,'QAQC ID Reference Page'!A$2:G$10999,4,FALSE)</f>
        <v>0.35833333333333334</v>
      </c>
      <c r="E447" s="3">
        <f>VLOOKUP(A447,'QAQC ID Reference Page'!A$2:G$10999,5,FALSE)</f>
        <v>1009</v>
      </c>
      <c r="F447" s="3" t="str">
        <f>VLOOKUP(A447,'QAQC ID Reference Page'!A$2:G$10999,6,FALSE)</f>
        <v>TR</v>
      </c>
      <c r="G447" s="3" t="str">
        <f>VLOOKUP(A447,'QAQC ID Reference Page'!A$2:G$10999,7,FALSE)</f>
        <v>S</v>
      </c>
      <c r="H447" s="3" t="s">
        <v>988</v>
      </c>
      <c r="I447" s="55">
        <v>7.0000000000000007E-2</v>
      </c>
      <c r="J447" s="3">
        <v>0</v>
      </c>
      <c r="K447" s="3">
        <v>50.292000000000002</v>
      </c>
      <c r="L447" s="3">
        <v>1.6E-2</v>
      </c>
      <c r="M447" s="3">
        <v>11.131600000000001</v>
      </c>
      <c r="N447" s="53">
        <f t="shared" si="2"/>
        <v>228.57142857142856</v>
      </c>
      <c r="O447" s="3">
        <v>1279.616</v>
      </c>
      <c r="P447" s="3">
        <v>0.126</v>
      </c>
      <c r="Q447" s="3">
        <v>88.868399999999994</v>
      </c>
      <c r="R447" s="53">
        <f t="shared" si="3"/>
        <v>1799.9999999999998</v>
      </c>
      <c r="S447" s="3"/>
      <c r="T447" s="3"/>
      <c r="U447" s="3"/>
      <c r="V447" s="3"/>
      <c r="W447" s="3"/>
      <c r="X447" s="3"/>
      <c r="Y447" s="3"/>
      <c r="Z447" s="3"/>
      <c r="AA447" s="3"/>
      <c r="AB447" s="3"/>
    </row>
    <row r="448" spans="1:28" x14ac:dyDescent="0.2">
      <c r="A448" s="3">
        <v>11114</v>
      </c>
      <c r="B448" s="11" t="str">
        <f>VLOOKUP(A448,'QAQC ID Reference Page'!A$2:G$10999,2,FALSE)</f>
        <v>OBS0821W3</v>
      </c>
      <c r="C448" s="30">
        <f>VLOOKUP(A448,'QAQC ID Reference Page'!A$2:G$10999,3,FALSE)</f>
        <v>44426</v>
      </c>
      <c r="D448" s="12">
        <f>VLOOKUP(A448,'QAQC ID Reference Page'!A$2:G$10999,4,FALSE)</f>
        <v>0.29652777777777778</v>
      </c>
      <c r="E448" s="3">
        <f>VLOOKUP(A448,'QAQC ID Reference Page'!A$2:G$10999,5,FALSE)</f>
        <v>1013</v>
      </c>
      <c r="F448" s="3" t="str">
        <f>VLOOKUP(A448,'QAQC ID Reference Page'!A$2:G$10999,6,FALSE)</f>
        <v>EFR</v>
      </c>
      <c r="G448" s="3" t="str">
        <f>VLOOKUP(A448,'QAQC ID Reference Page'!A$2:G$10999,7,FALSE)</f>
        <v>S</v>
      </c>
      <c r="H448" s="3" t="s">
        <v>989</v>
      </c>
      <c r="I448" s="55">
        <v>7.0000000000000007E-2</v>
      </c>
      <c r="J448" s="3">
        <v>0</v>
      </c>
      <c r="K448" s="3">
        <v>72.647000000000006</v>
      </c>
      <c r="L448" s="3">
        <v>2.1999999999999999E-2</v>
      </c>
      <c r="M448" s="3">
        <v>10.3812</v>
      </c>
      <c r="N448" s="53">
        <f t="shared" si="2"/>
        <v>314.28571428571422</v>
      </c>
      <c r="O448" s="3">
        <v>1867.1590000000001</v>
      </c>
      <c r="P448" s="3">
        <v>0.188</v>
      </c>
      <c r="Q448" s="3">
        <v>89.618799999999993</v>
      </c>
      <c r="R448" s="53">
        <f t="shared" si="3"/>
        <v>2685.7142857142853</v>
      </c>
      <c r="S448" s="3"/>
      <c r="T448" s="3"/>
      <c r="U448" s="3"/>
      <c r="V448" s="3"/>
      <c r="W448" s="3"/>
      <c r="X448" s="3"/>
      <c r="Y448" s="3"/>
      <c r="Z448" s="3"/>
      <c r="AA448" s="3"/>
      <c r="AB448" s="3"/>
    </row>
    <row r="449" spans="1:28" x14ac:dyDescent="0.2">
      <c r="A449" s="3">
        <v>11115</v>
      </c>
      <c r="B449" s="11" t="str">
        <f>VLOOKUP(A449,'QAQC ID Reference Page'!A$2:G$10999,2,FALSE)</f>
        <v>OBS0821W3</v>
      </c>
      <c r="C449" s="30">
        <f>VLOOKUP(A449,'QAQC ID Reference Page'!A$2:G$10999,3,FALSE)</f>
        <v>44426</v>
      </c>
      <c r="D449" s="12">
        <f>VLOOKUP(A449,'QAQC ID Reference Page'!A$2:G$10999,4,FALSE)</f>
        <v>0.30902777777777779</v>
      </c>
      <c r="E449" s="3">
        <f>VLOOKUP(A449,'QAQC ID Reference Page'!A$2:G$10999,5,FALSE)</f>
        <v>1028</v>
      </c>
      <c r="F449" s="3" t="str">
        <f>VLOOKUP(A449,'QAQC ID Reference Page'!A$2:G$10999,6,FALSE)</f>
        <v>G6</v>
      </c>
      <c r="G449" s="3" t="str">
        <f>VLOOKUP(A449,'QAQC ID Reference Page'!A$2:G$10999,7,FALSE)</f>
        <v>S</v>
      </c>
      <c r="H449" s="3" t="s">
        <v>990</v>
      </c>
      <c r="I449" s="55">
        <v>7.0000000000000007E-2</v>
      </c>
      <c r="J449" s="3">
        <v>0</v>
      </c>
      <c r="K449" s="3">
        <v>105.255</v>
      </c>
      <c r="L449" s="3">
        <v>0.03</v>
      </c>
      <c r="M449" s="3">
        <v>10.717000000000001</v>
      </c>
      <c r="N449" s="53">
        <f t="shared" si="2"/>
        <v>428.5714285714285</v>
      </c>
      <c r="O449" s="3">
        <v>2494.0419999999999</v>
      </c>
      <c r="P449" s="3">
        <v>0.254</v>
      </c>
      <c r="Q449" s="3">
        <v>89.283000000000001</v>
      </c>
      <c r="R449" s="53">
        <f t="shared" si="3"/>
        <v>3628.571428571428</v>
      </c>
      <c r="S449" s="3"/>
      <c r="T449" s="3"/>
      <c r="U449" s="3"/>
      <c r="V449" s="3"/>
      <c r="W449" s="3"/>
      <c r="X449" s="3"/>
      <c r="Y449" s="3"/>
      <c r="Z449" s="3"/>
      <c r="AA449" s="3"/>
      <c r="AB449" s="3"/>
    </row>
    <row r="450" spans="1:28" x14ac:dyDescent="0.2">
      <c r="A450" s="3">
        <v>11116</v>
      </c>
      <c r="B450" s="11" t="str">
        <f>VLOOKUP(A450,'QAQC ID Reference Page'!A$2:G$10999,2,FALSE)</f>
        <v>OBS0821W3</v>
      </c>
      <c r="C450" s="30">
        <f>VLOOKUP(A450,'QAQC ID Reference Page'!A$2:G$10999,3,FALSE)</f>
        <v>44426</v>
      </c>
      <c r="D450" s="12">
        <f>VLOOKUP(A450,'QAQC ID Reference Page'!A$2:G$10999,4,FALSE)</f>
        <v>0.34583333333333333</v>
      </c>
      <c r="E450" s="3">
        <f>VLOOKUP(A450,'QAQC ID Reference Page'!A$2:G$10999,5,FALSE)</f>
        <v>1010</v>
      </c>
      <c r="F450" s="3" t="str">
        <f>VLOOKUP(A450,'QAQC ID Reference Page'!A$2:G$10999,6,FALSE)</f>
        <v>MR</v>
      </c>
      <c r="G450" s="3" t="str">
        <f>VLOOKUP(A450,'QAQC ID Reference Page'!A$2:G$10999,7,FALSE)</f>
        <v>S</v>
      </c>
      <c r="H450" s="3" t="s">
        <v>991</v>
      </c>
      <c r="I450" s="55">
        <v>0.1</v>
      </c>
      <c r="J450" s="3">
        <v>0</v>
      </c>
      <c r="K450" s="3">
        <v>27.297999999999998</v>
      </c>
      <c r="L450" s="3">
        <v>0.01</v>
      </c>
      <c r="M450" s="3">
        <v>8.0582999999999991</v>
      </c>
      <c r="N450" s="53">
        <f t="shared" si="2"/>
        <v>99.999999999999986</v>
      </c>
      <c r="O450" s="3">
        <v>1131.8989999999999</v>
      </c>
      <c r="P450" s="3">
        <v>0.111</v>
      </c>
      <c r="Q450" s="3">
        <v>91.941699999999997</v>
      </c>
      <c r="R450" s="53">
        <f t="shared" si="3"/>
        <v>1109.9999999999998</v>
      </c>
      <c r="S450" s="3"/>
      <c r="T450" s="3"/>
      <c r="U450" s="3"/>
      <c r="V450" s="3"/>
      <c r="W450" s="3"/>
      <c r="X450" s="3"/>
      <c r="Y450" s="3"/>
      <c r="Z450" s="3"/>
      <c r="AA450" s="3"/>
      <c r="AB450" s="3"/>
    </row>
    <row r="451" spans="1:28" x14ac:dyDescent="0.2">
      <c r="A451" s="3">
        <v>11117</v>
      </c>
      <c r="B451" s="11" t="str">
        <f>VLOOKUP(A451,'QAQC ID Reference Page'!A$2:G$10999,2,FALSE)</f>
        <v>OBS0821W3</v>
      </c>
      <c r="C451" s="30">
        <f>VLOOKUP(A451,'QAQC ID Reference Page'!A$2:G$10999,3,FALSE)</f>
        <v>44426</v>
      </c>
      <c r="D451" s="12">
        <f>VLOOKUP(A451,'QAQC ID Reference Page'!A$2:G$10999,4,FALSE)</f>
        <v>0.34583333333333333</v>
      </c>
      <c r="E451" s="3">
        <f>VLOOKUP(A451,'QAQC ID Reference Page'!A$2:G$10999,5,FALSE)</f>
        <v>1034</v>
      </c>
      <c r="F451" s="3" t="str">
        <f>VLOOKUP(A451,'QAQC ID Reference Page'!A$2:G$10999,6,FALSE)</f>
        <v>MR</v>
      </c>
      <c r="G451" s="3" t="str">
        <f>VLOOKUP(A451,'QAQC ID Reference Page'!A$2:G$10999,7,FALSE)</f>
        <v>B</v>
      </c>
      <c r="H451" s="3" t="s">
        <v>992</v>
      </c>
      <c r="I451" s="55">
        <v>0.1</v>
      </c>
      <c r="J451" s="3">
        <v>0</v>
      </c>
      <c r="K451" s="3">
        <v>36.935000000000002</v>
      </c>
      <c r="L451" s="3">
        <v>1.2E-2</v>
      </c>
      <c r="M451" s="3">
        <v>7.9381000000000004</v>
      </c>
      <c r="N451" s="53">
        <f t="shared" si="2"/>
        <v>120</v>
      </c>
      <c r="O451" s="3">
        <v>1432.634</v>
      </c>
      <c r="P451" s="3">
        <v>0.14199999999999999</v>
      </c>
      <c r="Q451" s="3">
        <v>92.061899999999994</v>
      </c>
      <c r="R451" s="53">
        <f t="shared" si="3"/>
        <v>1419.9999999999998</v>
      </c>
      <c r="S451" s="3"/>
      <c r="T451" s="3"/>
      <c r="U451" s="3"/>
      <c r="V451" s="3"/>
      <c r="W451" s="3"/>
      <c r="X451" s="3"/>
      <c r="Y451" s="3"/>
      <c r="Z451" s="3"/>
      <c r="AA451" s="3"/>
      <c r="AB451" s="3"/>
    </row>
    <row r="452" spans="1:28" x14ac:dyDescent="0.2">
      <c r="A452" s="3">
        <v>11118</v>
      </c>
      <c r="B452" s="11" t="str">
        <f>VLOOKUP(A452,'QAQC ID Reference Page'!A$2:G$10999,2,FALSE)</f>
        <v>OBS0821W3</v>
      </c>
      <c r="C452" s="30">
        <f>VLOOKUP(A452,'QAQC ID Reference Page'!A$2:G$10999,3,FALSE)</f>
        <v>44427</v>
      </c>
      <c r="D452" s="12">
        <f>VLOOKUP(A452,'QAQC ID Reference Page'!A$2:G$10999,4,FALSE)</f>
        <v>0.33263888888888887</v>
      </c>
      <c r="E452" s="3">
        <f>VLOOKUP(A452,'QAQC ID Reference Page'!A$2:G$10999,5,FALSE)</f>
        <v>1005</v>
      </c>
      <c r="F452" s="3" t="str">
        <f>VLOOKUP(A452,'QAQC ID Reference Page'!A$2:G$10999,6,FALSE)</f>
        <v>BSR</v>
      </c>
      <c r="G452" s="3" t="str">
        <f>VLOOKUP(A452,'QAQC ID Reference Page'!A$2:G$10999,7,FALSE)</f>
        <v>S</v>
      </c>
      <c r="H452" s="3"/>
      <c r="I452" s="55">
        <v>5.8500000000000003E-2</v>
      </c>
      <c r="J452" s="3"/>
      <c r="K452" s="3"/>
      <c r="L452" s="3"/>
      <c r="M452" s="3"/>
      <c r="N452" s="53">
        <f t="shared" si="2"/>
        <v>0</v>
      </c>
      <c r="O452" s="3"/>
      <c r="P452" s="3"/>
      <c r="Q452" s="3"/>
      <c r="R452" s="53">
        <f t="shared" si="3"/>
        <v>0</v>
      </c>
      <c r="S452" s="3"/>
      <c r="T452" s="3"/>
      <c r="U452" s="3"/>
      <c r="V452" s="3"/>
      <c r="W452" s="3"/>
      <c r="X452" s="3"/>
      <c r="Y452" s="3"/>
      <c r="Z452" s="3"/>
      <c r="AA452" s="3"/>
      <c r="AB452" s="3"/>
    </row>
    <row r="453" spans="1:28" x14ac:dyDescent="0.2">
      <c r="A453" s="3">
        <v>11119</v>
      </c>
      <c r="B453" s="11" t="str">
        <f>VLOOKUP(A453,'QAQC ID Reference Page'!A$2:G$10999,2,FALSE)</f>
        <v>OBS0821W3</v>
      </c>
      <c r="C453" s="30">
        <f>VLOOKUP(A453,'QAQC ID Reference Page'!A$2:G$10999,3,FALSE)</f>
        <v>44427</v>
      </c>
      <c r="D453" s="12">
        <f>VLOOKUP(A453,'QAQC ID Reference Page'!A$2:G$10999,4,FALSE)</f>
        <v>0.34930555555555554</v>
      </c>
      <c r="E453" s="3">
        <f>VLOOKUP(A453,'QAQC ID Reference Page'!A$2:G$10999,5,FALSE)</f>
        <v>1040</v>
      </c>
      <c r="F453" s="3" t="str">
        <f>VLOOKUP(A453,'QAQC ID Reference Page'!A$2:G$10999,6,FALSE)</f>
        <v>D11</v>
      </c>
      <c r="G453" s="3" t="str">
        <f>VLOOKUP(A453,'QAQC ID Reference Page'!A$2:G$10999,7,FALSE)</f>
        <v>S</v>
      </c>
      <c r="H453" s="3"/>
      <c r="I453" s="55">
        <v>0.1</v>
      </c>
      <c r="J453" s="3"/>
      <c r="K453" s="3"/>
      <c r="L453" s="3"/>
      <c r="M453" s="3"/>
      <c r="N453" s="53">
        <f t="shared" si="2"/>
        <v>0</v>
      </c>
      <c r="O453" s="3"/>
      <c r="P453" s="3"/>
      <c r="Q453" s="3"/>
      <c r="R453" s="53">
        <f t="shared" si="3"/>
        <v>0</v>
      </c>
      <c r="S453" s="3"/>
      <c r="T453" s="3"/>
      <c r="U453" s="3"/>
      <c r="V453" s="3"/>
      <c r="W453" s="3"/>
      <c r="X453" s="3"/>
      <c r="Y453" s="3"/>
      <c r="Z453" s="3"/>
      <c r="AA453" s="3"/>
      <c r="AB453" s="3"/>
    </row>
    <row r="454" spans="1:28" x14ac:dyDescent="0.2">
      <c r="A454" s="3">
        <v>11120</v>
      </c>
      <c r="B454" s="11" t="str">
        <f>VLOOKUP(A454,'QAQC ID Reference Page'!A$2:G$10999,2,FALSE)</f>
        <v>OBS0821W3</v>
      </c>
      <c r="C454" s="30">
        <f>VLOOKUP(A454,'QAQC ID Reference Page'!A$2:G$10999,3,FALSE)</f>
        <v>44427</v>
      </c>
      <c r="D454" s="12">
        <f>VLOOKUP(A454,'QAQC ID Reference Page'!A$2:G$10999,4,FALSE)</f>
        <v>0.40416666666666667</v>
      </c>
      <c r="E454" s="3">
        <f>VLOOKUP(A454,'QAQC ID Reference Page'!A$2:G$10999,5,FALSE)</f>
        <v>1024</v>
      </c>
      <c r="F454" s="3" t="str">
        <f>VLOOKUP(A454,'QAQC ID Reference Page'!A$2:G$10999,6,FALSE)</f>
        <v>C7C</v>
      </c>
      <c r="G454" s="3" t="str">
        <f>VLOOKUP(A454,'QAQC ID Reference Page'!A$2:G$10999,7,FALSE)</f>
        <v>S</v>
      </c>
      <c r="H454" s="3"/>
      <c r="I454" s="55">
        <v>0.1</v>
      </c>
      <c r="J454" s="3"/>
      <c r="K454" s="3"/>
      <c r="L454" s="3"/>
      <c r="M454" s="3"/>
      <c r="N454" s="53">
        <f t="shared" si="2"/>
        <v>0</v>
      </c>
      <c r="O454" s="3"/>
      <c r="P454" s="3"/>
      <c r="Q454" s="3"/>
      <c r="R454" s="53">
        <f t="shared" si="3"/>
        <v>0</v>
      </c>
      <c r="S454" s="3"/>
      <c r="T454" s="3"/>
      <c r="U454" s="3"/>
      <c r="V454" s="3"/>
      <c r="W454" s="3"/>
      <c r="X454" s="3"/>
      <c r="Y454" s="3"/>
      <c r="Z454" s="3"/>
      <c r="AA454" s="3"/>
      <c r="AB454" s="3"/>
    </row>
    <row r="455" spans="1:28" x14ac:dyDescent="0.2">
      <c r="A455" s="3">
        <v>11121</v>
      </c>
      <c r="B455" s="11" t="str">
        <f>VLOOKUP(A455,'QAQC ID Reference Page'!A$2:G$10999,2,FALSE)</f>
        <v>OBS0821W3</v>
      </c>
      <c r="C455" s="30">
        <f>VLOOKUP(A455,'QAQC ID Reference Page'!A$2:G$10999,3,FALSE)</f>
        <v>44427</v>
      </c>
      <c r="D455" s="12">
        <f>VLOOKUP(A455,'QAQC ID Reference Page'!A$2:G$10999,4,FALSE)</f>
        <v>0.31666666666666665</v>
      </c>
      <c r="E455" s="3">
        <f>VLOOKUP(A455,'QAQC ID Reference Page'!A$2:G$10999,5,FALSE)</f>
        <v>1009</v>
      </c>
      <c r="F455" s="3" t="str">
        <f>VLOOKUP(A455,'QAQC ID Reference Page'!A$2:G$10999,6,FALSE)</f>
        <v>B11</v>
      </c>
      <c r="G455" s="3" t="str">
        <f>VLOOKUP(A455,'QAQC ID Reference Page'!A$2:G$10999,7,FALSE)</f>
        <v>S</v>
      </c>
      <c r="H455" s="3"/>
      <c r="I455" s="55">
        <v>0.1</v>
      </c>
      <c r="J455" s="3"/>
      <c r="K455" s="3"/>
      <c r="L455" s="3"/>
      <c r="M455" s="3"/>
      <c r="N455" s="53">
        <f t="shared" si="2"/>
        <v>0</v>
      </c>
      <c r="O455" s="3"/>
      <c r="P455" s="3"/>
      <c r="Q455" s="3"/>
      <c r="R455" s="53">
        <f t="shared" si="3"/>
        <v>0</v>
      </c>
      <c r="S455" s="3"/>
      <c r="T455" s="3"/>
      <c r="U455" s="3"/>
      <c r="V455" s="3"/>
      <c r="W455" s="3"/>
      <c r="X455" s="3"/>
      <c r="Y455" s="3"/>
      <c r="Z455" s="3"/>
      <c r="AA455" s="3"/>
      <c r="AB455" s="3"/>
    </row>
    <row r="456" spans="1:28" x14ac:dyDescent="0.2">
      <c r="A456" s="3">
        <v>11122</v>
      </c>
      <c r="B456" s="11" t="str">
        <f>VLOOKUP(A456,'QAQC ID Reference Page'!A$2:G$10999,2,FALSE)</f>
        <v>OBS0821W3</v>
      </c>
      <c r="C456" s="30">
        <f>VLOOKUP(A456,'QAQC ID Reference Page'!A$2:G$10999,3,FALSE)</f>
        <v>44427</v>
      </c>
      <c r="D456" s="12">
        <f>VLOOKUP(A456,'QAQC ID Reference Page'!A$2:G$10999,4,FALSE)</f>
        <v>0.4597222222222222</v>
      </c>
      <c r="E456" s="3">
        <f>VLOOKUP(A456,'QAQC ID Reference Page'!A$2:G$10999,5,FALSE)</f>
        <v>1006</v>
      </c>
      <c r="F456" s="3" t="str">
        <f>VLOOKUP(A456,'QAQC ID Reference Page'!A$2:G$10999,6,FALSE)</f>
        <v>WFR</v>
      </c>
      <c r="G456" s="3" t="str">
        <f>VLOOKUP(A456,'QAQC ID Reference Page'!A$2:G$10999,7,FALSE)</f>
        <v>S</v>
      </c>
      <c r="H456" s="3"/>
      <c r="I456" s="55">
        <v>0.1</v>
      </c>
      <c r="J456" s="3"/>
      <c r="K456" s="3"/>
      <c r="L456" s="3"/>
      <c r="M456" s="3"/>
      <c r="N456" s="53">
        <f t="shared" si="2"/>
        <v>0</v>
      </c>
      <c r="O456" s="3"/>
      <c r="P456" s="3"/>
      <c r="Q456" s="3"/>
      <c r="R456" s="53">
        <f t="shared" si="3"/>
        <v>0</v>
      </c>
      <c r="S456" s="3"/>
      <c r="T456" s="3"/>
      <c r="U456" s="3"/>
      <c r="V456" s="3"/>
      <c r="W456" s="3"/>
      <c r="X456" s="3"/>
      <c r="Y456" s="3"/>
      <c r="Z456" s="3"/>
      <c r="AA456" s="3"/>
      <c r="AB456" s="3"/>
    </row>
    <row r="457" spans="1:28" x14ac:dyDescent="0.2">
      <c r="A457" s="3">
        <v>11123</v>
      </c>
      <c r="B457" s="11" t="str">
        <f>VLOOKUP(A457,'QAQC ID Reference Page'!A$2:G$10999,2,FALSE)</f>
        <v>OBS0821W3</v>
      </c>
      <c r="C457" s="30">
        <f>VLOOKUP(A457,'QAQC ID Reference Page'!A$2:G$10999,3,FALSE)</f>
        <v>44427</v>
      </c>
      <c r="D457" s="12">
        <f>VLOOKUP(A457,'QAQC ID Reference Page'!A$2:G$10999,4,FALSE)</f>
        <v>0.50069444444444444</v>
      </c>
      <c r="E457" s="3">
        <f>VLOOKUP(A457,'QAQC ID Reference Page'!A$2:G$10999,5,FALSE)</f>
        <v>1033</v>
      </c>
      <c r="F457" s="3" t="str">
        <f>VLOOKUP(A457,'QAQC ID Reference Page'!A$2:G$10999,6,FALSE)</f>
        <v>C1</v>
      </c>
      <c r="G457" s="3" t="str">
        <f>VLOOKUP(A457,'QAQC ID Reference Page'!A$2:G$10999,7,FALSE)</f>
        <v>B</v>
      </c>
      <c r="H457" s="3"/>
      <c r="I457" s="55">
        <v>0.08</v>
      </c>
      <c r="J457" s="3"/>
      <c r="K457" s="3"/>
      <c r="L457" s="3"/>
      <c r="M457" s="3"/>
      <c r="N457" s="53">
        <f t="shared" si="2"/>
        <v>0</v>
      </c>
      <c r="O457" s="3"/>
      <c r="P457" s="3"/>
      <c r="Q457" s="3"/>
      <c r="R457" s="53">
        <f t="shared" si="3"/>
        <v>0</v>
      </c>
      <c r="S457" s="3"/>
      <c r="T457" s="3"/>
      <c r="U457" s="3"/>
      <c r="V457" s="3"/>
      <c r="W457" s="3"/>
      <c r="X457" s="3"/>
      <c r="Y457" s="3"/>
      <c r="Z457" s="3"/>
      <c r="AA457" s="3"/>
      <c r="AB457" s="3"/>
    </row>
    <row r="458" spans="1:28" x14ac:dyDescent="0.2">
      <c r="A458" s="3">
        <v>11124</v>
      </c>
      <c r="B458" s="11" t="str">
        <f>VLOOKUP(A458,'QAQC ID Reference Page'!A$2:G$10999,2,FALSE)</f>
        <v>OBS0821W3</v>
      </c>
      <c r="C458" s="30">
        <f>VLOOKUP(A458,'QAQC ID Reference Page'!A$2:G$10999,3,FALSE)</f>
        <v>44427</v>
      </c>
      <c r="D458" s="12">
        <f>VLOOKUP(A458,'QAQC ID Reference Page'!A$2:G$10999,4,FALSE)</f>
        <v>0.50069444444444444</v>
      </c>
      <c r="E458" s="3">
        <f>VLOOKUP(A458,'QAQC ID Reference Page'!A$2:G$10999,5,FALSE)</f>
        <v>1026</v>
      </c>
      <c r="F458" s="3" t="str">
        <f>VLOOKUP(A458,'QAQC ID Reference Page'!A$2:G$10999,6,FALSE)</f>
        <v>C1</v>
      </c>
      <c r="G458" s="3" t="str">
        <f>VLOOKUP(A458,'QAQC ID Reference Page'!A$2:G$10999,7,FALSE)</f>
        <v>S</v>
      </c>
      <c r="H458" s="3"/>
      <c r="I458" s="55">
        <v>0.08</v>
      </c>
      <c r="J458" s="3"/>
      <c r="K458" s="3"/>
      <c r="L458" s="3"/>
      <c r="M458" s="3"/>
      <c r="N458" s="53">
        <f t="shared" si="2"/>
        <v>0</v>
      </c>
      <c r="O458" s="3"/>
      <c r="P458" s="3"/>
      <c r="Q458" s="3"/>
      <c r="R458" s="53">
        <f t="shared" si="3"/>
        <v>0</v>
      </c>
      <c r="S458" s="3"/>
      <c r="T458" s="3"/>
      <c r="U458" s="3"/>
      <c r="V458" s="3"/>
      <c r="W458" s="3"/>
      <c r="X458" s="3"/>
      <c r="Y458" s="3"/>
      <c r="Z458" s="3"/>
      <c r="AA458" s="3"/>
      <c r="AB458" s="3"/>
    </row>
    <row r="459" spans="1:28" x14ac:dyDescent="0.2">
      <c r="A459" s="3">
        <v>11125</v>
      </c>
      <c r="B459" s="11" t="str">
        <f>VLOOKUP(A459,'QAQC ID Reference Page'!A$2:G$10999,2,FALSE)</f>
        <v>OBS0821W3</v>
      </c>
      <c r="C459" s="30">
        <f>VLOOKUP(A459,'QAQC ID Reference Page'!A$2:G$10999,3,FALSE)</f>
        <v>44427</v>
      </c>
      <c r="D459" s="12">
        <f>VLOOKUP(A459,'QAQC ID Reference Page'!A$2:G$10999,4,FALSE)</f>
        <v>0.49236111111111114</v>
      </c>
      <c r="E459" s="3">
        <f>VLOOKUP(A459,'QAQC ID Reference Page'!A$2:G$10999,5,FALSE)</f>
        <v>1027</v>
      </c>
      <c r="F459" s="3" t="str">
        <f>VLOOKUP(A459,'QAQC ID Reference Page'!A$2:G$10999,6,FALSE)</f>
        <v>D1</v>
      </c>
      <c r="G459" s="3" t="str">
        <f>VLOOKUP(A459,'QAQC ID Reference Page'!A$2:G$10999,7,FALSE)</f>
        <v>S</v>
      </c>
      <c r="H459" s="3"/>
      <c r="I459" s="55">
        <v>0.08</v>
      </c>
      <c r="J459" s="3"/>
      <c r="K459" s="3"/>
      <c r="L459" s="3"/>
      <c r="M459" s="3"/>
      <c r="N459" s="53">
        <f t="shared" si="2"/>
        <v>0</v>
      </c>
      <c r="O459" s="3"/>
      <c r="P459" s="3"/>
      <c r="Q459" s="3"/>
      <c r="R459" s="53">
        <f t="shared" si="3"/>
        <v>0</v>
      </c>
      <c r="S459" s="3"/>
      <c r="T459" s="3"/>
      <c r="U459" s="3"/>
      <c r="V459" s="3"/>
      <c r="W459" s="3"/>
      <c r="X459" s="3"/>
      <c r="Y459" s="3"/>
      <c r="Z459" s="3"/>
      <c r="AA459" s="3"/>
      <c r="AB459" s="3"/>
    </row>
    <row r="460" spans="1:28" x14ac:dyDescent="0.2">
      <c r="A460" s="3">
        <v>11126</v>
      </c>
      <c r="B460" s="11" t="str">
        <f>VLOOKUP(A460,'QAQC ID Reference Page'!A$2:G$10999,2,FALSE)</f>
        <v>OBS0821W3</v>
      </c>
      <c r="C460" s="30">
        <f>VLOOKUP(A460,'QAQC ID Reference Page'!A$2:G$10999,3,FALSE)</f>
        <v>44427</v>
      </c>
      <c r="D460" s="12">
        <f>VLOOKUP(A460,'QAQC ID Reference Page'!A$2:G$10999,4,FALSE)</f>
        <v>0.37847222222222221</v>
      </c>
      <c r="E460" s="3">
        <f>VLOOKUP(A460,'QAQC ID Reference Page'!A$2:G$10999,5,FALSE)</f>
        <v>1008</v>
      </c>
      <c r="F460" s="3" t="str">
        <f>VLOOKUP(A460,'QAQC ID Reference Page'!A$2:G$10999,6,FALSE)</f>
        <v>C9</v>
      </c>
      <c r="G460" s="3" t="str">
        <f>VLOOKUP(A460,'QAQC ID Reference Page'!A$2:G$10999,7,FALSE)</f>
        <v>S</v>
      </c>
      <c r="H460" s="3"/>
      <c r="I460" s="55">
        <v>0.08</v>
      </c>
      <c r="J460" s="3"/>
      <c r="K460" s="3"/>
      <c r="L460" s="3"/>
      <c r="M460" s="3"/>
      <c r="N460" s="53">
        <f t="shared" si="2"/>
        <v>0</v>
      </c>
      <c r="O460" s="3"/>
      <c r="P460" s="3"/>
      <c r="Q460" s="3"/>
      <c r="R460" s="53">
        <f t="shared" si="3"/>
        <v>0</v>
      </c>
      <c r="S460" s="3"/>
      <c r="T460" s="3"/>
      <c r="U460" s="3"/>
      <c r="V460" s="3"/>
      <c r="W460" s="3"/>
      <c r="X460" s="3"/>
      <c r="Y460" s="3"/>
      <c r="Z460" s="3"/>
      <c r="AA460" s="3"/>
      <c r="AB460" s="3"/>
    </row>
    <row r="461" spans="1:28" x14ac:dyDescent="0.2">
      <c r="A461" s="3">
        <v>11127</v>
      </c>
      <c r="B461" s="11" t="str">
        <f>VLOOKUP(A461,'QAQC ID Reference Page'!A$2:G$10999,2,FALSE)</f>
        <v>OBS0821W3</v>
      </c>
      <c r="C461" s="30">
        <f>VLOOKUP(A461,'QAQC ID Reference Page'!A$2:G$10999,3,FALSE)</f>
        <v>44427</v>
      </c>
      <c r="D461" s="12">
        <f>VLOOKUP(A461,'QAQC ID Reference Page'!A$2:G$10999,4,FALSE)</f>
        <v>0.44097222222222221</v>
      </c>
      <c r="E461" s="3">
        <f>VLOOKUP(A461,'QAQC ID Reference Page'!A$2:G$10999,5,FALSE)</f>
        <v>1011</v>
      </c>
      <c r="F461" s="3" t="str">
        <f>VLOOKUP(A461,'QAQC ID Reference Page'!A$2:G$10999,6,FALSE)</f>
        <v>C5-1</v>
      </c>
      <c r="G461" s="3" t="str">
        <f>VLOOKUP(A461,'QAQC ID Reference Page'!A$2:G$10999,7,FALSE)</f>
        <v>S</v>
      </c>
      <c r="H461" s="3"/>
      <c r="I461" s="55">
        <v>0.08</v>
      </c>
      <c r="J461" s="3"/>
      <c r="K461" s="3"/>
      <c r="L461" s="3"/>
      <c r="M461" s="3"/>
      <c r="N461" s="53">
        <f t="shared" si="2"/>
        <v>0</v>
      </c>
      <c r="O461" s="3"/>
      <c r="P461" s="3"/>
      <c r="Q461" s="3"/>
      <c r="R461" s="53">
        <f t="shared" si="3"/>
        <v>0</v>
      </c>
      <c r="S461" s="3"/>
      <c r="T461" s="3"/>
      <c r="U461" s="3"/>
      <c r="V461" s="3"/>
      <c r="W461" s="3"/>
      <c r="X461" s="3"/>
      <c r="Y461" s="3"/>
      <c r="Z461" s="3"/>
      <c r="AA461" s="3"/>
      <c r="AB461" s="3"/>
    </row>
    <row r="462" spans="1:28" x14ac:dyDescent="0.2">
      <c r="A462" s="3">
        <v>11128</v>
      </c>
      <c r="B462" s="11" t="str">
        <f>VLOOKUP(A462,'QAQC ID Reference Page'!A$2:G$10999,2,FALSE)</f>
        <v>OBS0821W3</v>
      </c>
      <c r="C462" s="30">
        <f>VLOOKUP(A462,'QAQC ID Reference Page'!A$2:G$10999,3,FALSE)</f>
        <v>44427</v>
      </c>
      <c r="D462" s="12">
        <f>VLOOKUP(A462,'QAQC ID Reference Page'!A$2:G$10999,4,FALSE)</f>
        <v>0.47083333333333333</v>
      </c>
      <c r="E462" s="3">
        <f>VLOOKUP(A462,'QAQC ID Reference Page'!A$2:G$10999,5,FALSE)</f>
        <v>1022</v>
      </c>
      <c r="F462" s="3" t="str">
        <f>VLOOKUP(A462,'QAQC ID Reference Page'!A$2:G$10999,6,FALSE)</f>
        <v>BLB</v>
      </c>
      <c r="G462" s="3" t="str">
        <f>VLOOKUP(A462,'QAQC ID Reference Page'!A$2:G$10999,7,FALSE)</f>
        <v>S</v>
      </c>
      <c r="H462" s="3"/>
      <c r="I462" s="55">
        <v>0.08</v>
      </c>
      <c r="J462" s="3"/>
      <c r="K462" s="3"/>
      <c r="L462" s="3"/>
      <c r="M462" s="3"/>
      <c r="N462" s="53">
        <f t="shared" si="2"/>
        <v>0</v>
      </c>
      <c r="O462" s="3"/>
      <c r="P462" s="3"/>
      <c r="Q462" s="3"/>
      <c r="R462" s="53">
        <f t="shared" si="3"/>
        <v>0</v>
      </c>
      <c r="S462" s="3"/>
      <c r="T462" s="3"/>
      <c r="U462" s="3"/>
      <c r="V462" s="3"/>
      <c r="W462" s="3"/>
      <c r="X462" s="3"/>
      <c r="Y462" s="3"/>
      <c r="Z462" s="3"/>
      <c r="AA462" s="3"/>
      <c r="AB462" s="3"/>
    </row>
    <row r="463" spans="1:28" x14ac:dyDescent="0.2">
      <c r="A463" s="3">
        <v>11129</v>
      </c>
      <c r="B463" s="11" t="str">
        <f>VLOOKUP(A463,'QAQC ID Reference Page'!A$2:G$10999,2,FALSE)</f>
        <v>OBS0821W3</v>
      </c>
      <c r="C463" s="30">
        <f>VLOOKUP(A463,'QAQC ID Reference Page'!A$2:G$10999,3,FALSE)</f>
        <v>44427</v>
      </c>
      <c r="D463" s="12">
        <f>VLOOKUP(A463,'QAQC ID Reference Page'!A$2:G$10999,4,FALSE)</f>
        <v>0.4513888888888889</v>
      </c>
      <c r="E463" s="3">
        <f>VLOOKUP(A463,'QAQC ID Reference Page'!A$2:G$10999,5,FALSE)</f>
        <v>1019</v>
      </c>
      <c r="F463" s="3" t="str">
        <f>VLOOKUP(A463,'QAQC ID Reference Page'!A$2:G$10999,6,FALSE)</f>
        <v>C4</v>
      </c>
      <c r="G463" s="3" t="str">
        <f>VLOOKUP(A463,'QAQC ID Reference Page'!A$2:G$10999,7,FALSE)</f>
        <v>S</v>
      </c>
      <c r="H463" s="3"/>
      <c r="I463" s="55">
        <v>0.08</v>
      </c>
      <c r="J463" s="3"/>
      <c r="K463" s="3"/>
      <c r="L463" s="3"/>
      <c r="M463" s="3"/>
      <c r="N463" s="53">
        <f t="shared" si="2"/>
        <v>0</v>
      </c>
      <c r="O463" s="3"/>
      <c r="P463" s="3"/>
      <c r="Q463" s="3"/>
      <c r="R463" s="53">
        <f t="shared" si="3"/>
        <v>0</v>
      </c>
      <c r="S463" s="3"/>
      <c r="T463" s="3"/>
      <c r="U463" s="3"/>
      <c r="V463" s="3"/>
      <c r="W463" s="3"/>
      <c r="X463" s="3"/>
      <c r="Y463" s="3"/>
      <c r="Z463" s="3"/>
      <c r="AA463" s="3"/>
      <c r="AB463" s="3"/>
    </row>
    <row r="464" spans="1:28" x14ac:dyDescent="0.2">
      <c r="A464" s="3">
        <v>11130</v>
      </c>
      <c r="B464" s="11" t="str">
        <f>VLOOKUP(A464,'QAQC ID Reference Page'!A$2:G$10999,2,FALSE)</f>
        <v>OBS0821W3</v>
      </c>
      <c r="C464" s="30">
        <f>VLOOKUP(A464,'QAQC ID Reference Page'!A$2:G$10999,3,FALSE)</f>
        <v>44427</v>
      </c>
      <c r="D464" s="12">
        <f>VLOOKUP(A464,'QAQC ID Reference Page'!A$2:G$10999,4,FALSE)</f>
        <v>0.54861111111111116</v>
      </c>
      <c r="E464" s="3">
        <f>VLOOKUP(A464,'QAQC ID Reference Page'!A$2:G$10999,5,FALSE)</f>
        <v>1035</v>
      </c>
      <c r="F464" s="3" t="str">
        <f>VLOOKUP(A464,'QAQC ID Reference Page'!A$2:G$10999,6,FALSE)</f>
        <v>B4</v>
      </c>
      <c r="G464" s="3" t="str">
        <f>VLOOKUP(A464,'QAQC ID Reference Page'!A$2:G$10999,7,FALSE)</f>
        <v>S</v>
      </c>
      <c r="H464" s="3"/>
      <c r="I464" s="55">
        <v>0.08</v>
      </c>
      <c r="J464" s="3"/>
      <c r="K464" s="3"/>
      <c r="L464" s="3"/>
      <c r="M464" s="3"/>
      <c r="N464" s="53">
        <f t="shared" si="2"/>
        <v>0</v>
      </c>
      <c r="O464" s="3"/>
      <c r="P464" s="3"/>
      <c r="Q464" s="3"/>
      <c r="R464" s="53">
        <f t="shared" si="3"/>
        <v>0</v>
      </c>
      <c r="S464" s="3"/>
      <c r="T464" s="3"/>
      <c r="U464" s="3"/>
      <c r="V464" s="3"/>
      <c r="W464" s="3"/>
      <c r="X464" s="3"/>
      <c r="Y464" s="3"/>
      <c r="Z464" s="3"/>
      <c r="AA464" s="3"/>
      <c r="AB464" s="3"/>
    </row>
    <row r="465" spans="1:28" x14ac:dyDescent="0.2">
      <c r="A465" s="3">
        <v>11131</v>
      </c>
      <c r="B465" s="11" t="str">
        <f>VLOOKUP(A465,'QAQC ID Reference Page'!A$2:G$10999,2,FALSE)</f>
        <v>OBS0821W3</v>
      </c>
      <c r="C465" s="30">
        <f>VLOOKUP(A465,'QAQC ID Reference Page'!A$2:G$10999,3,FALSE)</f>
        <v>44427</v>
      </c>
      <c r="D465" s="12">
        <f>VLOOKUP(A465,'QAQC ID Reference Page'!A$2:G$10999,4,FALSE)</f>
        <v>0.51249999999999996</v>
      </c>
      <c r="E465" s="3">
        <f>VLOOKUP(A465,'QAQC ID Reference Page'!A$2:G$10999,5,FALSE)</f>
        <v>1002</v>
      </c>
      <c r="F465" s="3" t="str">
        <f>VLOOKUP(A465,'QAQC ID Reference Page'!A$2:G$10999,6,FALSE)</f>
        <v>B1</v>
      </c>
      <c r="G465" s="3" t="str">
        <f>VLOOKUP(A465,'QAQC ID Reference Page'!A$2:G$10999,7,FALSE)</f>
        <v>S</v>
      </c>
      <c r="H465" s="3"/>
      <c r="I465" s="55">
        <v>0.08</v>
      </c>
      <c r="J465" s="3"/>
      <c r="K465" s="3"/>
      <c r="L465" s="3"/>
      <c r="M465" s="3"/>
      <c r="N465" s="53">
        <f t="shared" si="2"/>
        <v>0</v>
      </c>
      <c r="O465" s="3"/>
      <c r="P465" s="3"/>
      <c r="Q465" s="3"/>
      <c r="R465" s="53">
        <f t="shared" si="3"/>
        <v>0</v>
      </c>
      <c r="S465" s="3"/>
      <c r="T465" s="3"/>
      <c r="U465" s="3"/>
      <c r="V465" s="3"/>
      <c r="W465" s="3"/>
      <c r="X465" s="3"/>
      <c r="Y465" s="3"/>
      <c r="Z465" s="3"/>
      <c r="AA465" s="3"/>
      <c r="AB465" s="3"/>
    </row>
    <row r="466" spans="1:28" x14ac:dyDescent="0.2">
      <c r="A466" s="3">
        <v>11132</v>
      </c>
      <c r="B466" s="11" t="str">
        <f>VLOOKUP(A466,'QAQC ID Reference Page'!A$2:G$10999,2,FALSE)</f>
        <v>OBS0821W3</v>
      </c>
      <c r="C466" s="30">
        <f>VLOOKUP(A466,'QAQC ID Reference Page'!A$2:G$10999,3,FALSE)</f>
        <v>44427</v>
      </c>
      <c r="D466" s="12">
        <f>VLOOKUP(A466,'QAQC ID Reference Page'!A$2:G$10999,4,FALSE)</f>
        <v>0.28819444444444442</v>
      </c>
      <c r="E466" s="3">
        <f>VLOOKUP(A466,'QAQC ID Reference Page'!A$2:G$10999,5,FALSE)</f>
        <v>1028</v>
      </c>
      <c r="F466" s="3" t="str">
        <f>VLOOKUP(A466,'QAQC ID Reference Page'!A$2:G$10999,6,FALSE)</f>
        <v>B7C</v>
      </c>
      <c r="G466" s="3" t="str">
        <f>VLOOKUP(A466,'QAQC ID Reference Page'!A$2:G$10999,7,FALSE)</f>
        <v>S</v>
      </c>
      <c r="H466" s="3"/>
      <c r="I466" s="55">
        <v>0.08</v>
      </c>
      <c r="J466" s="3"/>
      <c r="K466" s="3"/>
      <c r="L466" s="3"/>
      <c r="M466" s="3"/>
      <c r="N466" s="53">
        <f t="shared" si="2"/>
        <v>0</v>
      </c>
      <c r="O466" s="3"/>
      <c r="P466" s="3"/>
      <c r="Q466" s="3"/>
      <c r="R466" s="53">
        <f t="shared" si="3"/>
        <v>0</v>
      </c>
      <c r="S466" s="3"/>
      <c r="T466" s="3"/>
      <c r="U466" s="3"/>
      <c r="V466" s="3"/>
      <c r="W466" s="3"/>
      <c r="X466" s="3"/>
      <c r="Y466" s="3"/>
      <c r="Z466" s="3"/>
      <c r="AA466" s="3"/>
      <c r="AB466" s="3"/>
    </row>
    <row r="467" spans="1:28" x14ac:dyDescent="0.2">
      <c r="A467" s="3">
        <v>11133</v>
      </c>
      <c r="B467" s="11" t="str">
        <f>VLOOKUP(A467,'QAQC ID Reference Page'!A$2:G$10999,2,FALSE)</f>
        <v>OBS0821W3</v>
      </c>
      <c r="C467" s="30">
        <f>VLOOKUP(A467,'QAQC ID Reference Page'!A$2:G$10999,3,FALSE)</f>
        <v>44427</v>
      </c>
      <c r="D467" s="12">
        <f>VLOOKUP(A467,'QAQC ID Reference Page'!A$2:G$10999,4,FALSE)</f>
        <v>0.28819444444444442</v>
      </c>
      <c r="E467" s="3">
        <f>VLOOKUP(A467,'QAQC ID Reference Page'!A$2:G$10999,5,FALSE)</f>
        <v>1025</v>
      </c>
      <c r="F467" s="3" t="str">
        <f>VLOOKUP(A467,'QAQC ID Reference Page'!A$2:G$10999,6,FALSE)</f>
        <v>B7C</v>
      </c>
      <c r="G467" s="3" t="str">
        <f>VLOOKUP(A467,'QAQC ID Reference Page'!A$2:G$10999,7,FALSE)</f>
        <v>B</v>
      </c>
      <c r="H467" s="3"/>
      <c r="I467" s="55">
        <v>0.08</v>
      </c>
      <c r="J467" s="3"/>
      <c r="K467" s="3"/>
      <c r="L467" s="3"/>
      <c r="M467" s="3"/>
      <c r="N467" s="53">
        <f t="shared" si="2"/>
        <v>0</v>
      </c>
      <c r="O467" s="3"/>
      <c r="P467" s="3"/>
      <c r="Q467" s="3"/>
      <c r="R467" s="53">
        <f t="shared" si="3"/>
        <v>0</v>
      </c>
      <c r="S467" s="3"/>
      <c r="T467" s="3"/>
      <c r="U467" s="3"/>
      <c r="V467" s="3"/>
      <c r="W467" s="3"/>
      <c r="X467" s="3"/>
      <c r="Y467" s="3"/>
      <c r="Z467" s="3"/>
      <c r="AA467" s="3"/>
      <c r="AB467" s="3"/>
    </row>
    <row r="468" spans="1:28" x14ac:dyDescent="0.2">
      <c r="A468" s="3">
        <v>11134</v>
      </c>
      <c r="B468" s="11" t="str">
        <f>VLOOKUP(A468,'QAQC ID Reference Page'!A$2:G$10999,2,FALSE)</f>
        <v>OBS0821W3</v>
      </c>
      <c r="C468" s="30">
        <f>VLOOKUP(A468,'QAQC ID Reference Page'!A$2:G$10999,3,FALSE)</f>
        <v>44427</v>
      </c>
      <c r="D468" s="12">
        <f>VLOOKUP(A468,'QAQC ID Reference Page'!A$2:G$10999,4,FALSE)</f>
        <v>0.48472222222222222</v>
      </c>
      <c r="E468" s="3">
        <f>VLOOKUP(A468,'QAQC ID Reference Page'!A$2:G$10999,5,FALSE)</f>
        <v>1021</v>
      </c>
      <c r="F468" s="3" t="str">
        <f>VLOOKUP(A468,'QAQC ID Reference Page'!A$2:G$10999,6,FALSE)</f>
        <v>E1</v>
      </c>
      <c r="G468" s="3" t="str">
        <f>VLOOKUP(A468,'QAQC ID Reference Page'!A$2:G$10999,7,FALSE)</f>
        <v>S</v>
      </c>
      <c r="H468" s="3"/>
      <c r="I468" s="55">
        <v>0.08</v>
      </c>
      <c r="J468" s="3"/>
      <c r="K468" s="3"/>
      <c r="L468" s="3"/>
      <c r="M468" s="3"/>
      <c r="N468" s="53">
        <f t="shared" si="2"/>
        <v>0</v>
      </c>
      <c r="O468" s="3"/>
      <c r="P468" s="3"/>
      <c r="Q468" s="3"/>
      <c r="R468" s="53">
        <f t="shared" si="3"/>
        <v>0</v>
      </c>
      <c r="S468" s="3"/>
      <c r="T468" s="3"/>
      <c r="U468" s="3"/>
      <c r="V468" s="3"/>
      <c r="W468" s="3"/>
      <c r="X468" s="3"/>
      <c r="Y468" s="3"/>
      <c r="Z468" s="3"/>
      <c r="AA468" s="3"/>
      <c r="AB468" s="3"/>
    </row>
    <row r="469" spans="1:28" x14ac:dyDescent="0.2">
      <c r="A469" s="3">
        <v>11135</v>
      </c>
      <c r="B469" s="11" t="str">
        <f>VLOOKUP(A469,'QAQC ID Reference Page'!A$2:G$10999,2,FALSE)</f>
        <v>OBS0821W3</v>
      </c>
      <c r="C469" s="30">
        <f>VLOOKUP(A469,'QAQC ID Reference Page'!A$2:G$10999,3,FALSE)</f>
        <v>44427</v>
      </c>
      <c r="D469" s="12">
        <f>VLOOKUP(A469,'QAQC ID Reference Page'!A$2:G$10999,4,FALSE)</f>
        <v>0.51249999999999996</v>
      </c>
      <c r="E469" s="3">
        <f>VLOOKUP(A469,'QAQC ID Reference Page'!A$2:G$10999,5,FALSE)</f>
        <v>1007</v>
      </c>
      <c r="F469" s="3" t="str">
        <f>VLOOKUP(A469,'QAQC ID Reference Page'!A$2:G$10999,6,FALSE)</f>
        <v>B1</v>
      </c>
      <c r="G469" s="3" t="str">
        <f>VLOOKUP(A469,'QAQC ID Reference Page'!A$2:G$10999,7,FALSE)</f>
        <v>B</v>
      </c>
      <c r="H469" s="3"/>
      <c r="I469" s="55">
        <v>0.08</v>
      </c>
      <c r="J469" s="3"/>
      <c r="K469" s="3"/>
      <c r="L469" s="3"/>
      <c r="M469" s="3"/>
      <c r="N469" s="53">
        <f t="shared" si="2"/>
        <v>0</v>
      </c>
      <c r="O469" s="3"/>
      <c r="P469" s="3"/>
      <c r="Q469" s="3"/>
      <c r="R469" s="53">
        <f t="shared" si="3"/>
        <v>0</v>
      </c>
      <c r="S469" s="3"/>
      <c r="T469" s="3"/>
      <c r="U469" s="3"/>
      <c r="V469" s="3"/>
      <c r="W469" s="3"/>
      <c r="X469" s="3"/>
      <c r="Y469" s="3"/>
      <c r="Z469" s="3"/>
      <c r="AA469" s="3"/>
      <c r="AB469" s="3"/>
    </row>
    <row r="470" spans="1:28" x14ac:dyDescent="0.2">
      <c r="A470" s="3">
        <v>11136</v>
      </c>
      <c r="B470" s="11" t="str">
        <f>VLOOKUP(A470,'QAQC ID Reference Page'!A$2:G$10999,2,FALSE)</f>
        <v>OBS0821W3</v>
      </c>
      <c r="C470" s="30">
        <f>VLOOKUP(A470,'QAQC ID Reference Page'!A$2:G$10999,3,FALSE)</f>
        <v>44427</v>
      </c>
      <c r="D470" s="12">
        <f>VLOOKUP(A470,'QAQC ID Reference Page'!A$2:G$10999,4,FALSE)</f>
        <v>0.40416666666666667</v>
      </c>
      <c r="E470" s="3">
        <f>VLOOKUP(A470,'QAQC ID Reference Page'!A$2:G$10999,5,FALSE)</f>
        <v>1004</v>
      </c>
      <c r="F470" s="3" t="str">
        <f>VLOOKUP(A470,'QAQC ID Reference Page'!A$2:G$10999,6,FALSE)</f>
        <v>C7C</v>
      </c>
      <c r="G470" s="3" t="str">
        <f>VLOOKUP(A470,'QAQC ID Reference Page'!A$2:G$10999,7,FALSE)</f>
        <v>B</v>
      </c>
      <c r="H470" s="3"/>
      <c r="I470" s="55">
        <v>0.08</v>
      </c>
      <c r="J470" s="3"/>
      <c r="K470" s="3"/>
      <c r="L470" s="3"/>
      <c r="M470" s="3"/>
      <c r="N470" s="53">
        <f t="shared" si="2"/>
        <v>0</v>
      </c>
      <c r="O470" s="3"/>
      <c r="P470" s="3"/>
      <c r="Q470" s="3"/>
      <c r="R470" s="53">
        <f t="shared" si="3"/>
        <v>0</v>
      </c>
      <c r="S470" s="3"/>
      <c r="T470" s="3"/>
      <c r="U470" s="3"/>
      <c r="V470" s="3"/>
      <c r="W470" s="3"/>
      <c r="X470" s="3"/>
      <c r="Y470" s="3"/>
      <c r="Z470" s="3"/>
      <c r="AA470" s="3"/>
      <c r="AB470" s="3"/>
    </row>
    <row r="471" spans="1:28" x14ac:dyDescent="0.2">
      <c r="A471" s="3">
        <v>11201</v>
      </c>
      <c r="B471" s="11" t="str">
        <f>VLOOKUP(A471,'QAQC ID Reference Page'!A$2:G$10999,2,FALSE)</f>
        <v>OBS0821W4</v>
      </c>
      <c r="C471" s="30">
        <f>VLOOKUP(A471,'QAQC ID Reference Page'!A$2:G$10999,3,FALSE)</f>
        <v>44432</v>
      </c>
      <c r="D471" s="12">
        <f>VLOOKUP(A471,'QAQC ID Reference Page'!A$2:G$10999,4,FALSE)</f>
        <v>0.5131944444444444</v>
      </c>
      <c r="E471" s="3">
        <f>VLOOKUP(A471,'QAQC ID Reference Page'!A$2:G$10999,5,FALSE)</f>
        <v>1007</v>
      </c>
      <c r="F471" s="3" t="str">
        <f>VLOOKUP(A471,'QAQC ID Reference Page'!A$2:G$10999,6,FALSE)</f>
        <v>E7C</v>
      </c>
      <c r="G471" s="3" t="str">
        <f>VLOOKUP(A471,'QAQC ID Reference Page'!A$2:G$10999,7,FALSE)</f>
        <v>S</v>
      </c>
      <c r="H471" s="3"/>
      <c r="I471" s="55">
        <v>0.1</v>
      </c>
      <c r="J471" s="3"/>
      <c r="K471" s="3"/>
      <c r="L471" s="3"/>
      <c r="M471" s="3"/>
      <c r="N471" s="53">
        <f t="shared" si="2"/>
        <v>0</v>
      </c>
      <c r="O471" s="3"/>
      <c r="P471" s="3"/>
      <c r="Q471" s="3"/>
      <c r="R471" s="53">
        <f t="shared" si="3"/>
        <v>0</v>
      </c>
      <c r="S471" s="3"/>
      <c r="T471" s="3"/>
      <c r="U471" s="3"/>
      <c r="V471" s="3"/>
      <c r="W471" s="3"/>
      <c r="X471" s="3"/>
      <c r="Y471" s="3"/>
      <c r="Z471" s="3"/>
      <c r="AA471" s="3"/>
      <c r="AB471" s="3"/>
    </row>
    <row r="472" spans="1:28" x14ac:dyDescent="0.2">
      <c r="A472" s="3">
        <v>11202</v>
      </c>
      <c r="B472" s="11" t="str">
        <f>VLOOKUP(A472,'QAQC ID Reference Page'!A$2:G$10999,2,FALSE)</f>
        <v>OBS0821W4</v>
      </c>
      <c r="C472" s="30">
        <f>VLOOKUP(A472,'QAQC ID Reference Page'!A$2:G$10999,3,FALSE)</f>
        <v>44432</v>
      </c>
      <c r="D472" s="12">
        <f>VLOOKUP(A472,'QAQC ID Reference Page'!A$2:G$10999,4,FALSE)</f>
        <v>0.44305555555555554</v>
      </c>
      <c r="E472" s="3">
        <f>VLOOKUP(A472,'QAQC ID Reference Page'!A$2:G$10999,5,FALSE)</f>
        <v>1041</v>
      </c>
      <c r="F472" s="3" t="str">
        <f>VLOOKUP(A472,'QAQC ID Reference Page'!A$2:G$10999,6,FALSE)</f>
        <v>G9</v>
      </c>
      <c r="G472" s="3" t="str">
        <f>VLOOKUP(A472,'QAQC ID Reference Page'!A$2:G$10999,7,FALSE)</f>
        <v>S</v>
      </c>
      <c r="H472" s="3"/>
      <c r="I472" s="55">
        <v>0.1</v>
      </c>
      <c r="J472" s="3"/>
      <c r="K472" s="3"/>
      <c r="L472" s="3"/>
      <c r="M472" s="3"/>
      <c r="N472" s="53">
        <f t="shared" si="2"/>
        <v>0</v>
      </c>
      <c r="O472" s="3"/>
      <c r="P472" s="3"/>
      <c r="Q472" s="3"/>
      <c r="R472" s="53">
        <f t="shared" si="3"/>
        <v>0</v>
      </c>
      <c r="S472" s="3"/>
      <c r="T472" s="3"/>
      <c r="U472" s="3"/>
      <c r="V472" s="3"/>
      <c r="W472" s="3"/>
      <c r="X472" s="3"/>
      <c r="Y472" s="3"/>
      <c r="Z472" s="3"/>
      <c r="AA472" s="3"/>
      <c r="AB472" s="3"/>
    </row>
    <row r="473" spans="1:28" x14ac:dyDescent="0.2">
      <c r="A473" s="3">
        <v>11203</v>
      </c>
      <c r="B473" s="11" t="str">
        <f>VLOOKUP(A473,'QAQC ID Reference Page'!A$2:G$10999,2,FALSE)</f>
        <v>OBS0821W4</v>
      </c>
      <c r="C473" s="30">
        <f>VLOOKUP(A473,'QAQC ID Reference Page'!A$2:G$10999,3,FALSE)</f>
        <v>44432</v>
      </c>
      <c r="D473" s="12">
        <f>VLOOKUP(A473,'QAQC ID Reference Page'!A$2:G$10999,4,FALSE)</f>
        <v>0.4548611111111111</v>
      </c>
      <c r="E473" s="3">
        <f>VLOOKUP(A473,'QAQC ID Reference Page'!A$2:G$10999,5,FALSE)</f>
        <v>1008</v>
      </c>
      <c r="F473" s="3" t="str">
        <f>VLOOKUP(A473,'QAQC ID Reference Page'!A$2:G$10999,6,FALSE)</f>
        <v>G7C</v>
      </c>
      <c r="G473" s="3" t="str">
        <f>VLOOKUP(A473,'QAQC ID Reference Page'!A$2:G$10999,7,FALSE)</f>
        <v>B</v>
      </c>
      <c r="H473" s="3"/>
      <c r="I473" s="55">
        <v>0.1</v>
      </c>
      <c r="J473" s="3"/>
      <c r="K473" s="3"/>
      <c r="L473" s="3"/>
      <c r="M473" s="3"/>
      <c r="N473" s="53">
        <f t="shared" si="2"/>
        <v>0</v>
      </c>
      <c r="O473" s="3"/>
      <c r="P473" s="3"/>
      <c r="Q473" s="3"/>
      <c r="R473" s="53">
        <f t="shared" si="3"/>
        <v>0</v>
      </c>
      <c r="S473" s="3"/>
      <c r="T473" s="3"/>
      <c r="U473" s="3"/>
      <c r="V473" s="3"/>
      <c r="W473" s="3"/>
      <c r="X473" s="3"/>
      <c r="Y473" s="3"/>
      <c r="Z473" s="3"/>
      <c r="AA473" s="3"/>
      <c r="AB473" s="3"/>
    </row>
    <row r="474" spans="1:28" x14ac:dyDescent="0.2">
      <c r="A474" s="3">
        <v>11204</v>
      </c>
      <c r="B474" s="11" t="str">
        <f>VLOOKUP(A474,'QAQC ID Reference Page'!A$2:G$10999,2,FALSE)</f>
        <v>OBS0821W4</v>
      </c>
      <c r="C474" s="30">
        <f>VLOOKUP(A474,'QAQC ID Reference Page'!A$2:G$10999,3,FALSE)</f>
        <v>44432</v>
      </c>
      <c r="D474" s="12">
        <f>VLOOKUP(A474,'QAQC ID Reference Page'!A$2:G$10999,4,FALSE)</f>
        <v>0.5131944444444444</v>
      </c>
      <c r="E474" s="3">
        <f>VLOOKUP(A474,'QAQC ID Reference Page'!A$2:G$10999,5,FALSE)</f>
        <v>1019</v>
      </c>
      <c r="F474" s="3" t="str">
        <f>VLOOKUP(A474,'QAQC ID Reference Page'!A$2:G$10999,6,FALSE)</f>
        <v>E7C</v>
      </c>
      <c r="G474" s="3" t="str">
        <f>VLOOKUP(A474,'QAQC ID Reference Page'!A$2:G$10999,7,FALSE)</f>
        <v>B</v>
      </c>
      <c r="H474" s="3"/>
      <c r="I474" s="55">
        <v>0.1</v>
      </c>
      <c r="J474" s="3"/>
      <c r="K474" s="3"/>
      <c r="L474" s="3"/>
      <c r="M474" s="3"/>
      <c r="N474" s="53">
        <f t="shared" si="2"/>
        <v>0</v>
      </c>
      <c r="O474" s="3"/>
      <c r="P474" s="3"/>
      <c r="Q474" s="3"/>
      <c r="R474" s="53">
        <f t="shared" si="3"/>
        <v>0</v>
      </c>
      <c r="S474" s="3"/>
      <c r="T474" s="3"/>
      <c r="U474" s="3"/>
      <c r="V474" s="3"/>
      <c r="W474" s="3"/>
      <c r="X474" s="3"/>
      <c r="Y474" s="3"/>
      <c r="Z474" s="3"/>
      <c r="AA474" s="3"/>
      <c r="AB474" s="3"/>
    </row>
    <row r="475" spans="1:28" x14ac:dyDescent="0.2">
      <c r="A475" s="3">
        <v>11205</v>
      </c>
      <c r="B475" s="11" t="str">
        <f>VLOOKUP(A475,'QAQC ID Reference Page'!A$2:G$10999,2,FALSE)</f>
        <v>OBS0821W4</v>
      </c>
      <c r="C475" s="30">
        <f>VLOOKUP(A475,'QAQC ID Reference Page'!A$2:G$10999,3,FALSE)</f>
        <v>44432</v>
      </c>
      <c r="D475" s="12">
        <f>VLOOKUP(A475,'QAQC ID Reference Page'!A$2:G$10999,4,FALSE)</f>
        <v>0.40763888888888888</v>
      </c>
      <c r="E475" s="3">
        <f>VLOOKUP(A475,'QAQC ID Reference Page'!A$2:G$10999,5,FALSE)</f>
        <v>1009</v>
      </c>
      <c r="F475" s="3" t="str">
        <f>VLOOKUP(A475,'QAQC ID Reference Page'!A$2:G$10999,6,FALSE)</f>
        <v>I7C</v>
      </c>
      <c r="G475" s="3" t="str">
        <f>VLOOKUP(A475,'QAQC ID Reference Page'!A$2:G$10999,7,FALSE)</f>
        <v>B</v>
      </c>
      <c r="H475" s="3"/>
      <c r="I475" s="55">
        <v>0.1</v>
      </c>
      <c r="J475" s="3"/>
      <c r="K475" s="3"/>
      <c r="L475" s="3"/>
      <c r="M475" s="3"/>
      <c r="N475" s="53">
        <f t="shared" si="2"/>
        <v>0</v>
      </c>
      <c r="O475" s="3"/>
      <c r="P475" s="3"/>
      <c r="Q475" s="3"/>
      <c r="R475" s="53">
        <f t="shared" si="3"/>
        <v>0</v>
      </c>
      <c r="S475" s="3"/>
      <c r="T475" s="3"/>
      <c r="U475" s="3"/>
      <c r="V475" s="3"/>
      <c r="W475" s="3"/>
      <c r="X475" s="3"/>
      <c r="Y475" s="3"/>
      <c r="Z475" s="3"/>
      <c r="AA475" s="3"/>
      <c r="AB475" s="3"/>
    </row>
    <row r="476" spans="1:28" x14ac:dyDescent="0.2">
      <c r="A476" s="3">
        <v>11206</v>
      </c>
      <c r="B476" s="11" t="str">
        <f>VLOOKUP(A476,'QAQC ID Reference Page'!A$2:G$10999,2,FALSE)</f>
        <v>OBS0821W4</v>
      </c>
      <c r="C476" s="30">
        <f>VLOOKUP(A476,'QAQC ID Reference Page'!A$2:G$10999,3,FALSE)</f>
        <v>44432</v>
      </c>
      <c r="D476" s="12">
        <f>VLOOKUP(A476,'QAQC ID Reference Page'!A$2:G$10999,4,FALSE)</f>
        <v>0.32777777777777778</v>
      </c>
      <c r="E476" s="3">
        <f>VLOOKUP(A476,'QAQC ID Reference Page'!A$2:G$10999,5,FALSE)</f>
        <v>1027</v>
      </c>
      <c r="F476" s="3" t="str">
        <f>VLOOKUP(A476,'QAQC ID Reference Page'!A$2:G$10999,6,FALSE)</f>
        <v>MR</v>
      </c>
      <c r="G476" s="3" t="str">
        <f>VLOOKUP(A476,'QAQC ID Reference Page'!A$2:G$10999,7,FALSE)</f>
        <v>S</v>
      </c>
      <c r="H476" s="3"/>
      <c r="I476" s="55">
        <v>0.1</v>
      </c>
      <c r="J476" s="3"/>
      <c r="K476" s="3"/>
      <c r="L476" s="3"/>
      <c r="M476" s="3"/>
      <c r="N476" s="53">
        <f t="shared" si="2"/>
        <v>0</v>
      </c>
      <c r="O476" s="3"/>
      <c r="P476" s="3"/>
      <c r="Q476" s="3"/>
      <c r="R476" s="53">
        <f t="shared" si="3"/>
        <v>0</v>
      </c>
      <c r="S476" s="3"/>
      <c r="T476" s="3"/>
      <c r="U476" s="3"/>
      <c r="V476" s="3"/>
      <c r="W476" s="3"/>
      <c r="X476" s="3"/>
      <c r="Y476" s="3"/>
      <c r="Z476" s="3"/>
      <c r="AA476" s="3"/>
      <c r="AB476" s="3"/>
    </row>
    <row r="477" spans="1:28" x14ac:dyDescent="0.2">
      <c r="A477" s="3">
        <v>11207</v>
      </c>
      <c r="B477" s="11" t="str">
        <f>VLOOKUP(A477,'QAQC ID Reference Page'!A$2:G$10999,2,FALSE)</f>
        <v>OBS0821W4</v>
      </c>
      <c r="C477" s="30">
        <f>VLOOKUP(A477,'QAQC ID Reference Page'!A$2:G$10999,3,FALSE)</f>
        <v>44432</v>
      </c>
      <c r="D477" s="12">
        <f>VLOOKUP(A477,'QAQC ID Reference Page'!A$2:G$10999,4,FALSE)</f>
        <v>0.4548611111111111</v>
      </c>
      <c r="E477" s="3">
        <f>VLOOKUP(A477,'QAQC ID Reference Page'!A$2:G$10999,5,FALSE)</f>
        <v>1006</v>
      </c>
      <c r="F477" s="3" t="str">
        <f>VLOOKUP(A477,'QAQC ID Reference Page'!A$2:G$10999,6,FALSE)</f>
        <v>G7C</v>
      </c>
      <c r="G477" s="3" t="str">
        <f>VLOOKUP(A477,'QAQC ID Reference Page'!A$2:G$10999,7,FALSE)</f>
        <v>S</v>
      </c>
      <c r="H477" s="3"/>
      <c r="I477" s="55">
        <v>0.1</v>
      </c>
      <c r="J477" s="3"/>
      <c r="K477" s="3"/>
      <c r="L477" s="3"/>
      <c r="M477" s="3"/>
      <c r="N477" s="53">
        <f t="shared" si="2"/>
        <v>0</v>
      </c>
      <c r="O477" s="3"/>
      <c r="P477" s="3"/>
      <c r="Q477" s="3"/>
      <c r="R477" s="53">
        <f t="shared" si="3"/>
        <v>0</v>
      </c>
      <c r="S477" s="3"/>
      <c r="T477" s="3"/>
      <c r="U477" s="3"/>
      <c r="V477" s="3"/>
      <c r="W477" s="3"/>
      <c r="X477" s="3"/>
      <c r="Y477" s="3"/>
      <c r="Z477" s="3"/>
      <c r="AA477" s="3"/>
      <c r="AB477" s="3"/>
    </row>
    <row r="478" spans="1:28" x14ac:dyDescent="0.2">
      <c r="A478" s="3">
        <v>11208</v>
      </c>
      <c r="B478" s="11" t="str">
        <f>VLOOKUP(A478,'QAQC ID Reference Page'!A$2:G$10999,2,FALSE)</f>
        <v>OBS0821W4</v>
      </c>
      <c r="C478" s="30">
        <f>VLOOKUP(A478,'QAQC ID Reference Page'!A$2:G$10999,3,FALSE)</f>
        <v>44432</v>
      </c>
      <c r="D478" s="12">
        <f>VLOOKUP(A478,'QAQC ID Reference Page'!A$2:G$10999,4,FALSE)</f>
        <v>0.52430555555555558</v>
      </c>
      <c r="E478" s="3">
        <f>VLOOKUP(A478,'QAQC ID Reference Page'!A$2:G$10999,5,FALSE)</f>
        <v>1021</v>
      </c>
      <c r="F478" s="3" t="str">
        <f>VLOOKUP(A478,'QAQC ID Reference Page'!A$2:G$10999,6,FALSE)</f>
        <v>E6</v>
      </c>
      <c r="G478" s="3" t="str">
        <f>VLOOKUP(A478,'QAQC ID Reference Page'!A$2:G$10999,7,FALSE)</f>
        <v>S</v>
      </c>
      <c r="H478" s="3"/>
      <c r="I478" s="55">
        <v>0.08</v>
      </c>
      <c r="J478" s="3"/>
      <c r="K478" s="3"/>
      <c r="L478" s="3"/>
      <c r="M478" s="3"/>
      <c r="N478" s="53">
        <f t="shared" si="2"/>
        <v>0</v>
      </c>
      <c r="O478" s="3"/>
      <c r="P478" s="3"/>
      <c r="Q478" s="3"/>
      <c r="R478" s="53">
        <f t="shared" si="3"/>
        <v>0</v>
      </c>
      <c r="S478" s="3"/>
      <c r="T478" s="3"/>
      <c r="U478" s="3"/>
      <c r="V478" s="3"/>
      <c r="W478" s="3"/>
      <c r="X478" s="3"/>
      <c r="Y478" s="3"/>
      <c r="Z478" s="3"/>
      <c r="AA478" s="3"/>
      <c r="AB478" s="3"/>
    </row>
    <row r="479" spans="1:28" x14ac:dyDescent="0.2">
      <c r="A479" s="3">
        <v>11209</v>
      </c>
      <c r="B479" s="11" t="str">
        <f>VLOOKUP(A479,'QAQC ID Reference Page'!A$2:G$10999,2,FALSE)</f>
        <v>OBS0821W4</v>
      </c>
      <c r="C479" s="30">
        <f>VLOOKUP(A479,'QAQC ID Reference Page'!A$2:G$10999,3,FALSE)</f>
        <v>44432</v>
      </c>
      <c r="D479" s="12">
        <f>VLOOKUP(A479,'QAQC ID Reference Page'!A$2:G$10999,4,FALSE)</f>
        <v>0.40763888888888888</v>
      </c>
      <c r="E479" s="3">
        <f>VLOOKUP(A479,'QAQC ID Reference Page'!A$2:G$10999,5,FALSE)</f>
        <v>1004</v>
      </c>
      <c r="F479" s="3" t="str">
        <f>VLOOKUP(A479,'QAQC ID Reference Page'!A$2:G$10999,6,FALSE)</f>
        <v>I7C</v>
      </c>
      <c r="G479" s="3" t="str">
        <f>VLOOKUP(A479,'QAQC ID Reference Page'!A$2:G$10999,7,FALSE)</f>
        <v>S</v>
      </c>
      <c r="H479" s="3"/>
      <c r="I479" s="55">
        <v>0.08</v>
      </c>
      <c r="J479" s="3"/>
      <c r="K479" s="3"/>
      <c r="L479" s="3"/>
      <c r="M479" s="3"/>
      <c r="N479" s="53">
        <f t="shared" si="2"/>
        <v>0</v>
      </c>
      <c r="O479" s="3"/>
      <c r="P479" s="3"/>
      <c r="Q479" s="3"/>
      <c r="R479" s="53">
        <f t="shared" si="3"/>
        <v>0</v>
      </c>
      <c r="S479" s="3"/>
      <c r="T479" s="3"/>
      <c r="U479" s="3"/>
      <c r="V479" s="3"/>
      <c r="W479" s="3"/>
      <c r="X479" s="3"/>
      <c r="Y479" s="3"/>
      <c r="Z479" s="3"/>
      <c r="AA479" s="3"/>
      <c r="AB479" s="3"/>
    </row>
    <row r="480" spans="1:28" x14ac:dyDescent="0.2">
      <c r="A480" s="3">
        <v>11210</v>
      </c>
      <c r="B480" s="11" t="str">
        <f>VLOOKUP(A480,'QAQC ID Reference Page'!A$2:G$10999,2,FALSE)</f>
        <v>OBS0821W4</v>
      </c>
      <c r="C480" s="30">
        <f>VLOOKUP(A480,'QAQC ID Reference Page'!A$2:G$10999,3,FALSE)</f>
        <v>44432</v>
      </c>
      <c r="D480" s="12">
        <f>VLOOKUP(A480,'QAQC ID Reference Page'!A$2:G$10999,4,FALSE)</f>
        <v>0.39166666666666666</v>
      </c>
      <c r="E480" s="3">
        <f>VLOOKUP(A480,'QAQC ID Reference Page'!A$2:G$10999,5,FALSE)</f>
        <v>1002</v>
      </c>
      <c r="F480" s="3" t="str">
        <f>VLOOKUP(A480,'QAQC ID Reference Page'!A$2:G$10999,6,FALSE)</f>
        <v>I9</v>
      </c>
      <c r="G480" s="3" t="str">
        <f>VLOOKUP(A480,'QAQC ID Reference Page'!A$2:G$10999,7,FALSE)</f>
        <v>S</v>
      </c>
      <c r="H480" s="3"/>
      <c r="I480" s="55">
        <v>0.08</v>
      </c>
      <c r="J480" s="3"/>
      <c r="K480" s="3"/>
      <c r="L480" s="3"/>
      <c r="M480" s="3"/>
      <c r="N480" s="53">
        <f t="shared" si="2"/>
        <v>0</v>
      </c>
      <c r="O480" s="3"/>
      <c r="P480" s="3"/>
      <c r="Q480" s="3"/>
      <c r="R480" s="53">
        <f t="shared" si="3"/>
        <v>0</v>
      </c>
      <c r="S480" s="3"/>
      <c r="T480" s="3"/>
      <c r="U480" s="3"/>
      <c r="V480" s="3"/>
      <c r="W480" s="3"/>
      <c r="X480" s="3"/>
      <c r="Y480" s="3"/>
      <c r="Z480" s="3"/>
      <c r="AA480" s="3"/>
      <c r="AB480" s="3"/>
    </row>
    <row r="481" spans="1:28" x14ac:dyDescent="0.2">
      <c r="A481" s="3">
        <v>11211</v>
      </c>
      <c r="B481" s="11" t="str">
        <f>VLOOKUP(A481,'QAQC ID Reference Page'!A$2:G$10999,2,FALSE)</f>
        <v>OBS0821W4</v>
      </c>
      <c r="C481" s="30">
        <f>VLOOKUP(A481,'QAQC ID Reference Page'!A$2:G$10999,3,FALSE)</f>
        <v>44432</v>
      </c>
      <c r="D481" s="12">
        <f>VLOOKUP(A481,'QAQC ID Reference Page'!A$2:G$10999,4,FALSE)</f>
        <v>0.30625000000000002</v>
      </c>
      <c r="E481" s="3">
        <f>VLOOKUP(A481,'QAQC ID Reference Page'!A$2:G$10999,5,FALSE)</f>
        <v>1022</v>
      </c>
      <c r="F481" s="3" t="str">
        <f>VLOOKUP(A481,'QAQC ID Reference Page'!A$2:G$10999,6,FALSE)</f>
        <v>DR</v>
      </c>
      <c r="G481" s="3" t="str">
        <f>VLOOKUP(A481,'QAQC ID Reference Page'!A$2:G$10999,7,FALSE)</f>
        <v>S</v>
      </c>
      <c r="H481" s="3"/>
      <c r="I481" s="55">
        <v>0.08</v>
      </c>
      <c r="J481" s="3"/>
      <c r="K481" s="3"/>
      <c r="L481" s="3"/>
      <c r="M481" s="3"/>
      <c r="N481" s="53">
        <f t="shared" si="2"/>
        <v>0</v>
      </c>
      <c r="O481" s="3"/>
      <c r="P481" s="3"/>
      <c r="Q481" s="3"/>
      <c r="R481" s="53">
        <f t="shared" si="3"/>
        <v>0</v>
      </c>
      <c r="S481" s="3"/>
      <c r="T481" s="3"/>
      <c r="U481" s="3"/>
      <c r="V481" s="3"/>
      <c r="W481" s="3"/>
      <c r="X481" s="3"/>
      <c r="Y481" s="3"/>
      <c r="Z481" s="3"/>
      <c r="AA481" s="3"/>
      <c r="AB481" s="3"/>
    </row>
    <row r="482" spans="1:28" x14ac:dyDescent="0.2">
      <c r="A482" s="3">
        <v>11212</v>
      </c>
      <c r="B482" s="11" t="str">
        <f>VLOOKUP(A482,'QAQC ID Reference Page'!A$2:G$10999,2,FALSE)</f>
        <v>OBS0821W4</v>
      </c>
      <c r="C482" s="30">
        <f>VLOOKUP(A482,'QAQC ID Reference Page'!A$2:G$10999,3,FALSE)</f>
        <v>44432</v>
      </c>
      <c r="D482" s="12">
        <f>VLOOKUP(A482,'QAQC ID Reference Page'!A$2:G$10999,4,FALSE)</f>
        <v>0.35625000000000001</v>
      </c>
      <c r="E482" s="3">
        <f>VLOOKUP(A482,'QAQC ID Reference Page'!A$2:G$10999,5,FALSE)</f>
        <v>1005</v>
      </c>
      <c r="F482" s="3" t="str">
        <f>VLOOKUP(A482,'QAQC ID Reference Page'!A$2:G$10999,6,FALSE)</f>
        <v>AR</v>
      </c>
      <c r="G482" s="3" t="str">
        <f>VLOOKUP(A482,'QAQC ID Reference Page'!A$2:G$10999,7,FALSE)</f>
        <v>S</v>
      </c>
      <c r="H482" s="3"/>
      <c r="I482" s="55">
        <v>0.08</v>
      </c>
      <c r="J482" s="3"/>
      <c r="K482" s="3"/>
      <c r="L482" s="3"/>
      <c r="M482" s="3"/>
      <c r="N482" s="53">
        <f t="shared" si="2"/>
        <v>0</v>
      </c>
      <c r="O482" s="3"/>
      <c r="P482" s="3"/>
      <c r="Q482" s="3"/>
      <c r="R482" s="53">
        <f t="shared" si="3"/>
        <v>0</v>
      </c>
      <c r="S482" s="3"/>
      <c r="T482" s="3"/>
      <c r="U482" s="3"/>
      <c r="V482" s="3"/>
      <c r="W482" s="3"/>
      <c r="X482" s="3"/>
      <c r="Y482" s="3"/>
      <c r="Z482" s="3"/>
      <c r="AA482" s="3"/>
      <c r="AB482" s="3"/>
    </row>
    <row r="483" spans="1:28" x14ac:dyDescent="0.2">
      <c r="A483" s="3">
        <v>11213</v>
      </c>
      <c r="B483" s="11" t="str">
        <f>VLOOKUP(A483,'QAQC ID Reference Page'!A$2:G$10999,2,FALSE)</f>
        <v>OBS0821W4</v>
      </c>
      <c r="C483" s="30">
        <f>VLOOKUP(A483,'QAQC ID Reference Page'!A$2:G$10999,3,FALSE)</f>
        <v>44432</v>
      </c>
      <c r="D483" s="12">
        <f>VLOOKUP(A483,'QAQC ID Reference Page'!A$2:G$10999,4,FALSE)</f>
        <v>0.37916666666666665</v>
      </c>
      <c r="E483" s="3">
        <f>VLOOKUP(A483,'QAQC ID Reference Page'!A$2:G$10999,5,FALSE)</f>
        <v>1033</v>
      </c>
      <c r="F483" s="3" t="str">
        <f>VLOOKUP(A483,'QAQC ID Reference Page'!A$2:G$10999,6,FALSE)</f>
        <v>BR</v>
      </c>
      <c r="G483" s="3" t="str">
        <f>VLOOKUP(A483,'QAQC ID Reference Page'!A$2:G$10999,7,FALSE)</f>
        <v>S</v>
      </c>
      <c r="H483" s="3"/>
      <c r="I483" s="55">
        <v>0.08</v>
      </c>
      <c r="J483" s="3"/>
      <c r="K483" s="3"/>
      <c r="L483" s="3"/>
      <c r="M483" s="3"/>
      <c r="N483" s="53">
        <f t="shared" si="2"/>
        <v>0</v>
      </c>
      <c r="O483" s="3"/>
      <c r="P483" s="3"/>
      <c r="Q483" s="3"/>
      <c r="R483" s="53">
        <f t="shared" si="3"/>
        <v>0</v>
      </c>
      <c r="S483" s="3"/>
      <c r="T483" s="3"/>
      <c r="U483" s="3"/>
      <c r="V483" s="3"/>
      <c r="W483" s="3"/>
      <c r="X483" s="3"/>
      <c r="Y483" s="3"/>
      <c r="Z483" s="3"/>
      <c r="AA483" s="3"/>
      <c r="AB483" s="3"/>
    </row>
    <row r="484" spans="1:28" x14ac:dyDescent="0.2">
      <c r="A484" s="3">
        <v>11214</v>
      </c>
      <c r="B484" s="11" t="str">
        <f>VLOOKUP(A484,'QAQC ID Reference Page'!A$2:G$10999,2,FALSE)</f>
        <v>OBS0821W4</v>
      </c>
      <c r="C484" s="30">
        <f>VLOOKUP(A484,'QAQC ID Reference Page'!A$2:G$10999,3,FALSE)</f>
        <v>44432</v>
      </c>
      <c r="D484" s="12">
        <f>VLOOKUP(A484,'QAQC ID Reference Page'!A$2:G$10999,4,FALSE)</f>
        <v>0.50138888888888888</v>
      </c>
      <c r="E484" s="3">
        <f>VLOOKUP(A484,'QAQC ID Reference Page'!A$2:G$10999,5,FALSE)</f>
        <v>1035</v>
      </c>
      <c r="F484" s="3" t="str">
        <f>VLOOKUP(A484,'QAQC ID Reference Page'!A$2:G$10999,6,FALSE)</f>
        <v>E9</v>
      </c>
      <c r="G484" s="3" t="str">
        <f>VLOOKUP(A484,'QAQC ID Reference Page'!A$2:G$10999,7,FALSE)</f>
        <v>S</v>
      </c>
      <c r="H484" s="3"/>
      <c r="I484" s="55">
        <v>0.08</v>
      </c>
      <c r="J484" s="3"/>
      <c r="K484" s="3"/>
      <c r="L484" s="3"/>
      <c r="M484" s="3"/>
      <c r="N484" s="53">
        <f t="shared" si="2"/>
        <v>0</v>
      </c>
      <c r="O484" s="3"/>
      <c r="P484" s="3"/>
      <c r="Q484" s="3"/>
      <c r="R484" s="53">
        <f t="shared" si="3"/>
        <v>0</v>
      </c>
      <c r="S484" s="3"/>
      <c r="T484" s="3"/>
      <c r="U484" s="3"/>
      <c r="V484" s="3"/>
      <c r="W484" s="3"/>
      <c r="X484" s="3"/>
      <c r="Y484" s="3"/>
      <c r="Z484" s="3"/>
      <c r="AA484" s="3"/>
      <c r="AB484" s="3"/>
    </row>
    <row r="485" spans="1:28" x14ac:dyDescent="0.2">
      <c r="A485" s="3">
        <v>11215</v>
      </c>
      <c r="B485" s="11" t="str">
        <f>VLOOKUP(A485,'QAQC ID Reference Page'!A$2:G$10999,2,FALSE)</f>
        <v>OBS0821W4</v>
      </c>
      <c r="C485" s="30">
        <f>VLOOKUP(A485,'QAQC ID Reference Page'!A$2:G$10999,3,FALSE)</f>
        <v>44432</v>
      </c>
      <c r="D485" s="12">
        <f>VLOOKUP(A485,'QAQC ID Reference Page'!A$2:G$10999,4,FALSE)</f>
        <v>0.28819444444444442</v>
      </c>
      <c r="E485" s="3">
        <f>VLOOKUP(A485,'QAQC ID Reference Page'!A$2:G$10999,5,FALSE)</f>
        <v>1040</v>
      </c>
      <c r="F485" s="3" t="str">
        <f>VLOOKUP(A485,'QAQC ID Reference Page'!A$2:G$10999,6,FALSE)</f>
        <v>EFR</v>
      </c>
      <c r="G485" s="3" t="str">
        <f>VLOOKUP(A485,'QAQC ID Reference Page'!A$2:G$10999,7,FALSE)</f>
        <v>S</v>
      </c>
      <c r="H485" s="3"/>
      <c r="I485" s="55">
        <v>0.08</v>
      </c>
      <c r="J485" s="3"/>
      <c r="K485" s="3"/>
      <c r="L485" s="3"/>
      <c r="M485" s="3"/>
      <c r="N485" s="53">
        <f t="shared" si="2"/>
        <v>0</v>
      </c>
      <c r="O485" s="3"/>
      <c r="P485" s="3"/>
      <c r="Q485" s="3"/>
      <c r="R485" s="53">
        <f t="shared" si="3"/>
        <v>0</v>
      </c>
      <c r="S485" s="3"/>
      <c r="T485" s="3"/>
      <c r="U485" s="3"/>
      <c r="V485" s="3"/>
      <c r="W485" s="3"/>
      <c r="X485" s="3"/>
      <c r="Y485" s="3"/>
      <c r="Z485" s="3"/>
      <c r="AA485" s="3"/>
      <c r="AB485" s="3"/>
    </row>
    <row r="486" spans="1:28" x14ac:dyDescent="0.2">
      <c r="A486" s="3">
        <v>11216</v>
      </c>
      <c r="B486" s="11" t="str">
        <f>VLOOKUP(A486,'QAQC ID Reference Page'!A$2:G$10999,2,FALSE)</f>
        <v>OBS0821W4</v>
      </c>
      <c r="C486" s="30">
        <f>VLOOKUP(A486,'QAQC ID Reference Page'!A$2:G$10999,3,FALSE)</f>
        <v>44432</v>
      </c>
      <c r="D486" s="12">
        <f>VLOOKUP(A486,'QAQC ID Reference Page'!A$2:G$10999,4,FALSE)</f>
        <v>0.32777777777777778</v>
      </c>
      <c r="E486" s="3">
        <f>VLOOKUP(A486,'QAQC ID Reference Page'!A$2:G$10999,5,FALSE)</f>
        <v>1028</v>
      </c>
      <c r="F486" s="3" t="str">
        <f>VLOOKUP(A486,'QAQC ID Reference Page'!A$2:G$10999,6,FALSE)</f>
        <v>MR</v>
      </c>
      <c r="G486" s="3" t="str">
        <f>VLOOKUP(A486,'QAQC ID Reference Page'!A$2:G$10999,7,FALSE)</f>
        <v>B</v>
      </c>
      <c r="H486" s="3"/>
      <c r="I486" s="55">
        <v>0.08</v>
      </c>
      <c r="J486" s="3"/>
      <c r="K486" s="3"/>
      <c r="L486" s="3"/>
      <c r="M486" s="3"/>
      <c r="N486" s="53">
        <f t="shared" si="2"/>
        <v>0</v>
      </c>
      <c r="O486" s="3"/>
      <c r="P486" s="3"/>
      <c r="Q486" s="3"/>
      <c r="R486" s="53">
        <f t="shared" si="3"/>
        <v>0</v>
      </c>
      <c r="S486" s="3"/>
      <c r="T486" s="3"/>
      <c r="U486" s="3"/>
      <c r="V486" s="3"/>
      <c r="W486" s="3"/>
      <c r="X486" s="3"/>
      <c r="Y486" s="3"/>
      <c r="Z486" s="3"/>
      <c r="AA486" s="3"/>
      <c r="AB486" s="3"/>
    </row>
    <row r="487" spans="1:28" x14ac:dyDescent="0.2">
      <c r="A487" s="3">
        <v>11217</v>
      </c>
      <c r="B487" s="11" t="str">
        <f>VLOOKUP(A487,'QAQC ID Reference Page'!A$2:G$10999,2,FALSE)</f>
        <v>OBS0821W4</v>
      </c>
      <c r="C487" s="30">
        <f>VLOOKUP(A487,'QAQC ID Reference Page'!A$2:G$10999,3,FALSE)</f>
        <v>44432</v>
      </c>
      <c r="D487" s="12">
        <f>VLOOKUP(A487,'QAQC ID Reference Page'!A$2:G$10999,4,FALSE)</f>
        <v>0.34722222222222221</v>
      </c>
      <c r="E487" s="3">
        <f>VLOOKUP(A487,'QAQC ID Reference Page'!A$2:G$10999,5,FALSE)</f>
        <v>1024</v>
      </c>
      <c r="F487" s="3" t="str">
        <f>VLOOKUP(A487,'QAQC ID Reference Page'!A$2:G$10999,6,FALSE)</f>
        <v>TR-UP</v>
      </c>
      <c r="G487" s="3" t="str">
        <f>VLOOKUP(A487,'QAQC ID Reference Page'!A$2:G$10999,7,FALSE)</f>
        <v>S</v>
      </c>
      <c r="H487" s="3"/>
      <c r="I487" s="55">
        <v>0.08</v>
      </c>
      <c r="J487" s="3"/>
      <c r="K487" s="3"/>
      <c r="L487" s="3"/>
      <c r="M487" s="3"/>
      <c r="N487" s="53">
        <f t="shared" si="2"/>
        <v>0</v>
      </c>
      <c r="O487" s="3"/>
      <c r="P487" s="3"/>
      <c r="Q487" s="3"/>
      <c r="R487" s="53">
        <f t="shared" si="3"/>
        <v>0</v>
      </c>
      <c r="S487" s="3"/>
      <c r="T487" s="3"/>
      <c r="U487" s="3"/>
      <c r="V487" s="3"/>
      <c r="W487" s="3"/>
      <c r="X487" s="3"/>
      <c r="Y487" s="3"/>
      <c r="Z487" s="3"/>
      <c r="AA487" s="3"/>
      <c r="AB487" s="3"/>
    </row>
    <row r="488" spans="1:28" x14ac:dyDescent="0.2">
      <c r="A488" s="3">
        <v>11218</v>
      </c>
      <c r="B488" s="11" t="str">
        <f>VLOOKUP(A488,'QAQC ID Reference Page'!A$2:G$10999,2,FALSE)</f>
        <v>OBS0821W4</v>
      </c>
      <c r="C488" s="30">
        <f>VLOOKUP(A488,'QAQC ID Reference Page'!A$2:G$10999,3,FALSE)</f>
        <v>44432</v>
      </c>
      <c r="D488" s="12">
        <f>VLOOKUP(A488,'QAQC ID Reference Page'!A$2:G$10999,4,FALSE)</f>
        <v>0.33819444444444446</v>
      </c>
      <c r="E488" s="3">
        <f>VLOOKUP(A488,'QAQC ID Reference Page'!A$2:G$10999,5,FALSE)</f>
        <v>1025</v>
      </c>
      <c r="F488" s="3" t="str">
        <f>VLOOKUP(A488,'QAQC ID Reference Page'!A$2:G$10999,6,FALSE)</f>
        <v>TR</v>
      </c>
      <c r="G488" s="3" t="str">
        <f>VLOOKUP(A488,'QAQC ID Reference Page'!A$2:G$10999,7,FALSE)</f>
        <v>S</v>
      </c>
      <c r="H488" s="3"/>
      <c r="I488" s="55">
        <v>0.08</v>
      </c>
      <c r="J488" s="3"/>
      <c r="K488" s="3"/>
      <c r="L488" s="3"/>
      <c r="M488" s="3"/>
      <c r="N488" s="53">
        <f t="shared" si="2"/>
        <v>0</v>
      </c>
      <c r="O488" s="3"/>
      <c r="P488" s="3"/>
      <c r="Q488" s="3"/>
      <c r="R488" s="53">
        <f t="shared" si="3"/>
        <v>0</v>
      </c>
      <c r="S488" s="3"/>
      <c r="T488" s="3"/>
      <c r="U488" s="3"/>
      <c r="V488" s="3"/>
      <c r="W488" s="3"/>
      <c r="X488" s="3"/>
      <c r="Y488" s="3"/>
      <c r="Z488" s="3"/>
      <c r="AA488" s="3"/>
      <c r="AB488" s="3"/>
    </row>
    <row r="489" spans="1:28" x14ac:dyDescent="0.2">
      <c r="A489" s="3">
        <v>11219</v>
      </c>
      <c r="B489" s="11" t="str">
        <f>VLOOKUP(A489,'QAQC ID Reference Page'!A$2:G$10999,2,FALSE)</f>
        <v>OBS0821W4</v>
      </c>
      <c r="C489" s="30">
        <f>VLOOKUP(A489,'QAQC ID Reference Page'!A$2:G$10999,3,FALSE)</f>
        <v>44432</v>
      </c>
      <c r="D489" s="12">
        <f>VLOOKUP(A489,'QAQC ID Reference Page'!A$2:G$10999,4,FALSE)</f>
        <v>0.29722222222222222</v>
      </c>
      <c r="E489" s="3">
        <f>VLOOKUP(A489,'QAQC ID Reference Page'!A$2:G$10999,5,FALSE)</f>
        <v>1026</v>
      </c>
      <c r="F489" s="3" t="str">
        <f>VLOOKUP(A489,'QAQC ID Reference Page'!A$2:G$10999,6,FALSE)</f>
        <v>G6</v>
      </c>
      <c r="G489" s="3" t="str">
        <f>VLOOKUP(A489,'QAQC ID Reference Page'!A$2:G$10999,7,FALSE)</f>
        <v>S</v>
      </c>
      <c r="H489" s="3"/>
      <c r="I489" s="55">
        <v>0.08</v>
      </c>
      <c r="J489" s="3"/>
      <c r="K489" s="3"/>
      <c r="L489" s="3"/>
      <c r="M489" s="3"/>
      <c r="N489" s="53">
        <f t="shared" si="2"/>
        <v>0</v>
      </c>
      <c r="O489" s="3"/>
      <c r="P489" s="3"/>
      <c r="Q489" s="3"/>
      <c r="R489" s="53">
        <f t="shared" si="3"/>
        <v>0</v>
      </c>
      <c r="S489" s="3"/>
      <c r="T489" s="3"/>
      <c r="U489" s="3"/>
      <c r="V489" s="3"/>
      <c r="W489" s="3"/>
      <c r="X489" s="3"/>
      <c r="Y489" s="3"/>
      <c r="Z489" s="3"/>
      <c r="AA489" s="3"/>
      <c r="AB489" s="3"/>
    </row>
    <row r="490" spans="1:28" x14ac:dyDescent="0.2">
      <c r="A490" s="3">
        <v>11220</v>
      </c>
      <c r="B490" s="11" t="str">
        <f>VLOOKUP(A490,'QAQC ID Reference Page'!A$2:G$10999,2,FALSE)</f>
        <v>OBS0821W4</v>
      </c>
      <c r="C490" s="30">
        <f>VLOOKUP(A490,'QAQC ID Reference Page'!A$2:G$10999,3,FALSE)</f>
        <v>44433</v>
      </c>
      <c r="D490" s="12">
        <f>VLOOKUP(A490,'QAQC ID Reference Page'!A$2:G$10999,4,FALSE)</f>
        <v>0.55625000000000002</v>
      </c>
      <c r="E490" s="3">
        <f>VLOOKUP(A490,'QAQC ID Reference Page'!A$2:G$10999,5,FALSE)</f>
        <v>1036</v>
      </c>
      <c r="F490" s="3" t="str">
        <f>VLOOKUP(A490,'QAQC ID Reference Page'!A$2:G$10999,6,FALSE)</f>
        <v>D1</v>
      </c>
      <c r="G490" s="3" t="str">
        <f>VLOOKUP(A490,'QAQC ID Reference Page'!A$2:G$10999,7,FALSE)</f>
        <v>S</v>
      </c>
      <c r="H490" s="3"/>
      <c r="I490" s="55">
        <v>0.1</v>
      </c>
      <c r="J490" s="3"/>
      <c r="K490" s="3"/>
      <c r="L490" s="3"/>
      <c r="M490" s="3"/>
      <c r="N490" s="53">
        <f t="shared" si="2"/>
        <v>0</v>
      </c>
      <c r="O490" s="3"/>
      <c r="P490" s="3"/>
      <c r="Q490" s="3"/>
      <c r="R490" s="53">
        <f t="shared" si="3"/>
        <v>0</v>
      </c>
      <c r="S490" s="3"/>
      <c r="T490" s="3"/>
      <c r="U490" s="3"/>
      <c r="V490" s="3"/>
      <c r="W490" s="3"/>
      <c r="X490" s="3"/>
      <c r="Y490" s="3"/>
      <c r="Z490" s="3"/>
      <c r="AA490" s="3"/>
      <c r="AB490" s="3"/>
    </row>
    <row r="491" spans="1:28" x14ac:dyDescent="0.2">
      <c r="A491" s="3">
        <v>11221</v>
      </c>
      <c r="B491" s="11" t="str">
        <f>VLOOKUP(A491,'QAQC ID Reference Page'!A$2:G$10999,2,FALSE)</f>
        <v>OBS0821W4</v>
      </c>
      <c r="C491" s="30">
        <f>VLOOKUP(A491,'QAQC ID Reference Page'!A$2:G$10999,3,FALSE)</f>
        <v>44433</v>
      </c>
      <c r="D491" s="12">
        <f>VLOOKUP(A491,'QAQC ID Reference Page'!A$2:G$10999,4,FALSE)</f>
        <v>0.58125000000000004</v>
      </c>
      <c r="E491" s="3">
        <f>VLOOKUP(A491,'QAQC ID Reference Page'!A$2:G$10999,5,FALSE)</f>
        <v>1003</v>
      </c>
      <c r="F491" s="3" t="str">
        <f>VLOOKUP(A491,'QAQC ID Reference Page'!A$2:G$10999,6,FALSE)</f>
        <v>B1</v>
      </c>
      <c r="G491" s="3" t="str">
        <f>VLOOKUP(A491,'QAQC ID Reference Page'!A$2:G$10999,7,FALSE)</f>
        <v>S</v>
      </c>
      <c r="H491" s="3"/>
      <c r="I491" s="55">
        <v>0.1</v>
      </c>
      <c r="J491" s="3"/>
      <c r="K491" s="3"/>
      <c r="L491" s="3"/>
      <c r="M491" s="3"/>
      <c r="N491" s="53">
        <f t="shared" si="2"/>
        <v>0</v>
      </c>
      <c r="O491" s="3"/>
      <c r="P491" s="3"/>
      <c r="Q491" s="3"/>
      <c r="R491" s="53">
        <f t="shared" si="3"/>
        <v>0</v>
      </c>
      <c r="S491" s="3"/>
      <c r="T491" s="3"/>
      <c r="U491" s="3"/>
      <c r="V491" s="3"/>
      <c r="W491" s="3"/>
      <c r="X491" s="3"/>
      <c r="Y491" s="3"/>
      <c r="Z491" s="3"/>
      <c r="AA491" s="3"/>
      <c r="AB491" s="3"/>
    </row>
    <row r="492" spans="1:28" x14ac:dyDescent="0.2">
      <c r="A492" s="3">
        <v>11222</v>
      </c>
      <c r="B492" s="11" t="str">
        <f>VLOOKUP(A492,'QAQC ID Reference Page'!A$2:G$10999,2,FALSE)</f>
        <v>OBS0821W4</v>
      </c>
      <c r="C492" s="30">
        <f>VLOOKUP(A492,'QAQC ID Reference Page'!A$2:G$10999,3,FALSE)</f>
        <v>44433</v>
      </c>
      <c r="D492" s="12">
        <f>VLOOKUP(A492,'QAQC ID Reference Page'!A$2:G$10999,4,FALSE)</f>
        <v>0.47916666666666669</v>
      </c>
      <c r="E492" s="3">
        <f>VLOOKUP(A492,'QAQC ID Reference Page'!A$2:G$10999,5,FALSE)</f>
        <v>1030</v>
      </c>
      <c r="F492" s="3" t="str">
        <f>VLOOKUP(A492,'QAQC ID Reference Page'!A$2:G$10999,6,FALSE)</f>
        <v>C4</v>
      </c>
      <c r="G492" s="3" t="str">
        <f>VLOOKUP(A492,'QAQC ID Reference Page'!A$2:G$10999,7,FALSE)</f>
        <v>S</v>
      </c>
      <c r="H492" s="3"/>
      <c r="I492" s="55">
        <v>0.1</v>
      </c>
      <c r="J492" s="3"/>
      <c r="K492" s="3"/>
      <c r="L492" s="3"/>
      <c r="M492" s="3"/>
      <c r="N492" s="53">
        <f t="shared" si="2"/>
        <v>0</v>
      </c>
      <c r="O492" s="3"/>
      <c r="P492" s="3"/>
      <c r="Q492" s="3"/>
      <c r="R492" s="53">
        <f t="shared" si="3"/>
        <v>0</v>
      </c>
      <c r="S492" s="3"/>
      <c r="T492" s="3"/>
      <c r="U492" s="3"/>
      <c r="V492" s="3"/>
      <c r="W492" s="3"/>
      <c r="X492" s="3"/>
      <c r="Y492" s="3"/>
      <c r="Z492" s="3"/>
      <c r="AA492" s="3"/>
      <c r="AB492" s="3"/>
    </row>
    <row r="493" spans="1:28" x14ac:dyDescent="0.2">
      <c r="A493" s="3">
        <v>11223</v>
      </c>
      <c r="B493" s="11" t="str">
        <f>VLOOKUP(A493,'QAQC ID Reference Page'!A$2:G$10999,2,FALSE)</f>
        <v>OBS0821W4</v>
      </c>
      <c r="C493" s="30">
        <f>VLOOKUP(A493,'QAQC ID Reference Page'!A$2:G$10999,3,FALSE)</f>
        <v>44433</v>
      </c>
      <c r="D493" s="12">
        <f>VLOOKUP(A493,'QAQC ID Reference Page'!A$2:G$10999,4,FALSE)</f>
        <v>0.46805555555555556</v>
      </c>
      <c r="E493" s="3">
        <f>VLOOKUP(A493,'QAQC ID Reference Page'!A$2:G$10999,5,FALSE)</f>
        <v>1001</v>
      </c>
      <c r="F493" s="3" t="str">
        <f>VLOOKUP(A493,'QAQC ID Reference Page'!A$2:G$10999,6,FALSE)</f>
        <v>C5-1</v>
      </c>
      <c r="G493" s="3" t="str">
        <f>VLOOKUP(A493,'QAQC ID Reference Page'!A$2:G$10999,7,FALSE)</f>
        <v>S</v>
      </c>
      <c r="H493" s="3"/>
      <c r="I493" s="55">
        <v>0.1</v>
      </c>
      <c r="J493" s="3"/>
      <c r="K493" s="3"/>
      <c r="L493" s="3"/>
      <c r="M493" s="3"/>
      <c r="N493" s="53">
        <f t="shared" si="2"/>
        <v>0</v>
      </c>
      <c r="O493" s="3"/>
      <c r="P493" s="3"/>
      <c r="Q493" s="3"/>
      <c r="R493" s="53">
        <f t="shared" si="3"/>
        <v>0</v>
      </c>
      <c r="S493" s="3"/>
      <c r="T493" s="3"/>
      <c r="U493" s="3"/>
      <c r="V493" s="3"/>
      <c r="W493" s="3"/>
      <c r="X493" s="3"/>
      <c r="Y493" s="3"/>
      <c r="Z493" s="3"/>
      <c r="AA493" s="3"/>
      <c r="AB493" s="3"/>
    </row>
    <row r="494" spans="1:28" x14ac:dyDescent="0.2">
      <c r="A494" s="3">
        <v>11224</v>
      </c>
      <c r="B494" s="11" t="str">
        <f>VLOOKUP(A494,'QAQC ID Reference Page'!A$2:G$10999,2,FALSE)</f>
        <v>OBS0821W4</v>
      </c>
      <c r="C494" s="30">
        <f>VLOOKUP(A494,'QAQC ID Reference Page'!A$2:G$10999,3,FALSE)</f>
        <v>44433</v>
      </c>
      <c r="D494" s="12">
        <f>VLOOKUP(A494,'QAQC ID Reference Page'!A$2:G$10999,4,FALSE)</f>
        <v>0.59930555555555554</v>
      </c>
      <c r="E494" s="3">
        <f>VLOOKUP(A494,'QAQC ID Reference Page'!A$2:G$10999,5,FALSE)</f>
        <v>1037</v>
      </c>
      <c r="F494" s="3" t="str">
        <f>VLOOKUP(A494,'QAQC ID Reference Page'!A$2:G$10999,6,FALSE)</f>
        <v>B4</v>
      </c>
      <c r="G494" s="3" t="str">
        <f>VLOOKUP(A494,'QAQC ID Reference Page'!A$2:G$10999,7,FALSE)</f>
        <v>S</v>
      </c>
      <c r="H494" s="3"/>
      <c r="I494" s="55">
        <v>0.1</v>
      </c>
      <c r="J494" s="3"/>
      <c r="K494" s="3"/>
      <c r="L494" s="3"/>
      <c r="M494" s="3"/>
      <c r="N494" s="53">
        <f t="shared" si="2"/>
        <v>0</v>
      </c>
      <c r="O494" s="3"/>
      <c r="P494" s="3"/>
      <c r="Q494" s="3"/>
      <c r="R494" s="53">
        <f t="shared" si="3"/>
        <v>0</v>
      </c>
      <c r="S494" s="3"/>
      <c r="T494" s="3"/>
      <c r="U494" s="3"/>
      <c r="V494" s="3"/>
      <c r="W494" s="3"/>
      <c r="X494" s="3"/>
      <c r="Y494" s="3"/>
      <c r="Z494" s="3"/>
      <c r="AA494" s="3"/>
      <c r="AB494" s="3"/>
    </row>
    <row r="495" spans="1:28" x14ac:dyDescent="0.2">
      <c r="A495" s="3">
        <v>11225</v>
      </c>
      <c r="B495" s="11" t="str">
        <f>VLOOKUP(A495,'QAQC ID Reference Page'!A$2:G$10999,2,FALSE)</f>
        <v>OBS0821W4</v>
      </c>
      <c r="C495" s="30">
        <f>VLOOKUP(A495,'QAQC ID Reference Page'!A$2:G$10999,3,FALSE)</f>
        <v>44433</v>
      </c>
      <c r="D495" s="12">
        <f>VLOOKUP(A495,'QAQC ID Reference Page'!A$2:G$10999,4,FALSE)</f>
        <v>0.51597222222222228</v>
      </c>
      <c r="E495" s="3">
        <f>VLOOKUP(A495,'QAQC ID Reference Page'!A$2:G$10999,5,FALSE)</f>
        <v>1010</v>
      </c>
      <c r="F495" s="3" t="str">
        <f>VLOOKUP(A495,'QAQC ID Reference Page'!A$2:G$10999,6,FALSE)</f>
        <v>BLB</v>
      </c>
      <c r="G495" s="3" t="str">
        <f>VLOOKUP(A495,'QAQC ID Reference Page'!A$2:G$10999,7,FALSE)</f>
        <v>S</v>
      </c>
      <c r="H495" s="3"/>
      <c r="I495" s="55">
        <v>0.1</v>
      </c>
      <c r="J495" s="3"/>
      <c r="K495" s="3"/>
      <c r="L495" s="3"/>
      <c r="M495" s="3"/>
      <c r="N495" s="53">
        <f t="shared" si="2"/>
        <v>0</v>
      </c>
      <c r="O495" s="3"/>
      <c r="P495" s="3"/>
      <c r="Q495" s="3"/>
      <c r="R495" s="53">
        <f t="shared" si="3"/>
        <v>0</v>
      </c>
      <c r="S495" s="3"/>
      <c r="T495" s="3"/>
      <c r="U495" s="3"/>
      <c r="V495" s="3"/>
      <c r="W495" s="3"/>
      <c r="X495" s="3"/>
      <c r="Y495" s="3"/>
      <c r="Z495" s="3"/>
      <c r="AA495" s="3"/>
      <c r="AB495" s="3"/>
    </row>
    <row r="496" spans="1:28" x14ac:dyDescent="0.2">
      <c r="A496" s="3">
        <v>11226</v>
      </c>
      <c r="B496" s="11" t="str">
        <f>VLOOKUP(A496,'QAQC ID Reference Page'!A$2:G$10999,2,FALSE)</f>
        <v>OBS0821W4</v>
      </c>
      <c r="C496" s="30">
        <f>VLOOKUP(A496,'QAQC ID Reference Page'!A$2:G$10999,3,FALSE)</f>
        <v>44433</v>
      </c>
      <c r="D496" s="12">
        <f>VLOOKUP(A496,'QAQC ID Reference Page'!A$2:G$10999,4,FALSE)</f>
        <v>0.53680555555555554</v>
      </c>
      <c r="E496" s="3">
        <f>VLOOKUP(A496,'QAQC ID Reference Page'!A$2:G$10999,5,FALSE)</f>
        <v>1013</v>
      </c>
      <c r="F496" s="3" t="str">
        <f>VLOOKUP(A496,'QAQC ID Reference Page'!A$2:G$10999,6,FALSE)</f>
        <v>E1</v>
      </c>
      <c r="G496" s="3" t="str">
        <f>VLOOKUP(A496,'QAQC ID Reference Page'!A$2:G$10999,7,FALSE)</f>
        <v>S</v>
      </c>
      <c r="H496" s="3"/>
      <c r="I496" s="55">
        <v>0.1</v>
      </c>
      <c r="J496" s="3"/>
      <c r="K496" s="3"/>
      <c r="L496" s="3"/>
      <c r="M496" s="3"/>
      <c r="N496" s="53">
        <f t="shared" si="2"/>
        <v>0</v>
      </c>
      <c r="O496" s="3"/>
      <c r="P496" s="3"/>
      <c r="Q496" s="3"/>
      <c r="R496" s="53">
        <f t="shared" si="3"/>
        <v>0</v>
      </c>
      <c r="S496" s="3"/>
      <c r="T496" s="3"/>
      <c r="U496" s="3"/>
      <c r="V496" s="3"/>
      <c r="W496" s="3"/>
      <c r="X496" s="3"/>
      <c r="Y496" s="3"/>
      <c r="Z496" s="3"/>
      <c r="AA496" s="3"/>
      <c r="AB496" s="3"/>
    </row>
    <row r="497" spans="1:28" x14ac:dyDescent="0.2">
      <c r="A497" s="3">
        <v>11227</v>
      </c>
      <c r="B497" s="11" t="str">
        <f>VLOOKUP(A497,'QAQC ID Reference Page'!A$2:G$10999,2,FALSE)</f>
        <v>OBS0821W4</v>
      </c>
      <c r="C497" s="30">
        <f>VLOOKUP(A497,'QAQC ID Reference Page'!A$2:G$10999,3,FALSE)</f>
        <v>44433</v>
      </c>
      <c r="D497" s="12">
        <f>VLOOKUP(A497,'QAQC ID Reference Page'!A$2:G$10999,4,FALSE)</f>
        <v>0.48958333333333331</v>
      </c>
      <c r="E497" s="3">
        <f>VLOOKUP(A497,'QAQC ID Reference Page'!A$2:G$10999,5,FALSE)</f>
        <v>1007</v>
      </c>
      <c r="F497" s="3" t="str">
        <f>VLOOKUP(A497,'QAQC ID Reference Page'!A$2:G$10999,6,FALSE)</f>
        <v>WFR</v>
      </c>
      <c r="G497" s="3" t="str">
        <f>VLOOKUP(A497,'QAQC ID Reference Page'!A$2:G$10999,7,FALSE)</f>
        <v>S</v>
      </c>
      <c r="H497" s="3"/>
      <c r="I497" s="55">
        <v>0.1</v>
      </c>
      <c r="J497" s="3"/>
      <c r="K497" s="3"/>
      <c r="L497" s="3"/>
      <c r="M497" s="3"/>
      <c r="N497" s="53">
        <f t="shared" si="2"/>
        <v>0</v>
      </c>
      <c r="O497" s="3"/>
      <c r="P497" s="3"/>
      <c r="Q497" s="3"/>
      <c r="R497" s="53">
        <f t="shared" si="3"/>
        <v>0</v>
      </c>
      <c r="S497" s="3"/>
      <c r="T497" s="3"/>
      <c r="U497" s="3"/>
      <c r="V497" s="3"/>
      <c r="W497" s="3"/>
      <c r="X497" s="3"/>
      <c r="Y497" s="3"/>
      <c r="Z497" s="3"/>
      <c r="AA497" s="3"/>
      <c r="AB497" s="3"/>
    </row>
    <row r="498" spans="1:28" x14ac:dyDescent="0.2">
      <c r="A498" s="3">
        <v>11228</v>
      </c>
      <c r="B498" s="11" t="str">
        <f>VLOOKUP(A498,'QAQC ID Reference Page'!A$2:G$10999,2,FALSE)</f>
        <v>OBS0821W4</v>
      </c>
      <c r="C498" s="30">
        <f>VLOOKUP(A498,'QAQC ID Reference Page'!A$2:G$10999,3,FALSE)</f>
        <v>44433</v>
      </c>
      <c r="D498" s="12">
        <f>VLOOKUP(A498,'QAQC ID Reference Page'!A$2:G$10999,4,FALSE)</f>
        <v>0.34305555555555556</v>
      </c>
      <c r="E498" s="3">
        <f>VLOOKUP(A498,'QAQC ID Reference Page'!A$2:G$10999,5,FALSE)</f>
        <v>1017</v>
      </c>
      <c r="F498" s="3" t="str">
        <f>VLOOKUP(A498,'QAQC ID Reference Page'!A$2:G$10999,6,FALSE)</f>
        <v>B12</v>
      </c>
      <c r="G498" s="3" t="str">
        <f>VLOOKUP(A498,'QAQC ID Reference Page'!A$2:G$10999,7,FALSE)</f>
        <v>S</v>
      </c>
      <c r="H498" s="3"/>
      <c r="I498" s="55">
        <v>7.4999999999999997E-2</v>
      </c>
      <c r="J498" s="3"/>
      <c r="K498" s="3"/>
      <c r="L498" s="3"/>
      <c r="M498" s="3"/>
      <c r="N498" s="53">
        <f t="shared" si="2"/>
        <v>0</v>
      </c>
      <c r="O498" s="3"/>
      <c r="P498" s="3"/>
      <c r="Q498" s="3"/>
      <c r="R498" s="53">
        <f t="shared" si="3"/>
        <v>0</v>
      </c>
      <c r="S498" s="3"/>
      <c r="T498" s="3"/>
      <c r="U498" s="3"/>
      <c r="V498" s="3"/>
      <c r="W498" s="3"/>
      <c r="X498" s="3"/>
      <c r="Y498" s="3"/>
      <c r="Z498" s="3"/>
      <c r="AA498" s="3"/>
      <c r="AB498" s="3"/>
    </row>
    <row r="499" spans="1:28" x14ac:dyDescent="0.2">
      <c r="A499" s="3">
        <v>11229</v>
      </c>
      <c r="B499" s="11" t="str">
        <f>VLOOKUP(A499,'QAQC ID Reference Page'!A$2:G$10999,2,FALSE)</f>
        <v>OBS0821W4</v>
      </c>
      <c r="C499" s="30">
        <f>VLOOKUP(A499,'QAQC ID Reference Page'!A$2:G$10999,3,FALSE)</f>
        <v>44433</v>
      </c>
      <c r="D499" s="12">
        <f>VLOOKUP(A499,'QAQC ID Reference Page'!A$2:G$10999,4,FALSE)</f>
        <v>0.5708333333333333</v>
      </c>
      <c r="E499" s="3">
        <f>VLOOKUP(A499,'QAQC ID Reference Page'!A$2:G$10999,5,FALSE)</f>
        <v>1023</v>
      </c>
      <c r="F499" s="3" t="str">
        <f>VLOOKUP(A499,'QAQC ID Reference Page'!A$2:G$10999,6,FALSE)</f>
        <v>C1</v>
      </c>
      <c r="G499" s="3" t="str">
        <f>VLOOKUP(A499,'QAQC ID Reference Page'!A$2:G$10999,7,FALSE)</f>
        <v>S</v>
      </c>
      <c r="H499" s="3"/>
      <c r="I499" s="55">
        <v>7.4999999999999997E-2</v>
      </c>
      <c r="J499" s="3"/>
      <c r="K499" s="3"/>
      <c r="L499" s="3"/>
      <c r="M499" s="3"/>
      <c r="N499" s="53">
        <f t="shared" si="2"/>
        <v>0</v>
      </c>
      <c r="O499" s="3"/>
      <c r="P499" s="3"/>
      <c r="Q499" s="3"/>
      <c r="R499" s="53">
        <f t="shared" si="3"/>
        <v>0</v>
      </c>
      <c r="S499" s="3"/>
      <c r="T499" s="3"/>
      <c r="U499" s="3"/>
      <c r="V499" s="3"/>
      <c r="W499" s="3"/>
      <c r="X499" s="3"/>
      <c r="Y499" s="3"/>
      <c r="Z499" s="3"/>
      <c r="AA499" s="3"/>
      <c r="AB499" s="3"/>
    </row>
    <row r="500" spans="1:28" x14ac:dyDescent="0.2">
      <c r="A500" s="3">
        <v>11230</v>
      </c>
      <c r="B500" s="11" t="str">
        <f>VLOOKUP(A500,'QAQC ID Reference Page'!A$2:G$10999,2,FALSE)</f>
        <v>OBS0821W4</v>
      </c>
      <c r="C500" s="30">
        <f>VLOOKUP(A500,'QAQC ID Reference Page'!A$2:G$10999,3,FALSE)</f>
        <v>44433</v>
      </c>
      <c r="D500" s="12">
        <f>VLOOKUP(A500,'QAQC ID Reference Page'!A$2:G$10999,4,FALSE)</f>
        <v>0.4236111111111111</v>
      </c>
      <c r="E500" s="3">
        <f>VLOOKUP(A500,'QAQC ID Reference Page'!A$2:G$10999,5,FALSE)</f>
        <v>1034</v>
      </c>
      <c r="F500" s="3" t="str">
        <f>VLOOKUP(A500,'QAQC ID Reference Page'!A$2:G$10999,6,FALSE)</f>
        <v>C7C</v>
      </c>
      <c r="G500" s="3" t="str">
        <f>VLOOKUP(A500,'QAQC ID Reference Page'!A$2:G$10999,7,FALSE)</f>
        <v>B</v>
      </c>
      <c r="H500" s="3"/>
      <c r="I500" s="55">
        <v>7.4999999999999997E-2</v>
      </c>
      <c r="J500" s="3"/>
      <c r="K500" s="3"/>
      <c r="L500" s="3"/>
      <c r="M500" s="3"/>
      <c r="N500" s="53">
        <f t="shared" si="2"/>
        <v>0</v>
      </c>
      <c r="O500" s="3"/>
      <c r="P500" s="3"/>
      <c r="Q500" s="3"/>
      <c r="R500" s="53">
        <f t="shared" si="3"/>
        <v>0</v>
      </c>
      <c r="S500" s="3"/>
      <c r="T500" s="3"/>
      <c r="U500" s="3"/>
      <c r="V500" s="3"/>
      <c r="W500" s="3"/>
      <c r="X500" s="3"/>
      <c r="Y500" s="3"/>
      <c r="Z500" s="3"/>
      <c r="AA500" s="3"/>
      <c r="AB500" s="3"/>
    </row>
    <row r="501" spans="1:28" x14ac:dyDescent="0.2">
      <c r="A501" s="3">
        <v>11231</v>
      </c>
      <c r="B501" s="11" t="str">
        <f>VLOOKUP(A501,'QAQC ID Reference Page'!A$2:G$10999,2,FALSE)</f>
        <v>OBS0821W4</v>
      </c>
      <c r="C501" s="30">
        <f>VLOOKUP(A501,'QAQC ID Reference Page'!A$2:G$10999,3,FALSE)</f>
        <v>44433</v>
      </c>
      <c r="D501" s="12">
        <f>VLOOKUP(A501,'QAQC ID Reference Page'!A$2:G$10999,4,FALSE)</f>
        <v>0.28888888888888886</v>
      </c>
      <c r="E501" s="3">
        <f>VLOOKUP(A501,'QAQC ID Reference Page'!A$2:G$10999,5,FALSE)</f>
        <v>1005</v>
      </c>
      <c r="F501" s="3" t="str">
        <f>VLOOKUP(A501,'QAQC ID Reference Page'!A$2:G$10999,6,FALSE)</f>
        <v>B7C</v>
      </c>
      <c r="G501" s="3" t="str">
        <f>VLOOKUP(A501,'QAQC ID Reference Page'!A$2:G$10999,7,FALSE)</f>
        <v>B</v>
      </c>
      <c r="H501" s="3"/>
      <c r="I501" s="55">
        <v>0.1</v>
      </c>
      <c r="J501" s="3"/>
      <c r="K501" s="3"/>
      <c r="L501" s="3"/>
      <c r="M501" s="3"/>
      <c r="N501" s="53">
        <f t="shared" si="2"/>
        <v>0</v>
      </c>
      <c r="O501" s="3"/>
      <c r="P501" s="3"/>
      <c r="Q501" s="3"/>
      <c r="R501" s="53">
        <f t="shared" si="3"/>
        <v>0</v>
      </c>
      <c r="S501" s="3"/>
      <c r="T501" s="3"/>
      <c r="U501" s="3"/>
      <c r="V501" s="3"/>
      <c r="W501" s="3"/>
      <c r="X501" s="3"/>
      <c r="Y501" s="3"/>
      <c r="Z501" s="3"/>
      <c r="AA501" s="3"/>
      <c r="AB501" s="3"/>
    </row>
    <row r="502" spans="1:28" x14ac:dyDescent="0.2">
      <c r="A502" s="3">
        <v>11232</v>
      </c>
      <c r="B502" s="11" t="str">
        <f>VLOOKUP(A502,'QAQC ID Reference Page'!A$2:G$10999,2,FALSE)</f>
        <v>OBS0821W4</v>
      </c>
      <c r="C502" s="30">
        <f>VLOOKUP(A502,'QAQC ID Reference Page'!A$2:G$10999,3,FALSE)</f>
        <v>44433</v>
      </c>
      <c r="D502" s="12">
        <f>VLOOKUP(A502,'QAQC ID Reference Page'!A$2:G$10999,4,FALSE)</f>
        <v>0.36944444444444446</v>
      </c>
      <c r="E502" s="3">
        <f>VLOOKUP(A502,'QAQC ID Reference Page'!A$2:G$10999,5,FALSE)</f>
        <v>1011</v>
      </c>
      <c r="F502" s="3" t="str">
        <f>VLOOKUP(A502,'QAQC ID Reference Page'!A$2:G$10999,6,FALSE)</f>
        <v>WB</v>
      </c>
      <c r="G502" s="3" t="str">
        <f>VLOOKUP(A502,'QAQC ID Reference Page'!A$2:G$10999,7,FALSE)</f>
        <v>S</v>
      </c>
      <c r="H502" s="3"/>
      <c r="I502" s="55">
        <v>0.1</v>
      </c>
      <c r="J502" s="3"/>
      <c r="K502" s="3"/>
      <c r="L502" s="3"/>
      <c r="M502" s="3"/>
      <c r="N502" s="53">
        <f t="shared" si="2"/>
        <v>0</v>
      </c>
      <c r="O502" s="3"/>
      <c r="P502" s="3"/>
      <c r="Q502" s="3"/>
      <c r="R502" s="53">
        <f t="shared" si="3"/>
        <v>0</v>
      </c>
      <c r="S502" s="3"/>
      <c r="T502" s="3"/>
      <c r="U502" s="3"/>
      <c r="V502" s="3"/>
      <c r="W502" s="3"/>
      <c r="X502" s="3"/>
      <c r="Y502" s="3"/>
      <c r="Z502" s="3"/>
      <c r="AA502" s="3"/>
      <c r="AB502" s="3"/>
    </row>
    <row r="503" spans="1:28" x14ac:dyDescent="0.2">
      <c r="A503" s="3">
        <v>11233</v>
      </c>
      <c r="B503" s="11" t="str">
        <f>VLOOKUP(A503,'QAQC ID Reference Page'!A$2:G$10999,2,FALSE)</f>
        <v>OBS0821W4</v>
      </c>
      <c r="C503" s="30">
        <f>VLOOKUP(A503,'QAQC ID Reference Page'!A$2:G$10999,3,FALSE)</f>
        <v>44433</v>
      </c>
      <c r="D503" s="12">
        <f>VLOOKUP(A503,'QAQC ID Reference Page'!A$2:G$10999,4,FALSE)</f>
        <v>0.33402777777777776</v>
      </c>
      <c r="E503" s="3">
        <f>VLOOKUP(A503,'QAQC ID Reference Page'!A$2:G$10999,5,FALSE)</f>
        <v>1041</v>
      </c>
      <c r="F503" s="3" t="str">
        <f>VLOOKUP(A503,'QAQC ID Reference Page'!A$2:G$10999,6,FALSE)</f>
        <v>B11</v>
      </c>
      <c r="G503" s="3" t="str">
        <f>VLOOKUP(A503,'QAQC ID Reference Page'!A$2:G$10999,7,FALSE)</f>
        <v>S</v>
      </c>
      <c r="H503" s="3"/>
      <c r="I503" s="55">
        <v>0.1</v>
      </c>
      <c r="J503" s="3"/>
      <c r="K503" s="3"/>
      <c r="L503" s="3"/>
      <c r="M503" s="3"/>
      <c r="N503" s="53">
        <f t="shared" si="2"/>
        <v>0</v>
      </c>
      <c r="O503" s="3"/>
      <c r="P503" s="3"/>
      <c r="Q503" s="3"/>
      <c r="R503" s="53">
        <f t="shared" si="3"/>
        <v>0</v>
      </c>
      <c r="S503" s="3"/>
      <c r="T503" s="3"/>
      <c r="U503" s="3"/>
      <c r="V503" s="3"/>
      <c r="W503" s="3"/>
      <c r="X503" s="3"/>
      <c r="Y503" s="3"/>
      <c r="Z503" s="3"/>
      <c r="AA503" s="3"/>
      <c r="AB503" s="3"/>
    </row>
    <row r="504" spans="1:28" x14ac:dyDescent="0.2">
      <c r="A504" s="3">
        <v>11234</v>
      </c>
      <c r="B504" s="11" t="str">
        <f>VLOOKUP(A504,'QAQC ID Reference Page'!A$2:G$10999,2,FALSE)</f>
        <v>OBS0821W4</v>
      </c>
      <c r="C504" s="30">
        <f>VLOOKUP(A504,'QAQC ID Reference Page'!A$2:G$10999,3,FALSE)</f>
        <v>44433</v>
      </c>
      <c r="D504" s="12">
        <f>VLOOKUP(A504,'QAQC ID Reference Page'!A$2:G$10999,4,FALSE)</f>
        <v>0.4236111111111111</v>
      </c>
      <c r="E504" s="3">
        <f>VLOOKUP(A504,'QAQC ID Reference Page'!A$2:G$10999,5,FALSE)</f>
        <v>1009</v>
      </c>
      <c r="F504" s="3" t="str">
        <f>VLOOKUP(A504,'QAQC ID Reference Page'!A$2:G$10999,6,FALSE)</f>
        <v>C7C</v>
      </c>
      <c r="G504" s="3" t="str">
        <f>VLOOKUP(A504,'QAQC ID Reference Page'!A$2:G$10999,7,FALSE)</f>
        <v>S</v>
      </c>
      <c r="H504" s="3"/>
      <c r="I504" s="55">
        <v>0.1</v>
      </c>
      <c r="J504" s="3"/>
      <c r="K504" s="3"/>
      <c r="L504" s="3"/>
      <c r="M504" s="3"/>
      <c r="N504" s="53">
        <f t="shared" si="2"/>
        <v>0</v>
      </c>
      <c r="O504" s="3"/>
      <c r="P504" s="3"/>
      <c r="Q504" s="3"/>
      <c r="R504" s="53">
        <f t="shared" si="3"/>
        <v>0</v>
      </c>
      <c r="S504" s="3"/>
      <c r="T504" s="3"/>
      <c r="U504" s="3"/>
      <c r="V504" s="3"/>
      <c r="W504" s="3"/>
      <c r="X504" s="3"/>
      <c r="Y504" s="3"/>
      <c r="Z504" s="3"/>
      <c r="AA504" s="3"/>
      <c r="AB504" s="3"/>
    </row>
    <row r="505" spans="1:28" x14ac:dyDescent="0.2">
      <c r="A505" s="3">
        <v>11235</v>
      </c>
      <c r="B505" s="11" t="str">
        <f>VLOOKUP(A505,'QAQC ID Reference Page'!A$2:G$10999,2,FALSE)</f>
        <v>OBS0821W4</v>
      </c>
      <c r="C505" s="30">
        <f>VLOOKUP(A505,'QAQC ID Reference Page'!A$2:G$10999,3,FALSE)</f>
        <v>44433</v>
      </c>
      <c r="D505" s="12">
        <f>VLOOKUP(A505,'QAQC ID Reference Page'!A$2:G$10999,4,FALSE)</f>
        <v>0.28888888888888886</v>
      </c>
      <c r="E505" s="3">
        <f>VLOOKUP(A505,'QAQC ID Reference Page'!A$2:G$10999,5,FALSE)</f>
        <v>1028</v>
      </c>
      <c r="F505" s="3" t="str">
        <f>VLOOKUP(A505,'QAQC ID Reference Page'!A$2:G$10999,6,FALSE)</f>
        <v>B7C</v>
      </c>
      <c r="G505" s="3" t="str">
        <f>VLOOKUP(A505,'QAQC ID Reference Page'!A$2:G$10999,7,FALSE)</f>
        <v>S</v>
      </c>
      <c r="H505" s="3"/>
      <c r="I505" s="55">
        <v>0.1</v>
      </c>
      <c r="J505" s="3"/>
      <c r="K505" s="3"/>
      <c r="L505" s="3"/>
      <c r="M505" s="3"/>
      <c r="N505" s="53">
        <f t="shared" si="2"/>
        <v>0</v>
      </c>
      <c r="O505" s="3"/>
      <c r="P505" s="3"/>
      <c r="Q505" s="3"/>
      <c r="R505" s="53">
        <f t="shared" si="3"/>
        <v>0</v>
      </c>
      <c r="S505" s="3"/>
      <c r="T505" s="3"/>
      <c r="U505" s="3"/>
      <c r="V505" s="3"/>
      <c r="W505" s="3"/>
      <c r="X505" s="3"/>
      <c r="Y505" s="3"/>
      <c r="Z505" s="3"/>
      <c r="AA505" s="3"/>
      <c r="AB505" s="3"/>
    </row>
    <row r="506" spans="1:28" x14ac:dyDescent="0.2">
      <c r="A506" s="3">
        <v>11236</v>
      </c>
      <c r="B506" s="11" t="str">
        <f>VLOOKUP(A506,'QAQC ID Reference Page'!A$2:G$10999,2,FALSE)</f>
        <v>OBS0821W4</v>
      </c>
      <c r="C506" s="30">
        <f>VLOOKUP(A506,'QAQC ID Reference Page'!A$2:G$10999,3,FALSE)</f>
        <v>44433</v>
      </c>
      <c r="D506" s="12">
        <f>VLOOKUP(A506,'QAQC ID Reference Page'!A$2:G$10999,4,FALSE)</f>
        <v>0.39652777777777776</v>
      </c>
      <c r="E506" s="3">
        <f>VLOOKUP(A506,'QAQC ID Reference Page'!A$2:G$10999,5,FALSE)</f>
        <v>1019</v>
      </c>
      <c r="F506" s="3" t="str">
        <f>VLOOKUP(A506,'QAQC ID Reference Page'!A$2:G$10999,6,FALSE)</f>
        <v>C9</v>
      </c>
      <c r="G506" s="3" t="str">
        <f>VLOOKUP(A506,'QAQC ID Reference Page'!A$2:G$10999,7,FALSE)</f>
        <v>S</v>
      </c>
      <c r="H506" s="3"/>
      <c r="I506" s="55">
        <v>0.1</v>
      </c>
      <c r="J506" s="3"/>
      <c r="K506" s="3"/>
      <c r="L506" s="3"/>
      <c r="M506" s="3"/>
      <c r="N506" s="53">
        <f t="shared" si="2"/>
        <v>0</v>
      </c>
      <c r="O506" s="3"/>
      <c r="P506" s="3"/>
      <c r="Q506" s="3"/>
      <c r="R506" s="53">
        <f t="shared" si="3"/>
        <v>0</v>
      </c>
      <c r="S506" s="3"/>
      <c r="T506" s="3"/>
      <c r="U506" s="3"/>
      <c r="V506" s="3"/>
      <c r="W506" s="3"/>
      <c r="X506" s="3"/>
      <c r="Y506" s="3"/>
      <c r="Z506" s="3"/>
      <c r="AA506" s="3"/>
      <c r="AB506" s="3"/>
    </row>
    <row r="507" spans="1:28" x14ac:dyDescent="0.2">
      <c r="A507" s="3">
        <v>11301</v>
      </c>
      <c r="B507" s="11" t="str">
        <f>VLOOKUP(A507,'QAQC ID Reference Page'!A$2:G$10999,2,FALSE)</f>
        <v>OBS0921</v>
      </c>
      <c r="C507" s="30">
        <f>VLOOKUP(A507,'QAQC ID Reference Page'!A$2:G$10999,3,FALSE)</f>
        <v>44446</v>
      </c>
      <c r="D507" s="12">
        <f>VLOOKUP(A507,'QAQC ID Reference Page'!A$2:G$10999,4,FALSE)</f>
        <v>0.29166666666666669</v>
      </c>
      <c r="E507" s="3">
        <f>VLOOKUP(A507,'QAQC ID Reference Page'!A$2:G$10999,5,FALSE)</f>
        <v>1019</v>
      </c>
      <c r="F507" s="3" t="str">
        <f>VLOOKUP(A507,'QAQC ID Reference Page'!A$2:G$10999,6,FALSE)</f>
        <v>EFR</v>
      </c>
      <c r="G507" s="3" t="str">
        <f>VLOOKUP(A507,'QAQC ID Reference Page'!A$2:G$10999,7,FALSE)</f>
        <v>S</v>
      </c>
      <c r="H507" s="3"/>
      <c r="I507" s="55">
        <v>0.1</v>
      </c>
      <c r="J507" s="3"/>
      <c r="K507" s="3"/>
      <c r="L507" s="3"/>
      <c r="M507" s="3"/>
      <c r="N507" s="53">
        <f t="shared" si="2"/>
        <v>0</v>
      </c>
      <c r="O507" s="3"/>
      <c r="P507" s="3"/>
      <c r="Q507" s="3"/>
      <c r="R507" s="53">
        <f t="shared" si="3"/>
        <v>0</v>
      </c>
      <c r="S507" s="3"/>
      <c r="T507" s="3"/>
      <c r="U507" s="3"/>
      <c r="V507" s="3"/>
      <c r="W507" s="3"/>
      <c r="X507" s="3"/>
      <c r="Y507" s="3"/>
      <c r="Z507" s="3"/>
      <c r="AA507" s="3"/>
      <c r="AB507" s="3"/>
    </row>
    <row r="508" spans="1:28" x14ac:dyDescent="0.2">
      <c r="A508" s="3">
        <v>11302</v>
      </c>
      <c r="B508" s="11" t="str">
        <f>VLOOKUP(A508,'QAQC ID Reference Page'!A$2:G$10999,2,FALSE)</f>
        <v>OBS0921</v>
      </c>
      <c r="C508" s="30">
        <f>VLOOKUP(A508,'QAQC ID Reference Page'!A$2:G$10999,3,FALSE)</f>
        <v>44446</v>
      </c>
      <c r="D508" s="12">
        <f>VLOOKUP(A508,'QAQC ID Reference Page'!A$2:G$10999,4,FALSE)</f>
        <v>0.30972222222222223</v>
      </c>
      <c r="E508" s="3">
        <f>VLOOKUP(A508,'QAQC ID Reference Page'!A$2:G$10999,5,FALSE)</f>
        <v>1004</v>
      </c>
      <c r="F508" s="3" t="str">
        <f>VLOOKUP(A508,'QAQC ID Reference Page'!A$2:G$10999,6,FALSE)</f>
        <v>E6</v>
      </c>
      <c r="G508" s="3" t="str">
        <f>VLOOKUP(A508,'QAQC ID Reference Page'!A$2:G$10999,7,FALSE)</f>
        <v>S</v>
      </c>
      <c r="H508" s="3"/>
      <c r="I508" s="55">
        <v>0.1</v>
      </c>
      <c r="J508" s="3"/>
      <c r="K508" s="3"/>
      <c r="L508" s="3"/>
      <c r="M508" s="3"/>
      <c r="N508" s="53">
        <f t="shared" si="2"/>
        <v>0</v>
      </c>
      <c r="O508" s="3"/>
      <c r="P508" s="3"/>
      <c r="Q508" s="3"/>
      <c r="R508" s="53">
        <f t="shared" si="3"/>
        <v>0</v>
      </c>
      <c r="S508" s="3"/>
      <c r="T508" s="3"/>
      <c r="U508" s="3"/>
      <c r="V508" s="3"/>
      <c r="W508" s="3"/>
      <c r="X508" s="3"/>
      <c r="Y508" s="3"/>
      <c r="Z508" s="3"/>
      <c r="AA508" s="3"/>
      <c r="AB508" s="3"/>
    </row>
    <row r="509" spans="1:28" x14ac:dyDescent="0.2">
      <c r="A509" s="3">
        <v>11303</v>
      </c>
      <c r="B509" s="11" t="str">
        <f>VLOOKUP(A509,'QAQC ID Reference Page'!A$2:G$10999,2,FALSE)</f>
        <v>OBS0921</v>
      </c>
      <c r="C509" s="30">
        <f>VLOOKUP(A509,'QAQC ID Reference Page'!A$2:G$10999,3,FALSE)</f>
        <v>44446</v>
      </c>
      <c r="D509" s="12">
        <f>VLOOKUP(A509,'QAQC ID Reference Page'!A$2:G$10999,4,FALSE)</f>
        <v>0.3263888888888889</v>
      </c>
      <c r="E509" s="3">
        <f>VLOOKUP(A509,'QAQC ID Reference Page'!A$2:G$10999,5,FALSE)</f>
        <v>1036</v>
      </c>
      <c r="F509" s="3" t="str">
        <f>VLOOKUP(A509,'QAQC ID Reference Page'!A$2:G$10999,6,FALSE)</f>
        <v>E7C</v>
      </c>
      <c r="G509" s="3" t="str">
        <f>VLOOKUP(A509,'QAQC ID Reference Page'!A$2:G$10999,7,FALSE)</f>
        <v>B</v>
      </c>
      <c r="H509" s="3"/>
      <c r="I509" s="55">
        <v>0.1</v>
      </c>
      <c r="J509" s="3"/>
      <c r="K509" s="3"/>
      <c r="L509" s="3"/>
      <c r="M509" s="3"/>
      <c r="N509" s="53">
        <f t="shared" si="2"/>
        <v>0</v>
      </c>
      <c r="O509" s="3"/>
      <c r="P509" s="3"/>
      <c r="Q509" s="3"/>
      <c r="R509" s="53">
        <f t="shared" si="3"/>
        <v>0</v>
      </c>
      <c r="S509" s="3"/>
      <c r="T509" s="3"/>
      <c r="U509" s="3"/>
      <c r="V509" s="3"/>
      <c r="W509" s="3"/>
      <c r="X509" s="3"/>
      <c r="Y509" s="3"/>
      <c r="Z509" s="3"/>
      <c r="AA509" s="3"/>
      <c r="AB509" s="3"/>
    </row>
    <row r="510" spans="1:28" x14ac:dyDescent="0.2">
      <c r="A510" s="3">
        <v>11305</v>
      </c>
      <c r="B510" s="11" t="str">
        <f>VLOOKUP(A510,'QAQC ID Reference Page'!A$2:G$10999,2,FALSE)</f>
        <v>OBS0921</v>
      </c>
      <c r="C510" s="30">
        <f>VLOOKUP(A510,'QAQC ID Reference Page'!A$2:G$10999,3,FALSE)</f>
        <v>44446</v>
      </c>
      <c r="D510" s="12">
        <f>VLOOKUP(A510,'QAQC ID Reference Page'!A$2:G$10999,4,FALSE)</f>
        <v>0.3263888888888889</v>
      </c>
      <c r="E510" s="3">
        <f>VLOOKUP(A510,'QAQC ID Reference Page'!A$2:G$10999,5,FALSE)</f>
        <v>1023</v>
      </c>
      <c r="F510" s="3" t="str">
        <f>VLOOKUP(A510,'QAQC ID Reference Page'!A$2:G$10999,6,FALSE)</f>
        <v>E7C</v>
      </c>
      <c r="G510" s="3" t="str">
        <f>VLOOKUP(A510,'QAQC ID Reference Page'!A$2:G$10999,7,FALSE)</f>
        <v>S</v>
      </c>
      <c r="H510" s="3"/>
      <c r="I510" s="55">
        <v>0.1</v>
      </c>
      <c r="J510" s="3"/>
      <c r="K510" s="3"/>
      <c r="L510" s="3"/>
      <c r="M510" s="3"/>
      <c r="N510" s="53">
        <f t="shared" si="2"/>
        <v>0</v>
      </c>
      <c r="O510" s="3"/>
      <c r="P510" s="3"/>
      <c r="Q510" s="3"/>
      <c r="R510" s="53">
        <f t="shared" si="3"/>
        <v>0</v>
      </c>
      <c r="S510" s="3"/>
      <c r="T510" s="3"/>
      <c r="U510" s="3"/>
      <c r="V510" s="3"/>
      <c r="W510" s="3"/>
      <c r="X510" s="3"/>
      <c r="Y510" s="3"/>
      <c r="Z510" s="3"/>
      <c r="AA510" s="3"/>
      <c r="AB510" s="3"/>
    </row>
    <row r="511" spans="1:28" x14ac:dyDescent="0.2">
      <c r="A511" s="3">
        <v>11306</v>
      </c>
      <c r="B511" s="11" t="str">
        <f>VLOOKUP(A511,'QAQC ID Reference Page'!A$2:G$10999,2,FALSE)</f>
        <v>OBS0921</v>
      </c>
      <c r="C511" s="30">
        <f>VLOOKUP(A511,'QAQC ID Reference Page'!A$2:G$10999,3,FALSE)</f>
        <v>44446</v>
      </c>
      <c r="D511" s="12">
        <f>VLOOKUP(A511,'QAQC ID Reference Page'!A$2:G$10999,4,FALSE)</f>
        <v>0.39166666666666666</v>
      </c>
      <c r="E511" s="3">
        <f>VLOOKUP(A511,'QAQC ID Reference Page'!A$2:G$10999,5,FALSE)</f>
        <v>1016</v>
      </c>
      <c r="F511" s="3" t="str">
        <f>VLOOKUP(A511,'QAQC ID Reference Page'!A$2:G$10999,6,FALSE)</f>
        <v>I9</v>
      </c>
      <c r="G511" s="3" t="str">
        <f>VLOOKUP(A511,'QAQC ID Reference Page'!A$2:G$10999,7,FALSE)</f>
        <v>S</v>
      </c>
      <c r="H511" s="3"/>
      <c r="I511" s="55">
        <v>0.1</v>
      </c>
      <c r="J511" s="3"/>
      <c r="K511" s="3"/>
      <c r="L511" s="3"/>
      <c r="M511" s="3"/>
      <c r="N511" s="53">
        <f t="shared" si="2"/>
        <v>0</v>
      </c>
      <c r="O511" s="3"/>
      <c r="P511" s="3"/>
      <c r="Q511" s="3"/>
      <c r="R511" s="53">
        <f t="shared" si="3"/>
        <v>0</v>
      </c>
      <c r="S511" s="3"/>
      <c r="T511" s="3"/>
      <c r="U511" s="3"/>
      <c r="V511" s="3"/>
      <c r="W511" s="3"/>
      <c r="X511" s="3"/>
      <c r="Y511" s="3"/>
      <c r="Z511" s="3"/>
      <c r="AA511" s="3"/>
      <c r="AB511" s="3"/>
    </row>
    <row r="512" spans="1:28" x14ac:dyDescent="0.2">
      <c r="A512" s="3">
        <v>11307</v>
      </c>
      <c r="B512" s="11" t="str">
        <f>VLOOKUP(A512,'QAQC ID Reference Page'!A$2:G$10999,2,FALSE)</f>
        <v>OBS0921</v>
      </c>
      <c r="C512" s="30">
        <f>VLOOKUP(A512,'QAQC ID Reference Page'!A$2:G$10999,3,FALSE)</f>
        <v>44446</v>
      </c>
      <c r="D512" s="12">
        <f>VLOOKUP(A512,'QAQC ID Reference Page'!A$2:G$10999,4,FALSE)</f>
        <v>0.40416666666666667</v>
      </c>
      <c r="E512" s="3">
        <f>VLOOKUP(A512,'QAQC ID Reference Page'!A$2:G$10999,5,FALSE)</f>
        <v>1001</v>
      </c>
      <c r="F512" s="3" t="str">
        <f>VLOOKUP(A512,'QAQC ID Reference Page'!A$2:G$10999,6,FALSE)</f>
        <v>BR</v>
      </c>
      <c r="G512" s="3" t="str">
        <f>VLOOKUP(A512,'QAQC ID Reference Page'!A$2:G$10999,7,FALSE)</f>
        <v>S</v>
      </c>
      <c r="H512" s="3"/>
      <c r="I512" s="55">
        <v>0.08</v>
      </c>
      <c r="J512" s="3"/>
      <c r="K512" s="3"/>
      <c r="L512" s="3"/>
      <c r="M512" s="3"/>
      <c r="N512" s="53">
        <f t="shared" ref="N512:N698" si="4">L512/I512*1000</f>
        <v>0</v>
      </c>
      <c r="O512" s="3"/>
      <c r="P512" s="3"/>
      <c r="Q512" s="3"/>
      <c r="R512" s="53">
        <f t="shared" ref="R512:R698" si="5">P512/I512*1000</f>
        <v>0</v>
      </c>
      <c r="S512" s="3"/>
      <c r="T512" s="3"/>
      <c r="U512" s="3"/>
      <c r="V512" s="3"/>
      <c r="W512" s="3"/>
      <c r="X512" s="3"/>
      <c r="Y512" s="3"/>
      <c r="Z512" s="3"/>
      <c r="AA512" s="3"/>
      <c r="AB512" s="3"/>
    </row>
    <row r="513" spans="1:28" x14ac:dyDescent="0.2">
      <c r="A513" s="3">
        <v>11308</v>
      </c>
      <c r="B513" s="11" t="str">
        <f>VLOOKUP(A513,'QAQC ID Reference Page'!A$2:G$10999,2,FALSE)</f>
        <v>OBS0921</v>
      </c>
      <c r="C513" s="30">
        <f>VLOOKUP(A513,'QAQC ID Reference Page'!A$2:G$10999,3,FALSE)</f>
        <v>44446</v>
      </c>
      <c r="D513" s="12">
        <f>VLOOKUP(A513,'QAQC ID Reference Page'!A$2:G$10999,4,FALSE)</f>
        <v>0.4236111111111111</v>
      </c>
      <c r="E513" s="3">
        <f>VLOOKUP(A513,'QAQC ID Reference Page'!A$2:G$10999,5,FALSE)</f>
        <v>1015</v>
      </c>
      <c r="F513" s="3" t="str">
        <f>VLOOKUP(A513,'QAQC ID Reference Page'!A$2:G$10999,6,FALSE)</f>
        <v>TR-UP</v>
      </c>
      <c r="G513" s="3" t="str">
        <f>VLOOKUP(A513,'QAQC ID Reference Page'!A$2:G$10999,7,FALSE)</f>
        <v>S</v>
      </c>
      <c r="H513" s="3"/>
      <c r="I513" s="55">
        <v>0.08</v>
      </c>
      <c r="J513" s="3"/>
      <c r="K513" s="3"/>
      <c r="L513" s="3"/>
      <c r="M513" s="3"/>
      <c r="N513" s="53">
        <f t="shared" si="4"/>
        <v>0</v>
      </c>
      <c r="O513" s="3"/>
      <c r="P513" s="3"/>
      <c r="Q513" s="3"/>
      <c r="R513" s="53">
        <f t="shared" si="5"/>
        <v>0</v>
      </c>
      <c r="S513" s="3"/>
      <c r="T513" s="3"/>
      <c r="U513" s="3"/>
      <c r="V513" s="3"/>
      <c r="W513" s="3"/>
      <c r="X513" s="3"/>
      <c r="Y513" s="3"/>
      <c r="Z513" s="3"/>
      <c r="AA513" s="3"/>
      <c r="AB513" s="3"/>
    </row>
    <row r="514" spans="1:28" x14ac:dyDescent="0.2">
      <c r="A514" s="3">
        <v>11309</v>
      </c>
      <c r="B514" s="11" t="str">
        <f>VLOOKUP(A514,'QAQC ID Reference Page'!A$2:G$10999,2,FALSE)</f>
        <v>OBS0921</v>
      </c>
      <c r="C514" s="30">
        <f>VLOOKUP(A514,'QAQC ID Reference Page'!A$2:G$10999,3,FALSE)</f>
        <v>44446</v>
      </c>
      <c r="D514" s="12">
        <f>VLOOKUP(A514,'QAQC ID Reference Page'!A$2:G$10999,4,FALSE)</f>
        <v>0.33958333333333335</v>
      </c>
      <c r="E514" s="3">
        <f>VLOOKUP(A514,'QAQC ID Reference Page'!A$2:G$10999,5,FALSE)</f>
        <v>1022</v>
      </c>
      <c r="F514" s="3" t="str">
        <f>VLOOKUP(A514,'QAQC ID Reference Page'!A$2:G$10999,6,FALSE)</f>
        <v>E9</v>
      </c>
      <c r="G514" s="3" t="str">
        <f>VLOOKUP(A514,'QAQC ID Reference Page'!A$2:G$10999,7,FALSE)</f>
        <v>S</v>
      </c>
      <c r="H514" s="3"/>
      <c r="I514" s="55">
        <v>0.08</v>
      </c>
      <c r="J514" s="3"/>
      <c r="K514" s="3"/>
      <c r="L514" s="3"/>
      <c r="M514" s="3"/>
      <c r="N514" s="53">
        <f t="shared" si="4"/>
        <v>0</v>
      </c>
      <c r="O514" s="3"/>
      <c r="P514" s="3"/>
      <c r="Q514" s="3"/>
      <c r="R514" s="53">
        <f t="shared" si="5"/>
        <v>0</v>
      </c>
      <c r="S514" s="3"/>
      <c r="T514" s="3"/>
      <c r="U514" s="3"/>
      <c r="V514" s="3"/>
      <c r="W514" s="3"/>
      <c r="X514" s="3"/>
      <c r="Y514" s="3"/>
      <c r="Z514" s="3"/>
      <c r="AA514" s="3"/>
      <c r="AB514" s="3"/>
    </row>
    <row r="515" spans="1:28" x14ac:dyDescent="0.2">
      <c r="A515" s="3">
        <v>11309</v>
      </c>
      <c r="B515" s="11" t="str">
        <f>VLOOKUP(A515,'QAQC ID Reference Page'!A$2:G$10999,2,FALSE)</f>
        <v>OBS0921</v>
      </c>
      <c r="C515" s="30">
        <f>VLOOKUP(A515,'QAQC ID Reference Page'!A$2:G$10999,3,FALSE)</f>
        <v>44446</v>
      </c>
      <c r="D515" s="12">
        <f>VLOOKUP(A515,'QAQC ID Reference Page'!A$2:G$10999,4,FALSE)</f>
        <v>0.33958333333333335</v>
      </c>
      <c r="E515" s="3">
        <f>VLOOKUP(A515,'QAQC ID Reference Page'!A$2:G$10999,5,FALSE)</f>
        <v>1022</v>
      </c>
      <c r="F515" s="3" t="str">
        <f>VLOOKUP(A515,'QAQC ID Reference Page'!A$2:G$10999,6,FALSE)</f>
        <v>E9</v>
      </c>
      <c r="G515" s="3" t="str">
        <f>VLOOKUP(A515,'QAQC ID Reference Page'!A$2:G$10999,7,FALSE)</f>
        <v>S</v>
      </c>
      <c r="H515" s="3"/>
      <c r="I515" s="55">
        <v>0.08</v>
      </c>
      <c r="J515" s="3"/>
      <c r="K515" s="3"/>
      <c r="L515" s="3"/>
      <c r="M515" s="3"/>
      <c r="N515" s="53">
        <f t="shared" si="4"/>
        <v>0</v>
      </c>
      <c r="O515" s="3"/>
      <c r="P515" s="3"/>
      <c r="Q515" s="3"/>
      <c r="R515" s="53">
        <f t="shared" si="5"/>
        <v>0</v>
      </c>
      <c r="S515" s="3"/>
      <c r="T515" s="3"/>
      <c r="U515" s="3"/>
      <c r="V515" s="3"/>
      <c r="W515" s="3"/>
      <c r="X515" s="3"/>
      <c r="Y515" s="3"/>
      <c r="Z515" s="3"/>
      <c r="AA515" s="3"/>
      <c r="AB515" s="3"/>
    </row>
    <row r="516" spans="1:28" x14ac:dyDescent="0.2">
      <c r="A516" s="3">
        <v>11310</v>
      </c>
      <c r="B516" s="11" t="str">
        <f>VLOOKUP(A516,'QAQC ID Reference Page'!A$2:G$10999,2,FALSE)</f>
        <v>OBS0921</v>
      </c>
      <c r="C516" s="30">
        <f>VLOOKUP(A516,'QAQC ID Reference Page'!A$2:G$10999,3,FALSE)</f>
        <v>44446</v>
      </c>
      <c r="D516" s="12">
        <f>VLOOKUP(A516,'QAQC ID Reference Page'!A$2:G$10999,4,FALSE)</f>
        <v>0.36875000000000002</v>
      </c>
      <c r="E516" s="3">
        <f>VLOOKUP(A516,'QAQC ID Reference Page'!A$2:G$10999,5,FALSE)</f>
        <v>1030</v>
      </c>
      <c r="F516" s="3" t="str">
        <f>VLOOKUP(A516,'QAQC ID Reference Page'!A$2:G$10999,6,FALSE)</f>
        <v>G9</v>
      </c>
      <c r="G516" s="3" t="str">
        <f>VLOOKUP(A516,'QAQC ID Reference Page'!A$2:G$10999,7,FALSE)</f>
        <v>S</v>
      </c>
      <c r="H516" s="3"/>
      <c r="I516" s="55">
        <v>0.08</v>
      </c>
      <c r="J516" s="3"/>
      <c r="K516" s="3"/>
      <c r="L516" s="3"/>
      <c r="M516" s="3"/>
      <c r="N516" s="53">
        <f t="shared" si="4"/>
        <v>0</v>
      </c>
      <c r="O516" s="3"/>
      <c r="P516" s="3"/>
      <c r="Q516" s="3"/>
      <c r="R516" s="53">
        <f t="shared" si="5"/>
        <v>0</v>
      </c>
      <c r="S516" s="3"/>
      <c r="T516" s="3"/>
      <c r="U516" s="3"/>
      <c r="V516" s="3"/>
      <c r="W516" s="3"/>
      <c r="X516" s="3"/>
      <c r="Y516" s="3"/>
      <c r="Z516" s="3"/>
      <c r="AA516" s="3"/>
      <c r="AB516" s="3"/>
    </row>
    <row r="517" spans="1:28" x14ac:dyDescent="0.2">
      <c r="A517" s="3">
        <v>11311</v>
      </c>
      <c r="B517" s="11" t="str">
        <f>VLOOKUP(A517,'QAQC ID Reference Page'!A$2:G$10999,2,FALSE)</f>
        <v>OBS0921</v>
      </c>
      <c r="C517" s="30">
        <f>VLOOKUP(A517,'QAQC ID Reference Page'!A$2:G$10999,3,FALSE)</f>
        <v>44446</v>
      </c>
      <c r="D517" s="12">
        <f>VLOOKUP(A517,'QAQC ID Reference Page'!A$2:G$10999,4,FALSE)</f>
        <v>0.43611111111111112</v>
      </c>
      <c r="E517" s="3">
        <f>VLOOKUP(A517,'QAQC ID Reference Page'!A$2:G$10999,5,FALSE)</f>
        <v>1012</v>
      </c>
      <c r="F517" s="3" t="str">
        <f>VLOOKUP(A517,'QAQC ID Reference Page'!A$2:G$10999,6,FALSE)</f>
        <v>TR</v>
      </c>
      <c r="G517" s="3" t="str">
        <f>VLOOKUP(A517,'QAQC ID Reference Page'!A$2:G$10999,7,FALSE)</f>
        <v>S</v>
      </c>
      <c r="H517" s="3"/>
      <c r="I517" s="55">
        <v>0.08</v>
      </c>
      <c r="J517" s="3"/>
      <c r="K517" s="3"/>
      <c r="L517" s="3"/>
      <c r="M517" s="3"/>
      <c r="N517" s="53">
        <f t="shared" si="4"/>
        <v>0</v>
      </c>
      <c r="O517" s="3"/>
      <c r="P517" s="3"/>
      <c r="Q517" s="3"/>
      <c r="R517" s="53">
        <f t="shared" si="5"/>
        <v>0</v>
      </c>
      <c r="S517" s="3"/>
      <c r="T517" s="3"/>
      <c r="U517" s="3"/>
      <c r="V517" s="3"/>
      <c r="W517" s="3"/>
      <c r="X517" s="3"/>
      <c r="Y517" s="3"/>
      <c r="Z517" s="3"/>
      <c r="AA517" s="3"/>
      <c r="AB517" s="3"/>
    </row>
    <row r="518" spans="1:28" x14ac:dyDescent="0.2">
      <c r="A518" s="3">
        <v>11312</v>
      </c>
      <c r="B518" s="11" t="str">
        <f>VLOOKUP(A518,'QAQC ID Reference Page'!A$2:G$10999,2,FALSE)</f>
        <v>OBS0921</v>
      </c>
      <c r="C518" s="30">
        <f>VLOOKUP(A518,'QAQC ID Reference Page'!A$2:G$10999,3,FALSE)</f>
        <v>44446</v>
      </c>
      <c r="D518" s="12">
        <f>VLOOKUP(A518,'QAQC ID Reference Page'!A$2:G$10999,4,FALSE)</f>
        <v>0.44930555555555557</v>
      </c>
      <c r="E518" s="3">
        <f>VLOOKUP(A518,'QAQC ID Reference Page'!A$2:G$10999,5,FALSE)</f>
        <v>1041</v>
      </c>
      <c r="F518" s="3" t="str">
        <f>VLOOKUP(A518,'QAQC ID Reference Page'!A$2:G$10999,6,FALSE)</f>
        <v>MR</v>
      </c>
      <c r="G518" s="3" t="str">
        <f>VLOOKUP(A518,'QAQC ID Reference Page'!A$2:G$10999,7,FALSE)</f>
        <v>B</v>
      </c>
      <c r="H518" s="3"/>
      <c r="I518" s="55">
        <v>0.08</v>
      </c>
      <c r="J518" s="3"/>
      <c r="K518" s="3"/>
      <c r="L518" s="3"/>
      <c r="M518" s="3"/>
      <c r="N518" s="53">
        <f t="shared" si="4"/>
        <v>0</v>
      </c>
      <c r="O518" s="3"/>
      <c r="P518" s="3"/>
      <c r="Q518" s="3"/>
      <c r="R518" s="53">
        <f t="shared" si="5"/>
        <v>0</v>
      </c>
      <c r="S518" s="3"/>
      <c r="T518" s="3"/>
      <c r="U518" s="3"/>
      <c r="V518" s="3"/>
      <c r="W518" s="3"/>
      <c r="X518" s="3"/>
      <c r="Y518" s="3"/>
      <c r="Z518" s="3"/>
      <c r="AA518" s="3"/>
      <c r="AB518" s="3"/>
    </row>
    <row r="519" spans="1:28" x14ac:dyDescent="0.2">
      <c r="A519" s="3">
        <v>11313</v>
      </c>
      <c r="B519" s="11" t="str">
        <f>VLOOKUP(A519,'QAQC ID Reference Page'!A$2:G$10999,2,FALSE)</f>
        <v>OBS0921</v>
      </c>
      <c r="C519" s="30">
        <f>VLOOKUP(A519,'QAQC ID Reference Page'!A$2:G$10999,3,FALSE)</f>
        <v>44446</v>
      </c>
      <c r="D519" s="12">
        <f>VLOOKUP(A519,'QAQC ID Reference Page'!A$2:G$10999,4,FALSE)</f>
        <v>0.50624999999999998</v>
      </c>
      <c r="E519" s="3">
        <f>VLOOKUP(A519,'QAQC ID Reference Page'!A$2:G$10999,5,FALSE)</f>
        <v>1035</v>
      </c>
      <c r="F519" s="3" t="str">
        <f>VLOOKUP(A519,'QAQC ID Reference Page'!A$2:G$10999,6,FALSE)</f>
        <v>DR</v>
      </c>
      <c r="G519" s="3" t="str">
        <f>VLOOKUP(A519,'QAQC ID Reference Page'!A$2:G$10999,7,FALSE)</f>
        <v>S</v>
      </c>
      <c r="H519" s="3"/>
      <c r="I519" s="55">
        <v>0.08</v>
      </c>
      <c r="J519" s="3"/>
      <c r="K519" s="3"/>
      <c r="L519" s="3"/>
      <c r="M519" s="3"/>
      <c r="N519" s="53">
        <f t="shared" si="4"/>
        <v>0</v>
      </c>
      <c r="O519" s="3"/>
      <c r="P519" s="3"/>
      <c r="Q519" s="3"/>
      <c r="R519" s="53">
        <f t="shared" si="5"/>
        <v>0</v>
      </c>
      <c r="S519" s="3"/>
      <c r="T519" s="3"/>
      <c r="U519" s="3"/>
      <c r="V519" s="3"/>
      <c r="W519" s="3"/>
      <c r="X519" s="3"/>
      <c r="Y519" s="3"/>
      <c r="Z519" s="3"/>
      <c r="AA519" s="3"/>
      <c r="AB519" s="3"/>
    </row>
    <row r="520" spans="1:28" x14ac:dyDescent="0.2">
      <c r="A520" s="3">
        <v>11314</v>
      </c>
      <c r="B520" s="11" t="str">
        <f>VLOOKUP(A520,'QAQC ID Reference Page'!A$2:G$10999,2,FALSE)</f>
        <v>OBS0921</v>
      </c>
      <c r="C520" s="30">
        <f>VLOOKUP(A520,'QAQC ID Reference Page'!A$2:G$10999,3,FALSE)</f>
        <v>44446</v>
      </c>
      <c r="D520" s="12">
        <f>VLOOKUP(A520,'QAQC ID Reference Page'!A$2:G$10999,4,FALSE)</f>
        <v>0.52013888888888893</v>
      </c>
      <c r="E520" s="3">
        <f>VLOOKUP(A520,'QAQC ID Reference Page'!A$2:G$10999,5,FALSE)</f>
        <v>1024</v>
      </c>
      <c r="F520" s="3" t="str">
        <f>VLOOKUP(A520,'QAQC ID Reference Page'!A$2:G$10999,6,FALSE)</f>
        <v>G7C</v>
      </c>
      <c r="G520" s="3" t="str">
        <f>VLOOKUP(A520,'QAQC ID Reference Page'!A$2:G$10999,7,FALSE)</f>
        <v>B</v>
      </c>
      <c r="H520" s="3"/>
      <c r="I520" s="55">
        <v>0.08</v>
      </c>
      <c r="J520" s="3"/>
      <c r="K520" s="3"/>
      <c r="L520" s="3"/>
      <c r="M520" s="3"/>
      <c r="N520" s="53">
        <f t="shared" si="4"/>
        <v>0</v>
      </c>
      <c r="O520" s="3"/>
      <c r="P520" s="3"/>
      <c r="Q520" s="3"/>
      <c r="R520" s="53">
        <f t="shared" si="5"/>
        <v>0</v>
      </c>
      <c r="S520" s="3"/>
      <c r="T520" s="3"/>
      <c r="U520" s="3"/>
      <c r="V520" s="3"/>
      <c r="W520" s="3"/>
      <c r="X520" s="3"/>
      <c r="Y520" s="3"/>
      <c r="Z520" s="3"/>
      <c r="AA520" s="3"/>
      <c r="AB520" s="3"/>
    </row>
    <row r="521" spans="1:28" x14ac:dyDescent="0.2">
      <c r="A521" s="3">
        <v>11315</v>
      </c>
      <c r="B521" s="11" t="str">
        <f>VLOOKUP(A521,'QAQC ID Reference Page'!A$2:G$10999,2,FALSE)</f>
        <v>OBS0921</v>
      </c>
      <c r="C521" s="30">
        <f>VLOOKUP(A521,'QAQC ID Reference Page'!A$2:G$10999,3,FALSE)</f>
        <v>44446</v>
      </c>
      <c r="D521" s="12">
        <f>VLOOKUP(A521,'QAQC ID Reference Page'!A$2:G$10999,4,FALSE)</f>
        <v>0.47569444444444442</v>
      </c>
      <c r="E521" s="3">
        <f>VLOOKUP(A521,'QAQC ID Reference Page'!A$2:G$10999,5,FALSE)</f>
        <v>1013</v>
      </c>
      <c r="F521" s="3" t="str">
        <f>VLOOKUP(A521,'QAQC ID Reference Page'!A$2:G$10999,6,FALSE)</f>
        <v>I7C</v>
      </c>
      <c r="G521" s="3" t="str">
        <f>VLOOKUP(A521,'QAQC ID Reference Page'!A$2:G$10999,7,FALSE)</f>
        <v>S</v>
      </c>
      <c r="H521" s="3"/>
      <c r="I521" s="55">
        <v>0.08</v>
      </c>
      <c r="J521" s="3"/>
      <c r="K521" s="3"/>
      <c r="L521" s="3"/>
      <c r="M521" s="3"/>
      <c r="N521" s="53">
        <f t="shared" si="4"/>
        <v>0</v>
      </c>
      <c r="O521" s="3"/>
      <c r="P521" s="3"/>
      <c r="Q521" s="3"/>
      <c r="R521" s="53">
        <f t="shared" si="5"/>
        <v>0</v>
      </c>
      <c r="S521" s="3"/>
      <c r="T521" s="3"/>
      <c r="U521" s="3"/>
      <c r="V521" s="3"/>
      <c r="W521" s="3"/>
      <c r="X521" s="3"/>
      <c r="Y521" s="3"/>
      <c r="Z521" s="3"/>
      <c r="AA521" s="3"/>
      <c r="AB521" s="3"/>
    </row>
    <row r="522" spans="1:28" x14ac:dyDescent="0.2">
      <c r="A522" s="3">
        <v>11316</v>
      </c>
      <c r="B522" s="11" t="str">
        <f>VLOOKUP(A522,'QAQC ID Reference Page'!A$2:G$10999,2,FALSE)</f>
        <v>OBS0921</v>
      </c>
      <c r="C522" s="30">
        <f>VLOOKUP(A522,'QAQC ID Reference Page'!A$2:G$10999,3,FALSE)</f>
        <v>44446</v>
      </c>
      <c r="D522" s="12">
        <f>VLOOKUP(A522,'QAQC ID Reference Page'!A$2:G$10999,4,FALSE)</f>
        <v>0.52013888888888893</v>
      </c>
      <c r="E522" s="3">
        <f>VLOOKUP(A522,'QAQC ID Reference Page'!A$2:G$10999,5,FALSE)</f>
        <v>1007</v>
      </c>
      <c r="F522" s="3" t="str">
        <f>VLOOKUP(A522,'QAQC ID Reference Page'!A$2:G$10999,6,FALSE)</f>
        <v>G7C</v>
      </c>
      <c r="G522" s="3" t="str">
        <f>VLOOKUP(A522,'QAQC ID Reference Page'!A$2:G$10999,7,FALSE)</f>
        <v>S</v>
      </c>
      <c r="H522" s="3"/>
      <c r="I522" s="55">
        <v>0.08</v>
      </c>
      <c r="J522" s="3"/>
      <c r="K522" s="3"/>
      <c r="L522" s="3"/>
      <c r="M522" s="3"/>
      <c r="N522" s="53">
        <f t="shared" si="4"/>
        <v>0</v>
      </c>
      <c r="O522" s="3"/>
      <c r="P522" s="3"/>
      <c r="Q522" s="3"/>
      <c r="R522" s="53">
        <f t="shared" si="5"/>
        <v>0</v>
      </c>
      <c r="S522" s="3"/>
      <c r="T522" s="3"/>
      <c r="U522" s="3"/>
      <c r="V522" s="3"/>
      <c r="W522" s="3"/>
      <c r="X522" s="3"/>
      <c r="Y522" s="3"/>
      <c r="Z522" s="3"/>
      <c r="AA522" s="3"/>
      <c r="AB522" s="3"/>
    </row>
    <row r="523" spans="1:28" x14ac:dyDescent="0.2">
      <c r="A523" s="3">
        <v>11317</v>
      </c>
      <c r="B523" s="11" t="str">
        <f>VLOOKUP(A523,'QAQC ID Reference Page'!A$2:G$10999,2,FALSE)</f>
        <v>OBS0921</v>
      </c>
      <c r="C523" s="30">
        <f>VLOOKUP(A523,'QAQC ID Reference Page'!A$2:G$10999,3,FALSE)</f>
        <v>44446</v>
      </c>
      <c r="D523" s="12">
        <f>VLOOKUP(A523,'QAQC ID Reference Page'!A$2:G$10999,4,FALSE)</f>
        <v>0.44930555555555557</v>
      </c>
      <c r="E523" s="3">
        <f>VLOOKUP(A523,'QAQC ID Reference Page'!A$2:G$10999,5,FALSE)</f>
        <v>1027</v>
      </c>
      <c r="F523" s="3" t="str">
        <f>VLOOKUP(A523,'QAQC ID Reference Page'!A$2:G$10999,6,FALSE)</f>
        <v>MR</v>
      </c>
      <c r="G523" s="3" t="str">
        <f>VLOOKUP(A523,'QAQC ID Reference Page'!A$2:G$10999,7,FALSE)</f>
        <v>S</v>
      </c>
      <c r="H523" s="3"/>
      <c r="I523" s="55">
        <v>0.08</v>
      </c>
      <c r="J523" s="3"/>
      <c r="K523" s="3"/>
      <c r="L523" s="3"/>
      <c r="M523" s="3"/>
      <c r="N523" s="53">
        <f t="shared" si="4"/>
        <v>0</v>
      </c>
      <c r="O523" s="3"/>
      <c r="P523" s="3"/>
      <c r="Q523" s="3"/>
      <c r="R523" s="53">
        <f t="shared" si="5"/>
        <v>0</v>
      </c>
      <c r="S523" s="3"/>
      <c r="T523" s="3"/>
      <c r="U523" s="3"/>
      <c r="V523" s="3"/>
      <c r="W523" s="3"/>
      <c r="X523" s="3"/>
      <c r="Y523" s="3"/>
      <c r="Z523" s="3"/>
      <c r="AA523" s="3"/>
      <c r="AB523" s="3"/>
    </row>
    <row r="524" spans="1:28" x14ac:dyDescent="0.2">
      <c r="A524" s="3">
        <v>11318</v>
      </c>
      <c r="B524" s="11" t="str">
        <f>VLOOKUP(A524,'QAQC ID Reference Page'!A$2:G$10999,2,FALSE)</f>
        <v>OBS0921</v>
      </c>
      <c r="C524" s="30">
        <f>VLOOKUP(A524,'QAQC ID Reference Page'!A$2:G$10999,3,FALSE)</f>
        <v>44446</v>
      </c>
      <c r="D524" s="12">
        <f>VLOOKUP(A524,'QAQC ID Reference Page'!A$2:G$10999,4,FALSE)</f>
        <v>0.47569444444444442</v>
      </c>
      <c r="E524" s="3">
        <f>VLOOKUP(A524,'QAQC ID Reference Page'!A$2:G$10999,5,FALSE)</f>
        <v>1037</v>
      </c>
      <c r="F524" s="3" t="str">
        <f>VLOOKUP(A524,'QAQC ID Reference Page'!A$2:G$10999,6,FALSE)</f>
        <v>I7C</v>
      </c>
      <c r="G524" s="3" t="str">
        <f>VLOOKUP(A524,'QAQC ID Reference Page'!A$2:G$10999,7,FALSE)</f>
        <v>B</v>
      </c>
      <c r="H524" s="3"/>
      <c r="I524" s="55">
        <v>0.08</v>
      </c>
      <c r="J524" s="3"/>
      <c r="K524" s="3"/>
      <c r="L524" s="3"/>
      <c r="M524" s="3"/>
      <c r="N524" s="53">
        <f t="shared" si="4"/>
        <v>0</v>
      </c>
      <c r="O524" s="3"/>
      <c r="P524" s="3"/>
      <c r="Q524" s="3"/>
      <c r="R524" s="53">
        <f t="shared" si="5"/>
        <v>0</v>
      </c>
      <c r="S524" s="3"/>
      <c r="T524" s="3"/>
      <c r="U524" s="3"/>
      <c r="V524" s="3"/>
      <c r="W524" s="3"/>
      <c r="X524" s="3"/>
      <c r="Y524" s="3"/>
      <c r="Z524" s="3"/>
      <c r="AA524" s="3"/>
      <c r="AB524" s="3"/>
    </row>
    <row r="525" spans="1:28" x14ac:dyDescent="0.2">
      <c r="A525" s="3">
        <v>11319</v>
      </c>
      <c r="B525" s="11" t="str">
        <f>VLOOKUP(A525,'QAQC ID Reference Page'!A$2:G$10999,2,FALSE)</f>
        <v>OBS0921</v>
      </c>
      <c r="C525" s="30">
        <f>VLOOKUP(A525,'QAQC ID Reference Page'!A$2:G$10999,3,FALSE)</f>
        <v>44446</v>
      </c>
      <c r="D525" s="12">
        <f>VLOOKUP(A525,'QAQC ID Reference Page'!A$2:G$10999,4,FALSE)</f>
        <v>0.53402777777777777</v>
      </c>
      <c r="E525" s="3">
        <f>VLOOKUP(A525,'QAQC ID Reference Page'!A$2:G$10999,5,FALSE)</f>
        <v>1021</v>
      </c>
      <c r="F525" s="3" t="str">
        <f>VLOOKUP(A525,'QAQC ID Reference Page'!A$2:G$10999,6,FALSE)</f>
        <v>G6</v>
      </c>
      <c r="G525" s="3" t="str">
        <f>VLOOKUP(A525,'QAQC ID Reference Page'!A$2:G$10999,7,FALSE)</f>
        <v>S</v>
      </c>
      <c r="H525" s="3"/>
      <c r="I525" s="57">
        <v>0</v>
      </c>
      <c r="J525" s="3"/>
      <c r="K525" s="3"/>
      <c r="L525" s="3"/>
      <c r="M525" s="3"/>
      <c r="N525" s="53" t="e">
        <f t="shared" si="4"/>
        <v>#DIV/0!</v>
      </c>
      <c r="O525" s="3"/>
      <c r="P525" s="3"/>
      <c r="Q525" s="3"/>
      <c r="R525" s="53" t="e">
        <f t="shared" si="5"/>
        <v>#DIV/0!</v>
      </c>
      <c r="S525" s="3"/>
      <c r="T525" s="3"/>
      <c r="U525" s="3"/>
      <c r="V525" s="3"/>
      <c r="W525" s="3"/>
      <c r="X525" s="3"/>
      <c r="Y525" s="3"/>
      <c r="Z525" s="3"/>
      <c r="AA525" s="3"/>
      <c r="AB525" s="3"/>
    </row>
    <row r="526" spans="1:28" x14ac:dyDescent="0.2">
      <c r="A526" s="3">
        <v>11320</v>
      </c>
      <c r="B526" s="11" t="str">
        <f>VLOOKUP(A526,'QAQC ID Reference Page'!A$2:G$10999,2,FALSE)</f>
        <v>OBS0921</v>
      </c>
      <c r="C526" s="30">
        <f>VLOOKUP(A526,'QAQC ID Reference Page'!A$2:G$10999,3,FALSE)</f>
        <v>44448</v>
      </c>
      <c r="D526" s="12">
        <f>VLOOKUP(A526,'QAQC ID Reference Page'!A$2:G$10999,4,FALSE)</f>
        <v>0.47222222222222221</v>
      </c>
      <c r="E526" s="3">
        <f>VLOOKUP(A526,'QAQC ID Reference Page'!A$2:G$10999,5,FALSE)</f>
        <v>1027</v>
      </c>
      <c r="F526" s="3" t="str">
        <f>VLOOKUP(A526,'QAQC ID Reference Page'!A$2:G$10999,6,FALSE)</f>
        <v>C7C</v>
      </c>
      <c r="G526" s="3" t="str">
        <f>VLOOKUP(A526,'QAQC ID Reference Page'!A$2:G$10999,7,FALSE)</f>
        <v>S</v>
      </c>
      <c r="H526" s="3"/>
      <c r="I526" s="55">
        <v>0.1</v>
      </c>
      <c r="J526" s="3"/>
      <c r="K526" s="3"/>
      <c r="L526" s="3"/>
      <c r="M526" s="3"/>
      <c r="N526" s="53">
        <f t="shared" si="4"/>
        <v>0</v>
      </c>
      <c r="O526" s="3"/>
      <c r="P526" s="3"/>
      <c r="Q526" s="3"/>
      <c r="R526" s="53">
        <f t="shared" si="5"/>
        <v>0</v>
      </c>
      <c r="S526" s="3"/>
      <c r="T526" s="3"/>
      <c r="U526" s="3"/>
      <c r="V526" s="3"/>
      <c r="W526" s="3"/>
      <c r="X526" s="3"/>
      <c r="Y526" s="3"/>
      <c r="Z526" s="3"/>
      <c r="AA526" s="3"/>
      <c r="AB526" s="3"/>
    </row>
    <row r="527" spans="1:28" x14ac:dyDescent="0.2">
      <c r="A527" s="3">
        <v>11321</v>
      </c>
      <c r="B527" s="11" t="str">
        <f>VLOOKUP(A527,'QAQC ID Reference Page'!A$2:G$10999,2,FALSE)</f>
        <v>OBS0921</v>
      </c>
      <c r="C527" s="30">
        <f>VLOOKUP(A527,'QAQC ID Reference Page'!A$2:G$10999,3,FALSE)</f>
        <v>44448</v>
      </c>
      <c r="D527" s="12">
        <f>VLOOKUP(A527,'QAQC ID Reference Page'!A$2:G$10999,4,FALSE)</f>
        <v>0.42916666666666664</v>
      </c>
      <c r="E527" s="3">
        <f>VLOOKUP(A527,'QAQC ID Reference Page'!A$2:G$10999,5,FALSE)</f>
        <v>1024</v>
      </c>
      <c r="F527" s="3" t="str">
        <f>VLOOKUP(A527,'QAQC ID Reference Page'!A$2:G$10999,6,FALSE)</f>
        <v>C9</v>
      </c>
      <c r="G527" s="3" t="str">
        <f>VLOOKUP(A527,'QAQC ID Reference Page'!A$2:G$10999,7,FALSE)</f>
        <v>S</v>
      </c>
      <c r="H527" s="3"/>
      <c r="I527" s="55">
        <v>0.1</v>
      </c>
      <c r="J527" s="3"/>
      <c r="K527" s="3"/>
      <c r="L527" s="3"/>
      <c r="M527" s="3"/>
      <c r="N527" s="53">
        <f t="shared" si="4"/>
        <v>0</v>
      </c>
      <c r="O527" s="3"/>
      <c r="P527" s="3"/>
      <c r="Q527" s="3"/>
      <c r="R527" s="53">
        <f t="shared" si="5"/>
        <v>0</v>
      </c>
      <c r="S527" s="3"/>
      <c r="T527" s="3"/>
      <c r="U527" s="3"/>
      <c r="V527" s="3"/>
      <c r="W527" s="3"/>
      <c r="X527" s="3"/>
      <c r="Y527" s="3"/>
      <c r="Z527" s="3"/>
      <c r="AA527" s="3"/>
      <c r="AB527" s="3"/>
    </row>
    <row r="528" spans="1:28" x14ac:dyDescent="0.2">
      <c r="A528" s="3">
        <v>11322</v>
      </c>
      <c r="B528" s="11" t="str">
        <f>VLOOKUP(A528,'QAQC ID Reference Page'!A$2:G$10999,2,FALSE)</f>
        <v>OBS0921</v>
      </c>
      <c r="C528" s="30">
        <f>VLOOKUP(A528,'QAQC ID Reference Page'!A$2:G$10999,3,FALSE)</f>
        <v>44448</v>
      </c>
      <c r="D528" s="12">
        <f>VLOOKUP(A528,'QAQC ID Reference Page'!A$2:G$10999,4,FALSE)</f>
        <v>0.39305555555555555</v>
      </c>
      <c r="E528" s="3">
        <f>VLOOKUP(A528,'QAQC ID Reference Page'!A$2:G$10999,5,FALSE)</f>
        <v>1035</v>
      </c>
      <c r="F528" s="3" t="str">
        <f>VLOOKUP(A528,'QAQC ID Reference Page'!A$2:G$10999,6,FALSE)</f>
        <v>WB</v>
      </c>
      <c r="G528" s="3" t="str">
        <f>VLOOKUP(A528,'QAQC ID Reference Page'!A$2:G$10999,7,FALSE)</f>
        <v>S</v>
      </c>
      <c r="H528" s="3"/>
      <c r="I528" s="55">
        <v>0.1</v>
      </c>
      <c r="J528" s="3"/>
      <c r="K528" s="3"/>
      <c r="L528" s="3"/>
      <c r="M528" s="3"/>
      <c r="N528" s="53">
        <f t="shared" si="4"/>
        <v>0</v>
      </c>
      <c r="O528" s="3"/>
      <c r="P528" s="3"/>
      <c r="Q528" s="3"/>
      <c r="R528" s="53">
        <f t="shared" si="5"/>
        <v>0</v>
      </c>
      <c r="S528" s="3"/>
      <c r="T528" s="3"/>
      <c r="U528" s="3"/>
      <c r="V528" s="3"/>
      <c r="W528" s="3"/>
      <c r="X528" s="3"/>
      <c r="Y528" s="3"/>
      <c r="Z528" s="3"/>
      <c r="AA528" s="3"/>
      <c r="AB528" s="3"/>
    </row>
    <row r="529" spans="1:28" x14ac:dyDescent="0.2">
      <c r="A529" s="3">
        <v>11323</v>
      </c>
      <c r="B529" s="11" t="str">
        <f>VLOOKUP(A529,'QAQC ID Reference Page'!A$2:G$10999,2,FALSE)</f>
        <v>OBS0921</v>
      </c>
      <c r="C529" s="30">
        <f>VLOOKUP(A529,'QAQC ID Reference Page'!A$2:G$10999,3,FALSE)</f>
        <v>44448</v>
      </c>
      <c r="D529" s="12">
        <f>VLOOKUP(A529,'QAQC ID Reference Page'!A$2:G$10999,4,FALSE)</f>
        <v>0.30625000000000002</v>
      </c>
      <c r="E529" s="3">
        <f>VLOOKUP(A529,'QAQC ID Reference Page'!A$2:G$10999,5,FALSE)</f>
        <v>1016</v>
      </c>
      <c r="F529" s="3" t="str">
        <f>VLOOKUP(A529,'QAQC ID Reference Page'!A$2:G$10999,6,FALSE)</f>
        <v>B7C</v>
      </c>
      <c r="G529" s="3" t="str">
        <f>VLOOKUP(A529,'QAQC ID Reference Page'!A$2:G$10999,7,FALSE)</f>
        <v>B</v>
      </c>
      <c r="H529" s="3"/>
      <c r="I529" s="55">
        <v>0.1</v>
      </c>
      <c r="J529" s="3"/>
      <c r="K529" s="3"/>
      <c r="L529" s="3"/>
      <c r="M529" s="3"/>
      <c r="N529" s="53">
        <f t="shared" si="4"/>
        <v>0</v>
      </c>
      <c r="O529" s="3"/>
      <c r="P529" s="3"/>
      <c r="Q529" s="3"/>
      <c r="R529" s="53">
        <f t="shared" si="5"/>
        <v>0</v>
      </c>
      <c r="S529" s="3"/>
      <c r="T529" s="3"/>
      <c r="U529" s="3"/>
      <c r="V529" s="3"/>
      <c r="W529" s="3"/>
      <c r="X529" s="3"/>
      <c r="Y529" s="3"/>
      <c r="Z529" s="3"/>
      <c r="AA529" s="3"/>
      <c r="AB529" s="3"/>
    </row>
    <row r="530" spans="1:28" x14ac:dyDescent="0.2">
      <c r="A530" s="3">
        <v>11324</v>
      </c>
      <c r="B530" s="11" t="str">
        <f>VLOOKUP(A530,'QAQC ID Reference Page'!A$2:G$10999,2,FALSE)</f>
        <v>OBS0921</v>
      </c>
      <c r="C530" s="30">
        <f>VLOOKUP(A530,'QAQC ID Reference Page'!A$2:G$10999,3,FALSE)</f>
        <v>44448</v>
      </c>
      <c r="D530" s="12">
        <f>VLOOKUP(A530,'QAQC ID Reference Page'!A$2:G$10999,4,FALSE)</f>
        <v>0.53749999999999998</v>
      </c>
      <c r="E530" s="3">
        <f>VLOOKUP(A530,'QAQC ID Reference Page'!A$2:G$10999,5,FALSE)</f>
        <v>1005</v>
      </c>
      <c r="F530" s="3" t="str">
        <f>VLOOKUP(A530,'QAQC ID Reference Page'!A$2:G$10999,6,FALSE)</f>
        <v>WFR</v>
      </c>
      <c r="G530" s="3" t="str">
        <f>VLOOKUP(A530,'QAQC ID Reference Page'!A$2:G$10999,7,FALSE)</f>
        <v>S</v>
      </c>
      <c r="H530" s="3"/>
      <c r="I530" s="55">
        <v>0.1</v>
      </c>
      <c r="J530" s="3"/>
      <c r="K530" s="3"/>
      <c r="L530" s="3"/>
      <c r="M530" s="3"/>
      <c r="N530" s="53">
        <f t="shared" si="4"/>
        <v>0</v>
      </c>
      <c r="O530" s="3"/>
      <c r="P530" s="3"/>
      <c r="Q530" s="3"/>
      <c r="R530" s="53">
        <f t="shared" si="5"/>
        <v>0</v>
      </c>
      <c r="S530" s="3"/>
      <c r="T530" s="3"/>
      <c r="U530" s="3"/>
      <c r="V530" s="3"/>
      <c r="W530" s="3"/>
      <c r="X530" s="3"/>
      <c r="Y530" s="3"/>
      <c r="Z530" s="3"/>
      <c r="AA530" s="3"/>
      <c r="AB530" s="3"/>
    </row>
    <row r="531" spans="1:28" x14ac:dyDescent="0.2">
      <c r="A531" s="3">
        <v>11325</v>
      </c>
      <c r="B531" s="11" t="str">
        <f>VLOOKUP(A531,'QAQC ID Reference Page'!A$2:G$10999,2,FALSE)</f>
        <v>OBS0921</v>
      </c>
      <c r="C531" s="30">
        <f>VLOOKUP(A531,'QAQC ID Reference Page'!A$2:G$10999,3,FALSE)</f>
        <v>44448</v>
      </c>
      <c r="D531" s="12">
        <f>VLOOKUP(A531,'QAQC ID Reference Page'!A$2:G$10999,4,FALSE)</f>
        <v>0.62986111111111109</v>
      </c>
      <c r="E531" s="3">
        <f>VLOOKUP(A531,'QAQC ID Reference Page'!A$2:G$10999,5,FALSE)</f>
        <v>1037</v>
      </c>
      <c r="F531" s="3" t="str">
        <f>VLOOKUP(A531,'QAQC ID Reference Page'!A$2:G$10999,6,FALSE)</f>
        <v>B4</v>
      </c>
      <c r="G531" s="3" t="str">
        <f>VLOOKUP(A531,'QAQC ID Reference Page'!A$2:G$10999,7,FALSE)</f>
        <v>S</v>
      </c>
      <c r="H531" s="3"/>
      <c r="I531" s="55">
        <v>0.1</v>
      </c>
      <c r="J531" s="3"/>
      <c r="K531" s="3"/>
      <c r="L531" s="3"/>
      <c r="M531" s="3"/>
      <c r="N531" s="53">
        <f t="shared" si="4"/>
        <v>0</v>
      </c>
      <c r="O531" s="3"/>
      <c r="P531" s="3"/>
      <c r="Q531" s="3"/>
      <c r="R531" s="53">
        <f t="shared" si="5"/>
        <v>0</v>
      </c>
      <c r="S531" s="3"/>
      <c r="T531" s="3"/>
      <c r="U531" s="3"/>
      <c r="V531" s="3"/>
      <c r="W531" s="3"/>
      <c r="X531" s="3"/>
      <c r="Y531" s="3"/>
      <c r="Z531" s="3"/>
      <c r="AA531" s="3"/>
      <c r="AB531" s="3"/>
    </row>
    <row r="532" spans="1:28" x14ac:dyDescent="0.2">
      <c r="A532" s="3">
        <v>11326</v>
      </c>
      <c r="B532" s="11" t="str">
        <f>VLOOKUP(A532,'QAQC ID Reference Page'!A$2:G$10999,2,FALSE)</f>
        <v>OBS0921</v>
      </c>
      <c r="C532" s="30">
        <f>VLOOKUP(A532,'QAQC ID Reference Page'!A$2:G$10999,3,FALSE)</f>
        <v>44448</v>
      </c>
      <c r="D532" s="12">
        <f>VLOOKUP(A532,'QAQC ID Reference Page'!A$2:G$10999,4,FALSE)</f>
        <v>0.51597222222222228</v>
      </c>
      <c r="E532" s="3">
        <f>VLOOKUP(A532,'QAQC ID Reference Page'!A$2:G$10999,5,FALSE)</f>
        <v>1026</v>
      </c>
      <c r="F532" s="3" t="str">
        <f>VLOOKUP(A532,'QAQC ID Reference Page'!A$2:G$10999,6,FALSE)</f>
        <v>C4</v>
      </c>
      <c r="G532" s="3" t="str">
        <f>VLOOKUP(A532,'QAQC ID Reference Page'!A$2:G$10999,7,FALSE)</f>
        <v>S</v>
      </c>
      <c r="H532" s="3"/>
      <c r="I532" s="55">
        <v>0.1</v>
      </c>
      <c r="J532" s="3"/>
      <c r="K532" s="3"/>
      <c r="L532" s="3"/>
      <c r="M532" s="3"/>
      <c r="N532" s="53">
        <f t="shared" si="4"/>
        <v>0</v>
      </c>
      <c r="O532" s="3"/>
      <c r="P532" s="3"/>
      <c r="Q532" s="3"/>
      <c r="R532" s="53">
        <f t="shared" si="5"/>
        <v>0</v>
      </c>
      <c r="S532" s="3"/>
      <c r="T532" s="3"/>
      <c r="U532" s="3"/>
      <c r="V532" s="3"/>
      <c r="W532" s="3"/>
      <c r="X532" s="3"/>
      <c r="Y532" s="3"/>
      <c r="Z532" s="3"/>
      <c r="AA532" s="3"/>
      <c r="AB532" s="3"/>
    </row>
    <row r="533" spans="1:28" x14ac:dyDescent="0.2">
      <c r="A533" s="3">
        <v>11327</v>
      </c>
      <c r="B533" s="11" t="str">
        <f>VLOOKUP(A533,'QAQC ID Reference Page'!A$2:G$10999,2,FALSE)</f>
        <v>OBS0921</v>
      </c>
      <c r="C533" s="30">
        <f>VLOOKUP(A533,'QAQC ID Reference Page'!A$2:G$10999,3,FALSE)</f>
        <v>44448</v>
      </c>
      <c r="D533" s="12">
        <f>VLOOKUP(A533,'QAQC ID Reference Page'!A$2:G$10999,4,FALSE)</f>
        <v>0.57777777777777772</v>
      </c>
      <c r="E533" s="3">
        <f>VLOOKUP(A533,'QAQC ID Reference Page'!A$2:G$10999,5,FALSE)</f>
        <v>1010</v>
      </c>
      <c r="F533" s="3" t="str">
        <f>VLOOKUP(A533,'QAQC ID Reference Page'!A$2:G$10999,6,FALSE)</f>
        <v>D1</v>
      </c>
      <c r="G533" s="3" t="str">
        <f>VLOOKUP(A533,'QAQC ID Reference Page'!A$2:G$10999,7,FALSE)</f>
        <v>S</v>
      </c>
      <c r="H533" s="3"/>
      <c r="I533" s="55">
        <v>0.1</v>
      </c>
      <c r="J533" s="3"/>
      <c r="K533" s="3"/>
      <c r="L533" s="3"/>
      <c r="M533" s="3"/>
      <c r="N533" s="53">
        <f t="shared" si="4"/>
        <v>0</v>
      </c>
      <c r="O533" s="3"/>
      <c r="P533" s="3"/>
      <c r="Q533" s="3"/>
      <c r="R533" s="53">
        <f t="shared" si="5"/>
        <v>0</v>
      </c>
      <c r="S533" s="3"/>
      <c r="T533" s="3"/>
      <c r="U533" s="3"/>
      <c r="V533" s="3"/>
      <c r="W533" s="3"/>
      <c r="X533" s="3"/>
      <c r="Y533" s="3"/>
      <c r="Z533" s="3"/>
      <c r="AA533" s="3"/>
      <c r="AB533" s="3"/>
    </row>
    <row r="534" spans="1:28" x14ac:dyDescent="0.2">
      <c r="A534" s="3">
        <v>11328</v>
      </c>
      <c r="B534" s="11" t="str">
        <f>VLOOKUP(A534,'QAQC ID Reference Page'!A$2:G$10999,2,FALSE)</f>
        <v>OBS0921</v>
      </c>
      <c r="C534" s="30">
        <f>VLOOKUP(A534,'QAQC ID Reference Page'!A$2:G$10999,3,FALSE)</f>
        <v>44448</v>
      </c>
      <c r="D534" s="12">
        <f>VLOOKUP(A534,'QAQC ID Reference Page'!A$2:G$10999,4,FALSE)</f>
        <v>0.55138888888888893</v>
      </c>
      <c r="E534" s="3">
        <f>VLOOKUP(A534,'QAQC ID Reference Page'!A$2:G$10999,5,FALSE)</f>
        <v>1036</v>
      </c>
      <c r="F534" s="3" t="str">
        <f>VLOOKUP(A534,'QAQC ID Reference Page'!A$2:G$10999,6,FALSE)</f>
        <v>BLB</v>
      </c>
      <c r="G534" s="3" t="str">
        <f>VLOOKUP(A534,'QAQC ID Reference Page'!A$2:G$10999,7,FALSE)</f>
        <v>S</v>
      </c>
      <c r="H534" s="3"/>
      <c r="I534" s="55">
        <v>0.1</v>
      </c>
      <c r="J534" s="3"/>
      <c r="K534" s="3"/>
      <c r="L534" s="3"/>
      <c r="M534" s="3"/>
      <c r="N534" s="53">
        <f t="shared" si="4"/>
        <v>0</v>
      </c>
      <c r="O534" s="3"/>
      <c r="P534" s="3"/>
      <c r="Q534" s="3"/>
      <c r="R534" s="53">
        <f t="shared" si="5"/>
        <v>0</v>
      </c>
      <c r="S534" s="3"/>
      <c r="T534" s="3"/>
      <c r="U534" s="3"/>
      <c r="V534" s="3"/>
      <c r="W534" s="3"/>
      <c r="X534" s="3"/>
      <c r="Y534" s="3"/>
      <c r="Z534" s="3"/>
      <c r="AA534" s="3"/>
      <c r="AB534" s="3"/>
    </row>
    <row r="535" spans="1:28" x14ac:dyDescent="0.2">
      <c r="A535" s="3">
        <v>11329</v>
      </c>
      <c r="B535" s="11" t="str">
        <f>VLOOKUP(A535,'QAQC ID Reference Page'!A$2:G$10999,2,FALSE)</f>
        <v>OBS0921</v>
      </c>
      <c r="C535" s="30">
        <f>VLOOKUP(A535,'QAQC ID Reference Page'!A$2:G$10999,3,FALSE)</f>
        <v>44448</v>
      </c>
      <c r="D535" s="12">
        <f>VLOOKUP(A535,'QAQC ID Reference Page'!A$2:G$10999,4,FALSE)</f>
        <v>0.50208333333333333</v>
      </c>
      <c r="E535" s="3">
        <f>VLOOKUP(A535,'QAQC ID Reference Page'!A$2:G$10999,5,FALSE)</f>
        <v>1011</v>
      </c>
      <c r="F535" s="3" t="str">
        <f>VLOOKUP(A535,'QAQC ID Reference Page'!A$2:G$10999,6,FALSE)</f>
        <v>C5-1</v>
      </c>
      <c r="G535" s="3" t="str">
        <f>VLOOKUP(A535,'QAQC ID Reference Page'!A$2:G$10999,7,FALSE)</f>
        <v>S</v>
      </c>
      <c r="H535" s="3"/>
      <c r="I535" s="55">
        <v>0.1</v>
      </c>
      <c r="J535" s="3"/>
      <c r="K535" s="3"/>
      <c r="L535" s="3"/>
      <c r="M535" s="3"/>
      <c r="N535" s="53">
        <f t="shared" si="4"/>
        <v>0</v>
      </c>
      <c r="O535" s="3"/>
      <c r="P535" s="3"/>
      <c r="Q535" s="3"/>
      <c r="R535" s="53">
        <f t="shared" si="5"/>
        <v>0</v>
      </c>
      <c r="S535" s="3"/>
      <c r="T535" s="3"/>
      <c r="U535" s="3"/>
      <c r="V535" s="3"/>
      <c r="W535" s="3"/>
      <c r="X535" s="3"/>
      <c r="Y535" s="3"/>
      <c r="Z535" s="3"/>
      <c r="AA535" s="3"/>
      <c r="AB535" s="3"/>
    </row>
    <row r="536" spans="1:28" x14ac:dyDescent="0.2">
      <c r="A536" s="3">
        <v>11330</v>
      </c>
      <c r="B536" s="11" t="str">
        <f>VLOOKUP(A536,'QAQC ID Reference Page'!A$2:G$10999,2,FALSE)</f>
        <v>OBS0921</v>
      </c>
      <c r="C536" s="30">
        <f>VLOOKUP(A536,'QAQC ID Reference Page'!A$2:G$10999,3,FALSE)</f>
        <v>44448</v>
      </c>
      <c r="D536" s="12">
        <f>VLOOKUP(A536,'QAQC ID Reference Page'!A$2:G$10999,4,FALSE)</f>
        <v>0.56805555555555554</v>
      </c>
      <c r="E536" s="3">
        <f>VLOOKUP(A536,'QAQC ID Reference Page'!A$2:G$10999,5,FALSE)</f>
        <v>1030</v>
      </c>
      <c r="F536" s="3" t="str">
        <f>VLOOKUP(A536,'QAQC ID Reference Page'!A$2:G$10999,6,FALSE)</f>
        <v>E1</v>
      </c>
      <c r="G536" s="3" t="str">
        <f>VLOOKUP(A536,'QAQC ID Reference Page'!A$2:G$10999,7,FALSE)</f>
        <v>S</v>
      </c>
      <c r="H536" s="3"/>
      <c r="I536" s="55">
        <v>0.1</v>
      </c>
      <c r="J536" s="3"/>
      <c r="K536" s="3"/>
      <c r="L536" s="3"/>
      <c r="M536" s="3"/>
      <c r="N536" s="53">
        <f t="shared" si="4"/>
        <v>0</v>
      </c>
      <c r="O536" s="3"/>
      <c r="P536" s="3"/>
      <c r="Q536" s="3"/>
      <c r="R536" s="53">
        <f t="shared" si="5"/>
        <v>0</v>
      </c>
      <c r="S536" s="3"/>
      <c r="T536" s="3"/>
      <c r="U536" s="3"/>
      <c r="V536" s="3"/>
      <c r="W536" s="3"/>
      <c r="X536" s="3"/>
      <c r="Y536" s="3"/>
      <c r="Z536" s="3"/>
      <c r="AA536" s="3"/>
      <c r="AB536" s="3"/>
    </row>
    <row r="537" spans="1:28" x14ac:dyDescent="0.2">
      <c r="A537" s="3">
        <v>11331</v>
      </c>
      <c r="B537" s="11" t="str">
        <f>VLOOKUP(A537,'QAQC ID Reference Page'!A$2:G$10999,2,FALSE)</f>
        <v>OBS0921</v>
      </c>
      <c r="C537" s="30">
        <f>VLOOKUP(A537,'QAQC ID Reference Page'!A$2:G$10999,3,FALSE)</f>
        <v>44448</v>
      </c>
      <c r="D537" s="12">
        <f>VLOOKUP(A537,'QAQC ID Reference Page'!A$2:G$10999,4,FALSE)</f>
        <v>0.36249999999999999</v>
      </c>
      <c r="E537" s="3">
        <f>VLOOKUP(A537,'QAQC ID Reference Page'!A$2:G$10999,5,FALSE)</f>
        <v>1025</v>
      </c>
      <c r="F537" s="3" t="str">
        <f>VLOOKUP(A537,'QAQC ID Reference Page'!A$2:G$10999,6,FALSE)</f>
        <v>BSR</v>
      </c>
      <c r="G537" s="3" t="str">
        <f>VLOOKUP(A537,'QAQC ID Reference Page'!A$2:G$10999,7,FALSE)</f>
        <v>S</v>
      </c>
      <c r="H537" s="3"/>
      <c r="I537" s="55">
        <v>0.1</v>
      </c>
      <c r="J537" s="3"/>
      <c r="K537" s="3"/>
      <c r="L537" s="3"/>
      <c r="M537" s="3"/>
      <c r="N537" s="53">
        <f t="shared" si="4"/>
        <v>0</v>
      </c>
      <c r="O537" s="3"/>
      <c r="P537" s="3"/>
      <c r="Q537" s="3"/>
      <c r="R537" s="53">
        <f t="shared" si="5"/>
        <v>0</v>
      </c>
      <c r="S537" s="3"/>
      <c r="T537" s="3"/>
      <c r="U537" s="3"/>
      <c r="V537" s="3"/>
      <c r="W537" s="3"/>
      <c r="X537" s="3"/>
      <c r="Y537" s="3"/>
      <c r="Z537" s="3"/>
      <c r="AA537" s="3"/>
      <c r="AB537" s="3"/>
    </row>
    <row r="538" spans="1:28" x14ac:dyDescent="0.2">
      <c r="A538" s="3">
        <v>11332</v>
      </c>
      <c r="B538" s="11" t="str">
        <f>VLOOKUP(A538,'QAQC ID Reference Page'!A$2:G$10999,2,FALSE)</f>
        <v>OBS0921</v>
      </c>
      <c r="C538" s="30">
        <f>VLOOKUP(A538,'QAQC ID Reference Page'!A$2:G$10999,3,FALSE)</f>
        <v>44448</v>
      </c>
      <c r="D538" s="12">
        <f>VLOOKUP(A538,'QAQC ID Reference Page'!A$2:G$10999,4,FALSE)</f>
        <v>0.59791666666666665</v>
      </c>
      <c r="E538" s="3">
        <f>VLOOKUP(A538,'QAQC ID Reference Page'!A$2:G$10999,5,FALSE)</f>
        <v>1021</v>
      </c>
      <c r="F538" s="3" t="str">
        <f>VLOOKUP(A538,'QAQC ID Reference Page'!A$2:G$10999,6,FALSE)</f>
        <v>C1</v>
      </c>
      <c r="G538" s="3" t="str">
        <f>VLOOKUP(A538,'QAQC ID Reference Page'!A$2:G$10999,7,FALSE)</f>
        <v>S</v>
      </c>
      <c r="H538" s="3"/>
      <c r="I538" s="55">
        <v>0.1</v>
      </c>
      <c r="J538" s="3"/>
      <c r="K538" s="3"/>
      <c r="L538" s="3"/>
      <c r="M538" s="3"/>
      <c r="N538" s="53">
        <f t="shared" si="4"/>
        <v>0</v>
      </c>
      <c r="O538" s="3"/>
      <c r="P538" s="3"/>
      <c r="Q538" s="3"/>
      <c r="R538" s="53">
        <f t="shared" si="5"/>
        <v>0</v>
      </c>
      <c r="S538" s="3"/>
      <c r="T538" s="3"/>
      <c r="U538" s="3"/>
      <c r="V538" s="3"/>
      <c r="W538" s="3"/>
      <c r="X538" s="3"/>
      <c r="Y538" s="3"/>
      <c r="Z538" s="3"/>
      <c r="AA538" s="3"/>
      <c r="AB538" s="3"/>
    </row>
    <row r="539" spans="1:28" x14ac:dyDescent="0.2">
      <c r="A539" s="3">
        <v>11333</v>
      </c>
      <c r="B539" s="11" t="str">
        <f>VLOOKUP(A539,'QAQC ID Reference Page'!A$2:G$10999,2,FALSE)</f>
        <v>OBS0921</v>
      </c>
      <c r="C539" s="30">
        <f>VLOOKUP(A539,'QAQC ID Reference Page'!A$2:G$10999,3,FALSE)</f>
        <v>44448</v>
      </c>
      <c r="D539" s="12">
        <f>VLOOKUP(A539,'QAQC ID Reference Page'!A$2:G$10999,4,FALSE)</f>
        <v>0.59791666666666665</v>
      </c>
      <c r="E539" s="3">
        <f>VLOOKUP(A539,'QAQC ID Reference Page'!A$2:G$10999,5,FALSE)</f>
        <v>1001</v>
      </c>
      <c r="F539" s="3" t="str">
        <f>VLOOKUP(A539,'QAQC ID Reference Page'!A$2:G$10999,6,FALSE)</f>
        <v>C1</v>
      </c>
      <c r="G539" s="3" t="str">
        <f>VLOOKUP(A539,'QAQC ID Reference Page'!A$2:G$10999,7,FALSE)</f>
        <v>B</v>
      </c>
      <c r="H539" s="3"/>
      <c r="I539" s="55">
        <v>0.1</v>
      </c>
      <c r="J539" s="3"/>
      <c r="K539" s="3"/>
      <c r="L539" s="3"/>
      <c r="M539" s="3"/>
      <c r="N539" s="53">
        <f t="shared" si="4"/>
        <v>0</v>
      </c>
      <c r="O539" s="3"/>
      <c r="P539" s="3"/>
      <c r="Q539" s="3"/>
      <c r="R539" s="53">
        <f t="shared" si="5"/>
        <v>0</v>
      </c>
      <c r="S539" s="3"/>
      <c r="T539" s="3"/>
      <c r="U539" s="3"/>
      <c r="V539" s="3"/>
      <c r="W539" s="3"/>
      <c r="X539" s="3"/>
      <c r="Y539" s="3"/>
      <c r="Z539" s="3"/>
      <c r="AA539" s="3"/>
      <c r="AB539" s="3"/>
    </row>
    <row r="540" spans="1:28" x14ac:dyDescent="0.2">
      <c r="A540" s="3">
        <v>11334</v>
      </c>
      <c r="B540" s="11" t="str">
        <f>VLOOKUP(A540,'QAQC ID Reference Page'!A$2:G$10999,2,FALSE)</f>
        <v>OBS0921</v>
      </c>
      <c r="C540" s="30">
        <f>VLOOKUP(A540,'QAQC ID Reference Page'!A$2:G$10999,3,FALSE)</f>
        <v>44448</v>
      </c>
      <c r="D540" s="12">
        <f>VLOOKUP(A540,'QAQC ID Reference Page'!A$2:G$10999,4,FALSE)</f>
        <v>0.30625000000000002</v>
      </c>
      <c r="E540" s="3">
        <f>VLOOKUP(A540,'QAQC ID Reference Page'!A$2:G$10999,5,FALSE)</f>
        <v>1017</v>
      </c>
      <c r="F540" s="3" t="str">
        <f>VLOOKUP(A540,'QAQC ID Reference Page'!A$2:G$10999,6,FALSE)</f>
        <v>B7C</v>
      </c>
      <c r="G540" s="3" t="str">
        <f>VLOOKUP(A540,'QAQC ID Reference Page'!A$2:G$10999,7,FALSE)</f>
        <v>S</v>
      </c>
      <c r="H540" s="3"/>
      <c r="I540" s="55">
        <v>0.1</v>
      </c>
      <c r="J540" s="3"/>
      <c r="K540" s="3"/>
      <c r="L540" s="3"/>
      <c r="M540" s="3"/>
      <c r="N540" s="53">
        <f t="shared" si="4"/>
        <v>0</v>
      </c>
      <c r="O540" s="3"/>
      <c r="P540" s="3"/>
      <c r="Q540" s="3"/>
      <c r="R540" s="53">
        <f t="shared" si="5"/>
        <v>0</v>
      </c>
      <c r="S540" s="3"/>
      <c r="T540" s="3"/>
      <c r="U540" s="3"/>
      <c r="V540" s="3"/>
      <c r="W540" s="3"/>
      <c r="X540" s="3"/>
      <c r="Y540" s="3"/>
      <c r="Z540" s="3"/>
      <c r="AA540" s="3"/>
      <c r="AB540" s="3"/>
    </row>
    <row r="541" spans="1:28" x14ac:dyDescent="0.2">
      <c r="A541" s="3">
        <v>11335</v>
      </c>
      <c r="B541" s="11" t="str">
        <f>VLOOKUP(A541,'QAQC ID Reference Page'!A$2:G$10999,2,FALSE)</f>
        <v>OBS0921</v>
      </c>
      <c r="C541" s="30">
        <f>VLOOKUP(A541,'QAQC ID Reference Page'!A$2:G$10999,3,FALSE)</f>
        <v>44448</v>
      </c>
      <c r="D541" s="12">
        <f>VLOOKUP(A541,'QAQC ID Reference Page'!A$2:G$10999,4,FALSE)</f>
        <v>0.60763888888888884</v>
      </c>
      <c r="E541" s="3">
        <f>VLOOKUP(A541,'QAQC ID Reference Page'!A$2:G$10999,5,FALSE)</f>
        <v>1015</v>
      </c>
      <c r="F541" s="3" t="str">
        <f>VLOOKUP(A541,'QAQC ID Reference Page'!A$2:G$10999,6,FALSE)</f>
        <v>B1</v>
      </c>
      <c r="G541" s="3" t="str">
        <f>VLOOKUP(A541,'QAQC ID Reference Page'!A$2:G$10999,7,FALSE)</f>
        <v>S</v>
      </c>
      <c r="H541" s="3"/>
      <c r="I541" s="55">
        <v>0.1</v>
      </c>
      <c r="J541" s="3"/>
      <c r="K541" s="3"/>
      <c r="L541" s="3"/>
      <c r="M541" s="3"/>
      <c r="N541" s="53">
        <f t="shared" si="4"/>
        <v>0</v>
      </c>
      <c r="O541" s="3"/>
      <c r="P541" s="3"/>
      <c r="Q541" s="3"/>
      <c r="R541" s="53">
        <f t="shared" si="5"/>
        <v>0</v>
      </c>
      <c r="S541" s="3"/>
      <c r="T541" s="3"/>
      <c r="U541" s="3"/>
      <c r="V541" s="3"/>
      <c r="W541" s="3"/>
      <c r="X541" s="3"/>
      <c r="Y541" s="3"/>
      <c r="Z541" s="3"/>
      <c r="AA541" s="3"/>
      <c r="AB541" s="3"/>
    </row>
    <row r="542" spans="1:28" x14ac:dyDescent="0.2">
      <c r="A542" s="3">
        <v>11336</v>
      </c>
      <c r="B542" s="11" t="str">
        <f>VLOOKUP(A542,'QAQC ID Reference Page'!A$2:G$10999,2,FALSE)</f>
        <v>OBS0921</v>
      </c>
      <c r="C542" s="30">
        <f>VLOOKUP(A542,'QAQC ID Reference Page'!A$2:G$10999,3,FALSE)</f>
        <v>44448</v>
      </c>
      <c r="D542" s="12">
        <f>VLOOKUP(A542,'QAQC ID Reference Page'!A$2:G$10999,4,FALSE)</f>
        <v>0.47222222222222221</v>
      </c>
      <c r="E542" s="3">
        <f>VLOOKUP(A542,'QAQC ID Reference Page'!A$2:G$10999,5,FALSE)</f>
        <v>1006</v>
      </c>
      <c r="F542" s="3" t="str">
        <f>VLOOKUP(A542,'QAQC ID Reference Page'!A$2:G$10999,6,FALSE)</f>
        <v>C7C</v>
      </c>
      <c r="G542" s="3" t="str">
        <f>VLOOKUP(A542,'QAQC ID Reference Page'!A$2:G$10999,7,FALSE)</f>
        <v>B</v>
      </c>
      <c r="H542" s="3"/>
      <c r="I542" s="57">
        <v>0</v>
      </c>
      <c r="J542" s="3"/>
      <c r="K542" s="3"/>
      <c r="L542" s="3"/>
      <c r="M542" s="3"/>
      <c r="N542" s="53" t="e">
        <f t="shared" si="4"/>
        <v>#DIV/0!</v>
      </c>
      <c r="O542" s="3"/>
      <c r="P542" s="3"/>
      <c r="Q542" s="3"/>
      <c r="R542" s="53" t="e">
        <f t="shared" si="5"/>
        <v>#DIV/0!</v>
      </c>
      <c r="S542" s="3"/>
      <c r="T542" s="3"/>
      <c r="U542" s="3"/>
      <c r="V542" s="3"/>
      <c r="W542" s="3"/>
      <c r="X542" s="3"/>
      <c r="Y542" s="3"/>
      <c r="Z542" s="3"/>
      <c r="AA542" s="3"/>
      <c r="AB542" s="3"/>
    </row>
    <row r="543" spans="1:28" x14ac:dyDescent="0.2">
      <c r="A543" s="3">
        <v>11337</v>
      </c>
      <c r="B543" s="11" t="str">
        <f>VLOOKUP(A543,'QAQC ID Reference Page'!A$2:G$10999,2,FALSE)</f>
        <v>OBS0921</v>
      </c>
      <c r="C543" s="30">
        <f>VLOOKUP(A543,'QAQC ID Reference Page'!A$2:G$10999,3,FALSE)</f>
        <v>44448</v>
      </c>
      <c r="D543" s="12">
        <f>VLOOKUP(A543,'QAQC ID Reference Page'!A$2:G$10999,4,FALSE)</f>
        <v>0.34375</v>
      </c>
      <c r="E543" s="3">
        <f>VLOOKUP(A543,'QAQC ID Reference Page'!A$2:G$10999,5,FALSE)</f>
        <v>1033</v>
      </c>
      <c r="F543" s="3" t="str">
        <f>VLOOKUP(A543,'QAQC ID Reference Page'!A$2:G$10999,6,FALSE)</f>
        <v>B11</v>
      </c>
      <c r="G543" s="3" t="str">
        <f>VLOOKUP(A543,'QAQC ID Reference Page'!A$2:G$10999,7,FALSE)</f>
        <v>S</v>
      </c>
      <c r="H543" s="3"/>
      <c r="I543" s="57">
        <v>0</v>
      </c>
      <c r="J543" s="3"/>
      <c r="K543" s="3"/>
      <c r="L543" s="3"/>
      <c r="M543" s="3"/>
      <c r="N543" s="53" t="e">
        <f t="shared" si="4"/>
        <v>#DIV/0!</v>
      </c>
      <c r="O543" s="3"/>
      <c r="P543" s="3"/>
      <c r="Q543" s="3"/>
      <c r="R543" s="53" t="e">
        <f t="shared" si="5"/>
        <v>#DIV/0!</v>
      </c>
      <c r="S543" s="3"/>
      <c r="T543" s="3"/>
      <c r="U543" s="3"/>
      <c r="V543" s="3"/>
      <c r="W543" s="3"/>
      <c r="X543" s="3"/>
      <c r="Y543" s="3"/>
      <c r="Z543" s="3"/>
      <c r="AA543" s="3"/>
      <c r="AB543" s="3"/>
    </row>
    <row r="544" spans="1:28" x14ac:dyDescent="0.2">
      <c r="A544" s="3">
        <v>11338</v>
      </c>
      <c r="B544" s="11" t="str">
        <f>VLOOKUP(A544,'QAQC ID Reference Page'!A$2:G$10999,2,FALSE)</f>
        <v>OBS0921</v>
      </c>
      <c r="C544" s="30">
        <f>VLOOKUP(A544,'QAQC ID Reference Page'!A$2:G$10999,3,FALSE)</f>
        <v>44448</v>
      </c>
      <c r="D544" s="12">
        <f>VLOOKUP(A544,'QAQC ID Reference Page'!A$2:G$10999,4,FALSE)</f>
        <v>0.60763888888888884</v>
      </c>
      <c r="E544" s="3">
        <f>VLOOKUP(A544,'QAQC ID Reference Page'!A$2:G$10999,5,FALSE)</f>
        <v>1034</v>
      </c>
      <c r="F544" s="3" t="str">
        <f>VLOOKUP(A544,'QAQC ID Reference Page'!A$2:G$10999,6,FALSE)</f>
        <v>B1</v>
      </c>
      <c r="G544" s="3" t="str">
        <f>VLOOKUP(A544,'QAQC ID Reference Page'!A$2:G$10999,7,FALSE)</f>
        <v>B</v>
      </c>
      <c r="H544" s="3"/>
      <c r="I544" s="57">
        <v>0</v>
      </c>
      <c r="J544" s="3"/>
      <c r="K544" s="3"/>
      <c r="L544" s="3"/>
      <c r="M544" s="3"/>
      <c r="N544" s="53" t="e">
        <f t="shared" si="4"/>
        <v>#DIV/0!</v>
      </c>
      <c r="O544" s="3"/>
      <c r="P544" s="3"/>
      <c r="Q544" s="3"/>
      <c r="R544" s="53" t="e">
        <f t="shared" si="5"/>
        <v>#DIV/0!</v>
      </c>
      <c r="S544" s="3"/>
      <c r="T544" s="3"/>
      <c r="U544" s="3"/>
      <c r="V544" s="3"/>
      <c r="W544" s="3"/>
      <c r="X544" s="3"/>
      <c r="Y544" s="3"/>
      <c r="Z544" s="3"/>
      <c r="AA544" s="3"/>
      <c r="AB544" s="3"/>
    </row>
    <row r="545" spans="1:28" x14ac:dyDescent="0.2">
      <c r="A545" s="3">
        <v>11401</v>
      </c>
      <c r="B545" s="11" t="str">
        <f>VLOOKUP(A545,'QAQC ID Reference Page'!A$2:G$10999,2,FALSE)</f>
        <v>OBS1021</v>
      </c>
      <c r="C545" s="30">
        <f>VLOOKUP(A545,'QAQC ID Reference Page'!A$2:G$10999,3,FALSE)</f>
        <v>44488</v>
      </c>
      <c r="D545" s="12">
        <f>VLOOKUP(A545,'QAQC ID Reference Page'!A$2:G$10999,4,FALSE)</f>
        <v>0.43819444444444444</v>
      </c>
      <c r="E545" s="3">
        <f>VLOOKUP(A545,'QAQC ID Reference Page'!A$2:G$10999,5,FALSE)</f>
        <v>1015</v>
      </c>
      <c r="F545" s="3" t="str">
        <f>VLOOKUP(A545,'QAQC ID Reference Page'!A$2:G$10999,6,FALSE)</f>
        <v>G7C</v>
      </c>
      <c r="G545" s="3" t="str">
        <f>VLOOKUP(A545,'QAQC ID Reference Page'!A$2:G$10999,7,FALSE)</f>
        <v>S</v>
      </c>
      <c r="H545" s="3"/>
      <c r="I545" s="55">
        <v>0.1</v>
      </c>
      <c r="J545" s="3"/>
      <c r="K545" s="3"/>
      <c r="L545" s="3"/>
      <c r="M545" s="3"/>
      <c r="N545" s="53">
        <f t="shared" si="4"/>
        <v>0</v>
      </c>
      <c r="O545" s="3"/>
      <c r="P545" s="3"/>
      <c r="Q545" s="3"/>
      <c r="R545" s="53">
        <f t="shared" si="5"/>
        <v>0</v>
      </c>
      <c r="S545" s="3"/>
      <c r="T545" s="3"/>
      <c r="U545" s="3"/>
      <c r="V545" s="3"/>
      <c r="W545" s="3"/>
      <c r="X545" s="3"/>
      <c r="Y545" s="3"/>
      <c r="Z545" s="3"/>
      <c r="AA545" s="3"/>
      <c r="AB545" s="3"/>
    </row>
    <row r="546" spans="1:28" x14ac:dyDescent="0.2">
      <c r="A546" s="3">
        <v>11402</v>
      </c>
      <c r="B546" s="11" t="str">
        <f>VLOOKUP(A546,'QAQC ID Reference Page'!A$2:G$10999,2,FALSE)</f>
        <v>OBS1021</v>
      </c>
      <c r="C546" s="30">
        <f>VLOOKUP(A546,'QAQC ID Reference Page'!A$2:G$10999,3,FALSE)</f>
        <v>44488</v>
      </c>
      <c r="D546" s="12">
        <f>VLOOKUP(A546,'QAQC ID Reference Page'!A$2:G$10999,4,FALSE)</f>
        <v>0.34930555555555554</v>
      </c>
      <c r="E546" s="3">
        <f>VLOOKUP(A546,'QAQC ID Reference Page'!A$2:G$10999,5,FALSE)</f>
        <v>1035</v>
      </c>
      <c r="F546" s="3" t="str">
        <f>VLOOKUP(A546,'QAQC ID Reference Page'!A$2:G$10999,6,FALSE)</f>
        <v>MR</v>
      </c>
      <c r="G546" s="3" t="str">
        <f>VLOOKUP(A546,'QAQC ID Reference Page'!A$2:G$10999,7,FALSE)</f>
        <v>B</v>
      </c>
      <c r="H546" s="3"/>
      <c r="I546" s="55">
        <v>0.1</v>
      </c>
      <c r="J546" s="3"/>
      <c r="K546" s="3"/>
      <c r="L546" s="3"/>
      <c r="M546" s="3"/>
      <c r="N546" s="53">
        <f t="shared" si="4"/>
        <v>0</v>
      </c>
      <c r="O546" s="3"/>
      <c r="P546" s="3"/>
      <c r="Q546" s="3"/>
      <c r="R546" s="53">
        <f t="shared" si="5"/>
        <v>0</v>
      </c>
      <c r="S546" s="3"/>
      <c r="T546" s="3"/>
      <c r="U546" s="3"/>
      <c r="V546" s="3"/>
      <c r="W546" s="3"/>
      <c r="X546" s="3"/>
      <c r="Y546" s="3"/>
      <c r="Z546" s="3"/>
      <c r="AA546" s="3"/>
      <c r="AB546" s="3"/>
    </row>
    <row r="547" spans="1:28" x14ac:dyDescent="0.2">
      <c r="A547" s="3">
        <v>11403</v>
      </c>
      <c r="B547" s="11" t="str">
        <f>VLOOKUP(A547,'QAQC ID Reference Page'!A$2:G$10999,2,FALSE)</f>
        <v>OBS1021</v>
      </c>
      <c r="C547" s="30">
        <f>VLOOKUP(A547,'QAQC ID Reference Page'!A$2:G$10999,3,FALSE)</f>
        <v>44488</v>
      </c>
      <c r="D547" s="12">
        <f>VLOOKUP(A547,'QAQC ID Reference Page'!A$2:G$10999,4,FALSE)</f>
        <v>0.37847222222222221</v>
      </c>
      <c r="E547" s="3">
        <f>VLOOKUP(A547,'QAQC ID Reference Page'!A$2:G$10999,5,FALSE)</f>
        <v>1021</v>
      </c>
      <c r="F547" s="3" t="str">
        <f>VLOOKUP(A547,'QAQC ID Reference Page'!A$2:G$10999,6,FALSE)</f>
        <v>AR</v>
      </c>
      <c r="G547" s="3" t="str">
        <f>VLOOKUP(A547,'QAQC ID Reference Page'!A$2:G$10999,7,FALSE)</f>
        <v>S</v>
      </c>
      <c r="H547" s="3"/>
      <c r="I547" s="55">
        <v>0.1</v>
      </c>
      <c r="J547" s="3"/>
      <c r="K547" s="3"/>
      <c r="L547" s="3"/>
      <c r="M547" s="3"/>
      <c r="N547" s="53">
        <f t="shared" si="4"/>
        <v>0</v>
      </c>
      <c r="O547" s="3"/>
      <c r="P547" s="3"/>
      <c r="Q547" s="3"/>
      <c r="R547" s="53">
        <f t="shared" si="5"/>
        <v>0</v>
      </c>
      <c r="S547" s="3"/>
      <c r="T547" s="3"/>
      <c r="U547" s="3"/>
      <c r="V547" s="3"/>
      <c r="W547" s="3"/>
      <c r="X547" s="3"/>
      <c r="Y547" s="3"/>
      <c r="Z547" s="3"/>
      <c r="AA547" s="3"/>
      <c r="AB547" s="3"/>
    </row>
    <row r="548" spans="1:28" x14ac:dyDescent="0.2">
      <c r="A548" s="3">
        <v>11404</v>
      </c>
      <c r="B548" s="11" t="str">
        <f>VLOOKUP(A548,'QAQC ID Reference Page'!A$2:G$10999,2,FALSE)</f>
        <v>OBS1021</v>
      </c>
      <c r="C548" s="30">
        <f>VLOOKUP(A548,'QAQC ID Reference Page'!A$2:G$10999,3,FALSE)</f>
        <v>44488</v>
      </c>
      <c r="D548" s="12">
        <f>VLOOKUP(A548,'QAQC ID Reference Page'!A$2:G$10999,4,FALSE)</f>
        <v>0.34930555555555554</v>
      </c>
      <c r="E548" s="3">
        <f>VLOOKUP(A548,'QAQC ID Reference Page'!A$2:G$10999,5,FALSE)</f>
        <v>1026</v>
      </c>
      <c r="F548" s="3" t="str">
        <f>VLOOKUP(A548,'QAQC ID Reference Page'!A$2:G$10999,6,FALSE)</f>
        <v>MR</v>
      </c>
      <c r="G548" s="3" t="str">
        <f>VLOOKUP(A548,'QAQC ID Reference Page'!A$2:G$10999,7,FALSE)</f>
        <v>S</v>
      </c>
      <c r="H548" s="3"/>
      <c r="I548" s="55">
        <v>0.1</v>
      </c>
      <c r="J548" s="3"/>
      <c r="K548" s="3"/>
      <c r="L548" s="3"/>
      <c r="M548" s="3"/>
      <c r="N548" s="53">
        <f t="shared" si="4"/>
        <v>0</v>
      </c>
      <c r="O548" s="3"/>
      <c r="P548" s="3"/>
      <c r="Q548" s="3"/>
      <c r="R548" s="53">
        <f t="shared" si="5"/>
        <v>0</v>
      </c>
      <c r="S548" s="3"/>
      <c r="T548" s="3"/>
      <c r="U548" s="3"/>
      <c r="V548" s="3"/>
      <c r="W548" s="3"/>
      <c r="X548" s="3"/>
      <c r="Y548" s="3"/>
      <c r="Z548" s="3"/>
      <c r="AA548" s="3"/>
      <c r="AB548" s="3"/>
    </row>
    <row r="549" spans="1:28" x14ac:dyDescent="0.2">
      <c r="A549" s="3">
        <v>11405</v>
      </c>
      <c r="B549" s="11" t="str">
        <f>VLOOKUP(A549,'QAQC ID Reference Page'!A$2:G$10999,2,FALSE)</f>
        <v>OBS1021</v>
      </c>
      <c r="C549" s="30">
        <f>VLOOKUP(A549,'QAQC ID Reference Page'!A$2:G$10999,3,FALSE)</f>
        <v>44488</v>
      </c>
      <c r="D549" s="12">
        <f>VLOOKUP(A549,'QAQC ID Reference Page'!A$2:G$10999,4,FALSE)</f>
        <v>0.51180555555555551</v>
      </c>
      <c r="E549" s="3">
        <f>VLOOKUP(A549,'QAQC ID Reference Page'!A$2:G$10999,5,FALSE)</f>
        <v>1001</v>
      </c>
      <c r="F549" s="3" t="str">
        <f>VLOOKUP(A549,'QAQC ID Reference Page'!A$2:G$10999,6,FALSE)</f>
        <v>E6</v>
      </c>
      <c r="G549" s="3" t="str">
        <f>VLOOKUP(A549,'QAQC ID Reference Page'!A$2:G$10999,7,FALSE)</f>
        <v>S</v>
      </c>
      <c r="H549" s="3"/>
      <c r="I549" s="55">
        <v>0.1</v>
      </c>
      <c r="J549" s="3"/>
      <c r="K549" s="3"/>
      <c r="L549" s="3"/>
      <c r="M549" s="3"/>
      <c r="N549" s="53">
        <f t="shared" si="4"/>
        <v>0</v>
      </c>
      <c r="O549" s="3"/>
      <c r="P549" s="3"/>
      <c r="Q549" s="3"/>
      <c r="R549" s="53">
        <f t="shared" si="5"/>
        <v>0</v>
      </c>
      <c r="S549" s="3"/>
      <c r="T549" s="3"/>
      <c r="U549" s="3"/>
      <c r="V549" s="3"/>
      <c r="W549" s="3"/>
      <c r="X549" s="3"/>
      <c r="Y549" s="3"/>
      <c r="Z549" s="3"/>
      <c r="AA549" s="3"/>
      <c r="AB549" s="3"/>
    </row>
    <row r="550" spans="1:28" x14ac:dyDescent="0.2">
      <c r="A550" s="3">
        <v>11406</v>
      </c>
      <c r="B550" s="11" t="str">
        <f>VLOOKUP(A550,'QAQC ID Reference Page'!A$2:G$10999,2,FALSE)</f>
        <v>OBS1021</v>
      </c>
      <c r="C550" s="30">
        <f>VLOOKUP(A550,'QAQC ID Reference Page'!A$2:G$10999,3,FALSE)</f>
        <v>44488</v>
      </c>
      <c r="D550" s="12">
        <f>VLOOKUP(A550,'QAQC ID Reference Page'!A$2:G$10999,4,FALSE)</f>
        <v>0.3215277777777778</v>
      </c>
      <c r="E550" s="3">
        <f>VLOOKUP(A550,'QAQC ID Reference Page'!A$2:G$10999,5,FALSE)</f>
        <v>1003</v>
      </c>
      <c r="F550" s="3" t="str">
        <f>VLOOKUP(A550,'QAQC ID Reference Page'!A$2:G$10999,6,FALSE)</f>
        <v>DR</v>
      </c>
      <c r="G550" s="3" t="str">
        <f>VLOOKUP(A550,'QAQC ID Reference Page'!A$2:G$10999,7,FALSE)</f>
        <v>S</v>
      </c>
      <c r="H550" s="3"/>
      <c r="I550" s="55">
        <v>0.1</v>
      </c>
      <c r="J550" s="3"/>
      <c r="K550" s="3"/>
      <c r="L550" s="3"/>
      <c r="M550" s="3"/>
      <c r="N550" s="53">
        <f t="shared" si="4"/>
        <v>0</v>
      </c>
      <c r="O550" s="3"/>
      <c r="P550" s="3"/>
      <c r="Q550" s="3"/>
      <c r="R550" s="53">
        <f t="shared" si="5"/>
        <v>0</v>
      </c>
      <c r="S550" s="3"/>
      <c r="T550" s="3"/>
      <c r="U550" s="3"/>
      <c r="V550" s="3"/>
      <c r="W550" s="3"/>
      <c r="X550" s="3"/>
      <c r="Y550" s="3"/>
      <c r="Z550" s="3"/>
      <c r="AA550" s="3"/>
      <c r="AB550" s="3"/>
    </row>
    <row r="551" spans="1:28" x14ac:dyDescent="0.2">
      <c r="A551" s="3">
        <v>11408</v>
      </c>
      <c r="B551" s="11" t="str">
        <f>VLOOKUP(A551,'QAQC ID Reference Page'!A$2:G$10999,2,FALSE)</f>
        <v>OBS1021</v>
      </c>
      <c r="C551" s="30">
        <f>VLOOKUP(A551,'QAQC ID Reference Page'!A$2:G$10999,3,FALSE)</f>
        <v>44488</v>
      </c>
      <c r="D551" s="12">
        <f>VLOOKUP(A551,'QAQC ID Reference Page'!A$2:G$10999,4,FALSE)</f>
        <v>0.29722222222222222</v>
      </c>
      <c r="E551" s="3">
        <f>VLOOKUP(A551,'QAQC ID Reference Page'!A$2:G$10999,5,FALSE)</f>
        <v>1042</v>
      </c>
      <c r="F551" s="3" t="str">
        <f>VLOOKUP(A551,'QAQC ID Reference Page'!A$2:G$10999,6,FALSE)</f>
        <v>EFR</v>
      </c>
      <c r="G551" s="3" t="str">
        <f>VLOOKUP(A551,'QAQC ID Reference Page'!A$2:G$10999,7,FALSE)</f>
        <v>S</v>
      </c>
      <c r="H551" s="3"/>
      <c r="I551" s="55">
        <v>0.1</v>
      </c>
      <c r="J551" s="3"/>
      <c r="K551" s="3"/>
      <c r="L551" s="3"/>
      <c r="M551" s="3"/>
      <c r="N551" s="53">
        <f t="shared" si="4"/>
        <v>0</v>
      </c>
      <c r="O551" s="3"/>
      <c r="P551" s="3"/>
      <c r="Q551" s="3"/>
      <c r="R551" s="53">
        <f t="shared" si="5"/>
        <v>0</v>
      </c>
      <c r="S551" s="3"/>
      <c r="T551" s="3"/>
      <c r="U551" s="3"/>
      <c r="V551" s="3"/>
      <c r="W551" s="3"/>
      <c r="X551" s="3"/>
      <c r="Y551" s="3"/>
      <c r="Z551" s="3"/>
      <c r="AA551" s="3"/>
      <c r="AB551" s="3"/>
    </row>
    <row r="552" spans="1:28" x14ac:dyDescent="0.2">
      <c r="A552" s="3">
        <v>11408</v>
      </c>
      <c r="B552" s="11" t="str">
        <f>VLOOKUP(A552,'QAQC ID Reference Page'!A$2:G$10999,2,FALSE)</f>
        <v>OBS1021</v>
      </c>
      <c r="C552" s="30">
        <f>VLOOKUP(A552,'QAQC ID Reference Page'!A$2:G$10999,3,FALSE)</f>
        <v>44488</v>
      </c>
      <c r="D552" s="12">
        <f>VLOOKUP(A552,'QAQC ID Reference Page'!A$2:G$10999,4,FALSE)</f>
        <v>0.29722222222222222</v>
      </c>
      <c r="E552" s="3">
        <f>VLOOKUP(A552,'QAQC ID Reference Page'!A$2:G$10999,5,FALSE)</f>
        <v>1042</v>
      </c>
      <c r="F552" s="3" t="str">
        <f>VLOOKUP(A552,'QAQC ID Reference Page'!A$2:G$10999,6,FALSE)</f>
        <v>EFR</v>
      </c>
      <c r="G552" s="3" t="str">
        <f>VLOOKUP(A552,'QAQC ID Reference Page'!A$2:G$10999,7,FALSE)</f>
        <v>S</v>
      </c>
      <c r="H552" s="3"/>
      <c r="I552" s="55">
        <v>0.1</v>
      </c>
      <c r="J552" s="3"/>
      <c r="K552" s="3"/>
      <c r="L552" s="3"/>
      <c r="M552" s="3"/>
      <c r="N552" s="53">
        <f t="shared" si="4"/>
        <v>0</v>
      </c>
      <c r="O552" s="3"/>
      <c r="P552" s="3"/>
      <c r="Q552" s="3"/>
      <c r="R552" s="53">
        <f t="shared" si="5"/>
        <v>0</v>
      </c>
      <c r="S552" s="3"/>
      <c r="T552" s="3"/>
      <c r="U552" s="3"/>
      <c r="V552" s="3"/>
      <c r="W552" s="3"/>
      <c r="X552" s="3"/>
      <c r="Y552" s="3"/>
      <c r="Z552" s="3"/>
      <c r="AA552" s="3"/>
      <c r="AB552" s="3"/>
    </row>
    <row r="553" spans="1:28" x14ac:dyDescent="0.2">
      <c r="A553" s="3">
        <v>11409</v>
      </c>
      <c r="B553" s="11" t="str">
        <f>VLOOKUP(A553,'QAQC ID Reference Page'!A$2:G$10999,2,FALSE)</f>
        <v>OBS1021</v>
      </c>
      <c r="C553" s="30">
        <f>VLOOKUP(A553,'QAQC ID Reference Page'!A$2:G$10999,3,FALSE)</f>
        <v>44488</v>
      </c>
      <c r="D553" s="12">
        <f>VLOOKUP(A553,'QAQC ID Reference Page'!A$2:G$10999,4,FALSE)</f>
        <v>0.45208333333333334</v>
      </c>
      <c r="E553" s="3">
        <f>VLOOKUP(A553,'QAQC ID Reference Page'!A$2:G$10999,5,FALSE)</f>
        <v>1013</v>
      </c>
      <c r="F553" s="3" t="str">
        <f>VLOOKUP(A553,'QAQC ID Reference Page'!A$2:G$10999,6,FALSE)</f>
        <v>G9</v>
      </c>
      <c r="G553" s="3" t="str">
        <f>VLOOKUP(A553,'QAQC ID Reference Page'!A$2:G$10999,7,FALSE)</f>
        <v>S</v>
      </c>
      <c r="H553" s="3"/>
      <c r="I553" s="55">
        <v>0.1</v>
      </c>
      <c r="J553" s="3"/>
      <c r="K553" s="3"/>
      <c r="L553" s="3"/>
      <c r="M553" s="3"/>
      <c r="N553" s="53">
        <f t="shared" si="4"/>
        <v>0</v>
      </c>
      <c r="O553" s="3"/>
      <c r="P553" s="3"/>
      <c r="Q553" s="3"/>
      <c r="R553" s="53">
        <f t="shared" si="5"/>
        <v>0</v>
      </c>
      <c r="S553" s="3"/>
      <c r="T553" s="3"/>
      <c r="U553" s="3"/>
      <c r="V553" s="3"/>
      <c r="W553" s="3"/>
      <c r="X553" s="3"/>
      <c r="Y553" s="3"/>
      <c r="Z553" s="3"/>
      <c r="AA553" s="3"/>
      <c r="AB553" s="3"/>
    </row>
    <row r="554" spans="1:28" x14ac:dyDescent="0.2">
      <c r="A554" s="3">
        <v>11410</v>
      </c>
      <c r="B554" s="11" t="str">
        <f>VLOOKUP(A554,'QAQC ID Reference Page'!A$2:G$10999,2,FALSE)</f>
        <v>OBS1021</v>
      </c>
      <c r="C554" s="30">
        <f>VLOOKUP(A554,'QAQC ID Reference Page'!A$2:G$10999,3,FALSE)</f>
        <v>44488</v>
      </c>
      <c r="D554" s="12">
        <f>VLOOKUP(A554,'QAQC ID Reference Page'!A$2:G$10999,4,FALSE)</f>
        <v>0.47499999999999998</v>
      </c>
      <c r="E554" s="3">
        <f>VLOOKUP(A554,'QAQC ID Reference Page'!A$2:G$10999,5,FALSE)</f>
        <v>1037</v>
      </c>
      <c r="F554" s="3" t="str">
        <f>VLOOKUP(A554,'QAQC ID Reference Page'!A$2:G$10999,6,FALSE)</f>
        <v>E9</v>
      </c>
      <c r="G554" s="3" t="str">
        <f>VLOOKUP(A554,'QAQC ID Reference Page'!A$2:G$10999,7,FALSE)</f>
        <v>B</v>
      </c>
      <c r="H554" s="3"/>
      <c r="I554" s="55">
        <v>0.06</v>
      </c>
      <c r="J554" s="3"/>
      <c r="K554" s="3"/>
      <c r="L554" s="3"/>
      <c r="M554" s="3"/>
      <c r="N554" s="53">
        <f t="shared" si="4"/>
        <v>0</v>
      </c>
      <c r="O554" s="3"/>
      <c r="P554" s="3"/>
      <c r="Q554" s="3"/>
      <c r="R554" s="53">
        <f t="shared" si="5"/>
        <v>0</v>
      </c>
      <c r="S554" s="3"/>
      <c r="T554" s="3"/>
      <c r="U554" s="3"/>
      <c r="V554" s="3"/>
      <c r="W554" s="3"/>
      <c r="X554" s="3"/>
      <c r="Y554" s="3"/>
      <c r="Z554" s="3"/>
      <c r="AA554" s="3"/>
      <c r="AB554" s="3"/>
    </row>
    <row r="555" spans="1:28" x14ac:dyDescent="0.2">
      <c r="A555" s="3">
        <v>11411</v>
      </c>
      <c r="B555" s="11" t="str">
        <f>VLOOKUP(A555,'QAQC ID Reference Page'!A$2:G$10999,2,FALSE)</f>
        <v>OBS1021</v>
      </c>
      <c r="C555" s="30">
        <f>VLOOKUP(A555,'QAQC ID Reference Page'!A$2:G$10999,3,FALSE)</f>
        <v>44488</v>
      </c>
      <c r="D555" s="12">
        <f>VLOOKUP(A555,'QAQC ID Reference Page'!A$2:G$10999,4,FALSE)</f>
        <v>0.3215277777777778</v>
      </c>
      <c r="E555" s="3">
        <f>VLOOKUP(A555,'QAQC ID Reference Page'!A$2:G$10999,5,FALSE)</f>
        <v>1040</v>
      </c>
      <c r="F555" s="3" t="str">
        <f>VLOOKUP(A555,'QAQC ID Reference Page'!A$2:G$10999,6,FALSE)</f>
        <v>DR</v>
      </c>
      <c r="G555" s="3" t="str">
        <f>VLOOKUP(A555,'QAQC ID Reference Page'!A$2:G$10999,7,FALSE)</f>
        <v>B</v>
      </c>
      <c r="H555" s="3"/>
      <c r="I555" s="55">
        <v>0.1</v>
      </c>
      <c r="J555" s="3"/>
      <c r="K555" s="3"/>
      <c r="L555" s="3"/>
      <c r="M555" s="3"/>
      <c r="N555" s="53">
        <f t="shared" si="4"/>
        <v>0</v>
      </c>
      <c r="O555" s="3"/>
      <c r="P555" s="3"/>
      <c r="Q555" s="3"/>
      <c r="R555" s="53">
        <f t="shared" si="5"/>
        <v>0</v>
      </c>
      <c r="S555" s="3"/>
      <c r="T555" s="3"/>
      <c r="U555" s="3"/>
      <c r="V555" s="3"/>
      <c r="W555" s="3"/>
      <c r="X555" s="3"/>
      <c r="Y555" s="3"/>
      <c r="Z555" s="3"/>
      <c r="AA555" s="3"/>
      <c r="AB555" s="3"/>
    </row>
    <row r="556" spans="1:28" x14ac:dyDescent="0.2">
      <c r="A556" s="3">
        <v>11412</v>
      </c>
      <c r="B556" s="11" t="str">
        <f>VLOOKUP(A556,'QAQC ID Reference Page'!A$2:G$10999,2,FALSE)</f>
        <v>OBS1021</v>
      </c>
      <c r="C556" s="30">
        <f>VLOOKUP(A556,'QAQC ID Reference Page'!A$2:G$10999,3,FALSE)</f>
        <v>44488</v>
      </c>
      <c r="D556" s="12">
        <f>VLOOKUP(A556,'QAQC ID Reference Page'!A$2:G$10999,4,FALSE)</f>
        <v>0.47499999999999998</v>
      </c>
      <c r="E556" s="3">
        <f>VLOOKUP(A556,'QAQC ID Reference Page'!A$2:G$10999,5,FALSE)</f>
        <v>1016</v>
      </c>
      <c r="F556" s="3" t="str">
        <f>VLOOKUP(A556,'QAQC ID Reference Page'!A$2:G$10999,6,FALSE)</f>
        <v>E9</v>
      </c>
      <c r="G556" s="3" t="str">
        <f>VLOOKUP(A556,'QAQC ID Reference Page'!A$2:G$10999,7,FALSE)</f>
        <v>S</v>
      </c>
      <c r="H556" s="3"/>
      <c r="I556" s="55">
        <v>0.1</v>
      </c>
      <c r="J556" s="3"/>
      <c r="K556" s="3"/>
      <c r="L556" s="3"/>
      <c r="M556" s="3"/>
      <c r="N556" s="53">
        <f t="shared" si="4"/>
        <v>0</v>
      </c>
      <c r="O556" s="3"/>
      <c r="P556" s="3"/>
      <c r="Q556" s="3"/>
      <c r="R556" s="53">
        <f t="shared" si="5"/>
        <v>0</v>
      </c>
      <c r="S556" s="3"/>
      <c r="T556" s="3"/>
      <c r="U556" s="3"/>
      <c r="V556" s="3"/>
      <c r="W556" s="3"/>
      <c r="X556" s="3"/>
      <c r="Y556" s="3"/>
      <c r="Z556" s="3"/>
      <c r="AA556" s="3"/>
      <c r="AB556" s="3"/>
    </row>
    <row r="557" spans="1:28" x14ac:dyDescent="0.2">
      <c r="A557" s="3">
        <v>11413</v>
      </c>
      <c r="B557" s="11" t="str">
        <f>VLOOKUP(A557,'QAQC ID Reference Page'!A$2:G$10999,2,FALSE)</f>
        <v>OBS1021</v>
      </c>
      <c r="C557" s="30">
        <f>VLOOKUP(A557,'QAQC ID Reference Page'!A$2:G$10999,3,FALSE)</f>
        <v>44488</v>
      </c>
      <c r="D557" s="12">
        <f>VLOOKUP(A557,'QAQC ID Reference Page'!A$2:G$10999,4,FALSE)</f>
        <v>0.49583333333333335</v>
      </c>
      <c r="E557" s="3">
        <f>VLOOKUP(A557,'QAQC ID Reference Page'!A$2:G$10999,5,FALSE)</f>
        <v>1004</v>
      </c>
      <c r="F557" s="3" t="str">
        <f>VLOOKUP(A557,'QAQC ID Reference Page'!A$2:G$10999,6,FALSE)</f>
        <v>E7C</v>
      </c>
      <c r="G557" s="3" t="str">
        <f>VLOOKUP(A557,'QAQC ID Reference Page'!A$2:G$10999,7,FALSE)</f>
        <v>S</v>
      </c>
      <c r="H557" s="3"/>
      <c r="I557" s="55">
        <v>0.1</v>
      </c>
      <c r="J557" s="3"/>
      <c r="K557" s="3"/>
      <c r="L557" s="3"/>
      <c r="M557" s="3"/>
      <c r="N557" s="53">
        <f t="shared" si="4"/>
        <v>0</v>
      </c>
      <c r="O557" s="3"/>
      <c r="P557" s="3"/>
      <c r="Q557" s="3"/>
      <c r="R557" s="53">
        <f t="shared" si="5"/>
        <v>0</v>
      </c>
      <c r="S557" s="3"/>
      <c r="T557" s="3"/>
      <c r="U557" s="3"/>
      <c r="V557" s="3"/>
      <c r="W557" s="3"/>
      <c r="X557" s="3"/>
      <c r="Y557" s="3"/>
      <c r="Z557" s="3"/>
      <c r="AA557" s="3"/>
      <c r="AB557" s="3"/>
    </row>
    <row r="558" spans="1:28" x14ac:dyDescent="0.2">
      <c r="A558" s="3">
        <v>11414</v>
      </c>
      <c r="B558" s="11" t="str">
        <f>VLOOKUP(A558,'QAQC ID Reference Page'!A$2:G$10999,2,FALSE)</f>
        <v>OBS1021</v>
      </c>
      <c r="C558" s="30">
        <f>VLOOKUP(A558,'QAQC ID Reference Page'!A$2:G$10999,3,FALSE)</f>
        <v>44488</v>
      </c>
      <c r="D558" s="12">
        <f>VLOOKUP(A558,'QAQC ID Reference Page'!A$2:G$10999,4,FALSE)</f>
        <v>0.30833333333333335</v>
      </c>
      <c r="E558" s="3">
        <f>VLOOKUP(A558,'QAQC ID Reference Page'!A$2:G$10999,5,FALSE)</f>
        <v>1044</v>
      </c>
      <c r="F558" s="3" t="str">
        <f>VLOOKUP(A558,'QAQC ID Reference Page'!A$2:G$10999,6,FALSE)</f>
        <v>G6</v>
      </c>
      <c r="G558" s="3" t="str">
        <f>VLOOKUP(A558,'QAQC ID Reference Page'!A$2:G$10999,7,FALSE)</f>
        <v>S</v>
      </c>
      <c r="H558" s="3"/>
      <c r="I558" s="55">
        <v>0.1</v>
      </c>
      <c r="J558" s="3"/>
      <c r="K558" s="3"/>
      <c r="L558" s="3"/>
      <c r="M558" s="3"/>
      <c r="N558" s="53">
        <f t="shared" si="4"/>
        <v>0</v>
      </c>
      <c r="O558" s="3"/>
      <c r="P558" s="3"/>
      <c r="Q558" s="3"/>
      <c r="R558" s="53">
        <f t="shared" si="5"/>
        <v>0</v>
      </c>
      <c r="S558" s="3"/>
      <c r="T558" s="3"/>
      <c r="U558" s="3"/>
      <c r="V558" s="3"/>
      <c r="W558" s="3"/>
      <c r="X558" s="3"/>
      <c r="Y558" s="3"/>
      <c r="Z558" s="3"/>
      <c r="AA558" s="3"/>
      <c r="AB558" s="3"/>
    </row>
    <row r="559" spans="1:28" x14ac:dyDescent="0.2">
      <c r="A559" s="3">
        <v>11415</v>
      </c>
      <c r="B559" s="11" t="str">
        <f>VLOOKUP(A559,'QAQC ID Reference Page'!A$2:G$10999,2,FALSE)</f>
        <v>OBS1021</v>
      </c>
      <c r="C559" s="30">
        <f>VLOOKUP(A559,'QAQC ID Reference Page'!A$2:G$10999,3,FALSE)</f>
        <v>44488</v>
      </c>
      <c r="D559" s="12">
        <f>VLOOKUP(A559,'QAQC ID Reference Page'!A$2:G$10999,4,FALSE)</f>
        <v>0.35833333333333334</v>
      </c>
      <c r="E559" s="3">
        <f>VLOOKUP(A559,'QAQC ID Reference Page'!A$2:G$10999,5,FALSE)</f>
        <v>1032</v>
      </c>
      <c r="F559" s="3" t="str">
        <f>VLOOKUP(A559,'QAQC ID Reference Page'!A$2:G$10999,6,FALSE)</f>
        <v>TR</v>
      </c>
      <c r="G559" s="3" t="str">
        <f>VLOOKUP(A559,'QAQC ID Reference Page'!A$2:G$10999,7,FALSE)</f>
        <v>S</v>
      </c>
      <c r="H559" s="3"/>
      <c r="I559" s="55">
        <v>0.1</v>
      </c>
      <c r="J559" s="3"/>
      <c r="K559" s="3"/>
      <c r="L559" s="3"/>
      <c r="M559" s="3"/>
      <c r="N559" s="53">
        <f t="shared" si="4"/>
        <v>0</v>
      </c>
      <c r="O559" s="3"/>
      <c r="P559" s="3"/>
      <c r="Q559" s="3"/>
      <c r="R559" s="53">
        <f t="shared" si="5"/>
        <v>0</v>
      </c>
      <c r="S559" s="3"/>
      <c r="T559" s="3"/>
      <c r="U559" s="3"/>
      <c r="V559" s="3"/>
      <c r="W559" s="3"/>
      <c r="X559" s="3"/>
      <c r="Y559" s="3"/>
      <c r="Z559" s="3"/>
      <c r="AA559" s="3"/>
      <c r="AB559" s="3"/>
    </row>
    <row r="560" spans="1:28" x14ac:dyDescent="0.2">
      <c r="A560" s="3">
        <v>11416</v>
      </c>
      <c r="B560" s="11" t="str">
        <f>VLOOKUP(A560,'QAQC ID Reference Page'!A$2:G$10999,2,FALSE)</f>
        <v>OBS1021</v>
      </c>
      <c r="C560" s="30">
        <f>VLOOKUP(A560,'QAQC ID Reference Page'!A$2:G$10999,3,FALSE)</f>
        <v>44488</v>
      </c>
      <c r="D560" s="12">
        <f>VLOOKUP(A560,'QAQC ID Reference Page'!A$2:G$10999,4,FALSE)</f>
        <v>0.38680555555555557</v>
      </c>
      <c r="E560" s="3">
        <f>VLOOKUP(A560,'QAQC ID Reference Page'!A$2:G$10999,5,FALSE)</f>
        <v>1002</v>
      </c>
      <c r="F560" s="3" t="str">
        <f>VLOOKUP(A560,'QAQC ID Reference Page'!A$2:G$10999,6,FALSE)</f>
        <v>BR</v>
      </c>
      <c r="G560" s="3" t="str">
        <f>VLOOKUP(A560,'QAQC ID Reference Page'!A$2:G$10999,7,FALSE)</f>
        <v>S</v>
      </c>
      <c r="H560" s="3"/>
      <c r="I560" s="55">
        <v>0.1</v>
      </c>
      <c r="J560" s="3"/>
      <c r="K560" s="3"/>
      <c r="L560" s="3"/>
      <c r="M560" s="3"/>
      <c r="N560" s="53">
        <f t="shared" si="4"/>
        <v>0</v>
      </c>
      <c r="O560" s="3"/>
      <c r="P560" s="3"/>
      <c r="Q560" s="3"/>
      <c r="R560" s="53">
        <f t="shared" si="5"/>
        <v>0</v>
      </c>
      <c r="S560" s="3"/>
      <c r="T560" s="3"/>
      <c r="U560" s="3"/>
      <c r="V560" s="3"/>
      <c r="W560" s="3"/>
      <c r="X560" s="3"/>
      <c r="Y560" s="3"/>
      <c r="Z560" s="3"/>
      <c r="AA560" s="3"/>
      <c r="AB560" s="3"/>
    </row>
    <row r="561" spans="1:28" x14ac:dyDescent="0.2">
      <c r="A561" s="3">
        <v>11417</v>
      </c>
      <c r="B561" s="11" t="str">
        <f>VLOOKUP(A561,'QAQC ID Reference Page'!A$2:G$10999,2,FALSE)</f>
        <v>OBS1021</v>
      </c>
      <c r="C561" s="30">
        <f>VLOOKUP(A561,'QAQC ID Reference Page'!A$2:G$10999,3,FALSE)</f>
        <v>44488</v>
      </c>
      <c r="D561" s="12">
        <f>VLOOKUP(A561,'QAQC ID Reference Page'!A$2:G$10999,4,FALSE)</f>
        <v>0.49583333333333335</v>
      </c>
      <c r="E561" s="3">
        <f>VLOOKUP(A561,'QAQC ID Reference Page'!A$2:G$10999,5,FALSE)</f>
        <v>1009</v>
      </c>
      <c r="F561" s="3" t="str">
        <f>VLOOKUP(A561,'QAQC ID Reference Page'!A$2:G$10999,6,FALSE)</f>
        <v>E7C</v>
      </c>
      <c r="G561" s="3" t="str">
        <f>VLOOKUP(A561,'QAQC ID Reference Page'!A$2:G$10999,7,FALSE)</f>
        <v>B</v>
      </c>
      <c r="H561" s="3"/>
      <c r="I561" s="55">
        <v>0.1</v>
      </c>
      <c r="J561" s="3"/>
      <c r="K561" s="3"/>
      <c r="L561" s="3"/>
      <c r="M561" s="3"/>
      <c r="N561" s="53">
        <f t="shared" si="4"/>
        <v>0</v>
      </c>
      <c r="O561" s="3"/>
      <c r="P561" s="3"/>
      <c r="Q561" s="3"/>
      <c r="R561" s="53">
        <f t="shared" si="5"/>
        <v>0</v>
      </c>
      <c r="S561" s="3"/>
      <c r="T561" s="3"/>
      <c r="U561" s="3"/>
      <c r="V561" s="3"/>
      <c r="W561" s="3"/>
      <c r="X561" s="3"/>
      <c r="Y561" s="3"/>
      <c r="Z561" s="3"/>
      <c r="AA561" s="3"/>
      <c r="AB561" s="3"/>
    </row>
    <row r="562" spans="1:28" x14ac:dyDescent="0.2">
      <c r="A562" s="3">
        <v>11418</v>
      </c>
      <c r="B562" s="11" t="str">
        <f>VLOOKUP(A562,'QAQC ID Reference Page'!A$2:G$10999,2,FALSE)</f>
        <v>OBS1021</v>
      </c>
      <c r="C562" s="30">
        <f>VLOOKUP(A562,'QAQC ID Reference Page'!A$2:G$10999,3,FALSE)</f>
        <v>44488</v>
      </c>
      <c r="D562" s="12">
        <f>VLOOKUP(A562,'QAQC ID Reference Page'!A$2:G$10999,4,FALSE)</f>
        <v>0.43819444444444444</v>
      </c>
      <c r="E562" s="3">
        <f>VLOOKUP(A562,'QAQC ID Reference Page'!A$2:G$10999,5,FALSE)</f>
        <v>1030</v>
      </c>
      <c r="F562" s="3" t="str">
        <f>VLOOKUP(A562,'QAQC ID Reference Page'!A$2:G$10999,6,FALSE)</f>
        <v>G7C</v>
      </c>
      <c r="G562" s="3" t="str">
        <f>VLOOKUP(A562,'QAQC ID Reference Page'!A$2:G$10999,7,FALSE)</f>
        <v>B</v>
      </c>
      <c r="H562" s="3"/>
      <c r="I562" s="55">
        <v>0.1</v>
      </c>
      <c r="J562" s="3"/>
      <c r="K562" s="3"/>
      <c r="L562" s="3"/>
      <c r="M562" s="3"/>
      <c r="N562" s="53">
        <f t="shared" si="4"/>
        <v>0</v>
      </c>
      <c r="O562" s="3"/>
      <c r="P562" s="3"/>
      <c r="Q562" s="3"/>
      <c r="R562" s="53">
        <f t="shared" si="5"/>
        <v>0</v>
      </c>
      <c r="S562" s="3"/>
      <c r="T562" s="3"/>
      <c r="U562" s="3"/>
      <c r="V562" s="3"/>
      <c r="W562" s="3"/>
      <c r="X562" s="3"/>
      <c r="Y562" s="3"/>
      <c r="Z562" s="3"/>
      <c r="AA562" s="3"/>
      <c r="AB562" s="3"/>
    </row>
    <row r="563" spans="1:28" x14ac:dyDescent="0.2">
      <c r="A563" s="3">
        <v>11419</v>
      </c>
      <c r="B563" s="11" t="str">
        <f>VLOOKUP(A563,'QAQC ID Reference Page'!A$2:G$10999,2,FALSE)</f>
        <v>OBS1021</v>
      </c>
      <c r="C563" s="30">
        <f>VLOOKUP(A563,'QAQC ID Reference Page'!A$2:G$10999,3,FALSE)</f>
        <v>44490</v>
      </c>
      <c r="D563" s="12">
        <f>VLOOKUP(A563,'QAQC ID Reference Page'!A$2:G$10999,4,FALSE)</f>
        <v>0.36319444444444443</v>
      </c>
      <c r="E563" s="3">
        <f>VLOOKUP(A563,'QAQC ID Reference Page'!A$2:G$10999,5,FALSE)</f>
        <v>1009</v>
      </c>
      <c r="F563" s="3" t="str">
        <f>VLOOKUP(A563,'QAQC ID Reference Page'!A$2:G$10999,6,FALSE)</f>
        <v>WB</v>
      </c>
      <c r="G563" s="3" t="str">
        <f>VLOOKUP(A563,'QAQC ID Reference Page'!A$2:G$10999,7,FALSE)</f>
        <v>B</v>
      </c>
      <c r="H563" s="3"/>
      <c r="I563" s="55">
        <v>0.1</v>
      </c>
      <c r="J563" s="3"/>
      <c r="K563" s="3"/>
      <c r="L563" s="3"/>
      <c r="M563" s="3"/>
      <c r="N563" s="53">
        <f t="shared" si="4"/>
        <v>0</v>
      </c>
      <c r="O563" s="3"/>
      <c r="P563" s="3"/>
      <c r="Q563" s="3"/>
      <c r="R563" s="53">
        <f t="shared" si="5"/>
        <v>0</v>
      </c>
      <c r="S563" s="3"/>
      <c r="T563" s="3"/>
      <c r="U563" s="3"/>
      <c r="V563" s="3"/>
      <c r="W563" s="3"/>
      <c r="X563" s="3"/>
      <c r="Y563" s="3"/>
      <c r="Z563" s="3"/>
      <c r="AA563" s="3"/>
      <c r="AB563" s="3"/>
    </row>
    <row r="564" spans="1:28" x14ac:dyDescent="0.2">
      <c r="A564" s="3">
        <v>11420</v>
      </c>
      <c r="B564" s="11" t="str">
        <f>VLOOKUP(A564,'QAQC ID Reference Page'!A$2:G$10999,2,FALSE)</f>
        <v>OBS1021</v>
      </c>
      <c r="C564" s="30">
        <f>VLOOKUP(A564,'QAQC ID Reference Page'!A$2:G$10999,3,FALSE)</f>
        <v>44490</v>
      </c>
      <c r="D564" s="12">
        <f>VLOOKUP(A564,'QAQC ID Reference Page'!A$2:G$10999,4,FALSE)</f>
        <v>0.48819444444444443</v>
      </c>
      <c r="E564" s="3">
        <f>VLOOKUP(A564,'QAQC ID Reference Page'!A$2:G$10999,5,FALSE)</f>
        <v>1001</v>
      </c>
      <c r="F564" s="3" t="str">
        <f>VLOOKUP(A564,'QAQC ID Reference Page'!A$2:G$10999,6,FALSE)</f>
        <v>WFR</v>
      </c>
      <c r="G564" s="3" t="str">
        <f>VLOOKUP(A564,'QAQC ID Reference Page'!A$2:G$10999,7,FALSE)</f>
        <v>S</v>
      </c>
      <c r="H564" s="3"/>
      <c r="I564" s="55">
        <v>0.1</v>
      </c>
      <c r="J564" s="3"/>
      <c r="K564" s="3"/>
      <c r="L564" s="3"/>
      <c r="M564" s="3"/>
      <c r="N564" s="53">
        <f t="shared" si="4"/>
        <v>0</v>
      </c>
      <c r="O564" s="3"/>
      <c r="P564" s="3"/>
      <c r="Q564" s="3"/>
      <c r="R564" s="53">
        <f t="shared" si="5"/>
        <v>0</v>
      </c>
      <c r="S564" s="3"/>
      <c r="T564" s="3"/>
      <c r="U564" s="3"/>
      <c r="V564" s="3"/>
      <c r="W564" s="3"/>
      <c r="X564" s="3"/>
      <c r="Y564" s="3"/>
      <c r="Z564" s="3"/>
      <c r="AA564" s="3"/>
      <c r="AB564" s="3"/>
    </row>
    <row r="565" spans="1:28" x14ac:dyDescent="0.2">
      <c r="A565" s="3">
        <v>11421</v>
      </c>
      <c r="B565" s="11" t="str">
        <f>VLOOKUP(A565,'QAQC ID Reference Page'!A$2:G$10999,2,FALSE)</f>
        <v>OBS1021</v>
      </c>
      <c r="C565" s="30">
        <f>VLOOKUP(A565,'QAQC ID Reference Page'!A$2:G$10999,3,FALSE)</f>
        <v>44490</v>
      </c>
      <c r="D565" s="12">
        <f>VLOOKUP(A565,'QAQC ID Reference Page'!A$2:G$10999,4,FALSE)</f>
        <v>0.50694444444444442</v>
      </c>
      <c r="E565" s="3">
        <f>VLOOKUP(A565,'QAQC ID Reference Page'!A$2:G$10999,5,FALSE)</f>
        <v>1013</v>
      </c>
      <c r="F565" s="3" t="str">
        <f>VLOOKUP(A565,'QAQC ID Reference Page'!A$2:G$10999,6,FALSE)</f>
        <v>BLB</v>
      </c>
      <c r="G565" s="3" t="str">
        <f>VLOOKUP(A565,'QAQC ID Reference Page'!A$2:G$10999,7,FALSE)</f>
        <v>S</v>
      </c>
      <c r="H565" s="3"/>
      <c r="I565" s="55">
        <v>0.1</v>
      </c>
      <c r="J565" s="3"/>
      <c r="K565" s="3"/>
      <c r="L565" s="3"/>
      <c r="M565" s="3"/>
      <c r="N565" s="53">
        <f t="shared" si="4"/>
        <v>0</v>
      </c>
      <c r="O565" s="3"/>
      <c r="P565" s="3"/>
      <c r="Q565" s="3"/>
      <c r="R565" s="53">
        <f t="shared" si="5"/>
        <v>0</v>
      </c>
      <c r="S565" s="3"/>
      <c r="T565" s="3"/>
      <c r="U565" s="3"/>
      <c r="V565" s="3"/>
      <c r="W565" s="3"/>
      <c r="X565" s="3"/>
      <c r="Y565" s="3"/>
      <c r="Z565" s="3"/>
      <c r="AA565" s="3"/>
      <c r="AB565" s="3"/>
    </row>
    <row r="566" spans="1:28" x14ac:dyDescent="0.2">
      <c r="A566" s="3">
        <v>11422</v>
      </c>
      <c r="B566" s="11" t="str">
        <f>VLOOKUP(A566,'QAQC ID Reference Page'!A$2:G$10999,2,FALSE)</f>
        <v>OBS1021</v>
      </c>
      <c r="C566" s="30">
        <f>VLOOKUP(A566,'QAQC ID Reference Page'!A$2:G$10999,3,FALSE)</f>
        <v>44490</v>
      </c>
      <c r="D566" s="12">
        <f>VLOOKUP(A566,'QAQC ID Reference Page'!A$2:G$10999,4,FALSE)</f>
        <v>0.48819444444444443</v>
      </c>
      <c r="E566" s="3">
        <f>VLOOKUP(A566,'QAQC ID Reference Page'!A$2:G$10999,5,FALSE)</f>
        <v>1030</v>
      </c>
      <c r="F566" s="3" t="str">
        <f>VLOOKUP(A566,'QAQC ID Reference Page'!A$2:G$10999,6,FALSE)</f>
        <v>WFR</v>
      </c>
      <c r="G566" s="3" t="str">
        <f>VLOOKUP(A566,'QAQC ID Reference Page'!A$2:G$10999,7,FALSE)</f>
        <v>B</v>
      </c>
      <c r="H566" s="3"/>
      <c r="I566" s="55">
        <v>0.1</v>
      </c>
      <c r="J566" s="3"/>
      <c r="K566" s="3"/>
      <c r="L566" s="3"/>
      <c r="M566" s="3"/>
      <c r="N566" s="53">
        <f t="shared" si="4"/>
        <v>0</v>
      </c>
      <c r="O566" s="3"/>
      <c r="P566" s="3"/>
      <c r="Q566" s="3"/>
      <c r="R566" s="53">
        <f t="shared" si="5"/>
        <v>0</v>
      </c>
      <c r="S566" s="3"/>
      <c r="T566" s="3"/>
      <c r="U566" s="3"/>
      <c r="V566" s="3"/>
      <c r="W566" s="3"/>
      <c r="X566" s="3"/>
      <c r="Y566" s="3"/>
      <c r="Z566" s="3"/>
      <c r="AA566" s="3"/>
      <c r="AB566" s="3"/>
    </row>
    <row r="567" spans="1:28" x14ac:dyDescent="0.2">
      <c r="A567" s="3">
        <v>11423</v>
      </c>
      <c r="B567" s="11" t="str">
        <f>VLOOKUP(A567,'QAQC ID Reference Page'!A$2:G$10999,2,FALSE)</f>
        <v>OBS1021</v>
      </c>
      <c r="C567" s="30">
        <f>VLOOKUP(A567,'QAQC ID Reference Page'!A$2:G$10999,3,FALSE)</f>
        <v>44490</v>
      </c>
      <c r="D567" s="12">
        <f>VLOOKUP(A567,'QAQC ID Reference Page'!A$2:G$10999,4,FALSE)</f>
        <v>0.39027777777777778</v>
      </c>
      <c r="E567" s="3">
        <f>VLOOKUP(A567,'QAQC ID Reference Page'!A$2:G$10999,5,FALSE)</f>
        <v>1019</v>
      </c>
      <c r="F567" s="3" t="str">
        <f>VLOOKUP(A567,'QAQC ID Reference Page'!A$2:G$10999,6,FALSE)</f>
        <v>C9</v>
      </c>
      <c r="G567" s="3" t="str">
        <f>VLOOKUP(A567,'QAQC ID Reference Page'!A$2:G$10999,7,FALSE)</f>
        <v>S</v>
      </c>
      <c r="H567" s="3"/>
      <c r="I567" s="55">
        <v>0.1</v>
      </c>
      <c r="J567" s="3"/>
      <c r="K567" s="3"/>
      <c r="L567" s="3"/>
      <c r="M567" s="3"/>
      <c r="N567" s="53">
        <f t="shared" si="4"/>
        <v>0</v>
      </c>
      <c r="O567" s="3"/>
      <c r="P567" s="3"/>
      <c r="Q567" s="3"/>
      <c r="R567" s="53">
        <f t="shared" si="5"/>
        <v>0</v>
      </c>
      <c r="S567" s="3"/>
      <c r="T567" s="3"/>
      <c r="U567" s="3"/>
      <c r="V567" s="3"/>
      <c r="W567" s="3"/>
      <c r="X567" s="3"/>
      <c r="Y567" s="3"/>
      <c r="Z567" s="3"/>
      <c r="AA567" s="3"/>
      <c r="AB567" s="3"/>
    </row>
    <row r="568" spans="1:28" x14ac:dyDescent="0.2">
      <c r="A568" s="3">
        <v>11424</v>
      </c>
      <c r="B568" s="11" t="str">
        <f>VLOOKUP(A568,'QAQC ID Reference Page'!A$2:G$10999,2,FALSE)</f>
        <v>OBS1021</v>
      </c>
      <c r="C568" s="30">
        <f>VLOOKUP(A568,'QAQC ID Reference Page'!A$2:G$10999,3,FALSE)</f>
        <v>44490</v>
      </c>
      <c r="D568" s="12">
        <f>VLOOKUP(A568,'QAQC ID Reference Page'!A$2:G$10999,4,FALSE)</f>
        <v>0.47013888888888888</v>
      </c>
      <c r="E568" s="3">
        <f>VLOOKUP(A568,'QAQC ID Reference Page'!A$2:G$10999,5,FALSE)</f>
        <v>1022</v>
      </c>
      <c r="F568" s="3" t="str">
        <f>VLOOKUP(A568,'QAQC ID Reference Page'!A$2:G$10999,6,FALSE)</f>
        <v>C4</v>
      </c>
      <c r="G568" s="3" t="str">
        <f>VLOOKUP(A568,'QAQC ID Reference Page'!A$2:G$10999,7,FALSE)</f>
        <v>S</v>
      </c>
      <c r="H568" s="3"/>
      <c r="I568" s="55">
        <v>0.1</v>
      </c>
      <c r="J568" s="3"/>
      <c r="K568" s="3"/>
      <c r="L568" s="3"/>
      <c r="M568" s="3"/>
      <c r="N568" s="53">
        <f t="shared" si="4"/>
        <v>0</v>
      </c>
      <c r="O568" s="3"/>
      <c r="P568" s="3"/>
      <c r="Q568" s="3"/>
      <c r="R568" s="53">
        <f t="shared" si="5"/>
        <v>0</v>
      </c>
      <c r="S568" s="3"/>
      <c r="T568" s="3"/>
      <c r="U568" s="3"/>
      <c r="V568" s="3"/>
      <c r="W568" s="3"/>
      <c r="X568" s="3"/>
      <c r="Y568" s="3"/>
      <c r="Z568" s="3"/>
      <c r="AA568" s="3"/>
      <c r="AB568" s="3"/>
    </row>
    <row r="569" spans="1:28" x14ac:dyDescent="0.2">
      <c r="A569" s="3">
        <v>11425</v>
      </c>
      <c r="B569" s="11" t="str">
        <f>VLOOKUP(A569,'QAQC ID Reference Page'!A$2:G$10999,2,FALSE)</f>
        <v>OBS1021</v>
      </c>
      <c r="C569" s="30">
        <f>VLOOKUP(A569,'QAQC ID Reference Page'!A$2:G$10999,3,FALSE)</f>
        <v>44490</v>
      </c>
      <c r="D569" s="12">
        <f>VLOOKUP(A569,'QAQC ID Reference Page'!A$2:G$10999,4,FALSE)</f>
        <v>0.40416666666666667</v>
      </c>
      <c r="E569" s="3">
        <f>VLOOKUP(A569,'QAQC ID Reference Page'!A$2:G$10999,5,FALSE)</f>
        <v>1034</v>
      </c>
      <c r="F569" s="3" t="str">
        <f>VLOOKUP(A569,'QAQC ID Reference Page'!A$2:G$10999,6,FALSE)</f>
        <v>C9</v>
      </c>
      <c r="G569" s="3" t="str">
        <f>VLOOKUP(A569,'QAQC ID Reference Page'!A$2:G$10999,7,FALSE)</f>
        <v>S</v>
      </c>
      <c r="H569" s="3"/>
      <c r="I569" s="55">
        <v>0.1</v>
      </c>
      <c r="J569" s="3"/>
      <c r="K569" s="3"/>
      <c r="L569" s="3"/>
      <c r="M569" s="3"/>
      <c r="N569" s="53">
        <f t="shared" si="4"/>
        <v>0</v>
      </c>
      <c r="O569" s="3"/>
      <c r="P569" s="3"/>
      <c r="Q569" s="3"/>
      <c r="R569" s="53">
        <f t="shared" si="5"/>
        <v>0</v>
      </c>
      <c r="S569" s="3"/>
      <c r="T569" s="3"/>
      <c r="U569" s="3"/>
      <c r="V569" s="3"/>
      <c r="W569" s="3"/>
      <c r="X569" s="3"/>
      <c r="Y569" s="3"/>
      <c r="Z569" s="3"/>
      <c r="AA569" s="3"/>
      <c r="AB569" s="3"/>
    </row>
    <row r="570" spans="1:28" x14ac:dyDescent="0.2">
      <c r="A570" s="3">
        <v>11426</v>
      </c>
      <c r="B570" s="11" t="str">
        <f>VLOOKUP(A570,'QAQC ID Reference Page'!A$2:G$10999,2,FALSE)</f>
        <v>OBS1021</v>
      </c>
      <c r="C570" s="30">
        <f>VLOOKUP(A570,'QAQC ID Reference Page'!A$2:G$10999,3,FALSE)</f>
        <v>44490</v>
      </c>
      <c r="D570" s="12">
        <f>VLOOKUP(A570,'QAQC ID Reference Page'!A$2:G$10999,4,FALSE)</f>
        <v>0.45763888888888887</v>
      </c>
      <c r="E570" s="3">
        <f>VLOOKUP(A570,'QAQC ID Reference Page'!A$2:G$10999,5,FALSE)</f>
        <v>1039</v>
      </c>
      <c r="F570" s="3" t="str">
        <f>VLOOKUP(A570,'QAQC ID Reference Page'!A$2:G$10999,6,FALSE)</f>
        <v>C5-1</v>
      </c>
      <c r="G570" s="3" t="str">
        <f>VLOOKUP(A570,'QAQC ID Reference Page'!A$2:G$10999,7,FALSE)</f>
        <v>B</v>
      </c>
      <c r="H570" s="3"/>
      <c r="I570" s="55">
        <v>0.1</v>
      </c>
      <c r="J570" s="3"/>
      <c r="K570" s="3"/>
      <c r="L570" s="3"/>
      <c r="M570" s="3"/>
      <c r="N570" s="53">
        <f t="shared" si="4"/>
        <v>0</v>
      </c>
      <c r="O570" s="3"/>
      <c r="P570" s="3"/>
      <c r="Q570" s="3"/>
      <c r="R570" s="53">
        <f t="shared" si="5"/>
        <v>0</v>
      </c>
      <c r="S570" s="3"/>
      <c r="T570" s="3"/>
      <c r="U570" s="3"/>
      <c r="V570" s="3"/>
      <c r="W570" s="3"/>
      <c r="X570" s="3"/>
      <c r="Y570" s="3"/>
      <c r="Z570" s="3"/>
      <c r="AA570" s="3"/>
      <c r="AB570" s="3"/>
    </row>
    <row r="571" spans="1:28" x14ac:dyDescent="0.2">
      <c r="A571" s="3">
        <v>11427</v>
      </c>
      <c r="B571" s="11" t="str">
        <f>VLOOKUP(A571,'QAQC ID Reference Page'!A$2:G$10999,2,FALSE)</f>
        <v>OBS1021</v>
      </c>
      <c r="C571" s="30">
        <f>VLOOKUP(A571,'QAQC ID Reference Page'!A$2:G$10999,3,FALSE)</f>
        <v>44490</v>
      </c>
      <c r="D571" s="12">
        <f>VLOOKUP(A571,'QAQC ID Reference Page'!A$2:G$10999,4,FALSE)</f>
        <v>0.45763888888888887</v>
      </c>
      <c r="E571" s="3">
        <f>VLOOKUP(A571,'QAQC ID Reference Page'!A$2:G$10999,5,FALSE)</f>
        <v>1005</v>
      </c>
      <c r="F571" s="3" t="str">
        <f>VLOOKUP(A571,'QAQC ID Reference Page'!A$2:G$10999,6,FALSE)</f>
        <v>C5-1</v>
      </c>
      <c r="G571" s="3" t="str">
        <f>VLOOKUP(A571,'QAQC ID Reference Page'!A$2:G$10999,7,FALSE)</f>
        <v>S</v>
      </c>
      <c r="H571" s="3"/>
      <c r="I571" s="55">
        <v>0.1</v>
      </c>
      <c r="J571" s="3"/>
      <c r="K571" s="3"/>
      <c r="L571" s="3"/>
      <c r="M571" s="3"/>
      <c r="N571" s="53">
        <f t="shared" si="4"/>
        <v>0</v>
      </c>
      <c r="O571" s="3"/>
      <c r="P571" s="3"/>
      <c r="Q571" s="3"/>
      <c r="R571" s="53">
        <f t="shared" si="5"/>
        <v>0</v>
      </c>
      <c r="S571" s="3"/>
      <c r="T571" s="3"/>
      <c r="U571" s="3"/>
      <c r="V571" s="3"/>
      <c r="W571" s="3"/>
      <c r="X571" s="3"/>
      <c r="Y571" s="3"/>
      <c r="Z571" s="3"/>
      <c r="AA571" s="3"/>
      <c r="AB571" s="3"/>
    </row>
    <row r="572" spans="1:28" x14ac:dyDescent="0.2">
      <c r="A572" s="3">
        <v>11428</v>
      </c>
      <c r="B572" s="11" t="str">
        <f>VLOOKUP(A572,'QAQC ID Reference Page'!A$2:G$10999,2,FALSE)</f>
        <v>OBS1021</v>
      </c>
      <c r="C572" s="30">
        <f>VLOOKUP(A572,'QAQC ID Reference Page'!A$2:G$10999,3,FALSE)</f>
        <v>44490</v>
      </c>
      <c r="D572" s="12">
        <f>VLOOKUP(A572,'QAQC ID Reference Page'!A$2:G$10999,4,FALSE)</f>
        <v>0.41805555555555557</v>
      </c>
      <c r="E572" s="3">
        <f>VLOOKUP(A572,'QAQC ID Reference Page'!A$2:G$10999,5,FALSE)</f>
        <v>1007</v>
      </c>
      <c r="F572" s="3" t="str">
        <f>VLOOKUP(A572,'QAQC ID Reference Page'!A$2:G$10999,6,FALSE)</f>
        <v>C7C</v>
      </c>
      <c r="G572" s="3" t="str">
        <f>VLOOKUP(A572,'QAQC ID Reference Page'!A$2:G$10999,7,FALSE)</f>
        <v>S</v>
      </c>
      <c r="H572" s="3"/>
      <c r="I572" s="55">
        <v>0.1</v>
      </c>
      <c r="J572" s="3"/>
      <c r="K572" s="3"/>
      <c r="L572" s="3"/>
      <c r="M572" s="3"/>
      <c r="N572" s="53">
        <f t="shared" si="4"/>
        <v>0</v>
      </c>
      <c r="O572" s="3"/>
      <c r="P572" s="3"/>
      <c r="Q572" s="3"/>
      <c r="R572" s="53">
        <f t="shared" si="5"/>
        <v>0</v>
      </c>
      <c r="S572" s="3"/>
      <c r="T572" s="3"/>
      <c r="U572" s="3"/>
      <c r="V572" s="3"/>
      <c r="W572" s="3"/>
      <c r="X572" s="3"/>
      <c r="Y572" s="3"/>
      <c r="Z572" s="3"/>
      <c r="AA572" s="3"/>
      <c r="AB572" s="3"/>
    </row>
    <row r="573" spans="1:28" x14ac:dyDescent="0.2">
      <c r="A573" s="3">
        <v>11429</v>
      </c>
      <c r="B573" s="11" t="str">
        <f>VLOOKUP(A573,'QAQC ID Reference Page'!A$2:G$10999,2,FALSE)</f>
        <v>OBS1021</v>
      </c>
      <c r="C573" s="30">
        <f>VLOOKUP(A573,'QAQC ID Reference Page'!A$2:G$10999,3,FALSE)</f>
        <v>44490</v>
      </c>
      <c r="D573" s="12">
        <f>VLOOKUP(A573,'QAQC ID Reference Page'!A$2:G$10999,4,FALSE)</f>
        <v>0.41805555555555557</v>
      </c>
      <c r="E573" s="3">
        <f>VLOOKUP(A573,'QAQC ID Reference Page'!A$2:G$10999,5,FALSE)</f>
        <v>1026</v>
      </c>
      <c r="F573" s="3" t="str">
        <f>VLOOKUP(A573,'QAQC ID Reference Page'!A$2:G$10999,6,FALSE)</f>
        <v>C7C</v>
      </c>
      <c r="G573" s="3" t="str">
        <f>VLOOKUP(A573,'QAQC ID Reference Page'!A$2:G$10999,7,FALSE)</f>
        <v>B</v>
      </c>
      <c r="H573" s="3"/>
      <c r="I573" s="55">
        <v>0.1</v>
      </c>
      <c r="J573" s="3"/>
      <c r="K573" s="3"/>
      <c r="L573" s="3"/>
      <c r="M573" s="3"/>
      <c r="N573" s="53">
        <f t="shared" si="4"/>
        <v>0</v>
      </c>
      <c r="O573" s="3"/>
      <c r="P573" s="3"/>
      <c r="Q573" s="3"/>
      <c r="R573" s="53">
        <f t="shared" si="5"/>
        <v>0</v>
      </c>
      <c r="S573" s="3"/>
      <c r="T573" s="3"/>
      <c r="U573" s="3"/>
      <c r="V573" s="3"/>
      <c r="W573" s="3"/>
      <c r="X573" s="3"/>
      <c r="Y573" s="3"/>
      <c r="Z573" s="3"/>
      <c r="AA573" s="3"/>
      <c r="AB573" s="3"/>
    </row>
    <row r="574" spans="1:28" x14ac:dyDescent="0.2">
      <c r="A574" s="3">
        <v>11430</v>
      </c>
      <c r="B574" s="11" t="str">
        <f>VLOOKUP(A574,'QAQC ID Reference Page'!A$2:G$10999,2,FALSE)</f>
        <v>OBS1021</v>
      </c>
      <c r="C574" s="30">
        <f>VLOOKUP(A574,'QAQC ID Reference Page'!A$2:G$10999,3,FALSE)</f>
        <v>44490</v>
      </c>
      <c r="D574" s="12">
        <f>VLOOKUP(A574,'QAQC ID Reference Page'!A$2:G$10999,4,FALSE)</f>
        <v>0.36319444444444443</v>
      </c>
      <c r="E574" s="3">
        <f>VLOOKUP(A574,'QAQC ID Reference Page'!A$2:G$10999,5,FALSE)</f>
        <v>1032</v>
      </c>
      <c r="F574" s="3" t="str">
        <f>VLOOKUP(A574,'QAQC ID Reference Page'!A$2:G$10999,6,FALSE)</f>
        <v>WB</v>
      </c>
      <c r="G574" s="3" t="str">
        <f>VLOOKUP(A574,'QAQC ID Reference Page'!A$2:G$10999,7,FALSE)</f>
        <v>S</v>
      </c>
      <c r="H574" s="3"/>
      <c r="I574" s="55">
        <v>0.1</v>
      </c>
      <c r="J574" s="3"/>
      <c r="K574" s="3"/>
      <c r="L574" s="3"/>
      <c r="M574" s="3"/>
      <c r="N574" s="53">
        <f t="shared" si="4"/>
        <v>0</v>
      </c>
      <c r="O574" s="3"/>
      <c r="P574" s="3"/>
      <c r="Q574" s="3"/>
      <c r="R574" s="53">
        <f t="shared" si="5"/>
        <v>0</v>
      </c>
      <c r="S574" s="3"/>
      <c r="T574" s="3"/>
      <c r="U574" s="3"/>
      <c r="V574" s="3"/>
      <c r="W574" s="3"/>
      <c r="X574" s="3"/>
      <c r="Y574" s="3"/>
      <c r="Z574" s="3"/>
      <c r="AA574" s="3"/>
      <c r="AB574" s="3"/>
    </row>
    <row r="575" spans="1:28" x14ac:dyDescent="0.2">
      <c r="A575" s="3">
        <v>11431</v>
      </c>
      <c r="B575" s="11" t="str">
        <f>VLOOKUP(A575,'QAQC ID Reference Page'!A$2:G$10999,2,FALSE)</f>
        <v>OBS1021</v>
      </c>
      <c r="C575" s="30">
        <f>VLOOKUP(A575,'QAQC ID Reference Page'!A$2:G$10999,3,FALSE)</f>
        <v>44490</v>
      </c>
      <c r="D575" s="12">
        <f>VLOOKUP(A575,'QAQC ID Reference Page'!A$2:G$10999,4,FALSE)</f>
        <v>0.40416666666666667</v>
      </c>
      <c r="E575" s="3">
        <f>VLOOKUP(A575,'QAQC ID Reference Page'!A$2:G$10999,5,FALSE)</f>
        <v>1041</v>
      </c>
      <c r="F575" s="3" t="str">
        <f>VLOOKUP(A575,'QAQC ID Reference Page'!A$2:G$10999,6,FALSE)</f>
        <v>C9</v>
      </c>
      <c r="G575" s="3" t="str">
        <f>VLOOKUP(A575,'QAQC ID Reference Page'!A$2:G$10999,7,FALSE)</f>
        <v>B</v>
      </c>
      <c r="H575" s="3"/>
      <c r="I575" s="55">
        <v>0.1</v>
      </c>
      <c r="J575" s="3"/>
      <c r="K575" s="3"/>
      <c r="L575" s="3"/>
      <c r="M575" s="3"/>
      <c r="N575" s="53">
        <f t="shared" si="4"/>
        <v>0</v>
      </c>
      <c r="O575" s="3"/>
      <c r="P575" s="3"/>
      <c r="Q575" s="3"/>
      <c r="R575" s="53">
        <f t="shared" si="5"/>
        <v>0</v>
      </c>
      <c r="S575" s="3"/>
      <c r="T575" s="3"/>
      <c r="U575" s="3"/>
      <c r="V575" s="3"/>
      <c r="W575" s="3"/>
      <c r="X575" s="3"/>
      <c r="Y575" s="3"/>
      <c r="Z575" s="3"/>
      <c r="AA575" s="3"/>
      <c r="AB575" s="3"/>
    </row>
    <row r="576" spans="1:28" x14ac:dyDescent="0.2">
      <c r="A576" s="3">
        <v>11432</v>
      </c>
      <c r="B576" s="11" t="str">
        <f>VLOOKUP(A576,'QAQC ID Reference Page'!A$2:G$10999,2,FALSE)</f>
        <v>OBS1021</v>
      </c>
      <c r="C576" s="30">
        <f>VLOOKUP(A576,'QAQC ID Reference Page'!A$2:G$10999,3,FALSE)</f>
        <v>44490</v>
      </c>
      <c r="D576" s="12">
        <f>VLOOKUP(A576,'QAQC ID Reference Page'!A$2:G$10999,4,FALSE)</f>
        <v>0.29722222222222222</v>
      </c>
      <c r="E576" s="3">
        <f>VLOOKUP(A576,'QAQC ID Reference Page'!A$2:G$10999,5,FALSE)</f>
        <v>1024</v>
      </c>
      <c r="F576" s="3" t="str">
        <f>VLOOKUP(A576,'QAQC ID Reference Page'!A$2:G$10999,6,FALSE)</f>
        <v>B7C</v>
      </c>
      <c r="G576" s="3" t="str">
        <f>VLOOKUP(A576,'QAQC ID Reference Page'!A$2:G$10999,7,FALSE)</f>
        <v>B</v>
      </c>
      <c r="H576" s="3"/>
      <c r="I576" s="55">
        <v>0.1</v>
      </c>
      <c r="J576" s="3"/>
      <c r="K576" s="3"/>
      <c r="L576" s="3"/>
      <c r="M576" s="3"/>
      <c r="N576" s="53">
        <f t="shared" si="4"/>
        <v>0</v>
      </c>
      <c r="O576" s="3"/>
      <c r="P576" s="3"/>
      <c r="Q576" s="3"/>
      <c r="R576" s="53">
        <f t="shared" si="5"/>
        <v>0</v>
      </c>
      <c r="S576" s="3"/>
      <c r="T576" s="3"/>
      <c r="U576" s="3"/>
      <c r="V576" s="3"/>
      <c r="W576" s="3"/>
      <c r="X576" s="3"/>
      <c r="Y576" s="3"/>
      <c r="Z576" s="3"/>
      <c r="AA576" s="3"/>
      <c r="AB576" s="3"/>
    </row>
    <row r="577" spans="1:28" x14ac:dyDescent="0.2">
      <c r="A577" s="3">
        <v>11433</v>
      </c>
      <c r="B577" s="11" t="str">
        <f>VLOOKUP(A577,'QAQC ID Reference Page'!A$2:G$10999,2,FALSE)</f>
        <v>OBS1021</v>
      </c>
      <c r="C577" s="30">
        <f>VLOOKUP(A577,'QAQC ID Reference Page'!A$2:G$10999,3,FALSE)</f>
        <v>44490</v>
      </c>
      <c r="D577" s="12">
        <f>VLOOKUP(A577,'QAQC ID Reference Page'!A$2:G$10999,4,FALSE)</f>
        <v>0.47013888888888888</v>
      </c>
      <c r="E577" s="3">
        <f>VLOOKUP(A577,'QAQC ID Reference Page'!A$2:G$10999,5,FALSE)</f>
        <v>1033</v>
      </c>
      <c r="F577" s="3" t="str">
        <f>VLOOKUP(A577,'QAQC ID Reference Page'!A$2:G$10999,6,FALSE)</f>
        <v>C4</v>
      </c>
      <c r="G577" s="3" t="str">
        <f>VLOOKUP(A577,'QAQC ID Reference Page'!A$2:G$10999,7,FALSE)</f>
        <v>B</v>
      </c>
      <c r="H577" s="3"/>
      <c r="I577" s="55">
        <v>0.1</v>
      </c>
      <c r="J577" s="3"/>
      <c r="K577" s="3"/>
      <c r="L577" s="3"/>
      <c r="M577" s="3"/>
      <c r="N577" s="53">
        <f t="shared" si="4"/>
        <v>0</v>
      </c>
      <c r="O577" s="3"/>
      <c r="P577" s="3"/>
      <c r="Q577" s="3"/>
      <c r="R577" s="53">
        <f t="shared" si="5"/>
        <v>0</v>
      </c>
      <c r="S577" s="3"/>
      <c r="T577" s="3"/>
      <c r="U577" s="3"/>
      <c r="V577" s="3"/>
      <c r="W577" s="3"/>
      <c r="X577" s="3"/>
      <c r="Y577" s="3"/>
      <c r="Z577" s="3"/>
      <c r="AA577" s="3"/>
      <c r="AB577" s="3"/>
    </row>
    <row r="578" spans="1:28" x14ac:dyDescent="0.2">
      <c r="A578" s="3">
        <v>11434</v>
      </c>
      <c r="B578" s="11" t="str">
        <f>VLOOKUP(A578,'QAQC ID Reference Page'!A$2:G$10999,2,FALSE)</f>
        <v>OBS1021</v>
      </c>
      <c r="C578" s="30">
        <f>VLOOKUP(A578,'QAQC ID Reference Page'!A$2:G$10999,3,FALSE)</f>
        <v>44490</v>
      </c>
      <c r="D578" s="12">
        <f>VLOOKUP(A578,'QAQC ID Reference Page'!A$2:G$10999,4,FALSE)</f>
        <v>0.29722222222222222</v>
      </c>
      <c r="E578" s="3">
        <f>VLOOKUP(A578,'QAQC ID Reference Page'!A$2:G$10999,5,FALSE)</f>
        <v>1011</v>
      </c>
      <c r="F578" s="3" t="str">
        <f>VLOOKUP(A578,'QAQC ID Reference Page'!A$2:G$10999,6,FALSE)</f>
        <v>B7C</v>
      </c>
      <c r="G578" s="3" t="str">
        <f>VLOOKUP(A578,'QAQC ID Reference Page'!A$2:G$10999,7,FALSE)</f>
        <v>S</v>
      </c>
      <c r="H578" s="3"/>
      <c r="I578" s="55">
        <v>0.1</v>
      </c>
      <c r="J578" s="3"/>
      <c r="K578" s="3"/>
      <c r="L578" s="3"/>
      <c r="M578" s="3"/>
      <c r="N578" s="53">
        <f t="shared" si="4"/>
        <v>0</v>
      </c>
      <c r="O578" s="3"/>
      <c r="P578" s="3"/>
      <c r="Q578" s="3"/>
      <c r="R578" s="53">
        <f t="shared" si="5"/>
        <v>0</v>
      </c>
      <c r="S578" s="3"/>
      <c r="T578" s="3"/>
      <c r="U578" s="3"/>
      <c r="V578" s="3"/>
      <c r="W578" s="3"/>
      <c r="X578" s="3"/>
      <c r="Y578" s="3"/>
      <c r="Z578" s="3"/>
      <c r="AA578" s="3"/>
      <c r="AB578" s="3"/>
    </row>
    <row r="579" spans="1:28" x14ac:dyDescent="0.2">
      <c r="A579" s="3">
        <v>11435</v>
      </c>
      <c r="B579" s="11" t="str">
        <f>VLOOKUP(A579,'QAQC ID Reference Page'!A$2:G$10999,2,FALSE)</f>
        <v>OBS1021</v>
      </c>
      <c r="C579" s="30">
        <f>VLOOKUP(A579,'QAQC ID Reference Page'!A$2:G$10999,3,FALSE)</f>
        <v>44490</v>
      </c>
      <c r="D579" s="12">
        <f>VLOOKUP(A579,'QAQC ID Reference Page'!A$2:G$10999,4,FALSE)</f>
        <v>0.34027777777777779</v>
      </c>
      <c r="E579" s="3">
        <f>VLOOKUP(A579,'QAQC ID Reference Page'!A$2:G$10999,5,FALSE)</f>
        <v>1004</v>
      </c>
      <c r="F579" s="3" t="str">
        <f>VLOOKUP(A579,'QAQC ID Reference Page'!A$2:G$10999,6,FALSE)</f>
        <v>BSR</v>
      </c>
      <c r="G579" s="3" t="str">
        <f>VLOOKUP(A579,'QAQC ID Reference Page'!A$2:G$10999,7,FALSE)</f>
        <v>S</v>
      </c>
      <c r="H579" s="3"/>
      <c r="I579" s="55">
        <v>0.1</v>
      </c>
      <c r="J579" s="3"/>
      <c r="K579" s="3"/>
      <c r="L579" s="3"/>
      <c r="M579" s="3"/>
      <c r="N579" s="53">
        <f t="shared" si="4"/>
        <v>0</v>
      </c>
      <c r="O579" s="3"/>
      <c r="P579" s="3"/>
      <c r="Q579" s="3"/>
      <c r="R579" s="53">
        <f t="shared" si="5"/>
        <v>0</v>
      </c>
      <c r="S579" s="3"/>
      <c r="T579" s="3"/>
      <c r="U579" s="3"/>
      <c r="V579" s="3"/>
      <c r="W579" s="3"/>
      <c r="X579" s="3"/>
      <c r="Y579" s="3"/>
      <c r="Z579" s="3"/>
      <c r="AA579" s="3"/>
      <c r="AB579" s="3"/>
    </row>
    <row r="580" spans="1:28" x14ac:dyDescent="0.2">
      <c r="A580" s="3">
        <v>11436</v>
      </c>
      <c r="B580" s="11" t="str">
        <f>VLOOKUP(A580,'QAQC ID Reference Page'!A$2:G$10999,2,FALSE)</f>
        <v>OBS1021</v>
      </c>
      <c r="C580" s="30">
        <f>VLOOKUP(A580,'QAQC ID Reference Page'!A$2:G$10999,3,FALSE)</f>
        <v>44490</v>
      </c>
      <c r="D580" s="12">
        <f>VLOOKUP(A580,'QAQC ID Reference Page'!A$2:G$10999,4,FALSE)</f>
        <v>0.3263888888888889</v>
      </c>
      <c r="E580" s="3">
        <f>VLOOKUP(A580,'QAQC ID Reference Page'!A$2:G$10999,5,FALSE)</f>
        <v>1027</v>
      </c>
      <c r="F580" s="3" t="str">
        <f>VLOOKUP(A580,'QAQC ID Reference Page'!A$2:G$10999,6,FALSE)</f>
        <v>B11</v>
      </c>
      <c r="G580" s="3" t="str">
        <f>VLOOKUP(A580,'QAQC ID Reference Page'!A$2:G$10999,7,FALSE)</f>
        <v>S</v>
      </c>
      <c r="H580" s="3"/>
      <c r="I580" s="55">
        <v>0.1</v>
      </c>
      <c r="J580" s="3"/>
      <c r="K580" s="3"/>
      <c r="L580" s="3"/>
      <c r="M580" s="3"/>
      <c r="N580" s="53">
        <f t="shared" si="4"/>
        <v>0</v>
      </c>
      <c r="O580" s="3"/>
      <c r="P580" s="3"/>
      <c r="Q580" s="3"/>
      <c r="R580" s="53">
        <f t="shared" si="5"/>
        <v>0</v>
      </c>
      <c r="S580" s="3"/>
      <c r="T580" s="3"/>
      <c r="U580" s="3"/>
      <c r="V580" s="3"/>
      <c r="W580" s="3"/>
      <c r="X580" s="3"/>
      <c r="Y580" s="3"/>
      <c r="Z580" s="3"/>
      <c r="AA580" s="3"/>
      <c r="AB580" s="3"/>
    </row>
    <row r="581" spans="1:28" x14ac:dyDescent="0.2">
      <c r="A581" s="3">
        <v>11501</v>
      </c>
      <c r="B581" s="11" t="str">
        <f>VLOOKUP(A581,'QAQC ID Reference Page'!A$2:G$10999,2,FALSE)</f>
        <v>OBS1121</v>
      </c>
      <c r="C581" s="30">
        <f>VLOOKUP(A581,'QAQC ID Reference Page'!A$2:G$10999,3,FALSE)</f>
        <v>44516</v>
      </c>
      <c r="D581" s="12">
        <f>VLOOKUP(A581,'QAQC ID Reference Page'!A$2:G$10999,4,FALSE)</f>
        <v>0.51736111111111116</v>
      </c>
      <c r="E581" s="3">
        <f>VLOOKUP(A581,'QAQC ID Reference Page'!A$2:G$10999,5,FALSE)</f>
        <v>1016</v>
      </c>
      <c r="F581" s="3" t="str">
        <f>VLOOKUP(A581,'QAQC ID Reference Page'!A$2:G$10999,6,FALSE)</f>
        <v>E9</v>
      </c>
      <c r="G581" s="3" t="str">
        <f>VLOOKUP(A581,'QAQC ID Reference Page'!A$2:G$10999,7,FALSE)</f>
        <v>S</v>
      </c>
      <c r="H581" s="3"/>
      <c r="I581" s="55">
        <v>0.1</v>
      </c>
      <c r="J581" s="3"/>
      <c r="K581" s="3"/>
      <c r="L581" s="3"/>
      <c r="M581" s="3"/>
      <c r="N581" s="53">
        <f t="shared" si="4"/>
        <v>0</v>
      </c>
      <c r="O581" s="3"/>
      <c r="P581" s="3"/>
      <c r="Q581" s="3"/>
      <c r="R581" s="53">
        <f t="shared" si="5"/>
        <v>0</v>
      </c>
      <c r="S581" s="3"/>
      <c r="T581" s="3"/>
      <c r="U581" s="3"/>
      <c r="V581" s="3"/>
      <c r="W581" s="3"/>
      <c r="X581" s="3"/>
      <c r="Y581" s="3"/>
      <c r="Z581" s="3"/>
      <c r="AA581" s="3"/>
      <c r="AB581" s="3"/>
    </row>
    <row r="582" spans="1:28" x14ac:dyDescent="0.2">
      <c r="A582" s="3">
        <v>11502</v>
      </c>
      <c r="B582" s="11" t="str">
        <f>VLOOKUP(A582,'QAQC ID Reference Page'!A$2:G$10999,2,FALSE)</f>
        <v>OBS1121</v>
      </c>
      <c r="C582" s="30">
        <f>VLOOKUP(A582,'QAQC ID Reference Page'!A$2:G$10999,3,FALSE)</f>
        <v>44516</v>
      </c>
      <c r="D582" s="12">
        <f>VLOOKUP(A582,'QAQC ID Reference Page'!A$2:G$10999,4,FALSE)</f>
        <v>0.52708333333333335</v>
      </c>
      <c r="E582" s="3">
        <f>VLOOKUP(A582,'QAQC ID Reference Page'!A$2:G$10999,5,FALSE)</f>
        <v>1015</v>
      </c>
      <c r="F582" s="3" t="str">
        <f>VLOOKUP(A582,'QAQC ID Reference Page'!A$2:G$10999,6,FALSE)</f>
        <v>E7C</v>
      </c>
      <c r="G582" s="3" t="str">
        <f>VLOOKUP(A582,'QAQC ID Reference Page'!A$2:G$10999,7,FALSE)</f>
        <v>B</v>
      </c>
      <c r="H582" s="3"/>
      <c r="I582" s="55">
        <v>0.1</v>
      </c>
      <c r="J582" s="3"/>
      <c r="K582" s="3"/>
      <c r="L582" s="3"/>
      <c r="M582" s="3"/>
      <c r="N582" s="53">
        <f t="shared" si="4"/>
        <v>0</v>
      </c>
      <c r="O582" s="3"/>
      <c r="P582" s="3"/>
      <c r="Q582" s="3"/>
      <c r="R582" s="53">
        <f t="shared" si="5"/>
        <v>0</v>
      </c>
      <c r="S582" s="3"/>
      <c r="T582" s="3"/>
      <c r="U582" s="3"/>
      <c r="V582" s="3"/>
      <c r="W582" s="3"/>
      <c r="X582" s="3"/>
      <c r="Y582" s="3"/>
      <c r="Z582" s="3"/>
      <c r="AA582" s="3"/>
      <c r="AB582" s="3"/>
    </row>
    <row r="583" spans="1:28" x14ac:dyDescent="0.2">
      <c r="A583" s="3">
        <v>11503</v>
      </c>
      <c r="B583" s="11" t="str">
        <f>VLOOKUP(A583,'QAQC ID Reference Page'!A$2:G$10999,2,FALSE)</f>
        <v>OBS1121</v>
      </c>
      <c r="C583" s="30">
        <f>VLOOKUP(A583,'QAQC ID Reference Page'!A$2:G$10999,3,FALSE)</f>
        <v>44516</v>
      </c>
      <c r="D583" s="12">
        <f>VLOOKUP(A583,'QAQC ID Reference Page'!A$2:G$10999,4,FALSE)</f>
        <v>0.41666666666666669</v>
      </c>
      <c r="E583" s="3">
        <f>VLOOKUP(A583,'QAQC ID Reference Page'!A$2:G$10999,5,FALSE)</f>
        <v>1011</v>
      </c>
      <c r="F583" s="3" t="str">
        <f>VLOOKUP(A583,'QAQC ID Reference Page'!A$2:G$10999,6,FALSE)</f>
        <v>I7C</v>
      </c>
      <c r="G583" s="3" t="str">
        <f>VLOOKUP(A583,'QAQC ID Reference Page'!A$2:G$10999,7,FALSE)</f>
        <v>B</v>
      </c>
      <c r="H583" s="3"/>
      <c r="I583" s="55">
        <v>0.1</v>
      </c>
      <c r="J583" s="3"/>
      <c r="K583" s="3"/>
      <c r="L583" s="3"/>
      <c r="M583" s="3"/>
      <c r="N583" s="53">
        <f t="shared" si="4"/>
        <v>0</v>
      </c>
      <c r="O583" s="3"/>
      <c r="P583" s="3"/>
      <c r="Q583" s="3"/>
      <c r="R583" s="53">
        <f t="shared" si="5"/>
        <v>0</v>
      </c>
      <c r="S583" s="3"/>
      <c r="T583" s="3"/>
      <c r="U583" s="3"/>
      <c r="V583" s="3"/>
      <c r="W583" s="3"/>
      <c r="X583" s="3"/>
      <c r="Y583" s="3"/>
      <c r="Z583" s="3"/>
      <c r="AA583" s="3"/>
      <c r="AB583" s="3"/>
    </row>
    <row r="584" spans="1:28" x14ac:dyDescent="0.2">
      <c r="A584" s="3">
        <v>11505</v>
      </c>
      <c r="B584" s="11" t="str">
        <f>VLOOKUP(A584,'QAQC ID Reference Page'!A$2:G$10999,2,FALSE)</f>
        <v>OBS1121</v>
      </c>
      <c r="C584" s="30">
        <f>VLOOKUP(A584,'QAQC ID Reference Page'!A$2:G$10999,3,FALSE)</f>
        <v>44516</v>
      </c>
      <c r="D584" s="12">
        <f>VLOOKUP(A584,'QAQC ID Reference Page'!A$2:G$10999,4,FALSE)</f>
        <v>0.47291666666666665</v>
      </c>
      <c r="E584" s="3">
        <f>VLOOKUP(A584,'QAQC ID Reference Page'!A$2:G$10999,5,FALSE)</f>
        <v>1001</v>
      </c>
      <c r="F584" s="3" t="str">
        <f>VLOOKUP(A584,'QAQC ID Reference Page'!A$2:G$10999,6,FALSE)</f>
        <v>G7C</v>
      </c>
      <c r="G584" s="3" t="str">
        <f>VLOOKUP(A584,'QAQC ID Reference Page'!A$2:G$10999,7,FALSE)</f>
        <v>S</v>
      </c>
      <c r="H584" s="3"/>
      <c r="I584" s="55">
        <v>0.1</v>
      </c>
      <c r="J584" s="3"/>
      <c r="K584" s="3"/>
      <c r="L584" s="3"/>
      <c r="M584" s="3"/>
      <c r="N584" s="53">
        <f t="shared" si="4"/>
        <v>0</v>
      </c>
      <c r="O584" s="3"/>
      <c r="P584" s="3"/>
      <c r="Q584" s="3"/>
      <c r="R584" s="53">
        <f t="shared" si="5"/>
        <v>0</v>
      </c>
      <c r="S584" s="3"/>
      <c r="T584" s="3"/>
      <c r="U584" s="3"/>
      <c r="V584" s="3"/>
      <c r="W584" s="3"/>
      <c r="X584" s="3"/>
      <c r="Y584" s="3"/>
      <c r="Z584" s="3"/>
      <c r="AA584" s="3"/>
      <c r="AB584" s="3"/>
    </row>
    <row r="585" spans="1:28" x14ac:dyDescent="0.2">
      <c r="A585" s="3">
        <v>11506</v>
      </c>
      <c r="B585" s="11" t="str">
        <f>VLOOKUP(A585,'QAQC ID Reference Page'!A$2:G$10999,2,FALSE)</f>
        <v>OBS1121</v>
      </c>
      <c r="C585" s="30">
        <f>VLOOKUP(A585,'QAQC ID Reference Page'!A$2:G$10999,3,FALSE)</f>
        <v>44516</v>
      </c>
      <c r="D585" s="12">
        <f>VLOOKUP(A585,'QAQC ID Reference Page'!A$2:G$10999,4,FALSE)</f>
        <v>0.54305555555555551</v>
      </c>
      <c r="E585" s="3">
        <f>VLOOKUP(A585,'QAQC ID Reference Page'!A$2:G$10999,5,FALSE)</f>
        <v>1032</v>
      </c>
      <c r="F585" s="3" t="str">
        <f>VLOOKUP(A585,'QAQC ID Reference Page'!A$2:G$10999,6,FALSE)</f>
        <v>E6</v>
      </c>
      <c r="G585" s="3" t="str">
        <f>VLOOKUP(A585,'QAQC ID Reference Page'!A$2:G$10999,7,FALSE)</f>
        <v>S</v>
      </c>
      <c r="H585" s="3"/>
      <c r="I585" s="55">
        <v>0.1</v>
      </c>
      <c r="J585" s="3"/>
      <c r="K585" s="3"/>
      <c r="L585" s="3"/>
      <c r="M585" s="3"/>
      <c r="N585" s="53">
        <f t="shared" si="4"/>
        <v>0</v>
      </c>
      <c r="O585" s="3"/>
      <c r="P585" s="3"/>
      <c r="Q585" s="3"/>
      <c r="R585" s="53">
        <f t="shared" si="5"/>
        <v>0</v>
      </c>
      <c r="S585" s="3"/>
      <c r="T585" s="3"/>
      <c r="U585" s="3"/>
      <c r="V585" s="3"/>
      <c r="W585" s="3"/>
      <c r="X585" s="3"/>
      <c r="Y585" s="3"/>
      <c r="Z585" s="3"/>
      <c r="AA585" s="3"/>
      <c r="AB585" s="3"/>
    </row>
    <row r="586" spans="1:28" x14ac:dyDescent="0.2">
      <c r="A586" s="3">
        <v>11507</v>
      </c>
      <c r="B586" s="11" t="str">
        <f>VLOOKUP(A586,'QAQC ID Reference Page'!A$2:G$10999,2,FALSE)</f>
        <v>OBS1121</v>
      </c>
      <c r="C586" s="30">
        <f>VLOOKUP(A586,'QAQC ID Reference Page'!A$2:G$10999,3,FALSE)</f>
        <v>44516</v>
      </c>
      <c r="D586" s="12">
        <f>VLOOKUP(A586,'QAQC ID Reference Page'!A$2:G$10999,4,FALSE)</f>
        <v>0.47291666666666665</v>
      </c>
      <c r="E586" s="3">
        <f>VLOOKUP(A586,'QAQC ID Reference Page'!A$2:G$10999,5,FALSE)</f>
        <v>1034</v>
      </c>
      <c r="F586" s="3" t="str">
        <f>VLOOKUP(A586,'QAQC ID Reference Page'!A$2:G$10999,6,FALSE)</f>
        <v>G7C</v>
      </c>
      <c r="G586" s="3" t="str">
        <f>VLOOKUP(A586,'QAQC ID Reference Page'!A$2:G$10999,7,FALSE)</f>
        <v>B</v>
      </c>
      <c r="H586" s="3"/>
      <c r="I586" s="55">
        <v>0.1</v>
      </c>
      <c r="J586" s="3"/>
      <c r="K586" s="3"/>
      <c r="L586" s="3"/>
      <c r="M586" s="3"/>
      <c r="N586" s="53">
        <f t="shared" si="4"/>
        <v>0</v>
      </c>
      <c r="O586" s="3"/>
      <c r="P586" s="3"/>
      <c r="Q586" s="3"/>
      <c r="R586" s="53">
        <f t="shared" si="5"/>
        <v>0</v>
      </c>
      <c r="S586" s="3"/>
      <c r="T586" s="3"/>
      <c r="U586" s="3"/>
      <c r="V586" s="3"/>
      <c r="W586" s="3"/>
      <c r="X586" s="3"/>
      <c r="Y586" s="3"/>
      <c r="Z586" s="3"/>
      <c r="AA586" s="3"/>
      <c r="AB586" s="3"/>
    </row>
    <row r="587" spans="1:28" x14ac:dyDescent="0.2">
      <c r="A587" s="3">
        <v>11508</v>
      </c>
      <c r="B587" s="11" t="str">
        <f>VLOOKUP(A587,'QAQC ID Reference Page'!A$2:G$10999,2,FALSE)</f>
        <v>OBS1121</v>
      </c>
      <c r="C587" s="30">
        <f>VLOOKUP(A587,'QAQC ID Reference Page'!A$2:G$10999,3,FALSE)</f>
        <v>44516</v>
      </c>
      <c r="D587" s="12">
        <f>VLOOKUP(A587,'QAQC ID Reference Page'!A$2:G$10999,4,FALSE)</f>
        <v>0.37916666666666665</v>
      </c>
      <c r="E587" s="3">
        <f>VLOOKUP(A587,'QAQC ID Reference Page'!A$2:G$10999,5,FALSE)</f>
        <v>1017</v>
      </c>
      <c r="F587" s="3" t="str">
        <f>VLOOKUP(A587,'QAQC ID Reference Page'!A$2:G$10999,6,FALSE)</f>
        <v>AR</v>
      </c>
      <c r="G587" s="3" t="str">
        <f>VLOOKUP(A587,'QAQC ID Reference Page'!A$2:G$10999,7,FALSE)</f>
        <v>S</v>
      </c>
      <c r="H587" s="3"/>
      <c r="I587" s="55">
        <v>0.1</v>
      </c>
      <c r="J587" s="3"/>
      <c r="K587" s="3"/>
      <c r="L587" s="3"/>
      <c r="M587" s="3"/>
      <c r="N587" s="53">
        <f t="shared" si="4"/>
        <v>0</v>
      </c>
      <c r="O587" s="3"/>
      <c r="P587" s="3"/>
      <c r="Q587" s="3"/>
      <c r="R587" s="53">
        <f t="shared" si="5"/>
        <v>0</v>
      </c>
      <c r="S587" s="3"/>
      <c r="T587" s="3"/>
      <c r="U587" s="3"/>
      <c r="V587" s="3"/>
      <c r="W587" s="3"/>
      <c r="X587" s="3"/>
      <c r="Y587" s="3"/>
      <c r="Z587" s="3"/>
      <c r="AA587" s="3"/>
      <c r="AB587" s="3"/>
    </row>
    <row r="588" spans="1:28" x14ac:dyDescent="0.2">
      <c r="A588" s="3">
        <v>11509</v>
      </c>
      <c r="B588" s="11" t="str">
        <f>VLOOKUP(A588,'QAQC ID Reference Page'!A$2:G$10999,2,FALSE)</f>
        <v>OBS1121</v>
      </c>
      <c r="C588" s="30">
        <f>VLOOKUP(A588,'QAQC ID Reference Page'!A$2:G$10999,3,FALSE)</f>
        <v>44516</v>
      </c>
      <c r="D588" s="12">
        <f>VLOOKUP(A588,'QAQC ID Reference Page'!A$2:G$10999,4,FALSE)</f>
        <v>0.3527777777777778</v>
      </c>
      <c r="E588" s="3">
        <f>VLOOKUP(A588,'QAQC ID Reference Page'!A$2:G$10999,5,FALSE)</f>
        <v>1041</v>
      </c>
      <c r="F588" s="3" t="str">
        <f>VLOOKUP(A588,'QAQC ID Reference Page'!A$2:G$10999,6,FALSE)</f>
        <v>TR</v>
      </c>
      <c r="G588" s="3" t="str">
        <f>VLOOKUP(A588,'QAQC ID Reference Page'!A$2:G$10999,7,FALSE)</f>
        <v>B</v>
      </c>
      <c r="H588" s="3"/>
      <c r="I588" s="55">
        <v>0.1</v>
      </c>
      <c r="J588" s="3"/>
      <c r="K588" s="3"/>
      <c r="L588" s="3"/>
      <c r="M588" s="3"/>
      <c r="N588" s="53">
        <f t="shared" si="4"/>
        <v>0</v>
      </c>
      <c r="O588" s="3"/>
      <c r="P588" s="3"/>
      <c r="Q588" s="3"/>
      <c r="R588" s="53">
        <f t="shared" si="5"/>
        <v>0</v>
      </c>
      <c r="S588" s="3"/>
      <c r="T588" s="3"/>
      <c r="U588" s="3"/>
      <c r="V588" s="3"/>
      <c r="W588" s="3"/>
      <c r="X588" s="3"/>
      <c r="Y588" s="3"/>
      <c r="Z588" s="3"/>
      <c r="AA588" s="3"/>
      <c r="AB588" s="3"/>
    </row>
    <row r="589" spans="1:28" x14ac:dyDescent="0.2">
      <c r="A589" s="3">
        <v>11510</v>
      </c>
      <c r="B589" s="11" t="str">
        <f>VLOOKUP(A589,'QAQC ID Reference Page'!A$2:G$10999,2,FALSE)</f>
        <v>OBS1121</v>
      </c>
      <c r="C589" s="30">
        <f>VLOOKUP(A589,'QAQC ID Reference Page'!A$2:G$10999,3,FALSE)</f>
        <v>44516</v>
      </c>
      <c r="D589" s="12">
        <f>VLOOKUP(A589,'QAQC ID Reference Page'!A$2:G$10999,4,FALSE)</f>
        <v>0.36805555555555558</v>
      </c>
      <c r="E589" s="3">
        <f>VLOOKUP(A589,'QAQC ID Reference Page'!A$2:G$10999,5,FALSE)</f>
        <v>1003</v>
      </c>
      <c r="F589" s="3" t="str">
        <f>VLOOKUP(A589,'QAQC ID Reference Page'!A$2:G$10999,6,FALSE)</f>
        <v>TR-UP</v>
      </c>
      <c r="G589" s="3" t="str">
        <f>VLOOKUP(A589,'QAQC ID Reference Page'!A$2:G$10999,7,FALSE)</f>
        <v>S</v>
      </c>
      <c r="H589" s="3"/>
      <c r="I589" s="55">
        <v>0.1</v>
      </c>
      <c r="J589" s="3"/>
      <c r="K589" s="3"/>
      <c r="L589" s="3"/>
      <c r="M589" s="3"/>
      <c r="N589" s="53">
        <f t="shared" si="4"/>
        <v>0</v>
      </c>
      <c r="O589" s="3"/>
      <c r="P589" s="3"/>
      <c r="Q589" s="3"/>
      <c r="R589" s="53">
        <f t="shared" si="5"/>
        <v>0</v>
      </c>
      <c r="S589" s="3"/>
      <c r="T589" s="3"/>
      <c r="U589" s="3"/>
      <c r="V589" s="3"/>
      <c r="W589" s="3"/>
      <c r="X589" s="3"/>
      <c r="Y589" s="3"/>
      <c r="Z589" s="3"/>
      <c r="AA589" s="3"/>
      <c r="AB589" s="3"/>
    </row>
    <row r="590" spans="1:28" x14ac:dyDescent="0.2">
      <c r="A590" s="3">
        <v>11511</v>
      </c>
      <c r="B590" s="11" t="str">
        <f>VLOOKUP(A590,'QAQC ID Reference Page'!A$2:G$10999,2,FALSE)</f>
        <v>OBS1121</v>
      </c>
      <c r="C590" s="30">
        <f>VLOOKUP(A590,'QAQC ID Reference Page'!A$2:G$10999,3,FALSE)</f>
        <v>44516</v>
      </c>
      <c r="D590" s="12">
        <f>VLOOKUP(A590,'QAQC ID Reference Page'!A$2:G$10999,4,FALSE)</f>
        <v>0.36805555555555558</v>
      </c>
      <c r="E590" s="3">
        <f>VLOOKUP(A590,'QAQC ID Reference Page'!A$2:G$10999,5,FALSE)</f>
        <v>1020</v>
      </c>
      <c r="F590" s="3" t="str">
        <f>VLOOKUP(A590,'QAQC ID Reference Page'!A$2:G$10999,6,FALSE)</f>
        <v>TR-UP</v>
      </c>
      <c r="G590" s="3" t="str">
        <f>VLOOKUP(A590,'QAQC ID Reference Page'!A$2:G$10999,7,FALSE)</f>
        <v>B</v>
      </c>
      <c r="H590" s="3"/>
      <c r="I590" s="55">
        <v>0.1</v>
      </c>
      <c r="J590" s="3"/>
      <c r="K590" s="3"/>
      <c r="L590" s="3"/>
      <c r="M590" s="3"/>
      <c r="N590" s="53">
        <f t="shared" si="4"/>
        <v>0</v>
      </c>
      <c r="O590" s="3"/>
      <c r="P590" s="3"/>
      <c r="Q590" s="3"/>
      <c r="R590" s="53">
        <f t="shared" si="5"/>
        <v>0</v>
      </c>
      <c r="S590" s="3"/>
      <c r="T590" s="3"/>
      <c r="U590" s="3"/>
      <c r="V590" s="3"/>
      <c r="W590" s="3"/>
      <c r="X590" s="3"/>
      <c r="Y590" s="3"/>
      <c r="Z590" s="3"/>
      <c r="AA590" s="3"/>
      <c r="AB590" s="3"/>
    </row>
    <row r="591" spans="1:28" x14ac:dyDescent="0.2">
      <c r="A591" s="3">
        <v>11512</v>
      </c>
      <c r="B591" s="11" t="str">
        <f>VLOOKUP(A591,'QAQC ID Reference Page'!A$2:G$10999,2,FALSE)</f>
        <v>OBS1121</v>
      </c>
      <c r="C591" s="30">
        <f>VLOOKUP(A591,'QAQC ID Reference Page'!A$2:G$10999,3,FALSE)</f>
        <v>44516</v>
      </c>
      <c r="D591" s="12">
        <f>VLOOKUP(A591,'QAQC ID Reference Page'!A$2:G$10999,4,FALSE)</f>
        <v>0.31666666666666665</v>
      </c>
      <c r="E591" s="3">
        <f>VLOOKUP(A591,'QAQC ID Reference Page'!A$2:G$10999,5,FALSE)</f>
        <v>1038</v>
      </c>
      <c r="F591" s="3" t="str">
        <f>VLOOKUP(A591,'QAQC ID Reference Page'!A$2:G$10999,6,FALSE)</f>
        <v>DR</v>
      </c>
      <c r="G591" s="3" t="str">
        <f>VLOOKUP(A591,'QAQC ID Reference Page'!A$2:G$10999,7,FALSE)</f>
        <v>S</v>
      </c>
      <c r="H591" s="3"/>
      <c r="I591" s="55">
        <v>0.1</v>
      </c>
      <c r="J591" s="3"/>
      <c r="K591" s="3"/>
      <c r="L591" s="3"/>
      <c r="M591" s="3"/>
      <c r="N591" s="53">
        <f t="shared" si="4"/>
        <v>0</v>
      </c>
      <c r="O591" s="3"/>
      <c r="P591" s="3"/>
      <c r="Q591" s="3"/>
      <c r="R591" s="53">
        <f t="shared" si="5"/>
        <v>0</v>
      </c>
      <c r="S591" s="3"/>
      <c r="T591" s="3"/>
      <c r="U591" s="3"/>
      <c r="V591" s="3"/>
      <c r="W591" s="3"/>
      <c r="X591" s="3"/>
      <c r="Y591" s="3"/>
      <c r="Z591" s="3"/>
      <c r="AA591" s="3"/>
      <c r="AB591" s="3"/>
    </row>
    <row r="592" spans="1:28" x14ac:dyDescent="0.2">
      <c r="A592" s="3">
        <v>11513</v>
      </c>
      <c r="B592" s="11" t="str">
        <f>VLOOKUP(A592,'QAQC ID Reference Page'!A$2:G$10999,2,FALSE)</f>
        <v>OBS1121</v>
      </c>
      <c r="C592" s="30">
        <f>VLOOKUP(A592,'QAQC ID Reference Page'!A$2:G$10999,3,FALSE)</f>
        <v>44516</v>
      </c>
      <c r="D592" s="12">
        <f>VLOOKUP(A592,'QAQC ID Reference Page'!A$2:G$10999,4,FALSE)</f>
        <v>0.3034722222222222</v>
      </c>
      <c r="E592" s="3">
        <f>VLOOKUP(A592,'QAQC ID Reference Page'!A$2:G$10999,5,FALSE)</f>
        <v>1042</v>
      </c>
      <c r="F592" s="3" t="str">
        <f>VLOOKUP(A592,'QAQC ID Reference Page'!A$2:G$10999,6,FALSE)</f>
        <v>G6</v>
      </c>
      <c r="G592" s="3" t="str">
        <f>VLOOKUP(A592,'QAQC ID Reference Page'!A$2:G$10999,7,FALSE)</f>
        <v>S</v>
      </c>
      <c r="H592" s="3"/>
      <c r="I592" s="55">
        <v>0.1</v>
      </c>
      <c r="J592" s="3"/>
      <c r="K592" s="3"/>
      <c r="L592" s="3"/>
      <c r="M592" s="3"/>
      <c r="N592" s="53">
        <f t="shared" si="4"/>
        <v>0</v>
      </c>
      <c r="O592" s="3"/>
      <c r="P592" s="3"/>
      <c r="Q592" s="3"/>
      <c r="R592" s="53">
        <f t="shared" si="5"/>
        <v>0</v>
      </c>
      <c r="S592" s="3"/>
      <c r="T592" s="3"/>
      <c r="U592" s="3"/>
      <c r="V592" s="3"/>
      <c r="W592" s="3"/>
      <c r="X592" s="3"/>
      <c r="Y592" s="3"/>
      <c r="Z592" s="3"/>
      <c r="AA592" s="3"/>
      <c r="AB592" s="3"/>
    </row>
    <row r="593" spans="1:28" x14ac:dyDescent="0.2">
      <c r="A593" s="3">
        <v>11514</v>
      </c>
      <c r="B593" s="11" t="str">
        <f>VLOOKUP(A593,'QAQC ID Reference Page'!A$2:G$10999,2,FALSE)</f>
        <v>OBS1121</v>
      </c>
      <c r="C593" s="30">
        <f>VLOOKUP(A593,'QAQC ID Reference Page'!A$2:G$10999,3,FALSE)</f>
        <v>44516</v>
      </c>
      <c r="D593" s="12">
        <f>VLOOKUP(A593,'QAQC ID Reference Page'!A$2:G$10999,4,FALSE)</f>
        <v>0.3527777777777778</v>
      </c>
      <c r="E593" s="3">
        <f>VLOOKUP(A593,'QAQC ID Reference Page'!A$2:G$10999,5,FALSE)</f>
        <v>1028</v>
      </c>
      <c r="F593" s="3" t="str">
        <f>VLOOKUP(A593,'QAQC ID Reference Page'!A$2:G$10999,6,FALSE)</f>
        <v>TR</v>
      </c>
      <c r="G593" s="3" t="str">
        <f>VLOOKUP(A593,'QAQC ID Reference Page'!A$2:G$10999,7,FALSE)</f>
        <v>S</v>
      </c>
      <c r="H593" s="3"/>
      <c r="I593" s="55">
        <v>0.1</v>
      </c>
      <c r="J593" s="3"/>
      <c r="K593" s="3"/>
      <c r="L593" s="3"/>
      <c r="M593" s="3"/>
      <c r="N593" s="53">
        <f t="shared" si="4"/>
        <v>0</v>
      </c>
      <c r="O593" s="3"/>
      <c r="P593" s="3"/>
      <c r="Q593" s="3"/>
      <c r="R593" s="53">
        <f t="shared" si="5"/>
        <v>0</v>
      </c>
      <c r="S593" s="3"/>
      <c r="T593" s="3"/>
      <c r="U593" s="3"/>
      <c r="V593" s="3"/>
      <c r="W593" s="3"/>
      <c r="X593" s="3"/>
      <c r="Y593" s="3"/>
      <c r="Z593" s="3"/>
      <c r="AA593" s="3"/>
      <c r="AB593" s="3"/>
    </row>
    <row r="594" spans="1:28" x14ac:dyDescent="0.2">
      <c r="A594" s="3">
        <v>11515</v>
      </c>
      <c r="B594" s="11" t="str">
        <f>VLOOKUP(A594,'QAQC ID Reference Page'!A$2:G$10999,2,FALSE)</f>
        <v>OBS1121</v>
      </c>
      <c r="C594" s="30">
        <f>VLOOKUP(A594,'QAQC ID Reference Page'!A$2:G$10999,3,FALSE)</f>
        <v>44516</v>
      </c>
      <c r="D594" s="12">
        <f>VLOOKUP(A594,'QAQC ID Reference Page'!A$2:G$10999,4,FALSE)</f>
        <v>0.34513888888888888</v>
      </c>
      <c r="E594" s="3">
        <f>VLOOKUP(A594,'QAQC ID Reference Page'!A$2:G$10999,5,FALSE)</f>
        <v>1013</v>
      </c>
      <c r="F594" s="3" t="str">
        <f>VLOOKUP(A594,'QAQC ID Reference Page'!A$2:G$10999,6,FALSE)</f>
        <v>MR</v>
      </c>
      <c r="G594" s="3" t="str">
        <f>VLOOKUP(A594,'QAQC ID Reference Page'!A$2:G$10999,7,FALSE)</f>
        <v>S</v>
      </c>
      <c r="H594" s="3"/>
      <c r="I594" s="55">
        <v>0.1</v>
      </c>
      <c r="J594" s="3"/>
      <c r="K594" s="3"/>
      <c r="L594" s="3"/>
      <c r="M594" s="3"/>
      <c r="N594" s="53">
        <f t="shared" si="4"/>
        <v>0</v>
      </c>
      <c r="O594" s="3"/>
      <c r="P594" s="3"/>
      <c r="Q594" s="3"/>
      <c r="R594" s="53">
        <f t="shared" si="5"/>
        <v>0</v>
      </c>
      <c r="S594" s="3"/>
      <c r="T594" s="3"/>
      <c r="U594" s="3"/>
      <c r="V594" s="3"/>
      <c r="W594" s="3"/>
      <c r="X594" s="3"/>
      <c r="Y594" s="3"/>
      <c r="Z594" s="3"/>
      <c r="AA594" s="3"/>
      <c r="AB594" s="3"/>
    </row>
    <row r="595" spans="1:28" x14ac:dyDescent="0.2">
      <c r="A595" s="3">
        <v>11516</v>
      </c>
      <c r="B595" s="11" t="str">
        <f>VLOOKUP(A595,'QAQC ID Reference Page'!A$2:G$10999,2,FALSE)</f>
        <v>OBS1121</v>
      </c>
      <c r="C595" s="30">
        <f>VLOOKUP(A595,'QAQC ID Reference Page'!A$2:G$10999,3,FALSE)</f>
        <v>44516</v>
      </c>
      <c r="D595" s="12">
        <f>VLOOKUP(A595,'QAQC ID Reference Page'!A$2:G$10999,4,FALSE)</f>
        <v>0.34513888888888888</v>
      </c>
      <c r="E595" s="3">
        <f>VLOOKUP(A595,'QAQC ID Reference Page'!A$2:G$10999,5,FALSE)</f>
        <v>1037</v>
      </c>
      <c r="F595" s="3" t="str">
        <f>VLOOKUP(A595,'QAQC ID Reference Page'!A$2:G$10999,6,FALSE)</f>
        <v>MR</v>
      </c>
      <c r="G595" s="3" t="str">
        <f>VLOOKUP(A595,'QAQC ID Reference Page'!A$2:G$10999,7,FALSE)</f>
        <v>B</v>
      </c>
      <c r="H595" s="3"/>
      <c r="I595" s="55">
        <v>0.1</v>
      </c>
      <c r="J595" s="3"/>
      <c r="K595" s="3"/>
      <c r="L595" s="3"/>
      <c r="M595" s="3"/>
      <c r="N595" s="53">
        <f t="shared" si="4"/>
        <v>0</v>
      </c>
      <c r="O595" s="3"/>
      <c r="P595" s="3"/>
      <c r="Q595" s="3"/>
      <c r="R595" s="53">
        <f t="shared" si="5"/>
        <v>0</v>
      </c>
      <c r="S595" s="3"/>
      <c r="T595" s="3"/>
      <c r="U595" s="3"/>
      <c r="V595" s="3"/>
      <c r="W595" s="3"/>
      <c r="X595" s="3"/>
      <c r="Y595" s="3"/>
      <c r="Z595" s="3"/>
      <c r="AA595" s="3"/>
      <c r="AB595" s="3"/>
    </row>
    <row r="596" spans="1:28" x14ac:dyDescent="0.2">
      <c r="A596" s="3">
        <v>11517</v>
      </c>
      <c r="B596" s="11" t="str">
        <f>VLOOKUP(A596,'QAQC ID Reference Page'!A$2:G$10999,2,FALSE)</f>
        <v>OBS1121</v>
      </c>
      <c r="C596" s="30">
        <f>VLOOKUP(A596,'QAQC ID Reference Page'!A$2:G$10999,3,FALSE)</f>
        <v>44516</v>
      </c>
      <c r="D596" s="12">
        <f>VLOOKUP(A596,'QAQC ID Reference Page'!A$2:G$10999,4,FALSE)</f>
        <v>0.31666666666666665</v>
      </c>
      <c r="E596" s="3">
        <f>VLOOKUP(A596,'QAQC ID Reference Page'!A$2:G$10999,5,FALSE)</f>
        <v>1044</v>
      </c>
      <c r="F596" s="3" t="str">
        <f>VLOOKUP(A596,'QAQC ID Reference Page'!A$2:G$10999,6,FALSE)</f>
        <v>DR</v>
      </c>
      <c r="G596" s="3" t="str">
        <f>VLOOKUP(A596,'QAQC ID Reference Page'!A$2:G$10999,7,FALSE)</f>
        <v>B</v>
      </c>
      <c r="H596" s="3"/>
      <c r="I596" s="55">
        <v>0.1</v>
      </c>
      <c r="J596" s="3"/>
      <c r="K596" s="3"/>
      <c r="L596" s="3"/>
      <c r="M596" s="3"/>
      <c r="N596" s="53">
        <f t="shared" si="4"/>
        <v>0</v>
      </c>
      <c r="O596" s="3"/>
      <c r="P596" s="3"/>
      <c r="Q596" s="3"/>
      <c r="R596" s="53">
        <f t="shared" si="5"/>
        <v>0</v>
      </c>
      <c r="S596" s="3"/>
      <c r="T596" s="3"/>
      <c r="U596" s="3"/>
      <c r="V596" s="3"/>
      <c r="W596" s="3"/>
      <c r="X596" s="3"/>
      <c r="Y596" s="3"/>
      <c r="Z596" s="3"/>
      <c r="AA596" s="3"/>
      <c r="AB596" s="3"/>
    </row>
    <row r="597" spans="1:28" x14ac:dyDescent="0.2">
      <c r="A597" s="3">
        <v>11518</v>
      </c>
      <c r="B597" s="11" t="str">
        <f>VLOOKUP(A597,'QAQC ID Reference Page'!A$2:G$10999,2,FALSE)</f>
        <v>OBS1121</v>
      </c>
      <c r="C597" s="30">
        <f>VLOOKUP(A597,'QAQC ID Reference Page'!A$2:G$10999,3,FALSE)</f>
        <v>44516</v>
      </c>
      <c r="D597" s="12">
        <f>VLOOKUP(A597,'QAQC ID Reference Page'!A$2:G$10999,4,FALSE)</f>
        <v>0.28749999999999998</v>
      </c>
      <c r="E597" s="3">
        <f>VLOOKUP(A597,'QAQC ID Reference Page'!A$2:G$10999,5,FALSE)</f>
        <v>1006</v>
      </c>
      <c r="F597" s="3" t="str">
        <f>VLOOKUP(A597,'QAQC ID Reference Page'!A$2:G$10999,6,FALSE)</f>
        <v>EFR</v>
      </c>
      <c r="G597" s="3" t="str">
        <f>VLOOKUP(A597,'QAQC ID Reference Page'!A$2:G$10999,7,FALSE)</f>
        <v>S</v>
      </c>
      <c r="H597" s="3"/>
      <c r="I597" s="55">
        <v>0.1</v>
      </c>
      <c r="J597" s="3"/>
      <c r="K597" s="3"/>
      <c r="L597" s="3"/>
      <c r="M597" s="3"/>
      <c r="N597" s="53">
        <f t="shared" si="4"/>
        <v>0</v>
      </c>
      <c r="O597" s="3"/>
      <c r="P597" s="3"/>
      <c r="Q597" s="3"/>
      <c r="R597" s="53">
        <f t="shared" si="5"/>
        <v>0</v>
      </c>
      <c r="S597" s="3"/>
      <c r="T597" s="3"/>
      <c r="U597" s="3"/>
      <c r="V597" s="3"/>
      <c r="W597" s="3"/>
      <c r="X597" s="3"/>
      <c r="Y597" s="3"/>
      <c r="Z597" s="3"/>
      <c r="AA597" s="3"/>
      <c r="AB597" s="3"/>
    </row>
    <row r="598" spans="1:28" x14ac:dyDescent="0.2">
      <c r="A598" s="3">
        <v>11519</v>
      </c>
      <c r="B598" s="11" t="str">
        <f>VLOOKUP(A598,'QAQC ID Reference Page'!A$2:G$10999,2,FALSE)</f>
        <v>OBS1121</v>
      </c>
      <c r="C598" s="30">
        <f>VLOOKUP(A598,'QAQC ID Reference Page'!A$2:G$10999,3,FALSE)</f>
        <v>44516</v>
      </c>
      <c r="D598" s="12">
        <f>VLOOKUP(A598,'QAQC ID Reference Page'!A$2:G$10999,4,FALSE)</f>
        <v>0.41666666666666669</v>
      </c>
      <c r="E598" s="3">
        <f>VLOOKUP(A598,'QAQC ID Reference Page'!A$2:G$10999,5,FALSE)</f>
        <v>1004</v>
      </c>
      <c r="F598" s="3" t="str">
        <f>VLOOKUP(A598,'QAQC ID Reference Page'!A$2:G$10999,6,FALSE)</f>
        <v>I7C</v>
      </c>
      <c r="G598" s="3" t="str">
        <f>VLOOKUP(A598,'QAQC ID Reference Page'!A$2:G$10999,7,FALSE)</f>
        <v>S</v>
      </c>
      <c r="H598" s="3"/>
      <c r="I598" s="55">
        <v>0.1</v>
      </c>
      <c r="J598" s="3"/>
      <c r="K598" s="3"/>
      <c r="L598" s="3"/>
      <c r="M598" s="3"/>
      <c r="N598" s="53">
        <f t="shared" si="4"/>
        <v>0</v>
      </c>
      <c r="O598" s="3"/>
      <c r="P598" s="3"/>
      <c r="Q598" s="3"/>
      <c r="R598" s="53">
        <f t="shared" si="5"/>
        <v>0</v>
      </c>
      <c r="S598" s="3"/>
      <c r="T598" s="3"/>
      <c r="U598" s="3"/>
      <c r="V598" s="3"/>
      <c r="W598" s="3"/>
      <c r="X598" s="3"/>
      <c r="Y598" s="3"/>
      <c r="Z598" s="3"/>
      <c r="AA598" s="3"/>
      <c r="AB598" s="3"/>
    </row>
    <row r="599" spans="1:28" x14ac:dyDescent="0.2">
      <c r="A599" s="3">
        <v>11519</v>
      </c>
      <c r="B599" s="11" t="str">
        <f>VLOOKUP(A599,'QAQC ID Reference Page'!A$2:G$10999,2,FALSE)</f>
        <v>OBS1121</v>
      </c>
      <c r="C599" s="30">
        <f>VLOOKUP(A599,'QAQC ID Reference Page'!A$2:G$10999,3,FALSE)</f>
        <v>44516</v>
      </c>
      <c r="D599" s="12">
        <f>VLOOKUP(A599,'QAQC ID Reference Page'!A$2:G$10999,4,FALSE)</f>
        <v>0.41666666666666669</v>
      </c>
      <c r="E599" s="3">
        <f>VLOOKUP(A599,'QAQC ID Reference Page'!A$2:G$10999,5,FALSE)</f>
        <v>1004</v>
      </c>
      <c r="F599" s="3" t="str">
        <f>VLOOKUP(A599,'QAQC ID Reference Page'!A$2:G$10999,6,FALSE)</f>
        <v>I7C</v>
      </c>
      <c r="G599" s="3" t="str">
        <f>VLOOKUP(A599,'QAQC ID Reference Page'!A$2:G$10999,7,FALSE)</f>
        <v>S</v>
      </c>
      <c r="H599" s="3"/>
      <c r="I599" s="55">
        <v>0.1</v>
      </c>
      <c r="J599" s="3"/>
      <c r="K599" s="3"/>
      <c r="L599" s="3"/>
      <c r="M599" s="3"/>
      <c r="N599" s="53">
        <f t="shared" si="4"/>
        <v>0</v>
      </c>
      <c r="O599" s="3"/>
      <c r="P599" s="3"/>
      <c r="Q599" s="3"/>
      <c r="R599" s="53">
        <f t="shared" si="5"/>
        <v>0</v>
      </c>
      <c r="S599" s="3"/>
      <c r="T599" s="3"/>
      <c r="U599" s="3"/>
      <c r="V599" s="3"/>
      <c r="W599" s="3"/>
      <c r="X599" s="3"/>
      <c r="Y599" s="3"/>
      <c r="Z599" s="3"/>
      <c r="AA599" s="3"/>
      <c r="AB599" s="3"/>
    </row>
    <row r="600" spans="1:28" x14ac:dyDescent="0.2">
      <c r="A600" s="3">
        <v>11520</v>
      </c>
      <c r="B600" s="11" t="str">
        <f>VLOOKUP(A600,'QAQC ID Reference Page'!A$2:G$10999,2,FALSE)</f>
        <v>OBS1121</v>
      </c>
      <c r="C600" s="30">
        <f>VLOOKUP(A600,'QAQC ID Reference Page'!A$2:G$10999,3,FALSE)</f>
        <v>44516</v>
      </c>
      <c r="D600" s="12">
        <f>VLOOKUP(A600,'QAQC ID Reference Page'!A$2:G$10999,4,FALSE)</f>
        <v>0.46180555555555558</v>
      </c>
      <c r="E600" s="3">
        <f>VLOOKUP(A600,'QAQC ID Reference Page'!A$2:G$10999,5,FALSE)</f>
        <v>1019</v>
      </c>
      <c r="F600" s="3" t="str">
        <f>VLOOKUP(A600,'QAQC ID Reference Page'!A$2:G$10999,6,FALSE)</f>
        <v>G9</v>
      </c>
      <c r="G600" s="3" t="str">
        <f>VLOOKUP(A600,'QAQC ID Reference Page'!A$2:G$10999,7,FALSE)</f>
        <v>S</v>
      </c>
      <c r="H600" s="3"/>
      <c r="I600" s="55">
        <v>0.1</v>
      </c>
      <c r="J600" s="3"/>
      <c r="K600" s="3"/>
      <c r="L600" s="3"/>
      <c r="M600" s="3"/>
      <c r="N600" s="53">
        <f t="shared" si="4"/>
        <v>0</v>
      </c>
      <c r="O600" s="3"/>
      <c r="P600" s="3"/>
      <c r="Q600" s="3"/>
      <c r="R600" s="53">
        <f t="shared" si="5"/>
        <v>0</v>
      </c>
      <c r="S600" s="3"/>
      <c r="T600" s="3"/>
      <c r="U600" s="3"/>
      <c r="V600" s="3"/>
      <c r="W600" s="3"/>
      <c r="X600" s="3"/>
      <c r="Y600" s="3"/>
      <c r="Z600" s="3"/>
      <c r="AA600" s="3"/>
      <c r="AB600" s="3"/>
    </row>
    <row r="601" spans="1:28" x14ac:dyDescent="0.2">
      <c r="A601" s="3">
        <v>11521</v>
      </c>
      <c r="B601" s="11" t="str">
        <f>VLOOKUP(A601,'QAQC ID Reference Page'!A$2:G$10999,2,FALSE)</f>
        <v>OBS1121</v>
      </c>
      <c r="C601" s="30">
        <f>VLOOKUP(A601,'QAQC ID Reference Page'!A$2:G$10999,3,FALSE)</f>
        <v>44516</v>
      </c>
      <c r="D601" s="12">
        <f>VLOOKUP(A601,'QAQC ID Reference Page'!A$2:G$10999,4,FALSE)</f>
        <v>0.28749999999999998</v>
      </c>
      <c r="E601" s="3">
        <f>VLOOKUP(A601,'QAQC ID Reference Page'!A$2:G$10999,5,FALSE)</f>
        <v>1027</v>
      </c>
      <c r="F601" s="3" t="str">
        <f>VLOOKUP(A601,'QAQC ID Reference Page'!A$2:G$10999,6,FALSE)</f>
        <v>EFR</v>
      </c>
      <c r="G601" s="3" t="str">
        <f>VLOOKUP(A601,'QAQC ID Reference Page'!A$2:G$10999,7,FALSE)</f>
        <v>B</v>
      </c>
      <c r="H601" s="3"/>
      <c r="I601" s="55">
        <v>0.1</v>
      </c>
      <c r="J601" s="3"/>
      <c r="K601" s="3"/>
      <c r="L601" s="3"/>
      <c r="M601" s="3"/>
      <c r="N601" s="53">
        <f t="shared" si="4"/>
        <v>0</v>
      </c>
      <c r="O601" s="3"/>
      <c r="P601" s="3"/>
      <c r="Q601" s="3"/>
      <c r="R601" s="53">
        <f t="shared" si="5"/>
        <v>0</v>
      </c>
      <c r="S601" s="3"/>
      <c r="T601" s="3"/>
      <c r="U601" s="3"/>
      <c r="V601" s="3"/>
      <c r="W601" s="3"/>
      <c r="X601" s="3"/>
      <c r="Y601" s="3"/>
      <c r="Z601" s="3"/>
      <c r="AA601" s="3"/>
      <c r="AB601" s="3"/>
    </row>
    <row r="602" spans="1:28" x14ac:dyDescent="0.2">
      <c r="A602" s="3">
        <v>11522</v>
      </c>
      <c r="B602" s="11" t="str">
        <f>VLOOKUP(A602,'QAQC ID Reference Page'!A$2:G$10999,2,FALSE)</f>
        <v>OBS1121</v>
      </c>
      <c r="C602" s="30">
        <f>VLOOKUP(A602,'QAQC ID Reference Page'!A$2:G$10999,3,FALSE)</f>
        <v>44516</v>
      </c>
      <c r="D602" s="12">
        <f>VLOOKUP(A602,'QAQC ID Reference Page'!A$2:G$10999,4,FALSE)</f>
        <v>0.40416666666666667</v>
      </c>
      <c r="E602" s="3">
        <f>VLOOKUP(A602,'QAQC ID Reference Page'!A$2:G$10999,5,FALSE)</f>
        <v>1035</v>
      </c>
      <c r="F602" s="3" t="str">
        <f>VLOOKUP(A602,'QAQC ID Reference Page'!A$2:G$10999,6,FALSE)</f>
        <v>I9</v>
      </c>
      <c r="G602" s="3" t="str">
        <f>VLOOKUP(A602,'QAQC ID Reference Page'!A$2:G$10999,7,FALSE)</f>
        <v>S</v>
      </c>
      <c r="H602" s="3"/>
      <c r="I602" s="55">
        <v>0.1</v>
      </c>
      <c r="J602" s="3"/>
      <c r="K602" s="3"/>
      <c r="L602" s="3"/>
      <c r="M602" s="3"/>
      <c r="N602" s="53">
        <f t="shared" si="4"/>
        <v>0</v>
      </c>
      <c r="O602" s="3"/>
      <c r="P602" s="3"/>
      <c r="Q602" s="3"/>
      <c r="R602" s="53">
        <f t="shared" si="5"/>
        <v>0</v>
      </c>
      <c r="S602" s="3"/>
      <c r="T602" s="3"/>
      <c r="U602" s="3"/>
      <c r="V602" s="3"/>
      <c r="W602" s="3"/>
      <c r="X602" s="3"/>
      <c r="Y602" s="3"/>
      <c r="Z602" s="3"/>
      <c r="AA602" s="3"/>
      <c r="AB602" s="3"/>
    </row>
    <row r="603" spans="1:28" x14ac:dyDescent="0.2">
      <c r="A603" s="3">
        <v>11523</v>
      </c>
      <c r="B603" s="11" t="str">
        <f>VLOOKUP(A603,'QAQC ID Reference Page'!A$2:G$10999,2,FALSE)</f>
        <v>OBS1121</v>
      </c>
      <c r="C603" s="30">
        <f>VLOOKUP(A603,'QAQC ID Reference Page'!A$2:G$10999,3,FALSE)</f>
        <v>44516</v>
      </c>
      <c r="D603" s="12">
        <f>VLOOKUP(A603,'QAQC ID Reference Page'!A$2:G$10999,4,FALSE)</f>
        <v>0.38958333333333334</v>
      </c>
      <c r="E603" s="3">
        <f>VLOOKUP(A603,'QAQC ID Reference Page'!A$2:G$10999,5,FALSE)</f>
        <v>1005</v>
      </c>
      <c r="F603" s="3" t="str">
        <f>VLOOKUP(A603,'QAQC ID Reference Page'!A$2:G$10999,6,FALSE)</f>
        <v>BR</v>
      </c>
      <c r="G603" s="3" t="str">
        <f>VLOOKUP(A603,'QAQC ID Reference Page'!A$2:G$10999,7,FALSE)</f>
        <v>S</v>
      </c>
      <c r="H603" s="3"/>
      <c r="I603" s="55">
        <v>0.1</v>
      </c>
      <c r="J603" s="3"/>
      <c r="K603" s="3"/>
      <c r="L603" s="3"/>
      <c r="M603" s="3"/>
      <c r="N603" s="53">
        <f t="shared" si="4"/>
        <v>0</v>
      </c>
      <c r="O603" s="3"/>
      <c r="P603" s="3"/>
      <c r="Q603" s="3"/>
      <c r="R603" s="53">
        <f t="shared" si="5"/>
        <v>0</v>
      </c>
      <c r="S603" s="3"/>
      <c r="T603" s="3"/>
      <c r="U603" s="3"/>
      <c r="V603" s="3"/>
      <c r="W603" s="3"/>
      <c r="X603" s="3"/>
      <c r="Y603" s="3"/>
      <c r="Z603" s="3"/>
      <c r="AA603" s="3"/>
      <c r="AB603" s="3"/>
    </row>
    <row r="604" spans="1:28" x14ac:dyDescent="0.2">
      <c r="A604" s="3">
        <v>11524</v>
      </c>
      <c r="B604" s="11" t="str">
        <f>VLOOKUP(A604,'QAQC ID Reference Page'!A$2:G$10999,2,FALSE)</f>
        <v>OBS1121</v>
      </c>
      <c r="C604" s="30">
        <f>VLOOKUP(A604,'QAQC ID Reference Page'!A$2:G$10999,3,FALSE)</f>
        <v>44518</v>
      </c>
      <c r="D604" s="12">
        <f>VLOOKUP(A604,'QAQC ID Reference Page'!A$2:G$10999,4,FALSE)</f>
        <v>0.53055555555555556</v>
      </c>
      <c r="E604" s="3">
        <f>VLOOKUP(A604,'QAQC ID Reference Page'!A$2:G$10999,5,FALSE)</f>
        <v>1020</v>
      </c>
      <c r="F604" s="3" t="str">
        <f>VLOOKUP(A604,'QAQC ID Reference Page'!A$2:G$10999,6,FALSE)</f>
        <v>B1</v>
      </c>
      <c r="G604" s="3" t="str">
        <f>VLOOKUP(A604,'QAQC ID Reference Page'!A$2:G$10999,7,FALSE)</f>
        <v>S</v>
      </c>
      <c r="H604" s="3"/>
      <c r="I604" s="55">
        <v>0.1</v>
      </c>
      <c r="J604" s="3"/>
      <c r="K604" s="3"/>
      <c r="L604" s="3"/>
      <c r="M604" s="3"/>
      <c r="N604" s="53">
        <f t="shared" si="4"/>
        <v>0</v>
      </c>
      <c r="O604" s="3"/>
      <c r="P604" s="3"/>
      <c r="Q604" s="3"/>
      <c r="R604" s="53">
        <f t="shared" si="5"/>
        <v>0</v>
      </c>
      <c r="S604" s="3"/>
      <c r="T604" s="3"/>
      <c r="U604" s="3"/>
      <c r="V604" s="3"/>
      <c r="W604" s="3"/>
      <c r="X604" s="3"/>
      <c r="Y604" s="3"/>
      <c r="Z604" s="3"/>
      <c r="AA604" s="3"/>
      <c r="AB604" s="3"/>
    </row>
    <row r="605" spans="1:28" x14ac:dyDescent="0.2">
      <c r="A605" s="3">
        <v>11525</v>
      </c>
      <c r="B605" s="11" t="str">
        <f>VLOOKUP(A605,'QAQC ID Reference Page'!A$2:G$10999,2,FALSE)</f>
        <v>OBS1121</v>
      </c>
      <c r="C605" s="30">
        <f>VLOOKUP(A605,'QAQC ID Reference Page'!A$2:G$10999,3,FALSE)</f>
        <v>44518</v>
      </c>
      <c r="D605" s="12">
        <f>VLOOKUP(A605,'QAQC ID Reference Page'!A$2:G$10999,4,FALSE)</f>
        <v>0.49652777777777779</v>
      </c>
      <c r="E605" s="3">
        <f>VLOOKUP(A605,'QAQC ID Reference Page'!A$2:G$10999,5,FALSE)</f>
        <v>1041</v>
      </c>
      <c r="F605" s="3" t="str">
        <f>VLOOKUP(A605,'QAQC ID Reference Page'!A$2:G$10999,6,FALSE)</f>
        <v>E1</v>
      </c>
      <c r="G605" s="3" t="str">
        <f>VLOOKUP(A605,'QAQC ID Reference Page'!A$2:G$10999,7,FALSE)</f>
        <v>S</v>
      </c>
      <c r="H605" s="3"/>
      <c r="I605" s="55">
        <v>0.1</v>
      </c>
      <c r="J605" s="3"/>
      <c r="K605" s="3"/>
      <c r="L605" s="3"/>
      <c r="M605" s="3"/>
      <c r="N605" s="53">
        <f t="shared" si="4"/>
        <v>0</v>
      </c>
      <c r="O605" s="3"/>
      <c r="P605" s="3"/>
      <c r="Q605" s="3"/>
      <c r="R605" s="53">
        <f t="shared" si="5"/>
        <v>0</v>
      </c>
      <c r="S605" s="3"/>
      <c r="T605" s="3"/>
      <c r="U605" s="3"/>
      <c r="V605" s="3"/>
      <c r="W605" s="3"/>
      <c r="X605" s="3"/>
      <c r="Y605" s="3"/>
      <c r="Z605" s="3"/>
      <c r="AA605" s="3"/>
      <c r="AB605" s="3"/>
    </row>
    <row r="606" spans="1:28" x14ac:dyDescent="0.2">
      <c r="A606" s="3">
        <v>11526</v>
      </c>
      <c r="B606" s="11" t="str">
        <f>VLOOKUP(A606,'QAQC ID Reference Page'!A$2:G$10999,2,FALSE)</f>
        <v>OBS1121</v>
      </c>
      <c r="C606" s="30">
        <f>VLOOKUP(A606,'QAQC ID Reference Page'!A$2:G$10999,3,FALSE)</f>
        <v>44518</v>
      </c>
      <c r="D606" s="12">
        <f>VLOOKUP(A606,'QAQC ID Reference Page'!A$2:G$10999,4,FALSE)</f>
        <v>0.50763888888888886</v>
      </c>
      <c r="E606" s="3">
        <f>VLOOKUP(A606,'QAQC ID Reference Page'!A$2:G$10999,5,FALSE)</f>
        <v>1028</v>
      </c>
      <c r="F606" s="3" t="str">
        <f>VLOOKUP(A606,'QAQC ID Reference Page'!A$2:G$10999,6,FALSE)</f>
        <v>D1</v>
      </c>
      <c r="G606" s="3" t="str">
        <f>VLOOKUP(A606,'QAQC ID Reference Page'!A$2:G$10999,7,FALSE)</f>
        <v>S</v>
      </c>
      <c r="H606" s="3"/>
      <c r="I606" s="55">
        <v>0.1</v>
      </c>
      <c r="J606" s="3"/>
      <c r="K606" s="3"/>
      <c r="L606" s="3"/>
      <c r="M606" s="3"/>
      <c r="N606" s="53">
        <f t="shared" si="4"/>
        <v>0</v>
      </c>
      <c r="O606" s="3"/>
      <c r="P606" s="3"/>
      <c r="Q606" s="3"/>
      <c r="R606" s="53">
        <f t="shared" si="5"/>
        <v>0</v>
      </c>
      <c r="S606" s="3"/>
      <c r="T606" s="3"/>
      <c r="U606" s="3"/>
      <c r="V606" s="3"/>
      <c r="W606" s="3"/>
      <c r="X606" s="3"/>
      <c r="Y606" s="3"/>
      <c r="Z606" s="3"/>
      <c r="AA606" s="3"/>
      <c r="AB606" s="3"/>
    </row>
    <row r="607" spans="1:28" x14ac:dyDescent="0.2">
      <c r="A607" s="3">
        <v>11527</v>
      </c>
      <c r="B607" s="11" t="str">
        <f>VLOOKUP(A607,'QAQC ID Reference Page'!A$2:G$10999,2,FALSE)</f>
        <v>OBS1121</v>
      </c>
      <c r="C607" s="30">
        <f>VLOOKUP(A607,'QAQC ID Reference Page'!A$2:G$10999,3,FALSE)</f>
        <v>44518</v>
      </c>
      <c r="D607" s="12">
        <f>VLOOKUP(A607,'QAQC ID Reference Page'!A$2:G$10999,4,FALSE)</f>
        <v>0.54791666666666672</v>
      </c>
      <c r="E607" s="3">
        <f>VLOOKUP(A607,'QAQC ID Reference Page'!A$2:G$10999,5,FALSE)</f>
        <v>1017</v>
      </c>
      <c r="F607" s="3" t="str">
        <f>VLOOKUP(A607,'QAQC ID Reference Page'!A$2:G$10999,6,FALSE)</f>
        <v>B4</v>
      </c>
      <c r="G607" s="3" t="str">
        <f>VLOOKUP(A607,'QAQC ID Reference Page'!A$2:G$10999,7,FALSE)</f>
        <v>B</v>
      </c>
      <c r="H607" s="3"/>
      <c r="I607" s="55">
        <v>0.1</v>
      </c>
      <c r="J607" s="3"/>
      <c r="K607" s="3"/>
      <c r="L607" s="3"/>
      <c r="M607" s="3"/>
      <c r="N607" s="53">
        <f t="shared" si="4"/>
        <v>0</v>
      </c>
      <c r="O607" s="3"/>
      <c r="P607" s="3"/>
      <c r="Q607" s="3"/>
      <c r="R607" s="53">
        <f t="shared" si="5"/>
        <v>0</v>
      </c>
      <c r="S607" s="3"/>
      <c r="T607" s="3"/>
      <c r="U607" s="3"/>
      <c r="V607" s="3"/>
      <c r="W607" s="3"/>
      <c r="X607" s="3"/>
      <c r="Y607" s="3"/>
      <c r="Z607" s="3"/>
      <c r="AA607" s="3"/>
      <c r="AB607" s="3"/>
    </row>
    <row r="608" spans="1:28" x14ac:dyDescent="0.2">
      <c r="A608" s="3">
        <v>11528</v>
      </c>
      <c r="B608" s="11" t="str">
        <f>VLOOKUP(A608,'QAQC ID Reference Page'!A$2:G$10999,2,FALSE)</f>
        <v>OBS1121</v>
      </c>
      <c r="C608" s="30">
        <f>VLOOKUP(A608,'QAQC ID Reference Page'!A$2:G$10999,3,FALSE)</f>
        <v>44518</v>
      </c>
      <c r="D608" s="12">
        <f>VLOOKUP(A608,'QAQC ID Reference Page'!A$2:G$10999,4,FALSE)</f>
        <v>0.52152777777777781</v>
      </c>
      <c r="E608" s="3">
        <f>VLOOKUP(A608,'QAQC ID Reference Page'!A$2:G$10999,5,FALSE)</f>
        <v>1042</v>
      </c>
      <c r="F608" s="3" t="str">
        <f>VLOOKUP(A608,'QAQC ID Reference Page'!A$2:G$10999,6,FALSE)</f>
        <v>C1</v>
      </c>
      <c r="G608" s="3" t="str">
        <f>VLOOKUP(A608,'QAQC ID Reference Page'!A$2:G$10999,7,FALSE)</f>
        <v>S</v>
      </c>
      <c r="H608" s="3"/>
      <c r="I608" s="55">
        <v>0.1</v>
      </c>
      <c r="J608" s="3"/>
      <c r="K608" s="3"/>
      <c r="L608" s="3"/>
      <c r="M608" s="3"/>
      <c r="N608" s="53">
        <f t="shared" si="4"/>
        <v>0</v>
      </c>
      <c r="O608" s="3"/>
      <c r="P608" s="3"/>
      <c r="Q608" s="3"/>
      <c r="R608" s="53">
        <f t="shared" si="5"/>
        <v>0</v>
      </c>
      <c r="S608" s="3"/>
      <c r="T608" s="3"/>
      <c r="U608" s="3"/>
      <c r="V608" s="3"/>
      <c r="W608" s="3"/>
      <c r="X608" s="3"/>
      <c r="Y608" s="3"/>
      <c r="Z608" s="3"/>
      <c r="AA608" s="3"/>
      <c r="AB608" s="3"/>
    </row>
    <row r="609" spans="1:28" x14ac:dyDescent="0.2">
      <c r="A609" s="3">
        <v>11529</v>
      </c>
      <c r="B609" s="11" t="str">
        <f>VLOOKUP(A609,'QAQC ID Reference Page'!A$2:G$10999,2,FALSE)</f>
        <v>OBS1121</v>
      </c>
      <c r="C609" s="30">
        <f>VLOOKUP(A609,'QAQC ID Reference Page'!A$2:G$10999,3,FALSE)</f>
        <v>44518</v>
      </c>
      <c r="D609" s="12">
        <f>VLOOKUP(A609,'QAQC ID Reference Page'!A$2:G$10999,4,FALSE)</f>
        <v>0.54791666666666672</v>
      </c>
      <c r="E609" s="3">
        <f>VLOOKUP(A609,'QAQC ID Reference Page'!A$2:G$10999,5,FALSE)</f>
        <v>1003</v>
      </c>
      <c r="F609" s="3" t="str">
        <f>VLOOKUP(A609,'QAQC ID Reference Page'!A$2:G$10999,6,FALSE)</f>
        <v>B4</v>
      </c>
      <c r="G609" s="3" t="str">
        <f>VLOOKUP(A609,'QAQC ID Reference Page'!A$2:G$10999,7,FALSE)</f>
        <v>S</v>
      </c>
      <c r="H609" s="3"/>
      <c r="I609" s="55">
        <v>0.1</v>
      </c>
      <c r="J609" s="3"/>
      <c r="K609" s="3"/>
      <c r="L609" s="3"/>
      <c r="M609" s="3"/>
      <c r="N609" s="53">
        <f t="shared" si="4"/>
        <v>0</v>
      </c>
      <c r="O609" s="3"/>
      <c r="P609" s="3"/>
      <c r="Q609" s="3"/>
      <c r="R609" s="53">
        <f t="shared" si="5"/>
        <v>0</v>
      </c>
      <c r="S609" s="3"/>
      <c r="T609" s="3"/>
      <c r="U609" s="3"/>
      <c r="V609" s="3"/>
      <c r="W609" s="3"/>
      <c r="X609" s="3"/>
      <c r="Y609" s="3"/>
      <c r="Z609" s="3"/>
      <c r="AA609" s="3"/>
      <c r="AB609" s="3"/>
    </row>
    <row r="610" spans="1:28" x14ac:dyDescent="0.2">
      <c r="A610" s="3">
        <v>11530</v>
      </c>
      <c r="B610" s="11" t="str">
        <f>VLOOKUP(A610,'QAQC ID Reference Page'!A$2:G$10999,2,FALSE)</f>
        <v>OBS1121</v>
      </c>
      <c r="C610" s="30">
        <f>VLOOKUP(A610,'QAQC ID Reference Page'!A$2:G$10999,3,FALSE)</f>
        <v>44518</v>
      </c>
      <c r="D610" s="12">
        <f>VLOOKUP(A610,'QAQC ID Reference Page'!A$2:G$10999,4,FALSE)</f>
        <v>0.35416666666666669</v>
      </c>
      <c r="E610" s="3">
        <f>VLOOKUP(A610,'QAQC ID Reference Page'!A$2:G$10999,5,FALSE)</f>
        <v>1009</v>
      </c>
      <c r="F610" s="3" t="str">
        <f>VLOOKUP(A610,'QAQC ID Reference Page'!A$2:G$10999,6,FALSE)</f>
        <v>WB</v>
      </c>
      <c r="G610" s="3" t="str">
        <f>VLOOKUP(A610,'QAQC ID Reference Page'!A$2:G$10999,7,FALSE)</f>
        <v>S</v>
      </c>
      <c r="H610" s="3"/>
      <c r="I610" s="55">
        <v>0.1</v>
      </c>
      <c r="J610" s="3"/>
      <c r="K610" s="3"/>
      <c r="L610" s="3"/>
      <c r="M610" s="3"/>
      <c r="N610" s="53">
        <f t="shared" si="4"/>
        <v>0</v>
      </c>
      <c r="O610" s="3"/>
      <c r="P610" s="3"/>
      <c r="Q610" s="3"/>
      <c r="R610" s="53">
        <f t="shared" si="5"/>
        <v>0</v>
      </c>
      <c r="S610" s="3"/>
      <c r="T610" s="3"/>
      <c r="U610" s="3"/>
      <c r="V610" s="3"/>
      <c r="W610" s="3"/>
      <c r="X610" s="3"/>
      <c r="Y610" s="3"/>
      <c r="Z610" s="3"/>
      <c r="AA610" s="3"/>
      <c r="AB610" s="3"/>
    </row>
    <row r="611" spans="1:28" x14ac:dyDescent="0.2">
      <c r="A611" s="3">
        <v>11531</v>
      </c>
      <c r="B611" s="11" t="str">
        <f>VLOOKUP(A611,'QAQC ID Reference Page'!A$2:G$10999,2,FALSE)</f>
        <v>OBS1121</v>
      </c>
      <c r="C611" s="30">
        <f>VLOOKUP(A611,'QAQC ID Reference Page'!A$2:G$10999,3,FALSE)</f>
        <v>44518</v>
      </c>
      <c r="D611" s="12">
        <f>VLOOKUP(A611,'QAQC ID Reference Page'!A$2:G$10999,4,FALSE)</f>
        <v>0.48194444444444445</v>
      </c>
      <c r="E611" s="3">
        <f>VLOOKUP(A611,'QAQC ID Reference Page'!A$2:G$10999,5,FALSE)</f>
        <v>1006</v>
      </c>
      <c r="F611" s="3" t="str">
        <f>VLOOKUP(A611,'QAQC ID Reference Page'!A$2:G$10999,6,FALSE)</f>
        <v>BLB</v>
      </c>
      <c r="G611" s="3" t="str">
        <f>VLOOKUP(A611,'QAQC ID Reference Page'!A$2:G$10999,7,FALSE)</f>
        <v>S</v>
      </c>
      <c r="H611" s="3"/>
      <c r="I611" s="55">
        <v>0.1</v>
      </c>
      <c r="J611" s="3"/>
      <c r="K611" s="3"/>
      <c r="L611" s="3"/>
      <c r="M611" s="3"/>
      <c r="N611" s="53">
        <f t="shared" si="4"/>
        <v>0</v>
      </c>
      <c r="O611" s="3"/>
      <c r="P611" s="3"/>
      <c r="Q611" s="3"/>
      <c r="R611" s="53">
        <f t="shared" si="5"/>
        <v>0</v>
      </c>
      <c r="S611" s="3"/>
      <c r="T611" s="3"/>
      <c r="U611" s="3"/>
      <c r="V611" s="3"/>
      <c r="W611" s="3"/>
      <c r="X611" s="3"/>
      <c r="Y611" s="3"/>
      <c r="Z611" s="3"/>
      <c r="AA611" s="3"/>
      <c r="AB611" s="3"/>
    </row>
    <row r="612" spans="1:28" x14ac:dyDescent="0.2">
      <c r="A612" s="3">
        <v>11532</v>
      </c>
      <c r="B612" s="11" t="str">
        <f>VLOOKUP(A612,'QAQC ID Reference Page'!A$2:G$10999,2,FALSE)</f>
        <v>OBS1121</v>
      </c>
      <c r="C612" s="30">
        <f>VLOOKUP(A612,'QAQC ID Reference Page'!A$2:G$10999,3,FALSE)</f>
        <v>44518</v>
      </c>
      <c r="D612" s="12">
        <f>VLOOKUP(A612,'QAQC ID Reference Page'!A$2:G$10999,4,FALSE)</f>
        <v>0.4548611111111111</v>
      </c>
      <c r="E612" s="3">
        <f>VLOOKUP(A612,'QAQC ID Reference Page'!A$2:G$10999,5,FALSE)</f>
        <v>1033</v>
      </c>
      <c r="F612" s="3" t="str">
        <f>VLOOKUP(A612,'QAQC ID Reference Page'!A$2:G$10999,6,FALSE)</f>
        <v>C4</v>
      </c>
      <c r="G612" s="3" t="str">
        <f>VLOOKUP(A612,'QAQC ID Reference Page'!A$2:G$10999,7,FALSE)</f>
        <v>S</v>
      </c>
      <c r="H612" s="3"/>
      <c r="I612" s="55">
        <v>0.1</v>
      </c>
      <c r="J612" s="3"/>
      <c r="K612" s="3"/>
      <c r="L612" s="3"/>
      <c r="M612" s="3"/>
      <c r="N612" s="53">
        <f t="shared" si="4"/>
        <v>0</v>
      </c>
      <c r="O612" s="3"/>
      <c r="P612" s="3"/>
      <c r="Q612" s="3"/>
      <c r="R612" s="53">
        <f t="shared" si="5"/>
        <v>0</v>
      </c>
      <c r="S612" s="3"/>
      <c r="T612" s="3"/>
      <c r="U612" s="3"/>
      <c r="V612" s="3"/>
      <c r="W612" s="3"/>
      <c r="X612" s="3"/>
      <c r="Y612" s="3"/>
      <c r="Z612" s="3"/>
      <c r="AA612" s="3"/>
      <c r="AB612" s="3"/>
    </row>
    <row r="613" spans="1:28" x14ac:dyDescent="0.2">
      <c r="A613" s="3">
        <v>11533</v>
      </c>
      <c r="B613" s="11" t="str">
        <f>VLOOKUP(A613,'QAQC ID Reference Page'!A$2:G$10999,2,FALSE)</f>
        <v>OBS1121</v>
      </c>
      <c r="C613" s="30">
        <f>VLOOKUP(A613,'QAQC ID Reference Page'!A$2:G$10999,3,FALSE)</f>
        <v>44518</v>
      </c>
      <c r="D613" s="12">
        <f>VLOOKUP(A613,'QAQC ID Reference Page'!A$2:G$10999,4,FALSE)</f>
        <v>0.37638888888888888</v>
      </c>
      <c r="E613" s="3">
        <f>VLOOKUP(A613,'QAQC ID Reference Page'!A$2:G$10999,5,FALSE)</f>
        <v>1005</v>
      </c>
      <c r="F613" s="3" t="str">
        <f>VLOOKUP(A613,'QAQC ID Reference Page'!A$2:G$10999,6,FALSE)</f>
        <v>C9</v>
      </c>
      <c r="G613" s="3" t="str">
        <f>VLOOKUP(A613,'QAQC ID Reference Page'!A$2:G$10999,7,FALSE)</f>
        <v>S</v>
      </c>
      <c r="H613" s="3"/>
      <c r="I613" s="55">
        <v>0.1</v>
      </c>
      <c r="J613" s="3"/>
      <c r="K613" s="3"/>
      <c r="L613" s="3"/>
      <c r="M613" s="3"/>
      <c r="N613" s="53">
        <f t="shared" si="4"/>
        <v>0</v>
      </c>
      <c r="O613" s="3"/>
      <c r="P613" s="3"/>
      <c r="Q613" s="3"/>
      <c r="R613" s="53">
        <f t="shared" si="5"/>
        <v>0</v>
      </c>
      <c r="S613" s="3"/>
      <c r="T613" s="3"/>
      <c r="U613" s="3"/>
      <c r="V613" s="3"/>
      <c r="W613" s="3"/>
      <c r="X613" s="3"/>
      <c r="Y613" s="3"/>
      <c r="Z613" s="3"/>
      <c r="AA613" s="3"/>
      <c r="AB613" s="3"/>
    </row>
    <row r="614" spans="1:28" x14ac:dyDescent="0.2">
      <c r="A614" s="3">
        <v>11534</v>
      </c>
      <c r="B614" s="11" t="str">
        <f>VLOOKUP(A614,'QAQC ID Reference Page'!A$2:G$10999,2,FALSE)</f>
        <v>OBS1121</v>
      </c>
      <c r="C614" s="30">
        <f>VLOOKUP(A614,'QAQC ID Reference Page'!A$2:G$10999,3,FALSE)</f>
        <v>44518</v>
      </c>
      <c r="D614" s="12">
        <f>VLOOKUP(A614,'QAQC ID Reference Page'!A$2:G$10999,4,FALSE)</f>
        <v>0.44444444444444442</v>
      </c>
      <c r="E614" s="3">
        <f>VLOOKUP(A614,'QAQC ID Reference Page'!A$2:G$10999,5,FALSE)</f>
        <v>1013</v>
      </c>
      <c r="F614" s="3" t="str">
        <f>VLOOKUP(A614,'QAQC ID Reference Page'!A$2:G$10999,6,FALSE)</f>
        <v>C5-1</v>
      </c>
      <c r="G614" s="3" t="str">
        <f>VLOOKUP(A614,'QAQC ID Reference Page'!A$2:G$10999,7,FALSE)</f>
        <v>S</v>
      </c>
      <c r="H614" s="3"/>
      <c r="I614" s="55">
        <v>0.1</v>
      </c>
      <c r="J614" s="3"/>
      <c r="K614" s="3"/>
      <c r="L614" s="3"/>
      <c r="M614" s="3"/>
      <c r="N614" s="53">
        <f t="shared" si="4"/>
        <v>0</v>
      </c>
      <c r="O614" s="3"/>
      <c r="P614" s="3"/>
      <c r="Q614" s="3"/>
      <c r="R614" s="53">
        <f t="shared" si="5"/>
        <v>0</v>
      </c>
      <c r="S614" s="3"/>
      <c r="T614" s="3"/>
      <c r="U614" s="3"/>
      <c r="V614" s="3"/>
      <c r="W614" s="3"/>
      <c r="X614" s="3"/>
      <c r="Y614" s="3"/>
      <c r="Z614" s="3"/>
      <c r="AA614" s="3"/>
      <c r="AB614" s="3"/>
    </row>
    <row r="615" spans="1:28" x14ac:dyDescent="0.2">
      <c r="A615" s="3">
        <v>11535</v>
      </c>
      <c r="B615" s="11" t="str">
        <f>VLOOKUP(A615,'QAQC ID Reference Page'!A$2:G$10999,2,FALSE)</f>
        <v>OBS1121</v>
      </c>
      <c r="C615" s="30">
        <f>VLOOKUP(A615,'QAQC ID Reference Page'!A$2:G$10999,3,FALSE)</f>
        <v>44518</v>
      </c>
      <c r="D615" s="12">
        <f>VLOOKUP(A615,'QAQC ID Reference Page'!A$2:G$10999,4,FALSE)</f>
        <v>0.47083333333333333</v>
      </c>
      <c r="E615" s="3">
        <f>VLOOKUP(A615,'QAQC ID Reference Page'!A$2:G$10999,5,FALSE)</f>
        <v>1021</v>
      </c>
      <c r="F615" s="3" t="str">
        <f>VLOOKUP(A615,'QAQC ID Reference Page'!A$2:G$10999,6,FALSE)</f>
        <v>WFR</v>
      </c>
      <c r="G615" s="3" t="str">
        <f>VLOOKUP(A615,'QAQC ID Reference Page'!A$2:G$10999,7,FALSE)</f>
        <v>S</v>
      </c>
      <c r="H615" s="3"/>
      <c r="I615" s="55">
        <v>0.1</v>
      </c>
      <c r="J615" s="3"/>
      <c r="K615" s="3"/>
      <c r="L615" s="3"/>
      <c r="M615" s="3"/>
      <c r="N615" s="53">
        <f t="shared" si="4"/>
        <v>0</v>
      </c>
      <c r="O615" s="3"/>
      <c r="P615" s="3"/>
      <c r="Q615" s="3"/>
      <c r="R615" s="53">
        <f t="shared" si="5"/>
        <v>0</v>
      </c>
      <c r="S615" s="3"/>
      <c r="T615" s="3"/>
      <c r="U615" s="3"/>
      <c r="V615" s="3"/>
      <c r="W615" s="3"/>
      <c r="X615" s="3"/>
      <c r="Y615" s="3"/>
      <c r="Z615" s="3"/>
      <c r="AA615" s="3"/>
      <c r="AB615" s="3"/>
    </row>
    <row r="616" spans="1:28" x14ac:dyDescent="0.2">
      <c r="A616" s="3">
        <v>11536</v>
      </c>
      <c r="B616" s="11" t="str">
        <f>VLOOKUP(A616,'QAQC ID Reference Page'!A$2:G$10999,2,FALSE)</f>
        <v>OBS1121</v>
      </c>
      <c r="C616" s="30">
        <f>VLOOKUP(A616,'QAQC ID Reference Page'!A$2:G$10999,3,FALSE)</f>
        <v>44518</v>
      </c>
      <c r="D616" s="12">
        <f>VLOOKUP(A616,'QAQC ID Reference Page'!A$2:G$10999,4,FALSE)</f>
        <v>0.35416666666666669</v>
      </c>
      <c r="E616" s="3">
        <f>VLOOKUP(A616,'QAQC ID Reference Page'!A$2:G$10999,5,FALSE)</f>
        <v>1034</v>
      </c>
      <c r="F616" s="3" t="str">
        <f>VLOOKUP(A616,'QAQC ID Reference Page'!A$2:G$10999,6,FALSE)</f>
        <v>WB</v>
      </c>
      <c r="G616" s="3" t="str">
        <f>VLOOKUP(A616,'QAQC ID Reference Page'!A$2:G$10999,7,FALSE)</f>
        <v>B</v>
      </c>
      <c r="H616" s="3"/>
      <c r="I616" s="55">
        <v>0.1</v>
      </c>
      <c r="J616" s="3"/>
      <c r="K616" s="3"/>
      <c r="L616" s="3"/>
      <c r="M616" s="3"/>
      <c r="N616" s="53">
        <f t="shared" si="4"/>
        <v>0</v>
      </c>
      <c r="O616" s="3"/>
      <c r="P616" s="3"/>
      <c r="Q616" s="3"/>
      <c r="R616" s="53">
        <f t="shared" si="5"/>
        <v>0</v>
      </c>
      <c r="S616" s="3"/>
      <c r="T616" s="3"/>
      <c r="U616" s="3"/>
      <c r="V616" s="3"/>
      <c r="W616" s="3"/>
      <c r="X616" s="3"/>
      <c r="Y616" s="3"/>
      <c r="Z616" s="3"/>
      <c r="AA616" s="3"/>
      <c r="AB616" s="3"/>
    </row>
    <row r="617" spans="1:28" x14ac:dyDescent="0.2">
      <c r="A617" s="3">
        <v>11537</v>
      </c>
      <c r="B617" s="11" t="str">
        <f>VLOOKUP(A617,'QAQC ID Reference Page'!A$2:G$10999,2,FALSE)</f>
        <v>OBS1121</v>
      </c>
      <c r="C617" s="30">
        <f>VLOOKUP(A617,'QAQC ID Reference Page'!A$2:G$10999,3,FALSE)</f>
        <v>44518</v>
      </c>
      <c r="D617" s="12">
        <f>VLOOKUP(A617,'QAQC ID Reference Page'!A$2:G$10999,4,FALSE)</f>
        <v>0.31388888888888888</v>
      </c>
      <c r="E617" s="3">
        <f>VLOOKUP(A617,'QAQC ID Reference Page'!A$2:G$10999,5,FALSE)</f>
        <v>1011</v>
      </c>
      <c r="F617" s="3" t="str">
        <f>VLOOKUP(A617,'QAQC ID Reference Page'!A$2:G$10999,6,FALSE)</f>
        <v>B11</v>
      </c>
      <c r="G617" s="3" t="str">
        <f>VLOOKUP(A617,'QAQC ID Reference Page'!A$2:G$10999,7,FALSE)</f>
        <v>S</v>
      </c>
      <c r="H617" s="3"/>
      <c r="I617" s="55">
        <v>0.1</v>
      </c>
      <c r="J617" s="3"/>
      <c r="K617" s="3"/>
      <c r="L617" s="3"/>
      <c r="M617" s="3"/>
      <c r="N617" s="53">
        <f t="shared" si="4"/>
        <v>0</v>
      </c>
      <c r="O617" s="3"/>
      <c r="P617" s="3"/>
      <c r="Q617" s="3"/>
      <c r="R617" s="53">
        <f t="shared" si="5"/>
        <v>0</v>
      </c>
      <c r="S617" s="3"/>
      <c r="T617" s="3"/>
      <c r="U617" s="3"/>
      <c r="V617" s="3"/>
      <c r="W617" s="3"/>
      <c r="X617" s="3"/>
      <c r="Y617" s="3"/>
      <c r="Z617" s="3"/>
      <c r="AA617" s="3"/>
      <c r="AB617" s="3"/>
    </row>
    <row r="618" spans="1:28" x14ac:dyDescent="0.2">
      <c r="A618" s="3">
        <v>11538</v>
      </c>
      <c r="B618" s="11" t="str">
        <f>VLOOKUP(A618,'QAQC ID Reference Page'!A$2:G$10999,2,FALSE)</f>
        <v>OBS1121</v>
      </c>
      <c r="C618" s="30">
        <f>VLOOKUP(A618,'QAQC ID Reference Page'!A$2:G$10999,3,FALSE)</f>
        <v>44518</v>
      </c>
      <c r="D618" s="12">
        <f>VLOOKUP(A618,'QAQC ID Reference Page'!A$2:G$10999,4,FALSE)</f>
        <v>0.3298611111111111</v>
      </c>
      <c r="E618" s="3">
        <f>VLOOKUP(A618,'QAQC ID Reference Page'!A$2:G$10999,5,FALSE)</f>
        <v>1016</v>
      </c>
      <c r="F618" s="3" t="str">
        <f>VLOOKUP(A618,'QAQC ID Reference Page'!A$2:G$10999,6,FALSE)</f>
        <v>BSR</v>
      </c>
      <c r="G618" s="3" t="str">
        <f>VLOOKUP(A618,'QAQC ID Reference Page'!A$2:G$10999,7,FALSE)</f>
        <v>S</v>
      </c>
      <c r="H618" s="3"/>
      <c r="I618" s="55">
        <v>0.1</v>
      </c>
      <c r="J618" s="3"/>
      <c r="K618" s="3"/>
      <c r="L618" s="3"/>
      <c r="M618" s="3"/>
      <c r="N618" s="53">
        <f t="shared" si="4"/>
        <v>0</v>
      </c>
      <c r="O618" s="3"/>
      <c r="P618" s="3"/>
      <c r="Q618" s="3"/>
      <c r="R618" s="53">
        <f t="shared" si="5"/>
        <v>0</v>
      </c>
      <c r="S618" s="3"/>
      <c r="T618" s="3"/>
      <c r="U618" s="3"/>
      <c r="V618" s="3"/>
      <c r="W618" s="3"/>
      <c r="X618" s="3"/>
      <c r="Y618" s="3"/>
      <c r="Z618" s="3"/>
      <c r="AA618" s="3"/>
      <c r="AB618" s="3"/>
    </row>
    <row r="619" spans="1:28" x14ac:dyDescent="0.2">
      <c r="A619" s="3">
        <v>11539</v>
      </c>
      <c r="B619" s="11" t="str">
        <f>VLOOKUP(A619,'QAQC ID Reference Page'!A$2:G$10999,2,FALSE)</f>
        <v>OBS1121</v>
      </c>
      <c r="C619" s="30">
        <f>VLOOKUP(A619,'QAQC ID Reference Page'!A$2:G$10999,3,FALSE)</f>
        <v>44518</v>
      </c>
      <c r="D619" s="12">
        <f>VLOOKUP(A619,'QAQC ID Reference Page'!A$2:G$10999,4,FALSE)</f>
        <v>0.27152777777777776</v>
      </c>
      <c r="E619" s="3">
        <f>VLOOKUP(A619,'QAQC ID Reference Page'!A$2:G$10999,5,FALSE)</f>
        <v>1001</v>
      </c>
      <c r="F619" s="3" t="str">
        <f>VLOOKUP(A619,'QAQC ID Reference Page'!A$2:G$10999,6,FALSE)</f>
        <v>B7C</v>
      </c>
      <c r="G619" s="3" t="str">
        <f>VLOOKUP(A619,'QAQC ID Reference Page'!A$2:G$10999,7,FALSE)</f>
        <v>S</v>
      </c>
      <c r="H619" s="3"/>
      <c r="I619" s="55">
        <v>0.1</v>
      </c>
      <c r="J619" s="3"/>
      <c r="K619" s="3"/>
      <c r="L619" s="3"/>
      <c r="M619" s="3"/>
      <c r="N619" s="53">
        <f t="shared" si="4"/>
        <v>0</v>
      </c>
      <c r="O619" s="3"/>
      <c r="P619" s="3"/>
      <c r="Q619" s="3"/>
      <c r="R619" s="53">
        <f t="shared" si="5"/>
        <v>0</v>
      </c>
      <c r="S619" s="3"/>
      <c r="T619" s="3"/>
      <c r="U619" s="3"/>
      <c r="V619" s="3"/>
      <c r="W619" s="3"/>
      <c r="X619" s="3"/>
      <c r="Y619" s="3"/>
      <c r="Z619" s="3"/>
      <c r="AA619" s="3"/>
      <c r="AB619" s="3"/>
    </row>
    <row r="620" spans="1:28" x14ac:dyDescent="0.2">
      <c r="A620" s="3">
        <v>11540</v>
      </c>
      <c r="B620" s="11" t="str">
        <f>VLOOKUP(A620,'QAQC ID Reference Page'!A$2:G$10999,2,FALSE)</f>
        <v>OBS1121</v>
      </c>
      <c r="C620" s="30">
        <f>VLOOKUP(A620,'QAQC ID Reference Page'!A$2:G$10999,3,FALSE)</f>
        <v>44518</v>
      </c>
      <c r="D620" s="12">
        <f>VLOOKUP(A620,'QAQC ID Reference Page'!A$2:G$10999,4,FALSE)</f>
        <v>0.4152777777777778</v>
      </c>
      <c r="E620" s="3">
        <f>VLOOKUP(A620,'QAQC ID Reference Page'!A$2:G$10999,5,FALSE)</f>
        <v>1032</v>
      </c>
      <c r="F620" s="3" t="str">
        <f>VLOOKUP(A620,'QAQC ID Reference Page'!A$2:G$10999,6,FALSE)</f>
        <v>C7C</v>
      </c>
      <c r="G620" s="3" t="str">
        <f>VLOOKUP(A620,'QAQC ID Reference Page'!A$2:G$10999,7,FALSE)</f>
        <v>S</v>
      </c>
      <c r="H620" s="3"/>
      <c r="I620" s="55">
        <v>0.1</v>
      </c>
      <c r="J620" s="3"/>
      <c r="K620" s="3"/>
      <c r="L620" s="3"/>
      <c r="M620" s="3"/>
      <c r="N620" s="53">
        <f t="shared" si="4"/>
        <v>0</v>
      </c>
      <c r="O620" s="3"/>
      <c r="P620" s="3"/>
      <c r="Q620" s="3"/>
      <c r="R620" s="53">
        <f t="shared" si="5"/>
        <v>0</v>
      </c>
      <c r="S620" s="3"/>
      <c r="T620" s="3"/>
      <c r="U620" s="3"/>
      <c r="V620" s="3"/>
      <c r="W620" s="3"/>
      <c r="X620" s="3"/>
      <c r="Y620" s="3"/>
      <c r="Z620" s="3"/>
      <c r="AA620" s="3"/>
      <c r="AB620" s="3"/>
    </row>
    <row r="621" spans="1:28" x14ac:dyDescent="0.2">
      <c r="A621" s="3">
        <v>11541</v>
      </c>
      <c r="B621" s="11" t="str">
        <f>VLOOKUP(A621,'QAQC ID Reference Page'!A$2:G$10999,2,FALSE)</f>
        <v>OBS1121</v>
      </c>
      <c r="C621" s="30">
        <f>VLOOKUP(A621,'QAQC ID Reference Page'!A$2:G$10999,3,FALSE)</f>
        <v>44518</v>
      </c>
      <c r="D621" s="12">
        <f>VLOOKUP(A621,'QAQC ID Reference Page'!A$2:G$10999,4,FALSE)</f>
        <v>0.4152777777777778</v>
      </c>
      <c r="E621" s="3">
        <f>VLOOKUP(A621,'QAQC ID Reference Page'!A$2:G$10999,5,FALSE)</f>
        <v>1015</v>
      </c>
      <c r="F621" s="3" t="str">
        <f>VLOOKUP(A621,'QAQC ID Reference Page'!A$2:G$10999,6,FALSE)</f>
        <v>C7C</v>
      </c>
      <c r="G621" s="3" t="str">
        <f>VLOOKUP(A621,'QAQC ID Reference Page'!A$2:G$10999,7,FALSE)</f>
        <v>B</v>
      </c>
      <c r="H621" s="3"/>
      <c r="I621" s="55">
        <v>7.0000000000000007E-2</v>
      </c>
      <c r="J621" s="3"/>
      <c r="K621" s="3"/>
      <c r="L621" s="3"/>
      <c r="M621" s="3"/>
      <c r="N621" s="53">
        <f t="shared" si="4"/>
        <v>0</v>
      </c>
      <c r="O621" s="3"/>
      <c r="P621" s="3"/>
      <c r="Q621" s="3"/>
      <c r="R621" s="53">
        <f t="shared" si="5"/>
        <v>0</v>
      </c>
      <c r="S621" s="3"/>
      <c r="T621" s="3"/>
      <c r="U621" s="3"/>
      <c r="V621" s="3"/>
      <c r="W621" s="3"/>
      <c r="X621" s="3"/>
      <c r="Y621" s="3"/>
      <c r="Z621" s="3"/>
      <c r="AA621" s="3"/>
      <c r="AB621" s="3"/>
    </row>
    <row r="622" spans="1:28" x14ac:dyDescent="0.2">
      <c r="A622" s="3">
        <v>11542</v>
      </c>
      <c r="B622" s="11" t="str">
        <f>VLOOKUP(A622,'QAQC ID Reference Page'!A$2:G$10999,2,FALSE)</f>
        <v>OBS1121</v>
      </c>
      <c r="C622" s="30">
        <f>VLOOKUP(A622,'QAQC ID Reference Page'!A$2:G$10999,3,FALSE)</f>
        <v>44518</v>
      </c>
      <c r="D622" s="12">
        <f>VLOOKUP(A622,'QAQC ID Reference Page'!A$2:G$10999,4,FALSE)</f>
        <v>0.27152777777777776</v>
      </c>
      <c r="E622" s="3">
        <f>VLOOKUP(A622,'QAQC ID Reference Page'!A$2:G$10999,5,FALSE)</f>
        <v>1004</v>
      </c>
      <c r="F622" s="3" t="str">
        <f>VLOOKUP(A622,'QAQC ID Reference Page'!A$2:G$10999,6,FALSE)</f>
        <v>B7C</v>
      </c>
      <c r="G622" s="3" t="str">
        <f>VLOOKUP(A622,'QAQC ID Reference Page'!A$2:G$10999,7,FALSE)</f>
        <v>B</v>
      </c>
      <c r="H622" s="3"/>
      <c r="I622" s="55" t="s">
        <v>46</v>
      </c>
      <c r="J622" s="3"/>
      <c r="K622" s="3"/>
      <c r="L622" s="3"/>
      <c r="M622" s="3"/>
      <c r="N622" s="53" t="e">
        <f t="shared" si="4"/>
        <v>#VALUE!</v>
      </c>
      <c r="O622" s="3"/>
      <c r="P622" s="3"/>
      <c r="Q622" s="3"/>
      <c r="R622" s="53" t="e">
        <f t="shared" si="5"/>
        <v>#VALUE!</v>
      </c>
      <c r="S622" s="3"/>
      <c r="T622" s="3"/>
      <c r="U622" s="3"/>
      <c r="V622" s="3"/>
      <c r="W622" s="3"/>
      <c r="X622" s="3"/>
      <c r="Y622" s="3"/>
      <c r="Z622" s="3"/>
      <c r="AA622" s="3"/>
      <c r="AB622" s="3"/>
    </row>
    <row r="623" spans="1:28" x14ac:dyDescent="0.2">
      <c r="A623" s="3">
        <v>11601</v>
      </c>
      <c r="B623" s="11" t="str">
        <f>VLOOKUP(A623,'QAQC ID Reference Page'!A$2:G$10999,2,FALSE)</f>
        <v>OBS0322</v>
      </c>
      <c r="C623" s="30">
        <f>VLOOKUP(A623,'QAQC ID Reference Page'!A$2:G$10999,3,FALSE)</f>
        <v>44636</v>
      </c>
      <c r="D623" s="12">
        <f>VLOOKUP(A623,'QAQC ID Reference Page'!A$2:G$10999,4,FALSE)</f>
        <v>0.52638888888888891</v>
      </c>
      <c r="E623" s="3">
        <f>VLOOKUP(A623,'QAQC ID Reference Page'!A$2:G$10999,5,FALSE)</f>
        <v>1018</v>
      </c>
      <c r="F623" s="3" t="str">
        <f>VLOOKUP(A623,'QAQC ID Reference Page'!A$2:G$10999,6,FALSE)</f>
        <v>E6</v>
      </c>
      <c r="G623" s="3" t="str">
        <f>VLOOKUP(A623,'QAQC ID Reference Page'!A$2:G$10999,7,FALSE)</f>
        <v>S</v>
      </c>
      <c r="H623" s="3"/>
      <c r="I623" s="55">
        <v>0.1</v>
      </c>
      <c r="J623" s="3"/>
      <c r="K623" s="3"/>
      <c r="L623" s="3"/>
      <c r="M623" s="3"/>
      <c r="N623" s="53">
        <f t="shared" si="4"/>
        <v>0</v>
      </c>
      <c r="O623" s="3"/>
      <c r="P623" s="3"/>
      <c r="Q623" s="3"/>
      <c r="R623" s="53">
        <f t="shared" si="5"/>
        <v>0</v>
      </c>
      <c r="S623" s="3"/>
      <c r="T623" s="3"/>
      <c r="U623" s="3"/>
      <c r="V623" s="3"/>
      <c r="W623" s="3"/>
      <c r="X623" s="3"/>
      <c r="Y623" s="3"/>
      <c r="Z623" s="3"/>
      <c r="AA623" s="3"/>
      <c r="AB623" s="3"/>
    </row>
    <row r="624" spans="1:28" x14ac:dyDescent="0.2">
      <c r="A624" s="3">
        <v>11602</v>
      </c>
      <c r="B624" s="11" t="str">
        <f>VLOOKUP(A624,'QAQC ID Reference Page'!A$2:G$10999,2,FALSE)</f>
        <v>OBS0322</v>
      </c>
      <c r="C624" s="30">
        <f>VLOOKUP(A624,'QAQC ID Reference Page'!A$2:G$10999,3,FALSE)</f>
        <v>44636</v>
      </c>
      <c r="D624" s="12">
        <f>VLOOKUP(A624,'QAQC ID Reference Page'!A$2:G$10999,4,FALSE)</f>
        <v>0.34027777777777779</v>
      </c>
      <c r="E624" s="3">
        <f>VLOOKUP(A624,'QAQC ID Reference Page'!A$2:G$10999,5,FALSE)</f>
        <v>1024</v>
      </c>
      <c r="F624" s="3" t="str">
        <f>VLOOKUP(A624,'QAQC ID Reference Page'!A$2:G$10999,6,FALSE)</f>
        <v>MR</v>
      </c>
      <c r="G624" s="3" t="str">
        <f>VLOOKUP(A624,'QAQC ID Reference Page'!A$2:G$10999,7,FALSE)</f>
        <v>S</v>
      </c>
      <c r="H624" s="3"/>
      <c r="I624" s="55">
        <v>0.1</v>
      </c>
      <c r="J624" s="3"/>
      <c r="K624" s="3"/>
      <c r="L624" s="3"/>
      <c r="M624" s="3"/>
      <c r="N624" s="53">
        <f t="shared" si="4"/>
        <v>0</v>
      </c>
      <c r="O624" s="3"/>
      <c r="P624" s="3"/>
      <c r="Q624" s="3"/>
      <c r="R624" s="53">
        <f t="shared" si="5"/>
        <v>0</v>
      </c>
      <c r="S624" s="3"/>
      <c r="T624" s="3"/>
      <c r="U624" s="3"/>
      <c r="V624" s="3"/>
      <c r="W624" s="3"/>
      <c r="X624" s="3"/>
      <c r="Y624" s="3"/>
      <c r="Z624" s="3"/>
      <c r="AA624" s="3"/>
      <c r="AB624" s="3"/>
    </row>
    <row r="625" spans="1:28" x14ac:dyDescent="0.2">
      <c r="A625" s="3">
        <v>11603</v>
      </c>
      <c r="B625" s="11" t="str">
        <f>VLOOKUP(A625,'QAQC ID Reference Page'!A$2:G$10999,2,FALSE)</f>
        <v>OBS0322</v>
      </c>
      <c r="C625" s="30">
        <f>VLOOKUP(A625,'QAQC ID Reference Page'!A$2:G$10999,3,FALSE)</f>
        <v>44636</v>
      </c>
      <c r="D625" s="12">
        <f>VLOOKUP(A625,'QAQC ID Reference Page'!A$2:G$10999,4,FALSE)</f>
        <v>0.35</v>
      </c>
      <c r="E625" s="3">
        <f>VLOOKUP(A625,'QAQC ID Reference Page'!A$2:G$10999,5,FALSE)</f>
        <v>1041</v>
      </c>
      <c r="F625" s="3" t="str">
        <f>VLOOKUP(A625,'QAQC ID Reference Page'!A$2:G$10999,6,FALSE)</f>
        <v>TR</v>
      </c>
      <c r="G625" s="3" t="str">
        <f>VLOOKUP(A625,'QAQC ID Reference Page'!A$2:G$10999,7,FALSE)</f>
        <v>S</v>
      </c>
      <c r="H625" s="3"/>
      <c r="I625" s="55">
        <v>0.08</v>
      </c>
      <c r="J625" s="3"/>
      <c r="K625" s="3"/>
      <c r="L625" s="3"/>
      <c r="M625" s="3"/>
      <c r="N625" s="53">
        <f t="shared" si="4"/>
        <v>0</v>
      </c>
      <c r="O625" s="3"/>
      <c r="P625" s="3"/>
      <c r="Q625" s="3"/>
      <c r="R625" s="53">
        <f t="shared" si="5"/>
        <v>0</v>
      </c>
      <c r="S625" s="3"/>
      <c r="T625" s="3"/>
      <c r="U625" s="3"/>
      <c r="V625" s="3"/>
      <c r="W625" s="3"/>
      <c r="X625" s="3"/>
      <c r="Y625" s="3"/>
      <c r="Z625" s="3"/>
      <c r="AA625" s="3"/>
      <c r="AB625" s="3"/>
    </row>
    <row r="626" spans="1:28" x14ac:dyDescent="0.2">
      <c r="A626" s="3">
        <v>11604</v>
      </c>
      <c r="B626" s="11" t="str">
        <f>VLOOKUP(A626,'QAQC ID Reference Page'!A$2:G$10999,2,FALSE)</f>
        <v>OBS0322</v>
      </c>
      <c r="C626" s="30">
        <f>VLOOKUP(A626,'QAQC ID Reference Page'!A$2:G$10999,3,FALSE)</f>
        <v>44636</v>
      </c>
      <c r="D626" s="12">
        <f>VLOOKUP(A626,'QAQC ID Reference Page'!A$2:G$10999,4,FALSE)</f>
        <v>0.34027777777777779</v>
      </c>
      <c r="E626" s="3">
        <f>VLOOKUP(A626,'QAQC ID Reference Page'!A$2:G$10999,5,FALSE)</f>
        <v>1033</v>
      </c>
      <c r="F626" s="3" t="str">
        <f>VLOOKUP(A626,'QAQC ID Reference Page'!A$2:G$10999,6,FALSE)</f>
        <v>MR</v>
      </c>
      <c r="G626" s="3" t="str">
        <f>VLOOKUP(A626,'QAQC ID Reference Page'!A$2:G$10999,7,FALSE)</f>
        <v>B</v>
      </c>
      <c r="H626" s="3"/>
      <c r="I626" s="55">
        <v>0.08</v>
      </c>
      <c r="J626" s="3"/>
      <c r="K626" s="3"/>
      <c r="L626" s="3"/>
      <c r="M626" s="3"/>
      <c r="N626" s="53">
        <f t="shared" si="4"/>
        <v>0</v>
      </c>
      <c r="O626" s="3"/>
      <c r="P626" s="3"/>
      <c r="Q626" s="3"/>
      <c r="R626" s="53">
        <f t="shared" si="5"/>
        <v>0</v>
      </c>
      <c r="S626" s="3"/>
      <c r="T626" s="3"/>
      <c r="U626" s="3"/>
      <c r="V626" s="3"/>
      <c r="W626" s="3"/>
      <c r="X626" s="3"/>
      <c r="Y626" s="3"/>
      <c r="Z626" s="3"/>
      <c r="AA626" s="3"/>
      <c r="AB626" s="3"/>
    </row>
    <row r="627" spans="1:28" x14ac:dyDescent="0.2">
      <c r="A627" s="3">
        <v>11605</v>
      </c>
      <c r="B627" s="11" t="str">
        <f>VLOOKUP(A627,'QAQC ID Reference Page'!A$2:G$10999,2,FALSE)</f>
        <v>OBS0322</v>
      </c>
      <c r="C627" s="30">
        <f>VLOOKUP(A627,'QAQC ID Reference Page'!A$2:G$10999,3,FALSE)</f>
        <v>44636</v>
      </c>
      <c r="D627" s="12">
        <f>VLOOKUP(A627,'QAQC ID Reference Page'!A$2:G$10999,4,FALSE)</f>
        <v>0.28680555555555554</v>
      </c>
      <c r="E627" s="3">
        <f>VLOOKUP(A627,'QAQC ID Reference Page'!A$2:G$10999,5,FALSE)</f>
        <v>1020</v>
      </c>
      <c r="F627" s="3" t="str">
        <f>VLOOKUP(A627,'QAQC ID Reference Page'!A$2:G$10999,6,FALSE)</f>
        <v>EFR</v>
      </c>
      <c r="G627" s="3" t="str">
        <f>VLOOKUP(A627,'QAQC ID Reference Page'!A$2:G$10999,7,FALSE)</f>
        <v>S</v>
      </c>
      <c r="H627" s="3"/>
      <c r="I627" s="55">
        <v>0.1</v>
      </c>
      <c r="J627" s="3"/>
      <c r="K627" s="3"/>
      <c r="L627" s="3"/>
      <c r="M627" s="3"/>
      <c r="N627" s="53">
        <f t="shared" si="4"/>
        <v>0</v>
      </c>
      <c r="O627" s="3"/>
      <c r="P627" s="3"/>
      <c r="Q627" s="3"/>
      <c r="R627" s="53">
        <f t="shared" si="5"/>
        <v>0</v>
      </c>
      <c r="S627" s="3"/>
      <c r="T627" s="3"/>
      <c r="U627" s="3"/>
      <c r="V627" s="3"/>
      <c r="W627" s="3"/>
      <c r="X627" s="3"/>
      <c r="Y627" s="3"/>
      <c r="Z627" s="3"/>
      <c r="AA627" s="3"/>
      <c r="AB627" s="3"/>
    </row>
    <row r="628" spans="1:28" x14ac:dyDescent="0.2">
      <c r="A628" s="3">
        <v>11606</v>
      </c>
      <c r="B628" s="11" t="str">
        <f>VLOOKUP(A628,'QAQC ID Reference Page'!A$2:G$10999,2,FALSE)</f>
        <v>OBS0322</v>
      </c>
      <c r="C628" s="30">
        <f>VLOOKUP(A628,'QAQC ID Reference Page'!A$2:G$10999,3,FALSE)</f>
        <v>44636</v>
      </c>
      <c r="D628" s="12">
        <f>VLOOKUP(A628,'QAQC ID Reference Page'!A$2:G$10999,4,FALSE)</f>
        <v>0.30138888888888887</v>
      </c>
      <c r="E628" s="3">
        <f>VLOOKUP(A628,'QAQC ID Reference Page'!A$2:G$10999,5,FALSE)</f>
        <v>1029</v>
      </c>
      <c r="F628" s="3" t="str">
        <f>VLOOKUP(A628,'QAQC ID Reference Page'!A$2:G$10999,6,FALSE)</f>
        <v>G6</v>
      </c>
      <c r="G628" s="3" t="str">
        <f>VLOOKUP(A628,'QAQC ID Reference Page'!A$2:G$10999,7,FALSE)</f>
        <v>S</v>
      </c>
      <c r="H628" s="3"/>
      <c r="I628" s="55">
        <v>0.1</v>
      </c>
      <c r="J628" s="3"/>
      <c r="K628" s="3"/>
      <c r="L628" s="3"/>
      <c r="M628" s="3"/>
      <c r="N628" s="53">
        <f t="shared" si="4"/>
        <v>0</v>
      </c>
      <c r="O628" s="3"/>
      <c r="P628" s="3"/>
      <c r="Q628" s="3"/>
      <c r="R628" s="53">
        <f t="shared" si="5"/>
        <v>0</v>
      </c>
      <c r="S628" s="3"/>
      <c r="T628" s="3"/>
      <c r="U628" s="3"/>
      <c r="V628" s="3"/>
      <c r="W628" s="3"/>
      <c r="X628" s="3"/>
      <c r="Y628" s="3"/>
      <c r="Z628" s="3"/>
      <c r="AA628" s="3"/>
      <c r="AB628" s="3"/>
    </row>
    <row r="629" spans="1:28" x14ac:dyDescent="0.2">
      <c r="A629" s="3">
        <v>11607</v>
      </c>
      <c r="B629" s="11" t="str">
        <f>VLOOKUP(A629,'QAQC ID Reference Page'!A$2:G$10999,2,FALSE)</f>
        <v>OBS0322</v>
      </c>
      <c r="C629" s="30">
        <f>VLOOKUP(A629,'QAQC ID Reference Page'!A$2:G$10999,3,FALSE)</f>
        <v>44636</v>
      </c>
      <c r="D629" s="12">
        <f>VLOOKUP(A629,'QAQC ID Reference Page'!A$2:G$10999,4,FALSE)</f>
        <v>0.36944444444444446</v>
      </c>
      <c r="E629" s="3">
        <f>VLOOKUP(A629,'QAQC ID Reference Page'!A$2:G$10999,5,FALSE)</f>
        <v>1009</v>
      </c>
      <c r="F629" s="3" t="str">
        <f>VLOOKUP(A629,'QAQC ID Reference Page'!A$2:G$10999,6,FALSE)</f>
        <v>AR</v>
      </c>
      <c r="G629" s="3" t="str">
        <f>VLOOKUP(A629,'QAQC ID Reference Page'!A$2:G$10999,7,FALSE)</f>
        <v>S</v>
      </c>
      <c r="H629" s="3"/>
      <c r="I629" s="55">
        <v>0.1</v>
      </c>
      <c r="J629" s="3"/>
      <c r="K629" s="3"/>
      <c r="L629" s="3"/>
      <c r="M629" s="3"/>
      <c r="N629" s="53">
        <f t="shared" si="4"/>
        <v>0</v>
      </c>
      <c r="O629" s="3"/>
      <c r="P629" s="3"/>
      <c r="Q629" s="3"/>
      <c r="R629" s="53">
        <f t="shared" si="5"/>
        <v>0</v>
      </c>
      <c r="S629" s="3"/>
      <c r="T629" s="3"/>
      <c r="U629" s="3"/>
      <c r="V629" s="3"/>
      <c r="W629" s="3"/>
      <c r="X629" s="3"/>
      <c r="Y629" s="3"/>
      <c r="Z629" s="3"/>
      <c r="AA629" s="3"/>
      <c r="AB629" s="3"/>
    </row>
    <row r="630" spans="1:28" x14ac:dyDescent="0.2">
      <c r="A630" s="3">
        <v>11608</v>
      </c>
      <c r="B630" s="11" t="str">
        <f>VLOOKUP(A630,'QAQC ID Reference Page'!A$2:G$10999,2,FALSE)</f>
        <v>OBS0322</v>
      </c>
      <c r="C630" s="30">
        <f>VLOOKUP(A630,'QAQC ID Reference Page'!A$2:G$10999,3,FALSE)</f>
        <v>44636</v>
      </c>
      <c r="D630" s="12">
        <f>VLOOKUP(A630,'QAQC ID Reference Page'!A$2:G$10999,4,FALSE)</f>
        <v>0.3125</v>
      </c>
      <c r="E630" s="3">
        <f>VLOOKUP(A630,'QAQC ID Reference Page'!A$2:G$10999,5,FALSE)</f>
        <v>1012</v>
      </c>
      <c r="F630" s="3" t="str">
        <f>VLOOKUP(A630,'QAQC ID Reference Page'!A$2:G$10999,6,FALSE)</f>
        <v>DR</v>
      </c>
      <c r="G630" s="3" t="str">
        <f>VLOOKUP(A630,'QAQC ID Reference Page'!A$2:G$10999,7,FALSE)</f>
        <v>S</v>
      </c>
      <c r="H630" s="3"/>
      <c r="I630" s="55">
        <v>0.1</v>
      </c>
      <c r="J630" s="3"/>
      <c r="K630" s="3"/>
      <c r="L630" s="3"/>
      <c r="M630" s="3"/>
      <c r="N630" s="53">
        <f t="shared" si="4"/>
        <v>0</v>
      </c>
      <c r="O630" s="3"/>
      <c r="P630" s="3"/>
      <c r="Q630" s="3"/>
      <c r="R630" s="53">
        <f t="shared" si="5"/>
        <v>0</v>
      </c>
      <c r="S630" s="3"/>
      <c r="T630" s="3"/>
      <c r="U630" s="3"/>
      <c r="V630" s="3"/>
      <c r="W630" s="3"/>
      <c r="X630" s="3"/>
      <c r="Y630" s="3"/>
      <c r="Z630" s="3"/>
      <c r="AA630" s="3"/>
      <c r="AB630" s="3"/>
    </row>
    <row r="631" spans="1:28" x14ac:dyDescent="0.2">
      <c r="A631" s="3">
        <v>11609</v>
      </c>
      <c r="B631" s="11" t="str">
        <f>VLOOKUP(A631,'QAQC ID Reference Page'!A$2:G$10999,2,FALSE)</f>
        <v>OBS0322</v>
      </c>
      <c r="C631" s="30">
        <f>VLOOKUP(A631,'QAQC ID Reference Page'!A$2:G$10999,3,FALSE)</f>
        <v>44636</v>
      </c>
      <c r="D631" s="12">
        <f>VLOOKUP(A631,'QAQC ID Reference Page'!A$2:G$10999,4,FALSE)</f>
        <v>0.36041666666666666</v>
      </c>
      <c r="E631" s="3">
        <f>VLOOKUP(A631,'QAQC ID Reference Page'!A$2:G$10999,5,FALSE)</f>
        <v>1037</v>
      </c>
      <c r="F631" s="3" t="str">
        <f>VLOOKUP(A631,'QAQC ID Reference Page'!A$2:G$10999,6,FALSE)</f>
        <v>TR-UP</v>
      </c>
      <c r="G631" s="3" t="str">
        <f>VLOOKUP(A631,'QAQC ID Reference Page'!A$2:G$10999,7,FALSE)</f>
        <v>S</v>
      </c>
      <c r="H631" s="3"/>
      <c r="I631" s="55">
        <v>0.1</v>
      </c>
      <c r="J631" s="3"/>
      <c r="K631" s="3"/>
      <c r="L631" s="3"/>
      <c r="M631" s="3"/>
      <c r="N631" s="53">
        <f t="shared" si="4"/>
        <v>0</v>
      </c>
      <c r="O631" s="3"/>
      <c r="P631" s="3"/>
      <c r="Q631" s="3"/>
      <c r="R631" s="53">
        <f t="shared" si="5"/>
        <v>0</v>
      </c>
      <c r="S631" s="3"/>
      <c r="T631" s="3"/>
      <c r="U631" s="3"/>
      <c r="V631" s="3"/>
      <c r="W631" s="3"/>
      <c r="X631" s="3"/>
      <c r="Y631" s="3"/>
      <c r="Z631" s="3"/>
      <c r="AA631" s="3"/>
      <c r="AB631" s="3"/>
    </row>
    <row r="632" spans="1:28" x14ac:dyDescent="0.2">
      <c r="A632" s="3">
        <v>11610</v>
      </c>
      <c r="B632" s="11" t="str">
        <f>VLOOKUP(A632,'QAQC ID Reference Page'!A$2:G$10999,2,FALSE)</f>
        <v>OBS0322</v>
      </c>
      <c r="C632" s="30">
        <f>VLOOKUP(A632,'QAQC ID Reference Page'!A$2:G$10999,3,FALSE)</f>
        <v>44636</v>
      </c>
      <c r="D632" s="12">
        <f>VLOOKUP(A632,'QAQC ID Reference Page'!A$2:G$10999,4,FALSE)</f>
        <v>0.37777777777777777</v>
      </c>
      <c r="E632" s="3">
        <f>VLOOKUP(A632,'QAQC ID Reference Page'!A$2:G$10999,5,FALSE)</f>
        <v>1034</v>
      </c>
      <c r="F632" s="3" t="str">
        <f>VLOOKUP(A632,'QAQC ID Reference Page'!A$2:G$10999,6,FALSE)</f>
        <v>BR</v>
      </c>
      <c r="G632" s="3" t="str">
        <f>VLOOKUP(A632,'QAQC ID Reference Page'!A$2:G$10999,7,FALSE)</f>
        <v>S</v>
      </c>
      <c r="H632" s="3"/>
      <c r="I632" s="55">
        <v>0.08</v>
      </c>
      <c r="J632" s="3"/>
      <c r="K632" s="3"/>
      <c r="L632" s="3"/>
      <c r="M632" s="3"/>
      <c r="N632" s="53">
        <f t="shared" si="4"/>
        <v>0</v>
      </c>
      <c r="O632" s="3"/>
      <c r="P632" s="3"/>
      <c r="Q632" s="3"/>
      <c r="R632" s="53">
        <f t="shared" si="5"/>
        <v>0</v>
      </c>
      <c r="S632" s="3"/>
      <c r="T632" s="3"/>
      <c r="U632" s="3"/>
      <c r="V632" s="3"/>
      <c r="W632" s="3"/>
      <c r="X632" s="3"/>
      <c r="Y632" s="3"/>
      <c r="Z632" s="3"/>
      <c r="AA632" s="3"/>
      <c r="AB632" s="3"/>
    </row>
    <row r="633" spans="1:28" x14ac:dyDescent="0.2">
      <c r="A633" s="3">
        <v>11611</v>
      </c>
      <c r="B633" s="11" t="str">
        <f>VLOOKUP(A633,'QAQC ID Reference Page'!A$2:G$10999,2,FALSE)</f>
        <v>OBS0322</v>
      </c>
      <c r="C633" s="30">
        <f>VLOOKUP(A633,'QAQC ID Reference Page'!A$2:G$10999,3,FALSE)</f>
        <v>44636</v>
      </c>
      <c r="D633" s="12">
        <f>VLOOKUP(A633,'QAQC ID Reference Page'!A$2:G$10999,4,FALSE)</f>
        <v>0.40069444444444446</v>
      </c>
      <c r="E633" s="3">
        <f>VLOOKUP(A633,'QAQC ID Reference Page'!A$2:G$10999,5,FALSE)</f>
        <v>1002</v>
      </c>
      <c r="F633" s="3" t="str">
        <f>VLOOKUP(A633,'QAQC ID Reference Page'!A$2:G$10999,6,FALSE)</f>
        <v>I7C</v>
      </c>
      <c r="G633" s="3" t="str">
        <f>VLOOKUP(A633,'QAQC ID Reference Page'!A$2:G$10999,7,FALSE)</f>
        <v>S</v>
      </c>
      <c r="H633" s="3"/>
      <c r="I633" s="55">
        <v>0.1</v>
      </c>
      <c r="J633" s="3"/>
      <c r="K633" s="3"/>
      <c r="L633" s="3"/>
      <c r="M633" s="3"/>
      <c r="N633" s="53">
        <f t="shared" si="4"/>
        <v>0</v>
      </c>
      <c r="O633" s="3"/>
      <c r="P633" s="3"/>
      <c r="Q633" s="3"/>
      <c r="R633" s="53">
        <f t="shared" si="5"/>
        <v>0</v>
      </c>
      <c r="S633" s="3"/>
      <c r="T633" s="3"/>
      <c r="U633" s="3"/>
      <c r="V633" s="3"/>
      <c r="W633" s="3"/>
      <c r="X633" s="3"/>
      <c r="Y633" s="3"/>
      <c r="Z633" s="3"/>
      <c r="AA633" s="3"/>
      <c r="AB633" s="3"/>
    </row>
    <row r="634" spans="1:28" x14ac:dyDescent="0.2">
      <c r="A634" s="3">
        <v>11612</v>
      </c>
      <c r="B634" s="11" t="str">
        <f>VLOOKUP(A634,'QAQC ID Reference Page'!A$2:G$10999,2,FALSE)</f>
        <v>OBS0322</v>
      </c>
      <c r="C634" s="30">
        <f>VLOOKUP(A634,'QAQC ID Reference Page'!A$2:G$10999,3,FALSE)</f>
        <v>44636</v>
      </c>
      <c r="D634" s="12">
        <f>VLOOKUP(A634,'QAQC ID Reference Page'!A$2:G$10999,4,FALSE)</f>
        <v>0.40069444444444446</v>
      </c>
      <c r="E634" s="3">
        <f>VLOOKUP(A634,'QAQC ID Reference Page'!A$2:G$10999,5,FALSE)</f>
        <v>1013</v>
      </c>
      <c r="F634" s="3" t="str">
        <f>VLOOKUP(A634,'QAQC ID Reference Page'!A$2:G$10999,6,FALSE)</f>
        <v>I7C</v>
      </c>
      <c r="G634" s="3" t="str">
        <f>VLOOKUP(A634,'QAQC ID Reference Page'!A$2:G$10999,7,FALSE)</f>
        <v>B</v>
      </c>
      <c r="H634" s="3"/>
      <c r="I634" s="55">
        <v>0.1</v>
      </c>
      <c r="J634" s="3"/>
      <c r="K634" s="3"/>
      <c r="L634" s="3"/>
      <c r="M634" s="3"/>
      <c r="N634" s="53">
        <f t="shared" si="4"/>
        <v>0</v>
      </c>
      <c r="O634" s="3"/>
      <c r="P634" s="3"/>
      <c r="Q634" s="3"/>
      <c r="R634" s="53">
        <f t="shared" si="5"/>
        <v>0</v>
      </c>
      <c r="S634" s="3"/>
      <c r="T634" s="3"/>
      <c r="U634" s="3"/>
      <c r="V634" s="3"/>
      <c r="W634" s="3"/>
      <c r="X634" s="3"/>
      <c r="Y634" s="3"/>
      <c r="Z634" s="3"/>
      <c r="AA634" s="3"/>
      <c r="AB634" s="3"/>
    </row>
    <row r="635" spans="1:28" x14ac:dyDescent="0.2">
      <c r="A635" s="3">
        <v>11613</v>
      </c>
      <c r="B635" s="11" t="str">
        <f>VLOOKUP(A635,'QAQC ID Reference Page'!A$2:G$10999,2,FALSE)</f>
        <v>OBS0322</v>
      </c>
      <c r="C635" s="30">
        <f>VLOOKUP(A635,'QAQC ID Reference Page'!A$2:G$10999,3,FALSE)</f>
        <v>44636</v>
      </c>
      <c r="D635" s="12">
        <f>VLOOKUP(A635,'QAQC ID Reference Page'!A$2:G$10999,4,FALSE)</f>
        <v>0.51597222222222228</v>
      </c>
      <c r="E635" s="3">
        <f>VLOOKUP(A635,'QAQC ID Reference Page'!A$2:G$10999,5,FALSE)</f>
        <v>1019</v>
      </c>
      <c r="F635" s="3" t="str">
        <f>VLOOKUP(A635,'QAQC ID Reference Page'!A$2:G$10999,6,FALSE)</f>
        <v>E7C</v>
      </c>
      <c r="G635" s="3" t="str">
        <f>VLOOKUP(A635,'QAQC ID Reference Page'!A$2:G$10999,7,FALSE)</f>
        <v>B</v>
      </c>
      <c r="H635" s="3"/>
      <c r="I635" s="55">
        <v>0.08</v>
      </c>
      <c r="J635" s="3"/>
      <c r="K635" s="3"/>
      <c r="L635" s="3"/>
      <c r="M635" s="3"/>
      <c r="N635" s="53">
        <f t="shared" si="4"/>
        <v>0</v>
      </c>
      <c r="O635" s="3"/>
      <c r="P635" s="3"/>
      <c r="Q635" s="3"/>
      <c r="R635" s="53">
        <f t="shared" si="5"/>
        <v>0</v>
      </c>
      <c r="S635" s="3"/>
      <c r="T635" s="3"/>
      <c r="U635" s="3"/>
      <c r="V635" s="3"/>
      <c r="W635" s="3"/>
      <c r="X635" s="3"/>
      <c r="Y635" s="3"/>
      <c r="Z635" s="3"/>
      <c r="AA635" s="3"/>
      <c r="AB635" s="3"/>
    </row>
    <row r="636" spans="1:28" x14ac:dyDescent="0.2">
      <c r="A636" s="3">
        <v>11614</v>
      </c>
      <c r="B636" s="11" t="str">
        <f>VLOOKUP(A636,'QAQC ID Reference Page'!A$2:G$10999,2,FALSE)</f>
        <v>OBS0322</v>
      </c>
      <c r="C636" s="30">
        <f>VLOOKUP(A636,'QAQC ID Reference Page'!A$2:G$10999,3,FALSE)</f>
        <v>44636</v>
      </c>
      <c r="D636" s="12">
        <f>VLOOKUP(A636,'QAQC ID Reference Page'!A$2:G$10999,4,FALSE)</f>
        <v>0.44861111111111113</v>
      </c>
      <c r="E636" s="3">
        <f>VLOOKUP(A636,'QAQC ID Reference Page'!A$2:G$10999,5,FALSE)</f>
        <v>1005</v>
      </c>
      <c r="F636" s="3" t="str">
        <f>VLOOKUP(A636,'QAQC ID Reference Page'!A$2:G$10999,6,FALSE)</f>
        <v>G7C</v>
      </c>
      <c r="G636" s="3" t="str">
        <f>VLOOKUP(A636,'QAQC ID Reference Page'!A$2:G$10999,7,FALSE)</f>
        <v>S</v>
      </c>
      <c r="H636" s="3"/>
      <c r="I636" s="55">
        <v>0.1</v>
      </c>
      <c r="J636" s="3"/>
      <c r="K636" s="3"/>
      <c r="L636" s="3"/>
      <c r="M636" s="3"/>
      <c r="N636" s="53">
        <f t="shared" si="4"/>
        <v>0</v>
      </c>
      <c r="O636" s="3"/>
      <c r="P636" s="3"/>
      <c r="Q636" s="3"/>
      <c r="R636" s="53">
        <f t="shared" si="5"/>
        <v>0</v>
      </c>
      <c r="S636" s="3"/>
      <c r="T636" s="3"/>
      <c r="U636" s="3"/>
      <c r="V636" s="3"/>
      <c r="W636" s="3"/>
      <c r="X636" s="3"/>
      <c r="Y636" s="3"/>
      <c r="Z636" s="3"/>
      <c r="AA636" s="3"/>
      <c r="AB636" s="3"/>
    </row>
    <row r="637" spans="1:28" x14ac:dyDescent="0.2">
      <c r="A637" s="3">
        <v>11615</v>
      </c>
      <c r="B637" s="11" t="str">
        <f>VLOOKUP(A637,'QAQC ID Reference Page'!A$2:G$10999,2,FALSE)</f>
        <v>OBS0322</v>
      </c>
      <c r="C637" s="30">
        <f>VLOOKUP(A637,'QAQC ID Reference Page'!A$2:G$10999,3,FALSE)</f>
        <v>44636</v>
      </c>
      <c r="D637" s="12">
        <f>VLOOKUP(A637,'QAQC ID Reference Page'!A$2:G$10999,4,FALSE)</f>
        <v>0.38958333333333334</v>
      </c>
      <c r="E637" s="3">
        <f>VLOOKUP(A637,'QAQC ID Reference Page'!A$2:G$10999,5,FALSE)</f>
        <v>1035</v>
      </c>
      <c r="F637" s="3" t="str">
        <f>VLOOKUP(A637,'QAQC ID Reference Page'!A$2:G$10999,6,FALSE)</f>
        <v>I9</v>
      </c>
      <c r="G637" s="3" t="str">
        <f>VLOOKUP(A637,'QAQC ID Reference Page'!A$2:G$10999,7,FALSE)</f>
        <v>S</v>
      </c>
      <c r="H637" s="3"/>
      <c r="I637" s="55">
        <v>0.1</v>
      </c>
      <c r="J637" s="3"/>
      <c r="K637" s="3"/>
      <c r="L637" s="3"/>
      <c r="M637" s="3"/>
      <c r="N637" s="53">
        <f t="shared" si="4"/>
        <v>0</v>
      </c>
      <c r="O637" s="3"/>
      <c r="P637" s="3"/>
      <c r="Q637" s="3"/>
      <c r="R637" s="53">
        <f t="shared" si="5"/>
        <v>0</v>
      </c>
      <c r="S637" s="3"/>
      <c r="T637" s="3"/>
      <c r="U637" s="3"/>
      <c r="V637" s="3"/>
      <c r="W637" s="3"/>
      <c r="X637" s="3"/>
      <c r="Y637" s="3"/>
      <c r="Z637" s="3"/>
      <c r="AA637" s="3"/>
      <c r="AB637" s="3"/>
    </row>
    <row r="638" spans="1:28" x14ac:dyDescent="0.2">
      <c r="A638" s="3">
        <v>11616</v>
      </c>
      <c r="B638" s="11" t="str">
        <f>VLOOKUP(A638,'QAQC ID Reference Page'!A$2:G$10999,2,FALSE)</f>
        <v>OBS0322</v>
      </c>
      <c r="C638" s="30">
        <f>VLOOKUP(A638,'QAQC ID Reference Page'!A$2:G$10999,3,FALSE)</f>
        <v>44636</v>
      </c>
      <c r="D638" s="12">
        <f>VLOOKUP(A638,'QAQC ID Reference Page'!A$2:G$10999,4,FALSE)</f>
        <v>0.49513888888888891</v>
      </c>
      <c r="E638" s="3">
        <f>VLOOKUP(A638,'QAQC ID Reference Page'!A$2:G$10999,5,FALSE)</f>
        <v>1038</v>
      </c>
      <c r="F638" s="3" t="str">
        <f>VLOOKUP(A638,'QAQC ID Reference Page'!A$2:G$10999,6,FALSE)</f>
        <v>E9</v>
      </c>
      <c r="G638" s="3" t="str">
        <f>VLOOKUP(A638,'QAQC ID Reference Page'!A$2:G$10999,7,FALSE)</f>
        <v>S</v>
      </c>
      <c r="H638" s="3"/>
      <c r="I638" s="55">
        <v>0.1</v>
      </c>
      <c r="J638" s="3"/>
      <c r="K638" s="3"/>
      <c r="L638" s="3"/>
      <c r="M638" s="3"/>
      <c r="N638" s="53">
        <f t="shared" si="4"/>
        <v>0</v>
      </c>
      <c r="O638" s="3"/>
      <c r="P638" s="3"/>
      <c r="Q638" s="3"/>
      <c r="R638" s="53">
        <f t="shared" si="5"/>
        <v>0</v>
      </c>
      <c r="S638" s="3"/>
      <c r="T638" s="3"/>
      <c r="U638" s="3"/>
      <c r="V638" s="3"/>
      <c r="W638" s="3"/>
      <c r="X638" s="3"/>
      <c r="Y638" s="3"/>
      <c r="Z638" s="3"/>
      <c r="AA638" s="3"/>
      <c r="AB638" s="3"/>
    </row>
    <row r="639" spans="1:28" x14ac:dyDescent="0.2">
      <c r="A639" s="3">
        <v>11617</v>
      </c>
      <c r="B639" s="11" t="str">
        <f>VLOOKUP(A639,'QAQC ID Reference Page'!A$2:G$10999,2,FALSE)</f>
        <v>OBS0322</v>
      </c>
      <c r="C639" s="30">
        <f>VLOOKUP(A639,'QAQC ID Reference Page'!A$2:G$10999,3,FALSE)</f>
        <v>44636</v>
      </c>
      <c r="D639" s="12">
        <f>VLOOKUP(A639,'QAQC ID Reference Page'!A$2:G$10999,4,FALSE)</f>
        <v>0.51597222222222228</v>
      </c>
      <c r="E639" s="3">
        <f>VLOOKUP(A639,'QAQC ID Reference Page'!A$2:G$10999,5,FALSE)</f>
        <v>1017</v>
      </c>
      <c r="F639" s="3" t="str">
        <f>VLOOKUP(A639,'QAQC ID Reference Page'!A$2:G$10999,6,FALSE)</f>
        <v>E7C</v>
      </c>
      <c r="G639" s="3" t="str">
        <f>VLOOKUP(A639,'QAQC ID Reference Page'!A$2:G$10999,7,FALSE)</f>
        <v>S</v>
      </c>
      <c r="H639" s="3"/>
      <c r="I639" s="55">
        <v>0.1</v>
      </c>
      <c r="J639" s="3"/>
      <c r="K639" s="3"/>
      <c r="L639" s="3"/>
      <c r="M639" s="3"/>
      <c r="N639" s="53">
        <f t="shared" si="4"/>
        <v>0</v>
      </c>
      <c r="O639" s="3"/>
      <c r="P639" s="3"/>
      <c r="Q639" s="3"/>
      <c r="R639" s="53">
        <f t="shared" si="5"/>
        <v>0</v>
      </c>
      <c r="S639" s="3"/>
      <c r="T639" s="3"/>
      <c r="U639" s="3"/>
      <c r="V639" s="3"/>
      <c r="W639" s="3"/>
      <c r="X639" s="3"/>
      <c r="Y639" s="3"/>
      <c r="Z639" s="3"/>
      <c r="AA639" s="3"/>
      <c r="AB639" s="3"/>
    </row>
    <row r="640" spans="1:28" x14ac:dyDescent="0.2">
      <c r="A640" s="3">
        <v>11618</v>
      </c>
      <c r="B640" s="11" t="str">
        <f>VLOOKUP(A640,'QAQC ID Reference Page'!A$2:G$10999,2,FALSE)</f>
        <v>OBS0322</v>
      </c>
      <c r="C640" s="30">
        <f>VLOOKUP(A640,'QAQC ID Reference Page'!A$2:G$10999,3,FALSE)</f>
        <v>44636</v>
      </c>
      <c r="D640" s="12">
        <f>VLOOKUP(A640,'QAQC ID Reference Page'!A$2:G$10999,4,FALSE)</f>
        <v>0.43541666666666667</v>
      </c>
      <c r="E640" s="3">
        <f>VLOOKUP(A640,'QAQC ID Reference Page'!A$2:G$10999,5,FALSE)</f>
        <v>1025</v>
      </c>
      <c r="F640" s="3" t="str">
        <f>VLOOKUP(A640,'QAQC ID Reference Page'!A$2:G$10999,6,FALSE)</f>
        <v>G9</v>
      </c>
      <c r="G640" s="3" t="str">
        <f>VLOOKUP(A640,'QAQC ID Reference Page'!A$2:G$10999,7,FALSE)</f>
        <v>S</v>
      </c>
      <c r="H640" s="3"/>
      <c r="I640" s="55">
        <v>0.1</v>
      </c>
      <c r="J640" s="3"/>
      <c r="K640" s="3"/>
      <c r="L640" s="3"/>
      <c r="M640" s="3"/>
      <c r="N640" s="53">
        <f t="shared" si="4"/>
        <v>0</v>
      </c>
      <c r="O640" s="3"/>
      <c r="P640" s="3"/>
      <c r="Q640" s="3"/>
      <c r="R640" s="53">
        <f t="shared" si="5"/>
        <v>0</v>
      </c>
      <c r="S640" s="3"/>
      <c r="T640" s="3"/>
      <c r="U640" s="3"/>
      <c r="V640" s="3"/>
      <c r="W640" s="3"/>
      <c r="X640" s="3"/>
      <c r="Y640" s="3"/>
      <c r="Z640" s="3"/>
      <c r="AA640" s="3"/>
      <c r="AB640" s="3"/>
    </row>
    <row r="641" spans="1:28" x14ac:dyDescent="0.2">
      <c r="A641" s="3">
        <v>11619</v>
      </c>
      <c r="B641" s="11" t="str">
        <f>VLOOKUP(A641,'QAQC ID Reference Page'!A$2:G$10999,2,FALSE)</f>
        <v>OBS0322</v>
      </c>
      <c r="C641" s="30">
        <f>VLOOKUP(A641,'QAQC ID Reference Page'!A$2:G$10999,3,FALSE)</f>
        <v>44636</v>
      </c>
      <c r="D641" s="12">
        <f>VLOOKUP(A641,'QAQC ID Reference Page'!A$2:G$10999,4,FALSE)</f>
        <v>0.44861111111111113</v>
      </c>
      <c r="E641" s="3">
        <f>VLOOKUP(A641,'QAQC ID Reference Page'!A$2:G$10999,5,FALSE)</f>
        <v>1011</v>
      </c>
      <c r="F641" s="3" t="str">
        <f>VLOOKUP(A641,'QAQC ID Reference Page'!A$2:G$10999,6,FALSE)</f>
        <v>G7C</v>
      </c>
      <c r="G641" s="3" t="str">
        <f>VLOOKUP(A641,'QAQC ID Reference Page'!A$2:G$10999,7,FALSE)</f>
        <v>B</v>
      </c>
      <c r="H641" s="3"/>
      <c r="I641" s="55">
        <v>0.1</v>
      </c>
      <c r="J641" s="3"/>
      <c r="K641" s="3"/>
      <c r="L641" s="3"/>
      <c r="M641" s="3"/>
      <c r="N641" s="53">
        <f t="shared" si="4"/>
        <v>0</v>
      </c>
      <c r="O641" s="3"/>
      <c r="P641" s="3"/>
      <c r="Q641" s="3"/>
      <c r="R641" s="53">
        <f t="shared" si="5"/>
        <v>0</v>
      </c>
      <c r="S641" s="3"/>
      <c r="T641" s="3"/>
      <c r="U641" s="3"/>
      <c r="V641" s="3"/>
      <c r="W641" s="3"/>
      <c r="X641" s="3"/>
      <c r="Y641" s="3"/>
      <c r="Z641" s="3"/>
      <c r="AA641" s="3"/>
      <c r="AB641" s="3"/>
    </row>
    <row r="642" spans="1:28" x14ac:dyDescent="0.2">
      <c r="A642" s="3">
        <v>11620</v>
      </c>
      <c r="B642" s="11" t="str">
        <f>VLOOKUP(A642,'QAQC ID Reference Page'!A$2:G$10999,2,FALSE)</f>
        <v>OBS0322</v>
      </c>
      <c r="C642" s="30">
        <f>VLOOKUP(A642,'QAQC ID Reference Page'!A$2:G$10999,3,FALSE)</f>
        <v>44637</v>
      </c>
      <c r="D642" s="12">
        <f>VLOOKUP(A642,'QAQC ID Reference Page'!A$2:G$10999,4,FALSE)</f>
        <v>0.47083333333333333</v>
      </c>
      <c r="E642" s="3">
        <f>VLOOKUP(A642,'QAQC ID Reference Page'!A$2:G$10999,5,FALSE)</f>
        <v>1019</v>
      </c>
      <c r="F642" s="3" t="str">
        <f>VLOOKUP(A642,'QAQC ID Reference Page'!A$2:G$10999,6,FALSE)</f>
        <v>C4</v>
      </c>
      <c r="G642" s="3" t="str">
        <f>VLOOKUP(A642,'QAQC ID Reference Page'!A$2:G$10999,7,FALSE)</f>
        <v>S</v>
      </c>
      <c r="H642" s="3"/>
      <c r="I642" s="55">
        <v>0.1</v>
      </c>
      <c r="J642" s="3"/>
      <c r="K642" s="3"/>
      <c r="L642" s="3"/>
      <c r="M642" s="3"/>
      <c r="N642" s="53">
        <f t="shared" si="4"/>
        <v>0</v>
      </c>
      <c r="O642" s="3"/>
      <c r="P642" s="3"/>
      <c r="Q642" s="3"/>
      <c r="R642" s="53">
        <f t="shared" si="5"/>
        <v>0</v>
      </c>
      <c r="S642" s="3"/>
      <c r="T642" s="3"/>
      <c r="U642" s="3"/>
      <c r="V642" s="3"/>
      <c r="W642" s="3"/>
      <c r="X642" s="3"/>
      <c r="Y642" s="3"/>
      <c r="Z642" s="3"/>
      <c r="AA642" s="3"/>
      <c r="AB642" s="3"/>
    </row>
    <row r="643" spans="1:28" x14ac:dyDescent="0.2">
      <c r="A643" s="3">
        <v>11621</v>
      </c>
      <c r="B643" s="11" t="str">
        <f>VLOOKUP(A643,'QAQC ID Reference Page'!A$2:G$10999,2,FALSE)</f>
        <v>OBS0322</v>
      </c>
      <c r="C643" s="30">
        <f>VLOOKUP(A643,'QAQC ID Reference Page'!A$2:G$10999,3,FALSE)</f>
        <v>44637</v>
      </c>
      <c r="D643" s="12">
        <f>VLOOKUP(A643,'QAQC ID Reference Page'!A$2:G$10999,4,FALSE)</f>
        <v>0.53888888888888886</v>
      </c>
      <c r="E643" s="3">
        <f>VLOOKUP(A643,'QAQC ID Reference Page'!A$2:G$10999,5,FALSE)</f>
        <v>1017</v>
      </c>
      <c r="F643" s="3" t="str">
        <f>VLOOKUP(A643,'QAQC ID Reference Page'!A$2:G$10999,6,FALSE)</f>
        <v>C1</v>
      </c>
      <c r="G643" s="3" t="str">
        <f>VLOOKUP(A643,'QAQC ID Reference Page'!A$2:G$10999,7,FALSE)</f>
        <v>S</v>
      </c>
      <c r="H643" s="3"/>
      <c r="I643" s="55">
        <v>0.1</v>
      </c>
      <c r="J643" s="3"/>
      <c r="K643" s="3"/>
      <c r="L643" s="3"/>
      <c r="M643" s="3"/>
      <c r="N643" s="53">
        <f t="shared" si="4"/>
        <v>0</v>
      </c>
      <c r="O643" s="3"/>
      <c r="P643" s="3"/>
      <c r="Q643" s="3"/>
      <c r="R643" s="53">
        <f t="shared" si="5"/>
        <v>0</v>
      </c>
      <c r="S643" s="3"/>
      <c r="T643" s="3"/>
      <c r="U643" s="3"/>
      <c r="V643" s="3"/>
      <c r="W643" s="3"/>
      <c r="X643" s="3"/>
      <c r="Y643" s="3"/>
      <c r="Z643" s="3"/>
      <c r="AA643" s="3"/>
      <c r="AB643" s="3"/>
    </row>
    <row r="644" spans="1:28" x14ac:dyDescent="0.2">
      <c r="A644" s="3">
        <v>11622</v>
      </c>
      <c r="B644" s="11" t="str">
        <f>VLOOKUP(A644,'QAQC ID Reference Page'!A$2:G$10999,2,FALSE)</f>
        <v>OBS0322</v>
      </c>
      <c r="C644" s="30">
        <f>VLOOKUP(A644,'QAQC ID Reference Page'!A$2:G$10999,3,FALSE)</f>
        <v>44637</v>
      </c>
      <c r="D644" s="12">
        <f>VLOOKUP(A644,'QAQC ID Reference Page'!A$2:G$10999,4,FALSE)</f>
        <v>0.54791666666666672</v>
      </c>
      <c r="E644" s="3">
        <f>VLOOKUP(A644,'QAQC ID Reference Page'!A$2:G$10999,5,FALSE)</f>
        <v>1002</v>
      </c>
      <c r="F644" s="3" t="str">
        <f>VLOOKUP(A644,'QAQC ID Reference Page'!A$2:G$10999,6,FALSE)</f>
        <v>B1</v>
      </c>
      <c r="G644" s="3" t="str">
        <f>VLOOKUP(A644,'QAQC ID Reference Page'!A$2:G$10999,7,FALSE)</f>
        <v>S</v>
      </c>
      <c r="H644" s="3"/>
      <c r="I644" s="55">
        <v>0.1</v>
      </c>
      <c r="J644" s="3"/>
      <c r="K644" s="3"/>
      <c r="L644" s="3"/>
      <c r="M644" s="3"/>
      <c r="N644" s="53">
        <f t="shared" si="4"/>
        <v>0</v>
      </c>
      <c r="O644" s="3"/>
      <c r="P644" s="3"/>
      <c r="Q644" s="3"/>
      <c r="R644" s="53">
        <f t="shared" si="5"/>
        <v>0</v>
      </c>
      <c r="S644" s="3"/>
      <c r="T644" s="3"/>
      <c r="U644" s="3"/>
      <c r="V644" s="3"/>
      <c r="W644" s="3"/>
      <c r="X644" s="3"/>
      <c r="Y644" s="3"/>
      <c r="Z644" s="3"/>
      <c r="AA644" s="3"/>
      <c r="AB644" s="3"/>
    </row>
    <row r="645" spans="1:28" x14ac:dyDescent="0.2">
      <c r="A645" s="3">
        <v>11623</v>
      </c>
      <c r="B645" s="11" t="str">
        <f>VLOOKUP(A645,'QAQC ID Reference Page'!A$2:G$10999,2,FALSE)</f>
        <v>OBS0322</v>
      </c>
      <c r="C645" s="30">
        <f>VLOOKUP(A645,'QAQC ID Reference Page'!A$2:G$10999,3,FALSE)</f>
        <v>44637</v>
      </c>
      <c r="D645" s="12">
        <f>VLOOKUP(A645,'QAQC ID Reference Page'!A$2:G$10999,4,FALSE)</f>
        <v>0.52361111111111114</v>
      </c>
      <c r="E645" s="3">
        <f>VLOOKUP(A645,'QAQC ID Reference Page'!A$2:G$10999,5,FALSE)</f>
        <v>1024</v>
      </c>
      <c r="F645" s="3" t="str">
        <f>VLOOKUP(A645,'QAQC ID Reference Page'!A$2:G$10999,6,FALSE)</f>
        <v>D1</v>
      </c>
      <c r="G645" s="3" t="str">
        <f>VLOOKUP(A645,'QAQC ID Reference Page'!A$2:G$10999,7,FALSE)</f>
        <v>S</v>
      </c>
      <c r="H645" s="3"/>
      <c r="I645" s="55">
        <v>0.1</v>
      </c>
      <c r="J645" s="3"/>
      <c r="K645" s="3"/>
      <c r="L645" s="3"/>
      <c r="M645" s="3"/>
      <c r="N645" s="53">
        <f t="shared" si="4"/>
        <v>0</v>
      </c>
      <c r="O645" s="3"/>
      <c r="P645" s="3"/>
      <c r="Q645" s="3"/>
      <c r="R645" s="53">
        <f t="shared" si="5"/>
        <v>0</v>
      </c>
      <c r="S645" s="3"/>
      <c r="T645" s="3"/>
      <c r="U645" s="3"/>
      <c r="V645" s="3"/>
      <c r="W645" s="3"/>
      <c r="X645" s="3"/>
      <c r="Y645" s="3"/>
      <c r="Z645" s="3"/>
      <c r="AA645" s="3"/>
      <c r="AB645" s="3"/>
    </row>
    <row r="646" spans="1:28" x14ac:dyDescent="0.2">
      <c r="A646" s="3">
        <v>11624</v>
      </c>
      <c r="B646" s="11" t="str">
        <f>VLOOKUP(A646,'QAQC ID Reference Page'!A$2:G$10999,2,FALSE)</f>
        <v>OBS0322</v>
      </c>
      <c r="C646" s="30">
        <f>VLOOKUP(A646,'QAQC ID Reference Page'!A$2:G$10999,3,FALSE)</f>
        <v>44637</v>
      </c>
      <c r="D646" s="12">
        <f>VLOOKUP(A646,'QAQC ID Reference Page'!A$2:G$10999,4,FALSE)</f>
        <v>0.51527777777777772</v>
      </c>
      <c r="E646" s="3">
        <f>VLOOKUP(A646,'QAQC ID Reference Page'!A$2:G$10999,5,FALSE)</f>
        <v>1035</v>
      </c>
      <c r="F646" s="3" t="str">
        <f>VLOOKUP(A646,'QAQC ID Reference Page'!A$2:G$10999,6,FALSE)</f>
        <v>E1</v>
      </c>
      <c r="G646" s="3" t="str">
        <f>VLOOKUP(A646,'QAQC ID Reference Page'!A$2:G$10999,7,FALSE)</f>
        <v>S</v>
      </c>
      <c r="H646" s="3"/>
      <c r="I646" s="55">
        <v>0.1</v>
      </c>
      <c r="J646" s="3"/>
      <c r="K646" s="3"/>
      <c r="L646" s="3"/>
      <c r="M646" s="3"/>
      <c r="N646" s="53">
        <f t="shared" si="4"/>
        <v>0</v>
      </c>
      <c r="O646" s="3"/>
      <c r="P646" s="3"/>
      <c r="Q646" s="3"/>
      <c r="R646" s="53">
        <f t="shared" si="5"/>
        <v>0</v>
      </c>
      <c r="S646" s="3"/>
      <c r="T646" s="3"/>
      <c r="U646" s="3"/>
      <c r="V646" s="3"/>
      <c r="W646" s="3"/>
      <c r="X646" s="3"/>
      <c r="Y646" s="3"/>
      <c r="Z646" s="3"/>
      <c r="AA646" s="3"/>
      <c r="AB646" s="3"/>
    </row>
    <row r="647" spans="1:28" x14ac:dyDescent="0.2">
      <c r="A647" s="3">
        <v>11625</v>
      </c>
      <c r="B647" s="11" t="str">
        <f>VLOOKUP(A647,'QAQC ID Reference Page'!A$2:G$10999,2,FALSE)</f>
        <v>OBS0322</v>
      </c>
      <c r="C647" s="30">
        <f>VLOOKUP(A647,'QAQC ID Reference Page'!A$2:G$10999,3,FALSE)</f>
        <v>44637</v>
      </c>
      <c r="D647" s="12">
        <f>VLOOKUP(A647,'QAQC ID Reference Page'!A$2:G$10999,4,FALSE)</f>
        <v>0.30833333333333335</v>
      </c>
      <c r="E647" s="3">
        <f>VLOOKUP(A647,'QAQC ID Reference Page'!A$2:G$10999,5,FALSE)</f>
        <v>1012</v>
      </c>
      <c r="F647" s="3" t="str">
        <f>VLOOKUP(A647,'QAQC ID Reference Page'!A$2:G$10999,6,FALSE)</f>
        <v>B7C</v>
      </c>
      <c r="G647" s="3" t="str">
        <f>VLOOKUP(A647,'QAQC ID Reference Page'!A$2:G$10999,7,FALSE)</f>
        <v>S</v>
      </c>
      <c r="H647" s="3"/>
      <c r="I647" s="55">
        <v>0.1</v>
      </c>
      <c r="J647" s="3"/>
      <c r="K647" s="3"/>
      <c r="L647" s="3"/>
      <c r="M647" s="3"/>
      <c r="N647" s="53">
        <f t="shared" si="4"/>
        <v>0</v>
      </c>
      <c r="O647" s="3"/>
      <c r="P647" s="3"/>
      <c r="Q647" s="3"/>
      <c r="R647" s="53">
        <f t="shared" si="5"/>
        <v>0</v>
      </c>
      <c r="S647" s="3"/>
      <c r="T647" s="3"/>
      <c r="U647" s="3"/>
      <c r="V647" s="3"/>
      <c r="W647" s="3"/>
      <c r="X647" s="3"/>
      <c r="Y647" s="3"/>
      <c r="Z647" s="3"/>
      <c r="AA647" s="3"/>
      <c r="AB647" s="3"/>
    </row>
    <row r="648" spans="1:28" x14ac:dyDescent="0.2">
      <c r="A648" s="3">
        <v>11626</v>
      </c>
      <c r="B648" s="11" t="str">
        <f>VLOOKUP(A648,'QAQC ID Reference Page'!A$2:G$10999,2,FALSE)</f>
        <v>OBS0322</v>
      </c>
      <c r="C648" s="30">
        <f>VLOOKUP(A648,'QAQC ID Reference Page'!A$2:G$10999,3,FALSE)</f>
        <v>44637</v>
      </c>
      <c r="D648" s="12">
        <f>VLOOKUP(A648,'QAQC ID Reference Page'!A$2:G$10999,4,FALSE)</f>
        <v>0.33958333333333335</v>
      </c>
      <c r="E648" s="3">
        <f>VLOOKUP(A648,'QAQC ID Reference Page'!A$2:G$10999,5,FALSE)</f>
        <v>1037</v>
      </c>
      <c r="F648" s="3" t="str">
        <f>VLOOKUP(A648,'QAQC ID Reference Page'!A$2:G$10999,6,FALSE)</f>
        <v>B11</v>
      </c>
      <c r="G648" s="3" t="str">
        <f>VLOOKUP(A648,'QAQC ID Reference Page'!A$2:G$10999,7,FALSE)</f>
        <v>S</v>
      </c>
      <c r="H648" s="3"/>
      <c r="I648" s="55">
        <v>0.1</v>
      </c>
      <c r="J648" s="3"/>
      <c r="K648" s="3"/>
      <c r="L648" s="3"/>
      <c r="M648" s="3"/>
      <c r="N648" s="53">
        <f t="shared" si="4"/>
        <v>0</v>
      </c>
      <c r="O648" s="3"/>
      <c r="P648" s="3"/>
      <c r="Q648" s="3"/>
      <c r="R648" s="53">
        <f t="shared" si="5"/>
        <v>0</v>
      </c>
      <c r="S648" s="3"/>
      <c r="T648" s="3"/>
      <c r="U648" s="3"/>
      <c r="V648" s="3"/>
      <c r="W648" s="3"/>
      <c r="X648" s="3"/>
      <c r="Y648" s="3"/>
      <c r="Z648" s="3"/>
      <c r="AA648" s="3"/>
      <c r="AB648" s="3"/>
    </row>
    <row r="649" spans="1:28" x14ac:dyDescent="0.2">
      <c r="A649" s="3">
        <v>11627</v>
      </c>
      <c r="B649" s="11" t="str">
        <f>VLOOKUP(A649,'QAQC ID Reference Page'!A$2:G$10999,2,FALSE)</f>
        <v>OBS0322</v>
      </c>
      <c r="C649" s="30">
        <f>VLOOKUP(A649,'QAQC ID Reference Page'!A$2:G$10999,3,FALSE)</f>
        <v>44637</v>
      </c>
      <c r="D649" s="12">
        <f>VLOOKUP(A649,'QAQC ID Reference Page'!A$2:G$10999,4,FALSE)</f>
        <v>0.43541666666666667</v>
      </c>
      <c r="E649" s="3">
        <f>VLOOKUP(A649,'QAQC ID Reference Page'!A$2:G$10999,5,FALSE)</f>
        <v>1029</v>
      </c>
      <c r="F649" s="3" t="str">
        <f>VLOOKUP(A649,'QAQC ID Reference Page'!A$2:G$10999,6,FALSE)</f>
        <v>C7C</v>
      </c>
      <c r="G649" s="3" t="str">
        <f>VLOOKUP(A649,'QAQC ID Reference Page'!A$2:G$10999,7,FALSE)</f>
        <v>B</v>
      </c>
      <c r="H649" s="3"/>
      <c r="I649" s="55">
        <v>0.1</v>
      </c>
      <c r="J649" s="3"/>
      <c r="K649" s="3"/>
      <c r="L649" s="3"/>
      <c r="M649" s="3"/>
      <c r="N649" s="53">
        <f t="shared" si="4"/>
        <v>0</v>
      </c>
      <c r="O649" s="3"/>
      <c r="P649" s="3"/>
      <c r="Q649" s="3"/>
      <c r="R649" s="53">
        <f t="shared" si="5"/>
        <v>0</v>
      </c>
      <c r="S649" s="3"/>
      <c r="T649" s="3"/>
      <c r="U649" s="3"/>
      <c r="V649" s="3"/>
      <c r="W649" s="3"/>
      <c r="X649" s="3"/>
      <c r="Y649" s="3"/>
      <c r="Z649" s="3"/>
      <c r="AA649" s="3"/>
      <c r="AB649" s="3"/>
    </row>
    <row r="650" spans="1:28" x14ac:dyDescent="0.2">
      <c r="A650" s="3">
        <v>11628</v>
      </c>
      <c r="B650" s="11" t="str">
        <f>VLOOKUP(A650,'QAQC ID Reference Page'!A$2:G$10999,2,FALSE)</f>
        <v>OBS0322</v>
      </c>
      <c r="C650" s="30">
        <f>VLOOKUP(A650,'QAQC ID Reference Page'!A$2:G$10999,3,FALSE)</f>
        <v>44637</v>
      </c>
      <c r="D650" s="12">
        <f>VLOOKUP(A650,'QAQC ID Reference Page'!A$2:G$10999,4,FALSE)</f>
        <v>0.56944444444444442</v>
      </c>
      <c r="E650" s="3">
        <f>VLOOKUP(A650,'QAQC ID Reference Page'!A$2:G$10999,5,FALSE)</f>
        <v>1010</v>
      </c>
      <c r="F650" s="3" t="str">
        <f>VLOOKUP(A650,'QAQC ID Reference Page'!A$2:G$10999,6,FALSE)</f>
        <v>B4</v>
      </c>
      <c r="G650" s="3" t="str">
        <f>VLOOKUP(A650,'QAQC ID Reference Page'!A$2:G$10999,7,FALSE)</f>
        <v>B</v>
      </c>
      <c r="H650" s="3"/>
      <c r="I650" s="55">
        <v>0.1</v>
      </c>
      <c r="J650" s="3"/>
      <c r="K650" s="3"/>
      <c r="L650" s="3"/>
      <c r="M650" s="3"/>
      <c r="N650" s="53">
        <f t="shared" si="4"/>
        <v>0</v>
      </c>
      <c r="O650" s="3"/>
      <c r="P650" s="3"/>
      <c r="Q650" s="3"/>
      <c r="R650" s="53">
        <f t="shared" si="5"/>
        <v>0</v>
      </c>
      <c r="S650" s="3"/>
      <c r="T650" s="3"/>
      <c r="U650" s="3"/>
      <c r="V650" s="3"/>
      <c r="W650" s="3"/>
      <c r="X650" s="3"/>
      <c r="Y650" s="3"/>
      <c r="Z650" s="3"/>
      <c r="AA650" s="3"/>
      <c r="AB650" s="3"/>
    </row>
    <row r="651" spans="1:28" x14ac:dyDescent="0.2">
      <c r="A651" s="3">
        <v>11629</v>
      </c>
      <c r="B651" s="11" t="str">
        <f>VLOOKUP(A651,'QAQC ID Reference Page'!A$2:G$10999,2,FALSE)</f>
        <v>OBS0322</v>
      </c>
      <c r="C651" s="30">
        <f>VLOOKUP(A651,'QAQC ID Reference Page'!A$2:G$10999,3,FALSE)</f>
        <v>44637</v>
      </c>
      <c r="D651" s="12">
        <f>VLOOKUP(A651,'QAQC ID Reference Page'!A$2:G$10999,4,FALSE)</f>
        <v>0.46041666666666664</v>
      </c>
      <c r="E651" s="3">
        <f>VLOOKUP(A651,'QAQC ID Reference Page'!A$2:G$10999,5,FALSE)</f>
        <v>1033</v>
      </c>
      <c r="F651" s="3" t="str">
        <f>VLOOKUP(A651,'QAQC ID Reference Page'!A$2:G$10999,6,FALSE)</f>
        <v>C5-1</v>
      </c>
      <c r="G651" s="3" t="str">
        <f>VLOOKUP(A651,'QAQC ID Reference Page'!A$2:G$10999,7,FALSE)</f>
        <v>S</v>
      </c>
      <c r="H651" s="3"/>
      <c r="I651" s="55">
        <v>0.1</v>
      </c>
      <c r="J651" s="3"/>
      <c r="K651" s="3"/>
      <c r="L651" s="3"/>
      <c r="M651" s="3"/>
      <c r="N651" s="53">
        <f t="shared" si="4"/>
        <v>0</v>
      </c>
      <c r="O651" s="3"/>
      <c r="P651" s="3"/>
      <c r="Q651" s="3"/>
      <c r="R651" s="53">
        <f t="shared" si="5"/>
        <v>0</v>
      </c>
      <c r="S651" s="3"/>
      <c r="T651" s="3"/>
      <c r="U651" s="3"/>
      <c r="V651" s="3"/>
      <c r="W651" s="3"/>
      <c r="X651" s="3"/>
      <c r="Y651" s="3"/>
      <c r="Z651" s="3"/>
      <c r="AA651" s="3"/>
      <c r="AB651" s="3"/>
    </row>
    <row r="652" spans="1:28" x14ac:dyDescent="0.2">
      <c r="A652" s="3">
        <v>11630</v>
      </c>
      <c r="B652" s="11" t="str">
        <f>VLOOKUP(A652,'QAQC ID Reference Page'!A$2:G$10999,2,FALSE)</f>
        <v>OBS0322</v>
      </c>
      <c r="C652" s="30">
        <f>VLOOKUP(A652,'QAQC ID Reference Page'!A$2:G$10999,3,FALSE)</f>
        <v>44637</v>
      </c>
      <c r="D652" s="12">
        <f>VLOOKUP(A652,'QAQC ID Reference Page'!A$2:G$10999,4,FALSE)</f>
        <v>0.56944444444444442</v>
      </c>
      <c r="E652" s="3">
        <f>VLOOKUP(A652,'QAQC ID Reference Page'!A$2:G$10999,5,FALSE)</f>
        <v>1034</v>
      </c>
      <c r="F652" s="3" t="str">
        <f>VLOOKUP(A652,'QAQC ID Reference Page'!A$2:G$10999,6,FALSE)</f>
        <v>B4</v>
      </c>
      <c r="G652" s="3" t="str">
        <f>VLOOKUP(A652,'QAQC ID Reference Page'!A$2:G$10999,7,FALSE)</f>
        <v>S</v>
      </c>
      <c r="H652" s="3"/>
      <c r="I652" s="55">
        <v>0.1</v>
      </c>
      <c r="J652" s="3"/>
      <c r="K652" s="3"/>
      <c r="L652" s="3"/>
      <c r="M652" s="3"/>
      <c r="N652" s="53">
        <f t="shared" si="4"/>
        <v>0</v>
      </c>
      <c r="O652" s="3"/>
      <c r="P652" s="3"/>
      <c r="Q652" s="3"/>
      <c r="R652" s="53">
        <f t="shared" si="5"/>
        <v>0</v>
      </c>
      <c r="S652" s="3"/>
      <c r="T652" s="3"/>
      <c r="U652" s="3"/>
      <c r="V652" s="3"/>
      <c r="W652" s="3"/>
      <c r="X652" s="3"/>
      <c r="Y652" s="3"/>
      <c r="Z652" s="3"/>
      <c r="AA652" s="3"/>
      <c r="AB652" s="3"/>
    </row>
    <row r="653" spans="1:28" x14ac:dyDescent="0.2">
      <c r="A653" s="3">
        <v>11631</v>
      </c>
      <c r="B653" s="11" t="str">
        <f>VLOOKUP(A653,'QAQC ID Reference Page'!A$2:G$10999,2,FALSE)</f>
        <v>OBS0322</v>
      </c>
      <c r="C653" s="30">
        <f>VLOOKUP(A653,'QAQC ID Reference Page'!A$2:G$10999,3,FALSE)</f>
        <v>44637</v>
      </c>
      <c r="D653" s="12">
        <f>VLOOKUP(A653,'QAQC ID Reference Page'!A$2:G$10999,4,FALSE)</f>
        <v>0.30833333333333335</v>
      </c>
      <c r="E653" s="3">
        <f>VLOOKUP(A653,'QAQC ID Reference Page'!A$2:G$10999,5,FALSE)</f>
        <v>1018</v>
      </c>
      <c r="F653" s="3" t="str">
        <f>VLOOKUP(A653,'QAQC ID Reference Page'!A$2:G$10999,6,FALSE)</f>
        <v>B7C</v>
      </c>
      <c r="G653" s="3" t="str">
        <f>VLOOKUP(A653,'QAQC ID Reference Page'!A$2:G$10999,7,FALSE)</f>
        <v>B</v>
      </c>
      <c r="H653" s="3"/>
      <c r="I653" s="55">
        <v>0.1</v>
      </c>
      <c r="J653" s="3"/>
      <c r="K653" s="3"/>
      <c r="L653" s="3"/>
      <c r="M653" s="3"/>
      <c r="N653" s="53">
        <f t="shared" si="4"/>
        <v>0</v>
      </c>
      <c r="O653" s="3"/>
      <c r="P653" s="3"/>
      <c r="Q653" s="3"/>
      <c r="R653" s="53">
        <f t="shared" si="5"/>
        <v>0</v>
      </c>
      <c r="S653" s="3"/>
      <c r="T653" s="3"/>
      <c r="U653" s="3"/>
      <c r="V653" s="3"/>
      <c r="W653" s="3"/>
      <c r="X653" s="3"/>
      <c r="Y653" s="3"/>
      <c r="Z653" s="3"/>
      <c r="AA653" s="3"/>
      <c r="AB653" s="3"/>
    </row>
    <row r="654" spans="1:28" x14ac:dyDescent="0.2">
      <c r="A654" s="3">
        <v>11632</v>
      </c>
      <c r="B654" s="11" t="str">
        <f>VLOOKUP(A654,'QAQC ID Reference Page'!A$2:G$10999,2,FALSE)</f>
        <v>OBS0322</v>
      </c>
      <c r="C654" s="30">
        <f>VLOOKUP(A654,'QAQC ID Reference Page'!A$2:G$10999,3,FALSE)</f>
        <v>44637</v>
      </c>
      <c r="D654" s="12">
        <f>VLOOKUP(A654,'QAQC ID Reference Page'!A$2:G$10999,4,FALSE)</f>
        <v>0.35625000000000001</v>
      </c>
      <c r="E654" s="3">
        <f>VLOOKUP(A654,'QAQC ID Reference Page'!A$2:G$10999,5,FALSE)</f>
        <v>1009</v>
      </c>
      <c r="F654" s="3" t="str">
        <f>VLOOKUP(A654,'QAQC ID Reference Page'!A$2:G$10999,6,FALSE)</f>
        <v>BSR</v>
      </c>
      <c r="G654" s="3" t="str">
        <f>VLOOKUP(A654,'QAQC ID Reference Page'!A$2:G$10999,7,FALSE)</f>
        <v>S</v>
      </c>
      <c r="H654" s="3"/>
      <c r="I654" s="55">
        <v>0.1</v>
      </c>
      <c r="J654" s="3"/>
      <c r="K654" s="3"/>
      <c r="L654" s="3"/>
      <c r="M654" s="3"/>
      <c r="N654" s="53">
        <f t="shared" si="4"/>
        <v>0</v>
      </c>
      <c r="O654" s="3"/>
      <c r="P654" s="3"/>
      <c r="Q654" s="3"/>
      <c r="R654" s="53">
        <f t="shared" si="5"/>
        <v>0</v>
      </c>
      <c r="S654" s="3"/>
      <c r="T654" s="3"/>
      <c r="U654" s="3"/>
      <c r="V654" s="3"/>
      <c r="W654" s="3"/>
      <c r="X654" s="3"/>
      <c r="Y654" s="3"/>
      <c r="Z654" s="3"/>
      <c r="AA654" s="3"/>
      <c r="AB654" s="3"/>
    </row>
    <row r="655" spans="1:28" x14ac:dyDescent="0.2">
      <c r="A655" s="3">
        <v>11633</v>
      </c>
      <c r="B655" s="11" t="str">
        <f>VLOOKUP(A655,'QAQC ID Reference Page'!A$2:G$10999,2,FALSE)</f>
        <v>OBS0322</v>
      </c>
      <c r="C655" s="30">
        <f>VLOOKUP(A655,'QAQC ID Reference Page'!A$2:G$10999,3,FALSE)</f>
        <v>44637</v>
      </c>
      <c r="D655" s="12">
        <f>VLOOKUP(A655,'QAQC ID Reference Page'!A$2:G$10999,4,FALSE)</f>
        <v>0.5</v>
      </c>
      <c r="E655" s="3">
        <f>VLOOKUP(A655,'QAQC ID Reference Page'!A$2:G$10999,5,FALSE)</f>
        <v>1041</v>
      </c>
      <c r="F655" s="3" t="str">
        <f>VLOOKUP(A655,'QAQC ID Reference Page'!A$2:G$10999,6,FALSE)</f>
        <v>BLB</v>
      </c>
      <c r="G655" s="3" t="str">
        <f>VLOOKUP(A655,'QAQC ID Reference Page'!A$2:G$10999,7,FALSE)</f>
        <v>S</v>
      </c>
      <c r="H655" s="3"/>
      <c r="I655" s="55">
        <v>0.1</v>
      </c>
      <c r="J655" s="3"/>
      <c r="K655" s="3"/>
      <c r="L655" s="3"/>
      <c r="M655" s="3"/>
      <c r="N655" s="53">
        <f t="shared" si="4"/>
        <v>0</v>
      </c>
      <c r="O655" s="3"/>
      <c r="P655" s="3"/>
      <c r="Q655" s="3"/>
      <c r="R655" s="53">
        <f t="shared" si="5"/>
        <v>0</v>
      </c>
      <c r="S655" s="3"/>
      <c r="T655" s="3"/>
      <c r="U655" s="3"/>
      <c r="V655" s="3"/>
      <c r="W655" s="3"/>
      <c r="X655" s="3"/>
      <c r="Y655" s="3"/>
      <c r="Z655" s="3"/>
      <c r="AA655" s="3"/>
      <c r="AB655" s="3"/>
    </row>
    <row r="656" spans="1:28" x14ac:dyDescent="0.2">
      <c r="A656" s="3">
        <v>11634</v>
      </c>
      <c r="B656" s="11" t="str">
        <f>VLOOKUP(A656,'QAQC ID Reference Page'!A$2:G$10999,2,FALSE)</f>
        <v>OBS0322</v>
      </c>
      <c r="C656" s="30">
        <f>VLOOKUP(A656,'QAQC ID Reference Page'!A$2:G$10999,3,FALSE)</f>
        <v>44637</v>
      </c>
      <c r="D656" s="12">
        <f>VLOOKUP(A656,'QAQC ID Reference Page'!A$2:G$10999,4,FALSE)</f>
        <v>0.47083333333333333</v>
      </c>
      <c r="E656" s="3">
        <f>VLOOKUP(A656,'QAQC ID Reference Page'!A$2:G$10999,5,FALSE)</f>
        <v>1020</v>
      </c>
      <c r="F656" s="3" t="str">
        <f>VLOOKUP(A656,'QAQC ID Reference Page'!A$2:G$10999,6,FALSE)</f>
        <v>C4</v>
      </c>
      <c r="G656" s="3" t="str">
        <f>VLOOKUP(A656,'QAQC ID Reference Page'!A$2:G$10999,7,FALSE)</f>
        <v>B</v>
      </c>
      <c r="H656" s="3"/>
      <c r="I656" s="55">
        <v>0.1</v>
      </c>
      <c r="J656" s="3"/>
      <c r="K656" s="3"/>
      <c r="L656" s="3"/>
      <c r="M656" s="3"/>
      <c r="N656" s="53">
        <f t="shared" si="4"/>
        <v>0</v>
      </c>
      <c r="O656" s="3"/>
      <c r="P656" s="3"/>
      <c r="Q656" s="3"/>
      <c r="R656" s="53">
        <f t="shared" si="5"/>
        <v>0</v>
      </c>
      <c r="S656" s="3"/>
      <c r="T656" s="3"/>
      <c r="U656" s="3"/>
      <c r="V656" s="3"/>
      <c r="W656" s="3"/>
      <c r="X656" s="3"/>
      <c r="Y656" s="3"/>
      <c r="Z656" s="3"/>
      <c r="AA656" s="3"/>
      <c r="AB656" s="3"/>
    </row>
    <row r="657" spans="1:28" x14ac:dyDescent="0.2">
      <c r="A657" s="3">
        <v>11635</v>
      </c>
      <c r="B657" s="11" t="str">
        <f>VLOOKUP(A657,'QAQC ID Reference Page'!A$2:G$10999,2,FALSE)</f>
        <v>OBS0322</v>
      </c>
      <c r="C657" s="30">
        <f>VLOOKUP(A657,'QAQC ID Reference Page'!A$2:G$10999,3,FALSE)</f>
        <v>44637</v>
      </c>
      <c r="D657" s="12">
        <f>VLOOKUP(A657,'QAQC ID Reference Page'!A$2:G$10999,4,FALSE)</f>
        <v>0.38055555555555554</v>
      </c>
      <c r="E657" s="3">
        <f>VLOOKUP(A657,'QAQC ID Reference Page'!A$2:G$10999,5,FALSE)</f>
        <v>1013</v>
      </c>
      <c r="F657" s="3" t="str">
        <f>VLOOKUP(A657,'QAQC ID Reference Page'!A$2:G$10999,6,FALSE)</f>
        <v>WB</v>
      </c>
      <c r="G657" s="3" t="str">
        <f>VLOOKUP(A657,'QAQC ID Reference Page'!A$2:G$10999,7,FALSE)</f>
        <v>S</v>
      </c>
      <c r="H657" s="3"/>
      <c r="I657" s="55">
        <v>0.1</v>
      </c>
      <c r="J657" s="3"/>
      <c r="K657" s="3"/>
      <c r="L657" s="3"/>
      <c r="M657" s="3"/>
      <c r="N657" s="53">
        <f t="shared" si="4"/>
        <v>0</v>
      </c>
      <c r="O657" s="3"/>
      <c r="P657" s="3"/>
      <c r="Q657" s="3"/>
      <c r="R657" s="53">
        <f t="shared" si="5"/>
        <v>0</v>
      </c>
      <c r="S657" s="3"/>
      <c r="T657" s="3"/>
      <c r="U657" s="3"/>
      <c r="V657" s="3"/>
      <c r="W657" s="3"/>
      <c r="X657" s="3"/>
      <c r="Y657" s="3"/>
      <c r="Z657" s="3"/>
      <c r="AA657" s="3"/>
      <c r="AB657" s="3"/>
    </row>
    <row r="658" spans="1:28" x14ac:dyDescent="0.2">
      <c r="A658" s="3">
        <v>11636</v>
      </c>
      <c r="B658" s="11" t="str">
        <f>VLOOKUP(A658,'QAQC ID Reference Page'!A$2:G$10999,2,FALSE)</f>
        <v>OBS0322</v>
      </c>
      <c r="C658" s="30">
        <f>VLOOKUP(A658,'QAQC ID Reference Page'!A$2:G$10999,3,FALSE)</f>
        <v>44637</v>
      </c>
      <c r="D658" s="12">
        <f>VLOOKUP(A658,'QAQC ID Reference Page'!A$2:G$10999,4,FALSE)</f>
        <v>0.5</v>
      </c>
      <c r="E658" s="3">
        <f>VLOOKUP(A658,'QAQC ID Reference Page'!A$2:G$10999,5,FALSE)</f>
        <v>1025</v>
      </c>
      <c r="F658" s="3" t="str">
        <f>VLOOKUP(A658,'QAQC ID Reference Page'!A$2:G$10999,6,FALSE)</f>
        <v>BLB</v>
      </c>
      <c r="G658" s="3" t="str">
        <f>VLOOKUP(A658,'QAQC ID Reference Page'!A$2:G$10999,7,FALSE)</f>
        <v>B</v>
      </c>
      <c r="H658" s="3"/>
      <c r="I658" s="55">
        <v>7.6999999999999999E-2</v>
      </c>
      <c r="J658" s="3"/>
      <c r="K658" s="3"/>
      <c r="L658" s="3"/>
      <c r="M658" s="3"/>
      <c r="N658" s="53">
        <f t="shared" si="4"/>
        <v>0</v>
      </c>
      <c r="O658" s="3"/>
      <c r="P658" s="3"/>
      <c r="Q658" s="3"/>
      <c r="R658" s="53">
        <f t="shared" si="5"/>
        <v>0</v>
      </c>
      <c r="S658" s="3"/>
      <c r="T658" s="3"/>
      <c r="U658" s="3"/>
      <c r="V658" s="3"/>
      <c r="W658" s="3"/>
      <c r="X658" s="3"/>
      <c r="Y658" s="3"/>
      <c r="Z658" s="3"/>
      <c r="AA658" s="3"/>
      <c r="AB658" s="3"/>
    </row>
    <row r="659" spans="1:28" x14ac:dyDescent="0.2">
      <c r="A659" s="3">
        <v>11637</v>
      </c>
      <c r="B659" s="11" t="str">
        <f>VLOOKUP(A659,'QAQC ID Reference Page'!A$2:G$10999,2,FALSE)</f>
        <v>OBS0322</v>
      </c>
      <c r="C659" s="30">
        <f>VLOOKUP(A659,'QAQC ID Reference Page'!A$2:G$10999,3,FALSE)</f>
        <v>44637</v>
      </c>
      <c r="D659" s="12">
        <f>VLOOKUP(A659,'QAQC ID Reference Page'!A$2:G$10999,4,FALSE)</f>
        <v>0.43541666666666667</v>
      </c>
      <c r="E659" s="3">
        <f>VLOOKUP(A659,'QAQC ID Reference Page'!A$2:G$10999,5,FALSE)</f>
        <v>1005</v>
      </c>
      <c r="F659" s="3" t="str">
        <f>VLOOKUP(A659,'QAQC ID Reference Page'!A$2:G$10999,6,FALSE)</f>
        <v>C7C</v>
      </c>
      <c r="G659" s="3" t="str">
        <f>VLOOKUP(A659,'QAQC ID Reference Page'!A$2:G$10999,7,FALSE)</f>
        <v>S</v>
      </c>
      <c r="H659" s="3"/>
      <c r="I659" s="55">
        <v>0.1</v>
      </c>
      <c r="J659" s="3"/>
      <c r="K659" s="3"/>
      <c r="L659" s="3"/>
      <c r="M659" s="3"/>
      <c r="N659" s="53">
        <f t="shared" si="4"/>
        <v>0</v>
      </c>
      <c r="O659" s="3"/>
      <c r="P659" s="3"/>
      <c r="Q659" s="3"/>
      <c r="R659" s="53">
        <f t="shared" si="5"/>
        <v>0</v>
      </c>
      <c r="S659" s="3"/>
      <c r="T659" s="3"/>
      <c r="U659" s="3"/>
      <c r="V659" s="3"/>
      <c r="W659" s="3"/>
      <c r="X659" s="3"/>
      <c r="Y659" s="3"/>
      <c r="Z659" s="3"/>
      <c r="AA659" s="3"/>
      <c r="AB659" s="3"/>
    </row>
    <row r="660" spans="1:28" x14ac:dyDescent="0.2">
      <c r="A660" s="3">
        <v>11638</v>
      </c>
      <c r="B660" s="11" t="str">
        <f>VLOOKUP(A660,'QAQC ID Reference Page'!A$2:G$10999,2,FALSE)</f>
        <v>OBS0322</v>
      </c>
      <c r="C660" s="30">
        <f>VLOOKUP(A660,'QAQC ID Reference Page'!A$2:G$10999,3,FALSE)</f>
        <v>44637</v>
      </c>
      <c r="D660" s="12">
        <f>VLOOKUP(A660,'QAQC ID Reference Page'!A$2:G$10999,4,FALSE)</f>
        <v>0.49027777777777776</v>
      </c>
      <c r="E660" s="3">
        <f>VLOOKUP(A660,'QAQC ID Reference Page'!A$2:G$10999,5,FALSE)</f>
        <v>1011</v>
      </c>
      <c r="F660" s="3" t="str">
        <f>VLOOKUP(A660,'QAQC ID Reference Page'!A$2:G$10999,6,FALSE)</f>
        <v>WFR</v>
      </c>
      <c r="G660" s="3" t="str">
        <f>VLOOKUP(A660,'QAQC ID Reference Page'!A$2:G$10999,7,FALSE)</f>
        <v>S</v>
      </c>
      <c r="H660" s="3"/>
      <c r="I660" s="55">
        <v>0.1</v>
      </c>
      <c r="J660" s="3"/>
      <c r="K660" s="3"/>
      <c r="L660" s="3"/>
      <c r="M660" s="3"/>
      <c r="N660" s="53">
        <f t="shared" si="4"/>
        <v>0</v>
      </c>
      <c r="O660" s="3"/>
      <c r="P660" s="3"/>
      <c r="Q660" s="3"/>
      <c r="R660" s="53">
        <f t="shared" si="5"/>
        <v>0</v>
      </c>
      <c r="S660" s="3"/>
      <c r="T660" s="3"/>
      <c r="U660" s="3"/>
      <c r="V660" s="3"/>
      <c r="W660" s="3"/>
      <c r="X660" s="3"/>
      <c r="Y660" s="3"/>
      <c r="Z660" s="3"/>
      <c r="AA660" s="3"/>
      <c r="AB660" s="3"/>
    </row>
    <row r="661" spans="1:28" x14ac:dyDescent="0.2">
      <c r="A661" s="3">
        <v>11639</v>
      </c>
      <c r="B661" s="11" t="str">
        <f>VLOOKUP(A661,'QAQC ID Reference Page'!A$2:G$10999,2,FALSE)</f>
        <v>OBS0322</v>
      </c>
      <c r="C661" s="30">
        <f>VLOOKUP(A661,'QAQC ID Reference Page'!A$2:G$10999,3,FALSE)</f>
        <v>44637</v>
      </c>
      <c r="D661" s="12">
        <f>VLOOKUP(A661,'QAQC ID Reference Page'!A$2:G$10999,4,FALSE)</f>
        <v>0.40208333333333335</v>
      </c>
      <c r="E661" s="3">
        <f>VLOOKUP(A661,'QAQC ID Reference Page'!A$2:G$10999,5,FALSE)</f>
        <v>1038</v>
      </c>
      <c r="F661" s="3" t="str">
        <f>VLOOKUP(A661,'QAQC ID Reference Page'!A$2:G$10999,6,FALSE)</f>
        <v>C9</v>
      </c>
      <c r="G661" s="3" t="str">
        <f>VLOOKUP(A661,'QAQC ID Reference Page'!A$2:G$10999,7,FALSE)</f>
        <v>S</v>
      </c>
      <c r="H661" s="3"/>
      <c r="I661" s="55">
        <v>0.1</v>
      </c>
      <c r="J661" s="3"/>
      <c r="K661" s="3"/>
      <c r="L661" s="3"/>
      <c r="M661" s="3"/>
      <c r="N661" s="53">
        <f t="shared" si="4"/>
        <v>0</v>
      </c>
      <c r="O661" s="3"/>
      <c r="P661" s="3"/>
      <c r="Q661" s="3"/>
      <c r="R661" s="53">
        <f t="shared" si="5"/>
        <v>0</v>
      </c>
      <c r="S661" s="3"/>
      <c r="T661" s="3"/>
      <c r="U661" s="3"/>
      <c r="V661" s="3"/>
      <c r="W661" s="3"/>
      <c r="X661" s="3"/>
      <c r="Y661" s="3"/>
      <c r="Z661" s="3"/>
      <c r="AA661" s="3"/>
      <c r="AB661" s="3"/>
    </row>
    <row r="662" spans="1:28" x14ac:dyDescent="0.2">
      <c r="A662" s="3">
        <v>11701</v>
      </c>
      <c r="B662" s="11" t="str">
        <f>VLOOKUP(A662,'QAQC ID Reference Page'!A$2:G$10999,2,FALSE)</f>
        <v>OBS0522</v>
      </c>
      <c r="C662" s="30">
        <f>VLOOKUP(A662,'QAQC ID Reference Page'!A$2:G$10999,3,FALSE)</f>
        <v>44685</v>
      </c>
      <c r="D662" s="12">
        <f>VLOOKUP(A662,'QAQC ID Reference Page'!A$2:G$10999,4,FALSE)</f>
        <v>0.45416666666666666</v>
      </c>
      <c r="E662" s="3">
        <f>VLOOKUP(A662,'QAQC ID Reference Page'!A$2:G$10999,5,FALSE)</f>
        <v>1007</v>
      </c>
      <c r="F662" s="3" t="str">
        <f>VLOOKUP(A662,'QAQC ID Reference Page'!A$2:G$10999,6,FALSE)</f>
        <v>I7C</v>
      </c>
      <c r="G662" s="3" t="str">
        <f>VLOOKUP(A662,'QAQC ID Reference Page'!A$2:G$10999,7,FALSE)</f>
        <v>S</v>
      </c>
      <c r="H662" s="3"/>
      <c r="I662" s="55">
        <v>0.1</v>
      </c>
      <c r="J662" s="3"/>
      <c r="K662" s="3"/>
      <c r="L662" s="3"/>
      <c r="M662" s="3"/>
      <c r="N662" s="53">
        <f t="shared" si="4"/>
        <v>0</v>
      </c>
      <c r="O662" s="3"/>
      <c r="P662" s="3"/>
      <c r="Q662" s="3"/>
      <c r="R662" s="53">
        <f t="shared" si="5"/>
        <v>0</v>
      </c>
      <c r="S662" s="3"/>
      <c r="T662" s="3"/>
      <c r="U662" s="3"/>
      <c r="V662" s="3"/>
      <c r="W662" s="3"/>
      <c r="X662" s="3"/>
      <c r="Y662" s="3"/>
      <c r="Z662" s="3"/>
      <c r="AA662" s="3"/>
      <c r="AB662" s="3"/>
    </row>
    <row r="663" spans="1:28" x14ac:dyDescent="0.2">
      <c r="A663" s="3">
        <v>11702</v>
      </c>
      <c r="B663" s="11" t="str">
        <f>VLOOKUP(A663,'QAQC ID Reference Page'!A$2:G$10999,2,FALSE)</f>
        <v>OBS0522</v>
      </c>
      <c r="C663" s="30">
        <f>VLOOKUP(A663,'QAQC ID Reference Page'!A$2:G$10999,3,FALSE)</f>
        <v>44685</v>
      </c>
      <c r="D663" s="12">
        <f>VLOOKUP(A663,'QAQC ID Reference Page'!A$2:G$10999,4,FALSE)</f>
        <v>0.52847222222222223</v>
      </c>
      <c r="E663" s="3">
        <f>VLOOKUP(A663,'QAQC ID Reference Page'!A$2:G$10999,5,FALSE)</f>
        <v>1013</v>
      </c>
      <c r="F663" s="3" t="str">
        <f>VLOOKUP(A663,'QAQC ID Reference Page'!A$2:G$10999,6,FALSE)</f>
        <v>G7C</v>
      </c>
      <c r="G663" s="3" t="str">
        <f>VLOOKUP(A663,'QAQC ID Reference Page'!A$2:G$10999,7,FALSE)</f>
        <v>B</v>
      </c>
      <c r="H663" s="3"/>
      <c r="I663" s="55">
        <v>0.1</v>
      </c>
      <c r="J663" s="3"/>
      <c r="K663" s="3"/>
      <c r="L663" s="3"/>
      <c r="M663" s="3"/>
      <c r="N663" s="53">
        <f t="shared" si="4"/>
        <v>0</v>
      </c>
      <c r="O663" s="3"/>
      <c r="P663" s="3"/>
      <c r="Q663" s="3"/>
      <c r="R663" s="53">
        <f t="shared" si="5"/>
        <v>0</v>
      </c>
      <c r="S663" s="3"/>
      <c r="T663" s="3"/>
      <c r="U663" s="3"/>
      <c r="V663" s="3"/>
      <c r="W663" s="3"/>
      <c r="X663" s="3"/>
      <c r="Y663" s="3"/>
      <c r="Z663" s="3"/>
      <c r="AA663" s="3"/>
      <c r="AB663" s="3"/>
    </row>
    <row r="664" spans="1:28" x14ac:dyDescent="0.2">
      <c r="A664" s="3">
        <v>11703</v>
      </c>
      <c r="B664" s="11" t="str">
        <f>VLOOKUP(A664,'QAQC ID Reference Page'!A$2:G$10999,2,FALSE)</f>
        <v>OBS0522</v>
      </c>
      <c r="C664" s="30">
        <f>VLOOKUP(A664,'QAQC ID Reference Page'!A$2:G$10999,3,FALSE)</f>
        <v>44685</v>
      </c>
      <c r="D664" s="12">
        <f>VLOOKUP(A664,'QAQC ID Reference Page'!A$2:G$10999,4,FALSE)</f>
        <v>0.5083333333333333</v>
      </c>
      <c r="E664" s="3">
        <f>VLOOKUP(A664,'QAQC ID Reference Page'!A$2:G$10999,5,FALSE)</f>
        <v>1006</v>
      </c>
      <c r="F664" s="3" t="str">
        <f>VLOOKUP(A664,'QAQC ID Reference Page'!A$2:G$10999,6,FALSE)</f>
        <v>G9</v>
      </c>
      <c r="G664" s="3" t="str">
        <f>VLOOKUP(A664,'QAQC ID Reference Page'!A$2:G$10999,7,FALSE)</f>
        <v>S</v>
      </c>
      <c r="H664" s="3"/>
      <c r="I664" s="55">
        <v>0.1</v>
      </c>
      <c r="J664" s="3"/>
      <c r="K664" s="3"/>
      <c r="L664" s="3"/>
      <c r="M664" s="3"/>
      <c r="N664" s="53">
        <f t="shared" si="4"/>
        <v>0</v>
      </c>
      <c r="O664" s="3"/>
      <c r="P664" s="3"/>
      <c r="Q664" s="3"/>
      <c r="R664" s="53">
        <f t="shared" si="5"/>
        <v>0</v>
      </c>
      <c r="S664" s="3"/>
      <c r="T664" s="3"/>
      <c r="U664" s="3"/>
      <c r="V664" s="3"/>
      <c r="W664" s="3"/>
      <c r="X664" s="3"/>
      <c r="Y664" s="3"/>
      <c r="Z664" s="3"/>
      <c r="AA664" s="3"/>
      <c r="AB664" s="3"/>
    </row>
    <row r="665" spans="1:28" x14ac:dyDescent="0.2">
      <c r="A665" s="3">
        <v>11704</v>
      </c>
      <c r="B665" s="11" t="str">
        <f>VLOOKUP(A665,'QAQC ID Reference Page'!A$2:G$10999,2,FALSE)</f>
        <v>OBS0522</v>
      </c>
      <c r="C665" s="30">
        <f>VLOOKUP(A665,'QAQC ID Reference Page'!A$2:G$10999,3,FALSE)</f>
        <v>44685</v>
      </c>
      <c r="D665" s="12">
        <f>VLOOKUP(A665,'QAQC ID Reference Page'!A$2:G$10999,4,FALSE)</f>
        <v>0.57777777777777772</v>
      </c>
      <c r="E665" s="3">
        <f>VLOOKUP(A665,'QAQC ID Reference Page'!A$2:G$10999,5,FALSE)</f>
        <v>1003</v>
      </c>
      <c r="F665" s="3" t="str">
        <f>VLOOKUP(A665,'QAQC ID Reference Page'!A$2:G$10999,6,FALSE)</f>
        <v>E9</v>
      </c>
      <c r="G665" s="3" t="str">
        <f>VLOOKUP(A665,'QAQC ID Reference Page'!A$2:G$10999,7,FALSE)</f>
        <v>S</v>
      </c>
      <c r="H665" s="3"/>
      <c r="I665" s="55">
        <v>0.1</v>
      </c>
      <c r="J665" s="3"/>
      <c r="K665" s="3"/>
      <c r="L665" s="3"/>
      <c r="M665" s="3"/>
      <c r="N665" s="53">
        <f t="shared" si="4"/>
        <v>0</v>
      </c>
      <c r="O665" s="3"/>
      <c r="P665" s="3"/>
      <c r="Q665" s="3"/>
      <c r="R665" s="53">
        <f t="shared" si="5"/>
        <v>0</v>
      </c>
      <c r="S665" s="3"/>
      <c r="T665" s="3"/>
      <c r="U665" s="3"/>
      <c r="V665" s="3"/>
      <c r="W665" s="3"/>
      <c r="X665" s="3"/>
      <c r="Y665" s="3"/>
      <c r="Z665" s="3"/>
      <c r="AA665" s="3"/>
      <c r="AB665" s="3"/>
    </row>
    <row r="666" spans="1:28" x14ac:dyDescent="0.2">
      <c r="A666" s="3">
        <v>11705</v>
      </c>
      <c r="B666" s="11" t="str">
        <f>VLOOKUP(A666,'QAQC ID Reference Page'!A$2:G$10999,2,FALSE)</f>
        <v>OBS0522</v>
      </c>
      <c r="C666" s="30">
        <f>VLOOKUP(A666,'QAQC ID Reference Page'!A$2:G$10999,3,FALSE)</f>
        <v>44685</v>
      </c>
      <c r="D666" s="12">
        <f>VLOOKUP(A666,'QAQC ID Reference Page'!A$2:G$10999,4,FALSE)</f>
        <v>0.52847222222222223</v>
      </c>
      <c r="E666" s="3">
        <f>VLOOKUP(A666,'QAQC ID Reference Page'!A$2:G$10999,5,FALSE)</f>
        <v>1011</v>
      </c>
      <c r="F666" s="3" t="str">
        <f>VLOOKUP(A666,'QAQC ID Reference Page'!A$2:G$10999,6,FALSE)</f>
        <v>G7C</v>
      </c>
      <c r="G666" s="3" t="str">
        <f>VLOOKUP(A666,'QAQC ID Reference Page'!A$2:G$10999,7,FALSE)</f>
        <v>S</v>
      </c>
      <c r="H666" s="3"/>
      <c r="I666" s="55">
        <v>0.1</v>
      </c>
      <c r="J666" s="3"/>
      <c r="K666" s="3"/>
      <c r="L666" s="3"/>
      <c r="M666" s="3"/>
      <c r="N666" s="53">
        <f t="shared" si="4"/>
        <v>0</v>
      </c>
      <c r="O666" s="3"/>
      <c r="P666" s="3"/>
      <c r="Q666" s="3"/>
      <c r="R666" s="53">
        <f t="shared" si="5"/>
        <v>0</v>
      </c>
      <c r="S666" s="3"/>
      <c r="T666" s="3"/>
      <c r="U666" s="3"/>
      <c r="V666" s="3"/>
      <c r="W666" s="3"/>
      <c r="X666" s="3"/>
      <c r="Y666" s="3"/>
      <c r="Z666" s="3"/>
      <c r="AA666" s="3"/>
      <c r="AB666" s="3"/>
    </row>
    <row r="667" spans="1:28" x14ac:dyDescent="0.2">
      <c r="A667" s="3">
        <v>11706</v>
      </c>
      <c r="B667" s="11" t="str">
        <f>VLOOKUP(A667,'QAQC ID Reference Page'!A$2:G$10999,2,FALSE)</f>
        <v>OBS0522</v>
      </c>
      <c r="C667" s="30">
        <f>VLOOKUP(A667,'QAQC ID Reference Page'!A$2:G$10999,3,FALSE)</f>
        <v>44685</v>
      </c>
      <c r="D667" s="12">
        <f>VLOOKUP(A667,'QAQC ID Reference Page'!A$2:G$10999,4,FALSE)</f>
        <v>0.33124999999999999</v>
      </c>
      <c r="E667" s="3">
        <f>VLOOKUP(A667,'QAQC ID Reference Page'!A$2:G$10999,5,FALSE)</f>
        <v>1040</v>
      </c>
      <c r="F667" s="3" t="str">
        <f>VLOOKUP(A667,'QAQC ID Reference Page'!A$2:G$10999,6,FALSE)</f>
        <v>DR</v>
      </c>
      <c r="G667" s="3" t="str">
        <f>VLOOKUP(A667,'QAQC ID Reference Page'!A$2:G$10999,7,FALSE)</f>
        <v>S</v>
      </c>
      <c r="H667" s="3"/>
      <c r="I667" s="55">
        <v>0.1</v>
      </c>
      <c r="J667" s="3"/>
      <c r="K667" s="3"/>
      <c r="L667" s="3"/>
      <c r="M667" s="3"/>
      <c r="N667" s="53">
        <f t="shared" si="4"/>
        <v>0</v>
      </c>
      <c r="O667" s="3"/>
      <c r="P667" s="3"/>
      <c r="Q667" s="3"/>
      <c r="R667" s="53">
        <f t="shared" si="5"/>
        <v>0</v>
      </c>
      <c r="S667" s="3"/>
      <c r="T667" s="3"/>
      <c r="U667" s="3"/>
      <c r="V667" s="3"/>
      <c r="W667" s="3"/>
      <c r="X667" s="3"/>
      <c r="Y667" s="3"/>
      <c r="Z667" s="3"/>
      <c r="AA667" s="3"/>
      <c r="AB667" s="3"/>
    </row>
    <row r="668" spans="1:28" x14ac:dyDescent="0.2">
      <c r="A668" s="3">
        <v>11707</v>
      </c>
      <c r="B668" s="11" t="str">
        <f>VLOOKUP(A668,'QAQC ID Reference Page'!A$2:G$10999,2,FALSE)</f>
        <v>OBS0522</v>
      </c>
      <c r="C668" s="30">
        <f>VLOOKUP(A668,'QAQC ID Reference Page'!A$2:G$10999,3,FALSE)</f>
        <v>44685</v>
      </c>
      <c r="D668" s="12">
        <f>VLOOKUP(A668,'QAQC ID Reference Page'!A$2:G$10999,4,FALSE)</f>
        <v>0.36527777777777776</v>
      </c>
      <c r="E668" s="3">
        <f>VLOOKUP(A668,'QAQC ID Reference Page'!A$2:G$10999,5,FALSE)</f>
        <v>1030</v>
      </c>
      <c r="F668" s="3" t="str">
        <f>VLOOKUP(A668,'QAQC ID Reference Page'!A$2:G$10999,6,FALSE)</f>
        <v>MR</v>
      </c>
      <c r="G668" s="3" t="str">
        <f>VLOOKUP(A668,'QAQC ID Reference Page'!A$2:G$10999,7,FALSE)</f>
        <v>B</v>
      </c>
      <c r="H668" s="3"/>
      <c r="I668" s="55">
        <v>0.1</v>
      </c>
      <c r="J668" s="3"/>
      <c r="K668" s="3"/>
      <c r="L668" s="3"/>
      <c r="M668" s="3"/>
      <c r="N668" s="53">
        <f t="shared" si="4"/>
        <v>0</v>
      </c>
      <c r="O668" s="3"/>
      <c r="P668" s="3"/>
      <c r="Q668" s="3"/>
      <c r="R668" s="53">
        <f t="shared" si="5"/>
        <v>0</v>
      </c>
      <c r="S668" s="3"/>
      <c r="T668" s="3"/>
      <c r="U668" s="3"/>
      <c r="V668" s="3"/>
      <c r="W668" s="3"/>
      <c r="X668" s="3"/>
      <c r="Y668" s="3"/>
      <c r="Z668" s="3"/>
      <c r="AA668" s="3"/>
      <c r="AB668" s="3"/>
    </row>
    <row r="669" spans="1:28" x14ac:dyDescent="0.2">
      <c r="A669" s="3">
        <v>11708</v>
      </c>
      <c r="B669" s="11" t="str">
        <f>VLOOKUP(A669,'QAQC ID Reference Page'!A$2:G$10999,2,FALSE)</f>
        <v>OBS0522</v>
      </c>
      <c r="C669" s="30">
        <f>VLOOKUP(A669,'QAQC ID Reference Page'!A$2:G$10999,3,FALSE)</f>
        <v>44685</v>
      </c>
      <c r="D669" s="12">
        <f>VLOOKUP(A669,'QAQC ID Reference Page'!A$2:G$10999,4,FALSE)</f>
        <v>0.45416666666666666</v>
      </c>
      <c r="E669" s="3">
        <f>VLOOKUP(A669,'QAQC ID Reference Page'!A$2:G$10999,5,FALSE)</f>
        <v>1036</v>
      </c>
      <c r="F669" s="3" t="str">
        <f>VLOOKUP(A669,'QAQC ID Reference Page'!A$2:G$10999,6,FALSE)</f>
        <v>I7C</v>
      </c>
      <c r="G669" s="3" t="str">
        <f>VLOOKUP(A669,'QAQC ID Reference Page'!A$2:G$10999,7,FALSE)</f>
        <v>B</v>
      </c>
      <c r="H669" s="3"/>
      <c r="I669" s="55">
        <v>0.1</v>
      </c>
      <c r="J669" s="3"/>
      <c r="K669" s="3"/>
      <c r="L669" s="3"/>
      <c r="M669" s="3"/>
      <c r="N669" s="53">
        <f t="shared" si="4"/>
        <v>0</v>
      </c>
      <c r="O669" s="3"/>
      <c r="P669" s="3"/>
      <c r="Q669" s="3"/>
      <c r="R669" s="53">
        <f t="shared" si="5"/>
        <v>0</v>
      </c>
      <c r="S669" s="3"/>
      <c r="T669" s="3"/>
      <c r="U669" s="3"/>
      <c r="V669" s="3"/>
      <c r="W669" s="3"/>
      <c r="X669" s="3"/>
      <c r="Y669" s="3"/>
      <c r="Z669" s="3"/>
      <c r="AA669" s="3"/>
      <c r="AB669" s="3"/>
    </row>
    <row r="670" spans="1:28" x14ac:dyDescent="0.2">
      <c r="A670" s="3">
        <v>11709</v>
      </c>
      <c r="B670" s="11" t="str">
        <f>VLOOKUP(A670,'QAQC ID Reference Page'!A$2:G$10999,2,FALSE)</f>
        <v>OBS0522</v>
      </c>
      <c r="C670" s="30">
        <f>VLOOKUP(A670,'QAQC ID Reference Page'!A$2:G$10999,3,FALSE)</f>
        <v>44685</v>
      </c>
      <c r="D670" s="12">
        <f>VLOOKUP(A670,'QAQC ID Reference Page'!A$2:G$10999,4,FALSE)</f>
        <v>0.59305555555555556</v>
      </c>
      <c r="E670" s="3">
        <f>VLOOKUP(A670,'QAQC ID Reference Page'!A$2:G$10999,5,FALSE)</f>
        <v>1038</v>
      </c>
      <c r="F670" s="3" t="str">
        <f>VLOOKUP(A670,'QAQC ID Reference Page'!A$2:G$10999,6,FALSE)</f>
        <v>E7C</v>
      </c>
      <c r="G670" s="3" t="str">
        <f>VLOOKUP(A670,'QAQC ID Reference Page'!A$2:G$10999,7,FALSE)</f>
        <v>B</v>
      </c>
      <c r="H670" s="3"/>
      <c r="I670" s="55">
        <v>0.1</v>
      </c>
      <c r="J670" s="3"/>
      <c r="K670" s="3"/>
      <c r="L670" s="3"/>
      <c r="M670" s="3"/>
      <c r="N670" s="53">
        <f t="shared" si="4"/>
        <v>0</v>
      </c>
      <c r="O670" s="3"/>
      <c r="P670" s="3"/>
      <c r="Q670" s="3"/>
      <c r="R670" s="53">
        <f t="shared" si="5"/>
        <v>0</v>
      </c>
      <c r="S670" s="3"/>
      <c r="T670" s="3"/>
      <c r="U670" s="3"/>
      <c r="V670" s="3"/>
      <c r="W670" s="3"/>
      <c r="X670" s="3"/>
      <c r="Y670" s="3"/>
      <c r="Z670" s="3"/>
      <c r="AA670" s="3"/>
      <c r="AB670" s="3"/>
    </row>
    <row r="671" spans="1:28" x14ac:dyDescent="0.2">
      <c r="A671" s="3">
        <v>11710</v>
      </c>
      <c r="B671" s="11" t="str">
        <f>VLOOKUP(A671,'QAQC ID Reference Page'!A$2:G$10999,2,FALSE)</f>
        <v>OBS0522</v>
      </c>
      <c r="C671" s="30">
        <f>VLOOKUP(A671,'QAQC ID Reference Page'!A$2:G$10999,3,FALSE)</f>
        <v>44685</v>
      </c>
      <c r="D671" s="12">
        <f>VLOOKUP(A671,'QAQC ID Reference Page'!A$2:G$10999,4,FALSE)</f>
        <v>0.42291666666666666</v>
      </c>
      <c r="E671" s="3">
        <f>VLOOKUP(A671,'QAQC ID Reference Page'!A$2:G$10999,5,FALSE)</f>
        <v>1019</v>
      </c>
      <c r="F671" s="3" t="str">
        <f>VLOOKUP(A671,'QAQC ID Reference Page'!A$2:G$10999,6,FALSE)</f>
        <v>BR</v>
      </c>
      <c r="G671" s="3" t="str">
        <f>VLOOKUP(A671,'QAQC ID Reference Page'!A$2:G$10999,7,FALSE)</f>
        <v>S</v>
      </c>
      <c r="H671" s="3"/>
      <c r="I671" s="55">
        <v>0.1</v>
      </c>
      <c r="J671" s="3"/>
      <c r="K671" s="3"/>
      <c r="L671" s="3"/>
      <c r="M671" s="3"/>
      <c r="N671" s="53">
        <f t="shared" si="4"/>
        <v>0</v>
      </c>
      <c r="O671" s="3"/>
      <c r="P671" s="3"/>
      <c r="Q671" s="3"/>
      <c r="R671" s="53">
        <f t="shared" si="5"/>
        <v>0</v>
      </c>
      <c r="S671" s="3"/>
      <c r="T671" s="3"/>
      <c r="U671" s="3"/>
      <c r="V671" s="3"/>
      <c r="W671" s="3"/>
      <c r="X671" s="3"/>
      <c r="Y671" s="3"/>
      <c r="Z671" s="3"/>
      <c r="AA671" s="3"/>
      <c r="AB671" s="3"/>
    </row>
    <row r="672" spans="1:28" x14ac:dyDescent="0.2">
      <c r="A672" s="3">
        <v>11711</v>
      </c>
      <c r="B672" s="11" t="str">
        <f>VLOOKUP(A672,'QAQC ID Reference Page'!A$2:G$10999,2,FALSE)</f>
        <v>OBS0522</v>
      </c>
      <c r="C672" s="30">
        <f>VLOOKUP(A672,'QAQC ID Reference Page'!A$2:G$10999,3,FALSE)</f>
        <v>44685</v>
      </c>
      <c r="D672" s="12">
        <f>VLOOKUP(A672,'QAQC ID Reference Page'!A$2:G$10999,4,FALSE)</f>
        <v>0.44027777777777777</v>
      </c>
      <c r="E672" s="3">
        <f>VLOOKUP(A672,'QAQC ID Reference Page'!A$2:G$10999,5,FALSE)</f>
        <v>1026</v>
      </c>
      <c r="F672" s="3" t="str">
        <f>VLOOKUP(A672,'QAQC ID Reference Page'!A$2:G$10999,6,FALSE)</f>
        <v>I9</v>
      </c>
      <c r="G672" s="3" t="str">
        <f>VLOOKUP(A672,'QAQC ID Reference Page'!A$2:G$10999,7,FALSE)</f>
        <v>S</v>
      </c>
      <c r="H672" s="3"/>
      <c r="I672" s="55">
        <v>0.1</v>
      </c>
      <c r="J672" s="3"/>
      <c r="K672" s="3"/>
      <c r="L672" s="3"/>
      <c r="M672" s="3"/>
      <c r="N672" s="53">
        <f t="shared" si="4"/>
        <v>0</v>
      </c>
      <c r="O672" s="3"/>
      <c r="P672" s="3"/>
      <c r="Q672" s="3"/>
      <c r="R672" s="53">
        <f t="shared" si="5"/>
        <v>0</v>
      </c>
      <c r="S672" s="3"/>
      <c r="T672" s="3"/>
      <c r="U672" s="3"/>
      <c r="V672" s="3"/>
      <c r="W672" s="3"/>
      <c r="X672" s="3"/>
      <c r="Y672" s="3"/>
      <c r="Z672" s="3"/>
      <c r="AA672" s="3"/>
      <c r="AB672" s="3"/>
    </row>
    <row r="673" spans="1:28" x14ac:dyDescent="0.2">
      <c r="A673" s="3">
        <v>11712</v>
      </c>
      <c r="B673" s="11" t="str">
        <f>VLOOKUP(A673,'QAQC ID Reference Page'!A$2:G$10999,2,FALSE)</f>
        <v>OBS0522</v>
      </c>
      <c r="C673" s="30">
        <f>VLOOKUP(A673,'QAQC ID Reference Page'!A$2:G$10999,3,FALSE)</f>
        <v>44685</v>
      </c>
      <c r="D673" s="12">
        <f>VLOOKUP(A673,'QAQC ID Reference Page'!A$2:G$10999,4,FALSE)</f>
        <v>0.31666666666666665</v>
      </c>
      <c r="E673" s="3">
        <f>VLOOKUP(A673,'QAQC ID Reference Page'!A$2:G$10999,5,FALSE)</f>
        <v>1025</v>
      </c>
      <c r="F673" s="3" t="str">
        <f>VLOOKUP(A673,'QAQC ID Reference Page'!A$2:G$10999,6,FALSE)</f>
        <v>G6</v>
      </c>
      <c r="G673" s="3" t="str">
        <f>VLOOKUP(A673,'QAQC ID Reference Page'!A$2:G$10999,7,FALSE)</f>
        <v>S</v>
      </c>
      <c r="H673" s="3"/>
      <c r="I673" s="55">
        <v>0.1</v>
      </c>
      <c r="J673" s="3"/>
      <c r="K673" s="3"/>
      <c r="L673" s="3"/>
      <c r="M673" s="3"/>
      <c r="N673" s="53">
        <f t="shared" si="4"/>
        <v>0</v>
      </c>
      <c r="O673" s="3"/>
      <c r="P673" s="3"/>
      <c r="Q673" s="3"/>
      <c r="R673" s="53">
        <f t="shared" si="5"/>
        <v>0</v>
      </c>
      <c r="S673" s="3"/>
      <c r="T673" s="3"/>
      <c r="U673" s="3"/>
      <c r="V673" s="3"/>
      <c r="W673" s="3"/>
      <c r="X673" s="3"/>
      <c r="Y673" s="3"/>
      <c r="Z673" s="3"/>
      <c r="AA673" s="3"/>
      <c r="AB673" s="3"/>
    </row>
    <row r="674" spans="1:28" x14ac:dyDescent="0.2">
      <c r="A674" s="3">
        <v>11713</v>
      </c>
      <c r="B674" s="11" t="str">
        <f>VLOOKUP(A674,'QAQC ID Reference Page'!A$2:G$10999,2,FALSE)</f>
        <v>OBS0522</v>
      </c>
      <c r="C674" s="30">
        <f>VLOOKUP(A674,'QAQC ID Reference Page'!A$2:G$10999,3,FALSE)</f>
        <v>44685</v>
      </c>
      <c r="D674" s="12">
        <f>VLOOKUP(A674,'QAQC ID Reference Page'!A$2:G$10999,4,FALSE)</f>
        <v>0.38333333333333336</v>
      </c>
      <c r="E674" s="3">
        <f>VLOOKUP(A674,'QAQC ID Reference Page'!A$2:G$10999,5,FALSE)</f>
        <v>1035</v>
      </c>
      <c r="F674" s="3" t="str">
        <f>VLOOKUP(A674,'QAQC ID Reference Page'!A$2:G$10999,6,FALSE)</f>
        <v>TR</v>
      </c>
      <c r="G674" s="3" t="str">
        <f>VLOOKUP(A674,'QAQC ID Reference Page'!A$2:G$10999,7,FALSE)</f>
        <v>S</v>
      </c>
      <c r="H674" s="3"/>
      <c r="I674" s="55">
        <v>0.1</v>
      </c>
      <c r="J674" s="3"/>
      <c r="K674" s="3"/>
      <c r="L674" s="3"/>
      <c r="M674" s="3"/>
      <c r="N674" s="53">
        <f t="shared" si="4"/>
        <v>0</v>
      </c>
      <c r="O674" s="3"/>
      <c r="P674" s="3"/>
      <c r="Q674" s="3"/>
      <c r="R674" s="53">
        <f t="shared" si="5"/>
        <v>0</v>
      </c>
      <c r="S674" s="3"/>
      <c r="T674" s="3"/>
      <c r="U674" s="3"/>
      <c r="V674" s="3"/>
      <c r="W674" s="3"/>
      <c r="X674" s="3"/>
      <c r="Y674" s="3"/>
      <c r="Z674" s="3"/>
      <c r="AA674" s="3"/>
      <c r="AB674" s="3"/>
    </row>
    <row r="675" spans="1:28" x14ac:dyDescent="0.2">
      <c r="A675" s="3">
        <v>11714</v>
      </c>
      <c r="B675" s="11" t="str">
        <f>VLOOKUP(A675,'QAQC ID Reference Page'!A$2:G$10999,2,FALSE)</f>
        <v>OBS0522</v>
      </c>
      <c r="C675" s="30">
        <f>VLOOKUP(A675,'QAQC ID Reference Page'!A$2:G$10999,3,FALSE)</f>
        <v>44685</v>
      </c>
      <c r="D675" s="12">
        <f>VLOOKUP(A675,'QAQC ID Reference Page'!A$2:G$10999,4,FALSE)</f>
        <v>0.36527777777777776</v>
      </c>
      <c r="E675" s="3">
        <f>VLOOKUP(A675,'QAQC ID Reference Page'!A$2:G$10999,5,FALSE)</f>
        <v>1029</v>
      </c>
      <c r="F675" s="3" t="str">
        <f>VLOOKUP(A675,'QAQC ID Reference Page'!A$2:G$10999,6,FALSE)</f>
        <v>MR</v>
      </c>
      <c r="G675" s="3" t="str">
        <f>VLOOKUP(A675,'QAQC ID Reference Page'!A$2:G$10999,7,FALSE)</f>
        <v>S</v>
      </c>
      <c r="H675" s="3"/>
      <c r="I675" s="55">
        <v>0.1</v>
      </c>
      <c r="J675" s="3"/>
      <c r="K675" s="3"/>
      <c r="L675" s="3"/>
      <c r="M675" s="3"/>
      <c r="N675" s="53">
        <f t="shared" si="4"/>
        <v>0</v>
      </c>
      <c r="O675" s="3"/>
      <c r="P675" s="3"/>
      <c r="Q675" s="3"/>
      <c r="R675" s="53">
        <f t="shared" si="5"/>
        <v>0</v>
      </c>
      <c r="S675" s="3"/>
      <c r="T675" s="3"/>
      <c r="U675" s="3"/>
      <c r="V675" s="3"/>
      <c r="W675" s="3"/>
      <c r="X675" s="3"/>
      <c r="Y675" s="3"/>
      <c r="Z675" s="3"/>
      <c r="AA675" s="3"/>
      <c r="AB675" s="3"/>
    </row>
    <row r="676" spans="1:28" x14ac:dyDescent="0.2">
      <c r="A676" s="3">
        <v>11715</v>
      </c>
      <c r="B676" s="11" t="str">
        <f>VLOOKUP(A676,'QAQC ID Reference Page'!A$2:G$10999,2,FALSE)</f>
        <v>OBS0522</v>
      </c>
      <c r="C676" s="30">
        <f>VLOOKUP(A676,'QAQC ID Reference Page'!A$2:G$10999,3,FALSE)</f>
        <v>44685</v>
      </c>
      <c r="D676" s="12">
        <f>VLOOKUP(A676,'QAQC ID Reference Page'!A$2:G$10999,4,FALSE)</f>
        <v>0.29930555555555555</v>
      </c>
      <c r="E676" s="3">
        <f>VLOOKUP(A676,'QAQC ID Reference Page'!A$2:G$10999,5,FALSE)</f>
        <v>1028</v>
      </c>
      <c r="F676" s="3" t="str">
        <f>VLOOKUP(A676,'QAQC ID Reference Page'!A$2:G$10999,6,FALSE)</f>
        <v>EFR</v>
      </c>
      <c r="G676" s="3" t="str">
        <f>VLOOKUP(A676,'QAQC ID Reference Page'!A$2:G$10999,7,FALSE)</f>
        <v>S</v>
      </c>
      <c r="H676" s="3"/>
      <c r="I676" s="55">
        <v>0.1</v>
      </c>
      <c r="J676" s="3"/>
      <c r="K676" s="3"/>
      <c r="L676" s="3"/>
      <c r="M676" s="3"/>
      <c r="N676" s="53">
        <f t="shared" si="4"/>
        <v>0</v>
      </c>
      <c r="O676" s="3"/>
      <c r="P676" s="3"/>
      <c r="Q676" s="3"/>
      <c r="R676" s="53">
        <f t="shared" si="5"/>
        <v>0</v>
      </c>
      <c r="S676" s="3"/>
      <c r="T676" s="3"/>
      <c r="U676" s="3"/>
      <c r="V676" s="3"/>
      <c r="W676" s="3"/>
      <c r="X676" s="3"/>
      <c r="Y676" s="3"/>
      <c r="Z676" s="3"/>
      <c r="AA676" s="3"/>
      <c r="AB676" s="3"/>
    </row>
    <row r="677" spans="1:28" x14ac:dyDescent="0.2">
      <c r="A677" s="3">
        <v>11716</v>
      </c>
      <c r="B677" s="11" t="str">
        <f>VLOOKUP(A677,'QAQC ID Reference Page'!A$2:G$10999,2,FALSE)</f>
        <v>OBS0522</v>
      </c>
      <c r="C677" s="30">
        <f>VLOOKUP(A677,'QAQC ID Reference Page'!A$2:G$10999,3,FALSE)</f>
        <v>44685</v>
      </c>
      <c r="D677" s="12">
        <f>VLOOKUP(A677,'QAQC ID Reference Page'!A$2:G$10999,4,FALSE)</f>
        <v>0.59305555555555556</v>
      </c>
      <c r="E677" s="3">
        <f>VLOOKUP(A677,'QAQC ID Reference Page'!A$2:G$10999,5,FALSE)</f>
        <v>1024</v>
      </c>
      <c r="F677" s="3" t="str">
        <f>VLOOKUP(A677,'QAQC ID Reference Page'!A$2:G$10999,6,FALSE)</f>
        <v>E7C</v>
      </c>
      <c r="G677" s="3" t="str">
        <f>VLOOKUP(A677,'QAQC ID Reference Page'!A$2:G$10999,7,FALSE)</f>
        <v>S</v>
      </c>
      <c r="H677" s="3"/>
      <c r="I677" s="55">
        <v>0.1</v>
      </c>
      <c r="J677" s="3"/>
      <c r="K677" s="3"/>
      <c r="L677" s="3"/>
      <c r="M677" s="3"/>
      <c r="N677" s="53">
        <f t="shared" si="4"/>
        <v>0</v>
      </c>
      <c r="O677" s="3"/>
      <c r="P677" s="3"/>
      <c r="Q677" s="3"/>
      <c r="R677" s="53">
        <f t="shared" si="5"/>
        <v>0</v>
      </c>
      <c r="S677" s="3"/>
      <c r="T677" s="3"/>
      <c r="U677" s="3"/>
      <c r="V677" s="3"/>
      <c r="W677" s="3"/>
      <c r="X677" s="3"/>
      <c r="Y677" s="3"/>
      <c r="Z677" s="3"/>
      <c r="AA677" s="3"/>
      <c r="AB677" s="3"/>
    </row>
    <row r="678" spans="1:28" x14ac:dyDescent="0.2">
      <c r="A678" s="3">
        <v>11717</v>
      </c>
      <c r="B678" s="11" t="str">
        <f>VLOOKUP(A678,'QAQC ID Reference Page'!A$2:G$10999,2,FALSE)</f>
        <v>OBS0522</v>
      </c>
      <c r="C678" s="30">
        <f>VLOOKUP(A678,'QAQC ID Reference Page'!A$2:G$10999,3,FALSE)</f>
        <v>44685</v>
      </c>
      <c r="D678" s="12">
        <f>VLOOKUP(A678,'QAQC ID Reference Page'!A$2:G$10999,4,FALSE)</f>
        <v>0.39652777777777776</v>
      </c>
      <c r="E678" s="3">
        <f>VLOOKUP(A678,'QAQC ID Reference Page'!A$2:G$10999,5,FALSE)</f>
        <v>1014</v>
      </c>
      <c r="F678" s="3" t="str">
        <f>VLOOKUP(A678,'QAQC ID Reference Page'!A$2:G$10999,6,FALSE)</f>
        <v>TR-UP</v>
      </c>
      <c r="G678" s="3" t="str">
        <f>VLOOKUP(A678,'QAQC ID Reference Page'!A$2:G$10999,7,FALSE)</f>
        <v>S</v>
      </c>
      <c r="H678" s="3"/>
      <c r="I678" s="55">
        <v>0.1</v>
      </c>
      <c r="J678" s="3"/>
      <c r="K678" s="3"/>
      <c r="L678" s="3"/>
      <c r="M678" s="3"/>
      <c r="N678" s="53">
        <f t="shared" si="4"/>
        <v>0</v>
      </c>
      <c r="O678" s="3"/>
      <c r="P678" s="3"/>
      <c r="Q678" s="3"/>
      <c r="R678" s="53">
        <f t="shared" si="5"/>
        <v>0</v>
      </c>
      <c r="S678" s="3"/>
      <c r="T678" s="3"/>
      <c r="U678" s="3"/>
      <c r="V678" s="3"/>
      <c r="W678" s="3"/>
      <c r="X678" s="3"/>
      <c r="Y678" s="3"/>
      <c r="Z678" s="3"/>
      <c r="AA678" s="3"/>
      <c r="AB678" s="3"/>
    </row>
    <row r="679" spans="1:28" x14ac:dyDescent="0.2">
      <c r="A679" s="3">
        <v>11718</v>
      </c>
      <c r="B679" s="11" t="str">
        <f>VLOOKUP(A679,'QAQC ID Reference Page'!A$2:G$10999,2,FALSE)</f>
        <v>OBS0522</v>
      </c>
      <c r="C679" s="30">
        <f>VLOOKUP(A679,'QAQC ID Reference Page'!A$2:G$10999,3,FALSE)</f>
        <v>44685</v>
      </c>
      <c r="D679" s="12">
        <f>VLOOKUP(A679,'QAQC ID Reference Page'!A$2:G$10999,4,FALSE)</f>
        <v>0.41041666666666665</v>
      </c>
      <c r="E679" s="3">
        <f>VLOOKUP(A679,'QAQC ID Reference Page'!A$2:G$10999,5,FALSE)</f>
        <v>1018</v>
      </c>
      <c r="F679" s="3" t="str">
        <f>VLOOKUP(A679,'QAQC ID Reference Page'!A$2:G$10999,6,FALSE)</f>
        <v>AR</v>
      </c>
      <c r="G679" s="3" t="str">
        <f>VLOOKUP(A679,'QAQC ID Reference Page'!A$2:G$10999,7,FALSE)</f>
        <v>S</v>
      </c>
      <c r="H679" s="3"/>
      <c r="I679" s="55">
        <v>0.1</v>
      </c>
      <c r="J679" s="3"/>
      <c r="K679" s="3"/>
      <c r="L679" s="3"/>
      <c r="M679" s="3"/>
      <c r="N679" s="53">
        <f t="shared" si="4"/>
        <v>0</v>
      </c>
      <c r="O679" s="3"/>
      <c r="P679" s="3"/>
      <c r="Q679" s="3"/>
      <c r="R679" s="53">
        <f t="shared" si="5"/>
        <v>0</v>
      </c>
      <c r="S679" s="3"/>
      <c r="T679" s="3"/>
      <c r="U679" s="3"/>
      <c r="V679" s="3"/>
      <c r="W679" s="3"/>
      <c r="X679" s="3"/>
      <c r="Y679" s="3"/>
      <c r="Z679" s="3"/>
      <c r="AA679" s="3"/>
      <c r="AB679" s="3"/>
    </row>
    <row r="680" spans="1:28" x14ac:dyDescent="0.2">
      <c r="A680" s="3">
        <v>11719</v>
      </c>
      <c r="B680" s="11" t="str">
        <f>VLOOKUP(A680,'QAQC ID Reference Page'!A$2:G$10999,2,FALSE)</f>
        <v>OBS0522</v>
      </c>
      <c r="C680" s="30">
        <f>VLOOKUP(A680,'QAQC ID Reference Page'!A$2:G$10999,3,FALSE)</f>
        <v>44685</v>
      </c>
      <c r="D680" s="12">
        <f>VLOOKUP(A680,'QAQC ID Reference Page'!A$2:G$10999,4,FALSE)</f>
        <v>0.61111111111111116</v>
      </c>
      <c r="E680" s="3">
        <f>VLOOKUP(A680,'QAQC ID Reference Page'!A$2:G$10999,5,FALSE)</f>
        <v>1021</v>
      </c>
      <c r="F680" s="3" t="str">
        <f>VLOOKUP(A680,'QAQC ID Reference Page'!A$2:G$10999,6,FALSE)</f>
        <v>E6</v>
      </c>
      <c r="G680" s="3" t="str">
        <f>VLOOKUP(A680,'QAQC ID Reference Page'!A$2:G$10999,7,FALSE)</f>
        <v>S</v>
      </c>
      <c r="H680" s="3"/>
      <c r="I680" s="57">
        <v>0</v>
      </c>
      <c r="J680" s="3"/>
      <c r="K680" s="3"/>
      <c r="L680" s="3"/>
      <c r="M680" s="3"/>
      <c r="N680" s="53" t="e">
        <f t="shared" si="4"/>
        <v>#DIV/0!</v>
      </c>
      <c r="O680" s="3"/>
      <c r="P680" s="3"/>
      <c r="Q680" s="3"/>
      <c r="R680" s="53" t="e">
        <f t="shared" si="5"/>
        <v>#DIV/0!</v>
      </c>
      <c r="S680" s="3"/>
      <c r="T680" s="3"/>
      <c r="U680" s="3"/>
      <c r="V680" s="3"/>
      <c r="W680" s="3"/>
      <c r="X680" s="3"/>
      <c r="Y680" s="3"/>
      <c r="Z680" s="3"/>
      <c r="AA680" s="3"/>
      <c r="AB680" s="3"/>
    </row>
    <row r="681" spans="1:28" x14ac:dyDescent="0.2">
      <c r="A681" s="3">
        <v>11720</v>
      </c>
      <c r="B681" s="11" t="str">
        <f>VLOOKUP(A681,'QAQC ID Reference Page'!A$2:G$10999,2,FALSE)</f>
        <v>OBS0522</v>
      </c>
      <c r="C681" s="30">
        <f>VLOOKUP(A681,'QAQC ID Reference Page'!A$2:G$10999,3,FALSE)</f>
        <v>44686</v>
      </c>
      <c r="D681" s="12">
        <f>VLOOKUP(A681,'QAQC ID Reference Page'!A$2:G$10999,4,FALSE)</f>
        <v>0.58472222222222225</v>
      </c>
      <c r="E681" s="3">
        <f>VLOOKUP(A681,'QAQC ID Reference Page'!A$2:G$10999,5,FALSE)</f>
        <v>1009</v>
      </c>
      <c r="F681" s="3" t="str">
        <f>VLOOKUP(A681,'QAQC ID Reference Page'!A$2:G$10999,6,FALSE)</f>
        <v>C1</v>
      </c>
      <c r="G681" s="3" t="str">
        <f>VLOOKUP(A681,'QAQC ID Reference Page'!A$2:G$10999,7,FALSE)</f>
        <v>S</v>
      </c>
      <c r="H681" s="3"/>
      <c r="I681" s="55">
        <v>0.1</v>
      </c>
      <c r="J681" s="3"/>
      <c r="K681" s="3"/>
      <c r="L681" s="3"/>
      <c r="M681" s="3"/>
      <c r="N681" s="53">
        <f t="shared" si="4"/>
        <v>0</v>
      </c>
      <c r="O681" s="3"/>
      <c r="P681" s="3"/>
      <c r="Q681" s="3"/>
      <c r="R681" s="53">
        <f t="shared" si="5"/>
        <v>0</v>
      </c>
      <c r="S681" s="3"/>
      <c r="T681" s="3"/>
      <c r="U681" s="3"/>
      <c r="V681" s="3"/>
      <c r="W681" s="3"/>
      <c r="X681" s="3"/>
      <c r="Y681" s="3"/>
      <c r="Z681" s="3"/>
      <c r="AA681" s="3"/>
      <c r="AB681" s="3"/>
    </row>
    <row r="682" spans="1:28" x14ac:dyDescent="0.2">
      <c r="A682" s="3">
        <v>11721</v>
      </c>
      <c r="B682" s="11" t="str">
        <f>VLOOKUP(A682,'QAQC ID Reference Page'!A$2:G$10999,2,FALSE)</f>
        <v>OBS0522</v>
      </c>
      <c r="C682" s="30">
        <f>VLOOKUP(A682,'QAQC ID Reference Page'!A$2:G$10999,3,FALSE)</f>
        <v>44686</v>
      </c>
      <c r="D682" s="12">
        <f>VLOOKUP(A682,'QAQC ID Reference Page'!A$2:G$10999,4,FALSE)</f>
        <v>0.56458333333333333</v>
      </c>
      <c r="E682" s="3">
        <f>VLOOKUP(A682,'QAQC ID Reference Page'!A$2:G$10999,5,FALSE)</f>
        <v>1004</v>
      </c>
      <c r="F682" s="3" t="str">
        <f>VLOOKUP(A682,'QAQC ID Reference Page'!A$2:G$10999,6,FALSE)</f>
        <v>D1</v>
      </c>
      <c r="G682" s="3" t="str">
        <f>VLOOKUP(A682,'QAQC ID Reference Page'!A$2:G$10999,7,FALSE)</f>
        <v>B</v>
      </c>
      <c r="H682" s="3"/>
      <c r="I682" s="55">
        <v>0.1</v>
      </c>
      <c r="J682" s="3"/>
      <c r="K682" s="3"/>
      <c r="L682" s="3"/>
      <c r="M682" s="3"/>
      <c r="N682" s="53">
        <f t="shared" si="4"/>
        <v>0</v>
      </c>
      <c r="O682" s="3"/>
      <c r="P682" s="3"/>
      <c r="Q682" s="3"/>
      <c r="R682" s="53">
        <f t="shared" si="5"/>
        <v>0</v>
      </c>
      <c r="S682" s="3"/>
      <c r="T682" s="3"/>
      <c r="U682" s="3"/>
      <c r="V682" s="3"/>
      <c r="W682" s="3"/>
      <c r="X682" s="3"/>
      <c r="Y682" s="3"/>
      <c r="Z682" s="3"/>
      <c r="AA682" s="3"/>
      <c r="AB682" s="3"/>
    </row>
    <row r="683" spans="1:28" x14ac:dyDescent="0.2">
      <c r="A683" s="3">
        <v>11722</v>
      </c>
      <c r="B683" s="11" t="str">
        <f>VLOOKUP(A683,'QAQC ID Reference Page'!A$2:G$10999,2,FALSE)</f>
        <v>OBS0522</v>
      </c>
      <c r="C683" s="30">
        <f>VLOOKUP(A683,'QAQC ID Reference Page'!A$2:G$10999,3,FALSE)</f>
        <v>44686</v>
      </c>
      <c r="D683" s="12">
        <f>VLOOKUP(A683,'QAQC ID Reference Page'!A$2:G$10999,4,FALSE)</f>
        <v>0.52222222222222225</v>
      </c>
      <c r="E683" s="3">
        <f>VLOOKUP(A683,'QAQC ID Reference Page'!A$2:G$10999,5,FALSE)</f>
        <v>1006</v>
      </c>
      <c r="F683" s="3" t="str">
        <f>VLOOKUP(A683,'QAQC ID Reference Page'!A$2:G$10999,6,FALSE)</f>
        <v>BLB</v>
      </c>
      <c r="G683" s="3" t="str">
        <f>VLOOKUP(A683,'QAQC ID Reference Page'!A$2:G$10999,7,FALSE)</f>
        <v>S</v>
      </c>
      <c r="H683" s="3"/>
      <c r="I683" s="55">
        <v>0.1</v>
      </c>
      <c r="J683" s="3"/>
      <c r="K683" s="3"/>
      <c r="L683" s="3"/>
      <c r="M683" s="3"/>
      <c r="N683" s="53">
        <f t="shared" si="4"/>
        <v>0</v>
      </c>
      <c r="O683" s="3"/>
      <c r="P683" s="3"/>
      <c r="Q683" s="3"/>
      <c r="R683" s="53">
        <f t="shared" si="5"/>
        <v>0</v>
      </c>
      <c r="S683" s="3"/>
      <c r="T683" s="3"/>
      <c r="U683" s="3"/>
      <c r="V683" s="3"/>
      <c r="W683" s="3"/>
      <c r="X683" s="3"/>
      <c r="Y683" s="3"/>
      <c r="Z683" s="3"/>
      <c r="AA683" s="3"/>
      <c r="AB683" s="3"/>
    </row>
    <row r="684" spans="1:28" x14ac:dyDescent="0.2">
      <c r="A684" s="3">
        <v>11723</v>
      </c>
      <c r="B684" s="11" t="str">
        <f>VLOOKUP(A684,'QAQC ID Reference Page'!A$2:G$10999,2,FALSE)</f>
        <v>OBS0522</v>
      </c>
      <c r="C684" s="30">
        <f>VLOOKUP(A684,'QAQC ID Reference Page'!A$2:G$10999,3,FALSE)</f>
        <v>44686</v>
      </c>
      <c r="D684" s="12">
        <f>VLOOKUP(A684,'QAQC ID Reference Page'!A$2:G$10999,4,FALSE)</f>
        <v>0.56458333333333333</v>
      </c>
      <c r="E684" s="3">
        <f>VLOOKUP(A684,'QAQC ID Reference Page'!A$2:G$10999,5,FALSE)</f>
        <v>1028</v>
      </c>
      <c r="F684" s="3" t="str">
        <f>VLOOKUP(A684,'QAQC ID Reference Page'!A$2:G$10999,6,FALSE)</f>
        <v>D1</v>
      </c>
      <c r="G684" s="3" t="str">
        <f>VLOOKUP(A684,'QAQC ID Reference Page'!A$2:G$10999,7,FALSE)</f>
        <v>S</v>
      </c>
      <c r="H684" s="3"/>
      <c r="I684" s="55">
        <v>0.1</v>
      </c>
      <c r="J684" s="3"/>
      <c r="K684" s="3"/>
      <c r="L684" s="3"/>
      <c r="M684" s="3"/>
      <c r="N684" s="53">
        <f t="shared" si="4"/>
        <v>0</v>
      </c>
      <c r="O684" s="3"/>
      <c r="P684" s="3"/>
      <c r="Q684" s="3"/>
      <c r="R684" s="53">
        <f t="shared" si="5"/>
        <v>0</v>
      </c>
      <c r="S684" s="3"/>
      <c r="T684" s="3"/>
      <c r="U684" s="3"/>
      <c r="V684" s="3"/>
      <c r="W684" s="3"/>
      <c r="X684" s="3"/>
      <c r="Y684" s="3"/>
      <c r="Z684" s="3"/>
      <c r="AA684" s="3"/>
      <c r="AB684" s="3"/>
    </row>
    <row r="685" spans="1:28" x14ac:dyDescent="0.2">
      <c r="A685" s="3">
        <v>11724</v>
      </c>
      <c r="B685" s="11" t="str">
        <f>VLOOKUP(A685,'QAQC ID Reference Page'!A$2:G$10999,2,FALSE)</f>
        <v>OBS0522</v>
      </c>
      <c r="C685" s="30">
        <f>VLOOKUP(A685,'QAQC ID Reference Page'!A$2:G$10999,3,FALSE)</f>
        <v>44686</v>
      </c>
      <c r="D685" s="12">
        <f>VLOOKUP(A685,'QAQC ID Reference Page'!A$2:G$10999,4,FALSE)</f>
        <v>0.55069444444444449</v>
      </c>
      <c r="E685" s="3">
        <f>VLOOKUP(A685,'QAQC ID Reference Page'!A$2:G$10999,5,FALSE)</f>
        <v>1003</v>
      </c>
      <c r="F685" s="3" t="str">
        <f>VLOOKUP(A685,'QAQC ID Reference Page'!A$2:G$10999,6,FALSE)</f>
        <v>E1</v>
      </c>
      <c r="G685" s="3" t="str">
        <f>VLOOKUP(A685,'QAQC ID Reference Page'!A$2:G$10999,7,FALSE)</f>
        <v>S</v>
      </c>
      <c r="H685" s="3"/>
      <c r="I685" s="55">
        <v>0.1</v>
      </c>
      <c r="J685" s="3"/>
      <c r="K685" s="3"/>
      <c r="L685" s="3"/>
      <c r="M685" s="3"/>
      <c r="N685" s="53">
        <f t="shared" si="4"/>
        <v>0</v>
      </c>
      <c r="O685" s="3"/>
      <c r="P685" s="3"/>
      <c r="Q685" s="3"/>
      <c r="R685" s="53">
        <f t="shared" si="5"/>
        <v>0</v>
      </c>
      <c r="S685" s="3"/>
      <c r="T685" s="3"/>
      <c r="U685" s="3"/>
      <c r="V685" s="3"/>
      <c r="W685" s="3"/>
      <c r="X685" s="3"/>
      <c r="Y685" s="3"/>
      <c r="Z685" s="3"/>
      <c r="AA685" s="3"/>
      <c r="AB685" s="3"/>
    </row>
    <row r="686" spans="1:28" x14ac:dyDescent="0.2">
      <c r="A686" s="3">
        <v>11725</v>
      </c>
      <c r="B686" s="11" t="str">
        <f>VLOOKUP(A686,'QAQC ID Reference Page'!A$2:G$10999,2,FALSE)</f>
        <v>OBS0522</v>
      </c>
      <c r="C686" s="30">
        <f>VLOOKUP(A686,'QAQC ID Reference Page'!A$2:G$10999,3,FALSE)</f>
        <v>44686</v>
      </c>
      <c r="D686" s="12">
        <f>VLOOKUP(A686,'QAQC ID Reference Page'!A$2:G$10999,4,FALSE)</f>
        <v>0.58472222222222225</v>
      </c>
      <c r="E686" s="3">
        <f>VLOOKUP(A686,'QAQC ID Reference Page'!A$2:G$10999,5,FALSE)</f>
        <v>1020</v>
      </c>
      <c r="F686" s="3" t="str">
        <f>VLOOKUP(A686,'QAQC ID Reference Page'!A$2:G$10999,6,FALSE)</f>
        <v>C1</v>
      </c>
      <c r="G686" s="3" t="str">
        <f>VLOOKUP(A686,'QAQC ID Reference Page'!A$2:G$10999,7,FALSE)</f>
        <v>B</v>
      </c>
      <c r="H686" s="3"/>
      <c r="I686" s="55">
        <v>0.1</v>
      </c>
      <c r="J686" s="3"/>
      <c r="K686" s="3"/>
      <c r="L686" s="3"/>
      <c r="M686" s="3"/>
      <c r="N686" s="53">
        <f t="shared" si="4"/>
        <v>0</v>
      </c>
      <c r="O686" s="3"/>
      <c r="P686" s="3"/>
      <c r="Q686" s="3"/>
      <c r="R686" s="53">
        <f t="shared" si="5"/>
        <v>0</v>
      </c>
      <c r="S686" s="3"/>
      <c r="T686" s="3"/>
      <c r="U686" s="3"/>
      <c r="V686" s="3"/>
      <c r="W686" s="3"/>
      <c r="X686" s="3"/>
      <c r="Y686" s="3"/>
      <c r="Z686" s="3"/>
      <c r="AA686" s="3"/>
      <c r="AB686" s="3"/>
    </row>
    <row r="687" spans="1:28" x14ac:dyDescent="0.2">
      <c r="A687" s="3">
        <v>11726</v>
      </c>
      <c r="B687" s="11" t="str">
        <f>VLOOKUP(A687,'QAQC ID Reference Page'!A$2:G$10999,2,FALSE)</f>
        <v>OBS0522</v>
      </c>
      <c r="C687" s="30">
        <f>VLOOKUP(A687,'QAQC ID Reference Page'!A$2:G$10999,3,FALSE)</f>
        <v>44686</v>
      </c>
      <c r="D687" s="12">
        <f>VLOOKUP(A687,'QAQC ID Reference Page'!A$2:G$10999,4,FALSE)</f>
        <v>0.43958333333333333</v>
      </c>
      <c r="E687" s="3">
        <f>VLOOKUP(A687,'QAQC ID Reference Page'!A$2:G$10999,5,FALSE)</f>
        <v>1018</v>
      </c>
      <c r="F687" s="3" t="str">
        <f>VLOOKUP(A687,'QAQC ID Reference Page'!A$2:G$10999,6,FALSE)</f>
        <v>C7C</v>
      </c>
      <c r="G687" s="3" t="str">
        <f>VLOOKUP(A687,'QAQC ID Reference Page'!A$2:G$10999,7,FALSE)</f>
        <v>B</v>
      </c>
      <c r="H687" s="3"/>
      <c r="I687" s="55">
        <v>0.1</v>
      </c>
      <c r="J687" s="3"/>
      <c r="K687" s="3"/>
      <c r="L687" s="3"/>
      <c r="M687" s="3"/>
      <c r="N687" s="53">
        <f t="shared" si="4"/>
        <v>0</v>
      </c>
      <c r="O687" s="3"/>
      <c r="P687" s="3"/>
      <c r="Q687" s="3"/>
      <c r="R687" s="53">
        <f t="shared" si="5"/>
        <v>0</v>
      </c>
      <c r="S687" s="3"/>
      <c r="T687" s="3"/>
      <c r="U687" s="3"/>
      <c r="V687" s="3"/>
      <c r="W687" s="3"/>
      <c r="X687" s="3"/>
      <c r="Y687" s="3"/>
      <c r="Z687" s="3"/>
      <c r="AA687" s="3"/>
      <c r="AB687" s="3"/>
    </row>
    <row r="688" spans="1:28" x14ac:dyDescent="0.2">
      <c r="A688" s="3">
        <v>11727</v>
      </c>
      <c r="B688" s="11" t="str">
        <f>VLOOKUP(A688,'QAQC ID Reference Page'!A$2:G$10999,2,FALSE)</f>
        <v>OBS0522</v>
      </c>
      <c r="C688" s="30">
        <f>VLOOKUP(A688,'QAQC ID Reference Page'!A$2:G$10999,3,FALSE)</f>
        <v>44686</v>
      </c>
      <c r="D688" s="12">
        <f>VLOOKUP(A688,'QAQC ID Reference Page'!A$2:G$10999,4,FALSE)</f>
        <v>0.4826388888888889</v>
      </c>
      <c r="E688" s="3">
        <f>VLOOKUP(A688,'QAQC ID Reference Page'!A$2:G$10999,5,FALSE)</f>
        <v>1024</v>
      </c>
      <c r="F688" s="3" t="str">
        <f>VLOOKUP(A688,'QAQC ID Reference Page'!A$2:G$10999,6,FALSE)</f>
        <v>C4</v>
      </c>
      <c r="G688" s="3" t="str">
        <f>VLOOKUP(A688,'QAQC ID Reference Page'!A$2:G$10999,7,FALSE)</f>
        <v>S</v>
      </c>
      <c r="H688" s="3"/>
      <c r="I688" s="55">
        <v>0.1</v>
      </c>
      <c r="J688" s="3"/>
      <c r="K688" s="3"/>
      <c r="L688" s="3"/>
      <c r="M688" s="3"/>
      <c r="N688" s="53">
        <f t="shared" si="4"/>
        <v>0</v>
      </c>
      <c r="O688" s="3"/>
      <c r="P688" s="3"/>
      <c r="Q688" s="3"/>
      <c r="R688" s="53">
        <f t="shared" si="5"/>
        <v>0</v>
      </c>
      <c r="S688" s="3"/>
      <c r="T688" s="3"/>
      <c r="U688" s="3"/>
      <c r="V688" s="3"/>
      <c r="W688" s="3"/>
      <c r="X688" s="3"/>
      <c r="Y688" s="3"/>
      <c r="Z688" s="3"/>
      <c r="AA688" s="3"/>
      <c r="AB688" s="3"/>
    </row>
    <row r="689" spans="1:28" x14ac:dyDescent="0.2">
      <c r="A689" s="3">
        <v>11728</v>
      </c>
      <c r="B689" s="11" t="str">
        <f>VLOOKUP(A689,'QAQC ID Reference Page'!A$2:G$10999,2,FALSE)</f>
        <v>OBS0522</v>
      </c>
      <c r="C689" s="30">
        <f>VLOOKUP(A689,'QAQC ID Reference Page'!A$2:G$10999,3,FALSE)</f>
        <v>44686</v>
      </c>
      <c r="D689" s="12">
        <f>VLOOKUP(A689,'QAQC ID Reference Page'!A$2:G$10999,4,FALSE)</f>
        <v>0.36666666666666664</v>
      </c>
      <c r="E689" s="3">
        <f>VLOOKUP(A689,'QAQC ID Reference Page'!A$2:G$10999,5,FALSE)</f>
        <v>1026</v>
      </c>
      <c r="F689" s="3" t="str">
        <f>VLOOKUP(A689,'QAQC ID Reference Page'!A$2:G$10999,6,FALSE)</f>
        <v>WB</v>
      </c>
      <c r="G689" s="3" t="str">
        <f>VLOOKUP(A689,'QAQC ID Reference Page'!A$2:G$10999,7,FALSE)</f>
        <v>S</v>
      </c>
      <c r="H689" s="3"/>
      <c r="I689" s="55">
        <v>0.1</v>
      </c>
      <c r="J689" s="3"/>
      <c r="K689" s="3"/>
      <c r="L689" s="3"/>
      <c r="M689" s="3"/>
      <c r="N689" s="53">
        <f t="shared" si="4"/>
        <v>0</v>
      </c>
      <c r="O689" s="3"/>
      <c r="P689" s="3"/>
      <c r="Q689" s="3"/>
      <c r="R689" s="53">
        <f t="shared" si="5"/>
        <v>0</v>
      </c>
      <c r="S689" s="3"/>
      <c r="T689" s="3"/>
      <c r="U689" s="3"/>
      <c r="V689" s="3"/>
      <c r="W689" s="3"/>
      <c r="X689" s="3"/>
      <c r="Y689" s="3"/>
      <c r="Z689" s="3"/>
      <c r="AA689" s="3"/>
      <c r="AB689" s="3"/>
    </row>
    <row r="690" spans="1:28" x14ac:dyDescent="0.2">
      <c r="A690" s="3">
        <v>11729</v>
      </c>
      <c r="B690" s="11" t="str">
        <f>VLOOKUP(A690,'QAQC ID Reference Page'!A$2:G$10999,2,FALSE)</f>
        <v>OBS0522</v>
      </c>
      <c r="C690" s="30">
        <f>VLOOKUP(A690,'QAQC ID Reference Page'!A$2:G$10999,3,FALSE)</f>
        <v>44686</v>
      </c>
      <c r="D690" s="12">
        <f>VLOOKUP(A690,'QAQC ID Reference Page'!A$2:G$10999,4,FALSE)</f>
        <v>0.51041666666666663</v>
      </c>
      <c r="E690" s="3">
        <f>VLOOKUP(A690,'QAQC ID Reference Page'!A$2:G$10999,5,FALSE)</f>
        <v>1036</v>
      </c>
      <c r="F690" s="3" t="str">
        <f>VLOOKUP(A690,'QAQC ID Reference Page'!A$2:G$10999,6,FALSE)</f>
        <v>WFR</v>
      </c>
      <c r="G690" s="3" t="str">
        <f>VLOOKUP(A690,'QAQC ID Reference Page'!A$2:G$10999,7,FALSE)</f>
        <v>S</v>
      </c>
      <c r="H690" s="3"/>
      <c r="I690" s="55">
        <v>0.1</v>
      </c>
      <c r="J690" s="3"/>
      <c r="K690" s="3"/>
      <c r="L690" s="3"/>
      <c r="M690" s="3"/>
      <c r="N690" s="53">
        <f t="shared" si="4"/>
        <v>0</v>
      </c>
      <c r="O690" s="3"/>
      <c r="P690" s="3"/>
      <c r="Q690" s="3"/>
      <c r="R690" s="53">
        <f t="shared" si="5"/>
        <v>0</v>
      </c>
      <c r="S690" s="3"/>
      <c r="T690" s="3"/>
      <c r="U690" s="3"/>
      <c r="V690" s="3"/>
      <c r="W690" s="3"/>
      <c r="X690" s="3"/>
      <c r="Y690" s="3"/>
      <c r="Z690" s="3"/>
      <c r="AA690" s="3"/>
      <c r="AB690" s="3"/>
    </row>
    <row r="691" spans="1:28" x14ac:dyDescent="0.2">
      <c r="A691" s="3">
        <v>11730</v>
      </c>
      <c r="B691" s="11" t="str">
        <f>VLOOKUP(A691,'QAQC ID Reference Page'!A$2:G$10999,2,FALSE)</f>
        <v>OBS0522</v>
      </c>
      <c r="C691" s="30">
        <f>VLOOKUP(A691,'QAQC ID Reference Page'!A$2:G$10999,3,FALSE)</f>
        <v>44686</v>
      </c>
      <c r="D691" s="12">
        <f>VLOOKUP(A691,'QAQC ID Reference Page'!A$2:G$10999,4,FALSE)</f>
        <v>0.3923611111111111</v>
      </c>
      <c r="E691" s="3">
        <f>VLOOKUP(A691,'QAQC ID Reference Page'!A$2:G$10999,5,FALSE)</f>
        <v>1007</v>
      </c>
      <c r="F691" s="3" t="str">
        <f>VLOOKUP(A691,'QAQC ID Reference Page'!A$2:G$10999,6,FALSE)</f>
        <v>C9</v>
      </c>
      <c r="G691" s="3" t="str">
        <f>VLOOKUP(A691,'QAQC ID Reference Page'!A$2:G$10999,7,FALSE)</f>
        <v>B</v>
      </c>
      <c r="H691" s="3"/>
      <c r="I691" s="55">
        <v>0.08</v>
      </c>
      <c r="J691" s="3"/>
      <c r="K691" s="3"/>
      <c r="L691" s="3"/>
      <c r="M691" s="3"/>
      <c r="N691" s="53">
        <f t="shared" si="4"/>
        <v>0</v>
      </c>
      <c r="O691" s="3"/>
      <c r="P691" s="3"/>
      <c r="Q691" s="3"/>
      <c r="R691" s="53">
        <f t="shared" si="5"/>
        <v>0</v>
      </c>
      <c r="S691" s="3"/>
      <c r="T691" s="3"/>
      <c r="U691" s="3"/>
      <c r="V691" s="3"/>
      <c r="W691" s="3"/>
      <c r="X691" s="3"/>
      <c r="Y691" s="3"/>
      <c r="Z691" s="3"/>
      <c r="AA691" s="3"/>
      <c r="AB691" s="3"/>
    </row>
    <row r="692" spans="1:28" x14ac:dyDescent="0.2">
      <c r="A692" s="3">
        <v>11731</v>
      </c>
      <c r="B692" s="11" t="str">
        <f>VLOOKUP(A692,'QAQC ID Reference Page'!A$2:G$10999,2,FALSE)</f>
        <v>OBS0522</v>
      </c>
      <c r="C692" s="30">
        <f>VLOOKUP(A692,'QAQC ID Reference Page'!A$2:G$10999,3,FALSE)</f>
        <v>44686</v>
      </c>
      <c r="D692" s="12">
        <f>VLOOKUP(A692,'QAQC ID Reference Page'!A$2:G$10999,4,FALSE)</f>
        <v>0.3263888888888889</v>
      </c>
      <c r="E692" s="3">
        <f>VLOOKUP(A692,'QAQC ID Reference Page'!A$2:G$10999,5,FALSE)</f>
        <v>1014</v>
      </c>
      <c r="F692" s="3" t="str">
        <f>VLOOKUP(A692,'QAQC ID Reference Page'!A$2:G$10999,6,FALSE)</f>
        <v>B11</v>
      </c>
      <c r="G692" s="3" t="str">
        <f>VLOOKUP(A692,'QAQC ID Reference Page'!A$2:G$10999,7,FALSE)</f>
        <v>S</v>
      </c>
      <c r="H692" s="3"/>
      <c r="I692" s="55">
        <v>0.08</v>
      </c>
      <c r="J692" s="3"/>
      <c r="K692" s="3"/>
      <c r="L692" s="3"/>
      <c r="M692" s="3"/>
      <c r="N692" s="53">
        <f t="shared" si="4"/>
        <v>0</v>
      </c>
      <c r="O692" s="3"/>
      <c r="P692" s="3"/>
      <c r="Q692" s="3"/>
      <c r="R692" s="53">
        <f t="shared" si="5"/>
        <v>0</v>
      </c>
      <c r="S692" s="3"/>
      <c r="T692" s="3"/>
      <c r="U692" s="3"/>
      <c r="V692" s="3"/>
      <c r="W692" s="3"/>
      <c r="X692" s="3"/>
      <c r="Y692" s="3"/>
      <c r="Z692" s="3"/>
      <c r="AA692" s="3"/>
      <c r="AB692" s="3"/>
    </row>
    <row r="693" spans="1:28" x14ac:dyDescent="0.2">
      <c r="A693" s="3">
        <v>11732</v>
      </c>
      <c r="B693" s="11" t="str">
        <f>VLOOKUP(A693,'QAQC ID Reference Page'!A$2:G$10999,2,FALSE)</f>
        <v>OBS0522</v>
      </c>
      <c r="C693" s="30">
        <f>VLOOKUP(A693,'QAQC ID Reference Page'!A$2:G$10999,3,FALSE)</f>
        <v>44686</v>
      </c>
      <c r="D693" s="12">
        <f>VLOOKUP(A693,'QAQC ID Reference Page'!A$2:G$10999,4,FALSE)</f>
        <v>0.34097222222222223</v>
      </c>
      <c r="E693" s="3">
        <f>VLOOKUP(A693,'QAQC ID Reference Page'!A$2:G$10999,5,FALSE)</f>
        <v>1011</v>
      </c>
      <c r="F693" s="3" t="str">
        <f>VLOOKUP(A693,'QAQC ID Reference Page'!A$2:G$10999,6,FALSE)</f>
        <v>BSR</v>
      </c>
      <c r="G693" s="3" t="str">
        <f>VLOOKUP(A693,'QAQC ID Reference Page'!A$2:G$10999,7,FALSE)</f>
        <v>S</v>
      </c>
      <c r="H693" s="3"/>
      <c r="I693" s="55">
        <v>0.08</v>
      </c>
      <c r="J693" s="3"/>
      <c r="K693" s="3"/>
      <c r="L693" s="3"/>
      <c r="M693" s="3"/>
      <c r="N693" s="53">
        <f t="shared" si="4"/>
        <v>0</v>
      </c>
      <c r="O693" s="3"/>
      <c r="P693" s="3"/>
      <c r="Q693" s="3"/>
      <c r="R693" s="53">
        <f t="shared" si="5"/>
        <v>0</v>
      </c>
      <c r="S693" s="3"/>
      <c r="T693" s="3"/>
      <c r="U693" s="3"/>
      <c r="V693" s="3"/>
      <c r="W693" s="3"/>
      <c r="X693" s="3"/>
      <c r="Y693" s="3"/>
      <c r="Z693" s="3"/>
      <c r="AA693" s="3"/>
      <c r="AB693" s="3"/>
    </row>
    <row r="694" spans="1:28" x14ac:dyDescent="0.2">
      <c r="A694" s="3">
        <v>11733</v>
      </c>
      <c r="B694" s="11" t="str">
        <f>VLOOKUP(A694,'QAQC ID Reference Page'!A$2:G$10999,2,FALSE)</f>
        <v>OBS0522</v>
      </c>
      <c r="C694" s="30">
        <f>VLOOKUP(A694,'QAQC ID Reference Page'!A$2:G$10999,3,FALSE)</f>
        <v>44686</v>
      </c>
      <c r="D694" s="12">
        <f>VLOOKUP(A694,'QAQC ID Reference Page'!A$2:G$10999,4,FALSE)</f>
        <v>0.46944444444444444</v>
      </c>
      <c r="E694" s="3">
        <f>VLOOKUP(A694,'QAQC ID Reference Page'!A$2:G$10999,5,FALSE)</f>
        <v>1038</v>
      </c>
      <c r="F694" s="3" t="str">
        <f>VLOOKUP(A694,'QAQC ID Reference Page'!A$2:G$10999,6,FALSE)</f>
        <v>C5-1</v>
      </c>
      <c r="G694" s="3" t="str">
        <f>VLOOKUP(A694,'QAQC ID Reference Page'!A$2:G$10999,7,FALSE)</f>
        <v>S</v>
      </c>
      <c r="H694" s="3"/>
      <c r="I694" s="55">
        <v>0.08</v>
      </c>
      <c r="J694" s="3"/>
      <c r="K694" s="3"/>
      <c r="L694" s="3"/>
      <c r="M694" s="3"/>
      <c r="N694" s="53">
        <f t="shared" si="4"/>
        <v>0</v>
      </c>
      <c r="O694" s="3"/>
      <c r="P694" s="3"/>
      <c r="Q694" s="3"/>
      <c r="R694" s="53">
        <f t="shared" si="5"/>
        <v>0</v>
      </c>
      <c r="S694" s="3"/>
      <c r="T694" s="3"/>
      <c r="U694" s="3"/>
      <c r="V694" s="3"/>
      <c r="W694" s="3"/>
      <c r="X694" s="3"/>
      <c r="Y694" s="3"/>
      <c r="Z694" s="3"/>
      <c r="AA694" s="3"/>
      <c r="AB694" s="3"/>
    </row>
    <row r="695" spans="1:28" x14ac:dyDescent="0.2">
      <c r="A695" s="3">
        <v>11734</v>
      </c>
      <c r="B695" s="11" t="str">
        <f>VLOOKUP(A695,'QAQC ID Reference Page'!A$2:G$10999,2,FALSE)</f>
        <v>OBS0522</v>
      </c>
      <c r="C695" s="30">
        <f>VLOOKUP(A695,'QAQC ID Reference Page'!A$2:G$10999,3,FALSE)</f>
        <v>44686</v>
      </c>
      <c r="D695" s="12">
        <f>VLOOKUP(A695,'QAQC ID Reference Page'!A$2:G$10999,4,FALSE)</f>
        <v>0.2951388888888889</v>
      </c>
      <c r="E695" s="3">
        <f>VLOOKUP(A695,'QAQC ID Reference Page'!A$2:G$10999,5,FALSE)</f>
        <v>1030</v>
      </c>
      <c r="F695" s="3" t="str">
        <f>VLOOKUP(A695,'QAQC ID Reference Page'!A$2:G$10999,6,FALSE)</f>
        <v>B7C</v>
      </c>
      <c r="G695" s="3" t="str">
        <f>VLOOKUP(A695,'QAQC ID Reference Page'!A$2:G$10999,7,FALSE)</f>
        <v>B</v>
      </c>
      <c r="H695" s="3"/>
      <c r="I695" s="55">
        <v>0.08</v>
      </c>
      <c r="J695" s="3"/>
      <c r="K695" s="3"/>
      <c r="L695" s="3"/>
      <c r="M695" s="3"/>
      <c r="N695" s="53">
        <f t="shared" si="4"/>
        <v>0</v>
      </c>
      <c r="O695" s="3"/>
      <c r="P695" s="3"/>
      <c r="Q695" s="3"/>
      <c r="R695" s="53">
        <f t="shared" si="5"/>
        <v>0</v>
      </c>
      <c r="S695" s="3"/>
      <c r="T695" s="3"/>
      <c r="U695" s="3"/>
      <c r="V695" s="3"/>
      <c r="W695" s="3"/>
      <c r="X695" s="3"/>
      <c r="Y695" s="3"/>
      <c r="Z695" s="3"/>
      <c r="AA695" s="3"/>
      <c r="AB695" s="3"/>
    </row>
    <row r="696" spans="1:28" x14ac:dyDescent="0.2">
      <c r="A696" s="3">
        <v>11735</v>
      </c>
      <c r="B696" s="11" t="str">
        <f>VLOOKUP(A696,'QAQC ID Reference Page'!A$2:G$10999,2,FALSE)</f>
        <v>OBS0522</v>
      </c>
      <c r="C696" s="30">
        <f>VLOOKUP(A696,'QAQC ID Reference Page'!A$2:G$10999,3,FALSE)</f>
        <v>44686</v>
      </c>
      <c r="D696" s="12">
        <f>VLOOKUP(A696,'QAQC ID Reference Page'!A$2:G$10999,4,FALSE)</f>
        <v>0.2951388888888889</v>
      </c>
      <c r="E696" s="3">
        <f>VLOOKUP(A696,'QAQC ID Reference Page'!A$2:G$10999,5,FALSE)</f>
        <v>1013</v>
      </c>
      <c r="F696" s="3" t="str">
        <f>VLOOKUP(A696,'QAQC ID Reference Page'!A$2:G$10999,6,FALSE)</f>
        <v>B7C</v>
      </c>
      <c r="G696" s="3" t="str">
        <f>VLOOKUP(A696,'QAQC ID Reference Page'!A$2:G$10999,7,FALSE)</f>
        <v>S</v>
      </c>
      <c r="H696" s="3"/>
      <c r="I696" s="55">
        <v>0.08</v>
      </c>
      <c r="J696" s="3"/>
      <c r="K696" s="3"/>
      <c r="L696" s="3"/>
      <c r="M696" s="3"/>
      <c r="N696" s="53">
        <f t="shared" si="4"/>
        <v>0</v>
      </c>
      <c r="O696" s="3"/>
      <c r="P696" s="3"/>
      <c r="Q696" s="3"/>
      <c r="R696" s="53">
        <f t="shared" si="5"/>
        <v>0</v>
      </c>
      <c r="S696" s="3"/>
      <c r="T696" s="3"/>
      <c r="U696" s="3"/>
      <c r="V696" s="3"/>
      <c r="W696" s="3"/>
      <c r="X696" s="3"/>
      <c r="Y696" s="3"/>
      <c r="Z696" s="3"/>
      <c r="AA696" s="3"/>
      <c r="AB696" s="3"/>
    </row>
    <row r="697" spans="1:28" x14ac:dyDescent="0.2">
      <c r="A697" s="3">
        <v>11736</v>
      </c>
      <c r="B697" s="11" t="str">
        <f>VLOOKUP(A697,'QAQC ID Reference Page'!A$2:G$10999,2,FALSE)</f>
        <v>OBS0522</v>
      </c>
      <c r="C697" s="30">
        <f>VLOOKUP(A697,'QAQC ID Reference Page'!A$2:G$10999,3,FALSE)</f>
        <v>44686</v>
      </c>
      <c r="D697" s="12">
        <f>VLOOKUP(A697,'QAQC ID Reference Page'!A$2:G$10999,4,FALSE)</f>
        <v>0.3923611111111111</v>
      </c>
      <c r="E697" s="3">
        <f>VLOOKUP(A697,'QAQC ID Reference Page'!A$2:G$10999,5,FALSE)</f>
        <v>1021</v>
      </c>
      <c r="F697" s="3" t="str">
        <f>VLOOKUP(A697,'QAQC ID Reference Page'!A$2:G$10999,6,FALSE)</f>
        <v>C9</v>
      </c>
      <c r="G697" s="3" t="str">
        <f>VLOOKUP(A697,'QAQC ID Reference Page'!A$2:G$10999,7,FALSE)</f>
        <v>S</v>
      </c>
      <c r="H697" s="3"/>
      <c r="I697" s="55">
        <v>0.08</v>
      </c>
      <c r="J697" s="3"/>
      <c r="K697" s="3"/>
      <c r="L697" s="3"/>
      <c r="M697" s="3"/>
      <c r="N697" s="53">
        <f t="shared" si="4"/>
        <v>0</v>
      </c>
      <c r="O697" s="3"/>
      <c r="P697" s="3"/>
      <c r="Q697" s="3"/>
      <c r="R697" s="53">
        <f t="shared" si="5"/>
        <v>0</v>
      </c>
      <c r="S697" s="3"/>
      <c r="T697" s="3"/>
      <c r="U697" s="3"/>
      <c r="V697" s="3"/>
      <c r="W697" s="3"/>
      <c r="X697" s="3"/>
      <c r="Y697" s="3"/>
      <c r="Z697" s="3"/>
      <c r="AA697" s="3"/>
      <c r="AB697" s="3"/>
    </row>
    <row r="698" spans="1:28" x14ac:dyDescent="0.2">
      <c r="A698" s="3">
        <v>11737</v>
      </c>
      <c r="B698" s="11" t="str">
        <f>VLOOKUP(A698,'QAQC ID Reference Page'!A$2:G$10999,2,FALSE)</f>
        <v>OBS0522</v>
      </c>
      <c r="C698" s="30">
        <f>VLOOKUP(A698,'QAQC ID Reference Page'!A$2:G$10999,3,FALSE)</f>
        <v>44686</v>
      </c>
      <c r="D698" s="12">
        <f>VLOOKUP(A698,'QAQC ID Reference Page'!A$2:G$10999,4,FALSE)</f>
        <v>0.43958333333333333</v>
      </c>
      <c r="E698" s="3">
        <f>VLOOKUP(A698,'QAQC ID Reference Page'!A$2:G$10999,5,FALSE)</f>
        <v>1019</v>
      </c>
      <c r="F698" s="3" t="str">
        <f>VLOOKUP(A698,'QAQC ID Reference Page'!A$2:G$10999,6,FALSE)</f>
        <v>C7C</v>
      </c>
      <c r="G698" s="3" t="str">
        <f>VLOOKUP(A698,'QAQC ID Reference Page'!A$2:G$10999,7,FALSE)</f>
        <v>S</v>
      </c>
      <c r="H698" s="3"/>
      <c r="I698" s="55">
        <v>0.08</v>
      </c>
      <c r="J698" s="3"/>
      <c r="K698" s="3"/>
      <c r="L698" s="3"/>
      <c r="M698" s="3"/>
      <c r="N698" s="53">
        <f t="shared" si="4"/>
        <v>0</v>
      </c>
      <c r="O698" s="3"/>
      <c r="P698" s="3"/>
      <c r="Q698" s="3"/>
      <c r="R698" s="53">
        <f t="shared" si="5"/>
        <v>0</v>
      </c>
      <c r="S698" s="3"/>
      <c r="T698" s="3"/>
      <c r="U698" s="3"/>
      <c r="V698" s="3"/>
      <c r="W698" s="3"/>
      <c r="X698" s="3"/>
      <c r="Y698" s="3"/>
      <c r="Z698" s="3"/>
      <c r="AA698" s="3"/>
      <c r="AB698" s="3"/>
    </row>
    <row r="699" spans="1:28" x14ac:dyDescent="0.2">
      <c r="A699" s="3"/>
      <c r="B699" s="11"/>
      <c r="C699" s="30"/>
      <c r="D699" s="12"/>
      <c r="E699" s="3"/>
      <c r="F699" s="3"/>
      <c r="G699" s="3"/>
      <c r="H699" s="3"/>
      <c r="I699" s="58"/>
      <c r="J699" s="3"/>
      <c r="K699" s="3"/>
      <c r="L699" s="3"/>
      <c r="M699" s="3"/>
      <c r="N699" s="53"/>
      <c r="O699" s="3"/>
      <c r="P699" s="3"/>
      <c r="Q699" s="3"/>
      <c r="R699" s="53"/>
      <c r="S699" s="3"/>
      <c r="T699" s="3"/>
      <c r="U699" s="3"/>
      <c r="V699" s="3"/>
      <c r="W699" s="3"/>
      <c r="X699" s="3"/>
      <c r="Y699" s="3"/>
      <c r="Z699" s="3"/>
      <c r="AA699" s="3"/>
      <c r="AB699" s="3"/>
    </row>
    <row r="700" spans="1:28" x14ac:dyDescent="0.2">
      <c r="A700" s="3"/>
      <c r="B700" s="11"/>
      <c r="C700" s="30"/>
      <c r="D700" s="12"/>
      <c r="E700" s="3"/>
      <c r="F700" s="3"/>
      <c r="G700" s="3"/>
      <c r="H700" s="3"/>
      <c r="I700" s="58"/>
      <c r="J700" s="3"/>
      <c r="K700" s="3"/>
      <c r="L700" s="3"/>
      <c r="M700" s="3"/>
      <c r="N700" s="53"/>
      <c r="O700" s="3"/>
      <c r="P700" s="3"/>
      <c r="Q700" s="3"/>
      <c r="R700" s="53"/>
      <c r="S700" s="3"/>
      <c r="T700" s="3"/>
      <c r="U700" s="3"/>
      <c r="V700" s="3"/>
      <c r="W700" s="3"/>
      <c r="X700" s="3"/>
      <c r="Y700" s="3"/>
      <c r="Z700" s="3"/>
      <c r="AA700" s="3"/>
      <c r="AB700" s="3"/>
    </row>
    <row r="701" spans="1:28" x14ac:dyDescent="0.2">
      <c r="A701" s="3"/>
      <c r="B701" s="3"/>
      <c r="C701" s="3"/>
      <c r="D701" s="3"/>
      <c r="E701" s="3"/>
      <c r="F701" s="3"/>
      <c r="G701" s="3"/>
      <c r="H701" s="3"/>
      <c r="I701" s="58"/>
      <c r="J701" s="3"/>
      <c r="K701" s="3"/>
      <c r="L701" s="3"/>
      <c r="M701" s="3"/>
      <c r="N701" s="53"/>
      <c r="O701" s="3"/>
      <c r="P701" s="3"/>
      <c r="Q701" s="3"/>
      <c r="R701" s="53"/>
      <c r="S701" s="3"/>
      <c r="T701" s="3"/>
      <c r="U701" s="3"/>
      <c r="V701" s="3"/>
      <c r="W701" s="3"/>
      <c r="X701" s="3"/>
      <c r="Y701" s="3"/>
      <c r="Z701" s="3"/>
      <c r="AA701" s="3"/>
      <c r="AB701" s="3"/>
    </row>
    <row r="702" spans="1:28" x14ac:dyDescent="0.2">
      <c r="A702" s="3"/>
      <c r="B702" s="3"/>
      <c r="C702" s="3"/>
      <c r="D702" s="3"/>
      <c r="E702" s="3"/>
      <c r="F702" s="3"/>
      <c r="G702" s="3"/>
      <c r="H702" s="3"/>
      <c r="I702" s="58"/>
      <c r="J702" s="3"/>
      <c r="K702" s="3"/>
      <c r="L702" s="3"/>
      <c r="M702" s="3"/>
      <c r="N702" s="53"/>
      <c r="O702" s="3"/>
      <c r="P702" s="3"/>
      <c r="Q702" s="3"/>
      <c r="R702" s="53"/>
      <c r="S702" s="3"/>
      <c r="T702" s="3"/>
      <c r="U702" s="3"/>
      <c r="V702" s="3"/>
      <c r="W702" s="3"/>
      <c r="X702" s="3"/>
      <c r="Y702" s="3"/>
      <c r="Z702" s="3"/>
      <c r="AA702" s="3"/>
      <c r="AB702" s="3"/>
    </row>
    <row r="703" spans="1:28" x14ac:dyDescent="0.2">
      <c r="A703" s="3"/>
      <c r="B703" s="3"/>
      <c r="C703" s="3"/>
      <c r="D703" s="3"/>
      <c r="E703" s="3"/>
      <c r="F703" s="3"/>
      <c r="G703" s="3"/>
      <c r="H703" s="3"/>
      <c r="I703" s="58"/>
      <c r="J703" s="3"/>
      <c r="K703" s="3"/>
      <c r="L703" s="3"/>
      <c r="M703" s="3"/>
      <c r="N703" s="53"/>
      <c r="O703" s="3"/>
      <c r="P703" s="3"/>
      <c r="Q703" s="3"/>
      <c r="R703" s="53"/>
      <c r="S703" s="3"/>
      <c r="T703" s="3"/>
      <c r="U703" s="3"/>
      <c r="V703" s="3"/>
      <c r="W703" s="3"/>
      <c r="X703" s="3"/>
      <c r="Y703" s="3"/>
      <c r="Z703" s="3"/>
      <c r="AA703" s="3"/>
      <c r="AB703" s="3"/>
    </row>
    <row r="704" spans="1:28" x14ac:dyDescent="0.2">
      <c r="A704" s="3"/>
      <c r="B704" s="3"/>
      <c r="C704" s="3"/>
      <c r="D704" s="3"/>
      <c r="E704" s="3"/>
      <c r="F704" s="3"/>
      <c r="G704" s="3"/>
      <c r="H704" s="3"/>
      <c r="I704" s="58"/>
      <c r="J704" s="3"/>
      <c r="K704" s="3"/>
      <c r="L704" s="3"/>
      <c r="M704" s="3"/>
      <c r="N704" s="53"/>
      <c r="O704" s="3"/>
      <c r="P704" s="3"/>
      <c r="Q704" s="3"/>
      <c r="R704" s="53"/>
      <c r="S704" s="3"/>
      <c r="T704" s="3"/>
      <c r="U704" s="3"/>
      <c r="V704" s="3"/>
      <c r="W704" s="3"/>
      <c r="X704" s="3"/>
      <c r="Y704" s="3"/>
      <c r="Z704" s="3"/>
      <c r="AA704" s="3"/>
      <c r="AB704" s="3"/>
    </row>
    <row r="705" spans="1:28" x14ac:dyDescent="0.2">
      <c r="A705" s="3"/>
      <c r="B705" s="3"/>
      <c r="C705" s="3"/>
      <c r="D705" s="3"/>
      <c r="E705" s="3"/>
      <c r="F705" s="3"/>
      <c r="G705" s="3"/>
      <c r="H705" s="3"/>
      <c r="I705" s="58"/>
      <c r="J705" s="3"/>
      <c r="K705" s="3"/>
      <c r="L705" s="3"/>
      <c r="M705" s="3"/>
      <c r="N705" s="53"/>
      <c r="O705" s="3"/>
      <c r="P705" s="3"/>
      <c r="Q705" s="3"/>
      <c r="R705" s="53"/>
      <c r="S705" s="3"/>
      <c r="T705" s="3"/>
      <c r="U705" s="3"/>
      <c r="V705" s="3"/>
      <c r="W705" s="3"/>
      <c r="X705" s="3"/>
      <c r="Y705" s="3"/>
      <c r="Z705" s="3"/>
      <c r="AA705" s="3"/>
      <c r="AB705" s="3"/>
    </row>
    <row r="706" spans="1:28" x14ac:dyDescent="0.2">
      <c r="A706" s="3"/>
      <c r="B706" s="3"/>
      <c r="C706" s="3"/>
      <c r="D706" s="3"/>
      <c r="E706" s="3"/>
      <c r="F706" s="3"/>
      <c r="G706" s="3"/>
      <c r="H706" s="3"/>
      <c r="I706" s="58"/>
      <c r="J706" s="3"/>
      <c r="K706" s="3"/>
      <c r="L706" s="3"/>
      <c r="M706" s="3"/>
      <c r="N706" s="53"/>
      <c r="O706" s="3"/>
      <c r="P706" s="3"/>
      <c r="Q706" s="3"/>
      <c r="R706" s="53"/>
      <c r="S706" s="3"/>
      <c r="T706" s="3"/>
      <c r="U706" s="3"/>
      <c r="V706" s="3"/>
      <c r="W706" s="3"/>
      <c r="X706" s="3"/>
      <c r="Y706" s="3"/>
      <c r="Z706" s="3"/>
      <c r="AA706" s="3"/>
      <c r="AB706" s="3"/>
    </row>
    <row r="707" spans="1:28" x14ac:dyDescent="0.2">
      <c r="A707" s="3"/>
      <c r="B707" s="3"/>
      <c r="C707" s="3"/>
      <c r="D707" s="3"/>
      <c r="E707" s="3"/>
      <c r="F707" s="3"/>
      <c r="G707" s="3"/>
      <c r="H707" s="3"/>
      <c r="I707" s="58"/>
      <c r="J707" s="3"/>
      <c r="K707" s="3"/>
      <c r="L707" s="3"/>
      <c r="M707" s="3"/>
      <c r="N707" s="53"/>
      <c r="O707" s="3"/>
      <c r="P707" s="3"/>
      <c r="Q707" s="3"/>
      <c r="R707" s="53"/>
      <c r="S707" s="3"/>
      <c r="T707" s="3"/>
      <c r="U707" s="3"/>
      <c r="V707" s="3"/>
      <c r="W707" s="3"/>
      <c r="X707" s="3"/>
      <c r="Y707" s="3"/>
      <c r="Z707" s="3"/>
      <c r="AA707" s="3"/>
      <c r="AB707" s="3"/>
    </row>
    <row r="708" spans="1:28" x14ac:dyDescent="0.2">
      <c r="A708" s="3"/>
      <c r="B708" s="3"/>
      <c r="C708" s="3"/>
      <c r="D708" s="3"/>
      <c r="E708" s="3"/>
      <c r="F708" s="3"/>
      <c r="G708" s="3"/>
      <c r="H708" s="3"/>
      <c r="I708" s="58"/>
      <c r="J708" s="3"/>
      <c r="K708" s="3"/>
      <c r="L708" s="3"/>
      <c r="M708" s="3"/>
      <c r="N708" s="53"/>
      <c r="O708" s="3"/>
      <c r="P708" s="3"/>
      <c r="Q708" s="3"/>
      <c r="R708" s="53"/>
      <c r="S708" s="3"/>
      <c r="T708" s="3"/>
      <c r="U708" s="3"/>
      <c r="V708" s="3"/>
      <c r="W708" s="3"/>
      <c r="X708" s="3"/>
      <c r="Y708" s="3"/>
      <c r="Z708" s="3"/>
      <c r="AA708" s="3"/>
      <c r="AB708" s="3"/>
    </row>
    <row r="709" spans="1:28" x14ac:dyDescent="0.2">
      <c r="A709" s="3"/>
      <c r="B709" s="3"/>
      <c r="C709" s="3"/>
      <c r="D709" s="3"/>
      <c r="E709" s="3"/>
      <c r="F709" s="3"/>
      <c r="G709" s="3"/>
      <c r="H709" s="3"/>
      <c r="I709" s="58"/>
      <c r="J709" s="3"/>
      <c r="K709" s="3"/>
      <c r="L709" s="3"/>
      <c r="M709" s="3"/>
      <c r="N709" s="53"/>
      <c r="O709" s="3"/>
      <c r="P709" s="3"/>
      <c r="Q709" s="3"/>
      <c r="R709" s="53"/>
      <c r="S709" s="3"/>
      <c r="T709" s="3"/>
      <c r="U709" s="3"/>
      <c r="V709" s="3"/>
      <c r="W709" s="3"/>
      <c r="X709" s="3"/>
      <c r="Y709" s="3"/>
      <c r="Z709" s="3"/>
      <c r="AA709" s="3"/>
      <c r="AB709" s="3"/>
    </row>
    <row r="710" spans="1:28" x14ac:dyDescent="0.2">
      <c r="A710" s="3"/>
      <c r="B710" s="3"/>
      <c r="C710" s="3"/>
      <c r="D710" s="3"/>
      <c r="E710" s="3"/>
      <c r="F710" s="3"/>
      <c r="G710" s="3"/>
      <c r="H710" s="3"/>
      <c r="I710" s="58"/>
      <c r="J710" s="3"/>
      <c r="K710" s="3"/>
      <c r="L710" s="3"/>
      <c r="M710" s="3"/>
      <c r="N710" s="53"/>
      <c r="O710" s="3"/>
      <c r="P710" s="3"/>
      <c r="Q710" s="3"/>
      <c r="R710" s="53"/>
      <c r="S710" s="3"/>
      <c r="T710" s="3"/>
      <c r="U710" s="3"/>
      <c r="V710" s="3"/>
      <c r="W710" s="3"/>
      <c r="X710" s="3"/>
      <c r="Y710" s="3"/>
      <c r="Z710" s="3"/>
      <c r="AA710" s="3"/>
      <c r="AB710" s="3"/>
    </row>
    <row r="711" spans="1:28" x14ac:dyDescent="0.2">
      <c r="A711" s="3"/>
      <c r="B711" s="3"/>
      <c r="C711" s="3"/>
      <c r="D711" s="3"/>
      <c r="E711" s="3"/>
      <c r="F711" s="3"/>
      <c r="G711" s="3"/>
      <c r="H711" s="3"/>
      <c r="I711" s="58"/>
      <c r="J711" s="3"/>
      <c r="K711" s="3"/>
      <c r="L711" s="3"/>
      <c r="M711" s="3"/>
      <c r="N711" s="53"/>
      <c r="O711" s="3"/>
      <c r="P711" s="3"/>
      <c r="Q711" s="3"/>
      <c r="R711" s="53"/>
      <c r="S711" s="3"/>
      <c r="T711" s="3"/>
      <c r="U711" s="3"/>
      <c r="V711" s="3"/>
      <c r="W711" s="3"/>
      <c r="X711" s="3"/>
      <c r="Y711" s="3"/>
      <c r="Z711" s="3"/>
      <c r="AA711" s="3"/>
      <c r="AB711" s="3"/>
    </row>
    <row r="712" spans="1:28" x14ac:dyDescent="0.2">
      <c r="A712" s="3"/>
      <c r="B712" s="3"/>
      <c r="C712" s="3"/>
      <c r="D712" s="3"/>
      <c r="E712" s="3"/>
      <c r="F712" s="3"/>
      <c r="G712" s="3"/>
      <c r="H712" s="3"/>
      <c r="I712" s="58"/>
      <c r="J712" s="3"/>
      <c r="K712" s="3"/>
      <c r="L712" s="3"/>
      <c r="M712" s="3"/>
      <c r="N712" s="53"/>
      <c r="O712" s="3"/>
      <c r="P712" s="3"/>
      <c r="Q712" s="3"/>
      <c r="R712" s="53"/>
      <c r="S712" s="3"/>
      <c r="T712" s="3"/>
      <c r="U712" s="3"/>
      <c r="V712" s="3"/>
      <c r="W712" s="3"/>
      <c r="X712" s="3"/>
      <c r="Y712" s="3"/>
      <c r="Z712" s="3"/>
      <c r="AA712" s="3"/>
      <c r="AB712" s="3"/>
    </row>
    <row r="713" spans="1:28" x14ac:dyDescent="0.2">
      <c r="A713" s="3"/>
      <c r="B713" s="3"/>
      <c r="C713" s="3"/>
      <c r="D713" s="3"/>
      <c r="E713" s="3"/>
      <c r="F713" s="3"/>
      <c r="G713" s="3"/>
      <c r="H713" s="3"/>
      <c r="I713" s="58"/>
      <c r="J713" s="3"/>
      <c r="K713" s="3"/>
      <c r="L713" s="3"/>
      <c r="M713" s="3"/>
      <c r="N713" s="53"/>
      <c r="O713" s="3"/>
      <c r="P713" s="3"/>
      <c r="Q713" s="3"/>
      <c r="R713" s="53"/>
      <c r="S713" s="3"/>
      <c r="T713" s="3"/>
      <c r="U713" s="3"/>
      <c r="V713" s="3"/>
      <c r="W713" s="3"/>
      <c r="X713" s="3"/>
      <c r="Y713" s="3"/>
      <c r="Z713" s="3"/>
      <c r="AA713" s="3"/>
      <c r="AB713" s="3"/>
    </row>
    <row r="714" spans="1:28" x14ac:dyDescent="0.2">
      <c r="A714" s="3"/>
      <c r="B714" s="3"/>
      <c r="C714" s="3"/>
      <c r="D714" s="3"/>
      <c r="E714" s="3"/>
      <c r="F714" s="3"/>
      <c r="G714" s="3"/>
      <c r="H714" s="3"/>
      <c r="I714" s="58"/>
      <c r="J714" s="3"/>
      <c r="K714" s="3"/>
      <c r="L714" s="3"/>
      <c r="M714" s="3"/>
      <c r="N714" s="53"/>
      <c r="O714" s="3"/>
      <c r="P714" s="3"/>
      <c r="Q714" s="3"/>
      <c r="R714" s="53"/>
      <c r="S714" s="3"/>
      <c r="T714" s="3"/>
      <c r="U714" s="3"/>
      <c r="V714" s="3"/>
      <c r="W714" s="3"/>
      <c r="X714" s="3"/>
      <c r="Y714" s="3"/>
      <c r="Z714" s="3"/>
      <c r="AA714" s="3"/>
      <c r="AB714" s="3"/>
    </row>
    <row r="715" spans="1:28" x14ac:dyDescent="0.2">
      <c r="A715" s="3"/>
      <c r="B715" s="3"/>
      <c r="C715" s="3"/>
      <c r="D715" s="3"/>
      <c r="E715" s="3"/>
      <c r="F715" s="3"/>
      <c r="G715" s="3"/>
      <c r="H715" s="3"/>
      <c r="I715" s="58"/>
      <c r="J715" s="3"/>
      <c r="K715" s="3"/>
      <c r="L715" s="3"/>
      <c r="M715" s="3"/>
      <c r="N715" s="53"/>
      <c r="O715" s="3"/>
      <c r="P715" s="3"/>
      <c r="Q715" s="3"/>
      <c r="R715" s="53"/>
      <c r="S715" s="3"/>
      <c r="T715" s="3"/>
      <c r="U715" s="3"/>
      <c r="V715" s="3"/>
      <c r="W715" s="3"/>
      <c r="X715" s="3"/>
      <c r="Y715" s="3"/>
      <c r="Z715" s="3"/>
      <c r="AA715" s="3"/>
      <c r="AB715" s="3"/>
    </row>
    <row r="716" spans="1:28" x14ac:dyDescent="0.2">
      <c r="A716" s="3"/>
      <c r="B716" s="3"/>
      <c r="C716" s="3"/>
      <c r="D716" s="3"/>
      <c r="E716" s="3"/>
      <c r="F716" s="3"/>
      <c r="G716" s="3"/>
      <c r="H716" s="3"/>
      <c r="I716" s="58"/>
      <c r="J716" s="3"/>
      <c r="K716" s="3"/>
      <c r="L716" s="3"/>
      <c r="M716" s="3"/>
      <c r="N716" s="53"/>
      <c r="O716" s="3"/>
      <c r="P716" s="3"/>
      <c r="Q716" s="3"/>
      <c r="R716" s="53"/>
      <c r="S716" s="3"/>
      <c r="T716" s="3"/>
      <c r="U716" s="3"/>
      <c r="V716" s="3"/>
      <c r="W716" s="3"/>
      <c r="X716" s="3"/>
      <c r="Y716" s="3"/>
      <c r="Z716" s="3"/>
      <c r="AA716" s="3"/>
      <c r="AB716" s="3"/>
    </row>
    <row r="717" spans="1:28" x14ac:dyDescent="0.2">
      <c r="A717" s="3"/>
      <c r="B717" s="3"/>
      <c r="C717" s="3"/>
      <c r="D717" s="3"/>
      <c r="E717" s="3"/>
      <c r="F717" s="3"/>
      <c r="G717" s="3"/>
      <c r="H717" s="3"/>
      <c r="I717" s="58"/>
      <c r="J717" s="3"/>
      <c r="K717" s="3"/>
      <c r="L717" s="3"/>
      <c r="M717" s="3"/>
      <c r="N717" s="53"/>
      <c r="O717" s="3"/>
      <c r="P717" s="3"/>
      <c r="Q717" s="3"/>
      <c r="R717" s="53"/>
      <c r="S717" s="3"/>
      <c r="T717" s="3"/>
      <c r="U717" s="3"/>
      <c r="V717" s="3"/>
      <c r="W717" s="3"/>
      <c r="X717" s="3"/>
      <c r="Y717" s="3"/>
      <c r="Z717" s="3"/>
      <c r="AA717" s="3"/>
      <c r="AB717" s="3"/>
    </row>
    <row r="718" spans="1:28" x14ac:dyDescent="0.2">
      <c r="A718" s="3"/>
      <c r="B718" s="3"/>
      <c r="C718" s="3"/>
      <c r="D718" s="3"/>
      <c r="E718" s="3"/>
      <c r="F718" s="3"/>
      <c r="G718" s="3"/>
      <c r="H718" s="3"/>
      <c r="I718" s="58"/>
      <c r="J718" s="3"/>
      <c r="K718" s="3"/>
      <c r="L718" s="3"/>
      <c r="M718" s="3"/>
      <c r="N718" s="53"/>
      <c r="O718" s="3"/>
      <c r="P718" s="3"/>
      <c r="Q718" s="3"/>
      <c r="R718" s="53"/>
      <c r="S718" s="3"/>
      <c r="T718" s="3"/>
      <c r="U718" s="3"/>
      <c r="V718" s="3"/>
      <c r="W718" s="3"/>
      <c r="X718" s="3"/>
      <c r="Y718" s="3"/>
      <c r="Z718" s="3"/>
      <c r="AA718" s="3"/>
      <c r="AB718" s="3"/>
    </row>
    <row r="719" spans="1:28" x14ac:dyDescent="0.2">
      <c r="A719" s="3"/>
      <c r="B719" s="3"/>
      <c r="C719" s="3"/>
      <c r="D719" s="3"/>
      <c r="E719" s="3"/>
      <c r="F719" s="3"/>
      <c r="G719" s="3"/>
      <c r="H719" s="3"/>
      <c r="I719" s="58"/>
      <c r="J719" s="3"/>
      <c r="K719" s="3"/>
      <c r="L719" s="3"/>
      <c r="M719" s="3"/>
      <c r="N719" s="53"/>
      <c r="O719" s="3"/>
      <c r="P719" s="3"/>
      <c r="Q719" s="3"/>
      <c r="R719" s="53"/>
      <c r="S719" s="3"/>
      <c r="T719" s="3"/>
      <c r="U719" s="3"/>
      <c r="V719" s="3"/>
      <c r="W719" s="3"/>
      <c r="X719" s="3"/>
      <c r="Y719" s="3"/>
      <c r="Z719" s="3"/>
      <c r="AA719" s="3"/>
      <c r="AB719" s="3"/>
    </row>
    <row r="720" spans="1:28" x14ac:dyDescent="0.2">
      <c r="A720" s="3"/>
      <c r="B720" s="3"/>
      <c r="C720" s="3"/>
      <c r="D720" s="3"/>
      <c r="E720" s="3"/>
      <c r="F720" s="3"/>
      <c r="G720" s="3"/>
      <c r="H720" s="3"/>
      <c r="I720" s="58"/>
      <c r="J720" s="3"/>
      <c r="K720" s="3"/>
      <c r="L720" s="3"/>
      <c r="M720" s="3"/>
      <c r="N720" s="53"/>
      <c r="O720" s="3"/>
      <c r="P720" s="3"/>
      <c r="Q720" s="3"/>
      <c r="R720" s="53"/>
      <c r="S720" s="3"/>
      <c r="T720" s="3"/>
      <c r="U720" s="3"/>
      <c r="V720" s="3"/>
      <c r="W720" s="3"/>
      <c r="X720" s="3"/>
      <c r="Y720" s="3"/>
      <c r="Z720" s="3"/>
      <c r="AA720" s="3"/>
      <c r="AB720" s="3"/>
    </row>
    <row r="721" spans="1:28" x14ac:dyDescent="0.2">
      <c r="A721" s="3"/>
      <c r="B721" s="3"/>
      <c r="C721" s="3"/>
      <c r="D721" s="3"/>
      <c r="E721" s="3"/>
      <c r="F721" s="3"/>
      <c r="G721" s="3"/>
      <c r="H721" s="3"/>
      <c r="I721" s="58"/>
      <c r="J721" s="3"/>
      <c r="K721" s="3"/>
      <c r="L721" s="3"/>
      <c r="M721" s="3"/>
      <c r="N721" s="53"/>
      <c r="O721" s="3"/>
      <c r="P721" s="3"/>
      <c r="Q721" s="3"/>
      <c r="R721" s="53"/>
      <c r="S721" s="3"/>
      <c r="T721" s="3"/>
      <c r="U721" s="3"/>
      <c r="V721" s="3"/>
      <c r="W721" s="3"/>
      <c r="X721" s="3"/>
      <c r="Y721" s="3"/>
      <c r="Z721" s="3"/>
      <c r="AA721" s="3"/>
      <c r="AB721" s="3"/>
    </row>
    <row r="722" spans="1:28" x14ac:dyDescent="0.2">
      <c r="A722" s="3"/>
      <c r="B722" s="3"/>
      <c r="C722" s="3"/>
      <c r="D722" s="3"/>
      <c r="E722" s="3"/>
      <c r="F722" s="3"/>
      <c r="G722" s="3"/>
      <c r="H722" s="3"/>
      <c r="I722" s="58"/>
      <c r="J722" s="3"/>
      <c r="K722" s="3"/>
      <c r="L722" s="3"/>
      <c r="M722" s="3"/>
      <c r="N722" s="53"/>
      <c r="O722" s="3"/>
      <c r="P722" s="3"/>
      <c r="Q722" s="3"/>
      <c r="R722" s="53"/>
      <c r="S722" s="3"/>
      <c r="T722" s="3"/>
      <c r="U722" s="3"/>
      <c r="V722" s="3"/>
      <c r="W722" s="3"/>
      <c r="X722" s="3"/>
      <c r="Y722" s="3"/>
      <c r="Z722" s="3"/>
      <c r="AA722" s="3"/>
      <c r="AB722" s="3"/>
    </row>
    <row r="723" spans="1:28" x14ac:dyDescent="0.2">
      <c r="A723" s="3"/>
      <c r="B723" s="3"/>
      <c r="C723" s="3"/>
      <c r="D723" s="3"/>
      <c r="E723" s="3"/>
      <c r="F723" s="3"/>
      <c r="G723" s="3"/>
      <c r="H723" s="3"/>
      <c r="I723" s="58"/>
      <c r="J723" s="3"/>
      <c r="K723" s="3"/>
      <c r="L723" s="3"/>
      <c r="M723" s="3"/>
      <c r="N723" s="53"/>
      <c r="O723" s="3"/>
      <c r="P723" s="3"/>
      <c r="Q723" s="3"/>
      <c r="R723" s="53"/>
      <c r="S723" s="3"/>
      <c r="T723" s="3"/>
      <c r="U723" s="3"/>
      <c r="V723" s="3"/>
      <c r="W723" s="3"/>
      <c r="X723" s="3"/>
      <c r="Y723" s="3"/>
      <c r="Z723" s="3"/>
      <c r="AA723" s="3"/>
      <c r="AB723" s="3"/>
    </row>
    <row r="724" spans="1:28" x14ac:dyDescent="0.2">
      <c r="A724" s="3"/>
      <c r="B724" s="3"/>
      <c r="C724" s="3"/>
      <c r="D724" s="3"/>
      <c r="E724" s="3"/>
      <c r="F724" s="3"/>
      <c r="G724" s="3"/>
      <c r="H724" s="3"/>
      <c r="I724" s="58"/>
      <c r="J724" s="3"/>
      <c r="K724" s="3"/>
      <c r="L724" s="3"/>
      <c r="M724" s="3"/>
      <c r="N724" s="53"/>
      <c r="O724" s="3"/>
      <c r="P724" s="3"/>
      <c r="Q724" s="3"/>
      <c r="R724" s="53"/>
      <c r="S724" s="3"/>
      <c r="T724" s="3"/>
      <c r="U724" s="3"/>
      <c r="V724" s="3"/>
      <c r="W724" s="3"/>
      <c r="X724" s="3"/>
      <c r="Y724" s="3"/>
      <c r="Z724" s="3"/>
      <c r="AA724" s="3"/>
      <c r="AB724" s="3"/>
    </row>
    <row r="725" spans="1:28" x14ac:dyDescent="0.2">
      <c r="A725" s="3"/>
      <c r="B725" s="3"/>
      <c r="C725" s="3"/>
      <c r="D725" s="3"/>
      <c r="E725" s="3"/>
      <c r="F725" s="3"/>
      <c r="G725" s="3"/>
      <c r="H725" s="3"/>
      <c r="I725" s="58"/>
      <c r="J725" s="3"/>
      <c r="K725" s="3"/>
      <c r="L725" s="3"/>
      <c r="M725" s="3"/>
      <c r="N725" s="53"/>
      <c r="O725" s="3"/>
      <c r="P725" s="3"/>
      <c r="Q725" s="3"/>
      <c r="R725" s="53"/>
      <c r="S725" s="3"/>
      <c r="T725" s="3"/>
      <c r="U725" s="3"/>
      <c r="V725" s="3"/>
      <c r="W725" s="3"/>
      <c r="X725" s="3"/>
      <c r="Y725" s="3"/>
      <c r="Z725" s="3"/>
      <c r="AA725" s="3"/>
      <c r="AB725" s="3"/>
    </row>
    <row r="726" spans="1:28" x14ac:dyDescent="0.2">
      <c r="A726" s="3"/>
      <c r="B726" s="3"/>
      <c r="C726" s="3"/>
      <c r="D726" s="3"/>
      <c r="E726" s="3"/>
      <c r="F726" s="3"/>
      <c r="G726" s="3"/>
      <c r="H726" s="3"/>
      <c r="I726" s="58"/>
      <c r="J726" s="3"/>
      <c r="K726" s="3"/>
      <c r="L726" s="3"/>
      <c r="M726" s="3"/>
      <c r="N726" s="53"/>
      <c r="O726" s="3"/>
      <c r="P726" s="3"/>
      <c r="Q726" s="3"/>
      <c r="R726" s="53"/>
      <c r="S726" s="3"/>
      <c r="T726" s="3"/>
      <c r="U726" s="3"/>
      <c r="V726" s="3"/>
      <c r="W726" s="3"/>
      <c r="X726" s="3"/>
      <c r="Y726" s="3"/>
      <c r="Z726" s="3"/>
      <c r="AA726" s="3"/>
      <c r="AB726" s="3"/>
    </row>
    <row r="727" spans="1:28" x14ac:dyDescent="0.2">
      <c r="A727" s="3"/>
      <c r="B727" s="3"/>
      <c r="C727" s="3"/>
      <c r="D727" s="3"/>
      <c r="E727" s="3"/>
      <c r="F727" s="3"/>
      <c r="G727" s="3"/>
      <c r="H727" s="3"/>
      <c r="I727" s="58"/>
      <c r="J727" s="3"/>
      <c r="K727" s="3"/>
      <c r="L727" s="3"/>
      <c r="M727" s="3"/>
      <c r="N727" s="53"/>
      <c r="O727" s="3"/>
      <c r="P727" s="3"/>
      <c r="Q727" s="3"/>
      <c r="R727" s="53"/>
      <c r="S727" s="3"/>
      <c r="T727" s="3"/>
      <c r="U727" s="3"/>
      <c r="V727" s="3"/>
      <c r="W727" s="3"/>
      <c r="X727" s="3"/>
      <c r="Y727" s="3"/>
      <c r="Z727" s="3"/>
      <c r="AA727" s="3"/>
      <c r="AB727" s="3"/>
    </row>
    <row r="728" spans="1:28" x14ac:dyDescent="0.2">
      <c r="A728" s="3"/>
      <c r="B728" s="3"/>
      <c r="C728" s="3"/>
      <c r="D728" s="3"/>
      <c r="E728" s="3"/>
      <c r="F728" s="3"/>
      <c r="G728" s="3"/>
      <c r="H728" s="3"/>
      <c r="I728" s="58"/>
      <c r="J728" s="3"/>
      <c r="K728" s="3"/>
      <c r="L728" s="3"/>
      <c r="M728" s="3"/>
      <c r="N728" s="53"/>
      <c r="O728" s="3"/>
      <c r="P728" s="3"/>
      <c r="Q728" s="3"/>
      <c r="R728" s="53"/>
      <c r="S728" s="3"/>
      <c r="T728" s="3"/>
      <c r="U728" s="3"/>
      <c r="V728" s="3"/>
      <c r="W728" s="3"/>
      <c r="X728" s="3"/>
      <c r="Y728" s="3"/>
      <c r="Z728" s="3"/>
      <c r="AA728" s="3"/>
      <c r="AB728" s="3"/>
    </row>
    <row r="729" spans="1:28" x14ac:dyDescent="0.2">
      <c r="A729" s="3"/>
      <c r="B729" s="3"/>
      <c r="C729" s="3"/>
      <c r="D729" s="3"/>
      <c r="E729" s="3"/>
      <c r="F729" s="3"/>
      <c r="G729" s="3"/>
      <c r="H729" s="3"/>
      <c r="I729" s="58"/>
      <c r="J729" s="3"/>
      <c r="K729" s="3"/>
      <c r="L729" s="3"/>
      <c r="M729" s="3"/>
      <c r="N729" s="53"/>
      <c r="O729" s="3"/>
      <c r="P729" s="3"/>
      <c r="Q729" s="3"/>
      <c r="R729" s="53"/>
      <c r="S729" s="3"/>
      <c r="T729" s="3"/>
      <c r="U729" s="3"/>
      <c r="V729" s="3"/>
      <c r="W729" s="3"/>
      <c r="X729" s="3"/>
      <c r="Y729" s="3"/>
      <c r="Z729" s="3"/>
      <c r="AA729" s="3"/>
      <c r="AB729" s="3"/>
    </row>
    <row r="730" spans="1:28" x14ac:dyDescent="0.2">
      <c r="A730" s="3"/>
      <c r="B730" s="3"/>
      <c r="C730" s="3"/>
      <c r="D730" s="3"/>
      <c r="E730" s="3"/>
      <c r="F730" s="3"/>
      <c r="G730" s="3"/>
      <c r="H730" s="3"/>
      <c r="I730" s="58"/>
      <c r="J730" s="3"/>
      <c r="K730" s="3"/>
      <c r="L730" s="3"/>
      <c r="M730" s="3"/>
      <c r="N730" s="53"/>
      <c r="O730" s="3"/>
      <c r="P730" s="3"/>
      <c r="Q730" s="3"/>
      <c r="R730" s="53"/>
      <c r="S730" s="3"/>
      <c r="T730" s="3"/>
      <c r="U730" s="3"/>
      <c r="V730" s="3"/>
      <c r="W730" s="3"/>
      <c r="X730" s="3"/>
      <c r="Y730" s="3"/>
      <c r="Z730" s="3"/>
      <c r="AA730" s="3"/>
      <c r="AB730" s="3"/>
    </row>
    <row r="731" spans="1:28" x14ac:dyDescent="0.2">
      <c r="A731" s="3"/>
      <c r="B731" s="3"/>
      <c r="C731" s="3"/>
      <c r="D731" s="3"/>
      <c r="E731" s="3"/>
      <c r="F731" s="3"/>
      <c r="G731" s="3"/>
      <c r="H731" s="3"/>
      <c r="I731" s="58"/>
      <c r="J731" s="3"/>
      <c r="K731" s="3"/>
      <c r="L731" s="3"/>
      <c r="M731" s="3"/>
      <c r="N731" s="53"/>
      <c r="O731" s="3"/>
      <c r="P731" s="3"/>
      <c r="Q731" s="3"/>
      <c r="R731" s="53"/>
      <c r="S731" s="3"/>
      <c r="T731" s="3"/>
      <c r="U731" s="3"/>
      <c r="V731" s="3"/>
      <c r="W731" s="3"/>
      <c r="X731" s="3"/>
      <c r="Y731" s="3"/>
      <c r="Z731" s="3"/>
      <c r="AA731" s="3"/>
      <c r="AB731" s="3"/>
    </row>
    <row r="732" spans="1:28" x14ac:dyDescent="0.2">
      <c r="A732" s="3"/>
      <c r="B732" s="3"/>
      <c r="C732" s="3"/>
      <c r="D732" s="3"/>
      <c r="E732" s="3"/>
      <c r="F732" s="3"/>
      <c r="G732" s="3"/>
      <c r="H732" s="3"/>
      <c r="I732" s="58"/>
      <c r="J732" s="3"/>
      <c r="K732" s="3"/>
      <c r="L732" s="3"/>
      <c r="M732" s="3"/>
      <c r="N732" s="53"/>
      <c r="O732" s="3"/>
      <c r="P732" s="3"/>
      <c r="Q732" s="3"/>
      <c r="R732" s="53"/>
      <c r="S732" s="3"/>
      <c r="T732" s="3"/>
      <c r="U732" s="3"/>
      <c r="V732" s="3"/>
      <c r="W732" s="3"/>
      <c r="X732" s="3"/>
      <c r="Y732" s="3"/>
      <c r="Z732" s="3"/>
      <c r="AA732" s="3"/>
      <c r="AB732" s="3"/>
    </row>
    <row r="733" spans="1:28" x14ac:dyDescent="0.2">
      <c r="A733" s="3"/>
      <c r="B733" s="3"/>
      <c r="C733" s="3"/>
      <c r="D733" s="3"/>
      <c r="E733" s="3"/>
      <c r="F733" s="3"/>
      <c r="G733" s="3"/>
      <c r="H733" s="3"/>
      <c r="I733" s="58"/>
      <c r="J733" s="3"/>
      <c r="K733" s="3"/>
      <c r="L733" s="3"/>
      <c r="M733" s="3"/>
      <c r="N733" s="53"/>
      <c r="O733" s="3"/>
      <c r="P733" s="3"/>
      <c r="Q733" s="3"/>
      <c r="R733" s="53"/>
      <c r="S733" s="3"/>
      <c r="T733" s="3"/>
      <c r="U733" s="3"/>
      <c r="V733" s="3"/>
      <c r="W733" s="3"/>
      <c r="X733" s="3"/>
      <c r="Y733" s="3"/>
      <c r="Z733" s="3"/>
      <c r="AA733" s="3"/>
      <c r="AB733" s="3"/>
    </row>
    <row r="734" spans="1:28" x14ac:dyDescent="0.2">
      <c r="A734" s="3"/>
      <c r="B734" s="3"/>
      <c r="C734" s="3"/>
      <c r="D734" s="3"/>
      <c r="E734" s="3"/>
      <c r="F734" s="3"/>
      <c r="G734" s="3"/>
      <c r="H734" s="3"/>
      <c r="I734" s="58"/>
      <c r="J734" s="3"/>
      <c r="K734" s="3"/>
      <c r="L734" s="3"/>
      <c r="M734" s="3"/>
      <c r="N734" s="53"/>
      <c r="O734" s="3"/>
      <c r="P734" s="3"/>
      <c r="Q734" s="3"/>
      <c r="R734" s="53"/>
      <c r="S734" s="3"/>
      <c r="T734" s="3"/>
      <c r="U734" s="3"/>
      <c r="V734" s="3"/>
      <c r="W734" s="3"/>
      <c r="X734" s="3"/>
      <c r="Y734" s="3"/>
      <c r="Z734" s="3"/>
      <c r="AA734" s="3"/>
      <c r="AB734" s="3"/>
    </row>
    <row r="735" spans="1:28" x14ac:dyDescent="0.2">
      <c r="A735" s="3"/>
      <c r="B735" s="3"/>
      <c r="C735" s="3"/>
      <c r="D735" s="3"/>
      <c r="E735" s="3"/>
      <c r="F735" s="3"/>
      <c r="G735" s="3"/>
      <c r="H735" s="3"/>
      <c r="I735" s="58"/>
      <c r="J735" s="3"/>
      <c r="K735" s="3"/>
      <c r="L735" s="3"/>
      <c r="M735" s="3"/>
      <c r="N735" s="53"/>
      <c r="O735" s="3"/>
      <c r="P735" s="3"/>
      <c r="Q735" s="3"/>
      <c r="R735" s="53"/>
      <c r="S735" s="3"/>
      <c r="T735" s="3"/>
      <c r="U735" s="3"/>
      <c r="V735" s="3"/>
      <c r="W735" s="3"/>
      <c r="X735" s="3"/>
      <c r="Y735" s="3"/>
      <c r="Z735" s="3"/>
      <c r="AA735" s="3"/>
      <c r="AB735" s="3"/>
    </row>
    <row r="736" spans="1:28" x14ac:dyDescent="0.2">
      <c r="A736" s="3"/>
      <c r="B736" s="3"/>
      <c r="C736" s="3"/>
      <c r="D736" s="3"/>
      <c r="E736" s="3"/>
      <c r="F736" s="3"/>
      <c r="G736" s="3"/>
      <c r="H736" s="3"/>
      <c r="I736" s="58"/>
      <c r="J736" s="3"/>
      <c r="K736" s="3"/>
      <c r="L736" s="3"/>
      <c r="M736" s="3"/>
      <c r="N736" s="53"/>
      <c r="O736" s="3"/>
      <c r="P736" s="3"/>
      <c r="Q736" s="3"/>
      <c r="R736" s="53"/>
      <c r="S736" s="3"/>
      <c r="T736" s="3"/>
      <c r="U736" s="3"/>
      <c r="V736" s="3"/>
      <c r="W736" s="3"/>
      <c r="X736" s="3"/>
      <c r="Y736" s="3"/>
      <c r="Z736" s="3"/>
      <c r="AA736" s="3"/>
      <c r="AB736" s="3"/>
    </row>
    <row r="737" spans="1:28" x14ac:dyDescent="0.2">
      <c r="A737" s="3"/>
      <c r="B737" s="3"/>
      <c r="C737" s="3"/>
      <c r="D737" s="3"/>
      <c r="E737" s="3"/>
      <c r="F737" s="3"/>
      <c r="G737" s="3"/>
      <c r="H737" s="3"/>
      <c r="I737" s="58"/>
      <c r="J737" s="3"/>
      <c r="K737" s="3"/>
      <c r="L737" s="3"/>
      <c r="M737" s="3"/>
      <c r="N737" s="53"/>
      <c r="O737" s="3"/>
      <c r="P737" s="3"/>
      <c r="Q737" s="3"/>
      <c r="R737" s="53"/>
      <c r="S737" s="3"/>
      <c r="T737" s="3"/>
      <c r="U737" s="3"/>
      <c r="V737" s="3"/>
      <c r="W737" s="3"/>
      <c r="X737" s="3"/>
      <c r="Y737" s="3"/>
      <c r="Z737" s="3"/>
      <c r="AA737" s="3"/>
      <c r="AB737" s="3"/>
    </row>
    <row r="738" spans="1:28" x14ac:dyDescent="0.2">
      <c r="A738" s="3"/>
      <c r="B738" s="3"/>
      <c r="C738" s="3"/>
      <c r="D738" s="3"/>
      <c r="E738" s="3"/>
      <c r="F738" s="3"/>
      <c r="G738" s="3"/>
      <c r="H738" s="3"/>
      <c r="I738" s="58"/>
      <c r="J738" s="3"/>
      <c r="K738" s="3"/>
      <c r="L738" s="3"/>
      <c r="M738" s="3"/>
      <c r="N738" s="53"/>
      <c r="O738" s="3"/>
      <c r="P738" s="3"/>
      <c r="Q738" s="3"/>
      <c r="R738" s="53"/>
      <c r="S738" s="3"/>
      <c r="T738" s="3"/>
      <c r="U738" s="3"/>
      <c r="V738" s="3"/>
      <c r="W738" s="3"/>
      <c r="X738" s="3"/>
      <c r="Y738" s="3"/>
      <c r="Z738" s="3"/>
      <c r="AA738" s="3"/>
      <c r="AB738" s="3"/>
    </row>
    <row r="739" spans="1:28" x14ac:dyDescent="0.2">
      <c r="A739" s="3"/>
      <c r="B739" s="3"/>
      <c r="C739" s="3"/>
      <c r="D739" s="3"/>
      <c r="E739" s="3"/>
      <c r="F739" s="3"/>
      <c r="G739" s="3"/>
      <c r="H739" s="3"/>
      <c r="I739" s="58"/>
      <c r="J739" s="3"/>
      <c r="K739" s="3"/>
      <c r="L739" s="3"/>
      <c r="M739" s="3"/>
      <c r="N739" s="53"/>
      <c r="O739" s="3"/>
      <c r="P739" s="3"/>
      <c r="Q739" s="3"/>
      <c r="R739" s="53"/>
      <c r="S739" s="3"/>
      <c r="T739" s="3"/>
      <c r="U739" s="3"/>
      <c r="V739" s="3"/>
      <c r="W739" s="3"/>
      <c r="X739" s="3"/>
      <c r="Y739" s="3"/>
      <c r="Z739" s="3"/>
      <c r="AA739" s="3"/>
      <c r="AB739" s="3"/>
    </row>
    <row r="740" spans="1:28" x14ac:dyDescent="0.2">
      <c r="A740" s="3"/>
      <c r="B740" s="3"/>
      <c r="C740" s="3"/>
      <c r="D740" s="3"/>
      <c r="E740" s="3"/>
      <c r="F740" s="3"/>
      <c r="G740" s="3"/>
      <c r="H740" s="3"/>
      <c r="I740" s="58"/>
      <c r="J740" s="3"/>
      <c r="K740" s="3"/>
      <c r="L740" s="3"/>
      <c r="M740" s="3"/>
      <c r="N740" s="53"/>
      <c r="O740" s="3"/>
      <c r="P740" s="3"/>
      <c r="Q740" s="3"/>
      <c r="R740" s="53"/>
      <c r="S740" s="3"/>
      <c r="T740" s="3"/>
      <c r="U740" s="3"/>
      <c r="V740" s="3"/>
      <c r="W740" s="3"/>
      <c r="X740" s="3"/>
      <c r="Y740" s="3"/>
      <c r="Z740" s="3"/>
      <c r="AA740" s="3"/>
      <c r="AB740" s="3"/>
    </row>
    <row r="741" spans="1:28" x14ac:dyDescent="0.2">
      <c r="A741" s="3"/>
      <c r="B741" s="3"/>
      <c r="C741" s="3"/>
      <c r="D741" s="3"/>
      <c r="E741" s="3"/>
      <c r="F741" s="3"/>
      <c r="G741" s="3"/>
      <c r="H741" s="3"/>
      <c r="I741" s="58"/>
      <c r="J741" s="3"/>
      <c r="K741" s="3"/>
      <c r="L741" s="3"/>
      <c r="M741" s="3"/>
      <c r="N741" s="53"/>
      <c r="O741" s="3"/>
      <c r="P741" s="3"/>
      <c r="Q741" s="3"/>
      <c r="R741" s="53"/>
      <c r="S741" s="3"/>
      <c r="T741" s="3"/>
      <c r="U741" s="3"/>
      <c r="V741" s="3"/>
      <c r="W741" s="3"/>
      <c r="X741" s="3"/>
      <c r="Y741" s="3"/>
      <c r="Z741" s="3"/>
      <c r="AA741" s="3"/>
      <c r="AB741" s="3"/>
    </row>
    <row r="742" spans="1:28" x14ac:dyDescent="0.2">
      <c r="A742" s="3"/>
      <c r="B742" s="3"/>
      <c r="C742" s="3"/>
      <c r="D742" s="3"/>
      <c r="E742" s="3"/>
      <c r="F742" s="3"/>
      <c r="G742" s="3"/>
      <c r="H742" s="3"/>
      <c r="I742" s="58"/>
      <c r="J742" s="3"/>
      <c r="K742" s="3"/>
      <c r="L742" s="3"/>
      <c r="M742" s="3"/>
      <c r="N742" s="53"/>
      <c r="O742" s="3"/>
      <c r="P742" s="3"/>
      <c r="Q742" s="3"/>
      <c r="R742" s="53"/>
      <c r="S742" s="3"/>
      <c r="T742" s="3"/>
      <c r="U742" s="3"/>
      <c r="V742" s="3"/>
      <c r="W742" s="3"/>
      <c r="X742" s="3"/>
      <c r="Y742" s="3"/>
      <c r="Z742" s="3"/>
      <c r="AA742" s="3"/>
      <c r="AB742" s="3"/>
    </row>
    <row r="743" spans="1:28" x14ac:dyDescent="0.2">
      <c r="A743" s="3"/>
      <c r="B743" s="3"/>
      <c r="C743" s="3"/>
      <c r="D743" s="3"/>
      <c r="E743" s="3"/>
      <c r="F743" s="3"/>
      <c r="G743" s="3"/>
      <c r="H743" s="3"/>
      <c r="I743" s="58"/>
      <c r="J743" s="3"/>
      <c r="K743" s="3"/>
      <c r="L743" s="3"/>
      <c r="M743" s="3"/>
      <c r="N743" s="53"/>
      <c r="O743" s="3"/>
      <c r="P743" s="3"/>
      <c r="Q743" s="3"/>
      <c r="R743" s="53"/>
      <c r="S743" s="3"/>
      <c r="T743" s="3"/>
      <c r="U743" s="3"/>
      <c r="V743" s="3"/>
      <c r="W743" s="3"/>
      <c r="X743" s="3"/>
      <c r="Y743" s="3"/>
      <c r="Z743" s="3"/>
      <c r="AA743" s="3"/>
      <c r="AB743" s="3"/>
    </row>
    <row r="744" spans="1:28" x14ac:dyDescent="0.2">
      <c r="A744" s="3"/>
      <c r="B744" s="3"/>
      <c r="C744" s="3"/>
      <c r="D744" s="3"/>
      <c r="E744" s="3"/>
      <c r="F744" s="3"/>
      <c r="G744" s="3"/>
      <c r="H744" s="3"/>
      <c r="I744" s="58"/>
      <c r="J744" s="3"/>
      <c r="K744" s="3"/>
      <c r="L744" s="3"/>
      <c r="M744" s="3"/>
      <c r="N744" s="53"/>
      <c r="O744" s="3"/>
      <c r="P744" s="3"/>
      <c r="Q744" s="3"/>
      <c r="R744" s="53"/>
      <c r="S744" s="3"/>
      <c r="T744" s="3"/>
      <c r="U744" s="3"/>
      <c r="V744" s="3"/>
      <c r="W744" s="3"/>
      <c r="X744" s="3"/>
      <c r="Y744" s="3"/>
      <c r="Z744" s="3"/>
      <c r="AA744" s="3"/>
      <c r="AB744" s="3"/>
    </row>
    <row r="745" spans="1:28" x14ac:dyDescent="0.2">
      <c r="A745" s="3"/>
      <c r="B745" s="3"/>
      <c r="C745" s="3"/>
      <c r="D745" s="3"/>
      <c r="E745" s="3"/>
      <c r="F745" s="3"/>
      <c r="G745" s="3"/>
      <c r="H745" s="3"/>
      <c r="I745" s="58"/>
      <c r="J745" s="3"/>
      <c r="K745" s="3"/>
      <c r="L745" s="3"/>
      <c r="M745" s="3"/>
      <c r="N745" s="53"/>
      <c r="O745" s="3"/>
      <c r="P745" s="3"/>
      <c r="Q745" s="3"/>
      <c r="R745" s="53"/>
      <c r="S745" s="3"/>
      <c r="T745" s="3"/>
      <c r="U745" s="3"/>
      <c r="V745" s="3"/>
      <c r="W745" s="3"/>
      <c r="X745" s="3"/>
      <c r="Y745" s="3"/>
      <c r="Z745" s="3"/>
      <c r="AA745" s="3"/>
      <c r="AB745" s="3"/>
    </row>
    <row r="746" spans="1:28" x14ac:dyDescent="0.2">
      <c r="A746" s="3"/>
      <c r="B746" s="3"/>
      <c r="C746" s="3"/>
      <c r="D746" s="3"/>
      <c r="E746" s="3"/>
      <c r="F746" s="3"/>
      <c r="G746" s="3"/>
      <c r="H746" s="3"/>
      <c r="I746" s="58"/>
      <c r="J746" s="3"/>
      <c r="K746" s="3"/>
      <c r="L746" s="3"/>
      <c r="M746" s="3"/>
      <c r="N746" s="53"/>
      <c r="O746" s="3"/>
      <c r="P746" s="3"/>
      <c r="Q746" s="3"/>
      <c r="R746" s="53"/>
      <c r="S746" s="3"/>
      <c r="T746" s="3"/>
      <c r="U746" s="3"/>
      <c r="V746" s="3"/>
      <c r="W746" s="3"/>
      <c r="X746" s="3"/>
      <c r="Y746" s="3"/>
      <c r="Z746" s="3"/>
      <c r="AA746" s="3"/>
      <c r="AB746" s="3"/>
    </row>
    <row r="747" spans="1:28" x14ac:dyDescent="0.2">
      <c r="A747" s="3"/>
      <c r="B747" s="3"/>
      <c r="C747" s="3"/>
      <c r="D747" s="3"/>
      <c r="E747" s="3"/>
      <c r="F747" s="3"/>
      <c r="G747" s="3"/>
      <c r="H747" s="3"/>
      <c r="I747" s="58"/>
      <c r="J747" s="3"/>
      <c r="K747" s="3"/>
      <c r="L747" s="3"/>
      <c r="M747" s="3"/>
      <c r="N747" s="53"/>
      <c r="O747" s="3"/>
      <c r="P747" s="3"/>
      <c r="Q747" s="3"/>
      <c r="R747" s="53"/>
      <c r="S747" s="3"/>
      <c r="T747" s="3"/>
      <c r="U747" s="3"/>
      <c r="V747" s="3"/>
      <c r="W747" s="3"/>
      <c r="X747" s="3"/>
      <c r="Y747" s="3"/>
      <c r="Z747" s="3"/>
      <c r="AA747" s="3"/>
      <c r="AB747" s="3"/>
    </row>
    <row r="748" spans="1:28" x14ac:dyDescent="0.2">
      <c r="A748" s="3"/>
      <c r="B748" s="3"/>
      <c r="C748" s="3"/>
      <c r="D748" s="3"/>
      <c r="E748" s="3"/>
      <c r="F748" s="3"/>
      <c r="G748" s="3"/>
      <c r="H748" s="3"/>
      <c r="I748" s="58"/>
      <c r="J748" s="3"/>
      <c r="K748" s="3"/>
      <c r="L748" s="3"/>
      <c r="M748" s="3"/>
      <c r="N748" s="53"/>
      <c r="O748" s="3"/>
      <c r="P748" s="3"/>
      <c r="Q748" s="3"/>
      <c r="R748" s="53"/>
      <c r="S748" s="3"/>
      <c r="T748" s="3"/>
      <c r="U748" s="3"/>
      <c r="V748" s="3"/>
      <c r="W748" s="3"/>
      <c r="X748" s="3"/>
      <c r="Y748" s="3"/>
      <c r="Z748" s="3"/>
      <c r="AA748" s="3"/>
      <c r="AB748" s="3"/>
    </row>
    <row r="749" spans="1:28" x14ac:dyDescent="0.2">
      <c r="A749" s="3"/>
      <c r="B749" s="3"/>
      <c r="C749" s="3"/>
      <c r="D749" s="3"/>
      <c r="E749" s="3"/>
      <c r="F749" s="3"/>
      <c r="G749" s="3"/>
      <c r="H749" s="3"/>
      <c r="I749" s="58"/>
      <c r="J749" s="3"/>
      <c r="K749" s="3"/>
      <c r="L749" s="3"/>
      <c r="M749" s="3"/>
      <c r="N749" s="53"/>
      <c r="O749" s="3"/>
      <c r="P749" s="3"/>
      <c r="Q749" s="3"/>
      <c r="R749" s="53"/>
      <c r="S749" s="3"/>
      <c r="T749" s="3"/>
      <c r="U749" s="3"/>
      <c r="V749" s="3"/>
      <c r="W749" s="3"/>
      <c r="X749" s="3"/>
      <c r="Y749" s="3"/>
      <c r="Z749" s="3"/>
      <c r="AA749" s="3"/>
      <c r="AB749" s="3"/>
    </row>
    <row r="750" spans="1:28" x14ac:dyDescent="0.2">
      <c r="A750" s="3"/>
      <c r="B750" s="3"/>
      <c r="C750" s="3"/>
      <c r="D750" s="3"/>
      <c r="E750" s="3"/>
      <c r="F750" s="3"/>
      <c r="G750" s="3"/>
      <c r="H750" s="3"/>
      <c r="I750" s="58"/>
      <c r="J750" s="3"/>
      <c r="K750" s="3"/>
      <c r="L750" s="3"/>
      <c r="M750" s="3"/>
      <c r="N750" s="53"/>
      <c r="O750" s="3"/>
      <c r="P750" s="3"/>
      <c r="Q750" s="3"/>
      <c r="R750" s="53"/>
      <c r="S750" s="3"/>
      <c r="T750" s="3"/>
      <c r="U750" s="3"/>
      <c r="V750" s="3"/>
      <c r="W750" s="3"/>
      <c r="X750" s="3"/>
      <c r="Y750" s="3"/>
      <c r="Z750" s="3"/>
      <c r="AA750" s="3"/>
      <c r="AB750" s="3"/>
    </row>
    <row r="751" spans="1:28" x14ac:dyDescent="0.2">
      <c r="A751" s="3"/>
      <c r="B751" s="3"/>
      <c r="C751" s="3"/>
      <c r="D751" s="3"/>
      <c r="E751" s="3"/>
      <c r="F751" s="3"/>
      <c r="G751" s="3"/>
      <c r="H751" s="3"/>
      <c r="I751" s="58"/>
      <c r="J751" s="3"/>
      <c r="K751" s="3"/>
      <c r="L751" s="3"/>
      <c r="M751" s="3"/>
      <c r="N751" s="53"/>
      <c r="O751" s="3"/>
      <c r="P751" s="3"/>
      <c r="Q751" s="3"/>
      <c r="R751" s="53"/>
      <c r="S751" s="3"/>
      <c r="T751" s="3"/>
      <c r="U751" s="3"/>
      <c r="V751" s="3"/>
      <c r="W751" s="3"/>
      <c r="X751" s="3"/>
      <c r="Y751" s="3"/>
      <c r="Z751" s="3"/>
      <c r="AA751" s="3"/>
      <c r="AB751" s="3"/>
    </row>
    <row r="752" spans="1:28" x14ac:dyDescent="0.2">
      <c r="A752" s="3"/>
      <c r="B752" s="3"/>
      <c r="C752" s="3"/>
      <c r="D752" s="3"/>
      <c r="E752" s="3"/>
      <c r="F752" s="3"/>
      <c r="G752" s="3"/>
      <c r="H752" s="3"/>
      <c r="I752" s="58"/>
      <c r="J752" s="3"/>
      <c r="K752" s="3"/>
      <c r="L752" s="3"/>
      <c r="M752" s="3"/>
      <c r="N752" s="53"/>
      <c r="O752" s="3"/>
      <c r="P752" s="3"/>
      <c r="Q752" s="3"/>
      <c r="R752" s="53"/>
      <c r="S752" s="3"/>
      <c r="T752" s="3"/>
      <c r="U752" s="3"/>
      <c r="V752" s="3"/>
      <c r="W752" s="3"/>
      <c r="X752" s="3"/>
      <c r="Y752" s="3"/>
      <c r="Z752" s="3"/>
      <c r="AA752" s="3"/>
      <c r="AB752" s="3"/>
    </row>
    <row r="753" spans="1:28" x14ac:dyDescent="0.2">
      <c r="A753" s="3"/>
      <c r="B753" s="3"/>
      <c r="C753" s="3"/>
      <c r="D753" s="3"/>
      <c r="E753" s="3"/>
      <c r="F753" s="3"/>
      <c r="G753" s="3"/>
      <c r="H753" s="3"/>
      <c r="I753" s="58"/>
      <c r="J753" s="3"/>
      <c r="K753" s="3"/>
      <c r="L753" s="3"/>
      <c r="M753" s="3"/>
      <c r="N753" s="53"/>
      <c r="O753" s="3"/>
      <c r="P753" s="3"/>
      <c r="Q753" s="3"/>
      <c r="R753" s="53"/>
      <c r="S753" s="3"/>
      <c r="T753" s="3"/>
      <c r="U753" s="3"/>
      <c r="V753" s="3"/>
      <c r="W753" s="3"/>
      <c r="X753" s="3"/>
      <c r="Y753" s="3"/>
      <c r="Z753" s="3"/>
      <c r="AA753" s="3"/>
      <c r="AB753" s="3"/>
    </row>
    <row r="754" spans="1:28" x14ac:dyDescent="0.2">
      <c r="A754" s="3"/>
      <c r="B754" s="3"/>
      <c r="C754" s="3"/>
      <c r="D754" s="3"/>
      <c r="E754" s="3"/>
      <c r="F754" s="3"/>
      <c r="G754" s="3"/>
      <c r="H754" s="3"/>
      <c r="I754" s="58"/>
      <c r="J754" s="3"/>
      <c r="K754" s="3"/>
      <c r="L754" s="3"/>
      <c r="M754" s="3"/>
      <c r="N754" s="53"/>
      <c r="O754" s="3"/>
      <c r="P754" s="3"/>
      <c r="Q754" s="3"/>
      <c r="R754" s="53"/>
      <c r="S754" s="3"/>
      <c r="T754" s="3"/>
      <c r="U754" s="3"/>
      <c r="V754" s="3"/>
      <c r="W754" s="3"/>
      <c r="X754" s="3"/>
      <c r="Y754" s="3"/>
      <c r="Z754" s="3"/>
      <c r="AA754" s="3"/>
      <c r="AB754" s="3"/>
    </row>
    <row r="755" spans="1:28" x14ac:dyDescent="0.2">
      <c r="A755" s="3"/>
      <c r="B755" s="3"/>
      <c r="C755" s="3"/>
      <c r="D755" s="3"/>
      <c r="E755" s="3"/>
      <c r="F755" s="3"/>
      <c r="G755" s="3"/>
      <c r="H755" s="3"/>
      <c r="I755" s="58"/>
      <c r="J755" s="3"/>
      <c r="K755" s="3"/>
      <c r="L755" s="3"/>
      <c r="M755" s="3"/>
      <c r="N755" s="53"/>
      <c r="O755" s="3"/>
      <c r="P755" s="3"/>
      <c r="Q755" s="3"/>
      <c r="R755" s="53"/>
      <c r="S755" s="3"/>
      <c r="T755" s="3"/>
      <c r="U755" s="3"/>
      <c r="V755" s="3"/>
      <c r="W755" s="3"/>
      <c r="X755" s="3"/>
      <c r="Y755" s="3"/>
      <c r="Z755" s="3"/>
      <c r="AA755" s="3"/>
      <c r="AB755" s="3"/>
    </row>
    <row r="756" spans="1:28" x14ac:dyDescent="0.2">
      <c r="A756" s="3"/>
      <c r="B756" s="3"/>
      <c r="C756" s="3"/>
      <c r="D756" s="3"/>
      <c r="E756" s="3"/>
      <c r="F756" s="3"/>
      <c r="G756" s="3"/>
      <c r="H756" s="3"/>
      <c r="I756" s="58"/>
      <c r="J756" s="3"/>
      <c r="K756" s="3"/>
      <c r="L756" s="3"/>
      <c r="M756" s="3"/>
      <c r="N756" s="53"/>
      <c r="O756" s="3"/>
      <c r="P756" s="3"/>
      <c r="Q756" s="3"/>
      <c r="R756" s="53"/>
      <c r="S756" s="3"/>
      <c r="T756" s="3"/>
      <c r="U756" s="3"/>
      <c r="V756" s="3"/>
      <c r="W756" s="3"/>
      <c r="X756" s="3"/>
      <c r="Y756" s="3"/>
      <c r="Z756" s="3"/>
      <c r="AA756" s="3"/>
      <c r="AB756" s="3"/>
    </row>
    <row r="757" spans="1:28" x14ac:dyDescent="0.2">
      <c r="A757" s="3"/>
      <c r="B757" s="3"/>
      <c r="C757" s="3"/>
      <c r="D757" s="3"/>
      <c r="E757" s="3"/>
      <c r="F757" s="3"/>
      <c r="G757" s="3"/>
      <c r="H757" s="3"/>
      <c r="I757" s="58"/>
      <c r="J757" s="3"/>
      <c r="K757" s="3"/>
      <c r="L757" s="3"/>
      <c r="M757" s="3"/>
      <c r="N757" s="53"/>
      <c r="O757" s="3"/>
      <c r="P757" s="3"/>
      <c r="Q757" s="3"/>
      <c r="R757" s="53"/>
      <c r="S757" s="3"/>
      <c r="T757" s="3"/>
      <c r="U757" s="3"/>
      <c r="V757" s="3"/>
      <c r="W757" s="3"/>
      <c r="X757" s="3"/>
      <c r="Y757" s="3"/>
      <c r="Z757" s="3"/>
      <c r="AA757" s="3"/>
      <c r="AB757" s="3"/>
    </row>
    <row r="758" spans="1:28" x14ac:dyDescent="0.2">
      <c r="A758" s="3"/>
      <c r="B758" s="3"/>
      <c r="C758" s="3"/>
      <c r="D758" s="3"/>
      <c r="E758" s="3"/>
      <c r="F758" s="3"/>
      <c r="G758" s="3"/>
      <c r="H758" s="3"/>
      <c r="I758" s="58"/>
      <c r="J758" s="3"/>
      <c r="K758" s="3"/>
      <c r="L758" s="3"/>
      <c r="M758" s="3"/>
      <c r="N758" s="53"/>
      <c r="O758" s="3"/>
      <c r="P758" s="3"/>
      <c r="Q758" s="3"/>
      <c r="R758" s="53"/>
      <c r="S758" s="3"/>
      <c r="T758" s="3"/>
      <c r="U758" s="3"/>
      <c r="V758" s="3"/>
      <c r="W758" s="3"/>
      <c r="X758" s="3"/>
      <c r="Y758" s="3"/>
      <c r="Z758" s="3"/>
      <c r="AA758" s="3"/>
      <c r="AB758" s="3"/>
    </row>
    <row r="759" spans="1:28" x14ac:dyDescent="0.2">
      <c r="A759" s="3"/>
      <c r="B759" s="3"/>
      <c r="C759" s="3"/>
      <c r="D759" s="3"/>
      <c r="E759" s="3"/>
      <c r="F759" s="3"/>
      <c r="G759" s="3"/>
      <c r="H759" s="3"/>
      <c r="I759" s="58"/>
      <c r="J759" s="3"/>
      <c r="K759" s="3"/>
      <c r="L759" s="3"/>
      <c r="M759" s="3"/>
      <c r="N759" s="53"/>
      <c r="O759" s="3"/>
      <c r="P759" s="3"/>
      <c r="Q759" s="3"/>
      <c r="R759" s="53"/>
      <c r="S759" s="3"/>
      <c r="T759" s="3"/>
      <c r="U759" s="3"/>
      <c r="V759" s="3"/>
      <c r="W759" s="3"/>
      <c r="X759" s="3"/>
      <c r="Y759" s="3"/>
      <c r="Z759" s="3"/>
      <c r="AA759" s="3"/>
      <c r="AB759" s="3"/>
    </row>
    <row r="760" spans="1:28" x14ac:dyDescent="0.2">
      <c r="A760" s="3"/>
      <c r="B760" s="3"/>
      <c r="C760" s="3"/>
      <c r="D760" s="3"/>
      <c r="E760" s="3"/>
      <c r="F760" s="3"/>
      <c r="G760" s="3"/>
      <c r="H760" s="3"/>
      <c r="I760" s="58"/>
      <c r="J760" s="3"/>
      <c r="K760" s="3"/>
      <c r="L760" s="3"/>
      <c r="M760" s="3"/>
      <c r="N760" s="53"/>
      <c r="O760" s="3"/>
      <c r="P760" s="3"/>
      <c r="Q760" s="3"/>
      <c r="R760" s="53"/>
      <c r="S760" s="3"/>
      <c r="T760" s="3"/>
      <c r="U760" s="3"/>
      <c r="V760" s="3"/>
      <c r="W760" s="3"/>
      <c r="X760" s="3"/>
      <c r="Y760" s="3"/>
      <c r="Z760" s="3"/>
      <c r="AA760" s="3"/>
      <c r="AB760" s="3"/>
    </row>
    <row r="761" spans="1:28" x14ac:dyDescent="0.2">
      <c r="A761" s="3"/>
      <c r="B761" s="3"/>
      <c r="C761" s="3"/>
      <c r="D761" s="3"/>
      <c r="E761" s="3"/>
      <c r="F761" s="3"/>
      <c r="G761" s="3"/>
      <c r="H761" s="3"/>
      <c r="I761" s="58"/>
      <c r="J761" s="3"/>
      <c r="K761" s="3"/>
      <c r="L761" s="3"/>
      <c r="M761" s="3"/>
      <c r="N761" s="53"/>
      <c r="O761" s="3"/>
      <c r="P761" s="3"/>
      <c r="Q761" s="3"/>
      <c r="R761" s="53"/>
      <c r="S761" s="3"/>
      <c r="T761" s="3"/>
      <c r="U761" s="3"/>
      <c r="V761" s="3"/>
      <c r="W761" s="3"/>
      <c r="X761" s="3"/>
      <c r="Y761" s="3"/>
      <c r="Z761" s="3"/>
      <c r="AA761" s="3"/>
      <c r="AB761" s="3"/>
    </row>
    <row r="762" spans="1:28" x14ac:dyDescent="0.2">
      <c r="A762" s="3"/>
      <c r="B762" s="3"/>
      <c r="C762" s="3"/>
      <c r="D762" s="3"/>
      <c r="E762" s="3"/>
      <c r="F762" s="3"/>
      <c r="G762" s="3"/>
      <c r="H762" s="3"/>
      <c r="I762" s="58"/>
      <c r="J762" s="3"/>
      <c r="K762" s="3"/>
      <c r="L762" s="3"/>
      <c r="M762" s="3"/>
      <c r="N762" s="53"/>
      <c r="O762" s="3"/>
      <c r="P762" s="3"/>
      <c r="Q762" s="3"/>
      <c r="R762" s="53"/>
      <c r="S762" s="3"/>
      <c r="T762" s="3"/>
      <c r="U762" s="3"/>
      <c r="V762" s="3"/>
      <c r="W762" s="3"/>
      <c r="X762" s="3"/>
      <c r="Y762" s="3"/>
      <c r="Z762" s="3"/>
      <c r="AA762" s="3"/>
      <c r="AB762" s="3"/>
    </row>
    <row r="763" spans="1:28" x14ac:dyDescent="0.2">
      <c r="A763" s="3"/>
      <c r="B763" s="3"/>
      <c r="C763" s="3"/>
      <c r="D763" s="3"/>
      <c r="E763" s="3"/>
      <c r="F763" s="3"/>
      <c r="G763" s="3"/>
      <c r="H763" s="3"/>
      <c r="I763" s="58"/>
      <c r="J763" s="3"/>
      <c r="K763" s="3"/>
      <c r="L763" s="3"/>
      <c r="M763" s="3"/>
      <c r="N763" s="53"/>
      <c r="O763" s="3"/>
      <c r="P763" s="3"/>
      <c r="Q763" s="3"/>
      <c r="R763" s="53"/>
      <c r="S763" s="3"/>
      <c r="T763" s="3"/>
      <c r="U763" s="3"/>
      <c r="V763" s="3"/>
      <c r="W763" s="3"/>
      <c r="X763" s="3"/>
      <c r="Y763" s="3"/>
      <c r="Z763" s="3"/>
      <c r="AA763" s="3"/>
      <c r="AB763" s="3"/>
    </row>
    <row r="764" spans="1:28" x14ac:dyDescent="0.2">
      <c r="A764" s="3"/>
      <c r="B764" s="3"/>
      <c r="C764" s="3"/>
      <c r="D764" s="3"/>
      <c r="E764" s="3"/>
      <c r="F764" s="3"/>
      <c r="G764" s="3"/>
      <c r="H764" s="3"/>
      <c r="I764" s="58"/>
      <c r="J764" s="3"/>
      <c r="K764" s="3"/>
      <c r="L764" s="3"/>
      <c r="M764" s="3"/>
      <c r="N764" s="53"/>
      <c r="O764" s="3"/>
      <c r="P764" s="3"/>
      <c r="Q764" s="3"/>
      <c r="R764" s="53"/>
      <c r="S764" s="3"/>
      <c r="T764" s="3"/>
      <c r="U764" s="3"/>
      <c r="V764" s="3"/>
      <c r="W764" s="3"/>
      <c r="X764" s="3"/>
      <c r="Y764" s="3"/>
      <c r="Z764" s="3"/>
      <c r="AA764" s="3"/>
      <c r="AB764" s="3"/>
    </row>
    <row r="765" spans="1:28" x14ac:dyDescent="0.2">
      <c r="A765" s="3"/>
      <c r="B765" s="3"/>
      <c r="C765" s="3"/>
      <c r="D765" s="3"/>
      <c r="E765" s="3"/>
      <c r="F765" s="3"/>
      <c r="G765" s="3"/>
      <c r="H765" s="3"/>
      <c r="I765" s="58"/>
      <c r="J765" s="3"/>
      <c r="K765" s="3"/>
      <c r="L765" s="3"/>
      <c r="M765" s="3"/>
      <c r="N765" s="53"/>
      <c r="O765" s="3"/>
      <c r="P765" s="3"/>
      <c r="Q765" s="3"/>
      <c r="R765" s="53"/>
      <c r="S765" s="3"/>
      <c r="T765" s="3"/>
      <c r="U765" s="3"/>
      <c r="V765" s="3"/>
      <c r="W765" s="3"/>
      <c r="X765" s="3"/>
      <c r="Y765" s="3"/>
      <c r="Z765" s="3"/>
      <c r="AA765" s="3"/>
      <c r="AB765" s="3"/>
    </row>
    <row r="766" spans="1:28" x14ac:dyDescent="0.2">
      <c r="A766" s="3"/>
      <c r="B766" s="3"/>
      <c r="C766" s="3"/>
      <c r="D766" s="3"/>
      <c r="E766" s="3"/>
      <c r="F766" s="3"/>
      <c r="G766" s="3"/>
      <c r="H766" s="3"/>
      <c r="I766" s="58"/>
      <c r="J766" s="3"/>
      <c r="K766" s="3"/>
      <c r="L766" s="3"/>
      <c r="M766" s="3"/>
      <c r="N766" s="53"/>
      <c r="O766" s="3"/>
      <c r="P766" s="3"/>
      <c r="Q766" s="3"/>
      <c r="R766" s="53"/>
      <c r="S766" s="3"/>
      <c r="T766" s="3"/>
      <c r="U766" s="3"/>
      <c r="V766" s="3"/>
      <c r="W766" s="3"/>
      <c r="X766" s="3"/>
      <c r="Y766" s="3"/>
      <c r="Z766" s="3"/>
      <c r="AA766" s="3"/>
      <c r="AB766" s="3"/>
    </row>
    <row r="767" spans="1:28" x14ac:dyDescent="0.2">
      <c r="A767" s="3"/>
      <c r="B767" s="3"/>
      <c r="C767" s="3"/>
      <c r="D767" s="3"/>
      <c r="E767" s="3"/>
      <c r="F767" s="3"/>
      <c r="G767" s="3"/>
      <c r="H767" s="3"/>
      <c r="I767" s="58"/>
      <c r="J767" s="3"/>
      <c r="K767" s="3"/>
      <c r="L767" s="3"/>
      <c r="M767" s="3"/>
      <c r="N767" s="53"/>
      <c r="O767" s="3"/>
      <c r="P767" s="3"/>
      <c r="Q767" s="3"/>
      <c r="R767" s="53"/>
      <c r="S767" s="3"/>
      <c r="T767" s="3"/>
      <c r="U767" s="3"/>
      <c r="V767" s="3"/>
      <c r="W767" s="3"/>
      <c r="X767" s="3"/>
      <c r="Y767" s="3"/>
      <c r="Z767" s="3"/>
      <c r="AA767" s="3"/>
      <c r="AB767" s="3"/>
    </row>
    <row r="768" spans="1:28" x14ac:dyDescent="0.2">
      <c r="A768" s="3"/>
      <c r="B768" s="3"/>
      <c r="C768" s="3"/>
      <c r="D768" s="3"/>
      <c r="E768" s="3"/>
      <c r="F768" s="3"/>
      <c r="G768" s="3"/>
      <c r="H768" s="3"/>
      <c r="I768" s="58"/>
      <c r="J768" s="3"/>
      <c r="K768" s="3"/>
      <c r="L768" s="3"/>
      <c r="M768" s="3"/>
      <c r="N768" s="53"/>
      <c r="O768" s="3"/>
      <c r="P768" s="3"/>
      <c r="Q768" s="3"/>
      <c r="R768" s="53"/>
      <c r="S768" s="3"/>
      <c r="T768" s="3"/>
      <c r="U768" s="3"/>
      <c r="V768" s="3"/>
      <c r="W768" s="3"/>
      <c r="X768" s="3"/>
      <c r="Y768" s="3"/>
      <c r="Z768" s="3"/>
      <c r="AA768" s="3"/>
      <c r="AB768" s="3"/>
    </row>
    <row r="769" spans="1:28" x14ac:dyDescent="0.2">
      <c r="A769" s="3"/>
      <c r="B769" s="3"/>
      <c r="C769" s="3"/>
      <c r="D769" s="3"/>
      <c r="E769" s="3"/>
      <c r="F769" s="3"/>
      <c r="G769" s="3"/>
      <c r="H769" s="3"/>
      <c r="I769" s="58"/>
      <c r="J769" s="3"/>
      <c r="K769" s="3"/>
      <c r="L769" s="3"/>
      <c r="M769" s="3"/>
      <c r="N769" s="53"/>
      <c r="O769" s="3"/>
      <c r="P769" s="3"/>
      <c r="Q769" s="3"/>
      <c r="R769" s="53"/>
      <c r="S769" s="3"/>
      <c r="T769" s="3"/>
      <c r="U769" s="3"/>
      <c r="V769" s="3"/>
      <c r="W769" s="3"/>
      <c r="X769" s="3"/>
      <c r="Y769" s="3"/>
      <c r="Z769" s="3"/>
      <c r="AA769" s="3"/>
      <c r="AB769" s="3"/>
    </row>
    <row r="770" spans="1:28" x14ac:dyDescent="0.2">
      <c r="A770" s="3"/>
      <c r="B770" s="3"/>
      <c r="C770" s="3"/>
      <c r="D770" s="3"/>
      <c r="E770" s="3"/>
      <c r="F770" s="3"/>
      <c r="G770" s="3"/>
      <c r="H770" s="3"/>
      <c r="I770" s="58"/>
      <c r="J770" s="3"/>
      <c r="K770" s="3"/>
      <c r="L770" s="3"/>
      <c r="M770" s="3"/>
      <c r="N770" s="53"/>
      <c r="O770" s="3"/>
      <c r="P770" s="3"/>
      <c r="Q770" s="3"/>
      <c r="R770" s="53"/>
      <c r="S770" s="3"/>
      <c r="T770" s="3"/>
      <c r="U770" s="3"/>
      <c r="V770" s="3"/>
      <c r="W770" s="3"/>
      <c r="X770" s="3"/>
      <c r="Y770" s="3"/>
      <c r="Z770" s="3"/>
      <c r="AA770" s="3"/>
      <c r="AB770" s="3"/>
    </row>
    <row r="771" spans="1:28" x14ac:dyDescent="0.2">
      <c r="A771" s="3"/>
      <c r="B771" s="3"/>
      <c r="C771" s="3"/>
      <c r="D771" s="3"/>
      <c r="E771" s="3"/>
      <c r="F771" s="3"/>
      <c r="G771" s="3"/>
      <c r="H771" s="3"/>
      <c r="I771" s="58"/>
      <c r="J771" s="3"/>
      <c r="K771" s="3"/>
      <c r="L771" s="3"/>
      <c r="M771" s="3"/>
      <c r="N771" s="53"/>
      <c r="O771" s="3"/>
      <c r="P771" s="3"/>
      <c r="Q771" s="3"/>
      <c r="R771" s="53"/>
      <c r="S771" s="3"/>
      <c r="T771" s="3"/>
      <c r="U771" s="3"/>
      <c r="V771" s="3"/>
      <c r="W771" s="3"/>
      <c r="X771" s="3"/>
      <c r="Y771" s="3"/>
      <c r="Z771" s="3"/>
      <c r="AA771" s="3"/>
      <c r="AB771" s="3"/>
    </row>
    <row r="772" spans="1:28" x14ac:dyDescent="0.2">
      <c r="A772" s="3"/>
      <c r="B772" s="3"/>
      <c r="C772" s="3"/>
      <c r="D772" s="3"/>
      <c r="E772" s="3"/>
      <c r="F772" s="3"/>
      <c r="G772" s="3"/>
      <c r="H772" s="3"/>
      <c r="I772" s="58"/>
      <c r="J772" s="3"/>
      <c r="K772" s="3"/>
      <c r="L772" s="3"/>
      <c r="M772" s="3"/>
      <c r="N772" s="53"/>
      <c r="O772" s="3"/>
      <c r="P772" s="3"/>
      <c r="Q772" s="3"/>
      <c r="R772" s="53"/>
      <c r="S772" s="3"/>
      <c r="T772" s="3"/>
      <c r="U772" s="3"/>
      <c r="V772" s="3"/>
      <c r="W772" s="3"/>
      <c r="X772" s="3"/>
      <c r="Y772" s="3"/>
      <c r="Z772" s="3"/>
      <c r="AA772" s="3"/>
      <c r="AB772" s="3"/>
    </row>
    <row r="773" spans="1:28" x14ac:dyDescent="0.2">
      <c r="A773" s="3"/>
      <c r="B773" s="3"/>
      <c r="C773" s="3"/>
      <c r="D773" s="3"/>
      <c r="E773" s="3"/>
      <c r="F773" s="3"/>
      <c r="G773" s="3"/>
      <c r="H773" s="3"/>
      <c r="I773" s="58"/>
      <c r="J773" s="3"/>
      <c r="K773" s="3"/>
      <c r="L773" s="3"/>
      <c r="M773" s="3"/>
      <c r="N773" s="53"/>
      <c r="O773" s="3"/>
      <c r="P773" s="3"/>
      <c r="Q773" s="3"/>
      <c r="R773" s="53"/>
      <c r="S773" s="3"/>
      <c r="T773" s="3"/>
      <c r="U773" s="3"/>
      <c r="V773" s="3"/>
      <c r="W773" s="3"/>
      <c r="X773" s="3"/>
      <c r="Y773" s="3"/>
      <c r="Z773" s="3"/>
      <c r="AA773" s="3"/>
      <c r="AB773" s="3"/>
    </row>
    <row r="774" spans="1:28" x14ac:dyDescent="0.2">
      <c r="A774" s="3"/>
      <c r="B774" s="3"/>
      <c r="C774" s="3"/>
      <c r="D774" s="3"/>
      <c r="E774" s="3"/>
      <c r="F774" s="3"/>
      <c r="G774" s="3"/>
      <c r="H774" s="3"/>
      <c r="I774" s="58"/>
      <c r="J774" s="3"/>
      <c r="K774" s="3"/>
      <c r="L774" s="3"/>
      <c r="M774" s="3"/>
      <c r="N774" s="53"/>
      <c r="O774" s="3"/>
      <c r="P774" s="3"/>
      <c r="Q774" s="3"/>
      <c r="R774" s="53"/>
      <c r="S774" s="3"/>
      <c r="T774" s="3"/>
      <c r="U774" s="3"/>
      <c r="V774" s="3"/>
      <c r="W774" s="3"/>
      <c r="X774" s="3"/>
      <c r="Y774" s="3"/>
      <c r="Z774" s="3"/>
      <c r="AA774" s="3"/>
      <c r="AB774" s="3"/>
    </row>
    <row r="775" spans="1:28" x14ac:dyDescent="0.2">
      <c r="A775" s="3"/>
      <c r="B775" s="3"/>
      <c r="C775" s="3"/>
      <c r="D775" s="3"/>
      <c r="E775" s="3"/>
      <c r="F775" s="3"/>
      <c r="G775" s="3"/>
      <c r="H775" s="3"/>
      <c r="I775" s="58"/>
      <c r="J775" s="3"/>
      <c r="K775" s="3"/>
      <c r="L775" s="3"/>
      <c r="M775" s="3"/>
      <c r="N775" s="53"/>
      <c r="O775" s="3"/>
      <c r="P775" s="3"/>
      <c r="Q775" s="3"/>
      <c r="R775" s="53"/>
      <c r="S775" s="3"/>
      <c r="T775" s="3"/>
      <c r="U775" s="3"/>
      <c r="V775" s="3"/>
      <c r="W775" s="3"/>
      <c r="X775" s="3"/>
      <c r="Y775" s="3"/>
      <c r="Z775" s="3"/>
      <c r="AA775" s="3"/>
      <c r="AB775" s="3"/>
    </row>
    <row r="776" spans="1:28" x14ac:dyDescent="0.2">
      <c r="A776" s="3"/>
      <c r="B776" s="3"/>
      <c r="C776" s="3"/>
      <c r="D776" s="3"/>
      <c r="E776" s="3"/>
      <c r="F776" s="3"/>
      <c r="G776" s="3"/>
      <c r="H776" s="3"/>
      <c r="I776" s="58"/>
      <c r="J776" s="3"/>
      <c r="K776" s="3"/>
      <c r="L776" s="3"/>
      <c r="M776" s="3"/>
      <c r="N776" s="53"/>
      <c r="O776" s="3"/>
      <c r="P776" s="3"/>
      <c r="Q776" s="3"/>
      <c r="R776" s="53"/>
      <c r="S776" s="3"/>
      <c r="T776" s="3"/>
      <c r="U776" s="3"/>
      <c r="V776" s="3"/>
      <c r="W776" s="3"/>
      <c r="X776" s="3"/>
      <c r="Y776" s="3"/>
      <c r="Z776" s="3"/>
      <c r="AA776" s="3"/>
      <c r="AB776" s="3"/>
    </row>
    <row r="777" spans="1:28" x14ac:dyDescent="0.2">
      <c r="A777" s="3"/>
      <c r="B777" s="3"/>
      <c r="C777" s="3"/>
      <c r="D777" s="3"/>
      <c r="E777" s="3"/>
      <c r="F777" s="3"/>
      <c r="G777" s="3"/>
      <c r="H777" s="3"/>
      <c r="I777" s="58"/>
      <c r="J777" s="3"/>
      <c r="K777" s="3"/>
      <c r="L777" s="3"/>
      <c r="M777" s="3"/>
      <c r="N777" s="53"/>
      <c r="O777" s="3"/>
      <c r="P777" s="3"/>
      <c r="Q777" s="3"/>
      <c r="R777" s="53"/>
      <c r="S777" s="3"/>
      <c r="T777" s="3"/>
      <c r="U777" s="3"/>
      <c r="V777" s="3"/>
      <c r="W777" s="3"/>
      <c r="X777" s="3"/>
      <c r="Y777" s="3"/>
      <c r="Z777" s="3"/>
      <c r="AA777" s="3"/>
      <c r="AB777" s="3"/>
    </row>
    <row r="778" spans="1:28" x14ac:dyDescent="0.2">
      <c r="A778" s="3"/>
      <c r="B778" s="3"/>
      <c r="C778" s="3"/>
      <c r="D778" s="3"/>
      <c r="E778" s="3"/>
      <c r="F778" s="3"/>
      <c r="G778" s="3"/>
      <c r="H778" s="3"/>
      <c r="I778" s="58"/>
      <c r="J778" s="3"/>
      <c r="K778" s="3"/>
      <c r="L778" s="3"/>
      <c r="M778" s="3"/>
      <c r="N778" s="53"/>
      <c r="O778" s="3"/>
      <c r="P778" s="3"/>
      <c r="Q778" s="3"/>
      <c r="R778" s="53"/>
      <c r="S778" s="3"/>
      <c r="T778" s="3"/>
      <c r="U778" s="3"/>
      <c r="V778" s="3"/>
      <c r="W778" s="3"/>
      <c r="X778" s="3"/>
      <c r="Y778" s="3"/>
      <c r="Z778" s="3"/>
      <c r="AA778" s="3"/>
      <c r="AB778" s="3"/>
    </row>
    <row r="779" spans="1:28" x14ac:dyDescent="0.2">
      <c r="A779" s="3"/>
      <c r="B779" s="3"/>
      <c r="C779" s="3"/>
      <c r="D779" s="3"/>
      <c r="E779" s="3"/>
      <c r="F779" s="3"/>
      <c r="G779" s="3"/>
      <c r="H779" s="3"/>
      <c r="I779" s="58"/>
      <c r="J779" s="3"/>
      <c r="K779" s="3"/>
      <c r="L779" s="3"/>
      <c r="M779" s="3"/>
      <c r="N779" s="53"/>
      <c r="O779" s="3"/>
      <c r="P779" s="3"/>
      <c r="Q779" s="3"/>
      <c r="R779" s="53"/>
      <c r="S779" s="3"/>
      <c r="T779" s="3"/>
      <c r="U779" s="3"/>
      <c r="V779" s="3"/>
      <c r="W779" s="3"/>
      <c r="X779" s="3"/>
      <c r="Y779" s="3"/>
      <c r="Z779" s="3"/>
      <c r="AA779" s="3"/>
      <c r="AB779" s="3"/>
    </row>
    <row r="780" spans="1:28" x14ac:dyDescent="0.2">
      <c r="A780" s="3"/>
      <c r="B780" s="3"/>
      <c r="C780" s="3"/>
      <c r="D780" s="3"/>
      <c r="E780" s="3"/>
      <c r="F780" s="3"/>
      <c r="G780" s="3"/>
      <c r="H780" s="3"/>
      <c r="I780" s="58"/>
      <c r="J780" s="3"/>
      <c r="K780" s="3"/>
      <c r="L780" s="3"/>
      <c r="M780" s="3"/>
      <c r="N780" s="53"/>
      <c r="O780" s="3"/>
      <c r="P780" s="3"/>
      <c r="Q780" s="3"/>
      <c r="R780" s="53"/>
      <c r="S780" s="3"/>
      <c r="T780" s="3"/>
      <c r="U780" s="3"/>
      <c r="V780" s="3"/>
      <c r="W780" s="3"/>
      <c r="X780" s="3"/>
      <c r="Y780" s="3"/>
      <c r="Z780" s="3"/>
      <c r="AA780" s="3"/>
      <c r="AB780" s="3"/>
    </row>
    <row r="781" spans="1:28" x14ac:dyDescent="0.2">
      <c r="A781" s="3"/>
      <c r="B781" s="3"/>
      <c r="C781" s="3"/>
      <c r="D781" s="3"/>
      <c r="E781" s="3"/>
      <c r="F781" s="3"/>
      <c r="G781" s="3"/>
      <c r="H781" s="3"/>
      <c r="I781" s="58"/>
      <c r="J781" s="3"/>
      <c r="K781" s="3"/>
      <c r="L781" s="3"/>
      <c r="M781" s="3"/>
      <c r="N781" s="53"/>
      <c r="O781" s="3"/>
      <c r="P781" s="3"/>
      <c r="Q781" s="3"/>
      <c r="R781" s="53"/>
      <c r="S781" s="3"/>
      <c r="T781" s="3"/>
      <c r="U781" s="3"/>
      <c r="V781" s="3"/>
      <c r="W781" s="3"/>
      <c r="X781" s="3"/>
      <c r="Y781" s="3"/>
      <c r="Z781" s="3"/>
      <c r="AA781" s="3"/>
      <c r="AB781" s="3"/>
    </row>
    <row r="782" spans="1:28" x14ac:dyDescent="0.2">
      <c r="A782" s="3"/>
      <c r="B782" s="3"/>
      <c r="C782" s="3"/>
      <c r="D782" s="3"/>
      <c r="E782" s="3"/>
      <c r="F782" s="3"/>
      <c r="G782" s="3"/>
      <c r="H782" s="3"/>
      <c r="I782" s="58"/>
      <c r="J782" s="3"/>
      <c r="K782" s="3"/>
      <c r="L782" s="3"/>
      <c r="M782" s="3"/>
      <c r="N782" s="53"/>
      <c r="O782" s="3"/>
      <c r="P782" s="3"/>
      <c r="Q782" s="3"/>
      <c r="R782" s="53"/>
      <c r="S782" s="3"/>
      <c r="T782" s="3"/>
      <c r="U782" s="3"/>
      <c r="V782" s="3"/>
      <c r="W782" s="3"/>
      <c r="X782" s="3"/>
      <c r="Y782" s="3"/>
      <c r="Z782" s="3"/>
      <c r="AA782" s="3"/>
      <c r="AB782" s="3"/>
    </row>
    <row r="783" spans="1:28" x14ac:dyDescent="0.2">
      <c r="A783" s="3"/>
      <c r="B783" s="3"/>
      <c r="C783" s="3"/>
      <c r="D783" s="3"/>
      <c r="E783" s="3"/>
      <c r="F783" s="3"/>
      <c r="G783" s="3"/>
      <c r="H783" s="3"/>
      <c r="I783" s="58"/>
      <c r="J783" s="3"/>
      <c r="K783" s="3"/>
      <c r="L783" s="3"/>
      <c r="M783" s="3"/>
      <c r="N783" s="53"/>
      <c r="O783" s="3"/>
      <c r="P783" s="3"/>
      <c r="Q783" s="3"/>
      <c r="R783" s="53"/>
      <c r="S783" s="3"/>
      <c r="T783" s="3"/>
      <c r="U783" s="3"/>
      <c r="V783" s="3"/>
      <c r="W783" s="3"/>
      <c r="X783" s="3"/>
      <c r="Y783" s="3"/>
      <c r="Z783" s="3"/>
      <c r="AA783" s="3"/>
      <c r="AB783" s="3"/>
    </row>
    <row r="784" spans="1:28" x14ac:dyDescent="0.2">
      <c r="A784" s="3"/>
      <c r="B784" s="3"/>
      <c r="C784" s="3"/>
      <c r="D784" s="3"/>
      <c r="E784" s="3"/>
      <c r="F784" s="3"/>
      <c r="G784" s="3"/>
      <c r="H784" s="3"/>
      <c r="I784" s="58"/>
      <c r="J784" s="3"/>
      <c r="K784" s="3"/>
      <c r="L784" s="3"/>
      <c r="M784" s="3"/>
      <c r="N784" s="53"/>
      <c r="O784" s="3"/>
      <c r="P784" s="3"/>
      <c r="Q784" s="3"/>
      <c r="R784" s="53"/>
      <c r="S784" s="3"/>
      <c r="T784" s="3"/>
      <c r="U784" s="3"/>
      <c r="V784" s="3"/>
      <c r="W784" s="3"/>
      <c r="X784" s="3"/>
      <c r="Y784" s="3"/>
      <c r="Z784" s="3"/>
      <c r="AA784" s="3"/>
      <c r="AB784" s="3"/>
    </row>
    <row r="785" spans="1:28" x14ac:dyDescent="0.2">
      <c r="A785" s="3"/>
      <c r="B785" s="3"/>
      <c r="C785" s="3"/>
      <c r="D785" s="3"/>
      <c r="E785" s="3"/>
      <c r="F785" s="3"/>
      <c r="G785" s="3"/>
      <c r="H785" s="3"/>
      <c r="I785" s="58"/>
      <c r="J785" s="3"/>
      <c r="K785" s="3"/>
      <c r="L785" s="3"/>
      <c r="M785" s="3"/>
      <c r="N785" s="53"/>
      <c r="O785" s="3"/>
      <c r="P785" s="3"/>
      <c r="Q785" s="3"/>
      <c r="R785" s="53"/>
      <c r="S785" s="3"/>
      <c r="T785" s="3"/>
      <c r="U785" s="3"/>
      <c r="V785" s="3"/>
      <c r="W785" s="3"/>
      <c r="X785" s="3"/>
      <c r="Y785" s="3"/>
      <c r="Z785" s="3"/>
      <c r="AA785" s="3"/>
      <c r="AB785" s="3"/>
    </row>
    <row r="786" spans="1:28" x14ac:dyDescent="0.2">
      <c r="A786" s="3"/>
      <c r="B786" s="3"/>
      <c r="C786" s="3"/>
      <c r="D786" s="3"/>
      <c r="E786" s="3"/>
      <c r="F786" s="3"/>
      <c r="G786" s="3"/>
      <c r="H786" s="3"/>
      <c r="I786" s="58"/>
      <c r="J786" s="3"/>
      <c r="K786" s="3"/>
      <c r="L786" s="3"/>
      <c r="M786" s="3"/>
      <c r="N786" s="53"/>
      <c r="O786" s="3"/>
      <c r="P786" s="3"/>
      <c r="Q786" s="3"/>
      <c r="R786" s="53"/>
      <c r="S786" s="3"/>
      <c r="T786" s="3"/>
      <c r="U786" s="3"/>
      <c r="V786" s="3"/>
      <c r="W786" s="3"/>
      <c r="X786" s="3"/>
      <c r="Y786" s="3"/>
      <c r="Z786" s="3"/>
      <c r="AA786" s="3"/>
      <c r="AB786" s="3"/>
    </row>
    <row r="787" spans="1:28" x14ac:dyDescent="0.2">
      <c r="A787" s="3"/>
      <c r="B787" s="3"/>
      <c r="C787" s="3"/>
      <c r="D787" s="3"/>
      <c r="E787" s="3"/>
      <c r="F787" s="3"/>
      <c r="G787" s="3"/>
      <c r="H787" s="3"/>
      <c r="I787" s="58"/>
      <c r="J787" s="3"/>
      <c r="K787" s="3"/>
      <c r="L787" s="3"/>
      <c r="M787" s="3"/>
      <c r="N787" s="53"/>
      <c r="O787" s="3"/>
      <c r="P787" s="3"/>
      <c r="Q787" s="3"/>
      <c r="R787" s="53"/>
      <c r="S787" s="3"/>
      <c r="T787" s="3"/>
      <c r="U787" s="3"/>
      <c r="V787" s="3"/>
      <c r="W787" s="3"/>
      <c r="X787" s="3"/>
      <c r="Y787" s="3"/>
      <c r="Z787" s="3"/>
      <c r="AA787" s="3"/>
      <c r="AB787" s="3"/>
    </row>
    <row r="788" spans="1:28" x14ac:dyDescent="0.2">
      <c r="A788" s="3"/>
      <c r="B788" s="3"/>
      <c r="C788" s="3"/>
      <c r="D788" s="3"/>
      <c r="E788" s="3"/>
      <c r="F788" s="3"/>
      <c r="G788" s="3"/>
      <c r="H788" s="3"/>
      <c r="I788" s="58"/>
      <c r="J788" s="3"/>
      <c r="K788" s="3"/>
      <c r="L788" s="3"/>
      <c r="M788" s="3"/>
      <c r="N788" s="53"/>
      <c r="O788" s="3"/>
      <c r="P788" s="3"/>
      <c r="Q788" s="3"/>
      <c r="R788" s="53"/>
      <c r="S788" s="3"/>
      <c r="T788" s="3"/>
      <c r="U788" s="3"/>
      <c r="V788" s="3"/>
      <c r="W788" s="3"/>
      <c r="X788" s="3"/>
      <c r="Y788" s="3"/>
      <c r="Z788" s="3"/>
      <c r="AA788" s="3"/>
      <c r="AB788" s="3"/>
    </row>
    <row r="789" spans="1:28" x14ac:dyDescent="0.2">
      <c r="A789" s="3"/>
      <c r="B789" s="3"/>
      <c r="C789" s="3"/>
      <c r="D789" s="3"/>
      <c r="E789" s="3"/>
      <c r="F789" s="3"/>
      <c r="G789" s="3"/>
      <c r="H789" s="3"/>
      <c r="I789" s="58"/>
      <c r="J789" s="3"/>
      <c r="K789" s="3"/>
      <c r="L789" s="3"/>
      <c r="M789" s="3"/>
      <c r="N789" s="53"/>
      <c r="O789" s="3"/>
      <c r="P789" s="3"/>
      <c r="Q789" s="3"/>
      <c r="R789" s="53"/>
      <c r="S789" s="3"/>
      <c r="T789" s="3"/>
      <c r="U789" s="3"/>
      <c r="V789" s="3"/>
      <c r="W789" s="3"/>
      <c r="X789" s="3"/>
      <c r="Y789" s="3"/>
      <c r="Z789" s="3"/>
      <c r="AA789" s="3"/>
      <c r="AB789" s="3"/>
    </row>
    <row r="790" spans="1:28" x14ac:dyDescent="0.2">
      <c r="A790" s="3"/>
      <c r="B790" s="3"/>
      <c r="C790" s="3"/>
      <c r="D790" s="3"/>
      <c r="E790" s="3"/>
      <c r="F790" s="3"/>
      <c r="G790" s="3"/>
      <c r="H790" s="3"/>
      <c r="I790" s="58"/>
      <c r="J790" s="3"/>
      <c r="K790" s="3"/>
      <c r="L790" s="3"/>
      <c r="M790" s="3"/>
      <c r="N790" s="53"/>
      <c r="O790" s="3"/>
      <c r="P790" s="3"/>
      <c r="Q790" s="3"/>
      <c r="R790" s="53"/>
      <c r="S790" s="3"/>
      <c r="T790" s="3"/>
      <c r="U790" s="3"/>
      <c r="V790" s="3"/>
      <c r="W790" s="3"/>
      <c r="X790" s="3"/>
      <c r="Y790" s="3"/>
      <c r="Z790" s="3"/>
      <c r="AA790" s="3"/>
      <c r="AB790" s="3"/>
    </row>
    <row r="791" spans="1:28" x14ac:dyDescent="0.2">
      <c r="A791" s="3"/>
      <c r="B791" s="3"/>
      <c r="C791" s="3"/>
      <c r="D791" s="3"/>
      <c r="E791" s="3"/>
      <c r="F791" s="3"/>
      <c r="G791" s="3"/>
      <c r="H791" s="3"/>
      <c r="I791" s="58"/>
      <c r="J791" s="3"/>
      <c r="K791" s="3"/>
      <c r="L791" s="3"/>
      <c r="M791" s="3"/>
      <c r="N791" s="53"/>
      <c r="O791" s="3"/>
      <c r="P791" s="3"/>
      <c r="Q791" s="3"/>
      <c r="R791" s="53"/>
      <c r="S791" s="3"/>
      <c r="T791" s="3"/>
      <c r="U791" s="3"/>
      <c r="V791" s="3"/>
      <c r="W791" s="3"/>
      <c r="X791" s="3"/>
      <c r="Y791" s="3"/>
      <c r="Z791" s="3"/>
      <c r="AA791" s="3"/>
      <c r="AB791" s="3"/>
    </row>
    <row r="792" spans="1:28" x14ac:dyDescent="0.2">
      <c r="A792" s="3"/>
      <c r="B792" s="3"/>
      <c r="C792" s="3"/>
      <c r="D792" s="3"/>
      <c r="E792" s="3"/>
      <c r="F792" s="3"/>
      <c r="G792" s="3"/>
      <c r="H792" s="3"/>
      <c r="I792" s="58"/>
      <c r="J792" s="3"/>
      <c r="K792" s="3"/>
      <c r="L792" s="3"/>
      <c r="M792" s="3"/>
      <c r="N792" s="53"/>
      <c r="O792" s="3"/>
      <c r="P792" s="3"/>
      <c r="Q792" s="3"/>
      <c r="R792" s="53"/>
      <c r="S792" s="3"/>
      <c r="T792" s="3"/>
      <c r="U792" s="3"/>
      <c r="V792" s="3"/>
      <c r="W792" s="3"/>
      <c r="X792" s="3"/>
      <c r="Y792" s="3"/>
      <c r="Z792" s="3"/>
      <c r="AA792" s="3"/>
      <c r="AB792" s="3"/>
    </row>
    <row r="793" spans="1:28" x14ac:dyDescent="0.2">
      <c r="A793" s="3"/>
      <c r="B793" s="3"/>
      <c r="C793" s="3"/>
      <c r="D793" s="3"/>
      <c r="E793" s="3"/>
      <c r="F793" s="3"/>
      <c r="G793" s="3"/>
      <c r="H793" s="3"/>
      <c r="I793" s="58"/>
      <c r="J793" s="3"/>
      <c r="K793" s="3"/>
      <c r="L793" s="3"/>
      <c r="M793" s="3"/>
      <c r="N793" s="53"/>
      <c r="O793" s="3"/>
      <c r="P793" s="3"/>
      <c r="Q793" s="3"/>
      <c r="R793" s="53"/>
      <c r="S793" s="3"/>
      <c r="T793" s="3"/>
      <c r="U793" s="3"/>
      <c r="V793" s="3"/>
      <c r="W793" s="3"/>
      <c r="X793" s="3"/>
      <c r="Y793" s="3"/>
      <c r="Z793" s="3"/>
      <c r="AA793" s="3"/>
      <c r="AB793" s="3"/>
    </row>
    <row r="794" spans="1:28" x14ac:dyDescent="0.2">
      <c r="A794" s="3"/>
      <c r="B794" s="3"/>
      <c r="C794" s="3"/>
      <c r="D794" s="3"/>
      <c r="E794" s="3"/>
      <c r="F794" s="3"/>
      <c r="G794" s="3"/>
      <c r="H794" s="3"/>
      <c r="I794" s="58"/>
      <c r="J794" s="3"/>
      <c r="K794" s="3"/>
      <c r="L794" s="3"/>
      <c r="M794" s="3"/>
      <c r="N794" s="53"/>
      <c r="O794" s="3"/>
      <c r="P794" s="3"/>
      <c r="Q794" s="3"/>
      <c r="R794" s="53"/>
      <c r="S794" s="3"/>
      <c r="T794" s="3"/>
      <c r="U794" s="3"/>
      <c r="V794" s="3"/>
      <c r="W794" s="3"/>
      <c r="X794" s="3"/>
      <c r="Y794" s="3"/>
      <c r="Z794" s="3"/>
      <c r="AA794" s="3"/>
      <c r="AB794" s="3"/>
    </row>
    <row r="795" spans="1:28" x14ac:dyDescent="0.2">
      <c r="A795" s="3"/>
      <c r="B795" s="3"/>
      <c r="C795" s="3"/>
      <c r="D795" s="3"/>
      <c r="E795" s="3"/>
      <c r="F795" s="3"/>
      <c r="G795" s="3"/>
      <c r="H795" s="3"/>
      <c r="I795" s="58"/>
      <c r="J795" s="3"/>
      <c r="K795" s="3"/>
      <c r="L795" s="3"/>
      <c r="M795" s="3"/>
      <c r="N795" s="53"/>
      <c r="O795" s="3"/>
      <c r="P795" s="3"/>
      <c r="Q795" s="3"/>
      <c r="R795" s="53"/>
      <c r="S795" s="3"/>
      <c r="T795" s="3"/>
      <c r="U795" s="3"/>
      <c r="V795" s="3"/>
      <c r="W795" s="3"/>
      <c r="X795" s="3"/>
      <c r="Y795" s="3"/>
      <c r="Z795" s="3"/>
      <c r="AA795" s="3"/>
      <c r="AB795" s="3"/>
    </row>
    <row r="796" spans="1:28" x14ac:dyDescent="0.2">
      <c r="A796" s="3"/>
      <c r="B796" s="3"/>
      <c r="C796" s="3"/>
      <c r="D796" s="3"/>
      <c r="E796" s="3"/>
      <c r="F796" s="3"/>
      <c r="G796" s="3"/>
      <c r="H796" s="3"/>
      <c r="I796" s="58"/>
      <c r="J796" s="3"/>
      <c r="K796" s="3"/>
      <c r="L796" s="3"/>
      <c r="M796" s="3"/>
      <c r="N796" s="53"/>
      <c r="O796" s="3"/>
      <c r="P796" s="3"/>
      <c r="Q796" s="3"/>
      <c r="R796" s="53"/>
      <c r="S796" s="3"/>
      <c r="T796" s="3"/>
      <c r="U796" s="3"/>
      <c r="V796" s="3"/>
      <c r="W796" s="3"/>
      <c r="X796" s="3"/>
      <c r="Y796" s="3"/>
      <c r="Z796" s="3"/>
      <c r="AA796" s="3"/>
      <c r="AB796" s="3"/>
    </row>
    <row r="797" spans="1:28" x14ac:dyDescent="0.2">
      <c r="A797" s="3"/>
      <c r="B797" s="3"/>
      <c r="C797" s="3"/>
      <c r="D797" s="3"/>
      <c r="E797" s="3"/>
      <c r="F797" s="3"/>
      <c r="G797" s="3"/>
      <c r="H797" s="3"/>
      <c r="I797" s="58"/>
      <c r="J797" s="3"/>
      <c r="K797" s="3"/>
      <c r="L797" s="3"/>
      <c r="M797" s="3"/>
      <c r="N797" s="53"/>
      <c r="O797" s="3"/>
      <c r="P797" s="3"/>
      <c r="Q797" s="3"/>
      <c r="R797" s="53"/>
      <c r="S797" s="3"/>
      <c r="T797" s="3"/>
      <c r="U797" s="3"/>
      <c r="V797" s="3"/>
      <c r="W797" s="3"/>
      <c r="X797" s="3"/>
      <c r="Y797" s="3"/>
      <c r="Z797" s="3"/>
      <c r="AA797" s="3"/>
      <c r="AB797" s="3"/>
    </row>
    <row r="798" spans="1:28" x14ac:dyDescent="0.2">
      <c r="A798" s="3"/>
      <c r="B798" s="3"/>
      <c r="C798" s="3"/>
      <c r="D798" s="3"/>
      <c r="E798" s="3"/>
      <c r="F798" s="3"/>
      <c r="G798" s="3"/>
      <c r="H798" s="3"/>
      <c r="I798" s="58"/>
      <c r="J798" s="3"/>
      <c r="K798" s="3"/>
      <c r="L798" s="3"/>
      <c r="M798" s="3"/>
      <c r="N798" s="53"/>
      <c r="O798" s="3"/>
      <c r="P798" s="3"/>
      <c r="Q798" s="3"/>
      <c r="R798" s="53"/>
      <c r="S798" s="3"/>
      <c r="T798" s="3"/>
      <c r="U798" s="3"/>
      <c r="V798" s="3"/>
      <c r="W798" s="3"/>
      <c r="X798" s="3"/>
      <c r="Y798" s="3"/>
      <c r="Z798" s="3"/>
      <c r="AA798" s="3"/>
      <c r="AB798" s="3"/>
    </row>
    <row r="799" spans="1:28" x14ac:dyDescent="0.2">
      <c r="A799" s="3"/>
      <c r="B799" s="3"/>
      <c r="C799" s="3"/>
      <c r="D799" s="3"/>
      <c r="E799" s="3"/>
      <c r="F799" s="3"/>
      <c r="G799" s="3"/>
      <c r="H799" s="3"/>
      <c r="I799" s="58"/>
      <c r="J799" s="3"/>
      <c r="K799" s="3"/>
      <c r="L799" s="3"/>
      <c r="M799" s="3"/>
      <c r="N799" s="53"/>
      <c r="O799" s="3"/>
      <c r="P799" s="3"/>
      <c r="Q799" s="3"/>
      <c r="R799" s="53"/>
      <c r="S799" s="3"/>
      <c r="T799" s="3"/>
      <c r="U799" s="3"/>
      <c r="V799" s="3"/>
      <c r="W799" s="3"/>
      <c r="X799" s="3"/>
      <c r="Y799" s="3"/>
      <c r="Z799" s="3"/>
      <c r="AA799" s="3"/>
      <c r="AB799" s="3"/>
    </row>
    <row r="800" spans="1:28" x14ac:dyDescent="0.2">
      <c r="A800" s="3"/>
      <c r="B800" s="3"/>
      <c r="C800" s="3"/>
      <c r="D800" s="3"/>
      <c r="E800" s="3"/>
      <c r="F800" s="3"/>
      <c r="G800" s="3"/>
      <c r="H800" s="3"/>
      <c r="I800" s="58"/>
      <c r="J800" s="3"/>
      <c r="K800" s="3"/>
      <c r="L800" s="3"/>
      <c r="M800" s="3"/>
      <c r="N800" s="53"/>
      <c r="O800" s="3"/>
      <c r="P800" s="3"/>
      <c r="Q800" s="3"/>
      <c r="R800" s="53"/>
      <c r="S800" s="3"/>
      <c r="T800" s="3"/>
      <c r="U800" s="3"/>
      <c r="V800" s="3"/>
      <c r="W800" s="3"/>
      <c r="X800" s="3"/>
      <c r="Y800" s="3"/>
      <c r="Z800" s="3"/>
      <c r="AA800" s="3"/>
      <c r="AB800" s="3"/>
    </row>
    <row r="801" spans="1:28" x14ac:dyDescent="0.2">
      <c r="A801" s="3"/>
      <c r="B801" s="3"/>
      <c r="C801" s="3"/>
      <c r="D801" s="3"/>
      <c r="E801" s="3"/>
      <c r="F801" s="3"/>
      <c r="G801" s="3"/>
      <c r="H801" s="3"/>
      <c r="I801" s="58"/>
      <c r="J801" s="3"/>
      <c r="K801" s="3"/>
      <c r="L801" s="3"/>
      <c r="M801" s="3"/>
      <c r="N801" s="53"/>
      <c r="O801" s="3"/>
      <c r="P801" s="3"/>
      <c r="Q801" s="3"/>
      <c r="R801" s="53"/>
      <c r="S801" s="3"/>
      <c r="T801" s="3"/>
      <c r="U801" s="3"/>
      <c r="V801" s="3"/>
      <c r="W801" s="3"/>
      <c r="X801" s="3"/>
      <c r="Y801" s="3"/>
      <c r="Z801" s="3"/>
      <c r="AA801" s="3"/>
      <c r="AB801" s="3"/>
    </row>
    <row r="802" spans="1:28" x14ac:dyDescent="0.2">
      <c r="A802" s="3"/>
      <c r="B802" s="3"/>
      <c r="C802" s="3"/>
      <c r="D802" s="3"/>
      <c r="E802" s="3"/>
      <c r="F802" s="3"/>
      <c r="G802" s="3"/>
      <c r="H802" s="3"/>
      <c r="I802" s="58"/>
      <c r="J802" s="3"/>
      <c r="K802" s="3"/>
      <c r="L802" s="3"/>
      <c r="M802" s="3"/>
      <c r="N802" s="53"/>
      <c r="O802" s="3"/>
      <c r="P802" s="3"/>
      <c r="Q802" s="3"/>
      <c r="R802" s="53"/>
      <c r="S802" s="3"/>
      <c r="T802" s="3"/>
      <c r="U802" s="3"/>
      <c r="V802" s="3"/>
      <c r="W802" s="3"/>
      <c r="X802" s="3"/>
      <c r="Y802" s="3"/>
      <c r="Z802" s="3"/>
      <c r="AA802" s="3"/>
      <c r="AB802" s="3"/>
    </row>
    <row r="803" spans="1:28" x14ac:dyDescent="0.2">
      <c r="A803" s="3"/>
      <c r="B803" s="3"/>
      <c r="C803" s="3"/>
      <c r="D803" s="3"/>
      <c r="E803" s="3"/>
      <c r="F803" s="3"/>
      <c r="G803" s="3"/>
      <c r="H803" s="3"/>
      <c r="I803" s="58"/>
      <c r="J803" s="3"/>
      <c r="K803" s="3"/>
      <c r="L803" s="3"/>
      <c r="M803" s="3"/>
      <c r="N803" s="53"/>
      <c r="O803" s="3"/>
      <c r="P803" s="3"/>
      <c r="Q803" s="3"/>
      <c r="R803" s="53"/>
      <c r="S803" s="3"/>
      <c r="T803" s="3"/>
      <c r="U803" s="3"/>
      <c r="V803" s="3"/>
      <c r="W803" s="3"/>
      <c r="X803" s="3"/>
      <c r="Y803" s="3"/>
      <c r="Z803" s="3"/>
      <c r="AA803" s="3"/>
      <c r="AB803" s="3"/>
    </row>
    <row r="804" spans="1:28" x14ac:dyDescent="0.2">
      <c r="A804" s="3"/>
      <c r="B804" s="3"/>
      <c r="C804" s="3"/>
      <c r="D804" s="3"/>
      <c r="E804" s="3"/>
      <c r="F804" s="3"/>
      <c r="G804" s="3"/>
      <c r="H804" s="3"/>
      <c r="I804" s="58"/>
      <c r="J804" s="3"/>
      <c r="K804" s="3"/>
      <c r="L804" s="3"/>
      <c r="M804" s="3"/>
      <c r="N804" s="53"/>
      <c r="O804" s="3"/>
      <c r="P804" s="3"/>
      <c r="Q804" s="3"/>
      <c r="R804" s="53"/>
      <c r="S804" s="3"/>
      <c r="T804" s="3"/>
      <c r="U804" s="3"/>
      <c r="V804" s="3"/>
      <c r="W804" s="3"/>
      <c r="X804" s="3"/>
      <c r="Y804" s="3"/>
      <c r="Z804" s="3"/>
      <c r="AA804" s="3"/>
      <c r="AB804" s="3"/>
    </row>
    <row r="805" spans="1:28" x14ac:dyDescent="0.2">
      <c r="A805" s="3"/>
      <c r="B805" s="3"/>
      <c r="C805" s="3"/>
      <c r="D805" s="3"/>
      <c r="E805" s="3"/>
      <c r="F805" s="3"/>
      <c r="G805" s="3"/>
      <c r="H805" s="3"/>
      <c r="I805" s="58"/>
      <c r="J805" s="3"/>
      <c r="K805" s="3"/>
      <c r="L805" s="3"/>
      <c r="M805" s="3"/>
      <c r="N805" s="53"/>
      <c r="O805" s="3"/>
      <c r="P805" s="3"/>
      <c r="Q805" s="3"/>
      <c r="R805" s="53"/>
      <c r="S805" s="3"/>
      <c r="T805" s="3"/>
      <c r="U805" s="3"/>
      <c r="V805" s="3"/>
      <c r="W805" s="3"/>
      <c r="X805" s="3"/>
      <c r="Y805" s="3"/>
      <c r="Z805" s="3"/>
      <c r="AA805" s="3"/>
      <c r="AB805" s="3"/>
    </row>
    <row r="806" spans="1:28" x14ac:dyDescent="0.2">
      <c r="A806" s="3"/>
      <c r="B806" s="3"/>
      <c r="C806" s="3"/>
      <c r="D806" s="3"/>
      <c r="E806" s="3"/>
      <c r="F806" s="3"/>
      <c r="G806" s="3"/>
      <c r="H806" s="3"/>
      <c r="I806" s="58"/>
      <c r="J806" s="3"/>
      <c r="K806" s="3"/>
      <c r="L806" s="3"/>
      <c r="M806" s="3"/>
      <c r="N806" s="53"/>
      <c r="O806" s="3"/>
      <c r="P806" s="3"/>
      <c r="Q806" s="3"/>
      <c r="R806" s="53"/>
      <c r="S806" s="3"/>
      <c r="T806" s="3"/>
      <c r="U806" s="3"/>
      <c r="V806" s="3"/>
      <c r="W806" s="3"/>
      <c r="X806" s="3"/>
      <c r="Y806" s="3"/>
      <c r="Z806" s="3"/>
      <c r="AA806" s="3"/>
      <c r="AB806" s="3"/>
    </row>
    <row r="807" spans="1:28" x14ac:dyDescent="0.2">
      <c r="A807" s="3"/>
      <c r="B807" s="3"/>
      <c r="C807" s="3"/>
      <c r="D807" s="3"/>
      <c r="E807" s="3"/>
      <c r="F807" s="3"/>
      <c r="G807" s="3"/>
      <c r="H807" s="3"/>
      <c r="I807" s="58"/>
      <c r="J807" s="3"/>
      <c r="K807" s="3"/>
      <c r="L807" s="3"/>
      <c r="M807" s="3"/>
      <c r="N807" s="53"/>
      <c r="O807" s="3"/>
      <c r="P807" s="3"/>
      <c r="Q807" s="3"/>
      <c r="R807" s="53"/>
      <c r="S807" s="3"/>
      <c r="T807" s="3"/>
      <c r="U807" s="3"/>
      <c r="V807" s="3"/>
      <c r="W807" s="3"/>
      <c r="X807" s="3"/>
      <c r="Y807" s="3"/>
      <c r="Z807" s="3"/>
      <c r="AA807" s="3"/>
      <c r="AB807" s="3"/>
    </row>
    <row r="808" spans="1:28" x14ac:dyDescent="0.2">
      <c r="A808" s="3"/>
      <c r="B808" s="3"/>
      <c r="C808" s="3"/>
      <c r="D808" s="3"/>
      <c r="E808" s="3"/>
      <c r="F808" s="3"/>
      <c r="G808" s="3"/>
      <c r="H808" s="3"/>
      <c r="I808" s="58"/>
      <c r="J808" s="3"/>
      <c r="K808" s="3"/>
      <c r="L808" s="3"/>
      <c r="M808" s="3"/>
      <c r="N808" s="53"/>
      <c r="O808" s="3"/>
      <c r="P808" s="3"/>
      <c r="Q808" s="3"/>
      <c r="R808" s="53"/>
      <c r="S808" s="3"/>
      <c r="T808" s="3"/>
      <c r="U808" s="3"/>
      <c r="V808" s="3"/>
      <c r="W808" s="3"/>
      <c r="X808" s="3"/>
      <c r="Y808" s="3"/>
      <c r="Z808" s="3"/>
      <c r="AA808" s="3"/>
      <c r="AB808" s="3"/>
    </row>
    <row r="809" spans="1:28" x14ac:dyDescent="0.2">
      <c r="A809" s="3"/>
      <c r="B809" s="3"/>
      <c r="C809" s="3"/>
      <c r="D809" s="3"/>
      <c r="E809" s="3"/>
      <c r="F809" s="3"/>
      <c r="G809" s="3"/>
      <c r="H809" s="3"/>
      <c r="I809" s="58"/>
      <c r="J809" s="3"/>
      <c r="K809" s="3"/>
      <c r="L809" s="3"/>
      <c r="M809" s="3"/>
      <c r="N809" s="53"/>
      <c r="O809" s="3"/>
      <c r="P809" s="3"/>
      <c r="Q809" s="3"/>
      <c r="R809" s="53"/>
      <c r="S809" s="3"/>
      <c r="T809" s="3"/>
      <c r="U809" s="3"/>
      <c r="V809" s="3"/>
      <c r="W809" s="3"/>
      <c r="X809" s="3"/>
      <c r="Y809" s="3"/>
      <c r="Z809" s="3"/>
      <c r="AA809" s="3"/>
      <c r="AB809" s="3"/>
    </row>
    <row r="810" spans="1:28" x14ac:dyDescent="0.2">
      <c r="A810" s="3"/>
      <c r="B810" s="3"/>
      <c r="C810" s="3"/>
      <c r="D810" s="3"/>
      <c r="E810" s="3"/>
      <c r="F810" s="3"/>
      <c r="G810" s="3"/>
      <c r="H810" s="3"/>
      <c r="I810" s="58"/>
      <c r="J810" s="3"/>
      <c r="K810" s="3"/>
      <c r="L810" s="3"/>
      <c r="M810" s="3"/>
      <c r="N810" s="53"/>
      <c r="O810" s="3"/>
      <c r="P810" s="3"/>
      <c r="Q810" s="3"/>
      <c r="R810" s="53"/>
      <c r="S810" s="3"/>
      <c r="T810" s="3"/>
      <c r="U810" s="3"/>
      <c r="V810" s="3"/>
      <c r="W810" s="3"/>
      <c r="X810" s="3"/>
      <c r="Y810" s="3"/>
      <c r="Z810" s="3"/>
      <c r="AA810" s="3"/>
      <c r="AB810" s="3"/>
    </row>
    <row r="811" spans="1:28" x14ac:dyDescent="0.2">
      <c r="A811" s="3"/>
      <c r="B811" s="3"/>
      <c r="C811" s="3"/>
      <c r="D811" s="3"/>
      <c r="E811" s="3"/>
      <c r="F811" s="3"/>
      <c r="G811" s="3"/>
      <c r="H811" s="3"/>
      <c r="I811" s="58"/>
      <c r="J811" s="3"/>
      <c r="K811" s="3"/>
      <c r="L811" s="3"/>
      <c r="M811" s="3"/>
      <c r="N811" s="53"/>
      <c r="O811" s="3"/>
      <c r="P811" s="3"/>
      <c r="Q811" s="3"/>
      <c r="R811" s="53"/>
      <c r="S811" s="3"/>
      <c r="T811" s="3"/>
      <c r="U811" s="3"/>
      <c r="V811" s="3"/>
      <c r="W811" s="3"/>
      <c r="X811" s="3"/>
      <c r="Y811" s="3"/>
      <c r="Z811" s="3"/>
      <c r="AA811" s="3"/>
      <c r="AB811" s="3"/>
    </row>
    <row r="812" spans="1:28" x14ac:dyDescent="0.2">
      <c r="A812" s="3"/>
      <c r="B812" s="3"/>
      <c r="C812" s="3"/>
      <c r="D812" s="3"/>
      <c r="E812" s="3"/>
      <c r="F812" s="3"/>
      <c r="G812" s="3"/>
      <c r="H812" s="3"/>
      <c r="I812" s="58"/>
      <c r="J812" s="3"/>
      <c r="K812" s="3"/>
      <c r="L812" s="3"/>
      <c r="M812" s="3"/>
      <c r="N812" s="53"/>
      <c r="O812" s="3"/>
      <c r="P812" s="3"/>
      <c r="Q812" s="3"/>
      <c r="R812" s="53"/>
      <c r="S812" s="3"/>
      <c r="T812" s="3"/>
      <c r="U812" s="3"/>
      <c r="V812" s="3"/>
      <c r="W812" s="3"/>
      <c r="X812" s="3"/>
      <c r="Y812" s="3"/>
      <c r="Z812" s="3"/>
      <c r="AA812" s="3"/>
      <c r="AB812" s="3"/>
    </row>
    <row r="813" spans="1:28" x14ac:dyDescent="0.2">
      <c r="A813" s="3"/>
      <c r="B813" s="3"/>
      <c r="C813" s="3"/>
      <c r="D813" s="3"/>
      <c r="E813" s="3"/>
      <c r="F813" s="3"/>
      <c r="G813" s="3"/>
      <c r="H813" s="3"/>
      <c r="I813" s="58"/>
      <c r="J813" s="3"/>
      <c r="K813" s="3"/>
      <c r="L813" s="3"/>
      <c r="M813" s="3"/>
      <c r="N813" s="53"/>
      <c r="O813" s="3"/>
      <c r="P813" s="3"/>
      <c r="Q813" s="3"/>
      <c r="R813" s="53"/>
      <c r="S813" s="3"/>
      <c r="T813" s="3"/>
      <c r="U813" s="3"/>
      <c r="V813" s="3"/>
      <c r="W813" s="3"/>
      <c r="X813" s="3"/>
      <c r="Y813" s="3"/>
      <c r="Z813" s="3"/>
      <c r="AA813" s="3"/>
      <c r="AB813" s="3"/>
    </row>
    <row r="814" spans="1:28" x14ac:dyDescent="0.2">
      <c r="A814" s="3"/>
      <c r="B814" s="3"/>
      <c r="C814" s="3"/>
      <c r="D814" s="3"/>
      <c r="E814" s="3"/>
      <c r="F814" s="3"/>
      <c r="G814" s="3"/>
      <c r="H814" s="3"/>
      <c r="I814" s="58"/>
      <c r="J814" s="3"/>
      <c r="K814" s="3"/>
      <c r="L814" s="3"/>
      <c r="M814" s="3"/>
      <c r="N814" s="53"/>
      <c r="O814" s="3"/>
      <c r="P814" s="3"/>
      <c r="Q814" s="3"/>
      <c r="R814" s="53"/>
      <c r="S814" s="3"/>
      <c r="T814" s="3"/>
      <c r="U814" s="3"/>
      <c r="V814" s="3"/>
      <c r="W814" s="3"/>
      <c r="X814" s="3"/>
      <c r="Y814" s="3"/>
      <c r="Z814" s="3"/>
      <c r="AA814" s="3"/>
      <c r="AB814" s="3"/>
    </row>
    <row r="815" spans="1:28" x14ac:dyDescent="0.2">
      <c r="A815" s="3"/>
      <c r="B815" s="3"/>
      <c r="C815" s="3"/>
      <c r="D815" s="3"/>
      <c r="E815" s="3"/>
      <c r="F815" s="3"/>
      <c r="G815" s="3"/>
      <c r="H815" s="3"/>
      <c r="I815" s="58"/>
      <c r="J815" s="3"/>
      <c r="K815" s="3"/>
      <c r="L815" s="3"/>
      <c r="M815" s="3"/>
      <c r="N815" s="53"/>
      <c r="O815" s="3"/>
      <c r="P815" s="3"/>
      <c r="Q815" s="3"/>
      <c r="R815" s="53"/>
      <c r="S815" s="3"/>
      <c r="T815" s="3"/>
      <c r="U815" s="3"/>
      <c r="V815" s="3"/>
      <c r="W815" s="3"/>
      <c r="X815" s="3"/>
      <c r="Y815" s="3"/>
      <c r="Z815" s="3"/>
      <c r="AA815" s="3"/>
      <c r="AB815" s="3"/>
    </row>
    <row r="816" spans="1:28" x14ac:dyDescent="0.2">
      <c r="A816" s="3"/>
      <c r="B816" s="3"/>
      <c r="C816" s="3"/>
      <c r="D816" s="3"/>
      <c r="E816" s="3"/>
      <c r="F816" s="3"/>
      <c r="G816" s="3"/>
      <c r="H816" s="3"/>
      <c r="I816" s="58"/>
      <c r="J816" s="3"/>
      <c r="K816" s="3"/>
      <c r="L816" s="3"/>
      <c r="M816" s="3"/>
      <c r="N816" s="53"/>
      <c r="O816" s="3"/>
      <c r="P816" s="3"/>
      <c r="Q816" s="3"/>
      <c r="R816" s="53"/>
      <c r="S816" s="3"/>
      <c r="T816" s="3"/>
      <c r="U816" s="3"/>
      <c r="V816" s="3"/>
      <c r="W816" s="3"/>
      <c r="X816" s="3"/>
      <c r="Y816" s="3"/>
      <c r="Z816" s="3"/>
      <c r="AA816" s="3"/>
      <c r="AB816" s="3"/>
    </row>
    <row r="817" spans="1:28" x14ac:dyDescent="0.2">
      <c r="A817" s="3"/>
      <c r="B817" s="3"/>
      <c r="C817" s="3"/>
      <c r="D817" s="3"/>
      <c r="E817" s="3"/>
      <c r="F817" s="3"/>
      <c r="G817" s="3"/>
      <c r="H817" s="3"/>
      <c r="I817" s="58"/>
      <c r="J817" s="3"/>
      <c r="K817" s="3"/>
      <c r="L817" s="3"/>
      <c r="M817" s="3"/>
      <c r="N817" s="53"/>
      <c r="O817" s="3"/>
      <c r="P817" s="3"/>
      <c r="Q817" s="3"/>
      <c r="R817" s="53"/>
      <c r="S817" s="3"/>
      <c r="T817" s="3"/>
      <c r="U817" s="3"/>
      <c r="V817" s="3"/>
      <c r="W817" s="3"/>
      <c r="X817" s="3"/>
      <c r="Y817" s="3"/>
      <c r="Z817" s="3"/>
      <c r="AA817" s="3"/>
      <c r="AB817" s="3"/>
    </row>
    <row r="818" spans="1:28" x14ac:dyDescent="0.2">
      <c r="A818" s="3"/>
      <c r="B818" s="3"/>
      <c r="C818" s="3"/>
      <c r="D818" s="3"/>
      <c r="E818" s="3"/>
      <c r="F818" s="3"/>
      <c r="G818" s="3"/>
      <c r="H818" s="3"/>
      <c r="I818" s="58"/>
      <c r="J818" s="3"/>
      <c r="K818" s="3"/>
      <c r="L818" s="3"/>
      <c r="M818" s="3"/>
      <c r="N818" s="53"/>
      <c r="O818" s="3"/>
      <c r="P818" s="3"/>
      <c r="Q818" s="3"/>
      <c r="R818" s="53"/>
      <c r="S818" s="3"/>
      <c r="T818" s="3"/>
      <c r="U818" s="3"/>
      <c r="V818" s="3"/>
      <c r="W818" s="3"/>
      <c r="X818" s="3"/>
      <c r="Y818" s="3"/>
      <c r="Z818" s="3"/>
      <c r="AA818" s="3"/>
      <c r="AB818" s="3"/>
    </row>
    <row r="819" spans="1:28" x14ac:dyDescent="0.2">
      <c r="A819" s="3"/>
      <c r="B819" s="3"/>
      <c r="C819" s="3"/>
      <c r="D819" s="3"/>
      <c r="E819" s="3"/>
      <c r="F819" s="3"/>
      <c r="G819" s="3"/>
      <c r="H819" s="3"/>
      <c r="I819" s="58"/>
      <c r="J819" s="3"/>
      <c r="K819" s="3"/>
      <c r="L819" s="3"/>
      <c r="M819" s="3"/>
      <c r="N819" s="53"/>
      <c r="O819" s="3"/>
      <c r="P819" s="3"/>
      <c r="Q819" s="3"/>
      <c r="R819" s="53"/>
      <c r="S819" s="3"/>
      <c r="T819" s="3"/>
      <c r="U819" s="3"/>
      <c r="V819" s="3"/>
      <c r="W819" s="3"/>
      <c r="X819" s="3"/>
      <c r="Y819" s="3"/>
      <c r="Z819" s="3"/>
      <c r="AA819" s="3"/>
      <c r="AB819" s="3"/>
    </row>
    <row r="820" spans="1:28" x14ac:dyDescent="0.2">
      <c r="A820" s="3"/>
      <c r="B820" s="3"/>
      <c r="C820" s="3"/>
      <c r="D820" s="3"/>
      <c r="E820" s="3"/>
      <c r="F820" s="3"/>
      <c r="G820" s="3"/>
      <c r="H820" s="3"/>
      <c r="I820" s="58"/>
      <c r="J820" s="3"/>
      <c r="K820" s="3"/>
      <c r="L820" s="3"/>
      <c r="M820" s="3"/>
      <c r="N820" s="53"/>
      <c r="O820" s="3"/>
      <c r="P820" s="3"/>
      <c r="Q820" s="3"/>
      <c r="R820" s="53"/>
      <c r="S820" s="3"/>
      <c r="T820" s="3"/>
      <c r="U820" s="3"/>
      <c r="V820" s="3"/>
      <c r="W820" s="3"/>
      <c r="X820" s="3"/>
      <c r="Y820" s="3"/>
      <c r="Z820" s="3"/>
      <c r="AA820" s="3"/>
      <c r="AB820" s="3"/>
    </row>
    <row r="821" spans="1:28" x14ac:dyDescent="0.2">
      <c r="A821" s="3"/>
      <c r="B821" s="3"/>
      <c r="C821" s="3"/>
      <c r="D821" s="3"/>
      <c r="E821" s="3"/>
      <c r="F821" s="3"/>
      <c r="G821" s="3"/>
      <c r="H821" s="3"/>
      <c r="I821" s="58"/>
      <c r="J821" s="3"/>
      <c r="K821" s="3"/>
      <c r="L821" s="3"/>
      <c r="M821" s="3"/>
      <c r="N821" s="53"/>
      <c r="O821" s="3"/>
      <c r="P821" s="3"/>
      <c r="Q821" s="3"/>
      <c r="R821" s="53"/>
      <c r="S821" s="3"/>
      <c r="T821" s="3"/>
      <c r="U821" s="3"/>
      <c r="V821" s="3"/>
      <c r="W821" s="3"/>
      <c r="X821" s="3"/>
      <c r="Y821" s="3"/>
      <c r="Z821" s="3"/>
      <c r="AA821" s="3"/>
      <c r="AB821" s="3"/>
    </row>
    <row r="822" spans="1:28" x14ac:dyDescent="0.2">
      <c r="A822" s="3"/>
      <c r="B822" s="3"/>
      <c r="C822" s="3"/>
      <c r="D822" s="3"/>
      <c r="E822" s="3"/>
      <c r="F822" s="3"/>
      <c r="G822" s="3"/>
      <c r="H822" s="3"/>
      <c r="I822" s="58"/>
      <c r="J822" s="3"/>
      <c r="K822" s="3"/>
      <c r="L822" s="3"/>
      <c r="M822" s="3"/>
      <c r="N822" s="53"/>
      <c r="O822" s="3"/>
      <c r="P822" s="3"/>
      <c r="Q822" s="3"/>
      <c r="R822" s="53"/>
      <c r="S822" s="3"/>
      <c r="T822" s="3"/>
      <c r="U822" s="3"/>
      <c r="V822" s="3"/>
      <c r="W822" s="3"/>
      <c r="X822" s="3"/>
      <c r="Y822" s="3"/>
      <c r="Z822" s="3"/>
      <c r="AA822" s="3"/>
      <c r="AB822" s="3"/>
    </row>
    <row r="823" spans="1:28" x14ac:dyDescent="0.2">
      <c r="A823" s="3"/>
      <c r="B823" s="3"/>
      <c r="C823" s="3"/>
      <c r="D823" s="3"/>
      <c r="E823" s="3"/>
      <c r="F823" s="3"/>
      <c r="G823" s="3"/>
      <c r="H823" s="3"/>
      <c r="I823" s="58"/>
      <c r="J823" s="3"/>
      <c r="K823" s="3"/>
      <c r="L823" s="3"/>
      <c r="M823" s="3"/>
      <c r="N823" s="53"/>
      <c r="O823" s="3"/>
      <c r="P823" s="3"/>
      <c r="Q823" s="3"/>
      <c r="R823" s="53"/>
      <c r="S823" s="3"/>
      <c r="T823" s="3"/>
      <c r="U823" s="3"/>
      <c r="V823" s="3"/>
      <c r="W823" s="3"/>
      <c r="X823" s="3"/>
      <c r="Y823" s="3"/>
      <c r="Z823" s="3"/>
      <c r="AA823" s="3"/>
      <c r="AB823" s="3"/>
    </row>
    <row r="824" spans="1:28" x14ac:dyDescent="0.2">
      <c r="A824" s="3"/>
      <c r="B824" s="3"/>
      <c r="C824" s="3"/>
      <c r="D824" s="3"/>
      <c r="E824" s="3"/>
      <c r="F824" s="3"/>
      <c r="G824" s="3"/>
      <c r="H824" s="3"/>
      <c r="I824" s="58"/>
      <c r="J824" s="3"/>
      <c r="K824" s="3"/>
      <c r="L824" s="3"/>
      <c r="M824" s="3"/>
      <c r="N824" s="53"/>
      <c r="O824" s="3"/>
      <c r="P824" s="3"/>
      <c r="Q824" s="3"/>
      <c r="R824" s="53"/>
      <c r="S824" s="3"/>
      <c r="T824" s="3"/>
      <c r="U824" s="3"/>
      <c r="V824" s="3"/>
      <c r="W824" s="3"/>
      <c r="X824" s="3"/>
      <c r="Y824" s="3"/>
      <c r="Z824" s="3"/>
      <c r="AA824" s="3"/>
      <c r="AB824" s="3"/>
    </row>
    <row r="825" spans="1:28" x14ac:dyDescent="0.2">
      <c r="A825" s="3"/>
      <c r="B825" s="3"/>
      <c r="C825" s="3"/>
      <c r="D825" s="3"/>
      <c r="E825" s="3"/>
      <c r="F825" s="3"/>
      <c r="G825" s="3"/>
      <c r="H825" s="3"/>
      <c r="I825" s="58"/>
      <c r="J825" s="3"/>
      <c r="K825" s="3"/>
      <c r="L825" s="3"/>
      <c r="M825" s="3"/>
      <c r="N825" s="53"/>
      <c r="O825" s="3"/>
      <c r="P825" s="3"/>
      <c r="Q825" s="3"/>
      <c r="R825" s="53"/>
      <c r="S825" s="3"/>
      <c r="T825" s="3"/>
      <c r="U825" s="3"/>
      <c r="V825" s="3"/>
      <c r="W825" s="3"/>
      <c r="X825" s="3"/>
      <c r="Y825" s="3"/>
      <c r="Z825" s="3"/>
      <c r="AA825" s="3"/>
      <c r="AB825" s="3"/>
    </row>
    <row r="826" spans="1:28" x14ac:dyDescent="0.2">
      <c r="A826" s="3"/>
      <c r="B826" s="3"/>
      <c r="C826" s="3"/>
      <c r="D826" s="3"/>
      <c r="E826" s="3"/>
      <c r="F826" s="3"/>
      <c r="G826" s="3"/>
      <c r="H826" s="3"/>
      <c r="I826" s="58"/>
      <c r="J826" s="3"/>
      <c r="K826" s="3"/>
      <c r="L826" s="3"/>
      <c r="M826" s="3"/>
      <c r="N826" s="53"/>
      <c r="O826" s="3"/>
      <c r="P826" s="3"/>
      <c r="Q826" s="3"/>
      <c r="R826" s="53"/>
      <c r="S826" s="3"/>
      <c r="T826" s="3"/>
      <c r="U826" s="3"/>
      <c r="V826" s="3"/>
      <c r="W826" s="3"/>
      <c r="X826" s="3"/>
      <c r="Y826" s="3"/>
      <c r="Z826" s="3"/>
      <c r="AA826" s="3"/>
      <c r="AB826" s="3"/>
    </row>
    <row r="827" spans="1:28" x14ac:dyDescent="0.2">
      <c r="A827" s="3"/>
      <c r="B827" s="3"/>
      <c r="C827" s="3"/>
      <c r="D827" s="3"/>
      <c r="E827" s="3"/>
      <c r="F827" s="3"/>
      <c r="G827" s="3"/>
      <c r="H827" s="3"/>
      <c r="I827" s="58"/>
      <c r="J827" s="3"/>
      <c r="K827" s="3"/>
      <c r="L827" s="3"/>
      <c r="M827" s="3"/>
      <c r="N827" s="53"/>
      <c r="O827" s="3"/>
      <c r="P827" s="3"/>
      <c r="Q827" s="3"/>
      <c r="R827" s="53"/>
      <c r="S827" s="3"/>
      <c r="T827" s="3"/>
      <c r="U827" s="3"/>
      <c r="V827" s="3"/>
      <c r="W827" s="3"/>
      <c r="X827" s="3"/>
      <c r="Y827" s="3"/>
      <c r="Z827" s="3"/>
      <c r="AA827" s="3"/>
      <c r="AB827" s="3"/>
    </row>
    <row r="828" spans="1:28" x14ac:dyDescent="0.2">
      <c r="A828" s="3"/>
      <c r="B828" s="3"/>
      <c r="C828" s="3"/>
      <c r="D828" s="3"/>
      <c r="E828" s="3"/>
      <c r="F828" s="3"/>
      <c r="G828" s="3"/>
      <c r="H828" s="3"/>
      <c r="I828" s="58"/>
      <c r="J828" s="3"/>
      <c r="K828" s="3"/>
      <c r="L828" s="3"/>
      <c r="M828" s="3"/>
      <c r="N828" s="53"/>
      <c r="O828" s="3"/>
      <c r="P828" s="3"/>
      <c r="Q828" s="3"/>
      <c r="R828" s="53"/>
      <c r="S828" s="3"/>
      <c r="T828" s="3"/>
      <c r="U828" s="3"/>
      <c r="V828" s="3"/>
      <c r="W828" s="3"/>
      <c r="X828" s="3"/>
      <c r="Y828" s="3"/>
      <c r="Z828" s="3"/>
      <c r="AA828" s="3"/>
      <c r="AB828" s="3"/>
    </row>
    <row r="829" spans="1:28" x14ac:dyDescent="0.2">
      <c r="A829" s="3"/>
      <c r="B829" s="3"/>
      <c r="C829" s="3"/>
      <c r="D829" s="3"/>
      <c r="E829" s="3"/>
      <c r="F829" s="3"/>
      <c r="G829" s="3"/>
      <c r="H829" s="3"/>
      <c r="I829" s="58"/>
      <c r="J829" s="3"/>
      <c r="K829" s="3"/>
      <c r="L829" s="3"/>
      <c r="M829" s="3"/>
      <c r="N829" s="53"/>
      <c r="O829" s="3"/>
      <c r="P829" s="3"/>
      <c r="Q829" s="3"/>
      <c r="R829" s="53"/>
      <c r="S829" s="3"/>
      <c r="T829" s="3"/>
      <c r="U829" s="3"/>
      <c r="V829" s="3"/>
      <c r="W829" s="3"/>
      <c r="X829" s="3"/>
      <c r="Y829" s="3"/>
      <c r="Z829" s="3"/>
      <c r="AA829" s="3"/>
      <c r="AB829" s="3"/>
    </row>
    <row r="830" spans="1:28" x14ac:dyDescent="0.2">
      <c r="A830" s="3"/>
      <c r="B830" s="3"/>
      <c r="C830" s="3"/>
      <c r="D830" s="3"/>
      <c r="E830" s="3"/>
      <c r="F830" s="3"/>
      <c r="G830" s="3"/>
      <c r="H830" s="3"/>
      <c r="I830" s="58"/>
      <c r="J830" s="3"/>
      <c r="K830" s="3"/>
      <c r="L830" s="3"/>
      <c r="M830" s="3"/>
      <c r="N830" s="53"/>
      <c r="O830" s="3"/>
      <c r="P830" s="3"/>
      <c r="Q830" s="3"/>
      <c r="R830" s="53"/>
      <c r="S830" s="3"/>
      <c r="T830" s="3"/>
      <c r="U830" s="3"/>
      <c r="V830" s="3"/>
      <c r="W830" s="3"/>
      <c r="X830" s="3"/>
      <c r="Y830" s="3"/>
      <c r="Z830" s="3"/>
      <c r="AA830" s="3"/>
      <c r="AB830" s="3"/>
    </row>
    <row r="831" spans="1:28" x14ac:dyDescent="0.2">
      <c r="A831" s="3"/>
      <c r="B831" s="3"/>
      <c r="C831" s="3"/>
      <c r="D831" s="3"/>
      <c r="E831" s="3"/>
      <c r="F831" s="3"/>
      <c r="G831" s="3"/>
      <c r="H831" s="3"/>
      <c r="I831" s="58"/>
      <c r="J831" s="3"/>
      <c r="K831" s="3"/>
      <c r="L831" s="3"/>
      <c r="M831" s="3"/>
      <c r="N831" s="53"/>
      <c r="O831" s="3"/>
      <c r="P831" s="3"/>
      <c r="Q831" s="3"/>
      <c r="R831" s="53"/>
      <c r="S831" s="3"/>
      <c r="T831" s="3"/>
      <c r="U831" s="3"/>
      <c r="V831" s="3"/>
      <c r="W831" s="3"/>
      <c r="X831" s="3"/>
      <c r="Y831" s="3"/>
      <c r="Z831" s="3"/>
      <c r="AA831" s="3"/>
      <c r="AB831" s="3"/>
    </row>
    <row r="832" spans="1:28" x14ac:dyDescent="0.2">
      <c r="A832" s="3"/>
      <c r="B832" s="3"/>
      <c r="C832" s="3"/>
      <c r="D832" s="3"/>
      <c r="E832" s="3"/>
      <c r="F832" s="3"/>
      <c r="G832" s="3"/>
      <c r="H832" s="3"/>
      <c r="I832" s="58"/>
      <c r="J832" s="3"/>
      <c r="K832" s="3"/>
      <c r="L832" s="3"/>
      <c r="M832" s="3"/>
      <c r="N832" s="53"/>
      <c r="O832" s="3"/>
      <c r="P832" s="3"/>
      <c r="Q832" s="3"/>
      <c r="R832" s="53"/>
      <c r="S832" s="3"/>
      <c r="T832" s="3"/>
      <c r="U832" s="3"/>
      <c r="V832" s="3"/>
      <c r="W832" s="3"/>
      <c r="X832" s="3"/>
      <c r="Y832" s="3"/>
      <c r="Z832" s="3"/>
      <c r="AA832" s="3"/>
      <c r="AB832" s="3"/>
    </row>
    <row r="833" spans="1:28" x14ac:dyDescent="0.2">
      <c r="A833" s="3"/>
      <c r="B833" s="3"/>
      <c r="C833" s="3"/>
      <c r="D833" s="3"/>
      <c r="E833" s="3"/>
      <c r="F833" s="3"/>
      <c r="G833" s="3"/>
      <c r="H833" s="3"/>
      <c r="I833" s="58"/>
      <c r="J833" s="3"/>
      <c r="K833" s="3"/>
      <c r="L833" s="3"/>
      <c r="M833" s="3"/>
      <c r="N833" s="53"/>
      <c r="O833" s="3"/>
      <c r="P833" s="3"/>
      <c r="Q833" s="3"/>
      <c r="R833" s="53"/>
      <c r="S833" s="3"/>
      <c r="T833" s="3"/>
      <c r="U833" s="3"/>
      <c r="V833" s="3"/>
      <c r="W833" s="3"/>
      <c r="X833" s="3"/>
      <c r="Y833" s="3"/>
      <c r="Z833" s="3"/>
      <c r="AA833" s="3"/>
      <c r="AB833" s="3"/>
    </row>
    <row r="834" spans="1:28" x14ac:dyDescent="0.2">
      <c r="A834" s="3"/>
      <c r="B834" s="3"/>
      <c r="C834" s="3"/>
      <c r="D834" s="3"/>
      <c r="E834" s="3"/>
      <c r="F834" s="3"/>
      <c r="G834" s="3"/>
      <c r="H834" s="3"/>
      <c r="I834" s="58"/>
      <c r="J834" s="3"/>
      <c r="K834" s="3"/>
      <c r="L834" s="3"/>
      <c r="M834" s="3"/>
      <c r="N834" s="53"/>
      <c r="O834" s="3"/>
      <c r="P834" s="3"/>
      <c r="Q834" s="3"/>
      <c r="R834" s="53"/>
      <c r="S834" s="3"/>
      <c r="T834" s="3"/>
      <c r="U834" s="3"/>
      <c r="V834" s="3"/>
      <c r="W834" s="3"/>
      <c r="X834" s="3"/>
      <c r="Y834" s="3"/>
      <c r="Z834" s="3"/>
      <c r="AA834" s="3"/>
      <c r="AB834" s="3"/>
    </row>
    <row r="835" spans="1:28" x14ac:dyDescent="0.2">
      <c r="A835" s="3"/>
      <c r="B835" s="3"/>
      <c r="C835" s="3"/>
      <c r="D835" s="3"/>
      <c r="E835" s="3"/>
      <c r="F835" s="3"/>
      <c r="G835" s="3"/>
      <c r="H835" s="3"/>
      <c r="I835" s="58"/>
      <c r="J835" s="3"/>
      <c r="K835" s="3"/>
      <c r="L835" s="3"/>
      <c r="M835" s="3"/>
      <c r="N835" s="53"/>
      <c r="O835" s="3"/>
      <c r="P835" s="3"/>
      <c r="Q835" s="3"/>
      <c r="R835" s="53"/>
      <c r="S835" s="3"/>
      <c r="T835" s="3"/>
      <c r="U835" s="3"/>
      <c r="V835" s="3"/>
      <c r="W835" s="3"/>
      <c r="X835" s="3"/>
      <c r="Y835" s="3"/>
      <c r="Z835" s="3"/>
      <c r="AA835" s="3"/>
      <c r="AB835" s="3"/>
    </row>
    <row r="836" spans="1:28" x14ac:dyDescent="0.2">
      <c r="A836" s="3"/>
      <c r="B836" s="3"/>
      <c r="C836" s="3"/>
      <c r="D836" s="3"/>
      <c r="E836" s="3"/>
      <c r="F836" s="3"/>
      <c r="G836" s="3"/>
      <c r="H836" s="3"/>
      <c r="I836" s="58"/>
      <c r="J836" s="3"/>
      <c r="K836" s="3"/>
      <c r="L836" s="3"/>
      <c r="M836" s="3"/>
      <c r="N836" s="53"/>
      <c r="O836" s="3"/>
      <c r="P836" s="3"/>
      <c r="Q836" s="3"/>
      <c r="R836" s="53"/>
      <c r="S836" s="3"/>
      <c r="T836" s="3"/>
      <c r="U836" s="3"/>
      <c r="V836" s="3"/>
      <c r="W836" s="3"/>
      <c r="X836" s="3"/>
      <c r="Y836" s="3"/>
      <c r="Z836" s="3"/>
      <c r="AA836" s="3"/>
      <c r="AB836" s="3"/>
    </row>
    <row r="837" spans="1:28" x14ac:dyDescent="0.2">
      <c r="A837" s="3"/>
      <c r="B837" s="3"/>
      <c r="C837" s="3"/>
      <c r="D837" s="3"/>
      <c r="E837" s="3"/>
      <c r="F837" s="3"/>
      <c r="G837" s="3"/>
      <c r="H837" s="3"/>
      <c r="I837" s="58"/>
      <c r="J837" s="3"/>
      <c r="K837" s="3"/>
      <c r="L837" s="3"/>
      <c r="M837" s="3"/>
      <c r="N837" s="53"/>
      <c r="O837" s="3"/>
      <c r="P837" s="3"/>
      <c r="Q837" s="3"/>
      <c r="R837" s="53"/>
      <c r="S837" s="3"/>
      <c r="T837" s="3"/>
      <c r="U837" s="3"/>
      <c r="V837" s="3"/>
      <c r="W837" s="3"/>
      <c r="X837" s="3"/>
      <c r="Y837" s="3"/>
      <c r="Z837" s="3"/>
      <c r="AA837" s="3"/>
      <c r="AB837" s="3"/>
    </row>
    <row r="838" spans="1:28" x14ac:dyDescent="0.2">
      <c r="A838" s="3"/>
      <c r="B838" s="3"/>
      <c r="C838" s="3"/>
      <c r="D838" s="3"/>
      <c r="E838" s="3"/>
      <c r="F838" s="3"/>
      <c r="G838" s="3"/>
      <c r="H838" s="3"/>
      <c r="I838" s="58"/>
      <c r="J838" s="3"/>
      <c r="K838" s="3"/>
      <c r="L838" s="3"/>
      <c r="M838" s="3"/>
      <c r="N838" s="53"/>
      <c r="O838" s="3"/>
      <c r="P838" s="3"/>
      <c r="Q838" s="3"/>
      <c r="R838" s="53"/>
      <c r="S838" s="3"/>
      <c r="T838" s="3"/>
      <c r="U838" s="3"/>
      <c r="V838" s="3"/>
      <c r="W838" s="3"/>
      <c r="X838" s="3"/>
      <c r="Y838" s="3"/>
      <c r="Z838" s="3"/>
      <c r="AA838" s="3"/>
      <c r="AB838" s="3"/>
    </row>
    <row r="839" spans="1:28" x14ac:dyDescent="0.2">
      <c r="A839" s="3"/>
      <c r="B839" s="3"/>
      <c r="C839" s="3"/>
      <c r="D839" s="3"/>
      <c r="E839" s="3"/>
      <c r="F839" s="3"/>
      <c r="G839" s="3"/>
      <c r="H839" s="3"/>
      <c r="I839" s="58"/>
      <c r="J839" s="3"/>
      <c r="K839" s="3"/>
      <c r="L839" s="3"/>
      <c r="M839" s="3"/>
      <c r="N839" s="53"/>
      <c r="O839" s="3"/>
      <c r="P839" s="3"/>
      <c r="Q839" s="3"/>
      <c r="R839" s="53"/>
      <c r="S839" s="3"/>
      <c r="T839" s="3"/>
      <c r="U839" s="3"/>
      <c r="V839" s="3"/>
      <c r="W839" s="3"/>
      <c r="X839" s="3"/>
      <c r="Y839" s="3"/>
      <c r="Z839" s="3"/>
      <c r="AA839" s="3"/>
      <c r="AB839" s="3"/>
    </row>
    <row r="840" spans="1:28" x14ac:dyDescent="0.2">
      <c r="A840" s="3"/>
      <c r="B840" s="3"/>
      <c r="C840" s="3"/>
      <c r="D840" s="3"/>
      <c r="E840" s="3"/>
      <c r="F840" s="3"/>
      <c r="G840" s="3"/>
      <c r="H840" s="3"/>
      <c r="I840" s="58"/>
      <c r="J840" s="3"/>
      <c r="K840" s="3"/>
      <c r="L840" s="3"/>
      <c r="M840" s="3"/>
      <c r="N840" s="53"/>
      <c r="O840" s="3"/>
      <c r="P840" s="3"/>
      <c r="Q840" s="3"/>
      <c r="R840" s="53"/>
      <c r="S840" s="3"/>
      <c r="T840" s="3"/>
      <c r="U840" s="3"/>
      <c r="V840" s="3"/>
      <c r="W840" s="3"/>
      <c r="X840" s="3"/>
      <c r="Y840" s="3"/>
      <c r="Z840" s="3"/>
      <c r="AA840" s="3"/>
      <c r="AB840" s="3"/>
    </row>
    <row r="841" spans="1:28" x14ac:dyDescent="0.2">
      <c r="A841" s="3"/>
      <c r="B841" s="3"/>
      <c r="C841" s="3"/>
      <c r="D841" s="3"/>
      <c r="E841" s="3"/>
      <c r="F841" s="3"/>
      <c r="G841" s="3"/>
      <c r="H841" s="3"/>
      <c r="I841" s="58"/>
      <c r="J841" s="3"/>
      <c r="K841" s="3"/>
      <c r="L841" s="3"/>
      <c r="M841" s="3"/>
      <c r="N841" s="53"/>
      <c r="O841" s="3"/>
      <c r="P841" s="3"/>
      <c r="Q841" s="3"/>
      <c r="R841" s="53"/>
      <c r="S841" s="3"/>
      <c r="T841" s="3"/>
      <c r="U841" s="3"/>
      <c r="V841" s="3"/>
      <c r="W841" s="3"/>
      <c r="X841" s="3"/>
      <c r="Y841" s="3"/>
      <c r="Z841" s="3"/>
      <c r="AA841" s="3"/>
      <c r="AB841" s="3"/>
    </row>
    <row r="842" spans="1:28" x14ac:dyDescent="0.2">
      <c r="A842" s="3"/>
      <c r="B842" s="3"/>
      <c r="C842" s="3"/>
      <c r="D842" s="3"/>
      <c r="E842" s="3"/>
      <c r="F842" s="3"/>
      <c r="G842" s="3"/>
      <c r="H842" s="3"/>
      <c r="I842" s="58"/>
      <c r="J842" s="3"/>
      <c r="K842" s="3"/>
      <c r="L842" s="3"/>
      <c r="M842" s="3"/>
      <c r="N842" s="53"/>
      <c r="O842" s="3"/>
      <c r="P842" s="3"/>
      <c r="Q842" s="3"/>
      <c r="R842" s="53"/>
      <c r="S842" s="3"/>
      <c r="T842" s="3"/>
      <c r="U842" s="3"/>
      <c r="V842" s="3"/>
      <c r="W842" s="3"/>
      <c r="X842" s="3"/>
      <c r="Y842" s="3"/>
      <c r="Z842" s="3"/>
      <c r="AA842" s="3"/>
      <c r="AB842" s="3"/>
    </row>
    <row r="843" spans="1:28" x14ac:dyDescent="0.2">
      <c r="A843" s="3"/>
      <c r="B843" s="3"/>
      <c r="C843" s="3"/>
      <c r="D843" s="3"/>
      <c r="E843" s="3"/>
      <c r="F843" s="3"/>
      <c r="G843" s="3"/>
      <c r="H843" s="3"/>
      <c r="I843" s="58"/>
      <c r="J843" s="3"/>
      <c r="K843" s="3"/>
      <c r="L843" s="3"/>
      <c r="M843" s="3"/>
      <c r="N843" s="53"/>
      <c r="O843" s="3"/>
      <c r="P843" s="3"/>
      <c r="Q843" s="3"/>
      <c r="R843" s="53"/>
      <c r="S843" s="3"/>
      <c r="T843" s="3"/>
      <c r="U843" s="3"/>
      <c r="V843" s="3"/>
      <c r="W843" s="3"/>
      <c r="X843" s="3"/>
      <c r="Y843" s="3"/>
      <c r="Z843" s="3"/>
      <c r="AA843" s="3"/>
      <c r="AB843" s="3"/>
    </row>
    <row r="844" spans="1:28" x14ac:dyDescent="0.2">
      <c r="A844" s="3"/>
      <c r="B844" s="3"/>
      <c r="C844" s="3"/>
      <c r="D844" s="3"/>
      <c r="E844" s="3"/>
      <c r="F844" s="3"/>
      <c r="G844" s="3"/>
      <c r="H844" s="3"/>
      <c r="I844" s="58"/>
      <c r="J844" s="3"/>
      <c r="K844" s="3"/>
      <c r="L844" s="3"/>
      <c r="M844" s="3"/>
      <c r="N844" s="53"/>
      <c r="O844" s="3"/>
      <c r="P844" s="3"/>
      <c r="Q844" s="3"/>
      <c r="R844" s="53"/>
      <c r="S844" s="3"/>
      <c r="T844" s="3"/>
      <c r="U844" s="3"/>
      <c r="V844" s="3"/>
      <c r="W844" s="3"/>
      <c r="X844" s="3"/>
      <c r="Y844" s="3"/>
      <c r="Z844" s="3"/>
      <c r="AA844" s="3"/>
      <c r="AB844" s="3"/>
    </row>
    <row r="845" spans="1:28" x14ac:dyDescent="0.2">
      <c r="A845" s="3"/>
      <c r="B845" s="3"/>
      <c r="C845" s="3"/>
      <c r="D845" s="3"/>
      <c r="E845" s="3"/>
      <c r="F845" s="3"/>
      <c r="G845" s="3"/>
      <c r="H845" s="3"/>
      <c r="I845" s="58"/>
      <c r="J845" s="3"/>
      <c r="K845" s="3"/>
      <c r="L845" s="3"/>
      <c r="M845" s="3"/>
      <c r="N845" s="53"/>
      <c r="O845" s="3"/>
      <c r="P845" s="3"/>
      <c r="Q845" s="3"/>
      <c r="R845" s="53"/>
      <c r="S845" s="3"/>
      <c r="T845" s="3"/>
      <c r="U845" s="3"/>
      <c r="V845" s="3"/>
      <c r="W845" s="3"/>
      <c r="X845" s="3"/>
      <c r="Y845" s="3"/>
      <c r="Z845" s="3"/>
      <c r="AA845" s="3"/>
      <c r="AB845" s="3"/>
    </row>
    <row r="846" spans="1:28" x14ac:dyDescent="0.2">
      <c r="A846" s="3"/>
      <c r="B846" s="3"/>
      <c r="C846" s="3"/>
      <c r="D846" s="3"/>
      <c r="E846" s="3"/>
      <c r="F846" s="3"/>
      <c r="G846" s="3"/>
      <c r="H846" s="3"/>
      <c r="I846" s="58"/>
      <c r="J846" s="3"/>
      <c r="K846" s="3"/>
      <c r="L846" s="3"/>
      <c r="M846" s="3"/>
      <c r="N846" s="53"/>
      <c r="O846" s="3"/>
      <c r="P846" s="3"/>
      <c r="Q846" s="3"/>
      <c r="R846" s="53"/>
      <c r="S846" s="3"/>
      <c r="T846" s="3"/>
      <c r="U846" s="3"/>
      <c r="V846" s="3"/>
      <c r="W846" s="3"/>
      <c r="X846" s="3"/>
      <c r="Y846" s="3"/>
      <c r="Z846" s="3"/>
      <c r="AA846" s="3"/>
      <c r="AB846" s="3"/>
    </row>
    <row r="847" spans="1:28" x14ac:dyDescent="0.2">
      <c r="A847" s="3"/>
      <c r="B847" s="3"/>
      <c r="C847" s="3"/>
      <c r="D847" s="3"/>
      <c r="E847" s="3"/>
      <c r="F847" s="3"/>
      <c r="G847" s="3"/>
      <c r="H847" s="3"/>
      <c r="I847" s="58"/>
      <c r="J847" s="3"/>
      <c r="K847" s="3"/>
      <c r="L847" s="3"/>
      <c r="M847" s="3"/>
      <c r="N847" s="53"/>
      <c r="O847" s="3"/>
      <c r="P847" s="3"/>
      <c r="Q847" s="3"/>
      <c r="R847" s="53"/>
      <c r="S847" s="3"/>
      <c r="T847" s="3"/>
      <c r="U847" s="3"/>
      <c r="V847" s="3"/>
      <c r="W847" s="3"/>
      <c r="X847" s="3"/>
      <c r="Y847" s="3"/>
      <c r="Z847" s="3"/>
      <c r="AA847" s="3"/>
      <c r="AB847" s="3"/>
    </row>
    <row r="848" spans="1:28" x14ac:dyDescent="0.2">
      <c r="A848" s="3"/>
      <c r="B848" s="3"/>
      <c r="C848" s="3"/>
      <c r="D848" s="3"/>
      <c r="E848" s="3"/>
      <c r="F848" s="3"/>
      <c r="G848" s="3"/>
      <c r="H848" s="3"/>
      <c r="I848" s="58"/>
      <c r="J848" s="3"/>
      <c r="K848" s="3"/>
      <c r="L848" s="3"/>
      <c r="M848" s="3"/>
      <c r="N848" s="53"/>
      <c r="O848" s="3"/>
      <c r="P848" s="3"/>
      <c r="Q848" s="3"/>
      <c r="R848" s="53"/>
      <c r="S848" s="3"/>
      <c r="T848" s="3"/>
      <c r="U848" s="3"/>
      <c r="V848" s="3"/>
      <c r="W848" s="3"/>
      <c r="X848" s="3"/>
      <c r="Y848" s="3"/>
      <c r="Z848" s="3"/>
      <c r="AA848" s="3"/>
      <c r="AB848" s="3"/>
    </row>
    <row r="849" spans="1:28" x14ac:dyDescent="0.2">
      <c r="A849" s="3"/>
      <c r="B849" s="3"/>
      <c r="C849" s="3"/>
      <c r="D849" s="3"/>
      <c r="E849" s="3"/>
      <c r="F849" s="3"/>
      <c r="G849" s="3"/>
      <c r="H849" s="3"/>
      <c r="I849" s="58"/>
      <c r="J849" s="3"/>
      <c r="K849" s="3"/>
      <c r="L849" s="3"/>
      <c r="M849" s="3"/>
      <c r="N849" s="53"/>
      <c r="O849" s="3"/>
      <c r="P849" s="3"/>
      <c r="Q849" s="3"/>
      <c r="R849" s="53"/>
      <c r="S849" s="3"/>
      <c r="T849" s="3"/>
      <c r="U849" s="3"/>
      <c r="V849" s="3"/>
      <c r="W849" s="3"/>
      <c r="X849" s="3"/>
      <c r="Y849" s="3"/>
      <c r="Z849" s="3"/>
      <c r="AA849" s="3"/>
      <c r="AB849" s="3"/>
    </row>
    <row r="850" spans="1:28" x14ac:dyDescent="0.2">
      <c r="A850" s="3"/>
      <c r="B850" s="3"/>
      <c r="C850" s="3"/>
      <c r="D850" s="3"/>
      <c r="E850" s="3"/>
      <c r="F850" s="3"/>
      <c r="G850" s="3"/>
      <c r="H850" s="3"/>
      <c r="I850" s="58"/>
      <c r="J850" s="3"/>
      <c r="K850" s="3"/>
      <c r="L850" s="3"/>
      <c r="M850" s="3"/>
      <c r="N850" s="53"/>
      <c r="O850" s="3"/>
      <c r="P850" s="3"/>
      <c r="Q850" s="3"/>
      <c r="R850" s="53"/>
      <c r="S850" s="3"/>
      <c r="T850" s="3"/>
      <c r="U850" s="3"/>
      <c r="V850" s="3"/>
      <c r="W850" s="3"/>
      <c r="X850" s="3"/>
      <c r="Y850" s="3"/>
      <c r="Z850" s="3"/>
      <c r="AA850" s="3"/>
      <c r="AB850" s="3"/>
    </row>
    <row r="851" spans="1:28" x14ac:dyDescent="0.2">
      <c r="A851" s="3"/>
      <c r="B851" s="3"/>
      <c r="C851" s="3"/>
      <c r="D851" s="3"/>
      <c r="E851" s="3"/>
      <c r="F851" s="3"/>
      <c r="G851" s="3"/>
      <c r="H851" s="3"/>
      <c r="I851" s="58"/>
      <c r="J851" s="3"/>
      <c r="K851" s="3"/>
      <c r="L851" s="3"/>
      <c r="M851" s="3"/>
      <c r="N851" s="53"/>
      <c r="O851" s="3"/>
      <c r="P851" s="3"/>
      <c r="Q851" s="3"/>
      <c r="R851" s="53"/>
      <c r="S851" s="3"/>
      <c r="T851" s="3"/>
      <c r="U851" s="3"/>
      <c r="V851" s="3"/>
      <c r="W851" s="3"/>
      <c r="X851" s="3"/>
      <c r="Y851" s="3"/>
      <c r="Z851" s="3"/>
      <c r="AA851" s="3"/>
      <c r="AB851" s="3"/>
    </row>
    <row r="852" spans="1:28" x14ac:dyDescent="0.2">
      <c r="A852" s="3"/>
      <c r="B852" s="3"/>
      <c r="C852" s="3"/>
      <c r="D852" s="3"/>
      <c r="E852" s="3"/>
      <c r="F852" s="3"/>
      <c r="G852" s="3"/>
      <c r="H852" s="3"/>
      <c r="I852" s="58"/>
      <c r="J852" s="3"/>
      <c r="K852" s="3"/>
      <c r="L852" s="3"/>
      <c r="M852" s="3"/>
      <c r="N852" s="53"/>
      <c r="O852" s="3"/>
      <c r="P852" s="3"/>
      <c r="Q852" s="3"/>
      <c r="R852" s="53"/>
      <c r="S852" s="3"/>
      <c r="T852" s="3"/>
      <c r="U852" s="3"/>
      <c r="V852" s="3"/>
      <c r="W852" s="3"/>
      <c r="X852" s="3"/>
      <c r="Y852" s="3"/>
      <c r="Z852" s="3"/>
      <c r="AA852" s="3"/>
      <c r="AB852" s="3"/>
    </row>
    <row r="853" spans="1:28" x14ac:dyDescent="0.2">
      <c r="A853" s="3"/>
      <c r="B853" s="3"/>
      <c r="C853" s="3"/>
      <c r="D853" s="3"/>
      <c r="E853" s="3"/>
      <c r="F853" s="3"/>
      <c r="G853" s="3"/>
      <c r="H853" s="3"/>
      <c r="I853" s="58"/>
      <c r="J853" s="3"/>
      <c r="K853" s="3"/>
      <c r="L853" s="3"/>
      <c r="M853" s="3"/>
      <c r="N853" s="53"/>
      <c r="O853" s="3"/>
      <c r="P853" s="3"/>
      <c r="Q853" s="3"/>
      <c r="R853" s="53"/>
      <c r="S853" s="3"/>
      <c r="T853" s="3"/>
      <c r="U853" s="3"/>
      <c r="V853" s="3"/>
      <c r="W853" s="3"/>
      <c r="X853" s="3"/>
      <c r="Y853" s="3"/>
      <c r="Z853" s="3"/>
      <c r="AA853" s="3"/>
      <c r="AB853" s="3"/>
    </row>
    <row r="854" spans="1:28" x14ac:dyDescent="0.2">
      <c r="A854" s="3"/>
      <c r="B854" s="3"/>
      <c r="C854" s="3"/>
      <c r="D854" s="3"/>
      <c r="E854" s="3"/>
      <c r="F854" s="3"/>
      <c r="G854" s="3"/>
      <c r="H854" s="3"/>
      <c r="I854" s="58"/>
      <c r="J854" s="3"/>
      <c r="K854" s="3"/>
      <c r="L854" s="3"/>
      <c r="M854" s="3"/>
      <c r="N854" s="53"/>
      <c r="O854" s="3"/>
      <c r="P854" s="3"/>
      <c r="Q854" s="3"/>
      <c r="R854" s="53"/>
      <c r="S854" s="3"/>
      <c r="T854" s="3"/>
      <c r="U854" s="3"/>
      <c r="V854" s="3"/>
      <c r="W854" s="3"/>
      <c r="X854" s="3"/>
      <c r="Y854" s="3"/>
      <c r="Z854" s="3"/>
      <c r="AA854" s="3"/>
      <c r="AB854" s="3"/>
    </row>
    <row r="855" spans="1:28" x14ac:dyDescent="0.2">
      <c r="A855" s="3"/>
      <c r="B855" s="3"/>
      <c r="C855" s="3"/>
      <c r="D855" s="3"/>
      <c r="E855" s="3"/>
      <c r="F855" s="3"/>
      <c r="G855" s="3"/>
      <c r="H855" s="3"/>
      <c r="I855" s="58"/>
      <c r="J855" s="3"/>
      <c r="K855" s="3"/>
      <c r="L855" s="3"/>
      <c r="M855" s="3"/>
      <c r="N855" s="53"/>
      <c r="O855" s="3"/>
      <c r="P855" s="3"/>
      <c r="Q855" s="3"/>
      <c r="R855" s="53"/>
      <c r="S855" s="3"/>
      <c r="T855" s="3"/>
      <c r="U855" s="3"/>
      <c r="V855" s="3"/>
      <c r="W855" s="3"/>
      <c r="X855" s="3"/>
      <c r="Y855" s="3"/>
      <c r="Z855" s="3"/>
      <c r="AA855" s="3"/>
      <c r="AB855" s="3"/>
    </row>
    <row r="856" spans="1:28" x14ac:dyDescent="0.2">
      <c r="A856" s="3"/>
      <c r="B856" s="3"/>
      <c r="C856" s="3"/>
      <c r="D856" s="3"/>
      <c r="E856" s="3"/>
      <c r="F856" s="3"/>
      <c r="G856" s="3"/>
      <c r="H856" s="3"/>
      <c r="I856" s="58"/>
      <c r="J856" s="3"/>
      <c r="K856" s="3"/>
      <c r="L856" s="3"/>
      <c r="M856" s="3"/>
      <c r="N856" s="53"/>
      <c r="O856" s="3"/>
      <c r="P856" s="3"/>
      <c r="Q856" s="3"/>
      <c r="R856" s="53"/>
      <c r="S856" s="3"/>
      <c r="T856" s="3"/>
      <c r="U856" s="3"/>
      <c r="V856" s="3"/>
      <c r="W856" s="3"/>
      <c r="X856" s="3"/>
      <c r="Y856" s="3"/>
      <c r="Z856" s="3"/>
      <c r="AA856" s="3"/>
      <c r="AB856" s="3"/>
    </row>
    <row r="857" spans="1:28" x14ac:dyDescent="0.2">
      <c r="A857" s="3"/>
      <c r="B857" s="3"/>
      <c r="C857" s="3"/>
      <c r="D857" s="3"/>
      <c r="E857" s="3"/>
      <c r="F857" s="3"/>
      <c r="G857" s="3"/>
      <c r="H857" s="3"/>
      <c r="I857" s="58"/>
      <c r="J857" s="3"/>
      <c r="K857" s="3"/>
      <c r="L857" s="3"/>
      <c r="M857" s="3"/>
      <c r="N857" s="53"/>
      <c r="O857" s="3"/>
      <c r="P857" s="3"/>
      <c r="Q857" s="3"/>
      <c r="R857" s="53"/>
      <c r="S857" s="3"/>
      <c r="T857" s="3"/>
      <c r="U857" s="3"/>
      <c r="V857" s="3"/>
      <c r="W857" s="3"/>
      <c r="X857" s="3"/>
      <c r="Y857" s="3"/>
      <c r="Z857" s="3"/>
      <c r="AA857" s="3"/>
      <c r="AB857" s="3"/>
    </row>
    <row r="858" spans="1:28" x14ac:dyDescent="0.2">
      <c r="A858" s="3"/>
      <c r="B858" s="3"/>
      <c r="C858" s="3"/>
      <c r="D858" s="3"/>
      <c r="E858" s="3"/>
      <c r="F858" s="3"/>
      <c r="G858" s="3"/>
      <c r="H858" s="3"/>
      <c r="I858" s="58"/>
      <c r="J858" s="3"/>
      <c r="K858" s="3"/>
      <c r="L858" s="3"/>
      <c r="M858" s="3"/>
      <c r="N858" s="53"/>
      <c r="O858" s="3"/>
      <c r="P858" s="3"/>
      <c r="Q858" s="3"/>
      <c r="R858" s="53"/>
      <c r="S858" s="3"/>
      <c r="T858" s="3"/>
      <c r="U858" s="3"/>
      <c r="V858" s="3"/>
      <c r="W858" s="3"/>
      <c r="X858" s="3"/>
      <c r="Y858" s="3"/>
      <c r="Z858" s="3"/>
      <c r="AA858" s="3"/>
      <c r="AB858" s="3"/>
    </row>
    <row r="859" spans="1:28" x14ac:dyDescent="0.2">
      <c r="A859" s="3"/>
      <c r="B859" s="3"/>
      <c r="C859" s="3"/>
      <c r="D859" s="3"/>
      <c r="E859" s="3"/>
      <c r="F859" s="3"/>
      <c r="G859" s="3"/>
      <c r="H859" s="3"/>
      <c r="I859" s="58"/>
      <c r="J859" s="3"/>
      <c r="K859" s="3"/>
      <c r="L859" s="3"/>
      <c r="M859" s="3"/>
      <c r="N859" s="53"/>
      <c r="O859" s="3"/>
      <c r="P859" s="3"/>
      <c r="Q859" s="3"/>
      <c r="R859" s="53"/>
      <c r="S859" s="3"/>
      <c r="T859" s="3"/>
      <c r="U859" s="3"/>
      <c r="V859" s="3"/>
      <c r="W859" s="3"/>
      <c r="X859" s="3"/>
      <c r="Y859" s="3"/>
      <c r="Z859" s="3"/>
      <c r="AA859" s="3"/>
      <c r="AB859" s="3"/>
    </row>
    <row r="860" spans="1:28" x14ac:dyDescent="0.2">
      <c r="A860" s="3"/>
      <c r="B860" s="3"/>
      <c r="C860" s="3"/>
      <c r="D860" s="3"/>
      <c r="E860" s="3"/>
      <c r="F860" s="3"/>
      <c r="G860" s="3"/>
      <c r="H860" s="3"/>
      <c r="I860" s="58"/>
      <c r="J860" s="3"/>
      <c r="K860" s="3"/>
      <c r="L860" s="3"/>
      <c r="M860" s="3"/>
      <c r="N860" s="53"/>
      <c r="O860" s="3"/>
      <c r="P860" s="3"/>
      <c r="Q860" s="3"/>
      <c r="R860" s="53"/>
      <c r="S860" s="3"/>
      <c r="T860" s="3"/>
      <c r="U860" s="3"/>
      <c r="V860" s="3"/>
      <c r="W860" s="3"/>
      <c r="X860" s="3"/>
      <c r="Y860" s="3"/>
      <c r="Z860" s="3"/>
      <c r="AA860" s="3"/>
      <c r="AB860" s="3"/>
    </row>
    <row r="861" spans="1:28" x14ac:dyDescent="0.2">
      <c r="A861" s="3"/>
      <c r="B861" s="3"/>
      <c r="C861" s="3"/>
      <c r="D861" s="3"/>
      <c r="E861" s="3"/>
      <c r="F861" s="3"/>
      <c r="G861" s="3"/>
      <c r="H861" s="3"/>
      <c r="I861" s="58"/>
      <c r="J861" s="3"/>
      <c r="K861" s="3"/>
      <c r="L861" s="3"/>
      <c r="M861" s="3"/>
      <c r="N861" s="53"/>
      <c r="O861" s="3"/>
      <c r="P861" s="3"/>
      <c r="Q861" s="3"/>
      <c r="R861" s="53"/>
      <c r="S861" s="3"/>
      <c r="T861" s="3"/>
      <c r="U861" s="3"/>
      <c r="V861" s="3"/>
      <c r="W861" s="3"/>
      <c r="X861" s="3"/>
      <c r="Y861" s="3"/>
      <c r="Z861" s="3"/>
      <c r="AA861" s="3"/>
      <c r="AB861" s="3"/>
    </row>
    <row r="862" spans="1:28" x14ac:dyDescent="0.2">
      <c r="A862" s="3"/>
      <c r="B862" s="3"/>
      <c r="C862" s="3"/>
      <c r="D862" s="3"/>
      <c r="E862" s="3"/>
      <c r="F862" s="3"/>
      <c r="G862" s="3"/>
      <c r="H862" s="3"/>
      <c r="I862" s="58"/>
      <c r="J862" s="3"/>
      <c r="K862" s="3"/>
      <c r="L862" s="3"/>
      <c r="M862" s="3"/>
      <c r="N862" s="53"/>
      <c r="O862" s="3"/>
      <c r="P862" s="3"/>
      <c r="Q862" s="3"/>
      <c r="R862" s="53"/>
      <c r="S862" s="3"/>
      <c r="T862" s="3"/>
      <c r="U862" s="3"/>
      <c r="V862" s="3"/>
      <c r="W862" s="3"/>
      <c r="X862" s="3"/>
      <c r="Y862" s="3"/>
      <c r="Z862" s="3"/>
      <c r="AA862" s="3"/>
      <c r="AB862" s="3"/>
    </row>
    <row r="863" spans="1:28" x14ac:dyDescent="0.2">
      <c r="A863" s="3"/>
      <c r="B863" s="3"/>
      <c r="C863" s="3"/>
      <c r="D863" s="3"/>
      <c r="E863" s="3"/>
      <c r="F863" s="3"/>
      <c r="G863" s="3"/>
      <c r="H863" s="3"/>
      <c r="I863" s="58"/>
      <c r="J863" s="3"/>
      <c r="K863" s="3"/>
      <c r="L863" s="3"/>
      <c r="M863" s="3"/>
      <c r="N863" s="53"/>
      <c r="O863" s="3"/>
      <c r="P863" s="3"/>
      <c r="Q863" s="3"/>
      <c r="R863" s="53"/>
      <c r="S863" s="3"/>
      <c r="T863" s="3"/>
      <c r="U863" s="3"/>
      <c r="V863" s="3"/>
      <c r="W863" s="3"/>
      <c r="X863" s="3"/>
      <c r="Y863" s="3"/>
      <c r="Z863" s="3"/>
      <c r="AA863" s="3"/>
      <c r="AB863" s="3"/>
    </row>
    <row r="864" spans="1:28" x14ac:dyDescent="0.2">
      <c r="A864" s="3"/>
      <c r="B864" s="3"/>
      <c r="C864" s="3"/>
      <c r="D864" s="3"/>
      <c r="E864" s="3"/>
      <c r="F864" s="3"/>
      <c r="G864" s="3"/>
      <c r="H864" s="3"/>
      <c r="I864" s="58"/>
      <c r="J864" s="3"/>
      <c r="K864" s="3"/>
      <c r="L864" s="3"/>
      <c r="M864" s="3"/>
      <c r="N864" s="53"/>
      <c r="O864" s="3"/>
      <c r="P864" s="3"/>
      <c r="Q864" s="3"/>
      <c r="R864" s="53"/>
      <c r="S864" s="3"/>
      <c r="T864" s="3"/>
      <c r="U864" s="3"/>
      <c r="V864" s="3"/>
      <c r="W864" s="3"/>
      <c r="X864" s="3"/>
      <c r="Y864" s="3"/>
      <c r="Z864" s="3"/>
      <c r="AA864" s="3"/>
      <c r="AB864" s="3"/>
    </row>
    <row r="865" spans="1:28" x14ac:dyDescent="0.2">
      <c r="A865" s="3"/>
      <c r="B865" s="3"/>
      <c r="C865" s="3"/>
      <c r="D865" s="3"/>
      <c r="E865" s="3"/>
      <c r="F865" s="3"/>
      <c r="G865" s="3"/>
      <c r="H865" s="3"/>
      <c r="I865" s="58"/>
      <c r="J865" s="3"/>
      <c r="K865" s="3"/>
      <c r="L865" s="3"/>
      <c r="M865" s="3"/>
      <c r="N865" s="53"/>
      <c r="O865" s="3"/>
      <c r="P865" s="3"/>
      <c r="Q865" s="3"/>
      <c r="R865" s="53"/>
      <c r="S865" s="3"/>
      <c r="T865" s="3"/>
      <c r="U865" s="3"/>
      <c r="V865" s="3"/>
      <c r="W865" s="3"/>
      <c r="X865" s="3"/>
      <c r="Y865" s="3"/>
      <c r="Z865" s="3"/>
      <c r="AA865" s="3"/>
      <c r="AB865" s="3"/>
    </row>
    <row r="866" spans="1:28" x14ac:dyDescent="0.2">
      <c r="A866" s="3"/>
      <c r="B866" s="3"/>
      <c r="C866" s="3"/>
      <c r="D866" s="3"/>
      <c r="E866" s="3"/>
      <c r="F866" s="3"/>
      <c r="G866" s="3"/>
      <c r="H866" s="3"/>
      <c r="I866" s="58"/>
      <c r="J866" s="3"/>
      <c r="K866" s="3"/>
      <c r="L866" s="3"/>
      <c r="M866" s="3"/>
      <c r="N866" s="53"/>
      <c r="O866" s="3"/>
      <c r="P866" s="3"/>
      <c r="Q866" s="3"/>
      <c r="R866" s="53"/>
      <c r="S866" s="3"/>
      <c r="T866" s="3"/>
      <c r="U866" s="3"/>
      <c r="V866" s="3"/>
      <c r="W866" s="3"/>
      <c r="X866" s="3"/>
      <c r="Y866" s="3"/>
      <c r="Z866" s="3"/>
      <c r="AA866" s="3"/>
      <c r="AB866" s="3"/>
    </row>
    <row r="867" spans="1:28" x14ac:dyDescent="0.2">
      <c r="A867" s="3"/>
      <c r="B867" s="3"/>
      <c r="C867" s="3"/>
      <c r="D867" s="3"/>
      <c r="E867" s="3"/>
      <c r="F867" s="3"/>
      <c r="G867" s="3"/>
      <c r="H867" s="3"/>
      <c r="I867" s="58"/>
      <c r="J867" s="3"/>
      <c r="K867" s="3"/>
      <c r="L867" s="3"/>
      <c r="M867" s="3"/>
      <c r="N867" s="53"/>
      <c r="O867" s="3"/>
      <c r="P867" s="3"/>
      <c r="Q867" s="3"/>
      <c r="R867" s="53"/>
      <c r="S867" s="3"/>
      <c r="T867" s="3"/>
      <c r="U867" s="3"/>
      <c r="V867" s="3"/>
      <c r="W867" s="3"/>
      <c r="X867" s="3"/>
      <c r="Y867" s="3"/>
      <c r="Z867" s="3"/>
      <c r="AA867" s="3"/>
      <c r="AB867" s="3"/>
    </row>
    <row r="868" spans="1:28" x14ac:dyDescent="0.2">
      <c r="A868" s="3"/>
      <c r="B868" s="3"/>
      <c r="C868" s="3"/>
      <c r="D868" s="3"/>
      <c r="E868" s="3"/>
      <c r="F868" s="3"/>
      <c r="G868" s="3"/>
      <c r="H868" s="3"/>
      <c r="I868" s="58"/>
      <c r="J868" s="3"/>
      <c r="K868" s="3"/>
      <c r="L868" s="3"/>
      <c r="M868" s="3"/>
      <c r="N868" s="53"/>
      <c r="O868" s="3"/>
      <c r="P868" s="3"/>
      <c r="Q868" s="3"/>
      <c r="R868" s="53"/>
      <c r="S868" s="3"/>
      <c r="T868" s="3"/>
      <c r="U868" s="3"/>
      <c r="V868" s="3"/>
      <c r="W868" s="3"/>
      <c r="X868" s="3"/>
      <c r="Y868" s="3"/>
      <c r="Z868" s="3"/>
      <c r="AA868" s="3"/>
      <c r="AB868" s="3"/>
    </row>
    <row r="869" spans="1:28" x14ac:dyDescent="0.2">
      <c r="A869" s="3"/>
      <c r="B869" s="3"/>
      <c r="C869" s="3"/>
      <c r="D869" s="3"/>
      <c r="E869" s="3"/>
      <c r="F869" s="3"/>
      <c r="G869" s="3"/>
      <c r="H869" s="3"/>
      <c r="I869" s="58"/>
      <c r="J869" s="3"/>
      <c r="K869" s="3"/>
      <c r="L869" s="3"/>
      <c r="M869" s="3"/>
      <c r="N869" s="53"/>
      <c r="O869" s="3"/>
      <c r="P869" s="3"/>
      <c r="Q869" s="3"/>
      <c r="R869" s="53"/>
      <c r="S869" s="3"/>
      <c r="T869" s="3"/>
      <c r="U869" s="3"/>
      <c r="V869" s="3"/>
      <c r="W869" s="3"/>
      <c r="X869" s="3"/>
      <c r="Y869" s="3"/>
      <c r="Z869" s="3"/>
      <c r="AA869" s="3"/>
      <c r="AB869" s="3"/>
    </row>
    <row r="870" spans="1:28" x14ac:dyDescent="0.2">
      <c r="A870" s="3"/>
      <c r="B870" s="3"/>
      <c r="C870" s="3"/>
      <c r="D870" s="3"/>
      <c r="E870" s="3"/>
      <c r="F870" s="3"/>
      <c r="G870" s="3"/>
      <c r="H870" s="3"/>
      <c r="I870" s="58"/>
      <c r="J870" s="3"/>
      <c r="K870" s="3"/>
      <c r="L870" s="3"/>
      <c r="M870" s="3"/>
      <c r="N870" s="53"/>
      <c r="O870" s="3"/>
      <c r="P870" s="3"/>
      <c r="Q870" s="3"/>
      <c r="R870" s="53"/>
      <c r="S870" s="3"/>
      <c r="T870" s="3"/>
      <c r="U870" s="3"/>
      <c r="V870" s="3"/>
      <c r="W870" s="3"/>
      <c r="X870" s="3"/>
      <c r="Y870" s="3"/>
      <c r="Z870" s="3"/>
      <c r="AA870" s="3"/>
      <c r="AB870" s="3"/>
    </row>
    <row r="871" spans="1:28" x14ac:dyDescent="0.2">
      <c r="A871" s="3"/>
      <c r="B871" s="3"/>
      <c r="C871" s="3"/>
      <c r="D871" s="3"/>
      <c r="E871" s="3"/>
      <c r="F871" s="3"/>
      <c r="G871" s="3"/>
      <c r="H871" s="3"/>
      <c r="I871" s="58"/>
      <c r="J871" s="3"/>
      <c r="K871" s="3"/>
      <c r="L871" s="3"/>
      <c r="M871" s="3"/>
      <c r="N871" s="53"/>
      <c r="O871" s="3"/>
      <c r="P871" s="3"/>
      <c r="Q871" s="3"/>
      <c r="R871" s="53"/>
      <c r="S871" s="3"/>
      <c r="T871" s="3"/>
      <c r="U871" s="3"/>
      <c r="V871" s="3"/>
      <c r="W871" s="3"/>
      <c r="X871" s="3"/>
      <c r="Y871" s="3"/>
      <c r="Z871" s="3"/>
      <c r="AA871" s="3"/>
      <c r="AB871" s="3"/>
    </row>
    <row r="872" spans="1:28" x14ac:dyDescent="0.2">
      <c r="A872" s="3"/>
      <c r="B872" s="3"/>
      <c r="C872" s="3"/>
      <c r="D872" s="3"/>
      <c r="E872" s="3"/>
      <c r="F872" s="3"/>
      <c r="G872" s="3"/>
      <c r="H872" s="3"/>
      <c r="I872" s="58"/>
      <c r="J872" s="3"/>
      <c r="K872" s="3"/>
      <c r="L872" s="3"/>
      <c r="M872" s="3"/>
      <c r="N872" s="53"/>
      <c r="O872" s="3"/>
      <c r="P872" s="3"/>
      <c r="Q872" s="3"/>
      <c r="R872" s="53"/>
      <c r="S872" s="3"/>
      <c r="T872" s="3"/>
      <c r="U872" s="3"/>
      <c r="V872" s="3"/>
      <c r="W872" s="3"/>
      <c r="X872" s="3"/>
      <c r="Y872" s="3"/>
      <c r="Z872" s="3"/>
      <c r="AA872" s="3"/>
      <c r="AB872" s="3"/>
    </row>
    <row r="873" spans="1:28" x14ac:dyDescent="0.2">
      <c r="A873" s="3"/>
      <c r="B873" s="3"/>
      <c r="C873" s="3"/>
      <c r="D873" s="3"/>
      <c r="E873" s="3"/>
      <c r="F873" s="3"/>
      <c r="G873" s="3"/>
      <c r="H873" s="3"/>
      <c r="I873" s="58"/>
      <c r="J873" s="3"/>
      <c r="K873" s="3"/>
      <c r="L873" s="3"/>
      <c r="M873" s="3"/>
      <c r="N873" s="53"/>
      <c r="O873" s="3"/>
      <c r="P873" s="3"/>
      <c r="Q873" s="3"/>
      <c r="R873" s="53"/>
      <c r="S873" s="3"/>
      <c r="T873" s="3"/>
      <c r="U873" s="3"/>
      <c r="V873" s="3"/>
      <c r="W873" s="3"/>
      <c r="X873" s="3"/>
      <c r="Y873" s="3"/>
      <c r="Z873" s="3"/>
      <c r="AA873" s="3"/>
      <c r="AB873" s="3"/>
    </row>
    <row r="874" spans="1:28" x14ac:dyDescent="0.2">
      <c r="A874" s="3"/>
      <c r="B874" s="3"/>
      <c r="C874" s="3"/>
      <c r="D874" s="3"/>
      <c r="E874" s="3"/>
      <c r="F874" s="3"/>
      <c r="G874" s="3"/>
      <c r="H874" s="3"/>
      <c r="I874" s="58"/>
      <c r="J874" s="3"/>
      <c r="K874" s="3"/>
      <c r="L874" s="3"/>
      <c r="M874" s="3"/>
      <c r="N874" s="53"/>
      <c r="O874" s="3"/>
      <c r="P874" s="3"/>
      <c r="Q874" s="3"/>
      <c r="R874" s="53"/>
      <c r="S874" s="3"/>
      <c r="T874" s="3"/>
      <c r="U874" s="3"/>
      <c r="V874" s="3"/>
      <c r="W874" s="3"/>
      <c r="X874" s="3"/>
      <c r="Y874" s="3"/>
      <c r="Z874" s="3"/>
      <c r="AA874" s="3"/>
      <c r="AB874" s="3"/>
    </row>
    <row r="875" spans="1:28" x14ac:dyDescent="0.2">
      <c r="A875" s="3"/>
      <c r="B875" s="3"/>
      <c r="C875" s="3"/>
      <c r="D875" s="3"/>
      <c r="E875" s="3"/>
      <c r="F875" s="3"/>
      <c r="G875" s="3"/>
      <c r="H875" s="3"/>
      <c r="I875" s="58"/>
      <c r="J875" s="3"/>
      <c r="K875" s="3"/>
      <c r="L875" s="3"/>
      <c r="M875" s="3"/>
      <c r="N875" s="53"/>
      <c r="O875" s="3"/>
      <c r="P875" s="3"/>
      <c r="Q875" s="3"/>
      <c r="R875" s="53"/>
      <c r="S875" s="3"/>
      <c r="T875" s="3"/>
      <c r="U875" s="3"/>
      <c r="V875" s="3"/>
      <c r="W875" s="3"/>
      <c r="X875" s="3"/>
      <c r="Y875" s="3"/>
      <c r="Z875" s="3"/>
      <c r="AA875" s="3"/>
      <c r="AB875" s="3"/>
    </row>
    <row r="876" spans="1:28" x14ac:dyDescent="0.2">
      <c r="A876" s="3"/>
      <c r="B876" s="3"/>
      <c r="C876" s="3"/>
      <c r="D876" s="3"/>
      <c r="E876" s="3"/>
      <c r="F876" s="3"/>
      <c r="G876" s="3"/>
      <c r="H876" s="3"/>
      <c r="I876" s="58"/>
      <c r="J876" s="3"/>
      <c r="K876" s="3"/>
      <c r="L876" s="3"/>
      <c r="M876" s="3"/>
      <c r="N876" s="53"/>
      <c r="O876" s="3"/>
      <c r="P876" s="3"/>
      <c r="Q876" s="3"/>
      <c r="R876" s="53"/>
      <c r="S876" s="3"/>
      <c r="T876" s="3"/>
      <c r="U876" s="3"/>
      <c r="V876" s="3"/>
      <c r="W876" s="3"/>
      <c r="X876" s="3"/>
      <c r="Y876" s="3"/>
      <c r="Z876" s="3"/>
      <c r="AA876" s="3"/>
      <c r="AB876" s="3"/>
    </row>
    <row r="877" spans="1:28" x14ac:dyDescent="0.2">
      <c r="A877" s="3"/>
      <c r="B877" s="3"/>
      <c r="C877" s="3"/>
      <c r="D877" s="3"/>
      <c r="E877" s="3"/>
      <c r="F877" s="3"/>
      <c r="G877" s="3"/>
      <c r="H877" s="3"/>
      <c r="I877" s="58"/>
      <c r="J877" s="3"/>
      <c r="K877" s="3"/>
      <c r="L877" s="3"/>
      <c r="M877" s="3"/>
      <c r="N877" s="53"/>
      <c r="O877" s="3"/>
      <c r="P877" s="3"/>
      <c r="Q877" s="3"/>
      <c r="R877" s="53"/>
      <c r="S877" s="3"/>
      <c r="T877" s="3"/>
      <c r="U877" s="3"/>
      <c r="V877" s="3"/>
      <c r="W877" s="3"/>
      <c r="X877" s="3"/>
      <c r="Y877" s="3"/>
      <c r="Z877" s="3"/>
      <c r="AA877" s="3"/>
      <c r="AB877" s="3"/>
    </row>
    <row r="878" spans="1:28" x14ac:dyDescent="0.2">
      <c r="A878" s="3"/>
      <c r="B878" s="3"/>
      <c r="C878" s="3"/>
      <c r="D878" s="3"/>
      <c r="E878" s="3"/>
      <c r="F878" s="3"/>
      <c r="G878" s="3"/>
      <c r="H878" s="3"/>
      <c r="I878" s="58"/>
      <c r="J878" s="3"/>
      <c r="K878" s="3"/>
      <c r="L878" s="3"/>
      <c r="M878" s="3"/>
      <c r="N878" s="53"/>
      <c r="O878" s="3"/>
      <c r="P878" s="3"/>
      <c r="Q878" s="3"/>
      <c r="R878" s="53"/>
      <c r="S878" s="3"/>
      <c r="T878" s="3"/>
      <c r="U878" s="3"/>
      <c r="V878" s="3"/>
      <c r="W878" s="3"/>
      <c r="X878" s="3"/>
      <c r="Y878" s="3"/>
      <c r="Z878" s="3"/>
      <c r="AA878" s="3"/>
      <c r="AB878" s="3"/>
    </row>
    <row r="879" spans="1:28" x14ac:dyDescent="0.2">
      <c r="A879" s="3"/>
      <c r="B879" s="3"/>
      <c r="C879" s="3"/>
      <c r="D879" s="3"/>
      <c r="E879" s="3"/>
      <c r="F879" s="3"/>
      <c r="G879" s="3"/>
      <c r="H879" s="3"/>
      <c r="I879" s="58"/>
      <c r="J879" s="3"/>
      <c r="K879" s="3"/>
      <c r="L879" s="3"/>
      <c r="M879" s="3"/>
      <c r="N879" s="53"/>
      <c r="O879" s="3"/>
      <c r="P879" s="3"/>
      <c r="Q879" s="3"/>
      <c r="R879" s="53"/>
      <c r="S879" s="3"/>
      <c r="T879" s="3"/>
      <c r="U879" s="3"/>
      <c r="V879" s="3"/>
      <c r="W879" s="3"/>
      <c r="X879" s="3"/>
      <c r="Y879" s="3"/>
      <c r="Z879" s="3"/>
      <c r="AA879" s="3"/>
      <c r="AB879" s="3"/>
    </row>
    <row r="880" spans="1:28" x14ac:dyDescent="0.2">
      <c r="A880" s="3"/>
      <c r="B880" s="3"/>
      <c r="C880" s="3"/>
      <c r="D880" s="3"/>
      <c r="E880" s="3"/>
      <c r="F880" s="3"/>
      <c r="G880" s="3"/>
      <c r="H880" s="3"/>
      <c r="I880" s="58"/>
      <c r="J880" s="3"/>
      <c r="K880" s="3"/>
      <c r="L880" s="3"/>
      <c r="M880" s="3"/>
      <c r="N880" s="53"/>
      <c r="O880" s="3"/>
      <c r="P880" s="3"/>
      <c r="Q880" s="3"/>
      <c r="R880" s="53"/>
      <c r="S880" s="3"/>
      <c r="T880" s="3"/>
      <c r="U880" s="3"/>
      <c r="V880" s="3"/>
      <c r="W880" s="3"/>
      <c r="X880" s="3"/>
      <c r="Y880" s="3"/>
      <c r="Z880" s="3"/>
      <c r="AA880" s="3"/>
      <c r="AB880" s="3"/>
    </row>
    <row r="881" spans="1:28" x14ac:dyDescent="0.2">
      <c r="A881" s="3"/>
      <c r="B881" s="3"/>
      <c r="C881" s="3"/>
      <c r="D881" s="3"/>
      <c r="E881" s="3"/>
      <c r="F881" s="3"/>
      <c r="G881" s="3"/>
      <c r="H881" s="3"/>
      <c r="I881" s="58"/>
      <c r="J881" s="3"/>
      <c r="K881" s="3"/>
      <c r="L881" s="3"/>
      <c r="M881" s="3"/>
      <c r="N881" s="53"/>
      <c r="O881" s="3"/>
      <c r="P881" s="3"/>
      <c r="Q881" s="3"/>
      <c r="R881" s="53"/>
      <c r="S881" s="3"/>
      <c r="T881" s="3"/>
      <c r="U881" s="3"/>
      <c r="V881" s="3"/>
      <c r="W881" s="3"/>
      <c r="X881" s="3"/>
      <c r="Y881" s="3"/>
      <c r="Z881" s="3"/>
      <c r="AA881" s="3"/>
      <c r="AB881" s="3"/>
    </row>
    <row r="882" spans="1:28" x14ac:dyDescent="0.2">
      <c r="A882" s="3"/>
      <c r="B882" s="3"/>
      <c r="C882" s="3"/>
      <c r="D882" s="3"/>
      <c r="E882" s="3"/>
      <c r="F882" s="3"/>
      <c r="G882" s="3"/>
      <c r="H882" s="3"/>
      <c r="I882" s="58"/>
      <c r="J882" s="3"/>
      <c r="K882" s="3"/>
      <c r="L882" s="3"/>
      <c r="M882" s="3"/>
      <c r="N882" s="53"/>
      <c r="O882" s="3"/>
      <c r="P882" s="3"/>
      <c r="Q882" s="3"/>
      <c r="R882" s="53"/>
      <c r="S882" s="3"/>
      <c r="T882" s="3"/>
      <c r="U882" s="3"/>
      <c r="V882" s="3"/>
      <c r="W882" s="3"/>
      <c r="X882" s="3"/>
      <c r="Y882" s="3"/>
      <c r="Z882" s="3"/>
      <c r="AA882" s="3"/>
      <c r="AB882" s="3"/>
    </row>
    <row r="883" spans="1:28" x14ac:dyDescent="0.2">
      <c r="A883" s="3"/>
      <c r="B883" s="3"/>
      <c r="C883" s="3"/>
      <c r="D883" s="3"/>
      <c r="E883" s="3"/>
      <c r="F883" s="3"/>
      <c r="G883" s="3"/>
      <c r="H883" s="3"/>
      <c r="I883" s="58"/>
      <c r="J883" s="3"/>
      <c r="K883" s="3"/>
      <c r="L883" s="3"/>
      <c r="M883" s="3"/>
      <c r="N883" s="53"/>
      <c r="O883" s="3"/>
      <c r="P883" s="3"/>
      <c r="Q883" s="3"/>
      <c r="R883" s="53"/>
      <c r="S883" s="3"/>
      <c r="T883" s="3"/>
      <c r="U883" s="3"/>
      <c r="V883" s="3"/>
      <c r="W883" s="3"/>
      <c r="X883" s="3"/>
      <c r="Y883" s="3"/>
      <c r="Z883" s="3"/>
      <c r="AA883" s="3"/>
      <c r="AB883" s="3"/>
    </row>
    <row r="884" spans="1:28" x14ac:dyDescent="0.2">
      <c r="A884" s="3"/>
      <c r="B884" s="3"/>
      <c r="C884" s="3"/>
      <c r="D884" s="3"/>
      <c r="E884" s="3"/>
      <c r="F884" s="3"/>
      <c r="G884" s="3"/>
      <c r="H884" s="3"/>
      <c r="I884" s="58"/>
      <c r="J884" s="3"/>
      <c r="K884" s="3"/>
      <c r="L884" s="3"/>
      <c r="M884" s="3"/>
      <c r="N884" s="53"/>
      <c r="O884" s="3"/>
      <c r="P884" s="3"/>
      <c r="Q884" s="3"/>
      <c r="R884" s="53"/>
      <c r="S884" s="3"/>
      <c r="T884" s="3"/>
      <c r="U884" s="3"/>
      <c r="V884" s="3"/>
      <c r="W884" s="3"/>
      <c r="X884" s="3"/>
      <c r="Y884" s="3"/>
      <c r="Z884" s="3"/>
      <c r="AA884" s="3"/>
      <c r="AB884" s="3"/>
    </row>
    <row r="885" spans="1:28" x14ac:dyDescent="0.2">
      <c r="A885" s="3"/>
      <c r="B885" s="3"/>
      <c r="C885" s="3"/>
      <c r="D885" s="3"/>
      <c r="E885" s="3"/>
      <c r="F885" s="3"/>
      <c r="G885" s="3"/>
      <c r="H885" s="3"/>
      <c r="I885" s="58"/>
      <c r="J885" s="3"/>
      <c r="K885" s="3"/>
      <c r="L885" s="3"/>
      <c r="M885" s="3"/>
      <c r="N885" s="53"/>
      <c r="O885" s="3"/>
      <c r="P885" s="3"/>
      <c r="Q885" s="3"/>
      <c r="R885" s="53"/>
      <c r="S885" s="3"/>
      <c r="T885" s="3"/>
      <c r="U885" s="3"/>
      <c r="V885" s="3"/>
      <c r="W885" s="3"/>
      <c r="X885" s="3"/>
      <c r="Y885" s="3"/>
      <c r="Z885" s="3"/>
      <c r="AA885" s="3"/>
      <c r="AB885" s="3"/>
    </row>
    <row r="886" spans="1:28" x14ac:dyDescent="0.2">
      <c r="A886" s="3"/>
      <c r="B886" s="3"/>
      <c r="C886" s="3"/>
      <c r="D886" s="3"/>
      <c r="E886" s="3"/>
      <c r="F886" s="3"/>
      <c r="G886" s="3"/>
      <c r="H886" s="3"/>
      <c r="I886" s="58"/>
      <c r="J886" s="3"/>
      <c r="K886" s="3"/>
      <c r="L886" s="3"/>
      <c r="M886" s="3"/>
      <c r="N886" s="53"/>
      <c r="O886" s="3"/>
      <c r="P886" s="3"/>
      <c r="Q886" s="3"/>
      <c r="R886" s="53"/>
      <c r="S886" s="3"/>
      <c r="T886" s="3"/>
      <c r="U886" s="3"/>
      <c r="V886" s="3"/>
      <c r="W886" s="3"/>
      <c r="X886" s="3"/>
      <c r="Y886" s="3"/>
      <c r="Z886" s="3"/>
      <c r="AA886" s="3"/>
      <c r="AB886" s="3"/>
    </row>
    <row r="887" spans="1:28" x14ac:dyDescent="0.2">
      <c r="A887" s="3"/>
      <c r="B887" s="3"/>
      <c r="C887" s="3"/>
      <c r="D887" s="3"/>
      <c r="E887" s="3"/>
      <c r="F887" s="3"/>
      <c r="G887" s="3"/>
      <c r="H887" s="3"/>
      <c r="I887" s="58"/>
      <c r="J887" s="3"/>
      <c r="K887" s="3"/>
      <c r="L887" s="3"/>
      <c r="M887" s="3"/>
      <c r="N887" s="53"/>
      <c r="O887" s="3"/>
      <c r="P887" s="3"/>
      <c r="Q887" s="3"/>
      <c r="R887" s="53"/>
      <c r="S887" s="3"/>
      <c r="T887" s="3"/>
      <c r="U887" s="3"/>
      <c r="V887" s="3"/>
      <c r="W887" s="3"/>
      <c r="X887" s="3"/>
      <c r="Y887" s="3"/>
      <c r="Z887" s="3"/>
      <c r="AA887" s="3"/>
      <c r="AB887" s="3"/>
    </row>
    <row r="888" spans="1:28" x14ac:dyDescent="0.2">
      <c r="A888" s="3"/>
      <c r="B888" s="3"/>
      <c r="C888" s="3"/>
      <c r="D888" s="3"/>
      <c r="E888" s="3"/>
      <c r="F888" s="3"/>
      <c r="G888" s="3"/>
      <c r="H888" s="3"/>
      <c r="I888" s="58"/>
      <c r="J888" s="3"/>
      <c r="K888" s="3"/>
      <c r="L888" s="3"/>
      <c r="M888" s="3"/>
      <c r="N888" s="53"/>
      <c r="O888" s="3"/>
      <c r="P888" s="3"/>
      <c r="Q888" s="3"/>
      <c r="R888" s="53"/>
      <c r="S888" s="3"/>
      <c r="T888" s="3"/>
      <c r="U888" s="3"/>
      <c r="V888" s="3"/>
      <c r="W888" s="3"/>
      <c r="X888" s="3"/>
      <c r="Y888" s="3"/>
      <c r="Z888" s="3"/>
      <c r="AA888" s="3"/>
      <c r="AB888" s="3"/>
    </row>
    <row r="889" spans="1:28" x14ac:dyDescent="0.2">
      <c r="A889" s="3"/>
      <c r="B889" s="3"/>
      <c r="C889" s="3"/>
      <c r="D889" s="3"/>
      <c r="E889" s="3"/>
      <c r="F889" s="3"/>
      <c r="G889" s="3"/>
      <c r="H889" s="3"/>
      <c r="I889" s="58"/>
      <c r="J889" s="3"/>
      <c r="K889" s="3"/>
      <c r="L889" s="3"/>
      <c r="M889" s="3"/>
      <c r="N889" s="53"/>
      <c r="O889" s="3"/>
      <c r="P889" s="3"/>
      <c r="Q889" s="3"/>
      <c r="R889" s="53"/>
      <c r="S889" s="3"/>
      <c r="T889" s="3"/>
      <c r="U889" s="3"/>
      <c r="V889" s="3"/>
      <c r="W889" s="3"/>
      <c r="X889" s="3"/>
      <c r="Y889" s="3"/>
      <c r="Z889" s="3"/>
      <c r="AA889" s="3"/>
      <c r="AB889" s="3"/>
    </row>
    <row r="890" spans="1:28" x14ac:dyDescent="0.2">
      <c r="A890" s="3"/>
      <c r="B890" s="3"/>
      <c r="C890" s="3"/>
      <c r="D890" s="3"/>
      <c r="E890" s="3"/>
      <c r="F890" s="3"/>
      <c r="G890" s="3"/>
      <c r="H890" s="3"/>
      <c r="I890" s="58"/>
      <c r="J890" s="3"/>
      <c r="K890" s="3"/>
      <c r="L890" s="3"/>
      <c r="M890" s="3"/>
      <c r="N890" s="53"/>
      <c r="O890" s="3"/>
      <c r="P890" s="3"/>
      <c r="Q890" s="3"/>
      <c r="R890" s="53"/>
      <c r="S890" s="3"/>
      <c r="T890" s="3"/>
      <c r="U890" s="3"/>
      <c r="V890" s="3"/>
      <c r="W890" s="3"/>
      <c r="X890" s="3"/>
      <c r="Y890" s="3"/>
      <c r="Z890" s="3"/>
      <c r="AA890" s="3"/>
      <c r="AB890" s="3"/>
    </row>
    <row r="891" spans="1:28" x14ac:dyDescent="0.2">
      <c r="A891" s="3"/>
      <c r="B891" s="3"/>
      <c r="C891" s="3"/>
      <c r="D891" s="3"/>
      <c r="E891" s="3"/>
      <c r="F891" s="3"/>
      <c r="G891" s="3"/>
      <c r="H891" s="3"/>
      <c r="I891" s="58"/>
      <c r="J891" s="3"/>
      <c r="K891" s="3"/>
      <c r="L891" s="3"/>
      <c r="M891" s="3"/>
      <c r="N891" s="53"/>
      <c r="O891" s="3"/>
      <c r="P891" s="3"/>
      <c r="Q891" s="3"/>
      <c r="R891" s="53"/>
      <c r="S891" s="3"/>
      <c r="T891" s="3"/>
      <c r="U891" s="3"/>
      <c r="V891" s="3"/>
      <c r="W891" s="3"/>
      <c r="X891" s="3"/>
      <c r="Y891" s="3"/>
      <c r="Z891" s="3"/>
      <c r="AA891" s="3"/>
      <c r="AB891" s="3"/>
    </row>
    <row r="892" spans="1:28" x14ac:dyDescent="0.2">
      <c r="A892" s="3"/>
      <c r="B892" s="3"/>
      <c r="C892" s="3"/>
      <c r="D892" s="3"/>
      <c r="E892" s="3"/>
      <c r="F892" s="3"/>
      <c r="G892" s="3"/>
      <c r="H892" s="3"/>
      <c r="I892" s="58"/>
      <c r="J892" s="3"/>
      <c r="K892" s="3"/>
      <c r="L892" s="3"/>
      <c r="M892" s="3"/>
      <c r="N892" s="53"/>
      <c r="O892" s="3"/>
      <c r="P892" s="3"/>
      <c r="Q892" s="3"/>
      <c r="R892" s="53"/>
      <c r="S892" s="3"/>
      <c r="T892" s="3"/>
      <c r="U892" s="3"/>
      <c r="V892" s="3"/>
      <c r="W892" s="3"/>
      <c r="X892" s="3"/>
      <c r="Y892" s="3"/>
      <c r="Z892" s="3"/>
      <c r="AA892" s="3"/>
      <c r="AB892" s="3"/>
    </row>
    <row r="893" spans="1:28" x14ac:dyDescent="0.2">
      <c r="A893" s="3"/>
      <c r="B893" s="3"/>
      <c r="C893" s="3"/>
      <c r="D893" s="3"/>
      <c r="E893" s="3"/>
      <c r="F893" s="3"/>
      <c r="G893" s="3"/>
      <c r="H893" s="3"/>
      <c r="I893" s="58"/>
      <c r="J893" s="3"/>
      <c r="K893" s="3"/>
      <c r="L893" s="3"/>
      <c r="M893" s="3"/>
      <c r="N893" s="53"/>
      <c r="O893" s="3"/>
      <c r="P893" s="3"/>
      <c r="Q893" s="3"/>
      <c r="R893" s="53"/>
      <c r="S893" s="3"/>
      <c r="T893" s="3"/>
      <c r="U893" s="3"/>
      <c r="V893" s="3"/>
      <c r="W893" s="3"/>
      <c r="X893" s="3"/>
      <c r="Y893" s="3"/>
      <c r="Z893" s="3"/>
      <c r="AA893" s="3"/>
      <c r="AB893" s="3"/>
    </row>
    <row r="894" spans="1:28" x14ac:dyDescent="0.2">
      <c r="A894" s="3"/>
      <c r="B894" s="3"/>
      <c r="C894" s="3"/>
      <c r="D894" s="3"/>
      <c r="E894" s="3"/>
      <c r="F894" s="3"/>
      <c r="G894" s="3"/>
      <c r="H894" s="3"/>
      <c r="I894" s="58"/>
      <c r="J894" s="3"/>
      <c r="K894" s="3"/>
      <c r="L894" s="3"/>
      <c r="M894" s="3"/>
      <c r="N894" s="53"/>
      <c r="O894" s="3"/>
      <c r="P894" s="3"/>
      <c r="Q894" s="3"/>
      <c r="R894" s="53"/>
      <c r="S894" s="3"/>
      <c r="T894" s="3"/>
      <c r="U894" s="3"/>
      <c r="V894" s="3"/>
      <c r="W894" s="3"/>
      <c r="X894" s="3"/>
      <c r="Y894" s="3"/>
      <c r="Z894" s="3"/>
      <c r="AA894" s="3"/>
      <c r="AB894" s="3"/>
    </row>
    <row r="895" spans="1:28" x14ac:dyDescent="0.2">
      <c r="A895" s="3"/>
      <c r="B895" s="3"/>
      <c r="C895" s="3"/>
      <c r="D895" s="3"/>
      <c r="E895" s="3"/>
      <c r="F895" s="3"/>
      <c r="G895" s="3"/>
      <c r="H895" s="3"/>
      <c r="I895" s="58"/>
      <c r="J895" s="3"/>
      <c r="K895" s="3"/>
      <c r="L895" s="3"/>
      <c r="M895" s="3"/>
      <c r="N895" s="53"/>
      <c r="O895" s="3"/>
      <c r="P895" s="3"/>
      <c r="Q895" s="3"/>
      <c r="R895" s="53"/>
      <c r="S895" s="3"/>
      <c r="T895" s="3"/>
      <c r="U895" s="3"/>
      <c r="V895" s="3"/>
      <c r="W895" s="3"/>
      <c r="X895" s="3"/>
      <c r="Y895" s="3"/>
      <c r="Z895" s="3"/>
      <c r="AA895" s="3"/>
      <c r="AB895" s="3"/>
    </row>
    <row r="896" spans="1:28" x14ac:dyDescent="0.2">
      <c r="A896" s="3"/>
      <c r="B896" s="3"/>
      <c r="C896" s="3"/>
      <c r="D896" s="3"/>
      <c r="E896" s="3"/>
      <c r="F896" s="3"/>
      <c r="G896" s="3"/>
      <c r="H896" s="3"/>
      <c r="I896" s="58"/>
      <c r="J896" s="3"/>
      <c r="K896" s="3"/>
      <c r="L896" s="3"/>
      <c r="M896" s="3"/>
      <c r="N896" s="53"/>
      <c r="O896" s="3"/>
      <c r="P896" s="3"/>
      <c r="Q896" s="3"/>
      <c r="R896" s="53"/>
      <c r="S896" s="3"/>
      <c r="T896" s="3"/>
      <c r="U896" s="3"/>
      <c r="V896" s="3"/>
      <c r="W896" s="3"/>
      <c r="X896" s="3"/>
      <c r="Y896" s="3"/>
      <c r="Z896" s="3"/>
      <c r="AA896" s="3"/>
      <c r="AB896" s="3"/>
    </row>
    <row r="897" spans="1:28" x14ac:dyDescent="0.2">
      <c r="A897" s="3"/>
      <c r="B897" s="3"/>
      <c r="C897" s="3"/>
      <c r="D897" s="3"/>
      <c r="E897" s="3"/>
      <c r="F897" s="3"/>
      <c r="G897" s="3"/>
      <c r="H897" s="3"/>
      <c r="I897" s="58"/>
      <c r="J897" s="3"/>
      <c r="K897" s="3"/>
      <c r="L897" s="3"/>
      <c r="M897" s="3"/>
      <c r="N897" s="53"/>
      <c r="O897" s="3"/>
      <c r="P897" s="3"/>
      <c r="Q897" s="3"/>
      <c r="R897" s="53"/>
      <c r="S897" s="3"/>
      <c r="T897" s="3"/>
      <c r="U897" s="3"/>
      <c r="V897" s="3"/>
      <c r="W897" s="3"/>
      <c r="X897" s="3"/>
      <c r="Y897" s="3"/>
      <c r="Z897" s="3"/>
      <c r="AA897" s="3"/>
      <c r="AB897" s="3"/>
    </row>
    <row r="898" spans="1:28" x14ac:dyDescent="0.2">
      <c r="A898" s="3"/>
      <c r="B898" s="3"/>
      <c r="C898" s="3"/>
      <c r="D898" s="3"/>
      <c r="E898" s="3"/>
      <c r="F898" s="3"/>
      <c r="G898" s="3"/>
      <c r="H898" s="3"/>
      <c r="I898" s="58"/>
      <c r="J898" s="3"/>
      <c r="K898" s="3"/>
      <c r="L898" s="3"/>
      <c r="M898" s="3"/>
      <c r="N898" s="53"/>
      <c r="O898" s="3"/>
      <c r="P898" s="3"/>
      <c r="Q898" s="3"/>
      <c r="R898" s="53"/>
      <c r="S898" s="3"/>
      <c r="T898" s="3"/>
      <c r="U898" s="3"/>
      <c r="V898" s="3"/>
      <c r="W898" s="3"/>
      <c r="X898" s="3"/>
      <c r="Y898" s="3"/>
      <c r="Z898" s="3"/>
      <c r="AA898" s="3"/>
      <c r="AB898" s="3"/>
    </row>
    <row r="899" spans="1:28" x14ac:dyDescent="0.2">
      <c r="A899" s="3"/>
      <c r="B899" s="3"/>
      <c r="C899" s="3"/>
      <c r="D899" s="3"/>
      <c r="E899" s="3"/>
      <c r="F899" s="3"/>
      <c r="G899" s="3"/>
      <c r="H899" s="3"/>
      <c r="I899" s="58"/>
      <c r="J899" s="3"/>
      <c r="K899" s="3"/>
      <c r="L899" s="3"/>
      <c r="M899" s="3"/>
      <c r="N899" s="58"/>
      <c r="O899" s="3"/>
      <c r="P899" s="3"/>
      <c r="Q899" s="3"/>
      <c r="R899" s="58"/>
      <c r="S899" s="3"/>
      <c r="T899" s="3"/>
      <c r="U899" s="3"/>
      <c r="V899" s="3"/>
      <c r="W899" s="3"/>
      <c r="X899" s="3"/>
      <c r="Y899" s="3"/>
      <c r="Z899" s="3"/>
      <c r="AA899" s="3"/>
      <c r="AB899" s="3"/>
    </row>
    <row r="900" spans="1:28" x14ac:dyDescent="0.2">
      <c r="A900" s="3"/>
      <c r="B900" s="3"/>
      <c r="C900" s="3"/>
      <c r="D900" s="3"/>
      <c r="E900" s="3"/>
      <c r="F900" s="3"/>
      <c r="G900" s="3"/>
      <c r="H900" s="3"/>
      <c r="I900" s="58"/>
      <c r="J900" s="3"/>
      <c r="K900" s="3"/>
      <c r="L900" s="3"/>
      <c r="M900" s="3"/>
      <c r="N900" s="58"/>
      <c r="O900" s="3"/>
      <c r="P900" s="3"/>
      <c r="Q900" s="3"/>
      <c r="R900" s="58"/>
      <c r="S900" s="3"/>
      <c r="T900" s="3"/>
      <c r="U900" s="3"/>
      <c r="V900" s="3"/>
      <c r="W900" s="3"/>
      <c r="X900" s="3"/>
      <c r="Y900" s="3"/>
      <c r="Z900" s="3"/>
      <c r="AA900" s="3"/>
      <c r="AB900" s="3"/>
    </row>
    <row r="901" spans="1:28" x14ac:dyDescent="0.2">
      <c r="A901" s="3"/>
      <c r="B901" s="3"/>
      <c r="C901" s="3"/>
      <c r="D901" s="3"/>
      <c r="E901" s="3"/>
      <c r="F901" s="3"/>
      <c r="G901" s="3"/>
      <c r="H901" s="3"/>
      <c r="I901" s="58"/>
      <c r="J901" s="3"/>
      <c r="K901" s="3"/>
      <c r="L901" s="3"/>
      <c r="M901" s="3"/>
      <c r="N901" s="58"/>
      <c r="O901" s="3"/>
      <c r="P901" s="3"/>
      <c r="Q901" s="3"/>
      <c r="R901" s="58"/>
      <c r="S901" s="3"/>
      <c r="T901" s="3"/>
      <c r="U901" s="3"/>
      <c r="V901" s="3"/>
      <c r="W901" s="3"/>
      <c r="X901" s="3"/>
      <c r="Y901" s="3"/>
      <c r="Z901" s="3"/>
      <c r="AA901" s="3"/>
      <c r="AB901" s="3"/>
    </row>
    <row r="902" spans="1:28" x14ac:dyDescent="0.2">
      <c r="A902" s="3"/>
      <c r="B902" s="3"/>
      <c r="C902" s="3"/>
      <c r="D902" s="3"/>
      <c r="E902" s="3"/>
      <c r="F902" s="3"/>
      <c r="G902" s="3"/>
      <c r="H902" s="3"/>
      <c r="I902" s="58"/>
      <c r="J902" s="3"/>
      <c r="K902" s="3"/>
      <c r="L902" s="3"/>
      <c r="M902" s="3"/>
      <c r="N902" s="58"/>
      <c r="O902" s="3"/>
      <c r="P902" s="3"/>
      <c r="Q902" s="3"/>
      <c r="R902" s="58"/>
      <c r="S902" s="3"/>
      <c r="T902" s="3"/>
      <c r="U902" s="3"/>
      <c r="V902" s="3"/>
      <c r="W902" s="3"/>
      <c r="X902" s="3"/>
      <c r="Y902" s="3"/>
      <c r="Z902" s="3"/>
      <c r="AA902" s="3"/>
      <c r="AB902" s="3"/>
    </row>
    <row r="903" spans="1:28" x14ac:dyDescent="0.2">
      <c r="A903" s="3"/>
      <c r="B903" s="3"/>
      <c r="C903" s="3"/>
      <c r="D903" s="3"/>
      <c r="E903" s="3"/>
      <c r="F903" s="3"/>
      <c r="G903" s="3"/>
      <c r="H903" s="3"/>
      <c r="I903" s="58"/>
      <c r="J903" s="3"/>
      <c r="K903" s="3"/>
      <c r="L903" s="3"/>
      <c r="M903" s="3"/>
      <c r="N903" s="58"/>
      <c r="O903" s="3"/>
      <c r="P903" s="3"/>
      <c r="Q903" s="3"/>
      <c r="R903" s="58"/>
      <c r="S903" s="3"/>
      <c r="T903" s="3"/>
      <c r="U903" s="3"/>
      <c r="V903" s="3"/>
      <c r="W903" s="3"/>
      <c r="X903" s="3"/>
      <c r="Y903" s="3"/>
      <c r="Z903" s="3"/>
      <c r="AA903" s="3"/>
      <c r="AB903" s="3"/>
    </row>
    <row r="904" spans="1:28" x14ac:dyDescent="0.2">
      <c r="A904" s="3"/>
      <c r="B904" s="3"/>
      <c r="C904" s="3"/>
      <c r="D904" s="3"/>
      <c r="E904" s="3"/>
      <c r="F904" s="3"/>
      <c r="G904" s="3"/>
      <c r="H904" s="3"/>
      <c r="I904" s="58"/>
      <c r="J904" s="3"/>
      <c r="K904" s="3"/>
      <c r="L904" s="3"/>
      <c r="M904" s="3"/>
      <c r="N904" s="58"/>
      <c r="O904" s="3"/>
      <c r="P904" s="3"/>
      <c r="Q904" s="3"/>
      <c r="R904" s="58"/>
      <c r="S904" s="3"/>
      <c r="T904" s="3"/>
      <c r="U904" s="3"/>
      <c r="V904" s="3"/>
      <c r="W904" s="3"/>
      <c r="X904" s="3"/>
      <c r="Y904" s="3"/>
      <c r="Z904" s="3"/>
      <c r="AA904" s="3"/>
      <c r="AB904" s="3"/>
    </row>
    <row r="905" spans="1:28" x14ac:dyDescent="0.2">
      <c r="A905" s="3"/>
      <c r="B905" s="3"/>
      <c r="C905" s="3"/>
      <c r="D905" s="3"/>
      <c r="E905" s="3"/>
      <c r="F905" s="3"/>
      <c r="G905" s="3"/>
      <c r="H905" s="3"/>
      <c r="I905" s="58"/>
      <c r="J905" s="3"/>
      <c r="K905" s="3"/>
      <c r="L905" s="3"/>
      <c r="M905" s="3"/>
      <c r="N905" s="58"/>
      <c r="O905" s="3"/>
      <c r="P905" s="3"/>
      <c r="Q905" s="3"/>
      <c r="R905" s="58"/>
      <c r="S905" s="3"/>
      <c r="T905" s="3"/>
      <c r="U905" s="3"/>
      <c r="V905" s="3"/>
      <c r="W905" s="3"/>
      <c r="X905" s="3"/>
      <c r="Y905" s="3"/>
      <c r="Z905" s="3"/>
      <c r="AA905" s="3"/>
      <c r="AB905" s="3"/>
    </row>
    <row r="906" spans="1:28" x14ac:dyDescent="0.2">
      <c r="A906" s="3"/>
      <c r="B906" s="3"/>
      <c r="C906" s="3"/>
      <c r="D906" s="3"/>
      <c r="E906" s="3"/>
      <c r="F906" s="3"/>
      <c r="G906" s="3"/>
      <c r="H906" s="3"/>
      <c r="I906" s="58"/>
      <c r="J906" s="3"/>
      <c r="K906" s="3"/>
      <c r="L906" s="3"/>
      <c r="M906" s="3"/>
      <c r="N906" s="58"/>
      <c r="O906" s="3"/>
      <c r="P906" s="3"/>
      <c r="Q906" s="3"/>
      <c r="R906" s="58"/>
      <c r="S906" s="3"/>
      <c r="T906" s="3"/>
      <c r="U906" s="3"/>
      <c r="V906" s="3"/>
      <c r="W906" s="3"/>
      <c r="X906" s="3"/>
      <c r="Y906" s="3"/>
      <c r="Z906" s="3"/>
      <c r="AA906" s="3"/>
      <c r="AB906" s="3"/>
    </row>
    <row r="907" spans="1:28" x14ac:dyDescent="0.2">
      <c r="A907" s="3"/>
      <c r="B907" s="3"/>
      <c r="C907" s="3"/>
      <c r="D907" s="3"/>
      <c r="E907" s="3"/>
      <c r="F907" s="3"/>
      <c r="G907" s="3"/>
      <c r="H907" s="3"/>
      <c r="I907" s="58"/>
      <c r="J907" s="3"/>
      <c r="K907" s="3"/>
      <c r="L907" s="3"/>
      <c r="M907" s="3"/>
      <c r="N907" s="58"/>
      <c r="O907" s="3"/>
      <c r="P907" s="3"/>
      <c r="Q907" s="3"/>
      <c r="R907" s="58"/>
      <c r="S907" s="3"/>
      <c r="T907" s="3"/>
      <c r="U907" s="3"/>
      <c r="V907" s="3"/>
      <c r="W907" s="3"/>
      <c r="X907" s="3"/>
      <c r="Y907" s="3"/>
      <c r="Z907" s="3"/>
      <c r="AA907" s="3"/>
      <c r="AB907" s="3"/>
    </row>
    <row r="908" spans="1:28" x14ac:dyDescent="0.2">
      <c r="A908" s="3"/>
      <c r="B908" s="3"/>
      <c r="C908" s="3"/>
      <c r="D908" s="3"/>
      <c r="E908" s="3"/>
      <c r="F908" s="3"/>
      <c r="G908" s="3"/>
      <c r="H908" s="3"/>
      <c r="I908" s="58"/>
      <c r="J908" s="3"/>
      <c r="K908" s="3"/>
      <c r="L908" s="3"/>
      <c r="M908" s="3"/>
      <c r="N908" s="58"/>
      <c r="O908" s="3"/>
      <c r="P908" s="3"/>
      <c r="Q908" s="3"/>
      <c r="R908" s="58"/>
      <c r="S908" s="3"/>
      <c r="T908" s="3"/>
      <c r="U908" s="3"/>
      <c r="V908" s="3"/>
      <c r="W908" s="3"/>
      <c r="X908" s="3"/>
      <c r="Y908" s="3"/>
      <c r="Z908" s="3"/>
      <c r="AA908" s="3"/>
      <c r="AB908" s="3"/>
    </row>
    <row r="909" spans="1:28" x14ac:dyDescent="0.2">
      <c r="A909" s="3"/>
      <c r="B909" s="3"/>
      <c r="C909" s="3"/>
      <c r="D909" s="3"/>
      <c r="E909" s="3"/>
      <c r="F909" s="3"/>
      <c r="G909" s="3"/>
      <c r="H909" s="3"/>
      <c r="I909" s="58"/>
      <c r="J909" s="3"/>
      <c r="K909" s="3"/>
      <c r="L909" s="3"/>
      <c r="M909" s="3"/>
      <c r="N909" s="58"/>
      <c r="O909" s="3"/>
      <c r="P909" s="3"/>
      <c r="Q909" s="3"/>
      <c r="R909" s="58"/>
      <c r="S909" s="3"/>
      <c r="T909" s="3"/>
      <c r="U909" s="3"/>
      <c r="V909" s="3"/>
      <c r="W909" s="3"/>
      <c r="X909" s="3"/>
      <c r="Y909" s="3"/>
      <c r="Z909" s="3"/>
      <c r="AA909" s="3"/>
      <c r="AB909" s="3"/>
    </row>
    <row r="910" spans="1:28" x14ac:dyDescent="0.2">
      <c r="A910" s="3"/>
      <c r="B910" s="3"/>
      <c r="C910" s="3"/>
      <c r="D910" s="3"/>
      <c r="E910" s="3"/>
      <c r="F910" s="3"/>
      <c r="G910" s="3"/>
      <c r="H910" s="3"/>
      <c r="I910" s="58"/>
      <c r="J910" s="3"/>
      <c r="K910" s="3"/>
      <c r="L910" s="3"/>
      <c r="M910" s="3"/>
      <c r="N910" s="58"/>
      <c r="O910" s="3"/>
      <c r="P910" s="3"/>
      <c r="Q910" s="3"/>
      <c r="R910" s="58"/>
      <c r="S910" s="3"/>
      <c r="T910" s="3"/>
      <c r="U910" s="3"/>
      <c r="V910" s="3"/>
      <c r="W910" s="3"/>
      <c r="X910" s="3"/>
      <c r="Y910" s="3"/>
      <c r="Z910" s="3"/>
      <c r="AA910" s="3"/>
      <c r="AB910" s="3"/>
    </row>
    <row r="911" spans="1:28" x14ac:dyDescent="0.2">
      <c r="A911" s="3"/>
      <c r="B911" s="3"/>
      <c r="C911" s="3"/>
      <c r="D911" s="3"/>
      <c r="E911" s="3"/>
      <c r="F911" s="3"/>
      <c r="G911" s="3"/>
      <c r="H911" s="3"/>
      <c r="I911" s="58"/>
      <c r="J911" s="3"/>
      <c r="K911" s="3"/>
      <c r="L911" s="3"/>
      <c r="M911" s="3"/>
      <c r="N911" s="58"/>
      <c r="O911" s="3"/>
      <c r="P911" s="3"/>
      <c r="Q911" s="3"/>
      <c r="R911" s="58"/>
      <c r="S911" s="3"/>
      <c r="T911" s="3"/>
      <c r="U911" s="3"/>
      <c r="V911" s="3"/>
      <c r="W911" s="3"/>
      <c r="X911" s="3"/>
      <c r="Y911" s="3"/>
      <c r="Z911" s="3"/>
      <c r="AA911" s="3"/>
      <c r="AB911" s="3"/>
    </row>
    <row r="912" spans="1:28" x14ac:dyDescent="0.2">
      <c r="A912" s="3"/>
      <c r="B912" s="3"/>
      <c r="C912" s="3"/>
      <c r="D912" s="3"/>
      <c r="E912" s="3"/>
      <c r="F912" s="3"/>
      <c r="G912" s="3"/>
      <c r="H912" s="3"/>
      <c r="I912" s="58"/>
      <c r="J912" s="3"/>
      <c r="K912" s="3"/>
      <c r="L912" s="3"/>
      <c r="M912" s="3"/>
      <c r="N912" s="58"/>
      <c r="O912" s="3"/>
      <c r="P912" s="3"/>
      <c r="Q912" s="3"/>
      <c r="R912" s="58"/>
      <c r="S912" s="3"/>
      <c r="T912" s="3"/>
      <c r="U912" s="3"/>
      <c r="V912" s="3"/>
      <c r="W912" s="3"/>
      <c r="X912" s="3"/>
      <c r="Y912" s="3"/>
      <c r="Z912" s="3"/>
      <c r="AA912" s="3"/>
      <c r="AB912" s="3"/>
    </row>
    <row r="913" spans="1:28" x14ac:dyDescent="0.2">
      <c r="A913" s="3"/>
      <c r="B913" s="3"/>
      <c r="C913" s="3"/>
      <c r="D913" s="3"/>
      <c r="E913" s="3"/>
      <c r="F913" s="3"/>
      <c r="G913" s="3"/>
      <c r="H913" s="3"/>
      <c r="I913" s="58"/>
      <c r="J913" s="3"/>
      <c r="K913" s="3"/>
      <c r="L913" s="3"/>
      <c r="M913" s="3"/>
      <c r="N913" s="58"/>
      <c r="O913" s="3"/>
      <c r="P913" s="3"/>
      <c r="Q913" s="3"/>
      <c r="R913" s="58"/>
      <c r="S913" s="3"/>
      <c r="T913" s="3"/>
      <c r="U913" s="3"/>
      <c r="V913" s="3"/>
      <c r="W913" s="3"/>
      <c r="X913" s="3"/>
      <c r="Y913" s="3"/>
      <c r="Z913" s="3"/>
      <c r="AA913" s="3"/>
      <c r="AB913" s="3"/>
    </row>
    <row r="914" spans="1:28" x14ac:dyDescent="0.2">
      <c r="A914" s="3"/>
      <c r="B914" s="3"/>
      <c r="C914" s="3"/>
      <c r="D914" s="3"/>
      <c r="E914" s="3"/>
      <c r="F914" s="3"/>
      <c r="G914" s="3"/>
      <c r="H914" s="3"/>
      <c r="I914" s="58"/>
      <c r="J914" s="3"/>
      <c r="K914" s="3"/>
      <c r="L914" s="3"/>
      <c r="M914" s="3"/>
      <c r="N914" s="58"/>
      <c r="O914" s="3"/>
      <c r="P914" s="3"/>
      <c r="Q914" s="3"/>
      <c r="R914" s="58"/>
      <c r="S914" s="3"/>
      <c r="T914" s="3"/>
      <c r="U914" s="3"/>
      <c r="V914" s="3"/>
      <c r="W914" s="3"/>
      <c r="X914" s="3"/>
      <c r="Y914" s="3"/>
      <c r="Z914" s="3"/>
      <c r="AA914" s="3"/>
      <c r="AB914" s="3"/>
    </row>
    <row r="915" spans="1:28" x14ac:dyDescent="0.2">
      <c r="A915" s="3"/>
      <c r="B915" s="3"/>
      <c r="C915" s="3"/>
      <c r="D915" s="3"/>
      <c r="E915" s="3"/>
      <c r="F915" s="3"/>
      <c r="G915" s="3"/>
      <c r="H915" s="3"/>
      <c r="I915" s="58"/>
      <c r="J915" s="3"/>
      <c r="K915" s="3"/>
      <c r="L915" s="3"/>
      <c r="M915" s="3"/>
      <c r="N915" s="58"/>
      <c r="O915" s="3"/>
      <c r="P915" s="3"/>
      <c r="Q915" s="3"/>
      <c r="R915" s="58"/>
      <c r="S915" s="3"/>
      <c r="T915" s="3"/>
      <c r="U915" s="3"/>
      <c r="V915" s="3"/>
      <c r="W915" s="3"/>
      <c r="X915" s="3"/>
      <c r="Y915" s="3"/>
      <c r="Z915" s="3"/>
      <c r="AA915" s="3"/>
      <c r="AB915" s="3"/>
    </row>
    <row r="916" spans="1:28" x14ac:dyDescent="0.2">
      <c r="A916" s="3"/>
      <c r="B916" s="3"/>
      <c r="C916" s="3"/>
      <c r="D916" s="3"/>
      <c r="E916" s="3"/>
      <c r="F916" s="3"/>
      <c r="G916" s="3"/>
      <c r="H916" s="3"/>
      <c r="I916" s="58"/>
      <c r="J916" s="3"/>
      <c r="K916" s="3"/>
      <c r="L916" s="3"/>
      <c r="M916" s="3"/>
      <c r="N916" s="58"/>
      <c r="O916" s="3"/>
      <c r="P916" s="3"/>
      <c r="Q916" s="3"/>
      <c r="R916" s="58"/>
      <c r="S916" s="3"/>
      <c r="T916" s="3"/>
      <c r="U916" s="3"/>
      <c r="V916" s="3"/>
      <c r="W916" s="3"/>
      <c r="X916" s="3"/>
      <c r="Y916" s="3"/>
      <c r="Z916" s="3"/>
      <c r="AA916" s="3"/>
      <c r="AB916" s="3"/>
    </row>
    <row r="917" spans="1:28" x14ac:dyDescent="0.2">
      <c r="A917" s="3"/>
      <c r="B917" s="3"/>
      <c r="C917" s="3"/>
      <c r="D917" s="3"/>
      <c r="E917" s="3"/>
      <c r="F917" s="3"/>
      <c r="G917" s="3"/>
      <c r="H917" s="3"/>
      <c r="I917" s="58"/>
      <c r="J917" s="3"/>
      <c r="K917" s="3"/>
      <c r="L917" s="3"/>
      <c r="M917" s="3"/>
      <c r="N917" s="58"/>
      <c r="O917" s="3"/>
      <c r="P917" s="3"/>
      <c r="Q917" s="3"/>
      <c r="R917" s="58"/>
      <c r="S917" s="3"/>
      <c r="T917" s="3"/>
      <c r="U917" s="3"/>
      <c r="V917" s="3"/>
      <c r="W917" s="3"/>
      <c r="X917" s="3"/>
      <c r="Y917" s="3"/>
      <c r="Z917" s="3"/>
      <c r="AA917" s="3"/>
      <c r="AB917" s="3"/>
    </row>
    <row r="918" spans="1:28" x14ac:dyDescent="0.2">
      <c r="A918" s="3"/>
      <c r="B918" s="3"/>
      <c r="C918" s="3"/>
      <c r="D918" s="3"/>
      <c r="E918" s="3"/>
      <c r="F918" s="3"/>
      <c r="G918" s="3"/>
      <c r="H918" s="3"/>
      <c r="I918" s="58"/>
      <c r="J918" s="3"/>
      <c r="K918" s="3"/>
      <c r="L918" s="3"/>
      <c r="M918" s="3"/>
      <c r="N918" s="58"/>
      <c r="O918" s="3"/>
      <c r="P918" s="3"/>
      <c r="Q918" s="3"/>
      <c r="R918" s="58"/>
      <c r="S918" s="3"/>
      <c r="T918" s="3"/>
      <c r="U918" s="3"/>
      <c r="V918" s="3"/>
      <c r="W918" s="3"/>
      <c r="X918" s="3"/>
      <c r="Y918" s="3"/>
      <c r="Z918" s="3"/>
      <c r="AA918" s="3"/>
      <c r="AB918" s="3"/>
    </row>
    <row r="919" spans="1:28" x14ac:dyDescent="0.2">
      <c r="A919" s="3"/>
      <c r="B919" s="3"/>
      <c r="C919" s="3"/>
      <c r="D919" s="3"/>
      <c r="E919" s="3"/>
      <c r="F919" s="3"/>
      <c r="G919" s="3"/>
      <c r="H919" s="3"/>
      <c r="I919" s="58"/>
      <c r="J919" s="3"/>
      <c r="K919" s="3"/>
      <c r="L919" s="3"/>
      <c r="M919" s="3"/>
      <c r="N919" s="58"/>
      <c r="O919" s="3"/>
      <c r="P919" s="3"/>
      <c r="Q919" s="3"/>
      <c r="R919" s="58"/>
      <c r="S919" s="3"/>
      <c r="T919" s="3"/>
      <c r="U919" s="3"/>
      <c r="V919" s="3"/>
      <c r="W919" s="3"/>
      <c r="X919" s="3"/>
      <c r="Y919" s="3"/>
      <c r="Z919" s="3"/>
      <c r="AA919" s="3"/>
      <c r="AB919" s="3"/>
    </row>
    <row r="920" spans="1:28" x14ac:dyDescent="0.2">
      <c r="A920" s="3"/>
      <c r="B920" s="3"/>
      <c r="C920" s="3"/>
      <c r="D920" s="3"/>
      <c r="E920" s="3"/>
      <c r="F920" s="3"/>
      <c r="G920" s="3"/>
      <c r="H920" s="3"/>
      <c r="I920" s="58"/>
      <c r="J920" s="3"/>
      <c r="K920" s="3"/>
      <c r="L920" s="3"/>
      <c r="M920" s="3"/>
      <c r="N920" s="58"/>
      <c r="O920" s="3"/>
      <c r="P920" s="3"/>
      <c r="Q920" s="3"/>
      <c r="R920" s="58"/>
      <c r="S920" s="3"/>
      <c r="T920" s="3"/>
      <c r="U920" s="3"/>
      <c r="V920" s="3"/>
      <c r="W920" s="3"/>
      <c r="X920" s="3"/>
      <c r="Y920" s="3"/>
      <c r="Z920" s="3"/>
      <c r="AA920" s="3"/>
      <c r="AB920" s="3"/>
    </row>
    <row r="921" spans="1:28" x14ac:dyDescent="0.2">
      <c r="A921" s="3"/>
      <c r="B921" s="3"/>
      <c r="C921" s="3"/>
      <c r="D921" s="3"/>
      <c r="E921" s="3"/>
      <c r="F921" s="3"/>
      <c r="G921" s="3"/>
      <c r="H921" s="3"/>
      <c r="I921" s="58"/>
      <c r="J921" s="3"/>
      <c r="K921" s="3"/>
      <c r="L921" s="3"/>
      <c r="M921" s="3"/>
      <c r="N921" s="58"/>
      <c r="O921" s="3"/>
      <c r="P921" s="3"/>
      <c r="Q921" s="3"/>
      <c r="R921" s="58"/>
      <c r="S921" s="3"/>
      <c r="T921" s="3"/>
      <c r="U921" s="3"/>
      <c r="V921" s="3"/>
      <c r="W921" s="3"/>
      <c r="X921" s="3"/>
      <c r="Y921" s="3"/>
      <c r="Z921" s="3"/>
      <c r="AA921" s="3"/>
      <c r="AB921" s="3"/>
    </row>
    <row r="922" spans="1:28" x14ac:dyDescent="0.2">
      <c r="A922" s="3"/>
      <c r="B922" s="3"/>
      <c r="C922" s="3"/>
      <c r="D922" s="3"/>
      <c r="E922" s="3"/>
      <c r="F922" s="3"/>
      <c r="G922" s="3"/>
      <c r="H922" s="3"/>
      <c r="I922" s="58"/>
      <c r="J922" s="3"/>
      <c r="K922" s="3"/>
      <c r="L922" s="3"/>
      <c r="M922" s="3"/>
      <c r="N922" s="58"/>
      <c r="O922" s="3"/>
      <c r="P922" s="3"/>
      <c r="Q922" s="3"/>
      <c r="R922" s="58"/>
      <c r="S922" s="3"/>
      <c r="T922" s="3"/>
      <c r="U922" s="3"/>
      <c r="V922" s="3"/>
      <c r="W922" s="3"/>
      <c r="X922" s="3"/>
      <c r="Y922" s="3"/>
      <c r="Z922" s="3"/>
      <c r="AA922" s="3"/>
      <c r="AB922" s="3"/>
    </row>
    <row r="923" spans="1:28" x14ac:dyDescent="0.2">
      <c r="A923" s="3"/>
      <c r="B923" s="3"/>
      <c r="C923" s="3"/>
      <c r="D923" s="3"/>
      <c r="E923" s="3"/>
      <c r="F923" s="3"/>
      <c r="G923" s="3"/>
      <c r="H923" s="3"/>
      <c r="I923" s="58"/>
      <c r="J923" s="3"/>
      <c r="K923" s="3"/>
      <c r="L923" s="3"/>
      <c r="M923" s="3"/>
      <c r="N923" s="58"/>
      <c r="O923" s="3"/>
      <c r="P923" s="3"/>
      <c r="Q923" s="3"/>
      <c r="R923" s="58"/>
      <c r="S923" s="3"/>
      <c r="T923" s="3"/>
      <c r="U923" s="3"/>
      <c r="V923" s="3"/>
      <c r="W923" s="3"/>
      <c r="X923" s="3"/>
      <c r="Y923" s="3"/>
      <c r="Z923" s="3"/>
      <c r="AA923" s="3"/>
      <c r="AB923" s="3"/>
    </row>
    <row r="924" spans="1:28" x14ac:dyDescent="0.2">
      <c r="A924" s="3"/>
      <c r="B924" s="3"/>
      <c r="C924" s="3"/>
      <c r="D924" s="3"/>
      <c r="E924" s="3"/>
      <c r="F924" s="3"/>
      <c r="G924" s="3"/>
      <c r="H924" s="3"/>
      <c r="I924" s="58"/>
      <c r="J924" s="3"/>
      <c r="K924" s="3"/>
      <c r="L924" s="3"/>
      <c r="M924" s="3"/>
      <c r="N924" s="58"/>
      <c r="O924" s="3"/>
      <c r="P924" s="3"/>
      <c r="Q924" s="3"/>
      <c r="R924" s="58"/>
      <c r="S924" s="3"/>
      <c r="T924" s="3"/>
      <c r="U924" s="3"/>
      <c r="V924" s="3"/>
      <c r="W924" s="3"/>
      <c r="X924" s="3"/>
      <c r="Y924" s="3"/>
      <c r="Z924" s="3"/>
      <c r="AA924" s="3"/>
      <c r="AB924" s="3"/>
    </row>
    <row r="925" spans="1:28" x14ac:dyDescent="0.2">
      <c r="A925" s="3"/>
      <c r="B925" s="3"/>
      <c r="C925" s="3"/>
      <c r="D925" s="3"/>
      <c r="E925" s="3"/>
      <c r="F925" s="3"/>
      <c r="G925" s="3"/>
      <c r="H925" s="3"/>
      <c r="I925" s="58"/>
      <c r="J925" s="3"/>
      <c r="K925" s="3"/>
      <c r="L925" s="3"/>
      <c r="M925" s="3"/>
      <c r="N925" s="58"/>
      <c r="O925" s="3"/>
      <c r="P925" s="3"/>
      <c r="Q925" s="3"/>
      <c r="R925" s="58"/>
      <c r="S925" s="3"/>
      <c r="T925" s="3"/>
      <c r="U925" s="3"/>
      <c r="V925" s="3"/>
      <c r="W925" s="3"/>
      <c r="X925" s="3"/>
      <c r="Y925" s="3"/>
      <c r="Z925" s="3"/>
      <c r="AA925" s="3"/>
      <c r="AB925" s="3"/>
    </row>
    <row r="926" spans="1:28" x14ac:dyDescent="0.2">
      <c r="A926" s="3"/>
      <c r="B926" s="3"/>
      <c r="C926" s="3"/>
      <c r="D926" s="3"/>
      <c r="E926" s="3"/>
      <c r="F926" s="3"/>
      <c r="G926" s="3"/>
      <c r="H926" s="3"/>
      <c r="I926" s="58"/>
      <c r="J926" s="3"/>
      <c r="K926" s="3"/>
      <c r="L926" s="3"/>
      <c r="M926" s="3"/>
      <c r="N926" s="58"/>
      <c r="O926" s="3"/>
      <c r="P926" s="3"/>
      <c r="Q926" s="3"/>
      <c r="R926" s="58"/>
      <c r="S926" s="3"/>
      <c r="T926" s="3"/>
      <c r="U926" s="3"/>
      <c r="V926" s="3"/>
      <c r="W926" s="3"/>
      <c r="X926" s="3"/>
      <c r="Y926" s="3"/>
      <c r="Z926" s="3"/>
      <c r="AA926" s="3"/>
      <c r="AB926" s="3"/>
    </row>
    <row r="927" spans="1:28" x14ac:dyDescent="0.2">
      <c r="A927" s="3"/>
      <c r="B927" s="3"/>
      <c r="C927" s="3"/>
      <c r="D927" s="3"/>
      <c r="E927" s="3"/>
      <c r="F927" s="3"/>
      <c r="G927" s="3"/>
      <c r="H927" s="3"/>
      <c r="I927" s="58"/>
      <c r="J927" s="3"/>
      <c r="K927" s="3"/>
      <c r="L927" s="3"/>
      <c r="M927" s="3"/>
      <c r="N927" s="58"/>
      <c r="O927" s="3"/>
      <c r="P927" s="3"/>
      <c r="Q927" s="3"/>
      <c r="R927" s="58"/>
      <c r="S927" s="3"/>
      <c r="T927" s="3"/>
      <c r="U927" s="3"/>
      <c r="V927" s="3"/>
      <c r="W927" s="3"/>
      <c r="X927" s="3"/>
      <c r="Y927" s="3"/>
      <c r="Z927" s="3"/>
      <c r="AA927" s="3"/>
      <c r="AB927" s="3"/>
    </row>
    <row r="928" spans="1:28" x14ac:dyDescent="0.2">
      <c r="A928" s="3"/>
      <c r="B928" s="3"/>
      <c r="C928" s="3"/>
      <c r="D928" s="3"/>
      <c r="E928" s="3"/>
      <c r="F928" s="3"/>
      <c r="G928" s="3"/>
      <c r="H928" s="3"/>
      <c r="I928" s="58"/>
      <c r="J928" s="3"/>
      <c r="K928" s="3"/>
      <c r="L928" s="3"/>
      <c r="M928" s="3"/>
      <c r="N928" s="58"/>
      <c r="O928" s="3"/>
      <c r="P928" s="3"/>
      <c r="Q928" s="3"/>
      <c r="R928" s="58"/>
      <c r="S928" s="3"/>
      <c r="T928" s="3"/>
      <c r="U928" s="3"/>
      <c r="V928" s="3"/>
      <c r="W928" s="3"/>
      <c r="X928" s="3"/>
      <c r="Y928" s="3"/>
      <c r="Z928" s="3"/>
      <c r="AA928" s="3"/>
      <c r="AB928" s="3"/>
    </row>
    <row r="929" spans="1:28" x14ac:dyDescent="0.2">
      <c r="A929" s="3"/>
      <c r="B929" s="3"/>
      <c r="C929" s="3"/>
      <c r="D929" s="3"/>
      <c r="E929" s="3"/>
      <c r="F929" s="3"/>
      <c r="G929" s="3"/>
      <c r="H929" s="3"/>
      <c r="I929" s="58"/>
      <c r="J929" s="3"/>
      <c r="K929" s="3"/>
      <c r="L929" s="3"/>
      <c r="M929" s="3"/>
      <c r="N929" s="58"/>
      <c r="O929" s="3"/>
      <c r="P929" s="3"/>
      <c r="Q929" s="3"/>
      <c r="R929" s="58"/>
      <c r="S929" s="3"/>
      <c r="T929" s="3"/>
      <c r="U929" s="3"/>
      <c r="V929" s="3"/>
      <c r="W929" s="3"/>
      <c r="X929" s="3"/>
      <c r="Y929" s="3"/>
      <c r="Z929" s="3"/>
      <c r="AA929" s="3"/>
      <c r="AB929" s="3"/>
    </row>
    <row r="930" spans="1:28" x14ac:dyDescent="0.2">
      <c r="A930" s="3"/>
      <c r="B930" s="3"/>
      <c r="C930" s="3"/>
      <c r="D930" s="3"/>
      <c r="E930" s="3"/>
      <c r="F930" s="3"/>
      <c r="G930" s="3"/>
      <c r="H930" s="3"/>
      <c r="I930" s="58"/>
      <c r="J930" s="3"/>
      <c r="K930" s="3"/>
      <c r="L930" s="3"/>
      <c r="M930" s="3"/>
      <c r="N930" s="58"/>
      <c r="O930" s="3"/>
      <c r="P930" s="3"/>
      <c r="Q930" s="3"/>
      <c r="R930" s="58"/>
      <c r="S930" s="3"/>
      <c r="T930" s="3"/>
      <c r="U930" s="3"/>
      <c r="V930" s="3"/>
      <c r="W930" s="3"/>
      <c r="X930" s="3"/>
      <c r="Y930" s="3"/>
      <c r="Z930" s="3"/>
      <c r="AA930" s="3"/>
      <c r="AB930" s="3"/>
    </row>
    <row r="931" spans="1:28" x14ac:dyDescent="0.2">
      <c r="A931" s="3"/>
      <c r="B931" s="3"/>
      <c r="C931" s="3"/>
      <c r="D931" s="3"/>
      <c r="E931" s="3"/>
      <c r="F931" s="3"/>
      <c r="G931" s="3"/>
      <c r="H931" s="3"/>
      <c r="I931" s="58"/>
      <c r="J931" s="3"/>
      <c r="K931" s="3"/>
      <c r="L931" s="3"/>
      <c r="M931" s="3"/>
      <c r="N931" s="58"/>
      <c r="O931" s="3"/>
      <c r="P931" s="3"/>
      <c r="Q931" s="3"/>
      <c r="R931" s="58"/>
      <c r="S931" s="3"/>
      <c r="T931" s="3"/>
      <c r="U931" s="3"/>
      <c r="V931" s="3"/>
      <c r="W931" s="3"/>
      <c r="X931" s="3"/>
      <c r="Y931" s="3"/>
      <c r="Z931" s="3"/>
      <c r="AA931" s="3"/>
      <c r="AB931" s="3"/>
    </row>
    <row r="932" spans="1:28" x14ac:dyDescent="0.2">
      <c r="A932" s="3"/>
      <c r="B932" s="3"/>
      <c r="C932" s="3"/>
      <c r="D932" s="3"/>
      <c r="E932" s="3"/>
      <c r="F932" s="3"/>
      <c r="G932" s="3"/>
      <c r="H932" s="3"/>
      <c r="I932" s="58"/>
      <c r="J932" s="3"/>
      <c r="K932" s="3"/>
      <c r="L932" s="3"/>
      <c r="M932" s="3"/>
      <c r="N932" s="58"/>
      <c r="O932" s="3"/>
      <c r="P932" s="3"/>
      <c r="Q932" s="3"/>
      <c r="R932" s="58"/>
      <c r="S932" s="3"/>
      <c r="T932" s="3"/>
      <c r="U932" s="3"/>
      <c r="V932" s="3"/>
      <c r="W932" s="3"/>
      <c r="X932" s="3"/>
      <c r="Y932" s="3"/>
      <c r="Z932" s="3"/>
      <c r="AA932" s="3"/>
      <c r="AB932" s="3"/>
    </row>
    <row r="933" spans="1:28" x14ac:dyDescent="0.2">
      <c r="A933" s="3"/>
      <c r="B933" s="3"/>
      <c r="C933" s="3"/>
      <c r="D933" s="3"/>
      <c r="E933" s="3"/>
      <c r="F933" s="3"/>
      <c r="G933" s="3"/>
      <c r="H933" s="3"/>
      <c r="I933" s="58"/>
      <c r="J933" s="3"/>
      <c r="K933" s="3"/>
      <c r="L933" s="3"/>
      <c r="M933" s="3"/>
      <c r="N933" s="58"/>
      <c r="O933" s="3"/>
      <c r="P933" s="3"/>
      <c r="Q933" s="3"/>
      <c r="R933" s="58"/>
      <c r="S933" s="3"/>
      <c r="T933" s="3"/>
      <c r="U933" s="3"/>
      <c r="V933" s="3"/>
      <c r="W933" s="3"/>
      <c r="X933" s="3"/>
      <c r="Y933" s="3"/>
      <c r="Z933" s="3"/>
      <c r="AA933" s="3"/>
      <c r="AB933" s="3"/>
    </row>
    <row r="934" spans="1:28" x14ac:dyDescent="0.2">
      <c r="A934" s="3"/>
      <c r="B934" s="3"/>
      <c r="C934" s="3"/>
      <c r="D934" s="3"/>
      <c r="E934" s="3"/>
      <c r="F934" s="3"/>
      <c r="G934" s="3"/>
      <c r="H934" s="3"/>
      <c r="I934" s="58"/>
      <c r="J934" s="3"/>
      <c r="K934" s="3"/>
      <c r="L934" s="3"/>
      <c r="M934" s="3"/>
      <c r="N934" s="58"/>
      <c r="O934" s="3"/>
      <c r="P934" s="3"/>
      <c r="Q934" s="3"/>
      <c r="R934" s="58"/>
      <c r="S934" s="3"/>
      <c r="T934" s="3"/>
      <c r="U934" s="3"/>
      <c r="V934" s="3"/>
      <c r="W934" s="3"/>
      <c r="X934" s="3"/>
      <c r="Y934" s="3"/>
      <c r="Z934" s="3"/>
      <c r="AA934" s="3"/>
      <c r="AB934" s="3"/>
    </row>
    <row r="935" spans="1:28" x14ac:dyDescent="0.2">
      <c r="A935" s="3"/>
      <c r="B935" s="3"/>
      <c r="C935" s="3"/>
      <c r="D935" s="3"/>
      <c r="E935" s="3"/>
      <c r="F935" s="3"/>
      <c r="G935" s="3"/>
      <c r="H935" s="3"/>
      <c r="I935" s="58"/>
      <c r="J935" s="3"/>
      <c r="K935" s="3"/>
      <c r="L935" s="3"/>
      <c r="M935" s="3"/>
      <c r="N935" s="58"/>
      <c r="O935" s="3"/>
      <c r="P935" s="3"/>
      <c r="Q935" s="3"/>
      <c r="R935" s="58"/>
      <c r="S935" s="3"/>
      <c r="T935" s="3"/>
      <c r="U935" s="3"/>
      <c r="V935" s="3"/>
      <c r="W935" s="3"/>
      <c r="X935" s="3"/>
      <c r="Y935" s="3"/>
      <c r="Z935" s="3"/>
      <c r="AA935" s="3"/>
      <c r="AB935" s="3"/>
    </row>
    <row r="936" spans="1:28" x14ac:dyDescent="0.2">
      <c r="A936" s="3"/>
      <c r="B936" s="3"/>
      <c r="C936" s="3"/>
      <c r="D936" s="3"/>
      <c r="E936" s="3"/>
      <c r="F936" s="3"/>
      <c r="G936" s="3"/>
      <c r="H936" s="3"/>
      <c r="I936" s="58"/>
      <c r="J936" s="3"/>
      <c r="K936" s="3"/>
      <c r="L936" s="3"/>
      <c r="M936" s="3"/>
      <c r="N936" s="58"/>
      <c r="O936" s="3"/>
      <c r="P936" s="3"/>
      <c r="Q936" s="3"/>
      <c r="R936" s="58"/>
      <c r="S936" s="3"/>
      <c r="T936" s="3"/>
      <c r="U936" s="3"/>
      <c r="V936" s="3"/>
      <c r="W936" s="3"/>
      <c r="X936" s="3"/>
      <c r="Y936" s="3"/>
      <c r="Z936" s="3"/>
      <c r="AA936" s="3"/>
      <c r="AB936" s="3"/>
    </row>
    <row r="937" spans="1:28" x14ac:dyDescent="0.2">
      <c r="A937" s="3"/>
      <c r="B937" s="3"/>
      <c r="C937" s="3"/>
      <c r="D937" s="3"/>
      <c r="E937" s="3"/>
      <c r="F937" s="3"/>
      <c r="G937" s="3"/>
      <c r="H937" s="3"/>
      <c r="I937" s="58"/>
      <c r="J937" s="3"/>
      <c r="K937" s="3"/>
      <c r="L937" s="3"/>
      <c r="M937" s="3"/>
      <c r="N937" s="58"/>
      <c r="O937" s="3"/>
      <c r="P937" s="3"/>
      <c r="Q937" s="3"/>
      <c r="R937" s="58"/>
      <c r="S937" s="3"/>
      <c r="T937" s="3"/>
      <c r="U937" s="3"/>
      <c r="V937" s="3"/>
      <c r="W937" s="3"/>
      <c r="X937" s="3"/>
      <c r="Y937" s="3"/>
      <c r="Z937" s="3"/>
      <c r="AA937" s="3"/>
      <c r="AB937" s="3"/>
    </row>
    <row r="938" spans="1:28" x14ac:dyDescent="0.2">
      <c r="A938" s="3"/>
      <c r="B938" s="3"/>
      <c r="C938" s="3"/>
      <c r="D938" s="3"/>
      <c r="E938" s="3"/>
      <c r="F938" s="3"/>
      <c r="G938" s="3"/>
      <c r="H938" s="3"/>
      <c r="I938" s="58"/>
      <c r="J938" s="3"/>
      <c r="K938" s="3"/>
      <c r="L938" s="3"/>
      <c r="M938" s="3"/>
      <c r="N938" s="58"/>
      <c r="O938" s="3"/>
      <c r="P938" s="3"/>
      <c r="Q938" s="3"/>
      <c r="R938" s="58"/>
      <c r="S938" s="3"/>
      <c r="T938" s="3"/>
      <c r="U938" s="3"/>
      <c r="V938" s="3"/>
      <c r="W938" s="3"/>
      <c r="X938" s="3"/>
      <c r="Y938" s="3"/>
      <c r="Z938" s="3"/>
      <c r="AA938" s="3"/>
      <c r="AB938" s="3"/>
    </row>
    <row r="939" spans="1:28" x14ac:dyDescent="0.2">
      <c r="A939" s="3"/>
      <c r="B939" s="3"/>
      <c r="C939" s="3"/>
      <c r="D939" s="3"/>
      <c r="E939" s="3"/>
      <c r="F939" s="3"/>
      <c r="G939" s="3"/>
      <c r="H939" s="3"/>
      <c r="I939" s="58"/>
      <c r="J939" s="3"/>
      <c r="K939" s="3"/>
      <c r="L939" s="3"/>
      <c r="M939" s="3"/>
      <c r="N939" s="58"/>
      <c r="O939" s="3"/>
      <c r="P939" s="3"/>
      <c r="Q939" s="3"/>
      <c r="R939" s="58"/>
      <c r="S939" s="3"/>
      <c r="T939" s="3"/>
      <c r="U939" s="3"/>
      <c r="V939" s="3"/>
      <c r="W939" s="3"/>
      <c r="X939" s="3"/>
      <c r="Y939" s="3"/>
      <c r="Z939" s="3"/>
      <c r="AA939" s="3"/>
      <c r="AB939" s="3"/>
    </row>
    <row r="940" spans="1:28" x14ac:dyDescent="0.2">
      <c r="A940" s="3"/>
      <c r="B940" s="3"/>
      <c r="C940" s="3"/>
      <c r="D940" s="3"/>
      <c r="E940" s="3"/>
      <c r="F940" s="3"/>
      <c r="G940" s="3"/>
      <c r="H940" s="3"/>
      <c r="I940" s="58"/>
      <c r="J940" s="3"/>
      <c r="K940" s="3"/>
      <c r="L940" s="3"/>
      <c r="M940" s="3"/>
      <c r="N940" s="58"/>
      <c r="O940" s="3"/>
      <c r="P940" s="3"/>
      <c r="Q940" s="3"/>
      <c r="R940" s="58"/>
      <c r="S940" s="3"/>
      <c r="T940" s="3"/>
      <c r="U940" s="3"/>
      <c r="V940" s="3"/>
      <c r="W940" s="3"/>
      <c r="X940" s="3"/>
      <c r="Y940" s="3"/>
      <c r="Z940" s="3"/>
      <c r="AA940" s="3"/>
      <c r="AB940" s="3"/>
    </row>
    <row r="941" spans="1:28" x14ac:dyDescent="0.2">
      <c r="A941" s="3"/>
      <c r="B941" s="3"/>
      <c r="C941" s="3"/>
      <c r="D941" s="3"/>
      <c r="E941" s="3"/>
      <c r="F941" s="3"/>
      <c r="G941" s="3"/>
      <c r="H941" s="3"/>
      <c r="I941" s="58"/>
      <c r="J941" s="3"/>
      <c r="K941" s="3"/>
      <c r="L941" s="3"/>
      <c r="M941" s="3"/>
      <c r="N941" s="58"/>
      <c r="O941" s="3"/>
      <c r="P941" s="3"/>
      <c r="Q941" s="3"/>
      <c r="R941" s="58"/>
      <c r="S941" s="3"/>
      <c r="T941" s="3"/>
      <c r="U941" s="3"/>
      <c r="V941" s="3"/>
      <c r="W941" s="3"/>
      <c r="X941" s="3"/>
      <c r="Y941" s="3"/>
      <c r="Z941" s="3"/>
      <c r="AA941" s="3"/>
      <c r="AB941" s="3"/>
    </row>
    <row r="942" spans="1:28" x14ac:dyDescent="0.2">
      <c r="A942" s="3"/>
      <c r="B942" s="3"/>
      <c r="C942" s="3"/>
      <c r="D942" s="3"/>
      <c r="E942" s="3"/>
      <c r="F942" s="3"/>
      <c r="G942" s="3"/>
      <c r="H942" s="3"/>
      <c r="I942" s="58"/>
      <c r="J942" s="3"/>
      <c r="K942" s="3"/>
      <c r="L942" s="3"/>
      <c r="M942" s="3"/>
      <c r="N942" s="58"/>
      <c r="O942" s="3"/>
      <c r="P942" s="3"/>
      <c r="Q942" s="3"/>
      <c r="R942" s="58"/>
      <c r="S942" s="3"/>
      <c r="T942" s="3"/>
      <c r="U942" s="3"/>
      <c r="V942" s="3"/>
      <c r="W942" s="3"/>
      <c r="X942" s="3"/>
      <c r="Y942" s="3"/>
      <c r="Z942" s="3"/>
      <c r="AA942" s="3"/>
      <c r="AB942" s="3"/>
    </row>
    <row r="943" spans="1:28" x14ac:dyDescent="0.2">
      <c r="A943" s="3"/>
      <c r="B943" s="3"/>
      <c r="C943" s="3"/>
      <c r="D943" s="3"/>
      <c r="E943" s="3"/>
      <c r="F943" s="3"/>
      <c r="G943" s="3"/>
      <c r="H943" s="3"/>
      <c r="I943" s="58"/>
      <c r="J943" s="3"/>
      <c r="K943" s="3"/>
      <c r="L943" s="3"/>
      <c r="M943" s="3"/>
      <c r="N943" s="58"/>
      <c r="O943" s="3"/>
      <c r="P943" s="3"/>
      <c r="Q943" s="3"/>
      <c r="R943" s="58"/>
      <c r="S943" s="3"/>
      <c r="T943" s="3"/>
      <c r="U943" s="3"/>
      <c r="V943" s="3"/>
      <c r="W943" s="3"/>
      <c r="X943" s="3"/>
      <c r="Y943" s="3"/>
      <c r="Z943" s="3"/>
      <c r="AA943" s="3"/>
      <c r="AB943" s="3"/>
    </row>
    <row r="944" spans="1:28" x14ac:dyDescent="0.2">
      <c r="A944" s="3"/>
      <c r="B944" s="3"/>
      <c r="C944" s="3"/>
      <c r="D944" s="3"/>
      <c r="E944" s="3"/>
      <c r="F944" s="3"/>
      <c r="G944" s="3"/>
      <c r="H944" s="3"/>
      <c r="I944" s="58"/>
      <c r="J944" s="3"/>
      <c r="K944" s="3"/>
      <c r="L944" s="3"/>
      <c r="M944" s="3"/>
      <c r="N944" s="58"/>
      <c r="O944" s="3"/>
      <c r="P944" s="3"/>
      <c r="Q944" s="3"/>
      <c r="R944" s="58"/>
      <c r="S944" s="3"/>
      <c r="T944" s="3"/>
      <c r="U944" s="3"/>
      <c r="V944" s="3"/>
      <c r="W944" s="3"/>
      <c r="X944" s="3"/>
      <c r="Y944" s="3"/>
      <c r="Z944" s="3"/>
      <c r="AA944" s="3"/>
      <c r="AB944" s="3"/>
    </row>
    <row r="945" spans="1:28" x14ac:dyDescent="0.2">
      <c r="A945" s="3"/>
      <c r="B945" s="3"/>
      <c r="C945" s="3"/>
      <c r="D945" s="3"/>
      <c r="E945" s="3"/>
      <c r="F945" s="3"/>
      <c r="G945" s="3"/>
      <c r="H945" s="3"/>
      <c r="I945" s="58"/>
      <c r="J945" s="3"/>
      <c r="K945" s="3"/>
      <c r="L945" s="3"/>
      <c r="M945" s="3"/>
      <c r="N945" s="58"/>
      <c r="O945" s="3"/>
      <c r="P945" s="3"/>
      <c r="Q945" s="3"/>
      <c r="R945" s="58"/>
      <c r="S945" s="3"/>
      <c r="T945" s="3"/>
      <c r="U945" s="3"/>
      <c r="V945" s="3"/>
      <c r="W945" s="3"/>
      <c r="X945" s="3"/>
      <c r="Y945" s="3"/>
      <c r="Z945" s="3"/>
      <c r="AA945" s="3"/>
      <c r="AB945" s="3"/>
    </row>
    <row r="946" spans="1:28" x14ac:dyDescent="0.2">
      <c r="A946" s="3"/>
      <c r="B946" s="3"/>
      <c r="C946" s="3"/>
      <c r="D946" s="3"/>
      <c r="E946" s="3"/>
      <c r="F946" s="3"/>
      <c r="G946" s="3"/>
      <c r="H946" s="3"/>
      <c r="I946" s="58"/>
      <c r="J946" s="3"/>
      <c r="K946" s="3"/>
      <c r="L946" s="3"/>
      <c r="M946" s="3"/>
      <c r="N946" s="58"/>
      <c r="O946" s="3"/>
      <c r="P946" s="3"/>
      <c r="Q946" s="3"/>
      <c r="R946" s="58"/>
      <c r="S946" s="3"/>
      <c r="T946" s="3"/>
      <c r="U946" s="3"/>
      <c r="V946" s="3"/>
      <c r="W946" s="3"/>
      <c r="X946" s="3"/>
      <c r="Y946" s="3"/>
      <c r="Z946" s="3"/>
      <c r="AA946" s="3"/>
      <c r="AB946" s="3"/>
    </row>
    <row r="947" spans="1:28" x14ac:dyDescent="0.2">
      <c r="A947" s="3"/>
      <c r="B947" s="3"/>
      <c r="C947" s="3"/>
      <c r="D947" s="3"/>
      <c r="E947" s="3"/>
      <c r="F947" s="3"/>
      <c r="G947" s="3"/>
      <c r="H947" s="3"/>
      <c r="I947" s="58"/>
      <c r="J947" s="3"/>
      <c r="K947" s="3"/>
      <c r="L947" s="3"/>
      <c r="M947" s="3"/>
      <c r="N947" s="58"/>
      <c r="O947" s="3"/>
      <c r="P947" s="3"/>
      <c r="Q947" s="3"/>
      <c r="R947" s="58"/>
      <c r="S947" s="3"/>
      <c r="T947" s="3"/>
      <c r="U947" s="3"/>
      <c r="V947" s="3"/>
      <c r="W947" s="3"/>
      <c r="X947" s="3"/>
      <c r="Y947" s="3"/>
      <c r="Z947" s="3"/>
      <c r="AA947" s="3"/>
      <c r="AB947" s="3"/>
    </row>
    <row r="948" spans="1:28" x14ac:dyDescent="0.2">
      <c r="A948" s="3"/>
      <c r="B948" s="3"/>
      <c r="C948" s="3"/>
      <c r="D948" s="3"/>
      <c r="E948" s="3"/>
      <c r="F948" s="3"/>
      <c r="G948" s="3"/>
      <c r="H948" s="3"/>
      <c r="I948" s="58"/>
      <c r="J948" s="3"/>
      <c r="K948" s="3"/>
      <c r="L948" s="3"/>
      <c r="M948" s="3"/>
      <c r="N948" s="58"/>
      <c r="O948" s="3"/>
      <c r="P948" s="3"/>
      <c r="Q948" s="3"/>
      <c r="R948" s="58"/>
      <c r="S948" s="3"/>
      <c r="T948" s="3"/>
      <c r="U948" s="3"/>
      <c r="V948" s="3"/>
      <c r="W948" s="3"/>
      <c r="X948" s="3"/>
      <c r="Y948" s="3"/>
      <c r="Z948" s="3"/>
      <c r="AA948" s="3"/>
      <c r="AB948" s="3"/>
    </row>
    <row r="949" spans="1:28" x14ac:dyDescent="0.2">
      <c r="A949" s="3"/>
      <c r="B949" s="3"/>
      <c r="C949" s="3"/>
      <c r="D949" s="3"/>
      <c r="E949" s="3"/>
      <c r="F949" s="3"/>
      <c r="G949" s="3"/>
      <c r="H949" s="3"/>
      <c r="I949" s="58"/>
      <c r="J949" s="3"/>
      <c r="K949" s="3"/>
      <c r="L949" s="3"/>
      <c r="M949" s="3"/>
      <c r="N949" s="58"/>
      <c r="O949" s="3"/>
      <c r="P949" s="3"/>
      <c r="Q949" s="3"/>
      <c r="R949" s="58"/>
      <c r="S949" s="3"/>
      <c r="T949" s="3"/>
      <c r="U949" s="3"/>
      <c r="V949" s="3"/>
      <c r="W949" s="3"/>
      <c r="X949" s="3"/>
      <c r="Y949" s="3"/>
      <c r="Z949" s="3"/>
      <c r="AA949" s="3"/>
      <c r="AB949" s="3"/>
    </row>
    <row r="950" spans="1:28" x14ac:dyDescent="0.2">
      <c r="A950" s="3"/>
      <c r="B950" s="3"/>
      <c r="C950" s="3"/>
      <c r="D950" s="3"/>
      <c r="E950" s="3"/>
      <c r="F950" s="3"/>
      <c r="G950" s="3"/>
      <c r="H950" s="3"/>
      <c r="I950" s="58"/>
      <c r="J950" s="3"/>
      <c r="K950" s="3"/>
      <c r="L950" s="3"/>
      <c r="M950" s="3"/>
      <c r="N950" s="58"/>
      <c r="O950" s="3"/>
      <c r="P950" s="3"/>
      <c r="Q950" s="3"/>
      <c r="R950" s="58"/>
      <c r="S950" s="3"/>
      <c r="T950" s="3"/>
      <c r="U950" s="3"/>
      <c r="V950" s="3"/>
      <c r="W950" s="3"/>
      <c r="X950" s="3"/>
      <c r="Y950" s="3"/>
      <c r="Z950" s="3"/>
      <c r="AA950" s="3"/>
      <c r="AB950" s="3"/>
    </row>
    <row r="951" spans="1:28" x14ac:dyDescent="0.2">
      <c r="A951" s="3"/>
      <c r="B951" s="3"/>
      <c r="C951" s="3"/>
      <c r="D951" s="3"/>
      <c r="E951" s="3"/>
      <c r="F951" s="3"/>
      <c r="G951" s="3"/>
      <c r="H951" s="3"/>
      <c r="I951" s="58"/>
      <c r="J951" s="3"/>
      <c r="K951" s="3"/>
      <c r="L951" s="3"/>
      <c r="M951" s="3"/>
      <c r="N951" s="58"/>
      <c r="O951" s="3"/>
      <c r="P951" s="3"/>
      <c r="Q951" s="3"/>
      <c r="R951" s="58"/>
      <c r="S951" s="3"/>
      <c r="T951" s="3"/>
      <c r="U951" s="3"/>
      <c r="V951" s="3"/>
      <c r="W951" s="3"/>
      <c r="X951" s="3"/>
      <c r="Y951" s="3"/>
      <c r="Z951" s="3"/>
      <c r="AA951" s="3"/>
      <c r="AB951" s="3"/>
    </row>
    <row r="952" spans="1:28" x14ac:dyDescent="0.2">
      <c r="A952" s="3"/>
      <c r="B952" s="3"/>
      <c r="C952" s="3"/>
      <c r="D952" s="3"/>
      <c r="E952" s="3"/>
      <c r="F952" s="3"/>
      <c r="G952" s="3"/>
      <c r="H952" s="3"/>
      <c r="I952" s="58"/>
      <c r="J952" s="3"/>
      <c r="K952" s="3"/>
      <c r="L952" s="3"/>
      <c r="M952" s="3"/>
      <c r="N952" s="58"/>
      <c r="O952" s="3"/>
      <c r="P952" s="3"/>
      <c r="Q952" s="3"/>
      <c r="R952" s="58"/>
      <c r="S952" s="3"/>
      <c r="T952" s="3"/>
      <c r="U952" s="3"/>
      <c r="V952" s="3"/>
      <c r="W952" s="3"/>
      <c r="X952" s="3"/>
      <c r="Y952" s="3"/>
      <c r="Z952" s="3"/>
      <c r="AA952" s="3"/>
      <c r="AB952" s="3"/>
    </row>
    <row r="953" spans="1:28" x14ac:dyDescent="0.2">
      <c r="A953" s="3"/>
      <c r="B953" s="3"/>
      <c r="C953" s="3"/>
      <c r="D953" s="3"/>
      <c r="E953" s="3"/>
      <c r="F953" s="3"/>
      <c r="G953" s="3"/>
      <c r="H953" s="3"/>
      <c r="I953" s="58"/>
      <c r="J953" s="3"/>
      <c r="K953" s="3"/>
      <c r="L953" s="3"/>
      <c r="M953" s="3"/>
      <c r="N953" s="58"/>
      <c r="O953" s="3"/>
      <c r="P953" s="3"/>
      <c r="Q953" s="3"/>
      <c r="R953" s="58"/>
      <c r="S953" s="3"/>
      <c r="T953" s="3"/>
      <c r="U953" s="3"/>
      <c r="V953" s="3"/>
      <c r="W953" s="3"/>
      <c r="X953" s="3"/>
      <c r="Y953" s="3"/>
      <c r="Z953" s="3"/>
      <c r="AA953" s="3"/>
      <c r="AB953" s="3"/>
    </row>
    <row r="954" spans="1:28" x14ac:dyDescent="0.2">
      <c r="A954" s="3"/>
      <c r="B954" s="3"/>
      <c r="C954" s="3"/>
      <c r="D954" s="3"/>
      <c r="E954" s="3"/>
      <c r="F954" s="3"/>
      <c r="G954" s="3"/>
      <c r="H954" s="3"/>
      <c r="I954" s="58"/>
      <c r="J954" s="3"/>
      <c r="K954" s="3"/>
      <c r="L954" s="3"/>
      <c r="M954" s="3"/>
      <c r="N954" s="58"/>
      <c r="O954" s="3"/>
      <c r="P954" s="3"/>
      <c r="Q954" s="3"/>
      <c r="R954" s="58"/>
      <c r="S954" s="3"/>
      <c r="T954" s="3"/>
      <c r="U954" s="3"/>
      <c r="V954" s="3"/>
      <c r="W954" s="3"/>
      <c r="X954" s="3"/>
      <c r="Y954" s="3"/>
      <c r="Z954" s="3"/>
      <c r="AA954" s="3"/>
      <c r="AB954" s="3"/>
    </row>
    <row r="955" spans="1:28" x14ac:dyDescent="0.2">
      <c r="A955" s="3"/>
      <c r="B955" s="3"/>
      <c r="C955" s="3"/>
      <c r="D955" s="3"/>
      <c r="E955" s="3"/>
      <c r="F955" s="3"/>
      <c r="G955" s="3"/>
      <c r="H955" s="3"/>
      <c r="I955" s="58"/>
      <c r="J955" s="3"/>
      <c r="K955" s="3"/>
      <c r="L955" s="3"/>
      <c r="M955" s="3"/>
      <c r="N955" s="58"/>
      <c r="O955" s="3"/>
      <c r="P955" s="3"/>
      <c r="Q955" s="3"/>
      <c r="R955" s="58"/>
      <c r="S955" s="3"/>
      <c r="T955" s="3"/>
      <c r="U955" s="3"/>
      <c r="V955" s="3"/>
      <c r="W955" s="3"/>
      <c r="X955" s="3"/>
      <c r="Y955" s="3"/>
      <c r="Z955" s="3"/>
      <c r="AA955" s="3"/>
      <c r="AB955" s="3"/>
    </row>
    <row r="956" spans="1:28" x14ac:dyDescent="0.2">
      <c r="A956" s="3"/>
      <c r="B956" s="3"/>
      <c r="C956" s="3"/>
      <c r="D956" s="3"/>
      <c r="E956" s="3"/>
      <c r="F956" s="3"/>
      <c r="G956" s="3"/>
      <c r="H956" s="3"/>
      <c r="I956" s="58"/>
      <c r="J956" s="3"/>
      <c r="K956" s="3"/>
      <c r="L956" s="3"/>
      <c r="M956" s="3"/>
      <c r="N956" s="58"/>
      <c r="O956" s="3"/>
      <c r="P956" s="3"/>
      <c r="Q956" s="3"/>
      <c r="R956" s="58"/>
      <c r="S956" s="3"/>
      <c r="T956" s="3"/>
      <c r="U956" s="3"/>
      <c r="V956" s="3"/>
      <c r="W956" s="3"/>
      <c r="X956" s="3"/>
      <c r="Y956" s="3"/>
      <c r="Z956" s="3"/>
      <c r="AA956" s="3"/>
      <c r="AB956" s="3"/>
    </row>
    <row r="957" spans="1:28" x14ac:dyDescent="0.2">
      <c r="A957" s="3"/>
      <c r="B957" s="3"/>
      <c r="C957" s="3"/>
      <c r="D957" s="3"/>
      <c r="E957" s="3"/>
      <c r="F957" s="3"/>
      <c r="G957" s="3"/>
      <c r="H957" s="3"/>
      <c r="I957" s="58"/>
      <c r="J957" s="3"/>
      <c r="K957" s="3"/>
      <c r="L957" s="3"/>
      <c r="M957" s="3"/>
      <c r="N957" s="58"/>
      <c r="O957" s="3"/>
      <c r="P957" s="3"/>
      <c r="Q957" s="3"/>
      <c r="R957" s="58"/>
      <c r="S957" s="3"/>
      <c r="T957" s="3"/>
      <c r="U957" s="3"/>
      <c r="V957" s="3"/>
      <c r="W957" s="3"/>
      <c r="X957" s="3"/>
      <c r="Y957" s="3"/>
      <c r="Z957" s="3"/>
      <c r="AA957" s="3"/>
      <c r="AB957" s="3"/>
    </row>
    <row r="958" spans="1:28" x14ac:dyDescent="0.2">
      <c r="A958" s="3"/>
      <c r="B958" s="3"/>
      <c r="C958" s="3"/>
      <c r="D958" s="3"/>
      <c r="E958" s="3"/>
      <c r="F958" s="3"/>
      <c r="G958" s="3"/>
      <c r="H958" s="3"/>
      <c r="I958" s="58"/>
      <c r="J958" s="3"/>
      <c r="K958" s="3"/>
      <c r="L958" s="3"/>
      <c r="M958" s="3"/>
      <c r="N958" s="58"/>
      <c r="O958" s="3"/>
      <c r="P958" s="3"/>
      <c r="Q958" s="3"/>
      <c r="R958" s="58"/>
      <c r="S958" s="3"/>
      <c r="T958" s="3"/>
      <c r="U958" s="3"/>
      <c r="V958" s="3"/>
      <c r="W958" s="3"/>
      <c r="X958" s="3"/>
      <c r="Y958" s="3"/>
      <c r="Z958" s="3"/>
      <c r="AA958" s="3"/>
      <c r="AB958" s="3"/>
    </row>
    <row r="959" spans="1:28" x14ac:dyDescent="0.2">
      <c r="A959" s="3"/>
      <c r="B959" s="3"/>
      <c r="C959" s="3"/>
      <c r="D959" s="3"/>
      <c r="E959" s="3"/>
      <c r="F959" s="3"/>
      <c r="G959" s="3"/>
      <c r="H959" s="3"/>
      <c r="I959" s="58"/>
      <c r="J959" s="3"/>
      <c r="K959" s="3"/>
      <c r="L959" s="3"/>
      <c r="M959" s="3"/>
      <c r="N959" s="58"/>
      <c r="O959" s="3"/>
      <c r="P959" s="3"/>
      <c r="Q959" s="3"/>
      <c r="R959" s="58"/>
      <c r="S959" s="3"/>
      <c r="T959" s="3"/>
      <c r="U959" s="3"/>
      <c r="V959" s="3"/>
      <c r="W959" s="3"/>
      <c r="X959" s="3"/>
      <c r="Y959" s="3"/>
      <c r="Z959" s="3"/>
      <c r="AA959" s="3"/>
      <c r="AB959" s="3"/>
    </row>
    <row r="960" spans="1:28" x14ac:dyDescent="0.2">
      <c r="A960" s="3"/>
      <c r="B960" s="3"/>
      <c r="C960" s="3"/>
      <c r="D960" s="3"/>
      <c r="E960" s="3"/>
      <c r="F960" s="3"/>
      <c r="G960" s="3"/>
      <c r="H960" s="3"/>
      <c r="I960" s="58"/>
      <c r="J960" s="3"/>
      <c r="K960" s="3"/>
      <c r="L960" s="3"/>
      <c r="M960" s="3"/>
      <c r="N960" s="58"/>
      <c r="O960" s="3"/>
      <c r="P960" s="3"/>
      <c r="Q960" s="3"/>
      <c r="R960" s="58"/>
      <c r="S960" s="3"/>
      <c r="T960" s="3"/>
      <c r="U960" s="3"/>
      <c r="V960" s="3"/>
      <c r="W960" s="3"/>
      <c r="X960" s="3"/>
      <c r="Y960" s="3"/>
      <c r="Z960" s="3"/>
      <c r="AA960" s="3"/>
      <c r="AB960" s="3"/>
    </row>
    <row r="961" spans="1:28" x14ac:dyDescent="0.2">
      <c r="A961" s="3"/>
      <c r="B961" s="3"/>
      <c r="C961" s="3"/>
      <c r="D961" s="3"/>
      <c r="E961" s="3"/>
      <c r="F961" s="3"/>
      <c r="G961" s="3"/>
      <c r="H961" s="3"/>
      <c r="I961" s="58"/>
      <c r="J961" s="3"/>
      <c r="K961" s="3"/>
      <c r="L961" s="3"/>
      <c r="M961" s="3"/>
      <c r="N961" s="58"/>
      <c r="O961" s="3"/>
      <c r="P961" s="3"/>
      <c r="Q961" s="3"/>
      <c r="R961" s="58"/>
      <c r="S961" s="3"/>
      <c r="T961" s="3"/>
      <c r="U961" s="3"/>
      <c r="V961" s="3"/>
      <c r="W961" s="3"/>
      <c r="X961" s="3"/>
      <c r="Y961" s="3"/>
      <c r="Z961" s="3"/>
      <c r="AA961" s="3"/>
      <c r="AB961" s="3"/>
    </row>
    <row r="962" spans="1:28" x14ac:dyDescent="0.2">
      <c r="A962" s="3"/>
      <c r="B962" s="3"/>
      <c r="C962" s="3"/>
      <c r="D962" s="3"/>
      <c r="E962" s="3"/>
      <c r="F962" s="3"/>
      <c r="G962" s="3"/>
      <c r="H962" s="3"/>
      <c r="I962" s="58"/>
      <c r="J962" s="3"/>
      <c r="K962" s="3"/>
      <c r="L962" s="3"/>
      <c r="M962" s="3"/>
      <c r="N962" s="58"/>
      <c r="O962" s="3"/>
      <c r="P962" s="3"/>
      <c r="Q962" s="3"/>
      <c r="R962" s="58"/>
      <c r="S962" s="3"/>
      <c r="T962" s="3"/>
      <c r="U962" s="3"/>
      <c r="V962" s="3"/>
      <c r="W962" s="3"/>
      <c r="X962" s="3"/>
      <c r="Y962" s="3"/>
      <c r="Z962" s="3"/>
      <c r="AA962" s="3"/>
      <c r="AB962" s="3"/>
    </row>
    <row r="963" spans="1:28" x14ac:dyDescent="0.2">
      <c r="A963" s="3"/>
      <c r="B963" s="3"/>
      <c r="C963" s="3"/>
      <c r="D963" s="3"/>
      <c r="E963" s="3"/>
      <c r="F963" s="3"/>
      <c r="G963" s="3"/>
      <c r="H963" s="3"/>
      <c r="I963" s="58"/>
      <c r="J963" s="3"/>
      <c r="K963" s="3"/>
      <c r="L963" s="3"/>
      <c r="M963" s="3"/>
      <c r="N963" s="58"/>
      <c r="O963" s="3"/>
      <c r="P963" s="3"/>
      <c r="Q963" s="3"/>
      <c r="R963" s="58"/>
      <c r="S963" s="3"/>
      <c r="T963" s="3"/>
      <c r="U963" s="3"/>
      <c r="V963" s="3"/>
      <c r="W963" s="3"/>
      <c r="X963" s="3"/>
      <c r="Y963" s="3"/>
      <c r="Z963" s="3"/>
      <c r="AA963" s="3"/>
      <c r="AB963" s="3"/>
    </row>
    <row r="964" spans="1:28" x14ac:dyDescent="0.2">
      <c r="A964" s="3"/>
      <c r="B964" s="3"/>
      <c r="C964" s="3"/>
      <c r="D964" s="3"/>
      <c r="E964" s="3"/>
      <c r="F964" s="3"/>
      <c r="G964" s="3"/>
      <c r="H964" s="3"/>
      <c r="I964" s="58"/>
      <c r="J964" s="3"/>
      <c r="K964" s="3"/>
      <c r="L964" s="3"/>
      <c r="M964" s="3"/>
      <c r="N964" s="58"/>
      <c r="O964" s="3"/>
      <c r="P964" s="3"/>
      <c r="Q964" s="3"/>
      <c r="R964" s="58"/>
      <c r="S964" s="3"/>
      <c r="T964" s="3"/>
      <c r="U964" s="3"/>
      <c r="V964" s="3"/>
      <c r="W964" s="3"/>
      <c r="X964" s="3"/>
      <c r="Y964" s="3"/>
      <c r="Z964" s="3"/>
      <c r="AA964" s="3"/>
      <c r="AB964" s="3"/>
    </row>
    <row r="965" spans="1:28" x14ac:dyDescent="0.2">
      <c r="A965" s="3"/>
      <c r="B965" s="3"/>
      <c r="C965" s="3"/>
      <c r="D965" s="3"/>
      <c r="E965" s="3"/>
      <c r="F965" s="3"/>
      <c r="G965" s="3"/>
      <c r="H965" s="3"/>
      <c r="I965" s="58"/>
      <c r="J965" s="3"/>
      <c r="K965" s="3"/>
      <c r="L965" s="3"/>
      <c r="M965" s="3"/>
      <c r="N965" s="58"/>
      <c r="O965" s="3"/>
      <c r="P965" s="3"/>
      <c r="Q965" s="3"/>
      <c r="R965" s="58"/>
      <c r="S965" s="3"/>
      <c r="T965" s="3"/>
      <c r="U965" s="3"/>
      <c r="V965" s="3"/>
      <c r="W965" s="3"/>
      <c r="X965" s="3"/>
      <c r="Y965" s="3"/>
      <c r="Z965" s="3"/>
      <c r="AA965" s="3"/>
      <c r="AB965" s="3"/>
    </row>
    <row r="966" spans="1:28" x14ac:dyDescent="0.2">
      <c r="A966" s="3"/>
      <c r="B966" s="3"/>
      <c r="C966" s="3"/>
      <c r="D966" s="3"/>
      <c r="E966" s="3"/>
      <c r="F966" s="3"/>
      <c r="G966" s="3"/>
      <c r="H966" s="3"/>
      <c r="I966" s="58"/>
      <c r="J966" s="3"/>
      <c r="K966" s="3"/>
      <c r="L966" s="3"/>
      <c r="M966" s="3"/>
      <c r="N966" s="58"/>
      <c r="O966" s="3"/>
      <c r="P966" s="3"/>
      <c r="Q966" s="3"/>
      <c r="R966" s="58"/>
      <c r="S966" s="3"/>
      <c r="T966" s="3"/>
      <c r="U966" s="3"/>
      <c r="V966" s="3"/>
      <c r="W966" s="3"/>
      <c r="X966" s="3"/>
      <c r="Y966" s="3"/>
      <c r="Z966" s="3"/>
      <c r="AA966" s="3"/>
      <c r="AB966" s="3"/>
    </row>
    <row r="967" spans="1:28" x14ac:dyDescent="0.2">
      <c r="A967" s="3"/>
      <c r="B967" s="3"/>
      <c r="C967" s="3"/>
      <c r="D967" s="3"/>
      <c r="E967" s="3"/>
      <c r="F967" s="3"/>
      <c r="G967" s="3"/>
      <c r="H967" s="3"/>
      <c r="I967" s="58"/>
      <c r="J967" s="3"/>
      <c r="K967" s="3"/>
      <c r="L967" s="3"/>
      <c r="M967" s="3"/>
      <c r="N967" s="58"/>
      <c r="O967" s="3"/>
      <c r="P967" s="3"/>
      <c r="Q967" s="3"/>
      <c r="R967" s="58"/>
      <c r="S967" s="3"/>
      <c r="T967" s="3"/>
      <c r="U967" s="3"/>
      <c r="V967" s="3"/>
      <c r="W967" s="3"/>
      <c r="X967" s="3"/>
      <c r="Y967" s="3"/>
      <c r="Z967" s="3"/>
      <c r="AA967" s="3"/>
      <c r="AB967" s="3"/>
    </row>
    <row r="968" spans="1:28" x14ac:dyDescent="0.2">
      <c r="A968" s="3"/>
      <c r="B968" s="3"/>
      <c r="C968" s="3"/>
      <c r="D968" s="3"/>
      <c r="E968" s="3"/>
      <c r="F968" s="3"/>
      <c r="G968" s="3"/>
      <c r="H968" s="3"/>
      <c r="I968" s="58"/>
      <c r="J968" s="3"/>
      <c r="K968" s="3"/>
      <c r="L968" s="3"/>
      <c r="M968" s="3"/>
      <c r="N968" s="58"/>
      <c r="O968" s="3"/>
      <c r="P968" s="3"/>
      <c r="Q968" s="3"/>
      <c r="R968" s="58"/>
      <c r="S968" s="3"/>
      <c r="T968" s="3"/>
      <c r="U968" s="3"/>
      <c r="V968" s="3"/>
      <c r="W968" s="3"/>
      <c r="X968" s="3"/>
      <c r="Y968" s="3"/>
      <c r="Z968" s="3"/>
      <c r="AA968" s="3"/>
      <c r="AB968" s="3"/>
    </row>
    <row r="969" spans="1:28" x14ac:dyDescent="0.2">
      <c r="A969" s="3"/>
      <c r="B969" s="3"/>
      <c r="C969" s="3"/>
      <c r="D969" s="3"/>
      <c r="E969" s="3"/>
      <c r="F969" s="3"/>
      <c r="G969" s="3"/>
      <c r="H969" s="3"/>
      <c r="I969" s="58"/>
      <c r="J969" s="3"/>
      <c r="K969" s="3"/>
      <c r="L969" s="3"/>
      <c r="M969" s="3"/>
      <c r="N969" s="58"/>
      <c r="O969" s="3"/>
      <c r="P969" s="3"/>
      <c r="Q969" s="3"/>
      <c r="R969" s="58"/>
      <c r="S969" s="3"/>
      <c r="T969" s="3"/>
      <c r="U969" s="3"/>
      <c r="V969" s="3"/>
      <c r="W969" s="3"/>
      <c r="X969" s="3"/>
      <c r="Y969" s="3"/>
      <c r="Z969" s="3"/>
      <c r="AA969" s="3"/>
      <c r="AB969" s="3"/>
    </row>
    <row r="970" spans="1:28" x14ac:dyDescent="0.2">
      <c r="A970" s="3"/>
      <c r="B970" s="3"/>
      <c r="C970" s="3"/>
      <c r="D970" s="3"/>
      <c r="E970" s="3"/>
      <c r="F970" s="3"/>
      <c r="G970" s="3"/>
      <c r="H970" s="3"/>
      <c r="I970" s="58"/>
      <c r="J970" s="3"/>
      <c r="K970" s="3"/>
      <c r="L970" s="3"/>
      <c r="M970" s="3"/>
      <c r="N970" s="58"/>
      <c r="O970" s="3"/>
      <c r="P970" s="3"/>
      <c r="Q970" s="3"/>
      <c r="R970" s="58"/>
      <c r="S970" s="3"/>
      <c r="T970" s="3"/>
      <c r="U970" s="3"/>
      <c r="V970" s="3"/>
      <c r="W970" s="3"/>
      <c r="X970" s="3"/>
      <c r="Y970" s="3"/>
      <c r="Z970" s="3"/>
      <c r="AA970" s="3"/>
      <c r="AB970" s="3"/>
    </row>
    <row r="971" spans="1:28" x14ac:dyDescent="0.2">
      <c r="A971" s="3"/>
      <c r="B971" s="3"/>
      <c r="C971" s="3"/>
      <c r="D971" s="3"/>
      <c r="E971" s="3"/>
      <c r="F971" s="3"/>
      <c r="G971" s="3"/>
      <c r="H971" s="3"/>
      <c r="I971" s="58"/>
      <c r="J971" s="3"/>
      <c r="K971" s="3"/>
      <c r="L971" s="3"/>
      <c r="M971" s="3"/>
      <c r="N971" s="58"/>
      <c r="O971" s="3"/>
      <c r="P971" s="3"/>
      <c r="Q971" s="3"/>
      <c r="R971" s="58"/>
      <c r="S971" s="3"/>
      <c r="T971" s="3"/>
      <c r="U971" s="3"/>
      <c r="V971" s="3"/>
      <c r="W971" s="3"/>
      <c r="X971" s="3"/>
      <c r="Y971" s="3"/>
      <c r="Z971" s="3"/>
      <c r="AA971" s="3"/>
      <c r="AB971" s="3"/>
    </row>
    <row r="972" spans="1:28" x14ac:dyDescent="0.2">
      <c r="A972" s="3"/>
      <c r="B972" s="3"/>
      <c r="C972" s="3"/>
      <c r="D972" s="3"/>
      <c r="E972" s="3"/>
      <c r="F972" s="3"/>
      <c r="G972" s="3"/>
      <c r="H972" s="3"/>
      <c r="I972" s="58"/>
      <c r="J972" s="3"/>
      <c r="K972" s="3"/>
      <c r="L972" s="3"/>
      <c r="M972" s="3"/>
      <c r="N972" s="58"/>
      <c r="O972" s="3"/>
      <c r="P972" s="3"/>
      <c r="Q972" s="3"/>
      <c r="R972" s="58"/>
      <c r="S972" s="3"/>
      <c r="T972" s="3"/>
      <c r="U972" s="3"/>
      <c r="V972" s="3"/>
      <c r="W972" s="3"/>
      <c r="X972" s="3"/>
      <c r="Y972" s="3"/>
      <c r="Z972" s="3"/>
      <c r="AA972" s="3"/>
      <c r="AB972" s="3"/>
    </row>
    <row r="973" spans="1:28" x14ac:dyDescent="0.2">
      <c r="A973" s="3"/>
      <c r="B973" s="3"/>
      <c r="C973" s="3"/>
      <c r="D973" s="3"/>
      <c r="E973" s="3"/>
      <c r="F973" s="3"/>
      <c r="G973" s="3"/>
      <c r="H973" s="3"/>
      <c r="I973" s="58"/>
      <c r="J973" s="3"/>
      <c r="K973" s="3"/>
      <c r="L973" s="3"/>
      <c r="M973" s="3"/>
      <c r="N973" s="58"/>
      <c r="O973" s="3"/>
      <c r="P973" s="3"/>
      <c r="Q973" s="3"/>
      <c r="R973" s="58"/>
      <c r="S973" s="3"/>
      <c r="T973" s="3"/>
      <c r="U973" s="3"/>
      <c r="V973" s="3"/>
      <c r="W973" s="3"/>
      <c r="X973" s="3"/>
      <c r="Y973" s="3"/>
      <c r="Z973" s="3"/>
      <c r="AA973" s="3"/>
      <c r="AB973" s="3"/>
    </row>
    <row r="974" spans="1:28" x14ac:dyDescent="0.2">
      <c r="A974" s="3"/>
      <c r="B974" s="3"/>
      <c r="C974" s="3"/>
      <c r="D974" s="3"/>
      <c r="E974" s="3"/>
      <c r="F974" s="3"/>
      <c r="G974" s="3"/>
      <c r="H974" s="3"/>
      <c r="I974" s="58"/>
      <c r="J974" s="3"/>
      <c r="K974" s="3"/>
      <c r="L974" s="3"/>
      <c r="M974" s="3"/>
      <c r="N974" s="58"/>
      <c r="O974" s="3"/>
      <c r="P974" s="3"/>
      <c r="Q974" s="3"/>
      <c r="R974" s="58"/>
      <c r="S974" s="3"/>
      <c r="T974" s="3"/>
      <c r="U974" s="3"/>
      <c r="V974" s="3"/>
      <c r="W974" s="3"/>
      <c r="X974" s="3"/>
      <c r="Y974" s="3"/>
      <c r="Z974" s="3"/>
      <c r="AA974" s="3"/>
      <c r="AB974" s="3"/>
    </row>
    <row r="975" spans="1:28" x14ac:dyDescent="0.2">
      <c r="A975" s="3"/>
      <c r="B975" s="3"/>
      <c r="C975" s="3"/>
      <c r="D975" s="3"/>
      <c r="E975" s="3"/>
      <c r="F975" s="3"/>
      <c r="G975" s="3"/>
      <c r="H975" s="3"/>
      <c r="I975" s="58"/>
      <c r="J975" s="3"/>
      <c r="K975" s="3"/>
      <c r="L975" s="3"/>
      <c r="M975" s="3"/>
      <c r="N975" s="58"/>
      <c r="O975" s="3"/>
      <c r="P975" s="3"/>
      <c r="Q975" s="3"/>
      <c r="R975" s="58"/>
      <c r="S975" s="3"/>
      <c r="T975" s="3"/>
      <c r="U975" s="3"/>
      <c r="V975" s="3"/>
      <c r="W975" s="3"/>
      <c r="X975" s="3"/>
      <c r="Y975" s="3"/>
      <c r="Z975" s="3"/>
      <c r="AA975" s="3"/>
      <c r="AB975" s="3"/>
    </row>
    <row r="976" spans="1:28" x14ac:dyDescent="0.2">
      <c r="A976" s="3"/>
      <c r="B976" s="3"/>
      <c r="C976" s="3"/>
      <c r="D976" s="3"/>
      <c r="E976" s="3"/>
      <c r="F976" s="3"/>
      <c r="G976" s="3"/>
      <c r="H976" s="3"/>
      <c r="I976" s="58"/>
      <c r="J976" s="3"/>
      <c r="K976" s="3"/>
      <c r="L976" s="3"/>
      <c r="M976" s="3"/>
      <c r="N976" s="58"/>
      <c r="O976" s="3"/>
      <c r="P976" s="3"/>
      <c r="Q976" s="3"/>
      <c r="R976" s="58"/>
      <c r="S976" s="3"/>
      <c r="T976" s="3"/>
      <c r="U976" s="3"/>
      <c r="V976" s="3"/>
      <c r="W976" s="3"/>
      <c r="X976" s="3"/>
      <c r="Y976" s="3"/>
      <c r="Z976" s="3"/>
      <c r="AA976" s="3"/>
      <c r="AB976" s="3"/>
    </row>
    <row r="977" spans="1:28" x14ac:dyDescent="0.2">
      <c r="A977" s="3"/>
      <c r="B977" s="3"/>
      <c r="C977" s="3"/>
      <c r="D977" s="3"/>
      <c r="E977" s="3"/>
      <c r="F977" s="3"/>
      <c r="G977" s="3"/>
      <c r="H977" s="3"/>
      <c r="I977" s="58"/>
      <c r="J977" s="3"/>
      <c r="K977" s="3"/>
      <c r="L977" s="3"/>
      <c r="M977" s="3"/>
      <c r="N977" s="58"/>
      <c r="O977" s="3"/>
      <c r="P977" s="3"/>
      <c r="Q977" s="3"/>
      <c r="R977" s="58"/>
      <c r="S977" s="3"/>
      <c r="T977" s="3"/>
      <c r="U977" s="3"/>
      <c r="V977" s="3"/>
      <c r="W977" s="3"/>
      <c r="X977" s="3"/>
      <c r="Y977" s="3"/>
      <c r="Z977" s="3"/>
      <c r="AA977" s="3"/>
      <c r="AB977" s="3"/>
    </row>
    <row r="978" spans="1:28" x14ac:dyDescent="0.2">
      <c r="A978" s="3"/>
      <c r="B978" s="3"/>
      <c r="C978" s="3"/>
      <c r="D978" s="3"/>
      <c r="E978" s="3"/>
      <c r="F978" s="3"/>
      <c r="G978" s="3"/>
      <c r="H978" s="3"/>
      <c r="I978" s="58"/>
      <c r="J978" s="3"/>
      <c r="K978" s="3"/>
      <c r="L978" s="3"/>
      <c r="M978" s="3"/>
      <c r="N978" s="58"/>
      <c r="O978" s="3"/>
      <c r="P978" s="3"/>
      <c r="Q978" s="3"/>
      <c r="R978" s="58"/>
      <c r="S978" s="3"/>
      <c r="T978" s="3"/>
      <c r="U978" s="3"/>
      <c r="V978" s="3"/>
      <c r="W978" s="3"/>
      <c r="X978" s="3"/>
      <c r="Y978" s="3"/>
      <c r="Z978" s="3"/>
      <c r="AA978" s="3"/>
      <c r="AB978" s="3"/>
    </row>
    <row r="979" spans="1:28" x14ac:dyDescent="0.2">
      <c r="A979" s="3"/>
      <c r="B979" s="3"/>
      <c r="C979" s="3"/>
      <c r="D979" s="3"/>
      <c r="E979" s="3"/>
      <c r="F979" s="3"/>
      <c r="G979" s="3"/>
      <c r="H979" s="3"/>
      <c r="I979" s="58"/>
      <c r="J979" s="3"/>
      <c r="K979" s="3"/>
      <c r="L979" s="3"/>
      <c r="M979" s="3"/>
      <c r="N979" s="58"/>
      <c r="O979" s="3"/>
      <c r="P979" s="3"/>
      <c r="Q979" s="3"/>
      <c r="R979" s="58"/>
      <c r="S979" s="3"/>
      <c r="T979" s="3"/>
      <c r="U979" s="3"/>
      <c r="V979" s="3"/>
      <c r="W979" s="3"/>
      <c r="X979" s="3"/>
      <c r="Y979" s="3"/>
      <c r="Z979" s="3"/>
      <c r="AA979" s="3"/>
      <c r="AB979" s="3"/>
    </row>
    <row r="980" spans="1:28" x14ac:dyDescent="0.2">
      <c r="A980" s="3"/>
      <c r="B980" s="3"/>
      <c r="C980" s="3"/>
      <c r="D980" s="3"/>
      <c r="E980" s="3"/>
      <c r="F980" s="3"/>
      <c r="G980" s="3"/>
      <c r="H980" s="3"/>
      <c r="I980" s="58"/>
      <c r="J980" s="3"/>
      <c r="K980" s="3"/>
      <c r="L980" s="3"/>
      <c r="M980" s="3"/>
      <c r="N980" s="58"/>
      <c r="O980" s="3"/>
      <c r="P980" s="3"/>
      <c r="Q980" s="3"/>
      <c r="R980" s="58"/>
      <c r="S980" s="3"/>
      <c r="T980" s="3"/>
      <c r="U980" s="3"/>
      <c r="V980" s="3"/>
      <c r="W980" s="3"/>
      <c r="X980" s="3"/>
      <c r="Y980" s="3"/>
      <c r="Z980" s="3"/>
      <c r="AA980" s="3"/>
      <c r="AB980" s="3"/>
    </row>
    <row r="981" spans="1:28" x14ac:dyDescent="0.2">
      <c r="A981" s="3"/>
      <c r="B981" s="3"/>
      <c r="C981" s="3"/>
      <c r="D981" s="3"/>
      <c r="E981" s="3"/>
      <c r="F981" s="3"/>
      <c r="G981" s="3"/>
      <c r="H981" s="3"/>
      <c r="I981" s="58"/>
      <c r="J981" s="3"/>
      <c r="K981" s="3"/>
      <c r="L981" s="3"/>
      <c r="M981" s="3"/>
      <c r="N981" s="58"/>
      <c r="O981" s="3"/>
      <c r="P981" s="3"/>
      <c r="Q981" s="3"/>
      <c r="R981" s="58"/>
      <c r="S981" s="3"/>
      <c r="T981" s="3"/>
      <c r="U981" s="3"/>
      <c r="V981" s="3"/>
      <c r="W981" s="3"/>
      <c r="X981" s="3"/>
      <c r="Y981" s="3"/>
      <c r="Z981" s="3"/>
      <c r="AA981" s="3"/>
      <c r="AB981" s="3"/>
    </row>
    <row r="982" spans="1:28" x14ac:dyDescent="0.2">
      <c r="A982" s="3"/>
      <c r="B982" s="3"/>
      <c r="C982" s="3"/>
      <c r="D982" s="3"/>
      <c r="E982" s="3"/>
      <c r="F982" s="3"/>
      <c r="G982" s="3"/>
      <c r="H982" s="3"/>
      <c r="I982" s="58"/>
      <c r="J982" s="3"/>
      <c r="K982" s="3"/>
      <c r="L982" s="3"/>
      <c r="M982" s="3"/>
      <c r="N982" s="58"/>
      <c r="O982" s="3"/>
      <c r="P982" s="3"/>
      <c r="Q982" s="3"/>
      <c r="R982" s="58"/>
      <c r="S982" s="3"/>
      <c r="T982" s="3"/>
      <c r="U982" s="3"/>
      <c r="V982" s="3"/>
      <c r="W982" s="3"/>
      <c r="X982" s="3"/>
      <c r="Y982" s="3"/>
      <c r="Z982" s="3"/>
      <c r="AA982" s="3"/>
      <c r="AB982" s="3"/>
    </row>
    <row r="983" spans="1:28" x14ac:dyDescent="0.2">
      <c r="A983" s="3"/>
      <c r="B983" s="3"/>
      <c r="C983" s="3"/>
      <c r="D983" s="3"/>
      <c r="E983" s="3"/>
      <c r="F983" s="3"/>
      <c r="G983" s="3"/>
      <c r="H983" s="3"/>
      <c r="I983" s="58"/>
      <c r="J983" s="3"/>
      <c r="K983" s="3"/>
      <c r="L983" s="3"/>
      <c r="M983" s="3"/>
      <c r="N983" s="58"/>
      <c r="O983" s="3"/>
      <c r="P983" s="3"/>
      <c r="Q983" s="3"/>
      <c r="R983" s="58"/>
      <c r="S983" s="3"/>
      <c r="T983" s="3"/>
      <c r="U983" s="3"/>
      <c r="V983" s="3"/>
      <c r="W983" s="3"/>
      <c r="X983" s="3"/>
      <c r="Y983" s="3"/>
      <c r="Z983" s="3"/>
      <c r="AA983" s="3"/>
      <c r="AB983" s="3"/>
    </row>
    <row r="984" spans="1:28" x14ac:dyDescent="0.2">
      <c r="A984" s="3"/>
      <c r="B984" s="3"/>
      <c r="C984" s="3"/>
      <c r="D984" s="3"/>
      <c r="E984" s="3"/>
      <c r="F984" s="3"/>
      <c r="G984" s="3"/>
      <c r="H984" s="3"/>
      <c r="I984" s="58"/>
      <c r="J984" s="3"/>
      <c r="K984" s="3"/>
      <c r="L984" s="3"/>
      <c r="M984" s="3"/>
      <c r="N984" s="58"/>
      <c r="O984" s="3"/>
      <c r="P984" s="3"/>
      <c r="Q984" s="3"/>
      <c r="R984" s="58"/>
      <c r="S984" s="3"/>
      <c r="T984" s="3"/>
      <c r="U984" s="3"/>
      <c r="V984" s="3"/>
      <c r="W984" s="3"/>
      <c r="X984" s="3"/>
      <c r="Y984" s="3"/>
      <c r="Z984" s="3"/>
      <c r="AA984" s="3"/>
      <c r="AB984" s="3"/>
    </row>
    <row r="985" spans="1:28" x14ac:dyDescent="0.2">
      <c r="A985" s="3"/>
      <c r="B985" s="3"/>
      <c r="C985" s="3"/>
      <c r="D985" s="3"/>
      <c r="E985" s="3"/>
      <c r="F985" s="3"/>
      <c r="G985" s="3"/>
      <c r="H985" s="3"/>
      <c r="I985" s="58"/>
      <c r="J985" s="3"/>
      <c r="K985" s="3"/>
      <c r="L985" s="3"/>
      <c r="M985" s="3"/>
      <c r="N985" s="58"/>
      <c r="O985" s="3"/>
      <c r="P985" s="3"/>
      <c r="Q985" s="3"/>
      <c r="R985" s="58"/>
      <c r="S985" s="3"/>
      <c r="T985" s="3"/>
      <c r="U985" s="3"/>
      <c r="V985" s="3"/>
      <c r="W985" s="3"/>
      <c r="X985" s="3"/>
      <c r="Y985" s="3"/>
      <c r="Z985" s="3"/>
      <c r="AA985" s="3"/>
      <c r="AB985" s="3"/>
    </row>
    <row r="986" spans="1:28" x14ac:dyDescent="0.2">
      <c r="A986" s="3"/>
      <c r="B986" s="3"/>
      <c r="C986" s="3"/>
      <c r="D986" s="3"/>
      <c r="E986" s="3"/>
      <c r="F986" s="3"/>
      <c r="G986" s="3"/>
      <c r="H986" s="3"/>
      <c r="I986" s="58"/>
      <c r="J986" s="3"/>
      <c r="K986" s="3"/>
      <c r="L986" s="3"/>
      <c r="M986" s="3"/>
      <c r="N986" s="58"/>
      <c r="O986" s="3"/>
      <c r="P986" s="3"/>
      <c r="Q986" s="3"/>
      <c r="R986" s="58"/>
      <c r="S986" s="3"/>
      <c r="T986" s="3"/>
      <c r="U986" s="3"/>
      <c r="V986" s="3"/>
      <c r="W986" s="3"/>
      <c r="X986" s="3"/>
      <c r="Y986" s="3"/>
      <c r="Z986" s="3"/>
      <c r="AA986" s="3"/>
      <c r="AB986" s="3"/>
    </row>
    <row r="987" spans="1:28" x14ac:dyDescent="0.2">
      <c r="A987" s="3"/>
      <c r="B987" s="3"/>
      <c r="C987" s="3"/>
      <c r="D987" s="3"/>
      <c r="E987" s="3"/>
      <c r="F987" s="3"/>
      <c r="G987" s="3"/>
      <c r="H987" s="3"/>
      <c r="I987" s="58"/>
      <c r="J987" s="3"/>
      <c r="K987" s="3"/>
      <c r="L987" s="3"/>
      <c r="M987" s="3"/>
      <c r="N987" s="58"/>
      <c r="O987" s="3"/>
      <c r="P987" s="3"/>
      <c r="Q987" s="3"/>
      <c r="R987" s="58"/>
      <c r="S987" s="3"/>
      <c r="T987" s="3"/>
      <c r="U987" s="3"/>
      <c r="V987" s="3"/>
      <c r="W987" s="3"/>
      <c r="X987" s="3"/>
      <c r="Y987" s="3"/>
      <c r="Z987" s="3"/>
      <c r="AA987" s="3"/>
      <c r="AB987" s="3"/>
    </row>
    <row r="988" spans="1:28" x14ac:dyDescent="0.2">
      <c r="A988" s="3"/>
      <c r="B988" s="3"/>
      <c r="C988" s="3"/>
      <c r="D988" s="3"/>
      <c r="E988" s="3"/>
      <c r="F988" s="3"/>
      <c r="G988" s="3"/>
      <c r="H988" s="3"/>
      <c r="I988" s="58"/>
      <c r="J988" s="3"/>
      <c r="K988" s="3"/>
      <c r="L988" s="3"/>
      <c r="M988" s="3"/>
      <c r="N988" s="58"/>
      <c r="O988" s="3"/>
      <c r="P988" s="3"/>
      <c r="Q988" s="3"/>
      <c r="R988" s="58"/>
      <c r="S988" s="3"/>
      <c r="T988" s="3"/>
      <c r="U988" s="3"/>
      <c r="V988" s="3"/>
      <c r="W988" s="3"/>
      <c r="X988" s="3"/>
      <c r="Y988" s="3"/>
      <c r="Z988" s="3"/>
      <c r="AA988" s="3"/>
      <c r="AB988" s="3"/>
    </row>
    <row r="989" spans="1:28" x14ac:dyDescent="0.2">
      <c r="A989" s="3"/>
      <c r="B989" s="3"/>
      <c r="C989" s="3"/>
      <c r="D989" s="3"/>
      <c r="E989" s="3"/>
      <c r="F989" s="3"/>
      <c r="G989" s="3"/>
      <c r="H989" s="3"/>
      <c r="I989" s="58"/>
      <c r="J989" s="3"/>
      <c r="K989" s="3"/>
      <c r="L989" s="3"/>
      <c r="M989" s="3"/>
      <c r="N989" s="58"/>
      <c r="O989" s="3"/>
      <c r="P989" s="3"/>
      <c r="Q989" s="3"/>
      <c r="R989" s="58"/>
      <c r="S989" s="3"/>
      <c r="T989" s="3"/>
      <c r="U989" s="3"/>
      <c r="V989" s="3"/>
      <c r="W989" s="3"/>
      <c r="X989" s="3"/>
      <c r="Y989" s="3"/>
      <c r="Z989" s="3"/>
      <c r="AA989" s="3"/>
      <c r="AB989" s="3"/>
    </row>
    <row r="990" spans="1:28" x14ac:dyDescent="0.2">
      <c r="A990" s="3"/>
      <c r="B990" s="3"/>
      <c r="C990" s="3"/>
      <c r="D990" s="3"/>
      <c r="E990" s="3"/>
      <c r="F990" s="3"/>
      <c r="G990" s="3"/>
      <c r="H990" s="3"/>
      <c r="I990" s="58"/>
      <c r="J990" s="3"/>
      <c r="K990" s="3"/>
      <c r="L990" s="3"/>
      <c r="M990" s="3"/>
      <c r="N990" s="58"/>
      <c r="O990" s="3"/>
      <c r="P990" s="3"/>
      <c r="Q990" s="3"/>
      <c r="R990" s="58"/>
      <c r="S990" s="3"/>
      <c r="T990" s="3"/>
      <c r="U990" s="3"/>
      <c r="V990" s="3"/>
      <c r="W990" s="3"/>
      <c r="X990" s="3"/>
      <c r="Y990" s="3"/>
      <c r="Z990" s="3"/>
      <c r="AA990" s="3"/>
      <c r="AB990" s="3"/>
    </row>
    <row r="991" spans="1:28" x14ac:dyDescent="0.2">
      <c r="A991" s="3"/>
      <c r="B991" s="3"/>
      <c r="C991" s="3"/>
      <c r="D991" s="3"/>
      <c r="E991" s="3"/>
      <c r="F991" s="3"/>
      <c r="G991" s="3"/>
      <c r="H991" s="3"/>
      <c r="I991" s="58"/>
      <c r="J991" s="3"/>
      <c r="K991" s="3"/>
      <c r="L991" s="3"/>
      <c r="M991" s="3"/>
      <c r="N991" s="58"/>
      <c r="O991" s="3"/>
      <c r="P991" s="3"/>
      <c r="Q991" s="3"/>
      <c r="R991" s="58"/>
      <c r="S991" s="3"/>
      <c r="T991" s="3"/>
      <c r="U991" s="3"/>
      <c r="V991" s="3"/>
      <c r="W991" s="3"/>
      <c r="X991" s="3"/>
      <c r="Y991" s="3"/>
      <c r="Z991" s="3"/>
      <c r="AA991" s="3"/>
      <c r="AB991" s="3"/>
    </row>
    <row r="992" spans="1:28" x14ac:dyDescent="0.2">
      <c r="A992" s="3"/>
      <c r="B992" s="3"/>
      <c r="C992" s="3"/>
      <c r="D992" s="3"/>
      <c r="E992" s="3"/>
      <c r="F992" s="3"/>
      <c r="G992" s="3"/>
      <c r="H992" s="3"/>
      <c r="I992" s="58"/>
      <c r="J992" s="3"/>
      <c r="K992" s="3"/>
      <c r="L992" s="3"/>
      <c r="M992" s="3"/>
      <c r="N992" s="58"/>
      <c r="O992" s="3"/>
      <c r="P992" s="3"/>
      <c r="Q992" s="3"/>
      <c r="R992" s="58"/>
      <c r="S992" s="3"/>
      <c r="T992" s="3"/>
      <c r="U992" s="3"/>
      <c r="V992" s="3"/>
      <c r="W992" s="3"/>
      <c r="X992" s="3"/>
      <c r="Y992" s="3"/>
      <c r="Z992" s="3"/>
      <c r="AA992" s="3"/>
      <c r="AB992" s="3"/>
    </row>
    <row r="993" spans="1:28" x14ac:dyDescent="0.2">
      <c r="A993" s="3"/>
      <c r="B993" s="3"/>
      <c r="C993" s="3"/>
      <c r="D993" s="3"/>
      <c r="E993" s="3"/>
      <c r="F993" s="3"/>
      <c r="G993" s="3"/>
      <c r="H993" s="3"/>
      <c r="I993" s="58"/>
      <c r="J993" s="3"/>
      <c r="K993" s="3"/>
      <c r="L993" s="3"/>
      <c r="M993" s="3"/>
      <c r="N993" s="58"/>
      <c r="O993" s="3"/>
      <c r="P993" s="3"/>
      <c r="Q993" s="3"/>
      <c r="R993" s="58"/>
      <c r="S993" s="3"/>
      <c r="T993" s="3"/>
      <c r="U993" s="3"/>
      <c r="V993" s="3"/>
      <c r="W993" s="3"/>
      <c r="X993" s="3"/>
      <c r="Y993" s="3"/>
      <c r="Z993" s="3"/>
      <c r="AA993" s="3"/>
      <c r="AB993" s="3"/>
    </row>
    <row r="994" spans="1:28" x14ac:dyDescent="0.2">
      <c r="A994" s="3"/>
      <c r="B994" s="3"/>
      <c r="C994" s="3"/>
      <c r="D994" s="3"/>
      <c r="E994" s="3"/>
      <c r="F994" s="3"/>
      <c r="G994" s="3"/>
      <c r="H994" s="3"/>
      <c r="I994" s="58"/>
      <c r="J994" s="3"/>
      <c r="K994" s="3"/>
      <c r="L994" s="3"/>
      <c r="M994" s="3"/>
      <c r="N994" s="58"/>
      <c r="O994" s="3"/>
      <c r="P994" s="3"/>
      <c r="Q994" s="3"/>
      <c r="R994" s="58"/>
      <c r="S994" s="3"/>
      <c r="T994" s="3"/>
      <c r="U994" s="3"/>
      <c r="V994" s="3"/>
      <c r="W994" s="3"/>
      <c r="X994" s="3"/>
      <c r="Y994" s="3"/>
      <c r="Z994" s="3"/>
      <c r="AA994" s="3"/>
      <c r="AB994" s="3"/>
    </row>
    <row r="995" spans="1:28" x14ac:dyDescent="0.2">
      <c r="A995" s="3"/>
      <c r="B995" s="3"/>
      <c r="C995" s="3"/>
      <c r="D995" s="3"/>
      <c r="E995" s="3"/>
      <c r="F995" s="3"/>
      <c r="G995" s="3"/>
      <c r="H995" s="3"/>
      <c r="I995" s="58"/>
      <c r="J995" s="3"/>
      <c r="K995" s="3"/>
      <c r="L995" s="3"/>
      <c r="M995" s="3"/>
      <c r="N995" s="58"/>
      <c r="O995" s="3"/>
      <c r="P995" s="3"/>
      <c r="Q995" s="3"/>
      <c r="R995" s="58"/>
      <c r="S995" s="3"/>
      <c r="T995" s="3"/>
      <c r="U995" s="3"/>
      <c r="V995" s="3"/>
      <c r="W995" s="3"/>
      <c r="X995" s="3"/>
      <c r="Y995" s="3"/>
      <c r="Z995" s="3"/>
      <c r="AA995" s="3"/>
      <c r="AB995" s="3"/>
    </row>
    <row r="996" spans="1:28" x14ac:dyDescent="0.2">
      <c r="A996" s="3"/>
      <c r="B996" s="3"/>
      <c r="C996" s="3"/>
      <c r="D996" s="3"/>
      <c r="E996" s="3"/>
      <c r="F996" s="3"/>
      <c r="G996" s="3"/>
      <c r="H996" s="3"/>
      <c r="I996" s="58"/>
      <c r="J996" s="3"/>
      <c r="K996" s="3"/>
      <c r="L996" s="3"/>
      <c r="M996" s="3"/>
      <c r="N996" s="58"/>
      <c r="O996" s="3"/>
      <c r="P996" s="3"/>
      <c r="Q996" s="3"/>
      <c r="R996" s="58"/>
      <c r="S996" s="3"/>
      <c r="T996" s="3"/>
      <c r="U996" s="3"/>
      <c r="V996" s="3"/>
      <c r="W996" s="3"/>
      <c r="X996" s="3"/>
      <c r="Y996" s="3"/>
      <c r="Z996" s="3"/>
      <c r="AA996" s="3"/>
      <c r="AB996" s="3"/>
    </row>
    <row r="997" spans="1:28" x14ac:dyDescent="0.2">
      <c r="A997" s="3"/>
      <c r="B997" s="3"/>
      <c r="C997" s="3"/>
      <c r="D997" s="3"/>
      <c r="E997" s="3"/>
      <c r="F997" s="3"/>
      <c r="G997" s="3"/>
      <c r="H997" s="3"/>
      <c r="I997" s="58"/>
      <c r="J997" s="3"/>
      <c r="K997" s="3"/>
      <c r="L997" s="3"/>
      <c r="M997" s="3"/>
      <c r="N997" s="58"/>
      <c r="O997" s="3"/>
      <c r="P997" s="3"/>
      <c r="Q997" s="3"/>
      <c r="R997" s="58"/>
      <c r="S997" s="3"/>
      <c r="T997" s="3"/>
      <c r="U997" s="3"/>
      <c r="V997" s="3"/>
      <c r="W997" s="3"/>
      <c r="X997" s="3"/>
      <c r="Y997" s="3"/>
      <c r="Z997" s="3"/>
      <c r="AA997" s="3"/>
      <c r="AB997" s="3"/>
    </row>
    <row r="998" spans="1:28" x14ac:dyDescent="0.2">
      <c r="A998" s="3"/>
      <c r="B998" s="3"/>
      <c r="C998" s="3"/>
      <c r="D998" s="3"/>
      <c r="E998" s="3"/>
      <c r="F998" s="3"/>
      <c r="G998" s="3"/>
      <c r="H998" s="3"/>
      <c r="I998" s="58"/>
      <c r="J998" s="3"/>
      <c r="K998" s="3"/>
      <c r="L998" s="3"/>
      <c r="M998" s="3"/>
      <c r="N998" s="58"/>
      <c r="O998" s="3"/>
      <c r="P998" s="3"/>
      <c r="Q998" s="3"/>
      <c r="R998" s="58"/>
      <c r="S998" s="3"/>
      <c r="T998" s="3"/>
      <c r="U998" s="3"/>
      <c r="V998" s="3"/>
      <c r="W998" s="3"/>
      <c r="X998" s="3"/>
      <c r="Y998" s="3"/>
      <c r="Z998" s="3"/>
      <c r="AA998" s="3"/>
      <c r="AB998" s="3"/>
    </row>
    <row r="999" spans="1:28" x14ac:dyDescent="0.2">
      <c r="A999" s="3"/>
      <c r="B999" s="3"/>
      <c r="C999" s="3"/>
      <c r="D999" s="3"/>
      <c r="E999" s="3"/>
      <c r="F999" s="3"/>
      <c r="G999" s="3"/>
      <c r="H999" s="3"/>
      <c r="I999" s="58"/>
      <c r="J999" s="3"/>
      <c r="K999" s="3"/>
      <c r="L999" s="3"/>
      <c r="M999" s="3"/>
      <c r="N999" s="58"/>
      <c r="O999" s="3"/>
      <c r="P999" s="3"/>
      <c r="Q999" s="3"/>
      <c r="R999" s="58"/>
      <c r="S999" s="3"/>
      <c r="T999" s="3"/>
      <c r="U999" s="3"/>
      <c r="V999" s="3"/>
      <c r="W999" s="3"/>
      <c r="X999" s="3"/>
      <c r="Y999" s="3"/>
      <c r="Z999" s="3"/>
      <c r="AA999" s="3"/>
      <c r="AB999" s="3"/>
    </row>
    <row r="1000" spans="1:28" x14ac:dyDescent="0.2">
      <c r="A1000" s="3"/>
      <c r="B1000" s="3"/>
      <c r="C1000" s="3"/>
      <c r="D1000" s="3"/>
      <c r="E1000" s="3"/>
      <c r="F1000" s="3"/>
      <c r="G1000" s="3"/>
      <c r="H1000" s="3"/>
      <c r="I1000" s="58"/>
      <c r="J1000" s="3"/>
      <c r="K1000" s="3"/>
      <c r="L1000" s="3"/>
      <c r="M1000" s="3"/>
      <c r="N1000" s="58"/>
      <c r="O1000" s="3"/>
      <c r="P1000" s="3"/>
      <c r="Q1000" s="3"/>
      <c r="R1000" s="58"/>
      <c r="S1000" s="3"/>
      <c r="T1000" s="3"/>
      <c r="U1000" s="3"/>
      <c r="V1000" s="3"/>
      <c r="W1000" s="3"/>
      <c r="X1000" s="3"/>
      <c r="Y1000" s="3"/>
      <c r="Z1000" s="3"/>
      <c r="AA1000" s="3"/>
      <c r="AB1000"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sheetData>
    <row r="1" spans="1:26" x14ac:dyDescent="0.2">
      <c r="A1" s="3" t="s">
        <v>15</v>
      </c>
      <c r="B1" s="3" t="s">
        <v>21</v>
      </c>
      <c r="C1" s="3" t="s">
        <v>27</v>
      </c>
      <c r="D1" s="3" t="s">
        <v>33</v>
      </c>
      <c r="E1" s="3" t="s">
        <v>39</v>
      </c>
      <c r="F1" s="3" t="s">
        <v>749</v>
      </c>
      <c r="G1" s="3" t="s">
        <v>49</v>
      </c>
      <c r="H1" s="3" t="s">
        <v>128</v>
      </c>
      <c r="I1" s="3" t="s">
        <v>130</v>
      </c>
      <c r="J1" s="3" t="s">
        <v>993</v>
      </c>
      <c r="K1" s="3" t="s">
        <v>994</v>
      </c>
      <c r="L1" s="3" t="s">
        <v>995</v>
      </c>
      <c r="M1" s="3"/>
      <c r="N1" s="3"/>
      <c r="O1" s="3"/>
      <c r="P1" s="3"/>
      <c r="Q1" s="3"/>
      <c r="R1" s="3"/>
      <c r="S1" s="3"/>
      <c r="T1" s="3"/>
      <c r="U1" s="3"/>
      <c r="V1" s="3"/>
      <c r="W1" s="3"/>
      <c r="X1" s="3"/>
      <c r="Y1" s="3"/>
      <c r="Z1" s="3"/>
    </row>
    <row r="2" spans="1:26" x14ac:dyDescent="0.2">
      <c r="A2" s="3" t="s">
        <v>199</v>
      </c>
      <c r="B2" s="10" t="str">
        <f>VLOOKUP(A2,'QAQC ID Reference Page'!A$2:G$10999,2,FALSE)</f>
        <v>OBS0520</v>
      </c>
      <c r="C2" s="20">
        <f>VLOOKUP(A2,'QAQC ID Reference Page'!A$2:G$10999,3,FALSE)</f>
        <v>43979</v>
      </c>
      <c r="D2" s="12">
        <f>VLOOKUP(A2,'QAQC ID Reference Page'!A$2:G$10999,4,FALSE)</f>
        <v>0.3034722222222222</v>
      </c>
      <c r="E2" s="3" t="str">
        <f>VLOOKUP(A2,'QAQC ID Reference Page'!A$2:G$10999,5,FALSE)</f>
        <v>B7C-S</v>
      </c>
      <c r="F2" s="3" t="str">
        <f>VLOOKUP(A2,'QAQC ID Reference Page'!A$2:G$10999,6,FALSE)</f>
        <v>B7C</v>
      </c>
      <c r="G2" s="3" t="str">
        <f>VLOOKUP(A2,'QAQC ID Reference Page'!A$2:G$10999,7,FALSE)</f>
        <v>S</v>
      </c>
      <c r="H2" s="3">
        <v>0.222</v>
      </c>
      <c r="I2" s="3">
        <v>2.21</v>
      </c>
      <c r="J2" s="3"/>
      <c r="K2" s="3"/>
      <c r="L2" s="3"/>
      <c r="M2" s="3"/>
      <c r="N2" s="3"/>
      <c r="O2" s="3"/>
      <c r="P2" s="3"/>
      <c r="Q2" s="3"/>
      <c r="R2" s="3"/>
      <c r="S2" s="3"/>
      <c r="T2" s="3"/>
      <c r="U2" s="3"/>
      <c r="V2" s="3"/>
      <c r="W2" s="3"/>
      <c r="X2" s="3"/>
      <c r="Y2" s="3"/>
      <c r="Z2" s="3"/>
    </row>
    <row r="3" spans="1:26" x14ac:dyDescent="0.2">
      <c r="A3" s="3" t="s">
        <v>204</v>
      </c>
      <c r="B3" s="10" t="str">
        <f>VLOOKUP(A3,'QAQC ID Reference Page'!A$2:G$10999,2,FALSE)</f>
        <v>OBS0520</v>
      </c>
      <c r="C3" s="20">
        <f>VLOOKUP(A3,'QAQC ID Reference Page'!A$2:G$10999,3,FALSE)</f>
        <v>43979</v>
      </c>
      <c r="D3" s="12">
        <f>VLOOKUP(A3,'QAQC ID Reference Page'!A$2:G$10999,4,FALSE)</f>
        <v>0.34305555555555556</v>
      </c>
      <c r="E3" s="3" t="str">
        <f>VLOOKUP(A3,'QAQC ID Reference Page'!A$2:G$10999,5,FALSE)</f>
        <v>B11-S</v>
      </c>
      <c r="F3" s="3" t="str">
        <f>VLOOKUP(A3,'QAQC ID Reference Page'!A$2:G$10999,6,FALSE)</f>
        <v>B11</v>
      </c>
      <c r="G3" s="3" t="str">
        <f>VLOOKUP(A3,'QAQC ID Reference Page'!A$2:G$10999,7,FALSE)</f>
        <v>S</v>
      </c>
      <c r="H3" s="3">
        <v>1.278</v>
      </c>
      <c r="I3" s="3">
        <v>4.0129999999999999</v>
      </c>
      <c r="J3" s="3"/>
      <c r="K3" s="3"/>
      <c r="L3" s="3"/>
      <c r="M3" s="3"/>
      <c r="N3" s="3"/>
      <c r="O3" s="3"/>
      <c r="P3" s="3"/>
      <c r="Q3" s="3"/>
      <c r="R3" s="3"/>
      <c r="S3" s="3"/>
      <c r="T3" s="3"/>
      <c r="U3" s="3"/>
      <c r="V3" s="3"/>
      <c r="W3" s="3"/>
      <c r="X3" s="3"/>
      <c r="Y3" s="3"/>
      <c r="Z3" s="3"/>
    </row>
    <row r="4" spans="1:26" x14ac:dyDescent="0.2">
      <c r="A4" s="3" t="s">
        <v>207</v>
      </c>
      <c r="B4" s="10" t="str">
        <f>VLOOKUP(A4,'QAQC ID Reference Page'!A$2:G$10999,2,FALSE)</f>
        <v>OBS0520</v>
      </c>
      <c r="C4" s="20">
        <f>VLOOKUP(A4,'QAQC ID Reference Page'!A$2:G$10999,3,FALSE)</f>
        <v>43979</v>
      </c>
      <c r="D4" s="12">
        <f>VLOOKUP(A4,'QAQC ID Reference Page'!A$2:G$10999,4,FALSE)</f>
        <v>0.36180555555555555</v>
      </c>
      <c r="E4" s="3" t="str">
        <f>VLOOKUP(A4,'QAQC ID Reference Page'!A$2:G$10999,5,FALSE)</f>
        <v>BSR-S</v>
      </c>
      <c r="F4" s="3" t="str">
        <f>VLOOKUP(A4,'QAQC ID Reference Page'!A$2:G$10999,6,FALSE)</f>
        <v>BSR</v>
      </c>
      <c r="G4" s="3" t="str">
        <f>VLOOKUP(A4,'QAQC ID Reference Page'!A$2:G$10999,7,FALSE)</f>
        <v>S</v>
      </c>
      <c r="H4" s="3">
        <v>1.2210000000000001</v>
      </c>
      <c r="I4" s="3">
        <v>5.0780000000000003</v>
      </c>
      <c r="J4" s="3"/>
      <c r="K4" s="3"/>
      <c r="L4" s="3"/>
      <c r="M4" s="3"/>
      <c r="N4" s="3"/>
      <c r="O4" s="3"/>
      <c r="P4" s="3"/>
      <c r="Q4" s="3"/>
      <c r="R4" s="3"/>
      <c r="S4" s="3"/>
      <c r="T4" s="3"/>
      <c r="U4" s="3"/>
      <c r="V4" s="3"/>
      <c r="W4" s="3"/>
      <c r="X4" s="3"/>
      <c r="Y4" s="3"/>
      <c r="Z4" s="3"/>
    </row>
    <row r="5" spans="1:26" x14ac:dyDescent="0.2">
      <c r="A5" s="3" t="s">
        <v>210</v>
      </c>
      <c r="B5" s="10" t="str">
        <f>VLOOKUP(A5,'QAQC ID Reference Page'!A$2:G$10999,2,FALSE)</f>
        <v>OBS0520</v>
      </c>
      <c r="C5" s="20">
        <f>VLOOKUP(A5,'QAQC ID Reference Page'!A$2:G$10999,3,FALSE)</f>
        <v>43979</v>
      </c>
      <c r="D5" s="12">
        <f>VLOOKUP(A5,'QAQC ID Reference Page'!A$2:G$10999,4,FALSE)</f>
        <v>0.39583333333333331</v>
      </c>
      <c r="E5" s="3" t="str">
        <f>VLOOKUP(A5,'QAQC ID Reference Page'!A$2:G$10999,5,FALSE)</f>
        <v>WB-S</v>
      </c>
      <c r="F5" s="3" t="str">
        <f>VLOOKUP(A5,'QAQC ID Reference Page'!A$2:G$10999,6,FALSE)</f>
        <v>WB</v>
      </c>
      <c r="G5" s="3" t="str">
        <f>VLOOKUP(A5,'QAQC ID Reference Page'!A$2:G$10999,7,FALSE)</f>
        <v>S</v>
      </c>
      <c r="H5" s="3">
        <v>1.6890000000000001</v>
      </c>
      <c r="I5" s="3">
        <v>7.1159999999999997</v>
      </c>
      <c r="J5" s="3"/>
      <c r="K5" s="3"/>
      <c r="L5" s="3"/>
      <c r="M5" s="3"/>
      <c r="N5" s="3"/>
      <c r="O5" s="3"/>
      <c r="P5" s="3"/>
      <c r="Q5" s="3"/>
      <c r="R5" s="3"/>
      <c r="S5" s="3"/>
      <c r="T5" s="3"/>
      <c r="U5" s="3"/>
      <c r="V5" s="3"/>
      <c r="W5" s="3"/>
      <c r="X5" s="3"/>
      <c r="Y5" s="3"/>
      <c r="Z5" s="3"/>
    </row>
    <row r="6" spans="1:26" x14ac:dyDescent="0.2">
      <c r="A6" s="3" t="s">
        <v>213</v>
      </c>
      <c r="B6" s="10" t="str">
        <f>VLOOKUP(A6,'QAQC ID Reference Page'!A$2:G$10999,2,FALSE)</f>
        <v>OBS0520</v>
      </c>
      <c r="C6" s="20">
        <f>VLOOKUP(A6,'QAQC ID Reference Page'!A$2:G$10999,3,FALSE)</f>
        <v>43979</v>
      </c>
      <c r="D6" s="12">
        <f>VLOOKUP(A6,'QAQC ID Reference Page'!A$2:G$10999,4,FALSE)</f>
        <v>0.42152777777777778</v>
      </c>
      <c r="E6" s="3" t="str">
        <f>VLOOKUP(A6,'QAQC ID Reference Page'!A$2:G$10999,5,FALSE)</f>
        <v>E9-S</v>
      </c>
      <c r="F6" s="3" t="str">
        <f>VLOOKUP(A6,'QAQC ID Reference Page'!A$2:G$10999,6,FALSE)</f>
        <v>E9</v>
      </c>
      <c r="G6" s="3" t="str">
        <f>VLOOKUP(A6,'QAQC ID Reference Page'!A$2:G$10999,7,FALSE)</f>
        <v>S</v>
      </c>
      <c r="H6" s="3">
        <v>0.83740000000000003</v>
      </c>
      <c r="I6" s="3">
        <v>4.3849999999999998</v>
      </c>
      <c r="J6" s="3"/>
      <c r="K6" s="3"/>
      <c r="L6" s="3"/>
      <c r="M6" s="3"/>
      <c r="N6" s="3"/>
      <c r="O6" s="3"/>
      <c r="P6" s="3"/>
      <c r="Q6" s="3"/>
      <c r="R6" s="3"/>
      <c r="S6" s="3"/>
      <c r="T6" s="3"/>
      <c r="U6" s="3"/>
      <c r="V6" s="3"/>
      <c r="W6" s="3"/>
      <c r="X6" s="3"/>
      <c r="Y6" s="3"/>
      <c r="Z6" s="3"/>
    </row>
    <row r="7" spans="1:26" x14ac:dyDescent="0.2">
      <c r="A7" s="3" t="s">
        <v>216</v>
      </c>
      <c r="B7" s="10" t="str">
        <f>VLOOKUP(A7,'QAQC ID Reference Page'!A$2:G$10999,2,FALSE)</f>
        <v>OBS0520</v>
      </c>
      <c r="C7" s="20">
        <f>VLOOKUP(A7,'QAQC ID Reference Page'!A$2:G$10999,3,FALSE)</f>
        <v>43979</v>
      </c>
      <c r="D7" s="12">
        <f>VLOOKUP(A7,'QAQC ID Reference Page'!A$2:G$10999,4,FALSE)</f>
        <v>0.45</v>
      </c>
      <c r="E7" s="3" t="str">
        <f>VLOOKUP(A7,'QAQC ID Reference Page'!A$2:G$10999,5,FALSE)</f>
        <v>E7C-S</v>
      </c>
      <c r="F7" s="3" t="str">
        <f>VLOOKUP(A7,'QAQC ID Reference Page'!A$2:G$10999,6,FALSE)</f>
        <v>E7C</v>
      </c>
      <c r="G7" s="3" t="str">
        <f>VLOOKUP(A7,'QAQC ID Reference Page'!A$2:G$10999,7,FALSE)</f>
        <v>S</v>
      </c>
      <c r="H7" s="3">
        <v>0.95720000000000005</v>
      </c>
      <c r="I7" s="3">
        <v>5.93</v>
      </c>
      <c r="J7" s="3"/>
      <c r="K7" s="3"/>
      <c r="L7" s="3"/>
      <c r="M7" s="3"/>
      <c r="N7" s="3"/>
      <c r="O7" s="3"/>
      <c r="P7" s="3"/>
      <c r="Q7" s="3"/>
      <c r="R7" s="3"/>
      <c r="S7" s="3"/>
      <c r="T7" s="3"/>
      <c r="U7" s="3"/>
      <c r="V7" s="3"/>
      <c r="W7" s="3"/>
      <c r="X7" s="3"/>
      <c r="Y7" s="3"/>
      <c r="Z7" s="3"/>
    </row>
    <row r="8" spans="1:26" x14ac:dyDescent="0.2">
      <c r="A8" s="3" t="s">
        <v>219</v>
      </c>
      <c r="B8" s="10" t="str">
        <f>VLOOKUP(A8,'QAQC ID Reference Page'!A$2:G$10999,2,FALSE)</f>
        <v>OBS0520</v>
      </c>
      <c r="C8" s="20">
        <f>VLOOKUP(A8,'QAQC ID Reference Page'!A$2:G$10999,3,FALSE)</f>
        <v>43979</v>
      </c>
      <c r="D8" s="12">
        <f>VLOOKUP(A8,'QAQC ID Reference Page'!A$2:G$10999,4,FALSE)</f>
        <v>0.45</v>
      </c>
      <c r="E8" s="3" t="str">
        <f>VLOOKUP(A8,'QAQC ID Reference Page'!A$2:G$10999,5,FALSE)</f>
        <v>E7C-B</v>
      </c>
      <c r="F8" s="3" t="str">
        <f>VLOOKUP(A8,'QAQC ID Reference Page'!A$2:G$10999,6,FALSE)</f>
        <v>E7C</v>
      </c>
      <c r="G8" s="3" t="str">
        <f>VLOOKUP(A8,'QAQC ID Reference Page'!A$2:G$10999,7,FALSE)</f>
        <v>B</v>
      </c>
      <c r="H8" s="3">
        <v>2.6</v>
      </c>
      <c r="I8" s="3">
        <v>9.3140000000000001</v>
      </c>
      <c r="J8" s="3"/>
      <c r="K8" s="3"/>
      <c r="L8" s="3"/>
      <c r="M8" s="3"/>
      <c r="N8" s="3"/>
      <c r="O8" s="3"/>
      <c r="P8" s="3"/>
      <c r="Q8" s="3"/>
      <c r="R8" s="3"/>
      <c r="S8" s="3"/>
      <c r="T8" s="3"/>
      <c r="U8" s="3"/>
      <c r="V8" s="3"/>
      <c r="W8" s="3"/>
      <c r="X8" s="3"/>
      <c r="Y8" s="3"/>
      <c r="Z8" s="3"/>
    </row>
    <row r="9" spans="1:26" x14ac:dyDescent="0.2">
      <c r="A9" s="3" t="s">
        <v>222</v>
      </c>
      <c r="B9" s="10" t="str">
        <f>VLOOKUP(A9,'QAQC ID Reference Page'!A$2:G$10999,2,FALSE)</f>
        <v>OBS0520</v>
      </c>
      <c r="C9" s="20">
        <f>VLOOKUP(A9,'QAQC ID Reference Page'!A$2:G$10999,3,FALSE)</f>
        <v>43979</v>
      </c>
      <c r="D9" s="12">
        <f>VLOOKUP(A9,'QAQC ID Reference Page'!A$2:G$10999,4,FALSE)</f>
        <v>0.46736111111111112</v>
      </c>
      <c r="E9" s="3" t="str">
        <f>VLOOKUP(A9,'QAQC ID Reference Page'!A$2:G$10999,5,FALSE)</f>
        <v>E6-S</v>
      </c>
      <c r="F9" s="3" t="str">
        <f>VLOOKUP(A9,'QAQC ID Reference Page'!A$2:G$10999,6,FALSE)</f>
        <v>E6</v>
      </c>
      <c r="G9" s="3" t="str">
        <f>VLOOKUP(A9,'QAQC ID Reference Page'!A$2:G$10999,7,FALSE)</f>
        <v>S</v>
      </c>
      <c r="H9" s="3">
        <v>2.7170000000000001</v>
      </c>
      <c r="I9" s="3">
        <v>10.72</v>
      </c>
      <c r="J9" s="3"/>
      <c r="K9" s="3"/>
      <c r="L9" s="3"/>
      <c r="M9" s="3"/>
      <c r="N9" s="3"/>
      <c r="O9" s="3"/>
      <c r="P9" s="3"/>
      <c r="Q9" s="3"/>
      <c r="R9" s="3"/>
      <c r="S9" s="3"/>
      <c r="T9" s="3"/>
      <c r="U9" s="3"/>
      <c r="V9" s="3"/>
      <c r="W9" s="3"/>
      <c r="X9" s="3"/>
      <c r="Y9" s="3"/>
      <c r="Z9" s="3"/>
    </row>
    <row r="10" spans="1:26" x14ac:dyDescent="0.2">
      <c r="A10" s="3" t="s">
        <v>225</v>
      </c>
      <c r="B10" s="10" t="str">
        <f>VLOOKUP(A10,'QAQC ID Reference Page'!A$2:G$10999,2,FALSE)</f>
        <v>OBS0520</v>
      </c>
      <c r="C10" s="20">
        <f>VLOOKUP(A10,'QAQC ID Reference Page'!A$2:G$10999,3,FALSE)</f>
        <v>43979</v>
      </c>
      <c r="D10" s="12">
        <f>VLOOKUP(A10,'QAQC ID Reference Page'!A$2:G$10999,4,FALSE)</f>
        <v>0.52430555555555558</v>
      </c>
      <c r="E10" s="3" t="str">
        <f>VLOOKUP(A10,'QAQC ID Reference Page'!A$2:G$10999,5,FALSE)</f>
        <v>C9-S</v>
      </c>
      <c r="F10" s="3" t="str">
        <f>VLOOKUP(A10,'QAQC ID Reference Page'!A$2:G$10999,6,FALSE)</f>
        <v>C9</v>
      </c>
      <c r="G10" s="3" t="str">
        <f>VLOOKUP(A10,'QAQC ID Reference Page'!A$2:G$10999,7,FALSE)</f>
        <v>S</v>
      </c>
      <c r="H10" s="3">
        <v>0.34749999999999998</v>
      </c>
      <c r="I10" s="3">
        <v>2.528</v>
      </c>
      <c r="J10" s="3"/>
      <c r="K10" s="3"/>
      <c r="L10" s="3"/>
      <c r="M10" s="3"/>
      <c r="N10" s="3"/>
      <c r="O10" s="3"/>
      <c r="P10" s="3"/>
      <c r="Q10" s="3"/>
      <c r="R10" s="3"/>
      <c r="S10" s="3"/>
      <c r="T10" s="3"/>
      <c r="U10" s="3"/>
      <c r="V10" s="3"/>
      <c r="W10" s="3"/>
      <c r="X10" s="3"/>
      <c r="Y10" s="3"/>
      <c r="Z10" s="3"/>
    </row>
    <row r="11" spans="1:26" x14ac:dyDescent="0.2">
      <c r="A11" s="3" t="s">
        <v>228</v>
      </c>
      <c r="B11" s="10" t="str">
        <f>VLOOKUP(A11,'QAQC ID Reference Page'!A$2:G$10999,2,FALSE)</f>
        <v>OBS0520</v>
      </c>
      <c r="C11" s="20">
        <f>VLOOKUP(A11,'QAQC ID Reference Page'!A$2:G$10999,3,FALSE)</f>
        <v>43979</v>
      </c>
      <c r="D11" s="12">
        <f>VLOOKUP(A11,'QAQC ID Reference Page'!A$2:G$10999,4,FALSE)</f>
        <v>0.54305555555555551</v>
      </c>
      <c r="E11" s="3" t="str">
        <f>VLOOKUP(A11,'QAQC ID Reference Page'!A$2:G$10999,5,FALSE)</f>
        <v>C7C-S</v>
      </c>
      <c r="F11" s="3" t="str">
        <f>VLOOKUP(A11,'QAQC ID Reference Page'!A$2:G$10999,6,FALSE)</f>
        <v>C7C</v>
      </c>
      <c r="G11" s="3" t="str">
        <f>VLOOKUP(A11,'QAQC ID Reference Page'!A$2:G$10999,7,FALSE)</f>
        <v>S</v>
      </c>
      <c r="H11" s="3">
        <v>0.41810000000000003</v>
      </c>
      <c r="I11" s="3">
        <v>2.4980000000000002</v>
      </c>
      <c r="J11" s="3"/>
      <c r="K11" s="3"/>
      <c r="L11" s="3"/>
      <c r="M11" s="3"/>
      <c r="N11" s="3"/>
      <c r="O11" s="3"/>
      <c r="P11" s="3"/>
      <c r="Q11" s="3"/>
      <c r="R11" s="3"/>
      <c r="S11" s="3"/>
      <c r="T11" s="3"/>
      <c r="U11" s="3"/>
      <c r="V11" s="3"/>
      <c r="W11" s="3"/>
      <c r="X11" s="3"/>
      <c r="Y11" s="3"/>
      <c r="Z11" s="3"/>
    </row>
    <row r="12" spans="1:26" x14ac:dyDescent="0.2">
      <c r="A12" s="3" t="s">
        <v>231</v>
      </c>
      <c r="B12" s="10" t="str">
        <f>VLOOKUP(A12,'QAQC ID Reference Page'!A$2:G$10999,2,FALSE)</f>
        <v>OBS0520</v>
      </c>
      <c r="C12" s="20">
        <f>VLOOKUP(A12,'QAQC ID Reference Page'!A$2:G$10999,3,FALSE)</f>
        <v>43979</v>
      </c>
      <c r="D12" s="12">
        <f>VLOOKUP(A12,'QAQC ID Reference Page'!A$2:G$10999,4,FALSE)</f>
        <v>0.54305555555555551</v>
      </c>
      <c r="E12" s="3" t="str">
        <f>VLOOKUP(A12,'QAQC ID Reference Page'!A$2:G$10999,5,FALSE)</f>
        <v>C7C-B</v>
      </c>
      <c r="F12" s="3" t="str">
        <f>VLOOKUP(A12,'QAQC ID Reference Page'!A$2:G$10999,6,FALSE)</f>
        <v>C7C</v>
      </c>
      <c r="G12" s="3" t="str">
        <f>VLOOKUP(A12,'QAQC ID Reference Page'!A$2:G$10999,7,FALSE)</f>
        <v>B</v>
      </c>
      <c r="H12" s="3">
        <v>0.75029999999999997</v>
      </c>
      <c r="I12" s="3">
        <v>4.0679999999999996</v>
      </c>
      <c r="J12" s="3"/>
      <c r="K12" s="3"/>
      <c r="L12" s="3"/>
      <c r="M12" s="3"/>
      <c r="N12" s="3"/>
      <c r="O12" s="3"/>
      <c r="P12" s="3"/>
      <c r="Q12" s="3"/>
      <c r="R12" s="3"/>
      <c r="S12" s="3"/>
      <c r="T12" s="3"/>
      <c r="U12" s="3"/>
      <c r="V12" s="3"/>
      <c r="W12" s="3"/>
      <c r="X12" s="3"/>
      <c r="Y12" s="3"/>
      <c r="Z12" s="3"/>
    </row>
    <row r="13" spans="1:26" x14ac:dyDescent="0.2">
      <c r="A13" s="3" t="s">
        <v>233</v>
      </c>
      <c r="B13" s="10" t="str">
        <f>VLOOKUP(A13,'QAQC ID Reference Page'!A$2:G$10999,2,FALSE)</f>
        <v>OBS0520</v>
      </c>
      <c r="C13" s="20">
        <f>VLOOKUP(A13,'QAQC ID Reference Page'!A$2:G$10999,3,FALSE)</f>
        <v>43979</v>
      </c>
      <c r="D13" s="12">
        <f>VLOOKUP(A13,'QAQC ID Reference Page'!A$2:G$10999,4,FALSE)</f>
        <v>0.56458333333333333</v>
      </c>
      <c r="E13" s="3" t="str">
        <f>VLOOKUP(A13,'QAQC ID Reference Page'!A$2:G$10999,5,FALSE)</f>
        <v>C5-1-S</v>
      </c>
      <c r="F13" s="3" t="str">
        <f>VLOOKUP(A13,'QAQC ID Reference Page'!A$2:G$10999,6,FALSE)</f>
        <v>C5-1</v>
      </c>
      <c r="G13" s="3" t="str">
        <f>VLOOKUP(A13,'QAQC ID Reference Page'!A$2:G$10999,7,FALSE)</f>
        <v>S</v>
      </c>
      <c r="H13" s="3">
        <v>3.0630000000000002</v>
      </c>
      <c r="I13" s="3">
        <v>9.6910000000000007</v>
      </c>
      <c r="J13" s="3"/>
      <c r="K13" s="3"/>
      <c r="L13" s="3"/>
      <c r="M13" s="3"/>
      <c r="N13" s="3"/>
      <c r="O13" s="3"/>
      <c r="P13" s="3"/>
      <c r="Q13" s="3"/>
      <c r="R13" s="3"/>
      <c r="S13" s="3"/>
      <c r="T13" s="3"/>
      <c r="U13" s="3"/>
      <c r="V13" s="3"/>
      <c r="W13" s="3"/>
      <c r="X13" s="3"/>
      <c r="Y13" s="3"/>
      <c r="Z13" s="3"/>
    </row>
    <row r="14" spans="1:26" x14ac:dyDescent="0.2">
      <c r="A14" s="3" t="s">
        <v>236</v>
      </c>
      <c r="B14" s="10" t="str">
        <f>VLOOKUP(A14,'QAQC ID Reference Page'!A$2:G$10999,2,FALSE)</f>
        <v>OBS0520</v>
      </c>
      <c r="C14" s="20">
        <f>VLOOKUP(A14,'QAQC ID Reference Page'!A$2:G$10999,3,FALSE)</f>
        <v>43979</v>
      </c>
      <c r="D14" s="12">
        <f>VLOOKUP(A14,'QAQC ID Reference Page'!A$2:G$10999,4,FALSE)</f>
        <v>0.56458333333333333</v>
      </c>
      <c r="E14" s="3" t="str">
        <f>VLOOKUP(A14,'QAQC ID Reference Page'!A$2:G$10999,5,FALSE)</f>
        <v>C5-1-B</v>
      </c>
      <c r="F14" s="3" t="str">
        <f>VLOOKUP(A14,'QAQC ID Reference Page'!A$2:G$10999,6,FALSE)</f>
        <v>C5-1</v>
      </c>
      <c r="G14" s="3" t="str">
        <f>VLOOKUP(A14,'QAQC ID Reference Page'!A$2:G$10999,7,FALSE)</f>
        <v>B</v>
      </c>
      <c r="H14" s="3">
        <v>1.7569999999999999</v>
      </c>
      <c r="I14" s="3">
        <v>5.6829999999999998</v>
      </c>
      <c r="J14" s="3"/>
      <c r="K14" s="3"/>
      <c r="L14" s="3"/>
      <c r="M14" s="3"/>
      <c r="N14" s="3"/>
      <c r="O14" s="3"/>
      <c r="P14" s="3"/>
      <c r="Q14" s="3"/>
      <c r="R14" s="3"/>
      <c r="S14" s="3"/>
      <c r="T14" s="3"/>
      <c r="U14" s="3"/>
      <c r="V14" s="3"/>
      <c r="W14" s="3"/>
      <c r="X14" s="3"/>
      <c r="Y14" s="3"/>
      <c r="Z14" s="3"/>
    </row>
    <row r="15" spans="1:26" x14ac:dyDescent="0.2">
      <c r="A15" s="3" t="s">
        <v>238</v>
      </c>
      <c r="B15" s="10" t="str">
        <f>VLOOKUP(A15,'QAQC ID Reference Page'!A$2:G$10999,2,FALSE)</f>
        <v>OBS0520</v>
      </c>
      <c r="C15" s="20">
        <f>VLOOKUP(A15,'QAQC ID Reference Page'!A$2:G$10999,3,FALSE)</f>
        <v>43979</v>
      </c>
      <c r="D15" s="12">
        <f>VLOOKUP(A15,'QAQC ID Reference Page'!A$2:G$10999,4,FALSE)</f>
        <v>0.57708333333333328</v>
      </c>
      <c r="E15" s="3" t="str">
        <f>VLOOKUP(A15,'QAQC ID Reference Page'!A$2:G$10999,5,FALSE)</f>
        <v>C4-S</v>
      </c>
      <c r="F15" s="3" t="str">
        <f>VLOOKUP(A15,'QAQC ID Reference Page'!A$2:G$10999,6,FALSE)</f>
        <v>C4</v>
      </c>
      <c r="G15" s="3" t="str">
        <f>VLOOKUP(A15,'QAQC ID Reference Page'!A$2:G$10999,7,FALSE)</f>
        <v>S</v>
      </c>
      <c r="H15" s="3">
        <v>0.28860000000000002</v>
      </c>
      <c r="I15" s="3">
        <v>2.9950000000000001</v>
      </c>
      <c r="J15" s="3"/>
      <c r="K15" s="3"/>
      <c r="L15" s="3"/>
      <c r="M15" s="3"/>
      <c r="N15" s="3"/>
      <c r="O15" s="3"/>
      <c r="P15" s="3"/>
      <c r="Q15" s="3"/>
      <c r="R15" s="3"/>
      <c r="S15" s="3"/>
      <c r="T15" s="3"/>
      <c r="U15" s="3"/>
      <c r="V15" s="3"/>
      <c r="W15" s="3"/>
      <c r="X15" s="3"/>
      <c r="Y15" s="3"/>
      <c r="Z15" s="3"/>
    </row>
    <row r="16" spans="1:26" x14ac:dyDescent="0.2">
      <c r="A16" s="3" t="s">
        <v>241</v>
      </c>
      <c r="B16" s="10" t="str">
        <f>VLOOKUP(A16,'QAQC ID Reference Page'!A$2:G$10999,2,FALSE)</f>
        <v>OBS0520</v>
      </c>
      <c r="C16" s="20">
        <f>VLOOKUP(A16,'QAQC ID Reference Page'!A$2:G$10999,3,FALSE)</f>
        <v>43979</v>
      </c>
      <c r="D16" s="12">
        <f>VLOOKUP(A16,'QAQC ID Reference Page'!A$2:G$10999,4,FALSE)</f>
        <v>0.58819444444444446</v>
      </c>
      <c r="E16" s="3" t="str">
        <f>VLOOKUP(A16,'QAQC ID Reference Page'!A$2:G$10999,5,FALSE)</f>
        <v>WFR-S</v>
      </c>
      <c r="F16" s="3" t="str">
        <f>VLOOKUP(A16,'QAQC ID Reference Page'!A$2:G$10999,6,FALSE)</f>
        <v>WFR</v>
      </c>
      <c r="G16" s="3" t="str">
        <f>VLOOKUP(A16,'QAQC ID Reference Page'!A$2:G$10999,7,FALSE)</f>
        <v>S</v>
      </c>
      <c r="H16" s="3">
        <v>0.1671</v>
      </c>
      <c r="I16" s="3">
        <v>2.2090000000000001</v>
      </c>
      <c r="J16" s="3"/>
      <c r="K16" s="3"/>
      <c r="L16" s="3"/>
      <c r="M16" s="3"/>
      <c r="N16" s="3"/>
      <c r="O16" s="3"/>
      <c r="P16" s="3"/>
      <c r="Q16" s="3"/>
      <c r="R16" s="3"/>
      <c r="S16" s="3"/>
      <c r="T16" s="3"/>
      <c r="U16" s="3"/>
      <c r="V16" s="3"/>
      <c r="W16" s="3"/>
      <c r="X16" s="3"/>
      <c r="Y16" s="3"/>
      <c r="Z16" s="3"/>
    </row>
    <row r="17" spans="1:26" x14ac:dyDescent="0.2">
      <c r="A17" s="3" t="s">
        <v>244</v>
      </c>
      <c r="B17" s="10" t="str">
        <f>VLOOKUP(A17,'QAQC ID Reference Page'!A$2:G$10999,2,FALSE)</f>
        <v>OBS0520</v>
      </c>
      <c r="C17" s="20">
        <f>VLOOKUP(A17,'QAQC ID Reference Page'!A$2:G$10999,3,FALSE)</f>
        <v>43979</v>
      </c>
      <c r="D17" s="12">
        <f>VLOOKUP(A17,'QAQC ID Reference Page'!A$2:G$10999,4,FALSE)</f>
        <v>0.60347222222222219</v>
      </c>
      <c r="E17" s="3" t="str">
        <f>VLOOKUP(A17,'QAQC ID Reference Page'!A$2:G$10999,5,FALSE)</f>
        <v>BLB-S</v>
      </c>
      <c r="F17" s="3" t="str">
        <f>VLOOKUP(A17,'QAQC ID Reference Page'!A$2:G$10999,6,FALSE)</f>
        <v>BLB</v>
      </c>
      <c r="G17" s="3" t="str">
        <f>VLOOKUP(A17,'QAQC ID Reference Page'!A$2:G$10999,7,FALSE)</f>
        <v>S</v>
      </c>
      <c r="H17" s="3">
        <v>0.50490000000000002</v>
      </c>
      <c r="I17" s="3">
        <v>3.7850000000000001</v>
      </c>
      <c r="J17" s="3"/>
      <c r="K17" s="3"/>
      <c r="L17" s="3"/>
      <c r="M17" s="3"/>
      <c r="N17" s="3"/>
      <c r="O17" s="3"/>
      <c r="P17" s="3"/>
      <c r="Q17" s="3"/>
      <c r="R17" s="3"/>
      <c r="S17" s="3"/>
      <c r="T17" s="3"/>
      <c r="U17" s="3"/>
      <c r="V17" s="3"/>
      <c r="W17" s="3"/>
      <c r="X17" s="3"/>
      <c r="Y17" s="3"/>
      <c r="Z17" s="3"/>
    </row>
    <row r="18" spans="1:26" x14ac:dyDescent="0.2">
      <c r="A18" s="3" t="s">
        <v>247</v>
      </c>
      <c r="B18" s="10" t="str">
        <f>VLOOKUP(A18,'QAQC ID Reference Page'!A$2:G$10999,2,FALSE)</f>
        <v>OBS0520</v>
      </c>
      <c r="C18" s="20">
        <f>VLOOKUP(A18,'QAQC ID Reference Page'!A$2:G$10999,3,FALSE)</f>
        <v>43979</v>
      </c>
      <c r="D18" s="12">
        <f>VLOOKUP(A18,'QAQC ID Reference Page'!A$2:G$10999,4,FALSE)</f>
        <v>0.62152777777777779</v>
      </c>
      <c r="E18" s="3" t="str">
        <f>VLOOKUP(A18,'QAQC ID Reference Page'!A$2:G$10999,5,FALSE)</f>
        <v>E1-S</v>
      </c>
      <c r="F18" s="3" t="str">
        <f>VLOOKUP(A18,'QAQC ID Reference Page'!A$2:G$10999,6,FALSE)</f>
        <v>E1</v>
      </c>
      <c r="G18" s="3" t="str">
        <f>VLOOKUP(A18,'QAQC ID Reference Page'!A$2:G$10999,7,FALSE)</f>
        <v>S</v>
      </c>
      <c r="H18" s="3">
        <v>2.9039999999999999</v>
      </c>
      <c r="I18" s="3">
        <v>11.57</v>
      </c>
      <c r="J18" s="3"/>
      <c r="K18" s="3"/>
      <c r="L18" s="3"/>
      <c r="M18" s="3"/>
      <c r="N18" s="3"/>
      <c r="O18" s="3"/>
      <c r="P18" s="3"/>
      <c r="Q18" s="3"/>
      <c r="R18" s="3"/>
      <c r="S18" s="3"/>
      <c r="T18" s="3"/>
      <c r="U18" s="3"/>
      <c r="V18" s="3"/>
      <c r="W18" s="3"/>
      <c r="X18" s="3"/>
      <c r="Y18" s="3"/>
      <c r="Z18" s="3"/>
    </row>
    <row r="19" spans="1:26" x14ac:dyDescent="0.2">
      <c r="A19" s="3" t="s">
        <v>250</v>
      </c>
      <c r="B19" s="10" t="str">
        <f>VLOOKUP(A19,'QAQC ID Reference Page'!A$2:G$10999,2,FALSE)</f>
        <v>OBS0520</v>
      </c>
      <c r="C19" s="20">
        <f>VLOOKUP(A19,'QAQC ID Reference Page'!A$2:G$10999,3,FALSE)</f>
        <v>43979</v>
      </c>
      <c r="D19" s="12">
        <f>VLOOKUP(A19,'QAQC ID Reference Page'!A$2:G$10999,4,FALSE)</f>
        <v>0.63124999999999998</v>
      </c>
      <c r="E19" s="3" t="str">
        <f>VLOOKUP(A19,'QAQC ID Reference Page'!A$2:G$10999,5,FALSE)</f>
        <v>D1-S</v>
      </c>
      <c r="F19" s="3" t="str">
        <f>VLOOKUP(A19,'QAQC ID Reference Page'!A$2:G$10999,6,FALSE)</f>
        <v>D1</v>
      </c>
      <c r="G19" s="3" t="str">
        <f>VLOOKUP(A19,'QAQC ID Reference Page'!A$2:G$10999,7,FALSE)</f>
        <v>S</v>
      </c>
      <c r="H19" s="3">
        <v>1.038</v>
      </c>
      <c r="I19" s="3">
        <v>4.6150000000000002</v>
      </c>
      <c r="J19" s="3"/>
      <c r="K19" s="3"/>
      <c r="L19" s="3"/>
      <c r="M19" s="3"/>
      <c r="N19" s="3"/>
      <c r="O19" s="3"/>
      <c r="P19" s="3"/>
      <c r="Q19" s="3"/>
      <c r="R19" s="3"/>
      <c r="S19" s="3"/>
      <c r="T19" s="3"/>
      <c r="U19" s="3"/>
      <c r="V19" s="3"/>
      <c r="W19" s="3"/>
      <c r="X19" s="3"/>
      <c r="Y19" s="3"/>
      <c r="Z19" s="3"/>
    </row>
    <row r="20" spans="1:26" x14ac:dyDescent="0.2">
      <c r="A20" s="3" t="s">
        <v>253</v>
      </c>
      <c r="B20" s="10" t="str">
        <f>VLOOKUP(A20,'QAQC ID Reference Page'!A$2:G$10999,2,FALSE)</f>
        <v>OBS0520</v>
      </c>
      <c r="C20" s="20">
        <f>VLOOKUP(A20,'QAQC ID Reference Page'!A$2:G$10999,3,FALSE)</f>
        <v>43979</v>
      </c>
      <c r="D20" s="12">
        <f>VLOOKUP(A20,'QAQC ID Reference Page'!A$2:G$10999,4,FALSE)</f>
        <v>0.64097222222222228</v>
      </c>
      <c r="E20" s="3" t="str">
        <f>VLOOKUP(A20,'QAQC ID Reference Page'!A$2:G$10999,5,FALSE)</f>
        <v>C1-S</v>
      </c>
      <c r="F20" s="3" t="str">
        <f>VLOOKUP(A20,'QAQC ID Reference Page'!A$2:G$10999,6,FALSE)</f>
        <v>C1</v>
      </c>
      <c r="G20" s="3" t="str">
        <f>VLOOKUP(A20,'QAQC ID Reference Page'!A$2:G$10999,7,FALSE)</f>
        <v>S</v>
      </c>
      <c r="H20" s="3">
        <v>0.52669999999999995</v>
      </c>
      <c r="I20" s="3">
        <v>3.9540000000000002</v>
      </c>
      <c r="J20" s="3"/>
      <c r="K20" s="3"/>
      <c r="L20" s="3"/>
      <c r="M20" s="3"/>
      <c r="N20" s="3"/>
      <c r="O20" s="3"/>
      <c r="P20" s="3"/>
      <c r="Q20" s="3"/>
      <c r="R20" s="3"/>
      <c r="S20" s="3"/>
      <c r="T20" s="3"/>
      <c r="U20" s="3"/>
      <c r="V20" s="3"/>
      <c r="W20" s="3"/>
      <c r="X20" s="3"/>
      <c r="Y20" s="3"/>
      <c r="Z20" s="3"/>
    </row>
    <row r="21" spans="1:26" x14ac:dyDescent="0.2">
      <c r="A21" s="3" t="s">
        <v>256</v>
      </c>
      <c r="B21" s="10" t="str">
        <f>VLOOKUP(A21,'QAQC ID Reference Page'!A$2:G$10999,2,FALSE)</f>
        <v>OBS0520</v>
      </c>
      <c r="C21" s="20">
        <f>VLOOKUP(A21,'QAQC ID Reference Page'!A$2:G$10999,3,FALSE)</f>
        <v>43979</v>
      </c>
      <c r="D21" s="12">
        <f>VLOOKUP(A21,'QAQC ID Reference Page'!A$2:G$10999,4,FALSE)</f>
        <v>0.64097222222222228</v>
      </c>
      <c r="E21" s="3" t="str">
        <f>VLOOKUP(A21,'QAQC ID Reference Page'!A$2:G$10999,5,FALSE)</f>
        <v>C1-B</v>
      </c>
      <c r="F21" s="3" t="str">
        <f>VLOOKUP(A21,'QAQC ID Reference Page'!A$2:G$10999,6,FALSE)</f>
        <v>C1</v>
      </c>
      <c r="G21" s="3" t="str">
        <f>VLOOKUP(A21,'QAQC ID Reference Page'!A$2:G$10999,7,FALSE)</f>
        <v>B</v>
      </c>
      <c r="H21" s="3">
        <v>0.76800000000000002</v>
      </c>
      <c r="I21" s="3">
        <v>2.7959999999999998</v>
      </c>
      <c r="J21" s="3"/>
      <c r="K21" s="3"/>
      <c r="L21" s="3"/>
      <c r="M21" s="3"/>
      <c r="N21" s="3"/>
      <c r="O21" s="3"/>
      <c r="P21" s="3"/>
      <c r="Q21" s="3"/>
      <c r="R21" s="3"/>
      <c r="S21" s="3"/>
      <c r="T21" s="3"/>
      <c r="U21" s="3"/>
      <c r="V21" s="3"/>
      <c r="W21" s="3"/>
      <c r="X21" s="3"/>
      <c r="Y21" s="3"/>
      <c r="Z21" s="3"/>
    </row>
    <row r="22" spans="1:26" x14ac:dyDescent="0.2">
      <c r="A22" s="3" t="s">
        <v>258</v>
      </c>
      <c r="B22" s="10" t="str">
        <f>VLOOKUP(A22,'QAQC ID Reference Page'!A$2:G$10999,2,FALSE)</f>
        <v>OBS0520</v>
      </c>
      <c r="C22" s="20">
        <f>VLOOKUP(A22,'QAQC ID Reference Page'!A$2:G$10999,3,FALSE)</f>
        <v>43979</v>
      </c>
      <c r="D22" s="12">
        <f>VLOOKUP(A22,'QAQC ID Reference Page'!A$2:G$10999,4,FALSE)</f>
        <v>0.65208333333333335</v>
      </c>
      <c r="E22" s="3" t="str">
        <f>VLOOKUP(A22,'QAQC ID Reference Page'!A$2:G$10999,5,FALSE)</f>
        <v>B1-S</v>
      </c>
      <c r="F22" s="3" t="str">
        <f>VLOOKUP(A22,'QAQC ID Reference Page'!A$2:G$10999,6,FALSE)</f>
        <v>B1</v>
      </c>
      <c r="G22" s="3" t="str">
        <f>VLOOKUP(A22,'QAQC ID Reference Page'!A$2:G$10999,7,FALSE)</f>
        <v>S</v>
      </c>
      <c r="H22" s="3">
        <v>0.76200000000000001</v>
      </c>
      <c r="I22" s="3">
        <v>4.0170000000000003</v>
      </c>
      <c r="J22" s="3"/>
      <c r="K22" s="3"/>
      <c r="L22" s="3"/>
      <c r="M22" s="3"/>
      <c r="N22" s="3"/>
      <c r="O22" s="3"/>
      <c r="P22" s="3"/>
      <c r="Q22" s="3"/>
      <c r="R22" s="3"/>
      <c r="S22" s="3"/>
      <c r="T22" s="3"/>
      <c r="U22" s="3"/>
      <c r="V22" s="3"/>
      <c r="W22" s="3"/>
      <c r="X22" s="3"/>
      <c r="Y22" s="3"/>
      <c r="Z22" s="3"/>
    </row>
    <row r="23" spans="1:26" x14ac:dyDescent="0.2">
      <c r="A23" s="3" t="s">
        <v>261</v>
      </c>
      <c r="B23" s="10" t="str">
        <f>VLOOKUP(A23,'QAQC ID Reference Page'!A$2:G$10999,2,FALSE)</f>
        <v>OBS0520</v>
      </c>
      <c r="C23" s="20">
        <f>VLOOKUP(A23,'QAQC ID Reference Page'!A$2:G$10999,3,FALSE)</f>
        <v>43979</v>
      </c>
      <c r="D23" s="12">
        <f>VLOOKUP(A23,'QAQC ID Reference Page'!A$2:G$10999,4,FALSE)</f>
        <v>0.68819444444444444</v>
      </c>
      <c r="E23" s="3" t="str">
        <f>VLOOKUP(A23,'QAQC ID Reference Page'!A$2:G$10999,5,FALSE)</f>
        <v>B4-S</v>
      </c>
      <c r="F23" s="3" t="str">
        <f>VLOOKUP(A23,'QAQC ID Reference Page'!A$2:G$10999,6,FALSE)</f>
        <v>B4</v>
      </c>
      <c r="G23" s="3" t="str">
        <f>VLOOKUP(A23,'QAQC ID Reference Page'!A$2:G$10999,7,FALSE)</f>
        <v>S</v>
      </c>
      <c r="H23" s="3">
        <v>6.0069999999999997</v>
      </c>
      <c r="I23" s="3">
        <v>13.09</v>
      </c>
      <c r="J23" s="3"/>
      <c r="K23" s="3"/>
      <c r="L23" s="3"/>
      <c r="M23" s="3"/>
      <c r="N23" s="3"/>
      <c r="O23" s="3"/>
      <c r="P23" s="3"/>
      <c r="Q23" s="3"/>
      <c r="R23" s="3"/>
      <c r="S23" s="3"/>
      <c r="T23" s="3"/>
      <c r="U23" s="3"/>
      <c r="V23" s="3"/>
      <c r="W23" s="3"/>
      <c r="X23" s="3"/>
      <c r="Y23" s="3"/>
      <c r="Z23" s="3"/>
    </row>
    <row r="24" spans="1:26" x14ac:dyDescent="0.2">
      <c r="A24" s="3" t="s">
        <v>264</v>
      </c>
      <c r="B24" s="10" t="str">
        <f>VLOOKUP(A24,'QAQC ID Reference Page'!A$2:G$10999,2,FALSE)</f>
        <v>OBS0520</v>
      </c>
      <c r="C24" s="20">
        <f>VLOOKUP(A24,'QAQC ID Reference Page'!A$2:G$10999,3,FALSE)</f>
        <v>43986</v>
      </c>
      <c r="D24" s="12">
        <f>VLOOKUP(A24,'QAQC ID Reference Page'!A$2:G$10999,4,FALSE)</f>
        <v>0.34722222222222221</v>
      </c>
      <c r="E24" s="3">
        <f>VLOOKUP(A24,'QAQC ID Reference Page'!A$2:G$10999,5,FALSE)</f>
        <v>1005</v>
      </c>
      <c r="F24" s="3" t="str">
        <f>VLOOKUP(A24,'QAQC ID Reference Page'!A$2:G$10999,6,FALSE)</f>
        <v>G9</v>
      </c>
      <c r="G24" s="3" t="str">
        <f>VLOOKUP(A24,'QAQC ID Reference Page'!A$2:G$10999,7,FALSE)</f>
        <v>S</v>
      </c>
      <c r="H24" s="3"/>
      <c r="I24" s="3">
        <v>3.4140000000000001</v>
      </c>
      <c r="J24" s="3"/>
      <c r="K24" s="3"/>
      <c r="L24" s="3"/>
      <c r="M24" s="3"/>
      <c r="N24" s="3"/>
      <c r="O24" s="3"/>
      <c r="P24" s="3"/>
      <c r="Q24" s="3"/>
      <c r="R24" s="3"/>
      <c r="S24" s="3"/>
      <c r="T24" s="3"/>
      <c r="U24" s="3"/>
      <c r="V24" s="3"/>
      <c r="W24" s="3"/>
      <c r="X24" s="3"/>
      <c r="Y24" s="3"/>
      <c r="Z24" s="3"/>
    </row>
    <row r="25" spans="1:26" x14ac:dyDescent="0.2">
      <c r="A25" s="3" t="s">
        <v>266</v>
      </c>
      <c r="B25" s="10" t="str">
        <f>VLOOKUP(A25,'QAQC ID Reference Page'!A$2:G$10999,2,FALSE)</f>
        <v>OBS0520</v>
      </c>
      <c r="C25" s="20">
        <f>VLOOKUP(A25,'QAQC ID Reference Page'!A$2:G$10999,3,FALSE)</f>
        <v>43986</v>
      </c>
      <c r="D25" s="12">
        <f>VLOOKUP(A25,'QAQC ID Reference Page'!A$2:G$10999,4,FALSE)</f>
        <v>0.37152777777777779</v>
      </c>
      <c r="E25" s="3">
        <f>VLOOKUP(A25,'QAQC ID Reference Page'!A$2:G$10999,5,FALSE)</f>
        <v>1012</v>
      </c>
      <c r="F25" s="3" t="str">
        <f>VLOOKUP(A25,'QAQC ID Reference Page'!A$2:G$10999,6,FALSE)</f>
        <v>I9</v>
      </c>
      <c r="G25" s="3" t="str">
        <f>VLOOKUP(A25,'QAQC ID Reference Page'!A$2:G$10999,7,FALSE)</f>
        <v>S</v>
      </c>
      <c r="H25" s="3"/>
      <c r="I25" s="3">
        <v>0.67290000000000005</v>
      </c>
      <c r="J25" s="3"/>
      <c r="K25" s="3"/>
      <c r="L25" s="3"/>
      <c r="M25" s="3"/>
      <c r="N25" s="3"/>
      <c r="O25" s="3"/>
      <c r="P25" s="3"/>
      <c r="Q25" s="3"/>
      <c r="R25" s="3"/>
      <c r="S25" s="3"/>
      <c r="T25" s="3"/>
      <c r="U25" s="3"/>
      <c r="V25" s="3"/>
      <c r="W25" s="3"/>
      <c r="X25" s="3"/>
      <c r="Y25" s="3"/>
      <c r="Z25" s="3"/>
    </row>
    <row r="26" spans="1:26" x14ac:dyDescent="0.2">
      <c r="A26" s="3" t="s">
        <v>268</v>
      </c>
      <c r="B26" s="10" t="str">
        <f>VLOOKUP(A26,'QAQC ID Reference Page'!A$2:G$10999,2,FALSE)</f>
        <v>OBS0520</v>
      </c>
      <c r="C26" s="20">
        <f>VLOOKUP(A26,'QAQC ID Reference Page'!A$2:G$10999,3,FALSE)</f>
        <v>43986</v>
      </c>
      <c r="D26" s="12">
        <f>VLOOKUP(A26,'QAQC ID Reference Page'!A$2:G$10999,4,FALSE)</f>
        <v>0.37152777777777779</v>
      </c>
      <c r="E26" s="3">
        <f>VLOOKUP(A26,'QAQC ID Reference Page'!A$2:G$10999,5,FALSE)</f>
        <v>1018</v>
      </c>
      <c r="F26" s="3" t="str">
        <f>VLOOKUP(A26,'QAQC ID Reference Page'!A$2:G$10999,6,FALSE)</f>
        <v>I9</v>
      </c>
      <c r="G26" s="3" t="str">
        <f>VLOOKUP(A26,'QAQC ID Reference Page'!A$2:G$10999,7,FALSE)</f>
        <v>B</v>
      </c>
      <c r="H26" s="3"/>
      <c r="I26" s="3">
        <v>0.11799999999999999</v>
      </c>
      <c r="J26" s="3"/>
      <c r="K26" s="3"/>
      <c r="L26" s="3"/>
      <c r="M26" s="3"/>
      <c r="N26" s="3"/>
      <c r="O26" s="3"/>
      <c r="P26" s="3"/>
      <c r="Q26" s="3"/>
      <c r="R26" s="3"/>
      <c r="S26" s="3"/>
      <c r="T26" s="3"/>
      <c r="U26" s="3"/>
      <c r="V26" s="3"/>
      <c r="W26" s="3"/>
      <c r="X26" s="3"/>
      <c r="Y26" s="3"/>
      <c r="Z26" s="3"/>
    </row>
    <row r="27" spans="1:26" x14ac:dyDescent="0.2">
      <c r="A27" s="3" t="s">
        <v>269</v>
      </c>
      <c r="B27" s="10" t="str">
        <f>VLOOKUP(A27,'QAQC ID Reference Page'!A$2:G$10999,2,FALSE)</f>
        <v>OBS0520</v>
      </c>
      <c r="C27" s="20">
        <f>VLOOKUP(A27,'QAQC ID Reference Page'!A$2:G$10999,3,FALSE)</f>
        <v>43986</v>
      </c>
      <c r="D27" s="12">
        <f>VLOOKUP(A27,'QAQC ID Reference Page'!A$2:G$10999,4,FALSE)</f>
        <v>0.39027777777777778</v>
      </c>
      <c r="E27" s="3">
        <f>VLOOKUP(A27,'QAQC ID Reference Page'!A$2:G$10999,5,FALSE)</f>
        <v>1013</v>
      </c>
      <c r="F27" s="3" t="str">
        <f>VLOOKUP(A27,'QAQC ID Reference Page'!A$2:G$10999,6,FALSE)</f>
        <v>BR</v>
      </c>
      <c r="G27" s="3" t="str">
        <f>VLOOKUP(A27,'QAQC ID Reference Page'!A$2:G$10999,7,FALSE)</f>
        <v>S</v>
      </c>
      <c r="H27" s="3"/>
      <c r="I27" s="3">
        <v>2.3490000000000002</v>
      </c>
      <c r="J27" s="3"/>
      <c r="K27" s="3"/>
      <c r="L27" s="3"/>
      <c r="M27" s="3"/>
      <c r="N27" s="3"/>
      <c r="O27" s="3"/>
      <c r="P27" s="3"/>
      <c r="Q27" s="3"/>
      <c r="R27" s="3"/>
      <c r="S27" s="3"/>
      <c r="T27" s="3"/>
      <c r="U27" s="3"/>
      <c r="V27" s="3"/>
      <c r="W27" s="3"/>
      <c r="X27" s="3"/>
      <c r="Y27" s="3"/>
      <c r="Z27" s="3"/>
    </row>
    <row r="28" spans="1:26" x14ac:dyDescent="0.2">
      <c r="A28" s="3" t="s">
        <v>271</v>
      </c>
      <c r="B28" s="10" t="str">
        <f>VLOOKUP(A28,'QAQC ID Reference Page'!A$2:G$10999,2,FALSE)</f>
        <v>OBS0520</v>
      </c>
      <c r="C28" s="20">
        <f>VLOOKUP(A28,'QAQC ID Reference Page'!A$2:G$10999,3,FALSE)</f>
        <v>43986</v>
      </c>
      <c r="D28" s="12">
        <f>VLOOKUP(A28,'QAQC ID Reference Page'!A$2:G$10999,4,FALSE)</f>
        <v>0.40208333333333335</v>
      </c>
      <c r="E28" s="3">
        <f>VLOOKUP(A28,'QAQC ID Reference Page'!A$2:G$10999,5,FALSE)</f>
        <v>1016</v>
      </c>
      <c r="F28" s="3" t="str">
        <f>VLOOKUP(A28,'QAQC ID Reference Page'!A$2:G$10999,6,FALSE)</f>
        <v>TR-UP</v>
      </c>
      <c r="G28" s="3" t="str">
        <f>VLOOKUP(A28,'QAQC ID Reference Page'!A$2:G$10999,7,FALSE)</f>
        <v>S</v>
      </c>
      <c r="H28" s="3"/>
      <c r="I28" s="3">
        <v>2.472</v>
      </c>
      <c r="J28" s="3"/>
      <c r="K28" s="3"/>
      <c r="L28" s="3"/>
      <c r="M28" s="3"/>
      <c r="N28" s="3"/>
      <c r="O28" s="3"/>
      <c r="P28" s="3"/>
      <c r="Q28" s="3"/>
      <c r="R28" s="3"/>
      <c r="S28" s="3"/>
      <c r="T28" s="3"/>
      <c r="U28" s="3"/>
      <c r="V28" s="3"/>
      <c r="W28" s="3"/>
      <c r="X28" s="3"/>
      <c r="Y28" s="3"/>
      <c r="Z28" s="3"/>
    </row>
    <row r="29" spans="1:26" x14ac:dyDescent="0.2">
      <c r="A29" s="3" t="s">
        <v>273</v>
      </c>
      <c r="B29" s="10" t="str">
        <f>VLOOKUP(A29,'QAQC ID Reference Page'!A$2:G$10999,2,FALSE)</f>
        <v>OBS0520</v>
      </c>
      <c r="C29" s="20">
        <f>VLOOKUP(A29,'QAQC ID Reference Page'!A$2:G$10999,3,FALSE)</f>
        <v>43986</v>
      </c>
      <c r="D29" s="12">
        <f>VLOOKUP(A29,'QAQC ID Reference Page'!A$2:G$10999,4,FALSE)</f>
        <v>0.44513888888888886</v>
      </c>
      <c r="E29" s="3">
        <f>VLOOKUP(A29,'QAQC ID Reference Page'!A$2:G$10999,5,FALSE)</f>
        <v>1011</v>
      </c>
      <c r="F29" s="3" t="str">
        <f>VLOOKUP(A29,'QAQC ID Reference Page'!A$2:G$10999,6,FALSE)</f>
        <v>I7C</v>
      </c>
      <c r="G29" s="3" t="str">
        <f>VLOOKUP(A29,'QAQC ID Reference Page'!A$2:G$10999,7,FALSE)</f>
        <v>S</v>
      </c>
      <c r="H29" s="3"/>
      <c r="I29" s="3">
        <v>2.6890000000000001</v>
      </c>
      <c r="J29" s="3"/>
      <c r="K29" s="3"/>
      <c r="L29" s="3"/>
      <c r="M29" s="3"/>
      <c r="N29" s="3"/>
      <c r="O29" s="3"/>
      <c r="P29" s="3"/>
      <c r="Q29" s="3"/>
      <c r="R29" s="3"/>
      <c r="S29" s="3"/>
      <c r="T29" s="3"/>
      <c r="U29" s="3"/>
      <c r="V29" s="3"/>
      <c r="W29" s="3"/>
      <c r="X29" s="3"/>
      <c r="Y29" s="3"/>
      <c r="Z29" s="3"/>
    </row>
    <row r="30" spans="1:26" x14ac:dyDescent="0.2">
      <c r="A30" s="3" t="s">
        <v>275</v>
      </c>
      <c r="B30" s="10" t="str">
        <f>VLOOKUP(A30,'QAQC ID Reference Page'!A$2:G$10999,2,FALSE)</f>
        <v>OBS0520</v>
      </c>
      <c r="C30" s="20">
        <f>VLOOKUP(A30,'QAQC ID Reference Page'!A$2:G$10999,3,FALSE)</f>
        <v>43986</v>
      </c>
      <c r="D30" s="12">
        <f>VLOOKUP(A30,'QAQC ID Reference Page'!A$2:G$10999,4,FALSE)</f>
        <v>0.44513888888888886</v>
      </c>
      <c r="E30" s="3">
        <f>VLOOKUP(A30,'QAQC ID Reference Page'!A$2:G$10999,5,FALSE)</f>
        <v>1019</v>
      </c>
      <c r="F30" s="3" t="str">
        <f>VLOOKUP(A30,'QAQC ID Reference Page'!A$2:G$10999,6,FALSE)</f>
        <v>I7C</v>
      </c>
      <c r="G30" s="3" t="str">
        <f>VLOOKUP(A30,'QAQC ID Reference Page'!A$2:G$10999,7,FALSE)</f>
        <v>B</v>
      </c>
      <c r="H30" s="3"/>
      <c r="I30" s="3">
        <v>1.0660000000000001</v>
      </c>
      <c r="J30" s="3"/>
      <c r="K30" s="3"/>
      <c r="L30" s="3"/>
      <c r="M30" s="3"/>
      <c r="N30" s="3"/>
      <c r="O30" s="3"/>
      <c r="P30" s="3"/>
      <c r="Q30" s="3"/>
      <c r="R30" s="3"/>
      <c r="S30" s="3"/>
      <c r="T30" s="3"/>
      <c r="U30" s="3"/>
      <c r="V30" s="3"/>
      <c r="W30" s="3"/>
      <c r="X30" s="3"/>
      <c r="Y30" s="3"/>
      <c r="Z30" s="3"/>
    </row>
    <row r="31" spans="1:26" x14ac:dyDescent="0.2">
      <c r="A31" s="3" t="s">
        <v>276</v>
      </c>
      <c r="B31" s="10" t="str">
        <f>VLOOKUP(A31,'QAQC ID Reference Page'!A$2:G$10999,2,FALSE)</f>
        <v>OBS0520</v>
      </c>
      <c r="C31" s="20">
        <f>VLOOKUP(A31,'QAQC ID Reference Page'!A$2:G$10999,3,FALSE)</f>
        <v>43986</v>
      </c>
      <c r="D31" s="12">
        <f>VLOOKUP(A31,'QAQC ID Reference Page'!A$2:G$10999,4,FALSE)</f>
        <v>0.47569444444444442</v>
      </c>
      <c r="E31" s="3">
        <f>VLOOKUP(A31,'QAQC ID Reference Page'!A$2:G$10999,5,FALSE)</f>
        <v>1015</v>
      </c>
      <c r="F31" s="3" t="str">
        <f>VLOOKUP(A31,'QAQC ID Reference Page'!A$2:G$10999,6,FALSE)</f>
        <v>DR</v>
      </c>
      <c r="G31" s="3" t="str">
        <f>VLOOKUP(A31,'QAQC ID Reference Page'!A$2:G$10999,7,FALSE)</f>
        <v>S</v>
      </c>
      <c r="H31" s="3"/>
      <c r="I31" s="3">
        <v>1.8029999999999999</v>
      </c>
      <c r="J31" s="3"/>
      <c r="K31" s="3"/>
      <c r="L31" s="3"/>
      <c r="M31" s="3"/>
      <c r="N31" s="3"/>
      <c r="O31" s="3"/>
      <c r="P31" s="3"/>
      <c r="Q31" s="3"/>
      <c r="R31" s="3"/>
      <c r="S31" s="3"/>
      <c r="T31" s="3"/>
      <c r="U31" s="3"/>
      <c r="V31" s="3"/>
      <c r="W31" s="3"/>
      <c r="X31" s="3"/>
      <c r="Y31" s="3"/>
      <c r="Z31" s="3"/>
    </row>
    <row r="32" spans="1:26" x14ac:dyDescent="0.2">
      <c r="A32" s="3" t="s">
        <v>278</v>
      </c>
      <c r="B32" s="10" t="str">
        <f>VLOOKUP(A32,'QAQC ID Reference Page'!A$2:G$10999,2,FALSE)</f>
        <v>OBS0520</v>
      </c>
      <c r="C32" s="20">
        <f>VLOOKUP(A32,'QAQC ID Reference Page'!A$2:G$10999,3,FALSE)</f>
        <v>43986</v>
      </c>
      <c r="D32" s="12">
        <f>VLOOKUP(A32,'QAQC ID Reference Page'!A$2:G$10999,4,FALSE)</f>
        <v>0.48749999999999999</v>
      </c>
      <c r="E32" s="3">
        <f>VLOOKUP(A32,'QAQC ID Reference Page'!A$2:G$10999,5,FALSE)</f>
        <v>1010</v>
      </c>
      <c r="F32" s="3" t="str">
        <f>VLOOKUP(A32,'QAQC ID Reference Page'!A$2:G$10999,6,FALSE)</f>
        <v>G6</v>
      </c>
      <c r="G32" s="3" t="str">
        <f>VLOOKUP(A32,'QAQC ID Reference Page'!A$2:G$10999,7,FALSE)</f>
        <v>S</v>
      </c>
      <c r="H32" s="3"/>
      <c r="I32" s="3">
        <v>1.4470000000000001</v>
      </c>
      <c r="J32" s="3"/>
      <c r="K32" s="3"/>
      <c r="L32" s="3"/>
      <c r="M32" s="3"/>
      <c r="N32" s="3"/>
      <c r="O32" s="3"/>
      <c r="P32" s="3"/>
      <c r="Q32" s="3"/>
      <c r="R32" s="3"/>
      <c r="S32" s="3"/>
      <c r="T32" s="3"/>
      <c r="U32" s="3"/>
      <c r="V32" s="3"/>
      <c r="W32" s="3"/>
      <c r="X32" s="3"/>
      <c r="Y32" s="3"/>
      <c r="Z32" s="3"/>
    </row>
    <row r="33" spans="1:26" x14ac:dyDescent="0.2">
      <c r="A33" s="3" t="s">
        <v>280</v>
      </c>
      <c r="B33" s="10" t="str">
        <f>VLOOKUP(A33,'QAQC ID Reference Page'!A$2:G$10999,2,FALSE)</f>
        <v>OBS0520</v>
      </c>
      <c r="C33" s="20">
        <f>VLOOKUP(A33,'QAQC ID Reference Page'!A$2:G$10999,3,FALSE)</f>
        <v>43986</v>
      </c>
      <c r="D33" s="12">
        <f>VLOOKUP(A33,'QAQC ID Reference Page'!A$2:G$10999,4,FALSE)</f>
        <v>0.50208333333333333</v>
      </c>
      <c r="E33" s="3">
        <f>VLOOKUP(A33,'QAQC ID Reference Page'!A$2:G$10999,5,FALSE)</f>
        <v>1007</v>
      </c>
      <c r="F33" s="3" t="str">
        <f>VLOOKUP(A33,'QAQC ID Reference Page'!A$2:G$10999,6,FALSE)</f>
        <v>G7C</v>
      </c>
      <c r="G33" s="3" t="str">
        <f>VLOOKUP(A33,'QAQC ID Reference Page'!A$2:G$10999,7,FALSE)</f>
        <v>S</v>
      </c>
      <c r="H33" s="3"/>
      <c r="I33" s="3">
        <v>3.0750000000000002</v>
      </c>
      <c r="J33" s="3"/>
      <c r="K33" s="3"/>
      <c r="L33" s="3"/>
      <c r="M33" s="3"/>
      <c r="N33" s="3"/>
      <c r="O33" s="3"/>
      <c r="P33" s="3"/>
      <c r="Q33" s="3"/>
      <c r="R33" s="3"/>
      <c r="S33" s="3"/>
      <c r="T33" s="3"/>
      <c r="U33" s="3"/>
      <c r="V33" s="3"/>
      <c r="W33" s="3"/>
      <c r="X33" s="3"/>
      <c r="Y33" s="3"/>
      <c r="Z33" s="3"/>
    </row>
    <row r="34" spans="1:26" x14ac:dyDescent="0.2">
      <c r="A34" s="3" t="s">
        <v>282</v>
      </c>
      <c r="B34" s="10" t="str">
        <f>VLOOKUP(A34,'QAQC ID Reference Page'!A$2:G$10999,2,FALSE)</f>
        <v>OBS0520</v>
      </c>
      <c r="C34" s="20">
        <f>VLOOKUP(A34,'QAQC ID Reference Page'!A$2:G$10999,3,FALSE)</f>
        <v>43986</v>
      </c>
      <c r="D34" s="12">
        <f>VLOOKUP(A34,'QAQC ID Reference Page'!A$2:G$10999,4,FALSE)</f>
        <v>0.50208333333333333</v>
      </c>
      <c r="E34" s="3">
        <f>VLOOKUP(A34,'QAQC ID Reference Page'!A$2:G$10999,5,FALSE)</f>
        <v>1003</v>
      </c>
      <c r="F34" s="3" t="str">
        <f>VLOOKUP(A34,'QAQC ID Reference Page'!A$2:G$10999,6,FALSE)</f>
        <v>G7C</v>
      </c>
      <c r="G34" s="3" t="str">
        <f>VLOOKUP(A34,'QAQC ID Reference Page'!A$2:G$10999,7,FALSE)</f>
        <v>B</v>
      </c>
      <c r="H34" s="3"/>
      <c r="I34" s="3">
        <v>2.9950000000000001</v>
      </c>
      <c r="J34" s="3"/>
      <c r="K34" s="3"/>
      <c r="L34" s="3"/>
      <c r="M34" s="3"/>
      <c r="N34" s="3"/>
      <c r="O34" s="3"/>
      <c r="P34" s="3"/>
      <c r="Q34" s="3"/>
      <c r="R34" s="3"/>
      <c r="S34" s="3"/>
      <c r="T34" s="3"/>
      <c r="U34" s="3"/>
      <c r="V34" s="3"/>
      <c r="W34" s="3"/>
      <c r="X34" s="3"/>
      <c r="Y34" s="3"/>
      <c r="Z34" s="3"/>
    </row>
    <row r="35" spans="1:26" x14ac:dyDescent="0.2">
      <c r="A35" s="3" t="s">
        <v>283</v>
      </c>
      <c r="B35" s="10" t="str">
        <f>VLOOKUP(A35,'QAQC ID Reference Page'!A$2:G$10999,2,FALSE)</f>
        <v>OBS0520</v>
      </c>
      <c r="C35" s="20">
        <f>VLOOKUP(A35,'QAQC ID Reference Page'!A$2:G$10999,3,FALSE)</f>
        <v>43986</v>
      </c>
      <c r="D35" s="12">
        <f>VLOOKUP(A35,'QAQC ID Reference Page'!A$2:G$10999,4,FALSE)</f>
        <v>0.52222222222222225</v>
      </c>
      <c r="E35" s="3">
        <f>VLOOKUP(A35,'QAQC ID Reference Page'!A$2:G$10999,5,FALSE)</f>
        <v>1001</v>
      </c>
      <c r="F35" s="3" t="str">
        <f>VLOOKUP(A35,'QAQC ID Reference Page'!A$2:G$10999,6,FALSE)</f>
        <v>EFR</v>
      </c>
      <c r="G35" s="3" t="str">
        <f>VLOOKUP(A35,'QAQC ID Reference Page'!A$2:G$10999,7,FALSE)</f>
        <v>S</v>
      </c>
      <c r="H35" s="3"/>
      <c r="I35" s="3">
        <v>4.2140000000000004</v>
      </c>
      <c r="J35" s="3"/>
      <c r="K35" s="3"/>
      <c r="L35" s="3"/>
      <c r="M35" s="3"/>
      <c r="N35" s="3"/>
      <c r="O35" s="3"/>
      <c r="P35" s="3"/>
      <c r="Q35" s="3"/>
      <c r="R35" s="3"/>
      <c r="S35" s="3"/>
      <c r="T35" s="3"/>
      <c r="U35" s="3"/>
      <c r="V35" s="3"/>
      <c r="W35" s="3"/>
      <c r="X35" s="3"/>
      <c r="Y35" s="3"/>
      <c r="Z35" s="3"/>
    </row>
    <row r="36" spans="1:26" x14ac:dyDescent="0.2">
      <c r="A36" s="3" t="s">
        <v>285</v>
      </c>
      <c r="B36" s="10" t="str">
        <f>VLOOKUP(A36,'QAQC ID Reference Page'!A$2:G$10999,2,FALSE)</f>
        <v>OBS0620</v>
      </c>
      <c r="C36" s="20">
        <f>VLOOKUP(A36,'QAQC ID Reference Page'!A$2:G$10999,3,FALSE)</f>
        <v>43999</v>
      </c>
      <c r="D36" s="12">
        <f>VLOOKUP(A36,'QAQC ID Reference Page'!A$2:G$10999,4,FALSE)</f>
        <v>0.30833333333333335</v>
      </c>
      <c r="E36" s="3">
        <f>VLOOKUP(A36,'QAQC ID Reference Page'!A$2:G$10999,5,FALSE)</f>
        <v>1001</v>
      </c>
      <c r="F36" s="3" t="str">
        <f>VLOOKUP(A36,'QAQC ID Reference Page'!A$2:G$10999,6,FALSE)</f>
        <v>E6</v>
      </c>
      <c r="G36" s="3" t="str">
        <f>VLOOKUP(A36,'QAQC ID Reference Page'!A$2:G$10999,7,FALSE)</f>
        <v>S</v>
      </c>
      <c r="H36" s="3"/>
      <c r="I36" s="3">
        <v>1.599</v>
      </c>
      <c r="J36" s="3"/>
      <c r="K36" s="3"/>
      <c r="L36" s="3"/>
      <c r="M36" s="3"/>
      <c r="N36" s="3"/>
      <c r="O36" s="3"/>
      <c r="P36" s="3"/>
      <c r="Q36" s="3"/>
      <c r="R36" s="3"/>
      <c r="S36" s="3"/>
      <c r="T36" s="3"/>
      <c r="U36" s="3"/>
      <c r="V36" s="3"/>
      <c r="W36" s="3"/>
      <c r="X36" s="3"/>
      <c r="Y36" s="3"/>
      <c r="Z36" s="3"/>
    </row>
    <row r="37" spans="1:26" x14ac:dyDescent="0.2">
      <c r="A37" s="3" t="s">
        <v>287</v>
      </c>
      <c r="B37" s="10" t="str">
        <f>VLOOKUP(A37,'QAQC ID Reference Page'!A$2:G$10999,2,FALSE)</f>
        <v>OBS0620</v>
      </c>
      <c r="C37" s="20">
        <f>VLOOKUP(A37,'QAQC ID Reference Page'!A$2:G$10999,3,FALSE)</f>
        <v>43999</v>
      </c>
      <c r="D37" s="12">
        <f>VLOOKUP(A37,'QAQC ID Reference Page'!A$2:G$10999,4,FALSE)</f>
        <v>0.35694444444444445</v>
      </c>
      <c r="E37" s="3">
        <f>VLOOKUP(A37,'QAQC ID Reference Page'!A$2:G$10999,5,FALSE)</f>
        <v>1002</v>
      </c>
      <c r="F37" s="3" t="str">
        <f>VLOOKUP(A37,'QAQC ID Reference Page'!A$2:G$10999,6,FALSE)</f>
        <v>E7C</v>
      </c>
      <c r="G37" s="3" t="str">
        <f>VLOOKUP(A37,'QAQC ID Reference Page'!A$2:G$10999,7,FALSE)</f>
        <v>S</v>
      </c>
      <c r="H37" s="3"/>
      <c r="I37" s="3">
        <v>10.34</v>
      </c>
      <c r="J37" s="3"/>
      <c r="K37" s="3"/>
      <c r="L37" s="3"/>
      <c r="M37" s="3"/>
      <c r="N37" s="3"/>
      <c r="O37" s="3"/>
      <c r="P37" s="3"/>
      <c r="Q37" s="3"/>
      <c r="R37" s="3"/>
      <c r="S37" s="3"/>
      <c r="T37" s="3"/>
      <c r="U37" s="3"/>
      <c r="V37" s="3"/>
      <c r="W37" s="3"/>
      <c r="X37" s="3"/>
      <c r="Y37" s="3"/>
      <c r="Z37" s="3"/>
    </row>
    <row r="38" spans="1:26" x14ac:dyDescent="0.2">
      <c r="A38" s="3" t="s">
        <v>288</v>
      </c>
      <c r="B38" s="10" t="str">
        <f>VLOOKUP(A38,'QAQC ID Reference Page'!A$2:G$10999,2,FALSE)</f>
        <v>OBS0620</v>
      </c>
      <c r="C38" s="20">
        <f>VLOOKUP(A38,'QAQC ID Reference Page'!A$2:G$10999,3,FALSE)</f>
        <v>43999</v>
      </c>
      <c r="D38" s="12">
        <f>VLOOKUP(A38,'QAQC ID Reference Page'!A$2:G$10999,4,FALSE)</f>
        <v>0.35694444444444445</v>
      </c>
      <c r="E38" s="3">
        <f>VLOOKUP(A38,'QAQC ID Reference Page'!A$2:G$10999,5,FALSE)</f>
        <v>1004</v>
      </c>
      <c r="F38" s="3" t="str">
        <f>VLOOKUP(A38,'QAQC ID Reference Page'!A$2:G$10999,6,FALSE)</f>
        <v>E7C</v>
      </c>
      <c r="G38" s="3" t="str">
        <f>VLOOKUP(A38,'QAQC ID Reference Page'!A$2:G$10999,7,FALSE)</f>
        <v>B</v>
      </c>
      <c r="H38" s="3"/>
      <c r="I38" s="3">
        <v>1.131</v>
      </c>
      <c r="J38" s="3"/>
      <c r="K38" s="3"/>
      <c r="L38" s="3"/>
      <c r="M38" s="3"/>
      <c r="N38" s="3"/>
      <c r="O38" s="3"/>
      <c r="P38" s="3"/>
      <c r="Q38" s="3"/>
      <c r="R38" s="3"/>
      <c r="S38" s="3"/>
      <c r="T38" s="3"/>
      <c r="U38" s="3"/>
      <c r="V38" s="3"/>
      <c r="W38" s="3"/>
      <c r="X38" s="3"/>
      <c r="Y38" s="3"/>
      <c r="Z38" s="3"/>
    </row>
    <row r="39" spans="1:26" x14ac:dyDescent="0.2">
      <c r="A39" s="3" t="s">
        <v>289</v>
      </c>
      <c r="B39" s="10" t="str">
        <f>VLOOKUP(A39,'QAQC ID Reference Page'!A$2:G$10999,2,FALSE)</f>
        <v>OBS0620</v>
      </c>
      <c r="C39" s="20">
        <f>VLOOKUP(A39,'QAQC ID Reference Page'!A$2:G$10999,3,FALSE)</f>
        <v>43999</v>
      </c>
      <c r="D39" s="12">
        <f>VLOOKUP(A39,'QAQC ID Reference Page'!A$2:G$10999,4,FALSE)</f>
        <v>0.3840277777777778</v>
      </c>
      <c r="E39" s="3">
        <f>VLOOKUP(A39,'QAQC ID Reference Page'!A$2:G$10999,5,FALSE)</f>
        <v>1003</v>
      </c>
      <c r="F39" s="3" t="str">
        <f>VLOOKUP(A39,'QAQC ID Reference Page'!A$2:G$10999,6,FALSE)</f>
        <v>E9</v>
      </c>
      <c r="G39" s="3" t="str">
        <f>VLOOKUP(A39,'QAQC ID Reference Page'!A$2:G$10999,7,FALSE)</f>
        <v>S</v>
      </c>
      <c r="H39" s="3"/>
      <c r="I39" s="3">
        <v>3.742</v>
      </c>
      <c r="J39" s="3"/>
      <c r="K39" s="3"/>
      <c r="L39" s="3"/>
      <c r="M39" s="3"/>
      <c r="N39" s="3"/>
      <c r="O39" s="3"/>
      <c r="P39" s="3"/>
      <c r="Q39" s="3"/>
      <c r="R39" s="3"/>
      <c r="S39" s="3"/>
      <c r="T39" s="3"/>
      <c r="U39" s="3"/>
      <c r="V39" s="3"/>
      <c r="W39" s="3"/>
      <c r="X39" s="3"/>
      <c r="Y39" s="3"/>
      <c r="Z39" s="3"/>
    </row>
    <row r="40" spans="1:26" x14ac:dyDescent="0.2">
      <c r="A40" s="3" t="s">
        <v>290</v>
      </c>
      <c r="B40" s="10" t="str">
        <f>VLOOKUP(A40,'QAQC ID Reference Page'!A$2:G$10999,2,FALSE)</f>
        <v>OBS0620</v>
      </c>
      <c r="C40" s="20">
        <f>VLOOKUP(A40,'QAQC ID Reference Page'!A$2:G$10999,3,FALSE)</f>
        <v>43999</v>
      </c>
      <c r="D40" s="12">
        <f>VLOOKUP(A40,'QAQC ID Reference Page'!A$2:G$10999,4,FALSE)</f>
        <v>0.43055555555555558</v>
      </c>
      <c r="E40" s="3">
        <f>VLOOKUP(A40,'QAQC ID Reference Page'!A$2:G$10999,5,FALSE)</f>
        <v>1005</v>
      </c>
      <c r="F40" s="3" t="str">
        <f>VLOOKUP(A40,'QAQC ID Reference Page'!A$2:G$10999,6,FALSE)</f>
        <v>G9</v>
      </c>
      <c r="G40" s="3" t="str">
        <f>VLOOKUP(A40,'QAQC ID Reference Page'!A$2:G$10999,7,FALSE)</f>
        <v>S</v>
      </c>
      <c r="H40" s="3"/>
      <c r="I40" s="3">
        <v>5.8289999999999997</v>
      </c>
      <c r="J40" s="3"/>
      <c r="K40" s="3"/>
      <c r="L40" s="3"/>
      <c r="M40" s="3"/>
      <c r="N40" s="3"/>
      <c r="O40" s="3"/>
      <c r="P40" s="3"/>
      <c r="Q40" s="3"/>
      <c r="R40" s="3"/>
      <c r="S40" s="3"/>
      <c r="T40" s="3"/>
      <c r="U40" s="3"/>
      <c r="V40" s="3"/>
      <c r="W40" s="3"/>
      <c r="X40" s="3"/>
      <c r="Y40" s="3"/>
      <c r="Z40" s="3"/>
    </row>
    <row r="41" spans="1:26" x14ac:dyDescent="0.2">
      <c r="A41" s="3" t="s">
        <v>291</v>
      </c>
      <c r="B41" s="10" t="str">
        <f>VLOOKUP(A41,'QAQC ID Reference Page'!A$2:G$10999,2,FALSE)</f>
        <v>OBS0620</v>
      </c>
      <c r="C41" s="20">
        <f>VLOOKUP(A41,'QAQC ID Reference Page'!A$2:G$10999,3,FALSE)</f>
        <v>43999</v>
      </c>
      <c r="D41" s="12">
        <f>VLOOKUP(A41,'QAQC ID Reference Page'!A$2:G$10999,4,FALSE)</f>
        <v>0.43055555555555558</v>
      </c>
      <c r="E41" s="3">
        <f>VLOOKUP(A41,'QAQC ID Reference Page'!A$2:G$10999,5,FALSE)</f>
        <v>1009</v>
      </c>
      <c r="F41" s="3" t="str">
        <f>VLOOKUP(A41,'QAQC ID Reference Page'!A$2:G$10999,6,FALSE)</f>
        <v>G9</v>
      </c>
      <c r="G41" s="3" t="str">
        <f>VLOOKUP(A41,'QAQC ID Reference Page'!A$2:G$10999,7,FALSE)</f>
        <v>B</v>
      </c>
      <c r="H41" s="3"/>
      <c r="I41" s="3">
        <v>5.1980000000000004</v>
      </c>
      <c r="J41" s="3"/>
      <c r="K41" s="3"/>
      <c r="L41" s="3"/>
      <c r="M41" s="3"/>
      <c r="N41" s="3"/>
      <c r="O41" s="3"/>
      <c r="P41" s="3"/>
      <c r="Q41" s="3"/>
      <c r="R41" s="3"/>
      <c r="S41" s="3"/>
      <c r="T41" s="3"/>
      <c r="U41" s="3"/>
      <c r="V41" s="3"/>
      <c r="W41" s="3"/>
      <c r="X41" s="3"/>
      <c r="Y41" s="3"/>
      <c r="Z41" s="3"/>
    </row>
    <row r="42" spans="1:26" x14ac:dyDescent="0.2">
      <c r="A42" s="3" t="s">
        <v>292</v>
      </c>
      <c r="B42" s="10" t="str">
        <f>VLOOKUP(A42,'QAQC ID Reference Page'!A$2:G$10999,2,FALSE)</f>
        <v>OBS0620</v>
      </c>
      <c r="C42" s="20">
        <f>VLOOKUP(A42,'QAQC ID Reference Page'!A$2:G$10999,3,FALSE)</f>
        <v>43999</v>
      </c>
      <c r="D42" s="12">
        <f>VLOOKUP(A42,'QAQC ID Reference Page'!A$2:G$10999,4,FALSE)</f>
        <v>0.44444444444444442</v>
      </c>
      <c r="E42" s="3">
        <f>VLOOKUP(A42,'QAQC ID Reference Page'!A$2:G$10999,5,FALSE)</f>
        <v>1024</v>
      </c>
      <c r="F42" s="3" t="str">
        <f>VLOOKUP(A42,'QAQC ID Reference Page'!A$2:G$10999,6,FALSE)</f>
        <v>H9-1</v>
      </c>
      <c r="G42" s="3" t="str">
        <f>VLOOKUP(A42,'QAQC ID Reference Page'!A$2:G$10999,7,FALSE)</f>
        <v>S</v>
      </c>
      <c r="H42" s="3"/>
      <c r="I42" s="3">
        <v>3.2869999999999999</v>
      </c>
      <c r="J42" s="3"/>
      <c r="K42" s="3"/>
      <c r="L42" s="3"/>
      <c r="M42" s="3"/>
      <c r="N42" s="3"/>
      <c r="O42" s="3"/>
      <c r="P42" s="3"/>
      <c r="Q42" s="3"/>
      <c r="R42" s="3"/>
      <c r="S42" s="3"/>
      <c r="T42" s="3"/>
      <c r="U42" s="3"/>
      <c r="V42" s="3"/>
      <c r="W42" s="3"/>
      <c r="X42" s="3"/>
      <c r="Y42" s="3"/>
      <c r="Z42" s="3"/>
    </row>
    <row r="43" spans="1:26" x14ac:dyDescent="0.2">
      <c r="A43" s="3" t="s">
        <v>294</v>
      </c>
      <c r="B43" s="10" t="str">
        <f>VLOOKUP(A43,'QAQC ID Reference Page'!A$2:G$10999,2,FALSE)</f>
        <v>OBS0620</v>
      </c>
      <c r="C43" s="20">
        <f>VLOOKUP(A43,'QAQC ID Reference Page'!A$2:G$10999,3,FALSE)</f>
        <v>43999</v>
      </c>
      <c r="D43" s="12">
        <f>VLOOKUP(A43,'QAQC ID Reference Page'!A$2:G$10999,4,FALSE)</f>
        <v>0.44444444444444442</v>
      </c>
      <c r="E43" s="3">
        <f>VLOOKUP(A43,'QAQC ID Reference Page'!A$2:G$10999,5,FALSE)</f>
        <v>1014</v>
      </c>
      <c r="F43" s="3" t="str">
        <f>VLOOKUP(A43,'QAQC ID Reference Page'!A$2:G$10999,6,FALSE)</f>
        <v>H9-1</v>
      </c>
      <c r="G43" s="3" t="str">
        <f>VLOOKUP(A43,'QAQC ID Reference Page'!A$2:G$10999,7,FALSE)</f>
        <v>B</v>
      </c>
      <c r="H43" s="3"/>
      <c r="I43" s="3">
        <v>2.0539999999999998</v>
      </c>
      <c r="J43" s="3"/>
      <c r="K43" s="3"/>
      <c r="L43" s="3"/>
      <c r="M43" s="3"/>
      <c r="N43" s="3"/>
      <c r="O43" s="3"/>
      <c r="P43" s="3"/>
      <c r="Q43" s="3"/>
      <c r="R43" s="3"/>
      <c r="S43" s="3"/>
      <c r="T43" s="3"/>
      <c r="U43" s="3"/>
      <c r="V43" s="3"/>
      <c r="W43" s="3"/>
      <c r="X43" s="3"/>
      <c r="Y43" s="3"/>
      <c r="Z43" s="3"/>
    </row>
    <row r="44" spans="1:26" x14ac:dyDescent="0.2">
      <c r="A44" s="3" t="s">
        <v>295</v>
      </c>
      <c r="B44" s="10" t="str">
        <f>VLOOKUP(A44,'QAQC ID Reference Page'!A$2:G$10999,2,FALSE)</f>
        <v>OBS0620</v>
      </c>
      <c r="C44" s="20">
        <f>VLOOKUP(A44,'QAQC ID Reference Page'!A$2:G$10999,3,FALSE)</f>
        <v>43999</v>
      </c>
      <c r="D44" s="12">
        <f>VLOOKUP(A44,'QAQC ID Reference Page'!A$2:G$10999,4,FALSE)</f>
        <v>0.47708333333333336</v>
      </c>
      <c r="E44" s="3">
        <f>VLOOKUP(A44,'QAQC ID Reference Page'!A$2:G$10999,5,FALSE)</f>
        <v>1007</v>
      </c>
      <c r="F44" s="3" t="str">
        <f>VLOOKUP(A44,'QAQC ID Reference Page'!A$2:G$10999,6,FALSE)</f>
        <v>I9</v>
      </c>
      <c r="G44" s="3" t="str">
        <f>VLOOKUP(A44,'QAQC ID Reference Page'!A$2:G$10999,7,FALSE)</f>
        <v>S</v>
      </c>
      <c r="H44" s="3"/>
      <c r="I44" s="3">
        <v>1.9950000000000001</v>
      </c>
      <c r="J44" s="3"/>
      <c r="K44" s="3"/>
      <c r="L44" s="3"/>
      <c r="M44" s="3"/>
      <c r="N44" s="3"/>
      <c r="O44" s="3"/>
      <c r="P44" s="3"/>
      <c r="Q44" s="3"/>
      <c r="R44" s="3"/>
      <c r="S44" s="3"/>
      <c r="T44" s="3"/>
      <c r="U44" s="3"/>
      <c r="V44" s="3"/>
      <c r="W44" s="3"/>
      <c r="X44" s="3"/>
      <c r="Y44" s="3"/>
      <c r="Z44" s="3"/>
    </row>
    <row r="45" spans="1:26" x14ac:dyDescent="0.2">
      <c r="A45" s="3" t="s">
        <v>296</v>
      </c>
      <c r="B45" s="10" t="str">
        <f>VLOOKUP(A45,'QAQC ID Reference Page'!A$2:G$10999,2,FALSE)</f>
        <v>OBS0620</v>
      </c>
      <c r="C45" s="20">
        <f>VLOOKUP(A45,'QAQC ID Reference Page'!A$2:G$10999,3,FALSE)</f>
        <v>43999</v>
      </c>
      <c r="D45" s="12">
        <f>VLOOKUP(A45,'QAQC ID Reference Page'!A$2:G$10999,4,FALSE)</f>
        <v>0.48541666666666666</v>
      </c>
      <c r="E45" s="3">
        <f>VLOOKUP(A45,'QAQC ID Reference Page'!A$2:G$10999,5,FALSE)</f>
        <v>1008</v>
      </c>
      <c r="F45" s="3" t="str">
        <f>VLOOKUP(A45,'QAQC ID Reference Page'!A$2:G$10999,6,FALSE)</f>
        <v>I9-1</v>
      </c>
      <c r="G45" s="3" t="str">
        <f>VLOOKUP(A45,'QAQC ID Reference Page'!A$2:G$10999,7,FALSE)</f>
        <v>S</v>
      </c>
      <c r="H45" s="3"/>
      <c r="I45" s="3">
        <v>5.9329999999999998</v>
      </c>
      <c r="J45" s="3"/>
      <c r="K45" s="3"/>
      <c r="L45" s="3"/>
      <c r="M45" s="3"/>
      <c r="N45" s="3"/>
      <c r="O45" s="3"/>
      <c r="P45" s="3"/>
      <c r="Q45" s="3"/>
      <c r="R45" s="3"/>
      <c r="S45" s="3"/>
      <c r="T45" s="3"/>
      <c r="U45" s="3"/>
      <c r="V45" s="3"/>
      <c r="W45" s="3"/>
      <c r="X45" s="3"/>
      <c r="Y45" s="3"/>
      <c r="Z45" s="3"/>
    </row>
    <row r="46" spans="1:26" x14ac:dyDescent="0.2">
      <c r="A46" s="3" t="s">
        <v>298</v>
      </c>
      <c r="B46" s="10" t="str">
        <f>VLOOKUP(A46,'QAQC ID Reference Page'!A$2:G$10999,2,FALSE)</f>
        <v>OBS0620</v>
      </c>
      <c r="C46" s="20">
        <f>VLOOKUP(A46,'QAQC ID Reference Page'!A$2:G$10999,3,FALSE)</f>
        <v>43999</v>
      </c>
      <c r="D46" s="12">
        <f>VLOOKUP(A46,'QAQC ID Reference Page'!A$2:G$10999,4,FALSE)</f>
        <v>0.49861111111111112</v>
      </c>
      <c r="E46" s="3">
        <f>VLOOKUP(A46,'QAQC ID Reference Page'!A$2:G$10999,5,FALSE)</f>
        <v>1015</v>
      </c>
      <c r="F46" s="3" t="str">
        <f>VLOOKUP(A46,'QAQC ID Reference Page'!A$2:G$10999,6,FALSE)</f>
        <v>BR</v>
      </c>
      <c r="G46" s="3" t="str">
        <f>VLOOKUP(A46,'QAQC ID Reference Page'!A$2:G$10999,7,FALSE)</f>
        <v>S</v>
      </c>
      <c r="H46" s="3"/>
      <c r="I46" s="3">
        <v>47.54</v>
      </c>
      <c r="J46" s="3"/>
      <c r="K46" s="3"/>
      <c r="L46" s="3"/>
      <c r="M46" s="3"/>
      <c r="N46" s="3"/>
      <c r="O46" s="3"/>
      <c r="P46" s="3"/>
      <c r="Q46" s="3"/>
      <c r="R46" s="3"/>
      <c r="S46" s="3"/>
      <c r="T46" s="3"/>
      <c r="U46" s="3"/>
      <c r="V46" s="3"/>
      <c r="W46" s="3"/>
      <c r="X46" s="3"/>
      <c r="Y46" s="3"/>
      <c r="Z46" s="3"/>
    </row>
    <row r="47" spans="1:26" x14ac:dyDescent="0.2">
      <c r="A47" s="3" t="s">
        <v>299</v>
      </c>
      <c r="B47" s="10" t="str">
        <f>VLOOKUP(A47,'QAQC ID Reference Page'!A$2:G$10999,2,FALSE)</f>
        <v>OBS0620</v>
      </c>
      <c r="C47" s="20">
        <f>VLOOKUP(A47,'QAQC ID Reference Page'!A$2:G$10999,3,FALSE)</f>
        <v>43999</v>
      </c>
      <c r="D47" s="12">
        <f>VLOOKUP(A47,'QAQC ID Reference Page'!A$2:G$10999,4,FALSE)</f>
        <v>0.51041666666666663</v>
      </c>
      <c r="E47" s="3">
        <f>VLOOKUP(A47,'QAQC ID Reference Page'!A$2:G$10999,5,FALSE)</f>
        <v>1019</v>
      </c>
      <c r="F47" s="3" t="str">
        <f>VLOOKUP(A47,'QAQC ID Reference Page'!A$2:G$10999,6,FALSE)</f>
        <v>AR</v>
      </c>
      <c r="G47" s="3" t="str">
        <f>VLOOKUP(A47,'QAQC ID Reference Page'!A$2:G$10999,7,FALSE)</f>
        <v>S</v>
      </c>
      <c r="H47" s="3"/>
      <c r="I47" s="3">
        <v>4.0730000000000004</v>
      </c>
      <c r="J47" s="3"/>
      <c r="K47" s="3"/>
      <c r="L47" s="3"/>
      <c r="M47" s="3"/>
      <c r="N47" s="3"/>
      <c r="O47" s="3"/>
      <c r="P47" s="3"/>
      <c r="Q47" s="3"/>
      <c r="R47" s="3"/>
      <c r="S47" s="3"/>
      <c r="T47" s="3"/>
      <c r="U47" s="3"/>
      <c r="V47" s="3"/>
      <c r="W47" s="3"/>
      <c r="X47" s="3"/>
      <c r="Y47" s="3"/>
      <c r="Z47" s="3"/>
    </row>
    <row r="48" spans="1:26" x14ac:dyDescent="0.2">
      <c r="A48" s="3" t="s">
        <v>301</v>
      </c>
      <c r="B48" s="10" t="str">
        <f>VLOOKUP(A48,'QAQC ID Reference Page'!A$2:G$10999,2,FALSE)</f>
        <v>OBS0620</v>
      </c>
      <c r="C48" s="20">
        <f>VLOOKUP(A48,'QAQC ID Reference Page'!A$2:G$10999,3,FALSE)</f>
        <v>43999</v>
      </c>
      <c r="D48" s="12">
        <f>VLOOKUP(A48,'QAQC ID Reference Page'!A$2:G$10999,4,FALSE)</f>
        <v>0.51041666666666663</v>
      </c>
      <c r="E48" s="3" t="str">
        <f>VLOOKUP(A48,'QAQC ID Reference Page'!A$2:G$10999,5,FALSE)</f>
        <v>NA</v>
      </c>
      <c r="F48" s="3" t="str">
        <f>VLOOKUP(A48,'QAQC ID Reference Page'!A$2:G$10999,6,FALSE)</f>
        <v>AR</v>
      </c>
      <c r="G48" s="3" t="str">
        <f>VLOOKUP(A48,'QAQC ID Reference Page'!A$2:G$10999,7,FALSE)</f>
        <v>B</v>
      </c>
      <c r="H48" s="3"/>
      <c r="I48" s="3">
        <v>6.1379999999999999</v>
      </c>
      <c r="J48" s="3"/>
      <c r="K48" s="3"/>
      <c r="L48" s="3"/>
      <c r="M48" s="3"/>
      <c r="N48" s="3"/>
      <c r="O48" s="3"/>
      <c r="P48" s="3"/>
      <c r="Q48" s="3"/>
      <c r="R48" s="3"/>
      <c r="S48" s="3"/>
      <c r="T48" s="3"/>
      <c r="U48" s="3"/>
      <c r="V48" s="3"/>
      <c r="W48" s="3"/>
      <c r="X48" s="3"/>
      <c r="Y48" s="3"/>
      <c r="Z48" s="3"/>
    </row>
    <row r="49" spans="1:26" x14ac:dyDescent="0.2">
      <c r="A49" s="3" t="s">
        <v>302</v>
      </c>
      <c r="B49" s="10" t="str">
        <f>VLOOKUP(A49,'QAQC ID Reference Page'!A$2:G$10999,2,FALSE)</f>
        <v>OBS0620</v>
      </c>
      <c r="C49" s="20">
        <f>VLOOKUP(A49,'QAQC ID Reference Page'!A$2:G$10999,3,FALSE)</f>
        <v>43999</v>
      </c>
      <c r="D49" s="12">
        <f>VLOOKUP(A49,'QAQC ID Reference Page'!A$2:G$10999,4,FALSE)</f>
        <v>0.52222222222222225</v>
      </c>
      <c r="E49" s="3">
        <f>VLOOKUP(A49,'QAQC ID Reference Page'!A$2:G$10999,5,FALSE)</f>
        <v>1023</v>
      </c>
      <c r="F49" s="3" t="str">
        <f>VLOOKUP(A49,'QAQC ID Reference Page'!A$2:G$10999,6,FALSE)</f>
        <v>TR-UP</v>
      </c>
      <c r="G49" s="3" t="str">
        <f>VLOOKUP(A49,'QAQC ID Reference Page'!A$2:G$10999,7,FALSE)</f>
        <v>S</v>
      </c>
      <c r="H49" s="3"/>
      <c r="I49" s="3">
        <v>4.3339999999999996</v>
      </c>
      <c r="J49" s="3"/>
      <c r="K49" s="3"/>
      <c r="L49" s="3"/>
      <c r="M49" s="3"/>
      <c r="N49" s="3"/>
      <c r="O49" s="3"/>
      <c r="P49" s="3"/>
      <c r="Q49" s="3"/>
      <c r="R49" s="3"/>
      <c r="S49" s="3"/>
      <c r="T49" s="3"/>
      <c r="U49" s="3"/>
      <c r="V49" s="3"/>
      <c r="W49" s="3"/>
      <c r="X49" s="3"/>
      <c r="Y49" s="3"/>
      <c r="Z49" s="3"/>
    </row>
    <row r="50" spans="1:26" x14ac:dyDescent="0.2">
      <c r="A50" s="3" t="s">
        <v>303</v>
      </c>
      <c r="B50" s="10" t="str">
        <f>VLOOKUP(A50,'QAQC ID Reference Page'!A$2:G$10999,2,FALSE)</f>
        <v>OBS0620</v>
      </c>
      <c r="C50" s="20">
        <f>VLOOKUP(A50,'QAQC ID Reference Page'!A$2:G$10999,3,FALSE)</f>
        <v>43999</v>
      </c>
      <c r="D50" s="12">
        <f>VLOOKUP(A50,'QAQC ID Reference Page'!A$2:G$10999,4,FALSE)</f>
        <v>0.53680555555555554</v>
      </c>
      <c r="E50" s="3">
        <f>VLOOKUP(A50,'QAQC ID Reference Page'!A$2:G$10999,5,FALSE)</f>
        <v>1018</v>
      </c>
      <c r="F50" s="3" t="str">
        <f>VLOOKUP(A50,'QAQC ID Reference Page'!A$2:G$10999,6,FALSE)</f>
        <v>TR</v>
      </c>
      <c r="G50" s="3" t="str">
        <f>VLOOKUP(A50,'QAQC ID Reference Page'!A$2:G$10999,7,FALSE)</f>
        <v>S</v>
      </c>
      <c r="H50" s="3"/>
      <c r="I50" s="3">
        <v>4.1829999999999998</v>
      </c>
      <c r="J50" s="3"/>
      <c r="K50" s="3"/>
      <c r="L50" s="3"/>
      <c r="M50" s="3"/>
      <c r="N50" s="3"/>
      <c r="O50" s="3"/>
      <c r="P50" s="3"/>
      <c r="Q50" s="3"/>
      <c r="R50" s="3"/>
      <c r="S50" s="3"/>
      <c r="T50" s="3"/>
      <c r="U50" s="3"/>
      <c r="V50" s="3"/>
      <c r="W50" s="3"/>
      <c r="X50" s="3"/>
      <c r="Y50" s="3"/>
      <c r="Z50" s="3"/>
    </row>
    <row r="51" spans="1:26" x14ac:dyDescent="0.2">
      <c r="A51" s="3" t="s">
        <v>305</v>
      </c>
      <c r="B51" s="10" t="str">
        <f>VLOOKUP(A51,'QAQC ID Reference Page'!A$2:G$10999,2,FALSE)</f>
        <v>OBS0620</v>
      </c>
      <c r="C51" s="20">
        <f>VLOOKUP(A51,'QAQC ID Reference Page'!A$2:G$10999,3,FALSE)</f>
        <v>43999</v>
      </c>
      <c r="D51" s="12">
        <f>VLOOKUP(A51,'QAQC ID Reference Page'!A$2:G$10999,4,FALSE)</f>
        <v>0.53680555555555554</v>
      </c>
      <c r="E51" s="3">
        <f>VLOOKUP(A51,'QAQC ID Reference Page'!A$2:G$10999,5,FALSE)</f>
        <v>1012</v>
      </c>
      <c r="F51" s="3" t="str">
        <f>VLOOKUP(A51,'QAQC ID Reference Page'!A$2:G$10999,6,FALSE)</f>
        <v>TR</v>
      </c>
      <c r="G51" s="3" t="str">
        <f>VLOOKUP(A51,'QAQC ID Reference Page'!A$2:G$10999,7,FALSE)</f>
        <v>B</v>
      </c>
      <c r="H51" s="3"/>
      <c r="I51" s="3">
        <v>2.0819999999999999</v>
      </c>
      <c r="J51" s="3"/>
      <c r="K51" s="3"/>
      <c r="L51" s="3"/>
      <c r="M51" s="3"/>
      <c r="N51" s="3"/>
      <c r="O51" s="3"/>
      <c r="P51" s="3"/>
      <c r="Q51" s="3"/>
      <c r="R51" s="3"/>
      <c r="S51" s="3"/>
      <c r="T51" s="3"/>
      <c r="U51" s="3"/>
      <c r="V51" s="3"/>
      <c r="W51" s="3"/>
      <c r="X51" s="3"/>
      <c r="Y51" s="3"/>
      <c r="Z51" s="3"/>
    </row>
    <row r="52" spans="1:26" x14ac:dyDescent="0.2">
      <c r="A52" s="3" t="s">
        <v>306</v>
      </c>
      <c r="B52" s="10" t="str">
        <f>VLOOKUP(A52,'QAQC ID Reference Page'!A$2:G$10999,2,FALSE)</f>
        <v>OBS0620</v>
      </c>
      <c r="C52" s="20">
        <f>VLOOKUP(A52,'QAQC ID Reference Page'!A$2:G$10999,3,FALSE)</f>
        <v>43999</v>
      </c>
      <c r="D52" s="12">
        <f>VLOOKUP(A52,'QAQC ID Reference Page'!A$2:G$10999,4,FALSE)</f>
        <v>0.55000000000000004</v>
      </c>
      <c r="E52" s="3">
        <f>VLOOKUP(A52,'QAQC ID Reference Page'!A$2:G$10999,5,FALSE)</f>
        <v>1017</v>
      </c>
      <c r="F52" s="3" t="str">
        <f>VLOOKUP(A52,'QAQC ID Reference Page'!A$2:G$10999,6,FALSE)</f>
        <v>MR</v>
      </c>
      <c r="G52" s="3" t="str">
        <f>VLOOKUP(A52,'QAQC ID Reference Page'!A$2:G$10999,7,FALSE)</f>
        <v>S</v>
      </c>
      <c r="H52" s="3"/>
      <c r="I52" s="3">
        <v>7.0830000000000002</v>
      </c>
      <c r="J52" s="3"/>
      <c r="K52" s="3"/>
      <c r="L52" s="3"/>
      <c r="M52" s="3"/>
      <c r="N52" s="3"/>
      <c r="O52" s="3"/>
      <c r="P52" s="3"/>
      <c r="Q52" s="3"/>
      <c r="R52" s="3"/>
      <c r="S52" s="3"/>
      <c r="T52" s="3"/>
      <c r="U52" s="3"/>
      <c r="V52" s="3"/>
      <c r="W52" s="3"/>
      <c r="X52" s="3"/>
      <c r="Y52" s="3"/>
      <c r="Z52" s="3"/>
    </row>
    <row r="53" spans="1:26" x14ac:dyDescent="0.2">
      <c r="A53" s="3" t="s">
        <v>308</v>
      </c>
      <c r="B53" s="10" t="str">
        <f>VLOOKUP(A53,'QAQC ID Reference Page'!A$2:G$10999,2,FALSE)</f>
        <v>OBS0620</v>
      </c>
      <c r="C53" s="20">
        <f>VLOOKUP(A53,'QAQC ID Reference Page'!A$2:G$10999,3,FALSE)</f>
        <v>43999</v>
      </c>
      <c r="D53" s="12">
        <f>VLOOKUP(A53,'QAQC ID Reference Page'!A$2:G$10999,4,FALSE)</f>
        <v>0.55902777777777779</v>
      </c>
      <c r="E53" s="3">
        <f>VLOOKUP(A53,'QAQC ID Reference Page'!A$2:G$10999,5,FALSE)</f>
        <v>1011</v>
      </c>
      <c r="F53" s="3" t="str">
        <f>VLOOKUP(A53,'QAQC ID Reference Page'!A$2:G$10999,6,FALSE)</f>
        <v>J7C</v>
      </c>
      <c r="G53" s="3" t="str">
        <f>VLOOKUP(A53,'QAQC ID Reference Page'!A$2:G$10999,7,FALSE)</f>
        <v>S</v>
      </c>
      <c r="H53" s="3"/>
      <c r="I53" s="3">
        <v>7.2850000000000001</v>
      </c>
      <c r="J53" s="3"/>
      <c r="K53" s="3"/>
      <c r="L53" s="3"/>
      <c r="M53" s="3"/>
      <c r="N53" s="3"/>
      <c r="O53" s="3"/>
      <c r="P53" s="3"/>
      <c r="Q53" s="3"/>
      <c r="R53" s="3"/>
      <c r="S53" s="3"/>
      <c r="T53" s="3"/>
      <c r="U53" s="3"/>
      <c r="V53" s="3"/>
      <c r="W53" s="3"/>
      <c r="X53" s="3"/>
      <c r="Y53" s="3"/>
      <c r="Z53" s="3"/>
    </row>
    <row r="54" spans="1:26" x14ac:dyDescent="0.2">
      <c r="A54" s="3" t="s">
        <v>310</v>
      </c>
      <c r="B54" s="10" t="str">
        <f>VLOOKUP(A54,'QAQC ID Reference Page'!A$2:G$10999,2,FALSE)</f>
        <v>OBS0620</v>
      </c>
      <c r="C54" s="20">
        <f>VLOOKUP(A54,'QAQC ID Reference Page'!A$2:G$10999,3,FALSE)</f>
        <v>43999</v>
      </c>
      <c r="D54" s="12">
        <f>VLOOKUP(A54,'QAQC ID Reference Page'!A$2:G$10999,4,FALSE)</f>
        <v>0.55902777777777779</v>
      </c>
      <c r="E54" s="3">
        <f>VLOOKUP(A54,'QAQC ID Reference Page'!A$2:G$10999,5,FALSE)</f>
        <v>1041</v>
      </c>
      <c r="F54" s="3" t="str">
        <f>VLOOKUP(A54,'QAQC ID Reference Page'!A$2:G$10999,6,FALSE)</f>
        <v>J7C</v>
      </c>
      <c r="G54" s="3" t="str">
        <f>VLOOKUP(A54,'QAQC ID Reference Page'!A$2:G$10999,7,FALSE)</f>
        <v>B</v>
      </c>
      <c r="H54" s="3"/>
      <c r="I54" s="3">
        <v>1.506</v>
      </c>
      <c r="J54" s="3"/>
      <c r="K54" s="3"/>
      <c r="L54" s="3"/>
      <c r="M54" s="3"/>
      <c r="N54" s="3"/>
      <c r="O54" s="3"/>
      <c r="P54" s="3"/>
      <c r="Q54" s="3"/>
      <c r="R54" s="3"/>
      <c r="S54" s="3"/>
      <c r="T54" s="3"/>
      <c r="U54" s="3"/>
      <c r="V54" s="3"/>
      <c r="W54" s="3"/>
      <c r="X54" s="3"/>
      <c r="Y54" s="3"/>
      <c r="Z54" s="3"/>
    </row>
    <row r="55" spans="1:26" x14ac:dyDescent="0.2">
      <c r="A55" s="3" t="s">
        <v>311</v>
      </c>
      <c r="B55" s="10" t="str">
        <f>VLOOKUP(A55,'QAQC ID Reference Page'!A$2:G$10999,2,FALSE)</f>
        <v>OBS0620</v>
      </c>
      <c r="C55" s="20">
        <f>VLOOKUP(A55,'QAQC ID Reference Page'!A$2:G$10999,3,FALSE)</f>
        <v>43999</v>
      </c>
      <c r="D55" s="12">
        <f>VLOOKUP(A55,'QAQC ID Reference Page'!A$2:G$10999,4,FALSE)</f>
        <v>0.58402777777777781</v>
      </c>
      <c r="E55" s="3">
        <f>VLOOKUP(A55,'QAQC ID Reference Page'!A$2:G$10999,5,FALSE)</f>
        <v>1020</v>
      </c>
      <c r="F55" s="3" t="str">
        <f>VLOOKUP(A55,'QAQC ID Reference Page'!A$2:G$10999,6,FALSE)</f>
        <v>I7C</v>
      </c>
      <c r="G55" s="3" t="str">
        <f>VLOOKUP(A55,'QAQC ID Reference Page'!A$2:G$10999,7,FALSE)</f>
        <v>S</v>
      </c>
      <c r="H55" s="3"/>
      <c r="I55" s="3">
        <v>3.1720000000000002</v>
      </c>
      <c r="J55" s="3"/>
      <c r="K55" s="3"/>
      <c r="L55" s="3"/>
      <c r="M55" s="3"/>
      <c r="N55" s="3"/>
      <c r="O55" s="3"/>
      <c r="P55" s="3"/>
      <c r="Q55" s="3"/>
      <c r="R55" s="3"/>
      <c r="S55" s="3"/>
      <c r="T55" s="3"/>
      <c r="U55" s="3"/>
      <c r="V55" s="3"/>
      <c r="W55" s="3"/>
      <c r="X55" s="3"/>
      <c r="Y55" s="3"/>
      <c r="Z55" s="3"/>
    </row>
    <row r="56" spans="1:26" x14ac:dyDescent="0.2">
      <c r="A56" s="3" t="s">
        <v>312</v>
      </c>
      <c r="B56" s="10" t="str">
        <f>VLOOKUP(A56,'QAQC ID Reference Page'!A$2:G$10999,2,FALSE)</f>
        <v>OBS0620</v>
      </c>
      <c r="C56" s="20">
        <f>VLOOKUP(A56,'QAQC ID Reference Page'!A$2:G$10999,3,FALSE)</f>
        <v>43999</v>
      </c>
      <c r="D56" s="12">
        <f>VLOOKUP(A56,'QAQC ID Reference Page'!A$2:G$10999,4,FALSE)</f>
        <v>0.58402777777777781</v>
      </c>
      <c r="E56" s="3">
        <f>VLOOKUP(A56,'QAQC ID Reference Page'!A$2:G$10999,5,FALSE)</f>
        <v>1010</v>
      </c>
      <c r="F56" s="3" t="str">
        <f>VLOOKUP(A56,'QAQC ID Reference Page'!A$2:G$10999,6,FALSE)</f>
        <v>I7C</v>
      </c>
      <c r="G56" s="3" t="str">
        <f>VLOOKUP(A56,'QAQC ID Reference Page'!A$2:G$10999,7,FALSE)</f>
        <v>B</v>
      </c>
      <c r="H56" s="3"/>
      <c r="I56" s="3">
        <v>3.3540000000000001</v>
      </c>
      <c r="J56" s="3"/>
      <c r="K56" s="3"/>
      <c r="L56" s="3"/>
      <c r="M56" s="3"/>
      <c r="N56" s="3"/>
      <c r="O56" s="3"/>
      <c r="P56" s="3"/>
      <c r="Q56" s="3"/>
      <c r="R56" s="3"/>
      <c r="S56" s="3"/>
      <c r="T56" s="3"/>
      <c r="U56" s="3"/>
      <c r="V56" s="3"/>
      <c r="W56" s="3"/>
      <c r="X56" s="3"/>
      <c r="Y56" s="3"/>
      <c r="Z56" s="3"/>
    </row>
    <row r="57" spans="1:26" x14ac:dyDescent="0.2">
      <c r="A57" s="3" t="s">
        <v>313</v>
      </c>
      <c r="B57" s="10" t="str">
        <f>VLOOKUP(A57,'QAQC ID Reference Page'!A$2:G$10999,2,FALSE)</f>
        <v>OBS0620</v>
      </c>
      <c r="C57" s="20">
        <f>VLOOKUP(A57,'QAQC ID Reference Page'!A$2:G$10999,3,FALSE)</f>
        <v>43999</v>
      </c>
      <c r="D57" s="12">
        <f>VLOOKUP(A57,'QAQC ID Reference Page'!A$2:G$10999,4,FALSE)</f>
        <v>0.59722222222222221</v>
      </c>
      <c r="E57" s="3">
        <f>VLOOKUP(A57,'QAQC ID Reference Page'!A$2:G$10999,5,FALSE)</f>
        <v>1027</v>
      </c>
      <c r="F57" s="3" t="str">
        <f>VLOOKUP(A57,'QAQC ID Reference Page'!A$2:G$10999,6,FALSE)</f>
        <v>DR</v>
      </c>
      <c r="G57" s="3" t="str">
        <f>VLOOKUP(A57,'QAQC ID Reference Page'!A$2:G$10999,7,FALSE)</f>
        <v>S</v>
      </c>
      <c r="H57" s="3"/>
      <c r="I57" s="3">
        <v>2.1890000000000001</v>
      </c>
      <c r="J57" s="3"/>
      <c r="K57" s="3"/>
      <c r="L57" s="3"/>
      <c r="M57" s="3"/>
      <c r="N57" s="3"/>
      <c r="O57" s="3"/>
      <c r="P57" s="3"/>
      <c r="Q57" s="3"/>
      <c r="R57" s="3"/>
      <c r="S57" s="3"/>
      <c r="T57" s="3"/>
      <c r="U57" s="3"/>
      <c r="V57" s="3"/>
      <c r="W57" s="3"/>
      <c r="X57" s="3"/>
      <c r="Y57" s="3"/>
      <c r="Z57" s="3"/>
    </row>
    <row r="58" spans="1:26" x14ac:dyDescent="0.2">
      <c r="A58" s="3" t="s">
        <v>314</v>
      </c>
      <c r="B58" s="10" t="str">
        <f>VLOOKUP(A58,'QAQC ID Reference Page'!A$2:G$10999,2,FALSE)</f>
        <v>OBS0620</v>
      </c>
      <c r="C58" s="20">
        <f>VLOOKUP(A58,'QAQC ID Reference Page'!A$2:G$10999,3,FALSE)</f>
        <v>43999</v>
      </c>
      <c r="D58" s="12">
        <f>VLOOKUP(A58,'QAQC ID Reference Page'!A$2:G$10999,4,FALSE)</f>
        <v>0.61319444444444449</v>
      </c>
      <c r="E58" s="3">
        <f>VLOOKUP(A58,'QAQC ID Reference Page'!A$2:G$10999,5,FALSE)</f>
        <v>1013</v>
      </c>
      <c r="F58" s="3" t="str">
        <f>VLOOKUP(A58,'QAQC ID Reference Page'!A$2:G$10999,6,FALSE)</f>
        <v>G7C</v>
      </c>
      <c r="G58" s="3" t="str">
        <f>VLOOKUP(A58,'QAQC ID Reference Page'!A$2:G$10999,7,FALSE)</f>
        <v>S</v>
      </c>
      <c r="H58" s="3"/>
      <c r="I58" s="3">
        <v>1.825</v>
      </c>
      <c r="J58" s="3"/>
      <c r="K58" s="3"/>
      <c r="L58" s="3"/>
      <c r="M58" s="3"/>
      <c r="N58" s="3"/>
      <c r="O58" s="3"/>
      <c r="P58" s="3"/>
      <c r="Q58" s="3"/>
      <c r="R58" s="3"/>
      <c r="S58" s="3"/>
      <c r="T58" s="3"/>
      <c r="U58" s="3"/>
      <c r="V58" s="3"/>
      <c r="W58" s="3"/>
      <c r="X58" s="3"/>
      <c r="Y58" s="3"/>
      <c r="Z58" s="3"/>
    </row>
    <row r="59" spans="1:26" x14ac:dyDescent="0.2">
      <c r="A59" s="3" t="s">
        <v>315</v>
      </c>
      <c r="B59" s="10" t="str">
        <f>VLOOKUP(A59,'QAQC ID Reference Page'!A$2:G$10999,2,FALSE)</f>
        <v>OBS0620</v>
      </c>
      <c r="C59" s="20">
        <f>VLOOKUP(A59,'QAQC ID Reference Page'!A$2:G$10999,3,FALSE)</f>
        <v>43999</v>
      </c>
      <c r="D59" s="12">
        <f>VLOOKUP(A59,'QAQC ID Reference Page'!A$2:G$10999,4,FALSE)</f>
        <v>0.61319444444444449</v>
      </c>
      <c r="E59" s="3">
        <f>VLOOKUP(A59,'QAQC ID Reference Page'!A$2:G$10999,5,FALSE)</f>
        <v>1022</v>
      </c>
      <c r="F59" s="3" t="str">
        <f>VLOOKUP(A59,'QAQC ID Reference Page'!A$2:G$10999,6,FALSE)</f>
        <v>G7C</v>
      </c>
      <c r="G59" s="3" t="str">
        <f>VLOOKUP(A59,'QAQC ID Reference Page'!A$2:G$10999,7,FALSE)</f>
        <v>B</v>
      </c>
      <c r="H59" s="3"/>
      <c r="I59" s="3">
        <v>13.14</v>
      </c>
      <c r="J59" s="3"/>
      <c r="K59" s="3"/>
      <c r="L59" s="3"/>
      <c r="M59" s="3"/>
      <c r="N59" s="3"/>
      <c r="O59" s="3"/>
      <c r="P59" s="3"/>
      <c r="Q59" s="3"/>
      <c r="R59" s="3"/>
      <c r="S59" s="3"/>
      <c r="T59" s="3"/>
      <c r="U59" s="3"/>
      <c r="V59" s="3"/>
      <c r="W59" s="3"/>
      <c r="X59" s="3"/>
      <c r="Y59" s="3"/>
      <c r="Z59" s="3"/>
    </row>
    <row r="60" spans="1:26" x14ac:dyDescent="0.2">
      <c r="A60" s="3" t="s">
        <v>316</v>
      </c>
      <c r="B60" s="10" t="str">
        <f>VLOOKUP(A60,'QAQC ID Reference Page'!A$2:G$10999,2,FALSE)</f>
        <v>OBS0620</v>
      </c>
      <c r="C60" s="20">
        <f>VLOOKUP(A60,'QAQC ID Reference Page'!A$2:G$10999,3,FALSE)</f>
        <v>43999</v>
      </c>
      <c r="D60" s="12">
        <f>VLOOKUP(A60,'QAQC ID Reference Page'!A$2:G$10999,4,FALSE)</f>
        <v>0.6381944444444444</v>
      </c>
      <c r="E60" s="3">
        <f>VLOOKUP(A60,'QAQC ID Reference Page'!A$2:G$10999,5,FALSE)</f>
        <v>1021</v>
      </c>
      <c r="F60" s="3" t="str">
        <f>VLOOKUP(A60,'QAQC ID Reference Page'!A$2:G$10999,6,FALSE)</f>
        <v>EFR</v>
      </c>
      <c r="G60" s="3" t="str">
        <f>VLOOKUP(A60,'QAQC ID Reference Page'!A$2:G$10999,7,FALSE)</f>
        <v>S</v>
      </c>
      <c r="H60" s="3"/>
      <c r="I60" s="3">
        <v>4.851</v>
      </c>
      <c r="J60" s="3"/>
      <c r="K60" s="3"/>
      <c r="L60" s="3"/>
      <c r="M60" s="3"/>
      <c r="N60" s="3"/>
      <c r="O60" s="3"/>
      <c r="P60" s="3"/>
      <c r="Q60" s="3"/>
      <c r="R60" s="3"/>
      <c r="S60" s="3"/>
      <c r="T60" s="3"/>
      <c r="U60" s="3"/>
      <c r="V60" s="3"/>
      <c r="W60" s="3"/>
      <c r="X60" s="3"/>
      <c r="Y60" s="3"/>
      <c r="Z60" s="3"/>
    </row>
    <row r="61" spans="1:26" x14ac:dyDescent="0.2">
      <c r="A61" s="3" t="s">
        <v>317</v>
      </c>
      <c r="B61" s="10" t="str">
        <f>VLOOKUP(A61,'QAQC ID Reference Page'!A$2:G$10999,2,FALSE)</f>
        <v>OBS0620</v>
      </c>
      <c r="C61" s="20">
        <f>VLOOKUP(A61,'QAQC ID Reference Page'!A$2:G$10999,3,FALSE)</f>
        <v>44000</v>
      </c>
      <c r="D61" s="12">
        <f>VLOOKUP(A61,'QAQC ID Reference Page'!A$2:G$10999,4,FALSE)</f>
        <v>0.28472222222222221</v>
      </c>
      <c r="E61" s="3">
        <f>VLOOKUP(A61,'QAQC ID Reference Page'!A$2:G$10999,5,FALSE)</f>
        <v>1001</v>
      </c>
      <c r="F61" s="3" t="str">
        <f>VLOOKUP(A61,'QAQC ID Reference Page'!A$2:G$10999,6,FALSE)</f>
        <v>C5-1</v>
      </c>
      <c r="G61" s="3" t="str">
        <f>VLOOKUP(A61,'QAQC ID Reference Page'!A$2:G$10999,7,FALSE)</f>
        <v>S</v>
      </c>
      <c r="H61" s="3">
        <v>0.32719999999999999</v>
      </c>
      <c r="I61" s="3">
        <v>6.4089999999999998</v>
      </c>
      <c r="J61" s="3"/>
      <c r="K61" s="3"/>
      <c r="L61" s="3"/>
      <c r="M61" s="3"/>
      <c r="N61" s="3"/>
      <c r="O61" s="3"/>
      <c r="P61" s="3"/>
      <c r="Q61" s="3"/>
      <c r="R61" s="3"/>
      <c r="S61" s="3"/>
      <c r="T61" s="3"/>
      <c r="U61" s="3"/>
      <c r="V61" s="3"/>
      <c r="W61" s="3"/>
      <c r="X61" s="3"/>
      <c r="Y61" s="3"/>
      <c r="Z61" s="3"/>
    </row>
    <row r="62" spans="1:26" x14ac:dyDescent="0.2">
      <c r="A62" s="3" t="s">
        <v>318</v>
      </c>
      <c r="B62" s="10" t="str">
        <f>VLOOKUP(A62,'QAQC ID Reference Page'!A$2:G$10999,2,FALSE)</f>
        <v>OBS0620</v>
      </c>
      <c r="C62" s="20">
        <f>VLOOKUP(A62,'QAQC ID Reference Page'!A$2:G$10999,3,FALSE)</f>
        <v>44000</v>
      </c>
      <c r="D62" s="12">
        <f>VLOOKUP(A62,'QAQC ID Reference Page'!A$2:G$10999,4,FALSE)</f>
        <v>0.28472222222222221</v>
      </c>
      <c r="E62" s="3">
        <f>VLOOKUP(A62,'QAQC ID Reference Page'!A$2:G$10999,5,FALSE)</f>
        <v>1005</v>
      </c>
      <c r="F62" s="3" t="str">
        <f>VLOOKUP(A62,'QAQC ID Reference Page'!A$2:G$10999,6,FALSE)</f>
        <v>C5-1</v>
      </c>
      <c r="G62" s="3" t="str">
        <f>VLOOKUP(A62,'QAQC ID Reference Page'!A$2:G$10999,7,FALSE)</f>
        <v>B</v>
      </c>
      <c r="H62" s="3">
        <v>1.532</v>
      </c>
      <c r="I62" s="3">
        <v>3.5779999999999998</v>
      </c>
      <c r="J62" s="3"/>
      <c r="K62" s="3"/>
      <c r="L62" s="3"/>
      <c r="M62" s="3"/>
      <c r="N62" s="3"/>
      <c r="O62" s="3"/>
      <c r="P62" s="3"/>
      <c r="Q62" s="3"/>
      <c r="R62" s="3"/>
      <c r="S62" s="3"/>
      <c r="T62" s="3"/>
      <c r="U62" s="3"/>
      <c r="V62" s="3"/>
      <c r="W62" s="3"/>
      <c r="X62" s="3"/>
      <c r="Y62" s="3"/>
      <c r="Z62" s="3"/>
    </row>
    <row r="63" spans="1:26" x14ac:dyDescent="0.2">
      <c r="A63" s="3" t="s">
        <v>319</v>
      </c>
      <c r="B63" s="10" t="str">
        <f>VLOOKUP(A63,'QAQC ID Reference Page'!A$2:G$10999,2,FALSE)</f>
        <v>OBS0620</v>
      </c>
      <c r="C63" s="20">
        <f>VLOOKUP(A63,'QAQC ID Reference Page'!A$2:G$10999,3,FALSE)</f>
        <v>44000</v>
      </c>
      <c r="D63" s="12">
        <f>VLOOKUP(A63,'QAQC ID Reference Page'!A$2:G$10999,4,FALSE)</f>
        <v>0.2986111111111111</v>
      </c>
      <c r="E63" s="3">
        <f>VLOOKUP(A63,'QAQC ID Reference Page'!A$2:G$10999,5,FALSE)</f>
        <v>1002</v>
      </c>
      <c r="F63" s="3" t="str">
        <f>VLOOKUP(A63,'QAQC ID Reference Page'!A$2:G$10999,6,FALSE)</f>
        <v>B4</v>
      </c>
      <c r="G63" s="3" t="str">
        <f>VLOOKUP(A63,'QAQC ID Reference Page'!A$2:G$10999,7,FALSE)</f>
        <v>S</v>
      </c>
      <c r="H63" s="3">
        <v>21.9</v>
      </c>
      <c r="I63" s="3">
        <v>12.89</v>
      </c>
      <c r="J63" s="3"/>
      <c r="K63" s="3"/>
      <c r="L63" s="3"/>
      <c r="M63" s="3"/>
      <c r="N63" s="3"/>
      <c r="O63" s="3"/>
      <c r="P63" s="3"/>
      <c r="Q63" s="3"/>
      <c r="R63" s="3"/>
      <c r="S63" s="3"/>
      <c r="T63" s="3"/>
      <c r="U63" s="3"/>
      <c r="V63" s="3"/>
      <c r="W63" s="3"/>
      <c r="X63" s="3"/>
      <c r="Y63" s="3"/>
      <c r="Z63" s="3"/>
    </row>
    <row r="64" spans="1:26" x14ac:dyDescent="0.2">
      <c r="A64" s="3" t="s">
        <v>320</v>
      </c>
      <c r="B64" s="10" t="str">
        <f>VLOOKUP(A64,'QAQC ID Reference Page'!A$2:G$10999,2,FALSE)</f>
        <v>OBS0620</v>
      </c>
      <c r="C64" s="20">
        <f>VLOOKUP(A64,'QAQC ID Reference Page'!A$2:G$10999,3,FALSE)</f>
        <v>44000</v>
      </c>
      <c r="D64" s="12">
        <f>VLOOKUP(A64,'QAQC ID Reference Page'!A$2:G$10999,4,FALSE)</f>
        <v>0.31874999999999998</v>
      </c>
      <c r="E64" s="3">
        <f>VLOOKUP(A64,'QAQC ID Reference Page'!A$2:G$10999,5,FALSE)</f>
        <v>1003</v>
      </c>
      <c r="F64" s="3" t="str">
        <f>VLOOKUP(A64,'QAQC ID Reference Page'!A$2:G$10999,6,FALSE)</f>
        <v>B1</v>
      </c>
      <c r="G64" s="3" t="str">
        <f>VLOOKUP(A64,'QAQC ID Reference Page'!A$2:G$10999,7,FALSE)</f>
        <v>S</v>
      </c>
      <c r="H64" s="3">
        <v>7.4859999999999998</v>
      </c>
      <c r="I64" s="3">
        <v>8.1850000000000005</v>
      </c>
      <c r="J64" s="3"/>
      <c r="K64" s="3"/>
      <c r="L64" s="3"/>
      <c r="M64" s="3"/>
      <c r="N64" s="3"/>
      <c r="O64" s="3"/>
      <c r="P64" s="3"/>
      <c r="Q64" s="3"/>
      <c r="R64" s="3"/>
      <c r="S64" s="3"/>
      <c r="T64" s="3"/>
      <c r="U64" s="3"/>
      <c r="V64" s="3"/>
      <c r="W64" s="3"/>
      <c r="X64" s="3"/>
      <c r="Y64" s="3"/>
      <c r="Z64" s="3"/>
    </row>
    <row r="65" spans="1:26" x14ac:dyDescent="0.2">
      <c r="A65" s="3" t="s">
        <v>321</v>
      </c>
      <c r="B65" s="10" t="str">
        <f>VLOOKUP(A65,'QAQC ID Reference Page'!A$2:G$10999,2,FALSE)</f>
        <v>OBS0620</v>
      </c>
      <c r="C65" s="20">
        <f>VLOOKUP(A65,'QAQC ID Reference Page'!A$2:G$10999,3,FALSE)</f>
        <v>44000</v>
      </c>
      <c r="D65" s="12">
        <f>VLOOKUP(A65,'QAQC ID Reference Page'!A$2:G$10999,4,FALSE)</f>
        <v>0.3298611111111111</v>
      </c>
      <c r="E65" s="3">
        <f>VLOOKUP(A65,'QAQC ID Reference Page'!A$2:G$10999,5,FALSE)</f>
        <v>1006</v>
      </c>
      <c r="F65" s="3" t="str">
        <f>VLOOKUP(A65,'QAQC ID Reference Page'!A$2:G$10999,6,FALSE)</f>
        <v>C1</v>
      </c>
      <c r="G65" s="3" t="str">
        <f>VLOOKUP(A65,'QAQC ID Reference Page'!A$2:G$10999,7,FALSE)</f>
        <v>S</v>
      </c>
      <c r="H65" s="3">
        <v>0.55559999999999998</v>
      </c>
      <c r="I65" s="3">
        <v>3.4809999999999999</v>
      </c>
      <c r="J65" s="3"/>
      <c r="K65" s="3"/>
      <c r="L65" s="3"/>
      <c r="M65" s="3"/>
      <c r="N65" s="3"/>
      <c r="O65" s="3"/>
      <c r="P65" s="3"/>
      <c r="Q65" s="3"/>
      <c r="R65" s="3"/>
      <c r="S65" s="3"/>
      <c r="T65" s="3"/>
      <c r="U65" s="3"/>
      <c r="V65" s="3"/>
      <c r="W65" s="3"/>
      <c r="X65" s="3"/>
      <c r="Y65" s="3"/>
      <c r="Z65" s="3"/>
    </row>
    <row r="66" spans="1:26" x14ac:dyDescent="0.2">
      <c r="A66" s="3" t="s">
        <v>322</v>
      </c>
      <c r="B66" s="10" t="str">
        <f>VLOOKUP(A66,'QAQC ID Reference Page'!A$2:G$10999,2,FALSE)</f>
        <v>OBS0620</v>
      </c>
      <c r="C66" s="20">
        <f>VLOOKUP(A66,'QAQC ID Reference Page'!A$2:G$10999,3,FALSE)</f>
        <v>44000</v>
      </c>
      <c r="D66" s="12">
        <f>VLOOKUP(A66,'QAQC ID Reference Page'!A$2:G$10999,4,FALSE)</f>
        <v>0.3298611111111111</v>
      </c>
      <c r="E66" s="3">
        <f>VLOOKUP(A66,'QAQC ID Reference Page'!A$2:G$10999,5,FALSE)</f>
        <v>1008</v>
      </c>
      <c r="F66" s="3" t="str">
        <f>VLOOKUP(A66,'QAQC ID Reference Page'!A$2:G$10999,6,FALSE)</f>
        <v>C1</v>
      </c>
      <c r="G66" s="3" t="str">
        <f>VLOOKUP(A66,'QAQC ID Reference Page'!A$2:G$10999,7,FALSE)</f>
        <v>B</v>
      </c>
      <c r="H66" s="3">
        <v>0.7046</v>
      </c>
      <c r="I66" s="3">
        <v>2.073</v>
      </c>
      <c r="J66" s="3"/>
      <c r="K66" s="3"/>
      <c r="L66" s="3"/>
      <c r="M66" s="3"/>
      <c r="N66" s="3"/>
      <c r="O66" s="3"/>
      <c r="P66" s="3"/>
      <c r="Q66" s="3"/>
      <c r="R66" s="3"/>
      <c r="S66" s="3"/>
      <c r="T66" s="3"/>
      <c r="U66" s="3"/>
      <c r="V66" s="3"/>
      <c r="W66" s="3"/>
      <c r="X66" s="3"/>
      <c r="Y66" s="3"/>
      <c r="Z66" s="3"/>
    </row>
    <row r="67" spans="1:26" x14ac:dyDescent="0.2">
      <c r="A67" s="3" t="s">
        <v>323</v>
      </c>
      <c r="B67" s="10" t="str">
        <f>VLOOKUP(A67,'QAQC ID Reference Page'!A$2:G$10999,2,FALSE)</f>
        <v>OBS0620</v>
      </c>
      <c r="C67" s="20">
        <f>VLOOKUP(A67,'QAQC ID Reference Page'!A$2:G$10999,3,FALSE)</f>
        <v>44000</v>
      </c>
      <c r="D67" s="12">
        <f>VLOOKUP(A67,'QAQC ID Reference Page'!A$2:G$10999,4,FALSE)</f>
        <v>0.34027777777777779</v>
      </c>
      <c r="E67" s="3">
        <f>VLOOKUP(A67,'QAQC ID Reference Page'!A$2:G$10999,5,FALSE)</f>
        <v>1025</v>
      </c>
      <c r="F67" s="3" t="str">
        <f>VLOOKUP(A67,'QAQC ID Reference Page'!A$2:G$10999,6,FALSE)</f>
        <v>D1</v>
      </c>
      <c r="G67" s="3" t="str">
        <f>VLOOKUP(A67,'QAQC ID Reference Page'!A$2:G$10999,7,FALSE)</f>
        <v>S</v>
      </c>
      <c r="H67" s="3">
        <v>22.26</v>
      </c>
      <c r="I67" s="3">
        <v>18.78</v>
      </c>
      <c r="J67" s="3"/>
      <c r="K67" s="3"/>
      <c r="L67" s="3"/>
      <c r="M67" s="3"/>
      <c r="N67" s="3"/>
      <c r="O67" s="3"/>
      <c r="P67" s="3"/>
      <c r="Q67" s="3"/>
      <c r="R67" s="3"/>
      <c r="S67" s="3"/>
      <c r="T67" s="3"/>
      <c r="U67" s="3"/>
      <c r="V67" s="3"/>
      <c r="W67" s="3"/>
      <c r="X67" s="3"/>
      <c r="Y67" s="3"/>
      <c r="Z67" s="3"/>
    </row>
    <row r="68" spans="1:26" x14ac:dyDescent="0.2">
      <c r="A68" s="3" t="s">
        <v>324</v>
      </c>
      <c r="B68" s="10" t="str">
        <f>VLOOKUP(A68,'QAQC ID Reference Page'!A$2:G$10999,2,FALSE)</f>
        <v>OBS0620</v>
      </c>
      <c r="C68" s="20">
        <f>VLOOKUP(A68,'QAQC ID Reference Page'!A$2:G$10999,3,FALSE)</f>
        <v>44000</v>
      </c>
      <c r="D68" s="12">
        <f>VLOOKUP(A68,'QAQC ID Reference Page'!A$2:G$10999,4,FALSE)</f>
        <v>0.35</v>
      </c>
      <c r="E68" s="3">
        <f>VLOOKUP(A68,'QAQC ID Reference Page'!A$2:G$10999,5,FALSE)</f>
        <v>1015</v>
      </c>
      <c r="F68" s="3" t="str">
        <f>VLOOKUP(A68,'QAQC ID Reference Page'!A$2:G$10999,6,FALSE)</f>
        <v>E1</v>
      </c>
      <c r="G68" s="3" t="str">
        <f>VLOOKUP(A68,'QAQC ID Reference Page'!A$2:G$10999,7,FALSE)</f>
        <v>S</v>
      </c>
      <c r="H68" s="3">
        <v>1.268</v>
      </c>
      <c r="I68" s="3">
        <v>6.1</v>
      </c>
      <c r="J68" s="3"/>
      <c r="K68" s="3"/>
      <c r="L68" s="3"/>
      <c r="M68" s="3"/>
      <c r="N68" s="3"/>
      <c r="O68" s="3"/>
      <c r="P68" s="3"/>
      <c r="Q68" s="3"/>
      <c r="R68" s="3"/>
      <c r="S68" s="3"/>
      <c r="T68" s="3"/>
      <c r="U68" s="3"/>
      <c r="V68" s="3"/>
      <c r="W68" s="3"/>
      <c r="X68" s="3"/>
      <c r="Y68" s="3"/>
      <c r="Z68" s="3"/>
    </row>
    <row r="69" spans="1:26" x14ac:dyDescent="0.2">
      <c r="A69" s="3" t="s">
        <v>325</v>
      </c>
      <c r="B69" s="10" t="str">
        <f>VLOOKUP(A69,'QAQC ID Reference Page'!A$2:G$10999,2,FALSE)</f>
        <v>OBS0620</v>
      </c>
      <c r="C69" s="20">
        <f>VLOOKUP(A69,'QAQC ID Reference Page'!A$2:G$10999,3,FALSE)</f>
        <v>44000</v>
      </c>
      <c r="D69" s="12">
        <f>VLOOKUP(A69,'QAQC ID Reference Page'!A$2:G$10999,4,FALSE)</f>
        <v>0.35902777777777778</v>
      </c>
      <c r="E69" s="3">
        <f>VLOOKUP(A69,'QAQC ID Reference Page'!A$2:G$10999,5,FALSE)</f>
        <v>1040</v>
      </c>
      <c r="F69" s="3" t="str">
        <f>VLOOKUP(A69,'QAQC ID Reference Page'!A$2:G$10999,6,FALSE)</f>
        <v>BLB</v>
      </c>
      <c r="G69" s="3" t="str">
        <f>VLOOKUP(A69,'QAQC ID Reference Page'!A$2:G$10999,7,FALSE)</f>
        <v>S</v>
      </c>
      <c r="H69" s="3">
        <v>3.0230000000000001</v>
      </c>
      <c r="I69" s="3">
        <v>4.0140000000000002</v>
      </c>
      <c r="J69" s="3"/>
      <c r="K69" s="3"/>
      <c r="L69" s="3"/>
      <c r="M69" s="3"/>
      <c r="N69" s="3"/>
      <c r="O69" s="3"/>
      <c r="P69" s="3"/>
      <c r="Q69" s="3"/>
      <c r="R69" s="3"/>
      <c r="S69" s="3"/>
      <c r="T69" s="3"/>
      <c r="U69" s="3"/>
      <c r="V69" s="3"/>
      <c r="W69" s="3"/>
      <c r="X69" s="3"/>
      <c r="Y69" s="3"/>
      <c r="Z69" s="3"/>
    </row>
    <row r="70" spans="1:26" x14ac:dyDescent="0.2">
      <c r="A70" s="3" t="s">
        <v>326</v>
      </c>
      <c r="B70" s="10" t="str">
        <f>VLOOKUP(A70,'QAQC ID Reference Page'!A$2:G$10999,2,FALSE)</f>
        <v>OBS0620</v>
      </c>
      <c r="C70" s="20">
        <f>VLOOKUP(A70,'QAQC ID Reference Page'!A$2:G$10999,3,FALSE)</f>
        <v>44000</v>
      </c>
      <c r="D70" s="12">
        <f>VLOOKUP(A70,'QAQC ID Reference Page'!A$2:G$10999,4,FALSE)</f>
        <v>0.3888888888888889</v>
      </c>
      <c r="E70" s="3">
        <f>VLOOKUP(A70,'QAQC ID Reference Page'!A$2:G$10999,5,FALSE)</f>
        <v>1030</v>
      </c>
      <c r="F70" s="3" t="str">
        <f>VLOOKUP(A70,'QAQC ID Reference Page'!A$2:G$10999,6,FALSE)</f>
        <v>WFR</v>
      </c>
      <c r="G70" s="3" t="str">
        <f>VLOOKUP(A70,'QAQC ID Reference Page'!A$2:G$10999,7,FALSE)</f>
        <v>S</v>
      </c>
      <c r="H70" s="3">
        <v>6.016</v>
      </c>
      <c r="I70" s="3">
        <v>7.47</v>
      </c>
      <c r="J70" s="3"/>
      <c r="K70" s="3"/>
      <c r="L70" s="3"/>
      <c r="M70" s="3"/>
      <c r="N70" s="3"/>
      <c r="O70" s="3"/>
      <c r="P70" s="3"/>
      <c r="Q70" s="3"/>
      <c r="R70" s="3"/>
      <c r="S70" s="3"/>
      <c r="T70" s="3"/>
      <c r="U70" s="3"/>
      <c r="V70" s="3"/>
      <c r="W70" s="3"/>
      <c r="X70" s="3"/>
      <c r="Y70" s="3"/>
      <c r="Z70" s="3"/>
    </row>
    <row r="71" spans="1:26" x14ac:dyDescent="0.2">
      <c r="A71" s="3" t="s">
        <v>327</v>
      </c>
      <c r="B71" s="10" t="str">
        <f>VLOOKUP(A71,'QAQC ID Reference Page'!A$2:G$10999,2,FALSE)</f>
        <v>OBS0620</v>
      </c>
      <c r="C71" s="20">
        <f>VLOOKUP(A71,'QAQC ID Reference Page'!A$2:G$10999,3,FALSE)</f>
        <v>44000</v>
      </c>
      <c r="D71" s="12">
        <f>VLOOKUP(A71,'QAQC ID Reference Page'!A$2:G$10999,4,FALSE)</f>
        <v>0.3972222222222222</v>
      </c>
      <c r="E71" s="3">
        <f>VLOOKUP(A71,'QAQC ID Reference Page'!A$2:G$10999,5,FALSE)</f>
        <v>1012</v>
      </c>
      <c r="F71" s="3" t="str">
        <f>VLOOKUP(A71,'QAQC ID Reference Page'!A$2:G$10999,6,FALSE)</f>
        <v>C4</v>
      </c>
      <c r="G71" s="3" t="str">
        <f>VLOOKUP(A71,'QAQC ID Reference Page'!A$2:G$10999,7,FALSE)</f>
        <v>S</v>
      </c>
      <c r="H71" s="3">
        <v>5.6189999999999998</v>
      </c>
      <c r="I71" s="3">
        <v>7.2030000000000003</v>
      </c>
      <c r="J71" s="3"/>
      <c r="K71" s="3"/>
      <c r="L71" s="3"/>
      <c r="M71" s="3"/>
      <c r="N71" s="3"/>
      <c r="O71" s="3"/>
      <c r="P71" s="3"/>
      <c r="Q71" s="3"/>
      <c r="R71" s="3"/>
      <c r="S71" s="3"/>
      <c r="T71" s="3"/>
      <c r="U71" s="3"/>
      <c r="V71" s="3"/>
      <c r="W71" s="3"/>
      <c r="X71" s="3"/>
      <c r="Y71" s="3"/>
      <c r="Z71" s="3"/>
    </row>
    <row r="72" spans="1:26" x14ac:dyDescent="0.2">
      <c r="A72" s="3" t="s">
        <v>328</v>
      </c>
      <c r="B72" s="10" t="str">
        <f>VLOOKUP(A72,'QAQC ID Reference Page'!A$2:G$10999,2,FALSE)</f>
        <v>OBS0620</v>
      </c>
      <c r="C72" s="20">
        <f>VLOOKUP(A72,'QAQC ID Reference Page'!A$2:G$10999,3,FALSE)</f>
        <v>44000</v>
      </c>
      <c r="D72" s="12">
        <f>VLOOKUP(A72,'QAQC ID Reference Page'!A$2:G$10999,4,FALSE)</f>
        <v>0.3972222222222222</v>
      </c>
      <c r="E72" s="3">
        <f>VLOOKUP(A72,'QAQC ID Reference Page'!A$2:G$10999,5,FALSE)</f>
        <v>1017</v>
      </c>
      <c r="F72" s="3" t="str">
        <f>VLOOKUP(A72,'QAQC ID Reference Page'!A$2:G$10999,6,FALSE)</f>
        <v>C4</v>
      </c>
      <c r="G72" s="3" t="str">
        <f>VLOOKUP(A72,'QAQC ID Reference Page'!A$2:G$10999,7,FALSE)</f>
        <v>B</v>
      </c>
      <c r="H72" s="3">
        <v>3.456</v>
      </c>
      <c r="I72" s="3">
        <v>5.0270000000000001</v>
      </c>
      <c r="J72" s="3"/>
      <c r="K72" s="3"/>
      <c r="L72" s="3"/>
      <c r="M72" s="3"/>
      <c r="N72" s="3"/>
      <c r="O72" s="3"/>
      <c r="P72" s="3"/>
      <c r="Q72" s="3"/>
      <c r="R72" s="3"/>
      <c r="S72" s="3"/>
      <c r="T72" s="3"/>
      <c r="U72" s="3"/>
      <c r="V72" s="3"/>
      <c r="W72" s="3"/>
      <c r="X72" s="3"/>
      <c r="Y72" s="3"/>
      <c r="Z72" s="3"/>
    </row>
    <row r="73" spans="1:26" x14ac:dyDescent="0.2">
      <c r="A73" s="3" t="s">
        <v>329</v>
      </c>
      <c r="B73" s="10" t="str">
        <f>VLOOKUP(A73,'QAQC ID Reference Page'!A$2:G$10999,2,FALSE)</f>
        <v>OBS0620</v>
      </c>
      <c r="C73" s="20">
        <f>VLOOKUP(A73,'QAQC ID Reference Page'!A$2:G$10999,3,FALSE)</f>
        <v>44000</v>
      </c>
      <c r="D73" s="12">
        <f>VLOOKUP(A73,'QAQC ID Reference Page'!A$2:G$10999,4,FALSE)</f>
        <v>0.4548611111111111</v>
      </c>
      <c r="E73" s="3">
        <f>VLOOKUP(A73,'QAQC ID Reference Page'!A$2:G$10999,5,FALSE)</f>
        <v>1029</v>
      </c>
      <c r="F73" s="3" t="str">
        <f>VLOOKUP(A73,'QAQC ID Reference Page'!A$2:G$10999,6,FALSE)</f>
        <v>WB</v>
      </c>
      <c r="G73" s="3" t="str">
        <f>VLOOKUP(A73,'QAQC ID Reference Page'!A$2:G$10999,7,FALSE)</f>
        <v>S</v>
      </c>
      <c r="H73" s="3">
        <v>6.65</v>
      </c>
      <c r="I73" s="3">
        <v>7.9459999999999997</v>
      </c>
      <c r="J73" s="3"/>
      <c r="K73" s="3"/>
      <c r="L73" s="3"/>
      <c r="M73" s="3"/>
      <c r="N73" s="3"/>
      <c r="O73" s="3"/>
      <c r="P73" s="3"/>
      <c r="Q73" s="3"/>
      <c r="R73" s="3"/>
      <c r="S73" s="3"/>
      <c r="T73" s="3"/>
      <c r="U73" s="3"/>
      <c r="V73" s="3"/>
      <c r="W73" s="3"/>
      <c r="X73" s="3"/>
      <c r="Y73" s="3"/>
      <c r="Z73" s="3"/>
    </row>
    <row r="74" spans="1:26" x14ac:dyDescent="0.2">
      <c r="A74" s="3" t="s">
        <v>330</v>
      </c>
      <c r="B74" s="10" t="str">
        <f>VLOOKUP(A74,'QAQC ID Reference Page'!A$2:G$10999,2,FALSE)</f>
        <v>OBS0620</v>
      </c>
      <c r="C74" s="20">
        <f>VLOOKUP(A74,'QAQC ID Reference Page'!A$2:G$10999,3,FALSE)</f>
        <v>44000</v>
      </c>
      <c r="D74" s="12">
        <f>VLOOKUP(A74,'QAQC ID Reference Page'!A$2:G$10999,4,FALSE)</f>
        <v>0.47152777777777777</v>
      </c>
      <c r="E74" s="3">
        <f>VLOOKUP(A74,'QAQC ID Reference Page'!A$2:G$10999,5,FALSE)</f>
        <v>1009</v>
      </c>
      <c r="F74" s="3" t="str">
        <f>VLOOKUP(A74,'QAQC ID Reference Page'!A$2:G$10999,6,FALSE)</f>
        <v>BSR</v>
      </c>
      <c r="G74" s="3" t="str">
        <f>VLOOKUP(A74,'QAQC ID Reference Page'!A$2:G$10999,7,FALSE)</f>
        <v>S</v>
      </c>
      <c r="H74" s="3">
        <v>4.1580000000000004</v>
      </c>
      <c r="I74" s="3">
        <v>6.5990000000000002</v>
      </c>
      <c r="J74" s="3"/>
      <c r="K74" s="3"/>
      <c r="L74" s="3"/>
      <c r="M74" s="3"/>
      <c r="N74" s="3"/>
      <c r="O74" s="3"/>
      <c r="P74" s="3"/>
      <c r="Q74" s="3"/>
      <c r="R74" s="3"/>
      <c r="S74" s="3"/>
      <c r="T74" s="3"/>
      <c r="U74" s="3"/>
      <c r="V74" s="3"/>
      <c r="W74" s="3"/>
      <c r="X74" s="3"/>
      <c r="Y74" s="3"/>
      <c r="Z74" s="3"/>
    </row>
    <row r="75" spans="1:26" x14ac:dyDescent="0.2">
      <c r="A75" s="3" t="s">
        <v>331</v>
      </c>
      <c r="B75" s="10" t="str">
        <f>VLOOKUP(A75,'QAQC ID Reference Page'!A$2:G$10999,2,FALSE)</f>
        <v>OBS0620</v>
      </c>
      <c r="C75" s="20">
        <f>VLOOKUP(A75,'QAQC ID Reference Page'!A$2:G$10999,3,FALSE)</f>
        <v>44000</v>
      </c>
      <c r="D75" s="12">
        <f>VLOOKUP(A75,'QAQC ID Reference Page'!A$2:G$10999,4,FALSE)</f>
        <v>0.48333333333333334</v>
      </c>
      <c r="E75" s="3">
        <f>VLOOKUP(A75,'QAQC ID Reference Page'!A$2:G$10999,5,FALSE)</f>
        <v>1007</v>
      </c>
      <c r="F75" s="3" t="str">
        <f>VLOOKUP(A75,'QAQC ID Reference Page'!A$2:G$10999,6,FALSE)</f>
        <v>B11</v>
      </c>
      <c r="G75" s="3" t="str">
        <f>VLOOKUP(A75,'QAQC ID Reference Page'!A$2:G$10999,7,FALSE)</f>
        <v>S</v>
      </c>
      <c r="H75" s="3">
        <v>4.5659999999999998</v>
      </c>
      <c r="I75" s="3">
        <v>6.2210000000000001</v>
      </c>
      <c r="J75" s="3"/>
      <c r="K75" s="3"/>
      <c r="L75" s="3"/>
      <c r="M75" s="3"/>
      <c r="N75" s="3"/>
      <c r="O75" s="3"/>
      <c r="P75" s="3"/>
      <c r="Q75" s="3"/>
      <c r="R75" s="3"/>
      <c r="S75" s="3"/>
      <c r="T75" s="3"/>
      <c r="U75" s="3"/>
      <c r="V75" s="3"/>
      <c r="W75" s="3"/>
      <c r="X75" s="3"/>
      <c r="Y75" s="3"/>
      <c r="Z75" s="3"/>
    </row>
    <row r="76" spans="1:26" x14ac:dyDescent="0.2">
      <c r="A76" s="3" t="s">
        <v>332</v>
      </c>
      <c r="B76" s="10" t="str">
        <f>VLOOKUP(A76,'QAQC ID Reference Page'!A$2:G$10999,2,FALSE)</f>
        <v>OBS0620</v>
      </c>
      <c r="C76" s="20">
        <f>VLOOKUP(A76,'QAQC ID Reference Page'!A$2:G$10999,3,FALSE)</f>
        <v>44000</v>
      </c>
      <c r="D76" s="12">
        <f>VLOOKUP(A76,'QAQC ID Reference Page'!A$2:G$10999,4,FALSE)</f>
        <v>0.51527777777777772</v>
      </c>
      <c r="E76" s="3">
        <f>VLOOKUP(A76,'QAQC ID Reference Page'!A$2:G$10999,5,FALSE)</f>
        <v>1016</v>
      </c>
      <c r="F76" s="3" t="str">
        <f>VLOOKUP(A76,'QAQC ID Reference Page'!A$2:G$10999,6,FALSE)</f>
        <v>C9</v>
      </c>
      <c r="G76" s="3" t="str">
        <f>VLOOKUP(A76,'QAQC ID Reference Page'!A$2:G$10999,7,FALSE)</f>
        <v>S</v>
      </c>
      <c r="H76" s="3">
        <v>0.39939999999999998</v>
      </c>
      <c r="I76" s="3">
        <v>4.3639999999999999</v>
      </c>
      <c r="J76" s="3"/>
      <c r="K76" s="3"/>
      <c r="L76" s="3"/>
      <c r="M76" s="3"/>
      <c r="N76" s="3"/>
      <c r="O76" s="3"/>
      <c r="P76" s="3"/>
      <c r="Q76" s="3"/>
      <c r="R76" s="3"/>
      <c r="S76" s="3"/>
      <c r="T76" s="3"/>
      <c r="U76" s="3"/>
      <c r="V76" s="3"/>
      <c r="W76" s="3"/>
      <c r="X76" s="3"/>
      <c r="Y76" s="3"/>
      <c r="Z76" s="3"/>
    </row>
    <row r="77" spans="1:26" x14ac:dyDescent="0.2">
      <c r="A77" s="3" t="s">
        <v>333</v>
      </c>
      <c r="B77" s="10" t="str">
        <f>VLOOKUP(A77,'QAQC ID Reference Page'!A$2:G$10999,2,FALSE)</f>
        <v>OBS0620</v>
      </c>
      <c r="C77" s="20">
        <f>VLOOKUP(A77,'QAQC ID Reference Page'!A$2:G$10999,3,FALSE)</f>
        <v>44000</v>
      </c>
      <c r="D77" s="12">
        <f>VLOOKUP(A77,'QAQC ID Reference Page'!A$2:G$10999,4,FALSE)</f>
        <v>0.51527777777777772</v>
      </c>
      <c r="E77" s="3">
        <f>VLOOKUP(A77,'QAQC ID Reference Page'!A$2:G$10999,5,FALSE)</f>
        <v>1037</v>
      </c>
      <c r="F77" s="3" t="str">
        <f>VLOOKUP(A77,'QAQC ID Reference Page'!A$2:G$10999,6,FALSE)</f>
        <v>C9</v>
      </c>
      <c r="G77" s="3" t="str">
        <f>VLOOKUP(A77,'QAQC ID Reference Page'!A$2:G$10999,7,FALSE)</f>
        <v>B</v>
      </c>
      <c r="H77" s="3">
        <v>0.2399</v>
      </c>
      <c r="I77" s="3">
        <v>2.8559999999999999</v>
      </c>
      <c r="J77" s="3"/>
      <c r="K77" s="3"/>
      <c r="L77" s="3"/>
      <c r="M77" s="3"/>
      <c r="N77" s="3"/>
      <c r="O77" s="3"/>
      <c r="P77" s="3"/>
      <c r="Q77" s="3"/>
      <c r="R77" s="3"/>
      <c r="S77" s="3"/>
      <c r="T77" s="3"/>
      <c r="U77" s="3"/>
      <c r="V77" s="3"/>
      <c r="W77" s="3"/>
      <c r="X77" s="3"/>
      <c r="Y77" s="3"/>
      <c r="Z77" s="3"/>
    </row>
    <row r="78" spans="1:26" x14ac:dyDescent="0.2">
      <c r="A78" s="3" t="s">
        <v>334</v>
      </c>
      <c r="B78" s="10" t="str">
        <f>VLOOKUP(A78,'QAQC ID Reference Page'!A$2:G$10999,2,FALSE)</f>
        <v>OBS0620</v>
      </c>
      <c r="C78" s="20">
        <f>VLOOKUP(A78,'QAQC ID Reference Page'!A$2:G$10999,3,FALSE)</f>
        <v>44000</v>
      </c>
      <c r="D78" s="12">
        <f>VLOOKUP(A78,'QAQC ID Reference Page'!A$2:G$10999,4,FALSE)</f>
        <v>0.53333333333333333</v>
      </c>
      <c r="E78" s="3">
        <f>VLOOKUP(A78,'QAQC ID Reference Page'!A$2:G$10999,5,FALSE)</f>
        <v>1033</v>
      </c>
      <c r="F78" s="3" t="str">
        <f>VLOOKUP(A78,'QAQC ID Reference Page'!A$2:G$10999,6,FALSE)</f>
        <v>B7C</v>
      </c>
      <c r="G78" s="3" t="str">
        <f>VLOOKUP(A78,'QAQC ID Reference Page'!A$2:G$10999,7,FALSE)</f>
        <v>S</v>
      </c>
      <c r="H78" s="3">
        <v>0.56669999999999998</v>
      </c>
      <c r="I78" s="3">
        <v>3.0379999999999998</v>
      </c>
      <c r="J78" s="3"/>
      <c r="K78" s="3"/>
      <c r="L78" s="3"/>
      <c r="M78" s="3"/>
      <c r="N78" s="3"/>
      <c r="O78" s="3"/>
      <c r="P78" s="3"/>
      <c r="Q78" s="3"/>
      <c r="R78" s="3"/>
      <c r="S78" s="3"/>
      <c r="T78" s="3"/>
      <c r="U78" s="3"/>
      <c r="V78" s="3"/>
      <c r="W78" s="3"/>
      <c r="X78" s="3"/>
      <c r="Y78" s="3"/>
      <c r="Z78" s="3"/>
    </row>
    <row r="79" spans="1:26" x14ac:dyDescent="0.2">
      <c r="A79" s="3" t="s">
        <v>335</v>
      </c>
      <c r="B79" s="10" t="str">
        <f>VLOOKUP(A79,'QAQC ID Reference Page'!A$2:G$10999,2,FALSE)</f>
        <v>OBS0620</v>
      </c>
      <c r="C79" s="20">
        <f>VLOOKUP(A79,'QAQC ID Reference Page'!A$2:G$10999,3,FALSE)</f>
        <v>44000</v>
      </c>
      <c r="D79" s="12">
        <f>VLOOKUP(A79,'QAQC ID Reference Page'!A$2:G$10999,4,FALSE)</f>
        <v>0.53333333333333333</v>
      </c>
      <c r="E79" s="3">
        <f>VLOOKUP(A79,'QAQC ID Reference Page'!A$2:G$10999,5,FALSE)</f>
        <v>1045</v>
      </c>
      <c r="F79" s="3" t="str">
        <f>VLOOKUP(A79,'QAQC ID Reference Page'!A$2:G$10999,6,FALSE)</f>
        <v>B7C</v>
      </c>
      <c r="G79" s="3" t="str">
        <f>VLOOKUP(A79,'QAQC ID Reference Page'!A$2:G$10999,7,FALSE)</f>
        <v>B</v>
      </c>
      <c r="H79" s="3">
        <v>0.1729</v>
      </c>
      <c r="I79" s="3">
        <v>1.56</v>
      </c>
      <c r="J79" s="3"/>
      <c r="K79" s="3"/>
      <c r="L79" s="3"/>
      <c r="M79" s="3"/>
      <c r="N79" s="3"/>
      <c r="O79" s="3"/>
      <c r="P79" s="3"/>
      <c r="Q79" s="3"/>
      <c r="R79" s="3"/>
      <c r="S79" s="3"/>
      <c r="T79" s="3"/>
      <c r="U79" s="3"/>
      <c r="V79" s="3"/>
      <c r="W79" s="3"/>
      <c r="X79" s="3"/>
      <c r="Y79" s="3"/>
      <c r="Z79" s="3"/>
    </row>
    <row r="80" spans="1:26" x14ac:dyDescent="0.2">
      <c r="A80" s="3" t="s">
        <v>336</v>
      </c>
      <c r="B80" s="10" t="str">
        <f>VLOOKUP(A80,'QAQC ID Reference Page'!A$2:G$10999,2,FALSE)</f>
        <v>OBS0620</v>
      </c>
      <c r="C80" s="20">
        <f>VLOOKUP(A80,'QAQC ID Reference Page'!A$2:G$10999,3,FALSE)</f>
        <v>44000</v>
      </c>
      <c r="D80" s="12">
        <f>VLOOKUP(A80,'QAQC ID Reference Page'!A$2:G$10999,4,FALSE)</f>
        <v>0.54305555555555551</v>
      </c>
      <c r="E80" s="3">
        <f>VLOOKUP(A80,'QAQC ID Reference Page'!A$2:G$10999,5,FALSE)</f>
        <v>1013</v>
      </c>
      <c r="F80" s="3" t="str">
        <f>VLOOKUP(A80,'QAQC ID Reference Page'!A$2:G$10999,6,FALSE)</f>
        <v>C7C</v>
      </c>
      <c r="G80" s="3" t="str">
        <f>VLOOKUP(A80,'QAQC ID Reference Page'!A$2:G$10999,7,FALSE)</f>
        <v>S</v>
      </c>
      <c r="H80" s="3">
        <v>2.2360000000000002</v>
      </c>
      <c r="I80" s="3">
        <v>22.34</v>
      </c>
      <c r="J80" s="3"/>
      <c r="K80" s="3"/>
      <c r="L80" s="3"/>
      <c r="M80" s="3"/>
      <c r="N80" s="3"/>
      <c r="O80" s="3"/>
      <c r="P80" s="3"/>
      <c r="Q80" s="3"/>
      <c r="R80" s="3"/>
      <c r="S80" s="3"/>
      <c r="T80" s="3"/>
      <c r="U80" s="3"/>
      <c r="V80" s="3"/>
      <c r="W80" s="3"/>
      <c r="X80" s="3"/>
      <c r="Y80" s="3"/>
      <c r="Z80" s="3"/>
    </row>
    <row r="81" spans="1:26" x14ac:dyDescent="0.2">
      <c r="A81" s="3" t="s">
        <v>337</v>
      </c>
      <c r="B81" s="10" t="str">
        <f>VLOOKUP(A81,'QAQC ID Reference Page'!A$2:G$10999,2,FALSE)</f>
        <v>OBS0620</v>
      </c>
      <c r="C81" s="20">
        <f>VLOOKUP(A81,'QAQC ID Reference Page'!A$2:G$10999,3,FALSE)</f>
        <v>44000</v>
      </c>
      <c r="D81" s="12">
        <f>VLOOKUP(A81,'QAQC ID Reference Page'!A$2:G$10999,4,FALSE)</f>
        <v>0.54305555555555551</v>
      </c>
      <c r="E81" s="3">
        <f>VLOOKUP(A81,'QAQC ID Reference Page'!A$2:G$10999,5,FALSE)</f>
        <v>1039</v>
      </c>
      <c r="F81" s="3" t="str">
        <f>VLOOKUP(A81,'QAQC ID Reference Page'!A$2:G$10999,6,FALSE)</f>
        <v>C7C</v>
      </c>
      <c r="G81" s="3" t="str">
        <f>VLOOKUP(A81,'QAQC ID Reference Page'!A$2:G$10999,7,FALSE)</f>
        <v>B</v>
      </c>
      <c r="H81" s="3">
        <v>7.4790000000000001</v>
      </c>
      <c r="I81" s="3">
        <v>9.1430000000000007</v>
      </c>
      <c r="J81" s="3"/>
      <c r="K81" s="3"/>
      <c r="L81" s="3"/>
      <c r="M81" s="3"/>
      <c r="N81" s="3"/>
      <c r="O81" s="3"/>
      <c r="P81" s="3"/>
      <c r="Q81" s="3"/>
      <c r="R81" s="3"/>
      <c r="S81" s="3"/>
      <c r="T81" s="3"/>
      <c r="U81" s="3"/>
      <c r="V81" s="3"/>
      <c r="W81" s="3"/>
      <c r="X81" s="3"/>
      <c r="Y81" s="3"/>
      <c r="Z81" s="3"/>
    </row>
    <row r="82" spans="1:26" x14ac:dyDescent="0.2">
      <c r="A82" s="3">
        <v>10024</v>
      </c>
      <c r="B82" s="10" t="str">
        <f>VLOOKUP(A82,'QAQC ID Reference Page'!A$2:G$10999,2,FALSE)</f>
        <v>OBS0720</v>
      </c>
      <c r="C82" s="20">
        <f>VLOOKUP(A82,'QAQC ID Reference Page'!A$2:G$10999,3,FALSE)</f>
        <v>44041</v>
      </c>
      <c r="D82" s="12">
        <f>VLOOKUP(A82,'QAQC ID Reference Page'!A$2:G$10999,4,FALSE)</f>
        <v>0.5625</v>
      </c>
      <c r="E82" s="3">
        <f>VLOOKUP(A82,'QAQC ID Reference Page'!A$2:G$10999,5,FALSE)</f>
        <v>1030</v>
      </c>
      <c r="F82" s="3" t="str">
        <f>VLOOKUP(A82,'QAQC ID Reference Page'!A$2:G$10999,6,FALSE)</f>
        <v>EFR</v>
      </c>
      <c r="G82" s="3" t="str">
        <f>VLOOKUP(A82,'QAQC ID Reference Page'!A$2:G$10999,7,FALSE)</f>
        <v>S</v>
      </c>
      <c r="H82" s="3">
        <v>7.9170000000000004E-2</v>
      </c>
      <c r="I82" s="3">
        <v>1.476</v>
      </c>
      <c r="J82" s="3"/>
      <c r="K82" s="3"/>
      <c r="L82" s="3"/>
      <c r="M82" s="3"/>
      <c r="N82" s="3"/>
      <c r="O82" s="3"/>
      <c r="P82" s="3"/>
      <c r="Q82" s="3"/>
      <c r="R82" s="3"/>
      <c r="S82" s="3"/>
      <c r="T82" s="3"/>
      <c r="U82" s="3"/>
      <c r="V82" s="3"/>
      <c r="W82" s="3"/>
      <c r="X82" s="3"/>
      <c r="Y82" s="3"/>
      <c r="Z82" s="3"/>
    </row>
    <row r="83" spans="1:26" x14ac:dyDescent="0.2">
      <c r="A83" s="3">
        <v>10025</v>
      </c>
      <c r="B83" s="10" t="str">
        <f>VLOOKUP(A83,'QAQC ID Reference Page'!A$2:G$10999,2,FALSE)</f>
        <v>OBS0720</v>
      </c>
      <c r="C83" s="20">
        <f>VLOOKUP(A83,'QAQC ID Reference Page'!A$2:G$10999,3,FALSE)</f>
        <v>44041</v>
      </c>
      <c r="D83" s="12">
        <f>VLOOKUP(A83,'QAQC ID Reference Page'!A$2:G$10999,4,FALSE)</f>
        <v>0.39027777777777778</v>
      </c>
      <c r="E83" s="3">
        <f>VLOOKUP(A83,'QAQC ID Reference Page'!A$2:G$10999,5,FALSE)</f>
        <v>1043</v>
      </c>
      <c r="F83" s="3" t="str">
        <f>VLOOKUP(A83,'QAQC ID Reference Page'!A$2:G$10999,6,FALSE)</f>
        <v>MR</v>
      </c>
      <c r="G83" s="3" t="str">
        <f>VLOOKUP(A83,'QAQC ID Reference Page'!A$2:G$10999,7,FALSE)</f>
        <v>B</v>
      </c>
      <c r="H83" s="3">
        <v>0.25269999999999998</v>
      </c>
      <c r="I83" s="3">
        <v>1.869</v>
      </c>
      <c r="J83" s="3"/>
      <c r="K83" s="3"/>
      <c r="L83" s="3"/>
      <c r="M83" s="3"/>
      <c r="N83" s="3"/>
      <c r="O83" s="3"/>
      <c r="P83" s="3"/>
      <c r="Q83" s="3"/>
      <c r="R83" s="3"/>
      <c r="S83" s="3"/>
      <c r="T83" s="3"/>
      <c r="U83" s="3"/>
      <c r="V83" s="3"/>
      <c r="W83" s="3"/>
      <c r="X83" s="3"/>
      <c r="Y83" s="3"/>
      <c r="Z83" s="3"/>
    </row>
    <row r="84" spans="1:26" x14ac:dyDescent="0.2">
      <c r="A84" s="3">
        <v>10026</v>
      </c>
      <c r="B84" s="10" t="str">
        <f>VLOOKUP(A84,'QAQC ID Reference Page'!A$2:G$10999,2,FALSE)</f>
        <v>OBS0720</v>
      </c>
      <c r="C84" s="20">
        <f>VLOOKUP(A84,'QAQC ID Reference Page'!A$2:G$10999,3,FALSE)</f>
        <v>44041</v>
      </c>
      <c r="D84" s="12">
        <f>VLOOKUP(A84,'QAQC ID Reference Page'!A$2:G$10999,4,FALSE)</f>
        <v>0.34027777777777779</v>
      </c>
      <c r="E84" s="3">
        <f>VLOOKUP(A84,'QAQC ID Reference Page'!A$2:G$10999,5,FALSE)</f>
        <v>1012</v>
      </c>
      <c r="F84" s="3" t="str">
        <f>VLOOKUP(A84,'QAQC ID Reference Page'!A$2:G$10999,6,FALSE)</f>
        <v>G6</v>
      </c>
      <c r="G84" s="3" t="str">
        <f>VLOOKUP(A84,'QAQC ID Reference Page'!A$2:G$10999,7,FALSE)</f>
        <v>S</v>
      </c>
      <c r="H84" s="3">
        <v>0.627</v>
      </c>
      <c r="I84" s="3">
        <v>2.508</v>
      </c>
      <c r="J84" s="3"/>
      <c r="K84" s="3"/>
      <c r="L84" s="3"/>
      <c r="M84" s="3"/>
      <c r="N84" s="3"/>
      <c r="O84" s="3"/>
      <c r="P84" s="3"/>
      <c r="Q84" s="3"/>
      <c r="R84" s="3"/>
      <c r="S84" s="3"/>
      <c r="T84" s="3"/>
      <c r="U84" s="3"/>
      <c r="V84" s="3"/>
      <c r="W84" s="3"/>
      <c r="X84" s="3"/>
      <c r="Y84" s="3"/>
      <c r="Z84" s="3"/>
    </row>
    <row r="85" spans="1:26" x14ac:dyDescent="0.2">
      <c r="A85" s="3">
        <v>10027</v>
      </c>
      <c r="B85" s="10" t="str">
        <f>VLOOKUP(A85,'QAQC ID Reference Page'!A$2:G$10999,2,FALSE)</f>
        <v>OBS0720</v>
      </c>
      <c r="C85" s="20">
        <f>VLOOKUP(A85,'QAQC ID Reference Page'!A$2:G$10999,3,FALSE)</f>
        <v>44041</v>
      </c>
      <c r="D85" s="12">
        <f>VLOOKUP(A85,'QAQC ID Reference Page'!A$2:G$10999,4,FALSE)</f>
        <v>0.42152777777777778</v>
      </c>
      <c r="E85" s="3">
        <f>VLOOKUP(A85,'QAQC ID Reference Page'!A$2:G$10999,5,FALSE)</f>
        <v>1004</v>
      </c>
      <c r="F85" s="3" t="str">
        <f>VLOOKUP(A85,'QAQC ID Reference Page'!A$2:G$10999,6,FALSE)</f>
        <v>TR-UP</v>
      </c>
      <c r="G85" s="3" t="str">
        <f>VLOOKUP(A85,'QAQC ID Reference Page'!A$2:G$10999,7,FALSE)</f>
        <v>S</v>
      </c>
      <c r="H85" s="3">
        <v>0.28160000000000002</v>
      </c>
      <c r="I85" s="3">
        <v>2.3809999999999998</v>
      </c>
      <c r="J85" s="3"/>
      <c r="K85" s="3"/>
      <c r="L85" s="3"/>
      <c r="M85" s="3"/>
      <c r="N85" s="3"/>
      <c r="O85" s="3"/>
      <c r="P85" s="3"/>
      <c r="Q85" s="3"/>
      <c r="R85" s="3"/>
      <c r="S85" s="3"/>
      <c r="T85" s="3"/>
      <c r="U85" s="3"/>
      <c r="V85" s="3"/>
      <c r="W85" s="3"/>
      <c r="X85" s="3"/>
      <c r="Y85" s="3"/>
      <c r="Z85" s="3"/>
    </row>
    <row r="86" spans="1:26" x14ac:dyDescent="0.2">
      <c r="A86" s="3">
        <v>10028</v>
      </c>
      <c r="B86" s="10" t="str">
        <f>VLOOKUP(A86,'QAQC ID Reference Page'!A$2:G$10999,2,FALSE)</f>
        <v>OBS0720</v>
      </c>
      <c r="C86" s="20">
        <f>VLOOKUP(A86,'QAQC ID Reference Page'!A$2:G$10999,3,FALSE)</f>
        <v>44041</v>
      </c>
      <c r="D86" s="12">
        <f>VLOOKUP(A86,'QAQC ID Reference Page'!A$2:G$10999,4,FALSE)</f>
        <v>0.37916666666666665</v>
      </c>
      <c r="E86" s="3">
        <f>VLOOKUP(A86,'QAQC ID Reference Page'!A$2:G$10999,5,FALSE)</f>
        <v>1013</v>
      </c>
      <c r="F86" s="3" t="str">
        <f>VLOOKUP(A86,'QAQC ID Reference Page'!A$2:G$10999,6,FALSE)</f>
        <v>J7C</v>
      </c>
      <c r="G86" s="3" t="str">
        <f>VLOOKUP(A86,'QAQC ID Reference Page'!A$2:G$10999,7,FALSE)</f>
        <v>B</v>
      </c>
      <c r="H86" s="3">
        <v>0.1202</v>
      </c>
      <c r="I86" s="3">
        <v>0.998</v>
      </c>
      <c r="J86" s="3"/>
      <c r="K86" s="3"/>
      <c r="L86" s="3"/>
      <c r="M86" s="3"/>
      <c r="N86" s="3"/>
      <c r="O86" s="3"/>
      <c r="P86" s="3"/>
      <c r="Q86" s="3"/>
      <c r="R86" s="3"/>
      <c r="S86" s="3"/>
      <c r="T86" s="3"/>
      <c r="U86" s="3"/>
      <c r="V86" s="3"/>
      <c r="W86" s="3"/>
      <c r="X86" s="3"/>
      <c r="Y86" s="3"/>
      <c r="Z86" s="3"/>
    </row>
    <row r="87" spans="1:26" x14ac:dyDescent="0.2">
      <c r="A87" s="3">
        <v>10029</v>
      </c>
      <c r="B87" s="10" t="str">
        <f>VLOOKUP(A87,'QAQC ID Reference Page'!A$2:G$10999,2,FALSE)</f>
        <v>OBS0720</v>
      </c>
      <c r="C87" s="20">
        <f>VLOOKUP(A87,'QAQC ID Reference Page'!A$2:G$10999,3,FALSE)</f>
        <v>44041</v>
      </c>
      <c r="D87" s="12">
        <f>VLOOKUP(A87,'QAQC ID Reference Page'!A$2:G$10999,4,FALSE)</f>
        <v>0.34027777777777779</v>
      </c>
      <c r="E87" s="3">
        <f>VLOOKUP(A87,'QAQC ID Reference Page'!A$2:G$10999,5,FALSE)</f>
        <v>1019</v>
      </c>
      <c r="F87" s="3" t="str">
        <f>VLOOKUP(A87,'QAQC ID Reference Page'!A$2:G$10999,6,FALSE)</f>
        <v>G6</v>
      </c>
      <c r="G87" s="3" t="str">
        <f>VLOOKUP(A87,'QAQC ID Reference Page'!A$2:G$10999,7,FALSE)</f>
        <v>B</v>
      </c>
      <c r="H87" s="3">
        <v>3.3769999999999998</v>
      </c>
      <c r="I87" s="3">
        <v>8.2560000000000002</v>
      </c>
      <c r="J87" s="3"/>
      <c r="K87" s="3"/>
      <c r="L87" s="3"/>
      <c r="M87" s="3"/>
      <c r="N87" s="3"/>
      <c r="O87" s="3"/>
      <c r="P87" s="3"/>
      <c r="Q87" s="3"/>
      <c r="R87" s="3"/>
      <c r="S87" s="3"/>
      <c r="T87" s="3"/>
      <c r="U87" s="3"/>
      <c r="V87" s="3"/>
      <c r="W87" s="3"/>
      <c r="X87" s="3"/>
      <c r="Y87" s="3"/>
      <c r="Z87" s="3"/>
    </row>
    <row r="88" spans="1:26" x14ac:dyDescent="0.2">
      <c r="A88" s="3">
        <v>10030</v>
      </c>
      <c r="B88" s="10" t="str">
        <f>VLOOKUP(A88,'QAQC ID Reference Page'!A$2:G$10999,2,FALSE)</f>
        <v>OBS0720</v>
      </c>
      <c r="C88" s="20">
        <f>VLOOKUP(A88,'QAQC ID Reference Page'!A$2:G$10999,3,FALSE)</f>
        <v>44041</v>
      </c>
      <c r="D88" s="12">
        <f>VLOOKUP(A88,'QAQC ID Reference Page'!A$2:G$10999,4,FALSE)</f>
        <v>0.43472222222222223</v>
      </c>
      <c r="E88" s="3">
        <f>VLOOKUP(A88,'QAQC ID Reference Page'!A$2:G$10999,5,FALSE)</f>
        <v>1010</v>
      </c>
      <c r="F88" s="3" t="str">
        <f>VLOOKUP(A88,'QAQC ID Reference Page'!A$2:G$10999,6,FALSE)</f>
        <v>AR</v>
      </c>
      <c r="G88" s="3" t="str">
        <f>VLOOKUP(A88,'QAQC ID Reference Page'!A$2:G$10999,7,FALSE)</f>
        <v>S</v>
      </c>
      <c r="H88" s="3">
        <v>0.24809999999999999</v>
      </c>
      <c r="I88" s="3">
        <v>1.7609999999999999</v>
      </c>
      <c r="J88" s="3"/>
      <c r="K88" s="3"/>
      <c r="L88" s="3"/>
      <c r="M88" s="3"/>
      <c r="N88" s="3"/>
      <c r="O88" s="3"/>
      <c r="P88" s="3"/>
      <c r="Q88" s="3"/>
      <c r="R88" s="3"/>
      <c r="S88" s="3"/>
      <c r="T88" s="3"/>
      <c r="U88" s="3"/>
      <c r="V88" s="3"/>
      <c r="W88" s="3"/>
      <c r="X88" s="3"/>
      <c r="Y88" s="3"/>
      <c r="Z88" s="3"/>
    </row>
    <row r="89" spans="1:26" x14ac:dyDescent="0.2">
      <c r="A89" s="3">
        <v>10031</v>
      </c>
      <c r="B89" s="10" t="str">
        <f>VLOOKUP(A89,'QAQC ID Reference Page'!A$2:G$10999,2,FALSE)</f>
        <v>OBS0720</v>
      </c>
      <c r="C89" s="20">
        <f>VLOOKUP(A89,'QAQC ID Reference Page'!A$2:G$10999,3,FALSE)</f>
        <v>44041</v>
      </c>
      <c r="D89" s="12">
        <f>VLOOKUP(A89,'QAQC ID Reference Page'!A$2:G$10999,4,FALSE)</f>
        <v>0.39027777777777778</v>
      </c>
      <c r="E89" s="3">
        <f>VLOOKUP(A89,'QAQC ID Reference Page'!A$2:G$10999,5,FALSE)</f>
        <v>1025</v>
      </c>
      <c r="F89" s="3" t="str">
        <f>VLOOKUP(A89,'QAQC ID Reference Page'!A$2:G$10999,6,FALSE)</f>
        <v>MR</v>
      </c>
      <c r="G89" s="3" t="str">
        <f>VLOOKUP(A89,'QAQC ID Reference Page'!A$2:G$10999,7,FALSE)</f>
        <v>S</v>
      </c>
      <c r="H89" s="3">
        <v>0.19800000000000001</v>
      </c>
      <c r="I89" s="3">
        <v>1.5189999999999999</v>
      </c>
      <c r="J89" s="3"/>
      <c r="K89" s="3"/>
      <c r="L89" s="3"/>
      <c r="M89" s="3"/>
      <c r="N89" s="3"/>
      <c r="O89" s="3"/>
      <c r="P89" s="3"/>
      <c r="Q89" s="3"/>
      <c r="R89" s="3"/>
      <c r="S89" s="3"/>
      <c r="T89" s="3"/>
      <c r="U89" s="3"/>
      <c r="V89" s="3"/>
      <c r="W89" s="3"/>
      <c r="X89" s="3"/>
      <c r="Y89" s="3"/>
      <c r="Z89" s="3"/>
    </row>
    <row r="90" spans="1:26" x14ac:dyDescent="0.2">
      <c r="A90" s="3">
        <v>10032</v>
      </c>
      <c r="B90" s="10" t="str">
        <f>VLOOKUP(A90,'QAQC ID Reference Page'!A$2:G$10999,2,FALSE)</f>
        <v>OBS0720</v>
      </c>
      <c r="C90" s="20">
        <f>VLOOKUP(A90,'QAQC ID Reference Page'!A$2:G$10999,3,FALSE)</f>
        <v>44041</v>
      </c>
      <c r="D90" s="12">
        <f>VLOOKUP(A90,'QAQC ID Reference Page'!A$2:G$10999,4,FALSE)</f>
        <v>0.44444444444444442</v>
      </c>
      <c r="E90" s="3">
        <f>VLOOKUP(A90,'QAQC ID Reference Page'!A$2:G$10999,5,FALSE)</f>
        <v>1008</v>
      </c>
      <c r="F90" s="3" t="str">
        <f>VLOOKUP(A90,'QAQC ID Reference Page'!A$2:G$10999,6,FALSE)</f>
        <v>BR</v>
      </c>
      <c r="G90" s="3" t="str">
        <f>VLOOKUP(A90,'QAQC ID Reference Page'!A$2:G$10999,7,FALSE)</f>
        <v>S</v>
      </c>
      <c r="H90" s="3">
        <v>0.90839999999999999</v>
      </c>
      <c r="I90" s="3">
        <v>3.7480000000000002</v>
      </c>
      <c r="J90" s="3"/>
      <c r="K90" s="3"/>
      <c r="L90" s="3"/>
      <c r="M90" s="3"/>
      <c r="N90" s="3"/>
      <c r="O90" s="3"/>
      <c r="P90" s="3"/>
      <c r="Q90" s="3"/>
      <c r="R90" s="3"/>
      <c r="S90" s="3"/>
      <c r="T90" s="3"/>
      <c r="U90" s="3"/>
      <c r="V90" s="3"/>
      <c r="W90" s="3"/>
      <c r="X90" s="3"/>
      <c r="Y90" s="3"/>
      <c r="Z90" s="3"/>
    </row>
    <row r="91" spans="1:26" x14ac:dyDescent="0.2">
      <c r="A91" s="3">
        <v>10033</v>
      </c>
      <c r="B91" s="10" t="str">
        <f>VLOOKUP(A91,'QAQC ID Reference Page'!A$2:G$10999,2,FALSE)</f>
        <v>OBS0720</v>
      </c>
      <c r="C91" s="20">
        <f>VLOOKUP(A91,'QAQC ID Reference Page'!A$2:G$10999,3,FALSE)</f>
        <v>44041</v>
      </c>
      <c r="D91" s="12">
        <f>VLOOKUP(A91,'QAQC ID Reference Page'!A$2:G$10999,4,FALSE)</f>
        <v>0.5131944444444444</v>
      </c>
      <c r="E91" s="3">
        <f>VLOOKUP(A91,'QAQC ID Reference Page'!A$2:G$10999,5,FALSE)</f>
        <v>1017</v>
      </c>
      <c r="F91" s="3" t="str">
        <f>VLOOKUP(A91,'QAQC ID Reference Page'!A$2:G$10999,6,FALSE)</f>
        <v>G9</v>
      </c>
      <c r="G91" s="3" t="str">
        <f>VLOOKUP(A91,'QAQC ID Reference Page'!A$2:G$10999,7,FALSE)</f>
        <v>S</v>
      </c>
      <c r="H91" s="3">
        <v>7.0080000000000003E-2</v>
      </c>
      <c r="I91" s="3">
        <v>1.264</v>
      </c>
      <c r="J91" s="3"/>
      <c r="K91" s="3"/>
      <c r="L91" s="3"/>
      <c r="M91" s="3"/>
      <c r="N91" s="3"/>
      <c r="O91" s="3"/>
      <c r="P91" s="3"/>
      <c r="Q91" s="3"/>
      <c r="R91" s="3"/>
      <c r="S91" s="3"/>
      <c r="T91" s="3"/>
      <c r="U91" s="3"/>
      <c r="V91" s="3"/>
      <c r="W91" s="3"/>
      <c r="X91" s="3"/>
      <c r="Y91" s="3"/>
      <c r="Z91" s="3"/>
    </row>
    <row r="92" spans="1:26" x14ac:dyDescent="0.2">
      <c r="A92" s="3">
        <v>10034</v>
      </c>
      <c r="B92" s="10" t="str">
        <f>VLOOKUP(A92,'QAQC ID Reference Page'!A$2:G$10999,2,FALSE)</f>
        <v>OBS0720</v>
      </c>
      <c r="C92" s="20">
        <f>VLOOKUP(A92,'QAQC ID Reference Page'!A$2:G$10999,3,FALSE)</f>
        <v>44041</v>
      </c>
      <c r="D92" s="12">
        <f>VLOOKUP(A92,'QAQC ID Reference Page'!A$2:G$10999,4,FALSE)</f>
        <v>0.3576388888888889</v>
      </c>
      <c r="E92" s="3">
        <f>VLOOKUP(A92,'QAQC ID Reference Page'!A$2:G$10999,5,FALSE)</f>
        <v>1033</v>
      </c>
      <c r="F92" s="3" t="str">
        <f>VLOOKUP(A92,'QAQC ID Reference Page'!A$2:G$10999,6,FALSE)</f>
        <v>DR</v>
      </c>
      <c r="G92" s="3" t="str">
        <f>VLOOKUP(A92,'QAQC ID Reference Page'!A$2:G$10999,7,FALSE)</f>
        <v>S</v>
      </c>
      <c r="H92" s="3">
        <v>0.43480000000000002</v>
      </c>
      <c r="I92" s="3">
        <v>3.07</v>
      </c>
      <c r="J92" s="3"/>
      <c r="K92" s="3"/>
      <c r="L92" s="3"/>
      <c r="M92" s="3"/>
      <c r="N92" s="3"/>
      <c r="O92" s="3"/>
      <c r="P92" s="3"/>
      <c r="Q92" s="3"/>
      <c r="R92" s="3"/>
      <c r="S92" s="3"/>
      <c r="T92" s="3"/>
      <c r="U92" s="3"/>
      <c r="V92" s="3"/>
      <c r="W92" s="3"/>
      <c r="X92" s="3"/>
      <c r="Y92" s="3"/>
      <c r="Z92" s="3"/>
    </row>
    <row r="93" spans="1:26" x14ac:dyDescent="0.2">
      <c r="A93" s="3">
        <v>10035</v>
      </c>
      <c r="B93" s="10" t="str">
        <f>VLOOKUP(A93,'QAQC ID Reference Page'!A$2:G$10999,2,FALSE)</f>
        <v>OBS0720</v>
      </c>
      <c r="C93" s="20">
        <f>VLOOKUP(A93,'QAQC ID Reference Page'!A$2:G$10999,3,FALSE)</f>
        <v>44041</v>
      </c>
      <c r="D93" s="12">
        <f>VLOOKUP(A93,'QAQC ID Reference Page'!A$2:G$10999,4,FALSE)</f>
        <v>0.37916666666666665</v>
      </c>
      <c r="E93" s="3">
        <f>VLOOKUP(A93,'QAQC ID Reference Page'!A$2:G$10999,5,FALSE)</f>
        <v>1007</v>
      </c>
      <c r="F93" s="3" t="str">
        <f>VLOOKUP(A93,'QAQC ID Reference Page'!A$2:G$10999,6,FALSE)</f>
        <v>J7C</v>
      </c>
      <c r="G93" s="3" t="str">
        <f>VLOOKUP(A93,'QAQC ID Reference Page'!A$2:G$10999,7,FALSE)</f>
        <v>S</v>
      </c>
      <c r="H93" s="3">
        <v>4.2049999999999997E-2</v>
      </c>
      <c r="I93" s="3">
        <v>0.66500000000000004</v>
      </c>
      <c r="J93" s="3"/>
      <c r="K93" s="3"/>
      <c r="L93" s="3"/>
      <c r="M93" s="3"/>
      <c r="N93" s="3"/>
      <c r="O93" s="3"/>
      <c r="P93" s="3"/>
      <c r="Q93" s="3"/>
      <c r="R93" s="3"/>
      <c r="S93" s="3"/>
      <c r="T93" s="3"/>
      <c r="U93" s="3"/>
      <c r="V93" s="3"/>
      <c r="W93" s="3"/>
      <c r="X93" s="3"/>
      <c r="Y93" s="3"/>
      <c r="Z93" s="3"/>
    </row>
    <row r="94" spans="1:26" x14ac:dyDescent="0.2">
      <c r="A94" s="3">
        <v>10036</v>
      </c>
      <c r="B94" s="10" t="str">
        <f>VLOOKUP(A94,'QAQC ID Reference Page'!A$2:G$10999,2,FALSE)</f>
        <v>OBS0720</v>
      </c>
      <c r="C94" s="20">
        <f>VLOOKUP(A94,'QAQC ID Reference Page'!A$2:G$10999,3,FALSE)</f>
        <v>44041</v>
      </c>
      <c r="D94" s="12">
        <f>VLOOKUP(A94,'QAQC ID Reference Page'!A$2:G$10999,4,FALSE)</f>
        <v>0.46111111111111114</v>
      </c>
      <c r="E94" s="3">
        <f>VLOOKUP(A94,'QAQC ID Reference Page'!A$2:G$10999,5,FALSE)</f>
        <v>1022</v>
      </c>
      <c r="F94" s="3" t="str">
        <f>VLOOKUP(A94,'QAQC ID Reference Page'!A$2:G$10999,6,FALSE)</f>
        <v>I9</v>
      </c>
      <c r="G94" s="3" t="str">
        <f>VLOOKUP(A94,'QAQC ID Reference Page'!A$2:G$10999,7,FALSE)</f>
        <v>B</v>
      </c>
      <c r="H94" s="3">
        <v>7.1069999999999994E-2</v>
      </c>
      <c r="I94" s="3">
        <v>1.071</v>
      </c>
      <c r="J94" s="3"/>
      <c r="K94" s="3"/>
      <c r="L94" s="3"/>
      <c r="M94" s="3"/>
      <c r="N94" s="3"/>
      <c r="O94" s="3"/>
      <c r="P94" s="3"/>
      <c r="Q94" s="3"/>
      <c r="R94" s="3"/>
      <c r="S94" s="3"/>
      <c r="T94" s="3"/>
      <c r="U94" s="3"/>
      <c r="V94" s="3"/>
      <c r="W94" s="3"/>
      <c r="X94" s="3"/>
      <c r="Y94" s="3"/>
      <c r="Z94" s="3"/>
    </row>
    <row r="95" spans="1:26" x14ac:dyDescent="0.2">
      <c r="A95" s="3">
        <v>10037</v>
      </c>
      <c r="B95" s="10" t="str">
        <f>VLOOKUP(A95,'QAQC ID Reference Page'!A$2:G$10999,2,FALSE)</f>
        <v>OBS0720</v>
      </c>
      <c r="C95" s="20">
        <f>VLOOKUP(A95,'QAQC ID Reference Page'!A$2:G$10999,3,FALSE)</f>
        <v>44041</v>
      </c>
      <c r="D95" s="12">
        <f>VLOOKUP(A95,'QAQC ID Reference Page'!A$2:G$10999,4,FALSE)</f>
        <v>0.40486111111111112</v>
      </c>
      <c r="E95" s="3">
        <f>VLOOKUP(A95,'QAQC ID Reference Page'!A$2:G$10999,5,FALSE)</f>
        <v>1011</v>
      </c>
      <c r="F95" s="3" t="str">
        <f>VLOOKUP(A95,'QAQC ID Reference Page'!A$2:G$10999,6,FALSE)</f>
        <v>TR</v>
      </c>
      <c r="G95" s="3" t="str">
        <f>VLOOKUP(A95,'QAQC ID Reference Page'!A$2:G$10999,7,FALSE)</f>
        <v>S</v>
      </c>
      <c r="H95" s="3">
        <v>9.9860000000000004E-2</v>
      </c>
      <c r="I95" s="3">
        <v>1.1759999999999999</v>
      </c>
      <c r="J95" s="3"/>
      <c r="K95" s="3"/>
      <c r="L95" s="3"/>
      <c r="M95" s="3"/>
      <c r="N95" s="3"/>
      <c r="O95" s="3"/>
      <c r="P95" s="3"/>
      <c r="Q95" s="3"/>
      <c r="R95" s="3"/>
      <c r="S95" s="3"/>
      <c r="T95" s="3"/>
      <c r="U95" s="3"/>
      <c r="V95" s="3"/>
      <c r="W95" s="3"/>
      <c r="X95" s="3"/>
      <c r="Y95" s="3"/>
      <c r="Z95" s="3"/>
    </row>
    <row r="96" spans="1:26" x14ac:dyDescent="0.2">
      <c r="A96" s="3">
        <v>10038</v>
      </c>
      <c r="B96" s="10" t="str">
        <f>VLOOKUP(A96,'QAQC ID Reference Page'!A$2:G$10999,2,FALSE)</f>
        <v>OBS0720</v>
      </c>
      <c r="C96" s="20">
        <f>VLOOKUP(A96,'QAQC ID Reference Page'!A$2:G$10999,3,FALSE)</f>
        <v>44041</v>
      </c>
      <c r="D96" s="12">
        <f>VLOOKUP(A96,'QAQC ID Reference Page'!A$2:G$10999,4,FALSE)</f>
        <v>0.40486111111111112</v>
      </c>
      <c r="E96" s="3">
        <f>VLOOKUP(A96,'QAQC ID Reference Page'!A$2:G$10999,5,FALSE)</f>
        <v>1014</v>
      </c>
      <c r="F96" s="3" t="str">
        <f>VLOOKUP(A96,'QAQC ID Reference Page'!A$2:G$10999,6,FALSE)</f>
        <v>TR</v>
      </c>
      <c r="G96" s="3" t="str">
        <f>VLOOKUP(A96,'QAQC ID Reference Page'!A$2:G$10999,7,FALSE)</f>
        <v>B</v>
      </c>
      <c r="H96" s="3">
        <v>0.16089999999999999</v>
      </c>
      <c r="I96" s="3">
        <v>2.2610000000000001</v>
      </c>
      <c r="J96" s="3"/>
      <c r="K96" s="3"/>
      <c r="L96" s="3"/>
      <c r="M96" s="3"/>
      <c r="N96" s="3"/>
      <c r="O96" s="3"/>
      <c r="P96" s="3"/>
      <c r="Q96" s="3"/>
      <c r="R96" s="3"/>
      <c r="S96" s="3"/>
      <c r="T96" s="3"/>
      <c r="U96" s="3"/>
      <c r="V96" s="3"/>
      <c r="W96" s="3"/>
      <c r="X96" s="3"/>
      <c r="Y96" s="3"/>
      <c r="Z96" s="3"/>
    </row>
    <row r="97" spans="1:26" x14ac:dyDescent="0.2">
      <c r="A97" s="3">
        <v>10039</v>
      </c>
      <c r="B97" s="10" t="str">
        <f>VLOOKUP(A97,'QAQC ID Reference Page'!A$2:G$10999,2,FALSE)</f>
        <v>OBS0720</v>
      </c>
      <c r="C97" s="20">
        <f>VLOOKUP(A97,'QAQC ID Reference Page'!A$2:G$10999,3,FALSE)</f>
        <v>44041</v>
      </c>
      <c r="D97" s="12">
        <f>VLOOKUP(A97,'QAQC ID Reference Page'!A$2:G$10999,4,FALSE)</f>
        <v>0.49583333333333335</v>
      </c>
      <c r="E97" s="3">
        <f>VLOOKUP(A97,'QAQC ID Reference Page'!A$2:G$10999,5,FALSE)</f>
        <v>1006</v>
      </c>
      <c r="F97" s="3" t="str">
        <f>VLOOKUP(A97,'QAQC ID Reference Page'!A$2:G$10999,6,FALSE)</f>
        <v>G7C</v>
      </c>
      <c r="G97" s="3" t="str">
        <f>VLOOKUP(A97,'QAQC ID Reference Page'!A$2:G$10999,7,FALSE)</f>
        <v>B</v>
      </c>
      <c r="H97" s="3">
        <v>0.1232</v>
      </c>
      <c r="I97" s="3">
        <v>1.306</v>
      </c>
      <c r="J97" s="3"/>
      <c r="K97" s="3"/>
      <c r="L97" s="3"/>
      <c r="M97" s="3"/>
      <c r="N97" s="3"/>
      <c r="O97" s="3"/>
      <c r="P97" s="3"/>
      <c r="Q97" s="3"/>
      <c r="R97" s="3"/>
      <c r="S97" s="3"/>
      <c r="T97" s="3"/>
      <c r="U97" s="3"/>
      <c r="V97" s="3"/>
      <c r="W97" s="3"/>
      <c r="X97" s="3"/>
      <c r="Y97" s="3"/>
      <c r="Z97" s="3"/>
    </row>
    <row r="98" spans="1:26" x14ac:dyDescent="0.2">
      <c r="A98" s="3">
        <v>10040</v>
      </c>
      <c r="B98" s="10" t="str">
        <f>VLOOKUP(A98,'QAQC ID Reference Page'!A$2:G$10999,2,FALSE)</f>
        <v>OBS0720</v>
      </c>
      <c r="C98" s="20">
        <f>VLOOKUP(A98,'QAQC ID Reference Page'!A$2:G$10999,3,FALSE)</f>
        <v>44041</v>
      </c>
      <c r="D98" s="12">
        <f>VLOOKUP(A98,'QAQC ID Reference Page'!A$2:G$10999,4,FALSE)</f>
        <v>0.46111111111111114</v>
      </c>
      <c r="E98" s="3">
        <f>VLOOKUP(A98,'QAQC ID Reference Page'!A$2:G$10999,5,FALSE)</f>
        <v>1001</v>
      </c>
      <c r="F98" s="3" t="str">
        <f>VLOOKUP(A98,'QAQC ID Reference Page'!A$2:G$10999,6,FALSE)</f>
        <v>I9</v>
      </c>
      <c r="G98" s="3" t="str">
        <f>VLOOKUP(A98,'QAQC ID Reference Page'!A$2:G$10999,7,FALSE)</f>
        <v>S</v>
      </c>
      <c r="H98" s="3">
        <v>3.6069999999999998E-2</v>
      </c>
      <c r="I98" s="3">
        <v>0.64070000000000005</v>
      </c>
      <c r="J98" s="3"/>
      <c r="K98" s="3"/>
      <c r="L98" s="3"/>
      <c r="M98" s="3"/>
      <c r="N98" s="3"/>
      <c r="O98" s="3"/>
      <c r="P98" s="3"/>
      <c r="Q98" s="3"/>
      <c r="R98" s="3"/>
      <c r="S98" s="3"/>
      <c r="T98" s="3"/>
      <c r="U98" s="3"/>
      <c r="V98" s="3"/>
      <c r="W98" s="3"/>
      <c r="X98" s="3"/>
      <c r="Y98" s="3"/>
      <c r="Z98" s="3"/>
    </row>
    <row r="99" spans="1:26" x14ac:dyDescent="0.2">
      <c r="A99" s="3">
        <v>10041</v>
      </c>
      <c r="B99" s="10" t="str">
        <f>VLOOKUP(A99,'QAQC ID Reference Page'!A$2:G$10999,2,FALSE)</f>
        <v>OBS0720</v>
      </c>
      <c r="C99" s="20">
        <f>VLOOKUP(A99,'QAQC ID Reference Page'!A$2:G$10999,3,FALSE)</f>
        <v>44041</v>
      </c>
      <c r="D99" s="12">
        <f>VLOOKUP(A99,'QAQC ID Reference Page'!A$2:G$10999,4,FALSE)</f>
        <v>0.49583333333333335</v>
      </c>
      <c r="E99" s="3">
        <f>VLOOKUP(A99,'QAQC ID Reference Page'!A$2:G$10999,5,FALSE)</f>
        <v>1005</v>
      </c>
      <c r="F99" s="3" t="str">
        <f>VLOOKUP(A99,'QAQC ID Reference Page'!A$2:G$10999,6,FALSE)</f>
        <v>G7C</v>
      </c>
      <c r="G99" s="3" t="str">
        <f>VLOOKUP(A99,'QAQC ID Reference Page'!A$2:G$10999,7,FALSE)</f>
        <v>S</v>
      </c>
      <c r="H99" s="3">
        <v>8.4870000000000001E-2</v>
      </c>
      <c r="I99" s="3">
        <v>1.141</v>
      </c>
      <c r="J99" s="3"/>
      <c r="K99" s="3"/>
      <c r="L99" s="3"/>
      <c r="M99" s="3"/>
      <c r="N99" s="3"/>
      <c r="O99" s="3"/>
      <c r="P99" s="3"/>
      <c r="Q99" s="3"/>
      <c r="R99" s="3"/>
      <c r="S99" s="3"/>
      <c r="T99" s="3"/>
      <c r="U99" s="3"/>
      <c r="V99" s="3"/>
      <c r="W99" s="3"/>
      <c r="X99" s="3"/>
      <c r="Y99" s="3"/>
      <c r="Z99" s="3"/>
    </row>
    <row r="100" spans="1:26" x14ac:dyDescent="0.2">
      <c r="A100" s="3">
        <v>10042</v>
      </c>
      <c r="B100" s="10" t="str">
        <f>VLOOKUP(A100,'QAQC ID Reference Page'!A$2:G$10999,2,FALSE)</f>
        <v>OBS0720</v>
      </c>
      <c r="C100" s="20">
        <f>VLOOKUP(A100,'QAQC ID Reference Page'!A$2:G$10999,3,FALSE)</f>
        <v>44042</v>
      </c>
      <c r="D100" s="12">
        <f>VLOOKUP(A100,'QAQC ID Reference Page'!A$2:G$10999,4,FALSE)</f>
        <v>0.47916666666666669</v>
      </c>
      <c r="E100" s="3">
        <f>VLOOKUP(A100,'QAQC ID Reference Page'!A$2:G$10999,5,FALSE)</f>
        <v>1025</v>
      </c>
      <c r="F100" s="3" t="str">
        <f>VLOOKUP(A100,'QAQC ID Reference Page'!A$2:G$10999,6,FALSE)</f>
        <v>E7C</v>
      </c>
      <c r="G100" s="3" t="str">
        <f>VLOOKUP(A100,'QAQC ID Reference Page'!A$2:G$10999,7,FALSE)</f>
        <v>B</v>
      </c>
      <c r="H100" s="3">
        <v>0.27379999999999999</v>
      </c>
      <c r="I100" s="3">
        <v>1.9450000000000001</v>
      </c>
      <c r="J100" s="3"/>
      <c r="K100" s="3"/>
      <c r="L100" s="3"/>
      <c r="M100" s="3"/>
      <c r="N100" s="3"/>
      <c r="O100" s="3"/>
      <c r="P100" s="3"/>
      <c r="Q100" s="3"/>
      <c r="R100" s="3"/>
      <c r="S100" s="3"/>
      <c r="T100" s="3"/>
      <c r="U100" s="3"/>
      <c r="V100" s="3"/>
      <c r="W100" s="3"/>
      <c r="X100" s="3"/>
      <c r="Y100" s="3"/>
      <c r="Z100" s="3"/>
    </row>
    <row r="101" spans="1:26" x14ac:dyDescent="0.2">
      <c r="A101" s="3">
        <v>10043</v>
      </c>
      <c r="B101" s="10" t="str">
        <f>VLOOKUP(A101,'QAQC ID Reference Page'!A$2:G$10999,2,FALSE)</f>
        <v>OBS0720</v>
      </c>
      <c r="C101" s="20">
        <f>VLOOKUP(A101,'QAQC ID Reference Page'!A$2:G$10999,3,FALSE)</f>
        <v>44042</v>
      </c>
      <c r="D101" s="12">
        <f>VLOOKUP(A101,'QAQC ID Reference Page'!A$2:G$10999,4,FALSE)</f>
        <v>0.47916666666666669</v>
      </c>
      <c r="E101" s="3">
        <f>VLOOKUP(A101,'QAQC ID Reference Page'!A$2:G$10999,5,FALSE)</f>
        <v>1036</v>
      </c>
      <c r="F101" s="3" t="str">
        <f>VLOOKUP(A101,'QAQC ID Reference Page'!A$2:G$10999,6,FALSE)</f>
        <v>E7C</v>
      </c>
      <c r="G101" s="3" t="str">
        <f>VLOOKUP(A101,'QAQC ID Reference Page'!A$2:G$10999,7,FALSE)</f>
        <v>S</v>
      </c>
      <c r="H101" s="3">
        <v>0.15620000000000001</v>
      </c>
      <c r="I101" s="3">
        <v>2.1</v>
      </c>
      <c r="J101" s="3"/>
      <c r="K101" s="3"/>
      <c r="L101" s="3"/>
      <c r="M101" s="3"/>
      <c r="N101" s="3"/>
      <c r="O101" s="3"/>
      <c r="P101" s="3"/>
      <c r="Q101" s="3"/>
      <c r="R101" s="3"/>
      <c r="S101" s="3"/>
      <c r="T101" s="3"/>
      <c r="U101" s="3"/>
      <c r="V101" s="3"/>
      <c r="W101" s="3"/>
      <c r="X101" s="3"/>
      <c r="Y101" s="3"/>
      <c r="Z101" s="3"/>
    </row>
    <row r="102" spans="1:26" x14ac:dyDescent="0.2">
      <c r="A102" s="3">
        <v>10044</v>
      </c>
      <c r="B102" s="10" t="str">
        <f>VLOOKUP(A102,'QAQC ID Reference Page'!A$2:G$10999,2,FALSE)</f>
        <v>OBS0720</v>
      </c>
      <c r="C102" s="20">
        <f>VLOOKUP(A102,'QAQC ID Reference Page'!A$2:G$10999,3,FALSE)</f>
        <v>44042</v>
      </c>
      <c r="D102" s="12">
        <f>VLOOKUP(A102,'QAQC ID Reference Page'!A$2:G$10999,4,FALSE)</f>
        <v>0.64930555555555558</v>
      </c>
      <c r="E102" s="3">
        <f>VLOOKUP(A102,'QAQC ID Reference Page'!A$2:G$10999,5,FALSE)</f>
        <v>1021</v>
      </c>
      <c r="F102" s="3" t="str">
        <f>VLOOKUP(A102,'QAQC ID Reference Page'!A$2:G$10999,6,FALSE)</f>
        <v>B11</v>
      </c>
      <c r="G102" s="3" t="str">
        <f>VLOOKUP(A102,'QAQC ID Reference Page'!A$2:G$10999,7,FALSE)</f>
        <v>S</v>
      </c>
      <c r="H102" s="3">
        <v>0.24310000000000001</v>
      </c>
      <c r="I102" s="3">
        <v>2.508</v>
      </c>
      <c r="J102" s="3"/>
      <c r="K102" s="3"/>
      <c r="L102" s="3"/>
      <c r="M102" s="3"/>
      <c r="N102" s="3"/>
      <c r="O102" s="3"/>
      <c r="P102" s="3"/>
      <c r="Q102" s="3"/>
      <c r="R102" s="3"/>
      <c r="S102" s="3"/>
      <c r="T102" s="3"/>
      <c r="U102" s="3"/>
      <c r="V102" s="3"/>
      <c r="W102" s="3"/>
      <c r="X102" s="3"/>
      <c r="Y102" s="3"/>
      <c r="Z102" s="3"/>
    </row>
    <row r="103" spans="1:26" x14ac:dyDescent="0.2">
      <c r="A103" s="3">
        <v>10045</v>
      </c>
      <c r="B103" s="10" t="str">
        <f>VLOOKUP(A103,'QAQC ID Reference Page'!A$2:G$10999,2,FALSE)</f>
        <v>OBS0720</v>
      </c>
      <c r="C103" s="20">
        <f>VLOOKUP(A103,'QAQC ID Reference Page'!A$2:G$10999,3,FALSE)</f>
        <v>44042</v>
      </c>
      <c r="D103" s="12">
        <f>VLOOKUP(A103,'QAQC ID Reference Page'!A$2:G$10999,4,FALSE)</f>
        <v>0.5805555555555556</v>
      </c>
      <c r="E103" s="3">
        <f>VLOOKUP(A103,'QAQC ID Reference Page'!A$2:G$10999,5,FALSE)</f>
        <v>1018</v>
      </c>
      <c r="F103" s="3" t="str">
        <f>VLOOKUP(A103,'QAQC ID Reference Page'!A$2:G$10999,6,FALSE)</f>
        <v>C7C</v>
      </c>
      <c r="G103" s="3" t="str">
        <f>VLOOKUP(A103,'QAQC ID Reference Page'!A$2:G$10999,7,FALSE)</f>
        <v>S</v>
      </c>
      <c r="H103" s="3">
        <v>8.9419999999999999E-2</v>
      </c>
      <c r="I103" s="3">
        <v>1.411</v>
      </c>
      <c r="J103" s="3"/>
      <c r="K103" s="3"/>
      <c r="L103" s="3"/>
      <c r="M103" s="3"/>
      <c r="N103" s="3"/>
      <c r="O103" s="3"/>
      <c r="P103" s="3"/>
      <c r="Q103" s="3"/>
      <c r="R103" s="3"/>
      <c r="S103" s="3"/>
      <c r="T103" s="3"/>
      <c r="U103" s="3"/>
      <c r="V103" s="3"/>
      <c r="W103" s="3"/>
      <c r="X103" s="3"/>
      <c r="Y103" s="3"/>
      <c r="Z103" s="3"/>
    </row>
    <row r="104" spans="1:26" x14ac:dyDescent="0.2">
      <c r="A104" s="3">
        <v>10046</v>
      </c>
      <c r="B104" s="10" t="str">
        <f>VLOOKUP(A104,'QAQC ID Reference Page'!A$2:G$10999,2,FALSE)</f>
        <v>OBS0720</v>
      </c>
      <c r="C104" s="20">
        <f>VLOOKUP(A104,'QAQC ID Reference Page'!A$2:G$10999,3,FALSE)</f>
        <v>44042</v>
      </c>
      <c r="D104" s="12">
        <f>VLOOKUP(A104,'QAQC ID Reference Page'!A$2:G$10999,4,FALSE)</f>
        <v>0.42430555555555555</v>
      </c>
      <c r="E104" s="3">
        <f>VLOOKUP(A104,'QAQC ID Reference Page'!A$2:G$10999,5,FALSE)</f>
        <v>1029</v>
      </c>
      <c r="F104" s="3" t="str">
        <f>VLOOKUP(A104,'QAQC ID Reference Page'!A$2:G$10999,6,FALSE)</f>
        <v>WFR</v>
      </c>
      <c r="G104" s="3" t="str">
        <f>VLOOKUP(A104,'QAQC ID Reference Page'!A$2:G$10999,7,FALSE)</f>
        <v>S</v>
      </c>
      <c r="H104" s="3">
        <v>0.1133</v>
      </c>
      <c r="I104" s="3">
        <v>1.7030000000000001</v>
      </c>
      <c r="J104" s="3"/>
      <c r="K104" s="3"/>
      <c r="L104" s="3"/>
      <c r="M104" s="3"/>
      <c r="N104" s="3"/>
      <c r="O104" s="3"/>
      <c r="P104" s="3"/>
      <c r="Q104" s="3"/>
      <c r="R104" s="3"/>
      <c r="S104" s="3"/>
      <c r="T104" s="3"/>
      <c r="U104" s="3"/>
      <c r="V104" s="3"/>
      <c r="W104" s="3"/>
      <c r="X104" s="3"/>
      <c r="Y104" s="3"/>
      <c r="Z104" s="3"/>
    </row>
    <row r="105" spans="1:26" x14ac:dyDescent="0.2">
      <c r="A105" s="3">
        <v>10047</v>
      </c>
      <c r="B105" s="10" t="str">
        <f>VLOOKUP(A105,'QAQC ID Reference Page'!A$2:G$10999,2,FALSE)</f>
        <v>OBS0720</v>
      </c>
      <c r="C105" s="20">
        <f>VLOOKUP(A105,'QAQC ID Reference Page'!A$2:G$10999,3,FALSE)</f>
        <v>44042</v>
      </c>
      <c r="D105" s="12">
        <f>VLOOKUP(A105,'QAQC ID Reference Page'!A$2:G$10999,4,FALSE)</f>
        <v>0.5805555555555556</v>
      </c>
      <c r="E105" s="3">
        <f>VLOOKUP(A105,'QAQC ID Reference Page'!A$2:G$10999,5,FALSE)</f>
        <v>1042</v>
      </c>
      <c r="F105" s="3" t="str">
        <f>VLOOKUP(A105,'QAQC ID Reference Page'!A$2:G$10999,6,FALSE)</f>
        <v>C7C</v>
      </c>
      <c r="G105" s="3" t="str">
        <f>VLOOKUP(A105,'QAQC ID Reference Page'!A$2:G$10999,7,FALSE)</f>
        <v>B</v>
      </c>
      <c r="H105" s="3">
        <v>0.21859999999999999</v>
      </c>
      <c r="I105" s="3">
        <v>1.899</v>
      </c>
      <c r="J105" s="3"/>
      <c r="K105" s="3"/>
      <c r="L105" s="3"/>
      <c r="M105" s="3"/>
      <c r="N105" s="3"/>
      <c r="O105" s="3"/>
      <c r="P105" s="3"/>
      <c r="Q105" s="3"/>
      <c r="R105" s="3"/>
      <c r="S105" s="3"/>
      <c r="T105" s="3"/>
      <c r="U105" s="3"/>
      <c r="V105" s="3"/>
      <c r="W105" s="3"/>
      <c r="X105" s="3"/>
      <c r="Y105" s="3"/>
      <c r="Z105" s="3"/>
    </row>
    <row r="106" spans="1:26" x14ac:dyDescent="0.2">
      <c r="A106" s="3">
        <v>10048</v>
      </c>
      <c r="B106" s="10" t="str">
        <f>VLOOKUP(A106,'QAQC ID Reference Page'!A$2:G$10999,2,FALSE)</f>
        <v>OBS0720</v>
      </c>
      <c r="C106" s="20">
        <f>VLOOKUP(A106,'QAQC ID Reference Page'!A$2:G$10999,3,FALSE)</f>
        <v>44042</v>
      </c>
      <c r="D106" s="12">
        <f>VLOOKUP(A106,'QAQC ID Reference Page'!A$2:G$10999,4,FALSE)</f>
        <v>0.37916666666666665</v>
      </c>
      <c r="E106" s="3">
        <f>VLOOKUP(A106,'QAQC ID Reference Page'!A$2:G$10999,5,FALSE)</f>
        <v>1016</v>
      </c>
      <c r="F106" s="3" t="str">
        <f>VLOOKUP(A106,'QAQC ID Reference Page'!A$2:G$10999,6,FALSE)</f>
        <v>D1</v>
      </c>
      <c r="G106" s="3" t="str">
        <f>VLOOKUP(A106,'QAQC ID Reference Page'!A$2:G$10999,7,FALSE)</f>
        <v>S</v>
      </c>
      <c r="H106" s="3">
        <v>0.19689999999999999</v>
      </c>
      <c r="I106" s="3">
        <v>3.0089999999999999</v>
      </c>
      <c r="J106" s="3"/>
      <c r="K106" s="3"/>
      <c r="L106" s="3"/>
      <c r="M106" s="3"/>
      <c r="N106" s="3"/>
      <c r="O106" s="3"/>
      <c r="P106" s="3"/>
      <c r="Q106" s="3"/>
      <c r="R106" s="3"/>
      <c r="S106" s="3"/>
      <c r="T106" s="3"/>
      <c r="U106" s="3"/>
      <c r="V106" s="3"/>
      <c r="W106" s="3"/>
      <c r="X106" s="3"/>
      <c r="Y106" s="3"/>
      <c r="Z106" s="3"/>
    </row>
    <row r="107" spans="1:26" x14ac:dyDescent="0.2">
      <c r="A107" s="3">
        <v>10049</v>
      </c>
      <c r="B107" s="10" t="str">
        <f>VLOOKUP(A107,'QAQC ID Reference Page'!A$2:G$10999,2,FALSE)</f>
        <v>OBS0720</v>
      </c>
      <c r="C107" s="20">
        <f>VLOOKUP(A107,'QAQC ID Reference Page'!A$2:G$10999,3,FALSE)</f>
        <v>44042</v>
      </c>
      <c r="D107" s="12">
        <f>VLOOKUP(A107,'QAQC ID Reference Page'!A$2:G$10999,4,FALSE)</f>
        <v>0.36875000000000002</v>
      </c>
      <c r="E107" s="3">
        <f>VLOOKUP(A107,'QAQC ID Reference Page'!A$2:G$10999,5,FALSE)</f>
        <v>1008</v>
      </c>
      <c r="F107" s="3" t="str">
        <f>VLOOKUP(A107,'QAQC ID Reference Page'!A$2:G$10999,6,FALSE)</f>
        <v>C1</v>
      </c>
      <c r="G107" s="3" t="str">
        <f>VLOOKUP(A107,'QAQC ID Reference Page'!A$2:G$10999,7,FALSE)</f>
        <v>B</v>
      </c>
      <c r="H107" s="3">
        <v>7.8420000000000004E-2</v>
      </c>
      <c r="I107" s="3">
        <v>1.048</v>
      </c>
      <c r="J107" s="3"/>
      <c r="K107" s="3"/>
      <c r="L107" s="3"/>
      <c r="M107" s="3"/>
      <c r="N107" s="3"/>
      <c r="O107" s="3"/>
      <c r="P107" s="3"/>
      <c r="Q107" s="3"/>
      <c r="R107" s="3"/>
      <c r="S107" s="3"/>
      <c r="T107" s="3"/>
      <c r="U107" s="3"/>
      <c r="V107" s="3"/>
      <c r="W107" s="3"/>
      <c r="X107" s="3"/>
      <c r="Y107" s="3"/>
      <c r="Z107" s="3"/>
    </row>
    <row r="108" spans="1:26" x14ac:dyDescent="0.2">
      <c r="A108" s="3">
        <v>10050</v>
      </c>
      <c r="B108" s="10" t="str">
        <f>VLOOKUP(A108,'QAQC ID Reference Page'!A$2:G$10999,2,FALSE)</f>
        <v>OBS0720</v>
      </c>
      <c r="C108" s="20">
        <f>VLOOKUP(A108,'QAQC ID Reference Page'!A$2:G$10999,3,FALSE)</f>
        <v>44042</v>
      </c>
      <c r="D108" s="12">
        <f>VLOOKUP(A108,'QAQC ID Reference Page'!A$2:G$10999,4,FALSE)</f>
        <v>0.46388888888888891</v>
      </c>
      <c r="E108" s="3">
        <f>VLOOKUP(A108,'QAQC ID Reference Page'!A$2:G$10999,5,FALSE)</f>
        <v>1002</v>
      </c>
      <c r="F108" s="3" t="str">
        <f>VLOOKUP(A108,'QAQC ID Reference Page'!A$2:G$10999,6,FALSE)</f>
        <v>E6</v>
      </c>
      <c r="G108" s="3" t="str">
        <f>VLOOKUP(A108,'QAQC ID Reference Page'!A$2:G$10999,7,FALSE)</f>
        <v>S</v>
      </c>
      <c r="H108" s="3">
        <v>7.7340000000000006E-2</v>
      </c>
      <c r="I108" s="3">
        <v>1.5049999999999999</v>
      </c>
      <c r="J108" s="3"/>
      <c r="K108" s="3"/>
      <c r="L108" s="3"/>
      <c r="M108" s="3"/>
      <c r="N108" s="3"/>
      <c r="O108" s="3"/>
      <c r="P108" s="3"/>
      <c r="Q108" s="3"/>
      <c r="R108" s="3"/>
      <c r="S108" s="3"/>
      <c r="T108" s="3"/>
      <c r="U108" s="3"/>
      <c r="V108" s="3"/>
      <c r="W108" s="3"/>
      <c r="X108" s="3"/>
      <c r="Y108" s="3"/>
      <c r="Z108" s="3"/>
    </row>
    <row r="109" spans="1:26" x14ac:dyDescent="0.2">
      <c r="A109" s="3">
        <v>10051</v>
      </c>
      <c r="B109" s="10" t="str">
        <f>VLOOKUP(A109,'QAQC ID Reference Page'!A$2:G$10999,2,FALSE)</f>
        <v>OBS0720</v>
      </c>
      <c r="C109" s="20">
        <f>VLOOKUP(A109,'QAQC ID Reference Page'!A$2:G$10999,3,FALSE)</f>
        <v>44042</v>
      </c>
      <c r="D109" s="12">
        <f>VLOOKUP(A109,'QAQC ID Reference Page'!A$2:G$10999,4,FALSE)</f>
        <v>0.62986111111111109</v>
      </c>
      <c r="E109" s="3">
        <f>VLOOKUP(A109,'QAQC ID Reference Page'!A$2:G$10999,5,FALSE)</f>
        <v>1038</v>
      </c>
      <c r="F109" s="3" t="str">
        <f>VLOOKUP(A109,'QAQC ID Reference Page'!A$2:G$10999,6,FALSE)</f>
        <v>BSR</v>
      </c>
      <c r="G109" s="3" t="str">
        <f>VLOOKUP(A109,'QAQC ID Reference Page'!A$2:G$10999,7,FALSE)</f>
        <v>S</v>
      </c>
      <c r="H109" s="3">
        <v>0.32750000000000001</v>
      </c>
      <c r="I109" s="3">
        <v>5.4169999999999998</v>
      </c>
      <c r="J109" s="3"/>
      <c r="K109" s="3"/>
      <c r="L109" s="3"/>
      <c r="M109" s="3"/>
      <c r="N109" s="3"/>
      <c r="O109" s="3"/>
      <c r="P109" s="3"/>
      <c r="Q109" s="3"/>
      <c r="R109" s="3"/>
      <c r="S109" s="3"/>
      <c r="T109" s="3"/>
      <c r="U109" s="3"/>
      <c r="V109" s="3"/>
      <c r="W109" s="3"/>
      <c r="X109" s="3"/>
      <c r="Y109" s="3"/>
      <c r="Z109" s="3"/>
    </row>
    <row r="110" spans="1:26" x14ac:dyDescent="0.2">
      <c r="A110" s="3">
        <v>10052</v>
      </c>
      <c r="B110" s="10" t="str">
        <f>VLOOKUP(A110,'QAQC ID Reference Page'!A$2:G$10999,2,FALSE)</f>
        <v>OBS0720</v>
      </c>
      <c r="C110" s="20">
        <f>VLOOKUP(A110,'QAQC ID Reference Page'!A$2:G$10999,3,FALSE)</f>
        <v>44042</v>
      </c>
      <c r="D110" s="12">
        <f>VLOOKUP(A110,'QAQC ID Reference Page'!A$2:G$10999,4,FALSE)</f>
        <v>0.41041666666666665</v>
      </c>
      <c r="E110" s="3">
        <f>VLOOKUP(A110,'QAQC ID Reference Page'!A$2:G$10999,5,FALSE)</f>
        <v>1020</v>
      </c>
      <c r="F110" s="3" t="str">
        <f>VLOOKUP(A110,'QAQC ID Reference Page'!A$2:G$10999,6,FALSE)</f>
        <v>BLB</v>
      </c>
      <c r="G110" s="3" t="str">
        <f>VLOOKUP(A110,'QAQC ID Reference Page'!A$2:G$10999,7,FALSE)</f>
        <v>S</v>
      </c>
      <c r="H110" s="3">
        <v>0.1236</v>
      </c>
      <c r="I110" s="3">
        <v>2.31</v>
      </c>
      <c r="J110" s="3"/>
      <c r="K110" s="3"/>
      <c r="L110" s="3"/>
      <c r="M110" s="3"/>
      <c r="N110" s="3"/>
      <c r="O110" s="3"/>
      <c r="P110" s="3"/>
      <c r="Q110" s="3"/>
      <c r="R110" s="3"/>
      <c r="S110" s="3"/>
      <c r="T110" s="3"/>
      <c r="U110" s="3"/>
      <c r="V110" s="3"/>
      <c r="W110" s="3"/>
      <c r="X110" s="3"/>
      <c r="Y110" s="3"/>
      <c r="Z110" s="3"/>
    </row>
    <row r="111" spans="1:26" x14ac:dyDescent="0.2">
      <c r="A111" s="3">
        <v>10053</v>
      </c>
      <c r="B111" s="10" t="str">
        <f>VLOOKUP(A111,'QAQC ID Reference Page'!A$2:G$10999,2,FALSE)</f>
        <v>OBS0720</v>
      </c>
      <c r="C111" s="20">
        <f>VLOOKUP(A111,'QAQC ID Reference Page'!A$2:G$10999,3,FALSE)</f>
        <v>44042</v>
      </c>
      <c r="D111" s="12">
        <f>VLOOKUP(A111,'QAQC ID Reference Page'!A$2:G$10999,4,FALSE)</f>
        <v>0.39027777777777778</v>
      </c>
      <c r="E111" s="3">
        <f>VLOOKUP(A111,'QAQC ID Reference Page'!A$2:G$10999,5,FALSE)</f>
        <v>1031</v>
      </c>
      <c r="F111" s="3" t="str">
        <f>VLOOKUP(A111,'QAQC ID Reference Page'!A$2:G$10999,6,FALSE)</f>
        <v>E1</v>
      </c>
      <c r="G111" s="3" t="str">
        <f>VLOOKUP(A111,'QAQC ID Reference Page'!A$2:G$10999,7,FALSE)</f>
        <v>S</v>
      </c>
      <c r="H111" s="3">
        <v>0.40339999999999998</v>
      </c>
      <c r="I111" s="3">
        <v>6.0510000000000002</v>
      </c>
      <c r="J111" s="3"/>
      <c r="K111" s="3"/>
      <c r="L111" s="3"/>
      <c r="M111" s="3"/>
      <c r="N111" s="3"/>
      <c r="O111" s="3"/>
      <c r="P111" s="3"/>
      <c r="Q111" s="3"/>
      <c r="R111" s="3"/>
      <c r="S111" s="3"/>
      <c r="T111" s="3"/>
      <c r="U111" s="3"/>
      <c r="V111" s="3"/>
      <c r="W111" s="3"/>
      <c r="X111" s="3"/>
      <c r="Y111" s="3"/>
      <c r="Z111" s="3"/>
    </row>
    <row r="112" spans="1:26" x14ac:dyDescent="0.2">
      <c r="A112" s="3">
        <v>10054</v>
      </c>
      <c r="B112" s="10" t="str">
        <f>VLOOKUP(A112,'QAQC ID Reference Page'!A$2:G$10999,2,FALSE)</f>
        <v>OBS0720</v>
      </c>
      <c r="C112" s="20">
        <f>VLOOKUP(A112,'QAQC ID Reference Page'!A$2:G$10999,3,FALSE)</f>
        <v>44042</v>
      </c>
      <c r="D112" s="12">
        <f>VLOOKUP(A112,'QAQC ID Reference Page'!A$2:G$10999,4,FALSE)</f>
        <v>0.29652777777777778</v>
      </c>
      <c r="E112" s="3">
        <f>VLOOKUP(A112,'QAQC ID Reference Page'!A$2:G$10999,5,FALSE)</f>
        <v>1004</v>
      </c>
      <c r="F112" s="3" t="str">
        <f>VLOOKUP(A112,'QAQC ID Reference Page'!A$2:G$10999,6,FALSE)</f>
        <v>C5-1</v>
      </c>
      <c r="G112" s="3" t="str">
        <f>VLOOKUP(A112,'QAQC ID Reference Page'!A$2:G$10999,7,FALSE)</f>
        <v>S</v>
      </c>
      <c r="H112" s="3">
        <v>5.62E-2</v>
      </c>
      <c r="I112" s="3">
        <v>0.82189999999999996</v>
      </c>
      <c r="J112" s="3"/>
      <c r="K112" s="3"/>
      <c r="L112" s="3"/>
      <c r="M112" s="3"/>
      <c r="N112" s="3"/>
      <c r="O112" s="3"/>
      <c r="P112" s="3"/>
      <c r="Q112" s="3"/>
      <c r="R112" s="3"/>
      <c r="S112" s="3"/>
      <c r="T112" s="3"/>
      <c r="U112" s="3"/>
      <c r="V112" s="3"/>
      <c r="W112" s="3"/>
      <c r="X112" s="3"/>
      <c r="Y112" s="3"/>
      <c r="Z112" s="3"/>
    </row>
    <row r="113" spans="1:26" x14ac:dyDescent="0.2">
      <c r="A113" s="3">
        <v>10055</v>
      </c>
      <c r="B113" s="10" t="str">
        <f>VLOOKUP(A113,'QAQC ID Reference Page'!A$2:G$10999,2,FALSE)</f>
        <v>OBS0720</v>
      </c>
      <c r="C113" s="20">
        <f>VLOOKUP(A113,'QAQC ID Reference Page'!A$2:G$10999,3,FALSE)</f>
        <v>44042</v>
      </c>
      <c r="D113" s="12">
        <f>VLOOKUP(A113,'QAQC ID Reference Page'!A$2:G$10999,4,FALSE)</f>
        <v>0.35833333333333334</v>
      </c>
      <c r="E113" s="3">
        <f>VLOOKUP(A113,'QAQC ID Reference Page'!A$2:G$10999,5,FALSE)</f>
        <v>1003</v>
      </c>
      <c r="F113" s="3" t="str">
        <f>VLOOKUP(A113,'QAQC ID Reference Page'!A$2:G$10999,6,FALSE)</f>
        <v>B1</v>
      </c>
      <c r="G113" s="3" t="str">
        <f>VLOOKUP(A113,'QAQC ID Reference Page'!A$2:G$10999,7,FALSE)</f>
        <v>S</v>
      </c>
      <c r="H113" s="3">
        <v>0.1421</v>
      </c>
      <c r="I113" s="3">
        <v>1.7509999999999999</v>
      </c>
      <c r="J113" s="3"/>
      <c r="K113" s="3"/>
      <c r="L113" s="3"/>
      <c r="M113" s="3"/>
      <c r="N113" s="3"/>
      <c r="O113" s="3"/>
      <c r="P113" s="3"/>
      <c r="Q113" s="3"/>
      <c r="R113" s="3"/>
      <c r="S113" s="3"/>
      <c r="T113" s="3"/>
      <c r="U113" s="3"/>
      <c r="V113" s="3"/>
      <c r="W113" s="3"/>
      <c r="X113" s="3"/>
      <c r="Y113" s="3"/>
      <c r="Z113" s="3"/>
    </row>
    <row r="114" spans="1:26" x14ac:dyDescent="0.2">
      <c r="A114" s="3">
        <v>10056</v>
      </c>
      <c r="B114" s="10" t="str">
        <f>VLOOKUP(A114,'QAQC ID Reference Page'!A$2:G$10999,2,FALSE)</f>
        <v>OBS0720</v>
      </c>
      <c r="C114" s="20">
        <f>VLOOKUP(A114,'QAQC ID Reference Page'!A$2:G$10999,3,FALSE)</f>
        <v>44042</v>
      </c>
      <c r="D114" s="12">
        <f>VLOOKUP(A114,'QAQC ID Reference Page'!A$2:G$10999,4,FALSE)</f>
        <v>0.49305555555555558</v>
      </c>
      <c r="E114" s="3">
        <f>VLOOKUP(A114,'QAQC ID Reference Page'!A$2:G$10999,5,FALSE)</f>
        <v>1041</v>
      </c>
      <c r="F114" s="3" t="str">
        <f>VLOOKUP(A114,'QAQC ID Reference Page'!A$2:G$10999,6,FALSE)</f>
        <v>E9</v>
      </c>
      <c r="G114" s="3" t="str">
        <f>VLOOKUP(A114,'QAQC ID Reference Page'!A$2:G$10999,7,FALSE)</f>
        <v>S</v>
      </c>
      <c r="H114" s="3">
        <v>9.239E-2</v>
      </c>
      <c r="I114" s="3">
        <v>1.3740000000000001</v>
      </c>
      <c r="J114" s="3"/>
      <c r="K114" s="3"/>
      <c r="L114" s="3"/>
      <c r="M114" s="3"/>
      <c r="N114" s="3"/>
      <c r="O114" s="3"/>
      <c r="P114" s="3"/>
      <c r="Q114" s="3"/>
      <c r="R114" s="3"/>
      <c r="S114" s="3"/>
      <c r="T114" s="3"/>
      <c r="U114" s="3"/>
      <c r="V114" s="3"/>
      <c r="W114" s="3"/>
      <c r="X114" s="3"/>
      <c r="Y114" s="3"/>
      <c r="Z114" s="3"/>
    </row>
    <row r="115" spans="1:26" x14ac:dyDescent="0.2">
      <c r="A115" s="3">
        <v>10057</v>
      </c>
      <c r="B115" s="10" t="str">
        <f>VLOOKUP(A115,'QAQC ID Reference Page'!A$2:G$10999,2,FALSE)</f>
        <v>OBS0720</v>
      </c>
      <c r="C115" s="20">
        <f>VLOOKUP(A115,'QAQC ID Reference Page'!A$2:G$10999,3,FALSE)</f>
        <v>44042</v>
      </c>
      <c r="D115" s="12">
        <f>VLOOKUP(A115,'QAQC ID Reference Page'!A$2:G$10999,4,FALSE)</f>
        <v>0.36875000000000002</v>
      </c>
      <c r="E115" s="3">
        <f>VLOOKUP(A115,'QAQC ID Reference Page'!A$2:G$10999,5,FALSE)</f>
        <v>1011</v>
      </c>
      <c r="F115" s="3" t="str">
        <f>VLOOKUP(A115,'QAQC ID Reference Page'!A$2:G$10999,6,FALSE)</f>
        <v>C1</v>
      </c>
      <c r="G115" s="3" t="str">
        <f>VLOOKUP(A115,'QAQC ID Reference Page'!A$2:G$10999,7,FALSE)</f>
        <v>S</v>
      </c>
      <c r="H115" s="3">
        <v>0.2077</v>
      </c>
      <c r="I115" s="3">
        <v>2.964</v>
      </c>
      <c r="J115" s="3"/>
      <c r="K115" s="3"/>
      <c r="L115" s="3"/>
      <c r="M115" s="3"/>
      <c r="N115" s="3"/>
      <c r="O115" s="3"/>
      <c r="P115" s="3"/>
      <c r="Q115" s="3"/>
      <c r="R115" s="3"/>
      <c r="S115" s="3"/>
      <c r="T115" s="3"/>
      <c r="U115" s="3"/>
      <c r="V115" s="3"/>
      <c r="W115" s="3"/>
      <c r="X115" s="3"/>
      <c r="Y115" s="3"/>
      <c r="Z115" s="3"/>
    </row>
    <row r="116" spans="1:26" x14ac:dyDescent="0.2">
      <c r="A116" s="3">
        <v>10058</v>
      </c>
      <c r="B116" s="10" t="str">
        <f>VLOOKUP(A116,'QAQC ID Reference Page'!A$2:G$10999,2,FALSE)</f>
        <v>OBS0720</v>
      </c>
      <c r="C116" s="20">
        <f>VLOOKUP(A116,'QAQC ID Reference Page'!A$2:G$10999,3,FALSE)</f>
        <v>44042</v>
      </c>
      <c r="D116" s="12">
        <f>VLOOKUP(A116,'QAQC ID Reference Page'!A$2:G$10999,4,FALSE)</f>
        <v>0.59722222222222221</v>
      </c>
      <c r="E116" s="3">
        <f>VLOOKUP(A116,'QAQC ID Reference Page'!A$2:G$10999,5,FALSE)</f>
        <v>1035</v>
      </c>
      <c r="F116" s="3" t="str">
        <f>VLOOKUP(A116,'QAQC ID Reference Page'!A$2:G$10999,6,FALSE)</f>
        <v>C10</v>
      </c>
      <c r="G116" s="3" t="str">
        <f>VLOOKUP(A116,'QAQC ID Reference Page'!A$2:G$10999,7,FALSE)</f>
        <v>S</v>
      </c>
      <c r="H116" s="3">
        <v>4.929E-2</v>
      </c>
      <c r="I116" s="3">
        <v>0.92520000000000002</v>
      </c>
      <c r="J116" s="3"/>
      <c r="K116" s="3"/>
      <c r="L116" s="3"/>
      <c r="M116" s="3"/>
      <c r="N116" s="3"/>
      <c r="O116" s="3"/>
      <c r="P116" s="3"/>
      <c r="Q116" s="3"/>
      <c r="R116" s="3"/>
      <c r="S116" s="3"/>
      <c r="T116" s="3"/>
      <c r="U116" s="3"/>
      <c r="V116" s="3"/>
      <c r="W116" s="3"/>
      <c r="X116" s="3"/>
      <c r="Y116" s="3"/>
      <c r="Z116" s="3"/>
    </row>
    <row r="117" spans="1:26" x14ac:dyDescent="0.2">
      <c r="A117" s="3">
        <v>10059</v>
      </c>
      <c r="B117" s="10" t="str">
        <f>VLOOKUP(A117,'QAQC ID Reference Page'!A$2:G$10999,2,FALSE)</f>
        <v>OBS0720</v>
      </c>
      <c r="C117" s="20">
        <f>VLOOKUP(A117,'QAQC ID Reference Page'!A$2:G$10999,3,FALSE)</f>
        <v>44042</v>
      </c>
      <c r="D117" s="12">
        <f>VLOOKUP(A117,'QAQC ID Reference Page'!A$2:G$10999,4,FALSE)</f>
        <v>0.43541666666666667</v>
      </c>
      <c r="E117" s="3">
        <f>VLOOKUP(A117,'QAQC ID Reference Page'!A$2:G$10999,5,FALSE)</f>
        <v>1027</v>
      </c>
      <c r="F117" s="3" t="str">
        <f>VLOOKUP(A117,'QAQC ID Reference Page'!A$2:G$10999,6,FALSE)</f>
        <v>C4</v>
      </c>
      <c r="G117" s="3" t="str">
        <f>VLOOKUP(A117,'QAQC ID Reference Page'!A$2:G$10999,7,FALSE)</f>
        <v>S</v>
      </c>
      <c r="H117" s="3">
        <v>0.1474</v>
      </c>
      <c r="I117" s="3">
        <v>1.821</v>
      </c>
      <c r="J117" s="3"/>
      <c r="K117" s="3"/>
      <c r="L117" s="3"/>
      <c r="M117" s="3"/>
      <c r="N117" s="3"/>
      <c r="O117" s="3"/>
      <c r="P117" s="3"/>
      <c r="Q117" s="3"/>
      <c r="R117" s="3"/>
      <c r="S117" s="3"/>
      <c r="T117" s="3"/>
      <c r="U117" s="3"/>
      <c r="V117" s="3"/>
      <c r="W117" s="3"/>
      <c r="X117" s="3"/>
      <c r="Y117" s="3"/>
      <c r="Z117" s="3"/>
    </row>
    <row r="118" spans="1:26" x14ac:dyDescent="0.2">
      <c r="A118" s="3">
        <v>10060</v>
      </c>
      <c r="B118" s="10" t="str">
        <f>VLOOKUP(A118,'QAQC ID Reference Page'!A$2:G$10999,2,FALSE)</f>
        <v>OBS0720</v>
      </c>
      <c r="C118" s="20">
        <f>VLOOKUP(A118,'QAQC ID Reference Page'!A$2:G$10999,3,FALSE)</f>
        <v>44042</v>
      </c>
      <c r="D118" s="12">
        <f>VLOOKUP(A118,'QAQC ID Reference Page'!A$2:G$10999,4,FALSE)</f>
        <v>0.5131944444444444</v>
      </c>
      <c r="E118" s="3">
        <f>VLOOKUP(A118,'QAQC ID Reference Page'!A$2:G$10999,5,FALSE)</f>
        <v>1007</v>
      </c>
      <c r="F118" s="3" t="str">
        <f>VLOOKUP(A118,'QAQC ID Reference Page'!A$2:G$10999,6,FALSE)</f>
        <v>WB</v>
      </c>
      <c r="G118" s="3" t="str">
        <f>VLOOKUP(A118,'QAQC ID Reference Page'!A$2:G$10999,7,FALSE)</f>
        <v>S</v>
      </c>
      <c r="H118" s="3">
        <v>6.9470000000000004E-2</v>
      </c>
      <c r="I118" s="3">
        <v>1.2829999999999999</v>
      </c>
      <c r="J118" s="3"/>
      <c r="K118" s="3"/>
      <c r="L118" s="3"/>
      <c r="M118" s="3"/>
      <c r="N118" s="3"/>
      <c r="O118" s="3"/>
      <c r="P118" s="3"/>
      <c r="Q118" s="3"/>
      <c r="R118" s="3"/>
      <c r="S118" s="3"/>
      <c r="T118" s="3"/>
      <c r="U118" s="3"/>
      <c r="V118" s="3"/>
      <c r="W118" s="3"/>
      <c r="X118" s="3"/>
      <c r="Y118" s="3"/>
      <c r="Z118" s="3"/>
    </row>
    <row r="119" spans="1:26" x14ac:dyDescent="0.2">
      <c r="A119" s="3">
        <v>10061</v>
      </c>
      <c r="B119" s="10" t="str">
        <f>VLOOKUP(A119,'QAQC ID Reference Page'!A$2:G$10999,2,FALSE)</f>
        <v>OBS0720</v>
      </c>
      <c r="C119" s="20">
        <f>VLOOKUP(A119,'QAQC ID Reference Page'!A$2:G$10999,3,FALSE)</f>
        <v>44042</v>
      </c>
      <c r="D119" s="12">
        <f>VLOOKUP(A119,'QAQC ID Reference Page'!A$2:G$10999,4,FALSE)</f>
        <v>0.31666666666666665</v>
      </c>
      <c r="E119" s="3">
        <f>VLOOKUP(A119,'QAQC ID Reference Page'!A$2:G$10999,5,FALSE)</f>
        <v>1013</v>
      </c>
      <c r="F119" s="3" t="str">
        <f>VLOOKUP(A119,'QAQC ID Reference Page'!A$2:G$10999,6,FALSE)</f>
        <v>B4</v>
      </c>
      <c r="G119" s="3" t="str">
        <f>VLOOKUP(A119,'QAQC ID Reference Page'!A$2:G$10999,7,FALSE)</f>
        <v>S</v>
      </c>
      <c r="H119" s="3">
        <v>8.5699999999999998E-2</v>
      </c>
      <c r="I119" s="3">
        <v>1.2609999999999999</v>
      </c>
      <c r="J119" s="3"/>
      <c r="K119" s="3"/>
      <c r="L119" s="3"/>
      <c r="M119" s="3"/>
      <c r="N119" s="3"/>
      <c r="O119" s="3"/>
      <c r="P119" s="3"/>
      <c r="Q119" s="3"/>
      <c r="R119" s="3"/>
      <c r="S119" s="3"/>
      <c r="T119" s="3"/>
      <c r="U119" s="3"/>
      <c r="V119" s="3"/>
      <c r="W119" s="3"/>
      <c r="X119" s="3"/>
      <c r="Y119" s="3"/>
      <c r="Z119" s="3"/>
    </row>
    <row r="120" spans="1:26" x14ac:dyDescent="0.2">
      <c r="A120" s="3">
        <v>10101</v>
      </c>
      <c r="B120" s="10" t="str">
        <f>VLOOKUP(A120,'QAQC ID Reference Page'!A$2:G$10999,2,FALSE)</f>
        <v>OBS0820</v>
      </c>
      <c r="C120" s="20">
        <f>VLOOKUP(A120,'QAQC ID Reference Page'!A$2:G$10999,3,FALSE)</f>
        <v>44054</v>
      </c>
      <c r="D120" s="12">
        <f>VLOOKUP(A120,'QAQC ID Reference Page'!A$2:G$10999,4,FALSE)</f>
        <v>0.44097222222222221</v>
      </c>
      <c r="E120" s="3">
        <f>VLOOKUP(A120,'QAQC ID Reference Page'!A$2:G$10999,5,FALSE)</f>
        <v>1004</v>
      </c>
      <c r="F120" s="3" t="str">
        <f>VLOOKUP(A120,'QAQC ID Reference Page'!A$2:G$10999,6,FALSE)</f>
        <v>WFR</v>
      </c>
      <c r="G120" s="3" t="str">
        <f>VLOOKUP(A120,'QAQC ID Reference Page'!A$2:G$10999,7,FALSE)</f>
        <v>S</v>
      </c>
      <c r="H120" s="3"/>
      <c r="I120" s="3"/>
      <c r="J120" s="3"/>
      <c r="K120" s="3"/>
      <c r="L120" s="3"/>
      <c r="M120" s="3"/>
      <c r="N120" s="3"/>
      <c r="O120" s="3"/>
      <c r="P120" s="3"/>
      <c r="Q120" s="3"/>
      <c r="R120" s="3"/>
      <c r="S120" s="3"/>
      <c r="T120" s="3"/>
      <c r="U120" s="3"/>
      <c r="V120" s="3"/>
      <c r="W120" s="3"/>
      <c r="X120" s="3"/>
      <c r="Y120" s="3"/>
      <c r="Z120" s="3"/>
    </row>
    <row r="121" spans="1:26" x14ac:dyDescent="0.2">
      <c r="A121" s="3">
        <v>10102</v>
      </c>
      <c r="B121" s="10" t="str">
        <f>VLOOKUP(A121,'QAQC ID Reference Page'!A$2:G$10999,2,FALSE)</f>
        <v>OBS0820</v>
      </c>
      <c r="C121" s="20">
        <f>VLOOKUP(A121,'QAQC ID Reference Page'!A$2:G$10999,3,FALSE)</f>
        <v>44054</v>
      </c>
      <c r="D121" s="12">
        <f>VLOOKUP(A121,'QAQC ID Reference Page'!A$2:G$10999,4,FALSE)</f>
        <v>0.48125000000000001</v>
      </c>
      <c r="E121" s="3">
        <f>VLOOKUP(A121,'QAQC ID Reference Page'!A$2:G$10999,5,FALSE)</f>
        <v>1012</v>
      </c>
      <c r="F121" s="3" t="str">
        <f>VLOOKUP(A121,'QAQC ID Reference Page'!A$2:G$10999,6,FALSE)</f>
        <v>E1</v>
      </c>
      <c r="G121" s="3" t="str">
        <f>VLOOKUP(A121,'QAQC ID Reference Page'!A$2:G$10999,7,FALSE)</f>
        <v>S</v>
      </c>
      <c r="H121" s="3"/>
      <c r="I121" s="3"/>
      <c r="J121" s="3"/>
      <c r="K121" s="3"/>
      <c r="L121" s="3"/>
      <c r="M121" s="3"/>
      <c r="N121" s="3"/>
      <c r="O121" s="3"/>
      <c r="P121" s="3"/>
      <c r="Q121" s="3"/>
      <c r="R121" s="3"/>
      <c r="S121" s="3"/>
      <c r="T121" s="3"/>
      <c r="U121" s="3"/>
      <c r="V121" s="3"/>
      <c r="W121" s="3"/>
      <c r="X121" s="3"/>
      <c r="Y121" s="3"/>
      <c r="Z121" s="3"/>
    </row>
    <row r="122" spans="1:26" x14ac:dyDescent="0.2">
      <c r="A122" s="3">
        <v>10103</v>
      </c>
      <c r="B122" s="10" t="str">
        <f>VLOOKUP(A122,'QAQC ID Reference Page'!A$2:G$10999,2,FALSE)</f>
        <v>OBS0820</v>
      </c>
      <c r="C122" s="20">
        <f>VLOOKUP(A122,'QAQC ID Reference Page'!A$2:G$10999,3,FALSE)</f>
        <v>44054</v>
      </c>
      <c r="D122" s="12">
        <f>VLOOKUP(A122,'QAQC ID Reference Page'!A$2:G$10999,4,FALSE)</f>
        <v>0.51458333333333328</v>
      </c>
      <c r="E122" s="3">
        <f>VLOOKUP(A122,'QAQC ID Reference Page'!A$2:G$10999,5,FALSE)</f>
        <v>1008</v>
      </c>
      <c r="F122" s="3" t="str">
        <f>VLOOKUP(A122,'QAQC ID Reference Page'!A$2:G$10999,6,FALSE)</f>
        <v>B1</v>
      </c>
      <c r="G122" s="3" t="str">
        <f>VLOOKUP(A122,'QAQC ID Reference Page'!A$2:G$10999,7,FALSE)</f>
        <v>S</v>
      </c>
      <c r="H122" s="3"/>
      <c r="I122" s="3"/>
      <c r="J122" s="3"/>
      <c r="K122" s="3"/>
      <c r="L122" s="3"/>
      <c r="M122" s="3"/>
      <c r="N122" s="3"/>
      <c r="O122" s="3"/>
      <c r="P122" s="3"/>
      <c r="Q122" s="3"/>
      <c r="R122" s="3"/>
      <c r="S122" s="3"/>
      <c r="T122" s="3"/>
      <c r="U122" s="3"/>
      <c r="V122" s="3"/>
      <c r="W122" s="3"/>
      <c r="X122" s="3"/>
      <c r="Y122" s="3"/>
      <c r="Z122" s="3"/>
    </row>
    <row r="123" spans="1:26" x14ac:dyDescent="0.2">
      <c r="A123" s="3">
        <v>10104</v>
      </c>
      <c r="B123" s="10" t="str">
        <f>VLOOKUP(A123,'QAQC ID Reference Page'!A$2:G$10999,2,FALSE)</f>
        <v>OBS0820</v>
      </c>
      <c r="C123" s="20">
        <f>VLOOKUP(A123,'QAQC ID Reference Page'!A$2:G$10999,3,FALSE)</f>
        <v>44054</v>
      </c>
      <c r="D123" s="12">
        <f>VLOOKUP(A123,'QAQC ID Reference Page'!A$2:G$10999,4,FALSE)</f>
        <v>0.5541666666666667</v>
      </c>
      <c r="E123" s="3">
        <f>VLOOKUP(A123,'QAQC ID Reference Page'!A$2:G$10999,5,FALSE)</f>
        <v>1011</v>
      </c>
      <c r="F123" s="3" t="str">
        <f>VLOOKUP(A123,'QAQC ID Reference Page'!A$2:G$10999,6,FALSE)</f>
        <v>C5-1</v>
      </c>
      <c r="G123" s="3" t="str">
        <f>VLOOKUP(A123,'QAQC ID Reference Page'!A$2:G$10999,7,FALSE)</f>
        <v>B</v>
      </c>
      <c r="H123" s="3"/>
      <c r="I123" s="3"/>
      <c r="J123" s="3"/>
      <c r="K123" s="3"/>
      <c r="L123" s="3"/>
      <c r="M123" s="3"/>
      <c r="N123" s="3"/>
      <c r="O123" s="3"/>
      <c r="P123" s="3"/>
      <c r="Q123" s="3"/>
      <c r="R123" s="3"/>
      <c r="S123" s="3"/>
      <c r="T123" s="3"/>
      <c r="U123" s="3"/>
      <c r="V123" s="3"/>
      <c r="W123" s="3"/>
      <c r="X123" s="3"/>
      <c r="Y123" s="3"/>
      <c r="Z123" s="3"/>
    </row>
    <row r="124" spans="1:26" x14ac:dyDescent="0.2">
      <c r="A124" s="3">
        <v>10105</v>
      </c>
      <c r="B124" s="10" t="str">
        <f>VLOOKUP(A124,'QAQC ID Reference Page'!A$2:G$10999,2,FALSE)</f>
        <v>OBS0820</v>
      </c>
      <c r="C124" s="20">
        <f>VLOOKUP(A124,'QAQC ID Reference Page'!A$2:G$10999,3,FALSE)</f>
        <v>44054</v>
      </c>
      <c r="D124" s="12">
        <f>VLOOKUP(A124,'QAQC ID Reference Page'!A$2:G$10999,4,FALSE)</f>
        <v>0.5541666666666667</v>
      </c>
      <c r="E124" s="3">
        <f>VLOOKUP(A124,'QAQC ID Reference Page'!A$2:G$10999,5,FALSE)</f>
        <v>1005</v>
      </c>
      <c r="F124" s="3" t="str">
        <f>VLOOKUP(A124,'QAQC ID Reference Page'!A$2:G$10999,6,FALSE)</f>
        <v>C5-1</v>
      </c>
      <c r="G124" s="3" t="str">
        <f>VLOOKUP(A124,'QAQC ID Reference Page'!A$2:G$10999,7,FALSE)</f>
        <v>S</v>
      </c>
      <c r="H124" s="3"/>
      <c r="I124" s="3"/>
      <c r="J124" s="3"/>
      <c r="K124" s="3"/>
      <c r="L124" s="3"/>
      <c r="M124" s="3"/>
      <c r="N124" s="3"/>
      <c r="O124" s="3"/>
      <c r="P124" s="3"/>
      <c r="Q124" s="3"/>
      <c r="R124" s="3"/>
      <c r="S124" s="3"/>
      <c r="T124" s="3"/>
      <c r="U124" s="3"/>
      <c r="V124" s="3"/>
      <c r="W124" s="3"/>
      <c r="X124" s="3"/>
      <c r="Y124" s="3"/>
      <c r="Z124" s="3"/>
    </row>
    <row r="125" spans="1:26" x14ac:dyDescent="0.2">
      <c r="A125" s="3">
        <v>10106</v>
      </c>
      <c r="B125" s="10" t="str">
        <f>VLOOKUP(A125,'QAQC ID Reference Page'!A$2:G$10999,2,FALSE)</f>
        <v>OBS0820</v>
      </c>
      <c r="C125" s="20">
        <f>VLOOKUP(A125,'QAQC ID Reference Page'!A$2:G$10999,3,FALSE)</f>
        <v>44054</v>
      </c>
      <c r="D125" s="12">
        <f>VLOOKUP(A125,'QAQC ID Reference Page'!A$2:G$10999,4,FALSE)</f>
        <v>0.57499999999999996</v>
      </c>
      <c r="E125" s="3">
        <f>VLOOKUP(A125,'QAQC ID Reference Page'!A$2:G$10999,5,FALSE)</f>
        <v>1043</v>
      </c>
      <c r="F125" s="3" t="str">
        <f>VLOOKUP(A125,'QAQC ID Reference Page'!A$2:G$10999,6,FALSE)</f>
        <v>C7C</v>
      </c>
      <c r="G125" s="3" t="str">
        <f>VLOOKUP(A125,'QAQC ID Reference Page'!A$2:G$10999,7,FALSE)</f>
        <v>B</v>
      </c>
      <c r="H125" s="3"/>
      <c r="I125" s="3"/>
      <c r="J125" s="3"/>
      <c r="K125" s="3"/>
      <c r="L125" s="3"/>
      <c r="M125" s="3"/>
      <c r="N125" s="3"/>
      <c r="O125" s="3"/>
      <c r="P125" s="3"/>
      <c r="Q125" s="3"/>
      <c r="R125" s="3"/>
      <c r="S125" s="3"/>
      <c r="T125" s="3"/>
      <c r="U125" s="3"/>
      <c r="V125" s="3"/>
      <c r="W125" s="3"/>
      <c r="X125" s="3"/>
      <c r="Y125" s="3"/>
      <c r="Z125" s="3"/>
    </row>
    <row r="126" spans="1:26" x14ac:dyDescent="0.2">
      <c r="A126" s="3">
        <v>10107</v>
      </c>
      <c r="B126" s="10" t="str">
        <f>VLOOKUP(A126,'QAQC ID Reference Page'!A$2:G$10999,2,FALSE)</f>
        <v>OBS0820</v>
      </c>
      <c r="C126" s="20">
        <f>VLOOKUP(A126,'QAQC ID Reference Page'!A$2:G$10999,3,FALSE)</f>
        <v>44054</v>
      </c>
      <c r="D126" s="12">
        <f>VLOOKUP(A126,'QAQC ID Reference Page'!A$2:G$10999,4,FALSE)</f>
        <v>0.49236111111111114</v>
      </c>
      <c r="E126" s="3">
        <f>VLOOKUP(A126,'QAQC ID Reference Page'!A$2:G$10999,5,FALSE)</f>
        <v>1016</v>
      </c>
      <c r="F126" s="3" t="str">
        <f>VLOOKUP(A126,'QAQC ID Reference Page'!A$2:G$10999,6,FALSE)</f>
        <v>D1</v>
      </c>
      <c r="G126" s="3" t="str">
        <f>VLOOKUP(A126,'QAQC ID Reference Page'!A$2:G$10999,7,FALSE)</f>
        <v>S</v>
      </c>
      <c r="H126" s="3"/>
      <c r="I126" s="3"/>
      <c r="J126" s="3"/>
      <c r="K126" s="3"/>
      <c r="L126" s="3"/>
      <c r="M126" s="3"/>
      <c r="N126" s="3"/>
      <c r="O126" s="3"/>
      <c r="P126" s="3"/>
      <c r="Q126" s="3"/>
      <c r="R126" s="3"/>
      <c r="S126" s="3"/>
      <c r="T126" s="3"/>
      <c r="U126" s="3"/>
      <c r="V126" s="3"/>
      <c r="W126" s="3"/>
      <c r="X126" s="3"/>
      <c r="Y126" s="3"/>
      <c r="Z126" s="3"/>
    </row>
    <row r="127" spans="1:26" x14ac:dyDescent="0.2">
      <c r="A127" s="3">
        <v>10108</v>
      </c>
      <c r="B127" s="10" t="str">
        <f>VLOOKUP(A127,'QAQC ID Reference Page'!A$2:G$10999,2,FALSE)</f>
        <v>OBS0820</v>
      </c>
      <c r="C127" s="20">
        <f>VLOOKUP(A127,'QAQC ID Reference Page'!A$2:G$10999,3,FALSE)</f>
        <v>44054</v>
      </c>
      <c r="D127" s="12">
        <f>VLOOKUP(A127,'QAQC ID Reference Page'!A$2:G$10999,4,FALSE)</f>
        <v>0.42499999999999999</v>
      </c>
      <c r="E127" s="3">
        <f>VLOOKUP(A127,'QAQC ID Reference Page'!A$2:G$10999,5,FALSE)</f>
        <v>1018</v>
      </c>
      <c r="F127" s="3" t="str">
        <f>VLOOKUP(A127,'QAQC ID Reference Page'!A$2:G$10999,6,FALSE)</f>
        <v>C4</v>
      </c>
      <c r="G127" s="3" t="str">
        <f>VLOOKUP(A127,'QAQC ID Reference Page'!A$2:G$10999,7,FALSE)</f>
        <v>S</v>
      </c>
      <c r="H127" s="3"/>
      <c r="I127" s="3"/>
      <c r="J127" s="3"/>
      <c r="K127" s="3"/>
      <c r="L127" s="3"/>
      <c r="M127" s="3"/>
      <c r="N127" s="3"/>
      <c r="O127" s="3"/>
      <c r="P127" s="3"/>
      <c r="Q127" s="3"/>
      <c r="R127" s="3"/>
      <c r="S127" s="3"/>
      <c r="T127" s="3"/>
      <c r="U127" s="3"/>
      <c r="V127" s="3"/>
      <c r="W127" s="3"/>
      <c r="X127" s="3"/>
      <c r="Y127" s="3"/>
      <c r="Z127" s="3"/>
    </row>
    <row r="128" spans="1:26" x14ac:dyDescent="0.2">
      <c r="A128" s="3">
        <v>10109</v>
      </c>
      <c r="B128" s="10" t="str">
        <f>VLOOKUP(A128,'QAQC ID Reference Page'!A$2:G$10999,2,FALSE)</f>
        <v>OBS0820</v>
      </c>
      <c r="C128" s="20">
        <f>VLOOKUP(A128,'QAQC ID Reference Page'!A$2:G$10999,3,FALSE)</f>
        <v>44054</v>
      </c>
      <c r="D128" s="12">
        <f>VLOOKUP(A128,'QAQC ID Reference Page'!A$2:G$10999,4,FALSE)</f>
        <v>0.35694444444444445</v>
      </c>
      <c r="E128" s="3">
        <f>VLOOKUP(A128,'QAQC ID Reference Page'!A$2:G$10999,5,FALSE)</f>
        <v>1007</v>
      </c>
      <c r="F128" s="3" t="str">
        <f>VLOOKUP(A128,'QAQC ID Reference Page'!A$2:G$10999,6,FALSE)</f>
        <v>BSR</v>
      </c>
      <c r="G128" s="3" t="str">
        <f>VLOOKUP(A128,'QAQC ID Reference Page'!A$2:G$10999,7,FALSE)</f>
        <v>B</v>
      </c>
      <c r="H128" s="3"/>
      <c r="I128" s="3"/>
      <c r="J128" s="3"/>
      <c r="K128" s="3"/>
      <c r="L128" s="3"/>
      <c r="M128" s="3"/>
      <c r="N128" s="3"/>
      <c r="O128" s="3"/>
      <c r="P128" s="3"/>
      <c r="Q128" s="3"/>
      <c r="R128" s="3"/>
      <c r="S128" s="3"/>
      <c r="T128" s="3"/>
      <c r="U128" s="3"/>
      <c r="V128" s="3"/>
      <c r="W128" s="3"/>
      <c r="X128" s="3"/>
      <c r="Y128" s="3"/>
      <c r="Z128" s="3"/>
    </row>
    <row r="129" spans="1:26" x14ac:dyDescent="0.2">
      <c r="A129" s="3">
        <v>10110</v>
      </c>
      <c r="B129" s="10" t="str">
        <f>VLOOKUP(A129,'QAQC ID Reference Page'!A$2:G$10999,2,FALSE)</f>
        <v>OBS0820</v>
      </c>
      <c r="C129" s="20">
        <f>VLOOKUP(A129,'QAQC ID Reference Page'!A$2:G$10999,3,FALSE)</f>
        <v>44054</v>
      </c>
      <c r="D129" s="12">
        <f>VLOOKUP(A129,'QAQC ID Reference Page'!A$2:G$10999,4,FALSE)</f>
        <v>0.57499999999999996</v>
      </c>
      <c r="E129" s="3">
        <f>VLOOKUP(A129,'QAQC ID Reference Page'!A$2:G$10999,5,FALSE)</f>
        <v>1027</v>
      </c>
      <c r="F129" s="3" t="str">
        <f>VLOOKUP(A129,'QAQC ID Reference Page'!A$2:G$10999,6,FALSE)</f>
        <v>C7C</v>
      </c>
      <c r="G129" s="3" t="str">
        <f>VLOOKUP(A129,'QAQC ID Reference Page'!A$2:G$10999,7,FALSE)</f>
        <v>S</v>
      </c>
      <c r="H129" s="3"/>
      <c r="I129" s="3"/>
      <c r="J129" s="3"/>
      <c r="K129" s="3"/>
      <c r="L129" s="3"/>
      <c r="M129" s="3"/>
      <c r="N129" s="3"/>
      <c r="O129" s="3"/>
      <c r="P129" s="3"/>
      <c r="Q129" s="3"/>
      <c r="R129" s="3"/>
      <c r="S129" s="3"/>
      <c r="T129" s="3"/>
      <c r="U129" s="3"/>
      <c r="V129" s="3"/>
      <c r="W129" s="3"/>
      <c r="X129" s="3"/>
      <c r="Y129" s="3"/>
      <c r="Z129" s="3"/>
    </row>
    <row r="130" spans="1:26" x14ac:dyDescent="0.2">
      <c r="A130" s="3">
        <v>10111</v>
      </c>
      <c r="B130" s="10" t="str">
        <f>VLOOKUP(A130,'QAQC ID Reference Page'!A$2:G$10999,2,FALSE)</f>
        <v>OBS0820</v>
      </c>
      <c r="C130" s="20">
        <f>VLOOKUP(A130,'QAQC ID Reference Page'!A$2:G$10999,3,FALSE)</f>
        <v>44054</v>
      </c>
      <c r="D130" s="12">
        <f>VLOOKUP(A130,'QAQC ID Reference Page'!A$2:G$10999,4,FALSE)</f>
        <v>0.58958333333333335</v>
      </c>
      <c r="E130" s="3">
        <f>VLOOKUP(A130,'QAQC ID Reference Page'!A$2:G$10999,5,FALSE)</f>
        <v>1030</v>
      </c>
      <c r="F130" s="3" t="str">
        <f>VLOOKUP(A130,'QAQC ID Reference Page'!A$2:G$10999,6,FALSE)</f>
        <v>B7C</v>
      </c>
      <c r="G130" s="3" t="str">
        <f>VLOOKUP(A130,'QAQC ID Reference Page'!A$2:G$10999,7,FALSE)</f>
        <v>B</v>
      </c>
      <c r="H130" s="3"/>
      <c r="I130" s="3"/>
      <c r="J130" s="3"/>
      <c r="K130" s="3"/>
      <c r="L130" s="3"/>
      <c r="M130" s="3"/>
      <c r="N130" s="3"/>
      <c r="O130" s="3"/>
      <c r="P130" s="3"/>
      <c r="Q130" s="3"/>
      <c r="R130" s="3"/>
      <c r="S130" s="3"/>
      <c r="T130" s="3"/>
      <c r="U130" s="3"/>
      <c r="V130" s="3"/>
      <c r="W130" s="3"/>
      <c r="X130" s="3"/>
      <c r="Y130" s="3"/>
      <c r="Z130" s="3"/>
    </row>
    <row r="131" spans="1:26" x14ac:dyDescent="0.2">
      <c r="A131" s="3">
        <v>10112</v>
      </c>
      <c r="B131" s="10" t="str">
        <f>VLOOKUP(A131,'QAQC ID Reference Page'!A$2:G$10999,2,FALSE)</f>
        <v>OBS0820</v>
      </c>
      <c r="C131" s="20">
        <f>VLOOKUP(A131,'QAQC ID Reference Page'!A$2:G$10999,3,FALSE)</f>
        <v>44054</v>
      </c>
      <c r="D131" s="12">
        <f>VLOOKUP(A131,'QAQC ID Reference Page'!A$2:G$10999,4,FALSE)</f>
        <v>0.58958333333333335</v>
      </c>
      <c r="E131" s="3">
        <f>VLOOKUP(A131,'QAQC ID Reference Page'!A$2:G$10999,5,FALSE)</f>
        <v>1002</v>
      </c>
      <c r="F131" s="3" t="str">
        <f>VLOOKUP(A131,'QAQC ID Reference Page'!A$2:G$10999,6,FALSE)</f>
        <v>B7C</v>
      </c>
      <c r="G131" s="3" t="str">
        <f>VLOOKUP(A131,'QAQC ID Reference Page'!A$2:G$10999,7,FALSE)</f>
        <v>S</v>
      </c>
      <c r="H131" s="3"/>
      <c r="I131" s="3"/>
      <c r="J131" s="3"/>
      <c r="K131" s="3"/>
      <c r="L131" s="3"/>
      <c r="M131" s="3"/>
      <c r="N131" s="3"/>
      <c r="O131" s="3"/>
      <c r="P131" s="3"/>
      <c r="Q131" s="3"/>
      <c r="R131" s="3"/>
      <c r="S131" s="3"/>
      <c r="T131" s="3"/>
      <c r="U131" s="3"/>
      <c r="V131" s="3"/>
      <c r="W131" s="3"/>
      <c r="X131" s="3"/>
      <c r="Y131" s="3"/>
      <c r="Z131" s="3"/>
    </row>
    <row r="132" spans="1:26" x14ac:dyDescent="0.2">
      <c r="A132" s="3">
        <v>10113</v>
      </c>
      <c r="B132" s="10" t="str">
        <f>VLOOKUP(A132,'QAQC ID Reference Page'!A$2:G$10999,2,FALSE)</f>
        <v>OBS0820</v>
      </c>
      <c r="C132" s="20">
        <f>VLOOKUP(A132,'QAQC ID Reference Page'!A$2:G$10999,3,FALSE)</f>
        <v>44054</v>
      </c>
      <c r="D132" s="12">
        <f>VLOOKUP(A132,'QAQC ID Reference Page'!A$2:G$10999,4,FALSE)</f>
        <v>0.35694444444444445</v>
      </c>
      <c r="E132" s="3">
        <f>VLOOKUP(A132,'QAQC ID Reference Page'!A$2:G$10999,5,FALSE)</f>
        <v>1003</v>
      </c>
      <c r="F132" s="3" t="str">
        <f>VLOOKUP(A132,'QAQC ID Reference Page'!A$2:G$10999,6,FALSE)</f>
        <v>BSR</v>
      </c>
      <c r="G132" s="3" t="str">
        <f>VLOOKUP(A132,'QAQC ID Reference Page'!A$2:G$10999,7,FALSE)</f>
        <v>S</v>
      </c>
      <c r="H132" s="3"/>
      <c r="I132" s="3"/>
      <c r="J132" s="3"/>
      <c r="K132" s="3"/>
      <c r="L132" s="3"/>
      <c r="M132" s="3"/>
      <c r="N132" s="3"/>
      <c r="O132" s="3"/>
      <c r="P132" s="3"/>
      <c r="Q132" s="3"/>
      <c r="R132" s="3"/>
      <c r="S132" s="3"/>
      <c r="T132" s="3"/>
      <c r="U132" s="3"/>
      <c r="V132" s="3"/>
      <c r="W132" s="3"/>
      <c r="X132" s="3"/>
      <c r="Y132" s="3"/>
      <c r="Z132" s="3"/>
    </row>
    <row r="133" spans="1:26" x14ac:dyDescent="0.2">
      <c r="A133" s="3">
        <v>10114</v>
      </c>
      <c r="B133" s="10" t="str">
        <f>VLOOKUP(A133,'QAQC ID Reference Page'!A$2:G$10999,2,FALSE)</f>
        <v>OBS0820</v>
      </c>
      <c r="C133" s="20">
        <f>VLOOKUP(A133,'QAQC ID Reference Page'!A$2:G$10999,3,FALSE)</f>
        <v>44054</v>
      </c>
      <c r="D133" s="12">
        <f>VLOOKUP(A133,'QAQC ID Reference Page'!A$2:G$10999,4,FALSE)</f>
        <v>0.54097222222222219</v>
      </c>
      <c r="E133" s="3">
        <f>VLOOKUP(A133,'QAQC ID Reference Page'!A$2:G$10999,5,FALSE)</f>
        <v>1033</v>
      </c>
      <c r="F133" s="3" t="str">
        <f>VLOOKUP(A133,'QAQC ID Reference Page'!A$2:G$10999,6,FALSE)</f>
        <v>B4</v>
      </c>
      <c r="G133" s="3" t="str">
        <f>VLOOKUP(A133,'QAQC ID Reference Page'!A$2:G$10999,7,FALSE)</f>
        <v>S</v>
      </c>
      <c r="H133" s="3"/>
      <c r="I133" s="3"/>
      <c r="J133" s="3"/>
      <c r="K133" s="3"/>
      <c r="L133" s="3"/>
      <c r="M133" s="3"/>
      <c r="N133" s="3"/>
      <c r="O133" s="3"/>
      <c r="P133" s="3"/>
      <c r="Q133" s="3"/>
      <c r="R133" s="3"/>
      <c r="S133" s="3"/>
      <c r="T133" s="3"/>
      <c r="U133" s="3"/>
      <c r="V133" s="3"/>
      <c r="W133" s="3"/>
      <c r="X133" s="3"/>
      <c r="Y133" s="3"/>
      <c r="Z133" s="3"/>
    </row>
    <row r="134" spans="1:26" x14ac:dyDescent="0.2">
      <c r="A134" s="3">
        <v>10115</v>
      </c>
      <c r="B134" s="10" t="str">
        <f>VLOOKUP(A134,'QAQC ID Reference Page'!A$2:G$10999,2,FALSE)</f>
        <v>OBS0820</v>
      </c>
      <c r="C134" s="20">
        <f>VLOOKUP(A134,'QAQC ID Reference Page'!A$2:G$10999,3,FALSE)</f>
        <v>44054</v>
      </c>
      <c r="D134" s="12">
        <f>VLOOKUP(A134,'QAQC ID Reference Page'!A$2:G$10999,4,FALSE)</f>
        <v>0.45694444444444443</v>
      </c>
      <c r="E134" s="3">
        <f>VLOOKUP(A134,'QAQC ID Reference Page'!A$2:G$10999,5,FALSE)</f>
        <v>1015</v>
      </c>
      <c r="F134" s="3" t="str">
        <f>VLOOKUP(A134,'QAQC ID Reference Page'!A$2:G$10999,6,FALSE)</f>
        <v>BLB</v>
      </c>
      <c r="G134" s="3" t="str">
        <f>VLOOKUP(A134,'QAQC ID Reference Page'!A$2:G$10999,7,FALSE)</f>
        <v>S</v>
      </c>
      <c r="H134" s="3"/>
      <c r="I134" s="3"/>
      <c r="J134" s="3"/>
      <c r="K134" s="3"/>
      <c r="L134" s="3"/>
      <c r="M134" s="3"/>
      <c r="N134" s="3"/>
      <c r="O134" s="3"/>
      <c r="P134" s="3"/>
      <c r="Q134" s="3"/>
      <c r="R134" s="3"/>
      <c r="S134" s="3"/>
      <c r="T134" s="3"/>
      <c r="U134" s="3"/>
      <c r="V134" s="3"/>
      <c r="W134" s="3"/>
      <c r="X134" s="3"/>
      <c r="Y134" s="3"/>
      <c r="Z134" s="3"/>
    </row>
    <row r="135" spans="1:26" x14ac:dyDescent="0.2">
      <c r="A135" s="3">
        <v>10116</v>
      </c>
      <c r="B135" s="10" t="str">
        <f>VLOOKUP(A135,'QAQC ID Reference Page'!A$2:G$10999,2,FALSE)</f>
        <v>OBS0820</v>
      </c>
      <c r="C135" s="20">
        <f>VLOOKUP(A135,'QAQC ID Reference Page'!A$2:G$10999,3,FALSE)</f>
        <v>44054</v>
      </c>
      <c r="D135" s="12">
        <f>VLOOKUP(A135,'QAQC ID Reference Page'!A$2:G$10999,4,FALSE)</f>
        <v>0.50347222222222221</v>
      </c>
      <c r="E135" s="3">
        <f>VLOOKUP(A135,'QAQC ID Reference Page'!A$2:G$10999,5,FALSE)</f>
        <v>1009</v>
      </c>
      <c r="F135" s="3" t="str">
        <f>VLOOKUP(A135,'QAQC ID Reference Page'!A$2:G$10999,6,FALSE)</f>
        <v>C1</v>
      </c>
      <c r="G135" s="3" t="str">
        <f>VLOOKUP(A135,'QAQC ID Reference Page'!A$2:G$10999,7,FALSE)</f>
        <v>S</v>
      </c>
      <c r="H135" s="3"/>
      <c r="I135" s="3"/>
      <c r="J135" s="3"/>
      <c r="K135" s="3"/>
      <c r="L135" s="3"/>
      <c r="M135" s="3"/>
      <c r="N135" s="3"/>
      <c r="O135" s="3"/>
      <c r="P135" s="3"/>
      <c r="Q135" s="3"/>
      <c r="R135" s="3"/>
      <c r="S135" s="3"/>
      <c r="T135" s="3"/>
      <c r="U135" s="3"/>
      <c r="V135" s="3"/>
      <c r="W135" s="3"/>
      <c r="X135" s="3"/>
      <c r="Y135" s="3"/>
      <c r="Z135" s="3"/>
    </row>
    <row r="136" spans="1:26" x14ac:dyDescent="0.2">
      <c r="A136" s="3">
        <v>10117</v>
      </c>
      <c r="B136" s="10" t="str">
        <f>VLOOKUP(A136,'QAQC ID Reference Page'!A$2:G$10999,2,FALSE)</f>
        <v>OBS0820</v>
      </c>
      <c r="C136" s="20">
        <f>VLOOKUP(A136,'QAQC ID Reference Page'!A$2:G$10999,3,FALSE)</f>
        <v>44055</v>
      </c>
      <c r="D136" s="12">
        <f>VLOOKUP(A136,'QAQC ID Reference Page'!A$2:G$10999,4,FALSE)</f>
        <v>0.30972222222222223</v>
      </c>
      <c r="E136" s="3">
        <f>VLOOKUP(A136,'QAQC ID Reference Page'!A$2:G$10999,5,FALSE)</f>
        <v>1028</v>
      </c>
      <c r="F136" s="3" t="str">
        <f>VLOOKUP(A136,'QAQC ID Reference Page'!A$2:G$10999,6,FALSE)</f>
        <v>G6</v>
      </c>
      <c r="G136" s="3" t="str">
        <f>VLOOKUP(A136,'QAQC ID Reference Page'!A$2:G$10999,7,FALSE)</f>
        <v>S</v>
      </c>
      <c r="H136" s="3"/>
      <c r="I136" s="3"/>
      <c r="J136" s="3"/>
      <c r="K136" s="3"/>
      <c r="L136" s="3"/>
      <c r="M136" s="3"/>
      <c r="N136" s="3"/>
      <c r="O136" s="3"/>
      <c r="P136" s="3"/>
      <c r="Q136" s="3"/>
      <c r="R136" s="3"/>
      <c r="S136" s="3"/>
      <c r="T136" s="3"/>
      <c r="U136" s="3"/>
      <c r="V136" s="3"/>
      <c r="W136" s="3"/>
      <c r="X136" s="3"/>
      <c r="Y136" s="3"/>
      <c r="Z136" s="3"/>
    </row>
    <row r="137" spans="1:26" x14ac:dyDescent="0.2">
      <c r="A137" s="3">
        <v>10118</v>
      </c>
      <c r="B137" s="10" t="str">
        <f>VLOOKUP(A137,'QAQC ID Reference Page'!A$2:G$10999,2,FALSE)</f>
        <v>OBS0820</v>
      </c>
      <c r="C137" s="20">
        <f>VLOOKUP(A137,'QAQC ID Reference Page'!A$2:G$10999,3,FALSE)</f>
        <v>44055</v>
      </c>
      <c r="D137" s="12">
        <f>VLOOKUP(A137,'QAQC ID Reference Page'!A$2:G$10999,4,FALSE)</f>
        <v>0.33750000000000002</v>
      </c>
      <c r="E137" s="3">
        <f>VLOOKUP(A137,'QAQC ID Reference Page'!A$2:G$10999,5,FALSE)</f>
        <v>1040</v>
      </c>
      <c r="F137" s="3" t="str">
        <f>VLOOKUP(A137,'QAQC ID Reference Page'!A$2:G$10999,6,FALSE)</f>
        <v>DR</v>
      </c>
      <c r="G137" s="3" t="str">
        <f>VLOOKUP(A137,'QAQC ID Reference Page'!A$2:G$10999,7,FALSE)</f>
        <v>S</v>
      </c>
      <c r="H137" s="3"/>
      <c r="I137" s="3"/>
      <c r="J137" s="3"/>
      <c r="K137" s="3"/>
      <c r="L137" s="3"/>
      <c r="M137" s="3"/>
      <c r="N137" s="3"/>
      <c r="O137" s="3"/>
      <c r="P137" s="3"/>
      <c r="Q137" s="3"/>
      <c r="R137" s="3"/>
      <c r="S137" s="3"/>
      <c r="T137" s="3"/>
      <c r="U137" s="3"/>
      <c r="V137" s="3"/>
      <c r="W137" s="3"/>
      <c r="X137" s="3"/>
      <c r="Y137" s="3"/>
      <c r="Z137" s="3"/>
    </row>
    <row r="138" spans="1:26" x14ac:dyDescent="0.2">
      <c r="A138" s="3">
        <v>10119</v>
      </c>
      <c r="B138" s="10" t="str">
        <f>VLOOKUP(A138,'QAQC ID Reference Page'!A$2:G$10999,2,FALSE)</f>
        <v>OBS0820</v>
      </c>
      <c r="C138" s="20">
        <f>VLOOKUP(A138,'QAQC ID Reference Page'!A$2:G$10999,3,FALSE)</f>
        <v>44055</v>
      </c>
      <c r="D138" s="12">
        <f>VLOOKUP(A138,'QAQC ID Reference Page'!A$2:G$10999,4,FALSE)</f>
        <v>0.37569444444444444</v>
      </c>
      <c r="E138" s="3">
        <f>VLOOKUP(A138,'QAQC ID Reference Page'!A$2:G$10999,5,FALSE)</f>
        <v>1006</v>
      </c>
      <c r="F138" s="3" t="str">
        <f>VLOOKUP(A138,'QAQC ID Reference Page'!A$2:G$10999,6,FALSE)</f>
        <v>MR</v>
      </c>
      <c r="G138" s="3" t="str">
        <f>VLOOKUP(A138,'QAQC ID Reference Page'!A$2:G$10999,7,FALSE)</f>
        <v>S</v>
      </c>
      <c r="H138" s="3"/>
      <c r="I138" s="3"/>
      <c r="J138" s="3"/>
      <c r="K138" s="3"/>
      <c r="L138" s="3"/>
      <c r="M138" s="3"/>
      <c r="N138" s="3"/>
      <c r="O138" s="3"/>
      <c r="P138" s="3"/>
      <c r="Q138" s="3"/>
      <c r="R138" s="3"/>
      <c r="S138" s="3"/>
      <c r="T138" s="3"/>
      <c r="U138" s="3"/>
      <c r="V138" s="3"/>
      <c r="W138" s="3"/>
      <c r="X138" s="3"/>
      <c r="Y138" s="3"/>
      <c r="Z138" s="3"/>
    </row>
    <row r="139" spans="1:26" x14ac:dyDescent="0.2">
      <c r="A139" s="3">
        <v>10120</v>
      </c>
      <c r="B139" s="10" t="str">
        <f>VLOOKUP(A139,'QAQC ID Reference Page'!A$2:G$10999,2,FALSE)</f>
        <v>OBS0820</v>
      </c>
      <c r="C139" s="20">
        <f>VLOOKUP(A139,'QAQC ID Reference Page'!A$2:G$10999,3,FALSE)</f>
        <v>44055</v>
      </c>
      <c r="D139" s="12">
        <f>VLOOKUP(A139,'QAQC ID Reference Page'!A$2:G$10999,4,FALSE)</f>
        <v>0.37569444444444444</v>
      </c>
      <c r="E139" s="3">
        <f>VLOOKUP(A139,'QAQC ID Reference Page'!A$2:G$10999,5,FALSE)</f>
        <v>1013</v>
      </c>
      <c r="F139" s="3" t="str">
        <f>VLOOKUP(A139,'QAQC ID Reference Page'!A$2:G$10999,6,FALSE)</f>
        <v>MR</v>
      </c>
      <c r="G139" s="3" t="str">
        <f>VLOOKUP(A139,'QAQC ID Reference Page'!A$2:G$10999,7,FALSE)</f>
        <v>B</v>
      </c>
      <c r="H139" s="3"/>
      <c r="I139" s="3"/>
      <c r="J139" s="3"/>
      <c r="K139" s="3"/>
      <c r="L139" s="3"/>
      <c r="M139" s="3"/>
      <c r="N139" s="3"/>
      <c r="O139" s="3"/>
      <c r="P139" s="3"/>
      <c r="Q139" s="3"/>
      <c r="R139" s="3"/>
      <c r="S139" s="3"/>
      <c r="T139" s="3"/>
      <c r="U139" s="3"/>
      <c r="V139" s="3"/>
      <c r="W139" s="3"/>
      <c r="X139" s="3"/>
      <c r="Y139" s="3"/>
      <c r="Z139" s="3"/>
    </row>
    <row r="140" spans="1:26" x14ac:dyDescent="0.2">
      <c r="A140" s="3">
        <v>10121</v>
      </c>
      <c r="B140" s="10" t="str">
        <f>VLOOKUP(A140,'QAQC ID Reference Page'!A$2:G$10999,2,FALSE)</f>
        <v>OBS0820</v>
      </c>
      <c r="C140" s="20">
        <f>VLOOKUP(A140,'QAQC ID Reference Page'!A$2:G$10999,3,FALSE)</f>
        <v>44055</v>
      </c>
      <c r="D140" s="12">
        <f>VLOOKUP(A140,'QAQC ID Reference Page'!A$2:G$10999,4,FALSE)</f>
        <v>0.3888888888888889</v>
      </c>
      <c r="E140" s="3">
        <f>VLOOKUP(A140,'QAQC ID Reference Page'!A$2:G$10999,5,FALSE)</f>
        <v>1017</v>
      </c>
      <c r="F140" s="3" t="str">
        <f>VLOOKUP(A140,'QAQC ID Reference Page'!A$2:G$10999,6,FALSE)</f>
        <v>TR</v>
      </c>
      <c r="G140" s="3" t="str">
        <f>VLOOKUP(A140,'QAQC ID Reference Page'!A$2:G$10999,7,FALSE)</f>
        <v>S</v>
      </c>
      <c r="H140" s="3"/>
      <c r="I140" s="3"/>
      <c r="J140" s="3"/>
      <c r="K140" s="3"/>
      <c r="L140" s="3"/>
      <c r="M140" s="3"/>
      <c r="N140" s="3"/>
      <c r="O140" s="3"/>
      <c r="P140" s="3"/>
      <c r="Q140" s="3"/>
      <c r="R140" s="3"/>
      <c r="S140" s="3"/>
      <c r="T140" s="3"/>
      <c r="U140" s="3"/>
      <c r="V140" s="3"/>
      <c r="W140" s="3"/>
      <c r="X140" s="3"/>
      <c r="Y140" s="3"/>
      <c r="Z140" s="3"/>
    </row>
    <row r="141" spans="1:26" x14ac:dyDescent="0.2">
      <c r="A141" s="3">
        <v>10122</v>
      </c>
      <c r="B141" s="10" t="str">
        <f>VLOOKUP(A141,'QAQC ID Reference Page'!A$2:G$10999,2,FALSE)</f>
        <v>OBS0820</v>
      </c>
      <c r="C141" s="20">
        <f>VLOOKUP(A141,'QAQC ID Reference Page'!A$2:G$10999,3,FALSE)</f>
        <v>44055</v>
      </c>
      <c r="D141" s="12">
        <f>VLOOKUP(A141,'QAQC ID Reference Page'!A$2:G$10999,4,FALSE)</f>
        <v>0.40347222222222223</v>
      </c>
      <c r="E141" s="3">
        <f>VLOOKUP(A141,'QAQC ID Reference Page'!A$2:G$10999,5,FALSE)</f>
        <v>1042</v>
      </c>
      <c r="F141" s="3" t="str">
        <f>VLOOKUP(A141,'QAQC ID Reference Page'!A$2:G$10999,6,FALSE)</f>
        <v>TR-UP</v>
      </c>
      <c r="G141" s="3" t="str">
        <f>VLOOKUP(A141,'QAQC ID Reference Page'!A$2:G$10999,7,FALSE)</f>
        <v>S</v>
      </c>
      <c r="H141" s="3"/>
      <c r="I141" s="3"/>
      <c r="J141" s="3"/>
      <c r="K141" s="3"/>
      <c r="L141" s="3"/>
      <c r="M141" s="3"/>
      <c r="N141" s="3"/>
      <c r="O141" s="3"/>
      <c r="P141" s="3"/>
      <c r="Q141" s="3"/>
      <c r="R141" s="3"/>
      <c r="S141" s="3"/>
      <c r="T141" s="3"/>
      <c r="U141" s="3"/>
      <c r="V141" s="3"/>
      <c r="W141" s="3"/>
      <c r="X141" s="3"/>
      <c r="Y141" s="3"/>
      <c r="Z141" s="3"/>
    </row>
    <row r="142" spans="1:26" x14ac:dyDescent="0.2">
      <c r="A142" s="3">
        <v>10123</v>
      </c>
      <c r="B142" s="10" t="str">
        <f>VLOOKUP(A142,'QAQC ID Reference Page'!A$2:G$10999,2,FALSE)</f>
        <v>OBS0820</v>
      </c>
      <c r="C142" s="20">
        <f>VLOOKUP(A142,'QAQC ID Reference Page'!A$2:G$10999,3,FALSE)</f>
        <v>44055</v>
      </c>
      <c r="D142" s="12">
        <f>VLOOKUP(A142,'QAQC ID Reference Page'!A$2:G$10999,4,FALSE)</f>
        <v>0.40347222222222223</v>
      </c>
      <c r="E142" s="3">
        <f>VLOOKUP(A142,'QAQC ID Reference Page'!A$2:G$10999,5,FALSE)</f>
        <v>1041</v>
      </c>
      <c r="F142" s="3" t="str">
        <f>VLOOKUP(A142,'QAQC ID Reference Page'!A$2:G$10999,6,FALSE)</f>
        <v>TR-UP</v>
      </c>
      <c r="G142" s="3" t="str">
        <f>VLOOKUP(A142,'QAQC ID Reference Page'!A$2:G$10999,7,FALSE)</f>
        <v>B</v>
      </c>
      <c r="H142" s="3"/>
      <c r="I142" s="3"/>
      <c r="J142" s="3"/>
      <c r="K142" s="3"/>
      <c r="L142" s="3"/>
      <c r="M142" s="3"/>
      <c r="N142" s="3"/>
      <c r="O142" s="3"/>
      <c r="P142" s="3"/>
      <c r="Q142" s="3"/>
      <c r="R142" s="3"/>
      <c r="S142" s="3"/>
      <c r="T142" s="3"/>
      <c r="U142" s="3"/>
      <c r="V142" s="3"/>
      <c r="W142" s="3"/>
      <c r="X142" s="3"/>
      <c r="Y142" s="3"/>
      <c r="Z142" s="3"/>
    </row>
    <row r="143" spans="1:26" x14ac:dyDescent="0.2">
      <c r="A143" s="3">
        <v>10124</v>
      </c>
      <c r="B143" s="10" t="str">
        <f>VLOOKUP(A143,'QAQC ID Reference Page'!A$2:G$10999,2,FALSE)</f>
        <v>OBS0820</v>
      </c>
      <c r="C143" s="20">
        <f>VLOOKUP(A143,'QAQC ID Reference Page'!A$2:G$10999,3,FALSE)</f>
        <v>44055</v>
      </c>
      <c r="D143" s="12">
        <f>VLOOKUP(A143,'QAQC ID Reference Page'!A$2:G$10999,4,FALSE)</f>
        <v>0.41666666666666669</v>
      </c>
      <c r="E143" s="3">
        <f>VLOOKUP(A143,'QAQC ID Reference Page'!A$2:G$10999,5,FALSE)</f>
        <v>1031</v>
      </c>
      <c r="F143" s="3" t="str">
        <f>VLOOKUP(A143,'QAQC ID Reference Page'!A$2:G$10999,6,FALSE)</f>
        <v>AR</v>
      </c>
      <c r="G143" s="3" t="str">
        <f>VLOOKUP(A143,'QAQC ID Reference Page'!A$2:G$10999,7,FALSE)</f>
        <v>S</v>
      </c>
      <c r="H143" s="3"/>
      <c r="I143" s="3"/>
      <c r="J143" s="3"/>
      <c r="K143" s="3"/>
      <c r="L143" s="3"/>
      <c r="M143" s="3"/>
      <c r="N143" s="3"/>
      <c r="O143" s="3"/>
      <c r="P143" s="3"/>
      <c r="Q143" s="3"/>
      <c r="R143" s="3"/>
      <c r="S143" s="3"/>
      <c r="T143" s="3"/>
      <c r="U143" s="3"/>
      <c r="V143" s="3"/>
      <c r="W143" s="3"/>
      <c r="X143" s="3"/>
      <c r="Y143" s="3"/>
      <c r="Z143" s="3"/>
    </row>
    <row r="144" spans="1:26" x14ac:dyDescent="0.2">
      <c r="A144" s="3">
        <v>10125</v>
      </c>
      <c r="B144" s="10" t="str">
        <f>VLOOKUP(A144,'QAQC ID Reference Page'!A$2:G$10999,2,FALSE)</f>
        <v>OBS0820</v>
      </c>
      <c r="C144" s="20">
        <f>VLOOKUP(A144,'QAQC ID Reference Page'!A$2:G$10999,3,FALSE)</f>
        <v>44055</v>
      </c>
      <c r="D144" s="12">
        <f>VLOOKUP(A144,'QAQC ID Reference Page'!A$2:G$10999,4,FALSE)</f>
        <v>0.42638888888888887</v>
      </c>
      <c r="E144" s="3">
        <f>VLOOKUP(A144,'QAQC ID Reference Page'!A$2:G$10999,5,FALSE)</f>
        <v>1029</v>
      </c>
      <c r="F144" s="3" t="str">
        <f>VLOOKUP(A144,'QAQC ID Reference Page'!A$2:G$10999,6,FALSE)</f>
        <v>BR</v>
      </c>
      <c r="G144" s="3" t="str">
        <f>VLOOKUP(A144,'QAQC ID Reference Page'!A$2:G$10999,7,FALSE)</f>
        <v>S</v>
      </c>
      <c r="H144" s="3"/>
      <c r="I144" s="3"/>
      <c r="J144" s="3"/>
      <c r="K144" s="3"/>
      <c r="L144" s="3"/>
      <c r="M144" s="3"/>
      <c r="N144" s="3"/>
      <c r="O144" s="3"/>
      <c r="P144" s="3"/>
      <c r="Q144" s="3"/>
      <c r="R144" s="3"/>
      <c r="S144" s="3"/>
      <c r="T144" s="3"/>
      <c r="U144" s="3"/>
      <c r="V144" s="3"/>
      <c r="W144" s="3"/>
      <c r="X144" s="3"/>
      <c r="Y144" s="3"/>
      <c r="Z144" s="3"/>
    </row>
    <row r="145" spans="1:26" x14ac:dyDescent="0.2">
      <c r="A145" s="3">
        <v>10126</v>
      </c>
      <c r="B145" s="10" t="str">
        <f>VLOOKUP(A145,'QAQC ID Reference Page'!A$2:G$10999,2,FALSE)</f>
        <v>OBS0820</v>
      </c>
      <c r="C145" s="20">
        <f>VLOOKUP(A145,'QAQC ID Reference Page'!A$2:G$10999,3,FALSE)</f>
        <v>44055</v>
      </c>
      <c r="D145" s="12">
        <f>VLOOKUP(A145,'QAQC ID Reference Page'!A$2:G$10999,4,FALSE)</f>
        <v>0.46250000000000002</v>
      </c>
      <c r="E145" s="3">
        <f>VLOOKUP(A145,'QAQC ID Reference Page'!A$2:G$10999,5,FALSE)</f>
        <v>1037</v>
      </c>
      <c r="F145" s="3" t="str">
        <f>VLOOKUP(A145,'QAQC ID Reference Page'!A$2:G$10999,6,FALSE)</f>
        <v>I9</v>
      </c>
      <c r="G145" s="3" t="str">
        <f>VLOOKUP(A145,'QAQC ID Reference Page'!A$2:G$10999,7,FALSE)</f>
        <v>S</v>
      </c>
      <c r="H145" s="3"/>
      <c r="I145" s="3"/>
      <c r="J145" s="3"/>
      <c r="K145" s="3"/>
      <c r="L145" s="3"/>
      <c r="M145" s="3"/>
      <c r="N145" s="3"/>
      <c r="O145" s="3"/>
      <c r="P145" s="3"/>
      <c r="Q145" s="3"/>
      <c r="R145" s="3"/>
      <c r="S145" s="3"/>
      <c r="T145" s="3"/>
      <c r="U145" s="3"/>
      <c r="V145" s="3"/>
      <c r="W145" s="3"/>
      <c r="X145" s="3"/>
      <c r="Y145" s="3"/>
      <c r="Z145" s="3"/>
    </row>
    <row r="146" spans="1:26" x14ac:dyDescent="0.2">
      <c r="A146" s="3">
        <v>10127</v>
      </c>
      <c r="B146" s="10" t="str">
        <f>VLOOKUP(A146,'QAQC ID Reference Page'!A$2:G$10999,2,FALSE)</f>
        <v>OBS0820</v>
      </c>
      <c r="C146" s="20">
        <f>VLOOKUP(A146,'QAQC ID Reference Page'!A$2:G$10999,3,FALSE)</f>
        <v>44055</v>
      </c>
      <c r="D146" s="12">
        <f>VLOOKUP(A146,'QAQC ID Reference Page'!A$2:G$10999,4,FALSE)</f>
        <v>0.33750000000000002</v>
      </c>
      <c r="E146" s="3">
        <f>VLOOKUP(A146,'QAQC ID Reference Page'!A$2:G$10999,5,FALSE)</f>
        <v>1025</v>
      </c>
      <c r="F146" s="3" t="str">
        <f>VLOOKUP(A146,'QAQC ID Reference Page'!A$2:G$10999,6,FALSE)</f>
        <v>DR</v>
      </c>
      <c r="G146" s="3" t="str">
        <f>VLOOKUP(A146,'QAQC ID Reference Page'!A$2:G$10999,7,FALSE)</f>
        <v>B</v>
      </c>
      <c r="H146" s="3"/>
      <c r="I146" s="3"/>
      <c r="J146" s="3"/>
      <c r="K146" s="3"/>
      <c r="L146" s="3"/>
      <c r="M146" s="3"/>
      <c r="N146" s="3"/>
      <c r="O146" s="3"/>
      <c r="P146" s="3"/>
      <c r="Q146" s="3"/>
      <c r="R146" s="3"/>
      <c r="S146" s="3"/>
      <c r="T146" s="3"/>
      <c r="U146" s="3"/>
      <c r="V146" s="3"/>
      <c r="W146" s="3"/>
      <c r="X146" s="3"/>
      <c r="Y146" s="3"/>
      <c r="Z146" s="3"/>
    </row>
    <row r="147" spans="1:26" x14ac:dyDescent="0.2">
      <c r="A147" s="3">
        <v>10128</v>
      </c>
      <c r="B147" s="10" t="str">
        <f>VLOOKUP(A147,'QAQC ID Reference Page'!A$2:G$10999,2,FALSE)</f>
        <v>OBS0820</v>
      </c>
      <c r="C147" s="20">
        <f>VLOOKUP(A147,'QAQC ID Reference Page'!A$2:G$10999,3,FALSE)</f>
        <v>44055</v>
      </c>
      <c r="D147" s="12">
        <f>VLOOKUP(A147,'QAQC ID Reference Page'!A$2:G$10999,4,FALSE)</f>
        <v>0.49583333333333335</v>
      </c>
      <c r="E147" s="3">
        <f>VLOOKUP(A147,'QAQC ID Reference Page'!A$2:G$10999,5,FALSE)</f>
        <v>1022</v>
      </c>
      <c r="F147" s="3" t="str">
        <f>VLOOKUP(A147,'QAQC ID Reference Page'!A$2:G$10999,6,FALSE)</f>
        <v>G7C</v>
      </c>
      <c r="G147" s="3" t="str">
        <f>VLOOKUP(A147,'QAQC ID Reference Page'!A$2:G$10999,7,FALSE)</f>
        <v>S</v>
      </c>
      <c r="H147" s="3"/>
      <c r="I147" s="3"/>
      <c r="J147" s="3"/>
      <c r="K147" s="3"/>
      <c r="L147" s="3"/>
      <c r="M147" s="3"/>
      <c r="N147" s="3"/>
      <c r="O147" s="3"/>
      <c r="P147" s="3"/>
      <c r="Q147" s="3"/>
      <c r="R147" s="3"/>
      <c r="S147" s="3"/>
      <c r="T147" s="3"/>
      <c r="U147" s="3"/>
      <c r="V147" s="3"/>
      <c r="W147" s="3"/>
      <c r="X147" s="3"/>
      <c r="Y147" s="3"/>
      <c r="Z147" s="3"/>
    </row>
    <row r="148" spans="1:26" x14ac:dyDescent="0.2">
      <c r="A148" s="3">
        <v>10129</v>
      </c>
      <c r="B148" s="10" t="str">
        <f>VLOOKUP(A148,'QAQC ID Reference Page'!A$2:G$10999,2,FALSE)</f>
        <v>OBS0820</v>
      </c>
      <c r="C148" s="20">
        <f>VLOOKUP(A148,'QAQC ID Reference Page'!A$2:G$10999,3,FALSE)</f>
        <v>44055</v>
      </c>
      <c r="D148" s="12">
        <f>VLOOKUP(A148,'QAQC ID Reference Page'!A$2:G$10999,4,FALSE)</f>
        <v>0.49583333333333335</v>
      </c>
      <c r="E148" s="3">
        <f>VLOOKUP(A148,'QAQC ID Reference Page'!A$2:G$10999,5,FALSE)</f>
        <v>1045</v>
      </c>
      <c r="F148" s="3" t="str">
        <f>VLOOKUP(A148,'QAQC ID Reference Page'!A$2:G$10999,6,FALSE)</f>
        <v>G7C</v>
      </c>
      <c r="G148" s="3" t="str">
        <f>VLOOKUP(A148,'QAQC ID Reference Page'!A$2:G$10999,7,FALSE)</f>
        <v>B</v>
      </c>
      <c r="H148" s="3"/>
      <c r="I148" s="3"/>
      <c r="J148" s="3"/>
      <c r="K148" s="3"/>
      <c r="L148" s="3"/>
      <c r="M148" s="3"/>
      <c r="N148" s="3"/>
      <c r="O148" s="3"/>
      <c r="P148" s="3"/>
      <c r="Q148" s="3"/>
      <c r="R148" s="3"/>
      <c r="S148" s="3"/>
      <c r="T148" s="3"/>
      <c r="U148" s="3"/>
      <c r="V148" s="3"/>
      <c r="W148" s="3"/>
      <c r="X148" s="3"/>
      <c r="Y148" s="3"/>
      <c r="Z148" s="3"/>
    </row>
    <row r="149" spans="1:26" x14ac:dyDescent="0.2">
      <c r="A149" s="3">
        <v>10130</v>
      </c>
      <c r="B149" s="10" t="str">
        <f>VLOOKUP(A149,'QAQC ID Reference Page'!A$2:G$10999,2,FALSE)</f>
        <v>OBS0820</v>
      </c>
      <c r="C149" s="20">
        <f>VLOOKUP(A149,'QAQC ID Reference Page'!A$2:G$10999,3,FALSE)</f>
        <v>44055</v>
      </c>
      <c r="D149" s="12">
        <f>VLOOKUP(A149,'QAQC ID Reference Page'!A$2:G$10999,4,FALSE)</f>
        <v>0.51041666666666663</v>
      </c>
      <c r="E149" s="3">
        <f>VLOOKUP(A149,'QAQC ID Reference Page'!A$2:G$10999,5,FALSE)</f>
        <v>1021</v>
      </c>
      <c r="F149" s="3" t="str">
        <f>VLOOKUP(A149,'QAQC ID Reference Page'!A$2:G$10999,6,FALSE)</f>
        <v>G9</v>
      </c>
      <c r="G149" s="3" t="str">
        <f>VLOOKUP(A149,'QAQC ID Reference Page'!A$2:G$10999,7,FALSE)</f>
        <v>S</v>
      </c>
      <c r="H149" s="3"/>
      <c r="I149" s="3"/>
      <c r="J149" s="3"/>
      <c r="K149" s="3"/>
      <c r="L149" s="3"/>
      <c r="M149" s="3"/>
      <c r="N149" s="3"/>
      <c r="O149" s="3"/>
      <c r="P149" s="3"/>
      <c r="Q149" s="3"/>
      <c r="R149" s="3"/>
      <c r="S149" s="3"/>
      <c r="T149" s="3"/>
      <c r="U149" s="3"/>
      <c r="V149" s="3"/>
      <c r="W149" s="3"/>
      <c r="X149" s="3"/>
      <c r="Y149" s="3"/>
      <c r="Z149" s="3"/>
    </row>
    <row r="150" spans="1:26" x14ac:dyDescent="0.2">
      <c r="A150" s="3">
        <v>10131</v>
      </c>
      <c r="B150" s="10" t="str">
        <f>VLOOKUP(A150,'QAQC ID Reference Page'!A$2:G$10999,2,FALSE)</f>
        <v>OBS0820</v>
      </c>
      <c r="C150" s="20">
        <f>VLOOKUP(A150,'QAQC ID Reference Page'!A$2:G$10999,3,FALSE)</f>
        <v>44055</v>
      </c>
      <c r="D150" s="12">
        <f>VLOOKUP(A150,'QAQC ID Reference Page'!A$2:G$10999,4,FALSE)</f>
        <v>0.51041666666666663</v>
      </c>
      <c r="E150" s="3">
        <f>VLOOKUP(A150,'QAQC ID Reference Page'!A$2:G$10999,5,FALSE)</f>
        <v>1020</v>
      </c>
      <c r="F150" s="3" t="str">
        <f>VLOOKUP(A150,'QAQC ID Reference Page'!A$2:G$10999,6,FALSE)</f>
        <v>G9</v>
      </c>
      <c r="G150" s="3" t="str">
        <f>VLOOKUP(A150,'QAQC ID Reference Page'!A$2:G$10999,7,FALSE)</f>
        <v>B</v>
      </c>
      <c r="H150" s="3"/>
      <c r="I150" s="3"/>
      <c r="J150" s="3"/>
      <c r="K150" s="3"/>
      <c r="L150" s="3"/>
      <c r="M150" s="3"/>
      <c r="N150" s="3"/>
      <c r="O150" s="3"/>
      <c r="P150" s="3"/>
      <c r="Q150" s="3"/>
      <c r="R150" s="3"/>
      <c r="S150" s="3"/>
      <c r="T150" s="3"/>
      <c r="U150" s="3"/>
      <c r="V150" s="3"/>
      <c r="W150" s="3"/>
      <c r="X150" s="3"/>
      <c r="Y150" s="3"/>
      <c r="Z150" s="3"/>
    </row>
    <row r="151" spans="1:26" x14ac:dyDescent="0.2">
      <c r="A151" s="3">
        <v>10132</v>
      </c>
      <c r="B151" s="10" t="str">
        <f>VLOOKUP(A151,'QAQC ID Reference Page'!A$2:G$10999,2,FALSE)</f>
        <v>OBS0820</v>
      </c>
      <c r="C151" s="20">
        <f>VLOOKUP(A151,'QAQC ID Reference Page'!A$2:G$10999,3,FALSE)</f>
        <v>44055</v>
      </c>
      <c r="D151" s="12">
        <f>VLOOKUP(A151,'QAQC ID Reference Page'!A$2:G$10999,4,FALSE)</f>
        <v>0.53749999999999998</v>
      </c>
      <c r="E151" s="3">
        <f>VLOOKUP(A151,'QAQC ID Reference Page'!A$2:G$10999,5,FALSE)</f>
        <v>1026</v>
      </c>
      <c r="F151" s="3" t="str">
        <f>VLOOKUP(A151,'QAQC ID Reference Page'!A$2:G$10999,6,FALSE)</f>
        <v>E9</v>
      </c>
      <c r="G151" s="3" t="str">
        <f>VLOOKUP(A151,'QAQC ID Reference Page'!A$2:G$10999,7,FALSE)</f>
        <v>S</v>
      </c>
      <c r="H151" s="3"/>
      <c r="I151" s="3"/>
      <c r="J151" s="3"/>
      <c r="K151" s="3"/>
      <c r="L151" s="3"/>
      <c r="M151" s="3"/>
      <c r="N151" s="3"/>
      <c r="O151" s="3"/>
      <c r="P151" s="3"/>
      <c r="Q151" s="3"/>
      <c r="R151" s="3"/>
      <c r="S151" s="3"/>
      <c r="T151" s="3"/>
      <c r="U151" s="3"/>
      <c r="V151" s="3"/>
      <c r="W151" s="3"/>
      <c r="X151" s="3"/>
      <c r="Y151" s="3"/>
      <c r="Z151" s="3"/>
    </row>
    <row r="152" spans="1:26" x14ac:dyDescent="0.2">
      <c r="A152" s="3">
        <v>10133</v>
      </c>
      <c r="B152" s="10" t="str">
        <f>VLOOKUP(A152,'QAQC ID Reference Page'!A$2:G$10999,2,FALSE)</f>
        <v>OBS0820</v>
      </c>
      <c r="C152" s="20">
        <f>VLOOKUP(A152,'QAQC ID Reference Page'!A$2:G$10999,3,FALSE)</f>
        <v>44055</v>
      </c>
      <c r="D152" s="12">
        <f>VLOOKUP(A152,'QAQC ID Reference Page'!A$2:G$10999,4,FALSE)</f>
        <v>0.56041666666666667</v>
      </c>
      <c r="E152" s="3">
        <f>VLOOKUP(A152,'QAQC ID Reference Page'!A$2:G$10999,5,FALSE)</f>
        <v>1001</v>
      </c>
      <c r="F152" s="3" t="str">
        <f>VLOOKUP(A152,'QAQC ID Reference Page'!A$2:G$10999,6,FALSE)</f>
        <v>E7C</v>
      </c>
      <c r="G152" s="3" t="str">
        <f>VLOOKUP(A152,'QAQC ID Reference Page'!A$2:G$10999,7,FALSE)</f>
        <v>S</v>
      </c>
      <c r="H152" s="3"/>
      <c r="I152" s="3"/>
      <c r="J152" s="3"/>
      <c r="K152" s="3"/>
      <c r="L152" s="3"/>
      <c r="M152" s="3"/>
      <c r="N152" s="3"/>
      <c r="O152" s="3"/>
      <c r="P152" s="3"/>
      <c r="Q152" s="3"/>
      <c r="R152" s="3"/>
      <c r="S152" s="3"/>
      <c r="T152" s="3"/>
      <c r="U152" s="3"/>
      <c r="V152" s="3"/>
      <c r="W152" s="3"/>
      <c r="X152" s="3"/>
      <c r="Y152" s="3"/>
      <c r="Z152" s="3"/>
    </row>
    <row r="153" spans="1:26" x14ac:dyDescent="0.2">
      <c r="A153" s="3">
        <v>10134</v>
      </c>
      <c r="B153" s="10" t="str">
        <f>VLOOKUP(A153,'QAQC ID Reference Page'!A$2:G$10999,2,FALSE)</f>
        <v>OBS0820</v>
      </c>
      <c r="C153" s="20">
        <f>VLOOKUP(A153,'QAQC ID Reference Page'!A$2:G$10999,3,FALSE)</f>
        <v>44055</v>
      </c>
      <c r="D153" s="12">
        <f>VLOOKUP(A153,'QAQC ID Reference Page'!A$2:G$10999,4,FALSE)</f>
        <v>0.56041666666666667</v>
      </c>
      <c r="E153" s="3">
        <f>VLOOKUP(A153,'QAQC ID Reference Page'!A$2:G$10999,5,FALSE)</f>
        <v>1039</v>
      </c>
      <c r="F153" s="3" t="str">
        <f>VLOOKUP(A153,'QAQC ID Reference Page'!A$2:G$10999,6,FALSE)</f>
        <v>E7C</v>
      </c>
      <c r="G153" s="3" t="str">
        <f>VLOOKUP(A153,'QAQC ID Reference Page'!A$2:G$10999,7,FALSE)</f>
        <v>B</v>
      </c>
      <c r="H153" s="3"/>
      <c r="I153" s="3"/>
      <c r="J153" s="3"/>
      <c r="K153" s="3"/>
      <c r="L153" s="3"/>
      <c r="M153" s="3"/>
      <c r="N153" s="3"/>
      <c r="O153" s="3"/>
      <c r="P153" s="3"/>
      <c r="Q153" s="3"/>
      <c r="R153" s="3"/>
      <c r="S153" s="3"/>
      <c r="T153" s="3"/>
      <c r="U153" s="3"/>
      <c r="V153" s="3"/>
      <c r="W153" s="3"/>
      <c r="X153" s="3"/>
      <c r="Y153" s="3"/>
      <c r="Z153" s="3"/>
    </row>
    <row r="154" spans="1:26" x14ac:dyDescent="0.2">
      <c r="A154" s="3">
        <v>10135</v>
      </c>
      <c r="B154" s="10" t="str">
        <f>VLOOKUP(A154,'QAQC ID Reference Page'!A$2:G$10999,2,FALSE)</f>
        <v>OBS0820</v>
      </c>
      <c r="C154" s="20">
        <f>VLOOKUP(A154,'QAQC ID Reference Page'!A$2:G$10999,3,FALSE)</f>
        <v>44055</v>
      </c>
      <c r="D154" s="12">
        <f>VLOOKUP(A154,'QAQC ID Reference Page'!A$2:G$10999,4,FALSE)</f>
        <v>0.57291666666666663</v>
      </c>
      <c r="E154" s="3">
        <f>VLOOKUP(A154,'QAQC ID Reference Page'!A$2:G$10999,5,FALSE)</f>
        <v>1023</v>
      </c>
      <c r="F154" s="3" t="str">
        <f>VLOOKUP(A154,'QAQC ID Reference Page'!A$2:G$10999,6,FALSE)</f>
        <v>E6</v>
      </c>
      <c r="G154" s="3" t="str">
        <f>VLOOKUP(A154,'QAQC ID Reference Page'!A$2:G$10999,7,FALSE)</f>
        <v>S</v>
      </c>
      <c r="H154" s="3"/>
      <c r="I154" s="3"/>
      <c r="J154" s="3"/>
      <c r="K154" s="3"/>
      <c r="L154" s="3"/>
      <c r="M154" s="3"/>
      <c r="N154" s="3"/>
      <c r="O154" s="3"/>
      <c r="P154" s="3"/>
      <c r="Q154" s="3"/>
      <c r="R154" s="3"/>
      <c r="S154" s="3"/>
      <c r="T154" s="3"/>
      <c r="U154" s="3"/>
      <c r="V154" s="3"/>
      <c r="W154" s="3"/>
      <c r="X154" s="3"/>
      <c r="Y154" s="3"/>
      <c r="Z154" s="3"/>
    </row>
    <row r="155" spans="1:26" x14ac:dyDescent="0.2">
      <c r="A155" s="3">
        <v>10136</v>
      </c>
      <c r="B155" s="10" t="str">
        <f>VLOOKUP(A155,'QAQC ID Reference Page'!A$2:G$10999,2,FALSE)</f>
        <v>OBS0820</v>
      </c>
      <c r="C155" s="20">
        <f>VLOOKUP(A155,'QAQC ID Reference Page'!A$2:G$10999,3,FALSE)</f>
        <v>44055</v>
      </c>
      <c r="D155" s="12">
        <f>VLOOKUP(A155,'QAQC ID Reference Page'!A$2:G$10999,4,FALSE)</f>
        <v>0.58888888888888891</v>
      </c>
      <c r="E155" s="3">
        <f>VLOOKUP(A155,'QAQC ID Reference Page'!A$2:G$10999,5,FALSE)</f>
        <v>1034</v>
      </c>
      <c r="F155" s="3" t="str">
        <f>VLOOKUP(A155,'QAQC ID Reference Page'!A$2:G$10999,6,FALSE)</f>
        <v>EFR</v>
      </c>
      <c r="G155" s="3" t="str">
        <f>VLOOKUP(A155,'QAQC ID Reference Page'!A$2:G$10999,7,FALSE)</f>
        <v>S</v>
      </c>
      <c r="H155" s="3"/>
      <c r="I155" s="3"/>
      <c r="J155" s="3"/>
      <c r="K155" s="3"/>
      <c r="L155" s="3"/>
      <c r="M155" s="3"/>
      <c r="N155" s="3"/>
      <c r="O155" s="3"/>
      <c r="P155" s="3"/>
      <c r="Q155" s="3"/>
      <c r="R155" s="3"/>
      <c r="S155" s="3"/>
      <c r="T155" s="3"/>
      <c r="U155" s="3"/>
      <c r="V155" s="3"/>
      <c r="W155" s="3"/>
      <c r="X155" s="3"/>
      <c r="Y155" s="3"/>
      <c r="Z155" s="3"/>
    </row>
    <row r="156" spans="1:26" x14ac:dyDescent="0.2">
      <c r="A156" s="3">
        <v>10137</v>
      </c>
      <c r="B156" s="10" t="str">
        <f>VLOOKUP(A156,'QAQC ID Reference Page'!A$2:G$10999,2,FALSE)</f>
        <v>OBS0820</v>
      </c>
      <c r="C156" s="20">
        <f>VLOOKUP(A156,'QAQC ID Reference Page'!A$2:G$10999,3,FALSE)</f>
        <v>44055</v>
      </c>
      <c r="D156" s="12">
        <f>VLOOKUP(A156,'QAQC ID Reference Page'!A$2:G$10999,4,FALSE)</f>
        <v>0.58888888888888891</v>
      </c>
      <c r="E156" s="3">
        <f>VLOOKUP(A156,'QAQC ID Reference Page'!A$2:G$10999,5,FALSE)</f>
        <v>1019</v>
      </c>
      <c r="F156" s="3" t="str">
        <f>VLOOKUP(A156,'QAQC ID Reference Page'!A$2:G$10999,6,FALSE)</f>
        <v>EFR</v>
      </c>
      <c r="G156" s="3" t="str">
        <f>VLOOKUP(A156,'QAQC ID Reference Page'!A$2:G$10999,7,FALSE)</f>
        <v>B</v>
      </c>
      <c r="H156" s="3"/>
      <c r="I156" s="3"/>
      <c r="J156" s="3"/>
      <c r="K156" s="3"/>
      <c r="L156" s="3"/>
      <c r="M156" s="3"/>
      <c r="N156" s="3"/>
      <c r="O156" s="3"/>
      <c r="P156" s="3"/>
      <c r="Q156" s="3"/>
      <c r="R156" s="3"/>
      <c r="S156" s="3"/>
      <c r="T156" s="3"/>
      <c r="U156" s="3"/>
      <c r="V156" s="3"/>
      <c r="W156" s="3"/>
      <c r="X156" s="3"/>
      <c r="Y156" s="3"/>
      <c r="Z156" s="3"/>
    </row>
    <row r="157" spans="1:26" x14ac:dyDescent="0.2">
      <c r="A157" s="3">
        <v>10138</v>
      </c>
      <c r="B157" s="10" t="str">
        <f>VLOOKUP(A157,'QAQC ID Reference Page'!A$2:G$10999,2,FALSE)</f>
        <v>OBS0820</v>
      </c>
      <c r="C157" s="20">
        <f>VLOOKUP(A157,'QAQC ID Reference Page'!A$2:G$10999,3,FALSE)</f>
        <v>44055</v>
      </c>
      <c r="D157" s="12">
        <f>VLOOKUP(A157,'QAQC ID Reference Page'!A$2:G$10999,4,FALSE)</f>
        <v>0.46250000000000002</v>
      </c>
      <c r="E157" s="3">
        <f>VLOOKUP(A157,'QAQC ID Reference Page'!A$2:G$10999,5,FALSE)</f>
        <v>1036</v>
      </c>
      <c r="F157" s="3" t="str">
        <f>VLOOKUP(A157,'QAQC ID Reference Page'!A$2:G$10999,6,FALSE)</f>
        <v>I9</v>
      </c>
      <c r="G157" s="3" t="str">
        <f>VLOOKUP(A157,'QAQC ID Reference Page'!A$2:G$10999,7,FALSE)</f>
        <v>B</v>
      </c>
      <c r="H157" s="3"/>
      <c r="I157" s="3"/>
      <c r="J157" s="3"/>
      <c r="K157" s="3"/>
      <c r="L157" s="3"/>
      <c r="M157" s="3"/>
      <c r="N157" s="3"/>
      <c r="O157" s="3"/>
      <c r="P157" s="3"/>
      <c r="Q157" s="3"/>
      <c r="R157" s="3"/>
      <c r="S157" s="3"/>
      <c r="T157" s="3"/>
      <c r="U157" s="3"/>
      <c r="V157" s="3"/>
      <c r="W157" s="3"/>
      <c r="X157" s="3"/>
      <c r="Y157" s="3"/>
      <c r="Z157" s="3"/>
    </row>
    <row r="158" spans="1:26" x14ac:dyDescent="0.2">
      <c r="A158" s="3">
        <v>10201</v>
      </c>
      <c r="B158" s="10" t="str">
        <f>VLOOKUP(A158,'QAQC ID Reference Page'!A$2:G$10999,2,FALSE)</f>
        <v>OBS0920</v>
      </c>
      <c r="C158" s="20">
        <f>VLOOKUP(A158,'QAQC ID Reference Page'!A$2:G$10999,3,FALSE)</f>
        <v>44083</v>
      </c>
      <c r="D158" s="12">
        <f>VLOOKUP(A158,'QAQC ID Reference Page'!A$2:G$10999,4,FALSE)</f>
        <v>0.38263888888888886</v>
      </c>
      <c r="E158" s="3">
        <f>VLOOKUP(A158,'QAQC ID Reference Page'!A$2:G$10999,5,FALSE)</f>
        <v>1020</v>
      </c>
      <c r="F158" s="3" t="str">
        <f>VLOOKUP(A158,'QAQC ID Reference Page'!A$2:G$10999,6,FALSE)</f>
        <v>MR</v>
      </c>
      <c r="G158" s="3" t="str">
        <f>VLOOKUP(A158,'QAQC ID Reference Page'!A$2:G$10999,7,FALSE)</f>
        <v>S</v>
      </c>
      <c r="H158" s="3"/>
      <c r="I158" s="3"/>
      <c r="J158" s="3"/>
      <c r="K158" s="3"/>
      <c r="L158" s="3"/>
      <c r="M158" s="3"/>
      <c r="N158" s="3"/>
      <c r="O158" s="3"/>
      <c r="P158" s="3"/>
      <c r="Q158" s="3"/>
      <c r="R158" s="3"/>
      <c r="S158" s="3"/>
      <c r="T158" s="3"/>
      <c r="U158" s="3"/>
      <c r="V158" s="3"/>
      <c r="W158" s="3"/>
      <c r="X158" s="3"/>
      <c r="Y158" s="3"/>
      <c r="Z158" s="3"/>
    </row>
    <row r="159" spans="1:26" x14ac:dyDescent="0.2">
      <c r="A159" s="3">
        <v>10202</v>
      </c>
      <c r="B159" s="10" t="str">
        <f>VLOOKUP(A159,'QAQC ID Reference Page'!A$2:G$10999,2,FALSE)</f>
        <v>OBS0920</v>
      </c>
      <c r="C159" s="20">
        <f>VLOOKUP(A159,'QAQC ID Reference Page'!A$2:G$10999,3,FALSE)</f>
        <v>44083</v>
      </c>
      <c r="D159" s="12">
        <f>VLOOKUP(A159,'QAQC ID Reference Page'!A$2:G$10999,4,FALSE)</f>
        <v>0.38263888888888886</v>
      </c>
      <c r="E159" s="3">
        <f>VLOOKUP(A159,'QAQC ID Reference Page'!A$2:G$10999,5,FALSE)</f>
        <v>1007</v>
      </c>
      <c r="F159" s="3" t="str">
        <f>VLOOKUP(A159,'QAQC ID Reference Page'!A$2:G$10999,6,FALSE)</f>
        <v>MR</v>
      </c>
      <c r="G159" s="3" t="str">
        <f>VLOOKUP(A159,'QAQC ID Reference Page'!A$2:G$10999,7,FALSE)</f>
        <v>B</v>
      </c>
      <c r="H159" s="3"/>
      <c r="I159" s="3"/>
      <c r="J159" s="3"/>
      <c r="K159" s="3"/>
      <c r="L159" s="3"/>
      <c r="M159" s="3"/>
      <c r="N159" s="3"/>
      <c r="O159" s="3"/>
      <c r="P159" s="3"/>
      <c r="Q159" s="3"/>
      <c r="R159" s="3"/>
      <c r="S159" s="3"/>
      <c r="T159" s="3"/>
      <c r="U159" s="3"/>
      <c r="V159" s="3"/>
      <c r="W159" s="3"/>
      <c r="X159" s="3"/>
      <c r="Y159" s="3"/>
      <c r="Z159" s="3"/>
    </row>
    <row r="160" spans="1:26" x14ac:dyDescent="0.2">
      <c r="A160" s="3">
        <v>10203</v>
      </c>
      <c r="B160" s="10" t="str">
        <f>VLOOKUP(A160,'QAQC ID Reference Page'!A$2:G$10999,2,FALSE)</f>
        <v>OBS0920</v>
      </c>
      <c r="C160" s="20">
        <f>VLOOKUP(A160,'QAQC ID Reference Page'!A$2:G$10999,3,FALSE)</f>
        <v>44083</v>
      </c>
      <c r="D160" s="12">
        <f>VLOOKUP(A160,'QAQC ID Reference Page'!A$2:G$10999,4,FALSE)</f>
        <v>0.56597222222222221</v>
      </c>
      <c r="E160" s="3">
        <f>VLOOKUP(A160,'QAQC ID Reference Page'!A$2:G$10999,5,FALSE)</f>
        <v>1040</v>
      </c>
      <c r="F160" s="3" t="str">
        <f>VLOOKUP(A160,'QAQC ID Reference Page'!A$2:G$10999,6,FALSE)</f>
        <v>E7C</v>
      </c>
      <c r="G160" s="3" t="str">
        <f>VLOOKUP(A160,'QAQC ID Reference Page'!A$2:G$10999,7,FALSE)</f>
        <v>B</v>
      </c>
      <c r="H160" s="3"/>
      <c r="I160" s="3"/>
      <c r="J160" s="3"/>
      <c r="K160" s="3"/>
      <c r="L160" s="3"/>
      <c r="M160" s="3"/>
      <c r="N160" s="3"/>
      <c r="O160" s="3"/>
      <c r="P160" s="3"/>
      <c r="Q160" s="3"/>
      <c r="R160" s="3"/>
      <c r="S160" s="3"/>
      <c r="T160" s="3"/>
      <c r="U160" s="3"/>
      <c r="V160" s="3"/>
      <c r="W160" s="3"/>
      <c r="X160" s="3"/>
      <c r="Y160" s="3"/>
      <c r="Z160" s="3"/>
    </row>
    <row r="161" spans="1:26" x14ac:dyDescent="0.2">
      <c r="A161" s="3">
        <v>10204</v>
      </c>
      <c r="B161" s="10" t="str">
        <f>VLOOKUP(A161,'QAQC ID Reference Page'!A$2:G$10999,2,FALSE)</f>
        <v>OBS0920</v>
      </c>
      <c r="C161" s="20">
        <f>VLOOKUP(A161,'QAQC ID Reference Page'!A$2:G$10999,3,FALSE)</f>
        <v>44083</v>
      </c>
      <c r="D161" s="12">
        <f>VLOOKUP(A161,'QAQC ID Reference Page'!A$2:G$10999,4,FALSE)</f>
        <v>0.59652777777777777</v>
      </c>
      <c r="E161" s="3">
        <f>VLOOKUP(A161,'QAQC ID Reference Page'!A$2:G$10999,5,FALSE)</f>
        <v>1036</v>
      </c>
      <c r="F161" s="3" t="str">
        <f>VLOOKUP(A161,'QAQC ID Reference Page'!A$2:G$10999,6,FALSE)</f>
        <v>EFR</v>
      </c>
      <c r="G161" s="3" t="str">
        <f>VLOOKUP(A161,'QAQC ID Reference Page'!A$2:G$10999,7,FALSE)</f>
        <v>S</v>
      </c>
      <c r="H161" s="3"/>
      <c r="I161" s="3"/>
      <c r="J161" s="3"/>
      <c r="K161" s="3"/>
      <c r="L161" s="3"/>
      <c r="M161" s="3"/>
      <c r="N161" s="3"/>
      <c r="O161" s="3"/>
      <c r="P161" s="3"/>
      <c r="Q161" s="3"/>
      <c r="R161" s="3"/>
      <c r="S161" s="3"/>
      <c r="T161" s="3"/>
      <c r="U161" s="3"/>
      <c r="V161" s="3"/>
      <c r="W161" s="3"/>
      <c r="X161" s="3"/>
      <c r="Y161" s="3"/>
      <c r="Z161" s="3"/>
    </row>
    <row r="162" spans="1:26" x14ac:dyDescent="0.2">
      <c r="A162" s="3">
        <v>10205</v>
      </c>
      <c r="B162" s="10" t="str">
        <f>VLOOKUP(A162,'QAQC ID Reference Page'!A$2:G$10999,2,FALSE)</f>
        <v>OBS0920</v>
      </c>
      <c r="C162" s="20">
        <f>VLOOKUP(A162,'QAQC ID Reference Page'!A$2:G$10999,3,FALSE)</f>
        <v>44083</v>
      </c>
      <c r="D162" s="12">
        <f>VLOOKUP(A162,'QAQC ID Reference Page'!A$2:G$10999,4,FALSE)</f>
        <v>0.56597222222222221</v>
      </c>
      <c r="E162" s="3">
        <f>VLOOKUP(A162,'QAQC ID Reference Page'!A$2:G$10999,5,FALSE)</f>
        <v>1021</v>
      </c>
      <c r="F162" s="3" t="str">
        <f>VLOOKUP(A162,'QAQC ID Reference Page'!A$2:G$10999,6,FALSE)</f>
        <v>E7C</v>
      </c>
      <c r="G162" s="3" t="str">
        <f>VLOOKUP(A162,'QAQC ID Reference Page'!A$2:G$10999,7,FALSE)</f>
        <v>S</v>
      </c>
      <c r="H162" s="3"/>
      <c r="I162" s="3"/>
      <c r="J162" s="3"/>
      <c r="K162" s="3"/>
      <c r="L162" s="3"/>
      <c r="M162" s="3"/>
      <c r="N162" s="3"/>
      <c r="O162" s="3"/>
      <c r="P162" s="3"/>
      <c r="Q162" s="3"/>
      <c r="R162" s="3"/>
      <c r="S162" s="3"/>
      <c r="T162" s="3"/>
      <c r="U162" s="3"/>
      <c r="V162" s="3"/>
      <c r="W162" s="3"/>
      <c r="X162" s="3"/>
      <c r="Y162" s="3"/>
      <c r="Z162" s="3"/>
    </row>
    <row r="163" spans="1:26" x14ac:dyDescent="0.2">
      <c r="A163" s="3">
        <v>10206</v>
      </c>
      <c r="B163" s="10" t="str">
        <f>VLOOKUP(A163,'QAQC ID Reference Page'!A$2:G$10999,2,FALSE)</f>
        <v>OBS0920</v>
      </c>
      <c r="C163" s="20">
        <f>VLOOKUP(A163,'QAQC ID Reference Page'!A$2:G$10999,3,FALSE)</f>
        <v>44083</v>
      </c>
      <c r="D163" s="12">
        <f>VLOOKUP(A163,'QAQC ID Reference Page'!A$2:G$10999,4,FALSE)</f>
        <v>0.57916666666666672</v>
      </c>
      <c r="E163" s="3">
        <f>VLOOKUP(A163,'QAQC ID Reference Page'!A$2:G$10999,5,FALSE)</f>
        <v>1014</v>
      </c>
      <c r="F163" s="3" t="str">
        <f>VLOOKUP(A163,'QAQC ID Reference Page'!A$2:G$10999,6,FALSE)</f>
        <v>E6</v>
      </c>
      <c r="G163" s="3" t="str">
        <f>VLOOKUP(A163,'QAQC ID Reference Page'!A$2:G$10999,7,FALSE)</f>
        <v>S</v>
      </c>
      <c r="H163" s="3"/>
      <c r="I163" s="3"/>
      <c r="J163" s="3"/>
      <c r="K163" s="3"/>
      <c r="L163" s="3"/>
      <c r="M163" s="3"/>
      <c r="N163" s="3"/>
      <c r="O163" s="3"/>
      <c r="P163" s="3"/>
      <c r="Q163" s="3"/>
      <c r="R163" s="3"/>
      <c r="S163" s="3"/>
      <c r="T163" s="3"/>
      <c r="U163" s="3"/>
      <c r="V163" s="3"/>
      <c r="W163" s="3"/>
      <c r="X163" s="3"/>
      <c r="Y163" s="3"/>
      <c r="Z163" s="3"/>
    </row>
    <row r="164" spans="1:26" x14ac:dyDescent="0.2">
      <c r="A164" s="3">
        <v>10207</v>
      </c>
      <c r="B164" s="10" t="str">
        <f>VLOOKUP(A164,'QAQC ID Reference Page'!A$2:G$10999,2,FALSE)</f>
        <v>OBS0920</v>
      </c>
      <c r="C164" s="20">
        <f>VLOOKUP(A164,'QAQC ID Reference Page'!A$2:G$10999,3,FALSE)</f>
        <v>44083</v>
      </c>
      <c r="D164" s="12">
        <f>VLOOKUP(A164,'QAQC ID Reference Page'!A$2:G$10999,4,FALSE)</f>
        <v>0.40833333333333333</v>
      </c>
      <c r="E164" s="3">
        <f>VLOOKUP(A164,'QAQC ID Reference Page'!A$2:G$10999,5,FALSE)</f>
        <v>1043</v>
      </c>
      <c r="F164" s="3" t="str">
        <f>VLOOKUP(A164,'QAQC ID Reference Page'!A$2:G$10999,6,FALSE)</f>
        <v>TR-UP</v>
      </c>
      <c r="G164" s="3" t="str">
        <f>VLOOKUP(A164,'QAQC ID Reference Page'!A$2:G$10999,7,FALSE)</f>
        <v>B</v>
      </c>
      <c r="H164" s="3"/>
      <c r="I164" s="3"/>
      <c r="J164" s="3"/>
      <c r="K164" s="3"/>
      <c r="L164" s="3"/>
      <c r="M164" s="3"/>
      <c r="N164" s="3"/>
      <c r="O164" s="3"/>
      <c r="P164" s="3"/>
      <c r="Q164" s="3"/>
      <c r="R164" s="3"/>
      <c r="S164" s="3"/>
      <c r="T164" s="3"/>
      <c r="U164" s="3"/>
      <c r="V164" s="3"/>
      <c r="W164" s="3"/>
      <c r="X164" s="3"/>
      <c r="Y164" s="3"/>
      <c r="Z164" s="3"/>
    </row>
    <row r="165" spans="1:26" x14ac:dyDescent="0.2">
      <c r="A165" s="3">
        <v>10208</v>
      </c>
      <c r="B165" s="10" t="str">
        <f>VLOOKUP(A165,'QAQC ID Reference Page'!A$2:G$10999,2,FALSE)</f>
        <v>OBS0920</v>
      </c>
      <c r="C165" s="20">
        <f>VLOOKUP(A165,'QAQC ID Reference Page'!A$2:G$10999,3,FALSE)</f>
        <v>44083</v>
      </c>
      <c r="D165" s="12">
        <f>VLOOKUP(A165,'QAQC ID Reference Page'!A$2:G$10999,4,FALSE)</f>
        <v>0.53819444444444442</v>
      </c>
      <c r="E165" s="3">
        <f>VLOOKUP(A165,'QAQC ID Reference Page'!A$2:G$10999,5,FALSE)</f>
        <v>1010</v>
      </c>
      <c r="F165" s="3" t="str">
        <f>VLOOKUP(A165,'QAQC ID Reference Page'!A$2:G$10999,6,FALSE)</f>
        <v>E9</v>
      </c>
      <c r="G165" s="3" t="str">
        <f>VLOOKUP(A165,'QAQC ID Reference Page'!A$2:G$10999,7,FALSE)</f>
        <v>S</v>
      </c>
      <c r="H165" s="3"/>
      <c r="I165" s="3"/>
      <c r="J165" s="3"/>
      <c r="K165" s="3"/>
      <c r="L165" s="3"/>
      <c r="M165" s="3"/>
      <c r="N165" s="3"/>
      <c r="O165" s="3"/>
      <c r="P165" s="3"/>
      <c r="Q165" s="3"/>
      <c r="R165" s="3"/>
      <c r="S165" s="3"/>
      <c r="T165" s="3"/>
      <c r="U165" s="3"/>
      <c r="V165" s="3"/>
      <c r="W165" s="3"/>
      <c r="X165" s="3"/>
      <c r="Y165" s="3"/>
      <c r="Z165" s="3"/>
    </row>
    <row r="166" spans="1:26" x14ac:dyDescent="0.2">
      <c r="A166" s="3">
        <v>10209</v>
      </c>
      <c r="B166" s="10" t="str">
        <f>VLOOKUP(A166,'QAQC ID Reference Page'!A$2:G$10999,2,FALSE)</f>
        <v>OBS0920</v>
      </c>
      <c r="C166" s="20">
        <f>VLOOKUP(A166,'QAQC ID Reference Page'!A$2:G$10999,3,FALSE)</f>
        <v>44083</v>
      </c>
      <c r="D166" s="12">
        <f>VLOOKUP(A166,'QAQC ID Reference Page'!A$2:G$10999,4,FALSE)</f>
        <v>0.39513888888888887</v>
      </c>
      <c r="E166" s="3">
        <f>VLOOKUP(A166,'QAQC ID Reference Page'!A$2:G$10999,5,FALSE)</f>
        <v>1028</v>
      </c>
      <c r="F166" s="3" t="str">
        <f>VLOOKUP(A166,'QAQC ID Reference Page'!A$2:G$10999,6,FALSE)</f>
        <v>TR</v>
      </c>
      <c r="G166" s="3" t="str">
        <f>VLOOKUP(A166,'QAQC ID Reference Page'!A$2:G$10999,7,FALSE)</f>
        <v>S</v>
      </c>
      <c r="H166" s="3"/>
      <c r="I166" s="3"/>
      <c r="J166" s="3"/>
      <c r="K166" s="3"/>
      <c r="L166" s="3"/>
      <c r="M166" s="3"/>
      <c r="N166" s="3"/>
      <c r="O166" s="3"/>
      <c r="P166" s="3"/>
      <c r="Q166" s="3"/>
      <c r="R166" s="3"/>
      <c r="S166" s="3"/>
      <c r="T166" s="3"/>
      <c r="U166" s="3"/>
      <c r="V166" s="3"/>
      <c r="W166" s="3"/>
      <c r="X166" s="3"/>
      <c r="Y166" s="3"/>
      <c r="Z166" s="3"/>
    </row>
    <row r="167" spans="1:26" x14ac:dyDescent="0.2">
      <c r="A167" s="3">
        <v>10210</v>
      </c>
      <c r="B167" s="10" t="str">
        <f>VLOOKUP(A167,'QAQC ID Reference Page'!A$2:G$10999,2,FALSE)</f>
        <v>OBS0920</v>
      </c>
      <c r="C167" s="20">
        <f>VLOOKUP(A167,'QAQC ID Reference Page'!A$2:G$10999,3,FALSE)</f>
        <v>44083</v>
      </c>
      <c r="D167" s="12">
        <f>VLOOKUP(A167,'QAQC ID Reference Page'!A$2:G$10999,4,FALSE)</f>
        <v>0.47152777777777777</v>
      </c>
      <c r="E167" s="3">
        <f>VLOOKUP(A167,'QAQC ID Reference Page'!A$2:G$10999,5,FALSE)</f>
        <v>1019</v>
      </c>
      <c r="F167" s="3" t="str">
        <f>VLOOKUP(A167,'QAQC ID Reference Page'!A$2:G$10999,6,FALSE)</f>
        <v>I9</v>
      </c>
      <c r="G167" s="3" t="str">
        <f>VLOOKUP(A167,'QAQC ID Reference Page'!A$2:G$10999,7,FALSE)</f>
        <v>S</v>
      </c>
      <c r="H167" s="3"/>
      <c r="I167" s="3"/>
      <c r="J167" s="3"/>
      <c r="K167" s="3"/>
      <c r="L167" s="3"/>
      <c r="M167" s="3"/>
      <c r="N167" s="3"/>
      <c r="O167" s="3"/>
      <c r="P167" s="3"/>
      <c r="Q167" s="3"/>
      <c r="R167" s="3"/>
      <c r="S167" s="3"/>
      <c r="T167" s="3"/>
      <c r="U167" s="3"/>
      <c r="V167" s="3"/>
      <c r="W167" s="3"/>
      <c r="X167" s="3"/>
      <c r="Y167" s="3"/>
      <c r="Z167" s="3"/>
    </row>
    <row r="168" spans="1:26" x14ac:dyDescent="0.2">
      <c r="A168" s="3">
        <v>10211</v>
      </c>
      <c r="B168" s="10" t="str">
        <f>VLOOKUP(A168,'QAQC ID Reference Page'!A$2:G$10999,2,FALSE)</f>
        <v>OBS0920</v>
      </c>
      <c r="C168" s="20">
        <f>VLOOKUP(A168,'QAQC ID Reference Page'!A$2:G$10999,3,FALSE)</f>
        <v>44083</v>
      </c>
      <c r="D168" s="12">
        <f>VLOOKUP(A168,'QAQC ID Reference Page'!A$2:G$10999,4,FALSE)</f>
        <v>0.45347222222222222</v>
      </c>
      <c r="E168" s="3">
        <f>VLOOKUP(A168,'QAQC ID Reference Page'!A$2:G$10999,5,FALSE)</f>
        <v>1026</v>
      </c>
      <c r="F168" s="3" t="str">
        <f>VLOOKUP(A168,'QAQC ID Reference Page'!A$2:G$10999,6,FALSE)</f>
        <v>I7C</v>
      </c>
      <c r="G168" s="3" t="str">
        <f>VLOOKUP(A168,'QAQC ID Reference Page'!A$2:G$10999,7,FALSE)</f>
        <v>B</v>
      </c>
      <c r="H168" s="3"/>
      <c r="I168" s="3"/>
      <c r="J168" s="3"/>
      <c r="K168" s="3"/>
      <c r="L168" s="3"/>
      <c r="M168" s="3"/>
      <c r="N168" s="3"/>
      <c r="O168" s="3"/>
      <c r="P168" s="3"/>
      <c r="Q168" s="3"/>
      <c r="R168" s="3"/>
      <c r="S168" s="3"/>
      <c r="T168" s="3"/>
      <c r="U168" s="3"/>
      <c r="V168" s="3"/>
      <c r="W168" s="3"/>
      <c r="X168" s="3"/>
      <c r="Y168" s="3"/>
      <c r="Z168" s="3"/>
    </row>
    <row r="169" spans="1:26" x14ac:dyDescent="0.2">
      <c r="A169" s="3">
        <v>10212</v>
      </c>
      <c r="B169" s="10" t="str">
        <f>VLOOKUP(A169,'QAQC ID Reference Page'!A$2:G$10999,2,FALSE)</f>
        <v>OBS0920</v>
      </c>
      <c r="C169" s="20">
        <f>VLOOKUP(A169,'QAQC ID Reference Page'!A$2:G$10999,3,FALSE)</f>
        <v>44083</v>
      </c>
      <c r="D169" s="12">
        <f>VLOOKUP(A169,'QAQC ID Reference Page'!A$2:G$10999,4,FALSE)</f>
        <v>0.34861111111111109</v>
      </c>
      <c r="E169" s="3">
        <f>VLOOKUP(A169,'QAQC ID Reference Page'!A$2:G$10999,5,FALSE)</f>
        <v>1015</v>
      </c>
      <c r="F169" s="3" t="str">
        <f>VLOOKUP(A169,'QAQC ID Reference Page'!A$2:G$10999,6,FALSE)</f>
        <v>DR</v>
      </c>
      <c r="G169" s="3" t="str">
        <f>VLOOKUP(A169,'QAQC ID Reference Page'!A$2:G$10999,7,FALSE)</f>
        <v>S</v>
      </c>
      <c r="H169" s="3"/>
      <c r="I169" s="3"/>
      <c r="J169" s="3"/>
      <c r="K169" s="3"/>
      <c r="L169" s="3"/>
      <c r="M169" s="3"/>
      <c r="N169" s="3"/>
      <c r="O169" s="3"/>
      <c r="P169" s="3"/>
      <c r="Q169" s="3"/>
      <c r="R169" s="3"/>
      <c r="S169" s="3"/>
      <c r="T169" s="3"/>
      <c r="U169" s="3"/>
      <c r="V169" s="3"/>
      <c r="W169" s="3"/>
      <c r="X169" s="3"/>
      <c r="Y169" s="3"/>
      <c r="Z169" s="3"/>
    </row>
    <row r="170" spans="1:26" x14ac:dyDescent="0.2">
      <c r="A170" s="3">
        <v>10213</v>
      </c>
      <c r="B170" s="10" t="str">
        <f>VLOOKUP(A170,'QAQC ID Reference Page'!A$2:G$10999,2,FALSE)</f>
        <v>OBS0920</v>
      </c>
      <c r="C170" s="20">
        <f>VLOOKUP(A170,'QAQC ID Reference Page'!A$2:G$10999,3,FALSE)</f>
        <v>44083</v>
      </c>
      <c r="D170" s="12">
        <f>VLOOKUP(A170,'QAQC ID Reference Page'!A$2:G$10999,4,FALSE)</f>
        <v>0.40833333333333333</v>
      </c>
      <c r="E170" s="3">
        <f>VLOOKUP(A170,'QAQC ID Reference Page'!A$2:G$10999,5,FALSE)</f>
        <v>1037</v>
      </c>
      <c r="F170" s="3" t="str">
        <f>VLOOKUP(A170,'QAQC ID Reference Page'!A$2:G$10999,6,FALSE)</f>
        <v>TR-UP</v>
      </c>
      <c r="G170" s="3" t="str">
        <f>VLOOKUP(A170,'QAQC ID Reference Page'!A$2:G$10999,7,FALSE)</f>
        <v>S</v>
      </c>
      <c r="H170" s="3"/>
      <c r="I170" s="3"/>
      <c r="J170" s="3"/>
      <c r="K170" s="3"/>
      <c r="L170" s="3"/>
      <c r="M170" s="3"/>
      <c r="N170" s="3"/>
      <c r="O170" s="3"/>
      <c r="P170" s="3"/>
      <c r="Q170" s="3"/>
      <c r="R170" s="3"/>
      <c r="S170" s="3"/>
      <c r="T170" s="3"/>
      <c r="U170" s="3"/>
      <c r="V170" s="3"/>
      <c r="W170" s="3"/>
      <c r="X170" s="3"/>
      <c r="Y170" s="3"/>
      <c r="Z170" s="3"/>
    </row>
    <row r="171" spans="1:26" x14ac:dyDescent="0.2">
      <c r="A171" s="3">
        <v>10214</v>
      </c>
      <c r="B171" s="10" t="str">
        <f>VLOOKUP(A171,'QAQC ID Reference Page'!A$2:G$10999,2,FALSE)</f>
        <v>OBS0920</v>
      </c>
      <c r="C171" s="20">
        <f>VLOOKUP(A171,'QAQC ID Reference Page'!A$2:G$10999,3,FALSE)</f>
        <v>44083</v>
      </c>
      <c r="D171" s="12">
        <f>VLOOKUP(A171,'QAQC ID Reference Page'!A$2:G$10999,4,FALSE)</f>
        <v>0.53819444444444442</v>
      </c>
      <c r="E171" s="3">
        <f>VLOOKUP(A171,'QAQC ID Reference Page'!A$2:G$10999,5,FALSE)</f>
        <v>1002</v>
      </c>
      <c r="F171" s="3" t="str">
        <f>VLOOKUP(A171,'QAQC ID Reference Page'!A$2:G$10999,6,FALSE)</f>
        <v>E9</v>
      </c>
      <c r="G171" s="3" t="str">
        <f>VLOOKUP(A171,'QAQC ID Reference Page'!A$2:G$10999,7,FALSE)</f>
        <v>S</v>
      </c>
      <c r="H171" s="3"/>
      <c r="I171" s="3"/>
      <c r="J171" s="3"/>
      <c r="K171" s="3"/>
      <c r="L171" s="3"/>
      <c r="M171" s="3"/>
      <c r="N171" s="3"/>
      <c r="O171" s="3"/>
      <c r="P171" s="3"/>
      <c r="Q171" s="3"/>
      <c r="R171" s="3"/>
      <c r="S171" s="3"/>
      <c r="T171" s="3"/>
      <c r="U171" s="3"/>
      <c r="V171" s="3"/>
      <c r="W171" s="3"/>
      <c r="X171" s="3"/>
      <c r="Y171" s="3"/>
      <c r="Z171" s="3"/>
    </row>
    <row r="172" spans="1:26" x14ac:dyDescent="0.2">
      <c r="A172" s="3">
        <v>10215</v>
      </c>
      <c r="B172" s="10" t="str">
        <f>VLOOKUP(A172,'QAQC ID Reference Page'!A$2:G$10999,2,FALSE)</f>
        <v>OBS0920</v>
      </c>
      <c r="C172" s="20">
        <f>VLOOKUP(A172,'QAQC ID Reference Page'!A$2:G$10999,3,FALSE)</f>
        <v>44083</v>
      </c>
      <c r="D172" s="12">
        <f>VLOOKUP(A172,'QAQC ID Reference Page'!A$2:G$10999,4,FALSE)</f>
        <v>0.45347222222222222</v>
      </c>
      <c r="E172" s="3">
        <f>VLOOKUP(A172,'QAQC ID Reference Page'!A$2:G$10999,5,FALSE)</f>
        <v>1045</v>
      </c>
      <c r="F172" s="3" t="str">
        <f>VLOOKUP(A172,'QAQC ID Reference Page'!A$2:G$10999,6,FALSE)</f>
        <v>I7C</v>
      </c>
      <c r="G172" s="3" t="str">
        <f>VLOOKUP(A172,'QAQC ID Reference Page'!A$2:G$10999,7,FALSE)</f>
        <v>S</v>
      </c>
      <c r="H172" s="3"/>
      <c r="I172" s="3"/>
      <c r="J172" s="3"/>
      <c r="K172" s="3"/>
      <c r="L172" s="3"/>
      <c r="M172" s="3"/>
      <c r="N172" s="3"/>
      <c r="O172" s="3"/>
      <c r="P172" s="3"/>
      <c r="Q172" s="3"/>
      <c r="R172" s="3"/>
      <c r="S172" s="3"/>
      <c r="T172" s="3"/>
      <c r="U172" s="3"/>
      <c r="V172" s="3"/>
      <c r="W172" s="3"/>
      <c r="X172" s="3"/>
      <c r="Y172" s="3"/>
      <c r="Z172" s="3"/>
    </row>
    <row r="173" spans="1:26" x14ac:dyDescent="0.2">
      <c r="A173" s="3">
        <v>10216</v>
      </c>
      <c r="B173" s="10" t="str">
        <f>VLOOKUP(A173,'QAQC ID Reference Page'!A$2:G$10999,2,FALSE)</f>
        <v>OBS0920</v>
      </c>
      <c r="C173" s="20">
        <f>VLOOKUP(A173,'QAQC ID Reference Page'!A$2:G$10999,3,FALSE)</f>
        <v>44083</v>
      </c>
      <c r="D173" s="12">
        <f>VLOOKUP(A173,'QAQC ID Reference Page'!A$2:G$10999,4,FALSE)</f>
        <v>0.41944444444444445</v>
      </c>
      <c r="E173" s="3">
        <f>VLOOKUP(A173,'QAQC ID Reference Page'!A$2:G$10999,5,FALSE)</f>
        <v>1006</v>
      </c>
      <c r="F173" s="3" t="str">
        <f>VLOOKUP(A173,'QAQC ID Reference Page'!A$2:G$10999,6,FALSE)</f>
        <v>AR</v>
      </c>
      <c r="G173" s="3" t="str">
        <f>VLOOKUP(A173,'QAQC ID Reference Page'!A$2:G$10999,7,FALSE)</f>
        <v>S</v>
      </c>
      <c r="H173" s="3"/>
      <c r="I173" s="3"/>
      <c r="J173" s="3"/>
      <c r="K173" s="3"/>
      <c r="L173" s="3"/>
      <c r="M173" s="3"/>
      <c r="N173" s="3"/>
      <c r="O173" s="3"/>
      <c r="P173" s="3"/>
      <c r="Q173" s="3"/>
      <c r="R173" s="3"/>
      <c r="S173" s="3"/>
      <c r="T173" s="3"/>
      <c r="U173" s="3"/>
      <c r="V173" s="3"/>
      <c r="W173" s="3"/>
      <c r="X173" s="3"/>
      <c r="Y173" s="3"/>
      <c r="Z173" s="3"/>
    </row>
    <row r="174" spans="1:26" x14ac:dyDescent="0.2">
      <c r="A174" s="3">
        <v>10217</v>
      </c>
      <c r="B174" s="10" t="str">
        <f>VLOOKUP(A174,'QAQC ID Reference Page'!A$2:G$10999,2,FALSE)</f>
        <v>OBS0920</v>
      </c>
      <c r="C174" s="20">
        <f>VLOOKUP(A174,'QAQC ID Reference Page'!A$2:G$10999,3,FALSE)</f>
        <v>44083</v>
      </c>
      <c r="D174" s="12">
        <f>VLOOKUP(A174,'QAQC ID Reference Page'!A$2:G$10999,4,FALSE)</f>
        <v>0.51249999999999996</v>
      </c>
      <c r="E174" s="3">
        <f>VLOOKUP(A174,'QAQC ID Reference Page'!A$2:G$10999,5,FALSE)</f>
        <v>1029</v>
      </c>
      <c r="F174" s="3" t="str">
        <f>VLOOKUP(A174,'QAQC ID Reference Page'!A$2:G$10999,6,FALSE)</f>
        <v>G9</v>
      </c>
      <c r="G174" s="3" t="str">
        <f>VLOOKUP(A174,'QAQC ID Reference Page'!A$2:G$10999,7,FALSE)</f>
        <v>B</v>
      </c>
      <c r="H174" s="3"/>
      <c r="I174" s="3"/>
      <c r="J174" s="3"/>
      <c r="K174" s="3"/>
      <c r="L174" s="3"/>
      <c r="M174" s="3"/>
      <c r="N174" s="3"/>
      <c r="O174" s="3"/>
      <c r="P174" s="3"/>
      <c r="Q174" s="3"/>
      <c r="R174" s="3"/>
      <c r="S174" s="3"/>
      <c r="T174" s="3"/>
      <c r="U174" s="3"/>
      <c r="V174" s="3"/>
      <c r="W174" s="3"/>
      <c r="X174" s="3"/>
      <c r="Y174" s="3"/>
      <c r="Z174" s="3"/>
    </row>
    <row r="175" spans="1:26" x14ac:dyDescent="0.2">
      <c r="A175" s="3">
        <v>10218</v>
      </c>
      <c r="B175" s="10" t="str">
        <f>VLOOKUP(A175,'QAQC ID Reference Page'!A$2:G$10999,2,FALSE)</f>
        <v>OBS0920</v>
      </c>
      <c r="C175" s="20">
        <f>VLOOKUP(A175,'QAQC ID Reference Page'!A$2:G$10999,3,FALSE)</f>
        <v>44083</v>
      </c>
      <c r="D175" s="12">
        <f>VLOOKUP(A175,'QAQC ID Reference Page'!A$2:G$10999,4,FALSE)</f>
        <v>0.51249999999999996</v>
      </c>
      <c r="E175" s="3">
        <f>VLOOKUP(A175,'QAQC ID Reference Page'!A$2:G$10999,5,FALSE)</f>
        <v>1041</v>
      </c>
      <c r="F175" s="3" t="str">
        <f>VLOOKUP(A175,'QAQC ID Reference Page'!A$2:G$10999,6,FALSE)</f>
        <v>G9</v>
      </c>
      <c r="G175" s="3" t="str">
        <f>VLOOKUP(A175,'QAQC ID Reference Page'!A$2:G$10999,7,FALSE)</f>
        <v>S</v>
      </c>
      <c r="H175" s="3"/>
      <c r="I175" s="3"/>
      <c r="J175" s="3"/>
      <c r="K175" s="3"/>
      <c r="L175" s="3"/>
      <c r="M175" s="3"/>
      <c r="N175" s="3"/>
      <c r="O175" s="3"/>
      <c r="P175" s="3"/>
      <c r="Q175" s="3"/>
      <c r="R175" s="3"/>
      <c r="S175" s="3"/>
      <c r="T175" s="3"/>
      <c r="U175" s="3"/>
      <c r="V175" s="3"/>
      <c r="W175" s="3"/>
      <c r="X175" s="3"/>
      <c r="Y175" s="3"/>
      <c r="Z175" s="3"/>
    </row>
    <row r="176" spans="1:26" x14ac:dyDescent="0.2">
      <c r="A176" s="3">
        <v>10219</v>
      </c>
      <c r="B176" s="10" t="str">
        <f>VLOOKUP(A176,'QAQC ID Reference Page'!A$2:G$10999,2,FALSE)</f>
        <v>OBS0920</v>
      </c>
      <c r="C176" s="20">
        <f>VLOOKUP(A176,'QAQC ID Reference Page'!A$2:G$10999,3,FALSE)</f>
        <v>44083</v>
      </c>
      <c r="D176" s="12">
        <f>VLOOKUP(A176,'QAQC ID Reference Page'!A$2:G$10999,4,FALSE)</f>
        <v>0.42916666666666664</v>
      </c>
      <c r="E176" s="3">
        <f>VLOOKUP(A176,'QAQC ID Reference Page'!A$2:G$10999,5,FALSE)</f>
        <v>1031</v>
      </c>
      <c r="F176" s="3" t="str">
        <f>VLOOKUP(A176,'QAQC ID Reference Page'!A$2:G$10999,6,FALSE)</f>
        <v>BR</v>
      </c>
      <c r="G176" s="3" t="str">
        <f>VLOOKUP(A176,'QAQC ID Reference Page'!A$2:G$10999,7,FALSE)</f>
        <v>S</v>
      </c>
      <c r="H176" s="3"/>
      <c r="I176" s="3"/>
      <c r="J176" s="3"/>
      <c r="K176" s="3"/>
      <c r="L176" s="3"/>
      <c r="M176" s="3"/>
      <c r="N176" s="3"/>
      <c r="O176" s="3"/>
      <c r="P176" s="3"/>
      <c r="Q176" s="3"/>
      <c r="R176" s="3"/>
      <c r="S176" s="3"/>
      <c r="T176" s="3"/>
      <c r="U176" s="3"/>
      <c r="V176" s="3"/>
      <c r="W176" s="3"/>
      <c r="X176" s="3"/>
      <c r="Y176" s="3"/>
      <c r="Z176" s="3"/>
    </row>
    <row r="177" spans="1:26" x14ac:dyDescent="0.2">
      <c r="A177" s="3">
        <v>10220</v>
      </c>
      <c r="B177" s="10" t="str">
        <f>VLOOKUP(A177,'QAQC ID Reference Page'!A$2:G$10999,2,FALSE)</f>
        <v>OBS0920</v>
      </c>
      <c r="C177" s="20">
        <f>VLOOKUP(A177,'QAQC ID Reference Page'!A$2:G$10999,3,FALSE)</f>
        <v>44083</v>
      </c>
      <c r="D177" s="12">
        <f>VLOOKUP(A177,'QAQC ID Reference Page'!A$2:G$10999,4,FALSE)</f>
        <v>0.3215277777777778</v>
      </c>
      <c r="E177" s="3">
        <f>VLOOKUP(A177,'QAQC ID Reference Page'!A$2:G$10999,5,FALSE)</f>
        <v>1024</v>
      </c>
      <c r="F177" s="3" t="str">
        <f>VLOOKUP(A177,'QAQC ID Reference Page'!A$2:G$10999,6,FALSE)</f>
        <v>G6</v>
      </c>
      <c r="G177" s="3" t="str">
        <f>VLOOKUP(A177,'QAQC ID Reference Page'!A$2:G$10999,7,FALSE)</f>
        <v>S</v>
      </c>
      <c r="H177" s="3"/>
      <c r="I177" s="3"/>
      <c r="J177" s="3"/>
      <c r="K177" s="3"/>
      <c r="L177" s="3"/>
      <c r="M177" s="3"/>
      <c r="N177" s="3"/>
      <c r="O177" s="3"/>
      <c r="P177" s="3"/>
      <c r="Q177" s="3"/>
      <c r="R177" s="3"/>
      <c r="S177" s="3"/>
      <c r="T177" s="3"/>
      <c r="U177" s="3"/>
      <c r="V177" s="3"/>
      <c r="W177" s="3"/>
      <c r="X177" s="3"/>
      <c r="Y177" s="3"/>
      <c r="Z177" s="3"/>
    </row>
    <row r="178" spans="1:26" x14ac:dyDescent="0.2">
      <c r="A178" s="3">
        <v>10401</v>
      </c>
      <c r="B178" s="10" t="str">
        <f>VLOOKUP(A178,'QAQC ID Reference Page'!A$2:G$10999,2,FALSE)</f>
        <v>OBS1120</v>
      </c>
      <c r="C178" s="20">
        <f>VLOOKUP(A178,'QAQC ID Reference Page'!A$2:G$10999,3,FALSE)</f>
        <v>44139</v>
      </c>
      <c r="D178" s="12">
        <f>VLOOKUP(A178,'QAQC ID Reference Page'!A$2:G$10999,4,FALSE)</f>
        <v>0.42638888888888887</v>
      </c>
      <c r="E178" s="3">
        <f>VLOOKUP(A178,'QAQC ID Reference Page'!A$2:G$10999,5,FALSE)</f>
        <v>1035</v>
      </c>
      <c r="F178" s="3" t="str">
        <f>VLOOKUP(A178,'QAQC ID Reference Page'!A$2:G$10999,6,FALSE)</f>
        <v>BLB</v>
      </c>
      <c r="G178" s="3" t="str">
        <f>VLOOKUP(A178,'QAQC ID Reference Page'!A$2:G$10999,7,FALSE)</f>
        <v>S</v>
      </c>
      <c r="H178" s="3"/>
      <c r="I178" s="3"/>
      <c r="J178" s="3"/>
      <c r="K178" s="3"/>
      <c r="L178" s="3"/>
      <c r="M178" s="3"/>
      <c r="N178" s="3"/>
      <c r="O178" s="3"/>
      <c r="P178" s="3"/>
      <c r="Q178" s="3"/>
      <c r="R178" s="3"/>
      <c r="S178" s="3"/>
      <c r="T178" s="3"/>
      <c r="U178" s="3"/>
      <c r="V178" s="3"/>
      <c r="W178" s="3"/>
      <c r="X178" s="3"/>
      <c r="Y178" s="3"/>
      <c r="Z178" s="3"/>
    </row>
    <row r="179" spans="1:26" x14ac:dyDescent="0.2">
      <c r="A179" s="3">
        <v>10402</v>
      </c>
      <c r="B179" s="10" t="str">
        <f>VLOOKUP(A179,'QAQC ID Reference Page'!A$2:G$10999,2,FALSE)</f>
        <v>OBS1120</v>
      </c>
      <c r="C179" s="20">
        <f>VLOOKUP(A179,'QAQC ID Reference Page'!A$2:G$10999,3,FALSE)</f>
        <v>44139</v>
      </c>
      <c r="D179" s="12">
        <f>VLOOKUP(A179,'QAQC ID Reference Page'!A$2:G$10999,4,FALSE)</f>
        <v>0.52638888888888891</v>
      </c>
      <c r="E179" s="3">
        <f>VLOOKUP(A179,'QAQC ID Reference Page'!A$2:G$10999,5,FALSE)</f>
        <v>1022</v>
      </c>
      <c r="F179" s="3" t="str">
        <f>VLOOKUP(A179,'QAQC ID Reference Page'!A$2:G$10999,6,FALSE)</f>
        <v>C9</v>
      </c>
      <c r="G179" s="3" t="str">
        <f>VLOOKUP(A179,'QAQC ID Reference Page'!A$2:G$10999,7,FALSE)</f>
        <v>S</v>
      </c>
      <c r="H179" s="3"/>
      <c r="I179" s="3"/>
      <c r="J179" s="3"/>
      <c r="K179" s="3"/>
      <c r="L179" s="3"/>
      <c r="M179" s="3"/>
      <c r="N179" s="3"/>
      <c r="O179" s="3"/>
      <c r="P179" s="3"/>
      <c r="Q179" s="3"/>
      <c r="R179" s="3"/>
      <c r="S179" s="3"/>
      <c r="T179" s="3"/>
      <c r="U179" s="3"/>
      <c r="V179" s="3"/>
      <c r="W179" s="3"/>
      <c r="X179" s="3"/>
      <c r="Y179" s="3"/>
      <c r="Z179" s="3"/>
    </row>
    <row r="180" spans="1:26" x14ac:dyDescent="0.2">
      <c r="A180" s="3">
        <v>10403</v>
      </c>
      <c r="B180" s="10" t="str">
        <f>VLOOKUP(A180,'QAQC ID Reference Page'!A$2:G$10999,2,FALSE)</f>
        <v>OBS1120</v>
      </c>
      <c r="C180" s="20">
        <f>VLOOKUP(A180,'QAQC ID Reference Page'!A$2:G$10999,3,FALSE)</f>
        <v>44139</v>
      </c>
      <c r="D180" s="12">
        <f>VLOOKUP(A180,'QAQC ID Reference Page'!A$2:G$10999,4,FALSE)</f>
        <v>0.52638888888888891</v>
      </c>
      <c r="E180" s="3">
        <f>VLOOKUP(A180,'QAQC ID Reference Page'!A$2:G$10999,5,FALSE)</f>
        <v>1034</v>
      </c>
      <c r="F180" s="3" t="str">
        <f>VLOOKUP(A180,'QAQC ID Reference Page'!A$2:G$10999,6,FALSE)</f>
        <v>C9</v>
      </c>
      <c r="G180" s="3" t="str">
        <f>VLOOKUP(A180,'QAQC ID Reference Page'!A$2:G$10999,7,FALSE)</f>
        <v>B</v>
      </c>
      <c r="H180" s="3"/>
      <c r="I180" s="3"/>
      <c r="J180" s="3"/>
      <c r="K180" s="3"/>
      <c r="L180" s="3"/>
      <c r="M180" s="3"/>
      <c r="N180" s="3"/>
      <c r="O180" s="3"/>
      <c r="P180" s="3"/>
      <c r="Q180" s="3"/>
      <c r="R180" s="3"/>
      <c r="S180" s="3"/>
      <c r="T180" s="3"/>
      <c r="U180" s="3"/>
      <c r="V180" s="3"/>
      <c r="W180" s="3"/>
      <c r="X180" s="3"/>
      <c r="Y180" s="3"/>
      <c r="Z180" s="3"/>
    </row>
    <row r="181" spans="1:26" x14ac:dyDescent="0.2">
      <c r="A181" s="3">
        <v>10404</v>
      </c>
      <c r="B181" s="10" t="str">
        <f>VLOOKUP(A181,'QAQC ID Reference Page'!A$2:G$10999,2,FALSE)</f>
        <v>OBS1120</v>
      </c>
      <c r="C181" s="20">
        <f>VLOOKUP(A181,'QAQC ID Reference Page'!A$2:G$10999,3,FALSE)</f>
        <v>44139</v>
      </c>
      <c r="D181" s="12">
        <f>VLOOKUP(A181,'QAQC ID Reference Page'!A$2:G$10999,4,FALSE)</f>
        <v>0.49652777777777779</v>
      </c>
      <c r="E181" s="3">
        <f>VLOOKUP(A181,'QAQC ID Reference Page'!A$2:G$10999,5,FALSE)</f>
        <v>1039</v>
      </c>
      <c r="F181" s="3" t="str">
        <f>VLOOKUP(A181,'QAQC ID Reference Page'!A$2:G$10999,6,FALSE)</f>
        <v>C7C</v>
      </c>
      <c r="G181" s="3" t="str">
        <f>VLOOKUP(A181,'QAQC ID Reference Page'!A$2:G$10999,7,FALSE)</f>
        <v>B</v>
      </c>
      <c r="H181" s="3"/>
      <c r="I181" s="3"/>
      <c r="J181" s="3"/>
      <c r="K181" s="3"/>
      <c r="L181" s="3"/>
      <c r="M181" s="3"/>
      <c r="N181" s="3"/>
      <c r="O181" s="3"/>
      <c r="P181" s="3"/>
      <c r="Q181" s="3"/>
      <c r="R181" s="3"/>
      <c r="S181" s="3"/>
      <c r="T181" s="3"/>
      <c r="U181" s="3"/>
      <c r="V181" s="3"/>
      <c r="W181" s="3"/>
      <c r="X181" s="3"/>
      <c r="Y181" s="3"/>
      <c r="Z181" s="3"/>
    </row>
    <row r="182" spans="1:26" x14ac:dyDescent="0.2">
      <c r="A182" s="3">
        <v>10405</v>
      </c>
      <c r="B182" s="10" t="str">
        <f>VLOOKUP(A182,'QAQC ID Reference Page'!A$2:G$10999,2,FALSE)</f>
        <v>OBS1120</v>
      </c>
      <c r="C182" s="20">
        <f>VLOOKUP(A182,'QAQC ID Reference Page'!A$2:G$10999,3,FALSE)</f>
        <v>44139</v>
      </c>
      <c r="D182" s="12">
        <f>VLOOKUP(A182,'QAQC ID Reference Page'!A$2:G$10999,4,FALSE)</f>
        <v>0.46736111111111112</v>
      </c>
      <c r="E182" s="3">
        <f>VLOOKUP(A182,'QAQC ID Reference Page'!A$2:G$10999,5,FALSE)</f>
        <v>1009</v>
      </c>
      <c r="F182" s="3" t="str">
        <f>VLOOKUP(A182,'QAQC ID Reference Page'!A$2:G$10999,6,FALSE)</f>
        <v>C5-1</v>
      </c>
      <c r="G182" s="3" t="str">
        <f>VLOOKUP(A182,'QAQC ID Reference Page'!A$2:G$10999,7,FALSE)</f>
        <v>S</v>
      </c>
      <c r="H182" s="3"/>
      <c r="I182" s="3"/>
      <c r="J182" s="3"/>
      <c r="K182" s="3"/>
      <c r="L182" s="3"/>
      <c r="M182" s="3"/>
      <c r="N182" s="3"/>
      <c r="O182" s="3"/>
      <c r="P182" s="3"/>
      <c r="Q182" s="3"/>
      <c r="R182" s="3"/>
      <c r="S182" s="3"/>
      <c r="T182" s="3"/>
      <c r="U182" s="3"/>
      <c r="V182" s="3"/>
      <c r="W182" s="3"/>
      <c r="X182" s="3"/>
      <c r="Y182" s="3"/>
      <c r="Z182" s="3"/>
    </row>
    <row r="183" spans="1:26" x14ac:dyDescent="0.2">
      <c r="A183" s="3">
        <v>10406</v>
      </c>
      <c r="B183" s="10" t="str">
        <f>VLOOKUP(A183,'QAQC ID Reference Page'!A$2:G$10999,2,FALSE)</f>
        <v>OBS1120</v>
      </c>
      <c r="C183" s="20">
        <f>VLOOKUP(A183,'QAQC ID Reference Page'!A$2:G$10999,3,FALSE)</f>
        <v>44139</v>
      </c>
      <c r="D183" s="12">
        <f>VLOOKUP(A183,'QAQC ID Reference Page'!A$2:G$10999,4,FALSE)</f>
        <v>0.39652777777777776</v>
      </c>
      <c r="E183" s="3">
        <f>VLOOKUP(A183,'QAQC ID Reference Page'!A$2:G$10999,5,FALSE)</f>
        <v>1029</v>
      </c>
      <c r="F183" s="3" t="str">
        <f>VLOOKUP(A183,'QAQC ID Reference Page'!A$2:G$10999,6,FALSE)</f>
        <v>E1</v>
      </c>
      <c r="G183" s="3" t="str">
        <f>VLOOKUP(A183,'QAQC ID Reference Page'!A$2:G$10999,7,FALSE)</f>
        <v>S</v>
      </c>
      <c r="H183" s="3"/>
      <c r="I183" s="3"/>
      <c r="J183" s="3"/>
      <c r="K183" s="3"/>
      <c r="L183" s="3"/>
      <c r="M183" s="3"/>
      <c r="N183" s="3"/>
      <c r="O183" s="3"/>
      <c r="P183" s="3"/>
      <c r="Q183" s="3"/>
      <c r="R183" s="3"/>
      <c r="S183" s="3"/>
      <c r="T183" s="3"/>
      <c r="U183" s="3"/>
      <c r="V183" s="3"/>
      <c r="W183" s="3"/>
      <c r="X183" s="3"/>
      <c r="Y183" s="3"/>
      <c r="Z183" s="3"/>
    </row>
    <row r="184" spans="1:26" x14ac:dyDescent="0.2">
      <c r="A184" s="3">
        <v>10407</v>
      </c>
      <c r="B184" s="10" t="str">
        <f>VLOOKUP(A184,'QAQC ID Reference Page'!A$2:G$10999,2,FALSE)</f>
        <v>OBS1120</v>
      </c>
      <c r="C184" s="20">
        <f>VLOOKUP(A184,'QAQC ID Reference Page'!A$2:G$10999,3,FALSE)</f>
        <v>44139</v>
      </c>
      <c r="D184" s="12">
        <f>VLOOKUP(A184,'QAQC ID Reference Page'!A$2:G$10999,4,FALSE)</f>
        <v>0.37569444444444444</v>
      </c>
      <c r="E184" s="3">
        <f>VLOOKUP(A184,'QAQC ID Reference Page'!A$2:G$10999,5,FALSE)</f>
        <v>1045</v>
      </c>
      <c r="F184" s="3" t="str">
        <f>VLOOKUP(A184,'QAQC ID Reference Page'!A$2:G$10999,6,FALSE)</f>
        <v>C1</v>
      </c>
      <c r="G184" s="3" t="str">
        <f>VLOOKUP(A184,'QAQC ID Reference Page'!A$2:G$10999,7,FALSE)</f>
        <v>B</v>
      </c>
      <c r="H184" s="3"/>
      <c r="I184" s="3"/>
      <c r="J184" s="3"/>
      <c r="K184" s="3"/>
      <c r="L184" s="3"/>
      <c r="M184" s="3"/>
      <c r="N184" s="3"/>
      <c r="O184" s="3"/>
      <c r="P184" s="3"/>
      <c r="Q184" s="3"/>
      <c r="R184" s="3"/>
      <c r="S184" s="3"/>
      <c r="T184" s="3"/>
      <c r="U184" s="3"/>
      <c r="V184" s="3"/>
      <c r="W184" s="3"/>
      <c r="X184" s="3"/>
      <c r="Y184" s="3"/>
      <c r="Z184" s="3"/>
    </row>
    <row r="185" spans="1:26" x14ac:dyDescent="0.2">
      <c r="A185" s="3">
        <v>10408</v>
      </c>
      <c r="B185" s="10" t="str">
        <f>VLOOKUP(A185,'QAQC ID Reference Page'!A$2:G$10999,2,FALSE)</f>
        <v>OBS1120</v>
      </c>
      <c r="C185" s="20">
        <f>VLOOKUP(A185,'QAQC ID Reference Page'!A$2:G$10999,3,FALSE)</f>
        <v>44139</v>
      </c>
      <c r="D185" s="12">
        <f>VLOOKUP(A185,'QAQC ID Reference Page'!A$2:G$10999,4,FALSE)</f>
        <v>0.45555555555555555</v>
      </c>
      <c r="E185" s="3">
        <f>VLOOKUP(A185,'QAQC ID Reference Page'!A$2:G$10999,5,FALSE)</f>
        <v>1017</v>
      </c>
      <c r="F185" s="3" t="str">
        <f>VLOOKUP(A185,'QAQC ID Reference Page'!A$2:G$10999,6,FALSE)</f>
        <v>C4</v>
      </c>
      <c r="G185" s="3" t="str">
        <f>VLOOKUP(A185,'QAQC ID Reference Page'!A$2:G$10999,7,FALSE)</f>
        <v>S</v>
      </c>
      <c r="H185" s="3"/>
      <c r="I185" s="3"/>
      <c r="J185" s="3"/>
      <c r="K185" s="3"/>
      <c r="L185" s="3"/>
      <c r="M185" s="3"/>
      <c r="N185" s="3"/>
      <c r="O185" s="3"/>
      <c r="P185" s="3"/>
      <c r="Q185" s="3"/>
      <c r="R185" s="3"/>
      <c r="S185" s="3"/>
      <c r="T185" s="3"/>
      <c r="U185" s="3"/>
      <c r="V185" s="3"/>
      <c r="W185" s="3"/>
      <c r="X185" s="3"/>
      <c r="Y185" s="3"/>
      <c r="Z185" s="3"/>
    </row>
    <row r="186" spans="1:26" x14ac:dyDescent="0.2">
      <c r="A186" s="3">
        <v>10409</v>
      </c>
      <c r="B186" s="10" t="str">
        <f>VLOOKUP(A186,'QAQC ID Reference Page'!A$2:G$10999,2,FALSE)</f>
        <v>OBS1120</v>
      </c>
      <c r="C186" s="20">
        <f>VLOOKUP(A186,'QAQC ID Reference Page'!A$2:G$10999,3,FALSE)</f>
        <v>44139</v>
      </c>
      <c r="D186" s="12">
        <f>VLOOKUP(A186,'QAQC ID Reference Page'!A$2:G$10999,4,FALSE)</f>
        <v>0.59166666666666667</v>
      </c>
      <c r="E186" s="3">
        <f>VLOOKUP(A186,'QAQC ID Reference Page'!A$2:G$10999,5,FALSE)</f>
        <v>1004</v>
      </c>
      <c r="F186" s="3" t="str">
        <f>VLOOKUP(A186,'QAQC ID Reference Page'!A$2:G$10999,6,FALSE)</f>
        <v>B11</v>
      </c>
      <c r="G186" s="3" t="str">
        <f>VLOOKUP(A186,'QAQC ID Reference Page'!A$2:G$10999,7,FALSE)</f>
        <v>S</v>
      </c>
      <c r="H186" s="3"/>
      <c r="I186" s="3"/>
      <c r="J186" s="3"/>
      <c r="K186" s="3"/>
      <c r="L186" s="3"/>
      <c r="M186" s="3"/>
      <c r="N186" s="3"/>
      <c r="O186" s="3"/>
      <c r="P186" s="3"/>
      <c r="Q186" s="3"/>
      <c r="R186" s="3"/>
      <c r="S186" s="3"/>
      <c r="T186" s="3"/>
      <c r="U186" s="3"/>
      <c r="V186" s="3"/>
      <c r="W186" s="3"/>
      <c r="X186" s="3"/>
      <c r="Y186" s="3"/>
      <c r="Z186" s="3"/>
    </row>
    <row r="187" spans="1:26" x14ac:dyDescent="0.2">
      <c r="A187" s="3">
        <v>10410</v>
      </c>
      <c r="B187" s="10" t="str">
        <f>VLOOKUP(A187,'QAQC ID Reference Page'!A$2:G$10999,2,FALSE)</f>
        <v>OBS1120</v>
      </c>
      <c r="C187" s="20">
        <f>VLOOKUP(A187,'QAQC ID Reference Page'!A$2:G$10999,3,FALSE)</f>
        <v>44139</v>
      </c>
      <c r="D187" s="12">
        <f>VLOOKUP(A187,'QAQC ID Reference Page'!A$2:G$10999,4,FALSE)</f>
        <v>0.33263888888888887</v>
      </c>
      <c r="E187" s="3">
        <f>VLOOKUP(A187,'QAQC ID Reference Page'!A$2:G$10999,5,FALSE)</f>
        <v>1001</v>
      </c>
      <c r="F187" s="3" t="str">
        <f>VLOOKUP(A187,'QAQC ID Reference Page'!A$2:G$10999,6,FALSE)</f>
        <v>B4</v>
      </c>
      <c r="G187" s="3" t="str">
        <f>VLOOKUP(A187,'QAQC ID Reference Page'!A$2:G$10999,7,FALSE)</f>
        <v>S</v>
      </c>
      <c r="H187" s="3"/>
      <c r="I187" s="3"/>
      <c r="J187" s="3"/>
      <c r="K187" s="3"/>
      <c r="L187" s="3"/>
      <c r="M187" s="3"/>
      <c r="N187" s="3"/>
      <c r="O187" s="3"/>
      <c r="P187" s="3"/>
      <c r="Q187" s="3"/>
      <c r="R187" s="3"/>
      <c r="S187" s="3"/>
      <c r="T187" s="3"/>
      <c r="U187" s="3"/>
      <c r="V187" s="3"/>
      <c r="W187" s="3"/>
      <c r="X187" s="3"/>
      <c r="Y187" s="3"/>
      <c r="Z187" s="3"/>
    </row>
    <row r="188" spans="1:26" x14ac:dyDescent="0.2">
      <c r="A188" s="3">
        <v>10411</v>
      </c>
      <c r="B188" s="10" t="str">
        <f>VLOOKUP(A188,'QAQC ID Reference Page'!A$2:G$10999,2,FALSE)</f>
        <v>OBS1120</v>
      </c>
      <c r="C188" s="20">
        <f>VLOOKUP(A188,'QAQC ID Reference Page'!A$2:G$10999,3,FALSE)</f>
        <v>44139</v>
      </c>
      <c r="D188" s="12">
        <f>VLOOKUP(A188,'QAQC ID Reference Page'!A$2:G$10999,4,FALSE)</f>
        <v>0.44722222222222224</v>
      </c>
      <c r="E188" s="3">
        <f>VLOOKUP(A188,'QAQC ID Reference Page'!A$2:G$10999,5,FALSE)</f>
        <v>1007</v>
      </c>
      <c r="F188" s="3" t="str">
        <f>VLOOKUP(A188,'QAQC ID Reference Page'!A$2:G$10999,6,FALSE)</f>
        <v>WFR</v>
      </c>
      <c r="G188" s="3" t="str">
        <f>VLOOKUP(A188,'QAQC ID Reference Page'!A$2:G$10999,7,FALSE)</f>
        <v>S</v>
      </c>
      <c r="H188" s="3"/>
      <c r="I188" s="3"/>
      <c r="J188" s="3"/>
      <c r="K188" s="3"/>
      <c r="L188" s="3"/>
      <c r="M188" s="3"/>
      <c r="N188" s="3"/>
      <c r="O188" s="3"/>
      <c r="P188" s="3"/>
      <c r="Q188" s="3"/>
      <c r="R188" s="3"/>
      <c r="S188" s="3"/>
      <c r="T188" s="3"/>
      <c r="U188" s="3"/>
      <c r="V188" s="3"/>
      <c r="W188" s="3"/>
      <c r="X188" s="3"/>
      <c r="Y188" s="3"/>
      <c r="Z188" s="3"/>
    </row>
    <row r="189" spans="1:26" x14ac:dyDescent="0.2">
      <c r="A189" s="3">
        <v>10412</v>
      </c>
      <c r="B189" s="10" t="str">
        <f>VLOOKUP(A189,'QAQC ID Reference Page'!A$2:G$10999,2,FALSE)</f>
        <v>OBS1120</v>
      </c>
      <c r="C189" s="20">
        <f>VLOOKUP(A189,'QAQC ID Reference Page'!A$2:G$10999,3,FALSE)</f>
        <v>44139</v>
      </c>
      <c r="D189" s="12">
        <f>VLOOKUP(A189,'QAQC ID Reference Page'!A$2:G$10999,4,FALSE)</f>
        <v>0.57847222222222228</v>
      </c>
      <c r="E189" s="3">
        <f>VLOOKUP(A189,'QAQC ID Reference Page'!A$2:G$10999,5,FALSE)</f>
        <v>1014</v>
      </c>
      <c r="F189" s="3" t="str">
        <f>VLOOKUP(A189,'QAQC ID Reference Page'!A$2:G$10999,6,FALSE)</f>
        <v>BSR</v>
      </c>
      <c r="G189" s="3" t="str">
        <f>VLOOKUP(A189,'QAQC ID Reference Page'!A$2:G$10999,7,FALSE)</f>
        <v>S</v>
      </c>
      <c r="H189" s="3"/>
      <c r="I189" s="3"/>
      <c r="J189" s="3"/>
      <c r="K189" s="3"/>
      <c r="L189" s="3"/>
      <c r="M189" s="3"/>
      <c r="N189" s="3"/>
      <c r="O189" s="3"/>
      <c r="P189" s="3"/>
      <c r="Q189" s="3"/>
      <c r="R189" s="3"/>
      <c r="S189" s="3"/>
      <c r="T189" s="3"/>
      <c r="U189" s="3"/>
      <c r="V189" s="3"/>
      <c r="W189" s="3"/>
      <c r="X189" s="3"/>
      <c r="Y189" s="3"/>
      <c r="Z189" s="3"/>
    </row>
    <row r="190" spans="1:26" x14ac:dyDescent="0.2">
      <c r="A190" s="3">
        <v>10413</v>
      </c>
      <c r="B190" s="10" t="str">
        <f>VLOOKUP(A190,'QAQC ID Reference Page'!A$2:G$10999,2,FALSE)</f>
        <v>OBS1120</v>
      </c>
      <c r="C190" s="20">
        <f>VLOOKUP(A190,'QAQC ID Reference Page'!A$2:G$10999,3,FALSE)</f>
        <v>44139</v>
      </c>
      <c r="D190" s="12">
        <f>VLOOKUP(A190,'QAQC ID Reference Page'!A$2:G$10999,4,FALSE)</f>
        <v>0.37569444444444444</v>
      </c>
      <c r="E190" s="3">
        <f>VLOOKUP(A190,'QAQC ID Reference Page'!A$2:G$10999,5,FALSE)</f>
        <v>1015</v>
      </c>
      <c r="F190" s="3" t="str">
        <f>VLOOKUP(A190,'QAQC ID Reference Page'!A$2:G$10999,6,FALSE)</f>
        <v>C1</v>
      </c>
      <c r="G190" s="3" t="str">
        <f>VLOOKUP(A190,'QAQC ID Reference Page'!A$2:G$10999,7,FALSE)</f>
        <v>S</v>
      </c>
      <c r="H190" s="3"/>
      <c r="I190" s="3"/>
      <c r="J190" s="3"/>
      <c r="K190" s="3"/>
      <c r="L190" s="3"/>
      <c r="M190" s="3"/>
      <c r="N190" s="3"/>
      <c r="O190" s="3"/>
      <c r="P190" s="3"/>
      <c r="Q190" s="3"/>
      <c r="R190" s="3"/>
      <c r="S190" s="3"/>
      <c r="T190" s="3"/>
      <c r="U190" s="3"/>
      <c r="V190" s="3"/>
      <c r="W190" s="3"/>
      <c r="X190" s="3"/>
      <c r="Y190" s="3"/>
      <c r="Z190" s="3"/>
    </row>
    <row r="191" spans="1:26" x14ac:dyDescent="0.2">
      <c r="A191" s="3">
        <v>10414</v>
      </c>
      <c r="B191" s="10" t="str">
        <f>VLOOKUP(A191,'QAQC ID Reference Page'!A$2:G$10999,2,FALSE)</f>
        <v>OBS1120</v>
      </c>
      <c r="C191" s="20">
        <f>VLOOKUP(A191,'QAQC ID Reference Page'!A$2:G$10999,3,FALSE)</f>
        <v>44139</v>
      </c>
      <c r="D191" s="12">
        <f>VLOOKUP(A191,'QAQC ID Reference Page'!A$2:G$10999,4,FALSE)</f>
        <v>0.36388888888888887</v>
      </c>
      <c r="E191" s="3">
        <f>VLOOKUP(A191,'QAQC ID Reference Page'!A$2:G$10999,5,FALSE)</f>
        <v>1020</v>
      </c>
      <c r="F191" s="3" t="str">
        <f>VLOOKUP(A191,'QAQC ID Reference Page'!A$2:G$10999,6,FALSE)</f>
        <v>B1</v>
      </c>
      <c r="G191" s="3" t="str">
        <f>VLOOKUP(A191,'QAQC ID Reference Page'!A$2:G$10999,7,FALSE)</f>
        <v>S</v>
      </c>
      <c r="H191" s="3"/>
      <c r="I191" s="3"/>
      <c r="J191" s="3"/>
      <c r="K191" s="3"/>
      <c r="L191" s="3"/>
      <c r="M191" s="3"/>
      <c r="N191" s="3"/>
      <c r="O191" s="3"/>
      <c r="P191" s="3"/>
      <c r="Q191" s="3"/>
      <c r="R191" s="3"/>
      <c r="S191" s="3"/>
      <c r="T191" s="3"/>
      <c r="U191" s="3"/>
      <c r="V191" s="3"/>
      <c r="W191" s="3"/>
      <c r="X191" s="3"/>
      <c r="Y191" s="3"/>
      <c r="Z191" s="3"/>
    </row>
    <row r="192" spans="1:26" x14ac:dyDescent="0.2">
      <c r="A192" s="3">
        <v>10415</v>
      </c>
      <c r="B192" s="10" t="str">
        <f>VLOOKUP(A192,'QAQC ID Reference Page'!A$2:G$10999,2,FALSE)</f>
        <v>OBS1120</v>
      </c>
      <c r="C192" s="20">
        <f>VLOOKUP(A192,'QAQC ID Reference Page'!A$2:G$10999,3,FALSE)</f>
        <v>44139</v>
      </c>
      <c r="D192" s="12">
        <f>VLOOKUP(A192,'QAQC ID Reference Page'!A$2:G$10999,4,FALSE)</f>
        <v>0.49652777777777779</v>
      </c>
      <c r="E192" s="3">
        <f>VLOOKUP(A192,'QAQC ID Reference Page'!A$2:G$10999,5,FALSE)</f>
        <v>1033</v>
      </c>
      <c r="F192" s="3" t="str">
        <f>VLOOKUP(A192,'QAQC ID Reference Page'!A$2:G$10999,6,FALSE)</f>
        <v>C7C</v>
      </c>
      <c r="G192" s="3" t="str">
        <f>VLOOKUP(A192,'QAQC ID Reference Page'!A$2:G$10999,7,FALSE)</f>
        <v>S</v>
      </c>
      <c r="H192" s="3"/>
      <c r="I192" s="3"/>
      <c r="J192" s="3"/>
      <c r="K192" s="3"/>
      <c r="L192" s="3"/>
      <c r="M192" s="3"/>
      <c r="N192" s="3"/>
      <c r="O192" s="3"/>
      <c r="P192" s="3"/>
      <c r="Q192" s="3"/>
      <c r="R192" s="3"/>
      <c r="S192" s="3"/>
      <c r="T192" s="3"/>
      <c r="U192" s="3"/>
      <c r="V192" s="3"/>
      <c r="W192" s="3"/>
      <c r="X192" s="3"/>
      <c r="Y192" s="3"/>
      <c r="Z192" s="3"/>
    </row>
    <row r="193" spans="1:26" x14ac:dyDescent="0.2">
      <c r="A193" s="3">
        <v>10416</v>
      </c>
      <c r="B193" s="10" t="str">
        <f>VLOOKUP(A193,'QAQC ID Reference Page'!A$2:G$10999,2,FALSE)</f>
        <v>OBS1120</v>
      </c>
      <c r="C193" s="20">
        <f>VLOOKUP(A193,'QAQC ID Reference Page'!A$2:G$10999,3,FALSE)</f>
        <v>44139</v>
      </c>
      <c r="D193" s="12">
        <f>VLOOKUP(A193,'QAQC ID Reference Page'!A$2:G$10999,4,FALSE)</f>
        <v>0.38680555555555557</v>
      </c>
      <c r="E193" s="3">
        <f>VLOOKUP(A193,'QAQC ID Reference Page'!A$2:G$10999,5,FALSE)</f>
        <v>1012</v>
      </c>
      <c r="F193" s="3" t="str">
        <f>VLOOKUP(A193,'QAQC ID Reference Page'!A$2:G$10999,6,FALSE)</f>
        <v>D1</v>
      </c>
      <c r="G193" s="3" t="str">
        <f>VLOOKUP(A193,'QAQC ID Reference Page'!A$2:G$10999,7,FALSE)</f>
        <v>S</v>
      </c>
      <c r="H193" s="3"/>
      <c r="I193" s="3"/>
      <c r="J193" s="3"/>
      <c r="K193" s="3"/>
      <c r="L193" s="3"/>
      <c r="M193" s="3"/>
      <c r="N193" s="3"/>
      <c r="O193" s="3"/>
      <c r="P193" s="3"/>
      <c r="Q193" s="3"/>
      <c r="R193" s="3"/>
      <c r="S193" s="3"/>
      <c r="T193" s="3"/>
      <c r="U193" s="3"/>
      <c r="V193" s="3"/>
      <c r="W193" s="3"/>
      <c r="X193" s="3"/>
      <c r="Y193" s="3"/>
      <c r="Z193" s="3"/>
    </row>
    <row r="194" spans="1:26" x14ac:dyDescent="0.2">
      <c r="A194" s="3">
        <v>10417</v>
      </c>
      <c r="B194" s="10" t="str">
        <f>VLOOKUP(A194,'QAQC ID Reference Page'!A$2:G$10999,2,FALSE)</f>
        <v>OBS1120</v>
      </c>
      <c r="C194" s="20">
        <f>VLOOKUP(A194,'QAQC ID Reference Page'!A$2:G$10999,3,FALSE)</f>
        <v>44139</v>
      </c>
      <c r="D194" s="12">
        <f>VLOOKUP(A194,'QAQC ID Reference Page'!A$2:G$10999,4,FALSE)</f>
        <v>0.61527777777777781</v>
      </c>
      <c r="E194" s="3">
        <f>VLOOKUP(A194,'QAQC ID Reference Page'!A$2:G$10999,5,FALSE)</f>
        <v>1013</v>
      </c>
      <c r="F194" s="3" t="str">
        <f>VLOOKUP(A194,'QAQC ID Reference Page'!A$2:G$10999,6,FALSE)</f>
        <v>B7C</v>
      </c>
      <c r="G194" s="3" t="str">
        <f>VLOOKUP(A194,'QAQC ID Reference Page'!A$2:G$10999,7,FALSE)</f>
        <v>B</v>
      </c>
      <c r="H194" s="3"/>
      <c r="I194" s="3"/>
      <c r="J194" s="3"/>
      <c r="K194" s="3"/>
      <c r="L194" s="3"/>
      <c r="M194" s="3"/>
      <c r="N194" s="3"/>
      <c r="O194" s="3"/>
      <c r="P194" s="3"/>
      <c r="Q194" s="3"/>
      <c r="R194" s="3"/>
      <c r="S194" s="3"/>
      <c r="T194" s="3"/>
      <c r="U194" s="3"/>
      <c r="V194" s="3"/>
      <c r="W194" s="3"/>
      <c r="X194" s="3"/>
      <c r="Y194" s="3"/>
      <c r="Z194" s="3"/>
    </row>
    <row r="195" spans="1:26" x14ac:dyDescent="0.2">
      <c r="A195" s="3">
        <v>10418</v>
      </c>
      <c r="B195" s="10" t="str">
        <f>VLOOKUP(A195,'QAQC ID Reference Page'!A$2:G$10999,2,FALSE)</f>
        <v>OBS1120</v>
      </c>
      <c r="C195" s="20">
        <f>VLOOKUP(A195,'QAQC ID Reference Page'!A$2:G$10999,3,FALSE)</f>
        <v>44139</v>
      </c>
      <c r="D195" s="12">
        <f>VLOOKUP(A195,'QAQC ID Reference Page'!A$2:G$10999,4,FALSE)</f>
        <v>0.56180555555555556</v>
      </c>
      <c r="E195" s="3">
        <f>VLOOKUP(A195,'QAQC ID Reference Page'!A$2:G$10999,5,FALSE)</f>
        <v>1030</v>
      </c>
      <c r="F195" s="3" t="str">
        <f>VLOOKUP(A195,'QAQC ID Reference Page'!A$2:G$10999,6,FALSE)</f>
        <v>WB</v>
      </c>
      <c r="G195" s="3" t="str">
        <f>VLOOKUP(A195,'QAQC ID Reference Page'!A$2:G$10999,7,FALSE)</f>
        <v>B</v>
      </c>
      <c r="H195" s="3"/>
      <c r="I195" s="3"/>
      <c r="J195" s="3"/>
      <c r="K195" s="3"/>
      <c r="L195" s="3"/>
      <c r="M195" s="3"/>
      <c r="N195" s="3"/>
      <c r="O195" s="3"/>
      <c r="P195" s="3"/>
      <c r="Q195" s="3"/>
      <c r="R195" s="3"/>
      <c r="S195" s="3"/>
      <c r="T195" s="3"/>
      <c r="U195" s="3"/>
      <c r="V195" s="3"/>
      <c r="W195" s="3"/>
      <c r="X195" s="3"/>
      <c r="Y195" s="3"/>
      <c r="Z195" s="3"/>
    </row>
    <row r="196" spans="1:26" x14ac:dyDescent="0.2">
      <c r="A196" s="3">
        <v>10419</v>
      </c>
      <c r="B196" s="10" t="str">
        <f>VLOOKUP(A196,'QAQC ID Reference Page'!A$2:G$10999,2,FALSE)</f>
        <v>OBS1120</v>
      </c>
      <c r="C196" s="20">
        <f>VLOOKUP(A196,'QAQC ID Reference Page'!A$2:G$10999,3,FALSE)</f>
        <v>44139</v>
      </c>
      <c r="D196" s="12">
        <f>VLOOKUP(A196,'QAQC ID Reference Page'!A$2:G$10999,4,FALSE)</f>
        <v>0.45555555555555555</v>
      </c>
      <c r="E196" s="3">
        <f>VLOOKUP(A196,'QAQC ID Reference Page'!A$2:G$10999,5,FALSE)</f>
        <v>1037</v>
      </c>
      <c r="F196" s="3" t="str">
        <f>VLOOKUP(A196,'QAQC ID Reference Page'!A$2:G$10999,6,FALSE)</f>
        <v>C4</v>
      </c>
      <c r="G196" s="3" t="str">
        <f>VLOOKUP(A196,'QAQC ID Reference Page'!A$2:G$10999,7,FALSE)</f>
        <v>B</v>
      </c>
      <c r="H196" s="3"/>
      <c r="I196" s="3"/>
      <c r="J196" s="3"/>
      <c r="K196" s="3"/>
      <c r="L196" s="3"/>
      <c r="M196" s="3"/>
      <c r="N196" s="3"/>
      <c r="O196" s="3"/>
      <c r="P196" s="3"/>
      <c r="Q196" s="3"/>
      <c r="R196" s="3"/>
      <c r="S196" s="3"/>
      <c r="T196" s="3"/>
      <c r="U196" s="3"/>
      <c r="V196" s="3"/>
      <c r="W196" s="3"/>
      <c r="X196" s="3"/>
      <c r="Y196" s="3"/>
      <c r="Z196" s="3"/>
    </row>
    <row r="197" spans="1:26" x14ac:dyDescent="0.2">
      <c r="A197" s="3">
        <v>10420</v>
      </c>
      <c r="B197" s="10" t="str">
        <f>VLOOKUP(A197,'QAQC ID Reference Page'!A$2:G$10999,2,FALSE)</f>
        <v>OBS1120</v>
      </c>
      <c r="C197" s="20">
        <f>VLOOKUP(A197,'QAQC ID Reference Page'!A$2:G$10999,3,FALSE)</f>
        <v>44139</v>
      </c>
      <c r="D197" s="12">
        <f>VLOOKUP(A197,'QAQC ID Reference Page'!A$2:G$10999,4,FALSE)</f>
        <v>0.61527777777777781</v>
      </c>
      <c r="E197" s="3">
        <f>VLOOKUP(A197,'QAQC ID Reference Page'!A$2:G$10999,5,FALSE)</f>
        <v>1005</v>
      </c>
      <c r="F197" s="3" t="str">
        <f>VLOOKUP(A197,'QAQC ID Reference Page'!A$2:G$10999,6,FALSE)</f>
        <v>B7C</v>
      </c>
      <c r="G197" s="3" t="str">
        <f>VLOOKUP(A197,'QAQC ID Reference Page'!A$2:G$10999,7,FALSE)</f>
        <v>S</v>
      </c>
      <c r="H197" s="3"/>
      <c r="I197" s="3"/>
      <c r="J197" s="3"/>
      <c r="K197" s="3"/>
      <c r="L197" s="3"/>
      <c r="M197" s="3"/>
      <c r="N197" s="3"/>
      <c r="O197" s="3"/>
      <c r="P197" s="3"/>
      <c r="Q197" s="3"/>
      <c r="R197" s="3"/>
      <c r="S197" s="3"/>
      <c r="T197" s="3"/>
      <c r="U197" s="3"/>
      <c r="V197" s="3"/>
      <c r="W197" s="3"/>
      <c r="X197" s="3"/>
      <c r="Y197" s="3"/>
      <c r="Z197" s="3"/>
    </row>
    <row r="198" spans="1:26" x14ac:dyDescent="0.2">
      <c r="A198" s="3">
        <v>10421</v>
      </c>
      <c r="B198" s="10" t="str">
        <f>VLOOKUP(A198,'QAQC ID Reference Page'!A$2:G$10999,2,FALSE)</f>
        <v>OBS1120</v>
      </c>
      <c r="C198" s="20">
        <f>VLOOKUP(A198,'QAQC ID Reference Page'!A$2:G$10999,3,FALSE)</f>
        <v>44139</v>
      </c>
      <c r="D198" s="12">
        <f>VLOOKUP(A198,'QAQC ID Reference Page'!A$2:G$10999,4,FALSE)</f>
        <v>0.56180555555555556</v>
      </c>
      <c r="E198" s="3">
        <f>VLOOKUP(A198,'QAQC ID Reference Page'!A$2:G$10999,5,FALSE)</f>
        <v>1038</v>
      </c>
      <c r="F198" s="3" t="str">
        <f>VLOOKUP(A198,'QAQC ID Reference Page'!A$2:G$10999,6,FALSE)</f>
        <v>WB</v>
      </c>
      <c r="G198" s="3" t="str">
        <f>VLOOKUP(A198,'QAQC ID Reference Page'!A$2:G$10999,7,FALSE)</f>
        <v>S</v>
      </c>
      <c r="H198" s="3"/>
      <c r="I198" s="3"/>
      <c r="J198" s="3"/>
      <c r="K198" s="3"/>
      <c r="L198" s="3"/>
      <c r="M198" s="3"/>
      <c r="N198" s="3"/>
      <c r="O198" s="3"/>
      <c r="P198" s="3"/>
      <c r="Q198" s="3"/>
      <c r="R198" s="3"/>
      <c r="S198" s="3"/>
      <c r="T198" s="3"/>
      <c r="U198" s="3"/>
      <c r="V198" s="3"/>
      <c r="W198" s="3"/>
      <c r="X198" s="3"/>
      <c r="Y198" s="3"/>
      <c r="Z198" s="3"/>
    </row>
    <row r="199" spans="1:26" x14ac:dyDescent="0.2">
      <c r="A199" s="3">
        <v>10422</v>
      </c>
      <c r="B199" s="10" t="str">
        <f>VLOOKUP(A199,'QAQC ID Reference Page'!A$2:G$10999,2,FALSE)</f>
        <v>OBS1120</v>
      </c>
      <c r="C199" s="20">
        <f>VLOOKUP(A199,'QAQC ID Reference Page'!A$2:G$10999,3,FALSE)</f>
        <v>44140</v>
      </c>
      <c r="D199" s="12">
        <f>VLOOKUP(A199,'QAQC ID Reference Page'!A$2:G$10999,4,FALSE)</f>
        <v>0.57291666666666663</v>
      </c>
      <c r="E199" s="3">
        <f>VLOOKUP(A199,'QAQC ID Reference Page'!A$2:G$10999,5,FALSE)</f>
        <v>1008</v>
      </c>
      <c r="F199" s="3" t="str">
        <f>VLOOKUP(A199,'QAQC ID Reference Page'!A$2:G$10999,6,FALSE)</f>
        <v>EFR</v>
      </c>
      <c r="G199" s="3" t="str">
        <f>VLOOKUP(A199,'QAQC ID Reference Page'!A$2:G$10999,7,FALSE)</f>
        <v>S</v>
      </c>
      <c r="H199" s="3"/>
      <c r="I199" s="3"/>
      <c r="J199" s="3"/>
      <c r="K199" s="3"/>
      <c r="L199" s="3"/>
      <c r="M199" s="3"/>
      <c r="N199" s="3"/>
      <c r="O199" s="3"/>
      <c r="P199" s="3"/>
      <c r="Q199" s="3"/>
      <c r="R199" s="3"/>
      <c r="S199" s="3"/>
      <c r="T199" s="3"/>
      <c r="U199" s="3"/>
      <c r="V199" s="3"/>
      <c r="W199" s="3"/>
      <c r="X199" s="3"/>
      <c r="Y199" s="3"/>
      <c r="Z199" s="3"/>
    </row>
    <row r="200" spans="1:26" x14ac:dyDescent="0.2">
      <c r="A200" s="3">
        <v>10423</v>
      </c>
      <c r="B200" s="10" t="str">
        <f>VLOOKUP(A200,'QAQC ID Reference Page'!A$2:G$10999,2,FALSE)</f>
        <v>OBS1120</v>
      </c>
      <c r="C200" s="20">
        <f>VLOOKUP(A200,'QAQC ID Reference Page'!A$2:G$10999,3,FALSE)</f>
        <v>44140</v>
      </c>
      <c r="D200" s="12">
        <f>VLOOKUP(A200,'QAQC ID Reference Page'!A$2:G$10999,4,FALSE)</f>
        <v>0.43055555555555558</v>
      </c>
      <c r="E200" s="3">
        <f>VLOOKUP(A200,'QAQC ID Reference Page'!A$2:G$10999,5,FALSE)</f>
        <v>1021</v>
      </c>
      <c r="F200" s="3" t="str">
        <f>VLOOKUP(A200,'QAQC ID Reference Page'!A$2:G$10999,6,FALSE)</f>
        <v>I9</v>
      </c>
      <c r="G200" s="3" t="str">
        <f>VLOOKUP(A200,'QAQC ID Reference Page'!A$2:G$10999,7,FALSE)</f>
        <v>S</v>
      </c>
      <c r="H200" s="3"/>
      <c r="I200" s="3"/>
      <c r="J200" s="3"/>
      <c r="K200" s="3"/>
      <c r="L200" s="3"/>
      <c r="M200" s="3"/>
      <c r="N200" s="3"/>
      <c r="O200" s="3"/>
      <c r="P200" s="3"/>
      <c r="Q200" s="3"/>
      <c r="R200" s="3"/>
      <c r="S200" s="3"/>
      <c r="T200" s="3"/>
      <c r="U200" s="3"/>
      <c r="V200" s="3"/>
      <c r="W200" s="3"/>
      <c r="X200" s="3"/>
      <c r="Y200" s="3"/>
      <c r="Z200" s="3"/>
    </row>
    <row r="201" spans="1:26" x14ac:dyDescent="0.2">
      <c r="A201" s="3">
        <v>10424</v>
      </c>
      <c r="B201" s="10" t="str">
        <f>VLOOKUP(A201,'QAQC ID Reference Page'!A$2:G$10999,2,FALSE)</f>
        <v>OBS1120</v>
      </c>
      <c r="C201" s="20">
        <f>VLOOKUP(A201,'QAQC ID Reference Page'!A$2:G$10999,3,FALSE)</f>
        <v>44140</v>
      </c>
      <c r="D201" s="12">
        <f>VLOOKUP(A201,'QAQC ID Reference Page'!A$2:G$10999,4,FALSE)</f>
        <v>0.41111111111111109</v>
      </c>
      <c r="E201" s="3">
        <f>VLOOKUP(A201,'QAQC ID Reference Page'!A$2:G$10999,5,FALSE)</f>
        <v>1003</v>
      </c>
      <c r="F201" s="3" t="str">
        <f>VLOOKUP(A201,'QAQC ID Reference Page'!A$2:G$10999,6,FALSE)</f>
        <v>BR</v>
      </c>
      <c r="G201" s="3" t="str">
        <f>VLOOKUP(A201,'QAQC ID Reference Page'!A$2:G$10999,7,FALSE)</f>
        <v>S</v>
      </c>
      <c r="H201" s="3"/>
      <c r="I201" s="3"/>
      <c r="J201" s="3"/>
      <c r="K201" s="3"/>
      <c r="L201" s="3"/>
      <c r="M201" s="3"/>
      <c r="N201" s="3"/>
      <c r="O201" s="3"/>
      <c r="P201" s="3"/>
      <c r="Q201" s="3"/>
      <c r="R201" s="3"/>
      <c r="S201" s="3"/>
      <c r="T201" s="3"/>
      <c r="U201" s="3"/>
      <c r="V201" s="3"/>
      <c r="W201" s="3"/>
      <c r="X201" s="3"/>
      <c r="Y201" s="3"/>
      <c r="Z201" s="3"/>
    </row>
    <row r="202" spans="1:26" x14ac:dyDescent="0.2">
      <c r="A202" s="3">
        <v>10425</v>
      </c>
      <c r="B202" s="10" t="str">
        <f>VLOOKUP(A202,'QAQC ID Reference Page'!A$2:G$10999,2,FALSE)</f>
        <v>OBS1120</v>
      </c>
      <c r="C202" s="20">
        <f>VLOOKUP(A202,'QAQC ID Reference Page'!A$2:G$10999,3,FALSE)</f>
        <v>44140</v>
      </c>
      <c r="D202" s="12">
        <f>VLOOKUP(A202,'QAQC ID Reference Page'!A$2:G$10999,4,FALSE)</f>
        <v>0.38750000000000001</v>
      </c>
      <c r="E202" s="3">
        <f>VLOOKUP(A202,'QAQC ID Reference Page'!A$2:G$10999,5,FALSE)</f>
        <v>1001</v>
      </c>
      <c r="F202" s="3" t="str">
        <f>VLOOKUP(A202,'QAQC ID Reference Page'!A$2:G$10999,6,FALSE)</f>
        <v>TR-UP</v>
      </c>
      <c r="G202" s="3" t="str">
        <f>VLOOKUP(A202,'QAQC ID Reference Page'!A$2:G$10999,7,FALSE)</f>
        <v>S</v>
      </c>
      <c r="H202" s="3"/>
      <c r="I202" s="3"/>
      <c r="J202" s="3"/>
      <c r="K202" s="3"/>
      <c r="L202" s="3"/>
      <c r="M202" s="3"/>
      <c r="N202" s="3"/>
      <c r="O202" s="3"/>
      <c r="P202" s="3"/>
      <c r="Q202" s="3"/>
      <c r="R202" s="3"/>
      <c r="S202" s="3"/>
      <c r="T202" s="3"/>
      <c r="U202" s="3"/>
      <c r="V202" s="3"/>
      <c r="W202" s="3"/>
      <c r="X202" s="3"/>
      <c r="Y202" s="3"/>
      <c r="Z202" s="3"/>
    </row>
    <row r="203" spans="1:26" x14ac:dyDescent="0.2">
      <c r="A203" s="3">
        <v>10426</v>
      </c>
      <c r="B203" s="10" t="str">
        <f>VLOOKUP(A203,'QAQC ID Reference Page'!A$2:G$10999,2,FALSE)</f>
        <v>OBS1120</v>
      </c>
      <c r="C203" s="20">
        <f>VLOOKUP(A203,'QAQC ID Reference Page'!A$2:G$10999,3,FALSE)</f>
        <v>44140</v>
      </c>
      <c r="D203" s="12">
        <f>VLOOKUP(A203,'QAQC ID Reference Page'!A$2:G$10999,4,FALSE)</f>
        <v>0.35902777777777778</v>
      </c>
      <c r="E203" s="3">
        <f>VLOOKUP(A203,'QAQC ID Reference Page'!A$2:G$10999,5,FALSE)</f>
        <v>1027</v>
      </c>
      <c r="F203" s="3" t="str">
        <f>VLOOKUP(A203,'QAQC ID Reference Page'!A$2:G$10999,6,FALSE)</f>
        <v>MR</v>
      </c>
      <c r="G203" s="3" t="str">
        <f>VLOOKUP(A203,'QAQC ID Reference Page'!A$2:G$10999,7,FALSE)</f>
        <v>B</v>
      </c>
      <c r="H203" s="3"/>
      <c r="I203" s="3"/>
      <c r="J203" s="3"/>
      <c r="K203" s="3"/>
      <c r="L203" s="3"/>
      <c r="M203" s="3"/>
      <c r="N203" s="3"/>
      <c r="O203" s="3"/>
      <c r="P203" s="3"/>
      <c r="Q203" s="3"/>
      <c r="R203" s="3"/>
      <c r="S203" s="3"/>
      <c r="T203" s="3"/>
      <c r="U203" s="3"/>
      <c r="V203" s="3"/>
      <c r="W203" s="3"/>
      <c r="X203" s="3"/>
      <c r="Y203" s="3"/>
      <c r="Z203" s="3"/>
    </row>
    <row r="204" spans="1:26" x14ac:dyDescent="0.2">
      <c r="A204" s="3">
        <v>10427</v>
      </c>
      <c r="B204" s="10" t="str">
        <f>VLOOKUP(A204,'QAQC ID Reference Page'!A$2:G$10999,2,FALSE)</f>
        <v>OBS1120</v>
      </c>
      <c r="C204" s="20">
        <f>VLOOKUP(A204,'QAQC ID Reference Page'!A$2:G$10999,3,FALSE)</f>
        <v>44140</v>
      </c>
      <c r="D204" s="12">
        <f>VLOOKUP(A204,'QAQC ID Reference Page'!A$2:G$10999,4,FALSE)</f>
        <v>0.54791666666666672</v>
      </c>
      <c r="E204" s="3">
        <f>VLOOKUP(A204,'QAQC ID Reference Page'!A$2:G$10999,5,FALSE)</f>
        <v>1036</v>
      </c>
      <c r="F204" s="3" t="str">
        <f>VLOOKUP(A204,'QAQC ID Reference Page'!A$2:G$10999,6,FALSE)</f>
        <v>E7C</v>
      </c>
      <c r="G204" s="3" t="str">
        <f>VLOOKUP(A204,'QAQC ID Reference Page'!A$2:G$10999,7,FALSE)</f>
        <v>S</v>
      </c>
      <c r="H204" s="3"/>
      <c r="I204" s="3"/>
      <c r="J204" s="3"/>
      <c r="K204" s="3"/>
      <c r="L204" s="3"/>
      <c r="M204" s="3"/>
      <c r="N204" s="3"/>
      <c r="O204" s="3"/>
      <c r="P204" s="3"/>
      <c r="Q204" s="3"/>
      <c r="R204" s="3"/>
      <c r="S204" s="3"/>
      <c r="T204" s="3"/>
      <c r="U204" s="3"/>
      <c r="V204" s="3"/>
      <c r="W204" s="3"/>
      <c r="X204" s="3"/>
      <c r="Y204" s="3"/>
      <c r="Z204" s="3"/>
    </row>
    <row r="205" spans="1:26" x14ac:dyDescent="0.2">
      <c r="A205" s="3">
        <v>10428</v>
      </c>
      <c r="B205" s="10" t="str">
        <f>VLOOKUP(A205,'QAQC ID Reference Page'!A$2:G$10999,2,FALSE)</f>
        <v>OBS1120</v>
      </c>
      <c r="C205" s="20">
        <f>VLOOKUP(A205,'QAQC ID Reference Page'!A$2:G$10999,3,FALSE)</f>
        <v>44140</v>
      </c>
      <c r="D205" s="12">
        <f>VLOOKUP(A205,'QAQC ID Reference Page'!A$2:G$10999,4,FALSE)</f>
        <v>0.39861111111111114</v>
      </c>
      <c r="E205" s="3">
        <f>VLOOKUP(A205,'QAQC ID Reference Page'!A$2:G$10999,5,FALSE)</f>
        <v>1039</v>
      </c>
      <c r="F205" s="3" t="str">
        <f>VLOOKUP(A205,'QAQC ID Reference Page'!A$2:G$10999,6,FALSE)</f>
        <v>AR</v>
      </c>
      <c r="G205" s="3" t="str">
        <f>VLOOKUP(A205,'QAQC ID Reference Page'!A$2:G$10999,7,FALSE)</f>
        <v>S</v>
      </c>
      <c r="H205" s="3"/>
      <c r="I205" s="3"/>
      <c r="J205" s="3"/>
      <c r="K205" s="3"/>
      <c r="L205" s="3"/>
      <c r="M205" s="3"/>
      <c r="N205" s="3"/>
      <c r="O205" s="3"/>
      <c r="P205" s="3"/>
      <c r="Q205" s="3"/>
      <c r="R205" s="3"/>
      <c r="S205" s="3"/>
      <c r="T205" s="3"/>
      <c r="U205" s="3"/>
      <c r="V205" s="3"/>
      <c r="W205" s="3"/>
      <c r="X205" s="3"/>
      <c r="Y205" s="3"/>
      <c r="Z205" s="3"/>
    </row>
    <row r="206" spans="1:26" x14ac:dyDescent="0.2">
      <c r="A206" s="3">
        <v>10429</v>
      </c>
      <c r="B206" s="10" t="str">
        <f>VLOOKUP(A206,'QAQC ID Reference Page'!A$2:G$10999,2,FALSE)</f>
        <v>OBS1120</v>
      </c>
      <c r="C206" s="20">
        <f>VLOOKUP(A206,'QAQC ID Reference Page'!A$2:G$10999,3,FALSE)</f>
        <v>44140</v>
      </c>
      <c r="D206" s="12">
        <f>VLOOKUP(A206,'QAQC ID Reference Page'!A$2:G$10999,4,FALSE)</f>
        <v>0.5625</v>
      </c>
      <c r="E206" s="3">
        <f>VLOOKUP(A206,'QAQC ID Reference Page'!A$2:G$10999,5,FALSE)</f>
        <v>1006</v>
      </c>
      <c r="F206" s="3" t="str">
        <f>VLOOKUP(A206,'QAQC ID Reference Page'!A$2:G$10999,6,FALSE)</f>
        <v>E6</v>
      </c>
      <c r="G206" s="3" t="str">
        <f>VLOOKUP(A206,'QAQC ID Reference Page'!A$2:G$10999,7,FALSE)</f>
        <v>S</v>
      </c>
      <c r="H206" s="3"/>
      <c r="I206" s="3"/>
      <c r="J206" s="3"/>
      <c r="K206" s="3"/>
      <c r="L206" s="3"/>
      <c r="M206" s="3"/>
      <c r="N206" s="3"/>
      <c r="O206" s="3"/>
      <c r="P206" s="3"/>
      <c r="Q206" s="3"/>
      <c r="R206" s="3"/>
      <c r="S206" s="3"/>
      <c r="T206" s="3"/>
      <c r="U206" s="3"/>
      <c r="V206" s="3"/>
      <c r="W206" s="3"/>
      <c r="X206" s="3"/>
      <c r="Y206" s="3"/>
      <c r="Z206" s="3"/>
    </row>
    <row r="207" spans="1:26" x14ac:dyDescent="0.2">
      <c r="A207" s="3">
        <v>10430</v>
      </c>
      <c r="B207" s="10" t="str">
        <f>VLOOKUP(A207,'QAQC ID Reference Page'!A$2:G$10999,2,FALSE)</f>
        <v>OBS1120</v>
      </c>
      <c r="C207" s="20">
        <f>VLOOKUP(A207,'QAQC ID Reference Page'!A$2:G$10999,3,FALSE)</f>
        <v>44140</v>
      </c>
      <c r="D207" s="12">
        <f>VLOOKUP(A207,'QAQC ID Reference Page'!A$2:G$10999,4,FALSE)</f>
        <v>0.30625000000000002</v>
      </c>
      <c r="E207" s="3">
        <f>VLOOKUP(A207,'QAQC ID Reference Page'!A$2:G$10999,5,FALSE)</f>
        <v>1025</v>
      </c>
      <c r="F207" s="3" t="str">
        <f>VLOOKUP(A207,'QAQC ID Reference Page'!A$2:G$10999,6,FALSE)</f>
        <v>G6</v>
      </c>
      <c r="G207" s="3" t="str">
        <f>VLOOKUP(A207,'QAQC ID Reference Page'!A$2:G$10999,7,FALSE)</f>
        <v>S</v>
      </c>
      <c r="H207" s="3"/>
      <c r="I207" s="3"/>
      <c r="J207" s="3"/>
      <c r="K207" s="3"/>
      <c r="L207" s="3"/>
      <c r="M207" s="3"/>
      <c r="N207" s="3"/>
      <c r="O207" s="3"/>
      <c r="P207" s="3"/>
      <c r="Q207" s="3"/>
      <c r="R207" s="3"/>
      <c r="S207" s="3"/>
      <c r="T207" s="3"/>
      <c r="U207" s="3"/>
      <c r="V207" s="3"/>
      <c r="W207" s="3"/>
      <c r="X207" s="3"/>
      <c r="Y207" s="3"/>
      <c r="Z207" s="3"/>
    </row>
    <row r="208" spans="1:26" x14ac:dyDescent="0.2">
      <c r="A208" s="3">
        <v>10431</v>
      </c>
      <c r="B208" s="10" t="str">
        <f>VLOOKUP(A208,'QAQC ID Reference Page'!A$2:G$10999,2,FALSE)</f>
        <v>OBS1120</v>
      </c>
      <c r="C208" s="20">
        <f>VLOOKUP(A208,'QAQC ID Reference Page'!A$2:G$10999,3,FALSE)</f>
        <v>44140</v>
      </c>
      <c r="D208" s="12">
        <f>VLOOKUP(A208,'QAQC ID Reference Page'!A$2:G$10999,4,FALSE)</f>
        <v>0.37291666666666667</v>
      </c>
      <c r="E208" s="3">
        <f>VLOOKUP(A208,'QAQC ID Reference Page'!A$2:G$10999,5,FALSE)</f>
        <v>1011</v>
      </c>
      <c r="F208" s="3" t="str">
        <f>VLOOKUP(A208,'QAQC ID Reference Page'!A$2:G$10999,6,FALSE)</f>
        <v>TR</v>
      </c>
      <c r="G208" s="3" t="str">
        <f>VLOOKUP(A208,'QAQC ID Reference Page'!A$2:G$10999,7,FALSE)</f>
        <v>S</v>
      </c>
      <c r="H208" s="3"/>
      <c r="I208" s="3"/>
      <c r="J208" s="3"/>
      <c r="K208" s="3"/>
      <c r="L208" s="3"/>
      <c r="M208" s="3"/>
      <c r="N208" s="3"/>
      <c r="O208" s="3"/>
      <c r="P208" s="3"/>
      <c r="Q208" s="3"/>
      <c r="R208" s="3"/>
      <c r="S208" s="3"/>
      <c r="T208" s="3"/>
      <c r="U208" s="3"/>
      <c r="V208" s="3"/>
      <c r="W208" s="3"/>
      <c r="X208" s="3"/>
      <c r="Y208" s="3"/>
      <c r="Z208" s="3"/>
    </row>
    <row r="209" spans="1:26" x14ac:dyDescent="0.2">
      <c r="A209" s="3">
        <v>10432</v>
      </c>
      <c r="B209" s="10" t="str">
        <f>VLOOKUP(A209,'QAQC ID Reference Page'!A$2:G$10999,2,FALSE)</f>
        <v>OBS1120</v>
      </c>
      <c r="C209" s="20">
        <f>VLOOKUP(A209,'QAQC ID Reference Page'!A$2:G$10999,3,FALSE)</f>
        <v>44140</v>
      </c>
      <c r="D209" s="12">
        <f>VLOOKUP(A209,'QAQC ID Reference Page'!A$2:G$10999,4,FALSE)</f>
        <v>0.53263888888888888</v>
      </c>
      <c r="E209" s="3">
        <f>VLOOKUP(A209,'QAQC ID Reference Page'!A$2:G$10999,5,FALSE)</f>
        <v>1040</v>
      </c>
      <c r="F209" s="3" t="str">
        <f>VLOOKUP(A209,'QAQC ID Reference Page'!A$2:G$10999,6,FALSE)</f>
        <v>E9</v>
      </c>
      <c r="G209" s="3" t="str">
        <f>VLOOKUP(A209,'QAQC ID Reference Page'!A$2:G$10999,7,FALSE)</f>
        <v>B</v>
      </c>
      <c r="H209" s="3"/>
      <c r="I209" s="3"/>
      <c r="J209" s="3"/>
      <c r="K209" s="3"/>
      <c r="L209" s="3"/>
      <c r="M209" s="3"/>
      <c r="N209" s="3"/>
      <c r="O209" s="3"/>
      <c r="P209" s="3"/>
      <c r="Q209" s="3"/>
      <c r="R209" s="3"/>
      <c r="S209" s="3"/>
      <c r="T209" s="3"/>
      <c r="U209" s="3"/>
      <c r="V209" s="3"/>
      <c r="W209" s="3"/>
      <c r="X209" s="3"/>
      <c r="Y209" s="3"/>
      <c r="Z209" s="3"/>
    </row>
    <row r="210" spans="1:26" x14ac:dyDescent="0.2">
      <c r="A210" s="3">
        <v>10433</v>
      </c>
      <c r="B210" s="10" t="str">
        <f>VLOOKUP(A210,'QAQC ID Reference Page'!A$2:G$10999,2,FALSE)</f>
        <v>OBS1120</v>
      </c>
      <c r="C210" s="20">
        <f>VLOOKUP(A210,'QAQC ID Reference Page'!A$2:G$10999,3,FALSE)</f>
        <v>44140</v>
      </c>
      <c r="D210" s="12">
        <f>VLOOKUP(A210,'QAQC ID Reference Page'!A$2:G$10999,4,FALSE)</f>
        <v>0.48958333333333331</v>
      </c>
      <c r="E210" s="3">
        <f>VLOOKUP(A210,'QAQC ID Reference Page'!A$2:G$10999,5,FALSE)</f>
        <v>1038</v>
      </c>
      <c r="F210" s="3" t="str">
        <f>VLOOKUP(A210,'QAQC ID Reference Page'!A$2:G$10999,6,FALSE)</f>
        <v>G7C</v>
      </c>
      <c r="G210" s="3" t="str">
        <f>VLOOKUP(A210,'QAQC ID Reference Page'!A$2:G$10999,7,FALSE)</f>
        <v>B</v>
      </c>
      <c r="H210" s="3"/>
      <c r="I210" s="3"/>
      <c r="J210" s="3"/>
      <c r="K210" s="3"/>
      <c r="L210" s="3"/>
      <c r="M210" s="3"/>
      <c r="N210" s="3"/>
      <c r="O210" s="3"/>
      <c r="P210" s="3"/>
      <c r="Q210" s="3"/>
      <c r="R210" s="3"/>
      <c r="S210" s="3"/>
      <c r="T210" s="3"/>
      <c r="U210" s="3"/>
      <c r="V210" s="3"/>
      <c r="W210" s="3"/>
      <c r="X210" s="3"/>
      <c r="Y210" s="3"/>
      <c r="Z210" s="3"/>
    </row>
    <row r="211" spans="1:26" x14ac:dyDescent="0.2">
      <c r="A211" s="3">
        <v>10434</v>
      </c>
      <c r="B211" s="10" t="str">
        <f>VLOOKUP(A211,'QAQC ID Reference Page'!A$2:G$10999,2,FALSE)</f>
        <v>OBS1120</v>
      </c>
      <c r="C211" s="20">
        <f>VLOOKUP(A211,'QAQC ID Reference Page'!A$2:G$10999,3,FALSE)</f>
        <v>44140</v>
      </c>
      <c r="D211" s="12">
        <f>VLOOKUP(A211,'QAQC ID Reference Page'!A$2:G$10999,4,FALSE)</f>
        <v>0.32916666666666666</v>
      </c>
      <c r="E211" s="3">
        <f>VLOOKUP(A211,'QAQC ID Reference Page'!A$2:G$10999,5,FALSE)</f>
        <v>1012</v>
      </c>
      <c r="F211" s="3" t="str">
        <f>VLOOKUP(A211,'QAQC ID Reference Page'!A$2:G$10999,6,FALSE)</f>
        <v>DR</v>
      </c>
      <c r="G211" s="3" t="str">
        <f>VLOOKUP(A211,'QAQC ID Reference Page'!A$2:G$10999,7,FALSE)</f>
        <v>S</v>
      </c>
      <c r="H211" s="3"/>
      <c r="I211" s="3"/>
      <c r="J211" s="3"/>
      <c r="K211" s="3"/>
      <c r="L211" s="3"/>
      <c r="M211" s="3"/>
      <c r="N211" s="3"/>
      <c r="O211" s="3"/>
      <c r="P211" s="3"/>
      <c r="Q211" s="3"/>
      <c r="R211" s="3"/>
      <c r="S211" s="3"/>
      <c r="T211" s="3"/>
      <c r="U211" s="3"/>
      <c r="V211" s="3"/>
      <c r="W211" s="3"/>
      <c r="X211" s="3"/>
      <c r="Y211" s="3"/>
      <c r="Z211" s="3"/>
    </row>
    <row r="212" spans="1:26" x14ac:dyDescent="0.2">
      <c r="A212" s="3">
        <v>10435</v>
      </c>
      <c r="B212" s="10" t="str">
        <f>VLOOKUP(A212,'QAQC ID Reference Page'!A$2:G$10999,2,FALSE)</f>
        <v>OBS1120</v>
      </c>
      <c r="C212" s="20">
        <f>VLOOKUP(A212,'QAQC ID Reference Page'!A$2:G$10999,3,FALSE)</f>
        <v>44140</v>
      </c>
      <c r="D212" s="12">
        <f>VLOOKUP(A212,'QAQC ID Reference Page'!A$2:G$10999,4,FALSE)</f>
        <v>0.48958333333333331</v>
      </c>
      <c r="E212" s="3">
        <f>VLOOKUP(A212,'QAQC ID Reference Page'!A$2:G$10999,5,FALSE)</f>
        <v>1004</v>
      </c>
      <c r="F212" s="3" t="str">
        <f>VLOOKUP(A212,'QAQC ID Reference Page'!A$2:G$10999,6,FALSE)</f>
        <v>G7C</v>
      </c>
      <c r="G212" s="3" t="str">
        <f>VLOOKUP(A212,'QAQC ID Reference Page'!A$2:G$10999,7,FALSE)</f>
        <v>S</v>
      </c>
      <c r="H212" s="3"/>
      <c r="I212" s="3"/>
      <c r="J212" s="3"/>
      <c r="K212" s="3"/>
      <c r="L212" s="3"/>
      <c r="M212" s="3"/>
      <c r="N212" s="3"/>
      <c r="O212" s="3"/>
      <c r="P212" s="3"/>
      <c r="Q212" s="3"/>
      <c r="R212" s="3"/>
      <c r="S212" s="3"/>
      <c r="T212" s="3"/>
      <c r="U212" s="3"/>
      <c r="V212" s="3"/>
      <c r="W212" s="3"/>
      <c r="X212" s="3"/>
      <c r="Y212" s="3"/>
      <c r="Z212" s="3"/>
    </row>
    <row r="213" spans="1:26" x14ac:dyDescent="0.2">
      <c r="A213" s="3">
        <v>10436</v>
      </c>
      <c r="B213" s="10" t="str">
        <f>VLOOKUP(A213,'QAQC ID Reference Page'!A$2:G$10999,2,FALSE)</f>
        <v>OBS1120</v>
      </c>
      <c r="C213" s="20">
        <f>VLOOKUP(A213,'QAQC ID Reference Page'!A$2:G$10999,3,FALSE)</f>
        <v>44140</v>
      </c>
      <c r="D213" s="12">
        <f>VLOOKUP(A213,'QAQC ID Reference Page'!A$2:G$10999,4,FALSE)</f>
        <v>0.54791666666666672</v>
      </c>
      <c r="E213" s="3">
        <f>VLOOKUP(A213,'QAQC ID Reference Page'!A$2:G$10999,5,FALSE)</f>
        <v>1042</v>
      </c>
      <c r="F213" s="3" t="str">
        <f>VLOOKUP(A213,'QAQC ID Reference Page'!A$2:G$10999,6,FALSE)</f>
        <v>E7C</v>
      </c>
      <c r="G213" s="3" t="str">
        <f>VLOOKUP(A213,'QAQC ID Reference Page'!A$2:G$10999,7,FALSE)</f>
        <v>B</v>
      </c>
      <c r="H213" s="3"/>
      <c r="I213" s="3"/>
      <c r="J213" s="3"/>
      <c r="K213" s="3"/>
      <c r="L213" s="3"/>
      <c r="M213" s="3"/>
      <c r="N213" s="3"/>
      <c r="O213" s="3"/>
      <c r="P213" s="3"/>
      <c r="Q213" s="3"/>
      <c r="R213" s="3"/>
      <c r="S213" s="3"/>
      <c r="T213" s="3"/>
      <c r="U213" s="3"/>
      <c r="V213" s="3"/>
      <c r="W213" s="3"/>
      <c r="X213" s="3"/>
      <c r="Y213" s="3"/>
      <c r="Z213" s="3"/>
    </row>
    <row r="214" spans="1:26" x14ac:dyDescent="0.2">
      <c r="A214" s="3">
        <v>10437</v>
      </c>
      <c r="B214" s="10" t="str">
        <f>VLOOKUP(A214,'QAQC ID Reference Page'!A$2:G$10999,2,FALSE)</f>
        <v>OBS1120</v>
      </c>
      <c r="C214" s="20">
        <f>VLOOKUP(A214,'QAQC ID Reference Page'!A$2:G$10999,3,FALSE)</f>
        <v>44140</v>
      </c>
      <c r="D214" s="12">
        <f>VLOOKUP(A214,'QAQC ID Reference Page'!A$2:G$10999,4,FALSE)</f>
        <v>0.44236111111111109</v>
      </c>
      <c r="E214" s="3">
        <f>VLOOKUP(A214,'QAQC ID Reference Page'!A$2:G$10999,5,FALSE)</f>
        <v>1019</v>
      </c>
      <c r="F214" s="3" t="str">
        <f>VLOOKUP(A214,'QAQC ID Reference Page'!A$2:G$10999,6,FALSE)</f>
        <v>I7C</v>
      </c>
      <c r="G214" s="3" t="str">
        <f>VLOOKUP(A214,'QAQC ID Reference Page'!A$2:G$10999,7,FALSE)</f>
        <v>B</v>
      </c>
      <c r="H214" s="3"/>
      <c r="I214" s="3"/>
      <c r="J214" s="3"/>
      <c r="K214" s="3"/>
      <c r="L214" s="3"/>
      <c r="M214" s="3"/>
      <c r="N214" s="3"/>
      <c r="O214" s="3"/>
      <c r="P214" s="3"/>
      <c r="Q214" s="3"/>
      <c r="R214" s="3"/>
      <c r="S214" s="3"/>
      <c r="T214" s="3"/>
      <c r="U214" s="3"/>
      <c r="V214" s="3"/>
      <c r="W214" s="3"/>
      <c r="X214" s="3"/>
      <c r="Y214" s="3"/>
      <c r="Z214" s="3"/>
    </row>
    <row r="215" spans="1:26" x14ac:dyDescent="0.2">
      <c r="A215" s="3">
        <v>10438</v>
      </c>
      <c r="B215" s="10" t="str">
        <f>VLOOKUP(A215,'QAQC ID Reference Page'!A$2:G$10999,2,FALSE)</f>
        <v>OBS1120</v>
      </c>
      <c r="C215" s="20">
        <f>VLOOKUP(A215,'QAQC ID Reference Page'!A$2:G$10999,3,FALSE)</f>
        <v>44140</v>
      </c>
      <c r="D215" s="12">
        <f>VLOOKUP(A215,'QAQC ID Reference Page'!A$2:G$10999,4,FALSE)</f>
        <v>0.44236111111111109</v>
      </c>
      <c r="E215" s="3">
        <f>VLOOKUP(A215,'QAQC ID Reference Page'!A$2:G$10999,5,FALSE)</f>
        <v>1017</v>
      </c>
      <c r="F215" s="3" t="str">
        <f>VLOOKUP(A215,'QAQC ID Reference Page'!A$2:G$10999,6,FALSE)</f>
        <v>I7C</v>
      </c>
      <c r="G215" s="3" t="str">
        <f>VLOOKUP(A215,'QAQC ID Reference Page'!A$2:G$10999,7,FALSE)</f>
        <v>S</v>
      </c>
      <c r="H215" s="3"/>
      <c r="I215" s="3"/>
      <c r="J215" s="3"/>
      <c r="K215" s="3"/>
      <c r="L215" s="3"/>
      <c r="M215" s="3"/>
      <c r="N215" s="3"/>
      <c r="O215" s="3"/>
      <c r="P215" s="3"/>
      <c r="Q215" s="3"/>
      <c r="R215" s="3"/>
      <c r="S215" s="3"/>
      <c r="T215" s="3"/>
      <c r="U215" s="3"/>
      <c r="V215" s="3"/>
      <c r="W215" s="3"/>
      <c r="X215" s="3"/>
      <c r="Y215" s="3"/>
      <c r="Z215" s="3"/>
    </row>
    <row r="216" spans="1:26" x14ac:dyDescent="0.2">
      <c r="A216" s="3">
        <v>10439</v>
      </c>
      <c r="B216" s="10" t="str">
        <f>VLOOKUP(A216,'QAQC ID Reference Page'!A$2:G$10999,2,FALSE)</f>
        <v>OBS1120</v>
      </c>
      <c r="C216" s="20">
        <f>VLOOKUP(A216,'QAQC ID Reference Page'!A$2:G$10999,3,FALSE)</f>
        <v>44140</v>
      </c>
      <c r="D216" s="12">
        <f>VLOOKUP(A216,'QAQC ID Reference Page'!A$2:G$10999,4,FALSE)</f>
        <v>0.53263888888888888</v>
      </c>
      <c r="E216" s="3">
        <f>VLOOKUP(A216,'QAQC ID Reference Page'!A$2:G$10999,5,FALSE)</f>
        <v>1029</v>
      </c>
      <c r="F216" s="3" t="str">
        <f>VLOOKUP(A216,'QAQC ID Reference Page'!A$2:G$10999,6,FALSE)</f>
        <v>E9</v>
      </c>
      <c r="G216" s="3" t="str">
        <f>VLOOKUP(A216,'QAQC ID Reference Page'!A$2:G$10999,7,FALSE)</f>
        <v>S</v>
      </c>
      <c r="H216" s="3"/>
      <c r="I216" s="3"/>
      <c r="J216" s="3"/>
      <c r="K216" s="3"/>
      <c r="L216" s="3"/>
      <c r="M216" s="3"/>
      <c r="N216" s="3"/>
      <c r="O216" s="3"/>
      <c r="P216" s="3"/>
      <c r="Q216" s="3"/>
      <c r="R216" s="3"/>
      <c r="S216" s="3"/>
      <c r="T216" s="3"/>
      <c r="U216" s="3"/>
      <c r="V216" s="3"/>
      <c r="W216" s="3"/>
      <c r="X216" s="3"/>
      <c r="Y216" s="3"/>
      <c r="Z216" s="3"/>
    </row>
    <row r="217" spans="1:26" x14ac:dyDescent="0.2">
      <c r="A217" s="3">
        <v>10440</v>
      </c>
      <c r="B217" s="10" t="str">
        <f>VLOOKUP(A217,'QAQC ID Reference Page'!A$2:G$10999,2,FALSE)</f>
        <v>OBS1120</v>
      </c>
      <c r="C217" s="20">
        <f>VLOOKUP(A217,'QAQC ID Reference Page'!A$2:G$10999,3,FALSE)</f>
        <v>44140</v>
      </c>
      <c r="D217" s="12">
        <f>VLOOKUP(A217,'QAQC ID Reference Page'!A$2:G$10999,4,FALSE)</f>
        <v>0.47638888888888886</v>
      </c>
      <c r="E217" s="3">
        <f>VLOOKUP(A217,'QAQC ID Reference Page'!A$2:G$10999,5,FALSE)</f>
        <v>1022</v>
      </c>
      <c r="F217" s="3" t="str">
        <f>VLOOKUP(A217,'QAQC ID Reference Page'!A$2:G$10999,6,FALSE)</f>
        <v>G9</v>
      </c>
      <c r="G217" s="3" t="str">
        <f>VLOOKUP(A217,'QAQC ID Reference Page'!A$2:G$10999,7,FALSE)</f>
        <v>S</v>
      </c>
      <c r="H217" s="3"/>
      <c r="I217" s="3"/>
      <c r="J217" s="3"/>
      <c r="K217" s="3"/>
      <c r="L217" s="3"/>
      <c r="M217" s="3"/>
      <c r="N217" s="3"/>
      <c r="O217" s="3"/>
      <c r="P217" s="3"/>
      <c r="Q217" s="3"/>
      <c r="R217" s="3"/>
      <c r="S217" s="3"/>
      <c r="T217" s="3"/>
      <c r="U217" s="3"/>
      <c r="V217" s="3"/>
      <c r="W217" s="3"/>
      <c r="X217" s="3"/>
      <c r="Y217" s="3"/>
      <c r="Z217" s="3"/>
    </row>
    <row r="218" spans="1:26" x14ac:dyDescent="0.2">
      <c r="A218" s="3">
        <v>10441</v>
      </c>
      <c r="B218" s="10" t="str">
        <f>VLOOKUP(A218,'QAQC ID Reference Page'!A$2:G$10999,2,FALSE)</f>
        <v>OBS1120</v>
      </c>
      <c r="C218" s="20">
        <f>VLOOKUP(A218,'QAQC ID Reference Page'!A$2:G$10999,3,FALSE)</f>
        <v>44140</v>
      </c>
      <c r="D218" s="12">
        <f>VLOOKUP(A218,'QAQC ID Reference Page'!A$2:G$10999,4,FALSE)</f>
        <v>0.35902777777777778</v>
      </c>
      <c r="E218" s="3">
        <f>VLOOKUP(A218,'QAQC ID Reference Page'!A$2:G$10999,5,FALSE)</f>
        <v>1009</v>
      </c>
      <c r="F218" s="3" t="str">
        <f>VLOOKUP(A218,'QAQC ID Reference Page'!A$2:G$10999,6,FALSE)</f>
        <v>MR</v>
      </c>
      <c r="G218" s="3" t="str">
        <f>VLOOKUP(A218,'QAQC ID Reference Page'!A$2:G$10999,7,FALSE)</f>
        <v>S</v>
      </c>
      <c r="H218" s="3"/>
      <c r="I218" s="3"/>
      <c r="J218" s="3"/>
      <c r="K218" s="3"/>
      <c r="L218" s="3"/>
      <c r="M218" s="3"/>
      <c r="N218" s="3"/>
      <c r="O218" s="3"/>
      <c r="P218" s="3"/>
      <c r="Q218" s="3"/>
      <c r="R218" s="3"/>
      <c r="S218" s="3"/>
      <c r="T218" s="3"/>
      <c r="U218" s="3"/>
      <c r="V218" s="3"/>
      <c r="W218" s="3"/>
      <c r="X218" s="3"/>
      <c r="Y218" s="3"/>
      <c r="Z218" s="3"/>
    </row>
    <row r="219" spans="1:26" x14ac:dyDescent="0.2">
      <c r="A219" s="3">
        <v>10601</v>
      </c>
      <c r="B219" s="10" t="str">
        <f>VLOOKUP(A219,'QAQC ID Reference Page'!A$2:G$10999,2,FALSE)</f>
        <v>OBS0121</v>
      </c>
      <c r="C219" s="20">
        <f>VLOOKUP(A219,'QAQC ID Reference Page'!A$2:G$10999,3,FALSE)</f>
        <v>44215</v>
      </c>
      <c r="D219" s="12">
        <f>VLOOKUP(A219,'QAQC ID Reference Page'!A$2:G$10999,4,FALSE)</f>
        <v>0.30694444444444446</v>
      </c>
      <c r="E219" s="3">
        <f>VLOOKUP(A219,'QAQC ID Reference Page'!A$2:G$10999,5,FALSE)</f>
        <v>1031</v>
      </c>
      <c r="F219" s="3" t="str">
        <f>VLOOKUP(A219,'QAQC ID Reference Page'!A$2:G$10999,6,FALSE)</f>
        <v>B7C</v>
      </c>
      <c r="G219" s="3" t="str">
        <f>VLOOKUP(A219,'QAQC ID Reference Page'!A$2:G$10999,7,FALSE)</f>
        <v>B</v>
      </c>
      <c r="H219" s="3"/>
      <c r="I219" s="3"/>
      <c r="J219" s="3"/>
      <c r="K219" s="3"/>
      <c r="L219" s="3"/>
      <c r="M219" s="3"/>
      <c r="N219" s="3"/>
      <c r="O219" s="3"/>
      <c r="P219" s="3"/>
      <c r="Q219" s="3"/>
      <c r="R219" s="3"/>
      <c r="S219" s="3"/>
      <c r="T219" s="3"/>
      <c r="U219" s="3"/>
      <c r="V219" s="3"/>
      <c r="W219" s="3"/>
      <c r="X219" s="3"/>
      <c r="Y219" s="3"/>
      <c r="Z219" s="3"/>
    </row>
    <row r="220" spans="1:26" x14ac:dyDescent="0.2">
      <c r="A220" s="3">
        <v>10602</v>
      </c>
      <c r="B220" s="10" t="str">
        <f>VLOOKUP(A220,'QAQC ID Reference Page'!A$2:G$10999,2,FALSE)</f>
        <v>OBS0121</v>
      </c>
      <c r="C220" s="20">
        <f>VLOOKUP(A220,'QAQC ID Reference Page'!A$2:G$10999,3,FALSE)</f>
        <v>44215</v>
      </c>
      <c r="D220" s="12">
        <f>VLOOKUP(A220,'QAQC ID Reference Page'!A$2:G$10999,4,FALSE)</f>
        <v>0.45277777777777778</v>
      </c>
      <c r="E220" s="3">
        <f>VLOOKUP(A220,'QAQC ID Reference Page'!A$2:G$10999,5,FALSE)</f>
        <v>1013</v>
      </c>
      <c r="F220" s="3" t="str">
        <f>VLOOKUP(A220,'QAQC ID Reference Page'!A$2:G$10999,6,FALSE)</f>
        <v>B4</v>
      </c>
      <c r="G220" s="3" t="str">
        <f>VLOOKUP(A220,'QAQC ID Reference Page'!A$2:G$10999,7,FALSE)</f>
        <v>S</v>
      </c>
      <c r="H220" s="3"/>
      <c r="I220" s="3"/>
      <c r="J220" s="3"/>
      <c r="K220" s="3"/>
      <c r="L220" s="3"/>
      <c r="M220" s="3"/>
      <c r="N220" s="3"/>
      <c r="O220" s="3"/>
      <c r="P220" s="3"/>
      <c r="Q220" s="3"/>
      <c r="R220" s="3"/>
      <c r="S220" s="3"/>
      <c r="T220" s="3"/>
      <c r="U220" s="3"/>
      <c r="V220" s="3"/>
      <c r="W220" s="3"/>
      <c r="X220" s="3"/>
      <c r="Y220" s="3"/>
      <c r="Z220" s="3"/>
    </row>
    <row r="221" spans="1:26" x14ac:dyDescent="0.2">
      <c r="A221" s="3">
        <v>10603</v>
      </c>
      <c r="B221" s="10" t="str">
        <f>VLOOKUP(A221,'QAQC ID Reference Page'!A$2:G$10999,2,FALSE)</f>
        <v>OBS0121</v>
      </c>
      <c r="C221" s="20">
        <f>VLOOKUP(A221,'QAQC ID Reference Page'!A$2:G$10999,3,FALSE)</f>
        <v>44215</v>
      </c>
      <c r="D221" s="12">
        <f>VLOOKUP(A221,'QAQC ID Reference Page'!A$2:G$10999,4,FALSE)</f>
        <v>0.40555555555555556</v>
      </c>
      <c r="E221" s="3">
        <f>VLOOKUP(A221,'QAQC ID Reference Page'!A$2:G$10999,5,FALSE)</f>
        <v>1035</v>
      </c>
      <c r="F221" s="3" t="str">
        <f>VLOOKUP(A221,'QAQC ID Reference Page'!A$2:G$10999,6,FALSE)</f>
        <v>C7C</v>
      </c>
      <c r="G221" s="3" t="str">
        <f>VLOOKUP(A221,'QAQC ID Reference Page'!A$2:G$10999,7,FALSE)</f>
        <v>S</v>
      </c>
      <c r="H221" s="3"/>
      <c r="I221" s="3"/>
      <c r="J221" s="3"/>
      <c r="K221" s="3"/>
      <c r="L221" s="3"/>
      <c r="M221" s="3"/>
      <c r="N221" s="3"/>
      <c r="O221" s="3"/>
      <c r="P221" s="3"/>
      <c r="Q221" s="3"/>
      <c r="R221" s="3"/>
      <c r="S221" s="3"/>
      <c r="T221" s="3"/>
      <c r="U221" s="3"/>
      <c r="V221" s="3"/>
      <c r="W221" s="3"/>
      <c r="X221" s="3"/>
      <c r="Y221" s="3"/>
      <c r="Z221" s="3"/>
    </row>
    <row r="222" spans="1:26" x14ac:dyDescent="0.2">
      <c r="A222" s="3">
        <v>10604</v>
      </c>
      <c r="B222" s="10" t="str">
        <f>VLOOKUP(A222,'QAQC ID Reference Page'!A$2:G$10999,2,FALSE)</f>
        <v>OBS0121</v>
      </c>
      <c r="C222" s="20">
        <f>VLOOKUP(A222,'QAQC ID Reference Page'!A$2:G$10999,3,FALSE)</f>
        <v>44215</v>
      </c>
      <c r="D222" s="12">
        <f>VLOOKUP(A222,'QAQC ID Reference Page'!A$2:G$10999,4,FALSE)</f>
        <v>0.54791666666666672</v>
      </c>
      <c r="E222" s="3">
        <f>VLOOKUP(A222,'QAQC ID Reference Page'!A$2:G$10999,5,FALSE)</f>
        <v>1040</v>
      </c>
      <c r="F222" s="3" t="str">
        <f>VLOOKUP(A222,'QAQC ID Reference Page'!A$2:G$10999,6,FALSE)</f>
        <v>C4</v>
      </c>
      <c r="G222" s="3" t="str">
        <f>VLOOKUP(A222,'QAQC ID Reference Page'!A$2:G$10999,7,FALSE)</f>
        <v>S</v>
      </c>
      <c r="H222" s="3"/>
      <c r="I222" s="3"/>
      <c r="J222" s="3"/>
      <c r="K222" s="3"/>
      <c r="L222" s="3"/>
      <c r="M222" s="3"/>
      <c r="N222" s="3"/>
      <c r="O222" s="3"/>
      <c r="P222" s="3"/>
      <c r="Q222" s="3"/>
      <c r="R222" s="3"/>
      <c r="S222" s="3"/>
      <c r="T222" s="3"/>
      <c r="U222" s="3"/>
      <c r="V222" s="3"/>
      <c r="W222" s="3"/>
      <c r="X222" s="3"/>
      <c r="Y222" s="3"/>
      <c r="Z222" s="3"/>
    </row>
    <row r="223" spans="1:26" x14ac:dyDescent="0.2">
      <c r="A223" s="3">
        <v>10605</v>
      </c>
      <c r="B223" s="10" t="str">
        <f>VLOOKUP(A223,'QAQC ID Reference Page'!A$2:G$10999,2,FALSE)</f>
        <v>OBS0121</v>
      </c>
      <c r="C223" s="20">
        <f>VLOOKUP(A223,'QAQC ID Reference Page'!A$2:G$10999,3,FALSE)</f>
        <v>44215</v>
      </c>
      <c r="D223" s="12">
        <f>VLOOKUP(A223,'QAQC ID Reference Page'!A$2:G$10999,4,FALSE)</f>
        <v>0.4909722222222222</v>
      </c>
      <c r="E223" s="3">
        <f>VLOOKUP(A223,'QAQC ID Reference Page'!A$2:G$10999,5,FALSE)</f>
        <v>1014</v>
      </c>
      <c r="F223" s="3" t="str">
        <f>VLOOKUP(A223,'QAQC ID Reference Page'!A$2:G$10999,6,FALSE)</f>
        <v>D1</v>
      </c>
      <c r="G223" s="3" t="str">
        <f>VLOOKUP(A223,'QAQC ID Reference Page'!A$2:G$10999,7,FALSE)</f>
        <v>S</v>
      </c>
      <c r="H223" s="3"/>
      <c r="I223" s="3"/>
      <c r="J223" s="3"/>
      <c r="K223" s="3"/>
      <c r="L223" s="3"/>
      <c r="M223" s="3"/>
      <c r="N223" s="3"/>
      <c r="O223" s="3"/>
      <c r="P223" s="3"/>
      <c r="Q223" s="3"/>
      <c r="R223" s="3"/>
      <c r="S223" s="3"/>
      <c r="T223" s="3"/>
      <c r="U223" s="3"/>
      <c r="V223" s="3"/>
      <c r="W223" s="3"/>
      <c r="X223" s="3"/>
      <c r="Y223" s="3"/>
      <c r="Z223" s="3"/>
    </row>
    <row r="224" spans="1:26" x14ac:dyDescent="0.2">
      <c r="A224" s="3">
        <v>10606</v>
      </c>
      <c r="B224" s="10" t="str">
        <f>VLOOKUP(A224,'QAQC ID Reference Page'!A$2:G$10999,2,FALSE)</f>
        <v>OBS0121</v>
      </c>
      <c r="C224" s="20">
        <f>VLOOKUP(A224,'QAQC ID Reference Page'!A$2:G$10999,3,FALSE)</f>
        <v>44215</v>
      </c>
      <c r="D224" s="12">
        <f>VLOOKUP(A224,'QAQC ID Reference Page'!A$2:G$10999,4,FALSE)</f>
        <v>0.48055555555555557</v>
      </c>
      <c r="E224" s="3">
        <f>VLOOKUP(A224,'QAQC ID Reference Page'!A$2:G$10999,5,FALSE)</f>
        <v>1015</v>
      </c>
      <c r="F224" s="3" t="str">
        <f>VLOOKUP(A224,'QAQC ID Reference Page'!A$2:G$10999,6,FALSE)</f>
        <v>C1</v>
      </c>
      <c r="G224" s="3" t="str">
        <f>VLOOKUP(A224,'QAQC ID Reference Page'!A$2:G$10999,7,FALSE)</f>
        <v>S</v>
      </c>
      <c r="H224" s="3"/>
      <c r="I224" s="3"/>
      <c r="J224" s="3"/>
      <c r="K224" s="3"/>
      <c r="L224" s="3"/>
      <c r="M224" s="3"/>
      <c r="N224" s="3"/>
      <c r="O224" s="3"/>
      <c r="P224" s="3"/>
      <c r="Q224" s="3"/>
      <c r="R224" s="3"/>
      <c r="S224" s="3"/>
      <c r="T224" s="3"/>
      <c r="U224" s="3"/>
      <c r="V224" s="3"/>
      <c r="W224" s="3"/>
      <c r="X224" s="3"/>
      <c r="Y224" s="3"/>
      <c r="Z224" s="3"/>
    </row>
    <row r="225" spans="1:26" x14ac:dyDescent="0.2">
      <c r="A225" s="3">
        <v>10607</v>
      </c>
      <c r="B225" s="10" t="str">
        <f>VLOOKUP(A225,'QAQC ID Reference Page'!A$2:G$10999,2,FALSE)</f>
        <v>OBS0121</v>
      </c>
      <c r="C225" s="20">
        <f>VLOOKUP(A225,'QAQC ID Reference Page'!A$2:G$10999,3,FALSE)</f>
        <v>44215</v>
      </c>
      <c r="D225" s="12">
        <f>VLOOKUP(A225,'QAQC ID Reference Page'!A$2:G$10999,4,FALSE)</f>
        <v>0.40555555555555556</v>
      </c>
      <c r="E225" s="3">
        <f>VLOOKUP(A225,'QAQC ID Reference Page'!A$2:G$10999,5,FALSE)</f>
        <v>1036</v>
      </c>
      <c r="F225" s="3" t="str">
        <f>VLOOKUP(A225,'QAQC ID Reference Page'!A$2:G$10999,6,FALSE)</f>
        <v>C7C</v>
      </c>
      <c r="G225" s="3" t="str">
        <f>VLOOKUP(A225,'QAQC ID Reference Page'!A$2:G$10999,7,FALSE)</f>
        <v>B</v>
      </c>
      <c r="H225" s="3"/>
      <c r="I225" s="3"/>
      <c r="J225" s="3"/>
      <c r="K225" s="3"/>
      <c r="L225" s="3"/>
      <c r="M225" s="3"/>
      <c r="N225" s="3"/>
      <c r="O225" s="3"/>
      <c r="P225" s="3"/>
      <c r="Q225" s="3"/>
      <c r="R225" s="3"/>
      <c r="S225" s="3"/>
      <c r="T225" s="3"/>
      <c r="U225" s="3"/>
      <c r="V225" s="3"/>
      <c r="W225" s="3"/>
      <c r="X225" s="3"/>
      <c r="Y225" s="3"/>
      <c r="Z225" s="3"/>
    </row>
    <row r="226" spans="1:26" x14ac:dyDescent="0.2">
      <c r="A226" s="3">
        <v>10608</v>
      </c>
      <c r="B226" s="10" t="str">
        <f>VLOOKUP(A226,'QAQC ID Reference Page'!A$2:G$10999,2,FALSE)</f>
        <v>OBS0121</v>
      </c>
      <c r="C226" s="20">
        <f>VLOOKUP(A226,'QAQC ID Reference Page'!A$2:G$10999,3,FALSE)</f>
        <v>44215</v>
      </c>
      <c r="D226" s="12">
        <f>VLOOKUP(A226,'QAQC ID Reference Page'!A$2:G$10999,4,FALSE)</f>
        <v>0.53819444444444442</v>
      </c>
      <c r="E226" s="3">
        <f>VLOOKUP(A226,'QAQC ID Reference Page'!A$2:G$10999,5,FALSE)</f>
        <v>1028</v>
      </c>
      <c r="F226" s="3" t="str">
        <f>VLOOKUP(A226,'QAQC ID Reference Page'!A$2:G$10999,6,FALSE)</f>
        <v>WFR</v>
      </c>
      <c r="G226" s="3" t="str">
        <f>VLOOKUP(A226,'QAQC ID Reference Page'!A$2:G$10999,7,FALSE)</f>
        <v>S</v>
      </c>
      <c r="H226" s="3"/>
      <c r="I226" s="3"/>
      <c r="J226" s="3"/>
      <c r="K226" s="3"/>
      <c r="L226" s="3"/>
      <c r="M226" s="3"/>
      <c r="N226" s="3"/>
      <c r="O226" s="3"/>
      <c r="P226" s="3"/>
      <c r="Q226" s="3"/>
      <c r="R226" s="3"/>
      <c r="S226" s="3"/>
      <c r="T226" s="3"/>
      <c r="U226" s="3"/>
      <c r="V226" s="3"/>
      <c r="W226" s="3"/>
      <c r="X226" s="3"/>
      <c r="Y226" s="3"/>
      <c r="Z226" s="3"/>
    </row>
    <row r="227" spans="1:26" x14ac:dyDescent="0.2">
      <c r="A227" s="3">
        <v>10609</v>
      </c>
      <c r="B227" s="10" t="str">
        <f>VLOOKUP(A227,'QAQC ID Reference Page'!A$2:G$10999,2,FALSE)</f>
        <v>OBS0121</v>
      </c>
      <c r="C227" s="20">
        <f>VLOOKUP(A227,'QAQC ID Reference Page'!A$2:G$10999,3,FALSE)</f>
        <v>44215</v>
      </c>
      <c r="D227" s="12">
        <f>VLOOKUP(A227,'QAQC ID Reference Page'!A$2:G$10999,4,FALSE)</f>
        <v>0.49861111111111112</v>
      </c>
      <c r="E227" s="3">
        <f>VLOOKUP(A227,'QAQC ID Reference Page'!A$2:G$10999,5,FALSE)</f>
        <v>1039</v>
      </c>
      <c r="F227" s="3" t="str">
        <f>VLOOKUP(A227,'QAQC ID Reference Page'!A$2:G$10999,6,FALSE)</f>
        <v>E1</v>
      </c>
      <c r="G227" s="3" t="str">
        <f>VLOOKUP(A227,'QAQC ID Reference Page'!A$2:G$10999,7,FALSE)</f>
        <v>S</v>
      </c>
      <c r="H227" s="3"/>
      <c r="I227" s="3"/>
      <c r="J227" s="3"/>
      <c r="K227" s="3"/>
      <c r="L227" s="3"/>
      <c r="M227" s="3"/>
      <c r="N227" s="3"/>
      <c r="O227" s="3"/>
      <c r="P227" s="3"/>
      <c r="Q227" s="3"/>
      <c r="R227" s="3"/>
      <c r="S227" s="3"/>
      <c r="T227" s="3"/>
      <c r="U227" s="3"/>
      <c r="V227" s="3"/>
      <c r="W227" s="3"/>
      <c r="X227" s="3"/>
      <c r="Y227" s="3"/>
      <c r="Z227" s="3"/>
    </row>
    <row r="228" spans="1:26" x14ac:dyDescent="0.2">
      <c r="A228" s="3">
        <v>10610</v>
      </c>
      <c r="B228" s="10" t="str">
        <f>VLOOKUP(A228,'QAQC ID Reference Page'!A$2:G$10999,2,FALSE)</f>
        <v>OBS0121</v>
      </c>
      <c r="C228" s="20">
        <f>VLOOKUP(A228,'QAQC ID Reference Page'!A$2:G$10999,3,FALSE)</f>
        <v>44215</v>
      </c>
      <c r="D228" s="12">
        <f>VLOOKUP(A228,'QAQC ID Reference Page'!A$2:G$10999,4,FALSE)</f>
        <v>0.38194444444444442</v>
      </c>
      <c r="E228" s="3">
        <f>VLOOKUP(A228,'QAQC ID Reference Page'!A$2:G$10999,5,FALSE)</f>
        <v>1044</v>
      </c>
      <c r="F228" s="3" t="str">
        <f>VLOOKUP(A228,'QAQC ID Reference Page'!A$2:G$10999,6,FALSE)</f>
        <v>C9</v>
      </c>
      <c r="G228" s="3" t="str">
        <f>VLOOKUP(A228,'QAQC ID Reference Page'!A$2:G$10999,7,FALSE)</f>
        <v>S</v>
      </c>
      <c r="H228" s="3"/>
      <c r="I228" s="3"/>
      <c r="J228" s="3"/>
      <c r="K228" s="3"/>
      <c r="L228" s="3"/>
      <c r="M228" s="3"/>
      <c r="N228" s="3"/>
      <c r="O228" s="3"/>
      <c r="P228" s="3"/>
      <c r="Q228" s="3"/>
      <c r="R228" s="3"/>
      <c r="S228" s="3"/>
      <c r="T228" s="3"/>
      <c r="U228" s="3"/>
      <c r="V228" s="3"/>
      <c r="W228" s="3"/>
      <c r="X228" s="3"/>
      <c r="Y228" s="3"/>
      <c r="Z228" s="3"/>
    </row>
    <row r="229" spans="1:26" x14ac:dyDescent="0.2">
      <c r="A229" s="3">
        <v>10611</v>
      </c>
      <c r="B229" s="10" t="str">
        <f>VLOOKUP(A229,'QAQC ID Reference Page'!A$2:G$10999,2,FALSE)</f>
        <v>OBS0121</v>
      </c>
      <c r="C229" s="20">
        <f>VLOOKUP(A229,'QAQC ID Reference Page'!A$2:G$10999,3,FALSE)</f>
        <v>44215</v>
      </c>
      <c r="D229" s="12">
        <f>VLOOKUP(A229,'QAQC ID Reference Page'!A$2:G$10999,4,FALSE)</f>
        <v>0.36458333333333331</v>
      </c>
      <c r="E229" s="3">
        <f>VLOOKUP(A229,'QAQC ID Reference Page'!A$2:G$10999,5,FALSE)</f>
        <v>1012</v>
      </c>
      <c r="F229" s="3" t="str">
        <f>VLOOKUP(A229,'QAQC ID Reference Page'!A$2:G$10999,6,FALSE)</f>
        <v>WB</v>
      </c>
      <c r="G229" s="3" t="str">
        <f>VLOOKUP(A229,'QAQC ID Reference Page'!A$2:G$10999,7,FALSE)</f>
        <v>S</v>
      </c>
      <c r="H229" s="3"/>
      <c r="I229" s="3"/>
      <c r="J229" s="3"/>
      <c r="K229" s="3"/>
      <c r="L229" s="3"/>
      <c r="M229" s="3"/>
      <c r="N229" s="3"/>
      <c r="O229" s="3"/>
      <c r="P229" s="3"/>
      <c r="Q229" s="3"/>
      <c r="R229" s="3"/>
      <c r="S229" s="3"/>
      <c r="T229" s="3"/>
      <c r="U229" s="3"/>
      <c r="V229" s="3"/>
      <c r="W229" s="3"/>
      <c r="X229" s="3"/>
      <c r="Y229" s="3"/>
      <c r="Z229" s="3"/>
    </row>
    <row r="230" spans="1:26" x14ac:dyDescent="0.2">
      <c r="A230" s="3">
        <v>10612</v>
      </c>
      <c r="B230" s="10" t="str">
        <f>VLOOKUP(A230,'QAQC ID Reference Page'!A$2:G$10999,2,FALSE)</f>
        <v>OBS0121</v>
      </c>
      <c r="C230" s="20">
        <f>VLOOKUP(A230,'QAQC ID Reference Page'!A$2:G$10999,3,FALSE)</f>
        <v>44215</v>
      </c>
      <c r="D230" s="12">
        <f>VLOOKUP(A230,'QAQC ID Reference Page'!A$2:G$10999,4,FALSE)</f>
        <v>0.44166666666666665</v>
      </c>
      <c r="E230" s="3">
        <f>VLOOKUP(A230,'QAQC ID Reference Page'!A$2:G$10999,5,FALSE)</f>
        <v>1023</v>
      </c>
      <c r="F230" s="3" t="str">
        <f>VLOOKUP(A230,'QAQC ID Reference Page'!A$2:G$10999,6,FALSE)</f>
        <v>C5-1</v>
      </c>
      <c r="G230" s="3" t="str">
        <f>VLOOKUP(A230,'QAQC ID Reference Page'!A$2:G$10999,7,FALSE)</f>
        <v>S</v>
      </c>
      <c r="H230" s="3"/>
      <c r="I230" s="3"/>
      <c r="J230" s="3"/>
      <c r="K230" s="3"/>
      <c r="L230" s="3"/>
      <c r="M230" s="3"/>
      <c r="N230" s="3"/>
      <c r="O230" s="3"/>
      <c r="P230" s="3"/>
      <c r="Q230" s="3"/>
      <c r="R230" s="3"/>
      <c r="S230" s="3"/>
      <c r="T230" s="3"/>
      <c r="U230" s="3"/>
      <c r="V230" s="3"/>
      <c r="W230" s="3"/>
      <c r="X230" s="3"/>
      <c r="Y230" s="3"/>
      <c r="Z230" s="3"/>
    </row>
    <row r="231" spans="1:26" x14ac:dyDescent="0.2">
      <c r="A231" s="3">
        <v>10613</v>
      </c>
      <c r="B231" s="10" t="str">
        <f>VLOOKUP(A231,'QAQC ID Reference Page'!A$2:G$10999,2,FALSE)</f>
        <v>OBS0121</v>
      </c>
      <c r="C231" s="20">
        <f>VLOOKUP(A231,'QAQC ID Reference Page'!A$2:G$10999,3,FALSE)</f>
        <v>44215</v>
      </c>
      <c r="D231" s="12">
        <f>VLOOKUP(A231,'QAQC ID Reference Page'!A$2:G$10999,4,FALSE)</f>
        <v>0.52638888888888891</v>
      </c>
      <c r="E231" s="3">
        <f>VLOOKUP(A231,'QAQC ID Reference Page'!A$2:G$10999,5,FALSE)</f>
        <v>1006</v>
      </c>
      <c r="F231" s="3" t="str">
        <f>VLOOKUP(A231,'QAQC ID Reference Page'!A$2:G$10999,6,FALSE)</f>
        <v>BLB</v>
      </c>
      <c r="G231" s="3" t="str">
        <f>VLOOKUP(A231,'QAQC ID Reference Page'!A$2:G$10999,7,FALSE)</f>
        <v>S</v>
      </c>
      <c r="H231" s="3"/>
      <c r="I231" s="3"/>
      <c r="J231" s="3"/>
      <c r="K231" s="3"/>
      <c r="L231" s="3"/>
      <c r="M231" s="3"/>
      <c r="N231" s="3"/>
      <c r="O231" s="3"/>
      <c r="P231" s="3"/>
      <c r="Q231" s="3"/>
      <c r="R231" s="3"/>
      <c r="S231" s="3"/>
      <c r="T231" s="3"/>
      <c r="U231" s="3"/>
      <c r="V231" s="3"/>
      <c r="W231" s="3"/>
      <c r="X231" s="3"/>
      <c r="Y231" s="3"/>
      <c r="Z231" s="3"/>
    </row>
    <row r="232" spans="1:26" x14ac:dyDescent="0.2">
      <c r="A232" s="3">
        <v>10614</v>
      </c>
      <c r="B232" s="10" t="str">
        <f>VLOOKUP(A232,'QAQC ID Reference Page'!A$2:G$10999,2,FALSE)</f>
        <v>OBS0121</v>
      </c>
      <c r="C232" s="20">
        <f>VLOOKUP(A232,'QAQC ID Reference Page'!A$2:G$10999,3,FALSE)</f>
        <v>44215</v>
      </c>
      <c r="D232" s="12">
        <f>VLOOKUP(A232,'QAQC ID Reference Page'!A$2:G$10999,4,FALSE)</f>
        <v>0.47083333333333333</v>
      </c>
      <c r="E232" s="3">
        <f>VLOOKUP(A232,'QAQC ID Reference Page'!A$2:G$10999,5,FALSE)</f>
        <v>1011</v>
      </c>
      <c r="F232" s="3" t="str">
        <f>VLOOKUP(A232,'QAQC ID Reference Page'!A$2:G$10999,6,FALSE)</f>
        <v>B1</v>
      </c>
      <c r="G232" s="3" t="str">
        <f>VLOOKUP(A232,'QAQC ID Reference Page'!A$2:G$10999,7,FALSE)</f>
        <v>S</v>
      </c>
      <c r="H232" s="3"/>
      <c r="I232" s="3"/>
      <c r="J232" s="3"/>
      <c r="K232" s="3"/>
      <c r="L232" s="3"/>
      <c r="M232" s="3"/>
      <c r="N232" s="3"/>
      <c r="O232" s="3"/>
      <c r="P232" s="3"/>
      <c r="Q232" s="3"/>
      <c r="R232" s="3"/>
      <c r="S232" s="3"/>
      <c r="T232" s="3"/>
      <c r="U232" s="3"/>
      <c r="V232" s="3"/>
      <c r="W232" s="3"/>
      <c r="X232" s="3"/>
      <c r="Y232" s="3"/>
      <c r="Z232" s="3"/>
    </row>
    <row r="233" spans="1:26" x14ac:dyDescent="0.2">
      <c r="A233" s="3">
        <v>10615</v>
      </c>
      <c r="B233" s="10" t="str">
        <f>VLOOKUP(A233,'QAQC ID Reference Page'!A$2:G$10999,2,FALSE)</f>
        <v>OBS0121</v>
      </c>
      <c r="C233" s="20">
        <f>VLOOKUP(A233,'QAQC ID Reference Page'!A$2:G$10999,3,FALSE)</f>
        <v>44215</v>
      </c>
      <c r="D233" s="12">
        <f>VLOOKUP(A233,'QAQC ID Reference Page'!A$2:G$10999,4,FALSE)</f>
        <v>0.34513888888888888</v>
      </c>
      <c r="E233" s="3">
        <f>VLOOKUP(A233,'QAQC ID Reference Page'!A$2:G$10999,5,FALSE)</f>
        <v>1037</v>
      </c>
      <c r="F233" s="3" t="str">
        <f>VLOOKUP(A233,'QAQC ID Reference Page'!A$2:G$10999,6,FALSE)</f>
        <v>BSR</v>
      </c>
      <c r="G233" s="3" t="str">
        <f>VLOOKUP(A233,'QAQC ID Reference Page'!A$2:G$10999,7,FALSE)</f>
        <v>S</v>
      </c>
      <c r="H233" s="3"/>
      <c r="I233" s="3"/>
      <c r="J233" s="3"/>
      <c r="K233" s="3"/>
      <c r="L233" s="3"/>
      <c r="M233" s="3"/>
      <c r="N233" s="3"/>
      <c r="O233" s="3"/>
      <c r="P233" s="3"/>
      <c r="Q233" s="3"/>
      <c r="R233" s="3"/>
      <c r="S233" s="3"/>
      <c r="T233" s="3"/>
      <c r="U233" s="3"/>
      <c r="V233" s="3"/>
      <c r="W233" s="3"/>
      <c r="X233" s="3"/>
      <c r="Y233" s="3"/>
      <c r="Z233" s="3"/>
    </row>
    <row r="234" spans="1:26" x14ac:dyDescent="0.2">
      <c r="A234" s="3">
        <v>10616</v>
      </c>
      <c r="B234" s="10" t="str">
        <f>VLOOKUP(A234,'QAQC ID Reference Page'!A$2:G$10999,2,FALSE)</f>
        <v>OBS0121</v>
      </c>
      <c r="C234" s="20">
        <f>VLOOKUP(A234,'QAQC ID Reference Page'!A$2:G$10999,3,FALSE)</f>
        <v>44215</v>
      </c>
      <c r="D234" s="12">
        <f>VLOOKUP(A234,'QAQC ID Reference Page'!A$2:G$10999,4,FALSE)</f>
        <v>0.33263888888888887</v>
      </c>
      <c r="E234" s="3">
        <f>VLOOKUP(A234,'QAQC ID Reference Page'!A$2:G$10999,5,FALSE)</f>
        <v>1027</v>
      </c>
      <c r="F234" s="3" t="str">
        <f>VLOOKUP(A234,'QAQC ID Reference Page'!A$2:G$10999,6,FALSE)</f>
        <v>B11</v>
      </c>
      <c r="G234" s="3" t="str">
        <f>VLOOKUP(A234,'QAQC ID Reference Page'!A$2:G$10999,7,FALSE)</f>
        <v>S</v>
      </c>
      <c r="H234" s="3"/>
      <c r="I234" s="3"/>
      <c r="J234" s="3"/>
      <c r="K234" s="3"/>
      <c r="L234" s="3"/>
      <c r="M234" s="3"/>
      <c r="N234" s="3"/>
      <c r="O234" s="3"/>
      <c r="P234" s="3"/>
      <c r="Q234" s="3"/>
      <c r="R234" s="3"/>
      <c r="S234" s="3"/>
      <c r="T234" s="3"/>
      <c r="U234" s="3"/>
      <c r="V234" s="3"/>
      <c r="W234" s="3"/>
      <c r="X234" s="3"/>
      <c r="Y234" s="3"/>
      <c r="Z234" s="3"/>
    </row>
    <row r="235" spans="1:26" x14ac:dyDescent="0.2">
      <c r="A235" s="3">
        <v>10617</v>
      </c>
      <c r="B235" s="10" t="str">
        <f>VLOOKUP(A235,'QAQC ID Reference Page'!A$2:G$10999,2,FALSE)</f>
        <v>OBS0121</v>
      </c>
      <c r="C235" s="20">
        <f>VLOOKUP(A235,'QAQC ID Reference Page'!A$2:G$10999,3,FALSE)</f>
        <v>44215</v>
      </c>
      <c r="D235" s="12">
        <f>VLOOKUP(A235,'QAQC ID Reference Page'!A$2:G$10999,4,FALSE)</f>
        <v>0.30694444444444446</v>
      </c>
      <c r="E235" s="3">
        <f>VLOOKUP(A235,'QAQC ID Reference Page'!A$2:G$10999,5,FALSE)</f>
        <v>1020</v>
      </c>
      <c r="F235" s="3" t="str">
        <f>VLOOKUP(A235,'QAQC ID Reference Page'!A$2:G$10999,6,FALSE)</f>
        <v>B7C</v>
      </c>
      <c r="G235" s="3" t="str">
        <f>VLOOKUP(A235,'QAQC ID Reference Page'!A$2:G$10999,7,FALSE)</f>
        <v>S</v>
      </c>
      <c r="H235" s="3"/>
      <c r="I235" s="3"/>
      <c r="J235" s="3"/>
      <c r="K235" s="3"/>
      <c r="L235" s="3"/>
      <c r="M235" s="3"/>
      <c r="N235" s="3"/>
      <c r="O235" s="3"/>
      <c r="P235" s="3"/>
      <c r="Q235" s="3"/>
      <c r="R235" s="3"/>
      <c r="S235" s="3"/>
      <c r="T235" s="3"/>
      <c r="U235" s="3"/>
      <c r="V235" s="3"/>
      <c r="W235" s="3"/>
      <c r="X235" s="3"/>
      <c r="Y235" s="3"/>
      <c r="Z235" s="3"/>
    </row>
    <row r="236" spans="1:26" x14ac:dyDescent="0.2">
      <c r="A236" s="3">
        <v>10618</v>
      </c>
      <c r="B236" s="10" t="str">
        <f>VLOOKUP(A236,'QAQC ID Reference Page'!A$2:G$10999,2,FALSE)</f>
        <v>OBS0121</v>
      </c>
      <c r="C236" s="20">
        <f>VLOOKUP(A236,'QAQC ID Reference Page'!A$2:G$10999,3,FALSE)</f>
        <v>44216</v>
      </c>
      <c r="D236" s="12">
        <f>VLOOKUP(A236,'QAQC ID Reference Page'!A$2:G$10999,4,FALSE)</f>
        <v>0.57430555555555551</v>
      </c>
      <c r="E236" s="3">
        <f>VLOOKUP(A236,'QAQC ID Reference Page'!A$2:G$10999,5,FALSE)</f>
        <v>1035</v>
      </c>
      <c r="F236" s="3" t="str">
        <f>VLOOKUP(A236,'QAQC ID Reference Page'!A$2:G$10999,6,FALSE)</f>
        <v>G6</v>
      </c>
      <c r="G236" s="3" t="str">
        <f>VLOOKUP(A236,'QAQC ID Reference Page'!A$2:G$10999,7,FALSE)</f>
        <v>S</v>
      </c>
      <c r="H236" s="3"/>
      <c r="I236" s="3"/>
      <c r="J236" s="3"/>
      <c r="K236" s="3"/>
      <c r="L236" s="3"/>
      <c r="M236" s="3"/>
      <c r="N236" s="3"/>
      <c r="O236" s="3"/>
      <c r="P236" s="3"/>
      <c r="Q236" s="3"/>
      <c r="R236" s="3"/>
      <c r="S236" s="3"/>
      <c r="T236" s="3"/>
      <c r="U236" s="3"/>
      <c r="V236" s="3"/>
      <c r="W236" s="3"/>
      <c r="X236" s="3"/>
      <c r="Y236" s="3"/>
      <c r="Z236" s="3"/>
    </row>
    <row r="237" spans="1:26" x14ac:dyDescent="0.2">
      <c r="A237" s="3">
        <v>10619</v>
      </c>
      <c r="B237" s="10" t="str">
        <f>VLOOKUP(A237,'QAQC ID Reference Page'!A$2:G$10999,2,FALSE)</f>
        <v>OBS0121</v>
      </c>
      <c r="C237" s="20">
        <f>VLOOKUP(A237,'QAQC ID Reference Page'!A$2:G$10999,3,FALSE)</f>
        <v>44216</v>
      </c>
      <c r="D237" s="12">
        <f>VLOOKUP(A237,'QAQC ID Reference Page'!A$2:G$10999,4,FALSE)</f>
        <v>0.36319444444444443</v>
      </c>
      <c r="E237" s="3">
        <f>VLOOKUP(A237,'QAQC ID Reference Page'!A$2:G$10999,5,FALSE)</f>
        <v>1005</v>
      </c>
      <c r="F237" s="3" t="str">
        <f>VLOOKUP(A237,'QAQC ID Reference Page'!A$2:G$10999,6,FALSE)</f>
        <v>E9</v>
      </c>
      <c r="G237" s="3" t="str">
        <f>VLOOKUP(A237,'QAQC ID Reference Page'!A$2:G$10999,7,FALSE)</f>
        <v>S</v>
      </c>
      <c r="H237" s="3"/>
      <c r="I237" s="3"/>
      <c r="J237" s="3"/>
      <c r="K237" s="3"/>
      <c r="L237" s="3"/>
      <c r="M237" s="3"/>
      <c r="N237" s="3"/>
      <c r="O237" s="3"/>
      <c r="P237" s="3"/>
      <c r="Q237" s="3"/>
      <c r="R237" s="3"/>
      <c r="S237" s="3"/>
      <c r="T237" s="3"/>
      <c r="U237" s="3"/>
      <c r="V237" s="3"/>
      <c r="W237" s="3"/>
      <c r="X237" s="3"/>
      <c r="Y237" s="3"/>
      <c r="Z237" s="3"/>
    </row>
    <row r="238" spans="1:26" x14ac:dyDescent="0.2">
      <c r="A238" s="3">
        <v>10620</v>
      </c>
      <c r="B238" s="10" t="str">
        <f>VLOOKUP(A238,'QAQC ID Reference Page'!A$2:G$10999,2,FALSE)</f>
        <v>OBS0121</v>
      </c>
      <c r="C238" s="20">
        <f>VLOOKUP(A238,'QAQC ID Reference Page'!A$2:G$10999,3,FALSE)</f>
        <v>44216</v>
      </c>
      <c r="D238" s="12">
        <f>VLOOKUP(A238,'QAQC ID Reference Page'!A$2:G$10999,4,FALSE)</f>
        <v>0.52986111111111112</v>
      </c>
      <c r="E238" s="3">
        <f>VLOOKUP(A238,'QAQC ID Reference Page'!A$2:G$10999,5,FALSE)</f>
        <v>1018</v>
      </c>
      <c r="F238" s="3" t="str">
        <f>VLOOKUP(A238,'QAQC ID Reference Page'!A$2:G$10999,6,FALSE)</f>
        <v>I7C</v>
      </c>
      <c r="G238" s="3" t="str">
        <f>VLOOKUP(A238,'QAQC ID Reference Page'!A$2:G$10999,7,FALSE)</f>
        <v>B</v>
      </c>
      <c r="H238" s="3"/>
      <c r="I238" s="3"/>
      <c r="J238" s="3"/>
      <c r="K238" s="3"/>
      <c r="L238" s="3"/>
      <c r="M238" s="3"/>
      <c r="N238" s="3"/>
      <c r="O238" s="3"/>
      <c r="P238" s="3"/>
      <c r="Q238" s="3"/>
      <c r="R238" s="3"/>
      <c r="S238" s="3"/>
      <c r="T238" s="3"/>
      <c r="U238" s="3"/>
      <c r="V238" s="3"/>
      <c r="W238" s="3"/>
      <c r="X238" s="3"/>
      <c r="Y238" s="3"/>
      <c r="Z238" s="3"/>
    </row>
    <row r="239" spans="1:26" x14ac:dyDescent="0.2">
      <c r="A239" s="3">
        <v>10621</v>
      </c>
      <c r="B239" s="10" t="str">
        <f>VLOOKUP(A239,'QAQC ID Reference Page'!A$2:G$10999,2,FALSE)</f>
        <v>OBS0121</v>
      </c>
      <c r="C239" s="20">
        <f>VLOOKUP(A239,'QAQC ID Reference Page'!A$2:G$10999,3,FALSE)</f>
        <v>44216</v>
      </c>
      <c r="D239" s="12">
        <f>VLOOKUP(A239,'QAQC ID Reference Page'!A$2:G$10999,4,FALSE)</f>
        <v>0.49305555555555558</v>
      </c>
      <c r="E239" s="3">
        <f>VLOOKUP(A239,'QAQC ID Reference Page'!A$2:G$10999,5,FALSE)</f>
        <v>1044</v>
      </c>
      <c r="F239" s="3" t="str">
        <f>VLOOKUP(A239,'QAQC ID Reference Page'!A$2:G$10999,6,FALSE)</f>
        <v>MR</v>
      </c>
      <c r="G239" s="3" t="str">
        <f>VLOOKUP(A239,'QAQC ID Reference Page'!A$2:G$10999,7,FALSE)</f>
        <v>B</v>
      </c>
      <c r="H239" s="3"/>
      <c r="I239" s="3"/>
      <c r="J239" s="3"/>
      <c r="K239" s="3"/>
      <c r="L239" s="3"/>
      <c r="M239" s="3"/>
      <c r="N239" s="3"/>
      <c r="O239" s="3"/>
      <c r="P239" s="3"/>
      <c r="Q239" s="3"/>
      <c r="R239" s="3"/>
      <c r="S239" s="3"/>
      <c r="T239" s="3"/>
      <c r="U239" s="3"/>
      <c r="V239" s="3"/>
      <c r="W239" s="3"/>
      <c r="X239" s="3"/>
      <c r="Y239" s="3"/>
      <c r="Z239" s="3"/>
    </row>
    <row r="240" spans="1:26" x14ac:dyDescent="0.2">
      <c r="A240" s="3">
        <v>10622</v>
      </c>
      <c r="B240" s="10" t="str">
        <f>VLOOKUP(A240,'QAQC ID Reference Page'!A$2:G$10999,2,FALSE)</f>
        <v>OBS0121</v>
      </c>
      <c r="C240" s="20">
        <f>VLOOKUP(A240,'QAQC ID Reference Page'!A$2:G$10999,3,FALSE)</f>
        <v>44216</v>
      </c>
      <c r="D240" s="12">
        <f>VLOOKUP(A240,'QAQC ID Reference Page'!A$2:G$10999,4,FALSE)</f>
        <v>0.36319444444444443</v>
      </c>
      <c r="E240" s="3">
        <f>VLOOKUP(A240,'QAQC ID Reference Page'!A$2:G$10999,5,FALSE)</f>
        <v>1032</v>
      </c>
      <c r="F240" s="3" t="str">
        <f>VLOOKUP(A240,'QAQC ID Reference Page'!A$2:G$10999,6,FALSE)</f>
        <v>E9</v>
      </c>
      <c r="G240" s="3" t="str">
        <f>VLOOKUP(A240,'QAQC ID Reference Page'!A$2:G$10999,7,FALSE)</f>
        <v>B</v>
      </c>
      <c r="H240" s="3"/>
      <c r="I240" s="3"/>
      <c r="J240" s="3"/>
      <c r="K240" s="3"/>
      <c r="L240" s="3"/>
      <c r="M240" s="3"/>
      <c r="N240" s="3"/>
      <c r="O240" s="3"/>
      <c r="P240" s="3"/>
      <c r="Q240" s="3"/>
      <c r="R240" s="3"/>
      <c r="S240" s="3"/>
      <c r="T240" s="3"/>
      <c r="U240" s="3"/>
      <c r="V240" s="3"/>
      <c r="W240" s="3"/>
      <c r="X240" s="3"/>
      <c r="Y240" s="3"/>
      <c r="Z240" s="3"/>
    </row>
    <row r="241" spans="1:26" x14ac:dyDescent="0.2">
      <c r="A241" s="3">
        <v>10623</v>
      </c>
      <c r="B241" s="10" t="str">
        <f>VLOOKUP(A241,'QAQC ID Reference Page'!A$2:G$10999,2,FALSE)</f>
        <v>OBS0121</v>
      </c>
      <c r="C241" s="20">
        <f>VLOOKUP(A241,'QAQC ID Reference Page'!A$2:G$10999,3,FALSE)</f>
        <v>44216</v>
      </c>
      <c r="D241" s="12">
        <f>VLOOKUP(A241,'QAQC ID Reference Page'!A$2:G$10999,4,FALSE)</f>
        <v>0.52986111111111112</v>
      </c>
      <c r="E241" s="3">
        <f>VLOOKUP(A241,'QAQC ID Reference Page'!A$2:G$10999,5,FALSE)</f>
        <v>1015</v>
      </c>
      <c r="F241" s="3" t="str">
        <f>VLOOKUP(A241,'QAQC ID Reference Page'!A$2:G$10999,6,FALSE)</f>
        <v>I7C</v>
      </c>
      <c r="G241" s="3" t="str">
        <f>VLOOKUP(A241,'QAQC ID Reference Page'!A$2:G$10999,7,FALSE)</f>
        <v>S</v>
      </c>
      <c r="H241" s="3"/>
      <c r="I241" s="3"/>
      <c r="J241" s="3"/>
      <c r="K241" s="3"/>
      <c r="L241" s="3"/>
      <c r="M241" s="3"/>
      <c r="N241" s="3"/>
      <c r="O241" s="3"/>
      <c r="P241" s="3"/>
      <c r="Q241" s="3"/>
      <c r="R241" s="3"/>
      <c r="S241" s="3"/>
      <c r="T241" s="3"/>
      <c r="U241" s="3"/>
      <c r="V241" s="3"/>
      <c r="W241" s="3"/>
      <c r="X241" s="3"/>
      <c r="Y241" s="3"/>
      <c r="Z241" s="3"/>
    </row>
    <row r="242" spans="1:26" x14ac:dyDescent="0.2">
      <c r="A242" s="3">
        <v>10624</v>
      </c>
      <c r="B242" s="10" t="str">
        <f>VLOOKUP(A242,'QAQC ID Reference Page'!A$2:G$10999,2,FALSE)</f>
        <v>OBS0121</v>
      </c>
      <c r="C242" s="20">
        <f>VLOOKUP(A242,'QAQC ID Reference Page'!A$2:G$10999,3,FALSE)</f>
        <v>44216</v>
      </c>
      <c r="D242" s="12">
        <f>VLOOKUP(A242,'QAQC ID Reference Page'!A$2:G$10999,4,FALSE)</f>
        <v>0.58680555555555558</v>
      </c>
      <c r="E242" s="3">
        <f>VLOOKUP(A242,'QAQC ID Reference Page'!A$2:G$10999,5,FALSE)</f>
        <v>1040</v>
      </c>
      <c r="F242" s="3" t="str">
        <f>VLOOKUP(A242,'QAQC ID Reference Page'!A$2:G$10999,6,FALSE)</f>
        <v>G7C</v>
      </c>
      <c r="G242" s="3" t="str">
        <f>VLOOKUP(A242,'QAQC ID Reference Page'!A$2:G$10999,7,FALSE)</f>
        <v>S</v>
      </c>
      <c r="H242" s="3"/>
      <c r="I242" s="3"/>
      <c r="J242" s="3"/>
      <c r="K242" s="3"/>
      <c r="L242" s="3"/>
      <c r="M242" s="3"/>
      <c r="N242" s="3"/>
      <c r="O242" s="3"/>
      <c r="P242" s="3"/>
      <c r="Q242" s="3"/>
      <c r="R242" s="3"/>
      <c r="S242" s="3"/>
      <c r="T242" s="3"/>
      <c r="U242" s="3"/>
      <c r="V242" s="3"/>
      <c r="W242" s="3"/>
      <c r="X242" s="3"/>
      <c r="Y242" s="3"/>
      <c r="Z242" s="3"/>
    </row>
    <row r="243" spans="1:26" x14ac:dyDescent="0.2">
      <c r="A243" s="3">
        <v>10625</v>
      </c>
      <c r="B243" s="10" t="str">
        <f>VLOOKUP(A243,'QAQC ID Reference Page'!A$2:G$10999,2,FALSE)</f>
        <v>OBS0121</v>
      </c>
      <c r="C243" s="20">
        <f>VLOOKUP(A243,'QAQC ID Reference Page'!A$2:G$10999,3,FALSE)</f>
        <v>44216</v>
      </c>
      <c r="D243" s="12">
        <f>VLOOKUP(A243,'QAQC ID Reference Page'!A$2:G$10999,4,FALSE)</f>
        <v>0.49305555555555558</v>
      </c>
      <c r="E243" s="3">
        <f>VLOOKUP(A243,'QAQC ID Reference Page'!A$2:G$10999,5,FALSE)</f>
        <v>1024</v>
      </c>
      <c r="F243" s="3" t="str">
        <f>VLOOKUP(A243,'QAQC ID Reference Page'!A$2:G$10999,6,FALSE)</f>
        <v>MR</v>
      </c>
      <c r="G243" s="3" t="str">
        <f>VLOOKUP(A243,'QAQC ID Reference Page'!A$2:G$10999,7,FALSE)</f>
        <v>S</v>
      </c>
      <c r="H243" s="3"/>
      <c r="I243" s="3"/>
      <c r="J243" s="3"/>
      <c r="K243" s="3"/>
      <c r="L243" s="3"/>
      <c r="M243" s="3"/>
      <c r="N243" s="3"/>
      <c r="O243" s="3"/>
      <c r="P243" s="3"/>
      <c r="Q243" s="3"/>
      <c r="R243" s="3"/>
      <c r="S243" s="3"/>
      <c r="T243" s="3"/>
      <c r="U243" s="3"/>
      <c r="V243" s="3"/>
      <c r="W243" s="3"/>
      <c r="X243" s="3"/>
      <c r="Y243" s="3"/>
      <c r="Z243" s="3"/>
    </row>
    <row r="244" spans="1:26" x14ac:dyDescent="0.2">
      <c r="A244" s="3">
        <v>10626</v>
      </c>
      <c r="B244" s="10" t="str">
        <f>VLOOKUP(A244,'QAQC ID Reference Page'!A$2:G$10999,2,FALSE)</f>
        <v>OBS0121</v>
      </c>
      <c r="C244" s="20">
        <f>VLOOKUP(A244,'QAQC ID Reference Page'!A$2:G$10999,3,FALSE)</f>
        <v>44216</v>
      </c>
      <c r="D244" s="12">
        <f>VLOOKUP(A244,'QAQC ID Reference Page'!A$2:G$10999,4,FALSE)</f>
        <v>0.56111111111111112</v>
      </c>
      <c r="E244" s="3">
        <f>VLOOKUP(A244,'QAQC ID Reference Page'!A$2:G$10999,5,FALSE)</f>
        <v>1039</v>
      </c>
      <c r="F244" s="3" t="str">
        <f>VLOOKUP(A244,'QAQC ID Reference Page'!A$2:G$10999,6,FALSE)</f>
        <v>DR</v>
      </c>
      <c r="G244" s="3" t="str">
        <f>VLOOKUP(A244,'QAQC ID Reference Page'!A$2:G$10999,7,FALSE)</f>
        <v>S</v>
      </c>
      <c r="H244" s="3"/>
      <c r="I244" s="3"/>
      <c r="J244" s="3"/>
      <c r="K244" s="3"/>
      <c r="L244" s="3"/>
      <c r="M244" s="3"/>
      <c r="N244" s="3"/>
      <c r="O244" s="3"/>
      <c r="P244" s="3"/>
      <c r="Q244" s="3"/>
      <c r="R244" s="3"/>
      <c r="S244" s="3"/>
      <c r="T244" s="3"/>
      <c r="U244" s="3"/>
      <c r="V244" s="3"/>
      <c r="W244" s="3"/>
      <c r="X244" s="3"/>
      <c r="Y244" s="3"/>
      <c r="Z244" s="3"/>
    </row>
    <row r="245" spans="1:26" x14ac:dyDescent="0.2">
      <c r="A245" s="3">
        <v>10627</v>
      </c>
      <c r="B245" s="10" t="str">
        <f>VLOOKUP(A245,'QAQC ID Reference Page'!A$2:G$10999,2,FALSE)</f>
        <v>OBS0121</v>
      </c>
      <c r="C245" s="20">
        <f>VLOOKUP(A245,'QAQC ID Reference Page'!A$2:G$10999,3,FALSE)</f>
        <v>44216</v>
      </c>
      <c r="D245" s="12">
        <f>VLOOKUP(A245,'QAQC ID Reference Page'!A$2:G$10999,4,FALSE)</f>
        <v>0.43194444444444446</v>
      </c>
      <c r="E245" s="3">
        <f>VLOOKUP(A245,'QAQC ID Reference Page'!A$2:G$10999,5,FALSE)</f>
        <v>1042</v>
      </c>
      <c r="F245" s="3" t="str">
        <f>VLOOKUP(A245,'QAQC ID Reference Page'!A$2:G$10999,6,FALSE)</f>
        <v>I9</v>
      </c>
      <c r="G245" s="3" t="str">
        <f>VLOOKUP(A245,'QAQC ID Reference Page'!A$2:G$10999,7,FALSE)</f>
        <v>B</v>
      </c>
      <c r="H245" s="3"/>
      <c r="I245" s="3"/>
      <c r="J245" s="3"/>
      <c r="K245" s="3"/>
      <c r="L245" s="3"/>
      <c r="M245" s="3"/>
      <c r="N245" s="3"/>
      <c r="O245" s="3"/>
      <c r="P245" s="3"/>
      <c r="Q245" s="3"/>
      <c r="R245" s="3"/>
      <c r="S245" s="3"/>
      <c r="T245" s="3"/>
      <c r="U245" s="3"/>
      <c r="V245" s="3"/>
      <c r="W245" s="3"/>
      <c r="X245" s="3"/>
      <c r="Y245" s="3"/>
      <c r="Z245" s="3"/>
    </row>
    <row r="246" spans="1:26" x14ac:dyDescent="0.2">
      <c r="A246" s="3">
        <v>10628</v>
      </c>
      <c r="B246" s="10" t="str">
        <f>VLOOKUP(A246,'QAQC ID Reference Page'!A$2:G$10999,2,FALSE)</f>
        <v>OBS0121</v>
      </c>
      <c r="C246" s="20">
        <f>VLOOKUP(A246,'QAQC ID Reference Page'!A$2:G$10999,3,FALSE)</f>
        <v>44216</v>
      </c>
      <c r="D246" s="12">
        <f>VLOOKUP(A246,'QAQC ID Reference Page'!A$2:G$10999,4,FALSE)</f>
        <v>0.48125000000000001</v>
      </c>
      <c r="E246" s="3">
        <f>VLOOKUP(A246,'QAQC ID Reference Page'!A$2:G$10999,5,FALSE)</f>
        <v>1029</v>
      </c>
      <c r="F246" s="3" t="str">
        <f>VLOOKUP(A246,'QAQC ID Reference Page'!A$2:G$10999,6,FALSE)</f>
        <v>TR</v>
      </c>
      <c r="G246" s="3" t="str">
        <f>VLOOKUP(A246,'QAQC ID Reference Page'!A$2:G$10999,7,FALSE)</f>
        <v>S</v>
      </c>
      <c r="H246" s="3"/>
      <c r="I246" s="3"/>
      <c r="J246" s="3"/>
      <c r="K246" s="3"/>
      <c r="L246" s="3"/>
      <c r="M246" s="3"/>
      <c r="N246" s="3"/>
      <c r="O246" s="3"/>
      <c r="P246" s="3"/>
      <c r="Q246" s="3"/>
      <c r="R246" s="3"/>
      <c r="S246" s="3"/>
      <c r="T246" s="3"/>
      <c r="U246" s="3"/>
      <c r="V246" s="3"/>
      <c r="W246" s="3"/>
      <c r="X246" s="3"/>
      <c r="Y246" s="3"/>
      <c r="Z246" s="3"/>
    </row>
    <row r="247" spans="1:26" x14ac:dyDescent="0.2">
      <c r="A247" s="3">
        <v>10629</v>
      </c>
      <c r="B247" s="10" t="str">
        <f>VLOOKUP(A247,'QAQC ID Reference Page'!A$2:G$10999,2,FALSE)</f>
        <v>OBS0121</v>
      </c>
      <c r="C247" s="20">
        <f>VLOOKUP(A247,'QAQC ID Reference Page'!A$2:G$10999,3,FALSE)</f>
        <v>44216</v>
      </c>
      <c r="D247" s="12">
        <f>VLOOKUP(A247,'QAQC ID Reference Page'!A$2:G$10999,4,FALSE)</f>
        <v>0.33611111111111114</v>
      </c>
      <c r="E247" s="3">
        <f>VLOOKUP(A247,'QAQC ID Reference Page'!A$2:G$10999,5,FALSE)</f>
        <v>1038</v>
      </c>
      <c r="F247" s="3" t="str">
        <f>VLOOKUP(A247,'QAQC ID Reference Page'!A$2:G$10999,6,FALSE)</f>
        <v>E7C</v>
      </c>
      <c r="G247" s="3" t="str">
        <f>VLOOKUP(A247,'QAQC ID Reference Page'!A$2:G$10999,7,FALSE)</f>
        <v>B</v>
      </c>
      <c r="H247" s="3"/>
      <c r="I247" s="3"/>
      <c r="J247" s="3"/>
      <c r="K247" s="3"/>
      <c r="L247" s="3"/>
      <c r="M247" s="3"/>
      <c r="N247" s="3"/>
      <c r="O247" s="3"/>
      <c r="P247" s="3"/>
      <c r="Q247" s="3"/>
      <c r="R247" s="3"/>
      <c r="S247" s="3"/>
      <c r="T247" s="3"/>
      <c r="U247" s="3"/>
      <c r="V247" s="3"/>
      <c r="W247" s="3"/>
      <c r="X247" s="3"/>
      <c r="Y247" s="3"/>
      <c r="Z247" s="3"/>
    </row>
    <row r="248" spans="1:26" x14ac:dyDescent="0.2">
      <c r="A248" s="3">
        <v>10630</v>
      </c>
      <c r="B248" s="10" t="str">
        <f>VLOOKUP(A248,'QAQC ID Reference Page'!A$2:G$10999,2,FALSE)</f>
        <v>OBS0121</v>
      </c>
      <c r="C248" s="20">
        <f>VLOOKUP(A248,'QAQC ID Reference Page'!A$2:G$10999,3,FALSE)</f>
        <v>44216</v>
      </c>
      <c r="D248" s="12">
        <f>VLOOKUP(A248,'QAQC ID Reference Page'!A$2:G$10999,4,FALSE)</f>
        <v>0.30277777777777776</v>
      </c>
      <c r="E248" s="3">
        <f>VLOOKUP(A248,'QAQC ID Reference Page'!A$2:G$10999,5,FALSE)</f>
        <v>1010</v>
      </c>
      <c r="F248" s="3" t="str">
        <f>VLOOKUP(A248,'QAQC ID Reference Page'!A$2:G$10999,6,FALSE)</f>
        <v>EFR</v>
      </c>
      <c r="G248" s="3" t="str">
        <f>VLOOKUP(A248,'QAQC ID Reference Page'!A$2:G$10999,7,FALSE)</f>
        <v>S</v>
      </c>
      <c r="H248" s="3"/>
      <c r="I248" s="3"/>
      <c r="J248" s="3"/>
      <c r="K248" s="3"/>
      <c r="L248" s="3"/>
      <c r="M248" s="3"/>
      <c r="N248" s="3"/>
      <c r="O248" s="3"/>
      <c r="P248" s="3"/>
      <c r="Q248" s="3"/>
      <c r="R248" s="3"/>
      <c r="S248" s="3"/>
      <c r="T248" s="3"/>
      <c r="U248" s="3"/>
      <c r="V248" s="3"/>
      <c r="W248" s="3"/>
      <c r="X248" s="3"/>
      <c r="Y248" s="3"/>
      <c r="Z248" s="3"/>
    </row>
    <row r="249" spans="1:26" x14ac:dyDescent="0.2">
      <c r="A249" s="3">
        <v>10631</v>
      </c>
      <c r="B249" s="10" t="str">
        <f>VLOOKUP(A249,'QAQC ID Reference Page'!A$2:G$10999,2,FALSE)</f>
        <v>OBS0121</v>
      </c>
      <c r="C249" s="20">
        <f>VLOOKUP(A249,'QAQC ID Reference Page'!A$2:G$10999,3,FALSE)</f>
        <v>44216</v>
      </c>
      <c r="D249" s="12">
        <f>VLOOKUP(A249,'QAQC ID Reference Page'!A$2:G$10999,4,FALSE)</f>
        <v>0.33611111111111114</v>
      </c>
      <c r="E249" s="3">
        <f>VLOOKUP(A249,'QAQC ID Reference Page'!A$2:G$10999,5,FALSE)</f>
        <v>1034</v>
      </c>
      <c r="F249" s="3" t="str">
        <f>VLOOKUP(A249,'QAQC ID Reference Page'!A$2:G$10999,6,FALSE)</f>
        <v>E7C</v>
      </c>
      <c r="G249" s="3" t="str">
        <f>VLOOKUP(A249,'QAQC ID Reference Page'!A$2:G$10999,7,FALSE)</f>
        <v>S</v>
      </c>
      <c r="H249" s="3"/>
      <c r="I249" s="3"/>
      <c r="J249" s="3"/>
      <c r="K249" s="3"/>
      <c r="L249" s="3"/>
      <c r="M249" s="3"/>
      <c r="N249" s="3"/>
      <c r="O249" s="3"/>
      <c r="P249" s="3"/>
      <c r="Q249" s="3"/>
      <c r="R249" s="3"/>
      <c r="S249" s="3"/>
      <c r="T249" s="3"/>
      <c r="U249" s="3"/>
      <c r="V249" s="3"/>
      <c r="W249" s="3"/>
      <c r="X249" s="3"/>
      <c r="Y249" s="3"/>
      <c r="Z249" s="3"/>
    </row>
    <row r="250" spans="1:26" x14ac:dyDescent="0.2">
      <c r="A250" s="3">
        <v>10632</v>
      </c>
      <c r="B250" s="10" t="str">
        <f>VLOOKUP(A250,'QAQC ID Reference Page'!A$2:G$10999,2,FALSE)</f>
        <v>OBS0121</v>
      </c>
      <c r="C250" s="20">
        <f>VLOOKUP(A250,'QAQC ID Reference Page'!A$2:G$10999,3,FALSE)</f>
        <v>44216</v>
      </c>
      <c r="D250" s="12">
        <f>VLOOKUP(A250,'QAQC ID Reference Page'!A$2:G$10999,4,FALSE)</f>
        <v>0.58680555555555558</v>
      </c>
      <c r="E250" s="3">
        <f>VLOOKUP(A250,'QAQC ID Reference Page'!A$2:G$10999,5,FALSE)</f>
        <v>1003</v>
      </c>
      <c r="F250" s="3" t="str">
        <f>VLOOKUP(A250,'QAQC ID Reference Page'!A$2:G$10999,6,FALSE)</f>
        <v>G7C</v>
      </c>
      <c r="G250" s="3" t="str">
        <f>VLOOKUP(A250,'QAQC ID Reference Page'!A$2:G$10999,7,FALSE)</f>
        <v>B</v>
      </c>
      <c r="H250" s="3"/>
      <c r="I250" s="3"/>
      <c r="J250" s="3"/>
      <c r="K250" s="3"/>
      <c r="L250" s="3"/>
      <c r="M250" s="3"/>
      <c r="N250" s="3"/>
      <c r="O250" s="3"/>
      <c r="P250" s="3"/>
      <c r="Q250" s="3"/>
      <c r="R250" s="3"/>
      <c r="S250" s="3"/>
      <c r="T250" s="3"/>
      <c r="U250" s="3"/>
      <c r="V250" s="3"/>
      <c r="W250" s="3"/>
      <c r="X250" s="3"/>
      <c r="Y250" s="3"/>
      <c r="Z250" s="3"/>
    </row>
    <row r="251" spans="1:26" x14ac:dyDescent="0.2">
      <c r="A251" s="3">
        <v>10633</v>
      </c>
      <c r="B251" s="10" t="str">
        <f>VLOOKUP(A251,'QAQC ID Reference Page'!A$2:G$10999,2,FALSE)</f>
        <v>OBS0121</v>
      </c>
      <c r="C251" s="20">
        <f>VLOOKUP(A251,'QAQC ID Reference Page'!A$2:G$10999,3,FALSE)</f>
        <v>44216</v>
      </c>
      <c r="D251" s="12">
        <f>VLOOKUP(A251,'QAQC ID Reference Page'!A$2:G$10999,4,FALSE)</f>
        <v>0.46736111111111112</v>
      </c>
      <c r="E251" s="3">
        <f>VLOOKUP(A251,'QAQC ID Reference Page'!A$2:G$10999,5,FALSE)</f>
        <v>1013</v>
      </c>
      <c r="F251" s="3" t="str">
        <f>VLOOKUP(A251,'QAQC ID Reference Page'!A$2:G$10999,6,FALSE)</f>
        <v>TR-UP</v>
      </c>
      <c r="G251" s="3" t="str">
        <f>VLOOKUP(A251,'QAQC ID Reference Page'!A$2:G$10999,7,FALSE)</f>
        <v>S</v>
      </c>
      <c r="H251" s="3"/>
      <c r="I251" s="3"/>
      <c r="J251" s="3"/>
      <c r="K251" s="3"/>
      <c r="L251" s="3"/>
      <c r="M251" s="3"/>
      <c r="N251" s="3"/>
      <c r="O251" s="3"/>
      <c r="P251" s="3"/>
      <c r="Q251" s="3"/>
      <c r="R251" s="3"/>
      <c r="S251" s="3"/>
      <c r="T251" s="3"/>
      <c r="U251" s="3"/>
      <c r="V251" s="3"/>
      <c r="W251" s="3"/>
      <c r="X251" s="3"/>
      <c r="Y251" s="3"/>
      <c r="Z251" s="3"/>
    </row>
    <row r="252" spans="1:26" x14ac:dyDescent="0.2">
      <c r="A252" s="3">
        <v>10634</v>
      </c>
      <c r="B252" s="10" t="str">
        <f>VLOOKUP(A252,'QAQC ID Reference Page'!A$2:G$10999,2,FALSE)</f>
        <v>OBS0121</v>
      </c>
      <c r="C252" s="20">
        <f>VLOOKUP(A252,'QAQC ID Reference Page'!A$2:G$10999,3,FALSE)</f>
        <v>44216</v>
      </c>
      <c r="D252" s="12">
        <f>VLOOKUP(A252,'QAQC ID Reference Page'!A$2:G$10999,4,FALSE)</f>
        <v>0.40069444444444446</v>
      </c>
      <c r="E252" s="3">
        <f>VLOOKUP(A252,'QAQC ID Reference Page'!A$2:G$10999,5,FALSE)</f>
        <v>1019</v>
      </c>
      <c r="F252" s="3" t="str">
        <f>VLOOKUP(A252,'QAQC ID Reference Page'!A$2:G$10999,6,FALSE)</f>
        <v>G9</v>
      </c>
      <c r="G252" s="3" t="str">
        <f>VLOOKUP(A252,'QAQC ID Reference Page'!A$2:G$10999,7,FALSE)</f>
        <v>B</v>
      </c>
      <c r="H252" s="3"/>
      <c r="I252" s="3"/>
      <c r="J252" s="3"/>
      <c r="K252" s="3"/>
      <c r="L252" s="3"/>
      <c r="M252" s="3"/>
      <c r="N252" s="3"/>
      <c r="O252" s="3"/>
      <c r="P252" s="3"/>
      <c r="Q252" s="3"/>
      <c r="R252" s="3"/>
      <c r="S252" s="3"/>
      <c r="T252" s="3"/>
      <c r="U252" s="3"/>
      <c r="V252" s="3"/>
      <c r="W252" s="3"/>
      <c r="X252" s="3"/>
      <c r="Y252" s="3"/>
      <c r="Z252" s="3"/>
    </row>
    <row r="253" spans="1:26" x14ac:dyDescent="0.2">
      <c r="A253" s="3">
        <v>10635</v>
      </c>
      <c r="B253" s="10" t="str">
        <f>VLOOKUP(A253,'QAQC ID Reference Page'!A$2:G$10999,2,FALSE)</f>
        <v>OBS0121</v>
      </c>
      <c r="C253" s="20">
        <f>VLOOKUP(A253,'QAQC ID Reference Page'!A$2:G$10999,3,FALSE)</f>
        <v>44216</v>
      </c>
      <c r="D253" s="12">
        <f>VLOOKUP(A253,'QAQC ID Reference Page'!A$2:G$10999,4,FALSE)</f>
        <v>0.44513888888888886</v>
      </c>
      <c r="E253" s="3">
        <f>VLOOKUP(A253,'QAQC ID Reference Page'!A$2:G$10999,5,FALSE)</f>
        <v>1001</v>
      </c>
      <c r="F253" s="3" t="str">
        <f>VLOOKUP(A253,'QAQC ID Reference Page'!A$2:G$10999,6,FALSE)</f>
        <v>BR</v>
      </c>
      <c r="G253" s="3" t="str">
        <f>VLOOKUP(A253,'QAQC ID Reference Page'!A$2:G$10999,7,FALSE)</f>
        <v>S</v>
      </c>
      <c r="H253" s="3"/>
      <c r="I253" s="3"/>
      <c r="J253" s="3"/>
      <c r="K253" s="3"/>
      <c r="L253" s="3"/>
      <c r="M253" s="3"/>
      <c r="N253" s="3"/>
      <c r="O253" s="3"/>
      <c r="P253" s="3"/>
      <c r="Q253" s="3"/>
      <c r="R253" s="3"/>
      <c r="S253" s="3"/>
      <c r="T253" s="3"/>
      <c r="U253" s="3"/>
      <c r="V253" s="3"/>
      <c r="W253" s="3"/>
      <c r="X253" s="3"/>
      <c r="Y253" s="3"/>
      <c r="Z253" s="3"/>
    </row>
    <row r="254" spans="1:26" x14ac:dyDescent="0.2">
      <c r="A254" s="3">
        <v>10636</v>
      </c>
      <c r="B254" s="10" t="str">
        <f>VLOOKUP(A254,'QAQC ID Reference Page'!A$2:G$10999,2,FALSE)</f>
        <v>OBS0121</v>
      </c>
      <c r="C254" s="20">
        <f>VLOOKUP(A254,'QAQC ID Reference Page'!A$2:G$10999,3,FALSE)</f>
        <v>44216</v>
      </c>
      <c r="D254" s="12">
        <f>VLOOKUP(A254,'QAQC ID Reference Page'!A$2:G$10999,4,FALSE)</f>
        <v>0.43194444444444446</v>
      </c>
      <c r="E254" s="3">
        <f>VLOOKUP(A254,'QAQC ID Reference Page'!A$2:G$10999,5,FALSE)</f>
        <v>1041</v>
      </c>
      <c r="F254" s="3" t="str">
        <f>VLOOKUP(A254,'QAQC ID Reference Page'!A$2:G$10999,6,FALSE)</f>
        <v>I9</v>
      </c>
      <c r="G254" s="3" t="str">
        <f>VLOOKUP(A254,'QAQC ID Reference Page'!A$2:G$10999,7,FALSE)</f>
        <v>S</v>
      </c>
      <c r="H254" s="3"/>
      <c r="I254" s="3"/>
      <c r="J254" s="3"/>
      <c r="K254" s="3"/>
      <c r="L254" s="3"/>
      <c r="M254" s="3"/>
      <c r="N254" s="3"/>
      <c r="O254" s="3"/>
      <c r="P254" s="3"/>
      <c r="Q254" s="3"/>
      <c r="R254" s="3"/>
      <c r="S254" s="3"/>
      <c r="T254" s="3"/>
      <c r="U254" s="3"/>
      <c r="V254" s="3"/>
      <c r="W254" s="3"/>
      <c r="X254" s="3"/>
      <c r="Y254" s="3"/>
      <c r="Z254" s="3"/>
    </row>
    <row r="255" spans="1:26" x14ac:dyDescent="0.2">
      <c r="A255" s="3">
        <v>10637</v>
      </c>
      <c r="B255" s="10" t="str">
        <f>VLOOKUP(A255,'QAQC ID Reference Page'!A$2:G$10999,2,FALSE)</f>
        <v>OBS0121</v>
      </c>
      <c r="C255" s="20">
        <f>VLOOKUP(A255,'QAQC ID Reference Page'!A$2:G$10999,3,FALSE)</f>
        <v>44216</v>
      </c>
      <c r="D255" s="12">
        <f>VLOOKUP(A255,'QAQC ID Reference Page'!A$2:G$10999,4,FALSE)</f>
        <v>0.45555555555555555</v>
      </c>
      <c r="E255" s="3">
        <f>VLOOKUP(A255,'QAQC ID Reference Page'!A$2:G$10999,5,FALSE)</f>
        <v>1017</v>
      </c>
      <c r="F255" s="3" t="str">
        <f>VLOOKUP(A255,'QAQC ID Reference Page'!A$2:G$10999,6,FALSE)</f>
        <v>AR</v>
      </c>
      <c r="G255" s="3" t="str">
        <f>VLOOKUP(A255,'QAQC ID Reference Page'!A$2:G$10999,7,FALSE)</f>
        <v>S</v>
      </c>
      <c r="H255" s="3"/>
      <c r="I255" s="3"/>
      <c r="J255" s="3"/>
      <c r="K255" s="3"/>
      <c r="L255" s="3"/>
      <c r="M255" s="3"/>
      <c r="N255" s="3"/>
      <c r="O255" s="3"/>
      <c r="P255" s="3"/>
      <c r="Q255" s="3"/>
      <c r="R255" s="3"/>
      <c r="S255" s="3"/>
      <c r="T255" s="3"/>
      <c r="U255" s="3"/>
      <c r="V255" s="3"/>
      <c r="W255" s="3"/>
      <c r="X255" s="3"/>
      <c r="Y255" s="3"/>
      <c r="Z255" s="3"/>
    </row>
    <row r="256" spans="1:26" x14ac:dyDescent="0.2">
      <c r="A256" s="3">
        <v>10638</v>
      </c>
      <c r="B256" s="10" t="str">
        <f>VLOOKUP(A256,'QAQC ID Reference Page'!A$2:G$10999,2,FALSE)</f>
        <v>OBS0121</v>
      </c>
      <c r="C256" s="20">
        <f>VLOOKUP(A256,'QAQC ID Reference Page'!A$2:G$10999,3,FALSE)</f>
        <v>44216</v>
      </c>
      <c r="D256" s="12">
        <f>VLOOKUP(A256,'QAQC ID Reference Page'!A$2:G$10999,4,FALSE)</f>
        <v>0.40069444444444446</v>
      </c>
      <c r="E256" s="3">
        <f>VLOOKUP(A256,'QAQC ID Reference Page'!A$2:G$10999,5,FALSE)</f>
        <v>1016</v>
      </c>
      <c r="F256" s="3" t="str">
        <f>VLOOKUP(A256,'QAQC ID Reference Page'!A$2:G$10999,6,FALSE)</f>
        <v>G9</v>
      </c>
      <c r="G256" s="3" t="str">
        <f>VLOOKUP(A256,'QAQC ID Reference Page'!A$2:G$10999,7,FALSE)</f>
        <v>S</v>
      </c>
      <c r="H256" s="3"/>
      <c r="I256" s="3"/>
      <c r="J256" s="3"/>
      <c r="K256" s="3"/>
      <c r="L256" s="3"/>
      <c r="M256" s="3"/>
      <c r="N256" s="3"/>
      <c r="O256" s="3"/>
      <c r="P256" s="3"/>
      <c r="Q256" s="3"/>
      <c r="R256" s="3"/>
      <c r="S256" s="3"/>
      <c r="T256" s="3"/>
      <c r="U256" s="3"/>
      <c r="V256" s="3"/>
      <c r="W256" s="3"/>
      <c r="X256" s="3"/>
      <c r="Y256" s="3"/>
      <c r="Z256" s="3"/>
    </row>
    <row r="257" spans="1:26" x14ac:dyDescent="0.2">
      <c r="A257" s="3">
        <v>10639</v>
      </c>
      <c r="B257" s="10" t="str">
        <f>VLOOKUP(A257,'QAQC ID Reference Page'!A$2:G$10999,2,FALSE)</f>
        <v>OBS0121</v>
      </c>
      <c r="C257" s="20">
        <f>VLOOKUP(A257,'QAQC ID Reference Page'!A$2:G$10999,3,FALSE)</f>
        <v>44216</v>
      </c>
      <c r="D257" s="12">
        <f>VLOOKUP(A257,'QAQC ID Reference Page'!A$2:G$10999,4,FALSE)</f>
        <v>0.31666666666666665</v>
      </c>
      <c r="E257" s="3">
        <f>VLOOKUP(A257,'QAQC ID Reference Page'!A$2:G$10999,5,FALSE)</f>
        <v>1033</v>
      </c>
      <c r="F257" s="3" t="str">
        <f>VLOOKUP(A257,'QAQC ID Reference Page'!A$2:G$10999,6,FALSE)</f>
        <v>E6</v>
      </c>
      <c r="G257" s="3" t="str">
        <f>VLOOKUP(A257,'QAQC ID Reference Page'!A$2:G$10999,7,FALSE)</f>
        <v>S</v>
      </c>
      <c r="H257" s="3"/>
      <c r="I257" s="3"/>
      <c r="J257" s="3"/>
      <c r="K257" s="3"/>
      <c r="L257" s="3"/>
      <c r="M257" s="3"/>
      <c r="N257" s="3"/>
      <c r="O257" s="3"/>
      <c r="P257" s="3"/>
      <c r="Q257" s="3"/>
      <c r="R257" s="3"/>
      <c r="S257" s="3"/>
      <c r="T257" s="3"/>
      <c r="U257" s="3"/>
      <c r="V257" s="3"/>
      <c r="W257" s="3"/>
      <c r="X257" s="3"/>
      <c r="Y257" s="3"/>
      <c r="Z257" s="3"/>
    </row>
    <row r="258" spans="1:26" x14ac:dyDescent="0.2">
      <c r="A258" s="3">
        <v>10701</v>
      </c>
      <c r="B258" s="10" t="str">
        <f>VLOOKUP(A258,'QAQC ID Reference Page'!A$2:G$10999,2,FALSE)</f>
        <v>OBS0621</v>
      </c>
      <c r="C258" s="20">
        <f>VLOOKUP(A258,'QAQC ID Reference Page'!A$2:G$10999,3,FALSE)</f>
        <v>44370</v>
      </c>
      <c r="D258" s="12">
        <f>VLOOKUP(A258,'QAQC ID Reference Page'!A$2:G$10999,4,FALSE)</f>
        <v>0.52361111111111114</v>
      </c>
      <c r="E258" s="3">
        <f>VLOOKUP(A258,'QAQC ID Reference Page'!A$2:G$10999,5,FALSE)</f>
        <v>1032</v>
      </c>
      <c r="F258" s="3" t="str">
        <f>VLOOKUP(A258,'QAQC ID Reference Page'!A$2:G$10999,6,FALSE)</f>
        <v>DR</v>
      </c>
      <c r="G258" s="3" t="str">
        <f>VLOOKUP(A258,'QAQC ID Reference Page'!A$2:G$10999,7,FALSE)</f>
        <v>B</v>
      </c>
      <c r="H258" s="3"/>
      <c r="I258" s="3"/>
      <c r="J258" s="3"/>
      <c r="K258" s="3"/>
      <c r="L258" s="3"/>
      <c r="M258" s="3"/>
      <c r="N258" s="3"/>
      <c r="O258" s="3"/>
      <c r="P258" s="3"/>
      <c r="Q258" s="3"/>
      <c r="R258" s="3"/>
      <c r="S258" s="3"/>
      <c r="T258" s="3"/>
      <c r="U258" s="3"/>
      <c r="V258" s="3"/>
      <c r="W258" s="3"/>
      <c r="X258" s="3"/>
      <c r="Y258" s="3"/>
      <c r="Z258" s="3"/>
    </row>
    <row r="259" spans="1:26" x14ac:dyDescent="0.2">
      <c r="A259" s="10">
        <v>10702</v>
      </c>
      <c r="B259" s="10" t="str">
        <f>VLOOKUP(A259,'QAQC ID Reference Page'!A$2:G$10999,2,FALSE)</f>
        <v>OBS0621</v>
      </c>
      <c r="C259" s="20">
        <f>VLOOKUP(A259,'QAQC ID Reference Page'!A$2:G$10999,3,FALSE)</f>
        <v>44370</v>
      </c>
      <c r="D259" s="12">
        <f>VLOOKUP(A259,'QAQC ID Reference Page'!A$2:G$10999,4,FALSE)</f>
        <v>0.55000000000000004</v>
      </c>
      <c r="E259" s="3">
        <f>VLOOKUP(A259,'QAQC ID Reference Page'!A$2:G$10999,5,FALSE)</f>
        <v>1036</v>
      </c>
      <c r="F259" s="3" t="str">
        <f>VLOOKUP(A259,'QAQC ID Reference Page'!A$2:G$10999,6,FALSE)</f>
        <v>MR</v>
      </c>
      <c r="G259" s="3" t="str">
        <f>VLOOKUP(A259,'QAQC ID Reference Page'!A$2:G$10999,7,FALSE)</f>
        <v>B</v>
      </c>
      <c r="H259" s="3"/>
      <c r="I259" s="3"/>
      <c r="J259" s="3"/>
      <c r="K259" s="3"/>
      <c r="L259" s="3"/>
      <c r="M259" s="3"/>
      <c r="N259" s="3"/>
      <c r="O259" s="3"/>
      <c r="P259" s="3"/>
      <c r="Q259" s="3"/>
      <c r="R259" s="3"/>
      <c r="S259" s="3"/>
      <c r="T259" s="3"/>
      <c r="U259" s="3"/>
      <c r="V259" s="3"/>
      <c r="W259" s="3"/>
      <c r="X259" s="3"/>
      <c r="Y259" s="3"/>
      <c r="Z259" s="3"/>
    </row>
    <row r="260" spans="1:26" x14ac:dyDescent="0.2">
      <c r="A260" s="3">
        <v>10703</v>
      </c>
      <c r="B260" s="10" t="str">
        <f>VLOOKUP(A260,'QAQC ID Reference Page'!A$2:G$10999,2,FALSE)</f>
        <v>OBS0621</v>
      </c>
      <c r="C260" s="20">
        <f>VLOOKUP(A260,'QAQC ID Reference Page'!A$2:G$10999,3,FALSE)</f>
        <v>44370</v>
      </c>
      <c r="D260" s="12">
        <f>VLOOKUP(A260,'QAQC ID Reference Page'!A$2:G$10999,4,FALSE)</f>
        <v>0.60486111111111107</v>
      </c>
      <c r="E260" s="3">
        <f>VLOOKUP(A260,'QAQC ID Reference Page'!A$2:G$10999,5,FALSE)</f>
        <v>1008</v>
      </c>
      <c r="F260" s="3" t="str">
        <f>VLOOKUP(A260,'QAQC ID Reference Page'!A$2:G$10999,6,FALSE)</f>
        <v>I9-1</v>
      </c>
      <c r="G260" s="3" t="str">
        <f>VLOOKUP(A260,'QAQC ID Reference Page'!A$2:G$10999,7,FALSE)</f>
        <v>S</v>
      </c>
      <c r="H260" s="3"/>
      <c r="I260" s="3"/>
      <c r="J260" s="3"/>
      <c r="K260" s="3"/>
      <c r="L260" s="3"/>
      <c r="M260" s="3"/>
      <c r="N260" s="3"/>
      <c r="O260" s="3"/>
      <c r="P260" s="3"/>
      <c r="Q260" s="3"/>
      <c r="R260" s="3"/>
      <c r="S260" s="3"/>
      <c r="T260" s="3"/>
      <c r="U260" s="3"/>
      <c r="V260" s="3"/>
      <c r="W260" s="3"/>
      <c r="X260" s="3"/>
      <c r="Y260" s="3"/>
      <c r="Z260" s="3"/>
    </row>
    <row r="261" spans="1:26" x14ac:dyDescent="0.2">
      <c r="A261" s="3">
        <v>10704</v>
      </c>
      <c r="B261" s="10" t="str">
        <f>VLOOKUP(A261,'QAQC ID Reference Page'!A$2:G$10999,2,FALSE)</f>
        <v>OBS0621</v>
      </c>
      <c r="C261" s="20">
        <f>VLOOKUP(A261,'QAQC ID Reference Page'!A$2:G$10999,3,FALSE)</f>
        <v>44370</v>
      </c>
      <c r="D261" s="12">
        <f>VLOOKUP(A261,'QAQC ID Reference Page'!A$2:G$10999,4,FALSE)</f>
        <v>0.50416666666666665</v>
      </c>
      <c r="E261" s="3">
        <f>VLOOKUP(A261,'QAQC ID Reference Page'!A$2:G$10999,5,FALSE)</f>
        <v>1030</v>
      </c>
      <c r="F261" s="3" t="str">
        <f>VLOOKUP(A261,'QAQC ID Reference Page'!A$2:G$10999,6,FALSE)</f>
        <v>G6</v>
      </c>
      <c r="G261" s="3" t="str">
        <f>VLOOKUP(A261,'QAQC ID Reference Page'!A$2:G$10999,7,FALSE)</f>
        <v>B</v>
      </c>
      <c r="H261" s="3"/>
      <c r="I261" s="3"/>
      <c r="J261" s="3"/>
      <c r="K261" s="3"/>
      <c r="L261" s="3"/>
      <c r="M261" s="3"/>
      <c r="N261" s="3"/>
      <c r="O261" s="3"/>
      <c r="P261" s="3"/>
      <c r="Q261" s="3"/>
      <c r="R261" s="3"/>
      <c r="S261" s="3"/>
      <c r="T261" s="3"/>
      <c r="U261" s="3"/>
      <c r="V261" s="3"/>
      <c r="W261" s="3"/>
      <c r="X261" s="3"/>
      <c r="Y261" s="3"/>
      <c r="Z261" s="3"/>
    </row>
    <row r="262" spans="1:26" x14ac:dyDescent="0.2">
      <c r="A262" s="3">
        <v>10705</v>
      </c>
      <c r="B262" s="10" t="str">
        <f>VLOOKUP(A262,'QAQC ID Reference Page'!A$2:G$10999,2,FALSE)</f>
        <v>OBS0621</v>
      </c>
      <c r="C262" s="20">
        <f>VLOOKUP(A262,'QAQC ID Reference Page'!A$2:G$10999,3,FALSE)</f>
        <v>44370</v>
      </c>
      <c r="D262" s="12">
        <f>VLOOKUP(A262,'QAQC ID Reference Page'!A$2:G$10999,4,FALSE)</f>
        <v>0.52361111111111114</v>
      </c>
      <c r="E262" s="3">
        <f>VLOOKUP(A262,'QAQC ID Reference Page'!A$2:G$10999,5,FALSE)</f>
        <v>1018</v>
      </c>
      <c r="F262" s="3" t="str">
        <f>VLOOKUP(A262,'QAQC ID Reference Page'!A$2:G$10999,6,FALSE)</f>
        <v>DR</v>
      </c>
      <c r="G262" s="3" t="str">
        <f>VLOOKUP(A262,'QAQC ID Reference Page'!A$2:G$10999,7,FALSE)</f>
        <v>S</v>
      </c>
      <c r="H262" s="3"/>
      <c r="I262" s="3"/>
      <c r="J262" s="3"/>
      <c r="K262" s="3"/>
      <c r="L262" s="3"/>
      <c r="M262" s="3"/>
      <c r="N262" s="3"/>
      <c r="O262" s="3"/>
      <c r="P262" s="3"/>
      <c r="Q262" s="3"/>
      <c r="R262" s="3"/>
      <c r="S262" s="3"/>
      <c r="T262" s="3"/>
      <c r="U262" s="3"/>
      <c r="V262" s="3"/>
      <c r="W262" s="3"/>
      <c r="X262" s="3"/>
      <c r="Y262" s="3"/>
      <c r="Z262" s="3"/>
    </row>
    <row r="263" spans="1:26" x14ac:dyDescent="0.2">
      <c r="A263" s="3">
        <v>10706</v>
      </c>
      <c r="B263" s="10" t="str">
        <f>VLOOKUP(A263,'QAQC ID Reference Page'!A$2:G$10999,2,FALSE)</f>
        <v>OBS0621</v>
      </c>
      <c r="C263" s="20">
        <f>VLOOKUP(A263,'QAQC ID Reference Page'!A$2:G$10999,3,FALSE)</f>
        <v>44370</v>
      </c>
      <c r="D263" s="12">
        <f>VLOOKUP(A263,'QAQC ID Reference Page'!A$2:G$10999,4,FALSE)</f>
        <v>0.56319444444444444</v>
      </c>
      <c r="E263" s="3">
        <f>VLOOKUP(A263,'QAQC ID Reference Page'!A$2:G$10999,5,FALSE)</f>
        <v>1023</v>
      </c>
      <c r="F263" s="3" t="str">
        <f>VLOOKUP(A263,'QAQC ID Reference Page'!A$2:G$10999,6,FALSE)</f>
        <v>TR</v>
      </c>
      <c r="G263" s="3" t="str">
        <f>VLOOKUP(A263,'QAQC ID Reference Page'!A$2:G$10999,7,FALSE)</f>
        <v>S</v>
      </c>
      <c r="H263" s="3"/>
      <c r="I263" s="3"/>
      <c r="J263" s="3"/>
      <c r="K263" s="3"/>
      <c r="L263" s="3"/>
      <c r="M263" s="3"/>
      <c r="N263" s="3"/>
      <c r="O263" s="3"/>
      <c r="P263" s="3"/>
      <c r="Q263" s="3"/>
      <c r="R263" s="3"/>
      <c r="S263" s="3"/>
      <c r="T263" s="3"/>
      <c r="U263" s="3"/>
      <c r="V263" s="3"/>
      <c r="W263" s="3"/>
      <c r="X263" s="3"/>
      <c r="Y263" s="3"/>
      <c r="Z263" s="3"/>
    </row>
    <row r="264" spans="1:26" x14ac:dyDescent="0.2">
      <c r="A264" s="3">
        <v>10707</v>
      </c>
      <c r="B264" s="10" t="str">
        <f>VLOOKUP(A264,'QAQC ID Reference Page'!A$2:G$10999,2,FALSE)</f>
        <v>OBS0621</v>
      </c>
      <c r="C264" s="20">
        <f>VLOOKUP(A264,'QAQC ID Reference Page'!A$2:G$10999,3,FALSE)</f>
        <v>44370</v>
      </c>
      <c r="D264" s="12">
        <f>VLOOKUP(A264,'QAQC ID Reference Page'!A$2:G$10999,4,FALSE)</f>
        <v>0.48680555555555555</v>
      </c>
      <c r="E264" s="3">
        <f>VLOOKUP(A264,'QAQC ID Reference Page'!A$2:G$10999,5,FALSE)</f>
        <v>1033</v>
      </c>
      <c r="F264" s="3" t="str">
        <f>VLOOKUP(A264,'QAQC ID Reference Page'!A$2:G$10999,6,FALSE)</f>
        <v>EFR</v>
      </c>
      <c r="G264" s="3" t="str">
        <f>VLOOKUP(A264,'QAQC ID Reference Page'!A$2:G$10999,7,FALSE)</f>
        <v>B</v>
      </c>
      <c r="H264" s="3"/>
      <c r="I264" s="3"/>
      <c r="J264" s="3"/>
      <c r="K264" s="3"/>
      <c r="L264" s="3"/>
      <c r="M264" s="3"/>
      <c r="N264" s="3"/>
      <c r="O264" s="3"/>
      <c r="P264" s="3"/>
      <c r="Q264" s="3"/>
      <c r="R264" s="3"/>
      <c r="S264" s="3"/>
      <c r="T264" s="3"/>
      <c r="U264" s="3"/>
      <c r="V264" s="3"/>
      <c r="W264" s="3"/>
      <c r="X264" s="3"/>
      <c r="Y264" s="3"/>
      <c r="Z264" s="3"/>
    </row>
    <row r="265" spans="1:26" x14ac:dyDescent="0.2">
      <c r="A265" s="3">
        <v>10708</v>
      </c>
      <c r="B265" s="10" t="str">
        <f>VLOOKUP(A265,'QAQC ID Reference Page'!A$2:G$10999,2,FALSE)</f>
        <v>OBS0621</v>
      </c>
      <c r="C265" s="20">
        <f>VLOOKUP(A265,'QAQC ID Reference Page'!A$2:G$10999,3,FALSE)</f>
        <v>44370</v>
      </c>
      <c r="D265" s="12">
        <f>VLOOKUP(A265,'QAQC ID Reference Page'!A$2:G$10999,4,FALSE)</f>
        <v>0.48680555555555555</v>
      </c>
      <c r="E265" s="3">
        <f>VLOOKUP(A265,'QAQC ID Reference Page'!A$2:G$10999,5,FALSE)</f>
        <v>1005</v>
      </c>
      <c r="F265" s="3" t="str">
        <f>VLOOKUP(A265,'QAQC ID Reference Page'!A$2:G$10999,6,FALSE)</f>
        <v>EFR</v>
      </c>
      <c r="G265" s="3" t="str">
        <f>VLOOKUP(A265,'QAQC ID Reference Page'!A$2:G$10999,7,FALSE)</f>
        <v>S</v>
      </c>
      <c r="H265" s="3"/>
      <c r="I265" s="3"/>
      <c r="J265" s="3"/>
      <c r="K265" s="3"/>
      <c r="L265" s="3"/>
      <c r="M265" s="3"/>
      <c r="N265" s="3"/>
      <c r="O265" s="3"/>
      <c r="P265" s="3"/>
      <c r="Q265" s="3"/>
      <c r="R265" s="3"/>
      <c r="S265" s="3"/>
      <c r="T265" s="3"/>
      <c r="U265" s="3"/>
      <c r="V265" s="3"/>
      <c r="W265" s="3"/>
      <c r="X265" s="3"/>
      <c r="Y265" s="3"/>
      <c r="Z265" s="3"/>
    </row>
    <row r="266" spans="1:26" x14ac:dyDescent="0.2">
      <c r="A266" s="3">
        <v>10709</v>
      </c>
      <c r="B266" s="10" t="str">
        <f>VLOOKUP(A266,'QAQC ID Reference Page'!A$2:G$10999,2,FALSE)</f>
        <v>OBS0621</v>
      </c>
      <c r="C266" s="20">
        <f>VLOOKUP(A266,'QAQC ID Reference Page'!A$2:G$10999,3,FALSE)</f>
        <v>44370</v>
      </c>
      <c r="D266" s="12">
        <f>VLOOKUP(A266,'QAQC ID Reference Page'!A$2:G$10999,4,FALSE)</f>
        <v>0.55000000000000004</v>
      </c>
      <c r="E266" s="3">
        <f>VLOOKUP(A266,'QAQC ID Reference Page'!A$2:G$10999,5,FALSE)</f>
        <v>1028</v>
      </c>
      <c r="F266" s="3" t="str">
        <f>VLOOKUP(A266,'QAQC ID Reference Page'!A$2:G$10999,6,FALSE)</f>
        <v>MR</v>
      </c>
      <c r="G266" s="3" t="str">
        <f>VLOOKUP(A266,'QAQC ID Reference Page'!A$2:G$10999,7,FALSE)</f>
        <v>S</v>
      </c>
      <c r="H266" s="3"/>
      <c r="I266" s="3"/>
      <c r="J266" s="3"/>
      <c r="K266" s="3"/>
      <c r="L266" s="3"/>
      <c r="M266" s="3"/>
      <c r="N266" s="3"/>
      <c r="O266" s="3"/>
      <c r="P266" s="3"/>
      <c r="Q266" s="3"/>
      <c r="R266" s="3"/>
      <c r="S266" s="3"/>
      <c r="T266" s="3"/>
      <c r="U266" s="3"/>
      <c r="V266" s="3"/>
      <c r="W266" s="3"/>
      <c r="X266" s="3"/>
      <c r="Y266" s="3"/>
      <c r="Z266" s="3"/>
    </row>
    <row r="267" spans="1:26" x14ac:dyDescent="0.2">
      <c r="A267" s="3">
        <v>10710</v>
      </c>
      <c r="B267" s="10" t="str">
        <f>VLOOKUP(A267,'QAQC ID Reference Page'!A$2:G$10999,2,FALSE)</f>
        <v>OBS0621</v>
      </c>
      <c r="C267" s="20">
        <f>VLOOKUP(A267,'QAQC ID Reference Page'!A$2:G$10999,3,FALSE)</f>
        <v>44370</v>
      </c>
      <c r="D267" s="12">
        <f>VLOOKUP(A267,'QAQC ID Reference Page'!A$2:G$10999,4,FALSE)</f>
        <v>0.50416666666666665</v>
      </c>
      <c r="E267" s="3">
        <f>VLOOKUP(A267,'QAQC ID Reference Page'!A$2:G$10999,5,FALSE)</f>
        <v>1026</v>
      </c>
      <c r="F267" s="3" t="str">
        <f>VLOOKUP(A267,'QAQC ID Reference Page'!A$2:G$10999,6,FALSE)</f>
        <v>G6</v>
      </c>
      <c r="G267" s="3" t="str">
        <f>VLOOKUP(A267,'QAQC ID Reference Page'!A$2:G$10999,7,FALSE)</f>
        <v>S</v>
      </c>
      <c r="H267" s="3"/>
      <c r="I267" s="3"/>
      <c r="J267" s="3"/>
      <c r="K267" s="3"/>
      <c r="L267" s="3"/>
      <c r="M267" s="3"/>
      <c r="N267" s="3"/>
      <c r="O267" s="3"/>
      <c r="P267" s="3"/>
      <c r="Q267" s="3"/>
      <c r="R267" s="3"/>
      <c r="S267" s="3"/>
      <c r="T267" s="3"/>
      <c r="U267" s="3"/>
      <c r="V267" s="3"/>
      <c r="W267" s="3"/>
      <c r="X267" s="3"/>
      <c r="Y267" s="3"/>
      <c r="Z267" s="3"/>
    </row>
    <row r="268" spans="1:26" x14ac:dyDescent="0.2">
      <c r="A268" s="3">
        <v>10711</v>
      </c>
      <c r="B268" s="10" t="str">
        <f>VLOOKUP(A268,'QAQC ID Reference Page'!A$2:G$10999,2,FALSE)</f>
        <v>OBS0621</v>
      </c>
      <c r="C268" s="20">
        <f>VLOOKUP(A268,'QAQC ID Reference Page'!A$2:G$10999,3,FALSE)</f>
        <v>44370</v>
      </c>
      <c r="D268" s="12">
        <f>VLOOKUP(A268,'QAQC ID Reference Page'!A$2:G$10999,4,FALSE)</f>
        <v>0.56319444444444444</v>
      </c>
      <c r="E268" s="3">
        <f>VLOOKUP(A268,'QAQC ID Reference Page'!A$2:G$10999,5,FALSE)</f>
        <v>1025</v>
      </c>
      <c r="F268" s="3" t="str">
        <f>VLOOKUP(A268,'QAQC ID Reference Page'!A$2:G$10999,6,FALSE)</f>
        <v>TR</v>
      </c>
      <c r="G268" s="3" t="str">
        <f>VLOOKUP(A268,'QAQC ID Reference Page'!A$2:G$10999,7,FALSE)</f>
        <v>B</v>
      </c>
      <c r="H268" s="3"/>
      <c r="I268" s="3"/>
      <c r="J268" s="3"/>
      <c r="K268" s="3"/>
      <c r="L268" s="3"/>
      <c r="M268" s="3"/>
      <c r="N268" s="3"/>
      <c r="O268" s="3"/>
      <c r="P268" s="3"/>
      <c r="Q268" s="3"/>
      <c r="R268" s="3"/>
      <c r="S268" s="3"/>
      <c r="T268" s="3"/>
      <c r="U268" s="3"/>
      <c r="V268" s="3"/>
      <c r="W268" s="3"/>
      <c r="X268" s="3"/>
      <c r="Y268" s="3"/>
      <c r="Z268" s="3"/>
    </row>
    <row r="269" spans="1:26" x14ac:dyDescent="0.2">
      <c r="A269" s="3">
        <v>10712</v>
      </c>
      <c r="B269" s="10" t="str">
        <f>VLOOKUP(A269,'QAQC ID Reference Page'!A$2:G$10999,2,FALSE)</f>
        <v>OBS0621</v>
      </c>
      <c r="C269" s="20">
        <f>VLOOKUP(A269,'QAQC ID Reference Page'!A$2:G$10999,3,FALSE)</f>
        <v>44370</v>
      </c>
      <c r="D269" s="12">
        <f>VLOOKUP(A269,'QAQC ID Reference Page'!A$2:G$10999,4,FALSE)</f>
        <v>0.60486111111111107</v>
      </c>
      <c r="E269" s="3">
        <f>VLOOKUP(A269,'QAQC ID Reference Page'!A$2:G$10999,5,FALSE)</f>
        <v>1029</v>
      </c>
      <c r="F269" s="3" t="str">
        <f>VLOOKUP(A269,'QAQC ID Reference Page'!A$2:G$10999,6,FALSE)</f>
        <v>I9-1</v>
      </c>
      <c r="G269" s="3" t="str">
        <f>VLOOKUP(A269,'QAQC ID Reference Page'!A$2:G$10999,7,FALSE)</f>
        <v>B</v>
      </c>
      <c r="H269" s="3"/>
      <c r="I269" s="3"/>
      <c r="J269" s="3"/>
      <c r="K269" s="3"/>
      <c r="L269" s="3"/>
      <c r="M269" s="3"/>
      <c r="N269" s="3"/>
      <c r="O269" s="3"/>
      <c r="P269" s="3"/>
      <c r="Q269" s="3"/>
      <c r="R269" s="3"/>
      <c r="S269" s="3"/>
      <c r="T269" s="3"/>
      <c r="U269" s="3"/>
      <c r="V269" s="3"/>
      <c r="W269" s="3"/>
      <c r="X269" s="3"/>
      <c r="Y269" s="3"/>
      <c r="Z269" s="3"/>
    </row>
    <row r="270" spans="1:26" x14ac:dyDescent="0.2">
      <c r="A270" s="3">
        <v>10713</v>
      </c>
      <c r="B270" s="10" t="str">
        <f>VLOOKUP(A270,'QAQC ID Reference Page'!A$2:G$10999,2,FALSE)</f>
        <v>OBS0621</v>
      </c>
      <c r="C270" s="20">
        <f>VLOOKUP(A270,'QAQC ID Reference Page'!A$2:G$10999,3,FALSE)</f>
        <v>44370</v>
      </c>
      <c r="D270" s="12">
        <f>VLOOKUP(A270,'QAQC ID Reference Page'!A$2:G$10999,4,FALSE)</f>
        <v>0.57777777777777772</v>
      </c>
      <c r="E270" s="3">
        <f>VLOOKUP(A270,'QAQC ID Reference Page'!A$2:G$10999,5,FALSE)</f>
        <v>1022</v>
      </c>
      <c r="F270" s="3" t="str">
        <f>VLOOKUP(A270,'QAQC ID Reference Page'!A$2:G$10999,6,FALSE)</f>
        <v>TR-up</v>
      </c>
      <c r="G270" s="3" t="str">
        <f>VLOOKUP(A270,'QAQC ID Reference Page'!A$2:G$10999,7,FALSE)</f>
        <v>S</v>
      </c>
      <c r="H270" s="3"/>
      <c r="I270" s="3"/>
      <c r="J270" s="3"/>
      <c r="K270" s="3"/>
      <c r="L270" s="3"/>
      <c r="M270" s="3"/>
      <c r="N270" s="3"/>
      <c r="O270" s="3"/>
      <c r="P270" s="3"/>
      <c r="Q270" s="3"/>
      <c r="R270" s="3"/>
      <c r="S270" s="3"/>
      <c r="T270" s="3"/>
      <c r="U270" s="3"/>
      <c r="V270" s="3"/>
      <c r="W270" s="3"/>
      <c r="X270" s="3"/>
      <c r="Y270" s="3"/>
      <c r="Z270" s="3"/>
    </row>
    <row r="271" spans="1:26" x14ac:dyDescent="0.2">
      <c r="A271" s="3">
        <v>10714</v>
      </c>
      <c r="B271" s="10" t="str">
        <f>VLOOKUP(A271,'QAQC ID Reference Page'!A$2:G$10999,2,FALSE)</f>
        <v>OBS0621</v>
      </c>
      <c r="C271" s="20">
        <f>VLOOKUP(A271,'QAQC ID Reference Page'!A$2:G$10999,3,FALSE)</f>
        <v>44370</v>
      </c>
      <c r="D271" s="12">
        <f>VLOOKUP(A271,'QAQC ID Reference Page'!A$2:G$10999,4,FALSE)</f>
        <v>0.59097222222222223</v>
      </c>
      <c r="E271" s="3">
        <f>VLOOKUP(A271,'QAQC ID Reference Page'!A$2:G$10999,5,FALSE)</f>
        <v>1006</v>
      </c>
      <c r="F271" s="3" t="str">
        <f>VLOOKUP(A271,'QAQC ID Reference Page'!A$2:G$10999,6,FALSE)</f>
        <v>BR</v>
      </c>
      <c r="G271" s="3" t="str">
        <f>VLOOKUP(A271,'QAQC ID Reference Page'!A$2:G$10999,7,FALSE)</f>
        <v>B</v>
      </c>
      <c r="H271" s="3"/>
      <c r="I271" s="3"/>
      <c r="J271" s="3"/>
      <c r="K271" s="3"/>
      <c r="L271" s="3"/>
      <c r="M271" s="3"/>
      <c r="N271" s="3"/>
      <c r="O271" s="3"/>
      <c r="P271" s="3"/>
      <c r="Q271" s="3"/>
      <c r="R271" s="3"/>
      <c r="S271" s="3"/>
      <c r="T271" s="3"/>
      <c r="U271" s="3"/>
      <c r="V271" s="3"/>
      <c r="W271" s="3"/>
      <c r="X271" s="3"/>
      <c r="Y271" s="3"/>
      <c r="Z271" s="3"/>
    </row>
    <row r="272" spans="1:26" x14ac:dyDescent="0.2">
      <c r="A272" s="3">
        <v>10715</v>
      </c>
      <c r="B272" s="10" t="str">
        <f>VLOOKUP(A272,'QAQC ID Reference Page'!A$2:G$10999,2,FALSE)</f>
        <v>OBS0621</v>
      </c>
      <c r="C272" s="20">
        <f>VLOOKUP(A272,'QAQC ID Reference Page'!A$2:G$10999,3,FALSE)</f>
        <v>44370</v>
      </c>
      <c r="D272" s="12">
        <f>VLOOKUP(A272,'QAQC ID Reference Page'!A$2:G$10999,4,FALSE)</f>
        <v>0.57777777777777772</v>
      </c>
      <c r="E272" s="3">
        <f>VLOOKUP(A272,'QAQC ID Reference Page'!A$2:G$10999,5,FALSE)</f>
        <v>1041</v>
      </c>
      <c r="F272" s="3" t="str">
        <f>VLOOKUP(A272,'QAQC ID Reference Page'!A$2:G$10999,6,FALSE)</f>
        <v>TR-up</v>
      </c>
      <c r="G272" s="3" t="str">
        <f>VLOOKUP(A272,'QAQC ID Reference Page'!A$2:G$10999,7,FALSE)</f>
        <v>B</v>
      </c>
      <c r="H272" s="3"/>
      <c r="I272" s="3"/>
      <c r="J272" s="3"/>
      <c r="K272" s="3"/>
      <c r="L272" s="3"/>
      <c r="M272" s="3"/>
      <c r="N272" s="3"/>
      <c r="O272" s="3"/>
      <c r="P272" s="3"/>
      <c r="Q272" s="3"/>
      <c r="R272" s="3"/>
      <c r="S272" s="3"/>
      <c r="T272" s="3"/>
      <c r="U272" s="3"/>
      <c r="V272" s="3"/>
      <c r="W272" s="3"/>
      <c r="X272" s="3"/>
      <c r="Y272" s="3"/>
      <c r="Z272" s="3"/>
    </row>
    <row r="273" spans="1:26" x14ac:dyDescent="0.2">
      <c r="A273" s="3">
        <v>10716</v>
      </c>
      <c r="B273" s="10" t="str">
        <f>VLOOKUP(A273,'QAQC ID Reference Page'!A$2:G$10999,2,FALSE)</f>
        <v>OBS0621</v>
      </c>
      <c r="C273" s="20">
        <f>VLOOKUP(A273,'QAQC ID Reference Page'!A$2:G$10999,3,FALSE)</f>
        <v>44370</v>
      </c>
      <c r="D273" s="12">
        <f>VLOOKUP(A273,'QAQC ID Reference Page'!A$2:G$10999,4,FALSE)</f>
        <v>0.59097222222222223</v>
      </c>
      <c r="E273" s="3">
        <f>VLOOKUP(A273,'QAQC ID Reference Page'!A$2:G$10999,5,FALSE)</f>
        <v>1003</v>
      </c>
      <c r="F273" s="3" t="str">
        <f>VLOOKUP(A273,'QAQC ID Reference Page'!A$2:G$10999,6,FALSE)</f>
        <v>BR</v>
      </c>
      <c r="G273" s="3" t="str">
        <f>VLOOKUP(A273,'QAQC ID Reference Page'!A$2:G$10999,7,FALSE)</f>
        <v>S</v>
      </c>
      <c r="H273" s="3"/>
      <c r="I273" s="3"/>
      <c r="J273" s="3"/>
      <c r="K273" s="3"/>
      <c r="L273" s="3"/>
      <c r="M273" s="3"/>
      <c r="N273" s="3"/>
      <c r="O273" s="3"/>
      <c r="P273" s="3"/>
      <c r="Q273" s="3"/>
      <c r="R273" s="3"/>
      <c r="S273" s="3"/>
      <c r="T273" s="3"/>
      <c r="U273" s="3"/>
      <c r="V273" s="3"/>
      <c r="W273" s="3"/>
      <c r="X273" s="3"/>
      <c r="Y273" s="3"/>
      <c r="Z273" s="3"/>
    </row>
    <row r="274" spans="1:26" x14ac:dyDescent="0.2">
      <c r="A274" s="3">
        <v>10717</v>
      </c>
      <c r="B274" s="10" t="str">
        <f>VLOOKUP(A274,'QAQC ID Reference Page'!A$2:G$10999,2,FALSE)</f>
        <v>OBS0621</v>
      </c>
      <c r="C274" s="20">
        <f>VLOOKUP(A274,'QAQC ID Reference Page'!A$2:G$10999,3,FALSE)</f>
        <v>44370</v>
      </c>
      <c r="D274" s="12">
        <f>VLOOKUP(A274,'QAQC ID Reference Page'!A$2:G$10999,4,FALSE)</f>
        <v>0.62986111111111109</v>
      </c>
      <c r="E274" s="3">
        <f>VLOOKUP(A274,'QAQC ID Reference Page'!A$2:G$10999,5,FALSE)</f>
        <v>1004</v>
      </c>
      <c r="F274" s="3" t="str">
        <f>VLOOKUP(A274,'QAQC ID Reference Page'!A$2:G$10999,6,FALSE)</f>
        <v>I7C</v>
      </c>
      <c r="G274" s="3" t="str">
        <f>VLOOKUP(A274,'QAQC ID Reference Page'!A$2:G$10999,7,FALSE)</f>
        <v>S</v>
      </c>
      <c r="H274" s="3"/>
      <c r="I274" s="3"/>
      <c r="J274" s="3"/>
      <c r="K274" s="3"/>
      <c r="L274" s="3"/>
      <c r="M274" s="3"/>
      <c r="N274" s="3"/>
      <c r="O274" s="3"/>
      <c r="P274" s="3"/>
      <c r="Q274" s="3"/>
      <c r="R274" s="3"/>
      <c r="S274" s="3"/>
      <c r="T274" s="3"/>
      <c r="U274" s="3"/>
      <c r="V274" s="3"/>
      <c r="W274" s="3"/>
      <c r="X274" s="3"/>
      <c r="Y274" s="3"/>
      <c r="Z274" s="3"/>
    </row>
    <row r="275" spans="1:26" x14ac:dyDescent="0.2">
      <c r="A275" s="3">
        <v>10718</v>
      </c>
      <c r="B275" s="10" t="str">
        <f>VLOOKUP(A275,'QAQC ID Reference Page'!A$2:G$10999,2,FALSE)</f>
        <v>OBS0621</v>
      </c>
      <c r="C275" s="20">
        <f>VLOOKUP(A275,'QAQC ID Reference Page'!A$2:G$10999,3,FALSE)</f>
        <v>44370</v>
      </c>
      <c r="D275" s="12">
        <f>VLOOKUP(A275,'QAQC ID Reference Page'!A$2:G$10999,4,FALSE)</f>
        <v>0.62986111111111109</v>
      </c>
      <c r="E275" s="3">
        <f>VLOOKUP(A275,'QAQC ID Reference Page'!A$2:G$10999,5,FALSE)</f>
        <v>1027</v>
      </c>
      <c r="F275" s="3" t="str">
        <f>VLOOKUP(A275,'QAQC ID Reference Page'!A$2:G$10999,6,FALSE)</f>
        <v>I7C</v>
      </c>
      <c r="G275" s="3" t="str">
        <f>VLOOKUP(A275,'QAQC ID Reference Page'!A$2:G$10999,7,FALSE)</f>
        <v>B</v>
      </c>
      <c r="H275" s="3"/>
      <c r="I275" s="3"/>
      <c r="J275" s="3"/>
      <c r="K275" s="3"/>
      <c r="L275" s="3"/>
      <c r="M275" s="3"/>
      <c r="N275" s="3"/>
      <c r="O275" s="3"/>
      <c r="P275" s="3"/>
      <c r="Q275" s="3"/>
      <c r="R275" s="3"/>
      <c r="S275" s="3"/>
      <c r="T275" s="3"/>
      <c r="U275" s="3"/>
      <c r="V275" s="3"/>
      <c r="W275" s="3"/>
      <c r="X275" s="3"/>
      <c r="Y275" s="3"/>
      <c r="Z275" s="3"/>
    </row>
    <row r="276" spans="1:26" x14ac:dyDescent="0.2">
      <c r="A276" s="3">
        <v>10719</v>
      </c>
      <c r="B276" s="10" t="str">
        <f>VLOOKUP(A276,'QAQC ID Reference Page'!A$2:G$10999,2,FALSE)</f>
        <v>OBS0621</v>
      </c>
      <c r="C276" s="20">
        <f>VLOOKUP(A276,'QAQC ID Reference Page'!A$2:G$10999,3,FALSE)</f>
        <v>44372</v>
      </c>
      <c r="D276" s="12">
        <f>VLOOKUP(A276,'QAQC ID Reference Page'!A$2:G$10999,4,FALSE)</f>
        <v>0.28402777777777777</v>
      </c>
      <c r="E276" s="3">
        <f>VLOOKUP(A276,'QAQC ID Reference Page'!A$2:G$10999,5,FALSE)</f>
        <v>1011</v>
      </c>
      <c r="F276" s="3" t="str">
        <f>VLOOKUP(A276,'QAQC ID Reference Page'!A$2:G$10999,6,FALSE)</f>
        <v>B7C</v>
      </c>
      <c r="G276" s="3" t="str">
        <f>VLOOKUP(A276,'QAQC ID Reference Page'!A$2:G$10999,7,FALSE)</f>
        <v>S</v>
      </c>
      <c r="H276" s="3"/>
      <c r="I276" s="3"/>
      <c r="J276" s="3"/>
      <c r="K276" s="3"/>
      <c r="L276" s="3"/>
      <c r="M276" s="3"/>
      <c r="N276" s="3"/>
      <c r="O276" s="3"/>
      <c r="P276" s="3"/>
      <c r="Q276" s="3"/>
      <c r="R276" s="3"/>
      <c r="S276" s="3"/>
      <c r="T276" s="3"/>
      <c r="U276" s="3"/>
      <c r="V276" s="3"/>
      <c r="W276" s="3"/>
      <c r="X276" s="3"/>
      <c r="Y276" s="3"/>
      <c r="Z276" s="3"/>
    </row>
    <row r="277" spans="1:26" x14ac:dyDescent="0.2">
      <c r="A277" s="3">
        <v>10720</v>
      </c>
      <c r="B277" s="10" t="str">
        <f>VLOOKUP(A277,'QAQC ID Reference Page'!A$2:G$10999,2,FALSE)</f>
        <v>OBS0621</v>
      </c>
      <c r="C277" s="20">
        <f>VLOOKUP(A277,'QAQC ID Reference Page'!A$2:G$10999,3,FALSE)</f>
        <v>44372</v>
      </c>
      <c r="D277" s="12">
        <f>VLOOKUP(A277,'QAQC ID Reference Page'!A$2:G$10999,4,FALSE)</f>
        <v>0.28402777777777777</v>
      </c>
      <c r="E277" s="3">
        <f>VLOOKUP(A277,'QAQC ID Reference Page'!A$2:G$10999,5,FALSE)</f>
        <v>1012</v>
      </c>
      <c r="F277" s="3" t="str">
        <f>VLOOKUP(A277,'QAQC ID Reference Page'!A$2:G$10999,6,FALSE)</f>
        <v>B7C</v>
      </c>
      <c r="G277" s="3" t="str">
        <f>VLOOKUP(A277,'QAQC ID Reference Page'!A$2:G$10999,7,FALSE)</f>
        <v>B</v>
      </c>
      <c r="H277" s="3"/>
      <c r="I277" s="3"/>
      <c r="J277" s="3"/>
      <c r="K277" s="3"/>
      <c r="L277" s="3"/>
      <c r="M277" s="3"/>
      <c r="N277" s="3"/>
      <c r="O277" s="3"/>
      <c r="P277" s="3"/>
      <c r="Q277" s="3"/>
      <c r="R277" s="3"/>
      <c r="S277" s="3"/>
      <c r="T277" s="3"/>
      <c r="U277" s="3"/>
      <c r="V277" s="3"/>
      <c r="W277" s="3"/>
      <c r="X277" s="3"/>
      <c r="Y277" s="3"/>
      <c r="Z277" s="3"/>
    </row>
    <row r="278" spans="1:26" x14ac:dyDescent="0.2">
      <c r="A278" s="3">
        <v>10721</v>
      </c>
      <c r="B278" s="10" t="str">
        <f>VLOOKUP(A278,'QAQC ID Reference Page'!A$2:G$10999,2,FALSE)</f>
        <v>OBS0621</v>
      </c>
      <c r="C278" s="20">
        <f>VLOOKUP(A278,'QAQC ID Reference Page'!A$2:G$10999,3,FALSE)</f>
        <v>44372</v>
      </c>
      <c r="D278" s="12">
        <f>VLOOKUP(A278,'QAQC ID Reference Page'!A$2:G$10999,4,FALSE)</f>
        <v>0.32291666666666669</v>
      </c>
      <c r="E278" s="3">
        <f>VLOOKUP(A278,'QAQC ID Reference Page'!A$2:G$10999,5,FALSE)</f>
        <v>1013</v>
      </c>
      <c r="F278" s="3" t="str">
        <f>VLOOKUP(A278,'QAQC ID Reference Page'!A$2:G$10999,6,FALSE)</f>
        <v>B11</v>
      </c>
      <c r="G278" s="3" t="str">
        <f>VLOOKUP(A278,'QAQC ID Reference Page'!A$2:G$10999,7,FALSE)</f>
        <v>S</v>
      </c>
      <c r="H278" s="3"/>
      <c r="I278" s="3"/>
      <c r="J278" s="3"/>
      <c r="K278" s="3"/>
      <c r="L278" s="3"/>
      <c r="M278" s="3"/>
      <c r="N278" s="3"/>
      <c r="O278" s="3"/>
      <c r="P278" s="3"/>
      <c r="Q278" s="3"/>
      <c r="R278" s="3"/>
      <c r="S278" s="3"/>
      <c r="T278" s="3"/>
      <c r="U278" s="3"/>
      <c r="V278" s="3"/>
      <c r="W278" s="3"/>
      <c r="X278" s="3"/>
      <c r="Y278" s="3"/>
      <c r="Z278" s="3"/>
    </row>
    <row r="279" spans="1:26" x14ac:dyDescent="0.2">
      <c r="A279" s="3">
        <v>10722</v>
      </c>
      <c r="B279" s="10" t="str">
        <f>VLOOKUP(A279,'QAQC ID Reference Page'!A$2:G$10999,2,FALSE)</f>
        <v>OBS0621</v>
      </c>
      <c r="C279" s="20">
        <f>VLOOKUP(A279,'QAQC ID Reference Page'!A$2:G$10999,3,FALSE)</f>
        <v>44372</v>
      </c>
      <c r="D279" s="12">
        <f>VLOOKUP(A279,'QAQC ID Reference Page'!A$2:G$10999,4,FALSE)</f>
        <v>0.34305555555555556</v>
      </c>
      <c r="E279" s="3">
        <f>VLOOKUP(A279,'QAQC ID Reference Page'!A$2:G$10999,5,FALSE)</f>
        <v>1015</v>
      </c>
      <c r="F279" s="3" t="str">
        <f>VLOOKUP(A279,'QAQC ID Reference Page'!A$2:G$10999,6,FALSE)</f>
        <v>BSR</v>
      </c>
      <c r="G279" s="3" t="str">
        <f>VLOOKUP(A279,'QAQC ID Reference Page'!A$2:G$10999,7,FALSE)</f>
        <v>S</v>
      </c>
      <c r="H279" s="3"/>
      <c r="I279" s="3"/>
      <c r="J279" s="3"/>
      <c r="K279" s="3"/>
      <c r="L279" s="3"/>
      <c r="M279" s="3"/>
      <c r="N279" s="3"/>
      <c r="O279" s="3"/>
      <c r="P279" s="3"/>
      <c r="Q279" s="3"/>
      <c r="R279" s="3"/>
      <c r="S279" s="3"/>
      <c r="T279" s="3"/>
      <c r="U279" s="3"/>
      <c r="V279" s="3"/>
      <c r="W279" s="3"/>
      <c r="X279" s="3"/>
      <c r="Y279" s="3"/>
      <c r="Z279" s="3"/>
    </row>
    <row r="280" spans="1:26" x14ac:dyDescent="0.2">
      <c r="A280" s="3">
        <v>10723</v>
      </c>
      <c r="B280" s="10" t="str">
        <f>VLOOKUP(A280,'QAQC ID Reference Page'!A$2:G$10999,2,FALSE)</f>
        <v>OBS0621</v>
      </c>
      <c r="C280" s="20">
        <f>VLOOKUP(A280,'QAQC ID Reference Page'!A$2:G$10999,3,FALSE)</f>
        <v>44372</v>
      </c>
      <c r="D280" s="12">
        <f>VLOOKUP(A280,'QAQC ID Reference Page'!A$2:G$10999,4,FALSE)</f>
        <v>0.37777777777777777</v>
      </c>
      <c r="E280" s="3">
        <f>VLOOKUP(A280,'QAQC ID Reference Page'!A$2:G$10999,5,FALSE)</f>
        <v>1016</v>
      </c>
      <c r="F280" s="3" t="str">
        <f>VLOOKUP(A280,'QAQC ID Reference Page'!A$2:G$10999,6,FALSE)</f>
        <v>E9</v>
      </c>
      <c r="G280" s="3" t="str">
        <f>VLOOKUP(A280,'QAQC ID Reference Page'!A$2:G$10999,7,FALSE)</f>
        <v>S</v>
      </c>
      <c r="H280" s="3"/>
      <c r="I280" s="3"/>
      <c r="J280" s="3"/>
      <c r="K280" s="3"/>
      <c r="L280" s="3"/>
      <c r="M280" s="3"/>
      <c r="N280" s="3"/>
      <c r="O280" s="3"/>
      <c r="P280" s="3"/>
      <c r="Q280" s="3"/>
      <c r="R280" s="3"/>
      <c r="S280" s="3"/>
      <c r="T280" s="3"/>
      <c r="U280" s="3"/>
      <c r="V280" s="3"/>
      <c r="W280" s="3"/>
      <c r="X280" s="3"/>
      <c r="Y280" s="3"/>
      <c r="Z280" s="3"/>
    </row>
    <row r="281" spans="1:26" x14ac:dyDescent="0.2">
      <c r="A281" s="3">
        <v>10724</v>
      </c>
      <c r="B281" s="10" t="str">
        <f>VLOOKUP(A281,'QAQC ID Reference Page'!A$2:G$10999,2,FALSE)</f>
        <v>OBS0621</v>
      </c>
      <c r="C281" s="20">
        <f>VLOOKUP(A281,'QAQC ID Reference Page'!A$2:G$10999,3,FALSE)</f>
        <v>44372</v>
      </c>
      <c r="D281" s="12">
        <f>VLOOKUP(A281,'QAQC ID Reference Page'!A$2:G$10999,4,FALSE)</f>
        <v>0.39374999999999999</v>
      </c>
      <c r="E281" s="3">
        <f>VLOOKUP(A281,'QAQC ID Reference Page'!A$2:G$10999,5,FALSE)</f>
        <v>1024</v>
      </c>
      <c r="F281" s="3" t="str">
        <f>VLOOKUP(A281,'QAQC ID Reference Page'!A$2:G$10999,6,FALSE)</f>
        <v>E7C</v>
      </c>
      <c r="G281" s="3" t="str">
        <f>VLOOKUP(A281,'QAQC ID Reference Page'!A$2:G$10999,7,FALSE)</f>
        <v>S</v>
      </c>
      <c r="H281" s="3"/>
      <c r="I281" s="3"/>
      <c r="J281" s="3"/>
      <c r="K281" s="3"/>
      <c r="L281" s="3"/>
      <c r="M281" s="3"/>
      <c r="N281" s="3"/>
      <c r="O281" s="3"/>
      <c r="P281" s="3"/>
      <c r="Q281" s="3"/>
      <c r="R281" s="3"/>
      <c r="S281" s="3"/>
      <c r="T281" s="3"/>
      <c r="U281" s="3"/>
      <c r="V281" s="3"/>
      <c r="W281" s="3"/>
      <c r="X281" s="3"/>
      <c r="Y281" s="3"/>
      <c r="Z281" s="3"/>
    </row>
    <row r="282" spans="1:26" x14ac:dyDescent="0.2">
      <c r="A282" s="3">
        <v>10725</v>
      </c>
      <c r="B282" s="10" t="str">
        <f>VLOOKUP(A282,'QAQC ID Reference Page'!A$2:G$10999,2,FALSE)</f>
        <v>OBS0621</v>
      </c>
      <c r="C282" s="20">
        <f>VLOOKUP(A282,'QAQC ID Reference Page'!A$2:G$10999,3,FALSE)</f>
        <v>44372</v>
      </c>
      <c r="D282" s="12">
        <f>VLOOKUP(A282,'QAQC ID Reference Page'!A$2:G$10999,4,FALSE)</f>
        <v>0.40972222222222221</v>
      </c>
      <c r="E282" s="3">
        <f>VLOOKUP(A282,'QAQC ID Reference Page'!A$2:G$10999,5,FALSE)</f>
        <v>1031</v>
      </c>
      <c r="F282" s="3" t="str">
        <f>VLOOKUP(A282,'QAQC ID Reference Page'!A$2:G$10999,6,FALSE)</f>
        <v>E6</v>
      </c>
      <c r="G282" s="3" t="str">
        <f>VLOOKUP(A282,'QAQC ID Reference Page'!A$2:G$10999,7,FALSE)</f>
        <v>S</v>
      </c>
      <c r="H282" s="3"/>
      <c r="I282" s="3"/>
      <c r="J282" s="3"/>
      <c r="K282" s="3"/>
      <c r="L282" s="3"/>
      <c r="M282" s="3"/>
      <c r="N282" s="3"/>
      <c r="O282" s="3"/>
      <c r="P282" s="3"/>
      <c r="Q282" s="3"/>
      <c r="R282" s="3"/>
      <c r="S282" s="3"/>
      <c r="T282" s="3"/>
      <c r="U282" s="3"/>
      <c r="V282" s="3"/>
      <c r="W282" s="3"/>
      <c r="X282" s="3"/>
      <c r="Y282" s="3"/>
      <c r="Z282" s="3"/>
    </row>
    <row r="283" spans="1:26" x14ac:dyDescent="0.2">
      <c r="A283" s="3">
        <v>10726</v>
      </c>
      <c r="B283" s="10" t="str">
        <f>VLOOKUP(A283,'QAQC ID Reference Page'!A$2:G$10999,2,FALSE)</f>
        <v>OBS0621</v>
      </c>
      <c r="C283" s="20">
        <f>VLOOKUP(A283,'QAQC ID Reference Page'!A$2:G$10999,3,FALSE)</f>
        <v>44372</v>
      </c>
      <c r="D283" s="12">
        <f>VLOOKUP(A283,'QAQC ID Reference Page'!A$2:G$10999,4,FALSE)</f>
        <v>0.43125000000000002</v>
      </c>
      <c r="E283" s="3">
        <f>VLOOKUP(A283,'QAQC ID Reference Page'!A$2:G$10999,5,FALSE)</f>
        <v>1007</v>
      </c>
      <c r="F283" s="3" t="str">
        <f>VLOOKUP(A283,'QAQC ID Reference Page'!A$2:G$10999,6,FALSE)</f>
        <v>C5-1</v>
      </c>
      <c r="G283" s="3" t="str">
        <f>VLOOKUP(A283,'QAQC ID Reference Page'!A$2:G$10999,7,FALSE)</f>
        <v>S</v>
      </c>
      <c r="H283" s="3"/>
      <c r="I283" s="3"/>
      <c r="J283" s="3"/>
      <c r="K283" s="3"/>
      <c r="L283" s="3"/>
      <c r="M283" s="3"/>
      <c r="N283" s="3"/>
      <c r="O283" s="3"/>
      <c r="P283" s="3"/>
      <c r="Q283" s="3"/>
      <c r="R283" s="3"/>
      <c r="S283" s="3"/>
      <c r="T283" s="3"/>
      <c r="U283" s="3"/>
      <c r="V283" s="3"/>
      <c r="W283" s="3"/>
      <c r="X283" s="3"/>
      <c r="Y283" s="3"/>
      <c r="Z283" s="3"/>
    </row>
    <row r="284" spans="1:26" x14ac:dyDescent="0.2">
      <c r="A284" s="3">
        <v>10727</v>
      </c>
      <c r="B284" s="10" t="str">
        <f>VLOOKUP(A284,'QAQC ID Reference Page'!A$2:G$10999,2,FALSE)</f>
        <v>OBS0621</v>
      </c>
      <c r="C284" s="20">
        <f>VLOOKUP(A284,'QAQC ID Reference Page'!A$2:G$10999,3,FALSE)</f>
        <v>44372</v>
      </c>
      <c r="D284" s="12">
        <f>VLOOKUP(A284,'QAQC ID Reference Page'!A$2:G$10999,4,FALSE)</f>
        <v>0.39374999999999999</v>
      </c>
      <c r="E284" s="3">
        <f>VLOOKUP(A284,'QAQC ID Reference Page'!A$2:G$10999,5,FALSE)</f>
        <v>1039</v>
      </c>
      <c r="F284" s="3" t="str">
        <f>VLOOKUP(A284,'QAQC ID Reference Page'!A$2:G$10999,6,FALSE)</f>
        <v>E7C</v>
      </c>
      <c r="G284" s="3" t="str">
        <f>VLOOKUP(A284,'QAQC ID Reference Page'!A$2:G$10999,7,FALSE)</f>
        <v>B</v>
      </c>
      <c r="H284" s="3"/>
      <c r="I284" s="3"/>
      <c r="J284" s="3"/>
      <c r="K284" s="3"/>
      <c r="L284" s="3"/>
      <c r="M284" s="3"/>
      <c r="N284" s="3"/>
      <c r="O284" s="3"/>
      <c r="P284" s="3"/>
      <c r="Q284" s="3"/>
      <c r="R284" s="3"/>
      <c r="S284" s="3"/>
      <c r="T284" s="3"/>
      <c r="U284" s="3"/>
      <c r="V284" s="3"/>
      <c r="W284" s="3"/>
      <c r="X284" s="3"/>
      <c r="Y284" s="3"/>
      <c r="Z284" s="3"/>
    </row>
    <row r="285" spans="1:26" x14ac:dyDescent="0.2">
      <c r="A285" s="3">
        <v>10801</v>
      </c>
      <c r="B285" s="10" t="str">
        <f>VLOOKUP(A285,'QAQC ID Reference Page'!A$2:G$10999,2,FALSE)</f>
        <v>OBS0721</v>
      </c>
      <c r="C285" s="20">
        <f>VLOOKUP(A285,'QAQC ID Reference Page'!A$2:G$10999,3,FALSE)</f>
        <v>44404</v>
      </c>
      <c r="D285" s="12">
        <f>VLOOKUP(A285,'QAQC ID Reference Page'!A$2:G$10999,4,FALSE)</f>
        <v>0.54374999999999996</v>
      </c>
      <c r="E285" s="3">
        <f>VLOOKUP(A285,'QAQC ID Reference Page'!A$2:G$10999,5,FALSE)</f>
        <v>1017</v>
      </c>
      <c r="F285" s="3" t="str">
        <f>VLOOKUP(A285,'QAQC ID Reference Page'!A$2:G$10999,6,FALSE)</f>
        <v>H9</v>
      </c>
      <c r="G285" s="3" t="str">
        <f>VLOOKUP(A285,'QAQC ID Reference Page'!A$2:G$10999,7,FALSE)</f>
        <v>S</v>
      </c>
      <c r="H285" s="3"/>
      <c r="I285" s="3"/>
      <c r="J285" s="3"/>
      <c r="K285" s="3"/>
      <c r="L285" s="3"/>
      <c r="M285" s="3"/>
      <c r="N285" s="3"/>
      <c r="O285" s="3"/>
      <c r="P285" s="3"/>
      <c r="Q285" s="3"/>
      <c r="R285" s="3"/>
      <c r="S285" s="3"/>
      <c r="T285" s="3"/>
      <c r="U285" s="3"/>
      <c r="V285" s="3"/>
      <c r="W285" s="3"/>
      <c r="X285" s="3"/>
      <c r="Y285" s="3"/>
      <c r="Z285" s="3"/>
    </row>
    <row r="286" spans="1:26" x14ac:dyDescent="0.2">
      <c r="A286" s="3">
        <v>10802</v>
      </c>
      <c r="B286" s="10" t="str">
        <f>VLOOKUP(A286,'QAQC ID Reference Page'!A$2:G$10999,2,FALSE)</f>
        <v>OBS0721</v>
      </c>
      <c r="C286" s="20">
        <f>VLOOKUP(A286,'QAQC ID Reference Page'!A$2:G$10999,3,FALSE)</f>
        <v>44404</v>
      </c>
      <c r="D286" s="12">
        <f>VLOOKUP(A286,'QAQC ID Reference Page'!A$2:G$10999,4,FALSE)</f>
        <v>0.53333333333333333</v>
      </c>
      <c r="E286" s="3">
        <f>VLOOKUP(A286,'QAQC ID Reference Page'!A$2:G$10999,5,FALSE)</f>
        <v>1013</v>
      </c>
      <c r="F286" s="3" t="str">
        <f>VLOOKUP(A286,'QAQC ID Reference Page'!A$2:G$10999,6,FALSE)</f>
        <v>I9</v>
      </c>
      <c r="G286" s="3" t="str">
        <f>VLOOKUP(A286,'QAQC ID Reference Page'!A$2:G$10999,7,FALSE)</f>
        <v>S</v>
      </c>
      <c r="H286" s="3"/>
      <c r="I286" s="3"/>
      <c r="J286" s="3"/>
      <c r="K286" s="3"/>
      <c r="L286" s="3"/>
      <c r="M286" s="3"/>
      <c r="N286" s="3"/>
      <c r="O286" s="3"/>
      <c r="P286" s="3"/>
      <c r="Q286" s="3"/>
      <c r="R286" s="3"/>
      <c r="S286" s="3"/>
      <c r="T286" s="3"/>
      <c r="U286" s="3"/>
      <c r="V286" s="3"/>
      <c r="W286" s="3"/>
      <c r="X286" s="3"/>
      <c r="Y286" s="3"/>
      <c r="Z286" s="3"/>
    </row>
    <row r="287" spans="1:26" x14ac:dyDescent="0.2">
      <c r="A287" s="3">
        <v>10803</v>
      </c>
      <c r="B287" s="10" t="str">
        <f>VLOOKUP(A287,'QAQC ID Reference Page'!A$2:G$10999,2,FALSE)</f>
        <v>OBS0721</v>
      </c>
      <c r="C287" s="20">
        <f>VLOOKUP(A287,'QAQC ID Reference Page'!A$2:G$10999,3,FALSE)</f>
        <v>44404</v>
      </c>
      <c r="D287" s="12">
        <f>VLOOKUP(A287,'QAQC ID Reference Page'!A$2:G$10999,4,FALSE)</f>
        <v>0.54374999999999996</v>
      </c>
      <c r="E287" s="3">
        <f>VLOOKUP(A287,'QAQC ID Reference Page'!A$2:G$10999,5,FALSE)</f>
        <v>1028</v>
      </c>
      <c r="F287" s="3" t="str">
        <f>VLOOKUP(A287,'QAQC ID Reference Page'!A$2:G$10999,6,FALSE)</f>
        <v>H9</v>
      </c>
      <c r="G287" s="3" t="str">
        <f>VLOOKUP(A287,'QAQC ID Reference Page'!A$2:G$10999,7,FALSE)</f>
        <v>B</v>
      </c>
      <c r="H287" s="3"/>
      <c r="I287" s="3"/>
      <c r="J287" s="3"/>
      <c r="K287" s="3"/>
      <c r="L287" s="3"/>
      <c r="M287" s="3"/>
      <c r="N287" s="3"/>
      <c r="O287" s="3"/>
      <c r="P287" s="3"/>
      <c r="Q287" s="3"/>
      <c r="R287" s="3"/>
      <c r="S287" s="3"/>
      <c r="T287" s="3"/>
      <c r="U287" s="3"/>
      <c r="V287" s="3"/>
      <c r="W287" s="3"/>
      <c r="X287" s="3"/>
      <c r="Y287" s="3"/>
      <c r="Z287" s="3"/>
    </row>
    <row r="288" spans="1:26" x14ac:dyDescent="0.2">
      <c r="A288" s="3">
        <v>10804</v>
      </c>
      <c r="B288" s="10" t="str">
        <f>VLOOKUP(A288,'QAQC ID Reference Page'!A$2:G$10999,2,FALSE)</f>
        <v>OBS0721</v>
      </c>
      <c r="C288" s="20">
        <f>VLOOKUP(A288,'QAQC ID Reference Page'!A$2:G$10999,3,FALSE)</f>
        <v>44404</v>
      </c>
      <c r="D288" s="12">
        <f>VLOOKUP(A288,'QAQC ID Reference Page'!A$2:G$10999,4,FALSE)</f>
        <v>0.56319444444444444</v>
      </c>
      <c r="E288" s="3">
        <f>VLOOKUP(A288,'QAQC ID Reference Page'!A$2:G$10999,5,FALSE)</f>
        <v>1027</v>
      </c>
      <c r="F288" s="3" t="str">
        <f>VLOOKUP(A288,'QAQC ID Reference Page'!A$2:G$10999,6,FALSE)</f>
        <v>G7C</v>
      </c>
      <c r="G288" s="3" t="str">
        <f>VLOOKUP(A288,'QAQC ID Reference Page'!A$2:G$10999,7,FALSE)</f>
        <v>S</v>
      </c>
      <c r="H288" s="3"/>
      <c r="I288" s="3"/>
      <c r="J288" s="3"/>
      <c r="K288" s="3"/>
      <c r="L288" s="3"/>
      <c r="M288" s="3"/>
      <c r="N288" s="3"/>
      <c r="O288" s="3"/>
      <c r="P288" s="3"/>
      <c r="Q288" s="3"/>
      <c r="R288" s="3"/>
      <c r="S288" s="3"/>
      <c r="T288" s="3"/>
      <c r="U288" s="3"/>
      <c r="V288" s="3"/>
      <c r="W288" s="3"/>
      <c r="X288" s="3"/>
      <c r="Y288" s="3"/>
      <c r="Z288" s="3"/>
    </row>
    <row r="289" spans="1:26" x14ac:dyDescent="0.2">
      <c r="A289" s="3">
        <v>10805</v>
      </c>
      <c r="B289" s="10" t="str">
        <f>VLOOKUP(A289,'QAQC ID Reference Page'!A$2:G$10999,2,FALSE)</f>
        <v>OBS0721</v>
      </c>
      <c r="C289" s="20">
        <f>VLOOKUP(A289,'QAQC ID Reference Page'!A$2:G$10999,3,FALSE)</f>
        <v>44404</v>
      </c>
      <c r="D289" s="12">
        <f>VLOOKUP(A289,'QAQC ID Reference Page'!A$2:G$10999,4,FALSE)</f>
        <v>0.47847222222222224</v>
      </c>
      <c r="E289" s="3">
        <f>VLOOKUP(A289,'QAQC ID Reference Page'!A$2:G$10999,5,FALSE)</f>
        <v>1022</v>
      </c>
      <c r="F289" s="3" t="str">
        <f>VLOOKUP(A289,'QAQC ID Reference Page'!A$2:G$10999,6,FALSE)</f>
        <v>TR-UP</v>
      </c>
      <c r="G289" s="3" t="str">
        <f>VLOOKUP(A289,'QAQC ID Reference Page'!A$2:G$10999,7,FALSE)</f>
        <v>S</v>
      </c>
      <c r="H289" s="3"/>
      <c r="I289" s="3"/>
      <c r="J289" s="3"/>
      <c r="K289" s="3"/>
      <c r="L289" s="3"/>
      <c r="M289" s="3"/>
      <c r="N289" s="3"/>
      <c r="O289" s="3"/>
      <c r="P289" s="3"/>
      <c r="Q289" s="3"/>
      <c r="R289" s="3"/>
      <c r="S289" s="3"/>
      <c r="T289" s="3"/>
      <c r="U289" s="3"/>
      <c r="V289" s="3"/>
      <c r="W289" s="3"/>
      <c r="X289" s="3"/>
      <c r="Y289" s="3"/>
      <c r="Z289" s="3"/>
    </row>
    <row r="290" spans="1:26" x14ac:dyDescent="0.2">
      <c r="A290" s="3">
        <v>10806</v>
      </c>
      <c r="B290" s="10" t="str">
        <f>VLOOKUP(A290,'QAQC ID Reference Page'!A$2:G$10999,2,FALSE)</f>
        <v>OBS0721</v>
      </c>
      <c r="C290" s="20">
        <f>VLOOKUP(A290,'QAQC ID Reference Page'!A$2:G$10999,3,FALSE)</f>
        <v>44404</v>
      </c>
      <c r="D290" s="12">
        <f>VLOOKUP(A290,'QAQC ID Reference Page'!A$2:G$10999,4,FALSE)</f>
        <v>0.56319444444444444</v>
      </c>
      <c r="E290" s="3">
        <f>VLOOKUP(A290,'QAQC ID Reference Page'!A$2:G$10999,5,FALSE)</f>
        <v>1036</v>
      </c>
      <c r="F290" s="3" t="str">
        <f>VLOOKUP(A290,'QAQC ID Reference Page'!A$2:G$10999,6,FALSE)</f>
        <v>G7C</v>
      </c>
      <c r="G290" s="3" t="str">
        <f>VLOOKUP(A290,'QAQC ID Reference Page'!A$2:G$10999,7,FALSE)</f>
        <v>B</v>
      </c>
      <c r="H290" s="3"/>
      <c r="I290" s="3"/>
      <c r="J290" s="3"/>
      <c r="K290" s="3"/>
      <c r="L290" s="3"/>
      <c r="M290" s="3"/>
      <c r="N290" s="3"/>
      <c r="O290" s="3"/>
      <c r="P290" s="3"/>
      <c r="Q290" s="3"/>
      <c r="R290" s="3"/>
      <c r="S290" s="3"/>
      <c r="T290" s="3"/>
      <c r="U290" s="3"/>
      <c r="V290" s="3"/>
      <c r="W290" s="3"/>
      <c r="X290" s="3"/>
      <c r="Y290" s="3"/>
      <c r="Z290" s="3"/>
    </row>
    <row r="291" spans="1:26" x14ac:dyDescent="0.2">
      <c r="A291" s="3">
        <v>10807</v>
      </c>
      <c r="B291" s="10" t="str">
        <f>VLOOKUP(A291,'QAQC ID Reference Page'!A$2:G$10999,2,FALSE)</f>
        <v>OBS0721</v>
      </c>
      <c r="C291" s="20">
        <f>VLOOKUP(A291,'QAQC ID Reference Page'!A$2:G$10999,3,FALSE)</f>
        <v>44404</v>
      </c>
      <c r="D291" s="12">
        <f>VLOOKUP(A291,'QAQC ID Reference Page'!A$2:G$10999,4,FALSE)</f>
        <v>0.45694444444444443</v>
      </c>
      <c r="E291" s="3">
        <f>VLOOKUP(A291,'QAQC ID Reference Page'!A$2:G$10999,5,FALSE)</f>
        <v>1005</v>
      </c>
      <c r="F291" s="3" t="str">
        <f>VLOOKUP(A291,'QAQC ID Reference Page'!A$2:G$10999,6,FALSE)</f>
        <v>MR</v>
      </c>
      <c r="G291" s="3" t="str">
        <f>VLOOKUP(A291,'QAQC ID Reference Page'!A$2:G$10999,7,FALSE)</f>
        <v>B</v>
      </c>
      <c r="H291" s="3"/>
      <c r="I291" s="3"/>
      <c r="J291" s="3"/>
      <c r="K291" s="3"/>
      <c r="L291" s="3"/>
      <c r="M291" s="3"/>
      <c r="N291" s="3"/>
      <c r="O291" s="3"/>
      <c r="P291" s="3"/>
      <c r="Q291" s="3"/>
      <c r="R291" s="3"/>
      <c r="S291" s="3"/>
      <c r="T291" s="3"/>
      <c r="U291" s="3"/>
      <c r="V291" s="3"/>
      <c r="W291" s="3"/>
      <c r="X291" s="3"/>
      <c r="Y291" s="3"/>
      <c r="Z291" s="3"/>
    </row>
    <row r="292" spans="1:26" x14ac:dyDescent="0.2">
      <c r="A292" s="3">
        <v>10808</v>
      </c>
      <c r="B292" s="10" t="str">
        <f>VLOOKUP(A292,'QAQC ID Reference Page'!A$2:G$10999,2,FALSE)</f>
        <v>OBS0721</v>
      </c>
      <c r="C292" s="20">
        <f>VLOOKUP(A292,'QAQC ID Reference Page'!A$2:G$10999,3,FALSE)</f>
        <v>44404</v>
      </c>
      <c r="D292" s="12">
        <f>VLOOKUP(A292,'QAQC ID Reference Page'!A$2:G$10999,4,FALSE)</f>
        <v>0.45694444444444443</v>
      </c>
      <c r="E292" s="3">
        <f>VLOOKUP(A292,'QAQC ID Reference Page'!A$2:G$10999,5,FALSE)</f>
        <v>1002</v>
      </c>
      <c r="F292" s="3" t="str">
        <f>VLOOKUP(A292,'QAQC ID Reference Page'!A$2:G$10999,6,FALSE)</f>
        <v>MR</v>
      </c>
      <c r="G292" s="3" t="str">
        <f>VLOOKUP(A292,'QAQC ID Reference Page'!A$2:G$10999,7,FALSE)</f>
        <v>S</v>
      </c>
      <c r="H292" s="3"/>
      <c r="I292" s="3"/>
      <c r="J292" s="3"/>
      <c r="K292" s="3"/>
      <c r="L292" s="3"/>
      <c r="M292" s="3"/>
      <c r="N292" s="3"/>
      <c r="O292" s="3"/>
      <c r="P292" s="3"/>
      <c r="Q292" s="3"/>
      <c r="R292" s="3"/>
      <c r="S292" s="3"/>
      <c r="T292" s="3"/>
      <c r="U292" s="3"/>
      <c r="V292" s="3"/>
      <c r="W292" s="3"/>
      <c r="X292" s="3"/>
      <c r="Y292" s="3"/>
      <c r="Z292" s="3"/>
    </row>
    <row r="293" spans="1:26" x14ac:dyDescent="0.2">
      <c r="A293" s="3">
        <v>10809</v>
      </c>
      <c r="B293" s="10" t="str">
        <f>VLOOKUP(A293,'QAQC ID Reference Page'!A$2:G$10999,2,FALSE)</f>
        <v>OBS0721</v>
      </c>
      <c r="C293" s="20">
        <f>VLOOKUP(A293,'QAQC ID Reference Page'!A$2:G$10999,3,FALSE)</f>
        <v>44404</v>
      </c>
      <c r="D293" s="12">
        <f>VLOOKUP(A293,'QAQC ID Reference Page'!A$2:G$10999,4,FALSE)</f>
        <v>0.31458333333333333</v>
      </c>
      <c r="E293" s="3">
        <f>VLOOKUP(A293,'QAQC ID Reference Page'!A$2:G$10999,5,FALSE)</f>
        <v>1007</v>
      </c>
      <c r="F293" s="3" t="str">
        <f>VLOOKUP(A293,'QAQC ID Reference Page'!A$2:G$10999,6,FALSE)</f>
        <v>E6</v>
      </c>
      <c r="G293" s="3" t="str">
        <f>VLOOKUP(A293,'QAQC ID Reference Page'!A$2:G$10999,7,FALSE)</f>
        <v>S</v>
      </c>
      <c r="H293" s="3"/>
      <c r="I293" s="3"/>
      <c r="J293" s="3"/>
      <c r="K293" s="3"/>
      <c r="L293" s="3"/>
      <c r="M293" s="3"/>
      <c r="N293" s="3"/>
      <c r="O293" s="3"/>
      <c r="P293" s="3"/>
      <c r="Q293" s="3"/>
      <c r="R293" s="3"/>
      <c r="S293" s="3"/>
      <c r="T293" s="3"/>
      <c r="U293" s="3"/>
      <c r="V293" s="3"/>
      <c r="W293" s="3"/>
      <c r="X293" s="3"/>
      <c r="Y293" s="3"/>
      <c r="Z293" s="3"/>
    </row>
    <row r="294" spans="1:26" x14ac:dyDescent="0.2">
      <c r="A294" s="3">
        <v>10810</v>
      </c>
      <c r="B294" s="10" t="str">
        <f>VLOOKUP(A294,'QAQC ID Reference Page'!A$2:G$10999,2,FALSE)</f>
        <v>OBS0721</v>
      </c>
      <c r="C294" s="20">
        <f>VLOOKUP(A294,'QAQC ID Reference Page'!A$2:G$10999,3,FALSE)</f>
        <v>44404</v>
      </c>
      <c r="D294" s="12">
        <f>VLOOKUP(A294,'QAQC ID Reference Page'!A$2:G$10999,4,FALSE)</f>
        <v>0.49861111111111112</v>
      </c>
      <c r="E294" s="3">
        <f>VLOOKUP(A294,'QAQC ID Reference Page'!A$2:G$10999,5,FALSE)</f>
        <v>1003</v>
      </c>
      <c r="F294" s="3" t="str">
        <f>VLOOKUP(A294,'QAQC ID Reference Page'!A$2:G$10999,6,FALSE)</f>
        <v>BR</v>
      </c>
      <c r="G294" s="3" t="str">
        <f>VLOOKUP(A294,'QAQC ID Reference Page'!A$2:G$10999,7,FALSE)</f>
        <v>S</v>
      </c>
      <c r="H294" s="3"/>
      <c r="I294" s="3"/>
      <c r="J294" s="3"/>
      <c r="K294" s="3"/>
      <c r="L294" s="3"/>
      <c r="M294" s="3"/>
      <c r="N294" s="3"/>
      <c r="O294" s="3"/>
      <c r="P294" s="3"/>
      <c r="Q294" s="3"/>
      <c r="R294" s="3"/>
      <c r="S294" s="3"/>
      <c r="T294" s="3"/>
      <c r="U294" s="3"/>
      <c r="V294" s="3"/>
      <c r="W294" s="3"/>
      <c r="X294" s="3"/>
      <c r="Y294" s="3"/>
      <c r="Z294" s="3"/>
    </row>
    <row r="295" spans="1:26" x14ac:dyDescent="0.2">
      <c r="A295" s="3">
        <v>10811</v>
      </c>
      <c r="B295" s="10" t="str">
        <f>VLOOKUP(A295,'QAQC ID Reference Page'!A$2:G$10999,2,FALSE)</f>
        <v>OBS0721</v>
      </c>
      <c r="C295" s="20">
        <f>VLOOKUP(A295,'QAQC ID Reference Page'!A$2:G$10999,3,FALSE)</f>
        <v>44404</v>
      </c>
      <c r="D295" s="12">
        <f>VLOOKUP(A295,'QAQC ID Reference Page'!A$2:G$10999,4,FALSE)</f>
        <v>0.46736111111111112</v>
      </c>
      <c r="E295" s="3">
        <f>VLOOKUP(A295,'QAQC ID Reference Page'!A$2:G$10999,5,FALSE)</f>
        <v>1030</v>
      </c>
      <c r="F295" s="3" t="str">
        <f>VLOOKUP(A295,'QAQC ID Reference Page'!A$2:G$10999,6,FALSE)</f>
        <v>TR</v>
      </c>
      <c r="G295" s="3" t="str">
        <f>VLOOKUP(A295,'QAQC ID Reference Page'!A$2:G$10999,7,FALSE)</f>
        <v>S</v>
      </c>
      <c r="H295" s="3"/>
      <c r="I295" s="3"/>
      <c r="J295" s="3"/>
      <c r="K295" s="3"/>
      <c r="L295" s="3"/>
      <c r="M295" s="3"/>
      <c r="N295" s="3"/>
      <c r="O295" s="3"/>
      <c r="P295" s="3"/>
      <c r="Q295" s="3"/>
      <c r="R295" s="3"/>
      <c r="S295" s="3"/>
      <c r="T295" s="3"/>
      <c r="U295" s="3"/>
      <c r="V295" s="3"/>
      <c r="W295" s="3"/>
      <c r="X295" s="3"/>
      <c r="Y295" s="3"/>
      <c r="Z295" s="3"/>
    </row>
    <row r="296" spans="1:26" x14ac:dyDescent="0.2">
      <c r="A296" s="3">
        <v>10812</v>
      </c>
      <c r="B296" s="10" t="str">
        <f>VLOOKUP(A296,'QAQC ID Reference Page'!A$2:G$10999,2,FALSE)</f>
        <v>OBS0721</v>
      </c>
      <c r="C296" s="20">
        <f>VLOOKUP(A296,'QAQC ID Reference Page'!A$2:G$10999,3,FALSE)</f>
        <v>44404</v>
      </c>
      <c r="D296" s="12">
        <f>VLOOKUP(A296,'QAQC ID Reference Page'!A$2:G$10999,4,FALSE)</f>
        <v>0.34930555555555554</v>
      </c>
      <c r="E296" s="3">
        <f>VLOOKUP(A296,'QAQC ID Reference Page'!A$2:G$10999,5,FALSE)</f>
        <v>1026</v>
      </c>
      <c r="F296" s="3" t="str">
        <f>VLOOKUP(A296,'QAQC ID Reference Page'!A$2:G$10999,6,FALSE)</f>
        <v>E9</v>
      </c>
      <c r="G296" s="3" t="str">
        <f>VLOOKUP(A296,'QAQC ID Reference Page'!A$2:G$10999,7,FALSE)</f>
        <v>B</v>
      </c>
      <c r="H296" s="3"/>
      <c r="I296" s="3"/>
      <c r="J296" s="3"/>
      <c r="K296" s="3"/>
      <c r="L296" s="3"/>
      <c r="M296" s="3"/>
      <c r="N296" s="3"/>
      <c r="O296" s="3"/>
      <c r="P296" s="3"/>
      <c r="Q296" s="3"/>
      <c r="R296" s="3"/>
      <c r="S296" s="3"/>
      <c r="T296" s="3"/>
      <c r="U296" s="3"/>
      <c r="V296" s="3"/>
      <c r="W296" s="3"/>
      <c r="X296" s="3"/>
      <c r="Y296" s="3"/>
      <c r="Z296" s="3"/>
    </row>
    <row r="297" spans="1:26" x14ac:dyDescent="0.2">
      <c r="A297" s="3">
        <v>10813</v>
      </c>
      <c r="B297" s="10" t="str">
        <f>VLOOKUP(A297,'QAQC ID Reference Page'!A$2:G$10999,2,FALSE)</f>
        <v>OBS0721</v>
      </c>
      <c r="C297" s="20">
        <f>VLOOKUP(A297,'QAQC ID Reference Page'!A$2:G$10999,3,FALSE)</f>
        <v>44404</v>
      </c>
      <c r="D297" s="12">
        <f>VLOOKUP(A297,'QAQC ID Reference Page'!A$2:G$10999,4,FALSE)</f>
        <v>0.48888888888888887</v>
      </c>
      <c r="E297" s="3">
        <f>VLOOKUP(A297,'QAQC ID Reference Page'!A$2:G$10999,5,FALSE)</f>
        <v>1024</v>
      </c>
      <c r="F297" s="3" t="str">
        <f>VLOOKUP(A297,'QAQC ID Reference Page'!A$2:G$10999,6,FALSE)</f>
        <v>AR</v>
      </c>
      <c r="G297" s="3" t="str">
        <f>VLOOKUP(A297,'QAQC ID Reference Page'!A$2:G$10999,7,FALSE)</f>
        <v>S</v>
      </c>
      <c r="H297" s="3"/>
      <c r="I297" s="3"/>
      <c r="J297" s="3"/>
      <c r="K297" s="3"/>
      <c r="L297" s="3"/>
      <c r="M297" s="3"/>
      <c r="N297" s="3"/>
      <c r="O297" s="3"/>
      <c r="P297" s="3"/>
      <c r="Q297" s="3"/>
      <c r="R297" s="3"/>
      <c r="S297" s="3"/>
      <c r="T297" s="3"/>
      <c r="U297" s="3"/>
      <c r="V297" s="3"/>
      <c r="W297" s="3"/>
      <c r="X297" s="3"/>
      <c r="Y297" s="3"/>
      <c r="Z297" s="3"/>
    </row>
    <row r="298" spans="1:26" x14ac:dyDescent="0.2">
      <c r="A298" s="3">
        <v>10814</v>
      </c>
      <c r="B298" s="10" t="str">
        <f>VLOOKUP(A298,'QAQC ID Reference Page'!A$2:G$10999,2,FALSE)</f>
        <v>OBS0721</v>
      </c>
      <c r="C298" s="20">
        <f>VLOOKUP(A298,'QAQC ID Reference Page'!A$2:G$10999,3,FALSE)</f>
        <v>44404</v>
      </c>
      <c r="D298" s="12">
        <f>VLOOKUP(A298,'QAQC ID Reference Page'!A$2:G$10999,4,FALSE)</f>
        <v>0.57361111111111107</v>
      </c>
      <c r="E298" s="3">
        <f>VLOOKUP(A298,'QAQC ID Reference Page'!A$2:G$10999,5,FALSE)</f>
        <v>1023</v>
      </c>
      <c r="F298" s="3" t="str">
        <f>VLOOKUP(A298,'QAQC ID Reference Page'!A$2:G$10999,6,FALSE)</f>
        <v>EFR</v>
      </c>
      <c r="G298" s="3" t="str">
        <f>VLOOKUP(A298,'QAQC ID Reference Page'!A$2:G$10999,7,FALSE)</f>
        <v>S</v>
      </c>
      <c r="H298" s="3"/>
      <c r="I298" s="3"/>
      <c r="J298" s="3"/>
      <c r="K298" s="3"/>
      <c r="L298" s="3"/>
      <c r="M298" s="3"/>
      <c r="N298" s="3"/>
      <c r="O298" s="3"/>
      <c r="P298" s="3"/>
      <c r="Q298" s="3"/>
      <c r="R298" s="3"/>
      <c r="S298" s="3"/>
      <c r="T298" s="3"/>
      <c r="U298" s="3"/>
      <c r="V298" s="3"/>
      <c r="W298" s="3"/>
      <c r="X298" s="3"/>
      <c r="Y298" s="3"/>
      <c r="Z298" s="3"/>
    </row>
    <row r="299" spans="1:26" x14ac:dyDescent="0.2">
      <c r="A299" s="3">
        <v>10815</v>
      </c>
      <c r="B299" s="10" t="str">
        <f>VLOOKUP(A299,'QAQC ID Reference Page'!A$2:G$10999,2,FALSE)</f>
        <v>OBS0721</v>
      </c>
      <c r="C299" s="20">
        <f>VLOOKUP(A299,'QAQC ID Reference Page'!A$2:G$10999,3,FALSE)</f>
        <v>44404</v>
      </c>
      <c r="D299" s="12">
        <f>VLOOKUP(A299,'QAQC ID Reference Page'!A$2:G$10999,4,FALSE)</f>
        <v>0.40972222222222221</v>
      </c>
      <c r="E299" s="3">
        <f>VLOOKUP(A299,'QAQC ID Reference Page'!A$2:G$10999,5,FALSE)</f>
        <v>1039</v>
      </c>
      <c r="F299" s="3" t="str">
        <f>VLOOKUP(A299,'QAQC ID Reference Page'!A$2:G$10999,6,FALSE)</f>
        <v>G6</v>
      </c>
      <c r="G299" s="3" t="str">
        <f>VLOOKUP(A299,'QAQC ID Reference Page'!A$2:G$10999,7,FALSE)</f>
        <v>S</v>
      </c>
      <c r="H299" s="3"/>
      <c r="I299" s="3"/>
      <c r="J299" s="3"/>
      <c r="K299" s="3"/>
      <c r="L299" s="3"/>
      <c r="M299" s="3"/>
      <c r="N299" s="3"/>
      <c r="O299" s="3"/>
      <c r="P299" s="3"/>
      <c r="Q299" s="3"/>
      <c r="R299" s="3"/>
      <c r="S299" s="3"/>
      <c r="T299" s="3"/>
      <c r="U299" s="3"/>
      <c r="V299" s="3"/>
      <c r="W299" s="3"/>
      <c r="X299" s="3"/>
      <c r="Y299" s="3"/>
      <c r="Z299" s="3"/>
    </row>
    <row r="300" spans="1:26" x14ac:dyDescent="0.2">
      <c r="A300" s="3">
        <v>10816</v>
      </c>
      <c r="B300" s="10" t="str">
        <f>VLOOKUP(A300,'QAQC ID Reference Page'!A$2:G$10999,2,FALSE)</f>
        <v>OBS0721</v>
      </c>
      <c r="C300" s="20">
        <f>VLOOKUP(A300,'QAQC ID Reference Page'!A$2:G$10999,3,FALSE)</f>
        <v>44404</v>
      </c>
      <c r="D300" s="12">
        <f>VLOOKUP(A300,'QAQC ID Reference Page'!A$2:G$10999,4,FALSE)</f>
        <v>0.34930555555555554</v>
      </c>
      <c r="E300" s="3">
        <f>VLOOKUP(A300,'QAQC ID Reference Page'!A$2:G$10999,5,FALSE)</f>
        <v>1021</v>
      </c>
      <c r="F300" s="3" t="str">
        <f>VLOOKUP(A300,'QAQC ID Reference Page'!A$2:G$10999,6,FALSE)</f>
        <v>E9</v>
      </c>
      <c r="G300" s="3" t="str">
        <f>VLOOKUP(A300,'QAQC ID Reference Page'!A$2:G$10999,7,FALSE)</f>
        <v>S</v>
      </c>
      <c r="H300" s="3"/>
      <c r="I300" s="3"/>
      <c r="J300" s="3"/>
      <c r="K300" s="3"/>
      <c r="L300" s="3"/>
      <c r="M300" s="3"/>
      <c r="N300" s="3"/>
      <c r="O300" s="3"/>
      <c r="P300" s="3"/>
      <c r="Q300" s="3"/>
      <c r="R300" s="3"/>
      <c r="S300" s="3"/>
      <c r="T300" s="3"/>
      <c r="U300" s="3"/>
      <c r="V300" s="3"/>
      <c r="W300" s="3"/>
      <c r="X300" s="3"/>
      <c r="Y300" s="3"/>
      <c r="Z300" s="3"/>
    </row>
    <row r="301" spans="1:26" x14ac:dyDescent="0.2">
      <c r="A301" s="3">
        <v>10817</v>
      </c>
      <c r="B301" s="10" t="str">
        <f>VLOOKUP(A301,'QAQC ID Reference Page'!A$2:G$10999,2,FALSE)</f>
        <v>OBS0721</v>
      </c>
      <c r="C301" s="20">
        <f>VLOOKUP(A301,'QAQC ID Reference Page'!A$2:G$10999,3,FALSE)</f>
        <v>44404</v>
      </c>
      <c r="D301" s="12">
        <f>VLOOKUP(A301,'QAQC ID Reference Page'!A$2:G$10999,4,FALSE)</f>
        <v>0.43125000000000002</v>
      </c>
      <c r="E301" s="3">
        <f>VLOOKUP(A301,'QAQC ID Reference Page'!A$2:G$10999,5,FALSE)</f>
        <v>1011</v>
      </c>
      <c r="F301" s="3" t="str">
        <f>VLOOKUP(A301,'QAQC ID Reference Page'!A$2:G$10999,6,FALSE)</f>
        <v>DR</v>
      </c>
      <c r="G301" s="3" t="str">
        <f>VLOOKUP(A301,'QAQC ID Reference Page'!A$2:G$10999,7,FALSE)</f>
        <v>S</v>
      </c>
      <c r="H301" s="3"/>
      <c r="I301" s="3"/>
      <c r="J301" s="3"/>
      <c r="K301" s="3"/>
      <c r="L301" s="3"/>
      <c r="M301" s="3"/>
      <c r="N301" s="3"/>
      <c r="O301" s="3"/>
      <c r="P301" s="3"/>
      <c r="Q301" s="3"/>
      <c r="R301" s="3"/>
      <c r="S301" s="3"/>
      <c r="T301" s="3"/>
      <c r="U301" s="3"/>
      <c r="V301" s="3"/>
      <c r="W301" s="3"/>
      <c r="X301" s="3"/>
      <c r="Y301" s="3"/>
      <c r="Z301" s="3"/>
    </row>
    <row r="302" spans="1:26" x14ac:dyDescent="0.2">
      <c r="A302" s="3">
        <v>10818</v>
      </c>
      <c r="B302" s="10" t="str">
        <f>VLOOKUP(A302,'QAQC ID Reference Page'!A$2:G$10999,2,FALSE)</f>
        <v>OBS0721</v>
      </c>
      <c r="C302" s="20">
        <f>VLOOKUP(A302,'QAQC ID Reference Page'!A$2:G$10999,3,FALSE)</f>
        <v>44404</v>
      </c>
      <c r="D302" s="12">
        <f>VLOOKUP(A302,'QAQC ID Reference Page'!A$2:G$10999,4,FALSE)</f>
        <v>0.33055555555555555</v>
      </c>
      <c r="E302" s="3">
        <f>VLOOKUP(A302,'QAQC ID Reference Page'!A$2:G$10999,5,FALSE)</f>
        <v>1016</v>
      </c>
      <c r="F302" s="3" t="str">
        <f>VLOOKUP(A302,'QAQC ID Reference Page'!A$2:G$10999,6,FALSE)</f>
        <v>E7C</v>
      </c>
      <c r="G302" s="3" t="str">
        <f>VLOOKUP(A302,'QAQC ID Reference Page'!A$2:G$10999,7,FALSE)</f>
        <v>S</v>
      </c>
      <c r="H302" s="3"/>
      <c r="I302" s="3"/>
      <c r="J302" s="3"/>
      <c r="K302" s="3"/>
      <c r="L302" s="3"/>
      <c r="M302" s="3"/>
      <c r="N302" s="3"/>
      <c r="O302" s="3"/>
      <c r="P302" s="3"/>
      <c r="Q302" s="3"/>
      <c r="R302" s="3"/>
      <c r="S302" s="3"/>
      <c r="T302" s="3"/>
      <c r="U302" s="3"/>
      <c r="V302" s="3"/>
      <c r="W302" s="3"/>
      <c r="X302" s="3"/>
      <c r="Y302" s="3"/>
      <c r="Z302" s="3"/>
    </row>
    <row r="303" spans="1:26" x14ac:dyDescent="0.2">
      <c r="A303" s="3">
        <v>10819</v>
      </c>
      <c r="B303" s="10" t="str">
        <f>VLOOKUP(A303,'QAQC ID Reference Page'!A$2:G$10999,2,FALSE)</f>
        <v>OBS0721</v>
      </c>
      <c r="C303" s="20">
        <f>VLOOKUP(A303,'QAQC ID Reference Page'!A$2:G$10999,3,FALSE)</f>
        <v>44404</v>
      </c>
      <c r="D303" s="12">
        <f>VLOOKUP(A303,'QAQC ID Reference Page'!A$2:G$10999,4,FALSE)</f>
        <v>0.33055555555555555</v>
      </c>
      <c r="E303" s="3">
        <f>VLOOKUP(A303,'QAQC ID Reference Page'!A$2:G$10999,5,FALSE)</f>
        <v>1031</v>
      </c>
      <c r="F303" s="3" t="str">
        <f>VLOOKUP(A303,'QAQC ID Reference Page'!A$2:G$10999,6,FALSE)</f>
        <v>E7C</v>
      </c>
      <c r="G303" s="3" t="str">
        <f>VLOOKUP(A303,'QAQC ID Reference Page'!A$2:G$10999,7,FALSE)</f>
        <v>B</v>
      </c>
      <c r="H303" s="3"/>
      <c r="I303" s="3"/>
      <c r="J303" s="3"/>
      <c r="K303" s="3"/>
      <c r="L303" s="3"/>
      <c r="M303" s="3"/>
      <c r="N303" s="3"/>
      <c r="O303" s="3"/>
      <c r="P303" s="3"/>
      <c r="Q303" s="3"/>
      <c r="R303" s="3"/>
      <c r="S303" s="3"/>
      <c r="T303" s="3"/>
      <c r="U303" s="3"/>
      <c r="V303" s="3"/>
      <c r="W303" s="3"/>
      <c r="X303" s="3"/>
      <c r="Y303" s="3"/>
      <c r="Z303" s="3"/>
    </row>
    <row r="304" spans="1:26" x14ac:dyDescent="0.2">
      <c r="A304" s="3">
        <v>10820</v>
      </c>
      <c r="B304" s="10" t="str">
        <f>VLOOKUP(A304,'QAQC ID Reference Page'!A$2:G$10999,2,FALSE)</f>
        <v>OBS0721</v>
      </c>
      <c r="C304" s="20">
        <f>VLOOKUP(A304,'QAQC ID Reference Page'!A$2:G$10999,3,FALSE)</f>
        <v>44406</v>
      </c>
      <c r="D304" s="12">
        <f>VLOOKUP(A304,'QAQC ID Reference Page'!A$2:G$10999,4,FALSE)</f>
        <v>0.54236111111111107</v>
      </c>
      <c r="E304" s="3">
        <f>VLOOKUP(A304,'QAQC ID Reference Page'!A$2:G$10999,5,FALSE)</f>
        <v>1017</v>
      </c>
      <c r="F304" s="3" t="str">
        <f>VLOOKUP(A304,'QAQC ID Reference Page'!A$2:G$10999,6,FALSE)</f>
        <v>B1</v>
      </c>
      <c r="G304" s="3" t="str">
        <f>VLOOKUP(A304,'QAQC ID Reference Page'!A$2:G$10999,7,FALSE)</f>
        <v>B</v>
      </c>
      <c r="H304" s="3"/>
      <c r="I304" s="3"/>
      <c r="J304" s="3"/>
      <c r="K304" s="3"/>
      <c r="L304" s="3"/>
      <c r="M304" s="3"/>
      <c r="N304" s="3"/>
      <c r="O304" s="3"/>
      <c r="P304" s="3"/>
      <c r="Q304" s="3"/>
      <c r="R304" s="3"/>
      <c r="S304" s="3"/>
      <c r="T304" s="3"/>
      <c r="U304" s="3"/>
      <c r="V304" s="3"/>
      <c r="W304" s="3"/>
      <c r="X304" s="3"/>
      <c r="Y304" s="3"/>
      <c r="Z304" s="3"/>
    </row>
    <row r="305" spans="1:26" x14ac:dyDescent="0.2">
      <c r="A305" s="3">
        <v>10821</v>
      </c>
      <c r="B305" s="10" t="str">
        <f>VLOOKUP(A305,'QAQC ID Reference Page'!A$2:G$10999,2,FALSE)</f>
        <v>OBS0721</v>
      </c>
      <c r="C305" s="20">
        <f>VLOOKUP(A305,'QAQC ID Reference Page'!A$2:G$10999,3,FALSE)</f>
        <v>44406</v>
      </c>
      <c r="D305" s="12">
        <f>VLOOKUP(A305,'QAQC ID Reference Page'!A$2:G$10999,4,FALSE)</f>
        <v>0.54236111111111107</v>
      </c>
      <c r="E305" s="3">
        <f>VLOOKUP(A305,'QAQC ID Reference Page'!A$2:G$10999,5,FALSE)</f>
        <v>1036</v>
      </c>
      <c r="F305" s="3" t="str">
        <f>VLOOKUP(A305,'QAQC ID Reference Page'!A$2:G$10999,6,FALSE)</f>
        <v>B1</v>
      </c>
      <c r="G305" s="3" t="str">
        <f>VLOOKUP(A305,'QAQC ID Reference Page'!A$2:G$10999,7,FALSE)</f>
        <v>S</v>
      </c>
      <c r="H305" s="3"/>
      <c r="I305" s="3"/>
      <c r="J305" s="3"/>
      <c r="K305" s="3"/>
      <c r="L305" s="3"/>
      <c r="M305" s="3"/>
      <c r="N305" s="3"/>
      <c r="O305" s="3"/>
      <c r="P305" s="3"/>
      <c r="Q305" s="3"/>
      <c r="R305" s="3"/>
      <c r="S305" s="3"/>
      <c r="T305" s="3"/>
      <c r="U305" s="3"/>
      <c r="V305" s="3"/>
      <c r="W305" s="3"/>
      <c r="X305" s="3"/>
      <c r="Y305" s="3"/>
      <c r="Z305" s="3"/>
    </row>
    <row r="306" spans="1:26" x14ac:dyDescent="0.2">
      <c r="A306" s="3">
        <v>10822</v>
      </c>
      <c r="B306" s="10" t="str">
        <f>VLOOKUP(A306,'QAQC ID Reference Page'!A$2:G$10999,2,FALSE)</f>
        <v>OBS0721</v>
      </c>
      <c r="C306" s="20">
        <f>VLOOKUP(A306,'QAQC ID Reference Page'!A$2:G$10999,3,FALSE)</f>
        <v>44406</v>
      </c>
      <c r="D306" s="12">
        <f>VLOOKUP(A306,'QAQC ID Reference Page'!A$2:G$10999,4,FALSE)</f>
        <v>0.4909722222222222</v>
      </c>
      <c r="E306" s="3">
        <f>VLOOKUP(A306,'QAQC ID Reference Page'!A$2:G$10999,5,FALSE)</f>
        <v>1019</v>
      </c>
      <c r="F306" s="3" t="str">
        <f>VLOOKUP(A306,'QAQC ID Reference Page'!A$2:G$10999,6,FALSE)</f>
        <v>WFR</v>
      </c>
      <c r="G306" s="3" t="str">
        <f>VLOOKUP(A306,'QAQC ID Reference Page'!A$2:G$10999,7,FALSE)</f>
        <v>S</v>
      </c>
      <c r="H306" s="3"/>
      <c r="I306" s="3"/>
      <c r="J306" s="3"/>
      <c r="K306" s="3"/>
      <c r="L306" s="3"/>
      <c r="M306" s="3"/>
      <c r="N306" s="3"/>
      <c r="O306" s="3"/>
      <c r="P306" s="3"/>
      <c r="Q306" s="3"/>
      <c r="R306" s="3"/>
      <c r="S306" s="3"/>
      <c r="T306" s="3"/>
      <c r="U306" s="3"/>
      <c r="V306" s="3"/>
      <c r="W306" s="3"/>
      <c r="X306" s="3"/>
      <c r="Y306" s="3"/>
      <c r="Z306" s="3"/>
    </row>
    <row r="307" spans="1:26" x14ac:dyDescent="0.2">
      <c r="A307" s="3">
        <v>10823</v>
      </c>
      <c r="B307" s="10" t="str">
        <f>VLOOKUP(A307,'QAQC ID Reference Page'!A$2:G$10999,2,FALSE)</f>
        <v>OBS0721</v>
      </c>
      <c r="C307" s="20">
        <f>VLOOKUP(A307,'QAQC ID Reference Page'!A$2:G$10999,3,FALSE)</f>
        <v>44406</v>
      </c>
      <c r="D307" s="12">
        <f>VLOOKUP(A307,'QAQC ID Reference Page'!A$2:G$10999,4,FALSE)</f>
        <v>0.53402777777777777</v>
      </c>
      <c r="E307" s="3">
        <f>VLOOKUP(A307,'QAQC ID Reference Page'!A$2:G$10999,5,FALSE)</f>
        <v>1023</v>
      </c>
      <c r="F307" s="3" t="str">
        <f>VLOOKUP(A307,'QAQC ID Reference Page'!A$2:G$10999,6,FALSE)</f>
        <v>C1</v>
      </c>
      <c r="G307" s="3" t="str">
        <f>VLOOKUP(A307,'QAQC ID Reference Page'!A$2:G$10999,7,FALSE)</f>
        <v>S</v>
      </c>
      <c r="H307" s="3"/>
      <c r="I307" s="3"/>
      <c r="J307" s="3"/>
      <c r="K307" s="3"/>
      <c r="L307" s="3"/>
      <c r="M307" s="3"/>
      <c r="N307" s="3"/>
      <c r="O307" s="3"/>
      <c r="P307" s="3"/>
      <c r="Q307" s="3"/>
      <c r="R307" s="3"/>
      <c r="S307" s="3"/>
      <c r="T307" s="3"/>
      <c r="U307" s="3"/>
      <c r="V307" s="3"/>
      <c r="W307" s="3"/>
      <c r="X307" s="3"/>
      <c r="Y307" s="3"/>
      <c r="Z307" s="3"/>
    </row>
    <row r="308" spans="1:26" x14ac:dyDescent="0.2">
      <c r="A308" s="3">
        <v>10824</v>
      </c>
      <c r="B308" s="10" t="str">
        <f>VLOOKUP(A308,'QAQC ID Reference Page'!A$2:G$10999,2,FALSE)</f>
        <v>OBS0721</v>
      </c>
      <c r="C308" s="20">
        <f>VLOOKUP(A308,'QAQC ID Reference Page'!A$2:G$10999,3,FALSE)</f>
        <v>44406</v>
      </c>
      <c r="D308" s="12">
        <f>VLOOKUP(A308,'QAQC ID Reference Page'!A$2:G$10999,4,FALSE)</f>
        <v>0.52638888888888891</v>
      </c>
      <c r="E308" s="3">
        <f>VLOOKUP(A308,'QAQC ID Reference Page'!A$2:G$10999,5,FALSE)</f>
        <v>1031</v>
      </c>
      <c r="F308" s="3" t="str">
        <f>VLOOKUP(A308,'QAQC ID Reference Page'!A$2:G$10999,6,FALSE)</f>
        <v>D1</v>
      </c>
      <c r="G308" s="3" t="str">
        <f>VLOOKUP(A308,'QAQC ID Reference Page'!A$2:G$10999,7,FALSE)</f>
        <v>S</v>
      </c>
      <c r="H308" s="3"/>
      <c r="I308" s="3"/>
      <c r="J308" s="3"/>
      <c r="K308" s="3"/>
      <c r="L308" s="3"/>
      <c r="M308" s="3"/>
      <c r="N308" s="3"/>
      <c r="O308" s="3"/>
      <c r="P308" s="3"/>
      <c r="Q308" s="3"/>
      <c r="R308" s="3"/>
      <c r="S308" s="3"/>
      <c r="T308" s="3"/>
      <c r="U308" s="3"/>
      <c r="V308" s="3"/>
      <c r="W308" s="3"/>
      <c r="X308" s="3"/>
      <c r="Y308" s="3"/>
      <c r="Z308" s="3"/>
    </row>
    <row r="309" spans="1:26" x14ac:dyDescent="0.2">
      <c r="A309" s="3">
        <v>10825</v>
      </c>
      <c r="B309" s="10" t="str">
        <f>VLOOKUP(A309,'QAQC ID Reference Page'!A$2:G$10999,2,FALSE)</f>
        <v>OBS0721</v>
      </c>
      <c r="C309" s="20">
        <f>VLOOKUP(A309,'QAQC ID Reference Page'!A$2:G$10999,3,FALSE)</f>
        <v>44406</v>
      </c>
      <c r="D309" s="12">
        <f>VLOOKUP(A309,'QAQC ID Reference Page'!A$2:G$10999,4,FALSE)</f>
        <v>0.50486111111111109</v>
      </c>
      <c r="E309" s="3">
        <f>VLOOKUP(A309,'QAQC ID Reference Page'!A$2:G$10999,5,FALSE)</f>
        <v>1020</v>
      </c>
      <c r="F309" s="3" t="str">
        <f>VLOOKUP(A309,'QAQC ID Reference Page'!A$2:G$10999,6,FALSE)</f>
        <v>BLB</v>
      </c>
      <c r="G309" s="3" t="str">
        <f>VLOOKUP(A309,'QAQC ID Reference Page'!A$2:G$10999,7,FALSE)</f>
        <v>S</v>
      </c>
      <c r="H309" s="3"/>
      <c r="I309" s="3"/>
      <c r="J309" s="3"/>
      <c r="K309" s="3"/>
      <c r="L309" s="3"/>
      <c r="M309" s="3"/>
      <c r="N309" s="3"/>
      <c r="O309" s="3"/>
      <c r="P309" s="3"/>
      <c r="Q309" s="3"/>
      <c r="R309" s="3"/>
      <c r="S309" s="3"/>
      <c r="T309" s="3"/>
      <c r="U309" s="3"/>
      <c r="V309" s="3"/>
      <c r="W309" s="3"/>
      <c r="X309" s="3"/>
      <c r="Y309" s="3"/>
      <c r="Z309" s="3"/>
    </row>
    <row r="310" spans="1:26" x14ac:dyDescent="0.2">
      <c r="A310" s="3">
        <v>10826</v>
      </c>
      <c r="B310" s="10" t="str">
        <f>VLOOKUP(A310,'QAQC ID Reference Page'!A$2:G$10999,2,FALSE)</f>
        <v>OBS0721</v>
      </c>
      <c r="C310" s="20">
        <f>VLOOKUP(A310,'QAQC ID Reference Page'!A$2:G$10999,3,FALSE)</f>
        <v>44406</v>
      </c>
      <c r="D310" s="12">
        <f>VLOOKUP(A310,'QAQC ID Reference Page'!A$2:G$10999,4,FALSE)</f>
        <v>0.47986111111111113</v>
      </c>
      <c r="E310" s="3">
        <f>VLOOKUP(A310,'QAQC ID Reference Page'!A$2:G$10999,5,FALSE)</f>
        <v>1044</v>
      </c>
      <c r="F310" s="3" t="str">
        <f>VLOOKUP(A310,'QAQC ID Reference Page'!A$2:G$10999,6,FALSE)</f>
        <v>C4</v>
      </c>
      <c r="G310" s="3" t="str">
        <f>VLOOKUP(A310,'QAQC ID Reference Page'!A$2:G$10999,7,FALSE)</f>
        <v>S</v>
      </c>
      <c r="H310" s="3"/>
      <c r="I310" s="3"/>
      <c r="J310" s="3"/>
      <c r="K310" s="3"/>
      <c r="L310" s="3"/>
      <c r="M310" s="3"/>
      <c r="N310" s="3"/>
      <c r="O310" s="3"/>
      <c r="P310" s="3"/>
      <c r="Q310" s="3"/>
      <c r="R310" s="3"/>
      <c r="S310" s="3"/>
      <c r="T310" s="3"/>
      <c r="U310" s="3"/>
      <c r="V310" s="3"/>
      <c r="W310" s="3"/>
      <c r="X310" s="3"/>
      <c r="Y310" s="3"/>
      <c r="Z310" s="3"/>
    </row>
    <row r="311" spans="1:26" x14ac:dyDescent="0.2">
      <c r="A311" s="3">
        <v>10827</v>
      </c>
      <c r="B311" s="10" t="str">
        <f>VLOOKUP(A311,'QAQC ID Reference Page'!A$2:G$10999,2,FALSE)</f>
        <v>OBS0721</v>
      </c>
      <c r="C311" s="20">
        <f>VLOOKUP(A311,'QAQC ID Reference Page'!A$2:G$10999,3,FALSE)</f>
        <v>44406</v>
      </c>
      <c r="D311" s="12">
        <f>VLOOKUP(A311,'QAQC ID Reference Page'!A$2:G$10999,4,FALSE)</f>
        <v>0.51875000000000004</v>
      </c>
      <c r="E311" s="3">
        <f>VLOOKUP(A311,'QAQC ID Reference Page'!A$2:G$10999,5,FALSE)</f>
        <v>1008</v>
      </c>
      <c r="F311" s="3" t="str">
        <f>VLOOKUP(A311,'QAQC ID Reference Page'!A$2:G$10999,6,FALSE)</f>
        <v>E1</v>
      </c>
      <c r="G311" s="3" t="str">
        <f>VLOOKUP(A311,'QAQC ID Reference Page'!A$2:G$10999,7,FALSE)</f>
        <v>S</v>
      </c>
      <c r="H311" s="3"/>
      <c r="I311" s="3"/>
      <c r="J311" s="3"/>
      <c r="K311" s="3"/>
      <c r="L311" s="3"/>
      <c r="M311" s="3"/>
      <c r="N311" s="3"/>
      <c r="O311" s="3"/>
      <c r="P311" s="3"/>
      <c r="Q311" s="3"/>
      <c r="R311" s="3"/>
      <c r="S311" s="3"/>
      <c r="T311" s="3"/>
      <c r="U311" s="3"/>
      <c r="V311" s="3"/>
      <c r="W311" s="3"/>
      <c r="X311" s="3"/>
      <c r="Y311" s="3"/>
      <c r="Z311" s="3"/>
    </row>
    <row r="312" spans="1:26" x14ac:dyDescent="0.2">
      <c r="A312" s="3">
        <v>10828</v>
      </c>
      <c r="B312" s="10" t="str">
        <f>VLOOKUP(A312,'QAQC ID Reference Page'!A$2:G$10999,2,FALSE)</f>
        <v>OBS0721</v>
      </c>
      <c r="C312" s="20">
        <f>VLOOKUP(A312,'QAQC ID Reference Page'!A$2:G$10999,3,FALSE)</f>
        <v>44406</v>
      </c>
      <c r="D312" s="12">
        <f>VLOOKUP(A312,'QAQC ID Reference Page'!A$2:G$10999,4,FALSE)</f>
        <v>0.45208333333333334</v>
      </c>
      <c r="E312" s="3">
        <f>VLOOKUP(A312,'QAQC ID Reference Page'!A$2:G$10999,5,FALSE)</f>
        <v>1035</v>
      </c>
      <c r="F312" s="3" t="str">
        <f>VLOOKUP(A312,'QAQC ID Reference Page'!A$2:G$10999,6,FALSE)</f>
        <v>C7C</v>
      </c>
      <c r="G312" s="3" t="str">
        <f>VLOOKUP(A312,'QAQC ID Reference Page'!A$2:G$10999,7,FALSE)</f>
        <v>S</v>
      </c>
      <c r="H312" s="3"/>
      <c r="I312" s="3"/>
      <c r="J312" s="3"/>
      <c r="K312" s="3"/>
      <c r="L312" s="3"/>
      <c r="M312" s="3"/>
      <c r="N312" s="3"/>
      <c r="O312" s="3"/>
      <c r="P312" s="3"/>
      <c r="Q312" s="3"/>
      <c r="R312" s="3"/>
      <c r="S312" s="3"/>
      <c r="T312" s="3"/>
      <c r="U312" s="3"/>
      <c r="V312" s="3"/>
      <c r="W312" s="3"/>
      <c r="X312" s="3"/>
      <c r="Y312" s="3"/>
      <c r="Z312" s="3"/>
    </row>
    <row r="313" spans="1:26" x14ac:dyDescent="0.2">
      <c r="A313" s="3">
        <v>10829</v>
      </c>
      <c r="B313" s="10" t="str">
        <f>VLOOKUP(A313,'QAQC ID Reference Page'!A$2:G$10999,2,FALSE)</f>
        <v>OBS0721</v>
      </c>
      <c r="C313" s="20">
        <f>VLOOKUP(A313,'QAQC ID Reference Page'!A$2:G$10999,3,FALSE)</f>
        <v>44406</v>
      </c>
      <c r="D313" s="12">
        <f>VLOOKUP(A313,'QAQC ID Reference Page'!A$2:G$10999,4,FALSE)</f>
        <v>0.47013888888888888</v>
      </c>
      <c r="E313" s="3">
        <f>VLOOKUP(A313,'QAQC ID Reference Page'!A$2:G$10999,5,FALSE)</f>
        <v>1009</v>
      </c>
      <c r="F313" s="3" t="str">
        <f>VLOOKUP(A313,'QAQC ID Reference Page'!A$2:G$10999,6,FALSE)</f>
        <v>C5-1</v>
      </c>
      <c r="G313" s="3" t="str">
        <f>VLOOKUP(A313,'QAQC ID Reference Page'!A$2:G$10999,7,FALSE)</f>
        <v>S</v>
      </c>
      <c r="H313" s="3"/>
      <c r="I313" s="3"/>
      <c r="J313" s="3"/>
      <c r="K313" s="3"/>
      <c r="L313" s="3"/>
      <c r="M313" s="3"/>
      <c r="N313" s="3"/>
      <c r="O313" s="3"/>
      <c r="P313" s="3"/>
      <c r="Q313" s="3"/>
      <c r="R313" s="3"/>
      <c r="S313" s="3"/>
      <c r="T313" s="3"/>
      <c r="U313" s="3"/>
      <c r="V313" s="3"/>
      <c r="W313" s="3"/>
      <c r="X313" s="3"/>
      <c r="Y313" s="3"/>
      <c r="Z313" s="3"/>
    </row>
    <row r="314" spans="1:26" x14ac:dyDescent="0.2">
      <c r="A314" s="3">
        <v>10830</v>
      </c>
      <c r="B314" s="10" t="str">
        <f>VLOOKUP(A314,'QAQC ID Reference Page'!A$2:G$10999,2,FALSE)</f>
        <v>OBS0721</v>
      </c>
      <c r="C314" s="20">
        <f>VLOOKUP(A314,'QAQC ID Reference Page'!A$2:G$10999,3,FALSE)</f>
        <v>44406</v>
      </c>
      <c r="D314" s="12">
        <f>VLOOKUP(A314,'QAQC ID Reference Page'!A$2:G$10999,4,FALSE)</f>
        <v>0.3659722222222222</v>
      </c>
      <c r="E314" s="3">
        <f>VLOOKUP(A314,'QAQC ID Reference Page'!A$2:G$10999,5,FALSE)</f>
        <v>1042</v>
      </c>
      <c r="F314" s="3" t="str">
        <f>VLOOKUP(A314,'QAQC ID Reference Page'!A$2:G$10999,6,FALSE)</f>
        <v>BSR</v>
      </c>
      <c r="G314" s="3" t="str">
        <f>VLOOKUP(A314,'QAQC ID Reference Page'!A$2:G$10999,7,FALSE)</f>
        <v>S</v>
      </c>
      <c r="H314" s="3"/>
      <c r="I314" s="3"/>
      <c r="J314" s="3"/>
      <c r="K314" s="3"/>
      <c r="L314" s="3"/>
      <c r="M314" s="3"/>
      <c r="N314" s="3"/>
      <c r="O314" s="3"/>
      <c r="P314" s="3"/>
      <c r="Q314" s="3"/>
      <c r="R314" s="3"/>
      <c r="S314" s="3"/>
      <c r="T314" s="3"/>
      <c r="U314" s="3"/>
      <c r="V314" s="3"/>
      <c r="W314" s="3"/>
      <c r="X314" s="3"/>
      <c r="Y314" s="3"/>
      <c r="Z314" s="3"/>
    </row>
    <row r="315" spans="1:26" x14ac:dyDescent="0.2">
      <c r="A315" s="3">
        <v>10831</v>
      </c>
      <c r="B315" s="10" t="str">
        <f>VLOOKUP(A315,'QAQC ID Reference Page'!A$2:G$10999,2,FALSE)</f>
        <v>OBS0721</v>
      </c>
      <c r="C315" s="20">
        <f>VLOOKUP(A315,'QAQC ID Reference Page'!A$2:G$10999,3,FALSE)</f>
        <v>44406</v>
      </c>
      <c r="D315" s="12">
        <f>VLOOKUP(A315,'QAQC ID Reference Page'!A$2:G$10999,4,FALSE)</f>
        <v>0.38680555555555557</v>
      </c>
      <c r="E315" s="3">
        <f>VLOOKUP(A315,'QAQC ID Reference Page'!A$2:G$10999,5,FALSE)</f>
        <v>1040</v>
      </c>
      <c r="F315" s="3" t="str">
        <f>VLOOKUP(A315,'QAQC ID Reference Page'!A$2:G$10999,6,FALSE)</f>
        <v>C9</v>
      </c>
      <c r="G315" s="3" t="str">
        <f>VLOOKUP(A315,'QAQC ID Reference Page'!A$2:G$10999,7,FALSE)</f>
        <v>S</v>
      </c>
      <c r="H315" s="3"/>
      <c r="I315" s="3"/>
      <c r="J315" s="3"/>
      <c r="K315" s="3"/>
      <c r="L315" s="3"/>
      <c r="M315" s="3"/>
      <c r="N315" s="3"/>
      <c r="O315" s="3"/>
      <c r="P315" s="3"/>
      <c r="Q315" s="3"/>
      <c r="R315" s="3"/>
      <c r="S315" s="3"/>
      <c r="T315" s="3"/>
      <c r="U315" s="3"/>
      <c r="V315" s="3"/>
      <c r="W315" s="3"/>
      <c r="X315" s="3"/>
      <c r="Y315" s="3"/>
      <c r="Z315" s="3"/>
    </row>
    <row r="316" spans="1:26" x14ac:dyDescent="0.2">
      <c r="A316" s="3">
        <v>10832</v>
      </c>
      <c r="B316" s="10" t="str">
        <f>VLOOKUP(A316,'QAQC ID Reference Page'!A$2:G$10999,2,FALSE)</f>
        <v>OBS0721</v>
      </c>
      <c r="C316" s="20">
        <f>VLOOKUP(A316,'QAQC ID Reference Page'!A$2:G$10999,3,FALSE)</f>
        <v>44406</v>
      </c>
      <c r="D316" s="12">
        <f>VLOOKUP(A316,'QAQC ID Reference Page'!A$2:G$10999,4,FALSE)</f>
        <v>0.45208333333333334</v>
      </c>
      <c r="E316" s="3">
        <f>VLOOKUP(A316,'QAQC ID Reference Page'!A$2:G$10999,5,FALSE)</f>
        <v>1037</v>
      </c>
      <c r="F316" s="3" t="str">
        <f>VLOOKUP(A316,'QAQC ID Reference Page'!A$2:G$10999,6,FALSE)</f>
        <v>C7C</v>
      </c>
      <c r="G316" s="3" t="str">
        <f>VLOOKUP(A316,'QAQC ID Reference Page'!A$2:G$10999,7,FALSE)</f>
        <v>B</v>
      </c>
      <c r="H316" s="3"/>
      <c r="I316" s="3"/>
      <c r="J316" s="3"/>
      <c r="K316" s="3"/>
      <c r="L316" s="3"/>
      <c r="M316" s="3"/>
      <c r="N316" s="3"/>
      <c r="O316" s="3"/>
      <c r="P316" s="3"/>
      <c r="Q316" s="3"/>
      <c r="R316" s="3"/>
      <c r="S316" s="3"/>
      <c r="T316" s="3"/>
      <c r="U316" s="3"/>
      <c r="V316" s="3"/>
      <c r="W316" s="3"/>
      <c r="X316" s="3"/>
      <c r="Y316" s="3"/>
      <c r="Z316" s="3"/>
    </row>
    <row r="317" spans="1:26" x14ac:dyDescent="0.2">
      <c r="A317" s="3">
        <v>10833</v>
      </c>
      <c r="B317" s="10" t="str">
        <f>VLOOKUP(A317,'QAQC ID Reference Page'!A$2:G$10999,2,FALSE)</f>
        <v>OBS0721</v>
      </c>
      <c r="C317" s="20">
        <f>VLOOKUP(A317,'QAQC ID Reference Page'!A$2:G$10999,3,FALSE)</f>
        <v>44406</v>
      </c>
      <c r="D317" s="12">
        <f>VLOOKUP(A317,'QAQC ID Reference Page'!A$2:G$10999,4,FALSE)</f>
        <v>0.40902777777777777</v>
      </c>
      <c r="E317" s="3">
        <f>VLOOKUP(A317,'QAQC ID Reference Page'!A$2:G$10999,5,FALSE)</f>
        <v>1010</v>
      </c>
      <c r="F317" s="3" t="str">
        <f>VLOOKUP(A317,'QAQC ID Reference Page'!A$2:G$10999,6,FALSE)</f>
        <v>WB</v>
      </c>
      <c r="G317" s="3" t="str">
        <f>VLOOKUP(A317,'QAQC ID Reference Page'!A$2:G$10999,7,FALSE)</f>
        <v>S</v>
      </c>
      <c r="H317" s="3"/>
      <c r="I317" s="3"/>
      <c r="J317" s="3"/>
      <c r="K317" s="3"/>
      <c r="L317" s="3"/>
      <c r="M317" s="3"/>
      <c r="N317" s="3"/>
      <c r="O317" s="3"/>
      <c r="P317" s="3"/>
      <c r="Q317" s="3"/>
      <c r="R317" s="3"/>
      <c r="S317" s="3"/>
      <c r="T317" s="3"/>
      <c r="U317" s="3"/>
      <c r="V317" s="3"/>
      <c r="W317" s="3"/>
      <c r="X317" s="3"/>
      <c r="Y317" s="3"/>
      <c r="Z317" s="3"/>
    </row>
    <row r="318" spans="1:26" x14ac:dyDescent="0.2">
      <c r="A318" s="3">
        <v>10834</v>
      </c>
      <c r="B318" s="10" t="str">
        <f>VLOOKUP(A318,'QAQC ID Reference Page'!A$2:G$10999,2,FALSE)</f>
        <v>OBS0721</v>
      </c>
      <c r="C318" s="20">
        <f>VLOOKUP(A318,'QAQC ID Reference Page'!A$2:G$10999,3,FALSE)</f>
        <v>44406</v>
      </c>
      <c r="D318" s="12">
        <f>VLOOKUP(A318,'QAQC ID Reference Page'!A$2:G$10999,4,FALSE)</f>
        <v>0.35138888888888886</v>
      </c>
      <c r="E318" s="3">
        <f>VLOOKUP(A318,'QAQC ID Reference Page'!A$2:G$10999,5,FALSE)</f>
        <v>1012</v>
      </c>
      <c r="F318" s="3" t="str">
        <f>VLOOKUP(A318,'QAQC ID Reference Page'!A$2:G$10999,6,FALSE)</f>
        <v>B11</v>
      </c>
      <c r="G318" s="3" t="str">
        <f>VLOOKUP(A318,'QAQC ID Reference Page'!A$2:G$10999,7,FALSE)</f>
        <v>S</v>
      </c>
      <c r="H318" s="3"/>
      <c r="I318" s="3"/>
      <c r="J318" s="3"/>
      <c r="K318" s="3"/>
      <c r="L318" s="3"/>
      <c r="M318" s="3"/>
      <c r="N318" s="3"/>
      <c r="O318" s="3"/>
      <c r="P318" s="3"/>
      <c r="Q318" s="3"/>
      <c r="R318" s="3"/>
      <c r="S318" s="3"/>
      <c r="T318" s="3"/>
      <c r="U318" s="3"/>
      <c r="V318" s="3"/>
      <c r="W318" s="3"/>
      <c r="X318" s="3"/>
      <c r="Y318" s="3"/>
      <c r="Z318" s="3"/>
    </row>
    <row r="319" spans="1:26" x14ac:dyDescent="0.2">
      <c r="A319" s="3">
        <v>10835</v>
      </c>
      <c r="B319" s="10" t="str">
        <f>VLOOKUP(A319,'QAQC ID Reference Page'!A$2:G$10999,2,FALSE)</f>
        <v>OBS0721</v>
      </c>
      <c r="C319" s="20">
        <f>VLOOKUP(A319,'QAQC ID Reference Page'!A$2:G$10999,3,FALSE)</f>
        <v>44406</v>
      </c>
      <c r="D319" s="12">
        <f>VLOOKUP(A319,'QAQC ID Reference Page'!A$2:G$10999,4,FALSE)</f>
        <v>0.31458333333333333</v>
      </c>
      <c r="E319" s="3">
        <f>VLOOKUP(A319,'QAQC ID Reference Page'!A$2:G$10999,5,FALSE)</f>
        <v>1034</v>
      </c>
      <c r="F319" s="3" t="str">
        <f>VLOOKUP(A319,'QAQC ID Reference Page'!A$2:G$10999,6,FALSE)</f>
        <v>B7C</v>
      </c>
      <c r="G319" s="3" t="str">
        <f>VLOOKUP(A319,'QAQC ID Reference Page'!A$2:G$10999,7,FALSE)</f>
        <v>B</v>
      </c>
      <c r="H319" s="3"/>
      <c r="I319" s="3"/>
      <c r="J319" s="3"/>
      <c r="K319" s="3"/>
      <c r="L319" s="3"/>
      <c r="M319" s="3"/>
      <c r="N319" s="3"/>
      <c r="O319" s="3"/>
      <c r="P319" s="3"/>
      <c r="Q319" s="3"/>
      <c r="R319" s="3"/>
      <c r="S319" s="3"/>
      <c r="T319" s="3"/>
      <c r="U319" s="3"/>
      <c r="V319" s="3"/>
      <c r="W319" s="3"/>
      <c r="X319" s="3"/>
      <c r="Y319" s="3"/>
      <c r="Z319" s="3"/>
    </row>
    <row r="320" spans="1:26" x14ac:dyDescent="0.2">
      <c r="A320" s="3">
        <v>10836</v>
      </c>
      <c r="B320" s="10" t="str">
        <f>VLOOKUP(A320,'QAQC ID Reference Page'!A$2:G$10999,2,FALSE)</f>
        <v>OBS0721</v>
      </c>
      <c r="C320" s="20">
        <f>VLOOKUP(A320,'QAQC ID Reference Page'!A$2:G$10999,3,FALSE)</f>
        <v>44406</v>
      </c>
      <c r="D320" s="12">
        <f>VLOOKUP(A320,'QAQC ID Reference Page'!A$2:G$10999,4,FALSE)</f>
        <v>0.31458333333333333</v>
      </c>
      <c r="E320" s="3">
        <f>VLOOKUP(A320,'QAQC ID Reference Page'!A$2:G$10999,5,FALSE)</f>
        <v>1041</v>
      </c>
      <c r="F320" s="3" t="str">
        <f>VLOOKUP(A320,'QAQC ID Reference Page'!A$2:G$10999,6,FALSE)</f>
        <v>B7C</v>
      </c>
      <c r="G320" s="3" t="str">
        <f>VLOOKUP(A320,'QAQC ID Reference Page'!A$2:G$10999,7,FALSE)</f>
        <v>S</v>
      </c>
      <c r="H320" s="3"/>
      <c r="I320" s="3"/>
      <c r="J320" s="3"/>
      <c r="K320" s="3"/>
      <c r="L320" s="3"/>
      <c r="M320" s="3"/>
      <c r="N320" s="3"/>
      <c r="O320" s="3"/>
      <c r="P320" s="3"/>
      <c r="Q320" s="3"/>
      <c r="R320" s="3"/>
      <c r="S320" s="3"/>
      <c r="T320" s="3"/>
      <c r="U320" s="3"/>
      <c r="V320" s="3"/>
      <c r="W320" s="3"/>
      <c r="X320" s="3"/>
      <c r="Y320" s="3"/>
      <c r="Z320" s="3"/>
    </row>
    <row r="321" spans="1:26" x14ac:dyDescent="0.2">
      <c r="A321" s="3">
        <v>10901</v>
      </c>
      <c r="B321" s="10" t="str">
        <f>VLOOKUP(A321,'QAQC ID Reference Page'!A$2:G$10999,2,FALSE)</f>
        <v>OBS0821W1</v>
      </c>
      <c r="C321" s="20">
        <f>VLOOKUP(A321,'QAQC ID Reference Page'!A$2:G$10999,3,FALSE)</f>
        <v>44411</v>
      </c>
      <c r="D321" s="12">
        <f>VLOOKUP(A321,'QAQC ID Reference Page'!A$2:G$10999,4,FALSE)</f>
        <v>0.45277777777777778</v>
      </c>
      <c r="E321" s="3">
        <f>VLOOKUP(A321,'QAQC ID Reference Page'!A$2:G$10999,5,FALSE)</f>
        <v>1040</v>
      </c>
      <c r="F321" s="3" t="str">
        <f>VLOOKUP(A321,'QAQC ID Reference Page'!A$2:G$10999,6,FALSE)</f>
        <v>G7C</v>
      </c>
      <c r="G321" s="3" t="str">
        <f>VLOOKUP(A321,'QAQC ID Reference Page'!A$2:G$10999,7,FALSE)</f>
        <v>B</v>
      </c>
      <c r="H321" s="3"/>
      <c r="I321" s="3"/>
      <c r="J321" s="3"/>
      <c r="K321" s="3"/>
      <c r="L321" s="3"/>
      <c r="M321" s="3"/>
      <c r="N321" s="3"/>
      <c r="O321" s="3"/>
      <c r="P321" s="3"/>
      <c r="Q321" s="3"/>
      <c r="R321" s="3"/>
      <c r="S321" s="3"/>
      <c r="T321" s="3"/>
      <c r="U321" s="3"/>
      <c r="V321" s="3"/>
      <c r="W321" s="3"/>
      <c r="X321" s="3"/>
      <c r="Y321" s="3"/>
      <c r="Z321" s="3"/>
    </row>
    <row r="322" spans="1:26" x14ac:dyDescent="0.2">
      <c r="A322" s="3">
        <v>10902</v>
      </c>
      <c r="B322" s="10" t="str">
        <f>VLOOKUP(A322,'QAQC ID Reference Page'!A$2:G$10999,2,FALSE)</f>
        <v>OBS0821W1</v>
      </c>
      <c r="C322" s="20">
        <f>VLOOKUP(A322,'QAQC ID Reference Page'!A$2:G$10999,3,FALSE)</f>
        <v>44411</v>
      </c>
      <c r="D322" s="12">
        <f>VLOOKUP(A322,'QAQC ID Reference Page'!A$2:G$10999,4,FALSE)</f>
        <v>0.50277777777777777</v>
      </c>
      <c r="E322" s="3">
        <f>VLOOKUP(A322,'QAQC ID Reference Page'!A$2:G$10999,5,FALSE)</f>
        <v>1042</v>
      </c>
      <c r="F322" s="3" t="str">
        <f>VLOOKUP(A322,'QAQC ID Reference Page'!A$2:G$10999,6,FALSE)</f>
        <v>E7C</v>
      </c>
      <c r="G322" s="3" t="str">
        <f>VLOOKUP(A322,'QAQC ID Reference Page'!A$2:G$10999,7,FALSE)</f>
        <v>S</v>
      </c>
      <c r="H322" s="3"/>
      <c r="I322" s="3"/>
      <c r="J322" s="3"/>
      <c r="K322" s="3"/>
      <c r="L322" s="3"/>
      <c r="M322" s="3"/>
      <c r="N322" s="3"/>
      <c r="O322" s="3"/>
      <c r="P322" s="3"/>
      <c r="Q322" s="3"/>
      <c r="R322" s="3"/>
      <c r="S322" s="3"/>
      <c r="T322" s="3"/>
      <c r="U322" s="3"/>
      <c r="V322" s="3"/>
      <c r="W322" s="3"/>
      <c r="X322" s="3"/>
      <c r="Y322" s="3"/>
      <c r="Z322" s="3"/>
    </row>
    <row r="323" spans="1:26" x14ac:dyDescent="0.2">
      <c r="A323" s="3">
        <v>10903</v>
      </c>
      <c r="B323" s="10" t="str">
        <f>VLOOKUP(A323,'QAQC ID Reference Page'!A$2:G$10999,2,FALSE)</f>
        <v>OBS0821W1</v>
      </c>
      <c r="C323" s="20">
        <f>VLOOKUP(A323,'QAQC ID Reference Page'!A$2:G$10999,3,FALSE)</f>
        <v>44411</v>
      </c>
      <c r="D323" s="12">
        <f>VLOOKUP(A323,'QAQC ID Reference Page'!A$2:G$10999,4,FALSE)</f>
        <v>0.49236111111111114</v>
      </c>
      <c r="E323" s="3">
        <f>VLOOKUP(A323,'QAQC ID Reference Page'!A$2:G$10999,5,FALSE)</f>
        <v>1018</v>
      </c>
      <c r="F323" s="3" t="str">
        <f>VLOOKUP(A323,'QAQC ID Reference Page'!A$2:G$10999,6,FALSE)</f>
        <v>E9</v>
      </c>
      <c r="G323" s="3" t="str">
        <f>VLOOKUP(A323,'QAQC ID Reference Page'!A$2:G$10999,7,FALSE)</f>
        <v>S</v>
      </c>
      <c r="H323" s="3"/>
      <c r="I323" s="3"/>
      <c r="J323" s="3"/>
      <c r="K323" s="3"/>
      <c r="L323" s="3"/>
      <c r="M323" s="3"/>
      <c r="N323" s="3"/>
      <c r="O323" s="3"/>
      <c r="P323" s="3"/>
      <c r="Q323" s="3"/>
      <c r="R323" s="3"/>
      <c r="S323" s="3"/>
      <c r="T323" s="3"/>
      <c r="U323" s="3"/>
      <c r="V323" s="3"/>
      <c r="W323" s="3"/>
      <c r="X323" s="3"/>
      <c r="Y323" s="3"/>
      <c r="Z323" s="3"/>
    </row>
    <row r="324" spans="1:26" x14ac:dyDescent="0.2">
      <c r="A324" s="3">
        <v>10904</v>
      </c>
      <c r="B324" s="10" t="str">
        <f>VLOOKUP(A324,'QAQC ID Reference Page'!A$2:G$10999,2,FALSE)</f>
        <v>OBS0821W1</v>
      </c>
      <c r="C324" s="20">
        <f>VLOOKUP(A324,'QAQC ID Reference Page'!A$2:G$10999,3,FALSE)</f>
        <v>44411</v>
      </c>
      <c r="D324" s="12">
        <f>VLOOKUP(A324,'QAQC ID Reference Page'!A$2:G$10999,4,FALSE)</f>
        <v>0.29236111111111113</v>
      </c>
      <c r="E324" s="3">
        <f>VLOOKUP(A324,'QAQC ID Reference Page'!A$2:G$10999,5,FALSE)</f>
        <v>1012</v>
      </c>
      <c r="F324" s="3" t="str">
        <f>VLOOKUP(A324,'QAQC ID Reference Page'!A$2:G$10999,6,FALSE)</f>
        <v>EFR</v>
      </c>
      <c r="G324" s="3" t="str">
        <f>VLOOKUP(A324,'QAQC ID Reference Page'!A$2:G$10999,7,FALSE)</f>
        <v>S</v>
      </c>
      <c r="H324" s="3"/>
      <c r="I324" s="3"/>
      <c r="J324" s="3"/>
      <c r="K324" s="3"/>
      <c r="L324" s="3"/>
      <c r="M324" s="3"/>
      <c r="N324" s="3"/>
      <c r="O324" s="3"/>
      <c r="P324" s="3"/>
      <c r="Q324" s="3"/>
      <c r="R324" s="3"/>
      <c r="S324" s="3"/>
      <c r="T324" s="3"/>
      <c r="U324" s="3"/>
      <c r="V324" s="3"/>
      <c r="W324" s="3"/>
      <c r="X324" s="3"/>
      <c r="Y324" s="3"/>
      <c r="Z324" s="3"/>
    </row>
    <row r="325" spans="1:26" x14ac:dyDescent="0.2">
      <c r="A325" s="3">
        <v>10905</v>
      </c>
      <c r="B325" s="10" t="str">
        <f>VLOOKUP(A325,'QAQC ID Reference Page'!A$2:G$10999,2,FALSE)</f>
        <v>OBS0821W1</v>
      </c>
      <c r="C325" s="20">
        <f>VLOOKUP(A325,'QAQC ID Reference Page'!A$2:G$10999,3,FALSE)</f>
        <v>44411</v>
      </c>
      <c r="D325" s="12">
        <f>VLOOKUP(A325,'QAQC ID Reference Page'!A$2:G$10999,4,FALSE)</f>
        <v>0.36736111111111114</v>
      </c>
      <c r="E325" s="3">
        <f>VLOOKUP(A325,'QAQC ID Reference Page'!A$2:G$10999,5,FALSE)</f>
        <v>1027</v>
      </c>
      <c r="F325" s="3" t="str">
        <f>VLOOKUP(A325,'QAQC ID Reference Page'!A$2:G$10999,6,FALSE)</f>
        <v>TR-UP</v>
      </c>
      <c r="G325" s="3" t="str">
        <f>VLOOKUP(A325,'QAQC ID Reference Page'!A$2:G$10999,7,FALSE)</f>
        <v>S</v>
      </c>
      <c r="H325" s="3"/>
      <c r="I325" s="3"/>
      <c r="J325" s="3"/>
      <c r="K325" s="3"/>
      <c r="L325" s="3"/>
      <c r="M325" s="3"/>
      <c r="N325" s="3"/>
      <c r="O325" s="3"/>
      <c r="P325" s="3"/>
      <c r="Q325" s="3"/>
      <c r="R325" s="3"/>
      <c r="S325" s="3"/>
      <c r="T325" s="3"/>
      <c r="U325" s="3"/>
      <c r="V325" s="3"/>
      <c r="W325" s="3"/>
      <c r="X325" s="3"/>
      <c r="Y325" s="3"/>
      <c r="Z325" s="3"/>
    </row>
    <row r="326" spans="1:26" x14ac:dyDescent="0.2">
      <c r="A326" s="3">
        <v>10906</v>
      </c>
      <c r="B326" s="10" t="str">
        <f>VLOOKUP(A326,'QAQC ID Reference Page'!A$2:G$10999,2,FALSE)</f>
        <v>OBS0821W1</v>
      </c>
      <c r="C326" s="20">
        <f>VLOOKUP(A326,'QAQC ID Reference Page'!A$2:G$10999,3,FALSE)</f>
        <v>44411</v>
      </c>
      <c r="D326" s="12">
        <f>VLOOKUP(A326,'QAQC ID Reference Page'!A$2:G$10999,4,FALSE)</f>
        <v>0.41041666666666665</v>
      </c>
      <c r="E326" s="3">
        <f>VLOOKUP(A326,'QAQC ID Reference Page'!A$2:G$10999,5,FALSE)</f>
        <v>1041</v>
      </c>
      <c r="F326" s="3" t="str">
        <f>VLOOKUP(A326,'QAQC ID Reference Page'!A$2:G$10999,6,FALSE)</f>
        <v>I7C</v>
      </c>
      <c r="G326" s="3" t="str">
        <f>VLOOKUP(A326,'QAQC ID Reference Page'!A$2:G$10999,7,FALSE)</f>
        <v>B</v>
      </c>
      <c r="H326" s="3"/>
      <c r="I326" s="3"/>
      <c r="J326" s="3"/>
      <c r="K326" s="3"/>
      <c r="L326" s="3"/>
      <c r="M326" s="3"/>
      <c r="N326" s="3"/>
      <c r="O326" s="3"/>
      <c r="P326" s="3"/>
      <c r="Q326" s="3"/>
      <c r="R326" s="3"/>
      <c r="S326" s="3"/>
      <c r="T326" s="3"/>
      <c r="U326" s="3"/>
      <c r="V326" s="3"/>
      <c r="W326" s="3"/>
      <c r="X326" s="3"/>
      <c r="Y326" s="3"/>
      <c r="Z326" s="3"/>
    </row>
    <row r="327" spans="1:26" x14ac:dyDescent="0.2">
      <c r="A327" s="3">
        <v>10907</v>
      </c>
      <c r="B327" s="10" t="str">
        <f>VLOOKUP(A327,'QAQC ID Reference Page'!A$2:G$10999,2,FALSE)</f>
        <v>OBS0821W1</v>
      </c>
      <c r="C327" s="20">
        <f>VLOOKUP(A327,'QAQC ID Reference Page'!A$2:G$10999,3,FALSE)</f>
        <v>44411</v>
      </c>
      <c r="D327" s="12">
        <f>VLOOKUP(A327,'QAQC ID Reference Page'!A$2:G$10999,4,FALSE)</f>
        <v>0.50277777777777777</v>
      </c>
      <c r="E327" s="3">
        <f>VLOOKUP(A327,'QAQC ID Reference Page'!A$2:G$10999,5,FALSE)</f>
        <v>1044</v>
      </c>
      <c r="F327" s="3" t="str">
        <f>VLOOKUP(A327,'QAQC ID Reference Page'!A$2:G$10999,6,FALSE)</f>
        <v>E7C</v>
      </c>
      <c r="G327" s="3" t="str">
        <f>VLOOKUP(A327,'QAQC ID Reference Page'!A$2:G$10999,7,FALSE)</f>
        <v>B</v>
      </c>
      <c r="H327" s="3"/>
      <c r="I327" s="3"/>
      <c r="J327" s="3"/>
      <c r="K327" s="3"/>
      <c r="L327" s="3"/>
      <c r="M327" s="3"/>
      <c r="N327" s="3"/>
      <c r="O327" s="3"/>
      <c r="P327" s="3"/>
      <c r="Q327" s="3"/>
      <c r="R327" s="3"/>
      <c r="S327" s="3"/>
      <c r="T327" s="3"/>
      <c r="U327" s="3"/>
      <c r="V327" s="3"/>
      <c r="W327" s="3"/>
      <c r="X327" s="3"/>
      <c r="Y327" s="3"/>
      <c r="Z327" s="3"/>
    </row>
    <row r="328" spans="1:26" x14ac:dyDescent="0.2">
      <c r="A328" s="3">
        <v>10908</v>
      </c>
      <c r="B328" s="10" t="str">
        <f>VLOOKUP(A328,'QAQC ID Reference Page'!A$2:G$10999,2,FALSE)</f>
        <v>OBS0821W1</v>
      </c>
      <c r="C328" s="20">
        <f>VLOOKUP(A328,'QAQC ID Reference Page'!A$2:G$10999,3,FALSE)</f>
        <v>44411</v>
      </c>
      <c r="D328" s="12">
        <f>VLOOKUP(A328,'QAQC ID Reference Page'!A$2:G$10999,4,FALSE)</f>
        <v>0.34722222222222221</v>
      </c>
      <c r="E328" s="3">
        <f>VLOOKUP(A328,'QAQC ID Reference Page'!A$2:G$10999,5,FALSE)</f>
        <v>1007</v>
      </c>
      <c r="F328" s="3" t="str">
        <f>VLOOKUP(A328,'QAQC ID Reference Page'!A$2:G$10999,6,FALSE)</f>
        <v>MR</v>
      </c>
      <c r="G328" s="3" t="str">
        <f>VLOOKUP(A328,'QAQC ID Reference Page'!A$2:G$10999,7,FALSE)</f>
        <v>S</v>
      </c>
      <c r="H328" s="3"/>
      <c r="I328" s="3"/>
      <c r="J328" s="3"/>
      <c r="K328" s="3"/>
      <c r="L328" s="3"/>
      <c r="M328" s="3"/>
      <c r="N328" s="3"/>
      <c r="O328" s="3"/>
      <c r="P328" s="3"/>
      <c r="Q328" s="3"/>
      <c r="R328" s="3"/>
      <c r="S328" s="3"/>
      <c r="T328" s="3"/>
      <c r="U328" s="3"/>
      <c r="V328" s="3"/>
      <c r="W328" s="3"/>
      <c r="X328" s="3"/>
      <c r="Y328" s="3"/>
      <c r="Z328" s="3"/>
    </row>
    <row r="329" spans="1:26" x14ac:dyDescent="0.2">
      <c r="A329" s="3">
        <v>10909</v>
      </c>
      <c r="B329" s="10" t="str">
        <f>VLOOKUP(A329,'QAQC ID Reference Page'!A$2:G$10999,2,FALSE)</f>
        <v>OBS0821W1</v>
      </c>
      <c r="C329" s="20">
        <f>VLOOKUP(A329,'QAQC ID Reference Page'!A$2:G$10999,3,FALSE)</f>
        <v>44411</v>
      </c>
      <c r="D329" s="12">
        <f>VLOOKUP(A329,'QAQC ID Reference Page'!A$2:G$10999,4,FALSE)</f>
        <v>0.44305555555555554</v>
      </c>
      <c r="E329" s="3">
        <f>VLOOKUP(A329,'QAQC ID Reference Page'!A$2:G$10999,5,FALSE)</f>
        <v>1016</v>
      </c>
      <c r="F329" s="3" t="str">
        <f>VLOOKUP(A329,'QAQC ID Reference Page'!A$2:G$10999,6,FALSE)</f>
        <v>G9</v>
      </c>
      <c r="G329" s="3" t="str">
        <f>VLOOKUP(A329,'QAQC ID Reference Page'!A$2:G$10999,7,FALSE)</f>
        <v>S</v>
      </c>
      <c r="H329" s="3"/>
      <c r="I329" s="3"/>
      <c r="J329" s="3"/>
      <c r="K329" s="3"/>
      <c r="L329" s="3"/>
      <c r="M329" s="3"/>
      <c r="N329" s="3"/>
      <c r="O329" s="3"/>
      <c r="P329" s="3"/>
      <c r="Q329" s="3"/>
      <c r="R329" s="3"/>
      <c r="S329" s="3"/>
      <c r="T329" s="3"/>
      <c r="U329" s="3"/>
      <c r="V329" s="3"/>
      <c r="W329" s="3"/>
      <c r="X329" s="3"/>
      <c r="Y329" s="3"/>
      <c r="Z329" s="3"/>
    </row>
    <row r="330" spans="1:26" x14ac:dyDescent="0.2">
      <c r="A330" s="3">
        <v>10910</v>
      </c>
      <c r="B330" s="10" t="str">
        <f>VLOOKUP(A330,'QAQC ID Reference Page'!A$2:G$10999,2,FALSE)</f>
        <v>OBS0821W1</v>
      </c>
      <c r="C330" s="20">
        <f>VLOOKUP(A330,'QAQC ID Reference Page'!A$2:G$10999,3,FALSE)</f>
        <v>44411</v>
      </c>
      <c r="D330" s="12">
        <f>VLOOKUP(A330,'QAQC ID Reference Page'!A$2:G$10999,4,FALSE)</f>
        <v>0.41041666666666665</v>
      </c>
      <c r="E330" s="3">
        <f>VLOOKUP(A330,'QAQC ID Reference Page'!A$2:G$10999,5,FALSE)</f>
        <v>1036</v>
      </c>
      <c r="F330" s="3" t="str">
        <f>VLOOKUP(A330,'QAQC ID Reference Page'!A$2:G$10999,6,FALSE)</f>
        <v>I7C</v>
      </c>
      <c r="G330" s="3" t="str">
        <f>VLOOKUP(A330,'QAQC ID Reference Page'!A$2:G$10999,7,FALSE)</f>
        <v>S</v>
      </c>
      <c r="H330" s="3"/>
      <c r="I330" s="3"/>
      <c r="J330" s="3"/>
      <c r="K330" s="3"/>
      <c r="L330" s="3"/>
      <c r="M330" s="3"/>
      <c r="N330" s="3"/>
      <c r="O330" s="3"/>
      <c r="P330" s="3"/>
      <c r="Q330" s="3"/>
      <c r="R330" s="3"/>
      <c r="S330" s="3"/>
      <c r="T330" s="3"/>
      <c r="U330" s="3"/>
      <c r="V330" s="3"/>
      <c r="W330" s="3"/>
      <c r="X330" s="3"/>
      <c r="Y330" s="3"/>
      <c r="Z330" s="3"/>
    </row>
    <row r="331" spans="1:26" x14ac:dyDescent="0.2">
      <c r="A331" s="3">
        <v>10911</v>
      </c>
      <c r="B331" s="10" t="str">
        <f>VLOOKUP(A331,'QAQC ID Reference Page'!A$2:G$10999,2,FALSE)</f>
        <v>OBS0821W1</v>
      </c>
      <c r="C331" s="20">
        <f>VLOOKUP(A331,'QAQC ID Reference Page'!A$2:G$10999,3,FALSE)</f>
        <v>44411</v>
      </c>
      <c r="D331" s="12">
        <f>VLOOKUP(A331,'QAQC ID Reference Page'!A$2:G$10999,4,FALSE)</f>
        <v>0.51458333333333328</v>
      </c>
      <c r="E331" s="3">
        <f>VLOOKUP(A331,'QAQC ID Reference Page'!A$2:G$10999,5,FALSE)</f>
        <v>1023</v>
      </c>
      <c r="F331" s="3" t="str">
        <f>VLOOKUP(A331,'QAQC ID Reference Page'!A$2:G$10999,6,FALSE)</f>
        <v>E6</v>
      </c>
      <c r="G331" s="3" t="str">
        <f>VLOOKUP(A331,'QAQC ID Reference Page'!A$2:G$10999,7,FALSE)</f>
        <v>S</v>
      </c>
      <c r="H331" s="3"/>
      <c r="I331" s="3"/>
      <c r="J331" s="3"/>
      <c r="K331" s="3"/>
      <c r="L331" s="3"/>
      <c r="M331" s="3"/>
      <c r="N331" s="3"/>
      <c r="O331" s="3"/>
      <c r="P331" s="3"/>
      <c r="Q331" s="3"/>
      <c r="R331" s="3"/>
      <c r="S331" s="3"/>
      <c r="T331" s="3"/>
      <c r="U331" s="3"/>
      <c r="V331" s="3"/>
      <c r="W331" s="3"/>
      <c r="X331" s="3"/>
      <c r="Y331" s="3"/>
      <c r="Z331" s="3"/>
    </row>
    <row r="332" spans="1:26" x14ac:dyDescent="0.2">
      <c r="A332" s="3">
        <v>10912</v>
      </c>
      <c r="B332" s="10" t="str">
        <f>VLOOKUP(A332,'QAQC ID Reference Page'!A$2:G$10999,2,FALSE)</f>
        <v>OBS0821W1</v>
      </c>
      <c r="C332" s="20">
        <f>VLOOKUP(A332,'QAQC ID Reference Page'!A$2:G$10999,3,FALSE)</f>
        <v>44411</v>
      </c>
      <c r="D332" s="12">
        <f>VLOOKUP(A332,'QAQC ID Reference Page'!A$2:G$10999,4,FALSE)</f>
        <v>0.34722222222222221</v>
      </c>
      <c r="E332" s="3">
        <f>VLOOKUP(A332,'QAQC ID Reference Page'!A$2:G$10999,5,FALSE)</f>
        <v>1013</v>
      </c>
      <c r="F332" s="3" t="str">
        <f>VLOOKUP(A332,'QAQC ID Reference Page'!A$2:G$10999,6,FALSE)</f>
        <v>MR</v>
      </c>
      <c r="G332" s="3" t="str">
        <f>VLOOKUP(A332,'QAQC ID Reference Page'!A$2:G$10999,7,FALSE)</f>
        <v>B</v>
      </c>
      <c r="H332" s="3"/>
      <c r="I332" s="3"/>
      <c r="J332" s="3"/>
      <c r="K332" s="3"/>
      <c r="L332" s="3"/>
      <c r="M332" s="3"/>
      <c r="N332" s="3"/>
      <c r="O332" s="3"/>
      <c r="P332" s="3"/>
      <c r="Q332" s="3"/>
      <c r="R332" s="3"/>
      <c r="S332" s="3"/>
      <c r="T332" s="3"/>
      <c r="U332" s="3"/>
      <c r="V332" s="3"/>
      <c r="W332" s="3"/>
      <c r="X332" s="3"/>
      <c r="Y332" s="3"/>
      <c r="Z332" s="3"/>
    </row>
    <row r="333" spans="1:26" x14ac:dyDescent="0.2">
      <c r="A333" s="3">
        <v>10913</v>
      </c>
      <c r="B333" s="10" t="str">
        <f>VLOOKUP(A333,'QAQC ID Reference Page'!A$2:G$10999,2,FALSE)</f>
        <v>OBS0821W1</v>
      </c>
      <c r="C333" s="20">
        <f>VLOOKUP(A333,'QAQC ID Reference Page'!A$2:G$10999,3,FALSE)</f>
        <v>44411</v>
      </c>
      <c r="D333" s="12">
        <f>VLOOKUP(A333,'QAQC ID Reference Page'!A$2:G$10999,4,FALSE)</f>
        <v>0.45277777777777778</v>
      </c>
      <c r="E333" s="3">
        <f>VLOOKUP(A333,'QAQC ID Reference Page'!A$2:G$10999,5,FALSE)</f>
        <v>1037</v>
      </c>
      <c r="F333" s="3" t="str">
        <f>VLOOKUP(A333,'QAQC ID Reference Page'!A$2:G$10999,6,FALSE)</f>
        <v>G7C</v>
      </c>
      <c r="G333" s="3" t="str">
        <f>VLOOKUP(A333,'QAQC ID Reference Page'!A$2:G$10999,7,FALSE)</f>
        <v>S</v>
      </c>
      <c r="H333" s="3"/>
      <c r="I333" s="3"/>
      <c r="J333" s="3"/>
      <c r="K333" s="3"/>
      <c r="L333" s="3"/>
      <c r="M333" s="3"/>
      <c r="N333" s="3"/>
      <c r="O333" s="3"/>
      <c r="P333" s="3"/>
      <c r="Q333" s="3"/>
      <c r="R333" s="3"/>
      <c r="S333" s="3"/>
      <c r="T333" s="3"/>
      <c r="U333" s="3"/>
      <c r="V333" s="3"/>
      <c r="W333" s="3"/>
      <c r="X333" s="3"/>
      <c r="Y333" s="3"/>
      <c r="Z333" s="3"/>
    </row>
    <row r="334" spans="1:26" x14ac:dyDescent="0.2">
      <c r="A334" s="3">
        <v>10914</v>
      </c>
      <c r="B334" s="10" t="str">
        <f>VLOOKUP(A334,'QAQC ID Reference Page'!A$2:G$10999,2,FALSE)</f>
        <v>OBS0821W1</v>
      </c>
      <c r="C334" s="20">
        <f>VLOOKUP(A334,'QAQC ID Reference Page'!A$2:G$10999,3,FALSE)</f>
        <v>44411</v>
      </c>
      <c r="D334" s="12">
        <f>VLOOKUP(A334,'QAQC ID Reference Page'!A$2:G$10999,4,FALSE)</f>
        <v>0.30694444444444446</v>
      </c>
      <c r="E334" s="3">
        <f>VLOOKUP(A334,'QAQC ID Reference Page'!A$2:G$10999,5,FALSE)</f>
        <v>1035</v>
      </c>
      <c r="F334" s="3" t="str">
        <f>VLOOKUP(A334,'QAQC ID Reference Page'!A$2:G$10999,6,FALSE)</f>
        <v>G6</v>
      </c>
      <c r="G334" s="3" t="str">
        <f>VLOOKUP(A334,'QAQC ID Reference Page'!A$2:G$10999,7,FALSE)</f>
        <v>S</v>
      </c>
      <c r="H334" s="3"/>
      <c r="I334" s="3"/>
      <c r="J334" s="3"/>
      <c r="K334" s="3"/>
      <c r="L334" s="3"/>
      <c r="M334" s="3"/>
      <c r="N334" s="3"/>
      <c r="O334" s="3"/>
      <c r="P334" s="3"/>
      <c r="Q334" s="3"/>
      <c r="R334" s="3"/>
      <c r="S334" s="3"/>
      <c r="T334" s="3"/>
      <c r="U334" s="3"/>
      <c r="V334" s="3"/>
      <c r="W334" s="3"/>
      <c r="X334" s="3"/>
      <c r="Y334" s="3"/>
      <c r="Z334" s="3"/>
    </row>
    <row r="335" spans="1:26" x14ac:dyDescent="0.2">
      <c r="A335" s="3">
        <v>10915</v>
      </c>
      <c r="B335" s="10" t="str">
        <f>VLOOKUP(A335,'QAQC ID Reference Page'!A$2:G$10999,2,FALSE)</f>
        <v>OBS0821W1</v>
      </c>
      <c r="C335" s="20">
        <f>VLOOKUP(A335,'QAQC ID Reference Page'!A$2:G$10999,3,FALSE)</f>
        <v>44411</v>
      </c>
      <c r="D335" s="12">
        <f>VLOOKUP(A335,'QAQC ID Reference Page'!A$2:G$10999,4,FALSE)</f>
        <v>0.35694444444444445</v>
      </c>
      <c r="E335" s="3">
        <f>VLOOKUP(A335,'QAQC ID Reference Page'!A$2:G$10999,5,FALSE)</f>
        <v>1011</v>
      </c>
      <c r="F335" s="3" t="str">
        <f>VLOOKUP(A335,'QAQC ID Reference Page'!A$2:G$10999,6,FALSE)</f>
        <v>TR</v>
      </c>
      <c r="G335" s="3" t="str">
        <f>VLOOKUP(A335,'QAQC ID Reference Page'!A$2:G$10999,7,FALSE)</f>
        <v>S</v>
      </c>
      <c r="H335" s="3"/>
      <c r="I335" s="3"/>
      <c r="J335" s="3"/>
      <c r="K335" s="3"/>
      <c r="L335" s="3"/>
      <c r="M335" s="3"/>
      <c r="N335" s="3"/>
      <c r="O335" s="3"/>
      <c r="P335" s="3"/>
      <c r="Q335" s="3"/>
      <c r="R335" s="3"/>
      <c r="S335" s="3"/>
      <c r="T335" s="3"/>
      <c r="U335" s="3"/>
      <c r="V335" s="3"/>
      <c r="W335" s="3"/>
      <c r="X335" s="3"/>
      <c r="Y335" s="3"/>
      <c r="Z335" s="3"/>
    </row>
    <row r="336" spans="1:26" x14ac:dyDescent="0.2">
      <c r="A336" s="3">
        <v>10916</v>
      </c>
      <c r="B336" s="10" t="str">
        <f>VLOOKUP(A336,'QAQC ID Reference Page'!A$2:G$10999,2,FALSE)</f>
        <v>OBS0821W1</v>
      </c>
      <c r="C336" s="20">
        <f>VLOOKUP(A336,'QAQC ID Reference Page'!A$2:G$10999,3,FALSE)</f>
        <v>44411</v>
      </c>
      <c r="D336" s="12">
        <f>VLOOKUP(A336,'QAQC ID Reference Page'!A$2:G$10999,4,FALSE)</f>
        <v>0.31666666666666665</v>
      </c>
      <c r="E336" s="3">
        <f>VLOOKUP(A336,'QAQC ID Reference Page'!A$2:G$10999,5,FALSE)</f>
        <v>1002</v>
      </c>
      <c r="F336" s="3" t="str">
        <f>VLOOKUP(A336,'QAQC ID Reference Page'!A$2:G$10999,6,FALSE)</f>
        <v>DR</v>
      </c>
      <c r="G336" s="3" t="str">
        <f>VLOOKUP(A336,'QAQC ID Reference Page'!A$2:G$10999,7,FALSE)</f>
        <v>S</v>
      </c>
      <c r="H336" s="3"/>
      <c r="I336" s="3"/>
      <c r="J336" s="3"/>
      <c r="K336" s="3"/>
      <c r="L336" s="3"/>
      <c r="M336" s="3"/>
      <c r="N336" s="3"/>
      <c r="O336" s="3"/>
      <c r="P336" s="3"/>
      <c r="Q336" s="3"/>
      <c r="R336" s="3"/>
      <c r="S336" s="3"/>
      <c r="T336" s="3"/>
      <c r="U336" s="3"/>
      <c r="V336" s="3"/>
      <c r="W336" s="3"/>
      <c r="X336" s="3"/>
      <c r="Y336" s="3"/>
      <c r="Z336" s="3"/>
    </row>
    <row r="337" spans="1:26" x14ac:dyDescent="0.2">
      <c r="A337" s="3">
        <v>10917</v>
      </c>
      <c r="B337" s="10" t="str">
        <f>VLOOKUP(A337,'QAQC ID Reference Page'!A$2:G$10999,2,FALSE)</f>
        <v>OBS0821W1</v>
      </c>
      <c r="C337" s="20">
        <f>VLOOKUP(A337,'QAQC ID Reference Page'!A$2:G$10999,3,FALSE)</f>
        <v>44411</v>
      </c>
      <c r="D337" s="12">
        <f>VLOOKUP(A337,'QAQC ID Reference Page'!A$2:G$10999,4,FALSE)</f>
        <v>0.38541666666666669</v>
      </c>
      <c r="E337" s="3">
        <f>VLOOKUP(A337,'QAQC ID Reference Page'!A$2:G$10999,5,FALSE)</f>
        <v>1034</v>
      </c>
      <c r="F337" s="3" t="str">
        <f>VLOOKUP(A337,'QAQC ID Reference Page'!A$2:G$10999,6,FALSE)</f>
        <v>BR</v>
      </c>
      <c r="G337" s="3" t="str">
        <f>VLOOKUP(A337,'QAQC ID Reference Page'!A$2:G$10999,7,FALSE)</f>
        <v>S</v>
      </c>
      <c r="H337" s="3"/>
      <c r="I337" s="3"/>
      <c r="J337" s="3"/>
      <c r="K337" s="3"/>
      <c r="L337" s="3"/>
      <c r="M337" s="3"/>
      <c r="N337" s="3"/>
      <c r="O337" s="3"/>
      <c r="P337" s="3"/>
      <c r="Q337" s="3"/>
      <c r="R337" s="3"/>
      <c r="S337" s="3"/>
      <c r="T337" s="3"/>
      <c r="U337" s="3"/>
      <c r="V337" s="3"/>
      <c r="W337" s="3"/>
      <c r="X337" s="3"/>
      <c r="Y337" s="3"/>
      <c r="Z337" s="3"/>
    </row>
    <row r="338" spans="1:26" x14ac:dyDescent="0.2">
      <c r="A338" s="3">
        <v>10918</v>
      </c>
      <c r="B338" s="10" t="str">
        <f>VLOOKUP(A338,'QAQC ID Reference Page'!A$2:G$10999,2,FALSE)</f>
        <v>OBS0821W1</v>
      </c>
      <c r="C338" s="20">
        <f>VLOOKUP(A338,'QAQC ID Reference Page'!A$2:G$10999,3,FALSE)</f>
        <v>44411</v>
      </c>
      <c r="D338" s="12">
        <f>VLOOKUP(A338,'QAQC ID Reference Page'!A$2:G$10999,4,FALSE)</f>
        <v>0.37708333333333333</v>
      </c>
      <c r="E338" s="3">
        <f>VLOOKUP(A338,'QAQC ID Reference Page'!A$2:G$10999,5,FALSE)</f>
        <v>1031</v>
      </c>
      <c r="F338" s="3" t="str">
        <f>VLOOKUP(A338,'QAQC ID Reference Page'!A$2:G$10999,6,FALSE)</f>
        <v>AR</v>
      </c>
      <c r="G338" s="3" t="str">
        <f>VLOOKUP(A338,'QAQC ID Reference Page'!A$2:G$10999,7,FALSE)</f>
        <v>S</v>
      </c>
      <c r="H338" s="3"/>
      <c r="I338" s="3"/>
      <c r="J338" s="3"/>
      <c r="K338" s="3"/>
      <c r="L338" s="3"/>
      <c r="M338" s="3"/>
      <c r="N338" s="3"/>
      <c r="O338" s="3"/>
      <c r="P338" s="3"/>
      <c r="Q338" s="3"/>
      <c r="R338" s="3"/>
      <c r="S338" s="3"/>
      <c r="T338" s="3"/>
      <c r="U338" s="3"/>
      <c r="V338" s="3"/>
      <c r="W338" s="3"/>
      <c r="X338" s="3"/>
      <c r="Y338" s="3"/>
      <c r="Z338" s="3"/>
    </row>
    <row r="339" spans="1:26" x14ac:dyDescent="0.2">
      <c r="A339" s="3">
        <v>10919</v>
      </c>
      <c r="B339" s="10" t="str">
        <f>VLOOKUP(A339,'QAQC ID Reference Page'!A$2:G$10999,2,FALSE)</f>
        <v>OBS0821W1</v>
      </c>
      <c r="C339" s="20">
        <f>VLOOKUP(A339,'QAQC ID Reference Page'!A$2:G$10999,3,FALSE)</f>
        <v>44411</v>
      </c>
      <c r="D339" s="12">
        <f>VLOOKUP(A339,'QAQC ID Reference Page'!A$2:G$10999,4,FALSE)</f>
        <v>0.3972222222222222</v>
      </c>
      <c r="E339" s="3">
        <f>VLOOKUP(A339,'QAQC ID Reference Page'!A$2:G$10999,5,FALSE)</f>
        <v>1019</v>
      </c>
      <c r="F339" s="3" t="str">
        <f>VLOOKUP(A339,'QAQC ID Reference Page'!A$2:G$10999,6,FALSE)</f>
        <v>I9</v>
      </c>
      <c r="G339" s="3" t="str">
        <f>VLOOKUP(A339,'QAQC ID Reference Page'!A$2:G$10999,7,FALSE)</f>
        <v>S</v>
      </c>
      <c r="H339" s="3"/>
      <c r="I339" s="3"/>
      <c r="J339" s="3"/>
      <c r="K339" s="3"/>
      <c r="L339" s="3"/>
      <c r="M339" s="3"/>
      <c r="N339" s="3"/>
      <c r="O339" s="3"/>
      <c r="P339" s="3"/>
      <c r="Q339" s="3"/>
      <c r="R339" s="3"/>
      <c r="S339" s="3"/>
      <c r="T339" s="3"/>
      <c r="U339" s="3"/>
      <c r="V339" s="3"/>
      <c r="W339" s="3"/>
      <c r="X339" s="3"/>
      <c r="Y339" s="3"/>
      <c r="Z339" s="3"/>
    </row>
    <row r="340" spans="1:26" x14ac:dyDescent="0.2">
      <c r="A340" s="10">
        <v>10920</v>
      </c>
      <c r="B340" s="10" t="str">
        <f>VLOOKUP(A340,'QAQC ID Reference Page'!A$2:G$10999,2,FALSE)</f>
        <v>OBS0821W1</v>
      </c>
      <c r="C340" s="20">
        <f>VLOOKUP(A340,'QAQC ID Reference Page'!A$2:G$10999,3,FALSE)</f>
        <v>44412</v>
      </c>
      <c r="D340" s="12">
        <f>VLOOKUP(A340,'QAQC ID Reference Page'!A$2:G$10999,4,FALSE)</f>
        <v>0.34861111111111109</v>
      </c>
      <c r="E340" s="3">
        <f>VLOOKUP(A340,'QAQC ID Reference Page'!A$2:G$10999,5,FALSE)</f>
        <v>1031</v>
      </c>
      <c r="F340" s="3" t="str">
        <f>VLOOKUP(A340,'QAQC ID Reference Page'!A$2:G$10999,6,FALSE)</f>
        <v>WB</v>
      </c>
      <c r="G340" s="3" t="str">
        <f>VLOOKUP(A340,'QAQC ID Reference Page'!A$2:G$10999,7,FALSE)</f>
        <v>S</v>
      </c>
      <c r="H340" s="3"/>
      <c r="I340" s="3"/>
      <c r="J340" s="3"/>
      <c r="K340" s="3"/>
      <c r="L340" s="3"/>
      <c r="M340" s="3"/>
      <c r="N340" s="3"/>
      <c r="O340" s="3"/>
      <c r="P340" s="3"/>
      <c r="Q340" s="3"/>
      <c r="R340" s="3"/>
      <c r="S340" s="3"/>
      <c r="T340" s="3"/>
      <c r="U340" s="3"/>
      <c r="V340" s="3"/>
      <c r="W340" s="3"/>
      <c r="X340" s="3"/>
      <c r="Y340" s="3"/>
      <c r="Z340" s="3"/>
    </row>
    <row r="341" spans="1:26" x14ac:dyDescent="0.2">
      <c r="A341" s="3">
        <v>10921</v>
      </c>
      <c r="B341" s="10" t="str">
        <f>VLOOKUP(A341,'QAQC ID Reference Page'!A$2:G$10999,2,FALSE)</f>
        <v>OBS0821W1</v>
      </c>
      <c r="C341" s="20">
        <f>VLOOKUP(A341,'QAQC ID Reference Page'!A$2:G$10999,3,FALSE)</f>
        <v>44412</v>
      </c>
      <c r="D341" s="12">
        <f>VLOOKUP(A341,'QAQC ID Reference Page'!A$2:G$10999,4,FALSE)</f>
        <v>0.5444444444444444</v>
      </c>
      <c r="E341" s="3">
        <f>VLOOKUP(A341,'QAQC ID Reference Page'!A$2:G$10999,5,FALSE)</f>
        <v>1040</v>
      </c>
      <c r="F341" s="3" t="str">
        <f>VLOOKUP(A341,'QAQC ID Reference Page'!A$2:G$10999,6,FALSE)</f>
        <v>B3</v>
      </c>
      <c r="G341" s="3" t="str">
        <f>VLOOKUP(A341,'QAQC ID Reference Page'!A$2:G$10999,7,FALSE)</f>
        <v>B</v>
      </c>
      <c r="H341" s="3"/>
      <c r="I341" s="3"/>
      <c r="J341" s="3"/>
      <c r="K341" s="3"/>
      <c r="L341" s="3"/>
      <c r="M341" s="3"/>
      <c r="N341" s="3"/>
      <c r="O341" s="3"/>
      <c r="P341" s="3"/>
      <c r="Q341" s="3"/>
      <c r="R341" s="3"/>
      <c r="S341" s="3"/>
      <c r="T341" s="3"/>
      <c r="U341" s="3"/>
      <c r="V341" s="3"/>
      <c r="W341" s="3"/>
      <c r="X341" s="3"/>
      <c r="Y341" s="3"/>
      <c r="Z341" s="3"/>
    </row>
    <row r="342" spans="1:26" x14ac:dyDescent="0.2">
      <c r="A342" s="3">
        <v>10922</v>
      </c>
      <c r="B342" s="10" t="str">
        <f>VLOOKUP(A342,'QAQC ID Reference Page'!A$2:G$10999,2,FALSE)</f>
        <v>OBS0821W1</v>
      </c>
      <c r="C342" s="20">
        <f>VLOOKUP(A342,'QAQC ID Reference Page'!A$2:G$10999,3,FALSE)</f>
        <v>44412</v>
      </c>
      <c r="D342" s="12">
        <f>VLOOKUP(A342,'QAQC ID Reference Page'!A$2:G$10999,4,FALSE)</f>
        <v>0.51875000000000004</v>
      </c>
      <c r="E342" s="3">
        <f>VLOOKUP(A342,'QAQC ID Reference Page'!A$2:G$10999,5,FALSE)</f>
        <v>1007</v>
      </c>
      <c r="F342" s="3" t="str">
        <f>VLOOKUP(A342,'QAQC ID Reference Page'!A$2:G$10999,6,FALSE)</f>
        <v>B1</v>
      </c>
      <c r="G342" s="3" t="str">
        <f>VLOOKUP(A342,'QAQC ID Reference Page'!A$2:G$10999,7,FALSE)</f>
        <v>S</v>
      </c>
      <c r="H342" s="3"/>
      <c r="I342" s="3"/>
      <c r="J342" s="3"/>
      <c r="K342" s="3"/>
      <c r="L342" s="3"/>
      <c r="M342" s="3"/>
      <c r="N342" s="3"/>
      <c r="O342" s="3"/>
      <c r="P342" s="3"/>
      <c r="Q342" s="3"/>
      <c r="R342" s="3"/>
      <c r="S342" s="3"/>
      <c r="T342" s="3"/>
      <c r="U342" s="3"/>
      <c r="V342" s="3"/>
      <c r="W342" s="3"/>
      <c r="X342" s="3"/>
      <c r="Y342" s="3"/>
      <c r="Z342" s="3"/>
    </row>
    <row r="343" spans="1:26" x14ac:dyDescent="0.2">
      <c r="A343" s="10">
        <v>10923</v>
      </c>
      <c r="B343" s="10" t="str">
        <f>VLOOKUP(A343,'QAQC ID Reference Page'!A$2:G$10999,2,FALSE)</f>
        <v>OBS0821W1</v>
      </c>
      <c r="C343" s="20">
        <f>VLOOKUP(A343,'QAQC ID Reference Page'!A$2:G$10999,3,FALSE)</f>
        <v>44412</v>
      </c>
      <c r="D343" s="12">
        <f>VLOOKUP(A343,'QAQC ID Reference Page'!A$2:G$10999,4,FALSE)</f>
        <v>0.49861111111111112</v>
      </c>
      <c r="E343" s="3">
        <f>VLOOKUP(A343,'QAQC ID Reference Page'!A$2:G$10999,5,FALSE)</f>
        <v>1027</v>
      </c>
      <c r="F343" s="3" t="str">
        <f>VLOOKUP(A343,'QAQC ID Reference Page'!A$2:G$10999,6,FALSE)</f>
        <v>D1</v>
      </c>
      <c r="G343" s="3" t="str">
        <f>VLOOKUP(A343,'QAQC ID Reference Page'!A$2:G$10999,7,FALSE)</f>
        <v>S</v>
      </c>
      <c r="H343" s="3"/>
      <c r="I343" s="3"/>
      <c r="J343" s="3"/>
      <c r="K343" s="3"/>
      <c r="L343" s="3"/>
      <c r="M343" s="3"/>
      <c r="N343" s="3"/>
      <c r="O343" s="3"/>
      <c r="P343" s="3"/>
      <c r="Q343" s="3"/>
      <c r="R343" s="3"/>
      <c r="S343" s="3"/>
      <c r="T343" s="3"/>
      <c r="U343" s="3"/>
      <c r="V343" s="3"/>
      <c r="W343" s="3"/>
      <c r="X343" s="3"/>
      <c r="Y343" s="3"/>
      <c r="Z343" s="3"/>
    </row>
    <row r="344" spans="1:26" x14ac:dyDescent="0.2">
      <c r="A344" s="3">
        <v>10924</v>
      </c>
      <c r="B344" s="10" t="str">
        <f>VLOOKUP(A344,'QAQC ID Reference Page'!A$2:G$10999,2,FALSE)</f>
        <v>OBS0821W1</v>
      </c>
      <c r="C344" s="20">
        <f>VLOOKUP(A344,'QAQC ID Reference Page'!A$2:G$10999,3,FALSE)</f>
        <v>44412</v>
      </c>
      <c r="D344" s="12">
        <f>VLOOKUP(A344,'QAQC ID Reference Page'!A$2:G$10999,4,FALSE)</f>
        <v>0.4909722222222222</v>
      </c>
      <c r="E344" s="3">
        <f>VLOOKUP(A344,'QAQC ID Reference Page'!A$2:G$10999,5,FALSE)</f>
        <v>1036</v>
      </c>
      <c r="F344" s="3" t="str">
        <f>VLOOKUP(A344,'QAQC ID Reference Page'!A$2:G$10999,6,FALSE)</f>
        <v>E1</v>
      </c>
      <c r="G344" s="3" t="str">
        <f>VLOOKUP(A344,'QAQC ID Reference Page'!A$2:G$10999,7,FALSE)</f>
        <v>S</v>
      </c>
      <c r="H344" s="3"/>
      <c r="I344" s="3"/>
      <c r="J344" s="3"/>
      <c r="K344" s="3"/>
      <c r="L344" s="3"/>
      <c r="M344" s="3"/>
      <c r="N344" s="3"/>
      <c r="O344" s="3"/>
      <c r="P344" s="3"/>
      <c r="Q344" s="3"/>
      <c r="R344" s="3"/>
      <c r="S344" s="3"/>
      <c r="T344" s="3"/>
      <c r="U344" s="3"/>
      <c r="V344" s="3"/>
      <c r="W344" s="3"/>
      <c r="X344" s="3"/>
      <c r="Y344" s="3"/>
      <c r="Z344" s="3"/>
    </row>
    <row r="345" spans="1:26" x14ac:dyDescent="0.2">
      <c r="A345" s="3">
        <v>10925</v>
      </c>
      <c r="B345" s="10" t="str">
        <f>VLOOKUP(A345,'QAQC ID Reference Page'!A$2:G$10999,2,FALSE)</f>
        <v>OBS0821W1</v>
      </c>
      <c r="C345" s="20">
        <f>VLOOKUP(A345,'QAQC ID Reference Page'!A$2:G$10999,3,FALSE)</f>
        <v>44412</v>
      </c>
      <c r="D345" s="12">
        <f>VLOOKUP(A345,'QAQC ID Reference Page'!A$2:G$10999,4,FALSE)</f>
        <v>0.40347222222222223</v>
      </c>
      <c r="E345" s="3">
        <f>VLOOKUP(A345,'QAQC ID Reference Page'!A$2:G$10999,5,FALSE)</f>
        <v>1011</v>
      </c>
      <c r="F345" s="3" t="str">
        <f>VLOOKUP(A345,'QAQC ID Reference Page'!A$2:G$10999,6,FALSE)</f>
        <v>C7C</v>
      </c>
      <c r="G345" s="3" t="str">
        <f>VLOOKUP(A345,'QAQC ID Reference Page'!A$2:G$10999,7,FALSE)</f>
        <v>S</v>
      </c>
      <c r="H345" s="3"/>
      <c r="I345" s="3"/>
      <c r="J345" s="3"/>
      <c r="K345" s="3"/>
      <c r="L345" s="3"/>
      <c r="M345" s="3"/>
      <c r="N345" s="3"/>
      <c r="O345" s="3"/>
      <c r="P345" s="3"/>
      <c r="Q345" s="3"/>
      <c r="R345" s="3"/>
      <c r="S345" s="3"/>
      <c r="T345" s="3"/>
      <c r="U345" s="3"/>
      <c r="V345" s="3"/>
      <c r="W345" s="3"/>
      <c r="X345" s="3"/>
      <c r="Y345" s="3"/>
      <c r="Z345" s="3"/>
    </row>
    <row r="346" spans="1:26" x14ac:dyDescent="0.2">
      <c r="A346" s="3">
        <v>10926</v>
      </c>
      <c r="B346" s="10" t="str">
        <f>VLOOKUP(A346,'QAQC ID Reference Page'!A$2:G$10999,2,FALSE)</f>
        <v>OBS0821W1</v>
      </c>
      <c r="C346" s="20">
        <f>VLOOKUP(A346,'QAQC ID Reference Page'!A$2:G$10999,3,FALSE)</f>
        <v>44412</v>
      </c>
      <c r="D346" s="12">
        <f>VLOOKUP(A346,'QAQC ID Reference Page'!A$2:G$10999,4,FALSE)</f>
        <v>0.49861111111111112</v>
      </c>
      <c r="E346" s="3">
        <f>VLOOKUP(A346,'QAQC ID Reference Page'!A$2:G$10999,5,FALSE)</f>
        <v>1041</v>
      </c>
      <c r="F346" s="3" t="str">
        <f>VLOOKUP(A346,'QAQC ID Reference Page'!A$2:G$10999,6,FALSE)</f>
        <v>D1</v>
      </c>
      <c r="G346" s="3" t="str">
        <f>VLOOKUP(A346,'QAQC ID Reference Page'!A$2:G$10999,7,FALSE)</f>
        <v>B</v>
      </c>
      <c r="H346" s="3"/>
      <c r="I346" s="3"/>
      <c r="J346" s="3"/>
      <c r="K346" s="3"/>
      <c r="L346" s="3"/>
      <c r="M346" s="3"/>
      <c r="N346" s="3"/>
      <c r="O346" s="3"/>
      <c r="P346" s="3"/>
      <c r="Q346" s="3"/>
      <c r="R346" s="3"/>
      <c r="S346" s="3"/>
      <c r="T346" s="3"/>
      <c r="U346" s="3"/>
      <c r="V346" s="3"/>
      <c r="W346" s="3"/>
      <c r="X346" s="3"/>
      <c r="Y346" s="3"/>
      <c r="Z346" s="3"/>
    </row>
    <row r="347" spans="1:26" x14ac:dyDescent="0.2">
      <c r="A347" s="3">
        <v>10927</v>
      </c>
      <c r="B347" s="10" t="str">
        <f>VLOOKUP(A347,'QAQC ID Reference Page'!A$2:G$10999,2,FALSE)</f>
        <v>OBS0821W1</v>
      </c>
      <c r="C347" s="20">
        <f>VLOOKUP(A347,'QAQC ID Reference Page'!A$2:G$10999,3,FALSE)</f>
        <v>44412</v>
      </c>
      <c r="D347" s="12">
        <f>VLOOKUP(A347,'QAQC ID Reference Page'!A$2:G$10999,4,FALSE)</f>
        <v>0.27638888888888891</v>
      </c>
      <c r="E347" s="3">
        <f>VLOOKUP(A347,'QAQC ID Reference Page'!A$2:G$10999,5,FALSE)</f>
        <v>1004</v>
      </c>
      <c r="F347" s="3" t="str">
        <f>VLOOKUP(A347,'QAQC ID Reference Page'!A$2:G$10999,6,FALSE)</f>
        <v>B7C</v>
      </c>
      <c r="G347" s="3" t="str">
        <f>VLOOKUP(A347,'QAQC ID Reference Page'!A$2:G$10999,7,FALSE)</f>
        <v>B</v>
      </c>
      <c r="H347" s="3"/>
      <c r="I347" s="3"/>
      <c r="J347" s="3"/>
      <c r="K347" s="3"/>
      <c r="L347" s="3"/>
      <c r="M347" s="3"/>
      <c r="N347" s="3"/>
      <c r="O347" s="3"/>
      <c r="P347" s="3"/>
      <c r="Q347" s="3"/>
      <c r="R347" s="3"/>
      <c r="S347" s="3"/>
      <c r="T347" s="3"/>
      <c r="U347" s="3"/>
      <c r="V347" s="3"/>
      <c r="W347" s="3"/>
      <c r="X347" s="3"/>
      <c r="Y347" s="3"/>
      <c r="Z347" s="3"/>
    </row>
    <row r="348" spans="1:26" x14ac:dyDescent="0.2">
      <c r="A348" s="3">
        <v>10928</v>
      </c>
      <c r="B348" s="10" t="str">
        <f>VLOOKUP(A348,'QAQC ID Reference Page'!A$2:G$10999,2,FALSE)</f>
        <v>OBS0821W1</v>
      </c>
      <c r="C348" s="20">
        <f>VLOOKUP(A348,'QAQC ID Reference Page'!A$2:G$10999,3,FALSE)</f>
        <v>44412</v>
      </c>
      <c r="D348" s="12">
        <f>VLOOKUP(A348,'QAQC ID Reference Page'!A$2:G$10999,4,FALSE)</f>
        <v>0.45833333333333331</v>
      </c>
      <c r="E348" s="3">
        <f>VLOOKUP(A348,'QAQC ID Reference Page'!A$2:G$10999,5,FALSE)</f>
        <v>1023</v>
      </c>
      <c r="F348" s="3" t="str">
        <f>VLOOKUP(A348,'QAQC ID Reference Page'!A$2:G$10999,6,FALSE)</f>
        <v>WFR</v>
      </c>
      <c r="G348" s="3" t="str">
        <f>VLOOKUP(A348,'QAQC ID Reference Page'!A$2:G$10999,7,FALSE)</f>
        <v>S</v>
      </c>
      <c r="H348" s="3"/>
      <c r="I348" s="3"/>
      <c r="J348" s="3"/>
      <c r="K348" s="3"/>
      <c r="L348" s="3"/>
      <c r="M348" s="3"/>
      <c r="N348" s="3"/>
      <c r="O348" s="3"/>
      <c r="P348" s="3"/>
      <c r="Q348" s="3"/>
      <c r="R348" s="3"/>
      <c r="S348" s="3"/>
      <c r="T348" s="3"/>
      <c r="U348" s="3"/>
      <c r="V348" s="3"/>
      <c r="W348" s="3"/>
      <c r="X348" s="3"/>
      <c r="Y348" s="3"/>
      <c r="Z348" s="3"/>
    </row>
    <row r="349" spans="1:26" x14ac:dyDescent="0.2">
      <c r="A349" s="3">
        <v>10929</v>
      </c>
      <c r="B349" s="10" t="str">
        <f>VLOOKUP(A349,'QAQC ID Reference Page'!A$2:G$10999,2,FALSE)</f>
        <v>OBS0821W1</v>
      </c>
      <c r="C349" s="20">
        <f>VLOOKUP(A349,'QAQC ID Reference Page'!A$2:G$10999,3,FALSE)</f>
        <v>44412</v>
      </c>
      <c r="D349" s="12">
        <f>VLOOKUP(A349,'QAQC ID Reference Page'!A$2:G$10999,4,FALSE)</f>
        <v>0.51875000000000004</v>
      </c>
      <c r="E349" s="3">
        <f>VLOOKUP(A349,'QAQC ID Reference Page'!A$2:G$10999,5,FALSE)</f>
        <v>1044</v>
      </c>
      <c r="F349" s="3" t="str">
        <f>VLOOKUP(A349,'QAQC ID Reference Page'!A$2:G$10999,6,FALSE)</f>
        <v>B1</v>
      </c>
      <c r="G349" s="3" t="str">
        <f>VLOOKUP(A349,'QAQC ID Reference Page'!A$2:G$10999,7,FALSE)</f>
        <v>B</v>
      </c>
      <c r="H349" s="3"/>
      <c r="I349" s="3"/>
      <c r="J349" s="3"/>
      <c r="K349" s="3"/>
      <c r="L349" s="3"/>
      <c r="M349" s="3"/>
      <c r="N349" s="3"/>
      <c r="O349" s="3"/>
      <c r="P349" s="3"/>
      <c r="Q349" s="3"/>
      <c r="R349" s="3"/>
      <c r="S349" s="3"/>
      <c r="T349" s="3"/>
      <c r="U349" s="3"/>
      <c r="V349" s="3"/>
      <c r="W349" s="3"/>
      <c r="X349" s="3"/>
      <c r="Y349" s="3"/>
      <c r="Z349" s="3"/>
    </row>
    <row r="350" spans="1:26" x14ac:dyDescent="0.2">
      <c r="A350" s="3">
        <v>10930</v>
      </c>
      <c r="B350" s="10" t="str">
        <f>VLOOKUP(A350,'QAQC ID Reference Page'!A$2:G$10999,2,FALSE)</f>
        <v>OBS0821W1</v>
      </c>
      <c r="C350" s="20">
        <f>VLOOKUP(A350,'QAQC ID Reference Page'!A$2:G$10999,3,FALSE)</f>
        <v>44412</v>
      </c>
      <c r="D350" s="12">
        <f>VLOOKUP(A350,'QAQC ID Reference Page'!A$2:G$10999,4,FALSE)</f>
        <v>0.44374999999999998</v>
      </c>
      <c r="E350" s="3">
        <f>VLOOKUP(A350,'QAQC ID Reference Page'!A$2:G$10999,5,FALSE)</f>
        <v>1006</v>
      </c>
      <c r="F350" s="3" t="str">
        <f>VLOOKUP(A350,'QAQC ID Reference Page'!A$2:G$10999,6,FALSE)</f>
        <v>C4</v>
      </c>
      <c r="G350" s="3" t="str">
        <f>VLOOKUP(A350,'QAQC ID Reference Page'!A$2:G$10999,7,FALSE)</f>
        <v>S</v>
      </c>
      <c r="H350" s="3"/>
      <c r="I350" s="3"/>
      <c r="J350" s="3"/>
      <c r="K350" s="3"/>
      <c r="L350" s="3"/>
      <c r="M350" s="3"/>
      <c r="N350" s="3"/>
      <c r="O350" s="3"/>
      <c r="P350" s="3"/>
      <c r="Q350" s="3"/>
      <c r="R350" s="3"/>
      <c r="S350" s="3"/>
      <c r="T350" s="3"/>
      <c r="U350" s="3"/>
      <c r="V350" s="3"/>
      <c r="W350" s="3"/>
      <c r="X350" s="3"/>
      <c r="Y350" s="3"/>
      <c r="Z350" s="3"/>
    </row>
    <row r="351" spans="1:26" x14ac:dyDescent="0.2">
      <c r="A351" s="3">
        <v>10931</v>
      </c>
      <c r="B351" s="10" t="str">
        <f>VLOOKUP(A351,'QAQC ID Reference Page'!A$2:G$10999,2,FALSE)</f>
        <v>OBS0821W1</v>
      </c>
      <c r="C351" s="20">
        <f>VLOOKUP(A351,'QAQC ID Reference Page'!A$2:G$10999,3,FALSE)</f>
        <v>44412</v>
      </c>
      <c r="D351" s="12">
        <f>VLOOKUP(A351,'QAQC ID Reference Page'!A$2:G$10999,4,FALSE)</f>
        <v>0.47291666666666665</v>
      </c>
      <c r="E351" s="3">
        <f>VLOOKUP(A351,'QAQC ID Reference Page'!A$2:G$10999,5,FALSE)</f>
        <v>1022</v>
      </c>
      <c r="F351" s="3" t="str">
        <f>VLOOKUP(A351,'QAQC ID Reference Page'!A$2:G$10999,6,FALSE)</f>
        <v>BLB</v>
      </c>
      <c r="G351" s="3" t="str">
        <f>VLOOKUP(A351,'QAQC ID Reference Page'!A$2:G$10999,7,FALSE)</f>
        <v>S</v>
      </c>
      <c r="H351" s="3"/>
      <c r="I351" s="3"/>
      <c r="J351" s="3"/>
      <c r="K351" s="3"/>
      <c r="L351" s="3"/>
      <c r="M351" s="3"/>
      <c r="N351" s="3"/>
      <c r="O351" s="3"/>
      <c r="P351" s="3"/>
      <c r="Q351" s="3"/>
      <c r="R351" s="3"/>
      <c r="S351" s="3"/>
      <c r="T351" s="3"/>
      <c r="U351" s="3"/>
      <c r="V351" s="3"/>
      <c r="W351" s="3"/>
      <c r="X351" s="3"/>
      <c r="Y351" s="3"/>
      <c r="Z351" s="3"/>
    </row>
    <row r="352" spans="1:26" x14ac:dyDescent="0.2">
      <c r="A352" s="3">
        <v>10932</v>
      </c>
      <c r="B352" s="10" t="str">
        <f>VLOOKUP(A352,'QAQC ID Reference Page'!A$2:G$10999,2,FALSE)</f>
        <v>OBS0821W1</v>
      </c>
      <c r="C352" s="20">
        <f>VLOOKUP(A352,'QAQC ID Reference Page'!A$2:G$10999,3,FALSE)</f>
        <v>44412</v>
      </c>
      <c r="D352" s="12">
        <f>VLOOKUP(A352,'QAQC ID Reference Page'!A$2:G$10999,4,FALSE)</f>
        <v>0.50694444444444442</v>
      </c>
      <c r="E352" s="3">
        <f>VLOOKUP(A352,'QAQC ID Reference Page'!A$2:G$10999,5,FALSE)</f>
        <v>1021</v>
      </c>
      <c r="F352" s="3" t="str">
        <f>VLOOKUP(A352,'QAQC ID Reference Page'!A$2:G$10999,6,FALSE)</f>
        <v>C1</v>
      </c>
      <c r="G352" s="3" t="str">
        <f>VLOOKUP(A352,'QAQC ID Reference Page'!A$2:G$10999,7,FALSE)</f>
        <v>S</v>
      </c>
      <c r="H352" s="3"/>
      <c r="I352" s="3"/>
      <c r="J352" s="3"/>
      <c r="K352" s="3"/>
      <c r="L352" s="3"/>
      <c r="M352" s="3"/>
      <c r="N352" s="3"/>
      <c r="O352" s="3"/>
      <c r="P352" s="3"/>
      <c r="Q352" s="3"/>
      <c r="R352" s="3"/>
      <c r="S352" s="3"/>
      <c r="T352" s="3"/>
      <c r="U352" s="3"/>
      <c r="V352" s="3"/>
      <c r="W352" s="3"/>
      <c r="X352" s="3"/>
      <c r="Y352" s="3"/>
      <c r="Z352" s="3"/>
    </row>
    <row r="353" spans="1:26" x14ac:dyDescent="0.2">
      <c r="A353" s="3">
        <v>10933</v>
      </c>
      <c r="B353" s="10" t="str">
        <f>VLOOKUP(A353,'QAQC ID Reference Page'!A$2:G$10999,2,FALSE)</f>
        <v>OBS0821W1</v>
      </c>
      <c r="C353" s="20">
        <f>VLOOKUP(A353,'QAQC ID Reference Page'!A$2:G$10999,3,FALSE)</f>
        <v>44412</v>
      </c>
      <c r="D353" s="12">
        <f>VLOOKUP(A353,'QAQC ID Reference Page'!A$2:G$10999,4,FALSE)</f>
        <v>0.50694444444444442</v>
      </c>
      <c r="E353" s="3">
        <f>VLOOKUP(A353,'QAQC ID Reference Page'!A$2:G$10999,5,FALSE)</f>
        <v>1025</v>
      </c>
      <c r="F353" s="3" t="str">
        <f>VLOOKUP(A353,'QAQC ID Reference Page'!A$2:G$10999,6,FALSE)</f>
        <v>C1</v>
      </c>
      <c r="G353" s="3" t="str">
        <f>VLOOKUP(A353,'QAQC ID Reference Page'!A$2:G$10999,7,FALSE)</f>
        <v>B</v>
      </c>
      <c r="H353" s="3"/>
      <c r="I353" s="3"/>
      <c r="J353" s="3"/>
      <c r="K353" s="3"/>
      <c r="L353" s="3"/>
      <c r="M353" s="3"/>
      <c r="N353" s="3"/>
      <c r="O353" s="3"/>
      <c r="P353" s="3"/>
      <c r="Q353" s="3"/>
      <c r="R353" s="3"/>
      <c r="S353" s="3"/>
      <c r="T353" s="3"/>
      <c r="U353" s="3"/>
      <c r="V353" s="3"/>
      <c r="W353" s="3"/>
      <c r="X353" s="3"/>
      <c r="Y353" s="3"/>
      <c r="Z353" s="3"/>
    </row>
    <row r="354" spans="1:26" x14ac:dyDescent="0.2">
      <c r="A354" s="3">
        <v>10934</v>
      </c>
      <c r="B354" s="10" t="str">
        <f>VLOOKUP(A354,'QAQC ID Reference Page'!A$2:G$10999,2,FALSE)</f>
        <v>OBS0821W1</v>
      </c>
      <c r="C354" s="20">
        <f>VLOOKUP(A354,'QAQC ID Reference Page'!A$2:G$10999,3,FALSE)</f>
        <v>44412</v>
      </c>
      <c r="D354" s="12">
        <f>VLOOKUP(A354,'QAQC ID Reference Page'!A$2:G$10999,4,FALSE)</f>
        <v>0.43402777777777779</v>
      </c>
      <c r="E354" s="3">
        <f>VLOOKUP(A354,'QAQC ID Reference Page'!A$2:G$10999,5,FALSE)</f>
        <v>1035</v>
      </c>
      <c r="F354" s="3" t="str">
        <f>VLOOKUP(A354,'QAQC ID Reference Page'!A$2:G$10999,6,FALSE)</f>
        <v>C5-1</v>
      </c>
      <c r="G354" s="3" t="str">
        <f>VLOOKUP(A354,'QAQC ID Reference Page'!A$2:G$10999,7,FALSE)</f>
        <v>S</v>
      </c>
      <c r="H354" s="3"/>
      <c r="I354" s="3"/>
      <c r="J354" s="3"/>
      <c r="K354" s="3"/>
      <c r="L354" s="3"/>
      <c r="M354" s="3"/>
      <c r="N354" s="3"/>
      <c r="O354" s="3"/>
      <c r="P354" s="3"/>
      <c r="Q354" s="3"/>
      <c r="R354" s="3"/>
      <c r="S354" s="3"/>
      <c r="T354" s="3"/>
      <c r="U354" s="3"/>
      <c r="V354" s="3"/>
      <c r="W354" s="3"/>
      <c r="X354" s="3"/>
      <c r="Y354" s="3"/>
      <c r="Z354" s="3"/>
    </row>
    <row r="355" spans="1:26" x14ac:dyDescent="0.2">
      <c r="A355" s="3">
        <v>10935</v>
      </c>
      <c r="B355" s="10" t="str">
        <f>VLOOKUP(A355,'QAQC ID Reference Page'!A$2:G$10999,2,FALSE)</f>
        <v>OBS0821W1</v>
      </c>
      <c r="C355" s="20">
        <f>VLOOKUP(A355,'QAQC ID Reference Page'!A$2:G$10999,3,FALSE)</f>
        <v>44412</v>
      </c>
      <c r="D355" s="12">
        <f>VLOOKUP(A355,'QAQC ID Reference Page'!A$2:G$10999,4,FALSE)</f>
        <v>0.40347222222222223</v>
      </c>
      <c r="E355" s="3">
        <f>VLOOKUP(A355,'QAQC ID Reference Page'!A$2:G$10999,5,FALSE)</f>
        <v>1019</v>
      </c>
      <c r="F355" s="3" t="str">
        <f>VLOOKUP(A355,'QAQC ID Reference Page'!A$2:G$10999,6,FALSE)</f>
        <v>C7C</v>
      </c>
      <c r="G355" s="3" t="str">
        <f>VLOOKUP(A355,'QAQC ID Reference Page'!A$2:G$10999,7,FALSE)</f>
        <v>B</v>
      </c>
      <c r="H355" s="3"/>
      <c r="I355" s="3"/>
      <c r="J355" s="3"/>
      <c r="K355" s="3"/>
      <c r="L355" s="3"/>
      <c r="M355" s="3"/>
      <c r="N355" s="3"/>
      <c r="O355" s="3"/>
      <c r="P355" s="3"/>
      <c r="Q355" s="3"/>
      <c r="R355" s="3"/>
      <c r="S355" s="3"/>
      <c r="T355" s="3"/>
      <c r="U355" s="3"/>
      <c r="V355" s="3"/>
      <c r="W355" s="3"/>
      <c r="X355" s="3"/>
      <c r="Y355" s="3"/>
      <c r="Z355" s="3"/>
    </row>
    <row r="356" spans="1:26" x14ac:dyDescent="0.2">
      <c r="A356" s="10">
        <v>10936</v>
      </c>
      <c r="B356" s="10" t="str">
        <f>VLOOKUP(A356,'QAQC ID Reference Page'!A$2:G$10999,2,FALSE)</f>
        <v>OBS0821W1</v>
      </c>
      <c r="C356" s="20">
        <f>VLOOKUP(A356,'QAQC ID Reference Page'!A$2:G$10999,3,FALSE)</f>
        <v>44412</v>
      </c>
      <c r="D356" s="12">
        <f>VLOOKUP(A356,'QAQC ID Reference Page'!A$2:G$10999,4,FALSE)</f>
        <v>0.32430555555555557</v>
      </c>
      <c r="E356" s="3">
        <f>VLOOKUP(A356,'QAQC ID Reference Page'!A$2:G$10999,5,FALSE)</f>
        <v>1037</v>
      </c>
      <c r="F356" s="3" t="str">
        <f>VLOOKUP(A356,'QAQC ID Reference Page'!A$2:G$10999,6,FALSE)</f>
        <v>BSR</v>
      </c>
      <c r="G356" s="3" t="str">
        <f>VLOOKUP(A356,'QAQC ID Reference Page'!A$2:G$10999,7,FALSE)</f>
        <v>S</v>
      </c>
      <c r="H356" s="3"/>
      <c r="I356" s="3"/>
      <c r="J356" s="3"/>
      <c r="K356" s="3"/>
      <c r="L356" s="3"/>
      <c r="M356" s="3"/>
      <c r="N356" s="3"/>
      <c r="O356" s="3"/>
      <c r="P356" s="3"/>
      <c r="Q356" s="3"/>
      <c r="R356" s="3"/>
      <c r="S356" s="3"/>
      <c r="T356" s="3"/>
      <c r="U356" s="3"/>
      <c r="V356" s="3"/>
      <c r="W356" s="3"/>
      <c r="X356" s="3"/>
      <c r="Y356" s="3"/>
      <c r="Z356" s="3"/>
    </row>
    <row r="357" spans="1:26" x14ac:dyDescent="0.2">
      <c r="A357" s="3">
        <v>10937</v>
      </c>
      <c r="B357" s="10" t="str">
        <f>VLOOKUP(A357,'QAQC ID Reference Page'!A$2:G$10999,2,FALSE)</f>
        <v>OBS0821W1</v>
      </c>
      <c r="C357" s="20">
        <f>VLOOKUP(A357,'QAQC ID Reference Page'!A$2:G$10999,3,FALSE)</f>
        <v>44412</v>
      </c>
      <c r="D357" s="12">
        <f>VLOOKUP(A357,'QAQC ID Reference Page'!A$2:G$10999,4,FALSE)</f>
        <v>0.5444444444444444</v>
      </c>
      <c r="E357" s="3">
        <f>VLOOKUP(A357,'QAQC ID Reference Page'!A$2:G$10999,5,FALSE)</f>
        <v>1017</v>
      </c>
      <c r="F357" s="3" t="str">
        <f>VLOOKUP(A357,'QAQC ID Reference Page'!A$2:G$10999,6,FALSE)</f>
        <v>B3</v>
      </c>
      <c r="G357" s="3" t="str">
        <f>VLOOKUP(A357,'QAQC ID Reference Page'!A$2:G$10999,7,FALSE)</f>
        <v>S</v>
      </c>
      <c r="H357" s="3"/>
      <c r="I357" s="3"/>
      <c r="J357" s="3"/>
      <c r="K357" s="3"/>
      <c r="L357" s="3"/>
      <c r="M357" s="3"/>
      <c r="N357" s="3"/>
      <c r="O357" s="3"/>
      <c r="P357" s="3"/>
      <c r="Q357" s="3"/>
      <c r="R357" s="3"/>
      <c r="S357" s="3"/>
      <c r="T357" s="3"/>
      <c r="U357" s="3"/>
      <c r="V357" s="3"/>
      <c r="W357" s="3"/>
      <c r="X357" s="3"/>
      <c r="Y357" s="3"/>
      <c r="Z357" s="3"/>
    </row>
    <row r="358" spans="1:26" x14ac:dyDescent="0.2">
      <c r="A358" s="3">
        <v>10938</v>
      </c>
      <c r="B358" s="10" t="str">
        <f>VLOOKUP(A358,'QAQC ID Reference Page'!A$2:G$10999,2,FALSE)</f>
        <v>OBS0821W1</v>
      </c>
      <c r="C358" s="20">
        <f>VLOOKUP(A358,'QAQC ID Reference Page'!A$2:G$10999,3,FALSE)</f>
        <v>44412</v>
      </c>
      <c r="D358" s="12">
        <f>VLOOKUP(A358,'QAQC ID Reference Page'!A$2:G$10999,4,FALSE)</f>
        <v>0.27638888888888891</v>
      </c>
      <c r="E358" s="3">
        <f>VLOOKUP(A358,'QAQC ID Reference Page'!A$2:G$10999,5,FALSE)</f>
        <v>1020</v>
      </c>
      <c r="F358" s="3" t="str">
        <f>VLOOKUP(A358,'QAQC ID Reference Page'!A$2:G$10999,6,FALSE)</f>
        <v>B7C</v>
      </c>
      <c r="G358" s="3" t="str">
        <f>VLOOKUP(A358,'QAQC ID Reference Page'!A$2:G$10999,7,FALSE)</f>
        <v>S</v>
      </c>
      <c r="H358" s="3"/>
      <c r="I358" s="3"/>
      <c r="J358" s="3"/>
      <c r="K358" s="3"/>
      <c r="L358" s="3"/>
      <c r="M358" s="3"/>
      <c r="N358" s="3"/>
      <c r="O358" s="3"/>
      <c r="P358" s="3"/>
      <c r="Q358" s="3"/>
      <c r="R358" s="3"/>
      <c r="S358" s="3"/>
      <c r="T358" s="3"/>
      <c r="U358" s="3"/>
      <c r="V358" s="3"/>
      <c r="W358" s="3"/>
      <c r="X358" s="3"/>
      <c r="Y358" s="3"/>
      <c r="Z358" s="3"/>
    </row>
    <row r="359" spans="1:26" x14ac:dyDescent="0.2">
      <c r="A359" s="3">
        <v>10939</v>
      </c>
      <c r="B359" s="10" t="str">
        <f>VLOOKUP(A359,'QAQC ID Reference Page'!A$2:G$10999,2,FALSE)</f>
        <v>OBS0821W1</v>
      </c>
      <c r="C359" s="20">
        <f>VLOOKUP(A359,'QAQC ID Reference Page'!A$2:G$10999,3,FALSE)</f>
        <v>44412</v>
      </c>
      <c r="D359" s="12">
        <f>VLOOKUP(A359,'QAQC ID Reference Page'!A$2:G$10999,4,FALSE)</f>
        <v>0.30833333333333335</v>
      </c>
      <c r="E359" s="3">
        <f>VLOOKUP(A359,'QAQC ID Reference Page'!A$2:G$10999,5,FALSE)</f>
        <v>1002</v>
      </c>
      <c r="F359" s="3" t="str">
        <f>VLOOKUP(A359,'QAQC ID Reference Page'!A$2:G$10999,6,FALSE)</f>
        <v>B11</v>
      </c>
      <c r="G359" s="3" t="str">
        <f>VLOOKUP(A359,'QAQC ID Reference Page'!A$2:G$10999,7,FALSE)</f>
        <v>S</v>
      </c>
      <c r="H359" s="3"/>
      <c r="I359" s="3"/>
      <c r="J359" s="3"/>
      <c r="K359" s="3"/>
      <c r="L359" s="3"/>
      <c r="M359" s="3"/>
      <c r="N359" s="3"/>
      <c r="O359" s="3"/>
      <c r="P359" s="3"/>
      <c r="Q359" s="3"/>
      <c r="R359" s="3"/>
      <c r="S359" s="3"/>
      <c r="T359" s="3"/>
      <c r="U359" s="3"/>
      <c r="V359" s="3"/>
      <c r="W359" s="3"/>
      <c r="X359" s="3"/>
      <c r="Y359" s="3"/>
      <c r="Z359" s="3"/>
    </row>
    <row r="360" spans="1:26" x14ac:dyDescent="0.2">
      <c r="A360" s="3">
        <v>10940</v>
      </c>
      <c r="B360" s="10" t="str">
        <f>VLOOKUP(A360,'QAQC ID Reference Page'!A$2:G$10999,2,FALSE)</f>
        <v>OBS0821W1</v>
      </c>
      <c r="C360" s="20">
        <f>VLOOKUP(A360,'QAQC ID Reference Page'!A$2:G$10999,3,FALSE)</f>
        <v>44412</v>
      </c>
      <c r="D360" s="12">
        <f>VLOOKUP(A360,'QAQC ID Reference Page'!A$2:G$10999,4,FALSE)</f>
        <v>0.37083333333333335</v>
      </c>
      <c r="E360" s="3">
        <f>VLOOKUP(A360,'QAQC ID Reference Page'!A$2:G$10999,5,FALSE)</f>
        <v>1009</v>
      </c>
      <c r="F360" s="3" t="str">
        <f>VLOOKUP(A360,'QAQC ID Reference Page'!A$2:G$10999,6,FALSE)</f>
        <v>C9</v>
      </c>
      <c r="G360" s="3" t="str">
        <f>VLOOKUP(A360,'QAQC ID Reference Page'!A$2:G$10999,7,FALSE)</f>
        <v>S</v>
      </c>
      <c r="H360" s="3"/>
      <c r="I360" s="3"/>
      <c r="J360" s="3"/>
      <c r="K360" s="3"/>
      <c r="L360" s="3"/>
      <c r="M360" s="3"/>
      <c r="N360" s="3"/>
      <c r="O360" s="3"/>
      <c r="P360" s="3"/>
      <c r="Q360" s="3"/>
      <c r="R360" s="3"/>
      <c r="S360" s="3"/>
      <c r="T360" s="3"/>
      <c r="U360" s="3"/>
      <c r="V360" s="3"/>
      <c r="W360" s="3"/>
      <c r="X360" s="3"/>
      <c r="Y360" s="3"/>
      <c r="Z360" s="3"/>
    </row>
    <row r="361" spans="1:26" x14ac:dyDescent="0.2">
      <c r="A361" s="3">
        <v>11001</v>
      </c>
      <c r="B361" s="10" t="str">
        <f>VLOOKUP(A361,'QAQC ID Reference Page'!A$2:G$10999,2,FALSE)</f>
        <v>OBS0821W2</v>
      </c>
      <c r="C361" s="20">
        <f>VLOOKUP(A361,'QAQC ID Reference Page'!A$2:G$10999,3,FALSE)</f>
        <v>44417</v>
      </c>
      <c r="D361" s="12">
        <f>VLOOKUP(A361,'QAQC ID Reference Page'!A$2:G$10999,4,FALSE)</f>
        <v>0.34513888888888888</v>
      </c>
      <c r="E361" s="3">
        <f>VLOOKUP(A361,'QAQC ID Reference Page'!A$2:G$10999,5,FALSE)</f>
        <v>1013</v>
      </c>
      <c r="F361" s="3" t="str">
        <f>VLOOKUP(A361,'QAQC ID Reference Page'!A$2:G$10999,6,FALSE)</f>
        <v>TR</v>
      </c>
      <c r="G361" s="3" t="str">
        <f>VLOOKUP(A361,'QAQC ID Reference Page'!A$2:G$10999,7,FALSE)</f>
        <v>S</v>
      </c>
      <c r="H361" s="3"/>
      <c r="I361" s="3"/>
      <c r="J361" s="3"/>
      <c r="K361" s="3"/>
      <c r="L361" s="3"/>
      <c r="M361" s="3"/>
      <c r="N361" s="3"/>
      <c r="O361" s="3"/>
      <c r="P361" s="3"/>
      <c r="Q361" s="3"/>
      <c r="R361" s="3"/>
      <c r="S361" s="3"/>
      <c r="T361" s="3"/>
      <c r="U361" s="3"/>
      <c r="V361" s="3"/>
      <c r="W361" s="3"/>
      <c r="X361" s="3"/>
      <c r="Y361" s="3"/>
      <c r="Z361" s="3"/>
    </row>
    <row r="362" spans="1:26" x14ac:dyDescent="0.2">
      <c r="A362" s="3">
        <v>11002</v>
      </c>
      <c r="B362" s="10" t="str">
        <f>VLOOKUP(A362,'QAQC ID Reference Page'!A$2:G$10999,2,FALSE)</f>
        <v>OBS0821W2</v>
      </c>
      <c r="C362" s="20">
        <f>VLOOKUP(A362,'QAQC ID Reference Page'!A$2:G$10999,3,FALSE)</f>
        <v>44417</v>
      </c>
      <c r="D362" s="12">
        <f>VLOOKUP(A362,'QAQC ID Reference Page'!A$2:G$10999,4,FALSE)</f>
        <v>0.52013888888888893</v>
      </c>
      <c r="E362" s="3">
        <f>VLOOKUP(A362,'QAQC ID Reference Page'!A$2:G$10999,5,FALSE)</f>
        <v>1020</v>
      </c>
      <c r="F362" s="3" t="str">
        <f>VLOOKUP(A362,'QAQC ID Reference Page'!A$2:G$10999,6,FALSE)</f>
        <v>E6</v>
      </c>
      <c r="G362" s="3" t="str">
        <f>VLOOKUP(A362,'QAQC ID Reference Page'!A$2:G$10999,7,FALSE)</f>
        <v>S</v>
      </c>
      <c r="H362" s="3"/>
      <c r="I362" s="3"/>
      <c r="J362" s="3"/>
      <c r="K362" s="3"/>
      <c r="L362" s="3"/>
      <c r="M362" s="3"/>
      <c r="N362" s="3"/>
      <c r="O362" s="3"/>
      <c r="P362" s="3"/>
      <c r="Q362" s="3"/>
      <c r="R362" s="3"/>
      <c r="S362" s="3"/>
      <c r="T362" s="3"/>
      <c r="U362" s="3"/>
      <c r="V362" s="3"/>
      <c r="W362" s="3"/>
      <c r="X362" s="3"/>
      <c r="Y362" s="3"/>
      <c r="Z362" s="3"/>
    </row>
    <row r="363" spans="1:26" x14ac:dyDescent="0.2">
      <c r="A363" s="3">
        <v>11003</v>
      </c>
      <c r="B363" s="10" t="str">
        <f>VLOOKUP(A363,'QAQC ID Reference Page'!A$2:G$10999,2,FALSE)</f>
        <v>OBS0821W2</v>
      </c>
      <c r="C363" s="20">
        <f>VLOOKUP(A363,'QAQC ID Reference Page'!A$2:G$10999,3,FALSE)</f>
        <v>44417</v>
      </c>
      <c r="D363" s="12">
        <f>VLOOKUP(A363,'QAQC ID Reference Page'!A$2:G$10999,4,FALSE)</f>
        <v>0.49236111111111114</v>
      </c>
      <c r="E363" s="3">
        <f>VLOOKUP(A363,'QAQC ID Reference Page'!A$2:G$10999,5,FALSE)</f>
        <v>1030</v>
      </c>
      <c r="F363" s="3" t="str">
        <f>VLOOKUP(A363,'QAQC ID Reference Page'!A$2:G$10999,6,FALSE)</f>
        <v>E9</v>
      </c>
      <c r="G363" s="3" t="str">
        <f>VLOOKUP(A363,'QAQC ID Reference Page'!A$2:G$10999,7,FALSE)</f>
        <v>B</v>
      </c>
      <c r="H363" s="3"/>
      <c r="I363" s="3"/>
      <c r="J363" s="3"/>
      <c r="K363" s="3"/>
      <c r="L363" s="3"/>
      <c r="M363" s="3"/>
      <c r="N363" s="3"/>
      <c r="O363" s="3"/>
      <c r="P363" s="3"/>
      <c r="Q363" s="3"/>
      <c r="R363" s="3"/>
      <c r="S363" s="3"/>
      <c r="T363" s="3"/>
      <c r="U363" s="3"/>
      <c r="V363" s="3"/>
      <c r="W363" s="3"/>
      <c r="X363" s="3"/>
      <c r="Y363" s="3"/>
      <c r="Z363" s="3"/>
    </row>
    <row r="364" spans="1:26" x14ac:dyDescent="0.2">
      <c r="A364" s="3">
        <v>11004</v>
      </c>
      <c r="B364" s="10" t="str">
        <f>VLOOKUP(A364,'QAQC ID Reference Page'!A$2:G$10999,2,FALSE)</f>
        <v>OBS0821W2</v>
      </c>
      <c r="C364" s="20">
        <f>VLOOKUP(A364,'QAQC ID Reference Page'!A$2:G$10999,3,FALSE)</f>
        <v>44417</v>
      </c>
      <c r="D364" s="12">
        <f>VLOOKUP(A364,'QAQC ID Reference Page'!A$2:G$10999,4,FALSE)</f>
        <v>0.40486111111111112</v>
      </c>
      <c r="E364" s="3">
        <f>VLOOKUP(A364,'QAQC ID Reference Page'!A$2:G$10999,5,FALSE)</f>
        <v>1024</v>
      </c>
      <c r="F364" s="3" t="str">
        <f>VLOOKUP(A364,'QAQC ID Reference Page'!A$2:G$10999,6,FALSE)</f>
        <v>I7C</v>
      </c>
      <c r="G364" s="3" t="str">
        <f>VLOOKUP(A364,'QAQC ID Reference Page'!A$2:G$10999,7,FALSE)</f>
        <v>S</v>
      </c>
      <c r="H364" s="3"/>
      <c r="I364" s="3"/>
      <c r="J364" s="3"/>
      <c r="K364" s="3"/>
      <c r="L364" s="3"/>
      <c r="M364" s="3"/>
      <c r="N364" s="3"/>
      <c r="O364" s="3"/>
      <c r="P364" s="3"/>
      <c r="Q364" s="3"/>
      <c r="R364" s="3"/>
      <c r="S364" s="3"/>
      <c r="T364" s="3"/>
      <c r="U364" s="3"/>
      <c r="V364" s="3"/>
      <c r="W364" s="3"/>
      <c r="X364" s="3"/>
      <c r="Y364" s="3"/>
      <c r="Z364" s="3"/>
    </row>
    <row r="365" spans="1:26" x14ac:dyDescent="0.2">
      <c r="A365" s="3">
        <v>11005</v>
      </c>
      <c r="B365" s="10" t="str">
        <f>VLOOKUP(A365,'QAQC ID Reference Page'!A$2:G$10999,2,FALSE)</f>
        <v>OBS0821W2</v>
      </c>
      <c r="C365" s="20">
        <f>VLOOKUP(A365,'QAQC ID Reference Page'!A$2:G$10999,3,FALSE)</f>
        <v>44417</v>
      </c>
      <c r="D365" s="12">
        <f>VLOOKUP(A365,'QAQC ID Reference Page'!A$2:G$10999,4,FALSE)</f>
        <v>0.35833333333333334</v>
      </c>
      <c r="E365" s="3">
        <f>VLOOKUP(A365,'QAQC ID Reference Page'!A$2:G$10999,5,FALSE)</f>
        <v>1008</v>
      </c>
      <c r="F365" s="3" t="str">
        <f>VLOOKUP(A365,'QAQC ID Reference Page'!A$2:G$10999,6,FALSE)</f>
        <v>TR-UP</v>
      </c>
      <c r="G365" s="3" t="str">
        <f>VLOOKUP(A365,'QAQC ID Reference Page'!A$2:G$10999,7,FALSE)</f>
        <v>S</v>
      </c>
      <c r="H365" s="3"/>
      <c r="I365" s="3"/>
      <c r="J365" s="3"/>
      <c r="K365" s="3"/>
      <c r="L365" s="3"/>
      <c r="M365" s="3"/>
      <c r="N365" s="3"/>
      <c r="O365" s="3"/>
      <c r="P365" s="3"/>
      <c r="Q365" s="3"/>
      <c r="R365" s="3"/>
      <c r="S365" s="3"/>
      <c r="T365" s="3"/>
      <c r="U365" s="3"/>
      <c r="V365" s="3"/>
      <c r="W365" s="3"/>
      <c r="X365" s="3"/>
      <c r="Y365" s="3"/>
      <c r="Z365" s="3"/>
    </row>
    <row r="366" spans="1:26" x14ac:dyDescent="0.2">
      <c r="A366" s="3">
        <v>11006</v>
      </c>
      <c r="B366" s="10" t="str">
        <f>VLOOKUP(A366,'QAQC ID Reference Page'!A$2:G$10999,2,FALSE)</f>
        <v>OBS0821W2</v>
      </c>
      <c r="C366" s="20">
        <f>VLOOKUP(A366,'QAQC ID Reference Page'!A$2:G$10999,3,FALSE)</f>
        <v>44417</v>
      </c>
      <c r="D366" s="12">
        <f>VLOOKUP(A366,'QAQC ID Reference Page'!A$2:G$10999,4,FALSE)</f>
        <v>0.2986111111111111</v>
      </c>
      <c r="E366" s="3">
        <f>VLOOKUP(A366,'QAQC ID Reference Page'!A$2:G$10999,5,FALSE)</f>
        <v>1011</v>
      </c>
      <c r="F366" s="3" t="str">
        <f>VLOOKUP(A366,'QAQC ID Reference Page'!A$2:G$10999,6,FALSE)</f>
        <v>G6</v>
      </c>
      <c r="G366" s="3" t="str">
        <f>VLOOKUP(A366,'QAQC ID Reference Page'!A$2:G$10999,7,FALSE)</f>
        <v>S</v>
      </c>
      <c r="H366" s="3"/>
      <c r="I366" s="3"/>
      <c r="J366" s="3"/>
      <c r="K366" s="3"/>
      <c r="L366" s="3"/>
      <c r="M366" s="3"/>
      <c r="N366" s="3"/>
      <c r="O366" s="3"/>
      <c r="P366" s="3"/>
      <c r="Q366" s="3"/>
      <c r="R366" s="3"/>
      <c r="S366" s="3"/>
      <c r="T366" s="3"/>
      <c r="U366" s="3"/>
      <c r="V366" s="3"/>
      <c r="W366" s="3"/>
      <c r="X366" s="3"/>
      <c r="Y366" s="3"/>
      <c r="Z366" s="3"/>
    </row>
    <row r="367" spans="1:26" x14ac:dyDescent="0.2">
      <c r="A367" s="3">
        <v>11007</v>
      </c>
      <c r="B367" s="10" t="str">
        <f>VLOOKUP(A367,'QAQC ID Reference Page'!A$2:G$10999,2,FALSE)</f>
        <v>OBS0821W2</v>
      </c>
      <c r="C367" s="20">
        <f>VLOOKUP(A367,'QAQC ID Reference Page'!A$2:G$10999,3,FALSE)</f>
        <v>44417</v>
      </c>
      <c r="D367" s="12">
        <f>VLOOKUP(A367,'QAQC ID Reference Page'!A$2:G$10999,4,FALSE)</f>
        <v>0.28680555555555554</v>
      </c>
      <c r="E367" s="3">
        <f>VLOOKUP(A367,'QAQC ID Reference Page'!A$2:G$10999,5,FALSE)</f>
        <v>1005</v>
      </c>
      <c r="F367" s="3" t="str">
        <f>VLOOKUP(A367,'QAQC ID Reference Page'!A$2:G$10999,6,FALSE)</f>
        <v>EFR</v>
      </c>
      <c r="G367" s="3" t="str">
        <f>VLOOKUP(A367,'QAQC ID Reference Page'!A$2:G$10999,7,FALSE)</f>
        <v>S</v>
      </c>
      <c r="H367" s="3"/>
      <c r="I367" s="3"/>
      <c r="J367" s="3"/>
      <c r="K367" s="3"/>
      <c r="L367" s="3"/>
      <c r="M367" s="3"/>
      <c r="N367" s="3"/>
      <c r="O367" s="3"/>
      <c r="P367" s="3"/>
      <c r="Q367" s="3"/>
      <c r="R367" s="3"/>
      <c r="S367" s="3"/>
      <c r="T367" s="3"/>
      <c r="U367" s="3"/>
      <c r="V367" s="3"/>
      <c r="W367" s="3"/>
      <c r="X367" s="3"/>
      <c r="Y367" s="3"/>
      <c r="Z367" s="3"/>
    </row>
    <row r="368" spans="1:26" x14ac:dyDescent="0.2">
      <c r="A368" s="3">
        <v>11008</v>
      </c>
      <c r="B368" s="10" t="str">
        <f>VLOOKUP(A368,'QAQC ID Reference Page'!A$2:G$10999,2,FALSE)</f>
        <v>OBS0821W2</v>
      </c>
      <c r="C368" s="20">
        <f>VLOOKUP(A368,'QAQC ID Reference Page'!A$2:G$10999,3,FALSE)</f>
        <v>44417</v>
      </c>
      <c r="D368" s="12">
        <f>VLOOKUP(A368,'QAQC ID Reference Page'!A$2:G$10999,4,FALSE)</f>
        <v>0.45</v>
      </c>
      <c r="E368" s="3">
        <f>VLOOKUP(A368,'QAQC ID Reference Page'!A$2:G$10999,5,FALSE)</f>
        <v>1040</v>
      </c>
      <c r="F368" s="3" t="str">
        <f>VLOOKUP(A368,'QAQC ID Reference Page'!A$2:G$10999,6,FALSE)</f>
        <v>G7C</v>
      </c>
      <c r="G368" s="3" t="str">
        <f>VLOOKUP(A368,'QAQC ID Reference Page'!A$2:G$10999,7,FALSE)</f>
        <v>B</v>
      </c>
      <c r="H368" s="3"/>
      <c r="I368" s="3"/>
      <c r="J368" s="3"/>
      <c r="K368" s="3"/>
      <c r="L368" s="3"/>
      <c r="M368" s="3"/>
      <c r="N368" s="3"/>
      <c r="O368" s="3"/>
      <c r="P368" s="3"/>
      <c r="Q368" s="3"/>
      <c r="R368" s="3"/>
      <c r="S368" s="3"/>
      <c r="T368" s="3"/>
      <c r="U368" s="3"/>
      <c r="V368" s="3"/>
      <c r="W368" s="3"/>
      <c r="X368" s="3"/>
      <c r="Y368" s="3"/>
      <c r="Z368" s="3"/>
    </row>
    <row r="369" spans="1:26" x14ac:dyDescent="0.2">
      <c r="A369" s="3">
        <v>11009</v>
      </c>
      <c r="B369" s="10" t="str">
        <f>VLOOKUP(A369,'QAQC ID Reference Page'!A$2:G$10999,2,FALSE)</f>
        <v>OBS0821W2</v>
      </c>
      <c r="C369" s="20">
        <f>VLOOKUP(A369,'QAQC ID Reference Page'!A$2:G$10999,3,FALSE)</f>
        <v>44417</v>
      </c>
      <c r="D369" s="12">
        <f>VLOOKUP(A369,'QAQC ID Reference Page'!A$2:G$10999,4,FALSE)</f>
        <v>0.3347222222222222</v>
      </c>
      <c r="E369" s="3">
        <f>VLOOKUP(A369,'QAQC ID Reference Page'!A$2:G$10999,5,FALSE)</f>
        <v>1034</v>
      </c>
      <c r="F369" s="3" t="str">
        <f>VLOOKUP(A369,'QAQC ID Reference Page'!A$2:G$10999,6,FALSE)</f>
        <v>MR</v>
      </c>
      <c r="G369" s="3" t="str">
        <f>VLOOKUP(A369,'QAQC ID Reference Page'!A$2:G$10999,7,FALSE)</f>
        <v>B</v>
      </c>
      <c r="H369" s="3"/>
      <c r="I369" s="3"/>
      <c r="J369" s="3"/>
      <c r="K369" s="3"/>
      <c r="L369" s="3"/>
      <c r="M369" s="3"/>
      <c r="N369" s="3"/>
      <c r="O369" s="3"/>
      <c r="P369" s="3"/>
      <c r="Q369" s="3"/>
      <c r="R369" s="3"/>
      <c r="S369" s="3"/>
      <c r="T369" s="3"/>
      <c r="U369" s="3"/>
      <c r="V369" s="3"/>
      <c r="W369" s="3"/>
      <c r="X369" s="3"/>
      <c r="Y369" s="3"/>
      <c r="Z369" s="3"/>
    </row>
    <row r="370" spans="1:26" x14ac:dyDescent="0.2">
      <c r="A370" s="3">
        <v>11010</v>
      </c>
      <c r="B370" s="10" t="str">
        <f>VLOOKUP(A370,'QAQC ID Reference Page'!A$2:G$10999,2,FALSE)</f>
        <v>OBS0821W2</v>
      </c>
      <c r="C370" s="20">
        <f>VLOOKUP(A370,'QAQC ID Reference Page'!A$2:G$10999,3,FALSE)</f>
        <v>44417</v>
      </c>
      <c r="D370" s="12">
        <f>VLOOKUP(A370,'QAQC ID Reference Page'!A$2:G$10999,4,FALSE)</f>
        <v>0.37847222222222221</v>
      </c>
      <c r="E370" s="3">
        <f>VLOOKUP(A370,'QAQC ID Reference Page'!A$2:G$10999,5,FALSE)</f>
        <v>1039</v>
      </c>
      <c r="F370" s="3" t="str">
        <f>VLOOKUP(A370,'QAQC ID Reference Page'!A$2:G$10999,6,FALSE)</f>
        <v>BR</v>
      </c>
      <c r="G370" s="3" t="str">
        <f>VLOOKUP(A370,'QAQC ID Reference Page'!A$2:G$10999,7,FALSE)</f>
        <v>S</v>
      </c>
      <c r="H370" s="3"/>
      <c r="I370" s="3"/>
      <c r="J370" s="3"/>
      <c r="K370" s="3"/>
      <c r="L370" s="3"/>
      <c r="M370" s="3"/>
      <c r="N370" s="3"/>
      <c r="O370" s="3"/>
      <c r="P370" s="3"/>
      <c r="Q370" s="3"/>
      <c r="R370" s="3"/>
      <c r="S370" s="3"/>
      <c r="T370" s="3"/>
      <c r="U370" s="3"/>
      <c r="V370" s="3"/>
      <c r="W370" s="3"/>
      <c r="X370" s="3"/>
      <c r="Y370" s="3"/>
      <c r="Z370" s="3"/>
    </row>
    <row r="371" spans="1:26" x14ac:dyDescent="0.2">
      <c r="A371" s="3">
        <v>11011</v>
      </c>
      <c r="B371" s="10" t="str">
        <f>VLOOKUP(A371,'QAQC ID Reference Page'!A$2:G$10999,2,FALSE)</f>
        <v>OBS0821W2</v>
      </c>
      <c r="C371" s="20">
        <f>VLOOKUP(A371,'QAQC ID Reference Page'!A$2:G$10999,3,FALSE)</f>
        <v>44417</v>
      </c>
      <c r="D371" s="12">
        <f>VLOOKUP(A371,'QAQC ID Reference Page'!A$2:G$10999,4,FALSE)</f>
        <v>0.31041666666666667</v>
      </c>
      <c r="E371" s="3">
        <f>VLOOKUP(A371,'QAQC ID Reference Page'!A$2:G$10999,5,FALSE)</f>
        <v>1028</v>
      </c>
      <c r="F371" s="3" t="str">
        <f>VLOOKUP(A371,'QAQC ID Reference Page'!A$2:G$10999,6,FALSE)</f>
        <v>DR</v>
      </c>
      <c r="G371" s="3" t="str">
        <f>VLOOKUP(A371,'QAQC ID Reference Page'!A$2:G$10999,7,FALSE)</f>
        <v>S</v>
      </c>
      <c r="H371" s="3"/>
      <c r="I371" s="3"/>
      <c r="J371" s="3"/>
      <c r="K371" s="3"/>
      <c r="L371" s="3"/>
      <c r="M371" s="3"/>
      <c r="N371" s="3"/>
      <c r="O371" s="3"/>
      <c r="P371" s="3"/>
      <c r="Q371" s="3"/>
      <c r="R371" s="3"/>
      <c r="S371" s="3"/>
      <c r="T371" s="3"/>
      <c r="U371" s="3"/>
      <c r="V371" s="3"/>
      <c r="W371" s="3"/>
      <c r="X371" s="3"/>
      <c r="Y371" s="3"/>
      <c r="Z371" s="3"/>
    </row>
    <row r="372" spans="1:26" x14ac:dyDescent="0.2">
      <c r="A372" s="3">
        <v>11012</v>
      </c>
      <c r="B372" s="10" t="str">
        <f>VLOOKUP(A372,'QAQC ID Reference Page'!A$2:G$10999,2,FALSE)</f>
        <v>OBS0821W2</v>
      </c>
      <c r="C372" s="20">
        <f>VLOOKUP(A372,'QAQC ID Reference Page'!A$2:G$10999,3,FALSE)</f>
        <v>44417</v>
      </c>
      <c r="D372" s="12">
        <f>VLOOKUP(A372,'QAQC ID Reference Page'!A$2:G$10999,4,FALSE)</f>
        <v>0.49236111111111114</v>
      </c>
      <c r="E372" s="3">
        <f>VLOOKUP(A372,'QAQC ID Reference Page'!A$2:G$10999,5,FALSE)</f>
        <v>1007</v>
      </c>
      <c r="F372" s="3" t="str">
        <f>VLOOKUP(A372,'QAQC ID Reference Page'!A$2:G$10999,6,FALSE)</f>
        <v>E9</v>
      </c>
      <c r="G372" s="3" t="str">
        <f>VLOOKUP(A372,'QAQC ID Reference Page'!A$2:G$10999,7,FALSE)</f>
        <v>S</v>
      </c>
      <c r="H372" s="3"/>
      <c r="I372" s="3"/>
      <c r="J372" s="3"/>
      <c r="K372" s="3"/>
      <c r="L372" s="3"/>
      <c r="M372" s="3"/>
      <c r="N372" s="3"/>
      <c r="O372" s="3"/>
      <c r="P372" s="3"/>
      <c r="Q372" s="3"/>
      <c r="R372" s="3"/>
      <c r="S372" s="3"/>
      <c r="T372" s="3"/>
      <c r="U372" s="3"/>
      <c r="V372" s="3"/>
      <c r="W372" s="3"/>
      <c r="X372" s="3"/>
      <c r="Y372" s="3"/>
      <c r="Z372" s="3"/>
    </row>
    <row r="373" spans="1:26" x14ac:dyDescent="0.2">
      <c r="A373" s="3">
        <v>11013</v>
      </c>
      <c r="B373" s="10" t="str">
        <f>VLOOKUP(A373,'QAQC ID Reference Page'!A$2:G$10999,2,FALSE)</f>
        <v>OBS0821W2</v>
      </c>
      <c r="C373" s="20">
        <f>VLOOKUP(A373,'QAQC ID Reference Page'!A$2:G$10999,3,FALSE)</f>
        <v>44417</v>
      </c>
      <c r="D373" s="12">
        <f>VLOOKUP(A373,'QAQC ID Reference Page'!A$2:G$10999,4,FALSE)</f>
        <v>0.45</v>
      </c>
      <c r="E373" s="3">
        <f>VLOOKUP(A373,'QAQC ID Reference Page'!A$2:G$10999,5,FALSE)</f>
        <v>1009</v>
      </c>
      <c r="F373" s="3" t="str">
        <f>VLOOKUP(A373,'QAQC ID Reference Page'!A$2:G$10999,6,FALSE)</f>
        <v>G7C</v>
      </c>
      <c r="G373" s="3" t="str">
        <f>VLOOKUP(A373,'QAQC ID Reference Page'!A$2:G$10999,7,FALSE)</f>
        <v>S</v>
      </c>
      <c r="H373" s="3"/>
      <c r="I373" s="3"/>
      <c r="J373" s="3"/>
      <c r="K373" s="3"/>
      <c r="L373" s="3"/>
      <c r="M373" s="3"/>
      <c r="N373" s="3"/>
      <c r="O373" s="3"/>
      <c r="P373" s="3"/>
      <c r="Q373" s="3"/>
      <c r="R373" s="3"/>
      <c r="S373" s="3"/>
      <c r="T373" s="3"/>
      <c r="U373" s="3"/>
      <c r="V373" s="3"/>
      <c r="W373" s="3"/>
      <c r="X373" s="3"/>
      <c r="Y373" s="3"/>
      <c r="Z373" s="3"/>
    </row>
    <row r="374" spans="1:26" x14ac:dyDescent="0.2">
      <c r="A374" s="3">
        <v>11014</v>
      </c>
      <c r="B374" s="10" t="str">
        <f>VLOOKUP(A374,'QAQC ID Reference Page'!A$2:G$10999,2,FALSE)</f>
        <v>OBS0821W2</v>
      </c>
      <c r="C374" s="20">
        <f>VLOOKUP(A374,'QAQC ID Reference Page'!A$2:G$10999,3,FALSE)</f>
        <v>44417</v>
      </c>
      <c r="D374" s="12">
        <f>VLOOKUP(A374,'QAQC ID Reference Page'!A$2:G$10999,4,FALSE)</f>
        <v>0.3347222222222222</v>
      </c>
      <c r="E374" s="3">
        <f>VLOOKUP(A374,'QAQC ID Reference Page'!A$2:G$10999,5,FALSE)</f>
        <v>1026</v>
      </c>
      <c r="F374" s="3" t="str">
        <f>VLOOKUP(A374,'QAQC ID Reference Page'!A$2:G$10999,6,FALSE)</f>
        <v>MR</v>
      </c>
      <c r="G374" s="3" t="str">
        <f>VLOOKUP(A374,'QAQC ID Reference Page'!A$2:G$10999,7,FALSE)</f>
        <v>S</v>
      </c>
      <c r="H374" s="3"/>
      <c r="I374" s="3"/>
      <c r="J374" s="3"/>
      <c r="K374" s="3"/>
      <c r="L374" s="3"/>
      <c r="M374" s="3"/>
      <c r="N374" s="3"/>
      <c r="O374" s="3"/>
      <c r="P374" s="3"/>
      <c r="Q374" s="3"/>
      <c r="R374" s="3"/>
      <c r="S374" s="3"/>
      <c r="T374" s="3"/>
      <c r="U374" s="3"/>
      <c r="V374" s="3"/>
      <c r="W374" s="3"/>
      <c r="X374" s="3"/>
      <c r="Y374" s="3"/>
      <c r="Z374" s="3"/>
    </row>
    <row r="375" spans="1:26" x14ac:dyDescent="0.2">
      <c r="A375" s="3">
        <v>11015</v>
      </c>
      <c r="B375" s="10" t="str">
        <f>VLOOKUP(A375,'QAQC ID Reference Page'!A$2:G$10999,2,FALSE)</f>
        <v>OBS0821W2</v>
      </c>
      <c r="C375" s="20">
        <f>VLOOKUP(A375,'QAQC ID Reference Page'!A$2:G$10999,3,FALSE)</f>
        <v>44417</v>
      </c>
      <c r="D375" s="12">
        <f>VLOOKUP(A375,'QAQC ID Reference Page'!A$2:G$10999,4,FALSE)</f>
        <v>0.39305555555555555</v>
      </c>
      <c r="E375" s="3">
        <f>VLOOKUP(A375,'QAQC ID Reference Page'!A$2:G$10999,5,FALSE)</f>
        <v>1003</v>
      </c>
      <c r="F375" s="3" t="str">
        <f>VLOOKUP(A375,'QAQC ID Reference Page'!A$2:G$10999,6,FALSE)</f>
        <v>I9</v>
      </c>
      <c r="G375" s="3" t="str">
        <f>VLOOKUP(A375,'QAQC ID Reference Page'!A$2:G$10999,7,FALSE)</f>
        <v>S</v>
      </c>
      <c r="H375" s="3"/>
      <c r="I375" s="3"/>
      <c r="J375" s="3"/>
      <c r="K375" s="3"/>
      <c r="L375" s="3"/>
      <c r="M375" s="3"/>
      <c r="N375" s="3"/>
      <c r="O375" s="3"/>
      <c r="P375" s="3"/>
      <c r="Q375" s="3"/>
      <c r="R375" s="3"/>
      <c r="S375" s="3"/>
      <c r="T375" s="3"/>
      <c r="U375" s="3"/>
      <c r="V375" s="3"/>
      <c r="W375" s="3"/>
      <c r="X375" s="3"/>
      <c r="Y375" s="3"/>
      <c r="Z375" s="3"/>
    </row>
    <row r="376" spans="1:26" x14ac:dyDescent="0.2">
      <c r="A376" s="3">
        <v>11016</v>
      </c>
      <c r="B376" s="10" t="str">
        <f>VLOOKUP(A376,'QAQC ID Reference Page'!A$2:G$10999,2,FALSE)</f>
        <v>OBS0821W2</v>
      </c>
      <c r="C376" s="20">
        <f>VLOOKUP(A376,'QAQC ID Reference Page'!A$2:G$10999,3,FALSE)</f>
        <v>44417</v>
      </c>
      <c r="D376" s="12">
        <f>VLOOKUP(A376,'QAQC ID Reference Page'!A$2:G$10999,4,FALSE)</f>
        <v>0.43888888888888888</v>
      </c>
      <c r="E376" s="3">
        <f>VLOOKUP(A376,'QAQC ID Reference Page'!A$2:G$10999,5,FALSE)</f>
        <v>1002</v>
      </c>
      <c r="F376" s="3" t="str">
        <f>VLOOKUP(A376,'QAQC ID Reference Page'!A$2:G$10999,6,FALSE)</f>
        <v>G9</v>
      </c>
      <c r="G376" s="3" t="str">
        <f>VLOOKUP(A376,'QAQC ID Reference Page'!A$2:G$10999,7,FALSE)</f>
        <v>S</v>
      </c>
      <c r="H376" s="3"/>
      <c r="I376" s="3"/>
      <c r="J376" s="3"/>
      <c r="K376" s="3"/>
      <c r="L376" s="3"/>
      <c r="M376" s="3"/>
      <c r="N376" s="3"/>
      <c r="O376" s="3"/>
      <c r="P376" s="3"/>
      <c r="Q376" s="3"/>
      <c r="R376" s="3"/>
      <c r="S376" s="3"/>
      <c r="T376" s="3"/>
      <c r="U376" s="3"/>
      <c r="V376" s="3"/>
      <c r="W376" s="3"/>
      <c r="X376" s="3"/>
      <c r="Y376" s="3"/>
      <c r="Z376" s="3"/>
    </row>
    <row r="377" spans="1:26" x14ac:dyDescent="0.2">
      <c r="A377" s="3">
        <v>11017</v>
      </c>
      <c r="B377" s="10" t="str">
        <f>VLOOKUP(A377,'QAQC ID Reference Page'!A$2:G$10999,2,FALSE)</f>
        <v>OBS0821W2</v>
      </c>
      <c r="C377" s="20">
        <f>VLOOKUP(A377,'QAQC ID Reference Page'!A$2:G$10999,3,FALSE)</f>
        <v>44417</v>
      </c>
      <c r="D377" s="12">
        <f>VLOOKUP(A377,'QAQC ID Reference Page'!A$2:G$10999,4,FALSE)</f>
        <v>0.36944444444444446</v>
      </c>
      <c r="E377" s="3">
        <f>VLOOKUP(A377,'QAQC ID Reference Page'!A$2:G$10999,5,FALSE)</f>
        <v>1010</v>
      </c>
      <c r="F377" s="3" t="str">
        <f>VLOOKUP(A377,'QAQC ID Reference Page'!A$2:G$10999,6,FALSE)</f>
        <v>AR</v>
      </c>
      <c r="G377" s="3" t="str">
        <f>VLOOKUP(A377,'QAQC ID Reference Page'!A$2:G$10999,7,FALSE)</f>
        <v>S</v>
      </c>
      <c r="H377" s="3"/>
      <c r="I377" s="3"/>
      <c r="J377" s="3"/>
      <c r="K377" s="3"/>
      <c r="L377" s="3"/>
      <c r="M377" s="3"/>
      <c r="N377" s="3"/>
      <c r="O377" s="3"/>
      <c r="P377" s="3"/>
      <c r="Q377" s="3"/>
      <c r="R377" s="3"/>
      <c r="S377" s="3"/>
      <c r="T377" s="3"/>
      <c r="U377" s="3"/>
      <c r="V377" s="3"/>
      <c r="W377" s="3"/>
      <c r="X377" s="3"/>
      <c r="Y377" s="3"/>
      <c r="Z377" s="3"/>
    </row>
    <row r="378" spans="1:26" x14ac:dyDescent="0.2">
      <c r="A378" s="3">
        <v>11018</v>
      </c>
      <c r="B378" s="10" t="str">
        <f>VLOOKUP(A378,'QAQC ID Reference Page'!A$2:G$10999,2,FALSE)</f>
        <v>OBS0821W2</v>
      </c>
      <c r="C378" s="20">
        <f>VLOOKUP(A378,'QAQC ID Reference Page'!A$2:G$10999,3,FALSE)</f>
        <v>44417</v>
      </c>
      <c r="D378" s="12">
        <f>VLOOKUP(A378,'QAQC ID Reference Page'!A$2:G$10999,4,FALSE)</f>
        <v>0.50555555555555554</v>
      </c>
      <c r="E378" s="3">
        <f>VLOOKUP(A378,'QAQC ID Reference Page'!A$2:G$10999,5,FALSE)</f>
        <v>1025</v>
      </c>
      <c r="F378" s="3" t="str">
        <f>VLOOKUP(A378,'QAQC ID Reference Page'!A$2:G$10999,6,FALSE)</f>
        <v>E7C</v>
      </c>
      <c r="G378" s="3" t="str">
        <f>VLOOKUP(A378,'QAQC ID Reference Page'!A$2:G$10999,7,FALSE)</f>
        <v>B</v>
      </c>
      <c r="H378" s="3"/>
      <c r="I378" s="3"/>
      <c r="J378" s="3"/>
      <c r="K378" s="3"/>
      <c r="L378" s="3"/>
      <c r="M378" s="3"/>
      <c r="N378" s="3"/>
      <c r="O378" s="3"/>
      <c r="P378" s="3"/>
      <c r="Q378" s="3"/>
      <c r="R378" s="3"/>
      <c r="S378" s="3"/>
      <c r="T378" s="3"/>
      <c r="U378" s="3"/>
      <c r="V378" s="3"/>
      <c r="W378" s="3"/>
      <c r="X378" s="3"/>
      <c r="Y378" s="3"/>
      <c r="Z378" s="3"/>
    </row>
    <row r="379" spans="1:26" x14ac:dyDescent="0.2">
      <c r="A379" s="3">
        <v>11019</v>
      </c>
      <c r="B379" s="10" t="str">
        <f>VLOOKUP(A379,'QAQC ID Reference Page'!A$2:G$10999,2,FALSE)</f>
        <v>OBS0821W2</v>
      </c>
      <c r="C379" s="20">
        <f>VLOOKUP(A379,'QAQC ID Reference Page'!A$2:G$10999,3,FALSE)</f>
        <v>44417</v>
      </c>
      <c r="D379" s="12">
        <f>VLOOKUP(A379,'QAQC ID Reference Page'!A$2:G$10999,4,FALSE)</f>
        <v>0.50555555555555554</v>
      </c>
      <c r="E379" s="3">
        <f>VLOOKUP(A379,'QAQC ID Reference Page'!A$2:G$10999,5,FALSE)</f>
        <v>1006</v>
      </c>
      <c r="F379" s="3" t="str">
        <f>VLOOKUP(A379,'QAQC ID Reference Page'!A$2:G$10999,6,FALSE)</f>
        <v>E7C</v>
      </c>
      <c r="G379" s="3" t="str">
        <f>VLOOKUP(A379,'QAQC ID Reference Page'!A$2:G$10999,7,FALSE)</f>
        <v>S</v>
      </c>
      <c r="H379" s="3"/>
      <c r="I379" s="3"/>
      <c r="J379" s="3"/>
      <c r="K379" s="3"/>
      <c r="L379" s="3"/>
      <c r="M379" s="3"/>
      <c r="N379" s="3"/>
      <c r="O379" s="3"/>
      <c r="P379" s="3"/>
      <c r="Q379" s="3"/>
      <c r="R379" s="3"/>
      <c r="S379" s="3"/>
      <c r="T379" s="3"/>
      <c r="U379" s="3"/>
      <c r="V379" s="3"/>
      <c r="W379" s="3"/>
      <c r="X379" s="3"/>
      <c r="Y379" s="3"/>
      <c r="Z379" s="3"/>
    </row>
    <row r="380" spans="1:26" x14ac:dyDescent="0.2">
      <c r="A380" s="3">
        <v>11020</v>
      </c>
      <c r="B380" s="10" t="str">
        <f>VLOOKUP(A380,'QAQC ID Reference Page'!A$2:G$10999,2,FALSE)</f>
        <v>OBS0821W2</v>
      </c>
      <c r="C380" s="20">
        <f>VLOOKUP(A380,'QAQC ID Reference Page'!A$2:G$10999,3,FALSE)</f>
        <v>44417</v>
      </c>
      <c r="D380" s="12">
        <f>VLOOKUP(A380,'QAQC ID Reference Page'!A$2:G$10999,4,FALSE)</f>
        <v>0.40486111111111112</v>
      </c>
      <c r="E380" s="3">
        <f>VLOOKUP(A380,'QAQC ID Reference Page'!A$2:G$10999,5,FALSE)</f>
        <v>1027</v>
      </c>
      <c r="F380" s="3" t="str">
        <f>VLOOKUP(A380,'QAQC ID Reference Page'!A$2:G$10999,6,FALSE)</f>
        <v>I7C</v>
      </c>
      <c r="G380" s="3" t="str">
        <f>VLOOKUP(A380,'QAQC ID Reference Page'!A$2:G$10999,7,FALSE)</f>
        <v>B</v>
      </c>
      <c r="H380" s="3"/>
      <c r="I380" s="3"/>
      <c r="J380" s="3"/>
      <c r="K380" s="3"/>
      <c r="L380" s="3"/>
      <c r="M380" s="3"/>
      <c r="N380" s="3"/>
      <c r="O380" s="3"/>
      <c r="P380" s="3"/>
      <c r="Q380" s="3"/>
      <c r="R380" s="3"/>
      <c r="S380" s="3"/>
      <c r="T380" s="3"/>
      <c r="U380" s="3"/>
      <c r="V380" s="3"/>
      <c r="W380" s="3"/>
      <c r="X380" s="3"/>
      <c r="Y380" s="3"/>
      <c r="Z380" s="3"/>
    </row>
    <row r="381" spans="1:26" x14ac:dyDescent="0.2">
      <c r="A381" s="3">
        <v>11021</v>
      </c>
      <c r="B381" s="10" t="str">
        <f>VLOOKUP(A381,'QAQC ID Reference Page'!A$2:G$10999,2,FALSE)</f>
        <v>OBS0821W2</v>
      </c>
      <c r="C381" s="20">
        <f>VLOOKUP(A381,'QAQC ID Reference Page'!A$2:G$10999,3,FALSE)</f>
        <v>44419</v>
      </c>
      <c r="D381" s="12">
        <f>VLOOKUP(A381,'QAQC ID Reference Page'!A$2:G$10999,4,FALSE)</f>
        <v>0.31041666666666667</v>
      </c>
      <c r="E381" s="3">
        <f>VLOOKUP(A381,'QAQC ID Reference Page'!A$2:G$10999,5,FALSE)</f>
        <v>1024</v>
      </c>
      <c r="F381" s="3" t="str">
        <f>VLOOKUP(A381,'QAQC ID Reference Page'!A$2:G$10999,6,FALSE)</f>
        <v>BSR</v>
      </c>
      <c r="G381" s="3" t="str">
        <f>VLOOKUP(A381,'QAQC ID Reference Page'!A$2:G$10999,7,FALSE)</f>
        <v>S</v>
      </c>
      <c r="H381" s="3"/>
      <c r="I381" s="3"/>
      <c r="J381" s="3"/>
      <c r="K381" s="3"/>
      <c r="L381" s="3"/>
      <c r="M381" s="3"/>
      <c r="N381" s="3"/>
      <c r="O381" s="3"/>
      <c r="P381" s="3"/>
      <c r="Q381" s="3"/>
      <c r="R381" s="3"/>
      <c r="S381" s="3"/>
      <c r="T381" s="3"/>
      <c r="U381" s="3"/>
      <c r="V381" s="3"/>
      <c r="W381" s="3"/>
      <c r="X381" s="3"/>
      <c r="Y381" s="3"/>
      <c r="Z381" s="3"/>
    </row>
    <row r="382" spans="1:26" x14ac:dyDescent="0.2">
      <c r="A382" s="3">
        <v>11022</v>
      </c>
      <c r="B382" s="10" t="str">
        <f>VLOOKUP(A382,'QAQC ID Reference Page'!A$2:G$10999,2,FALSE)</f>
        <v>OBS0821W2</v>
      </c>
      <c r="C382" s="20">
        <f>VLOOKUP(A382,'QAQC ID Reference Page'!A$2:G$10999,3,FALSE)</f>
        <v>44419</v>
      </c>
      <c r="D382" s="12">
        <f>VLOOKUP(A382,'QAQC ID Reference Page'!A$2:G$10999,4,FALSE)</f>
        <v>0.33055555555555555</v>
      </c>
      <c r="E382" s="3">
        <f>VLOOKUP(A382,'QAQC ID Reference Page'!A$2:G$10999,5,FALSE)</f>
        <v>1002</v>
      </c>
      <c r="F382" s="3" t="str">
        <f>VLOOKUP(A382,'QAQC ID Reference Page'!A$2:G$10999,6,FALSE)</f>
        <v>WB</v>
      </c>
      <c r="G382" s="3" t="str">
        <f>VLOOKUP(A382,'QAQC ID Reference Page'!A$2:G$10999,7,FALSE)</f>
        <v>S</v>
      </c>
      <c r="H382" s="3"/>
      <c r="I382" s="3"/>
      <c r="J382" s="3"/>
      <c r="K382" s="3"/>
      <c r="L382" s="3"/>
      <c r="M382" s="3"/>
      <c r="N382" s="3"/>
      <c r="O382" s="3"/>
      <c r="P382" s="3"/>
      <c r="Q382" s="3"/>
      <c r="R382" s="3"/>
      <c r="S382" s="3"/>
      <c r="T382" s="3"/>
      <c r="U382" s="3"/>
      <c r="V382" s="3"/>
      <c r="W382" s="3"/>
      <c r="X382" s="3"/>
      <c r="Y382" s="3"/>
      <c r="Z382" s="3"/>
    </row>
    <row r="383" spans="1:26" x14ac:dyDescent="0.2">
      <c r="A383" s="3">
        <v>11023</v>
      </c>
      <c r="B383" s="10" t="str">
        <f>VLOOKUP(A383,'QAQC ID Reference Page'!A$2:G$10999,2,FALSE)</f>
        <v>OBS0821W2</v>
      </c>
      <c r="C383" s="20">
        <f>VLOOKUP(A383,'QAQC ID Reference Page'!A$2:G$10999,3,FALSE)</f>
        <v>44419</v>
      </c>
      <c r="D383" s="12">
        <f>VLOOKUP(A383,'QAQC ID Reference Page'!A$2:G$10999,4,FALSE)</f>
        <v>0.27500000000000002</v>
      </c>
      <c r="E383" s="3">
        <f>VLOOKUP(A383,'QAQC ID Reference Page'!A$2:G$10999,5,FALSE)</f>
        <v>1006</v>
      </c>
      <c r="F383" s="3" t="str">
        <f>VLOOKUP(A383,'QAQC ID Reference Page'!A$2:G$10999,6,FALSE)</f>
        <v>B7C</v>
      </c>
      <c r="G383" s="3" t="str">
        <f>VLOOKUP(A383,'QAQC ID Reference Page'!A$2:G$10999,7,FALSE)</f>
        <v>S</v>
      </c>
      <c r="H383" s="3"/>
      <c r="I383" s="3"/>
      <c r="J383" s="3"/>
      <c r="K383" s="3"/>
      <c r="L383" s="3"/>
      <c r="M383" s="3"/>
      <c r="N383" s="3"/>
      <c r="O383" s="3"/>
      <c r="P383" s="3"/>
      <c r="Q383" s="3"/>
      <c r="R383" s="3"/>
      <c r="S383" s="3"/>
      <c r="T383" s="3"/>
      <c r="U383" s="3"/>
      <c r="V383" s="3"/>
      <c r="W383" s="3"/>
      <c r="X383" s="3"/>
      <c r="Y383" s="3"/>
      <c r="Z383" s="3"/>
    </row>
    <row r="384" spans="1:26" x14ac:dyDescent="0.2">
      <c r="A384" s="3">
        <v>11024</v>
      </c>
      <c r="B384" s="10" t="str">
        <f>VLOOKUP(A384,'QAQC ID Reference Page'!A$2:G$10999,2,FALSE)</f>
        <v>OBS0821W2</v>
      </c>
      <c r="C384" s="20">
        <f>VLOOKUP(A384,'QAQC ID Reference Page'!A$2:G$10999,3,FALSE)</f>
        <v>44419</v>
      </c>
      <c r="D384" s="12">
        <f>VLOOKUP(A384,'QAQC ID Reference Page'!A$2:G$10999,4,FALSE)</f>
        <v>0.27500000000000002</v>
      </c>
      <c r="E384" s="3">
        <f>VLOOKUP(A384,'QAQC ID Reference Page'!A$2:G$10999,5,FALSE)</f>
        <v>1026</v>
      </c>
      <c r="F384" s="3" t="str">
        <f>VLOOKUP(A384,'QAQC ID Reference Page'!A$2:G$10999,6,FALSE)</f>
        <v>B7C</v>
      </c>
      <c r="G384" s="3" t="str">
        <f>VLOOKUP(A384,'QAQC ID Reference Page'!A$2:G$10999,7,FALSE)</f>
        <v>B</v>
      </c>
      <c r="H384" s="3"/>
      <c r="I384" s="3"/>
      <c r="J384" s="3"/>
      <c r="K384" s="3"/>
      <c r="L384" s="3"/>
      <c r="M384" s="3"/>
      <c r="N384" s="3"/>
      <c r="O384" s="3"/>
      <c r="P384" s="3"/>
      <c r="Q384" s="3"/>
      <c r="R384" s="3"/>
      <c r="S384" s="3"/>
      <c r="T384" s="3"/>
      <c r="U384" s="3"/>
      <c r="V384" s="3"/>
      <c r="W384" s="3"/>
      <c r="X384" s="3"/>
      <c r="Y384" s="3"/>
      <c r="Z384" s="3"/>
    </row>
    <row r="385" spans="1:26" x14ac:dyDescent="0.2">
      <c r="A385" s="3">
        <v>11025</v>
      </c>
      <c r="B385" s="10" t="str">
        <f>VLOOKUP(A385,'QAQC ID Reference Page'!A$2:G$10999,2,FALSE)</f>
        <v>OBS0821W2</v>
      </c>
      <c r="C385" s="20">
        <f>VLOOKUP(A385,'QAQC ID Reference Page'!A$2:G$10999,3,FALSE)</f>
        <v>44419</v>
      </c>
      <c r="D385" s="12">
        <f>VLOOKUP(A385,'QAQC ID Reference Page'!A$2:G$10999,4,FALSE)</f>
        <v>0.40069444444444446</v>
      </c>
      <c r="E385" s="3">
        <f>VLOOKUP(A385,'QAQC ID Reference Page'!A$2:G$10999,5,FALSE)</f>
        <v>1019</v>
      </c>
      <c r="F385" s="3" t="str">
        <f>VLOOKUP(A385,'QAQC ID Reference Page'!A$2:G$10999,6,FALSE)</f>
        <v>C5-1</v>
      </c>
      <c r="G385" s="3" t="str">
        <f>VLOOKUP(A385,'QAQC ID Reference Page'!A$2:G$10999,7,FALSE)</f>
        <v>S</v>
      </c>
      <c r="H385" s="3"/>
      <c r="I385" s="3"/>
      <c r="J385" s="3"/>
      <c r="K385" s="3"/>
      <c r="L385" s="3"/>
      <c r="M385" s="3"/>
      <c r="N385" s="3"/>
      <c r="O385" s="3"/>
      <c r="P385" s="3"/>
      <c r="Q385" s="3"/>
      <c r="R385" s="3"/>
      <c r="S385" s="3"/>
      <c r="T385" s="3"/>
      <c r="U385" s="3"/>
      <c r="V385" s="3"/>
      <c r="W385" s="3"/>
      <c r="X385" s="3"/>
      <c r="Y385" s="3"/>
      <c r="Z385" s="3"/>
    </row>
    <row r="386" spans="1:26" x14ac:dyDescent="0.2">
      <c r="A386" s="3">
        <v>11026</v>
      </c>
      <c r="B386" s="10" t="str">
        <f>VLOOKUP(A386,'QAQC ID Reference Page'!A$2:G$10999,2,FALSE)</f>
        <v>OBS0821W2</v>
      </c>
      <c r="C386" s="20">
        <f>VLOOKUP(A386,'QAQC ID Reference Page'!A$2:G$10999,3,FALSE)</f>
        <v>44419</v>
      </c>
      <c r="D386" s="12">
        <f>VLOOKUP(A386,'QAQC ID Reference Page'!A$2:G$10999,4,FALSE)</f>
        <v>0.34861111111111109</v>
      </c>
      <c r="E386" s="3">
        <f>VLOOKUP(A386,'QAQC ID Reference Page'!A$2:G$10999,5,FALSE)</f>
        <v>1040</v>
      </c>
      <c r="F386" s="3" t="str">
        <f>VLOOKUP(A386,'QAQC ID Reference Page'!A$2:G$10999,6,FALSE)</f>
        <v>C9</v>
      </c>
      <c r="G386" s="3" t="str">
        <f>VLOOKUP(A386,'QAQC ID Reference Page'!A$2:G$10999,7,FALSE)</f>
        <v>S</v>
      </c>
      <c r="H386" s="3"/>
      <c r="I386" s="3"/>
      <c r="J386" s="3"/>
      <c r="K386" s="3"/>
      <c r="L386" s="3"/>
      <c r="M386" s="3"/>
      <c r="N386" s="3"/>
      <c r="O386" s="3"/>
      <c r="P386" s="3"/>
      <c r="Q386" s="3"/>
      <c r="R386" s="3"/>
      <c r="S386" s="3"/>
      <c r="T386" s="3"/>
      <c r="U386" s="3"/>
      <c r="V386" s="3"/>
      <c r="W386" s="3"/>
      <c r="X386" s="3"/>
      <c r="Y386" s="3"/>
      <c r="Z386" s="3"/>
    </row>
    <row r="387" spans="1:26" x14ac:dyDescent="0.2">
      <c r="A387" s="3">
        <v>11027</v>
      </c>
      <c r="B387" s="10" t="str">
        <f>VLOOKUP(A387,'QAQC ID Reference Page'!A$2:G$10999,2,FALSE)</f>
        <v>OBS0821W2</v>
      </c>
      <c r="C387" s="20">
        <f>VLOOKUP(A387,'QAQC ID Reference Page'!A$2:G$10999,3,FALSE)</f>
        <v>44419</v>
      </c>
      <c r="D387" s="12">
        <f>VLOOKUP(A387,'QAQC ID Reference Page'!A$2:G$10999,4,FALSE)</f>
        <v>0.2986111111111111</v>
      </c>
      <c r="E387" s="3">
        <f>VLOOKUP(A387,'QAQC ID Reference Page'!A$2:G$10999,5,FALSE)</f>
        <v>1025</v>
      </c>
      <c r="F387" s="3" t="str">
        <f>VLOOKUP(A387,'QAQC ID Reference Page'!A$2:G$10999,6,FALSE)</f>
        <v>B11</v>
      </c>
      <c r="G387" s="3" t="str">
        <f>VLOOKUP(A387,'QAQC ID Reference Page'!A$2:G$10999,7,FALSE)</f>
        <v>S</v>
      </c>
      <c r="H387" s="3"/>
      <c r="I387" s="3"/>
      <c r="J387" s="3"/>
      <c r="K387" s="3"/>
      <c r="L387" s="3"/>
      <c r="M387" s="3"/>
      <c r="N387" s="3"/>
      <c r="O387" s="3"/>
      <c r="P387" s="3"/>
      <c r="Q387" s="3"/>
      <c r="R387" s="3"/>
      <c r="S387" s="3"/>
      <c r="T387" s="3"/>
      <c r="U387" s="3"/>
      <c r="V387" s="3"/>
      <c r="W387" s="3"/>
      <c r="X387" s="3"/>
      <c r="Y387" s="3"/>
      <c r="Z387" s="3"/>
    </row>
    <row r="388" spans="1:26" x14ac:dyDescent="0.2">
      <c r="A388" s="3">
        <v>11028</v>
      </c>
      <c r="B388" s="10" t="str">
        <f>VLOOKUP(A388,'QAQC ID Reference Page'!A$2:G$10999,2,FALSE)</f>
        <v>OBS0821W2</v>
      </c>
      <c r="C388" s="20">
        <f>VLOOKUP(A388,'QAQC ID Reference Page'!A$2:G$10999,3,FALSE)</f>
        <v>44419</v>
      </c>
      <c r="D388" s="12">
        <f>VLOOKUP(A388,'QAQC ID Reference Page'!A$2:G$10999,4,FALSE)</f>
        <v>0.42499999999999999</v>
      </c>
      <c r="E388" s="3">
        <f>VLOOKUP(A388,'QAQC ID Reference Page'!A$2:G$10999,5,FALSE)</f>
        <v>1037</v>
      </c>
      <c r="F388" s="3" t="str">
        <f>VLOOKUP(A388,'QAQC ID Reference Page'!A$2:G$10999,6,FALSE)</f>
        <v>BLB</v>
      </c>
      <c r="G388" s="3" t="str">
        <f>VLOOKUP(A388,'QAQC ID Reference Page'!A$2:G$10999,7,FALSE)</f>
        <v>S</v>
      </c>
      <c r="H388" s="3"/>
      <c r="I388" s="3"/>
      <c r="J388" s="3"/>
      <c r="K388" s="3"/>
      <c r="L388" s="3"/>
      <c r="M388" s="3"/>
      <c r="N388" s="3"/>
      <c r="O388" s="3"/>
      <c r="P388" s="3"/>
      <c r="Q388" s="3"/>
      <c r="R388" s="3"/>
      <c r="S388" s="3"/>
      <c r="T388" s="3"/>
      <c r="U388" s="3"/>
      <c r="V388" s="3"/>
      <c r="W388" s="3"/>
      <c r="X388" s="3"/>
      <c r="Y388" s="3"/>
      <c r="Z388" s="3"/>
    </row>
    <row r="389" spans="1:26" x14ac:dyDescent="0.2">
      <c r="A389" s="3">
        <v>11029</v>
      </c>
      <c r="B389" s="10" t="str">
        <f>VLOOKUP(A389,'QAQC ID Reference Page'!A$2:G$10999,2,FALSE)</f>
        <v>OBS0821W2</v>
      </c>
      <c r="C389" s="20">
        <f>VLOOKUP(A389,'QAQC ID Reference Page'!A$2:G$10999,3,FALSE)</f>
        <v>44419</v>
      </c>
      <c r="D389" s="12">
        <f>VLOOKUP(A389,'QAQC ID Reference Page'!A$2:G$10999,4,FALSE)</f>
        <v>0.37222222222222223</v>
      </c>
      <c r="E389" s="3">
        <f>VLOOKUP(A389,'QAQC ID Reference Page'!A$2:G$10999,5,FALSE)</f>
        <v>1017</v>
      </c>
      <c r="F389" s="3" t="str">
        <f>VLOOKUP(A389,'QAQC ID Reference Page'!A$2:G$10999,6,FALSE)</f>
        <v>C7C</v>
      </c>
      <c r="G389" s="3" t="str">
        <f>VLOOKUP(A389,'QAQC ID Reference Page'!A$2:G$10999,7,FALSE)</f>
        <v>S</v>
      </c>
      <c r="H389" s="3"/>
      <c r="I389" s="3"/>
      <c r="J389" s="3"/>
      <c r="K389" s="3"/>
      <c r="L389" s="3"/>
      <c r="M389" s="3"/>
      <c r="N389" s="3"/>
      <c r="O389" s="3"/>
      <c r="P389" s="3"/>
      <c r="Q389" s="3"/>
      <c r="R389" s="3"/>
      <c r="S389" s="3"/>
      <c r="T389" s="3"/>
      <c r="U389" s="3"/>
      <c r="V389" s="3"/>
      <c r="W389" s="3"/>
      <c r="X389" s="3"/>
      <c r="Y389" s="3"/>
      <c r="Z389" s="3"/>
    </row>
    <row r="390" spans="1:26" x14ac:dyDescent="0.2">
      <c r="A390" s="3">
        <v>11030</v>
      </c>
      <c r="B390" s="10" t="str">
        <f>VLOOKUP(A390,'QAQC ID Reference Page'!A$2:G$10999,2,FALSE)</f>
        <v>OBS0821W2</v>
      </c>
      <c r="C390" s="20">
        <f>VLOOKUP(A390,'QAQC ID Reference Page'!A$2:G$10999,3,FALSE)</f>
        <v>44419</v>
      </c>
      <c r="D390" s="12">
        <f>VLOOKUP(A390,'QAQC ID Reference Page'!A$2:G$10999,4,FALSE)</f>
        <v>0.37222222222222223</v>
      </c>
      <c r="E390" s="3">
        <f>VLOOKUP(A390,'QAQC ID Reference Page'!A$2:G$10999,5,FALSE)</f>
        <v>1027</v>
      </c>
      <c r="F390" s="3" t="str">
        <f>VLOOKUP(A390,'QAQC ID Reference Page'!A$2:G$10999,6,FALSE)</f>
        <v>C7C</v>
      </c>
      <c r="G390" s="3" t="str">
        <f>VLOOKUP(A390,'QAQC ID Reference Page'!A$2:G$10999,7,FALSE)</f>
        <v>B</v>
      </c>
      <c r="H390" s="3"/>
      <c r="I390" s="3"/>
      <c r="J390" s="3"/>
      <c r="K390" s="3"/>
      <c r="L390" s="3"/>
      <c r="M390" s="3"/>
      <c r="N390" s="3"/>
      <c r="O390" s="3"/>
      <c r="P390" s="3"/>
      <c r="Q390" s="3"/>
      <c r="R390" s="3"/>
      <c r="S390" s="3"/>
      <c r="T390" s="3"/>
      <c r="U390" s="3"/>
      <c r="V390" s="3"/>
      <c r="W390" s="3"/>
      <c r="X390" s="3"/>
      <c r="Y390" s="3"/>
      <c r="Z390" s="3"/>
    </row>
    <row r="391" spans="1:26" x14ac:dyDescent="0.2">
      <c r="A391" s="3">
        <v>11031</v>
      </c>
      <c r="B391" s="10" t="str">
        <f>VLOOKUP(A391,'QAQC ID Reference Page'!A$2:G$10999,2,FALSE)</f>
        <v>OBS0821W2</v>
      </c>
      <c r="C391" s="20">
        <f>VLOOKUP(A391,'QAQC ID Reference Page'!A$2:G$10999,3,FALSE)</f>
        <v>44419</v>
      </c>
      <c r="D391" s="12">
        <f>VLOOKUP(A391,'QAQC ID Reference Page'!A$2:G$10999,4,FALSE)</f>
        <v>0.40902777777777777</v>
      </c>
      <c r="E391" s="3">
        <f>VLOOKUP(A391,'QAQC ID Reference Page'!A$2:G$10999,5,FALSE)</f>
        <v>1033</v>
      </c>
      <c r="F391" s="3" t="str">
        <f>VLOOKUP(A391,'QAQC ID Reference Page'!A$2:G$10999,6,FALSE)</f>
        <v>C4</v>
      </c>
      <c r="G391" s="3" t="str">
        <f>VLOOKUP(A391,'QAQC ID Reference Page'!A$2:G$10999,7,FALSE)</f>
        <v>S</v>
      </c>
      <c r="H391" s="3"/>
      <c r="I391" s="3"/>
      <c r="J391" s="3"/>
      <c r="K391" s="3"/>
      <c r="L391" s="3"/>
      <c r="M391" s="3"/>
      <c r="N391" s="3"/>
      <c r="O391" s="3"/>
      <c r="P391" s="3"/>
      <c r="Q391" s="3"/>
      <c r="R391" s="3"/>
      <c r="S391" s="3"/>
      <c r="T391" s="3"/>
      <c r="U391" s="3"/>
      <c r="V391" s="3"/>
      <c r="W391" s="3"/>
      <c r="X391" s="3"/>
      <c r="Y391" s="3"/>
      <c r="Z391" s="3"/>
    </row>
    <row r="392" spans="1:26" x14ac:dyDescent="0.2">
      <c r="A392" s="3">
        <v>11032</v>
      </c>
      <c r="B392" s="10" t="str">
        <f>VLOOKUP(A392,'QAQC ID Reference Page'!A$2:G$10999,2,FALSE)</f>
        <v>OBS0821W2</v>
      </c>
      <c r="C392" s="20">
        <f>VLOOKUP(A392,'QAQC ID Reference Page'!A$2:G$10999,3,FALSE)</f>
        <v>44419</v>
      </c>
      <c r="D392" s="12">
        <f>VLOOKUP(A392,'QAQC ID Reference Page'!A$2:G$10999,4,FALSE)</f>
        <v>0.44305555555555554</v>
      </c>
      <c r="E392" s="3">
        <f>VLOOKUP(A392,'QAQC ID Reference Page'!A$2:G$10999,5,FALSE)</f>
        <v>1004</v>
      </c>
      <c r="F392" s="3" t="str">
        <f>VLOOKUP(A392,'QAQC ID Reference Page'!A$2:G$10999,6,FALSE)</f>
        <v>D1</v>
      </c>
      <c r="G392" s="3" t="str">
        <f>VLOOKUP(A392,'QAQC ID Reference Page'!A$2:G$10999,7,FALSE)</f>
        <v>S</v>
      </c>
      <c r="H392" s="3"/>
      <c r="I392" s="3"/>
      <c r="J392" s="3"/>
      <c r="K392" s="3"/>
      <c r="L392" s="3"/>
      <c r="M392" s="3"/>
      <c r="N392" s="3"/>
      <c r="O392" s="3"/>
      <c r="P392" s="3"/>
      <c r="Q392" s="3"/>
      <c r="R392" s="3"/>
      <c r="S392" s="3"/>
      <c r="T392" s="3"/>
      <c r="U392" s="3"/>
      <c r="V392" s="3"/>
      <c r="W392" s="3"/>
      <c r="X392" s="3"/>
      <c r="Y392" s="3"/>
      <c r="Z392" s="3"/>
    </row>
    <row r="393" spans="1:26" x14ac:dyDescent="0.2">
      <c r="A393" s="3">
        <v>11033</v>
      </c>
      <c r="B393" s="10" t="str">
        <f>VLOOKUP(A393,'QAQC ID Reference Page'!A$2:G$10999,2,FALSE)</f>
        <v>OBS0821W2</v>
      </c>
      <c r="C393" s="20">
        <f>VLOOKUP(A393,'QAQC ID Reference Page'!A$2:G$10999,3,FALSE)</f>
        <v>44419</v>
      </c>
      <c r="D393" s="12">
        <f>VLOOKUP(A393,'QAQC ID Reference Page'!A$2:G$10999,4,FALSE)</f>
        <v>0.45069444444444445</v>
      </c>
      <c r="E393" s="3">
        <f>VLOOKUP(A393,'QAQC ID Reference Page'!A$2:G$10999,5,FALSE)</f>
        <v>1022</v>
      </c>
      <c r="F393" s="3" t="str">
        <f>VLOOKUP(A393,'QAQC ID Reference Page'!A$2:G$10999,6,FALSE)</f>
        <v>C1</v>
      </c>
      <c r="G393" s="3" t="str">
        <f>VLOOKUP(A393,'QAQC ID Reference Page'!A$2:G$10999,7,FALSE)</f>
        <v>S</v>
      </c>
      <c r="H393" s="3"/>
      <c r="I393" s="3"/>
      <c r="J393" s="3"/>
      <c r="K393" s="3"/>
      <c r="L393" s="3"/>
      <c r="M393" s="3"/>
      <c r="N393" s="3"/>
      <c r="O393" s="3"/>
      <c r="P393" s="3"/>
      <c r="Q393" s="3"/>
      <c r="R393" s="3"/>
      <c r="S393" s="3"/>
      <c r="T393" s="3"/>
      <c r="U393" s="3"/>
      <c r="V393" s="3"/>
      <c r="W393" s="3"/>
      <c r="X393" s="3"/>
      <c r="Y393" s="3"/>
      <c r="Z393" s="3"/>
    </row>
    <row r="394" spans="1:26" x14ac:dyDescent="0.2">
      <c r="A394" s="3">
        <v>11034</v>
      </c>
      <c r="B394" s="10" t="str">
        <f>VLOOKUP(A394,'QAQC ID Reference Page'!A$2:G$10999,2,FALSE)</f>
        <v>OBS0821W2</v>
      </c>
      <c r="C394" s="20">
        <f>VLOOKUP(A394,'QAQC ID Reference Page'!A$2:G$10999,3,FALSE)</f>
        <v>44419</v>
      </c>
      <c r="D394" s="12">
        <f>VLOOKUP(A394,'QAQC ID Reference Page'!A$2:G$10999,4,FALSE)</f>
        <v>0.41597222222222224</v>
      </c>
      <c r="E394" s="3">
        <f>VLOOKUP(A394,'QAQC ID Reference Page'!A$2:G$10999,5,FALSE)</f>
        <v>1036</v>
      </c>
      <c r="F394" s="3" t="str">
        <f>VLOOKUP(A394,'QAQC ID Reference Page'!A$2:G$10999,6,FALSE)</f>
        <v>WFR</v>
      </c>
      <c r="G394" s="3" t="str">
        <f>VLOOKUP(A394,'QAQC ID Reference Page'!A$2:G$10999,7,FALSE)</f>
        <v>S</v>
      </c>
      <c r="H394" s="3"/>
      <c r="I394" s="3"/>
      <c r="J394" s="3"/>
      <c r="K394" s="3"/>
      <c r="L394" s="3"/>
      <c r="M394" s="3"/>
      <c r="N394" s="3"/>
      <c r="O394" s="3"/>
      <c r="P394" s="3"/>
      <c r="Q394" s="3"/>
      <c r="R394" s="3"/>
      <c r="S394" s="3"/>
      <c r="T394" s="3"/>
      <c r="U394" s="3"/>
      <c r="V394" s="3"/>
      <c r="W394" s="3"/>
      <c r="X394" s="3"/>
      <c r="Y394" s="3"/>
      <c r="Z394" s="3"/>
    </row>
    <row r="395" spans="1:26" x14ac:dyDescent="0.2">
      <c r="A395" s="3">
        <v>11035</v>
      </c>
      <c r="B395" s="10" t="str">
        <f>VLOOKUP(A395,'QAQC ID Reference Page'!A$2:G$10999,2,FALSE)</f>
        <v>OBS0821W2</v>
      </c>
      <c r="C395" s="20">
        <f>VLOOKUP(A395,'QAQC ID Reference Page'!A$2:G$10999,3,FALSE)</f>
        <v>44419</v>
      </c>
      <c r="D395" s="12">
        <f>VLOOKUP(A395,'QAQC ID Reference Page'!A$2:G$10999,4,FALSE)</f>
        <v>0.43680555555555556</v>
      </c>
      <c r="E395" s="3">
        <f>VLOOKUP(A395,'QAQC ID Reference Page'!A$2:G$10999,5,FALSE)</f>
        <v>1021</v>
      </c>
      <c r="F395" s="3" t="str">
        <f>VLOOKUP(A395,'QAQC ID Reference Page'!A$2:G$10999,6,FALSE)</f>
        <v>E1</v>
      </c>
      <c r="G395" s="3" t="str">
        <f>VLOOKUP(A395,'QAQC ID Reference Page'!A$2:G$10999,7,FALSE)</f>
        <v>S</v>
      </c>
      <c r="H395" s="3"/>
      <c r="I395" s="3"/>
      <c r="J395" s="3"/>
      <c r="K395" s="3"/>
      <c r="L395" s="3"/>
      <c r="M395" s="3"/>
      <c r="N395" s="3"/>
      <c r="O395" s="3"/>
      <c r="P395" s="3"/>
      <c r="Q395" s="3"/>
      <c r="R395" s="3"/>
      <c r="S395" s="3"/>
      <c r="T395" s="3"/>
      <c r="U395" s="3"/>
      <c r="V395" s="3"/>
      <c r="W395" s="3"/>
      <c r="X395" s="3"/>
      <c r="Y395" s="3"/>
      <c r="Z395" s="3"/>
    </row>
    <row r="396" spans="1:26" x14ac:dyDescent="0.2">
      <c r="A396" s="3">
        <v>11036</v>
      </c>
      <c r="B396" s="10" t="str">
        <f>VLOOKUP(A396,'QAQC ID Reference Page'!A$2:G$10999,2,FALSE)</f>
        <v>OBS0821W2</v>
      </c>
      <c r="C396" s="20">
        <f>VLOOKUP(A396,'QAQC ID Reference Page'!A$2:G$10999,3,FALSE)</f>
        <v>44419</v>
      </c>
      <c r="D396" s="12">
        <f>VLOOKUP(A396,'QAQC ID Reference Page'!A$2:G$10999,4,FALSE)</f>
        <v>0.33055555555555555</v>
      </c>
      <c r="E396" s="3">
        <f>VLOOKUP(A396,'QAQC ID Reference Page'!A$2:G$10999,5,FALSE)</f>
        <v>1023</v>
      </c>
      <c r="F396" s="3" t="str">
        <f>VLOOKUP(A396,'QAQC ID Reference Page'!A$2:G$10999,6,FALSE)</f>
        <v>WB</v>
      </c>
      <c r="G396" s="3" t="str">
        <f>VLOOKUP(A396,'QAQC ID Reference Page'!A$2:G$10999,7,FALSE)</f>
        <v>B</v>
      </c>
      <c r="H396" s="3"/>
      <c r="I396" s="3"/>
      <c r="J396" s="3"/>
      <c r="K396" s="3"/>
      <c r="L396" s="3"/>
      <c r="M396" s="3"/>
      <c r="N396" s="3"/>
      <c r="O396" s="3"/>
      <c r="P396" s="3"/>
      <c r="Q396" s="3"/>
      <c r="R396" s="3"/>
      <c r="S396" s="3"/>
      <c r="T396" s="3"/>
      <c r="U396" s="3"/>
      <c r="V396" s="3"/>
      <c r="W396" s="3"/>
      <c r="X396" s="3"/>
      <c r="Y396" s="3"/>
      <c r="Z396" s="3"/>
    </row>
    <row r="397" spans="1:26" x14ac:dyDescent="0.2">
      <c r="A397" s="3">
        <v>11101</v>
      </c>
      <c r="B397" s="10" t="str">
        <f>VLOOKUP(A397,'QAQC ID Reference Page'!A$2:G$10999,2,FALSE)</f>
        <v>OBS0821W3</v>
      </c>
      <c r="C397" s="20">
        <f>VLOOKUP(A397,'QAQC ID Reference Page'!A$2:G$10999,3,FALSE)</f>
        <v>44426</v>
      </c>
      <c r="D397" s="12">
        <f>VLOOKUP(A397,'QAQC ID Reference Page'!A$2:G$10999,4,FALSE)</f>
        <v>0.49305555555555558</v>
      </c>
      <c r="E397" s="3">
        <f>VLOOKUP(A397,'QAQC ID Reference Page'!A$2:G$10999,5,FALSE)</f>
        <v>1036</v>
      </c>
      <c r="F397" s="3" t="str">
        <f>VLOOKUP(A397,'QAQC ID Reference Page'!A$2:G$10999,6,FALSE)</f>
        <v>E7C</v>
      </c>
      <c r="G397" s="3" t="str">
        <f>VLOOKUP(A397,'QAQC ID Reference Page'!A$2:G$10999,7,FALSE)</f>
        <v>B</v>
      </c>
      <c r="H397" s="10">
        <v>0.57040000000000002</v>
      </c>
      <c r="I397" s="10">
        <v>8.7219999999999995</v>
      </c>
      <c r="J397" s="3"/>
      <c r="K397" s="3"/>
      <c r="L397" s="3"/>
      <c r="M397" s="3"/>
      <c r="N397" s="3"/>
      <c r="O397" s="3"/>
      <c r="P397" s="3"/>
      <c r="Q397" s="3"/>
      <c r="R397" s="3"/>
      <c r="S397" s="3"/>
      <c r="T397" s="3"/>
      <c r="U397" s="3"/>
      <c r="V397" s="3"/>
      <c r="W397" s="3"/>
      <c r="X397" s="3"/>
      <c r="Y397" s="3"/>
      <c r="Z397" s="3"/>
    </row>
    <row r="398" spans="1:26" x14ac:dyDescent="0.2">
      <c r="A398" s="3">
        <v>11102</v>
      </c>
      <c r="B398" s="10" t="str">
        <f>VLOOKUP(A398,'QAQC ID Reference Page'!A$2:G$10999,2,FALSE)</f>
        <v>OBS0821W3</v>
      </c>
      <c r="C398" s="20">
        <f>VLOOKUP(A398,'QAQC ID Reference Page'!A$2:G$10999,3,FALSE)</f>
        <v>44426</v>
      </c>
      <c r="D398" s="12">
        <f>VLOOKUP(A398,'QAQC ID Reference Page'!A$2:G$10999,4,FALSE)</f>
        <v>0.32013888888888886</v>
      </c>
      <c r="E398" s="3">
        <f>VLOOKUP(A398,'QAQC ID Reference Page'!A$2:G$10999,5,FALSE)</f>
        <v>1007</v>
      </c>
      <c r="F398" s="3" t="str">
        <f>VLOOKUP(A398,'QAQC ID Reference Page'!A$2:G$10999,6,FALSE)</f>
        <v>DR</v>
      </c>
      <c r="G398" s="3" t="str">
        <f>VLOOKUP(A398,'QAQC ID Reference Page'!A$2:G$10999,7,FALSE)</f>
        <v>S</v>
      </c>
      <c r="H398" s="10">
        <v>0.2681</v>
      </c>
      <c r="I398" s="10">
        <v>8.91</v>
      </c>
      <c r="J398" s="3"/>
      <c r="K398" s="3"/>
      <c r="L398" s="3"/>
      <c r="M398" s="3"/>
      <c r="N398" s="3"/>
      <c r="O398" s="3"/>
      <c r="P398" s="3"/>
      <c r="Q398" s="3"/>
      <c r="R398" s="3"/>
      <c r="S398" s="3"/>
      <c r="T398" s="3"/>
      <c r="U398" s="3"/>
      <c r="V398" s="3"/>
      <c r="W398" s="3"/>
      <c r="X398" s="3"/>
      <c r="Y398" s="3"/>
      <c r="Z398" s="3"/>
    </row>
    <row r="399" spans="1:26" x14ac:dyDescent="0.2">
      <c r="A399" s="3">
        <v>11103</v>
      </c>
      <c r="B399" s="10" t="str">
        <f>VLOOKUP(A399,'QAQC ID Reference Page'!A$2:G$10999,2,FALSE)</f>
        <v>OBS0821W3</v>
      </c>
      <c r="C399" s="20">
        <f>VLOOKUP(A399,'QAQC ID Reference Page'!A$2:G$10999,3,FALSE)</f>
        <v>44426</v>
      </c>
      <c r="D399" s="12">
        <f>VLOOKUP(A399,'QAQC ID Reference Page'!A$2:G$10999,4,FALSE)</f>
        <v>0.51111111111111107</v>
      </c>
      <c r="E399" s="3">
        <f>VLOOKUP(A399,'QAQC ID Reference Page'!A$2:G$10999,5,FALSE)</f>
        <v>1037</v>
      </c>
      <c r="F399" s="3" t="str">
        <f>VLOOKUP(A399,'QAQC ID Reference Page'!A$2:G$10999,6,FALSE)</f>
        <v>E6</v>
      </c>
      <c r="G399" s="3" t="str">
        <f>VLOOKUP(A399,'QAQC ID Reference Page'!A$2:G$10999,7,FALSE)</f>
        <v>S</v>
      </c>
      <c r="H399" s="10">
        <v>0.2137</v>
      </c>
      <c r="I399" s="10">
        <v>3.7669999999999999</v>
      </c>
      <c r="J399" s="3"/>
      <c r="K399" s="3"/>
      <c r="L399" s="3"/>
      <c r="M399" s="3"/>
      <c r="N399" s="3"/>
      <c r="O399" s="3"/>
      <c r="P399" s="3"/>
      <c r="Q399" s="3"/>
      <c r="R399" s="3"/>
      <c r="S399" s="3"/>
      <c r="T399" s="3"/>
      <c r="U399" s="3"/>
      <c r="V399" s="3"/>
      <c r="W399" s="3"/>
      <c r="X399" s="3"/>
      <c r="Y399" s="3"/>
      <c r="Z399" s="3"/>
    </row>
    <row r="400" spans="1:26" x14ac:dyDescent="0.2">
      <c r="A400" s="3">
        <v>11104</v>
      </c>
      <c r="B400" s="10" t="str">
        <f>VLOOKUP(A400,'QAQC ID Reference Page'!A$2:G$10999,2,FALSE)</f>
        <v>OBS0821W3</v>
      </c>
      <c r="C400" s="20">
        <f>VLOOKUP(A400,'QAQC ID Reference Page'!A$2:G$10999,3,FALSE)</f>
        <v>44426</v>
      </c>
      <c r="D400" s="12">
        <f>VLOOKUP(A400,'QAQC ID Reference Page'!A$2:G$10999,4,FALSE)</f>
        <v>0.45</v>
      </c>
      <c r="E400" s="3">
        <f>VLOOKUP(A400,'QAQC ID Reference Page'!A$2:G$10999,5,FALSE)</f>
        <v>1020</v>
      </c>
      <c r="F400" s="3" t="str">
        <f>VLOOKUP(A400,'QAQC ID Reference Page'!A$2:G$10999,6,FALSE)</f>
        <v>G9</v>
      </c>
      <c r="G400" s="3" t="str">
        <f>VLOOKUP(A400,'QAQC ID Reference Page'!A$2:G$10999,7,FALSE)</f>
        <v>S</v>
      </c>
      <c r="H400" s="10">
        <v>4.351</v>
      </c>
      <c r="I400" s="10">
        <v>11.63</v>
      </c>
      <c r="J400" s="3"/>
      <c r="K400" s="3"/>
      <c r="L400" s="3"/>
      <c r="M400" s="3"/>
      <c r="N400" s="3"/>
      <c r="O400" s="3"/>
      <c r="P400" s="3"/>
      <c r="Q400" s="3"/>
      <c r="R400" s="3"/>
      <c r="S400" s="3"/>
      <c r="T400" s="3"/>
      <c r="U400" s="3"/>
      <c r="V400" s="3"/>
      <c r="W400" s="3"/>
      <c r="X400" s="3"/>
      <c r="Y400" s="3"/>
      <c r="Z400" s="3"/>
    </row>
    <row r="401" spans="1:26" x14ac:dyDescent="0.2">
      <c r="A401" s="3">
        <v>11105</v>
      </c>
      <c r="B401" s="10" t="str">
        <f>VLOOKUP(A401,'QAQC ID Reference Page'!A$2:G$10999,2,FALSE)</f>
        <v>OBS0821W3</v>
      </c>
      <c r="C401" s="20">
        <f>VLOOKUP(A401,'QAQC ID Reference Page'!A$2:G$10999,3,FALSE)</f>
        <v>44426</v>
      </c>
      <c r="D401" s="12">
        <f>VLOOKUP(A401,'QAQC ID Reference Page'!A$2:G$10999,4,FALSE)</f>
        <v>0.41597222222222224</v>
      </c>
      <c r="E401" s="3">
        <f>VLOOKUP(A401,'QAQC ID Reference Page'!A$2:G$10999,5,FALSE)</f>
        <v>1003</v>
      </c>
      <c r="F401" s="3" t="str">
        <f>VLOOKUP(A401,'QAQC ID Reference Page'!A$2:G$10999,6,FALSE)</f>
        <v>I7C</v>
      </c>
      <c r="G401" s="3" t="str">
        <f>VLOOKUP(A401,'QAQC ID Reference Page'!A$2:G$10999,7,FALSE)</f>
        <v>S</v>
      </c>
      <c r="H401" s="10">
        <v>0.22</v>
      </c>
      <c r="I401" s="10">
        <v>3.125</v>
      </c>
      <c r="J401" s="3"/>
      <c r="K401" s="3"/>
      <c r="L401" s="3"/>
      <c r="M401" s="3"/>
      <c r="N401" s="3"/>
      <c r="O401" s="3"/>
      <c r="P401" s="3"/>
      <c r="Q401" s="3"/>
      <c r="R401" s="3"/>
      <c r="S401" s="3"/>
      <c r="T401" s="3"/>
      <c r="U401" s="3"/>
      <c r="V401" s="3"/>
      <c r="W401" s="3"/>
      <c r="X401" s="3"/>
      <c r="Y401" s="3"/>
      <c r="Z401" s="3"/>
    </row>
    <row r="402" spans="1:26" x14ac:dyDescent="0.2">
      <c r="A402" s="3">
        <v>11106</v>
      </c>
      <c r="B402" s="10" t="str">
        <f>VLOOKUP(A402,'QAQC ID Reference Page'!A$2:G$10999,2,FALSE)</f>
        <v>OBS0821W3</v>
      </c>
      <c r="C402" s="20">
        <f>VLOOKUP(A402,'QAQC ID Reference Page'!A$2:G$10999,3,FALSE)</f>
        <v>44426</v>
      </c>
      <c r="D402" s="12">
        <f>VLOOKUP(A402,'QAQC ID Reference Page'!A$2:G$10999,4,FALSE)</f>
        <v>0.41597222222222224</v>
      </c>
      <c r="E402" s="3">
        <f>VLOOKUP(A402,'QAQC ID Reference Page'!A$2:G$10999,5,FALSE)</f>
        <v>1011</v>
      </c>
      <c r="F402" s="3" t="str">
        <f>VLOOKUP(A402,'QAQC ID Reference Page'!A$2:G$10999,6,FALSE)</f>
        <v>I7C</v>
      </c>
      <c r="G402" s="3" t="str">
        <f>VLOOKUP(A402,'QAQC ID Reference Page'!A$2:G$10999,7,FALSE)</f>
        <v>B</v>
      </c>
      <c r="H402" s="10">
        <v>0.36299999999999999</v>
      </c>
      <c r="I402" s="10">
        <v>2.7549999999999999</v>
      </c>
      <c r="J402" s="3"/>
      <c r="K402" s="3"/>
      <c r="L402" s="3"/>
      <c r="M402" s="3"/>
      <c r="N402" s="3"/>
      <c r="O402" s="3"/>
      <c r="P402" s="3"/>
      <c r="Q402" s="3"/>
      <c r="R402" s="3"/>
      <c r="S402" s="3"/>
      <c r="T402" s="3"/>
      <c r="U402" s="3"/>
      <c r="V402" s="3"/>
      <c r="W402" s="3"/>
      <c r="X402" s="3"/>
      <c r="Y402" s="3"/>
      <c r="Z402" s="3"/>
    </row>
    <row r="403" spans="1:26" x14ac:dyDescent="0.2">
      <c r="A403" s="3">
        <v>11107</v>
      </c>
      <c r="B403" s="10" t="str">
        <f>VLOOKUP(A403,'QAQC ID Reference Page'!A$2:G$10999,2,FALSE)</f>
        <v>OBS0821W3</v>
      </c>
      <c r="C403" s="20">
        <f>VLOOKUP(A403,'QAQC ID Reference Page'!A$2:G$10999,3,FALSE)</f>
        <v>44426</v>
      </c>
      <c r="D403" s="12">
        <f>VLOOKUP(A403,'QAQC ID Reference Page'!A$2:G$10999,4,FALSE)</f>
        <v>0.49305555555555558</v>
      </c>
      <c r="E403" s="3">
        <f>VLOOKUP(A403,'QAQC ID Reference Page'!A$2:G$10999,5,FALSE)</f>
        <v>1023</v>
      </c>
      <c r="F403" s="3" t="str">
        <f>VLOOKUP(A403,'QAQC ID Reference Page'!A$2:G$10999,6,FALSE)</f>
        <v>E7C</v>
      </c>
      <c r="G403" s="3" t="str">
        <f>VLOOKUP(A403,'QAQC ID Reference Page'!A$2:G$10999,7,FALSE)</f>
        <v>S</v>
      </c>
      <c r="H403" s="10">
        <v>0.32479999999999998</v>
      </c>
      <c r="I403" s="10">
        <v>2.6680000000000001</v>
      </c>
      <c r="J403" s="3"/>
      <c r="K403" s="3"/>
      <c r="L403" s="3"/>
      <c r="M403" s="3"/>
      <c r="N403" s="3"/>
      <c r="O403" s="3"/>
      <c r="P403" s="3"/>
      <c r="Q403" s="3"/>
      <c r="R403" s="3"/>
      <c r="S403" s="3"/>
      <c r="T403" s="3"/>
      <c r="U403" s="3"/>
      <c r="V403" s="3"/>
      <c r="W403" s="3"/>
      <c r="X403" s="3"/>
      <c r="Y403" s="3"/>
      <c r="Z403" s="3"/>
    </row>
    <row r="404" spans="1:26" x14ac:dyDescent="0.2">
      <c r="A404" s="3">
        <v>11108</v>
      </c>
      <c r="B404" s="10" t="str">
        <f>VLOOKUP(A404,'QAQC ID Reference Page'!A$2:G$10999,2,FALSE)</f>
        <v>OBS0821W3</v>
      </c>
      <c r="C404" s="20">
        <f>VLOOKUP(A404,'QAQC ID Reference Page'!A$2:G$10999,3,FALSE)</f>
        <v>44426</v>
      </c>
      <c r="D404" s="12">
        <f>VLOOKUP(A404,'QAQC ID Reference Page'!A$2:G$10999,4,FALSE)</f>
        <v>0.40416666666666667</v>
      </c>
      <c r="E404" s="3">
        <f>VLOOKUP(A404,'QAQC ID Reference Page'!A$2:G$10999,5,FALSE)</f>
        <v>1039</v>
      </c>
      <c r="F404" s="3" t="str">
        <f>VLOOKUP(A404,'QAQC ID Reference Page'!A$2:G$10999,6,FALSE)</f>
        <v>I9</v>
      </c>
      <c r="G404" s="3" t="str">
        <f>VLOOKUP(A404,'QAQC ID Reference Page'!A$2:G$10999,7,FALSE)</f>
        <v>S</v>
      </c>
      <c r="H404" s="10">
        <v>0.223</v>
      </c>
      <c r="I404" s="10">
        <v>-0.1226</v>
      </c>
      <c r="J404" s="3"/>
      <c r="K404" s="3"/>
      <c r="L404" s="3"/>
      <c r="M404" s="3"/>
      <c r="N404" s="3"/>
      <c r="O404" s="3"/>
      <c r="P404" s="3"/>
      <c r="Q404" s="3"/>
      <c r="R404" s="3"/>
      <c r="S404" s="3"/>
      <c r="T404" s="3"/>
      <c r="U404" s="3"/>
      <c r="V404" s="3"/>
      <c r="W404" s="3"/>
      <c r="X404" s="3"/>
      <c r="Y404" s="3"/>
      <c r="Z404" s="3"/>
    </row>
    <row r="405" spans="1:26" x14ac:dyDescent="0.2">
      <c r="A405" s="3">
        <v>11109</v>
      </c>
      <c r="B405" s="10" t="str">
        <f>VLOOKUP(A405,'QAQC ID Reference Page'!A$2:G$10999,2,FALSE)</f>
        <v>OBS0821W3</v>
      </c>
      <c r="C405" s="20">
        <f>VLOOKUP(A405,'QAQC ID Reference Page'!A$2:G$10999,3,FALSE)</f>
        <v>44426</v>
      </c>
      <c r="D405" s="12">
        <f>VLOOKUP(A405,'QAQC ID Reference Page'!A$2:G$10999,4,FALSE)</f>
        <v>0.4777777777777778</v>
      </c>
      <c r="E405" s="3">
        <f>VLOOKUP(A405,'QAQC ID Reference Page'!A$2:G$10999,5,FALSE)</f>
        <v>1041</v>
      </c>
      <c r="F405" s="3" t="str">
        <f>VLOOKUP(A405,'QAQC ID Reference Page'!A$2:G$10999,6,FALSE)</f>
        <v>E9</v>
      </c>
      <c r="G405" s="3" t="str">
        <f>VLOOKUP(A405,'QAQC ID Reference Page'!A$2:G$10999,7,FALSE)</f>
        <v>S</v>
      </c>
      <c r="H405" s="10">
        <v>0.22009999999999999</v>
      </c>
      <c r="I405" s="10">
        <v>2.077</v>
      </c>
      <c r="J405" s="3"/>
      <c r="K405" s="3"/>
      <c r="L405" s="3"/>
      <c r="M405" s="3"/>
      <c r="N405" s="3"/>
      <c r="O405" s="3"/>
      <c r="P405" s="3"/>
      <c r="Q405" s="3"/>
      <c r="R405" s="3"/>
      <c r="S405" s="3"/>
      <c r="T405" s="3"/>
      <c r="U405" s="3"/>
      <c r="V405" s="3"/>
      <c r="W405" s="3"/>
      <c r="X405" s="3"/>
      <c r="Y405" s="3"/>
      <c r="Z405" s="3"/>
    </row>
    <row r="406" spans="1:26" x14ac:dyDescent="0.2">
      <c r="A406" s="3">
        <v>11110</v>
      </c>
      <c r="B406" s="10" t="str">
        <f>VLOOKUP(A406,'QAQC ID Reference Page'!A$2:G$10999,2,FALSE)</f>
        <v>OBS0821W3</v>
      </c>
      <c r="C406" s="20">
        <f>VLOOKUP(A406,'QAQC ID Reference Page'!A$2:G$10999,3,FALSE)</f>
        <v>44426</v>
      </c>
      <c r="D406" s="12">
        <f>VLOOKUP(A406,'QAQC ID Reference Page'!A$2:G$10999,4,FALSE)</f>
        <v>0.36944444444444446</v>
      </c>
      <c r="E406" s="3">
        <f>VLOOKUP(A406,'QAQC ID Reference Page'!A$2:G$10999,5,FALSE)</f>
        <v>1035</v>
      </c>
      <c r="F406" s="3" t="str">
        <f>VLOOKUP(A406,'QAQC ID Reference Page'!A$2:G$10999,6,FALSE)</f>
        <v>TR-UP</v>
      </c>
      <c r="G406" s="3" t="str">
        <f>VLOOKUP(A406,'QAQC ID Reference Page'!A$2:G$10999,7,FALSE)</f>
        <v>S</v>
      </c>
      <c r="H406" s="10">
        <v>2.2349999999999999</v>
      </c>
      <c r="I406" s="10">
        <v>4.8609999999999998</v>
      </c>
      <c r="J406" s="3"/>
      <c r="K406" s="3"/>
      <c r="L406" s="3"/>
      <c r="M406" s="3"/>
      <c r="N406" s="3"/>
      <c r="O406" s="3"/>
      <c r="P406" s="3"/>
      <c r="Q406" s="3"/>
      <c r="R406" s="3"/>
      <c r="S406" s="3"/>
      <c r="T406" s="3"/>
      <c r="U406" s="3"/>
      <c r="V406" s="3"/>
      <c r="W406" s="3"/>
      <c r="X406" s="3"/>
      <c r="Y406" s="3"/>
      <c r="Z406" s="3"/>
    </row>
    <row r="407" spans="1:26" x14ac:dyDescent="0.2">
      <c r="A407" s="3">
        <v>11111</v>
      </c>
      <c r="B407" s="10" t="str">
        <f>VLOOKUP(A407,'QAQC ID Reference Page'!A$2:G$10999,2,FALSE)</f>
        <v>OBS0821W3</v>
      </c>
      <c r="C407" s="20">
        <f>VLOOKUP(A407,'QAQC ID Reference Page'!A$2:G$10999,3,FALSE)</f>
        <v>44426</v>
      </c>
      <c r="D407" s="12">
        <f>VLOOKUP(A407,'QAQC ID Reference Page'!A$2:G$10999,4,FALSE)</f>
        <v>0.38055555555555554</v>
      </c>
      <c r="E407" s="3">
        <f>VLOOKUP(A407,'QAQC ID Reference Page'!A$2:G$10999,5,FALSE)</f>
        <v>1005</v>
      </c>
      <c r="F407" s="3" t="str">
        <f>VLOOKUP(A407,'QAQC ID Reference Page'!A$2:G$10999,6,FALSE)</f>
        <v>AR</v>
      </c>
      <c r="G407" s="3" t="str">
        <f>VLOOKUP(A407,'QAQC ID Reference Page'!A$2:G$10999,7,FALSE)</f>
        <v>S</v>
      </c>
      <c r="H407" s="10">
        <v>0.50560000000000005</v>
      </c>
      <c r="I407" s="10">
        <v>3.8490000000000002</v>
      </c>
      <c r="J407" s="3"/>
      <c r="K407" s="3"/>
      <c r="L407" s="3"/>
      <c r="M407" s="3"/>
      <c r="N407" s="3"/>
      <c r="O407" s="3"/>
      <c r="P407" s="3"/>
      <c r="Q407" s="3"/>
      <c r="R407" s="3"/>
      <c r="S407" s="3"/>
      <c r="T407" s="3"/>
      <c r="U407" s="3"/>
      <c r="V407" s="3"/>
      <c r="W407" s="3"/>
      <c r="X407" s="3"/>
      <c r="Y407" s="3"/>
      <c r="Z407" s="3"/>
    </row>
    <row r="408" spans="1:26" x14ac:dyDescent="0.2">
      <c r="A408" s="3">
        <v>11112</v>
      </c>
      <c r="B408" s="10" t="str">
        <f>VLOOKUP(A408,'QAQC ID Reference Page'!A$2:G$10999,2,FALSE)</f>
        <v>OBS0821W3</v>
      </c>
      <c r="C408" s="20">
        <f>VLOOKUP(A408,'QAQC ID Reference Page'!A$2:G$10999,3,FALSE)</f>
        <v>44426</v>
      </c>
      <c r="D408" s="12">
        <f>VLOOKUP(A408,'QAQC ID Reference Page'!A$2:G$10999,4,FALSE)</f>
        <v>0.39027777777777778</v>
      </c>
      <c r="E408" s="3">
        <f>VLOOKUP(A408,'QAQC ID Reference Page'!A$2:G$10999,5,FALSE)</f>
        <v>1030</v>
      </c>
      <c r="F408" s="3" t="str">
        <f>VLOOKUP(A408,'QAQC ID Reference Page'!A$2:G$10999,6,FALSE)</f>
        <v>BR</v>
      </c>
      <c r="G408" s="3" t="str">
        <f>VLOOKUP(A408,'QAQC ID Reference Page'!A$2:G$10999,7,FALSE)</f>
        <v>S</v>
      </c>
      <c r="H408" s="10">
        <v>0.33589999999999998</v>
      </c>
      <c r="I408" s="10">
        <v>2.952</v>
      </c>
      <c r="J408" s="3"/>
      <c r="K408" s="3"/>
      <c r="L408" s="3"/>
      <c r="M408" s="3"/>
      <c r="N408" s="3"/>
      <c r="O408" s="3"/>
      <c r="P408" s="3"/>
      <c r="Q408" s="3"/>
      <c r="R408" s="3"/>
      <c r="S408" s="3"/>
      <c r="T408" s="3"/>
      <c r="U408" s="3"/>
      <c r="V408" s="3"/>
      <c r="W408" s="3"/>
      <c r="X408" s="3"/>
      <c r="Y408" s="3"/>
      <c r="Z408" s="3"/>
    </row>
    <row r="409" spans="1:26" x14ac:dyDescent="0.2">
      <c r="A409" s="3">
        <v>11113</v>
      </c>
      <c r="B409" s="10" t="str">
        <f>VLOOKUP(A409,'QAQC ID Reference Page'!A$2:G$10999,2,FALSE)</f>
        <v>OBS0821W3</v>
      </c>
      <c r="C409" s="20">
        <f>VLOOKUP(A409,'QAQC ID Reference Page'!A$2:G$10999,3,FALSE)</f>
        <v>44426</v>
      </c>
      <c r="D409" s="12">
        <f>VLOOKUP(A409,'QAQC ID Reference Page'!A$2:G$10999,4,FALSE)</f>
        <v>0.35833333333333334</v>
      </c>
      <c r="E409" s="3">
        <f>VLOOKUP(A409,'QAQC ID Reference Page'!A$2:G$10999,5,FALSE)</f>
        <v>1009</v>
      </c>
      <c r="F409" s="3" t="str">
        <f>VLOOKUP(A409,'QAQC ID Reference Page'!A$2:G$10999,6,FALSE)</f>
        <v>TR</v>
      </c>
      <c r="G409" s="3" t="str">
        <f>VLOOKUP(A409,'QAQC ID Reference Page'!A$2:G$10999,7,FALSE)</f>
        <v>S</v>
      </c>
      <c r="H409" s="10">
        <v>0.27100000000000002</v>
      </c>
      <c r="I409" s="10">
        <v>3.2</v>
      </c>
      <c r="J409" s="3"/>
      <c r="K409" s="3"/>
      <c r="L409" s="3"/>
      <c r="M409" s="3"/>
      <c r="N409" s="3"/>
      <c r="O409" s="3"/>
      <c r="P409" s="3"/>
      <c r="Q409" s="3"/>
      <c r="R409" s="3"/>
      <c r="S409" s="3"/>
      <c r="T409" s="3"/>
      <c r="U409" s="3"/>
      <c r="V409" s="3"/>
      <c r="W409" s="3"/>
      <c r="X409" s="3"/>
      <c r="Y409" s="3"/>
      <c r="Z409" s="3"/>
    </row>
    <row r="410" spans="1:26" x14ac:dyDescent="0.2">
      <c r="A410" s="3">
        <v>11114</v>
      </c>
      <c r="B410" s="10" t="str">
        <f>VLOOKUP(A410,'QAQC ID Reference Page'!A$2:G$10999,2,FALSE)</f>
        <v>OBS0821W3</v>
      </c>
      <c r="C410" s="20">
        <f>VLOOKUP(A410,'QAQC ID Reference Page'!A$2:G$10999,3,FALSE)</f>
        <v>44426</v>
      </c>
      <c r="D410" s="12">
        <f>VLOOKUP(A410,'QAQC ID Reference Page'!A$2:G$10999,4,FALSE)</f>
        <v>0.29652777777777778</v>
      </c>
      <c r="E410" s="3">
        <f>VLOOKUP(A410,'QAQC ID Reference Page'!A$2:G$10999,5,FALSE)</f>
        <v>1013</v>
      </c>
      <c r="F410" s="3" t="str">
        <f>VLOOKUP(A410,'QAQC ID Reference Page'!A$2:G$10999,6,FALSE)</f>
        <v>EFR</v>
      </c>
      <c r="G410" s="3" t="str">
        <f>VLOOKUP(A410,'QAQC ID Reference Page'!A$2:G$10999,7,FALSE)</f>
        <v>S</v>
      </c>
      <c r="H410" s="10">
        <v>0.23569999999999999</v>
      </c>
      <c r="I410" s="10">
        <v>3.6469999999999998</v>
      </c>
      <c r="J410" s="3"/>
      <c r="K410" s="3"/>
      <c r="L410" s="3"/>
      <c r="M410" s="3"/>
      <c r="N410" s="3"/>
      <c r="O410" s="3"/>
      <c r="P410" s="3"/>
      <c r="Q410" s="3"/>
      <c r="R410" s="3"/>
      <c r="S410" s="3"/>
      <c r="T410" s="3"/>
      <c r="U410" s="3"/>
      <c r="V410" s="3"/>
      <c r="W410" s="3"/>
      <c r="X410" s="3"/>
      <c r="Y410" s="3"/>
      <c r="Z410" s="3"/>
    </row>
    <row r="411" spans="1:26" x14ac:dyDescent="0.2">
      <c r="A411" s="3">
        <v>11115</v>
      </c>
      <c r="B411" s="10" t="str">
        <f>VLOOKUP(A411,'QAQC ID Reference Page'!A$2:G$10999,2,FALSE)</f>
        <v>OBS0821W3</v>
      </c>
      <c r="C411" s="20">
        <f>VLOOKUP(A411,'QAQC ID Reference Page'!A$2:G$10999,3,FALSE)</f>
        <v>44426</v>
      </c>
      <c r="D411" s="12">
        <f>VLOOKUP(A411,'QAQC ID Reference Page'!A$2:G$10999,4,FALSE)</f>
        <v>0.30902777777777779</v>
      </c>
      <c r="E411" s="3">
        <f>VLOOKUP(A411,'QAQC ID Reference Page'!A$2:G$10999,5,FALSE)</f>
        <v>1028</v>
      </c>
      <c r="F411" s="3" t="str">
        <f>VLOOKUP(A411,'QAQC ID Reference Page'!A$2:G$10999,6,FALSE)</f>
        <v>G6</v>
      </c>
      <c r="G411" s="3" t="str">
        <f>VLOOKUP(A411,'QAQC ID Reference Page'!A$2:G$10999,7,FALSE)</f>
        <v>S</v>
      </c>
      <c r="H411" s="10">
        <v>0.252</v>
      </c>
      <c r="I411" s="10">
        <v>3.5720000000000001</v>
      </c>
      <c r="J411" s="3"/>
      <c r="K411" s="3"/>
      <c r="L411" s="3"/>
      <c r="M411" s="3"/>
      <c r="N411" s="3"/>
      <c r="O411" s="3"/>
      <c r="P411" s="3"/>
      <c r="Q411" s="3"/>
      <c r="R411" s="3"/>
      <c r="S411" s="3"/>
      <c r="T411" s="3"/>
      <c r="U411" s="3"/>
      <c r="V411" s="3"/>
      <c r="W411" s="3"/>
      <c r="X411" s="3"/>
      <c r="Y411" s="3"/>
      <c r="Z411" s="3"/>
    </row>
    <row r="412" spans="1:26" x14ac:dyDescent="0.2">
      <c r="A412" s="3">
        <v>11116</v>
      </c>
      <c r="B412" s="10" t="str">
        <f>VLOOKUP(A412,'QAQC ID Reference Page'!A$2:G$10999,2,FALSE)</f>
        <v>OBS0821W3</v>
      </c>
      <c r="C412" s="20">
        <f>VLOOKUP(A412,'QAQC ID Reference Page'!A$2:G$10999,3,FALSE)</f>
        <v>44426</v>
      </c>
      <c r="D412" s="12">
        <f>VLOOKUP(A412,'QAQC ID Reference Page'!A$2:G$10999,4,FALSE)</f>
        <v>0.34583333333333333</v>
      </c>
      <c r="E412" s="3">
        <f>VLOOKUP(A412,'QAQC ID Reference Page'!A$2:G$10999,5,FALSE)</f>
        <v>1010</v>
      </c>
      <c r="F412" s="3" t="str">
        <f>VLOOKUP(A412,'QAQC ID Reference Page'!A$2:G$10999,6,FALSE)</f>
        <v>MR</v>
      </c>
      <c r="G412" s="3" t="str">
        <f>VLOOKUP(A412,'QAQC ID Reference Page'!A$2:G$10999,7,FALSE)</f>
        <v>S</v>
      </c>
      <c r="H412" s="10">
        <v>0.32419999999999999</v>
      </c>
      <c r="I412" s="10">
        <v>14.72</v>
      </c>
      <c r="J412" s="3"/>
      <c r="K412" s="3"/>
      <c r="L412" s="3"/>
      <c r="M412" s="3"/>
      <c r="N412" s="3"/>
      <c r="O412" s="3"/>
      <c r="P412" s="3"/>
      <c r="Q412" s="3"/>
      <c r="R412" s="3"/>
      <c r="S412" s="3"/>
      <c r="T412" s="3"/>
      <c r="U412" s="3"/>
      <c r="V412" s="3"/>
      <c r="W412" s="3"/>
      <c r="X412" s="3"/>
      <c r="Y412" s="3"/>
      <c r="Z412" s="3"/>
    </row>
    <row r="413" spans="1:26" x14ac:dyDescent="0.2">
      <c r="A413" s="3">
        <v>11117</v>
      </c>
      <c r="B413" s="10" t="str">
        <f>VLOOKUP(A413,'QAQC ID Reference Page'!A$2:G$10999,2,FALSE)</f>
        <v>OBS0821W3</v>
      </c>
      <c r="C413" s="20">
        <f>VLOOKUP(A413,'QAQC ID Reference Page'!A$2:G$10999,3,FALSE)</f>
        <v>44426</v>
      </c>
      <c r="D413" s="12">
        <f>VLOOKUP(A413,'QAQC ID Reference Page'!A$2:G$10999,4,FALSE)</f>
        <v>0.34583333333333333</v>
      </c>
      <c r="E413" s="3">
        <f>VLOOKUP(A413,'QAQC ID Reference Page'!A$2:G$10999,5,FALSE)</f>
        <v>1034</v>
      </c>
      <c r="F413" s="3" t="str">
        <f>VLOOKUP(A413,'QAQC ID Reference Page'!A$2:G$10999,6,FALSE)</f>
        <v>MR</v>
      </c>
      <c r="G413" s="3" t="str">
        <f>VLOOKUP(A413,'QAQC ID Reference Page'!A$2:G$10999,7,FALSE)</f>
        <v>B</v>
      </c>
      <c r="H413" s="10">
        <v>0.23069999999999999</v>
      </c>
      <c r="I413" s="10">
        <v>1.26</v>
      </c>
      <c r="J413" s="3"/>
      <c r="K413" s="3"/>
      <c r="L413" s="3"/>
      <c r="M413" s="3"/>
      <c r="N413" s="3"/>
      <c r="O413" s="3"/>
      <c r="P413" s="3"/>
      <c r="Q413" s="3"/>
      <c r="R413" s="3"/>
      <c r="S413" s="3"/>
      <c r="T413" s="3"/>
      <c r="U413" s="3"/>
      <c r="V413" s="3"/>
      <c r="W413" s="3"/>
      <c r="X413" s="3"/>
      <c r="Y413" s="3"/>
      <c r="Z413" s="3"/>
    </row>
    <row r="414" spans="1:26" x14ac:dyDescent="0.2">
      <c r="A414" s="3">
        <v>11118</v>
      </c>
      <c r="B414" s="10" t="str">
        <f>VLOOKUP(A414,'QAQC ID Reference Page'!A$2:G$10999,2,FALSE)</f>
        <v>OBS0821W3</v>
      </c>
      <c r="C414" s="20">
        <f>VLOOKUP(A414,'QAQC ID Reference Page'!A$2:G$10999,3,FALSE)</f>
        <v>44427</v>
      </c>
      <c r="D414" s="12">
        <f>VLOOKUP(A414,'QAQC ID Reference Page'!A$2:G$10999,4,FALSE)</f>
        <v>0.33263888888888887</v>
      </c>
      <c r="E414" s="3">
        <f>VLOOKUP(A414,'QAQC ID Reference Page'!A$2:G$10999,5,FALSE)</f>
        <v>1005</v>
      </c>
      <c r="F414" s="3" t="str">
        <f>VLOOKUP(A414,'QAQC ID Reference Page'!A$2:G$10999,6,FALSE)</f>
        <v>BSR</v>
      </c>
      <c r="G414" s="3" t="str">
        <f>VLOOKUP(A414,'QAQC ID Reference Page'!A$2:G$10999,7,FALSE)</f>
        <v>S</v>
      </c>
      <c r="H414" s="10">
        <v>0.96099999999999997</v>
      </c>
      <c r="I414" s="10">
        <v>4.2320000000000002</v>
      </c>
      <c r="J414" s="3"/>
      <c r="K414" s="3"/>
      <c r="L414" s="3"/>
      <c r="M414" s="3"/>
      <c r="N414" s="3"/>
      <c r="O414" s="3"/>
      <c r="P414" s="3"/>
      <c r="Q414" s="3"/>
      <c r="R414" s="3"/>
      <c r="S414" s="3"/>
      <c r="T414" s="3"/>
      <c r="U414" s="3"/>
      <c r="V414" s="3"/>
      <c r="W414" s="3"/>
      <c r="X414" s="3"/>
      <c r="Y414" s="3"/>
      <c r="Z414" s="3"/>
    </row>
    <row r="415" spans="1:26" x14ac:dyDescent="0.2">
      <c r="A415" s="3">
        <v>11119</v>
      </c>
      <c r="B415" s="10" t="str">
        <f>VLOOKUP(A415,'QAQC ID Reference Page'!A$2:G$10999,2,FALSE)</f>
        <v>OBS0821W3</v>
      </c>
      <c r="C415" s="20">
        <f>VLOOKUP(A415,'QAQC ID Reference Page'!A$2:G$10999,3,FALSE)</f>
        <v>44427</v>
      </c>
      <c r="D415" s="12">
        <f>VLOOKUP(A415,'QAQC ID Reference Page'!A$2:G$10999,4,FALSE)</f>
        <v>0.34930555555555554</v>
      </c>
      <c r="E415" s="3">
        <f>VLOOKUP(A415,'QAQC ID Reference Page'!A$2:G$10999,5,FALSE)</f>
        <v>1040</v>
      </c>
      <c r="F415" s="3" t="str">
        <f>VLOOKUP(A415,'QAQC ID Reference Page'!A$2:G$10999,6,FALSE)</f>
        <v>D11</v>
      </c>
      <c r="G415" s="3" t="str">
        <f>VLOOKUP(A415,'QAQC ID Reference Page'!A$2:G$10999,7,FALSE)</f>
        <v>S</v>
      </c>
      <c r="H415" s="10">
        <v>0.3231</v>
      </c>
      <c r="I415" s="10">
        <v>2.3210000000000002</v>
      </c>
      <c r="J415" s="3"/>
      <c r="K415" s="3"/>
      <c r="L415" s="3"/>
      <c r="M415" s="3"/>
      <c r="N415" s="3"/>
      <c r="O415" s="3"/>
      <c r="P415" s="3"/>
      <c r="Q415" s="3"/>
      <c r="R415" s="3"/>
      <c r="S415" s="3"/>
      <c r="T415" s="3"/>
      <c r="U415" s="3"/>
      <c r="V415" s="3"/>
      <c r="W415" s="3"/>
      <c r="X415" s="3"/>
      <c r="Y415" s="3"/>
      <c r="Z415" s="3"/>
    </row>
    <row r="416" spans="1:26" x14ac:dyDescent="0.2">
      <c r="A416" s="3">
        <v>11120</v>
      </c>
      <c r="B416" s="10" t="str">
        <f>VLOOKUP(A416,'QAQC ID Reference Page'!A$2:G$10999,2,FALSE)</f>
        <v>OBS0821W3</v>
      </c>
      <c r="C416" s="20">
        <f>VLOOKUP(A416,'QAQC ID Reference Page'!A$2:G$10999,3,FALSE)</f>
        <v>44427</v>
      </c>
      <c r="D416" s="12">
        <f>VLOOKUP(A416,'QAQC ID Reference Page'!A$2:G$10999,4,FALSE)</f>
        <v>0.40416666666666667</v>
      </c>
      <c r="E416" s="3">
        <f>VLOOKUP(A416,'QAQC ID Reference Page'!A$2:G$10999,5,FALSE)</f>
        <v>1024</v>
      </c>
      <c r="F416" s="3" t="str">
        <f>VLOOKUP(A416,'QAQC ID Reference Page'!A$2:G$10999,6,FALSE)</f>
        <v>C7C</v>
      </c>
      <c r="G416" s="3" t="str">
        <f>VLOOKUP(A416,'QAQC ID Reference Page'!A$2:G$10999,7,FALSE)</f>
        <v>S</v>
      </c>
      <c r="H416" s="10">
        <v>7.8330000000000002</v>
      </c>
      <c r="I416" s="10">
        <v>17.38</v>
      </c>
      <c r="J416" s="3"/>
      <c r="K416" s="3"/>
      <c r="L416" s="3"/>
      <c r="M416" s="3"/>
      <c r="N416" s="3"/>
      <c r="O416" s="3"/>
      <c r="P416" s="3"/>
      <c r="Q416" s="3"/>
      <c r="R416" s="3"/>
      <c r="S416" s="3"/>
      <c r="T416" s="3"/>
      <c r="U416" s="3"/>
      <c r="V416" s="3"/>
      <c r="W416" s="3"/>
      <c r="X416" s="3"/>
      <c r="Y416" s="3"/>
      <c r="Z416" s="3"/>
    </row>
    <row r="417" spans="1:26" x14ac:dyDescent="0.2">
      <c r="A417" s="3">
        <v>11121</v>
      </c>
      <c r="B417" s="10" t="str">
        <f>VLOOKUP(A417,'QAQC ID Reference Page'!A$2:G$10999,2,FALSE)</f>
        <v>OBS0821W3</v>
      </c>
      <c r="C417" s="20">
        <f>VLOOKUP(A417,'QAQC ID Reference Page'!A$2:G$10999,3,FALSE)</f>
        <v>44427</v>
      </c>
      <c r="D417" s="12">
        <f>VLOOKUP(A417,'QAQC ID Reference Page'!A$2:G$10999,4,FALSE)</f>
        <v>0.31666666666666665</v>
      </c>
      <c r="E417" s="3">
        <f>VLOOKUP(A417,'QAQC ID Reference Page'!A$2:G$10999,5,FALSE)</f>
        <v>1009</v>
      </c>
      <c r="F417" s="3" t="str">
        <f>VLOOKUP(A417,'QAQC ID Reference Page'!A$2:G$10999,6,FALSE)</f>
        <v>B11</v>
      </c>
      <c r="G417" s="3" t="str">
        <f>VLOOKUP(A417,'QAQC ID Reference Page'!A$2:G$10999,7,FALSE)</f>
        <v>S</v>
      </c>
      <c r="H417" s="10">
        <v>2.387</v>
      </c>
      <c r="I417" s="10">
        <v>16.82</v>
      </c>
      <c r="J417" s="3"/>
      <c r="K417" s="3"/>
      <c r="L417" s="3"/>
      <c r="M417" s="3"/>
      <c r="N417" s="3"/>
      <c r="O417" s="3"/>
      <c r="P417" s="3"/>
      <c r="Q417" s="3"/>
      <c r="R417" s="3"/>
      <c r="S417" s="3"/>
      <c r="T417" s="3"/>
      <c r="U417" s="3"/>
      <c r="V417" s="3"/>
      <c r="W417" s="3"/>
      <c r="X417" s="3"/>
      <c r="Y417" s="3"/>
      <c r="Z417" s="3"/>
    </row>
    <row r="418" spans="1:26" x14ac:dyDescent="0.2">
      <c r="A418" s="3">
        <v>11122</v>
      </c>
      <c r="B418" s="10" t="str">
        <f>VLOOKUP(A418,'QAQC ID Reference Page'!A$2:G$10999,2,FALSE)</f>
        <v>OBS0821W3</v>
      </c>
      <c r="C418" s="20">
        <f>VLOOKUP(A418,'QAQC ID Reference Page'!A$2:G$10999,3,FALSE)</f>
        <v>44427</v>
      </c>
      <c r="D418" s="12">
        <f>VLOOKUP(A418,'QAQC ID Reference Page'!A$2:G$10999,4,FALSE)</f>
        <v>0.4597222222222222</v>
      </c>
      <c r="E418" s="3">
        <f>VLOOKUP(A418,'QAQC ID Reference Page'!A$2:G$10999,5,FALSE)</f>
        <v>1006</v>
      </c>
      <c r="F418" s="3" t="str">
        <f>VLOOKUP(A418,'QAQC ID Reference Page'!A$2:G$10999,6,FALSE)</f>
        <v>WFR</v>
      </c>
      <c r="G418" s="3" t="str">
        <f>VLOOKUP(A418,'QAQC ID Reference Page'!A$2:G$10999,7,FALSE)</f>
        <v>S</v>
      </c>
      <c r="H418" s="10">
        <v>2.2069999999999999</v>
      </c>
      <c r="I418" s="10">
        <v>10.62</v>
      </c>
      <c r="J418" s="3"/>
      <c r="K418" s="3"/>
      <c r="L418" s="3"/>
      <c r="M418" s="3"/>
      <c r="N418" s="3"/>
      <c r="O418" s="3"/>
      <c r="P418" s="3"/>
      <c r="Q418" s="3"/>
      <c r="R418" s="3"/>
      <c r="S418" s="3"/>
      <c r="T418" s="3"/>
      <c r="U418" s="3"/>
      <c r="V418" s="3"/>
      <c r="W418" s="3"/>
      <c r="X418" s="3"/>
      <c r="Y418" s="3"/>
      <c r="Z418" s="3"/>
    </row>
    <row r="419" spans="1:26" x14ac:dyDescent="0.2">
      <c r="A419" s="3">
        <v>11123</v>
      </c>
      <c r="B419" s="10" t="str">
        <f>VLOOKUP(A419,'QAQC ID Reference Page'!A$2:G$10999,2,FALSE)</f>
        <v>OBS0821W3</v>
      </c>
      <c r="C419" s="20">
        <f>VLOOKUP(A419,'QAQC ID Reference Page'!A$2:G$10999,3,FALSE)</f>
        <v>44427</v>
      </c>
      <c r="D419" s="12">
        <f>VLOOKUP(A419,'QAQC ID Reference Page'!A$2:G$10999,4,FALSE)</f>
        <v>0.50069444444444444</v>
      </c>
      <c r="E419" s="3">
        <f>VLOOKUP(A419,'QAQC ID Reference Page'!A$2:G$10999,5,FALSE)</f>
        <v>1033</v>
      </c>
      <c r="F419" s="3" t="str">
        <f>VLOOKUP(A419,'QAQC ID Reference Page'!A$2:G$10999,6,FALSE)</f>
        <v>C1</v>
      </c>
      <c r="G419" s="3" t="str">
        <f>VLOOKUP(A419,'QAQC ID Reference Page'!A$2:G$10999,7,FALSE)</f>
        <v>B</v>
      </c>
      <c r="H419" s="10">
        <v>1.5720000000000001</v>
      </c>
      <c r="I419" s="10">
        <v>6.6559999999999997</v>
      </c>
      <c r="J419" s="3"/>
      <c r="K419" s="3"/>
      <c r="L419" s="3"/>
      <c r="M419" s="3"/>
      <c r="N419" s="3"/>
      <c r="O419" s="3"/>
      <c r="P419" s="3"/>
      <c r="Q419" s="3"/>
      <c r="R419" s="3"/>
      <c r="S419" s="3"/>
      <c r="T419" s="3"/>
      <c r="U419" s="3"/>
      <c r="V419" s="3"/>
      <c r="W419" s="3"/>
      <c r="X419" s="3"/>
      <c r="Y419" s="3"/>
      <c r="Z419" s="3"/>
    </row>
    <row r="420" spans="1:26" x14ac:dyDescent="0.2">
      <c r="A420" s="3">
        <v>11124</v>
      </c>
      <c r="B420" s="10" t="str">
        <f>VLOOKUP(A420,'QAQC ID Reference Page'!A$2:G$10999,2,FALSE)</f>
        <v>OBS0821W3</v>
      </c>
      <c r="C420" s="20">
        <f>VLOOKUP(A420,'QAQC ID Reference Page'!A$2:G$10999,3,FALSE)</f>
        <v>44427</v>
      </c>
      <c r="D420" s="12">
        <f>VLOOKUP(A420,'QAQC ID Reference Page'!A$2:G$10999,4,FALSE)</f>
        <v>0.50069444444444444</v>
      </c>
      <c r="E420" s="3">
        <f>VLOOKUP(A420,'QAQC ID Reference Page'!A$2:G$10999,5,FALSE)</f>
        <v>1026</v>
      </c>
      <c r="F420" s="3" t="str">
        <f>VLOOKUP(A420,'QAQC ID Reference Page'!A$2:G$10999,6,FALSE)</f>
        <v>C1</v>
      </c>
      <c r="G420" s="3" t="str">
        <f>VLOOKUP(A420,'QAQC ID Reference Page'!A$2:G$10999,7,FALSE)</f>
        <v>S</v>
      </c>
      <c r="H420" s="10">
        <v>0.49259999999999998</v>
      </c>
      <c r="I420" s="10">
        <v>7.1920000000000002</v>
      </c>
      <c r="J420" s="3"/>
      <c r="K420" s="3"/>
      <c r="L420" s="3"/>
      <c r="M420" s="3"/>
      <c r="N420" s="3"/>
      <c r="O420" s="3"/>
      <c r="P420" s="3"/>
      <c r="Q420" s="3"/>
      <c r="R420" s="3"/>
      <c r="S420" s="3"/>
      <c r="T420" s="3"/>
      <c r="U420" s="3"/>
      <c r="V420" s="3"/>
      <c r="W420" s="3"/>
      <c r="X420" s="3"/>
      <c r="Y420" s="3"/>
      <c r="Z420" s="3"/>
    </row>
    <row r="421" spans="1:26" x14ac:dyDescent="0.2">
      <c r="A421" s="3">
        <v>11125</v>
      </c>
      <c r="B421" s="10" t="str">
        <f>VLOOKUP(A421,'QAQC ID Reference Page'!A$2:G$10999,2,FALSE)</f>
        <v>OBS0821W3</v>
      </c>
      <c r="C421" s="20">
        <f>VLOOKUP(A421,'QAQC ID Reference Page'!A$2:G$10999,3,FALSE)</f>
        <v>44427</v>
      </c>
      <c r="D421" s="12">
        <f>VLOOKUP(A421,'QAQC ID Reference Page'!A$2:G$10999,4,FALSE)</f>
        <v>0.49236111111111114</v>
      </c>
      <c r="E421" s="3">
        <f>VLOOKUP(A421,'QAQC ID Reference Page'!A$2:G$10999,5,FALSE)</f>
        <v>1027</v>
      </c>
      <c r="F421" s="3" t="str">
        <f>VLOOKUP(A421,'QAQC ID Reference Page'!A$2:G$10999,6,FALSE)</f>
        <v>D1</v>
      </c>
      <c r="G421" s="3" t="str">
        <f>VLOOKUP(A421,'QAQC ID Reference Page'!A$2:G$10999,7,FALSE)</f>
        <v>S</v>
      </c>
      <c r="H421" s="10">
        <v>2.73</v>
      </c>
      <c r="I421" s="10">
        <v>7.1660000000000004</v>
      </c>
      <c r="J421" s="3"/>
      <c r="K421" s="3"/>
      <c r="L421" s="3"/>
      <c r="M421" s="3"/>
      <c r="N421" s="3"/>
      <c r="O421" s="3"/>
      <c r="P421" s="3"/>
      <c r="Q421" s="3"/>
      <c r="R421" s="3"/>
      <c r="S421" s="3"/>
      <c r="T421" s="3"/>
      <c r="U421" s="3"/>
      <c r="V421" s="3"/>
      <c r="W421" s="3"/>
      <c r="X421" s="3"/>
      <c r="Y421" s="3"/>
      <c r="Z421" s="3"/>
    </row>
    <row r="422" spans="1:26" x14ac:dyDescent="0.2">
      <c r="A422" s="3">
        <v>11126</v>
      </c>
      <c r="B422" s="10" t="str">
        <f>VLOOKUP(A422,'QAQC ID Reference Page'!A$2:G$10999,2,FALSE)</f>
        <v>OBS0821W3</v>
      </c>
      <c r="C422" s="20">
        <f>VLOOKUP(A422,'QAQC ID Reference Page'!A$2:G$10999,3,FALSE)</f>
        <v>44427</v>
      </c>
      <c r="D422" s="12">
        <f>VLOOKUP(A422,'QAQC ID Reference Page'!A$2:G$10999,4,FALSE)</f>
        <v>0.37847222222222221</v>
      </c>
      <c r="E422" s="3">
        <f>VLOOKUP(A422,'QAQC ID Reference Page'!A$2:G$10999,5,FALSE)</f>
        <v>1008</v>
      </c>
      <c r="F422" s="3" t="str">
        <f>VLOOKUP(A422,'QAQC ID Reference Page'!A$2:G$10999,6,FALSE)</f>
        <v>C9</v>
      </c>
      <c r="G422" s="3" t="str">
        <f>VLOOKUP(A422,'QAQC ID Reference Page'!A$2:G$10999,7,FALSE)</f>
        <v>S</v>
      </c>
      <c r="H422" s="10">
        <v>2.3159999999999998</v>
      </c>
      <c r="I422" s="10">
        <v>5.6740000000000004</v>
      </c>
      <c r="J422" s="3"/>
      <c r="K422" s="3"/>
      <c r="L422" s="3"/>
      <c r="M422" s="3"/>
      <c r="N422" s="3"/>
      <c r="O422" s="3"/>
      <c r="P422" s="3"/>
      <c r="Q422" s="3"/>
      <c r="R422" s="3"/>
      <c r="S422" s="3"/>
      <c r="T422" s="3"/>
      <c r="U422" s="3"/>
      <c r="V422" s="3"/>
      <c r="W422" s="3"/>
      <c r="X422" s="3"/>
      <c r="Y422" s="3"/>
      <c r="Z422" s="3"/>
    </row>
    <row r="423" spans="1:26" x14ac:dyDescent="0.2">
      <c r="A423" s="3">
        <v>11127</v>
      </c>
      <c r="B423" s="10" t="str">
        <f>VLOOKUP(A423,'QAQC ID Reference Page'!A$2:G$10999,2,FALSE)</f>
        <v>OBS0821W3</v>
      </c>
      <c r="C423" s="20">
        <f>VLOOKUP(A423,'QAQC ID Reference Page'!A$2:G$10999,3,FALSE)</f>
        <v>44427</v>
      </c>
      <c r="D423" s="12">
        <f>VLOOKUP(A423,'QAQC ID Reference Page'!A$2:G$10999,4,FALSE)</f>
        <v>0.44097222222222221</v>
      </c>
      <c r="E423" s="3">
        <f>VLOOKUP(A423,'QAQC ID Reference Page'!A$2:G$10999,5,FALSE)</f>
        <v>1011</v>
      </c>
      <c r="F423" s="3" t="str">
        <f>VLOOKUP(A423,'QAQC ID Reference Page'!A$2:G$10999,6,FALSE)</f>
        <v>C5-1</v>
      </c>
      <c r="G423" s="3" t="str">
        <f>VLOOKUP(A423,'QAQC ID Reference Page'!A$2:G$10999,7,FALSE)</f>
        <v>S</v>
      </c>
      <c r="H423" s="10">
        <v>0.27039999999999997</v>
      </c>
      <c r="I423" s="10">
        <v>1.621</v>
      </c>
      <c r="J423" s="3"/>
      <c r="K423" s="3"/>
      <c r="L423" s="3"/>
      <c r="M423" s="3"/>
      <c r="N423" s="3"/>
      <c r="O423" s="3"/>
      <c r="P423" s="3"/>
      <c r="Q423" s="3"/>
      <c r="R423" s="3"/>
      <c r="S423" s="3"/>
      <c r="T423" s="3"/>
      <c r="U423" s="3"/>
      <c r="V423" s="3"/>
      <c r="W423" s="3"/>
      <c r="X423" s="3"/>
      <c r="Y423" s="3"/>
      <c r="Z423" s="3"/>
    </row>
    <row r="424" spans="1:26" x14ac:dyDescent="0.2">
      <c r="A424" s="3">
        <v>11128</v>
      </c>
      <c r="B424" s="10" t="str">
        <f>VLOOKUP(A424,'QAQC ID Reference Page'!A$2:G$10999,2,FALSE)</f>
        <v>OBS0821W3</v>
      </c>
      <c r="C424" s="20">
        <f>VLOOKUP(A424,'QAQC ID Reference Page'!A$2:G$10999,3,FALSE)</f>
        <v>44427</v>
      </c>
      <c r="D424" s="12">
        <f>VLOOKUP(A424,'QAQC ID Reference Page'!A$2:G$10999,4,FALSE)</f>
        <v>0.47083333333333333</v>
      </c>
      <c r="E424" s="3">
        <f>VLOOKUP(A424,'QAQC ID Reference Page'!A$2:G$10999,5,FALSE)</f>
        <v>1022</v>
      </c>
      <c r="F424" s="3" t="str">
        <f>VLOOKUP(A424,'QAQC ID Reference Page'!A$2:G$10999,6,FALSE)</f>
        <v>BLB</v>
      </c>
      <c r="G424" s="3" t="str">
        <f>VLOOKUP(A424,'QAQC ID Reference Page'!A$2:G$10999,7,FALSE)</f>
        <v>S</v>
      </c>
      <c r="H424" s="10">
        <v>4.3860000000000001</v>
      </c>
      <c r="I424" s="10">
        <v>18.36</v>
      </c>
      <c r="J424" s="3"/>
      <c r="K424" s="3"/>
      <c r="L424" s="3"/>
      <c r="M424" s="3"/>
      <c r="N424" s="3"/>
      <c r="O424" s="3"/>
      <c r="P424" s="3"/>
      <c r="Q424" s="3"/>
      <c r="R424" s="3"/>
      <c r="S424" s="3"/>
      <c r="T424" s="3"/>
      <c r="U424" s="3"/>
      <c r="V424" s="3"/>
      <c r="W424" s="3"/>
      <c r="X424" s="3"/>
      <c r="Y424" s="3"/>
      <c r="Z424" s="3"/>
    </row>
    <row r="425" spans="1:26" x14ac:dyDescent="0.2">
      <c r="A425" s="3">
        <v>11129</v>
      </c>
      <c r="B425" s="10" t="str">
        <f>VLOOKUP(A425,'QAQC ID Reference Page'!A$2:G$10999,2,FALSE)</f>
        <v>OBS0821W3</v>
      </c>
      <c r="C425" s="20">
        <f>VLOOKUP(A425,'QAQC ID Reference Page'!A$2:G$10999,3,FALSE)</f>
        <v>44427</v>
      </c>
      <c r="D425" s="12">
        <f>VLOOKUP(A425,'QAQC ID Reference Page'!A$2:G$10999,4,FALSE)</f>
        <v>0.4513888888888889</v>
      </c>
      <c r="E425" s="3">
        <f>VLOOKUP(A425,'QAQC ID Reference Page'!A$2:G$10999,5,FALSE)</f>
        <v>1019</v>
      </c>
      <c r="F425" s="3" t="str">
        <f>VLOOKUP(A425,'QAQC ID Reference Page'!A$2:G$10999,6,FALSE)</f>
        <v>C4</v>
      </c>
      <c r="G425" s="3" t="str">
        <f>VLOOKUP(A425,'QAQC ID Reference Page'!A$2:G$10999,7,FALSE)</f>
        <v>S</v>
      </c>
      <c r="H425" s="10">
        <v>5.351</v>
      </c>
      <c r="I425" s="10">
        <v>23.9</v>
      </c>
      <c r="J425" s="3"/>
      <c r="K425" s="3"/>
      <c r="L425" s="3"/>
      <c r="M425" s="3"/>
      <c r="N425" s="3"/>
      <c r="O425" s="3"/>
      <c r="P425" s="3"/>
      <c r="Q425" s="3"/>
      <c r="R425" s="3"/>
      <c r="S425" s="3"/>
      <c r="T425" s="3"/>
      <c r="U425" s="3"/>
      <c r="V425" s="3"/>
      <c r="W425" s="3"/>
      <c r="X425" s="3"/>
      <c r="Y425" s="3"/>
      <c r="Z425" s="3"/>
    </row>
    <row r="426" spans="1:26" x14ac:dyDescent="0.2">
      <c r="A426" s="3">
        <v>11130</v>
      </c>
      <c r="B426" s="10" t="str">
        <f>VLOOKUP(A426,'QAQC ID Reference Page'!A$2:G$10999,2,FALSE)</f>
        <v>OBS0821W3</v>
      </c>
      <c r="C426" s="20">
        <f>VLOOKUP(A426,'QAQC ID Reference Page'!A$2:G$10999,3,FALSE)</f>
        <v>44427</v>
      </c>
      <c r="D426" s="12">
        <f>VLOOKUP(A426,'QAQC ID Reference Page'!A$2:G$10999,4,FALSE)</f>
        <v>0.54861111111111116</v>
      </c>
      <c r="E426" s="3">
        <f>VLOOKUP(A426,'QAQC ID Reference Page'!A$2:G$10999,5,FALSE)</f>
        <v>1035</v>
      </c>
      <c r="F426" s="3" t="str">
        <f>VLOOKUP(A426,'QAQC ID Reference Page'!A$2:G$10999,6,FALSE)</f>
        <v>B4</v>
      </c>
      <c r="G426" s="3" t="str">
        <f>VLOOKUP(A426,'QAQC ID Reference Page'!A$2:G$10999,7,FALSE)</f>
        <v>S</v>
      </c>
      <c r="H426" s="10">
        <v>1.492</v>
      </c>
      <c r="I426" s="10">
        <v>7.8780000000000001</v>
      </c>
      <c r="J426" s="3"/>
      <c r="K426" s="3"/>
      <c r="L426" s="3"/>
      <c r="M426" s="3"/>
      <c r="N426" s="3"/>
      <c r="O426" s="3"/>
      <c r="P426" s="3"/>
      <c r="Q426" s="3"/>
      <c r="R426" s="3"/>
      <c r="S426" s="3"/>
      <c r="T426" s="3"/>
      <c r="U426" s="3"/>
      <c r="V426" s="3"/>
      <c r="W426" s="3"/>
      <c r="X426" s="3"/>
      <c r="Y426" s="3"/>
      <c r="Z426" s="3"/>
    </row>
    <row r="427" spans="1:26" x14ac:dyDescent="0.2">
      <c r="A427" s="3">
        <v>11131</v>
      </c>
      <c r="B427" s="10" t="str">
        <f>VLOOKUP(A427,'QAQC ID Reference Page'!A$2:G$10999,2,FALSE)</f>
        <v>OBS0821W3</v>
      </c>
      <c r="C427" s="20">
        <f>VLOOKUP(A427,'QAQC ID Reference Page'!A$2:G$10999,3,FALSE)</f>
        <v>44427</v>
      </c>
      <c r="D427" s="12">
        <f>VLOOKUP(A427,'QAQC ID Reference Page'!A$2:G$10999,4,FALSE)</f>
        <v>0.51249999999999996</v>
      </c>
      <c r="E427" s="3">
        <f>VLOOKUP(A427,'QAQC ID Reference Page'!A$2:G$10999,5,FALSE)</f>
        <v>1002</v>
      </c>
      <c r="F427" s="3" t="str">
        <f>VLOOKUP(A427,'QAQC ID Reference Page'!A$2:G$10999,6,FALSE)</f>
        <v>B1</v>
      </c>
      <c r="G427" s="3" t="str">
        <f>VLOOKUP(A427,'QAQC ID Reference Page'!A$2:G$10999,7,FALSE)</f>
        <v>S</v>
      </c>
      <c r="H427" s="10">
        <v>3.1269999999999998</v>
      </c>
      <c r="I427" s="10">
        <v>15.66</v>
      </c>
      <c r="J427" s="3"/>
      <c r="K427" s="3"/>
      <c r="L427" s="3"/>
      <c r="M427" s="3"/>
      <c r="N427" s="3"/>
      <c r="O427" s="3"/>
      <c r="P427" s="3"/>
      <c r="Q427" s="3"/>
      <c r="R427" s="3"/>
      <c r="S427" s="3"/>
      <c r="T427" s="3"/>
      <c r="U427" s="3"/>
      <c r="V427" s="3"/>
      <c r="W427" s="3"/>
      <c r="X427" s="3"/>
      <c r="Y427" s="3"/>
      <c r="Z427" s="3"/>
    </row>
    <row r="428" spans="1:26" x14ac:dyDescent="0.2">
      <c r="A428" s="3">
        <v>11132</v>
      </c>
      <c r="B428" s="10" t="str">
        <f>VLOOKUP(A428,'QAQC ID Reference Page'!A$2:G$10999,2,FALSE)</f>
        <v>OBS0821W3</v>
      </c>
      <c r="C428" s="20">
        <f>VLOOKUP(A428,'QAQC ID Reference Page'!A$2:G$10999,3,FALSE)</f>
        <v>44427</v>
      </c>
      <c r="D428" s="12">
        <f>VLOOKUP(A428,'QAQC ID Reference Page'!A$2:G$10999,4,FALSE)</f>
        <v>0.28819444444444442</v>
      </c>
      <c r="E428" s="3">
        <f>VLOOKUP(A428,'QAQC ID Reference Page'!A$2:G$10999,5,FALSE)</f>
        <v>1028</v>
      </c>
      <c r="F428" s="3" t="str">
        <f>VLOOKUP(A428,'QAQC ID Reference Page'!A$2:G$10999,6,FALSE)</f>
        <v>B7C</v>
      </c>
      <c r="G428" s="3" t="str">
        <f>VLOOKUP(A428,'QAQC ID Reference Page'!A$2:G$10999,7,FALSE)</f>
        <v>S</v>
      </c>
      <c r="H428" s="10">
        <v>0.32269999999999999</v>
      </c>
      <c r="I428" s="10">
        <v>2.157</v>
      </c>
      <c r="J428" s="3"/>
      <c r="K428" s="3"/>
      <c r="L428" s="3"/>
      <c r="M428" s="3"/>
      <c r="N428" s="3"/>
      <c r="O428" s="3"/>
      <c r="P428" s="3"/>
      <c r="Q428" s="3"/>
      <c r="R428" s="3"/>
      <c r="S428" s="3"/>
      <c r="T428" s="3"/>
      <c r="U428" s="3"/>
      <c r="V428" s="3"/>
      <c r="W428" s="3"/>
      <c r="X428" s="3"/>
      <c r="Y428" s="3"/>
      <c r="Z428" s="3"/>
    </row>
    <row r="429" spans="1:26" x14ac:dyDescent="0.2">
      <c r="A429" s="3">
        <v>11133</v>
      </c>
      <c r="B429" s="10" t="str">
        <f>VLOOKUP(A429,'QAQC ID Reference Page'!A$2:G$10999,2,FALSE)</f>
        <v>OBS0821W3</v>
      </c>
      <c r="C429" s="20">
        <f>VLOOKUP(A429,'QAQC ID Reference Page'!A$2:G$10999,3,FALSE)</f>
        <v>44427</v>
      </c>
      <c r="D429" s="12">
        <f>VLOOKUP(A429,'QAQC ID Reference Page'!A$2:G$10999,4,FALSE)</f>
        <v>0.28819444444444442</v>
      </c>
      <c r="E429" s="3">
        <f>VLOOKUP(A429,'QAQC ID Reference Page'!A$2:G$10999,5,FALSE)</f>
        <v>1025</v>
      </c>
      <c r="F429" s="3" t="str">
        <f>VLOOKUP(A429,'QAQC ID Reference Page'!A$2:G$10999,6,FALSE)</f>
        <v>B7C</v>
      </c>
      <c r="G429" s="3" t="str">
        <f>VLOOKUP(A429,'QAQC ID Reference Page'!A$2:G$10999,7,FALSE)</f>
        <v>B</v>
      </c>
      <c r="H429" s="10">
        <v>0.60119999999999996</v>
      </c>
      <c r="I429" s="10">
        <v>4.0069999999999997</v>
      </c>
      <c r="J429" s="3"/>
      <c r="K429" s="3"/>
      <c r="L429" s="3"/>
      <c r="M429" s="3"/>
      <c r="N429" s="3"/>
      <c r="O429" s="3"/>
      <c r="P429" s="3"/>
      <c r="Q429" s="3"/>
      <c r="R429" s="3"/>
      <c r="S429" s="3"/>
      <c r="T429" s="3"/>
      <c r="U429" s="3"/>
      <c r="V429" s="3"/>
      <c r="W429" s="3"/>
      <c r="X429" s="3"/>
      <c r="Y429" s="3"/>
      <c r="Z429" s="3"/>
    </row>
    <row r="430" spans="1:26" x14ac:dyDescent="0.2">
      <c r="A430" s="3">
        <v>11134</v>
      </c>
      <c r="B430" s="10" t="str">
        <f>VLOOKUP(A430,'QAQC ID Reference Page'!A$2:G$10999,2,FALSE)</f>
        <v>OBS0821W3</v>
      </c>
      <c r="C430" s="20">
        <f>VLOOKUP(A430,'QAQC ID Reference Page'!A$2:G$10999,3,FALSE)</f>
        <v>44427</v>
      </c>
      <c r="D430" s="12">
        <f>VLOOKUP(A430,'QAQC ID Reference Page'!A$2:G$10999,4,FALSE)</f>
        <v>0.48472222222222222</v>
      </c>
      <c r="E430" s="3">
        <f>VLOOKUP(A430,'QAQC ID Reference Page'!A$2:G$10999,5,FALSE)</f>
        <v>1021</v>
      </c>
      <c r="F430" s="3" t="str">
        <f>VLOOKUP(A430,'QAQC ID Reference Page'!A$2:G$10999,6,FALSE)</f>
        <v>E1</v>
      </c>
      <c r="G430" s="3" t="str">
        <f>VLOOKUP(A430,'QAQC ID Reference Page'!A$2:G$10999,7,FALSE)</f>
        <v>S</v>
      </c>
      <c r="H430" s="10">
        <v>4.625</v>
      </c>
      <c r="I430" s="10">
        <v>19.510000000000002</v>
      </c>
      <c r="J430" s="3"/>
      <c r="K430" s="3"/>
      <c r="L430" s="3"/>
      <c r="M430" s="3"/>
      <c r="N430" s="3"/>
      <c r="O430" s="3"/>
      <c r="P430" s="3"/>
      <c r="Q430" s="3"/>
      <c r="R430" s="3"/>
      <c r="S430" s="3"/>
      <c r="T430" s="3"/>
      <c r="U430" s="3"/>
      <c r="V430" s="3"/>
      <c r="W430" s="3"/>
      <c r="X430" s="3"/>
      <c r="Y430" s="3"/>
      <c r="Z430" s="3"/>
    </row>
    <row r="431" spans="1:26" x14ac:dyDescent="0.2">
      <c r="A431" s="3">
        <v>11135</v>
      </c>
      <c r="B431" s="10" t="str">
        <f>VLOOKUP(A431,'QAQC ID Reference Page'!A$2:G$10999,2,FALSE)</f>
        <v>OBS0821W3</v>
      </c>
      <c r="C431" s="20">
        <f>VLOOKUP(A431,'QAQC ID Reference Page'!A$2:G$10999,3,FALSE)</f>
        <v>44427</v>
      </c>
      <c r="D431" s="12">
        <f>VLOOKUP(A431,'QAQC ID Reference Page'!A$2:G$10999,4,FALSE)</f>
        <v>0.51249999999999996</v>
      </c>
      <c r="E431" s="3">
        <f>VLOOKUP(A431,'QAQC ID Reference Page'!A$2:G$10999,5,FALSE)</f>
        <v>1007</v>
      </c>
      <c r="F431" s="3" t="str">
        <f>VLOOKUP(A431,'QAQC ID Reference Page'!A$2:G$10999,6,FALSE)</f>
        <v>B1</v>
      </c>
      <c r="G431" s="3" t="str">
        <f>VLOOKUP(A431,'QAQC ID Reference Page'!A$2:G$10999,7,FALSE)</f>
        <v>B</v>
      </c>
      <c r="H431" s="10">
        <v>1.024</v>
      </c>
      <c r="I431" s="10">
        <v>3.605</v>
      </c>
      <c r="J431" s="3"/>
      <c r="K431" s="3"/>
      <c r="L431" s="3"/>
      <c r="M431" s="3"/>
      <c r="N431" s="3"/>
      <c r="O431" s="3"/>
      <c r="P431" s="3"/>
      <c r="Q431" s="3"/>
      <c r="R431" s="3"/>
      <c r="S431" s="3"/>
      <c r="T431" s="3"/>
      <c r="U431" s="3"/>
      <c r="V431" s="3"/>
      <c r="W431" s="3"/>
      <c r="X431" s="3"/>
      <c r="Y431" s="3"/>
      <c r="Z431" s="3"/>
    </row>
    <row r="432" spans="1:26" x14ac:dyDescent="0.2">
      <c r="A432" s="3">
        <v>11136</v>
      </c>
      <c r="B432" s="10" t="str">
        <f>VLOOKUP(A432,'QAQC ID Reference Page'!A$2:G$10999,2,FALSE)</f>
        <v>OBS0821W3</v>
      </c>
      <c r="C432" s="20">
        <f>VLOOKUP(A432,'QAQC ID Reference Page'!A$2:G$10999,3,FALSE)</f>
        <v>44427</v>
      </c>
      <c r="D432" s="12">
        <f>VLOOKUP(A432,'QAQC ID Reference Page'!A$2:G$10999,4,FALSE)</f>
        <v>0.40416666666666667</v>
      </c>
      <c r="E432" s="3">
        <f>VLOOKUP(A432,'QAQC ID Reference Page'!A$2:G$10999,5,FALSE)</f>
        <v>1004</v>
      </c>
      <c r="F432" s="3" t="str">
        <f>VLOOKUP(A432,'QAQC ID Reference Page'!A$2:G$10999,6,FALSE)</f>
        <v>C7C</v>
      </c>
      <c r="G432" s="3" t="str">
        <f>VLOOKUP(A432,'QAQC ID Reference Page'!A$2:G$10999,7,FALSE)</f>
        <v>B</v>
      </c>
      <c r="H432" s="10">
        <v>2.831</v>
      </c>
      <c r="I432" s="10">
        <v>11.35</v>
      </c>
      <c r="J432" s="3"/>
      <c r="K432" s="3"/>
      <c r="L432" s="3"/>
      <c r="M432" s="3"/>
      <c r="N432" s="3"/>
      <c r="O432" s="3"/>
      <c r="P432" s="3"/>
      <c r="Q432" s="3"/>
      <c r="R432" s="3"/>
      <c r="S432" s="3"/>
      <c r="T432" s="3"/>
      <c r="U432" s="3"/>
      <c r="V432" s="3"/>
      <c r="W432" s="3"/>
      <c r="X432" s="3"/>
      <c r="Y432" s="3"/>
      <c r="Z432" s="3"/>
    </row>
    <row r="433" spans="1:26" x14ac:dyDescent="0.2">
      <c r="A433" s="3">
        <v>11201</v>
      </c>
      <c r="B433" s="10" t="str">
        <f>VLOOKUP(A433,'QAQC ID Reference Page'!A$2:G$10999,2,FALSE)</f>
        <v>OBS0821W4</v>
      </c>
      <c r="C433" s="20">
        <f>VLOOKUP(A433,'QAQC ID Reference Page'!A$2:G$10999,3,FALSE)</f>
        <v>44432</v>
      </c>
      <c r="D433" s="12">
        <f>VLOOKUP(A433,'QAQC ID Reference Page'!A$2:G$10999,4,FALSE)</f>
        <v>0.5131944444444444</v>
      </c>
      <c r="E433" s="3">
        <f>VLOOKUP(A433,'QAQC ID Reference Page'!A$2:G$10999,5,FALSE)</f>
        <v>1007</v>
      </c>
      <c r="F433" s="3" t="str">
        <f>VLOOKUP(A433,'QAQC ID Reference Page'!A$2:G$10999,6,FALSE)</f>
        <v>E7C</v>
      </c>
      <c r="G433" s="3" t="str">
        <f>VLOOKUP(A433,'QAQC ID Reference Page'!A$2:G$10999,7,FALSE)</f>
        <v>S</v>
      </c>
      <c r="H433" s="3"/>
      <c r="I433" s="3"/>
      <c r="J433" s="3"/>
      <c r="K433" s="3"/>
      <c r="L433" s="3"/>
      <c r="M433" s="3"/>
      <c r="N433" s="3"/>
      <c r="O433" s="3"/>
      <c r="P433" s="3"/>
      <c r="Q433" s="3"/>
      <c r="R433" s="3"/>
      <c r="S433" s="3"/>
      <c r="T433" s="3"/>
      <c r="U433" s="3"/>
      <c r="V433" s="3"/>
      <c r="W433" s="3"/>
      <c r="X433" s="3"/>
      <c r="Y433" s="3"/>
      <c r="Z433" s="3"/>
    </row>
    <row r="434" spans="1:26" x14ac:dyDescent="0.2">
      <c r="A434" s="3">
        <v>11202</v>
      </c>
      <c r="B434" s="10" t="str">
        <f>VLOOKUP(A434,'QAQC ID Reference Page'!A$2:G$10999,2,FALSE)</f>
        <v>OBS0821W4</v>
      </c>
      <c r="C434" s="20">
        <f>VLOOKUP(A434,'QAQC ID Reference Page'!A$2:G$10999,3,FALSE)</f>
        <v>44432</v>
      </c>
      <c r="D434" s="12">
        <f>VLOOKUP(A434,'QAQC ID Reference Page'!A$2:G$10999,4,FALSE)</f>
        <v>0.44305555555555554</v>
      </c>
      <c r="E434" s="3">
        <f>VLOOKUP(A434,'QAQC ID Reference Page'!A$2:G$10999,5,FALSE)</f>
        <v>1041</v>
      </c>
      <c r="F434" s="3" t="str">
        <f>VLOOKUP(A434,'QAQC ID Reference Page'!A$2:G$10999,6,FALSE)</f>
        <v>G9</v>
      </c>
      <c r="G434" s="3" t="str">
        <f>VLOOKUP(A434,'QAQC ID Reference Page'!A$2:G$10999,7,FALSE)</f>
        <v>S</v>
      </c>
      <c r="H434" s="3"/>
      <c r="I434" s="3"/>
      <c r="J434" s="3"/>
      <c r="K434" s="3"/>
      <c r="L434" s="3"/>
      <c r="M434" s="3"/>
      <c r="N434" s="3"/>
      <c r="O434" s="3"/>
      <c r="P434" s="3"/>
      <c r="Q434" s="3"/>
      <c r="R434" s="3"/>
      <c r="S434" s="3"/>
      <c r="T434" s="3"/>
      <c r="U434" s="3"/>
      <c r="V434" s="3"/>
      <c r="W434" s="3"/>
      <c r="X434" s="3"/>
      <c r="Y434" s="3"/>
      <c r="Z434" s="3"/>
    </row>
    <row r="435" spans="1:26" x14ac:dyDescent="0.2">
      <c r="A435" s="3">
        <v>11203</v>
      </c>
      <c r="B435" s="10" t="str">
        <f>VLOOKUP(A435,'QAQC ID Reference Page'!A$2:G$10999,2,FALSE)</f>
        <v>OBS0821W4</v>
      </c>
      <c r="C435" s="20">
        <f>VLOOKUP(A435,'QAQC ID Reference Page'!A$2:G$10999,3,FALSE)</f>
        <v>44432</v>
      </c>
      <c r="D435" s="12">
        <f>VLOOKUP(A435,'QAQC ID Reference Page'!A$2:G$10999,4,FALSE)</f>
        <v>0.4548611111111111</v>
      </c>
      <c r="E435" s="3">
        <f>VLOOKUP(A435,'QAQC ID Reference Page'!A$2:G$10999,5,FALSE)</f>
        <v>1008</v>
      </c>
      <c r="F435" s="3" t="str">
        <f>VLOOKUP(A435,'QAQC ID Reference Page'!A$2:G$10999,6,FALSE)</f>
        <v>G7C</v>
      </c>
      <c r="G435" s="3" t="str">
        <f>VLOOKUP(A435,'QAQC ID Reference Page'!A$2:G$10999,7,FALSE)</f>
        <v>B</v>
      </c>
      <c r="H435" s="3"/>
      <c r="I435" s="3"/>
      <c r="J435" s="3"/>
      <c r="K435" s="3"/>
      <c r="L435" s="3"/>
      <c r="M435" s="3"/>
      <c r="N435" s="3"/>
      <c r="O435" s="3"/>
      <c r="P435" s="3"/>
      <c r="Q435" s="3"/>
      <c r="R435" s="3"/>
      <c r="S435" s="3"/>
      <c r="T435" s="3"/>
      <c r="U435" s="3"/>
      <c r="V435" s="3"/>
      <c r="W435" s="3"/>
      <c r="X435" s="3"/>
      <c r="Y435" s="3"/>
      <c r="Z435" s="3"/>
    </row>
    <row r="436" spans="1:26" x14ac:dyDescent="0.2">
      <c r="A436" s="3">
        <v>11204</v>
      </c>
      <c r="B436" s="10" t="str">
        <f>VLOOKUP(A436,'QAQC ID Reference Page'!A$2:G$10999,2,FALSE)</f>
        <v>OBS0821W4</v>
      </c>
      <c r="C436" s="20">
        <f>VLOOKUP(A436,'QAQC ID Reference Page'!A$2:G$10999,3,FALSE)</f>
        <v>44432</v>
      </c>
      <c r="D436" s="12">
        <f>VLOOKUP(A436,'QAQC ID Reference Page'!A$2:G$10999,4,FALSE)</f>
        <v>0.5131944444444444</v>
      </c>
      <c r="E436" s="3">
        <f>VLOOKUP(A436,'QAQC ID Reference Page'!A$2:G$10999,5,FALSE)</f>
        <v>1019</v>
      </c>
      <c r="F436" s="3" t="str">
        <f>VLOOKUP(A436,'QAQC ID Reference Page'!A$2:G$10999,6,FALSE)</f>
        <v>E7C</v>
      </c>
      <c r="G436" s="3" t="str">
        <f>VLOOKUP(A436,'QAQC ID Reference Page'!A$2:G$10999,7,FALSE)</f>
        <v>B</v>
      </c>
      <c r="H436" s="3"/>
      <c r="I436" s="3"/>
      <c r="J436" s="3"/>
      <c r="K436" s="3"/>
      <c r="L436" s="3"/>
      <c r="M436" s="3"/>
      <c r="N436" s="3"/>
      <c r="O436" s="3"/>
      <c r="P436" s="3"/>
      <c r="Q436" s="3"/>
      <c r="R436" s="3"/>
      <c r="S436" s="3"/>
      <c r="T436" s="3"/>
      <c r="U436" s="3"/>
      <c r="V436" s="3"/>
      <c r="W436" s="3"/>
      <c r="X436" s="3"/>
      <c r="Y436" s="3"/>
      <c r="Z436" s="3"/>
    </row>
    <row r="437" spans="1:26" x14ac:dyDescent="0.2">
      <c r="A437" s="3">
        <v>11205</v>
      </c>
      <c r="B437" s="10" t="str">
        <f>VLOOKUP(A437,'QAQC ID Reference Page'!A$2:G$10999,2,FALSE)</f>
        <v>OBS0821W4</v>
      </c>
      <c r="C437" s="20">
        <f>VLOOKUP(A437,'QAQC ID Reference Page'!A$2:G$10999,3,FALSE)</f>
        <v>44432</v>
      </c>
      <c r="D437" s="12">
        <f>VLOOKUP(A437,'QAQC ID Reference Page'!A$2:G$10999,4,FALSE)</f>
        <v>0.40763888888888888</v>
      </c>
      <c r="E437" s="3">
        <f>VLOOKUP(A437,'QAQC ID Reference Page'!A$2:G$10999,5,FALSE)</f>
        <v>1009</v>
      </c>
      <c r="F437" s="3" t="str">
        <f>VLOOKUP(A437,'QAQC ID Reference Page'!A$2:G$10999,6,FALSE)</f>
        <v>I7C</v>
      </c>
      <c r="G437" s="3" t="str">
        <f>VLOOKUP(A437,'QAQC ID Reference Page'!A$2:G$10999,7,FALSE)</f>
        <v>B</v>
      </c>
      <c r="H437" s="3"/>
      <c r="I437" s="3"/>
      <c r="J437" s="3"/>
      <c r="K437" s="3"/>
      <c r="L437" s="3"/>
      <c r="M437" s="3"/>
      <c r="N437" s="3"/>
      <c r="O437" s="3"/>
      <c r="P437" s="3"/>
      <c r="Q437" s="3"/>
      <c r="R437" s="3"/>
      <c r="S437" s="3"/>
      <c r="T437" s="3"/>
      <c r="U437" s="3"/>
      <c r="V437" s="3"/>
      <c r="W437" s="3"/>
      <c r="X437" s="3"/>
      <c r="Y437" s="3"/>
      <c r="Z437" s="3"/>
    </row>
    <row r="438" spans="1:26" x14ac:dyDescent="0.2">
      <c r="A438" s="3">
        <v>11206</v>
      </c>
      <c r="B438" s="10" t="str">
        <f>VLOOKUP(A438,'QAQC ID Reference Page'!A$2:G$10999,2,FALSE)</f>
        <v>OBS0821W4</v>
      </c>
      <c r="C438" s="20">
        <f>VLOOKUP(A438,'QAQC ID Reference Page'!A$2:G$10999,3,FALSE)</f>
        <v>44432</v>
      </c>
      <c r="D438" s="12">
        <f>VLOOKUP(A438,'QAQC ID Reference Page'!A$2:G$10999,4,FALSE)</f>
        <v>0.32777777777777778</v>
      </c>
      <c r="E438" s="3">
        <f>VLOOKUP(A438,'QAQC ID Reference Page'!A$2:G$10999,5,FALSE)</f>
        <v>1027</v>
      </c>
      <c r="F438" s="3" t="str">
        <f>VLOOKUP(A438,'QAQC ID Reference Page'!A$2:G$10999,6,FALSE)</f>
        <v>MR</v>
      </c>
      <c r="G438" s="3" t="str">
        <f>VLOOKUP(A438,'QAQC ID Reference Page'!A$2:G$10999,7,FALSE)</f>
        <v>S</v>
      </c>
      <c r="H438" s="3"/>
      <c r="I438" s="3"/>
      <c r="J438" s="3"/>
      <c r="K438" s="3"/>
      <c r="L438" s="3"/>
      <c r="M438" s="3"/>
      <c r="N438" s="3"/>
      <c r="O438" s="3"/>
      <c r="P438" s="3"/>
      <c r="Q438" s="3"/>
      <c r="R438" s="3"/>
      <c r="S438" s="3"/>
      <c r="T438" s="3"/>
      <c r="U438" s="3"/>
      <c r="V438" s="3"/>
      <c r="W438" s="3"/>
      <c r="X438" s="3"/>
      <c r="Y438" s="3"/>
      <c r="Z438" s="3"/>
    </row>
    <row r="439" spans="1:26" x14ac:dyDescent="0.2">
      <c r="A439" s="3">
        <v>11207</v>
      </c>
      <c r="B439" s="10" t="str">
        <f>VLOOKUP(A439,'QAQC ID Reference Page'!A$2:G$10999,2,FALSE)</f>
        <v>OBS0821W4</v>
      </c>
      <c r="C439" s="20">
        <f>VLOOKUP(A439,'QAQC ID Reference Page'!A$2:G$10999,3,FALSE)</f>
        <v>44432</v>
      </c>
      <c r="D439" s="12">
        <f>VLOOKUP(A439,'QAQC ID Reference Page'!A$2:G$10999,4,FALSE)</f>
        <v>0.4548611111111111</v>
      </c>
      <c r="E439" s="3">
        <f>VLOOKUP(A439,'QAQC ID Reference Page'!A$2:G$10999,5,FALSE)</f>
        <v>1006</v>
      </c>
      <c r="F439" s="3" t="str">
        <f>VLOOKUP(A439,'QAQC ID Reference Page'!A$2:G$10999,6,FALSE)</f>
        <v>G7C</v>
      </c>
      <c r="G439" s="3" t="str">
        <f>VLOOKUP(A439,'QAQC ID Reference Page'!A$2:G$10999,7,FALSE)</f>
        <v>S</v>
      </c>
      <c r="H439" s="3"/>
      <c r="I439" s="3"/>
      <c r="J439" s="3"/>
      <c r="K439" s="3"/>
      <c r="L439" s="3"/>
      <c r="M439" s="3"/>
      <c r="N439" s="3"/>
      <c r="O439" s="3"/>
      <c r="P439" s="3"/>
      <c r="Q439" s="3"/>
      <c r="R439" s="3"/>
      <c r="S439" s="3"/>
      <c r="T439" s="3"/>
      <c r="U439" s="3"/>
      <c r="V439" s="3"/>
      <c r="W439" s="3"/>
      <c r="X439" s="3"/>
      <c r="Y439" s="3"/>
      <c r="Z439" s="3"/>
    </row>
    <row r="440" spans="1:26" x14ac:dyDescent="0.2">
      <c r="A440" s="3">
        <v>11208</v>
      </c>
      <c r="B440" s="10" t="str">
        <f>VLOOKUP(A440,'QAQC ID Reference Page'!A$2:G$10999,2,FALSE)</f>
        <v>OBS0821W4</v>
      </c>
      <c r="C440" s="20">
        <f>VLOOKUP(A440,'QAQC ID Reference Page'!A$2:G$10999,3,FALSE)</f>
        <v>44432</v>
      </c>
      <c r="D440" s="12">
        <f>VLOOKUP(A440,'QAQC ID Reference Page'!A$2:G$10999,4,FALSE)</f>
        <v>0.52430555555555558</v>
      </c>
      <c r="E440" s="3">
        <f>VLOOKUP(A440,'QAQC ID Reference Page'!A$2:G$10999,5,FALSE)</f>
        <v>1021</v>
      </c>
      <c r="F440" s="3" t="str">
        <f>VLOOKUP(A440,'QAQC ID Reference Page'!A$2:G$10999,6,FALSE)</f>
        <v>E6</v>
      </c>
      <c r="G440" s="3" t="str">
        <f>VLOOKUP(A440,'QAQC ID Reference Page'!A$2:G$10999,7,FALSE)</f>
        <v>S</v>
      </c>
      <c r="H440" s="3"/>
      <c r="I440" s="3"/>
      <c r="J440" s="3"/>
      <c r="K440" s="3"/>
      <c r="L440" s="3"/>
      <c r="M440" s="3"/>
      <c r="N440" s="3"/>
      <c r="O440" s="3"/>
      <c r="P440" s="3"/>
      <c r="Q440" s="3"/>
      <c r="R440" s="3"/>
      <c r="S440" s="3"/>
      <c r="T440" s="3"/>
      <c r="U440" s="3"/>
      <c r="V440" s="3"/>
      <c r="W440" s="3"/>
      <c r="X440" s="3"/>
      <c r="Y440" s="3"/>
      <c r="Z440" s="3"/>
    </row>
    <row r="441" spans="1:26" x14ac:dyDescent="0.2">
      <c r="A441" s="3">
        <v>11209</v>
      </c>
      <c r="B441" s="10" t="str">
        <f>VLOOKUP(A441,'QAQC ID Reference Page'!A$2:G$10999,2,FALSE)</f>
        <v>OBS0821W4</v>
      </c>
      <c r="C441" s="20">
        <f>VLOOKUP(A441,'QAQC ID Reference Page'!A$2:G$10999,3,FALSE)</f>
        <v>44432</v>
      </c>
      <c r="D441" s="12">
        <f>VLOOKUP(A441,'QAQC ID Reference Page'!A$2:G$10999,4,FALSE)</f>
        <v>0.40763888888888888</v>
      </c>
      <c r="E441" s="3">
        <f>VLOOKUP(A441,'QAQC ID Reference Page'!A$2:G$10999,5,FALSE)</f>
        <v>1004</v>
      </c>
      <c r="F441" s="3" t="str">
        <f>VLOOKUP(A441,'QAQC ID Reference Page'!A$2:G$10999,6,FALSE)</f>
        <v>I7C</v>
      </c>
      <c r="G441" s="3" t="str">
        <f>VLOOKUP(A441,'QAQC ID Reference Page'!A$2:G$10999,7,FALSE)</f>
        <v>S</v>
      </c>
      <c r="H441" s="3"/>
      <c r="I441" s="3"/>
      <c r="J441" s="3"/>
      <c r="K441" s="3"/>
      <c r="L441" s="3"/>
      <c r="M441" s="3"/>
      <c r="N441" s="3"/>
      <c r="O441" s="3"/>
      <c r="P441" s="3"/>
      <c r="Q441" s="3"/>
      <c r="R441" s="3"/>
      <c r="S441" s="3"/>
      <c r="T441" s="3"/>
      <c r="U441" s="3"/>
      <c r="V441" s="3"/>
      <c r="W441" s="3"/>
      <c r="X441" s="3"/>
      <c r="Y441" s="3"/>
      <c r="Z441" s="3"/>
    </row>
    <row r="442" spans="1:26" x14ac:dyDescent="0.2">
      <c r="A442" s="3">
        <v>11210</v>
      </c>
      <c r="B442" s="10" t="str">
        <f>VLOOKUP(A442,'QAQC ID Reference Page'!A$2:G$10999,2,FALSE)</f>
        <v>OBS0821W4</v>
      </c>
      <c r="C442" s="20">
        <f>VLOOKUP(A442,'QAQC ID Reference Page'!A$2:G$10999,3,FALSE)</f>
        <v>44432</v>
      </c>
      <c r="D442" s="12">
        <f>VLOOKUP(A442,'QAQC ID Reference Page'!A$2:G$10999,4,FALSE)</f>
        <v>0.39166666666666666</v>
      </c>
      <c r="E442" s="3">
        <f>VLOOKUP(A442,'QAQC ID Reference Page'!A$2:G$10999,5,FALSE)</f>
        <v>1002</v>
      </c>
      <c r="F442" s="3" t="str">
        <f>VLOOKUP(A442,'QAQC ID Reference Page'!A$2:G$10999,6,FALSE)</f>
        <v>I9</v>
      </c>
      <c r="G442" s="3" t="str">
        <f>VLOOKUP(A442,'QAQC ID Reference Page'!A$2:G$10999,7,FALSE)</f>
        <v>S</v>
      </c>
      <c r="H442" s="3"/>
      <c r="I442" s="3"/>
      <c r="J442" s="3"/>
      <c r="K442" s="3"/>
      <c r="L442" s="3"/>
      <c r="M442" s="3"/>
      <c r="N442" s="3"/>
      <c r="O442" s="3"/>
      <c r="P442" s="3"/>
      <c r="Q442" s="3"/>
      <c r="R442" s="3"/>
      <c r="S442" s="3"/>
      <c r="T442" s="3"/>
      <c r="U442" s="3"/>
      <c r="V442" s="3"/>
      <c r="W442" s="3"/>
      <c r="X442" s="3"/>
      <c r="Y442" s="3"/>
      <c r="Z442" s="3"/>
    </row>
    <row r="443" spans="1:26" x14ac:dyDescent="0.2">
      <c r="A443" s="3">
        <v>11211</v>
      </c>
      <c r="B443" s="10" t="str">
        <f>VLOOKUP(A443,'QAQC ID Reference Page'!A$2:G$10999,2,FALSE)</f>
        <v>OBS0821W4</v>
      </c>
      <c r="C443" s="20">
        <f>VLOOKUP(A443,'QAQC ID Reference Page'!A$2:G$10999,3,FALSE)</f>
        <v>44432</v>
      </c>
      <c r="D443" s="12">
        <f>VLOOKUP(A443,'QAQC ID Reference Page'!A$2:G$10999,4,FALSE)</f>
        <v>0.30625000000000002</v>
      </c>
      <c r="E443" s="3">
        <f>VLOOKUP(A443,'QAQC ID Reference Page'!A$2:G$10999,5,FALSE)</f>
        <v>1022</v>
      </c>
      <c r="F443" s="3" t="str">
        <f>VLOOKUP(A443,'QAQC ID Reference Page'!A$2:G$10999,6,FALSE)</f>
        <v>DR</v>
      </c>
      <c r="G443" s="3" t="str">
        <f>VLOOKUP(A443,'QAQC ID Reference Page'!A$2:G$10999,7,FALSE)</f>
        <v>S</v>
      </c>
      <c r="H443" s="3"/>
      <c r="I443" s="3"/>
      <c r="J443" s="3"/>
      <c r="K443" s="3"/>
      <c r="L443" s="3"/>
      <c r="M443" s="3"/>
      <c r="N443" s="3"/>
      <c r="O443" s="3"/>
      <c r="P443" s="3"/>
      <c r="Q443" s="3"/>
      <c r="R443" s="3"/>
      <c r="S443" s="3"/>
      <c r="T443" s="3"/>
      <c r="U443" s="3"/>
      <c r="V443" s="3"/>
      <c r="W443" s="3"/>
      <c r="X443" s="3"/>
      <c r="Y443" s="3"/>
      <c r="Z443" s="3"/>
    </row>
    <row r="444" spans="1:26" x14ac:dyDescent="0.2">
      <c r="A444" s="3">
        <v>11212</v>
      </c>
      <c r="B444" s="10" t="str">
        <f>VLOOKUP(A444,'QAQC ID Reference Page'!A$2:G$10999,2,FALSE)</f>
        <v>OBS0821W4</v>
      </c>
      <c r="C444" s="20">
        <f>VLOOKUP(A444,'QAQC ID Reference Page'!A$2:G$10999,3,FALSE)</f>
        <v>44432</v>
      </c>
      <c r="D444" s="12">
        <f>VLOOKUP(A444,'QAQC ID Reference Page'!A$2:G$10999,4,FALSE)</f>
        <v>0.35625000000000001</v>
      </c>
      <c r="E444" s="3">
        <f>VLOOKUP(A444,'QAQC ID Reference Page'!A$2:G$10999,5,FALSE)</f>
        <v>1005</v>
      </c>
      <c r="F444" s="3" t="str">
        <f>VLOOKUP(A444,'QAQC ID Reference Page'!A$2:G$10999,6,FALSE)</f>
        <v>AR</v>
      </c>
      <c r="G444" s="3" t="str">
        <f>VLOOKUP(A444,'QAQC ID Reference Page'!A$2:G$10999,7,FALSE)</f>
        <v>S</v>
      </c>
      <c r="H444" s="3"/>
      <c r="I444" s="3"/>
      <c r="J444" s="3"/>
      <c r="K444" s="3"/>
      <c r="L444" s="3"/>
      <c r="M444" s="3"/>
      <c r="N444" s="3"/>
      <c r="O444" s="3"/>
      <c r="P444" s="3"/>
      <c r="Q444" s="3"/>
      <c r="R444" s="3"/>
      <c r="S444" s="3"/>
      <c r="T444" s="3"/>
      <c r="U444" s="3"/>
      <c r="V444" s="3"/>
      <c r="W444" s="3"/>
      <c r="X444" s="3"/>
      <c r="Y444" s="3"/>
      <c r="Z444" s="3"/>
    </row>
    <row r="445" spans="1:26" x14ac:dyDescent="0.2">
      <c r="A445" s="3">
        <v>11213</v>
      </c>
      <c r="B445" s="10" t="str">
        <f>VLOOKUP(A445,'QAQC ID Reference Page'!A$2:G$10999,2,FALSE)</f>
        <v>OBS0821W4</v>
      </c>
      <c r="C445" s="20">
        <f>VLOOKUP(A445,'QAQC ID Reference Page'!A$2:G$10999,3,FALSE)</f>
        <v>44432</v>
      </c>
      <c r="D445" s="12">
        <f>VLOOKUP(A445,'QAQC ID Reference Page'!A$2:G$10999,4,FALSE)</f>
        <v>0.37916666666666665</v>
      </c>
      <c r="E445" s="3">
        <f>VLOOKUP(A445,'QAQC ID Reference Page'!A$2:G$10999,5,FALSE)</f>
        <v>1033</v>
      </c>
      <c r="F445" s="3" t="str">
        <f>VLOOKUP(A445,'QAQC ID Reference Page'!A$2:G$10999,6,FALSE)</f>
        <v>BR</v>
      </c>
      <c r="G445" s="3" t="str">
        <f>VLOOKUP(A445,'QAQC ID Reference Page'!A$2:G$10999,7,FALSE)</f>
        <v>S</v>
      </c>
      <c r="H445" s="3"/>
      <c r="I445" s="3"/>
      <c r="J445" s="3"/>
      <c r="K445" s="3"/>
      <c r="L445" s="3"/>
      <c r="M445" s="3"/>
      <c r="N445" s="3"/>
      <c r="O445" s="3"/>
      <c r="P445" s="3"/>
      <c r="Q445" s="3"/>
      <c r="R445" s="3"/>
      <c r="S445" s="3"/>
      <c r="T445" s="3"/>
      <c r="U445" s="3"/>
      <c r="V445" s="3"/>
      <c r="W445" s="3"/>
      <c r="X445" s="3"/>
      <c r="Y445" s="3"/>
      <c r="Z445" s="3"/>
    </row>
    <row r="446" spans="1:26" x14ac:dyDescent="0.2">
      <c r="A446" s="3">
        <v>11214</v>
      </c>
      <c r="B446" s="10" t="str">
        <f>VLOOKUP(A446,'QAQC ID Reference Page'!A$2:G$10999,2,FALSE)</f>
        <v>OBS0821W4</v>
      </c>
      <c r="C446" s="20">
        <f>VLOOKUP(A446,'QAQC ID Reference Page'!A$2:G$10999,3,FALSE)</f>
        <v>44432</v>
      </c>
      <c r="D446" s="12">
        <f>VLOOKUP(A446,'QAQC ID Reference Page'!A$2:G$10999,4,FALSE)</f>
        <v>0.50138888888888888</v>
      </c>
      <c r="E446" s="3">
        <f>VLOOKUP(A446,'QAQC ID Reference Page'!A$2:G$10999,5,FALSE)</f>
        <v>1035</v>
      </c>
      <c r="F446" s="3" t="str">
        <f>VLOOKUP(A446,'QAQC ID Reference Page'!A$2:G$10999,6,FALSE)</f>
        <v>E9</v>
      </c>
      <c r="G446" s="3" t="str">
        <f>VLOOKUP(A446,'QAQC ID Reference Page'!A$2:G$10999,7,FALSE)</f>
        <v>S</v>
      </c>
      <c r="H446" s="3"/>
      <c r="I446" s="3"/>
      <c r="J446" s="3"/>
      <c r="K446" s="3"/>
      <c r="L446" s="3"/>
      <c r="M446" s="3"/>
      <c r="N446" s="3"/>
      <c r="O446" s="3"/>
      <c r="P446" s="3"/>
      <c r="Q446" s="3"/>
      <c r="R446" s="3"/>
      <c r="S446" s="3"/>
      <c r="T446" s="3"/>
      <c r="U446" s="3"/>
      <c r="V446" s="3"/>
      <c r="W446" s="3"/>
      <c r="X446" s="3"/>
      <c r="Y446" s="3"/>
      <c r="Z446" s="3"/>
    </row>
    <row r="447" spans="1:26" x14ac:dyDescent="0.2">
      <c r="A447" s="3">
        <v>11215</v>
      </c>
      <c r="B447" s="10" t="str">
        <f>VLOOKUP(A447,'QAQC ID Reference Page'!A$2:G$10999,2,FALSE)</f>
        <v>OBS0821W4</v>
      </c>
      <c r="C447" s="20">
        <f>VLOOKUP(A447,'QAQC ID Reference Page'!A$2:G$10999,3,FALSE)</f>
        <v>44432</v>
      </c>
      <c r="D447" s="12">
        <f>VLOOKUP(A447,'QAQC ID Reference Page'!A$2:G$10999,4,FALSE)</f>
        <v>0.28819444444444442</v>
      </c>
      <c r="E447" s="3">
        <f>VLOOKUP(A447,'QAQC ID Reference Page'!A$2:G$10999,5,FALSE)</f>
        <v>1040</v>
      </c>
      <c r="F447" s="3" t="str">
        <f>VLOOKUP(A447,'QAQC ID Reference Page'!A$2:G$10999,6,FALSE)</f>
        <v>EFR</v>
      </c>
      <c r="G447" s="3" t="str">
        <f>VLOOKUP(A447,'QAQC ID Reference Page'!A$2:G$10999,7,FALSE)</f>
        <v>S</v>
      </c>
      <c r="H447" s="3"/>
      <c r="I447" s="3"/>
      <c r="J447" s="3"/>
      <c r="K447" s="3"/>
      <c r="L447" s="3"/>
      <c r="M447" s="3"/>
      <c r="N447" s="3"/>
      <c r="O447" s="3"/>
      <c r="P447" s="3"/>
      <c r="Q447" s="3"/>
      <c r="R447" s="3"/>
      <c r="S447" s="3"/>
      <c r="T447" s="3"/>
      <c r="U447" s="3"/>
      <c r="V447" s="3"/>
      <c r="W447" s="3"/>
      <c r="X447" s="3"/>
      <c r="Y447" s="3"/>
      <c r="Z447" s="3"/>
    </row>
    <row r="448" spans="1:26" x14ac:dyDescent="0.2">
      <c r="A448" s="3">
        <v>11216</v>
      </c>
      <c r="B448" s="10" t="str">
        <f>VLOOKUP(A448,'QAQC ID Reference Page'!A$2:G$10999,2,FALSE)</f>
        <v>OBS0821W4</v>
      </c>
      <c r="C448" s="20">
        <f>VLOOKUP(A448,'QAQC ID Reference Page'!A$2:G$10999,3,FALSE)</f>
        <v>44432</v>
      </c>
      <c r="D448" s="12">
        <f>VLOOKUP(A448,'QAQC ID Reference Page'!A$2:G$10999,4,FALSE)</f>
        <v>0.32777777777777778</v>
      </c>
      <c r="E448" s="3">
        <f>VLOOKUP(A448,'QAQC ID Reference Page'!A$2:G$10999,5,FALSE)</f>
        <v>1028</v>
      </c>
      <c r="F448" s="3" t="str">
        <f>VLOOKUP(A448,'QAQC ID Reference Page'!A$2:G$10999,6,FALSE)</f>
        <v>MR</v>
      </c>
      <c r="G448" s="3" t="str">
        <f>VLOOKUP(A448,'QAQC ID Reference Page'!A$2:G$10999,7,FALSE)</f>
        <v>B</v>
      </c>
      <c r="H448" s="3"/>
      <c r="I448" s="3"/>
      <c r="J448" s="3"/>
      <c r="K448" s="3"/>
      <c r="L448" s="3"/>
      <c r="M448" s="3"/>
      <c r="N448" s="3"/>
      <c r="O448" s="3"/>
      <c r="P448" s="3"/>
      <c r="Q448" s="3"/>
      <c r="R448" s="3"/>
      <c r="S448" s="3"/>
      <c r="T448" s="3"/>
      <c r="U448" s="3"/>
      <c r="V448" s="3"/>
      <c r="W448" s="3"/>
      <c r="X448" s="3"/>
      <c r="Y448" s="3"/>
      <c r="Z448" s="3"/>
    </row>
    <row r="449" spans="1:26" x14ac:dyDescent="0.2">
      <c r="A449" s="3">
        <v>11217</v>
      </c>
      <c r="B449" s="10" t="str">
        <f>VLOOKUP(A449,'QAQC ID Reference Page'!A$2:G$10999,2,FALSE)</f>
        <v>OBS0821W4</v>
      </c>
      <c r="C449" s="20">
        <f>VLOOKUP(A449,'QAQC ID Reference Page'!A$2:G$10999,3,FALSE)</f>
        <v>44432</v>
      </c>
      <c r="D449" s="12">
        <f>VLOOKUP(A449,'QAQC ID Reference Page'!A$2:G$10999,4,FALSE)</f>
        <v>0.34722222222222221</v>
      </c>
      <c r="E449" s="3">
        <f>VLOOKUP(A449,'QAQC ID Reference Page'!A$2:G$10999,5,FALSE)</f>
        <v>1024</v>
      </c>
      <c r="F449" s="3" t="str">
        <f>VLOOKUP(A449,'QAQC ID Reference Page'!A$2:G$10999,6,FALSE)</f>
        <v>TR-UP</v>
      </c>
      <c r="G449" s="3" t="str">
        <f>VLOOKUP(A449,'QAQC ID Reference Page'!A$2:G$10999,7,FALSE)</f>
        <v>S</v>
      </c>
      <c r="H449" s="3"/>
      <c r="I449" s="3"/>
      <c r="J449" s="3"/>
      <c r="K449" s="3"/>
      <c r="L449" s="3"/>
      <c r="M449" s="3"/>
      <c r="N449" s="3"/>
      <c r="O449" s="3"/>
      <c r="P449" s="3"/>
      <c r="Q449" s="3"/>
      <c r="R449" s="3"/>
      <c r="S449" s="3"/>
      <c r="T449" s="3"/>
      <c r="U449" s="3"/>
      <c r="V449" s="3"/>
      <c r="W449" s="3"/>
      <c r="X449" s="3"/>
      <c r="Y449" s="3"/>
      <c r="Z449" s="3"/>
    </row>
    <row r="450" spans="1:26" x14ac:dyDescent="0.2">
      <c r="A450" s="3">
        <v>11218</v>
      </c>
      <c r="B450" s="10" t="str">
        <f>VLOOKUP(A450,'QAQC ID Reference Page'!A$2:G$10999,2,FALSE)</f>
        <v>OBS0821W4</v>
      </c>
      <c r="C450" s="20">
        <f>VLOOKUP(A450,'QAQC ID Reference Page'!A$2:G$10999,3,FALSE)</f>
        <v>44432</v>
      </c>
      <c r="D450" s="12">
        <f>VLOOKUP(A450,'QAQC ID Reference Page'!A$2:G$10999,4,FALSE)</f>
        <v>0.33819444444444446</v>
      </c>
      <c r="E450" s="3">
        <f>VLOOKUP(A450,'QAQC ID Reference Page'!A$2:G$10999,5,FALSE)</f>
        <v>1025</v>
      </c>
      <c r="F450" s="3" t="str">
        <f>VLOOKUP(A450,'QAQC ID Reference Page'!A$2:G$10999,6,FALSE)</f>
        <v>TR</v>
      </c>
      <c r="G450" s="3" t="str">
        <f>VLOOKUP(A450,'QAQC ID Reference Page'!A$2:G$10999,7,FALSE)</f>
        <v>S</v>
      </c>
      <c r="H450" s="3"/>
      <c r="I450" s="3"/>
      <c r="J450" s="3"/>
      <c r="K450" s="3"/>
      <c r="L450" s="3"/>
      <c r="M450" s="3"/>
      <c r="N450" s="3"/>
      <c r="O450" s="3"/>
      <c r="P450" s="3"/>
      <c r="Q450" s="3"/>
      <c r="R450" s="3"/>
      <c r="S450" s="3"/>
      <c r="T450" s="3"/>
      <c r="U450" s="3"/>
      <c r="V450" s="3"/>
      <c r="W450" s="3"/>
      <c r="X450" s="3"/>
      <c r="Y450" s="3"/>
      <c r="Z450" s="3"/>
    </row>
    <row r="451" spans="1:26" x14ac:dyDescent="0.2">
      <c r="A451" s="3">
        <v>11219</v>
      </c>
      <c r="B451" s="10" t="str">
        <f>VLOOKUP(A451,'QAQC ID Reference Page'!A$2:G$10999,2,FALSE)</f>
        <v>OBS0821W4</v>
      </c>
      <c r="C451" s="20">
        <f>VLOOKUP(A451,'QAQC ID Reference Page'!A$2:G$10999,3,FALSE)</f>
        <v>44432</v>
      </c>
      <c r="D451" s="12">
        <f>VLOOKUP(A451,'QAQC ID Reference Page'!A$2:G$10999,4,FALSE)</f>
        <v>0.29722222222222222</v>
      </c>
      <c r="E451" s="3">
        <f>VLOOKUP(A451,'QAQC ID Reference Page'!A$2:G$10999,5,FALSE)</f>
        <v>1026</v>
      </c>
      <c r="F451" s="3" t="str">
        <f>VLOOKUP(A451,'QAQC ID Reference Page'!A$2:G$10999,6,FALSE)</f>
        <v>G6</v>
      </c>
      <c r="G451" s="3" t="str">
        <f>VLOOKUP(A451,'QAQC ID Reference Page'!A$2:G$10999,7,FALSE)</f>
        <v>S</v>
      </c>
      <c r="H451" s="3"/>
      <c r="I451" s="3"/>
      <c r="J451" s="3"/>
      <c r="K451" s="3"/>
      <c r="L451" s="3"/>
      <c r="M451" s="3"/>
      <c r="N451" s="3"/>
      <c r="O451" s="3"/>
      <c r="P451" s="3"/>
      <c r="Q451" s="3"/>
      <c r="R451" s="3"/>
      <c r="S451" s="3"/>
      <c r="T451" s="3"/>
      <c r="U451" s="3"/>
      <c r="V451" s="3"/>
      <c r="W451" s="3"/>
      <c r="X451" s="3"/>
      <c r="Y451" s="3"/>
      <c r="Z451" s="3"/>
    </row>
    <row r="452" spans="1:26" x14ac:dyDescent="0.2">
      <c r="A452" s="3">
        <v>11220</v>
      </c>
      <c r="B452" s="10" t="str">
        <f>VLOOKUP(A452,'QAQC ID Reference Page'!A$2:G$10999,2,FALSE)</f>
        <v>OBS0821W4</v>
      </c>
      <c r="C452" s="20">
        <f>VLOOKUP(A452,'QAQC ID Reference Page'!A$2:G$10999,3,FALSE)</f>
        <v>44433</v>
      </c>
      <c r="D452" s="12">
        <f>VLOOKUP(A452,'QAQC ID Reference Page'!A$2:G$10999,4,FALSE)</f>
        <v>0.55625000000000002</v>
      </c>
      <c r="E452" s="3">
        <f>VLOOKUP(A452,'QAQC ID Reference Page'!A$2:G$10999,5,FALSE)</f>
        <v>1036</v>
      </c>
      <c r="F452" s="3" t="str">
        <f>VLOOKUP(A452,'QAQC ID Reference Page'!A$2:G$10999,6,FALSE)</f>
        <v>D1</v>
      </c>
      <c r="G452" s="3" t="str">
        <f>VLOOKUP(A452,'QAQC ID Reference Page'!A$2:G$10999,7,FALSE)</f>
        <v>S</v>
      </c>
      <c r="H452" s="3"/>
      <c r="I452" s="3"/>
      <c r="J452" s="3"/>
      <c r="K452" s="3"/>
      <c r="L452" s="3"/>
      <c r="M452" s="3"/>
      <c r="N452" s="3"/>
      <c r="O452" s="3"/>
      <c r="P452" s="3"/>
      <c r="Q452" s="3"/>
      <c r="R452" s="3"/>
      <c r="S452" s="3"/>
      <c r="T452" s="3"/>
      <c r="U452" s="3"/>
      <c r="V452" s="3"/>
      <c r="W452" s="3"/>
      <c r="X452" s="3"/>
      <c r="Y452" s="3"/>
      <c r="Z452" s="3"/>
    </row>
    <row r="453" spans="1:26" x14ac:dyDescent="0.2">
      <c r="A453" s="3">
        <v>11221</v>
      </c>
      <c r="B453" s="10" t="str">
        <f>VLOOKUP(A453,'QAQC ID Reference Page'!A$2:G$10999,2,FALSE)</f>
        <v>OBS0821W4</v>
      </c>
      <c r="C453" s="20">
        <f>VLOOKUP(A453,'QAQC ID Reference Page'!A$2:G$10999,3,FALSE)</f>
        <v>44433</v>
      </c>
      <c r="D453" s="12">
        <f>VLOOKUP(A453,'QAQC ID Reference Page'!A$2:G$10999,4,FALSE)</f>
        <v>0.58125000000000004</v>
      </c>
      <c r="E453" s="3">
        <f>VLOOKUP(A453,'QAQC ID Reference Page'!A$2:G$10999,5,FALSE)</f>
        <v>1003</v>
      </c>
      <c r="F453" s="3" t="str">
        <f>VLOOKUP(A453,'QAQC ID Reference Page'!A$2:G$10999,6,FALSE)</f>
        <v>B1</v>
      </c>
      <c r="G453" s="3" t="str">
        <f>VLOOKUP(A453,'QAQC ID Reference Page'!A$2:G$10999,7,FALSE)</f>
        <v>S</v>
      </c>
      <c r="H453" s="3"/>
      <c r="I453" s="3"/>
      <c r="J453" s="3"/>
      <c r="K453" s="3"/>
      <c r="L453" s="3"/>
      <c r="M453" s="3"/>
      <c r="N453" s="3"/>
      <c r="O453" s="3"/>
      <c r="P453" s="3"/>
      <c r="Q453" s="3"/>
      <c r="R453" s="3"/>
      <c r="S453" s="3"/>
      <c r="T453" s="3"/>
      <c r="U453" s="3"/>
      <c r="V453" s="3"/>
      <c r="W453" s="3"/>
      <c r="X453" s="3"/>
      <c r="Y453" s="3"/>
      <c r="Z453" s="3"/>
    </row>
    <row r="454" spans="1:26" x14ac:dyDescent="0.2">
      <c r="A454" s="3">
        <v>11222</v>
      </c>
      <c r="B454" s="10" t="str">
        <f>VLOOKUP(A454,'QAQC ID Reference Page'!A$2:G$10999,2,FALSE)</f>
        <v>OBS0821W4</v>
      </c>
      <c r="C454" s="20">
        <f>VLOOKUP(A454,'QAQC ID Reference Page'!A$2:G$10999,3,FALSE)</f>
        <v>44433</v>
      </c>
      <c r="D454" s="12">
        <f>VLOOKUP(A454,'QAQC ID Reference Page'!A$2:G$10999,4,FALSE)</f>
        <v>0.47916666666666669</v>
      </c>
      <c r="E454" s="3">
        <f>VLOOKUP(A454,'QAQC ID Reference Page'!A$2:G$10999,5,FALSE)</f>
        <v>1030</v>
      </c>
      <c r="F454" s="3" t="str">
        <f>VLOOKUP(A454,'QAQC ID Reference Page'!A$2:G$10999,6,FALSE)</f>
        <v>C4</v>
      </c>
      <c r="G454" s="3" t="str">
        <f>VLOOKUP(A454,'QAQC ID Reference Page'!A$2:G$10999,7,FALSE)</f>
        <v>S</v>
      </c>
      <c r="H454" s="3"/>
      <c r="I454" s="3"/>
      <c r="J454" s="3"/>
      <c r="K454" s="3"/>
      <c r="L454" s="3"/>
      <c r="M454" s="3"/>
      <c r="N454" s="3"/>
      <c r="O454" s="3"/>
      <c r="P454" s="3"/>
      <c r="Q454" s="3"/>
      <c r="R454" s="3"/>
      <c r="S454" s="3"/>
      <c r="T454" s="3"/>
      <c r="U454" s="3"/>
      <c r="V454" s="3"/>
      <c r="W454" s="3"/>
      <c r="X454" s="3"/>
      <c r="Y454" s="3"/>
      <c r="Z454" s="3"/>
    </row>
    <row r="455" spans="1:26" x14ac:dyDescent="0.2">
      <c r="A455" s="3">
        <v>11223</v>
      </c>
      <c r="B455" s="10" t="str">
        <f>VLOOKUP(A455,'QAQC ID Reference Page'!A$2:G$10999,2,FALSE)</f>
        <v>OBS0821W4</v>
      </c>
      <c r="C455" s="20">
        <f>VLOOKUP(A455,'QAQC ID Reference Page'!A$2:G$10999,3,FALSE)</f>
        <v>44433</v>
      </c>
      <c r="D455" s="12">
        <f>VLOOKUP(A455,'QAQC ID Reference Page'!A$2:G$10999,4,FALSE)</f>
        <v>0.46805555555555556</v>
      </c>
      <c r="E455" s="3">
        <f>VLOOKUP(A455,'QAQC ID Reference Page'!A$2:G$10999,5,FALSE)</f>
        <v>1001</v>
      </c>
      <c r="F455" s="3" t="str">
        <f>VLOOKUP(A455,'QAQC ID Reference Page'!A$2:G$10999,6,FALSE)</f>
        <v>C5-1</v>
      </c>
      <c r="G455" s="3" t="str">
        <f>VLOOKUP(A455,'QAQC ID Reference Page'!A$2:G$10999,7,FALSE)</f>
        <v>S</v>
      </c>
      <c r="H455" s="3"/>
      <c r="I455" s="3"/>
      <c r="J455" s="3"/>
      <c r="K455" s="3"/>
      <c r="L455" s="3"/>
      <c r="M455" s="3"/>
      <c r="N455" s="3"/>
      <c r="O455" s="3"/>
      <c r="P455" s="3"/>
      <c r="Q455" s="3"/>
      <c r="R455" s="3"/>
      <c r="S455" s="3"/>
      <c r="T455" s="3"/>
      <c r="U455" s="3"/>
      <c r="V455" s="3"/>
      <c r="W455" s="3"/>
      <c r="X455" s="3"/>
      <c r="Y455" s="3"/>
      <c r="Z455" s="3"/>
    </row>
    <row r="456" spans="1:26" x14ac:dyDescent="0.2">
      <c r="A456" s="3">
        <v>11224</v>
      </c>
      <c r="B456" s="10" t="str">
        <f>VLOOKUP(A456,'QAQC ID Reference Page'!A$2:G$10999,2,FALSE)</f>
        <v>OBS0821W4</v>
      </c>
      <c r="C456" s="20">
        <f>VLOOKUP(A456,'QAQC ID Reference Page'!A$2:G$10999,3,FALSE)</f>
        <v>44433</v>
      </c>
      <c r="D456" s="12">
        <f>VLOOKUP(A456,'QAQC ID Reference Page'!A$2:G$10999,4,FALSE)</f>
        <v>0.59930555555555554</v>
      </c>
      <c r="E456" s="3">
        <f>VLOOKUP(A456,'QAQC ID Reference Page'!A$2:G$10999,5,FALSE)</f>
        <v>1037</v>
      </c>
      <c r="F456" s="3" t="str">
        <f>VLOOKUP(A456,'QAQC ID Reference Page'!A$2:G$10999,6,FALSE)</f>
        <v>B4</v>
      </c>
      <c r="G456" s="3" t="str">
        <f>VLOOKUP(A456,'QAQC ID Reference Page'!A$2:G$10999,7,FALSE)</f>
        <v>S</v>
      </c>
      <c r="H456" s="3"/>
      <c r="I456" s="3"/>
      <c r="J456" s="3"/>
      <c r="K456" s="3"/>
      <c r="L456" s="3"/>
      <c r="M456" s="3"/>
      <c r="N456" s="3"/>
      <c r="O456" s="3"/>
      <c r="P456" s="3"/>
      <c r="Q456" s="3"/>
      <c r="R456" s="3"/>
      <c r="S456" s="3"/>
      <c r="T456" s="3"/>
      <c r="U456" s="3"/>
      <c r="V456" s="3"/>
      <c r="W456" s="3"/>
      <c r="X456" s="3"/>
      <c r="Y456" s="3"/>
      <c r="Z456" s="3"/>
    </row>
    <row r="457" spans="1:26" x14ac:dyDescent="0.2">
      <c r="A457" s="3">
        <v>11225</v>
      </c>
      <c r="B457" s="10" t="str">
        <f>VLOOKUP(A457,'QAQC ID Reference Page'!A$2:G$10999,2,FALSE)</f>
        <v>OBS0821W4</v>
      </c>
      <c r="C457" s="20">
        <f>VLOOKUP(A457,'QAQC ID Reference Page'!A$2:G$10999,3,FALSE)</f>
        <v>44433</v>
      </c>
      <c r="D457" s="12">
        <f>VLOOKUP(A457,'QAQC ID Reference Page'!A$2:G$10999,4,FALSE)</f>
        <v>0.51597222222222228</v>
      </c>
      <c r="E457" s="3">
        <f>VLOOKUP(A457,'QAQC ID Reference Page'!A$2:G$10999,5,FALSE)</f>
        <v>1010</v>
      </c>
      <c r="F457" s="3" t="str">
        <f>VLOOKUP(A457,'QAQC ID Reference Page'!A$2:G$10999,6,FALSE)</f>
        <v>BLB</v>
      </c>
      <c r="G457" s="3" t="str">
        <f>VLOOKUP(A457,'QAQC ID Reference Page'!A$2:G$10999,7,FALSE)</f>
        <v>S</v>
      </c>
      <c r="H457" s="3"/>
      <c r="I457" s="3"/>
      <c r="J457" s="3"/>
      <c r="K457" s="3"/>
      <c r="L457" s="3"/>
      <c r="M457" s="3"/>
      <c r="N457" s="3"/>
      <c r="O457" s="3"/>
      <c r="P457" s="3"/>
      <c r="Q457" s="3"/>
      <c r="R457" s="3"/>
      <c r="S457" s="3"/>
      <c r="T457" s="3"/>
      <c r="U457" s="3"/>
      <c r="V457" s="3"/>
      <c r="W457" s="3"/>
      <c r="X457" s="3"/>
      <c r="Y457" s="3"/>
      <c r="Z457" s="3"/>
    </row>
    <row r="458" spans="1:26" x14ac:dyDescent="0.2">
      <c r="A458" s="3">
        <v>11226</v>
      </c>
      <c r="B458" s="10" t="str">
        <f>VLOOKUP(A458,'QAQC ID Reference Page'!A$2:G$10999,2,FALSE)</f>
        <v>OBS0821W4</v>
      </c>
      <c r="C458" s="20">
        <f>VLOOKUP(A458,'QAQC ID Reference Page'!A$2:G$10999,3,FALSE)</f>
        <v>44433</v>
      </c>
      <c r="D458" s="12">
        <f>VLOOKUP(A458,'QAQC ID Reference Page'!A$2:G$10999,4,FALSE)</f>
        <v>0.53680555555555554</v>
      </c>
      <c r="E458" s="3">
        <f>VLOOKUP(A458,'QAQC ID Reference Page'!A$2:G$10999,5,FALSE)</f>
        <v>1013</v>
      </c>
      <c r="F458" s="3" t="str">
        <f>VLOOKUP(A458,'QAQC ID Reference Page'!A$2:G$10999,6,FALSE)</f>
        <v>E1</v>
      </c>
      <c r="G458" s="3" t="str">
        <f>VLOOKUP(A458,'QAQC ID Reference Page'!A$2:G$10999,7,FALSE)</f>
        <v>S</v>
      </c>
      <c r="H458" s="3"/>
      <c r="I458" s="3"/>
      <c r="J458" s="3"/>
      <c r="K458" s="3"/>
      <c r="L458" s="3"/>
      <c r="M458" s="3"/>
      <c r="N458" s="3"/>
      <c r="O458" s="3"/>
      <c r="P458" s="3"/>
      <c r="Q458" s="3"/>
      <c r="R458" s="3"/>
      <c r="S458" s="3"/>
      <c r="T458" s="3"/>
      <c r="U458" s="3"/>
      <c r="V458" s="3"/>
      <c r="W458" s="3"/>
      <c r="X458" s="3"/>
      <c r="Y458" s="3"/>
      <c r="Z458" s="3"/>
    </row>
    <row r="459" spans="1:26" x14ac:dyDescent="0.2">
      <c r="A459" s="3">
        <v>11227</v>
      </c>
      <c r="B459" s="10" t="str">
        <f>VLOOKUP(A459,'QAQC ID Reference Page'!A$2:G$10999,2,FALSE)</f>
        <v>OBS0821W4</v>
      </c>
      <c r="C459" s="20">
        <f>VLOOKUP(A459,'QAQC ID Reference Page'!A$2:G$10999,3,FALSE)</f>
        <v>44433</v>
      </c>
      <c r="D459" s="12">
        <f>VLOOKUP(A459,'QAQC ID Reference Page'!A$2:G$10999,4,FALSE)</f>
        <v>0.48958333333333331</v>
      </c>
      <c r="E459" s="3">
        <f>VLOOKUP(A459,'QAQC ID Reference Page'!A$2:G$10999,5,FALSE)</f>
        <v>1007</v>
      </c>
      <c r="F459" s="3" t="str">
        <f>VLOOKUP(A459,'QAQC ID Reference Page'!A$2:G$10999,6,FALSE)</f>
        <v>WFR</v>
      </c>
      <c r="G459" s="3" t="str">
        <f>VLOOKUP(A459,'QAQC ID Reference Page'!A$2:G$10999,7,FALSE)</f>
        <v>S</v>
      </c>
      <c r="H459" s="3"/>
      <c r="I459" s="3"/>
      <c r="J459" s="3"/>
      <c r="K459" s="3"/>
      <c r="L459" s="3"/>
      <c r="M459" s="3"/>
      <c r="N459" s="3"/>
      <c r="O459" s="3"/>
      <c r="P459" s="3"/>
      <c r="Q459" s="3"/>
      <c r="R459" s="3"/>
      <c r="S459" s="3"/>
      <c r="T459" s="3"/>
      <c r="U459" s="3"/>
      <c r="V459" s="3"/>
      <c r="W459" s="3"/>
      <c r="X459" s="3"/>
      <c r="Y459" s="3"/>
      <c r="Z459" s="3"/>
    </row>
    <row r="460" spans="1:26" x14ac:dyDescent="0.2">
      <c r="A460" s="3">
        <v>11228</v>
      </c>
      <c r="B460" s="10" t="str">
        <f>VLOOKUP(A460,'QAQC ID Reference Page'!A$2:G$10999,2,FALSE)</f>
        <v>OBS0821W4</v>
      </c>
      <c r="C460" s="20">
        <f>VLOOKUP(A460,'QAQC ID Reference Page'!A$2:G$10999,3,FALSE)</f>
        <v>44433</v>
      </c>
      <c r="D460" s="12">
        <f>VLOOKUP(A460,'QAQC ID Reference Page'!A$2:G$10999,4,FALSE)</f>
        <v>0.34305555555555556</v>
      </c>
      <c r="E460" s="3">
        <f>VLOOKUP(A460,'QAQC ID Reference Page'!A$2:G$10999,5,FALSE)</f>
        <v>1017</v>
      </c>
      <c r="F460" s="3" t="str">
        <f>VLOOKUP(A460,'QAQC ID Reference Page'!A$2:G$10999,6,FALSE)</f>
        <v>B12</v>
      </c>
      <c r="G460" s="3" t="str">
        <f>VLOOKUP(A460,'QAQC ID Reference Page'!A$2:G$10999,7,FALSE)</f>
        <v>S</v>
      </c>
      <c r="H460" s="3"/>
      <c r="I460" s="3"/>
      <c r="J460" s="3"/>
      <c r="K460" s="3"/>
      <c r="L460" s="3"/>
      <c r="M460" s="3"/>
      <c r="N460" s="3"/>
      <c r="O460" s="3"/>
      <c r="P460" s="3"/>
      <c r="Q460" s="3"/>
      <c r="R460" s="3"/>
      <c r="S460" s="3"/>
      <c r="T460" s="3"/>
      <c r="U460" s="3"/>
      <c r="V460" s="3"/>
      <c r="W460" s="3"/>
      <c r="X460" s="3"/>
      <c r="Y460" s="3"/>
      <c r="Z460" s="3"/>
    </row>
    <row r="461" spans="1:26" x14ac:dyDescent="0.2">
      <c r="A461" s="3">
        <v>11229</v>
      </c>
      <c r="B461" s="10" t="str">
        <f>VLOOKUP(A461,'QAQC ID Reference Page'!A$2:G$10999,2,FALSE)</f>
        <v>OBS0821W4</v>
      </c>
      <c r="C461" s="20">
        <f>VLOOKUP(A461,'QAQC ID Reference Page'!A$2:G$10999,3,FALSE)</f>
        <v>44433</v>
      </c>
      <c r="D461" s="12">
        <f>VLOOKUP(A461,'QAQC ID Reference Page'!A$2:G$10999,4,FALSE)</f>
        <v>0.5708333333333333</v>
      </c>
      <c r="E461" s="3">
        <f>VLOOKUP(A461,'QAQC ID Reference Page'!A$2:G$10999,5,FALSE)</f>
        <v>1023</v>
      </c>
      <c r="F461" s="3" t="str">
        <f>VLOOKUP(A461,'QAQC ID Reference Page'!A$2:G$10999,6,FALSE)</f>
        <v>C1</v>
      </c>
      <c r="G461" s="3" t="str">
        <f>VLOOKUP(A461,'QAQC ID Reference Page'!A$2:G$10999,7,FALSE)</f>
        <v>S</v>
      </c>
      <c r="H461" s="3"/>
      <c r="I461" s="3"/>
      <c r="J461" s="3"/>
      <c r="K461" s="3"/>
      <c r="L461" s="3"/>
      <c r="M461" s="3"/>
      <c r="N461" s="3"/>
      <c r="O461" s="3"/>
      <c r="P461" s="3"/>
      <c r="Q461" s="3"/>
      <c r="R461" s="3"/>
      <c r="S461" s="3"/>
      <c r="T461" s="3"/>
      <c r="U461" s="3"/>
      <c r="V461" s="3"/>
      <c r="W461" s="3"/>
      <c r="X461" s="3"/>
      <c r="Y461" s="3"/>
      <c r="Z461" s="3"/>
    </row>
    <row r="462" spans="1:26" x14ac:dyDescent="0.2">
      <c r="A462" s="3">
        <v>11230</v>
      </c>
      <c r="B462" s="10" t="str">
        <f>VLOOKUP(A462,'QAQC ID Reference Page'!A$2:G$10999,2,FALSE)</f>
        <v>OBS0821W4</v>
      </c>
      <c r="C462" s="20">
        <f>VLOOKUP(A462,'QAQC ID Reference Page'!A$2:G$10999,3,FALSE)</f>
        <v>44433</v>
      </c>
      <c r="D462" s="12">
        <f>VLOOKUP(A462,'QAQC ID Reference Page'!A$2:G$10999,4,FALSE)</f>
        <v>0.4236111111111111</v>
      </c>
      <c r="E462" s="3">
        <f>VLOOKUP(A462,'QAQC ID Reference Page'!A$2:G$10999,5,FALSE)</f>
        <v>1034</v>
      </c>
      <c r="F462" s="3" t="str">
        <f>VLOOKUP(A462,'QAQC ID Reference Page'!A$2:G$10999,6,FALSE)</f>
        <v>C7C</v>
      </c>
      <c r="G462" s="3" t="str">
        <f>VLOOKUP(A462,'QAQC ID Reference Page'!A$2:G$10999,7,FALSE)</f>
        <v>B</v>
      </c>
      <c r="H462" s="3"/>
      <c r="I462" s="3"/>
      <c r="J462" s="3"/>
      <c r="K462" s="3"/>
      <c r="L462" s="3"/>
      <c r="M462" s="3"/>
      <c r="N462" s="3"/>
      <c r="O462" s="3"/>
      <c r="P462" s="3"/>
      <c r="Q462" s="3"/>
      <c r="R462" s="3"/>
      <c r="S462" s="3"/>
      <c r="T462" s="3"/>
      <c r="U462" s="3"/>
      <c r="V462" s="3"/>
      <c r="W462" s="3"/>
      <c r="X462" s="3"/>
      <c r="Y462" s="3"/>
      <c r="Z462" s="3"/>
    </row>
    <row r="463" spans="1:26" x14ac:dyDescent="0.2">
      <c r="A463" s="3">
        <v>11231</v>
      </c>
      <c r="B463" s="10" t="str">
        <f>VLOOKUP(A463,'QAQC ID Reference Page'!A$2:G$10999,2,FALSE)</f>
        <v>OBS0821W4</v>
      </c>
      <c r="C463" s="20">
        <f>VLOOKUP(A463,'QAQC ID Reference Page'!A$2:G$10999,3,FALSE)</f>
        <v>44433</v>
      </c>
      <c r="D463" s="12">
        <f>VLOOKUP(A463,'QAQC ID Reference Page'!A$2:G$10999,4,FALSE)</f>
        <v>0.28888888888888886</v>
      </c>
      <c r="E463" s="3">
        <f>VLOOKUP(A463,'QAQC ID Reference Page'!A$2:G$10999,5,FALSE)</f>
        <v>1005</v>
      </c>
      <c r="F463" s="3" t="str">
        <f>VLOOKUP(A463,'QAQC ID Reference Page'!A$2:G$10999,6,FALSE)</f>
        <v>B7C</v>
      </c>
      <c r="G463" s="3" t="str">
        <f>VLOOKUP(A463,'QAQC ID Reference Page'!A$2:G$10999,7,FALSE)</f>
        <v>B</v>
      </c>
      <c r="H463" s="3"/>
      <c r="I463" s="3"/>
      <c r="J463" s="3"/>
      <c r="K463" s="3"/>
      <c r="L463" s="3"/>
      <c r="M463" s="3"/>
      <c r="N463" s="3"/>
      <c r="O463" s="3"/>
      <c r="P463" s="3"/>
      <c r="Q463" s="3"/>
      <c r="R463" s="3"/>
      <c r="S463" s="3"/>
      <c r="T463" s="3"/>
      <c r="U463" s="3"/>
      <c r="V463" s="3"/>
      <c r="W463" s="3"/>
      <c r="X463" s="3"/>
      <c r="Y463" s="3"/>
      <c r="Z463" s="3"/>
    </row>
    <row r="464" spans="1:26" x14ac:dyDescent="0.2">
      <c r="A464" s="3">
        <v>11232</v>
      </c>
      <c r="B464" s="10" t="str">
        <f>VLOOKUP(A464,'QAQC ID Reference Page'!A$2:G$10999,2,FALSE)</f>
        <v>OBS0821W4</v>
      </c>
      <c r="C464" s="20">
        <f>VLOOKUP(A464,'QAQC ID Reference Page'!A$2:G$10999,3,FALSE)</f>
        <v>44433</v>
      </c>
      <c r="D464" s="12">
        <f>VLOOKUP(A464,'QAQC ID Reference Page'!A$2:G$10999,4,FALSE)</f>
        <v>0.36944444444444446</v>
      </c>
      <c r="E464" s="3">
        <f>VLOOKUP(A464,'QAQC ID Reference Page'!A$2:G$10999,5,FALSE)</f>
        <v>1011</v>
      </c>
      <c r="F464" s="3" t="str">
        <f>VLOOKUP(A464,'QAQC ID Reference Page'!A$2:G$10999,6,FALSE)</f>
        <v>WB</v>
      </c>
      <c r="G464" s="3" t="str">
        <f>VLOOKUP(A464,'QAQC ID Reference Page'!A$2:G$10999,7,FALSE)</f>
        <v>S</v>
      </c>
      <c r="H464" s="3"/>
      <c r="I464" s="3"/>
      <c r="J464" s="3"/>
      <c r="K464" s="3"/>
      <c r="L464" s="3"/>
      <c r="M464" s="3"/>
      <c r="N464" s="3"/>
      <c r="O464" s="3"/>
      <c r="P464" s="3"/>
      <c r="Q464" s="3"/>
      <c r="R464" s="3"/>
      <c r="S464" s="3"/>
      <c r="T464" s="3"/>
      <c r="U464" s="3"/>
      <c r="V464" s="3"/>
      <c r="W464" s="3"/>
      <c r="X464" s="3"/>
      <c r="Y464" s="3"/>
      <c r="Z464" s="3"/>
    </row>
    <row r="465" spans="1:26" x14ac:dyDescent="0.2">
      <c r="A465" s="3">
        <v>11233</v>
      </c>
      <c r="B465" s="10" t="str">
        <f>VLOOKUP(A465,'QAQC ID Reference Page'!A$2:G$10999,2,FALSE)</f>
        <v>OBS0821W4</v>
      </c>
      <c r="C465" s="20">
        <f>VLOOKUP(A465,'QAQC ID Reference Page'!A$2:G$10999,3,FALSE)</f>
        <v>44433</v>
      </c>
      <c r="D465" s="12">
        <f>VLOOKUP(A465,'QAQC ID Reference Page'!A$2:G$10999,4,FALSE)</f>
        <v>0.33402777777777776</v>
      </c>
      <c r="E465" s="3">
        <f>VLOOKUP(A465,'QAQC ID Reference Page'!A$2:G$10999,5,FALSE)</f>
        <v>1041</v>
      </c>
      <c r="F465" s="3" t="str">
        <f>VLOOKUP(A465,'QAQC ID Reference Page'!A$2:G$10999,6,FALSE)</f>
        <v>B11</v>
      </c>
      <c r="G465" s="3" t="str">
        <f>VLOOKUP(A465,'QAQC ID Reference Page'!A$2:G$10999,7,FALSE)</f>
        <v>S</v>
      </c>
      <c r="H465" s="3"/>
      <c r="I465" s="3"/>
      <c r="J465" s="3"/>
      <c r="K465" s="3"/>
      <c r="L465" s="3"/>
      <c r="M465" s="3"/>
      <c r="N465" s="3"/>
      <c r="O465" s="3"/>
      <c r="P465" s="3"/>
      <c r="Q465" s="3"/>
      <c r="R465" s="3"/>
      <c r="S465" s="3"/>
      <c r="T465" s="3"/>
      <c r="U465" s="3"/>
      <c r="V465" s="3"/>
      <c r="W465" s="3"/>
      <c r="X465" s="3"/>
      <c r="Y465" s="3"/>
      <c r="Z465" s="3"/>
    </row>
    <row r="466" spans="1:26" x14ac:dyDescent="0.2">
      <c r="A466" s="3">
        <v>11234</v>
      </c>
      <c r="B466" s="10" t="str">
        <f>VLOOKUP(A466,'QAQC ID Reference Page'!A$2:G$10999,2,FALSE)</f>
        <v>OBS0821W4</v>
      </c>
      <c r="C466" s="20">
        <f>VLOOKUP(A466,'QAQC ID Reference Page'!A$2:G$10999,3,FALSE)</f>
        <v>44433</v>
      </c>
      <c r="D466" s="12">
        <f>VLOOKUP(A466,'QAQC ID Reference Page'!A$2:G$10999,4,FALSE)</f>
        <v>0.4236111111111111</v>
      </c>
      <c r="E466" s="3">
        <f>VLOOKUP(A466,'QAQC ID Reference Page'!A$2:G$10999,5,FALSE)</f>
        <v>1009</v>
      </c>
      <c r="F466" s="3" t="str">
        <f>VLOOKUP(A466,'QAQC ID Reference Page'!A$2:G$10999,6,FALSE)</f>
        <v>C7C</v>
      </c>
      <c r="G466" s="3" t="str">
        <f>VLOOKUP(A466,'QAQC ID Reference Page'!A$2:G$10999,7,FALSE)</f>
        <v>S</v>
      </c>
      <c r="H466" s="3"/>
      <c r="I466" s="3"/>
      <c r="J466" s="3"/>
      <c r="K466" s="3"/>
      <c r="L466" s="3"/>
      <c r="M466" s="3"/>
      <c r="N466" s="3"/>
      <c r="O466" s="3"/>
      <c r="P466" s="3"/>
      <c r="Q466" s="3"/>
      <c r="R466" s="3"/>
      <c r="S466" s="3"/>
      <c r="T466" s="3"/>
      <c r="U466" s="3"/>
      <c r="V466" s="3"/>
      <c r="W466" s="3"/>
      <c r="X466" s="3"/>
      <c r="Y466" s="3"/>
      <c r="Z466" s="3"/>
    </row>
    <row r="467" spans="1:26" x14ac:dyDescent="0.2">
      <c r="A467" s="3">
        <v>11235</v>
      </c>
      <c r="B467" s="10" t="str">
        <f>VLOOKUP(A467,'QAQC ID Reference Page'!A$2:G$10999,2,FALSE)</f>
        <v>OBS0821W4</v>
      </c>
      <c r="C467" s="20">
        <f>VLOOKUP(A467,'QAQC ID Reference Page'!A$2:G$10999,3,FALSE)</f>
        <v>44433</v>
      </c>
      <c r="D467" s="12">
        <f>VLOOKUP(A467,'QAQC ID Reference Page'!A$2:G$10999,4,FALSE)</f>
        <v>0.28888888888888886</v>
      </c>
      <c r="E467" s="3">
        <f>VLOOKUP(A467,'QAQC ID Reference Page'!A$2:G$10999,5,FALSE)</f>
        <v>1028</v>
      </c>
      <c r="F467" s="3" t="str">
        <f>VLOOKUP(A467,'QAQC ID Reference Page'!A$2:G$10999,6,FALSE)</f>
        <v>B7C</v>
      </c>
      <c r="G467" s="3" t="str">
        <f>VLOOKUP(A467,'QAQC ID Reference Page'!A$2:G$10999,7,FALSE)</f>
        <v>S</v>
      </c>
      <c r="H467" s="3"/>
      <c r="I467" s="3"/>
      <c r="J467" s="3"/>
      <c r="K467" s="3"/>
      <c r="L467" s="3"/>
      <c r="M467" s="3"/>
      <c r="N467" s="3"/>
      <c r="O467" s="3"/>
      <c r="P467" s="3"/>
      <c r="Q467" s="3"/>
      <c r="R467" s="3"/>
      <c r="S467" s="3"/>
      <c r="T467" s="3"/>
      <c r="U467" s="3"/>
      <c r="V467" s="3"/>
      <c r="W467" s="3"/>
      <c r="X467" s="3"/>
      <c r="Y467" s="3"/>
      <c r="Z467" s="3"/>
    </row>
    <row r="468" spans="1:26" x14ac:dyDescent="0.2">
      <c r="A468" s="3">
        <v>11236</v>
      </c>
      <c r="B468" s="10" t="str">
        <f>VLOOKUP(A468,'QAQC ID Reference Page'!A$2:G$10999,2,FALSE)</f>
        <v>OBS0821W4</v>
      </c>
      <c r="C468" s="20">
        <f>VLOOKUP(A468,'QAQC ID Reference Page'!A$2:G$10999,3,FALSE)</f>
        <v>44433</v>
      </c>
      <c r="D468" s="12">
        <f>VLOOKUP(A468,'QAQC ID Reference Page'!A$2:G$10999,4,FALSE)</f>
        <v>0.39652777777777776</v>
      </c>
      <c r="E468" s="3">
        <f>VLOOKUP(A468,'QAQC ID Reference Page'!A$2:G$10999,5,FALSE)</f>
        <v>1019</v>
      </c>
      <c r="F468" s="3" t="str">
        <f>VLOOKUP(A468,'QAQC ID Reference Page'!A$2:G$10999,6,FALSE)</f>
        <v>C9</v>
      </c>
      <c r="G468" s="3" t="str">
        <f>VLOOKUP(A468,'QAQC ID Reference Page'!A$2:G$10999,7,FALSE)</f>
        <v>S</v>
      </c>
      <c r="H468" s="3"/>
      <c r="I468" s="3"/>
      <c r="J468" s="3"/>
      <c r="K468" s="3"/>
      <c r="L468" s="3"/>
      <c r="M468" s="3"/>
      <c r="N468" s="3"/>
      <c r="O468" s="3"/>
      <c r="P468" s="3"/>
      <c r="Q468" s="3"/>
      <c r="R468" s="3"/>
      <c r="S468" s="3"/>
      <c r="T468" s="3"/>
      <c r="U468" s="3"/>
      <c r="V468" s="3"/>
      <c r="W468" s="3"/>
      <c r="X468" s="3"/>
      <c r="Y468" s="3"/>
      <c r="Z468" s="3"/>
    </row>
    <row r="469" spans="1:26" x14ac:dyDescent="0.2">
      <c r="A469" s="3">
        <v>11301</v>
      </c>
      <c r="B469" s="10" t="str">
        <f>VLOOKUP(A469,'QAQC ID Reference Page'!A$2:G$10999,2,FALSE)</f>
        <v>OBS0921</v>
      </c>
      <c r="C469" s="20">
        <f>VLOOKUP(A469,'QAQC ID Reference Page'!A$2:G$10999,3,FALSE)</f>
        <v>44446</v>
      </c>
      <c r="D469" s="12">
        <f>VLOOKUP(A469,'QAQC ID Reference Page'!A$2:G$10999,4,FALSE)</f>
        <v>0.29166666666666669</v>
      </c>
      <c r="E469" s="3">
        <f>VLOOKUP(A469,'QAQC ID Reference Page'!A$2:G$10999,5,FALSE)</f>
        <v>1019</v>
      </c>
      <c r="F469" s="3" t="str">
        <f>VLOOKUP(A469,'QAQC ID Reference Page'!A$2:G$10999,6,FALSE)</f>
        <v>EFR</v>
      </c>
      <c r="G469" s="3" t="str">
        <f>VLOOKUP(A469,'QAQC ID Reference Page'!A$2:G$10999,7,FALSE)</f>
        <v>S</v>
      </c>
      <c r="H469" s="10">
        <v>0.2336</v>
      </c>
      <c r="I469" s="10">
        <v>2.2330000000000001</v>
      </c>
      <c r="J469" s="3"/>
      <c r="K469" s="3"/>
      <c r="L469" s="3"/>
      <c r="M469" s="3"/>
      <c r="N469" s="3"/>
      <c r="O469" s="3"/>
      <c r="P469" s="3"/>
      <c r="Q469" s="3"/>
      <c r="R469" s="3"/>
      <c r="S469" s="3"/>
      <c r="T469" s="3"/>
      <c r="U469" s="3"/>
      <c r="V469" s="3"/>
      <c r="W469" s="3"/>
      <c r="X469" s="3"/>
      <c r="Y469" s="3"/>
      <c r="Z469" s="3"/>
    </row>
    <row r="470" spans="1:26" x14ac:dyDescent="0.2">
      <c r="A470" s="3">
        <v>11302</v>
      </c>
      <c r="B470" s="10" t="str">
        <f>VLOOKUP(A470,'QAQC ID Reference Page'!A$2:G$10999,2,FALSE)</f>
        <v>OBS0921</v>
      </c>
      <c r="C470" s="20">
        <f>VLOOKUP(A470,'QAQC ID Reference Page'!A$2:G$10999,3,FALSE)</f>
        <v>44446</v>
      </c>
      <c r="D470" s="12">
        <f>VLOOKUP(A470,'QAQC ID Reference Page'!A$2:G$10999,4,FALSE)</f>
        <v>0.30972222222222223</v>
      </c>
      <c r="E470" s="3">
        <f>VLOOKUP(A470,'QAQC ID Reference Page'!A$2:G$10999,5,FALSE)</f>
        <v>1004</v>
      </c>
      <c r="F470" s="3" t="str">
        <f>VLOOKUP(A470,'QAQC ID Reference Page'!A$2:G$10999,6,FALSE)</f>
        <v>E6</v>
      </c>
      <c r="G470" s="3" t="str">
        <f>VLOOKUP(A470,'QAQC ID Reference Page'!A$2:G$10999,7,FALSE)</f>
        <v>S</v>
      </c>
      <c r="H470" s="10">
        <v>0.43990000000000001</v>
      </c>
      <c r="I470" s="10">
        <v>10.85</v>
      </c>
      <c r="J470" s="3"/>
      <c r="K470" s="3"/>
      <c r="L470" s="3"/>
      <c r="M470" s="3"/>
      <c r="N470" s="3"/>
      <c r="O470" s="3"/>
      <c r="P470" s="3"/>
      <c r="Q470" s="3"/>
      <c r="R470" s="3"/>
      <c r="S470" s="3"/>
      <c r="T470" s="3"/>
      <c r="U470" s="3"/>
      <c r="V470" s="3"/>
      <c r="W470" s="3"/>
      <c r="X470" s="3"/>
      <c r="Y470" s="3"/>
      <c r="Z470" s="3"/>
    </row>
    <row r="471" spans="1:26" x14ac:dyDescent="0.2">
      <c r="A471" s="3">
        <v>11303</v>
      </c>
      <c r="B471" s="10" t="str">
        <f>VLOOKUP(A471,'QAQC ID Reference Page'!A$2:G$10999,2,FALSE)</f>
        <v>OBS0921</v>
      </c>
      <c r="C471" s="20">
        <f>VLOOKUP(A471,'QAQC ID Reference Page'!A$2:G$10999,3,FALSE)</f>
        <v>44446</v>
      </c>
      <c r="D471" s="12">
        <f>VLOOKUP(A471,'QAQC ID Reference Page'!A$2:G$10999,4,FALSE)</f>
        <v>0.3263888888888889</v>
      </c>
      <c r="E471" s="3">
        <f>VLOOKUP(A471,'QAQC ID Reference Page'!A$2:G$10999,5,FALSE)</f>
        <v>1036</v>
      </c>
      <c r="F471" s="3" t="str">
        <f>VLOOKUP(A471,'QAQC ID Reference Page'!A$2:G$10999,6,FALSE)</f>
        <v>E7C</v>
      </c>
      <c r="G471" s="3" t="str">
        <f>VLOOKUP(A471,'QAQC ID Reference Page'!A$2:G$10999,7,FALSE)</f>
        <v>B</v>
      </c>
      <c r="H471" s="10">
        <v>0.78210000000000002</v>
      </c>
      <c r="I471" s="10">
        <v>2.4729999999999999</v>
      </c>
      <c r="J471" s="3"/>
      <c r="K471" s="3"/>
      <c r="L471" s="3"/>
      <c r="M471" s="3"/>
      <c r="N471" s="3"/>
      <c r="O471" s="3"/>
      <c r="P471" s="3"/>
      <c r="Q471" s="3"/>
      <c r="R471" s="3"/>
      <c r="S471" s="3"/>
      <c r="T471" s="3"/>
      <c r="U471" s="3"/>
      <c r="V471" s="3"/>
      <c r="W471" s="3"/>
      <c r="X471" s="3"/>
      <c r="Y471" s="3"/>
      <c r="Z471" s="3"/>
    </row>
    <row r="472" spans="1:26" x14ac:dyDescent="0.2">
      <c r="A472" s="3">
        <v>11305</v>
      </c>
      <c r="B472" s="10" t="str">
        <f>VLOOKUP(A472,'QAQC ID Reference Page'!A$2:G$10999,2,FALSE)</f>
        <v>OBS0921</v>
      </c>
      <c r="C472" s="20">
        <f>VLOOKUP(A472,'QAQC ID Reference Page'!A$2:G$10999,3,FALSE)</f>
        <v>44446</v>
      </c>
      <c r="D472" s="12">
        <f>VLOOKUP(A472,'QAQC ID Reference Page'!A$2:G$10999,4,FALSE)</f>
        <v>0.3263888888888889</v>
      </c>
      <c r="E472" s="3">
        <f>VLOOKUP(A472,'QAQC ID Reference Page'!A$2:G$10999,5,FALSE)</f>
        <v>1023</v>
      </c>
      <c r="F472" s="3" t="str">
        <f>VLOOKUP(A472,'QAQC ID Reference Page'!A$2:G$10999,6,FALSE)</f>
        <v>E7C</v>
      </c>
      <c r="G472" s="3" t="str">
        <f>VLOOKUP(A472,'QAQC ID Reference Page'!A$2:G$10999,7,FALSE)</f>
        <v>S</v>
      </c>
      <c r="H472" s="10">
        <v>0.14000000000000001</v>
      </c>
      <c r="I472" s="10">
        <v>2.121</v>
      </c>
      <c r="J472" s="3"/>
      <c r="K472" s="3"/>
      <c r="L472" s="3"/>
      <c r="M472" s="3"/>
      <c r="N472" s="3"/>
      <c r="O472" s="3"/>
      <c r="P472" s="3"/>
      <c r="Q472" s="3"/>
      <c r="R472" s="3"/>
      <c r="S472" s="3"/>
      <c r="T472" s="3"/>
      <c r="U472" s="3"/>
      <c r="V472" s="3"/>
      <c r="W472" s="3"/>
      <c r="X472" s="3"/>
      <c r="Y472" s="3"/>
      <c r="Z472" s="3"/>
    </row>
    <row r="473" spans="1:26" x14ac:dyDescent="0.2">
      <c r="A473" s="3">
        <v>11306</v>
      </c>
      <c r="B473" s="10" t="str">
        <f>VLOOKUP(A473,'QAQC ID Reference Page'!A$2:G$10999,2,FALSE)</f>
        <v>OBS0921</v>
      </c>
      <c r="C473" s="20">
        <f>VLOOKUP(A473,'QAQC ID Reference Page'!A$2:G$10999,3,FALSE)</f>
        <v>44446</v>
      </c>
      <c r="D473" s="12">
        <f>VLOOKUP(A473,'QAQC ID Reference Page'!A$2:G$10999,4,FALSE)</f>
        <v>0.39166666666666666</v>
      </c>
      <c r="E473" s="3">
        <f>VLOOKUP(A473,'QAQC ID Reference Page'!A$2:G$10999,5,FALSE)</f>
        <v>1016</v>
      </c>
      <c r="F473" s="3" t="str">
        <f>VLOOKUP(A473,'QAQC ID Reference Page'!A$2:G$10999,6,FALSE)</f>
        <v>I9</v>
      </c>
      <c r="G473" s="3" t="str">
        <f>VLOOKUP(A473,'QAQC ID Reference Page'!A$2:G$10999,7,FALSE)</f>
        <v>S</v>
      </c>
      <c r="H473" s="10">
        <v>0.25269999999999998</v>
      </c>
      <c r="I473" s="10">
        <v>3.0649999999999999</v>
      </c>
      <c r="J473" s="3"/>
      <c r="K473" s="3"/>
      <c r="L473" s="3"/>
      <c r="M473" s="3"/>
      <c r="N473" s="3"/>
      <c r="O473" s="3"/>
      <c r="P473" s="3"/>
      <c r="Q473" s="3"/>
      <c r="R473" s="3"/>
      <c r="S473" s="3"/>
      <c r="T473" s="3"/>
      <c r="U473" s="3"/>
      <c r="V473" s="3"/>
      <c r="W473" s="3"/>
      <c r="X473" s="3"/>
      <c r="Y473" s="3"/>
      <c r="Z473" s="3"/>
    </row>
    <row r="474" spans="1:26" x14ac:dyDescent="0.2">
      <c r="A474" s="3">
        <v>11307</v>
      </c>
      <c r="B474" s="10" t="str">
        <f>VLOOKUP(A474,'QAQC ID Reference Page'!A$2:G$10999,2,FALSE)</f>
        <v>OBS0921</v>
      </c>
      <c r="C474" s="20">
        <f>VLOOKUP(A474,'QAQC ID Reference Page'!A$2:G$10999,3,FALSE)</f>
        <v>44446</v>
      </c>
      <c r="D474" s="12">
        <f>VLOOKUP(A474,'QAQC ID Reference Page'!A$2:G$10999,4,FALSE)</f>
        <v>0.40416666666666667</v>
      </c>
      <c r="E474" s="3">
        <f>VLOOKUP(A474,'QAQC ID Reference Page'!A$2:G$10999,5,FALSE)</f>
        <v>1001</v>
      </c>
      <c r="F474" s="3" t="str">
        <f>VLOOKUP(A474,'QAQC ID Reference Page'!A$2:G$10999,6,FALSE)</f>
        <v>BR</v>
      </c>
      <c r="G474" s="3" t="str">
        <f>VLOOKUP(A474,'QAQC ID Reference Page'!A$2:G$10999,7,FALSE)</f>
        <v>S</v>
      </c>
      <c r="H474" s="10">
        <v>0.2969</v>
      </c>
      <c r="I474" s="10">
        <v>4.3920000000000003</v>
      </c>
      <c r="J474" s="3"/>
      <c r="K474" s="3"/>
      <c r="L474" s="3"/>
      <c r="M474" s="3"/>
      <c r="N474" s="3"/>
      <c r="O474" s="3"/>
      <c r="P474" s="3"/>
      <c r="Q474" s="3"/>
      <c r="R474" s="3"/>
      <c r="S474" s="3"/>
      <c r="T474" s="3"/>
      <c r="U474" s="3"/>
      <c r="V474" s="3"/>
      <c r="W474" s="3"/>
      <c r="X474" s="3"/>
      <c r="Y474" s="3"/>
      <c r="Z474" s="3"/>
    </row>
    <row r="475" spans="1:26" x14ac:dyDescent="0.2">
      <c r="A475" s="3">
        <v>11308</v>
      </c>
      <c r="B475" s="10" t="str">
        <f>VLOOKUP(A475,'QAQC ID Reference Page'!A$2:G$10999,2,FALSE)</f>
        <v>OBS0921</v>
      </c>
      <c r="C475" s="20">
        <f>VLOOKUP(A475,'QAQC ID Reference Page'!A$2:G$10999,3,FALSE)</f>
        <v>44446</v>
      </c>
      <c r="D475" s="12">
        <f>VLOOKUP(A475,'QAQC ID Reference Page'!A$2:G$10999,4,FALSE)</f>
        <v>0.4236111111111111</v>
      </c>
      <c r="E475" s="3">
        <f>VLOOKUP(A475,'QAQC ID Reference Page'!A$2:G$10999,5,FALSE)</f>
        <v>1015</v>
      </c>
      <c r="F475" s="3" t="str">
        <f>VLOOKUP(A475,'QAQC ID Reference Page'!A$2:G$10999,6,FALSE)</f>
        <v>TR-UP</v>
      </c>
      <c r="G475" s="3" t="str">
        <f>VLOOKUP(A475,'QAQC ID Reference Page'!A$2:G$10999,7,FALSE)</f>
        <v>S</v>
      </c>
      <c r="H475" s="10">
        <v>0.14949999999999999</v>
      </c>
      <c r="I475" s="10">
        <v>2.9249999999999998</v>
      </c>
      <c r="J475" s="3"/>
      <c r="K475" s="3"/>
      <c r="L475" s="3"/>
      <c r="M475" s="3"/>
      <c r="N475" s="3"/>
      <c r="O475" s="3"/>
      <c r="P475" s="3"/>
      <c r="Q475" s="3"/>
      <c r="R475" s="3"/>
      <c r="S475" s="3"/>
      <c r="T475" s="3"/>
      <c r="U475" s="3"/>
      <c r="V475" s="3"/>
      <c r="W475" s="3"/>
      <c r="X475" s="3"/>
      <c r="Y475" s="3"/>
      <c r="Z475" s="3"/>
    </row>
    <row r="476" spans="1:26" x14ac:dyDescent="0.2">
      <c r="A476" s="3">
        <v>11309</v>
      </c>
      <c r="B476" s="10" t="str">
        <f>VLOOKUP(A476,'QAQC ID Reference Page'!A$2:G$10999,2,FALSE)</f>
        <v>OBS0921</v>
      </c>
      <c r="C476" s="20">
        <f>VLOOKUP(A476,'QAQC ID Reference Page'!A$2:G$10999,3,FALSE)</f>
        <v>44446</v>
      </c>
      <c r="D476" s="12">
        <f>VLOOKUP(A476,'QAQC ID Reference Page'!A$2:G$10999,4,FALSE)</f>
        <v>0.33958333333333335</v>
      </c>
      <c r="E476" s="3">
        <f>VLOOKUP(A476,'QAQC ID Reference Page'!A$2:G$10999,5,FALSE)</f>
        <v>1022</v>
      </c>
      <c r="F476" s="3" t="str">
        <f>VLOOKUP(A476,'QAQC ID Reference Page'!A$2:G$10999,6,FALSE)</f>
        <v>E9</v>
      </c>
      <c r="G476" s="3" t="str">
        <f>VLOOKUP(A476,'QAQC ID Reference Page'!A$2:G$10999,7,FALSE)</f>
        <v>S</v>
      </c>
      <c r="H476" s="10">
        <v>0.26119999999999999</v>
      </c>
      <c r="I476" s="10">
        <v>3.82</v>
      </c>
      <c r="J476" s="3"/>
      <c r="K476" s="3"/>
      <c r="L476" s="3"/>
      <c r="M476" s="3"/>
      <c r="N476" s="3"/>
      <c r="O476" s="3"/>
      <c r="P476" s="3"/>
      <c r="Q476" s="3"/>
      <c r="R476" s="3"/>
      <c r="S476" s="3"/>
      <c r="T476" s="3"/>
      <c r="U476" s="3"/>
      <c r="V476" s="3"/>
      <c r="W476" s="3"/>
      <c r="X476" s="3"/>
      <c r="Y476" s="3"/>
      <c r="Z476" s="3"/>
    </row>
    <row r="477" spans="1:26" x14ac:dyDescent="0.2">
      <c r="A477" s="3">
        <v>11309</v>
      </c>
      <c r="B477" s="10" t="str">
        <f>VLOOKUP(A477,'QAQC ID Reference Page'!A$2:G$10999,2,FALSE)</f>
        <v>OBS0921</v>
      </c>
      <c r="C477" s="20">
        <f>VLOOKUP(A477,'QAQC ID Reference Page'!A$2:G$10999,3,FALSE)</f>
        <v>44446</v>
      </c>
      <c r="D477" s="12">
        <f>VLOOKUP(A477,'QAQC ID Reference Page'!A$2:G$10999,4,FALSE)</f>
        <v>0.33958333333333335</v>
      </c>
      <c r="E477" s="3">
        <f>VLOOKUP(A477,'QAQC ID Reference Page'!A$2:G$10999,5,FALSE)</f>
        <v>1022</v>
      </c>
      <c r="F477" s="3" t="str">
        <f>VLOOKUP(A477,'QAQC ID Reference Page'!A$2:G$10999,6,FALSE)</f>
        <v>E9</v>
      </c>
      <c r="G477" s="3" t="str">
        <f>VLOOKUP(A477,'QAQC ID Reference Page'!A$2:G$10999,7,FALSE)</f>
        <v>S</v>
      </c>
      <c r="H477" s="10">
        <v>0.48430000000000001</v>
      </c>
      <c r="I477" s="10">
        <v>5.367</v>
      </c>
      <c r="J477" s="3"/>
      <c r="K477" s="3"/>
      <c r="L477" s="3"/>
      <c r="M477" s="3"/>
      <c r="N477" s="3"/>
      <c r="O477" s="3"/>
      <c r="P477" s="3"/>
      <c r="Q477" s="3"/>
      <c r="R477" s="3"/>
      <c r="S477" s="3"/>
      <c r="T477" s="3"/>
      <c r="U477" s="3"/>
      <c r="V477" s="3"/>
      <c r="W477" s="3"/>
      <c r="X477" s="3"/>
      <c r="Y477" s="3"/>
      <c r="Z477" s="3"/>
    </row>
    <row r="478" spans="1:26" x14ac:dyDescent="0.2">
      <c r="A478" s="3">
        <v>11310</v>
      </c>
      <c r="B478" s="10" t="str">
        <f>VLOOKUP(A478,'QAQC ID Reference Page'!A$2:G$10999,2,FALSE)</f>
        <v>OBS0921</v>
      </c>
      <c r="C478" s="20">
        <f>VLOOKUP(A478,'QAQC ID Reference Page'!A$2:G$10999,3,FALSE)</f>
        <v>44446</v>
      </c>
      <c r="D478" s="12">
        <f>VLOOKUP(A478,'QAQC ID Reference Page'!A$2:G$10999,4,FALSE)</f>
        <v>0.36875000000000002</v>
      </c>
      <c r="E478" s="3">
        <f>VLOOKUP(A478,'QAQC ID Reference Page'!A$2:G$10999,5,FALSE)</f>
        <v>1030</v>
      </c>
      <c r="F478" s="3" t="str">
        <f>VLOOKUP(A478,'QAQC ID Reference Page'!A$2:G$10999,6,FALSE)</f>
        <v>G9</v>
      </c>
      <c r="G478" s="3" t="str">
        <f>VLOOKUP(A478,'QAQC ID Reference Page'!A$2:G$10999,7,FALSE)</f>
        <v>S</v>
      </c>
      <c r="H478" s="10">
        <v>0.3357</v>
      </c>
      <c r="I478" s="10">
        <v>3.6059999999999999</v>
      </c>
      <c r="J478" s="3"/>
      <c r="K478" s="3"/>
      <c r="L478" s="3"/>
      <c r="M478" s="3"/>
      <c r="N478" s="3"/>
      <c r="O478" s="3"/>
      <c r="P478" s="3"/>
      <c r="Q478" s="3"/>
      <c r="R478" s="3"/>
      <c r="S478" s="3"/>
      <c r="T478" s="3"/>
      <c r="U478" s="3"/>
      <c r="V478" s="3"/>
      <c r="W478" s="3"/>
      <c r="X478" s="3"/>
      <c r="Y478" s="3"/>
      <c r="Z478" s="3"/>
    </row>
    <row r="479" spans="1:26" x14ac:dyDescent="0.2">
      <c r="A479" s="3">
        <v>11311</v>
      </c>
      <c r="B479" s="10" t="str">
        <f>VLOOKUP(A479,'QAQC ID Reference Page'!A$2:G$10999,2,FALSE)</f>
        <v>OBS0921</v>
      </c>
      <c r="C479" s="20">
        <f>VLOOKUP(A479,'QAQC ID Reference Page'!A$2:G$10999,3,FALSE)</f>
        <v>44446</v>
      </c>
      <c r="D479" s="12">
        <f>VLOOKUP(A479,'QAQC ID Reference Page'!A$2:G$10999,4,FALSE)</f>
        <v>0.43611111111111112</v>
      </c>
      <c r="E479" s="3">
        <f>VLOOKUP(A479,'QAQC ID Reference Page'!A$2:G$10999,5,FALSE)</f>
        <v>1012</v>
      </c>
      <c r="F479" s="3" t="str">
        <f>VLOOKUP(A479,'QAQC ID Reference Page'!A$2:G$10999,6,FALSE)</f>
        <v>TR</v>
      </c>
      <c r="G479" s="3" t="str">
        <f>VLOOKUP(A479,'QAQC ID Reference Page'!A$2:G$10999,7,FALSE)</f>
        <v>S</v>
      </c>
      <c r="H479" s="10">
        <v>0.435</v>
      </c>
      <c r="I479" s="10">
        <v>4.9909999999999997</v>
      </c>
      <c r="J479" s="3"/>
      <c r="K479" s="3"/>
      <c r="L479" s="3"/>
      <c r="M479" s="3"/>
      <c r="N479" s="3"/>
      <c r="O479" s="3"/>
      <c r="P479" s="3"/>
      <c r="Q479" s="3"/>
      <c r="R479" s="3"/>
      <c r="S479" s="3"/>
      <c r="T479" s="3"/>
      <c r="U479" s="3"/>
      <c r="V479" s="3"/>
      <c r="W479" s="3"/>
      <c r="X479" s="3"/>
      <c r="Y479" s="3"/>
      <c r="Z479" s="3"/>
    </row>
    <row r="480" spans="1:26" x14ac:dyDescent="0.2">
      <c r="A480" s="3">
        <v>11312</v>
      </c>
      <c r="B480" s="10" t="str">
        <f>VLOOKUP(A480,'QAQC ID Reference Page'!A$2:G$10999,2,FALSE)</f>
        <v>OBS0921</v>
      </c>
      <c r="C480" s="20">
        <f>VLOOKUP(A480,'QAQC ID Reference Page'!A$2:G$10999,3,FALSE)</f>
        <v>44446</v>
      </c>
      <c r="D480" s="12">
        <f>VLOOKUP(A480,'QAQC ID Reference Page'!A$2:G$10999,4,FALSE)</f>
        <v>0.44930555555555557</v>
      </c>
      <c r="E480" s="3">
        <f>VLOOKUP(A480,'QAQC ID Reference Page'!A$2:G$10999,5,FALSE)</f>
        <v>1041</v>
      </c>
      <c r="F480" s="3" t="str">
        <f>VLOOKUP(A480,'QAQC ID Reference Page'!A$2:G$10999,6,FALSE)</f>
        <v>MR</v>
      </c>
      <c r="G480" s="3" t="str">
        <f>VLOOKUP(A480,'QAQC ID Reference Page'!A$2:G$10999,7,FALSE)</f>
        <v>B</v>
      </c>
      <c r="H480" s="10">
        <v>0.28589999999999999</v>
      </c>
      <c r="I480" s="10">
        <v>2.08</v>
      </c>
      <c r="J480" s="3"/>
      <c r="K480" s="3"/>
      <c r="L480" s="3"/>
      <c r="M480" s="3"/>
      <c r="N480" s="3"/>
      <c r="O480" s="3"/>
      <c r="P480" s="3"/>
      <c r="Q480" s="3"/>
      <c r="R480" s="3"/>
      <c r="S480" s="3"/>
      <c r="T480" s="3"/>
      <c r="U480" s="3"/>
      <c r="V480" s="3"/>
      <c r="W480" s="3"/>
      <c r="X480" s="3"/>
      <c r="Y480" s="3"/>
      <c r="Z480" s="3"/>
    </row>
    <row r="481" spans="1:26" x14ac:dyDescent="0.2">
      <c r="A481" s="3">
        <v>11313</v>
      </c>
      <c r="B481" s="10" t="str">
        <f>VLOOKUP(A481,'QAQC ID Reference Page'!A$2:G$10999,2,FALSE)</f>
        <v>OBS0921</v>
      </c>
      <c r="C481" s="20">
        <f>VLOOKUP(A481,'QAQC ID Reference Page'!A$2:G$10999,3,FALSE)</f>
        <v>44446</v>
      </c>
      <c r="D481" s="12">
        <f>VLOOKUP(A481,'QAQC ID Reference Page'!A$2:G$10999,4,FALSE)</f>
        <v>0.50624999999999998</v>
      </c>
      <c r="E481" s="3">
        <f>VLOOKUP(A481,'QAQC ID Reference Page'!A$2:G$10999,5,FALSE)</f>
        <v>1035</v>
      </c>
      <c r="F481" s="3" t="str">
        <f>VLOOKUP(A481,'QAQC ID Reference Page'!A$2:G$10999,6,FALSE)</f>
        <v>DR</v>
      </c>
      <c r="G481" s="3" t="str">
        <f>VLOOKUP(A481,'QAQC ID Reference Page'!A$2:G$10999,7,FALSE)</f>
        <v>S</v>
      </c>
      <c r="H481" s="10">
        <v>0.40510000000000002</v>
      </c>
      <c r="I481" s="10">
        <v>2.202</v>
      </c>
      <c r="J481" s="3"/>
      <c r="K481" s="3"/>
      <c r="L481" s="3"/>
      <c r="M481" s="3"/>
      <c r="N481" s="3"/>
      <c r="O481" s="3"/>
      <c r="P481" s="3"/>
      <c r="Q481" s="3"/>
      <c r="R481" s="3"/>
      <c r="S481" s="3"/>
      <c r="T481" s="3"/>
      <c r="U481" s="3"/>
      <c r="V481" s="3"/>
      <c r="W481" s="3"/>
      <c r="X481" s="3"/>
      <c r="Y481" s="3"/>
      <c r="Z481" s="3"/>
    </row>
    <row r="482" spans="1:26" x14ac:dyDescent="0.2">
      <c r="A482" s="3">
        <v>11314</v>
      </c>
      <c r="B482" s="10" t="str">
        <f>VLOOKUP(A482,'QAQC ID Reference Page'!A$2:G$10999,2,FALSE)</f>
        <v>OBS0921</v>
      </c>
      <c r="C482" s="20">
        <f>VLOOKUP(A482,'QAQC ID Reference Page'!A$2:G$10999,3,FALSE)</f>
        <v>44446</v>
      </c>
      <c r="D482" s="12">
        <f>VLOOKUP(A482,'QAQC ID Reference Page'!A$2:G$10999,4,FALSE)</f>
        <v>0.52013888888888893</v>
      </c>
      <c r="E482" s="3">
        <f>VLOOKUP(A482,'QAQC ID Reference Page'!A$2:G$10999,5,FALSE)</f>
        <v>1024</v>
      </c>
      <c r="F482" s="3" t="str">
        <f>VLOOKUP(A482,'QAQC ID Reference Page'!A$2:G$10999,6,FALSE)</f>
        <v>G7C</v>
      </c>
      <c r="G482" s="3" t="str">
        <f>VLOOKUP(A482,'QAQC ID Reference Page'!A$2:G$10999,7,FALSE)</f>
        <v>B</v>
      </c>
      <c r="H482" s="10">
        <v>0.219</v>
      </c>
      <c r="I482" s="10">
        <v>1.546</v>
      </c>
      <c r="J482" s="3"/>
      <c r="K482" s="3"/>
      <c r="L482" s="3"/>
      <c r="M482" s="3"/>
      <c r="N482" s="3"/>
      <c r="O482" s="3"/>
      <c r="P482" s="3"/>
      <c r="Q482" s="3"/>
      <c r="R482" s="3"/>
      <c r="S482" s="3"/>
      <c r="T482" s="3"/>
      <c r="U482" s="3"/>
      <c r="V482" s="3"/>
      <c r="W482" s="3"/>
      <c r="X482" s="3"/>
      <c r="Y482" s="3"/>
      <c r="Z482" s="3"/>
    </row>
    <row r="483" spans="1:26" x14ac:dyDescent="0.2">
      <c r="A483" s="3">
        <v>11315</v>
      </c>
      <c r="B483" s="10" t="str">
        <f>VLOOKUP(A483,'QAQC ID Reference Page'!A$2:G$10999,2,FALSE)</f>
        <v>OBS0921</v>
      </c>
      <c r="C483" s="20">
        <f>VLOOKUP(A483,'QAQC ID Reference Page'!A$2:G$10999,3,FALSE)</f>
        <v>44446</v>
      </c>
      <c r="D483" s="12">
        <f>VLOOKUP(A483,'QAQC ID Reference Page'!A$2:G$10999,4,FALSE)</f>
        <v>0.47569444444444442</v>
      </c>
      <c r="E483" s="3">
        <f>VLOOKUP(A483,'QAQC ID Reference Page'!A$2:G$10999,5,FALSE)</f>
        <v>1013</v>
      </c>
      <c r="F483" s="3" t="str">
        <f>VLOOKUP(A483,'QAQC ID Reference Page'!A$2:G$10999,6,FALSE)</f>
        <v>I7C</v>
      </c>
      <c r="G483" s="3" t="str">
        <f>VLOOKUP(A483,'QAQC ID Reference Page'!A$2:G$10999,7,FALSE)</f>
        <v>S</v>
      </c>
      <c r="H483" s="10">
        <v>0.32879999999999998</v>
      </c>
      <c r="I483" s="10">
        <v>2.532</v>
      </c>
      <c r="J483" s="3"/>
      <c r="K483" s="3"/>
      <c r="L483" s="3"/>
      <c r="M483" s="3"/>
      <c r="N483" s="3"/>
      <c r="O483" s="3"/>
      <c r="P483" s="3"/>
      <c r="Q483" s="3"/>
      <c r="R483" s="3"/>
      <c r="S483" s="3"/>
      <c r="T483" s="3"/>
      <c r="U483" s="3"/>
      <c r="V483" s="3"/>
      <c r="W483" s="3"/>
      <c r="X483" s="3"/>
      <c r="Y483" s="3"/>
      <c r="Z483" s="3"/>
    </row>
    <row r="484" spans="1:26" x14ac:dyDescent="0.2">
      <c r="A484" s="3">
        <v>11316</v>
      </c>
      <c r="B484" s="10" t="str">
        <f>VLOOKUP(A484,'QAQC ID Reference Page'!A$2:G$10999,2,FALSE)</f>
        <v>OBS0921</v>
      </c>
      <c r="C484" s="20">
        <f>VLOOKUP(A484,'QAQC ID Reference Page'!A$2:G$10999,3,FALSE)</f>
        <v>44446</v>
      </c>
      <c r="D484" s="12">
        <f>VLOOKUP(A484,'QAQC ID Reference Page'!A$2:G$10999,4,FALSE)</f>
        <v>0.52013888888888893</v>
      </c>
      <c r="E484" s="3">
        <f>VLOOKUP(A484,'QAQC ID Reference Page'!A$2:G$10999,5,FALSE)</f>
        <v>1007</v>
      </c>
      <c r="F484" s="3" t="str">
        <f>VLOOKUP(A484,'QAQC ID Reference Page'!A$2:G$10999,6,FALSE)</f>
        <v>G7C</v>
      </c>
      <c r="G484" s="3" t="str">
        <f>VLOOKUP(A484,'QAQC ID Reference Page'!A$2:G$10999,7,FALSE)</f>
        <v>S</v>
      </c>
      <c r="H484" s="10">
        <v>0.18720000000000001</v>
      </c>
      <c r="I484" s="10">
        <v>4.3789999999999996</v>
      </c>
      <c r="J484" s="3"/>
      <c r="K484" s="3"/>
      <c r="L484" s="3"/>
      <c r="M484" s="3"/>
      <c r="N484" s="3"/>
      <c r="O484" s="3"/>
      <c r="P484" s="3"/>
      <c r="Q484" s="3"/>
      <c r="R484" s="3"/>
      <c r="S484" s="3"/>
      <c r="T484" s="3"/>
      <c r="U484" s="3"/>
      <c r="V484" s="3"/>
      <c r="W484" s="3"/>
      <c r="X484" s="3"/>
      <c r="Y484" s="3"/>
      <c r="Z484" s="3"/>
    </row>
    <row r="485" spans="1:26" x14ac:dyDescent="0.2">
      <c r="A485" s="3">
        <v>11317</v>
      </c>
      <c r="B485" s="10" t="str">
        <f>VLOOKUP(A485,'QAQC ID Reference Page'!A$2:G$10999,2,FALSE)</f>
        <v>OBS0921</v>
      </c>
      <c r="C485" s="20">
        <f>VLOOKUP(A485,'QAQC ID Reference Page'!A$2:G$10999,3,FALSE)</f>
        <v>44446</v>
      </c>
      <c r="D485" s="12">
        <f>VLOOKUP(A485,'QAQC ID Reference Page'!A$2:G$10999,4,FALSE)</f>
        <v>0.44930555555555557</v>
      </c>
      <c r="E485" s="3">
        <f>VLOOKUP(A485,'QAQC ID Reference Page'!A$2:G$10999,5,FALSE)</f>
        <v>1027</v>
      </c>
      <c r="F485" s="3" t="str">
        <f>VLOOKUP(A485,'QAQC ID Reference Page'!A$2:G$10999,6,FALSE)</f>
        <v>MR</v>
      </c>
      <c r="G485" s="3" t="str">
        <f>VLOOKUP(A485,'QAQC ID Reference Page'!A$2:G$10999,7,FALSE)</f>
        <v>S</v>
      </c>
      <c r="H485" s="10">
        <v>0.41249999999999998</v>
      </c>
      <c r="I485" s="10">
        <v>4.0389999999999997</v>
      </c>
      <c r="J485" s="3"/>
      <c r="K485" s="3"/>
      <c r="L485" s="3"/>
      <c r="M485" s="3"/>
      <c r="N485" s="3"/>
      <c r="O485" s="3"/>
      <c r="P485" s="3"/>
      <c r="Q485" s="3"/>
      <c r="R485" s="3"/>
      <c r="S485" s="3"/>
      <c r="T485" s="3"/>
      <c r="U485" s="3"/>
      <c r="V485" s="3"/>
      <c r="W485" s="3"/>
      <c r="X485" s="3"/>
      <c r="Y485" s="3"/>
      <c r="Z485" s="3"/>
    </row>
    <row r="486" spans="1:26" x14ac:dyDescent="0.2">
      <c r="A486" s="3">
        <v>11318</v>
      </c>
      <c r="B486" s="10" t="str">
        <f>VLOOKUP(A486,'QAQC ID Reference Page'!A$2:G$10999,2,FALSE)</f>
        <v>OBS0921</v>
      </c>
      <c r="C486" s="20">
        <f>VLOOKUP(A486,'QAQC ID Reference Page'!A$2:G$10999,3,FALSE)</f>
        <v>44446</v>
      </c>
      <c r="D486" s="12">
        <f>VLOOKUP(A486,'QAQC ID Reference Page'!A$2:G$10999,4,FALSE)</f>
        <v>0.47569444444444442</v>
      </c>
      <c r="E486" s="3">
        <f>VLOOKUP(A486,'QAQC ID Reference Page'!A$2:G$10999,5,FALSE)</f>
        <v>1037</v>
      </c>
      <c r="F486" s="3" t="str">
        <f>VLOOKUP(A486,'QAQC ID Reference Page'!A$2:G$10999,6,FALSE)</f>
        <v>I7C</v>
      </c>
      <c r="G486" s="3" t="str">
        <f>VLOOKUP(A486,'QAQC ID Reference Page'!A$2:G$10999,7,FALSE)</f>
        <v>B</v>
      </c>
      <c r="H486" s="10">
        <v>0.37630000000000002</v>
      </c>
      <c r="I486" s="10">
        <v>1.4770000000000001</v>
      </c>
      <c r="J486" s="3"/>
      <c r="K486" s="3"/>
      <c r="L486" s="3"/>
      <c r="M486" s="3"/>
      <c r="N486" s="3"/>
      <c r="O486" s="3"/>
      <c r="P486" s="3"/>
      <c r="Q486" s="3"/>
      <c r="R486" s="3"/>
      <c r="S486" s="3"/>
      <c r="T486" s="3"/>
      <c r="U486" s="3"/>
      <c r="V486" s="3"/>
      <c r="W486" s="3"/>
      <c r="X486" s="3"/>
      <c r="Y486" s="3"/>
      <c r="Z486" s="3"/>
    </row>
    <row r="487" spans="1:26" x14ac:dyDescent="0.2">
      <c r="A487" s="3">
        <v>11319</v>
      </c>
      <c r="B487" s="10" t="str">
        <f>VLOOKUP(A487,'QAQC ID Reference Page'!A$2:G$10999,2,FALSE)</f>
        <v>OBS0921</v>
      </c>
      <c r="C487" s="20">
        <f>VLOOKUP(A487,'QAQC ID Reference Page'!A$2:G$10999,3,FALSE)</f>
        <v>44446</v>
      </c>
      <c r="D487" s="12">
        <f>VLOOKUP(A487,'QAQC ID Reference Page'!A$2:G$10999,4,FALSE)</f>
        <v>0.53402777777777777</v>
      </c>
      <c r="E487" s="3">
        <f>VLOOKUP(A487,'QAQC ID Reference Page'!A$2:G$10999,5,FALSE)</f>
        <v>1021</v>
      </c>
      <c r="F487" s="3" t="str">
        <f>VLOOKUP(A487,'QAQC ID Reference Page'!A$2:G$10999,6,FALSE)</f>
        <v>G6</v>
      </c>
      <c r="G487" s="3" t="str">
        <f>VLOOKUP(A487,'QAQC ID Reference Page'!A$2:G$10999,7,FALSE)</f>
        <v>S</v>
      </c>
      <c r="H487" s="10">
        <v>0.14030000000000001</v>
      </c>
      <c r="I487" s="10">
        <v>1.899</v>
      </c>
      <c r="J487" s="3"/>
      <c r="K487" s="3"/>
      <c r="L487" s="3"/>
      <c r="M487" s="3"/>
      <c r="N487" s="3"/>
      <c r="O487" s="3"/>
      <c r="P487" s="3"/>
      <c r="Q487" s="3"/>
      <c r="R487" s="3"/>
      <c r="S487" s="3"/>
      <c r="T487" s="3"/>
      <c r="U487" s="3"/>
      <c r="V487" s="3"/>
      <c r="W487" s="3"/>
      <c r="X487" s="3"/>
      <c r="Y487" s="3"/>
      <c r="Z487" s="3"/>
    </row>
    <row r="488" spans="1:26" x14ac:dyDescent="0.2">
      <c r="A488" s="3">
        <v>11320</v>
      </c>
      <c r="B488" s="10" t="str">
        <f>VLOOKUP(A488,'QAQC ID Reference Page'!A$2:G$10999,2,FALSE)</f>
        <v>OBS0921</v>
      </c>
      <c r="C488" s="20">
        <f>VLOOKUP(A488,'QAQC ID Reference Page'!A$2:G$10999,3,FALSE)</f>
        <v>44448</v>
      </c>
      <c r="D488" s="12">
        <f>VLOOKUP(A488,'QAQC ID Reference Page'!A$2:G$10999,4,FALSE)</f>
        <v>0.47222222222222221</v>
      </c>
      <c r="E488" s="3">
        <f>VLOOKUP(A488,'QAQC ID Reference Page'!A$2:G$10999,5,FALSE)</f>
        <v>1027</v>
      </c>
      <c r="F488" s="3" t="str">
        <f>VLOOKUP(A488,'QAQC ID Reference Page'!A$2:G$10999,6,FALSE)</f>
        <v>C7C</v>
      </c>
      <c r="G488" s="3" t="str">
        <f>VLOOKUP(A488,'QAQC ID Reference Page'!A$2:G$10999,7,FALSE)</f>
        <v>S</v>
      </c>
      <c r="H488" s="3"/>
      <c r="I488" s="3"/>
      <c r="J488" s="3"/>
      <c r="K488" s="3"/>
      <c r="L488" s="3"/>
      <c r="M488" s="3"/>
      <c r="N488" s="3"/>
      <c r="O488" s="3"/>
      <c r="P488" s="3"/>
      <c r="Q488" s="3"/>
      <c r="R488" s="3"/>
      <c r="S488" s="3"/>
      <c r="T488" s="3"/>
      <c r="U488" s="3"/>
      <c r="V488" s="3"/>
      <c r="W488" s="3"/>
      <c r="X488" s="3"/>
      <c r="Y488" s="3"/>
      <c r="Z488" s="3"/>
    </row>
    <row r="489" spans="1:26" x14ac:dyDescent="0.2">
      <c r="A489" s="3">
        <v>11321</v>
      </c>
      <c r="B489" s="10" t="str">
        <f>VLOOKUP(A489,'QAQC ID Reference Page'!A$2:G$10999,2,FALSE)</f>
        <v>OBS0921</v>
      </c>
      <c r="C489" s="20">
        <f>VLOOKUP(A489,'QAQC ID Reference Page'!A$2:G$10999,3,FALSE)</f>
        <v>44448</v>
      </c>
      <c r="D489" s="12">
        <f>VLOOKUP(A489,'QAQC ID Reference Page'!A$2:G$10999,4,FALSE)</f>
        <v>0.42916666666666664</v>
      </c>
      <c r="E489" s="3">
        <f>VLOOKUP(A489,'QAQC ID Reference Page'!A$2:G$10999,5,FALSE)</f>
        <v>1024</v>
      </c>
      <c r="F489" s="3" t="str">
        <f>VLOOKUP(A489,'QAQC ID Reference Page'!A$2:G$10999,6,FALSE)</f>
        <v>C9</v>
      </c>
      <c r="G489" s="3" t="str">
        <f>VLOOKUP(A489,'QAQC ID Reference Page'!A$2:G$10999,7,FALSE)</f>
        <v>S</v>
      </c>
      <c r="H489" s="10">
        <v>0.24840000000000001</v>
      </c>
      <c r="I489" s="10">
        <v>3.0249999999999999</v>
      </c>
      <c r="J489" s="3"/>
      <c r="K489" s="3"/>
      <c r="L489" s="3"/>
      <c r="M489" s="3"/>
      <c r="N489" s="3"/>
      <c r="O489" s="3"/>
      <c r="P489" s="3"/>
      <c r="Q489" s="3"/>
      <c r="R489" s="3"/>
      <c r="S489" s="3"/>
      <c r="T489" s="3"/>
      <c r="U489" s="3"/>
      <c r="V489" s="3"/>
      <c r="W489" s="3"/>
      <c r="X489" s="3"/>
      <c r="Y489" s="3"/>
      <c r="Z489" s="3"/>
    </row>
    <row r="490" spans="1:26" x14ac:dyDescent="0.2">
      <c r="A490" s="3">
        <v>11322</v>
      </c>
      <c r="B490" s="10" t="str">
        <f>VLOOKUP(A490,'QAQC ID Reference Page'!A$2:G$10999,2,FALSE)</f>
        <v>OBS0921</v>
      </c>
      <c r="C490" s="20">
        <f>VLOOKUP(A490,'QAQC ID Reference Page'!A$2:G$10999,3,FALSE)</f>
        <v>44448</v>
      </c>
      <c r="D490" s="12">
        <f>VLOOKUP(A490,'QAQC ID Reference Page'!A$2:G$10999,4,FALSE)</f>
        <v>0.39305555555555555</v>
      </c>
      <c r="E490" s="3">
        <f>VLOOKUP(A490,'QAQC ID Reference Page'!A$2:G$10999,5,FALSE)</f>
        <v>1035</v>
      </c>
      <c r="F490" s="3" t="str">
        <f>VLOOKUP(A490,'QAQC ID Reference Page'!A$2:G$10999,6,FALSE)</f>
        <v>WB</v>
      </c>
      <c r="G490" s="3" t="str">
        <f>VLOOKUP(A490,'QAQC ID Reference Page'!A$2:G$10999,7,FALSE)</f>
        <v>S</v>
      </c>
      <c r="H490" s="10">
        <v>0.55630000000000002</v>
      </c>
      <c r="I490" s="10">
        <v>4.75</v>
      </c>
      <c r="J490" s="3"/>
      <c r="K490" s="3"/>
      <c r="L490" s="3"/>
      <c r="M490" s="3"/>
      <c r="N490" s="3"/>
      <c r="O490" s="3"/>
      <c r="P490" s="3"/>
      <c r="Q490" s="3"/>
      <c r="R490" s="3"/>
      <c r="S490" s="3"/>
      <c r="T490" s="3"/>
      <c r="U490" s="3"/>
      <c r="V490" s="3"/>
      <c r="W490" s="3"/>
      <c r="X490" s="3"/>
      <c r="Y490" s="3"/>
      <c r="Z490" s="3"/>
    </row>
    <row r="491" spans="1:26" x14ac:dyDescent="0.2">
      <c r="A491" s="3">
        <v>11323</v>
      </c>
      <c r="B491" s="10" t="str">
        <f>VLOOKUP(A491,'QAQC ID Reference Page'!A$2:G$10999,2,FALSE)</f>
        <v>OBS0921</v>
      </c>
      <c r="C491" s="20">
        <f>VLOOKUP(A491,'QAQC ID Reference Page'!A$2:G$10999,3,FALSE)</f>
        <v>44448</v>
      </c>
      <c r="D491" s="12">
        <f>VLOOKUP(A491,'QAQC ID Reference Page'!A$2:G$10999,4,FALSE)</f>
        <v>0.30625000000000002</v>
      </c>
      <c r="E491" s="3">
        <f>VLOOKUP(A491,'QAQC ID Reference Page'!A$2:G$10999,5,FALSE)</f>
        <v>1016</v>
      </c>
      <c r="F491" s="3" t="str">
        <f>VLOOKUP(A491,'QAQC ID Reference Page'!A$2:G$10999,6,FALSE)</f>
        <v>B7C</v>
      </c>
      <c r="G491" s="3" t="str">
        <f>VLOOKUP(A491,'QAQC ID Reference Page'!A$2:G$10999,7,FALSE)</f>
        <v>B</v>
      </c>
      <c r="H491" s="10">
        <v>0.21329999999999999</v>
      </c>
      <c r="I491" s="10">
        <v>2.234</v>
      </c>
      <c r="J491" s="3"/>
      <c r="K491" s="3"/>
      <c r="L491" s="3"/>
      <c r="M491" s="3"/>
      <c r="N491" s="3"/>
      <c r="O491" s="3"/>
      <c r="P491" s="3"/>
      <c r="Q491" s="3"/>
      <c r="R491" s="3"/>
      <c r="S491" s="3"/>
      <c r="T491" s="3"/>
      <c r="U491" s="3"/>
      <c r="V491" s="3"/>
      <c r="W491" s="3"/>
      <c r="X491" s="3"/>
      <c r="Y491" s="3"/>
      <c r="Z491" s="3"/>
    </row>
    <row r="492" spans="1:26" x14ac:dyDescent="0.2">
      <c r="A492" s="3">
        <v>11324</v>
      </c>
      <c r="B492" s="10" t="str">
        <f>VLOOKUP(A492,'QAQC ID Reference Page'!A$2:G$10999,2,FALSE)</f>
        <v>OBS0921</v>
      </c>
      <c r="C492" s="20">
        <f>VLOOKUP(A492,'QAQC ID Reference Page'!A$2:G$10999,3,FALSE)</f>
        <v>44448</v>
      </c>
      <c r="D492" s="12">
        <f>VLOOKUP(A492,'QAQC ID Reference Page'!A$2:G$10999,4,FALSE)</f>
        <v>0.53749999999999998</v>
      </c>
      <c r="E492" s="3">
        <f>VLOOKUP(A492,'QAQC ID Reference Page'!A$2:G$10999,5,FALSE)</f>
        <v>1005</v>
      </c>
      <c r="F492" s="3" t="str">
        <f>VLOOKUP(A492,'QAQC ID Reference Page'!A$2:G$10999,6,FALSE)</f>
        <v>WFR</v>
      </c>
      <c r="G492" s="3" t="str">
        <f>VLOOKUP(A492,'QAQC ID Reference Page'!A$2:G$10999,7,FALSE)</f>
        <v>S</v>
      </c>
      <c r="H492" s="10">
        <v>0.19070000000000001</v>
      </c>
      <c r="I492" s="10">
        <v>3.5049999999999999</v>
      </c>
      <c r="J492" s="3"/>
      <c r="K492" s="3"/>
      <c r="L492" s="3"/>
      <c r="M492" s="3"/>
      <c r="N492" s="3"/>
      <c r="O492" s="3"/>
      <c r="P492" s="3"/>
      <c r="Q492" s="3"/>
      <c r="R492" s="3"/>
      <c r="S492" s="3"/>
      <c r="T492" s="3"/>
      <c r="U492" s="3"/>
      <c r="V492" s="3"/>
      <c r="W492" s="3"/>
      <c r="X492" s="3"/>
      <c r="Y492" s="3"/>
      <c r="Z492" s="3"/>
    </row>
    <row r="493" spans="1:26" x14ac:dyDescent="0.2">
      <c r="A493" s="3">
        <v>11325</v>
      </c>
      <c r="B493" s="10" t="str">
        <f>VLOOKUP(A493,'QAQC ID Reference Page'!A$2:G$10999,2,FALSE)</f>
        <v>OBS0921</v>
      </c>
      <c r="C493" s="20">
        <f>VLOOKUP(A493,'QAQC ID Reference Page'!A$2:G$10999,3,FALSE)</f>
        <v>44448</v>
      </c>
      <c r="D493" s="12">
        <f>VLOOKUP(A493,'QAQC ID Reference Page'!A$2:G$10999,4,FALSE)</f>
        <v>0.62986111111111109</v>
      </c>
      <c r="E493" s="3">
        <f>VLOOKUP(A493,'QAQC ID Reference Page'!A$2:G$10999,5,FALSE)</f>
        <v>1037</v>
      </c>
      <c r="F493" s="3" t="str">
        <f>VLOOKUP(A493,'QAQC ID Reference Page'!A$2:G$10999,6,FALSE)</f>
        <v>B4</v>
      </c>
      <c r="G493" s="3" t="str">
        <f>VLOOKUP(A493,'QAQC ID Reference Page'!A$2:G$10999,7,FALSE)</f>
        <v>S</v>
      </c>
      <c r="H493" s="10">
        <v>0.31109999999999999</v>
      </c>
      <c r="I493" s="10">
        <v>3.29</v>
      </c>
      <c r="J493" s="3"/>
      <c r="K493" s="3"/>
      <c r="L493" s="3"/>
      <c r="M493" s="3"/>
      <c r="N493" s="3"/>
      <c r="O493" s="3"/>
      <c r="P493" s="3"/>
      <c r="Q493" s="3"/>
      <c r="R493" s="3"/>
      <c r="S493" s="3"/>
      <c r="T493" s="3"/>
      <c r="U493" s="3"/>
      <c r="V493" s="3"/>
      <c r="W493" s="3"/>
      <c r="X493" s="3"/>
      <c r="Y493" s="3"/>
      <c r="Z493" s="3"/>
    </row>
    <row r="494" spans="1:26" x14ac:dyDescent="0.2">
      <c r="A494" s="3">
        <v>11326</v>
      </c>
      <c r="B494" s="10" t="str">
        <f>VLOOKUP(A494,'QAQC ID Reference Page'!A$2:G$10999,2,FALSE)</f>
        <v>OBS0921</v>
      </c>
      <c r="C494" s="20">
        <f>VLOOKUP(A494,'QAQC ID Reference Page'!A$2:G$10999,3,FALSE)</f>
        <v>44448</v>
      </c>
      <c r="D494" s="12">
        <f>VLOOKUP(A494,'QAQC ID Reference Page'!A$2:G$10999,4,FALSE)</f>
        <v>0.51597222222222228</v>
      </c>
      <c r="E494" s="3">
        <f>VLOOKUP(A494,'QAQC ID Reference Page'!A$2:G$10999,5,FALSE)</f>
        <v>1026</v>
      </c>
      <c r="F494" s="3" t="str">
        <f>VLOOKUP(A494,'QAQC ID Reference Page'!A$2:G$10999,6,FALSE)</f>
        <v>C4</v>
      </c>
      <c r="G494" s="3" t="str">
        <f>VLOOKUP(A494,'QAQC ID Reference Page'!A$2:G$10999,7,FALSE)</f>
        <v>S</v>
      </c>
      <c r="H494" s="10">
        <v>0.16439999999999999</v>
      </c>
      <c r="I494" s="10">
        <v>3.9089999999999998</v>
      </c>
      <c r="J494" s="3"/>
      <c r="K494" s="3"/>
      <c r="L494" s="3"/>
      <c r="M494" s="3"/>
      <c r="N494" s="3"/>
      <c r="O494" s="3"/>
      <c r="P494" s="3"/>
      <c r="Q494" s="3"/>
      <c r="R494" s="3"/>
      <c r="S494" s="3"/>
      <c r="T494" s="3"/>
      <c r="U494" s="3"/>
      <c r="V494" s="3"/>
      <c r="W494" s="3"/>
      <c r="X494" s="3"/>
      <c r="Y494" s="3"/>
      <c r="Z494" s="3"/>
    </row>
    <row r="495" spans="1:26" x14ac:dyDescent="0.2">
      <c r="A495" s="3">
        <v>11327</v>
      </c>
      <c r="B495" s="10" t="str">
        <f>VLOOKUP(A495,'QAQC ID Reference Page'!A$2:G$10999,2,FALSE)</f>
        <v>OBS0921</v>
      </c>
      <c r="C495" s="20">
        <f>VLOOKUP(A495,'QAQC ID Reference Page'!A$2:G$10999,3,FALSE)</f>
        <v>44448</v>
      </c>
      <c r="D495" s="12">
        <f>VLOOKUP(A495,'QAQC ID Reference Page'!A$2:G$10999,4,FALSE)</f>
        <v>0.57777777777777772</v>
      </c>
      <c r="E495" s="3">
        <f>VLOOKUP(A495,'QAQC ID Reference Page'!A$2:G$10999,5,FALSE)</f>
        <v>1010</v>
      </c>
      <c r="F495" s="3" t="str">
        <f>VLOOKUP(A495,'QAQC ID Reference Page'!A$2:G$10999,6,FALSE)</f>
        <v>D1</v>
      </c>
      <c r="G495" s="3" t="str">
        <f>VLOOKUP(A495,'QAQC ID Reference Page'!A$2:G$10999,7,FALSE)</f>
        <v>S</v>
      </c>
      <c r="H495" s="10">
        <v>0.1673</v>
      </c>
      <c r="I495" s="10">
        <v>2.6280000000000001</v>
      </c>
      <c r="J495" s="3"/>
      <c r="K495" s="3"/>
      <c r="L495" s="3"/>
      <c r="M495" s="3"/>
      <c r="N495" s="3"/>
      <c r="O495" s="3"/>
      <c r="P495" s="3"/>
      <c r="Q495" s="3"/>
      <c r="R495" s="3"/>
      <c r="S495" s="3"/>
      <c r="T495" s="3"/>
      <c r="U495" s="3"/>
      <c r="V495" s="3"/>
      <c r="W495" s="3"/>
      <c r="X495" s="3"/>
      <c r="Y495" s="3"/>
      <c r="Z495" s="3"/>
    </row>
    <row r="496" spans="1:26" x14ac:dyDescent="0.2">
      <c r="A496" s="3">
        <v>11328</v>
      </c>
      <c r="B496" s="10" t="str">
        <f>VLOOKUP(A496,'QAQC ID Reference Page'!A$2:G$10999,2,FALSE)</f>
        <v>OBS0921</v>
      </c>
      <c r="C496" s="20">
        <f>VLOOKUP(A496,'QAQC ID Reference Page'!A$2:G$10999,3,FALSE)</f>
        <v>44448</v>
      </c>
      <c r="D496" s="12">
        <f>VLOOKUP(A496,'QAQC ID Reference Page'!A$2:G$10999,4,FALSE)</f>
        <v>0.55138888888888893</v>
      </c>
      <c r="E496" s="3">
        <f>VLOOKUP(A496,'QAQC ID Reference Page'!A$2:G$10999,5,FALSE)</f>
        <v>1036</v>
      </c>
      <c r="F496" s="3" t="str">
        <f>VLOOKUP(A496,'QAQC ID Reference Page'!A$2:G$10999,6,FALSE)</f>
        <v>BLB</v>
      </c>
      <c r="G496" s="3" t="str">
        <f>VLOOKUP(A496,'QAQC ID Reference Page'!A$2:G$10999,7,FALSE)</f>
        <v>S</v>
      </c>
      <c r="H496" s="10">
        <v>0.15160000000000001</v>
      </c>
      <c r="I496" s="10">
        <v>1.8819999999999999</v>
      </c>
      <c r="J496" s="3"/>
      <c r="K496" s="3"/>
      <c r="L496" s="3"/>
      <c r="M496" s="3"/>
      <c r="N496" s="3"/>
      <c r="O496" s="3"/>
      <c r="P496" s="3"/>
      <c r="Q496" s="3"/>
      <c r="R496" s="3"/>
      <c r="S496" s="3"/>
      <c r="T496" s="3"/>
      <c r="U496" s="3"/>
      <c r="V496" s="3"/>
      <c r="W496" s="3"/>
      <c r="X496" s="3"/>
      <c r="Y496" s="3"/>
      <c r="Z496" s="3"/>
    </row>
    <row r="497" spans="1:26" x14ac:dyDescent="0.2">
      <c r="A497" s="3">
        <v>11329</v>
      </c>
      <c r="B497" s="10" t="str">
        <f>VLOOKUP(A497,'QAQC ID Reference Page'!A$2:G$10999,2,FALSE)</f>
        <v>OBS0921</v>
      </c>
      <c r="C497" s="20">
        <f>VLOOKUP(A497,'QAQC ID Reference Page'!A$2:G$10999,3,FALSE)</f>
        <v>44448</v>
      </c>
      <c r="D497" s="12">
        <f>VLOOKUP(A497,'QAQC ID Reference Page'!A$2:G$10999,4,FALSE)</f>
        <v>0.50208333333333333</v>
      </c>
      <c r="E497" s="3">
        <f>VLOOKUP(A497,'QAQC ID Reference Page'!A$2:G$10999,5,FALSE)</f>
        <v>1011</v>
      </c>
      <c r="F497" s="3" t="str">
        <f>VLOOKUP(A497,'QAQC ID Reference Page'!A$2:G$10999,6,FALSE)</f>
        <v>C5-1</v>
      </c>
      <c r="G497" s="3" t="str">
        <f>VLOOKUP(A497,'QAQC ID Reference Page'!A$2:G$10999,7,FALSE)</f>
        <v>S</v>
      </c>
      <c r="H497" s="10">
        <v>0.3604</v>
      </c>
      <c r="I497" s="10">
        <v>3.3359999999999999</v>
      </c>
      <c r="J497" s="3"/>
      <c r="K497" s="3"/>
      <c r="L497" s="3"/>
      <c r="M497" s="3"/>
      <c r="N497" s="3"/>
      <c r="O497" s="3"/>
      <c r="P497" s="3"/>
      <c r="Q497" s="3"/>
      <c r="R497" s="3"/>
      <c r="S497" s="3"/>
      <c r="T497" s="3"/>
      <c r="U497" s="3"/>
      <c r="V497" s="3"/>
      <c r="W497" s="3"/>
      <c r="X497" s="3"/>
      <c r="Y497" s="3"/>
      <c r="Z497" s="3"/>
    </row>
    <row r="498" spans="1:26" x14ac:dyDescent="0.2">
      <c r="A498" s="3">
        <v>11330</v>
      </c>
      <c r="B498" s="10" t="str">
        <f>VLOOKUP(A498,'QAQC ID Reference Page'!A$2:G$10999,2,FALSE)</f>
        <v>OBS0921</v>
      </c>
      <c r="C498" s="20">
        <f>VLOOKUP(A498,'QAQC ID Reference Page'!A$2:G$10999,3,FALSE)</f>
        <v>44448</v>
      </c>
      <c r="D498" s="12">
        <f>VLOOKUP(A498,'QAQC ID Reference Page'!A$2:G$10999,4,FALSE)</f>
        <v>0.56805555555555554</v>
      </c>
      <c r="E498" s="3">
        <f>VLOOKUP(A498,'QAQC ID Reference Page'!A$2:G$10999,5,FALSE)</f>
        <v>1030</v>
      </c>
      <c r="F498" s="3" t="str">
        <f>VLOOKUP(A498,'QAQC ID Reference Page'!A$2:G$10999,6,FALSE)</f>
        <v>E1</v>
      </c>
      <c r="G498" s="3" t="str">
        <f>VLOOKUP(A498,'QAQC ID Reference Page'!A$2:G$10999,7,FALSE)</f>
        <v>S</v>
      </c>
      <c r="H498" s="10">
        <v>0.1754</v>
      </c>
      <c r="I498" s="10">
        <v>2.4289999999999998</v>
      </c>
      <c r="J498" s="3"/>
      <c r="K498" s="3"/>
      <c r="L498" s="3"/>
      <c r="M498" s="3"/>
      <c r="N498" s="3"/>
      <c r="O498" s="3"/>
      <c r="P498" s="3"/>
      <c r="Q498" s="3"/>
      <c r="R498" s="3"/>
      <c r="S498" s="3"/>
      <c r="T498" s="3"/>
      <c r="U498" s="3"/>
      <c r="V498" s="3"/>
      <c r="W498" s="3"/>
      <c r="X498" s="3"/>
      <c r="Y498" s="3"/>
      <c r="Z498" s="3"/>
    </row>
    <row r="499" spans="1:26" x14ac:dyDescent="0.2">
      <c r="A499" s="3">
        <v>11331</v>
      </c>
      <c r="B499" s="10" t="str">
        <f>VLOOKUP(A499,'QAQC ID Reference Page'!A$2:G$10999,2,FALSE)</f>
        <v>OBS0921</v>
      </c>
      <c r="C499" s="20">
        <f>VLOOKUP(A499,'QAQC ID Reference Page'!A$2:G$10999,3,FALSE)</f>
        <v>44448</v>
      </c>
      <c r="D499" s="12">
        <f>VLOOKUP(A499,'QAQC ID Reference Page'!A$2:G$10999,4,FALSE)</f>
        <v>0.36249999999999999</v>
      </c>
      <c r="E499" s="3">
        <f>VLOOKUP(A499,'QAQC ID Reference Page'!A$2:G$10999,5,FALSE)</f>
        <v>1025</v>
      </c>
      <c r="F499" s="3" t="str">
        <f>VLOOKUP(A499,'QAQC ID Reference Page'!A$2:G$10999,6,FALSE)</f>
        <v>BSR</v>
      </c>
      <c r="G499" s="3" t="str">
        <f>VLOOKUP(A499,'QAQC ID Reference Page'!A$2:G$10999,7,FALSE)</f>
        <v>S</v>
      </c>
      <c r="H499" s="10">
        <v>0.22489999999999999</v>
      </c>
      <c r="I499" s="10">
        <v>3.1309999999999998</v>
      </c>
      <c r="J499" s="3"/>
      <c r="K499" s="3"/>
      <c r="L499" s="3"/>
      <c r="M499" s="3"/>
      <c r="N499" s="3"/>
      <c r="O499" s="3"/>
      <c r="P499" s="3"/>
      <c r="Q499" s="3"/>
      <c r="R499" s="3"/>
      <c r="S499" s="3"/>
      <c r="T499" s="3"/>
      <c r="U499" s="3"/>
      <c r="V499" s="3"/>
      <c r="W499" s="3"/>
      <c r="X499" s="3"/>
      <c r="Y499" s="3"/>
      <c r="Z499" s="3"/>
    </row>
    <row r="500" spans="1:26" x14ac:dyDescent="0.2">
      <c r="A500" s="3">
        <v>11332</v>
      </c>
      <c r="B500" s="10" t="str">
        <f>VLOOKUP(A500,'QAQC ID Reference Page'!A$2:G$10999,2,FALSE)</f>
        <v>OBS0921</v>
      </c>
      <c r="C500" s="20">
        <f>VLOOKUP(A500,'QAQC ID Reference Page'!A$2:G$10999,3,FALSE)</f>
        <v>44448</v>
      </c>
      <c r="D500" s="12">
        <f>VLOOKUP(A500,'QAQC ID Reference Page'!A$2:G$10999,4,FALSE)</f>
        <v>0.59791666666666665</v>
      </c>
      <c r="E500" s="3">
        <f>VLOOKUP(A500,'QAQC ID Reference Page'!A$2:G$10999,5,FALSE)</f>
        <v>1021</v>
      </c>
      <c r="F500" s="3" t="str">
        <f>VLOOKUP(A500,'QAQC ID Reference Page'!A$2:G$10999,6,FALSE)</f>
        <v>C1</v>
      </c>
      <c r="G500" s="3" t="str">
        <f>VLOOKUP(A500,'QAQC ID Reference Page'!A$2:G$10999,7,FALSE)</f>
        <v>S</v>
      </c>
      <c r="H500" s="10">
        <v>0.2702</v>
      </c>
      <c r="I500" s="10">
        <v>3.0369999999999999</v>
      </c>
      <c r="J500" s="3"/>
      <c r="K500" s="3"/>
      <c r="L500" s="3"/>
      <c r="M500" s="3"/>
      <c r="N500" s="3"/>
      <c r="O500" s="3"/>
      <c r="P500" s="3"/>
      <c r="Q500" s="3"/>
      <c r="R500" s="3"/>
      <c r="S500" s="3"/>
      <c r="T500" s="3"/>
      <c r="U500" s="3"/>
      <c r="V500" s="3"/>
      <c r="W500" s="3"/>
      <c r="X500" s="3"/>
      <c r="Y500" s="3"/>
      <c r="Z500" s="3"/>
    </row>
    <row r="501" spans="1:26" x14ac:dyDescent="0.2">
      <c r="A501" s="3">
        <v>11333</v>
      </c>
      <c r="B501" s="10" t="str">
        <f>VLOOKUP(A501,'QAQC ID Reference Page'!A$2:G$10999,2,FALSE)</f>
        <v>OBS0921</v>
      </c>
      <c r="C501" s="20">
        <f>VLOOKUP(A501,'QAQC ID Reference Page'!A$2:G$10999,3,FALSE)</f>
        <v>44448</v>
      </c>
      <c r="D501" s="12">
        <f>VLOOKUP(A501,'QAQC ID Reference Page'!A$2:G$10999,4,FALSE)</f>
        <v>0.59791666666666665</v>
      </c>
      <c r="E501" s="3">
        <f>VLOOKUP(A501,'QAQC ID Reference Page'!A$2:G$10999,5,FALSE)</f>
        <v>1001</v>
      </c>
      <c r="F501" s="3" t="str">
        <f>VLOOKUP(A501,'QAQC ID Reference Page'!A$2:G$10999,6,FALSE)</f>
        <v>C1</v>
      </c>
      <c r="G501" s="3" t="str">
        <f>VLOOKUP(A501,'QAQC ID Reference Page'!A$2:G$10999,7,FALSE)</f>
        <v>B</v>
      </c>
      <c r="H501" s="10">
        <v>0.24560000000000001</v>
      </c>
      <c r="I501" s="10">
        <v>2.738</v>
      </c>
      <c r="J501" s="3"/>
      <c r="K501" s="3"/>
      <c r="L501" s="3"/>
      <c r="M501" s="3"/>
      <c r="N501" s="3"/>
      <c r="O501" s="3"/>
      <c r="P501" s="3"/>
      <c r="Q501" s="3"/>
      <c r="R501" s="3"/>
      <c r="S501" s="3"/>
      <c r="T501" s="3"/>
      <c r="U501" s="3"/>
      <c r="V501" s="3"/>
      <c r="W501" s="3"/>
      <c r="X501" s="3"/>
      <c r="Y501" s="3"/>
      <c r="Z501" s="3"/>
    </row>
    <row r="502" spans="1:26" x14ac:dyDescent="0.2">
      <c r="A502" s="3">
        <v>11334</v>
      </c>
      <c r="B502" s="10" t="str">
        <f>VLOOKUP(A502,'QAQC ID Reference Page'!A$2:G$10999,2,FALSE)</f>
        <v>OBS0921</v>
      </c>
      <c r="C502" s="20">
        <f>VLOOKUP(A502,'QAQC ID Reference Page'!A$2:G$10999,3,FALSE)</f>
        <v>44448</v>
      </c>
      <c r="D502" s="12">
        <f>VLOOKUP(A502,'QAQC ID Reference Page'!A$2:G$10999,4,FALSE)</f>
        <v>0.30625000000000002</v>
      </c>
      <c r="E502" s="3">
        <f>VLOOKUP(A502,'QAQC ID Reference Page'!A$2:G$10999,5,FALSE)</f>
        <v>1017</v>
      </c>
      <c r="F502" s="3" t="str">
        <f>VLOOKUP(A502,'QAQC ID Reference Page'!A$2:G$10999,6,FALSE)</f>
        <v>B7C</v>
      </c>
      <c r="G502" s="3" t="str">
        <f>VLOOKUP(A502,'QAQC ID Reference Page'!A$2:G$10999,7,FALSE)</f>
        <v>S</v>
      </c>
      <c r="H502" s="10">
        <v>0.29370000000000002</v>
      </c>
      <c r="I502" s="10">
        <v>3.2719999999999998</v>
      </c>
      <c r="J502" s="3"/>
      <c r="K502" s="3"/>
      <c r="L502" s="3"/>
      <c r="M502" s="3"/>
      <c r="N502" s="3"/>
      <c r="O502" s="3"/>
      <c r="P502" s="3"/>
      <c r="Q502" s="3"/>
      <c r="R502" s="3"/>
      <c r="S502" s="3"/>
      <c r="T502" s="3"/>
      <c r="U502" s="3"/>
      <c r="V502" s="3"/>
      <c r="W502" s="3"/>
      <c r="X502" s="3"/>
      <c r="Y502" s="3"/>
      <c r="Z502" s="3"/>
    </row>
    <row r="503" spans="1:26" x14ac:dyDescent="0.2">
      <c r="A503" s="3">
        <v>11335</v>
      </c>
      <c r="B503" s="10" t="str">
        <f>VLOOKUP(A503,'QAQC ID Reference Page'!A$2:G$10999,2,FALSE)</f>
        <v>OBS0921</v>
      </c>
      <c r="C503" s="20">
        <f>VLOOKUP(A503,'QAQC ID Reference Page'!A$2:G$10999,3,FALSE)</f>
        <v>44448</v>
      </c>
      <c r="D503" s="12">
        <f>VLOOKUP(A503,'QAQC ID Reference Page'!A$2:G$10999,4,FALSE)</f>
        <v>0.60763888888888884</v>
      </c>
      <c r="E503" s="3">
        <f>VLOOKUP(A503,'QAQC ID Reference Page'!A$2:G$10999,5,FALSE)</f>
        <v>1015</v>
      </c>
      <c r="F503" s="3" t="str">
        <f>VLOOKUP(A503,'QAQC ID Reference Page'!A$2:G$10999,6,FALSE)</f>
        <v>B1</v>
      </c>
      <c r="G503" s="3" t="str">
        <f>VLOOKUP(A503,'QAQC ID Reference Page'!A$2:G$10999,7,FALSE)</f>
        <v>S</v>
      </c>
      <c r="H503" s="10">
        <v>0.1734</v>
      </c>
      <c r="I503" s="10">
        <v>2.1349999999999998</v>
      </c>
      <c r="J503" s="3"/>
      <c r="K503" s="3"/>
      <c r="L503" s="3"/>
      <c r="M503" s="3"/>
      <c r="N503" s="3"/>
      <c r="O503" s="3"/>
      <c r="P503" s="3"/>
      <c r="Q503" s="3"/>
      <c r="R503" s="3"/>
      <c r="S503" s="3"/>
      <c r="T503" s="3"/>
      <c r="U503" s="3"/>
      <c r="V503" s="3"/>
      <c r="W503" s="3"/>
      <c r="X503" s="3"/>
      <c r="Y503" s="3"/>
      <c r="Z503" s="3"/>
    </row>
    <row r="504" spans="1:26" x14ac:dyDescent="0.2">
      <c r="A504" s="3">
        <v>11336</v>
      </c>
      <c r="B504" s="10" t="str">
        <f>VLOOKUP(A504,'QAQC ID Reference Page'!A$2:G$10999,2,FALSE)</f>
        <v>OBS0921</v>
      </c>
      <c r="C504" s="20">
        <f>VLOOKUP(A504,'QAQC ID Reference Page'!A$2:G$10999,3,FALSE)</f>
        <v>44448</v>
      </c>
      <c r="D504" s="12">
        <f>VLOOKUP(A504,'QAQC ID Reference Page'!A$2:G$10999,4,FALSE)</f>
        <v>0.47222222222222221</v>
      </c>
      <c r="E504" s="3">
        <f>VLOOKUP(A504,'QAQC ID Reference Page'!A$2:G$10999,5,FALSE)</f>
        <v>1006</v>
      </c>
      <c r="F504" s="3" t="str">
        <f>VLOOKUP(A504,'QAQC ID Reference Page'!A$2:G$10999,6,FALSE)</f>
        <v>C7C</v>
      </c>
      <c r="G504" s="3" t="str">
        <f>VLOOKUP(A504,'QAQC ID Reference Page'!A$2:G$10999,7,FALSE)</f>
        <v>B</v>
      </c>
      <c r="H504" s="10">
        <v>0.26040000000000002</v>
      </c>
      <c r="I504" s="10">
        <v>2.5289999999999999</v>
      </c>
      <c r="J504" s="3"/>
      <c r="K504" s="3"/>
      <c r="L504" s="3"/>
      <c r="M504" s="3"/>
      <c r="N504" s="3"/>
      <c r="O504" s="3"/>
      <c r="P504" s="3"/>
      <c r="Q504" s="3"/>
      <c r="R504" s="3"/>
      <c r="S504" s="3"/>
      <c r="T504" s="3"/>
      <c r="U504" s="3"/>
      <c r="V504" s="3"/>
      <c r="W504" s="3"/>
      <c r="X504" s="3"/>
      <c r="Y504" s="3"/>
      <c r="Z504" s="3"/>
    </row>
    <row r="505" spans="1:26" x14ac:dyDescent="0.2">
      <c r="A505" s="3">
        <v>11337</v>
      </c>
      <c r="B505" s="10" t="str">
        <f>VLOOKUP(A505,'QAQC ID Reference Page'!A$2:G$10999,2,FALSE)</f>
        <v>OBS0921</v>
      </c>
      <c r="C505" s="20">
        <f>VLOOKUP(A505,'QAQC ID Reference Page'!A$2:G$10999,3,FALSE)</f>
        <v>44448</v>
      </c>
      <c r="D505" s="12">
        <f>VLOOKUP(A505,'QAQC ID Reference Page'!A$2:G$10999,4,FALSE)</f>
        <v>0.34375</v>
      </c>
      <c r="E505" s="3">
        <f>VLOOKUP(A505,'QAQC ID Reference Page'!A$2:G$10999,5,FALSE)</f>
        <v>1033</v>
      </c>
      <c r="F505" s="3" t="str">
        <f>VLOOKUP(A505,'QAQC ID Reference Page'!A$2:G$10999,6,FALSE)</f>
        <v>B11</v>
      </c>
      <c r="G505" s="3" t="str">
        <f>VLOOKUP(A505,'QAQC ID Reference Page'!A$2:G$10999,7,FALSE)</f>
        <v>S</v>
      </c>
      <c r="H505" s="10">
        <v>0.36209999999999998</v>
      </c>
      <c r="I505" s="10">
        <v>3.4079999999999999</v>
      </c>
      <c r="J505" s="3"/>
      <c r="K505" s="3"/>
      <c r="L505" s="3"/>
      <c r="M505" s="3"/>
      <c r="N505" s="3"/>
      <c r="O505" s="3"/>
      <c r="P505" s="3"/>
      <c r="Q505" s="3"/>
      <c r="R505" s="3"/>
      <c r="S505" s="3"/>
      <c r="T505" s="3"/>
      <c r="U505" s="3"/>
      <c r="V505" s="3"/>
      <c r="W505" s="3"/>
      <c r="X505" s="3"/>
      <c r="Y505" s="3"/>
      <c r="Z505" s="3"/>
    </row>
    <row r="506" spans="1:26" x14ac:dyDescent="0.2">
      <c r="A506" s="3">
        <v>11338</v>
      </c>
      <c r="B506" s="10" t="str">
        <f>VLOOKUP(A506,'QAQC ID Reference Page'!A$2:G$10999,2,FALSE)</f>
        <v>OBS0921</v>
      </c>
      <c r="C506" s="20">
        <f>VLOOKUP(A506,'QAQC ID Reference Page'!A$2:G$10999,3,FALSE)</f>
        <v>44448</v>
      </c>
      <c r="D506" s="12">
        <f>VLOOKUP(A506,'QAQC ID Reference Page'!A$2:G$10999,4,FALSE)</f>
        <v>0.60763888888888884</v>
      </c>
      <c r="E506" s="3">
        <f>VLOOKUP(A506,'QAQC ID Reference Page'!A$2:G$10999,5,FALSE)</f>
        <v>1034</v>
      </c>
      <c r="F506" s="3" t="str">
        <f>VLOOKUP(A506,'QAQC ID Reference Page'!A$2:G$10999,6,FALSE)</f>
        <v>B1</v>
      </c>
      <c r="G506" s="3" t="str">
        <f>VLOOKUP(A506,'QAQC ID Reference Page'!A$2:G$10999,7,FALSE)</f>
        <v>B</v>
      </c>
      <c r="H506" s="10">
        <v>0.20369999999999999</v>
      </c>
      <c r="I506" s="10">
        <v>1.9630000000000001</v>
      </c>
      <c r="J506" s="3"/>
      <c r="K506" s="3"/>
      <c r="L506" s="3"/>
      <c r="M506" s="3"/>
      <c r="N506" s="3"/>
      <c r="O506" s="3"/>
      <c r="P506" s="3"/>
      <c r="Q506" s="3"/>
      <c r="R506" s="3"/>
      <c r="S506" s="3"/>
      <c r="T506" s="3"/>
      <c r="U506" s="3"/>
      <c r="V506" s="3"/>
      <c r="W506" s="3"/>
      <c r="X506" s="3"/>
      <c r="Y506" s="3"/>
      <c r="Z506" s="3"/>
    </row>
    <row r="507" spans="1:26" x14ac:dyDescent="0.2">
      <c r="A507" s="3">
        <v>11401</v>
      </c>
      <c r="B507" s="10" t="str">
        <f>VLOOKUP(A507,'QAQC ID Reference Page'!A$2:G$10999,2,FALSE)</f>
        <v>OBS1021</v>
      </c>
      <c r="C507" s="20">
        <f>VLOOKUP(A507,'QAQC ID Reference Page'!A$2:G$10999,3,FALSE)</f>
        <v>44488</v>
      </c>
      <c r="D507" s="12">
        <f>VLOOKUP(A507,'QAQC ID Reference Page'!A$2:G$10999,4,FALSE)</f>
        <v>0.43819444444444444</v>
      </c>
      <c r="E507" s="3">
        <f>VLOOKUP(A507,'QAQC ID Reference Page'!A$2:G$10999,5,FALSE)</f>
        <v>1015</v>
      </c>
      <c r="F507" s="3" t="str">
        <f>VLOOKUP(A507,'QAQC ID Reference Page'!A$2:G$10999,6,FALSE)</f>
        <v>G7C</v>
      </c>
      <c r="G507" s="3" t="str">
        <f>VLOOKUP(A507,'QAQC ID Reference Page'!A$2:G$10999,7,FALSE)</f>
        <v>S</v>
      </c>
      <c r="H507" s="3"/>
      <c r="I507" s="3"/>
      <c r="J507" s="3"/>
      <c r="K507" s="3"/>
      <c r="L507" s="3"/>
      <c r="M507" s="3"/>
      <c r="N507" s="3"/>
      <c r="O507" s="3"/>
      <c r="P507" s="3"/>
      <c r="Q507" s="3"/>
      <c r="R507" s="3"/>
      <c r="S507" s="3"/>
      <c r="T507" s="3"/>
      <c r="U507" s="3"/>
      <c r="V507" s="3"/>
      <c r="W507" s="3"/>
      <c r="X507" s="3"/>
      <c r="Y507" s="3"/>
      <c r="Z507" s="3"/>
    </row>
    <row r="508" spans="1:26" x14ac:dyDescent="0.2">
      <c r="A508" s="3">
        <v>11402</v>
      </c>
      <c r="B508" s="10" t="str">
        <f>VLOOKUP(A508,'QAQC ID Reference Page'!A$2:G$10999,2,FALSE)</f>
        <v>OBS1021</v>
      </c>
      <c r="C508" s="20">
        <f>VLOOKUP(A508,'QAQC ID Reference Page'!A$2:G$10999,3,FALSE)</f>
        <v>44488</v>
      </c>
      <c r="D508" s="12">
        <f>VLOOKUP(A508,'QAQC ID Reference Page'!A$2:G$10999,4,FALSE)</f>
        <v>0.34930555555555554</v>
      </c>
      <c r="E508" s="3">
        <f>VLOOKUP(A508,'QAQC ID Reference Page'!A$2:G$10999,5,FALSE)</f>
        <v>1035</v>
      </c>
      <c r="F508" s="3" t="str">
        <f>VLOOKUP(A508,'QAQC ID Reference Page'!A$2:G$10999,6,FALSE)</f>
        <v>MR</v>
      </c>
      <c r="G508" s="3" t="str">
        <f>VLOOKUP(A508,'QAQC ID Reference Page'!A$2:G$10999,7,FALSE)</f>
        <v>B</v>
      </c>
      <c r="H508" s="3"/>
      <c r="I508" s="3"/>
      <c r="J508" s="3"/>
      <c r="K508" s="3"/>
      <c r="L508" s="3"/>
      <c r="M508" s="3"/>
      <c r="N508" s="3"/>
      <c r="O508" s="3"/>
      <c r="P508" s="3"/>
      <c r="Q508" s="3"/>
      <c r="R508" s="3"/>
      <c r="S508" s="3"/>
      <c r="T508" s="3"/>
      <c r="U508" s="3"/>
      <c r="V508" s="3"/>
      <c r="W508" s="3"/>
      <c r="X508" s="3"/>
      <c r="Y508" s="3"/>
      <c r="Z508" s="3"/>
    </row>
    <row r="509" spans="1:26" x14ac:dyDescent="0.2">
      <c r="A509" s="3">
        <v>11403</v>
      </c>
      <c r="B509" s="10" t="str">
        <f>VLOOKUP(A509,'QAQC ID Reference Page'!A$2:G$10999,2,FALSE)</f>
        <v>OBS1021</v>
      </c>
      <c r="C509" s="20">
        <f>VLOOKUP(A509,'QAQC ID Reference Page'!A$2:G$10999,3,FALSE)</f>
        <v>44488</v>
      </c>
      <c r="D509" s="12">
        <f>VLOOKUP(A509,'QAQC ID Reference Page'!A$2:G$10999,4,FALSE)</f>
        <v>0.37847222222222221</v>
      </c>
      <c r="E509" s="3">
        <f>VLOOKUP(A509,'QAQC ID Reference Page'!A$2:G$10999,5,FALSE)</f>
        <v>1021</v>
      </c>
      <c r="F509" s="3" t="str">
        <f>VLOOKUP(A509,'QAQC ID Reference Page'!A$2:G$10999,6,FALSE)</f>
        <v>AR</v>
      </c>
      <c r="G509" s="3" t="str">
        <f>VLOOKUP(A509,'QAQC ID Reference Page'!A$2:G$10999,7,FALSE)</f>
        <v>S</v>
      </c>
      <c r="H509" s="3"/>
      <c r="I509" s="3"/>
      <c r="J509" s="3"/>
      <c r="K509" s="3"/>
      <c r="L509" s="3"/>
      <c r="M509" s="3"/>
      <c r="N509" s="3"/>
      <c r="O509" s="3"/>
      <c r="P509" s="3"/>
      <c r="Q509" s="3"/>
      <c r="R509" s="3"/>
      <c r="S509" s="3"/>
      <c r="T509" s="3"/>
      <c r="U509" s="3"/>
      <c r="V509" s="3"/>
      <c r="W509" s="3"/>
      <c r="X509" s="3"/>
      <c r="Y509" s="3"/>
      <c r="Z509" s="3"/>
    </row>
    <row r="510" spans="1:26" x14ac:dyDescent="0.2">
      <c r="A510" s="3">
        <v>11404</v>
      </c>
      <c r="B510" s="10" t="str">
        <f>VLOOKUP(A510,'QAQC ID Reference Page'!A$2:G$10999,2,FALSE)</f>
        <v>OBS1021</v>
      </c>
      <c r="C510" s="20">
        <f>VLOOKUP(A510,'QAQC ID Reference Page'!A$2:G$10999,3,FALSE)</f>
        <v>44488</v>
      </c>
      <c r="D510" s="12">
        <f>VLOOKUP(A510,'QAQC ID Reference Page'!A$2:G$10999,4,FALSE)</f>
        <v>0.34930555555555554</v>
      </c>
      <c r="E510" s="3">
        <f>VLOOKUP(A510,'QAQC ID Reference Page'!A$2:G$10999,5,FALSE)</f>
        <v>1026</v>
      </c>
      <c r="F510" s="3" t="str">
        <f>VLOOKUP(A510,'QAQC ID Reference Page'!A$2:G$10999,6,FALSE)</f>
        <v>MR</v>
      </c>
      <c r="G510" s="3" t="str">
        <f>VLOOKUP(A510,'QAQC ID Reference Page'!A$2:G$10999,7,FALSE)</f>
        <v>S</v>
      </c>
      <c r="H510" s="3"/>
      <c r="I510" s="3"/>
      <c r="J510" s="3"/>
      <c r="K510" s="3"/>
      <c r="L510" s="3"/>
      <c r="M510" s="3"/>
      <c r="N510" s="3"/>
      <c r="O510" s="3"/>
      <c r="P510" s="3"/>
      <c r="Q510" s="3"/>
      <c r="R510" s="3"/>
      <c r="S510" s="3"/>
      <c r="T510" s="3"/>
      <c r="U510" s="3"/>
      <c r="V510" s="3"/>
      <c r="W510" s="3"/>
      <c r="X510" s="3"/>
      <c r="Y510" s="3"/>
      <c r="Z510" s="3"/>
    </row>
    <row r="511" spans="1:26" x14ac:dyDescent="0.2">
      <c r="A511" s="3">
        <v>11405</v>
      </c>
      <c r="B511" s="10" t="str">
        <f>VLOOKUP(A511,'QAQC ID Reference Page'!A$2:G$10999,2,FALSE)</f>
        <v>OBS1021</v>
      </c>
      <c r="C511" s="20">
        <f>VLOOKUP(A511,'QAQC ID Reference Page'!A$2:G$10999,3,FALSE)</f>
        <v>44488</v>
      </c>
      <c r="D511" s="12">
        <f>VLOOKUP(A511,'QAQC ID Reference Page'!A$2:G$10999,4,FALSE)</f>
        <v>0.51180555555555551</v>
      </c>
      <c r="E511" s="3">
        <f>VLOOKUP(A511,'QAQC ID Reference Page'!A$2:G$10999,5,FALSE)</f>
        <v>1001</v>
      </c>
      <c r="F511" s="3" t="str">
        <f>VLOOKUP(A511,'QAQC ID Reference Page'!A$2:G$10999,6,FALSE)</f>
        <v>E6</v>
      </c>
      <c r="G511" s="3" t="str">
        <f>VLOOKUP(A511,'QAQC ID Reference Page'!A$2:G$10999,7,FALSE)</f>
        <v>S</v>
      </c>
      <c r="H511" s="3"/>
      <c r="I511" s="3"/>
      <c r="J511" s="3"/>
      <c r="K511" s="3"/>
      <c r="L511" s="3"/>
      <c r="M511" s="3"/>
      <c r="N511" s="3"/>
      <c r="O511" s="3"/>
      <c r="P511" s="3"/>
      <c r="Q511" s="3"/>
      <c r="R511" s="3"/>
      <c r="S511" s="3"/>
      <c r="T511" s="3"/>
      <c r="U511" s="3"/>
      <c r="V511" s="3"/>
      <c r="W511" s="3"/>
      <c r="X511" s="3"/>
      <c r="Y511" s="3"/>
      <c r="Z511" s="3"/>
    </row>
    <row r="512" spans="1:26" x14ac:dyDescent="0.2">
      <c r="A512" s="3">
        <v>11406</v>
      </c>
      <c r="B512" s="10" t="str">
        <f>VLOOKUP(A512,'QAQC ID Reference Page'!A$2:G$10999,2,FALSE)</f>
        <v>OBS1021</v>
      </c>
      <c r="C512" s="20">
        <f>VLOOKUP(A512,'QAQC ID Reference Page'!A$2:G$10999,3,FALSE)</f>
        <v>44488</v>
      </c>
      <c r="D512" s="12">
        <f>VLOOKUP(A512,'QAQC ID Reference Page'!A$2:G$10999,4,FALSE)</f>
        <v>0.3215277777777778</v>
      </c>
      <c r="E512" s="3">
        <f>VLOOKUP(A512,'QAQC ID Reference Page'!A$2:G$10999,5,FALSE)</f>
        <v>1003</v>
      </c>
      <c r="F512" s="3" t="str">
        <f>VLOOKUP(A512,'QAQC ID Reference Page'!A$2:G$10999,6,FALSE)</f>
        <v>DR</v>
      </c>
      <c r="G512" s="3" t="str">
        <f>VLOOKUP(A512,'QAQC ID Reference Page'!A$2:G$10999,7,FALSE)</f>
        <v>S</v>
      </c>
      <c r="H512" s="3"/>
      <c r="I512" s="3"/>
      <c r="J512" s="3"/>
      <c r="K512" s="3"/>
      <c r="L512" s="3"/>
      <c r="M512" s="3"/>
      <c r="N512" s="3"/>
      <c r="O512" s="3"/>
      <c r="P512" s="3"/>
      <c r="Q512" s="3"/>
      <c r="R512" s="3"/>
      <c r="S512" s="3"/>
      <c r="T512" s="3"/>
      <c r="U512" s="3"/>
      <c r="V512" s="3"/>
      <c r="W512" s="3"/>
      <c r="X512" s="3"/>
      <c r="Y512" s="3"/>
      <c r="Z512" s="3"/>
    </row>
    <row r="513" spans="1:26" x14ac:dyDescent="0.2">
      <c r="A513" s="3">
        <v>11408</v>
      </c>
      <c r="B513" s="10" t="str">
        <f>VLOOKUP(A513,'QAQC ID Reference Page'!A$2:G$10999,2,FALSE)</f>
        <v>OBS1021</v>
      </c>
      <c r="C513" s="20">
        <f>VLOOKUP(A513,'QAQC ID Reference Page'!A$2:G$10999,3,FALSE)</f>
        <v>44488</v>
      </c>
      <c r="D513" s="12">
        <f>VLOOKUP(A513,'QAQC ID Reference Page'!A$2:G$10999,4,FALSE)</f>
        <v>0.29722222222222222</v>
      </c>
      <c r="E513" s="3">
        <f>VLOOKUP(A513,'QAQC ID Reference Page'!A$2:G$10999,5,FALSE)</f>
        <v>1042</v>
      </c>
      <c r="F513" s="3" t="str">
        <f>VLOOKUP(A513,'QAQC ID Reference Page'!A$2:G$10999,6,FALSE)</f>
        <v>EFR</v>
      </c>
      <c r="G513" s="3" t="str">
        <f>VLOOKUP(A513,'QAQC ID Reference Page'!A$2:G$10999,7,FALSE)</f>
        <v>S</v>
      </c>
      <c r="H513" s="3"/>
      <c r="I513" s="3"/>
      <c r="J513" s="3"/>
      <c r="K513" s="3"/>
      <c r="L513" s="3"/>
      <c r="M513" s="3"/>
      <c r="N513" s="3"/>
      <c r="O513" s="3"/>
      <c r="P513" s="3"/>
      <c r="Q513" s="3"/>
      <c r="R513" s="3"/>
      <c r="S513" s="3"/>
      <c r="T513" s="3"/>
      <c r="U513" s="3"/>
      <c r="V513" s="3"/>
      <c r="W513" s="3"/>
      <c r="X513" s="3"/>
      <c r="Y513" s="3"/>
      <c r="Z513" s="3"/>
    </row>
    <row r="514" spans="1:26" x14ac:dyDescent="0.2">
      <c r="A514" s="3">
        <v>11408</v>
      </c>
      <c r="B514" s="10" t="str">
        <f>VLOOKUP(A514,'QAQC ID Reference Page'!A$2:G$10999,2,FALSE)</f>
        <v>OBS1021</v>
      </c>
      <c r="C514" s="20">
        <f>VLOOKUP(A514,'QAQC ID Reference Page'!A$2:G$10999,3,FALSE)</f>
        <v>44488</v>
      </c>
      <c r="D514" s="12">
        <f>VLOOKUP(A514,'QAQC ID Reference Page'!A$2:G$10999,4,FALSE)</f>
        <v>0.29722222222222222</v>
      </c>
      <c r="E514" s="3">
        <f>VLOOKUP(A514,'QAQC ID Reference Page'!A$2:G$10999,5,FALSE)</f>
        <v>1042</v>
      </c>
      <c r="F514" s="3" t="str">
        <f>VLOOKUP(A514,'QAQC ID Reference Page'!A$2:G$10999,6,FALSE)</f>
        <v>EFR</v>
      </c>
      <c r="G514" s="3" t="str">
        <f>VLOOKUP(A514,'QAQC ID Reference Page'!A$2:G$10999,7,FALSE)</f>
        <v>S</v>
      </c>
      <c r="H514" s="3"/>
      <c r="I514" s="3"/>
      <c r="J514" s="3"/>
      <c r="K514" s="3"/>
      <c r="L514" s="3"/>
      <c r="M514" s="3"/>
      <c r="N514" s="3"/>
      <c r="O514" s="3"/>
      <c r="P514" s="3"/>
      <c r="Q514" s="3"/>
      <c r="R514" s="3"/>
      <c r="S514" s="3"/>
      <c r="T514" s="3"/>
      <c r="U514" s="3"/>
      <c r="V514" s="3"/>
      <c r="W514" s="3"/>
      <c r="X514" s="3"/>
      <c r="Y514" s="3"/>
      <c r="Z514" s="3"/>
    </row>
    <row r="515" spans="1:26" x14ac:dyDescent="0.2">
      <c r="A515" s="3">
        <v>11409</v>
      </c>
      <c r="B515" s="10" t="str">
        <f>VLOOKUP(A515,'QAQC ID Reference Page'!A$2:G$10999,2,FALSE)</f>
        <v>OBS1021</v>
      </c>
      <c r="C515" s="20">
        <f>VLOOKUP(A515,'QAQC ID Reference Page'!A$2:G$10999,3,FALSE)</f>
        <v>44488</v>
      </c>
      <c r="D515" s="12">
        <f>VLOOKUP(A515,'QAQC ID Reference Page'!A$2:G$10999,4,FALSE)</f>
        <v>0.45208333333333334</v>
      </c>
      <c r="E515" s="3">
        <f>VLOOKUP(A515,'QAQC ID Reference Page'!A$2:G$10999,5,FALSE)</f>
        <v>1013</v>
      </c>
      <c r="F515" s="3" t="str">
        <f>VLOOKUP(A515,'QAQC ID Reference Page'!A$2:G$10999,6,FALSE)</f>
        <v>G9</v>
      </c>
      <c r="G515" s="3" t="str">
        <f>VLOOKUP(A515,'QAQC ID Reference Page'!A$2:G$10999,7,FALSE)</f>
        <v>S</v>
      </c>
      <c r="H515" s="3"/>
      <c r="I515" s="3"/>
      <c r="J515" s="3"/>
      <c r="K515" s="3"/>
      <c r="L515" s="3"/>
      <c r="M515" s="3"/>
      <c r="N515" s="3"/>
      <c r="O515" s="3"/>
      <c r="P515" s="3"/>
      <c r="Q515" s="3"/>
      <c r="R515" s="3"/>
      <c r="S515" s="3"/>
      <c r="T515" s="3"/>
      <c r="U515" s="3"/>
      <c r="V515" s="3"/>
      <c r="W515" s="3"/>
      <c r="X515" s="3"/>
      <c r="Y515" s="3"/>
      <c r="Z515" s="3"/>
    </row>
    <row r="516" spans="1:26" x14ac:dyDescent="0.2">
      <c r="A516" s="3">
        <v>11410</v>
      </c>
      <c r="B516" s="10" t="str">
        <f>VLOOKUP(A516,'QAQC ID Reference Page'!A$2:G$10999,2,FALSE)</f>
        <v>OBS1021</v>
      </c>
      <c r="C516" s="20">
        <f>VLOOKUP(A516,'QAQC ID Reference Page'!A$2:G$10999,3,FALSE)</f>
        <v>44488</v>
      </c>
      <c r="D516" s="12">
        <f>VLOOKUP(A516,'QAQC ID Reference Page'!A$2:G$10999,4,FALSE)</f>
        <v>0.47499999999999998</v>
      </c>
      <c r="E516" s="3">
        <f>VLOOKUP(A516,'QAQC ID Reference Page'!A$2:G$10999,5,FALSE)</f>
        <v>1037</v>
      </c>
      <c r="F516" s="3" t="str">
        <f>VLOOKUP(A516,'QAQC ID Reference Page'!A$2:G$10999,6,FALSE)</f>
        <v>E9</v>
      </c>
      <c r="G516" s="3" t="str">
        <f>VLOOKUP(A516,'QAQC ID Reference Page'!A$2:G$10999,7,FALSE)</f>
        <v>B</v>
      </c>
      <c r="H516" s="3"/>
      <c r="I516" s="3"/>
      <c r="J516" s="3"/>
      <c r="K516" s="3"/>
      <c r="L516" s="3"/>
      <c r="M516" s="3"/>
      <c r="N516" s="3"/>
      <c r="O516" s="3"/>
      <c r="P516" s="3"/>
      <c r="Q516" s="3"/>
      <c r="R516" s="3"/>
      <c r="S516" s="3"/>
      <c r="T516" s="3"/>
      <c r="U516" s="3"/>
      <c r="V516" s="3"/>
      <c r="W516" s="3"/>
      <c r="X516" s="3"/>
      <c r="Y516" s="3"/>
      <c r="Z516" s="3"/>
    </row>
    <row r="517" spans="1:26" x14ac:dyDescent="0.2">
      <c r="A517" s="3">
        <v>11411</v>
      </c>
      <c r="B517" s="10" t="str">
        <f>VLOOKUP(A517,'QAQC ID Reference Page'!A$2:G$10999,2,FALSE)</f>
        <v>OBS1021</v>
      </c>
      <c r="C517" s="20">
        <f>VLOOKUP(A517,'QAQC ID Reference Page'!A$2:G$10999,3,FALSE)</f>
        <v>44488</v>
      </c>
      <c r="D517" s="12">
        <f>VLOOKUP(A517,'QAQC ID Reference Page'!A$2:G$10999,4,FALSE)</f>
        <v>0.3215277777777778</v>
      </c>
      <c r="E517" s="3">
        <f>VLOOKUP(A517,'QAQC ID Reference Page'!A$2:G$10999,5,FALSE)</f>
        <v>1040</v>
      </c>
      <c r="F517" s="3" t="str">
        <f>VLOOKUP(A517,'QAQC ID Reference Page'!A$2:G$10999,6,FALSE)</f>
        <v>DR</v>
      </c>
      <c r="G517" s="3" t="str">
        <f>VLOOKUP(A517,'QAQC ID Reference Page'!A$2:G$10999,7,FALSE)</f>
        <v>B</v>
      </c>
      <c r="H517" s="3"/>
      <c r="I517" s="3"/>
      <c r="J517" s="3"/>
      <c r="K517" s="3"/>
      <c r="L517" s="3"/>
      <c r="M517" s="3"/>
      <c r="N517" s="3"/>
      <c r="O517" s="3"/>
      <c r="P517" s="3"/>
      <c r="Q517" s="3"/>
      <c r="R517" s="3"/>
      <c r="S517" s="3"/>
      <c r="T517" s="3"/>
      <c r="U517" s="3"/>
      <c r="V517" s="3"/>
      <c r="W517" s="3"/>
      <c r="X517" s="3"/>
      <c r="Y517" s="3"/>
      <c r="Z517" s="3"/>
    </row>
    <row r="518" spans="1:26" x14ac:dyDescent="0.2">
      <c r="A518" s="3">
        <v>11412</v>
      </c>
      <c r="B518" s="10" t="str">
        <f>VLOOKUP(A518,'QAQC ID Reference Page'!A$2:G$10999,2,FALSE)</f>
        <v>OBS1021</v>
      </c>
      <c r="C518" s="20">
        <f>VLOOKUP(A518,'QAQC ID Reference Page'!A$2:G$10999,3,FALSE)</f>
        <v>44488</v>
      </c>
      <c r="D518" s="12">
        <f>VLOOKUP(A518,'QAQC ID Reference Page'!A$2:G$10999,4,FALSE)</f>
        <v>0.47499999999999998</v>
      </c>
      <c r="E518" s="3">
        <f>VLOOKUP(A518,'QAQC ID Reference Page'!A$2:G$10999,5,FALSE)</f>
        <v>1016</v>
      </c>
      <c r="F518" s="3" t="str">
        <f>VLOOKUP(A518,'QAQC ID Reference Page'!A$2:G$10999,6,FALSE)</f>
        <v>E9</v>
      </c>
      <c r="G518" s="3" t="str">
        <f>VLOOKUP(A518,'QAQC ID Reference Page'!A$2:G$10999,7,FALSE)</f>
        <v>S</v>
      </c>
      <c r="H518" s="3"/>
      <c r="I518" s="3"/>
      <c r="J518" s="3"/>
      <c r="K518" s="3"/>
      <c r="L518" s="3"/>
      <c r="M518" s="3"/>
      <c r="N518" s="3"/>
      <c r="O518" s="3"/>
      <c r="P518" s="3"/>
      <c r="Q518" s="3"/>
      <c r="R518" s="3"/>
      <c r="S518" s="3"/>
      <c r="T518" s="3"/>
      <c r="U518" s="3"/>
      <c r="V518" s="3"/>
      <c r="W518" s="3"/>
      <c r="X518" s="3"/>
      <c r="Y518" s="3"/>
      <c r="Z518" s="3"/>
    </row>
    <row r="519" spans="1:26" x14ac:dyDescent="0.2">
      <c r="A519" s="3">
        <v>11413</v>
      </c>
      <c r="B519" s="10" t="str">
        <f>VLOOKUP(A519,'QAQC ID Reference Page'!A$2:G$10999,2,FALSE)</f>
        <v>OBS1021</v>
      </c>
      <c r="C519" s="20">
        <f>VLOOKUP(A519,'QAQC ID Reference Page'!A$2:G$10999,3,FALSE)</f>
        <v>44488</v>
      </c>
      <c r="D519" s="12">
        <f>VLOOKUP(A519,'QAQC ID Reference Page'!A$2:G$10999,4,FALSE)</f>
        <v>0.49583333333333335</v>
      </c>
      <c r="E519" s="3">
        <f>VLOOKUP(A519,'QAQC ID Reference Page'!A$2:G$10999,5,FALSE)</f>
        <v>1004</v>
      </c>
      <c r="F519" s="3" t="str">
        <f>VLOOKUP(A519,'QAQC ID Reference Page'!A$2:G$10999,6,FALSE)</f>
        <v>E7C</v>
      </c>
      <c r="G519" s="3" t="str">
        <f>VLOOKUP(A519,'QAQC ID Reference Page'!A$2:G$10999,7,FALSE)</f>
        <v>S</v>
      </c>
      <c r="H519" s="3"/>
      <c r="I519" s="3"/>
      <c r="J519" s="3"/>
      <c r="K519" s="3"/>
      <c r="L519" s="3"/>
      <c r="M519" s="3"/>
      <c r="N519" s="3"/>
      <c r="O519" s="3"/>
      <c r="P519" s="3"/>
      <c r="Q519" s="3"/>
      <c r="R519" s="3"/>
      <c r="S519" s="3"/>
      <c r="T519" s="3"/>
      <c r="U519" s="3"/>
      <c r="V519" s="3"/>
      <c r="W519" s="3"/>
      <c r="X519" s="3"/>
      <c r="Y519" s="3"/>
      <c r="Z519" s="3"/>
    </row>
    <row r="520" spans="1:26" x14ac:dyDescent="0.2">
      <c r="A520" s="3">
        <v>11414</v>
      </c>
      <c r="B520" s="10" t="str">
        <f>VLOOKUP(A520,'QAQC ID Reference Page'!A$2:G$10999,2,FALSE)</f>
        <v>OBS1021</v>
      </c>
      <c r="C520" s="20">
        <f>VLOOKUP(A520,'QAQC ID Reference Page'!A$2:G$10999,3,FALSE)</f>
        <v>44488</v>
      </c>
      <c r="D520" s="12">
        <f>VLOOKUP(A520,'QAQC ID Reference Page'!A$2:G$10999,4,FALSE)</f>
        <v>0.30833333333333335</v>
      </c>
      <c r="E520" s="3">
        <f>VLOOKUP(A520,'QAQC ID Reference Page'!A$2:G$10999,5,FALSE)</f>
        <v>1044</v>
      </c>
      <c r="F520" s="3" t="str">
        <f>VLOOKUP(A520,'QAQC ID Reference Page'!A$2:G$10999,6,FALSE)</f>
        <v>G6</v>
      </c>
      <c r="G520" s="3" t="str">
        <f>VLOOKUP(A520,'QAQC ID Reference Page'!A$2:G$10999,7,FALSE)</f>
        <v>S</v>
      </c>
      <c r="H520" s="3"/>
      <c r="I520" s="3"/>
      <c r="J520" s="3"/>
      <c r="K520" s="3"/>
      <c r="L520" s="3"/>
      <c r="M520" s="3"/>
      <c r="N520" s="3"/>
      <c r="O520" s="3"/>
      <c r="P520" s="3"/>
      <c r="Q520" s="3"/>
      <c r="R520" s="3"/>
      <c r="S520" s="3"/>
      <c r="T520" s="3"/>
      <c r="U520" s="3"/>
      <c r="V520" s="3"/>
      <c r="W520" s="3"/>
      <c r="X520" s="3"/>
      <c r="Y520" s="3"/>
      <c r="Z520" s="3"/>
    </row>
    <row r="521" spans="1:26" x14ac:dyDescent="0.2">
      <c r="A521" s="3">
        <v>11415</v>
      </c>
      <c r="B521" s="10" t="str">
        <f>VLOOKUP(A521,'QAQC ID Reference Page'!A$2:G$10999,2,FALSE)</f>
        <v>OBS1021</v>
      </c>
      <c r="C521" s="20">
        <f>VLOOKUP(A521,'QAQC ID Reference Page'!A$2:G$10999,3,FALSE)</f>
        <v>44488</v>
      </c>
      <c r="D521" s="12">
        <f>VLOOKUP(A521,'QAQC ID Reference Page'!A$2:G$10999,4,FALSE)</f>
        <v>0.35833333333333334</v>
      </c>
      <c r="E521" s="3">
        <f>VLOOKUP(A521,'QAQC ID Reference Page'!A$2:G$10999,5,FALSE)</f>
        <v>1032</v>
      </c>
      <c r="F521" s="3" t="str">
        <f>VLOOKUP(A521,'QAQC ID Reference Page'!A$2:G$10999,6,FALSE)</f>
        <v>TR</v>
      </c>
      <c r="G521" s="3" t="str">
        <f>VLOOKUP(A521,'QAQC ID Reference Page'!A$2:G$10999,7,FALSE)</f>
        <v>S</v>
      </c>
      <c r="H521" s="3"/>
      <c r="I521" s="3"/>
      <c r="J521" s="3"/>
      <c r="K521" s="3"/>
      <c r="L521" s="3"/>
      <c r="M521" s="3"/>
      <c r="N521" s="3"/>
      <c r="O521" s="3"/>
      <c r="P521" s="3"/>
      <c r="Q521" s="3"/>
      <c r="R521" s="3"/>
      <c r="S521" s="3"/>
      <c r="T521" s="3"/>
      <c r="U521" s="3"/>
      <c r="V521" s="3"/>
      <c r="W521" s="3"/>
      <c r="X521" s="3"/>
      <c r="Y521" s="3"/>
      <c r="Z521" s="3"/>
    </row>
    <row r="522" spans="1:26" x14ac:dyDescent="0.2">
      <c r="A522" s="3">
        <v>11416</v>
      </c>
      <c r="B522" s="10" t="str">
        <f>VLOOKUP(A522,'QAQC ID Reference Page'!A$2:G$10999,2,FALSE)</f>
        <v>OBS1021</v>
      </c>
      <c r="C522" s="20">
        <f>VLOOKUP(A522,'QAQC ID Reference Page'!A$2:G$10999,3,FALSE)</f>
        <v>44488</v>
      </c>
      <c r="D522" s="12">
        <f>VLOOKUP(A522,'QAQC ID Reference Page'!A$2:G$10999,4,FALSE)</f>
        <v>0.38680555555555557</v>
      </c>
      <c r="E522" s="3">
        <f>VLOOKUP(A522,'QAQC ID Reference Page'!A$2:G$10999,5,FALSE)</f>
        <v>1002</v>
      </c>
      <c r="F522" s="3" t="str">
        <f>VLOOKUP(A522,'QAQC ID Reference Page'!A$2:G$10999,6,FALSE)</f>
        <v>BR</v>
      </c>
      <c r="G522" s="3" t="str">
        <f>VLOOKUP(A522,'QAQC ID Reference Page'!A$2:G$10999,7,FALSE)</f>
        <v>S</v>
      </c>
      <c r="H522" s="3"/>
      <c r="I522" s="3"/>
      <c r="J522" s="3"/>
      <c r="K522" s="3"/>
      <c r="L522" s="3"/>
      <c r="M522" s="3"/>
      <c r="N522" s="3"/>
      <c r="O522" s="3"/>
      <c r="P522" s="3"/>
      <c r="Q522" s="3"/>
      <c r="R522" s="3"/>
      <c r="S522" s="3"/>
      <c r="T522" s="3"/>
      <c r="U522" s="3"/>
      <c r="V522" s="3"/>
      <c r="W522" s="3"/>
      <c r="X522" s="3"/>
      <c r="Y522" s="3"/>
      <c r="Z522" s="3"/>
    </row>
    <row r="523" spans="1:26" x14ac:dyDescent="0.2">
      <c r="A523" s="3">
        <v>11417</v>
      </c>
      <c r="B523" s="10" t="str">
        <f>VLOOKUP(A523,'QAQC ID Reference Page'!A$2:G$10999,2,FALSE)</f>
        <v>OBS1021</v>
      </c>
      <c r="C523" s="20">
        <f>VLOOKUP(A523,'QAQC ID Reference Page'!A$2:G$10999,3,FALSE)</f>
        <v>44488</v>
      </c>
      <c r="D523" s="12">
        <f>VLOOKUP(A523,'QAQC ID Reference Page'!A$2:G$10999,4,FALSE)</f>
        <v>0.49583333333333335</v>
      </c>
      <c r="E523" s="3">
        <f>VLOOKUP(A523,'QAQC ID Reference Page'!A$2:G$10999,5,FALSE)</f>
        <v>1009</v>
      </c>
      <c r="F523" s="3" t="str">
        <f>VLOOKUP(A523,'QAQC ID Reference Page'!A$2:G$10999,6,FALSE)</f>
        <v>E7C</v>
      </c>
      <c r="G523" s="3" t="str">
        <f>VLOOKUP(A523,'QAQC ID Reference Page'!A$2:G$10999,7,FALSE)</f>
        <v>B</v>
      </c>
      <c r="H523" s="3"/>
      <c r="I523" s="3"/>
      <c r="J523" s="3"/>
      <c r="K523" s="3"/>
      <c r="L523" s="3"/>
      <c r="M523" s="3"/>
      <c r="N523" s="3"/>
      <c r="O523" s="3"/>
      <c r="P523" s="3"/>
      <c r="Q523" s="3"/>
      <c r="R523" s="3"/>
      <c r="S523" s="3"/>
      <c r="T523" s="3"/>
      <c r="U523" s="3"/>
      <c r="V523" s="3"/>
      <c r="W523" s="3"/>
      <c r="X523" s="3"/>
      <c r="Y523" s="3"/>
      <c r="Z523" s="3"/>
    </row>
    <row r="524" spans="1:26" x14ac:dyDescent="0.2">
      <c r="A524" s="3">
        <v>11418</v>
      </c>
      <c r="B524" s="10" t="str">
        <f>VLOOKUP(A524,'QAQC ID Reference Page'!A$2:G$10999,2,FALSE)</f>
        <v>OBS1021</v>
      </c>
      <c r="C524" s="20">
        <f>VLOOKUP(A524,'QAQC ID Reference Page'!A$2:G$10999,3,FALSE)</f>
        <v>44488</v>
      </c>
      <c r="D524" s="12">
        <f>VLOOKUP(A524,'QAQC ID Reference Page'!A$2:G$10999,4,FALSE)</f>
        <v>0.43819444444444444</v>
      </c>
      <c r="E524" s="3">
        <f>VLOOKUP(A524,'QAQC ID Reference Page'!A$2:G$10999,5,FALSE)</f>
        <v>1030</v>
      </c>
      <c r="F524" s="3" t="str">
        <f>VLOOKUP(A524,'QAQC ID Reference Page'!A$2:G$10999,6,FALSE)</f>
        <v>G7C</v>
      </c>
      <c r="G524" s="3" t="str">
        <f>VLOOKUP(A524,'QAQC ID Reference Page'!A$2:G$10999,7,FALSE)</f>
        <v>B</v>
      </c>
      <c r="H524" s="3"/>
      <c r="I524" s="3"/>
      <c r="J524" s="3"/>
      <c r="K524" s="3"/>
      <c r="L524" s="3"/>
      <c r="M524" s="3"/>
      <c r="N524" s="3"/>
      <c r="O524" s="3"/>
      <c r="P524" s="3"/>
      <c r="Q524" s="3"/>
      <c r="R524" s="3"/>
      <c r="S524" s="3"/>
      <c r="T524" s="3"/>
      <c r="U524" s="3"/>
      <c r="V524" s="3"/>
      <c r="W524" s="3"/>
      <c r="X524" s="3"/>
      <c r="Y524" s="3"/>
      <c r="Z524" s="3"/>
    </row>
    <row r="525" spans="1:26" x14ac:dyDescent="0.2">
      <c r="A525" s="3">
        <v>11419</v>
      </c>
      <c r="B525" s="10" t="str">
        <f>VLOOKUP(A525,'QAQC ID Reference Page'!A$2:G$10999,2,FALSE)</f>
        <v>OBS1021</v>
      </c>
      <c r="C525" s="20">
        <f>VLOOKUP(A525,'QAQC ID Reference Page'!A$2:G$10999,3,FALSE)</f>
        <v>44490</v>
      </c>
      <c r="D525" s="12">
        <f>VLOOKUP(A525,'QAQC ID Reference Page'!A$2:G$10999,4,FALSE)</f>
        <v>0.36319444444444443</v>
      </c>
      <c r="E525" s="3">
        <f>VLOOKUP(A525,'QAQC ID Reference Page'!A$2:G$10999,5,FALSE)</f>
        <v>1009</v>
      </c>
      <c r="F525" s="3" t="str">
        <f>VLOOKUP(A525,'QAQC ID Reference Page'!A$2:G$10999,6,FALSE)</f>
        <v>WB</v>
      </c>
      <c r="G525" s="3" t="str">
        <f>VLOOKUP(A525,'QAQC ID Reference Page'!A$2:G$10999,7,FALSE)</f>
        <v>B</v>
      </c>
      <c r="H525" s="3"/>
      <c r="I525" s="3"/>
      <c r="J525" s="3"/>
      <c r="K525" s="3"/>
      <c r="L525" s="3"/>
      <c r="M525" s="3"/>
      <c r="N525" s="3"/>
      <c r="O525" s="3"/>
      <c r="P525" s="3"/>
      <c r="Q525" s="3"/>
      <c r="R525" s="3"/>
      <c r="S525" s="3"/>
      <c r="T525" s="3"/>
      <c r="U525" s="3"/>
      <c r="V525" s="3"/>
      <c r="W525" s="3"/>
      <c r="X525" s="3"/>
      <c r="Y525" s="3"/>
      <c r="Z525" s="3"/>
    </row>
    <row r="526" spans="1:26" x14ac:dyDescent="0.2">
      <c r="A526" s="3">
        <v>11420</v>
      </c>
      <c r="B526" s="10" t="str">
        <f>VLOOKUP(A526,'QAQC ID Reference Page'!A$2:G$10999,2,FALSE)</f>
        <v>OBS1021</v>
      </c>
      <c r="C526" s="20">
        <f>VLOOKUP(A526,'QAQC ID Reference Page'!A$2:G$10999,3,FALSE)</f>
        <v>44490</v>
      </c>
      <c r="D526" s="12">
        <f>VLOOKUP(A526,'QAQC ID Reference Page'!A$2:G$10999,4,FALSE)</f>
        <v>0.48819444444444443</v>
      </c>
      <c r="E526" s="3">
        <f>VLOOKUP(A526,'QAQC ID Reference Page'!A$2:G$10999,5,FALSE)</f>
        <v>1001</v>
      </c>
      <c r="F526" s="3" t="str">
        <f>VLOOKUP(A526,'QAQC ID Reference Page'!A$2:G$10999,6,FALSE)</f>
        <v>WFR</v>
      </c>
      <c r="G526" s="3" t="str">
        <f>VLOOKUP(A526,'QAQC ID Reference Page'!A$2:G$10999,7,FALSE)</f>
        <v>S</v>
      </c>
      <c r="H526" s="3"/>
      <c r="I526" s="3"/>
      <c r="J526" s="3"/>
      <c r="K526" s="3"/>
      <c r="L526" s="3"/>
      <c r="M526" s="3"/>
      <c r="N526" s="3"/>
      <c r="O526" s="3"/>
      <c r="P526" s="3"/>
      <c r="Q526" s="3"/>
      <c r="R526" s="3"/>
      <c r="S526" s="3"/>
      <c r="T526" s="3"/>
      <c r="U526" s="3"/>
      <c r="V526" s="3"/>
      <c r="W526" s="3"/>
      <c r="X526" s="3"/>
      <c r="Y526" s="3"/>
      <c r="Z526" s="3"/>
    </row>
    <row r="527" spans="1:26" x14ac:dyDescent="0.2">
      <c r="A527" s="3">
        <v>11421</v>
      </c>
      <c r="B527" s="10" t="str">
        <f>VLOOKUP(A527,'QAQC ID Reference Page'!A$2:G$10999,2,FALSE)</f>
        <v>OBS1021</v>
      </c>
      <c r="C527" s="20">
        <f>VLOOKUP(A527,'QAQC ID Reference Page'!A$2:G$10999,3,FALSE)</f>
        <v>44490</v>
      </c>
      <c r="D527" s="12">
        <f>VLOOKUP(A527,'QAQC ID Reference Page'!A$2:G$10999,4,FALSE)</f>
        <v>0.50694444444444442</v>
      </c>
      <c r="E527" s="3">
        <f>VLOOKUP(A527,'QAQC ID Reference Page'!A$2:G$10999,5,FALSE)</f>
        <v>1013</v>
      </c>
      <c r="F527" s="3" t="str">
        <f>VLOOKUP(A527,'QAQC ID Reference Page'!A$2:G$10999,6,FALSE)</f>
        <v>BLB</v>
      </c>
      <c r="G527" s="3" t="str">
        <f>VLOOKUP(A527,'QAQC ID Reference Page'!A$2:G$10999,7,FALSE)</f>
        <v>S</v>
      </c>
      <c r="H527" s="3"/>
      <c r="I527" s="3"/>
      <c r="J527" s="3"/>
      <c r="K527" s="3"/>
      <c r="L527" s="3"/>
      <c r="M527" s="3"/>
      <c r="N527" s="3"/>
      <c r="O527" s="3"/>
      <c r="P527" s="3"/>
      <c r="Q527" s="3"/>
      <c r="R527" s="3"/>
      <c r="S527" s="3"/>
      <c r="T527" s="3"/>
      <c r="U527" s="3"/>
      <c r="V527" s="3"/>
      <c r="W527" s="3"/>
      <c r="X527" s="3"/>
      <c r="Y527" s="3"/>
      <c r="Z527" s="3"/>
    </row>
    <row r="528" spans="1:26" x14ac:dyDescent="0.2">
      <c r="A528" s="3">
        <v>11422</v>
      </c>
      <c r="B528" s="10" t="str">
        <f>VLOOKUP(A528,'QAQC ID Reference Page'!A$2:G$10999,2,FALSE)</f>
        <v>OBS1021</v>
      </c>
      <c r="C528" s="20">
        <f>VLOOKUP(A528,'QAQC ID Reference Page'!A$2:G$10999,3,FALSE)</f>
        <v>44490</v>
      </c>
      <c r="D528" s="12">
        <f>VLOOKUP(A528,'QAQC ID Reference Page'!A$2:G$10999,4,FALSE)</f>
        <v>0.48819444444444443</v>
      </c>
      <c r="E528" s="3">
        <f>VLOOKUP(A528,'QAQC ID Reference Page'!A$2:G$10999,5,FALSE)</f>
        <v>1030</v>
      </c>
      <c r="F528" s="3" t="str">
        <f>VLOOKUP(A528,'QAQC ID Reference Page'!A$2:G$10999,6,FALSE)</f>
        <v>WFR</v>
      </c>
      <c r="G528" s="3" t="str">
        <f>VLOOKUP(A528,'QAQC ID Reference Page'!A$2:G$10999,7,FALSE)</f>
        <v>B</v>
      </c>
      <c r="H528" s="3"/>
      <c r="I528" s="3"/>
      <c r="J528" s="3"/>
      <c r="K528" s="3"/>
      <c r="L528" s="3"/>
      <c r="M528" s="3"/>
      <c r="N528" s="3"/>
      <c r="O528" s="3"/>
      <c r="P528" s="3"/>
      <c r="Q528" s="3"/>
      <c r="R528" s="3"/>
      <c r="S528" s="3"/>
      <c r="T528" s="3"/>
      <c r="U528" s="3"/>
      <c r="V528" s="3"/>
      <c r="W528" s="3"/>
      <c r="X528" s="3"/>
      <c r="Y528" s="3"/>
      <c r="Z528" s="3"/>
    </row>
    <row r="529" spans="1:26" x14ac:dyDescent="0.2">
      <c r="A529" s="3">
        <v>11423</v>
      </c>
      <c r="B529" s="10" t="str">
        <f>VLOOKUP(A529,'QAQC ID Reference Page'!A$2:G$10999,2,FALSE)</f>
        <v>OBS1021</v>
      </c>
      <c r="C529" s="20">
        <f>VLOOKUP(A529,'QAQC ID Reference Page'!A$2:G$10999,3,FALSE)</f>
        <v>44490</v>
      </c>
      <c r="D529" s="12">
        <f>VLOOKUP(A529,'QAQC ID Reference Page'!A$2:G$10999,4,FALSE)</f>
        <v>0.39027777777777778</v>
      </c>
      <c r="E529" s="3">
        <f>VLOOKUP(A529,'QAQC ID Reference Page'!A$2:G$10999,5,FALSE)</f>
        <v>1019</v>
      </c>
      <c r="F529" s="3" t="str">
        <f>VLOOKUP(A529,'QAQC ID Reference Page'!A$2:G$10999,6,FALSE)</f>
        <v>C9</v>
      </c>
      <c r="G529" s="3" t="str">
        <f>VLOOKUP(A529,'QAQC ID Reference Page'!A$2:G$10999,7,FALSE)</f>
        <v>S</v>
      </c>
      <c r="H529" s="3"/>
      <c r="I529" s="3"/>
      <c r="J529" s="3"/>
      <c r="K529" s="3"/>
      <c r="L529" s="3"/>
      <c r="M529" s="3"/>
      <c r="N529" s="3"/>
      <c r="O529" s="3"/>
      <c r="P529" s="3"/>
      <c r="Q529" s="3"/>
      <c r="R529" s="3"/>
      <c r="S529" s="3"/>
      <c r="T529" s="3"/>
      <c r="U529" s="3"/>
      <c r="V529" s="3"/>
      <c r="W529" s="3"/>
      <c r="X529" s="3"/>
      <c r="Y529" s="3"/>
      <c r="Z529" s="3"/>
    </row>
    <row r="530" spans="1:26" x14ac:dyDescent="0.2">
      <c r="A530" s="3">
        <v>11424</v>
      </c>
      <c r="B530" s="10" t="str">
        <f>VLOOKUP(A530,'QAQC ID Reference Page'!A$2:G$10999,2,FALSE)</f>
        <v>OBS1021</v>
      </c>
      <c r="C530" s="20">
        <f>VLOOKUP(A530,'QAQC ID Reference Page'!A$2:G$10999,3,FALSE)</f>
        <v>44490</v>
      </c>
      <c r="D530" s="12">
        <f>VLOOKUP(A530,'QAQC ID Reference Page'!A$2:G$10999,4,FALSE)</f>
        <v>0.47013888888888888</v>
      </c>
      <c r="E530" s="3">
        <f>VLOOKUP(A530,'QAQC ID Reference Page'!A$2:G$10999,5,FALSE)</f>
        <v>1022</v>
      </c>
      <c r="F530" s="3" t="str">
        <f>VLOOKUP(A530,'QAQC ID Reference Page'!A$2:G$10999,6,FALSE)</f>
        <v>C4</v>
      </c>
      <c r="G530" s="3" t="str">
        <f>VLOOKUP(A530,'QAQC ID Reference Page'!A$2:G$10999,7,FALSE)</f>
        <v>S</v>
      </c>
      <c r="H530" s="3"/>
      <c r="I530" s="3"/>
      <c r="J530" s="3"/>
      <c r="K530" s="3"/>
      <c r="L530" s="3"/>
      <c r="M530" s="3"/>
      <c r="N530" s="3"/>
      <c r="O530" s="3"/>
      <c r="P530" s="3"/>
      <c r="Q530" s="3"/>
      <c r="R530" s="3"/>
      <c r="S530" s="3"/>
      <c r="T530" s="3"/>
      <c r="U530" s="3"/>
      <c r="V530" s="3"/>
      <c r="W530" s="3"/>
      <c r="X530" s="3"/>
      <c r="Y530" s="3"/>
      <c r="Z530" s="3"/>
    </row>
    <row r="531" spans="1:26" x14ac:dyDescent="0.2">
      <c r="A531" s="3">
        <v>11425</v>
      </c>
      <c r="B531" s="10" t="str">
        <f>VLOOKUP(A531,'QAQC ID Reference Page'!A$2:G$10999,2,FALSE)</f>
        <v>OBS1021</v>
      </c>
      <c r="C531" s="20">
        <f>VLOOKUP(A531,'QAQC ID Reference Page'!A$2:G$10999,3,FALSE)</f>
        <v>44490</v>
      </c>
      <c r="D531" s="12">
        <f>VLOOKUP(A531,'QAQC ID Reference Page'!A$2:G$10999,4,FALSE)</f>
        <v>0.40416666666666667</v>
      </c>
      <c r="E531" s="3">
        <f>VLOOKUP(A531,'QAQC ID Reference Page'!A$2:G$10999,5,FALSE)</f>
        <v>1034</v>
      </c>
      <c r="F531" s="3" t="str">
        <f>VLOOKUP(A531,'QAQC ID Reference Page'!A$2:G$10999,6,FALSE)</f>
        <v>C9</v>
      </c>
      <c r="G531" s="3" t="str">
        <f>VLOOKUP(A531,'QAQC ID Reference Page'!A$2:G$10999,7,FALSE)</f>
        <v>S</v>
      </c>
      <c r="H531" s="3"/>
      <c r="I531" s="3"/>
      <c r="J531" s="3"/>
      <c r="K531" s="3"/>
      <c r="L531" s="3"/>
      <c r="M531" s="3"/>
      <c r="N531" s="3"/>
      <c r="O531" s="3"/>
      <c r="P531" s="3"/>
      <c r="Q531" s="3"/>
      <c r="R531" s="3"/>
      <c r="S531" s="3"/>
      <c r="T531" s="3"/>
      <c r="U531" s="3"/>
      <c r="V531" s="3"/>
      <c r="W531" s="3"/>
      <c r="X531" s="3"/>
      <c r="Y531" s="3"/>
      <c r="Z531" s="3"/>
    </row>
    <row r="532" spans="1:26" x14ac:dyDescent="0.2">
      <c r="A532" s="3">
        <v>11426</v>
      </c>
      <c r="B532" s="10" t="str">
        <f>VLOOKUP(A532,'QAQC ID Reference Page'!A$2:G$10999,2,FALSE)</f>
        <v>OBS1021</v>
      </c>
      <c r="C532" s="20">
        <f>VLOOKUP(A532,'QAQC ID Reference Page'!A$2:G$10999,3,FALSE)</f>
        <v>44490</v>
      </c>
      <c r="D532" s="12">
        <f>VLOOKUP(A532,'QAQC ID Reference Page'!A$2:G$10999,4,FALSE)</f>
        <v>0.45763888888888887</v>
      </c>
      <c r="E532" s="3">
        <f>VLOOKUP(A532,'QAQC ID Reference Page'!A$2:G$10999,5,FALSE)</f>
        <v>1039</v>
      </c>
      <c r="F532" s="3" t="str">
        <f>VLOOKUP(A532,'QAQC ID Reference Page'!A$2:G$10999,6,FALSE)</f>
        <v>C5-1</v>
      </c>
      <c r="G532" s="3" t="str">
        <f>VLOOKUP(A532,'QAQC ID Reference Page'!A$2:G$10999,7,FALSE)</f>
        <v>B</v>
      </c>
      <c r="H532" s="3"/>
      <c r="I532" s="3"/>
      <c r="J532" s="3"/>
      <c r="K532" s="3"/>
      <c r="L532" s="3"/>
      <c r="M532" s="3"/>
      <c r="N532" s="3"/>
      <c r="O532" s="3"/>
      <c r="P532" s="3"/>
      <c r="Q532" s="3"/>
      <c r="R532" s="3"/>
      <c r="S532" s="3"/>
      <c r="T532" s="3"/>
      <c r="U532" s="3"/>
      <c r="V532" s="3"/>
      <c r="W532" s="3"/>
      <c r="X532" s="3"/>
      <c r="Y532" s="3"/>
      <c r="Z532" s="3"/>
    </row>
    <row r="533" spans="1:26" x14ac:dyDescent="0.2">
      <c r="A533" s="3">
        <v>11427</v>
      </c>
      <c r="B533" s="10" t="str">
        <f>VLOOKUP(A533,'QAQC ID Reference Page'!A$2:G$10999,2,FALSE)</f>
        <v>OBS1021</v>
      </c>
      <c r="C533" s="20">
        <f>VLOOKUP(A533,'QAQC ID Reference Page'!A$2:G$10999,3,FALSE)</f>
        <v>44490</v>
      </c>
      <c r="D533" s="12">
        <f>VLOOKUP(A533,'QAQC ID Reference Page'!A$2:G$10999,4,FALSE)</f>
        <v>0.45763888888888887</v>
      </c>
      <c r="E533" s="3">
        <f>VLOOKUP(A533,'QAQC ID Reference Page'!A$2:G$10999,5,FALSE)</f>
        <v>1005</v>
      </c>
      <c r="F533" s="3" t="str">
        <f>VLOOKUP(A533,'QAQC ID Reference Page'!A$2:G$10999,6,FALSE)</f>
        <v>C5-1</v>
      </c>
      <c r="G533" s="3" t="str">
        <f>VLOOKUP(A533,'QAQC ID Reference Page'!A$2:G$10999,7,FALSE)</f>
        <v>S</v>
      </c>
      <c r="H533" s="3"/>
      <c r="I533" s="3"/>
      <c r="J533" s="3"/>
      <c r="K533" s="3"/>
      <c r="L533" s="3"/>
      <c r="M533" s="3"/>
      <c r="N533" s="3"/>
      <c r="O533" s="3"/>
      <c r="P533" s="3"/>
      <c r="Q533" s="3"/>
      <c r="R533" s="3"/>
      <c r="S533" s="3"/>
      <c r="T533" s="3"/>
      <c r="U533" s="3"/>
      <c r="V533" s="3"/>
      <c r="W533" s="3"/>
      <c r="X533" s="3"/>
      <c r="Y533" s="3"/>
      <c r="Z533" s="3"/>
    </row>
    <row r="534" spans="1:26" x14ac:dyDescent="0.2">
      <c r="A534" s="3">
        <v>11428</v>
      </c>
      <c r="B534" s="10" t="str">
        <f>VLOOKUP(A534,'QAQC ID Reference Page'!A$2:G$10999,2,FALSE)</f>
        <v>OBS1021</v>
      </c>
      <c r="C534" s="20">
        <f>VLOOKUP(A534,'QAQC ID Reference Page'!A$2:G$10999,3,FALSE)</f>
        <v>44490</v>
      </c>
      <c r="D534" s="12">
        <f>VLOOKUP(A534,'QAQC ID Reference Page'!A$2:G$10999,4,FALSE)</f>
        <v>0.41805555555555557</v>
      </c>
      <c r="E534" s="3">
        <f>VLOOKUP(A534,'QAQC ID Reference Page'!A$2:G$10999,5,FALSE)</f>
        <v>1007</v>
      </c>
      <c r="F534" s="3" t="str">
        <f>VLOOKUP(A534,'QAQC ID Reference Page'!A$2:G$10999,6,FALSE)</f>
        <v>C7C</v>
      </c>
      <c r="G534" s="3" t="str">
        <f>VLOOKUP(A534,'QAQC ID Reference Page'!A$2:G$10999,7,FALSE)</f>
        <v>S</v>
      </c>
      <c r="H534" s="3"/>
      <c r="I534" s="3"/>
      <c r="J534" s="3"/>
      <c r="K534" s="3"/>
      <c r="L534" s="3"/>
      <c r="M534" s="3"/>
      <c r="N534" s="3"/>
      <c r="O534" s="3"/>
      <c r="P534" s="3"/>
      <c r="Q534" s="3"/>
      <c r="R534" s="3"/>
      <c r="S534" s="3"/>
      <c r="T534" s="3"/>
      <c r="U534" s="3"/>
      <c r="V534" s="3"/>
      <c r="W534" s="3"/>
      <c r="X534" s="3"/>
      <c r="Y534" s="3"/>
      <c r="Z534" s="3"/>
    </row>
    <row r="535" spans="1:26" x14ac:dyDescent="0.2">
      <c r="A535" s="3">
        <v>11429</v>
      </c>
      <c r="B535" s="10" t="str">
        <f>VLOOKUP(A535,'QAQC ID Reference Page'!A$2:G$10999,2,FALSE)</f>
        <v>OBS1021</v>
      </c>
      <c r="C535" s="20">
        <f>VLOOKUP(A535,'QAQC ID Reference Page'!A$2:G$10999,3,FALSE)</f>
        <v>44490</v>
      </c>
      <c r="D535" s="12">
        <f>VLOOKUP(A535,'QAQC ID Reference Page'!A$2:G$10999,4,FALSE)</f>
        <v>0.41805555555555557</v>
      </c>
      <c r="E535" s="3">
        <f>VLOOKUP(A535,'QAQC ID Reference Page'!A$2:G$10999,5,FALSE)</f>
        <v>1026</v>
      </c>
      <c r="F535" s="3" t="str">
        <f>VLOOKUP(A535,'QAQC ID Reference Page'!A$2:G$10999,6,FALSE)</f>
        <v>C7C</v>
      </c>
      <c r="G535" s="3" t="str">
        <f>VLOOKUP(A535,'QAQC ID Reference Page'!A$2:G$10999,7,FALSE)</f>
        <v>B</v>
      </c>
      <c r="H535" s="3"/>
      <c r="I535" s="3"/>
      <c r="J535" s="3"/>
      <c r="K535" s="3"/>
      <c r="L535" s="3"/>
      <c r="M535" s="3"/>
      <c r="N535" s="3"/>
      <c r="O535" s="3"/>
      <c r="P535" s="3"/>
      <c r="Q535" s="3"/>
      <c r="R535" s="3"/>
      <c r="S535" s="3"/>
      <c r="T535" s="3"/>
      <c r="U535" s="3"/>
      <c r="V535" s="3"/>
      <c r="W535" s="3"/>
      <c r="X535" s="3"/>
      <c r="Y535" s="3"/>
      <c r="Z535" s="3"/>
    </row>
    <row r="536" spans="1:26" x14ac:dyDescent="0.2">
      <c r="A536" s="3">
        <v>11430</v>
      </c>
      <c r="B536" s="10" t="str">
        <f>VLOOKUP(A536,'QAQC ID Reference Page'!A$2:G$10999,2,FALSE)</f>
        <v>OBS1021</v>
      </c>
      <c r="C536" s="20">
        <f>VLOOKUP(A536,'QAQC ID Reference Page'!A$2:G$10999,3,FALSE)</f>
        <v>44490</v>
      </c>
      <c r="D536" s="12">
        <f>VLOOKUP(A536,'QAQC ID Reference Page'!A$2:G$10999,4,FALSE)</f>
        <v>0.36319444444444443</v>
      </c>
      <c r="E536" s="3">
        <f>VLOOKUP(A536,'QAQC ID Reference Page'!A$2:G$10999,5,FALSE)</f>
        <v>1032</v>
      </c>
      <c r="F536" s="3" t="str">
        <f>VLOOKUP(A536,'QAQC ID Reference Page'!A$2:G$10999,6,FALSE)</f>
        <v>WB</v>
      </c>
      <c r="G536" s="3" t="str">
        <f>VLOOKUP(A536,'QAQC ID Reference Page'!A$2:G$10999,7,FALSE)</f>
        <v>S</v>
      </c>
      <c r="H536" s="3"/>
      <c r="I536" s="3"/>
      <c r="J536" s="3"/>
      <c r="K536" s="3"/>
      <c r="L536" s="3"/>
      <c r="M536" s="3"/>
      <c r="N536" s="3"/>
      <c r="O536" s="3"/>
      <c r="P536" s="3"/>
      <c r="Q536" s="3"/>
      <c r="R536" s="3"/>
      <c r="S536" s="3"/>
      <c r="T536" s="3"/>
      <c r="U536" s="3"/>
      <c r="V536" s="3"/>
      <c r="W536" s="3"/>
      <c r="X536" s="3"/>
      <c r="Y536" s="3"/>
      <c r="Z536" s="3"/>
    </row>
    <row r="537" spans="1:26" x14ac:dyDescent="0.2">
      <c r="A537" s="3">
        <v>11431</v>
      </c>
      <c r="B537" s="10" t="str">
        <f>VLOOKUP(A537,'QAQC ID Reference Page'!A$2:G$10999,2,FALSE)</f>
        <v>OBS1021</v>
      </c>
      <c r="C537" s="20">
        <f>VLOOKUP(A537,'QAQC ID Reference Page'!A$2:G$10999,3,FALSE)</f>
        <v>44490</v>
      </c>
      <c r="D537" s="12">
        <f>VLOOKUP(A537,'QAQC ID Reference Page'!A$2:G$10999,4,FALSE)</f>
        <v>0.40416666666666667</v>
      </c>
      <c r="E537" s="3">
        <f>VLOOKUP(A537,'QAQC ID Reference Page'!A$2:G$10999,5,FALSE)</f>
        <v>1041</v>
      </c>
      <c r="F537" s="3" t="str">
        <f>VLOOKUP(A537,'QAQC ID Reference Page'!A$2:G$10999,6,FALSE)</f>
        <v>C9</v>
      </c>
      <c r="G537" s="3" t="str">
        <f>VLOOKUP(A537,'QAQC ID Reference Page'!A$2:G$10999,7,FALSE)</f>
        <v>B</v>
      </c>
      <c r="H537" s="3"/>
      <c r="I537" s="3"/>
      <c r="J537" s="3"/>
      <c r="K537" s="3"/>
      <c r="L537" s="3"/>
      <c r="M537" s="3"/>
      <c r="N537" s="3"/>
      <c r="O537" s="3"/>
      <c r="P537" s="3"/>
      <c r="Q537" s="3"/>
      <c r="R537" s="3"/>
      <c r="S537" s="3"/>
      <c r="T537" s="3"/>
      <c r="U537" s="3"/>
      <c r="V537" s="3"/>
      <c r="W537" s="3"/>
      <c r="X537" s="3"/>
      <c r="Y537" s="3"/>
      <c r="Z537" s="3"/>
    </row>
    <row r="538" spans="1:26" x14ac:dyDescent="0.2">
      <c r="A538" s="3">
        <v>11432</v>
      </c>
      <c r="B538" s="10" t="str">
        <f>VLOOKUP(A538,'QAQC ID Reference Page'!A$2:G$10999,2,FALSE)</f>
        <v>OBS1021</v>
      </c>
      <c r="C538" s="20">
        <f>VLOOKUP(A538,'QAQC ID Reference Page'!A$2:G$10999,3,FALSE)</f>
        <v>44490</v>
      </c>
      <c r="D538" s="12">
        <f>VLOOKUP(A538,'QAQC ID Reference Page'!A$2:G$10999,4,FALSE)</f>
        <v>0.29722222222222222</v>
      </c>
      <c r="E538" s="3">
        <f>VLOOKUP(A538,'QAQC ID Reference Page'!A$2:G$10999,5,FALSE)</f>
        <v>1024</v>
      </c>
      <c r="F538" s="3" t="str">
        <f>VLOOKUP(A538,'QAQC ID Reference Page'!A$2:G$10999,6,FALSE)</f>
        <v>B7C</v>
      </c>
      <c r="G538" s="3" t="str">
        <f>VLOOKUP(A538,'QAQC ID Reference Page'!A$2:G$10999,7,FALSE)</f>
        <v>B</v>
      </c>
      <c r="H538" s="3"/>
      <c r="I538" s="3"/>
      <c r="J538" s="3"/>
      <c r="K538" s="3"/>
      <c r="L538" s="3"/>
      <c r="M538" s="3"/>
      <c r="N538" s="3"/>
      <c r="O538" s="3"/>
      <c r="P538" s="3"/>
      <c r="Q538" s="3"/>
      <c r="R538" s="3"/>
      <c r="S538" s="3"/>
      <c r="T538" s="3"/>
      <c r="U538" s="3"/>
      <c r="V538" s="3"/>
      <c r="W538" s="3"/>
      <c r="X538" s="3"/>
      <c r="Y538" s="3"/>
      <c r="Z538" s="3"/>
    </row>
    <row r="539" spans="1:26" x14ac:dyDescent="0.2">
      <c r="A539" s="3">
        <v>11433</v>
      </c>
      <c r="B539" s="10" t="str">
        <f>VLOOKUP(A539,'QAQC ID Reference Page'!A$2:G$10999,2,FALSE)</f>
        <v>OBS1021</v>
      </c>
      <c r="C539" s="20">
        <f>VLOOKUP(A539,'QAQC ID Reference Page'!A$2:G$10999,3,FALSE)</f>
        <v>44490</v>
      </c>
      <c r="D539" s="12">
        <f>VLOOKUP(A539,'QAQC ID Reference Page'!A$2:G$10999,4,FALSE)</f>
        <v>0.47013888888888888</v>
      </c>
      <c r="E539" s="3">
        <f>VLOOKUP(A539,'QAQC ID Reference Page'!A$2:G$10999,5,FALSE)</f>
        <v>1033</v>
      </c>
      <c r="F539" s="3" t="str">
        <f>VLOOKUP(A539,'QAQC ID Reference Page'!A$2:G$10999,6,FALSE)</f>
        <v>C4</v>
      </c>
      <c r="G539" s="3" t="str">
        <f>VLOOKUP(A539,'QAQC ID Reference Page'!A$2:G$10999,7,FALSE)</f>
        <v>B</v>
      </c>
      <c r="H539" s="3"/>
      <c r="I539" s="3"/>
      <c r="J539" s="3"/>
      <c r="K539" s="3"/>
      <c r="L539" s="3"/>
      <c r="M539" s="3"/>
      <c r="N539" s="3"/>
      <c r="O539" s="3"/>
      <c r="P539" s="3"/>
      <c r="Q539" s="3"/>
      <c r="R539" s="3"/>
      <c r="S539" s="3"/>
      <c r="T539" s="3"/>
      <c r="U539" s="3"/>
      <c r="V539" s="3"/>
      <c r="W539" s="3"/>
      <c r="X539" s="3"/>
      <c r="Y539" s="3"/>
      <c r="Z539" s="3"/>
    </row>
    <row r="540" spans="1:26" x14ac:dyDescent="0.2">
      <c r="A540" s="3">
        <v>11434</v>
      </c>
      <c r="B540" s="10" t="str">
        <f>VLOOKUP(A540,'QAQC ID Reference Page'!A$2:G$10999,2,FALSE)</f>
        <v>OBS1021</v>
      </c>
      <c r="C540" s="20">
        <f>VLOOKUP(A540,'QAQC ID Reference Page'!A$2:G$10999,3,FALSE)</f>
        <v>44490</v>
      </c>
      <c r="D540" s="12">
        <f>VLOOKUP(A540,'QAQC ID Reference Page'!A$2:G$10999,4,FALSE)</f>
        <v>0.29722222222222222</v>
      </c>
      <c r="E540" s="3">
        <f>VLOOKUP(A540,'QAQC ID Reference Page'!A$2:G$10999,5,FALSE)</f>
        <v>1011</v>
      </c>
      <c r="F540" s="3" t="str">
        <f>VLOOKUP(A540,'QAQC ID Reference Page'!A$2:G$10999,6,FALSE)</f>
        <v>B7C</v>
      </c>
      <c r="G540" s="3" t="str">
        <f>VLOOKUP(A540,'QAQC ID Reference Page'!A$2:G$10999,7,FALSE)</f>
        <v>S</v>
      </c>
      <c r="H540" s="3"/>
      <c r="I540" s="3"/>
      <c r="J540" s="3"/>
      <c r="K540" s="3"/>
      <c r="L540" s="3"/>
      <c r="M540" s="3"/>
      <c r="N540" s="3"/>
      <c r="O540" s="3"/>
      <c r="P540" s="3"/>
      <c r="Q540" s="3"/>
      <c r="R540" s="3"/>
      <c r="S540" s="3"/>
      <c r="T540" s="3"/>
      <c r="U540" s="3"/>
      <c r="V540" s="3"/>
      <c r="W540" s="3"/>
      <c r="X540" s="3"/>
      <c r="Y540" s="3"/>
      <c r="Z540" s="3"/>
    </row>
    <row r="541" spans="1:26" x14ac:dyDescent="0.2">
      <c r="A541" s="3">
        <v>11435</v>
      </c>
      <c r="B541" s="10" t="str">
        <f>VLOOKUP(A541,'QAQC ID Reference Page'!A$2:G$10999,2,FALSE)</f>
        <v>OBS1021</v>
      </c>
      <c r="C541" s="20">
        <f>VLOOKUP(A541,'QAQC ID Reference Page'!A$2:G$10999,3,FALSE)</f>
        <v>44490</v>
      </c>
      <c r="D541" s="12">
        <f>VLOOKUP(A541,'QAQC ID Reference Page'!A$2:G$10999,4,FALSE)</f>
        <v>0.34027777777777779</v>
      </c>
      <c r="E541" s="3">
        <f>VLOOKUP(A541,'QAQC ID Reference Page'!A$2:G$10999,5,FALSE)</f>
        <v>1004</v>
      </c>
      <c r="F541" s="3" t="str">
        <f>VLOOKUP(A541,'QAQC ID Reference Page'!A$2:G$10999,6,FALSE)</f>
        <v>BSR</v>
      </c>
      <c r="G541" s="3" t="str">
        <f>VLOOKUP(A541,'QAQC ID Reference Page'!A$2:G$10999,7,FALSE)</f>
        <v>S</v>
      </c>
      <c r="H541" s="3"/>
      <c r="I541" s="3"/>
      <c r="J541" s="3"/>
      <c r="K541" s="3"/>
      <c r="L541" s="3"/>
      <c r="M541" s="3"/>
      <c r="N541" s="3"/>
      <c r="O541" s="3"/>
      <c r="P541" s="3"/>
      <c r="Q541" s="3"/>
      <c r="R541" s="3"/>
      <c r="S541" s="3"/>
      <c r="T541" s="3"/>
      <c r="U541" s="3"/>
      <c r="V541" s="3"/>
      <c r="W541" s="3"/>
      <c r="X541" s="3"/>
      <c r="Y541" s="3"/>
      <c r="Z541" s="3"/>
    </row>
    <row r="542" spans="1:26" x14ac:dyDescent="0.2">
      <c r="A542" s="3">
        <v>11436</v>
      </c>
      <c r="B542" s="10" t="str">
        <f>VLOOKUP(A542,'QAQC ID Reference Page'!A$2:G$10999,2,FALSE)</f>
        <v>OBS1021</v>
      </c>
      <c r="C542" s="20">
        <f>VLOOKUP(A542,'QAQC ID Reference Page'!A$2:G$10999,3,FALSE)</f>
        <v>44490</v>
      </c>
      <c r="D542" s="12">
        <f>VLOOKUP(A542,'QAQC ID Reference Page'!A$2:G$10999,4,FALSE)</f>
        <v>0.3263888888888889</v>
      </c>
      <c r="E542" s="3">
        <f>VLOOKUP(A542,'QAQC ID Reference Page'!A$2:G$10999,5,FALSE)</f>
        <v>1027</v>
      </c>
      <c r="F542" s="3" t="str">
        <f>VLOOKUP(A542,'QAQC ID Reference Page'!A$2:G$10999,6,FALSE)</f>
        <v>B11</v>
      </c>
      <c r="G542" s="3" t="str">
        <f>VLOOKUP(A542,'QAQC ID Reference Page'!A$2:G$10999,7,FALSE)</f>
        <v>S</v>
      </c>
      <c r="H542" s="3"/>
      <c r="I542" s="3"/>
      <c r="J542" s="3"/>
      <c r="K542" s="3"/>
      <c r="L542" s="3"/>
      <c r="M542" s="3"/>
      <c r="N542" s="3"/>
      <c r="O542" s="3"/>
      <c r="P542" s="3"/>
      <c r="Q542" s="3"/>
      <c r="R542" s="3"/>
      <c r="S542" s="3"/>
      <c r="T542" s="3"/>
      <c r="U542" s="3"/>
      <c r="V542" s="3"/>
      <c r="W542" s="3"/>
      <c r="X542" s="3"/>
      <c r="Y542" s="3"/>
      <c r="Z542" s="3"/>
    </row>
    <row r="543" spans="1:26" x14ac:dyDescent="0.2">
      <c r="A543" s="3">
        <v>11501</v>
      </c>
      <c r="B543" s="10" t="str">
        <f>VLOOKUP(A543,'QAQC ID Reference Page'!A$2:G$10999,2,FALSE)</f>
        <v>OBS1121</v>
      </c>
      <c r="C543" s="20">
        <f>VLOOKUP(A543,'QAQC ID Reference Page'!A$2:G$10999,3,FALSE)</f>
        <v>44516</v>
      </c>
      <c r="D543" s="12">
        <f>VLOOKUP(A543,'QAQC ID Reference Page'!A$2:G$10999,4,FALSE)</f>
        <v>0.51736111111111116</v>
      </c>
      <c r="E543" s="3">
        <f>VLOOKUP(A543,'QAQC ID Reference Page'!A$2:G$10999,5,FALSE)</f>
        <v>1016</v>
      </c>
      <c r="F543" s="3" t="str">
        <f>VLOOKUP(A543,'QAQC ID Reference Page'!A$2:G$10999,6,FALSE)</f>
        <v>E9</v>
      </c>
      <c r="G543" s="3" t="str">
        <f>VLOOKUP(A543,'QAQC ID Reference Page'!A$2:G$10999,7,FALSE)</f>
        <v>S</v>
      </c>
      <c r="H543" s="10">
        <v>0.4703</v>
      </c>
      <c r="I543" s="10">
        <v>3.3919999999999999</v>
      </c>
      <c r="J543" s="3"/>
      <c r="K543" s="3"/>
      <c r="L543" s="3"/>
      <c r="M543" s="3"/>
      <c r="N543" s="3"/>
      <c r="O543" s="3"/>
      <c r="P543" s="3"/>
      <c r="Q543" s="3"/>
      <c r="R543" s="3"/>
      <c r="S543" s="3"/>
      <c r="T543" s="3"/>
      <c r="U543" s="3"/>
      <c r="V543" s="3"/>
      <c r="W543" s="3"/>
      <c r="X543" s="3"/>
      <c r="Y543" s="3"/>
      <c r="Z543" s="3"/>
    </row>
    <row r="544" spans="1:26" x14ac:dyDescent="0.2">
      <c r="A544" s="3">
        <v>11502</v>
      </c>
      <c r="B544" s="10" t="str">
        <f>VLOOKUP(A544,'QAQC ID Reference Page'!A$2:G$10999,2,FALSE)</f>
        <v>OBS1121</v>
      </c>
      <c r="C544" s="20">
        <f>VLOOKUP(A544,'QAQC ID Reference Page'!A$2:G$10999,3,FALSE)</f>
        <v>44516</v>
      </c>
      <c r="D544" s="12">
        <f>VLOOKUP(A544,'QAQC ID Reference Page'!A$2:G$10999,4,FALSE)</f>
        <v>0.52708333333333335</v>
      </c>
      <c r="E544" s="3">
        <f>VLOOKUP(A544,'QAQC ID Reference Page'!A$2:G$10999,5,FALSE)</f>
        <v>1015</v>
      </c>
      <c r="F544" s="3" t="str">
        <f>VLOOKUP(A544,'QAQC ID Reference Page'!A$2:G$10999,6,FALSE)</f>
        <v>E7C</v>
      </c>
      <c r="G544" s="3" t="str">
        <f>VLOOKUP(A544,'QAQC ID Reference Page'!A$2:G$10999,7,FALSE)</f>
        <v>B</v>
      </c>
      <c r="H544" s="10">
        <v>0.25219999999999998</v>
      </c>
      <c r="I544" s="10">
        <v>1.345</v>
      </c>
      <c r="J544" s="3"/>
      <c r="K544" s="3"/>
      <c r="L544" s="3"/>
      <c r="M544" s="3"/>
      <c r="N544" s="3"/>
      <c r="O544" s="3"/>
      <c r="P544" s="3"/>
      <c r="Q544" s="3"/>
      <c r="R544" s="3"/>
      <c r="S544" s="3"/>
      <c r="T544" s="3"/>
      <c r="U544" s="3"/>
      <c r="V544" s="3"/>
      <c r="W544" s="3"/>
      <c r="X544" s="3"/>
      <c r="Y544" s="3"/>
      <c r="Z544" s="3"/>
    </row>
    <row r="545" spans="1:26" x14ac:dyDescent="0.2">
      <c r="A545" s="3">
        <v>11503</v>
      </c>
      <c r="B545" s="10" t="str">
        <f>VLOOKUP(A545,'QAQC ID Reference Page'!A$2:G$10999,2,FALSE)</f>
        <v>OBS1121</v>
      </c>
      <c r="C545" s="20">
        <f>VLOOKUP(A545,'QAQC ID Reference Page'!A$2:G$10999,3,FALSE)</f>
        <v>44516</v>
      </c>
      <c r="D545" s="12">
        <f>VLOOKUP(A545,'QAQC ID Reference Page'!A$2:G$10999,4,FALSE)</f>
        <v>0.41666666666666669</v>
      </c>
      <c r="E545" s="3">
        <f>VLOOKUP(A545,'QAQC ID Reference Page'!A$2:G$10999,5,FALSE)</f>
        <v>1011</v>
      </c>
      <c r="F545" s="3" t="str">
        <f>VLOOKUP(A545,'QAQC ID Reference Page'!A$2:G$10999,6,FALSE)</f>
        <v>I7C</v>
      </c>
      <c r="G545" s="3" t="str">
        <f>VLOOKUP(A545,'QAQC ID Reference Page'!A$2:G$10999,7,FALSE)</f>
        <v>B</v>
      </c>
      <c r="H545" s="10">
        <v>0.17860000000000001</v>
      </c>
      <c r="I545" s="10">
        <v>1.1859999999999999</v>
      </c>
      <c r="J545" s="3"/>
      <c r="K545" s="3"/>
      <c r="L545" s="3"/>
      <c r="M545" s="3"/>
      <c r="N545" s="3"/>
      <c r="O545" s="3"/>
      <c r="P545" s="3"/>
      <c r="Q545" s="3"/>
      <c r="R545" s="3"/>
      <c r="S545" s="3"/>
      <c r="T545" s="3"/>
      <c r="U545" s="3"/>
      <c r="V545" s="3"/>
      <c r="W545" s="3"/>
      <c r="X545" s="3"/>
      <c r="Y545" s="3"/>
      <c r="Z545" s="3"/>
    </row>
    <row r="546" spans="1:26" x14ac:dyDescent="0.2">
      <c r="A546" s="3">
        <v>11505</v>
      </c>
      <c r="B546" s="10" t="str">
        <f>VLOOKUP(A546,'QAQC ID Reference Page'!A$2:G$10999,2,FALSE)</f>
        <v>OBS1121</v>
      </c>
      <c r="C546" s="20">
        <f>VLOOKUP(A546,'QAQC ID Reference Page'!A$2:G$10999,3,FALSE)</f>
        <v>44516</v>
      </c>
      <c r="D546" s="12">
        <f>VLOOKUP(A546,'QAQC ID Reference Page'!A$2:G$10999,4,FALSE)</f>
        <v>0.47291666666666665</v>
      </c>
      <c r="E546" s="3">
        <f>VLOOKUP(A546,'QAQC ID Reference Page'!A$2:G$10999,5,FALSE)</f>
        <v>1001</v>
      </c>
      <c r="F546" s="3" t="str">
        <f>VLOOKUP(A546,'QAQC ID Reference Page'!A$2:G$10999,6,FALSE)</f>
        <v>G7C</v>
      </c>
      <c r="G546" s="3" t="str">
        <f>VLOOKUP(A546,'QAQC ID Reference Page'!A$2:G$10999,7,FALSE)</f>
        <v>S</v>
      </c>
      <c r="H546" s="10">
        <v>0.27150000000000002</v>
      </c>
      <c r="I546" s="10">
        <v>1.591</v>
      </c>
      <c r="J546" s="3"/>
      <c r="K546" s="3"/>
      <c r="L546" s="3"/>
      <c r="M546" s="3"/>
      <c r="N546" s="3"/>
      <c r="O546" s="3"/>
      <c r="P546" s="3"/>
      <c r="Q546" s="3"/>
      <c r="R546" s="3"/>
      <c r="S546" s="3"/>
      <c r="T546" s="3"/>
      <c r="U546" s="3"/>
      <c r="V546" s="3"/>
      <c r="W546" s="3"/>
      <c r="X546" s="3"/>
      <c r="Y546" s="3"/>
      <c r="Z546" s="3"/>
    </row>
    <row r="547" spans="1:26" x14ac:dyDescent="0.2">
      <c r="A547" s="3">
        <v>11506</v>
      </c>
      <c r="B547" s="10" t="str">
        <f>VLOOKUP(A547,'QAQC ID Reference Page'!A$2:G$10999,2,FALSE)</f>
        <v>OBS1121</v>
      </c>
      <c r="C547" s="20">
        <f>VLOOKUP(A547,'QAQC ID Reference Page'!A$2:G$10999,3,FALSE)</f>
        <v>44516</v>
      </c>
      <c r="D547" s="12">
        <f>VLOOKUP(A547,'QAQC ID Reference Page'!A$2:G$10999,4,FALSE)</f>
        <v>0.54305555555555551</v>
      </c>
      <c r="E547" s="3">
        <f>VLOOKUP(A547,'QAQC ID Reference Page'!A$2:G$10999,5,FALSE)</f>
        <v>1032</v>
      </c>
      <c r="F547" s="3" t="str">
        <f>VLOOKUP(A547,'QAQC ID Reference Page'!A$2:G$10999,6,FALSE)</f>
        <v>E6</v>
      </c>
      <c r="G547" s="3" t="str">
        <f>VLOOKUP(A547,'QAQC ID Reference Page'!A$2:G$10999,7,FALSE)</f>
        <v>S</v>
      </c>
      <c r="H547" s="10">
        <v>0.1968</v>
      </c>
      <c r="I547" s="10">
        <v>2.7669999999999999</v>
      </c>
      <c r="J547" s="3"/>
      <c r="K547" s="3"/>
      <c r="L547" s="3"/>
      <c r="M547" s="3"/>
      <c r="N547" s="3"/>
      <c r="O547" s="3"/>
      <c r="P547" s="3"/>
      <c r="Q547" s="3"/>
      <c r="R547" s="3"/>
      <c r="S547" s="3"/>
      <c r="T547" s="3"/>
      <c r="U547" s="3"/>
      <c r="V547" s="3"/>
      <c r="W547" s="3"/>
      <c r="X547" s="3"/>
      <c r="Y547" s="3"/>
      <c r="Z547" s="3"/>
    </row>
    <row r="548" spans="1:26" x14ac:dyDescent="0.2">
      <c r="A548" s="3">
        <v>11507</v>
      </c>
      <c r="B548" s="10" t="str">
        <f>VLOOKUP(A548,'QAQC ID Reference Page'!A$2:G$10999,2,FALSE)</f>
        <v>OBS1121</v>
      </c>
      <c r="C548" s="20">
        <f>VLOOKUP(A548,'QAQC ID Reference Page'!A$2:G$10999,3,FALSE)</f>
        <v>44516</v>
      </c>
      <c r="D548" s="12">
        <f>VLOOKUP(A548,'QAQC ID Reference Page'!A$2:G$10999,4,FALSE)</f>
        <v>0.47291666666666665</v>
      </c>
      <c r="E548" s="3">
        <f>VLOOKUP(A548,'QAQC ID Reference Page'!A$2:G$10999,5,FALSE)</f>
        <v>1034</v>
      </c>
      <c r="F548" s="3" t="str">
        <f>VLOOKUP(A548,'QAQC ID Reference Page'!A$2:G$10999,6,FALSE)</f>
        <v>G7C</v>
      </c>
      <c r="G548" s="3" t="str">
        <f>VLOOKUP(A548,'QAQC ID Reference Page'!A$2:G$10999,7,FALSE)</f>
        <v>B</v>
      </c>
      <c r="H548" s="10">
        <v>0.4592</v>
      </c>
      <c r="I548" s="10">
        <v>2.6349999999999998</v>
      </c>
      <c r="J548" s="3"/>
      <c r="K548" s="3"/>
      <c r="L548" s="3"/>
      <c r="M548" s="3"/>
      <c r="N548" s="3"/>
      <c r="O548" s="3"/>
      <c r="P548" s="3"/>
      <c r="Q548" s="3"/>
      <c r="R548" s="3"/>
      <c r="S548" s="3"/>
      <c r="T548" s="3"/>
      <c r="U548" s="3"/>
      <c r="V548" s="3"/>
      <c r="W548" s="3"/>
      <c r="X548" s="3"/>
      <c r="Y548" s="3"/>
      <c r="Z548" s="3"/>
    </row>
    <row r="549" spans="1:26" x14ac:dyDescent="0.2">
      <c r="A549" s="3">
        <v>11508</v>
      </c>
      <c r="B549" s="10" t="str">
        <f>VLOOKUP(A549,'QAQC ID Reference Page'!A$2:G$10999,2,FALSE)</f>
        <v>OBS1121</v>
      </c>
      <c r="C549" s="20">
        <f>VLOOKUP(A549,'QAQC ID Reference Page'!A$2:G$10999,3,FALSE)</f>
        <v>44516</v>
      </c>
      <c r="D549" s="12">
        <f>VLOOKUP(A549,'QAQC ID Reference Page'!A$2:G$10999,4,FALSE)</f>
        <v>0.37916666666666665</v>
      </c>
      <c r="E549" s="3">
        <f>VLOOKUP(A549,'QAQC ID Reference Page'!A$2:G$10999,5,FALSE)</f>
        <v>1017</v>
      </c>
      <c r="F549" s="3" t="str">
        <f>VLOOKUP(A549,'QAQC ID Reference Page'!A$2:G$10999,6,FALSE)</f>
        <v>AR</v>
      </c>
      <c r="G549" s="3" t="str">
        <f>VLOOKUP(A549,'QAQC ID Reference Page'!A$2:G$10999,7,FALSE)</f>
        <v>S</v>
      </c>
      <c r="H549" s="10">
        <v>0.11840000000000001</v>
      </c>
      <c r="I549" s="10">
        <v>2.6240000000000001</v>
      </c>
      <c r="J549" s="3"/>
      <c r="K549" s="3"/>
      <c r="L549" s="3"/>
      <c r="M549" s="3"/>
      <c r="N549" s="3"/>
      <c r="O549" s="3"/>
      <c r="P549" s="3"/>
      <c r="Q549" s="3"/>
      <c r="R549" s="3"/>
      <c r="S549" s="3"/>
      <c r="T549" s="3"/>
      <c r="U549" s="3"/>
      <c r="V549" s="3"/>
      <c r="W549" s="3"/>
      <c r="X549" s="3"/>
      <c r="Y549" s="3"/>
      <c r="Z549" s="3"/>
    </row>
    <row r="550" spans="1:26" x14ac:dyDescent="0.2">
      <c r="A550" s="3">
        <v>11509</v>
      </c>
      <c r="B550" s="10" t="str">
        <f>VLOOKUP(A550,'QAQC ID Reference Page'!A$2:G$10999,2,FALSE)</f>
        <v>OBS1121</v>
      </c>
      <c r="C550" s="20">
        <f>VLOOKUP(A550,'QAQC ID Reference Page'!A$2:G$10999,3,FALSE)</f>
        <v>44516</v>
      </c>
      <c r="D550" s="12">
        <f>VLOOKUP(A550,'QAQC ID Reference Page'!A$2:G$10999,4,FALSE)</f>
        <v>0.3527777777777778</v>
      </c>
      <c r="E550" s="3">
        <f>VLOOKUP(A550,'QAQC ID Reference Page'!A$2:G$10999,5,FALSE)</f>
        <v>1041</v>
      </c>
      <c r="F550" s="3" t="str">
        <f>VLOOKUP(A550,'QAQC ID Reference Page'!A$2:G$10999,6,FALSE)</f>
        <v>TR</v>
      </c>
      <c r="G550" s="3" t="str">
        <f>VLOOKUP(A550,'QAQC ID Reference Page'!A$2:G$10999,7,FALSE)</f>
        <v>B</v>
      </c>
      <c r="H550" s="10">
        <v>0.35560000000000003</v>
      </c>
      <c r="I550" s="10">
        <v>3.1240000000000001</v>
      </c>
      <c r="J550" s="3"/>
      <c r="K550" s="3"/>
      <c r="L550" s="3"/>
      <c r="M550" s="3"/>
      <c r="N550" s="3"/>
      <c r="O550" s="3"/>
      <c r="P550" s="3"/>
      <c r="Q550" s="3"/>
      <c r="R550" s="3"/>
      <c r="S550" s="3"/>
      <c r="T550" s="3"/>
      <c r="U550" s="3"/>
      <c r="V550" s="3"/>
      <c r="W550" s="3"/>
      <c r="X550" s="3"/>
      <c r="Y550" s="3"/>
      <c r="Z550" s="3"/>
    </row>
    <row r="551" spans="1:26" x14ac:dyDescent="0.2">
      <c r="A551" s="3">
        <v>11510</v>
      </c>
      <c r="B551" s="10" t="str">
        <f>VLOOKUP(A551,'QAQC ID Reference Page'!A$2:G$10999,2,FALSE)</f>
        <v>OBS1121</v>
      </c>
      <c r="C551" s="20">
        <f>VLOOKUP(A551,'QAQC ID Reference Page'!A$2:G$10999,3,FALSE)</f>
        <v>44516</v>
      </c>
      <c r="D551" s="12">
        <f>VLOOKUP(A551,'QAQC ID Reference Page'!A$2:G$10999,4,FALSE)</f>
        <v>0.36805555555555558</v>
      </c>
      <c r="E551" s="3">
        <f>VLOOKUP(A551,'QAQC ID Reference Page'!A$2:G$10999,5,FALSE)</f>
        <v>1003</v>
      </c>
      <c r="F551" s="3" t="str">
        <f>VLOOKUP(A551,'QAQC ID Reference Page'!A$2:G$10999,6,FALSE)</f>
        <v>TR-UP</v>
      </c>
      <c r="G551" s="3" t="str">
        <f>VLOOKUP(A551,'QAQC ID Reference Page'!A$2:G$10999,7,FALSE)</f>
        <v>S</v>
      </c>
      <c r="H551" s="10">
        <v>0.28179999999999999</v>
      </c>
      <c r="I551" s="10">
        <v>3.169</v>
      </c>
      <c r="J551" s="3"/>
      <c r="K551" s="3"/>
      <c r="L551" s="3"/>
      <c r="M551" s="3"/>
      <c r="N551" s="3"/>
      <c r="O551" s="3"/>
      <c r="P551" s="3"/>
      <c r="Q551" s="3"/>
      <c r="R551" s="3"/>
      <c r="S551" s="3"/>
      <c r="T551" s="3"/>
      <c r="U551" s="3"/>
      <c r="V551" s="3"/>
      <c r="W551" s="3"/>
      <c r="X551" s="3"/>
      <c r="Y551" s="3"/>
      <c r="Z551" s="3"/>
    </row>
    <row r="552" spans="1:26" x14ac:dyDescent="0.2">
      <c r="A552" s="3">
        <v>11511</v>
      </c>
      <c r="B552" s="10" t="str">
        <f>VLOOKUP(A552,'QAQC ID Reference Page'!A$2:G$10999,2,FALSE)</f>
        <v>OBS1121</v>
      </c>
      <c r="C552" s="20">
        <f>VLOOKUP(A552,'QAQC ID Reference Page'!A$2:G$10999,3,FALSE)</f>
        <v>44516</v>
      </c>
      <c r="D552" s="12">
        <f>VLOOKUP(A552,'QAQC ID Reference Page'!A$2:G$10999,4,FALSE)</f>
        <v>0.36805555555555558</v>
      </c>
      <c r="E552" s="3">
        <f>VLOOKUP(A552,'QAQC ID Reference Page'!A$2:G$10999,5,FALSE)</f>
        <v>1020</v>
      </c>
      <c r="F552" s="3" t="str">
        <f>VLOOKUP(A552,'QAQC ID Reference Page'!A$2:G$10999,6,FALSE)</f>
        <v>TR-UP</v>
      </c>
      <c r="G552" s="3" t="str">
        <f>VLOOKUP(A552,'QAQC ID Reference Page'!A$2:G$10999,7,FALSE)</f>
        <v>B</v>
      </c>
      <c r="H552" s="10">
        <v>0.52280000000000004</v>
      </c>
      <c r="I552" s="10">
        <v>3.2170000000000001</v>
      </c>
      <c r="J552" s="3"/>
      <c r="K552" s="3"/>
      <c r="L552" s="3"/>
      <c r="M552" s="3"/>
      <c r="N552" s="3"/>
      <c r="O552" s="3"/>
      <c r="P552" s="3"/>
      <c r="Q552" s="3"/>
      <c r="R552" s="3"/>
      <c r="S552" s="3"/>
      <c r="T552" s="3"/>
      <c r="U552" s="3"/>
      <c r="V552" s="3"/>
      <c r="W552" s="3"/>
      <c r="X552" s="3"/>
      <c r="Y552" s="3"/>
      <c r="Z552" s="3"/>
    </row>
    <row r="553" spans="1:26" x14ac:dyDescent="0.2">
      <c r="A553" s="3">
        <v>11512</v>
      </c>
      <c r="B553" s="10" t="str">
        <f>VLOOKUP(A553,'QAQC ID Reference Page'!A$2:G$10999,2,FALSE)</f>
        <v>OBS1121</v>
      </c>
      <c r="C553" s="20">
        <f>VLOOKUP(A553,'QAQC ID Reference Page'!A$2:G$10999,3,FALSE)</f>
        <v>44516</v>
      </c>
      <c r="D553" s="12">
        <f>VLOOKUP(A553,'QAQC ID Reference Page'!A$2:G$10999,4,FALSE)</f>
        <v>0.31666666666666665</v>
      </c>
      <c r="E553" s="3">
        <f>VLOOKUP(A553,'QAQC ID Reference Page'!A$2:G$10999,5,FALSE)</f>
        <v>1038</v>
      </c>
      <c r="F553" s="3" t="str">
        <f>VLOOKUP(A553,'QAQC ID Reference Page'!A$2:G$10999,6,FALSE)</f>
        <v>DR</v>
      </c>
      <c r="G553" s="3" t="str">
        <f>VLOOKUP(A553,'QAQC ID Reference Page'!A$2:G$10999,7,FALSE)</f>
        <v>S</v>
      </c>
      <c r="H553" s="10">
        <v>0.253</v>
      </c>
      <c r="I553" s="10">
        <v>1.984</v>
      </c>
      <c r="J553" s="3"/>
      <c r="K553" s="3"/>
      <c r="L553" s="3"/>
      <c r="M553" s="3"/>
      <c r="N553" s="3"/>
      <c r="O553" s="3"/>
      <c r="P553" s="3"/>
      <c r="Q553" s="3"/>
      <c r="R553" s="3"/>
      <c r="S553" s="3"/>
      <c r="T553" s="3"/>
      <c r="U553" s="3"/>
      <c r="V553" s="3"/>
      <c r="W553" s="3"/>
      <c r="X553" s="3"/>
      <c r="Y553" s="3"/>
      <c r="Z553" s="3"/>
    </row>
    <row r="554" spans="1:26" x14ac:dyDescent="0.2">
      <c r="A554" s="3">
        <v>11513</v>
      </c>
      <c r="B554" s="10" t="str">
        <f>VLOOKUP(A554,'QAQC ID Reference Page'!A$2:G$10999,2,FALSE)</f>
        <v>OBS1121</v>
      </c>
      <c r="C554" s="20">
        <f>VLOOKUP(A554,'QAQC ID Reference Page'!A$2:G$10999,3,FALSE)</f>
        <v>44516</v>
      </c>
      <c r="D554" s="12">
        <f>VLOOKUP(A554,'QAQC ID Reference Page'!A$2:G$10999,4,FALSE)</f>
        <v>0.3034722222222222</v>
      </c>
      <c r="E554" s="3">
        <f>VLOOKUP(A554,'QAQC ID Reference Page'!A$2:G$10999,5,FALSE)</f>
        <v>1042</v>
      </c>
      <c r="F554" s="3" t="str">
        <f>VLOOKUP(A554,'QAQC ID Reference Page'!A$2:G$10999,6,FALSE)</f>
        <v>G6</v>
      </c>
      <c r="G554" s="3" t="str">
        <f>VLOOKUP(A554,'QAQC ID Reference Page'!A$2:G$10999,7,FALSE)</f>
        <v>S</v>
      </c>
      <c r="H554" s="10">
        <v>0.13789999999999999</v>
      </c>
      <c r="I554" s="10">
        <v>2.0139999999999998</v>
      </c>
      <c r="J554" s="3"/>
      <c r="K554" s="3"/>
      <c r="L554" s="3"/>
      <c r="M554" s="3"/>
      <c r="N554" s="3"/>
      <c r="O554" s="3"/>
      <c r="P554" s="3"/>
      <c r="Q554" s="3"/>
      <c r="R554" s="3"/>
      <c r="S554" s="3"/>
      <c r="T554" s="3"/>
      <c r="U554" s="3"/>
      <c r="V554" s="3"/>
      <c r="W554" s="3"/>
      <c r="X554" s="3"/>
      <c r="Y554" s="3"/>
      <c r="Z554" s="3"/>
    </row>
    <row r="555" spans="1:26" x14ac:dyDescent="0.2">
      <c r="A555" s="3">
        <v>11514</v>
      </c>
      <c r="B555" s="10" t="str">
        <f>VLOOKUP(A555,'QAQC ID Reference Page'!A$2:G$10999,2,FALSE)</f>
        <v>OBS1121</v>
      </c>
      <c r="C555" s="20">
        <f>VLOOKUP(A555,'QAQC ID Reference Page'!A$2:G$10999,3,FALSE)</f>
        <v>44516</v>
      </c>
      <c r="D555" s="12">
        <f>VLOOKUP(A555,'QAQC ID Reference Page'!A$2:G$10999,4,FALSE)</f>
        <v>0.3527777777777778</v>
      </c>
      <c r="E555" s="3">
        <f>VLOOKUP(A555,'QAQC ID Reference Page'!A$2:G$10999,5,FALSE)</f>
        <v>1028</v>
      </c>
      <c r="F555" s="3" t="str">
        <f>VLOOKUP(A555,'QAQC ID Reference Page'!A$2:G$10999,6,FALSE)</f>
        <v>TR</v>
      </c>
      <c r="G555" s="3" t="str">
        <f>VLOOKUP(A555,'QAQC ID Reference Page'!A$2:G$10999,7,FALSE)</f>
        <v>S</v>
      </c>
      <c r="H555" s="10">
        <v>8.5519999999999999E-2</v>
      </c>
      <c r="I555" s="10">
        <v>1.0980000000000001</v>
      </c>
      <c r="J555" s="3"/>
      <c r="K555" s="3"/>
      <c r="L555" s="3"/>
      <c r="M555" s="3"/>
      <c r="N555" s="3"/>
      <c r="O555" s="3"/>
      <c r="P555" s="3"/>
      <c r="Q555" s="3"/>
      <c r="R555" s="3"/>
      <c r="S555" s="3"/>
      <c r="T555" s="3"/>
      <c r="U555" s="3"/>
      <c r="V555" s="3"/>
      <c r="W555" s="3"/>
      <c r="X555" s="3"/>
      <c r="Y555" s="3"/>
      <c r="Z555" s="3"/>
    </row>
    <row r="556" spans="1:26" x14ac:dyDescent="0.2">
      <c r="A556" s="3">
        <v>11515</v>
      </c>
      <c r="B556" s="10" t="str">
        <f>VLOOKUP(A556,'QAQC ID Reference Page'!A$2:G$10999,2,FALSE)</f>
        <v>OBS1121</v>
      </c>
      <c r="C556" s="20">
        <f>VLOOKUP(A556,'QAQC ID Reference Page'!A$2:G$10999,3,FALSE)</f>
        <v>44516</v>
      </c>
      <c r="D556" s="12">
        <f>VLOOKUP(A556,'QAQC ID Reference Page'!A$2:G$10999,4,FALSE)</f>
        <v>0.34513888888888888</v>
      </c>
      <c r="E556" s="3">
        <f>VLOOKUP(A556,'QAQC ID Reference Page'!A$2:G$10999,5,FALSE)</f>
        <v>1013</v>
      </c>
      <c r="F556" s="3" t="str">
        <f>VLOOKUP(A556,'QAQC ID Reference Page'!A$2:G$10999,6,FALSE)</f>
        <v>MR</v>
      </c>
      <c r="G556" s="3" t="str">
        <f>VLOOKUP(A556,'QAQC ID Reference Page'!A$2:G$10999,7,FALSE)</f>
        <v>S</v>
      </c>
      <c r="H556" s="10">
        <v>0.34870000000000001</v>
      </c>
      <c r="I556" s="10">
        <v>2.4780000000000002</v>
      </c>
      <c r="J556" s="3"/>
      <c r="K556" s="3"/>
      <c r="L556" s="3"/>
      <c r="M556" s="3"/>
      <c r="N556" s="3"/>
      <c r="O556" s="3"/>
      <c r="P556" s="3"/>
      <c r="Q556" s="3"/>
      <c r="R556" s="3"/>
      <c r="S556" s="3"/>
      <c r="T556" s="3"/>
      <c r="U556" s="3"/>
      <c r="V556" s="3"/>
      <c r="W556" s="3"/>
      <c r="X556" s="3"/>
      <c r="Y556" s="3"/>
      <c r="Z556" s="3"/>
    </row>
    <row r="557" spans="1:26" x14ac:dyDescent="0.2">
      <c r="A557" s="3">
        <v>11516</v>
      </c>
      <c r="B557" s="10" t="str">
        <f>VLOOKUP(A557,'QAQC ID Reference Page'!A$2:G$10999,2,FALSE)</f>
        <v>OBS1121</v>
      </c>
      <c r="C557" s="20">
        <f>VLOOKUP(A557,'QAQC ID Reference Page'!A$2:G$10999,3,FALSE)</f>
        <v>44516</v>
      </c>
      <c r="D557" s="12">
        <f>VLOOKUP(A557,'QAQC ID Reference Page'!A$2:G$10999,4,FALSE)</f>
        <v>0.34513888888888888</v>
      </c>
      <c r="E557" s="3">
        <f>VLOOKUP(A557,'QAQC ID Reference Page'!A$2:G$10999,5,FALSE)</f>
        <v>1037</v>
      </c>
      <c r="F557" s="3" t="str">
        <f>VLOOKUP(A557,'QAQC ID Reference Page'!A$2:G$10999,6,FALSE)</f>
        <v>MR</v>
      </c>
      <c r="G557" s="3" t="str">
        <f>VLOOKUP(A557,'QAQC ID Reference Page'!A$2:G$10999,7,FALSE)</f>
        <v>B</v>
      </c>
      <c r="H557" s="10">
        <v>0.378</v>
      </c>
      <c r="I557" s="10">
        <v>4.29</v>
      </c>
      <c r="J557" s="3"/>
      <c r="K557" s="3"/>
      <c r="L557" s="3"/>
      <c r="M557" s="3"/>
      <c r="N557" s="3"/>
      <c r="O557" s="3"/>
      <c r="P557" s="3"/>
      <c r="Q557" s="3"/>
      <c r="R557" s="3"/>
      <c r="S557" s="3"/>
      <c r="T557" s="3"/>
      <c r="U557" s="3"/>
      <c r="V557" s="3"/>
      <c r="W557" s="3"/>
      <c r="X557" s="3"/>
      <c r="Y557" s="3"/>
      <c r="Z557" s="3"/>
    </row>
    <row r="558" spans="1:26" x14ac:dyDescent="0.2">
      <c r="A558" s="3">
        <v>11517</v>
      </c>
      <c r="B558" s="10" t="str">
        <f>VLOOKUP(A558,'QAQC ID Reference Page'!A$2:G$10999,2,FALSE)</f>
        <v>OBS1121</v>
      </c>
      <c r="C558" s="20">
        <f>VLOOKUP(A558,'QAQC ID Reference Page'!A$2:G$10999,3,FALSE)</f>
        <v>44516</v>
      </c>
      <c r="D558" s="12">
        <f>VLOOKUP(A558,'QAQC ID Reference Page'!A$2:G$10999,4,FALSE)</f>
        <v>0.31666666666666665</v>
      </c>
      <c r="E558" s="3">
        <f>VLOOKUP(A558,'QAQC ID Reference Page'!A$2:G$10999,5,FALSE)</f>
        <v>1044</v>
      </c>
      <c r="F558" s="3" t="str">
        <f>VLOOKUP(A558,'QAQC ID Reference Page'!A$2:G$10999,6,FALSE)</f>
        <v>DR</v>
      </c>
      <c r="G558" s="3" t="str">
        <f>VLOOKUP(A558,'QAQC ID Reference Page'!A$2:G$10999,7,FALSE)</f>
        <v>B</v>
      </c>
      <c r="H558" s="10">
        <v>0.1467</v>
      </c>
      <c r="I558" s="10">
        <v>0.97019999999999995</v>
      </c>
      <c r="J558" s="3"/>
      <c r="K558" s="3"/>
      <c r="L558" s="3"/>
      <c r="M558" s="3"/>
      <c r="N558" s="3"/>
      <c r="O558" s="3"/>
      <c r="P558" s="3"/>
      <c r="Q558" s="3"/>
      <c r="R558" s="3"/>
      <c r="S558" s="3"/>
      <c r="T558" s="3"/>
      <c r="U558" s="3"/>
      <c r="V558" s="3"/>
      <c r="W558" s="3"/>
      <c r="X558" s="3"/>
      <c r="Y558" s="3"/>
      <c r="Z558" s="3"/>
    </row>
    <row r="559" spans="1:26" x14ac:dyDescent="0.2">
      <c r="A559" s="3">
        <v>11518</v>
      </c>
      <c r="B559" s="10" t="str">
        <f>VLOOKUP(A559,'QAQC ID Reference Page'!A$2:G$10999,2,FALSE)</f>
        <v>OBS1121</v>
      </c>
      <c r="C559" s="20">
        <f>VLOOKUP(A559,'QAQC ID Reference Page'!A$2:G$10999,3,FALSE)</f>
        <v>44516</v>
      </c>
      <c r="D559" s="12">
        <f>VLOOKUP(A559,'QAQC ID Reference Page'!A$2:G$10999,4,FALSE)</f>
        <v>0.28749999999999998</v>
      </c>
      <c r="E559" s="3">
        <f>VLOOKUP(A559,'QAQC ID Reference Page'!A$2:G$10999,5,FALSE)</f>
        <v>1006</v>
      </c>
      <c r="F559" s="3" t="str">
        <f>VLOOKUP(A559,'QAQC ID Reference Page'!A$2:G$10999,6,FALSE)</f>
        <v>EFR</v>
      </c>
      <c r="G559" s="3" t="str">
        <f>VLOOKUP(A559,'QAQC ID Reference Page'!A$2:G$10999,7,FALSE)</f>
        <v>S</v>
      </c>
      <c r="H559" s="10">
        <v>0.25340000000000001</v>
      </c>
      <c r="I559" s="10">
        <v>4.7560000000000002</v>
      </c>
      <c r="J559" s="3"/>
      <c r="K559" s="3"/>
      <c r="L559" s="3"/>
      <c r="M559" s="3"/>
      <c r="N559" s="3"/>
      <c r="O559" s="3"/>
      <c r="P559" s="3"/>
      <c r="Q559" s="3"/>
      <c r="R559" s="3"/>
      <c r="S559" s="3"/>
      <c r="T559" s="3"/>
      <c r="U559" s="3"/>
      <c r="V559" s="3"/>
      <c r="W559" s="3"/>
      <c r="X559" s="3"/>
      <c r="Y559" s="3"/>
      <c r="Z559" s="3"/>
    </row>
    <row r="560" spans="1:26" x14ac:dyDescent="0.2">
      <c r="A560" s="3">
        <v>11519</v>
      </c>
      <c r="B560" s="10" t="str">
        <f>VLOOKUP(A560,'QAQC ID Reference Page'!A$2:G$10999,2,FALSE)</f>
        <v>OBS1121</v>
      </c>
      <c r="C560" s="20">
        <f>VLOOKUP(A560,'QAQC ID Reference Page'!A$2:G$10999,3,FALSE)</f>
        <v>44516</v>
      </c>
      <c r="D560" s="12">
        <f>VLOOKUP(A560,'QAQC ID Reference Page'!A$2:G$10999,4,FALSE)</f>
        <v>0.41666666666666669</v>
      </c>
      <c r="E560" s="3">
        <f>VLOOKUP(A560,'QAQC ID Reference Page'!A$2:G$10999,5,FALSE)</f>
        <v>1004</v>
      </c>
      <c r="F560" s="3" t="str">
        <f>VLOOKUP(A560,'QAQC ID Reference Page'!A$2:G$10999,6,FALSE)</f>
        <v>I7C</v>
      </c>
      <c r="G560" s="3" t="str">
        <f>VLOOKUP(A560,'QAQC ID Reference Page'!A$2:G$10999,7,FALSE)</f>
        <v>S</v>
      </c>
      <c r="H560" s="10">
        <v>0.36609999999999998</v>
      </c>
      <c r="I560" s="10">
        <v>2.1440000000000001</v>
      </c>
      <c r="J560" s="3"/>
      <c r="K560" s="3"/>
      <c r="L560" s="3"/>
      <c r="M560" s="3"/>
      <c r="N560" s="3"/>
      <c r="O560" s="3"/>
      <c r="P560" s="3"/>
      <c r="Q560" s="3"/>
      <c r="R560" s="3"/>
      <c r="S560" s="3"/>
      <c r="T560" s="3"/>
      <c r="U560" s="3"/>
      <c r="V560" s="3"/>
      <c r="W560" s="3"/>
      <c r="X560" s="3"/>
      <c r="Y560" s="3"/>
      <c r="Z560" s="3"/>
    </row>
    <row r="561" spans="1:26" x14ac:dyDescent="0.2">
      <c r="A561" s="3">
        <v>11519</v>
      </c>
      <c r="B561" s="10" t="str">
        <f>VLOOKUP(A561,'QAQC ID Reference Page'!A$2:G$10999,2,FALSE)</f>
        <v>OBS1121</v>
      </c>
      <c r="C561" s="20">
        <f>VLOOKUP(A561,'QAQC ID Reference Page'!A$2:G$10999,3,FALSE)</f>
        <v>44516</v>
      </c>
      <c r="D561" s="12">
        <f>VLOOKUP(A561,'QAQC ID Reference Page'!A$2:G$10999,4,FALSE)</f>
        <v>0.41666666666666669</v>
      </c>
      <c r="E561" s="3">
        <f>VLOOKUP(A561,'QAQC ID Reference Page'!A$2:G$10999,5,FALSE)</f>
        <v>1004</v>
      </c>
      <c r="F561" s="3" t="str">
        <f>VLOOKUP(A561,'QAQC ID Reference Page'!A$2:G$10999,6,FALSE)</f>
        <v>I7C</v>
      </c>
      <c r="G561" s="3" t="str">
        <f>VLOOKUP(A561,'QAQC ID Reference Page'!A$2:G$10999,7,FALSE)</f>
        <v>S</v>
      </c>
      <c r="H561" s="10">
        <v>0.19719999999999999</v>
      </c>
      <c r="I561" s="10">
        <v>4.7130000000000001</v>
      </c>
      <c r="J561" s="3"/>
      <c r="K561" s="3"/>
      <c r="L561" s="3"/>
      <c r="M561" s="3"/>
      <c r="N561" s="3"/>
      <c r="O561" s="3"/>
      <c r="P561" s="3"/>
      <c r="Q561" s="3"/>
      <c r="R561" s="3"/>
      <c r="S561" s="3"/>
      <c r="T561" s="3"/>
      <c r="U561" s="3"/>
      <c r="V561" s="3"/>
      <c r="W561" s="3"/>
      <c r="X561" s="3"/>
      <c r="Y561" s="3"/>
      <c r="Z561" s="3"/>
    </row>
    <row r="562" spans="1:26" x14ac:dyDescent="0.2">
      <c r="A562" s="3">
        <v>11520</v>
      </c>
      <c r="B562" s="10" t="str">
        <f>VLOOKUP(A562,'QAQC ID Reference Page'!A$2:G$10999,2,FALSE)</f>
        <v>OBS1121</v>
      </c>
      <c r="C562" s="20">
        <f>VLOOKUP(A562,'QAQC ID Reference Page'!A$2:G$10999,3,FALSE)</f>
        <v>44516</v>
      </c>
      <c r="D562" s="12">
        <f>VLOOKUP(A562,'QAQC ID Reference Page'!A$2:G$10999,4,FALSE)</f>
        <v>0.46180555555555558</v>
      </c>
      <c r="E562" s="3">
        <f>VLOOKUP(A562,'QAQC ID Reference Page'!A$2:G$10999,5,FALSE)</f>
        <v>1019</v>
      </c>
      <c r="F562" s="3" t="str">
        <f>VLOOKUP(A562,'QAQC ID Reference Page'!A$2:G$10999,6,FALSE)</f>
        <v>G9</v>
      </c>
      <c r="G562" s="3" t="str">
        <f>VLOOKUP(A562,'QAQC ID Reference Page'!A$2:G$10999,7,FALSE)</f>
        <v>S</v>
      </c>
      <c r="H562" s="10">
        <v>4.7820000000000001E-2</v>
      </c>
      <c r="I562" s="10">
        <v>0.84650000000000003</v>
      </c>
      <c r="J562" s="3"/>
      <c r="K562" s="3"/>
      <c r="L562" s="3"/>
      <c r="M562" s="3"/>
      <c r="N562" s="3"/>
      <c r="O562" s="3"/>
      <c r="P562" s="3"/>
      <c r="Q562" s="3"/>
      <c r="R562" s="3"/>
      <c r="S562" s="3"/>
      <c r="T562" s="3"/>
      <c r="U562" s="3"/>
      <c r="V562" s="3"/>
      <c r="W562" s="3"/>
      <c r="X562" s="3"/>
      <c r="Y562" s="3"/>
      <c r="Z562" s="3"/>
    </row>
    <row r="563" spans="1:26" x14ac:dyDescent="0.2">
      <c r="A563" s="3">
        <v>11521</v>
      </c>
      <c r="B563" s="10" t="str">
        <f>VLOOKUP(A563,'QAQC ID Reference Page'!A$2:G$10999,2,FALSE)</f>
        <v>OBS1121</v>
      </c>
      <c r="C563" s="20">
        <f>VLOOKUP(A563,'QAQC ID Reference Page'!A$2:G$10999,3,FALSE)</f>
        <v>44516</v>
      </c>
      <c r="D563" s="12">
        <f>VLOOKUP(A563,'QAQC ID Reference Page'!A$2:G$10999,4,FALSE)</f>
        <v>0.28749999999999998</v>
      </c>
      <c r="E563" s="3">
        <f>VLOOKUP(A563,'QAQC ID Reference Page'!A$2:G$10999,5,FALSE)</f>
        <v>1027</v>
      </c>
      <c r="F563" s="3" t="str">
        <f>VLOOKUP(A563,'QAQC ID Reference Page'!A$2:G$10999,6,FALSE)</f>
        <v>EFR</v>
      </c>
      <c r="G563" s="3" t="str">
        <f>VLOOKUP(A563,'QAQC ID Reference Page'!A$2:G$10999,7,FALSE)</f>
        <v>B</v>
      </c>
      <c r="H563" s="10">
        <v>0.23449999999999999</v>
      </c>
      <c r="I563" s="10">
        <v>1.244</v>
      </c>
      <c r="J563" s="3"/>
      <c r="K563" s="3"/>
      <c r="L563" s="3"/>
      <c r="M563" s="3"/>
      <c r="N563" s="3"/>
      <c r="O563" s="3"/>
      <c r="P563" s="3"/>
      <c r="Q563" s="3"/>
      <c r="R563" s="3"/>
      <c r="S563" s="3"/>
      <c r="T563" s="3"/>
      <c r="U563" s="3"/>
      <c r="V563" s="3"/>
      <c r="W563" s="3"/>
      <c r="X563" s="3"/>
      <c r="Y563" s="3"/>
      <c r="Z563" s="3"/>
    </row>
    <row r="564" spans="1:26" x14ac:dyDescent="0.2">
      <c r="A564" s="3">
        <v>11522</v>
      </c>
      <c r="B564" s="10" t="str">
        <f>VLOOKUP(A564,'QAQC ID Reference Page'!A$2:G$10999,2,FALSE)</f>
        <v>OBS1121</v>
      </c>
      <c r="C564" s="20">
        <f>VLOOKUP(A564,'QAQC ID Reference Page'!A$2:G$10999,3,FALSE)</f>
        <v>44516</v>
      </c>
      <c r="D564" s="12">
        <f>VLOOKUP(A564,'QAQC ID Reference Page'!A$2:G$10999,4,FALSE)</f>
        <v>0.40416666666666667</v>
      </c>
      <c r="E564" s="3">
        <f>VLOOKUP(A564,'QAQC ID Reference Page'!A$2:G$10999,5,FALSE)</f>
        <v>1035</v>
      </c>
      <c r="F564" s="3" t="str">
        <f>VLOOKUP(A564,'QAQC ID Reference Page'!A$2:G$10999,6,FALSE)</f>
        <v>I9</v>
      </c>
      <c r="G564" s="3" t="str">
        <f>VLOOKUP(A564,'QAQC ID Reference Page'!A$2:G$10999,7,FALSE)</f>
        <v>S</v>
      </c>
      <c r="H564" s="10">
        <v>0.21479999999999999</v>
      </c>
      <c r="I564" s="10">
        <v>2.004</v>
      </c>
      <c r="J564" s="3"/>
      <c r="K564" s="3"/>
      <c r="L564" s="3"/>
      <c r="M564" s="3"/>
      <c r="N564" s="3"/>
      <c r="O564" s="3"/>
      <c r="P564" s="3"/>
      <c r="Q564" s="3"/>
      <c r="R564" s="3"/>
      <c r="S564" s="3"/>
      <c r="T564" s="3"/>
      <c r="U564" s="3"/>
      <c r="V564" s="3"/>
      <c r="W564" s="3"/>
      <c r="X564" s="3"/>
      <c r="Y564" s="3"/>
      <c r="Z564" s="3"/>
    </row>
    <row r="565" spans="1:26" x14ac:dyDescent="0.2">
      <c r="A565" s="3">
        <v>11523</v>
      </c>
      <c r="B565" s="10" t="str">
        <f>VLOOKUP(A565,'QAQC ID Reference Page'!A$2:G$10999,2,FALSE)</f>
        <v>OBS1121</v>
      </c>
      <c r="C565" s="20">
        <f>VLOOKUP(A565,'QAQC ID Reference Page'!A$2:G$10999,3,FALSE)</f>
        <v>44516</v>
      </c>
      <c r="D565" s="12">
        <f>VLOOKUP(A565,'QAQC ID Reference Page'!A$2:G$10999,4,FALSE)</f>
        <v>0.38958333333333334</v>
      </c>
      <c r="E565" s="3">
        <f>VLOOKUP(A565,'QAQC ID Reference Page'!A$2:G$10999,5,FALSE)</f>
        <v>1005</v>
      </c>
      <c r="F565" s="3" t="str">
        <f>VLOOKUP(A565,'QAQC ID Reference Page'!A$2:G$10999,6,FALSE)</f>
        <v>BR</v>
      </c>
      <c r="G565" s="3" t="str">
        <f>VLOOKUP(A565,'QAQC ID Reference Page'!A$2:G$10999,7,FALSE)</f>
        <v>S</v>
      </c>
      <c r="H565" s="10">
        <v>0.38040000000000002</v>
      </c>
      <c r="I565" s="10">
        <v>3.149</v>
      </c>
      <c r="J565" s="3"/>
      <c r="K565" s="3"/>
      <c r="L565" s="3"/>
      <c r="M565" s="3"/>
      <c r="N565" s="3"/>
      <c r="O565" s="3"/>
      <c r="P565" s="3"/>
      <c r="Q565" s="3"/>
      <c r="R565" s="3"/>
      <c r="S565" s="3"/>
      <c r="T565" s="3"/>
      <c r="U565" s="3"/>
      <c r="V565" s="3"/>
      <c r="W565" s="3"/>
      <c r="X565" s="3"/>
      <c r="Y565" s="3"/>
      <c r="Z565" s="3"/>
    </row>
    <row r="566" spans="1:26" x14ac:dyDescent="0.2">
      <c r="A566" s="3">
        <v>11524</v>
      </c>
      <c r="B566" s="10" t="str">
        <f>VLOOKUP(A566,'QAQC ID Reference Page'!A$2:G$10999,2,FALSE)</f>
        <v>OBS1121</v>
      </c>
      <c r="C566" s="20">
        <f>VLOOKUP(A566,'QAQC ID Reference Page'!A$2:G$10999,3,FALSE)</f>
        <v>44518</v>
      </c>
      <c r="D566" s="12">
        <f>VLOOKUP(A566,'QAQC ID Reference Page'!A$2:G$10999,4,FALSE)</f>
        <v>0.53055555555555556</v>
      </c>
      <c r="E566" s="3">
        <f>VLOOKUP(A566,'QAQC ID Reference Page'!A$2:G$10999,5,FALSE)</f>
        <v>1020</v>
      </c>
      <c r="F566" s="3" t="str">
        <f>VLOOKUP(A566,'QAQC ID Reference Page'!A$2:G$10999,6,FALSE)</f>
        <v>B1</v>
      </c>
      <c r="G566" s="3" t="str">
        <f>VLOOKUP(A566,'QAQC ID Reference Page'!A$2:G$10999,7,FALSE)</f>
        <v>S</v>
      </c>
      <c r="H566" s="10">
        <v>1.117</v>
      </c>
      <c r="I566" s="10">
        <v>38.65</v>
      </c>
      <c r="J566" s="3"/>
      <c r="K566" s="3"/>
      <c r="L566" s="3"/>
      <c r="M566" s="3"/>
      <c r="N566" s="3"/>
      <c r="O566" s="3"/>
      <c r="P566" s="3"/>
      <c r="Q566" s="3"/>
      <c r="R566" s="3"/>
      <c r="S566" s="3"/>
      <c r="T566" s="3"/>
      <c r="U566" s="3"/>
      <c r="V566" s="3"/>
      <c r="W566" s="3"/>
      <c r="X566" s="3"/>
      <c r="Y566" s="3"/>
      <c r="Z566" s="3"/>
    </row>
    <row r="567" spans="1:26" x14ac:dyDescent="0.2">
      <c r="A567" s="3">
        <v>11525</v>
      </c>
      <c r="B567" s="10" t="str">
        <f>VLOOKUP(A567,'QAQC ID Reference Page'!A$2:G$10999,2,FALSE)</f>
        <v>OBS1121</v>
      </c>
      <c r="C567" s="20">
        <f>VLOOKUP(A567,'QAQC ID Reference Page'!A$2:G$10999,3,FALSE)</f>
        <v>44518</v>
      </c>
      <c r="D567" s="12">
        <f>VLOOKUP(A567,'QAQC ID Reference Page'!A$2:G$10999,4,FALSE)</f>
        <v>0.49652777777777779</v>
      </c>
      <c r="E567" s="3">
        <f>VLOOKUP(A567,'QAQC ID Reference Page'!A$2:G$10999,5,FALSE)</f>
        <v>1041</v>
      </c>
      <c r="F567" s="3" t="str">
        <f>VLOOKUP(A567,'QAQC ID Reference Page'!A$2:G$10999,6,FALSE)</f>
        <v>E1</v>
      </c>
      <c r="G567" s="3" t="str">
        <f>VLOOKUP(A567,'QAQC ID Reference Page'!A$2:G$10999,7,FALSE)</f>
        <v>S</v>
      </c>
      <c r="H567" s="10">
        <v>1.3819999999999999</v>
      </c>
      <c r="I567" s="10">
        <v>32.619999999999997</v>
      </c>
      <c r="J567" s="3"/>
      <c r="K567" s="3"/>
      <c r="L567" s="3"/>
      <c r="M567" s="3"/>
      <c r="N567" s="3"/>
      <c r="O567" s="3"/>
      <c r="P567" s="3"/>
      <c r="Q567" s="3"/>
      <c r="R567" s="3"/>
      <c r="S567" s="3"/>
      <c r="T567" s="3"/>
      <c r="U567" s="3"/>
      <c r="V567" s="3"/>
      <c r="W567" s="3"/>
      <c r="X567" s="3"/>
      <c r="Y567" s="3"/>
      <c r="Z567" s="3"/>
    </row>
    <row r="568" spans="1:26" x14ac:dyDescent="0.2">
      <c r="A568" s="3">
        <v>11526</v>
      </c>
      <c r="B568" s="10" t="str">
        <f>VLOOKUP(A568,'QAQC ID Reference Page'!A$2:G$10999,2,FALSE)</f>
        <v>OBS1121</v>
      </c>
      <c r="C568" s="20">
        <f>VLOOKUP(A568,'QAQC ID Reference Page'!A$2:G$10999,3,FALSE)</f>
        <v>44518</v>
      </c>
      <c r="D568" s="12">
        <f>VLOOKUP(A568,'QAQC ID Reference Page'!A$2:G$10999,4,FALSE)</f>
        <v>0.50763888888888886</v>
      </c>
      <c r="E568" s="3">
        <f>VLOOKUP(A568,'QAQC ID Reference Page'!A$2:G$10999,5,FALSE)</f>
        <v>1028</v>
      </c>
      <c r="F568" s="3" t="str">
        <f>VLOOKUP(A568,'QAQC ID Reference Page'!A$2:G$10999,6,FALSE)</f>
        <v>D1</v>
      </c>
      <c r="G568" s="3" t="str">
        <f>VLOOKUP(A568,'QAQC ID Reference Page'!A$2:G$10999,7,FALSE)</f>
        <v>S</v>
      </c>
      <c r="H568" s="10">
        <v>0.12039999999999999</v>
      </c>
      <c r="I568" s="10">
        <v>2.1469999999999998</v>
      </c>
      <c r="J568" s="3"/>
      <c r="K568" s="3"/>
      <c r="L568" s="3"/>
      <c r="M568" s="3"/>
      <c r="N568" s="3"/>
      <c r="O568" s="3"/>
      <c r="P568" s="3"/>
      <c r="Q568" s="3"/>
      <c r="R568" s="3"/>
      <c r="S568" s="3"/>
      <c r="T568" s="3"/>
      <c r="U568" s="3"/>
      <c r="V568" s="3"/>
      <c r="W568" s="3"/>
      <c r="X568" s="3"/>
      <c r="Y568" s="3"/>
      <c r="Z568" s="3"/>
    </row>
    <row r="569" spans="1:26" x14ac:dyDescent="0.2">
      <c r="A569" s="3">
        <v>11527</v>
      </c>
      <c r="B569" s="10" t="str">
        <f>VLOOKUP(A569,'QAQC ID Reference Page'!A$2:G$10999,2,FALSE)</f>
        <v>OBS1121</v>
      </c>
      <c r="C569" s="20">
        <f>VLOOKUP(A569,'QAQC ID Reference Page'!A$2:G$10999,3,FALSE)</f>
        <v>44518</v>
      </c>
      <c r="D569" s="12">
        <f>VLOOKUP(A569,'QAQC ID Reference Page'!A$2:G$10999,4,FALSE)</f>
        <v>0.54791666666666672</v>
      </c>
      <c r="E569" s="3">
        <f>VLOOKUP(A569,'QAQC ID Reference Page'!A$2:G$10999,5,FALSE)</f>
        <v>1017</v>
      </c>
      <c r="F569" s="3" t="str">
        <f>VLOOKUP(A569,'QAQC ID Reference Page'!A$2:G$10999,6,FALSE)</f>
        <v>B4</v>
      </c>
      <c r="G569" s="3" t="str">
        <f>VLOOKUP(A569,'QAQC ID Reference Page'!A$2:G$10999,7,FALSE)</f>
        <v>B</v>
      </c>
      <c r="H569" s="10">
        <v>0.22</v>
      </c>
      <c r="I569" s="10">
        <v>3.6760000000000002</v>
      </c>
      <c r="J569" s="3"/>
      <c r="K569" s="3"/>
      <c r="L569" s="3"/>
      <c r="M569" s="3"/>
      <c r="N569" s="3"/>
      <c r="O569" s="3"/>
      <c r="P569" s="3"/>
      <c r="Q569" s="3"/>
      <c r="R569" s="3"/>
      <c r="S569" s="3"/>
      <c r="T569" s="3"/>
      <c r="U569" s="3"/>
      <c r="V569" s="3"/>
      <c r="W569" s="3"/>
      <c r="X569" s="3"/>
      <c r="Y569" s="3"/>
      <c r="Z569" s="3"/>
    </row>
    <row r="570" spans="1:26" x14ac:dyDescent="0.2">
      <c r="A570" s="3">
        <v>11528</v>
      </c>
      <c r="B570" s="10" t="str">
        <f>VLOOKUP(A570,'QAQC ID Reference Page'!A$2:G$10999,2,FALSE)</f>
        <v>OBS1121</v>
      </c>
      <c r="C570" s="20">
        <f>VLOOKUP(A570,'QAQC ID Reference Page'!A$2:G$10999,3,FALSE)</f>
        <v>44518</v>
      </c>
      <c r="D570" s="12">
        <f>VLOOKUP(A570,'QAQC ID Reference Page'!A$2:G$10999,4,FALSE)</f>
        <v>0.52152777777777781</v>
      </c>
      <c r="E570" s="3">
        <f>VLOOKUP(A570,'QAQC ID Reference Page'!A$2:G$10999,5,FALSE)</f>
        <v>1042</v>
      </c>
      <c r="F570" s="3" t="str">
        <f>VLOOKUP(A570,'QAQC ID Reference Page'!A$2:G$10999,6,FALSE)</f>
        <v>C1</v>
      </c>
      <c r="G570" s="3" t="str">
        <f>VLOOKUP(A570,'QAQC ID Reference Page'!A$2:G$10999,7,FALSE)</f>
        <v>S</v>
      </c>
      <c r="H570" s="10">
        <v>0.16470000000000001</v>
      </c>
      <c r="I570" s="10">
        <v>1.609</v>
      </c>
      <c r="J570" s="3"/>
      <c r="K570" s="3"/>
      <c r="L570" s="3"/>
      <c r="M570" s="3"/>
      <c r="N570" s="3"/>
      <c r="O570" s="3"/>
      <c r="P570" s="3"/>
      <c r="Q570" s="3"/>
      <c r="R570" s="3"/>
      <c r="S570" s="3"/>
      <c r="T570" s="3"/>
      <c r="U570" s="3"/>
      <c r="V570" s="3"/>
      <c r="W570" s="3"/>
      <c r="X570" s="3"/>
      <c r="Y570" s="3"/>
      <c r="Z570" s="3"/>
    </row>
    <row r="571" spans="1:26" x14ac:dyDescent="0.2">
      <c r="A571" s="3">
        <v>11529</v>
      </c>
      <c r="B571" s="10" t="str">
        <f>VLOOKUP(A571,'QAQC ID Reference Page'!A$2:G$10999,2,FALSE)</f>
        <v>OBS1121</v>
      </c>
      <c r="C571" s="20">
        <f>VLOOKUP(A571,'QAQC ID Reference Page'!A$2:G$10999,3,FALSE)</f>
        <v>44518</v>
      </c>
      <c r="D571" s="12">
        <f>VLOOKUP(A571,'QAQC ID Reference Page'!A$2:G$10999,4,FALSE)</f>
        <v>0.54791666666666672</v>
      </c>
      <c r="E571" s="3">
        <f>VLOOKUP(A571,'QAQC ID Reference Page'!A$2:G$10999,5,FALSE)</f>
        <v>1003</v>
      </c>
      <c r="F571" s="3" t="str">
        <f>VLOOKUP(A571,'QAQC ID Reference Page'!A$2:G$10999,6,FALSE)</f>
        <v>B4</v>
      </c>
      <c r="G571" s="3" t="str">
        <f>VLOOKUP(A571,'QAQC ID Reference Page'!A$2:G$10999,7,FALSE)</f>
        <v>S</v>
      </c>
      <c r="H571" s="10">
        <v>0.2266</v>
      </c>
      <c r="I571" s="10">
        <v>4.5940000000000003</v>
      </c>
      <c r="J571" s="3"/>
      <c r="K571" s="3"/>
      <c r="L571" s="3"/>
      <c r="M571" s="3"/>
      <c r="N571" s="3"/>
      <c r="O571" s="3"/>
      <c r="P571" s="3"/>
      <c r="Q571" s="3"/>
      <c r="R571" s="3"/>
      <c r="S571" s="3"/>
      <c r="T571" s="3"/>
      <c r="U571" s="3"/>
      <c r="V571" s="3"/>
      <c r="W571" s="3"/>
      <c r="X571" s="3"/>
      <c r="Y571" s="3"/>
      <c r="Z571" s="3"/>
    </row>
    <row r="572" spans="1:26" x14ac:dyDescent="0.2">
      <c r="A572" s="3">
        <v>11530</v>
      </c>
      <c r="B572" s="10" t="str">
        <f>VLOOKUP(A572,'QAQC ID Reference Page'!A$2:G$10999,2,FALSE)</f>
        <v>OBS1121</v>
      </c>
      <c r="C572" s="20">
        <f>VLOOKUP(A572,'QAQC ID Reference Page'!A$2:G$10999,3,FALSE)</f>
        <v>44518</v>
      </c>
      <c r="D572" s="12">
        <f>VLOOKUP(A572,'QAQC ID Reference Page'!A$2:G$10999,4,FALSE)</f>
        <v>0.35416666666666669</v>
      </c>
      <c r="E572" s="3">
        <f>VLOOKUP(A572,'QAQC ID Reference Page'!A$2:G$10999,5,FALSE)</f>
        <v>1009</v>
      </c>
      <c r="F572" s="3" t="str">
        <f>VLOOKUP(A572,'QAQC ID Reference Page'!A$2:G$10999,6,FALSE)</f>
        <v>WB</v>
      </c>
      <c r="G572" s="3" t="str">
        <f>VLOOKUP(A572,'QAQC ID Reference Page'!A$2:G$10999,7,FALSE)</f>
        <v>S</v>
      </c>
      <c r="H572" s="10">
        <v>0.38219999999999998</v>
      </c>
      <c r="I572" s="10">
        <v>3.3029999999999999</v>
      </c>
      <c r="J572" s="3"/>
      <c r="K572" s="3"/>
      <c r="L572" s="3"/>
      <c r="M572" s="3"/>
      <c r="N572" s="3"/>
      <c r="O572" s="3"/>
      <c r="P572" s="3"/>
      <c r="Q572" s="3"/>
      <c r="R572" s="3"/>
      <c r="S572" s="3"/>
      <c r="T572" s="3"/>
      <c r="U572" s="3"/>
      <c r="V572" s="3"/>
      <c r="W572" s="3"/>
      <c r="X572" s="3"/>
      <c r="Y572" s="3"/>
      <c r="Z572" s="3"/>
    </row>
    <row r="573" spans="1:26" x14ac:dyDescent="0.2">
      <c r="A573" s="3">
        <v>11531</v>
      </c>
      <c r="B573" s="10" t="str">
        <f>VLOOKUP(A573,'QAQC ID Reference Page'!A$2:G$10999,2,FALSE)</f>
        <v>OBS1121</v>
      </c>
      <c r="C573" s="20">
        <f>VLOOKUP(A573,'QAQC ID Reference Page'!A$2:G$10999,3,FALSE)</f>
        <v>44518</v>
      </c>
      <c r="D573" s="12">
        <f>VLOOKUP(A573,'QAQC ID Reference Page'!A$2:G$10999,4,FALSE)</f>
        <v>0.48194444444444445</v>
      </c>
      <c r="E573" s="3">
        <f>VLOOKUP(A573,'QAQC ID Reference Page'!A$2:G$10999,5,FALSE)</f>
        <v>1006</v>
      </c>
      <c r="F573" s="3" t="str">
        <f>VLOOKUP(A573,'QAQC ID Reference Page'!A$2:G$10999,6,FALSE)</f>
        <v>BLB</v>
      </c>
      <c r="G573" s="3" t="str">
        <f>VLOOKUP(A573,'QAQC ID Reference Page'!A$2:G$10999,7,FALSE)</f>
        <v>S</v>
      </c>
      <c r="H573" s="10">
        <v>0.17369999999999999</v>
      </c>
      <c r="I573" s="10">
        <v>2.9969999999999999</v>
      </c>
      <c r="J573" s="3"/>
      <c r="K573" s="3"/>
      <c r="L573" s="3"/>
      <c r="M573" s="3"/>
      <c r="N573" s="3"/>
      <c r="O573" s="3"/>
      <c r="P573" s="3"/>
      <c r="Q573" s="3"/>
      <c r="R573" s="3"/>
      <c r="S573" s="3"/>
      <c r="T573" s="3"/>
      <c r="U573" s="3"/>
      <c r="V573" s="3"/>
      <c r="W573" s="3"/>
      <c r="X573" s="3"/>
      <c r="Y573" s="3"/>
      <c r="Z573" s="3"/>
    </row>
    <row r="574" spans="1:26" x14ac:dyDescent="0.2">
      <c r="A574" s="3">
        <v>11532</v>
      </c>
      <c r="B574" s="10" t="str">
        <f>VLOOKUP(A574,'QAQC ID Reference Page'!A$2:G$10999,2,FALSE)</f>
        <v>OBS1121</v>
      </c>
      <c r="C574" s="20">
        <f>VLOOKUP(A574,'QAQC ID Reference Page'!A$2:G$10999,3,FALSE)</f>
        <v>44518</v>
      </c>
      <c r="D574" s="12">
        <f>VLOOKUP(A574,'QAQC ID Reference Page'!A$2:G$10999,4,FALSE)</f>
        <v>0.4548611111111111</v>
      </c>
      <c r="E574" s="3">
        <f>VLOOKUP(A574,'QAQC ID Reference Page'!A$2:G$10999,5,FALSE)</f>
        <v>1033</v>
      </c>
      <c r="F574" s="3" t="str">
        <f>VLOOKUP(A574,'QAQC ID Reference Page'!A$2:G$10999,6,FALSE)</f>
        <v>C4</v>
      </c>
      <c r="G574" s="3" t="str">
        <f>VLOOKUP(A574,'QAQC ID Reference Page'!A$2:G$10999,7,FALSE)</f>
        <v>S</v>
      </c>
      <c r="H574" s="10">
        <v>0.1764</v>
      </c>
      <c r="I574" s="10">
        <v>5.008</v>
      </c>
      <c r="J574" s="3"/>
      <c r="K574" s="3"/>
      <c r="L574" s="3"/>
      <c r="M574" s="3"/>
      <c r="N574" s="3"/>
      <c r="O574" s="3"/>
      <c r="P574" s="3"/>
      <c r="Q574" s="3"/>
      <c r="R574" s="3"/>
      <c r="S574" s="3"/>
      <c r="T574" s="3"/>
      <c r="U574" s="3"/>
      <c r="V574" s="3"/>
      <c r="W574" s="3"/>
      <c r="X574" s="3"/>
      <c r="Y574" s="3"/>
      <c r="Z574" s="3"/>
    </row>
    <row r="575" spans="1:26" x14ac:dyDescent="0.2">
      <c r="A575" s="3">
        <v>11533</v>
      </c>
      <c r="B575" s="10" t="str">
        <f>VLOOKUP(A575,'QAQC ID Reference Page'!A$2:G$10999,2,FALSE)</f>
        <v>OBS1121</v>
      </c>
      <c r="C575" s="20">
        <f>VLOOKUP(A575,'QAQC ID Reference Page'!A$2:G$10999,3,FALSE)</f>
        <v>44518</v>
      </c>
      <c r="D575" s="12">
        <f>VLOOKUP(A575,'QAQC ID Reference Page'!A$2:G$10999,4,FALSE)</f>
        <v>0.37638888888888888</v>
      </c>
      <c r="E575" s="3">
        <f>VLOOKUP(A575,'QAQC ID Reference Page'!A$2:G$10999,5,FALSE)</f>
        <v>1005</v>
      </c>
      <c r="F575" s="3" t="str">
        <f>VLOOKUP(A575,'QAQC ID Reference Page'!A$2:G$10999,6,FALSE)</f>
        <v>C9</v>
      </c>
      <c r="G575" s="3" t="str">
        <f>VLOOKUP(A575,'QAQC ID Reference Page'!A$2:G$10999,7,FALSE)</f>
        <v>S</v>
      </c>
      <c r="H575" s="10">
        <v>0.2054</v>
      </c>
      <c r="I575" s="10">
        <v>3.5830000000000002</v>
      </c>
      <c r="J575" s="3"/>
      <c r="K575" s="3"/>
      <c r="L575" s="3"/>
      <c r="M575" s="3"/>
      <c r="N575" s="3"/>
      <c r="O575" s="3"/>
      <c r="P575" s="3"/>
      <c r="Q575" s="3"/>
      <c r="R575" s="3"/>
      <c r="S575" s="3"/>
      <c r="T575" s="3"/>
      <c r="U575" s="3"/>
      <c r="V575" s="3"/>
      <c r="W575" s="3"/>
      <c r="X575" s="3"/>
      <c r="Y575" s="3"/>
      <c r="Z575" s="3"/>
    </row>
    <row r="576" spans="1:26" x14ac:dyDescent="0.2">
      <c r="A576" s="3">
        <v>11534</v>
      </c>
      <c r="B576" s="10" t="str">
        <f>VLOOKUP(A576,'QAQC ID Reference Page'!A$2:G$10999,2,FALSE)</f>
        <v>OBS1121</v>
      </c>
      <c r="C576" s="20">
        <f>VLOOKUP(A576,'QAQC ID Reference Page'!A$2:G$10999,3,FALSE)</f>
        <v>44518</v>
      </c>
      <c r="D576" s="12">
        <f>VLOOKUP(A576,'QAQC ID Reference Page'!A$2:G$10999,4,FALSE)</f>
        <v>0.44444444444444442</v>
      </c>
      <c r="E576" s="3">
        <f>VLOOKUP(A576,'QAQC ID Reference Page'!A$2:G$10999,5,FALSE)</f>
        <v>1013</v>
      </c>
      <c r="F576" s="3" t="str">
        <f>VLOOKUP(A576,'QAQC ID Reference Page'!A$2:G$10999,6,FALSE)</f>
        <v>C5-1</v>
      </c>
      <c r="G576" s="3" t="str">
        <f>VLOOKUP(A576,'QAQC ID Reference Page'!A$2:G$10999,7,FALSE)</f>
        <v>S</v>
      </c>
      <c r="H576" s="10">
        <v>1.1759999999999999</v>
      </c>
      <c r="I576" s="10">
        <v>22.39</v>
      </c>
      <c r="J576" s="3"/>
      <c r="K576" s="3"/>
      <c r="L576" s="3"/>
      <c r="M576" s="3"/>
      <c r="N576" s="3"/>
      <c r="O576" s="3"/>
      <c r="P576" s="3"/>
      <c r="Q576" s="3"/>
      <c r="R576" s="3"/>
      <c r="S576" s="3"/>
      <c r="T576" s="3"/>
      <c r="U576" s="3"/>
      <c r="V576" s="3"/>
      <c r="W576" s="3"/>
      <c r="X576" s="3"/>
      <c r="Y576" s="3"/>
      <c r="Z576" s="3"/>
    </row>
    <row r="577" spans="1:26" x14ac:dyDescent="0.2">
      <c r="A577" s="3">
        <v>11535</v>
      </c>
      <c r="B577" s="10" t="str">
        <f>VLOOKUP(A577,'QAQC ID Reference Page'!A$2:G$10999,2,FALSE)</f>
        <v>OBS1121</v>
      </c>
      <c r="C577" s="20">
        <f>VLOOKUP(A577,'QAQC ID Reference Page'!A$2:G$10999,3,FALSE)</f>
        <v>44518</v>
      </c>
      <c r="D577" s="12">
        <f>VLOOKUP(A577,'QAQC ID Reference Page'!A$2:G$10999,4,FALSE)</f>
        <v>0.47083333333333333</v>
      </c>
      <c r="E577" s="3">
        <f>VLOOKUP(A577,'QAQC ID Reference Page'!A$2:G$10999,5,FALSE)</f>
        <v>1021</v>
      </c>
      <c r="F577" s="3" t="str">
        <f>VLOOKUP(A577,'QAQC ID Reference Page'!A$2:G$10999,6,FALSE)</f>
        <v>WFR</v>
      </c>
      <c r="G577" s="3" t="str">
        <f>VLOOKUP(A577,'QAQC ID Reference Page'!A$2:G$10999,7,FALSE)</f>
        <v>S</v>
      </c>
      <c r="H577" s="10">
        <v>0.15090000000000001</v>
      </c>
      <c r="I577" s="10">
        <v>2.944</v>
      </c>
      <c r="J577" s="3"/>
      <c r="K577" s="3"/>
      <c r="L577" s="3"/>
      <c r="M577" s="3"/>
      <c r="N577" s="3"/>
      <c r="O577" s="3"/>
      <c r="P577" s="3"/>
      <c r="Q577" s="3"/>
      <c r="R577" s="3"/>
      <c r="S577" s="3"/>
      <c r="T577" s="3"/>
      <c r="U577" s="3"/>
      <c r="V577" s="3"/>
      <c r="W577" s="3"/>
      <c r="X577" s="3"/>
      <c r="Y577" s="3"/>
      <c r="Z577" s="3"/>
    </row>
    <row r="578" spans="1:26" x14ac:dyDescent="0.2">
      <c r="A578" s="3">
        <v>11536</v>
      </c>
      <c r="B578" s="10" t="str">
        <f>VLOOKUP(A578,'QAQC ID Reference Page'!A$2:G$10999,2,FALSE)</f>
        <v>OBS1121</v>
      </c>
      <c r="C578" s="20">
        <f>VLOOKUP(A578,'QAQC ID Reference Page'!A$2:G$10999,3,FALSE)</f>
        <v>44518</v>
      </c>
      <c r="D578" s="12">
        <f>VLOOKUP(A578,'QAQC ID Reference Page'!A$2:G$10999,4,FALSE)</f>
        <v>0.35416666666666669</v>
      </c>
      <c r="E578" s="3">
        <f>VLOOKUP(A578,'QAQC ID Reference Page'!A$2:G$10999,5,FALSE)</f>
        <v>1034</v>
      </c>
      <c r="F578" s="3" t="str">
        <f>VLOOKUP(A578,'QAQC ID Reference Page'!A$2:G$10999,6,FALSE)</f>
        <v>WB</v>
      </c>
      <c r="G578" s="3" t="str">
        <f>VLOOKUP(A578,'QAQC ID Reference Page'!A$2:G$10999,7,FALSE)</f>
        <v>B</v>
      </c>
      <c r="H578" s="10">
        <v>0.17080000000000001</v>
      </c>
      <c r="I578" s="10">
        <v>1.31</v>
      </c>
      <c r="J578" s="3"/>
      <c r="K578" s="3"/>
      <c r="L578" s="3"/>
      <c r="M578" s="3"/>
      <c r="N578" s="3"/>
      <c r="O578" s="3"/>
      <c r="P578" s="3"/>
      <c r="Q578" s="3"/>
      <c r="R578" s="3"/>
      <c r="S578" s="3"/>
      <c r="T578" s="3"/>
      <c r="U578" s="3"/>
      <c r="V578" s="3"/>
      <c r="W578" s="3"/>
      <c r="X578" s="3"/>
      <c r="Y578" s="3"/>
      <c r="Z578" s="3"/>
    </row>
    <row r="579" spans="1:26" x14ac:dyDescent="0.2">
      <c r="A579" s="3">
        <v>11537</v>
      </c>
      <c r="B579" s="10" t="str">
        <f>VLOOKUP(A579,'QAQC ID Reference Page'!A$2:G$10999,2,FALSE)</f>
        <v>OBS1121</v>
      </c>
      <c r="C579" s="20">
        <f>VLOOKUP(A579,'QAQC ID Reference Page'!A$2:G$10999,3,FALSE)</f>
        <v>44518</v>
      </c>
      <c r="D579" s="12">
        <f>VLOOKUP(A579,'QAQC ID Reference Page'!A$2:G$10999,4,FALSE)</f>
        <v>0.31388888888888888</v>
      </c>
      <c r="E579" s="3">
        <f>VLOOKUP(A579,'QAQC ID Reference Page'!A$2:G$10999,5,FALSE)</f>
        <v>1011</v>
      </c>
      <c r="F579" s="3" t="str">
        <f>VLOOKUP(A579,'QAQC ID Reference Page'!A$2:G$10999,6,FALSE)</f>
        <v>B11</v>
      </c>
      <c r="G579" s="3" t="str">
        <f>VLOOKUP(A579,'QAQC ID Reference Page'!A$2:G$10999,7,FALSE)</f>
        <v>S</v>
      </c>
      <c r="H579" s="10">
        <v>0.1762</v>
      </c>
      <c r="I579" s="10">
        <v>2.6110000000000002</v>
      </c>
      <c r="J579" s="3"/>
      <c r="K579" s="3"/>
      <c r="L579" s="3"/>
      <c r="M579" s="3"/>
      <c r="N579" s="3"/>
      <c r="O579" s="3"/>
      <c r="P579" s="3"/>
      <c r="Q579" s="3"/>
      <c r="R579" s="3"/>
      <c r="S579" s="3"/>
      <c r="T579" s="3"/>
      <c r="U579" s="3"/>
      <c r="V579" s="3"/>
      <c r="W579" s="3"/>
      <c r="X579" s="3"/>
      <c r="Y579" s="3"/>
      <c r="Z579" s="3"/>
    </row>
    <row r="580" spans="1:26" x14ac:dyDescent="0.2">
      <c r="A580" s="3">
        <v>11538</v>
      </c>
      <c r="B580" s="10" t="str">
        <f>VLOOKUP(A580,'QAQC ID Reference Page'!A$2:G$10999,2,FALSE)</f>
        <v>OBS1121</v>
      </c>
      <c r="C580" s="20">
        <f>VLOOKUP(A580,'QAQC ID Reference Page'!A$2:G$10999,3,FALSE)</f>
        <v>44518</v>
      </c>
      <c r="D580" s="12">
        <f>VLOOKUP(A580,'QAQC ID Reference Page'!A$2:G$10999,4,FALSE)</f>
        <v>0.3298611111111111</v>
      </c>
      <c r="E580" s="3">
        <f>VLOOKUP(A580,'QAQC ID Reference Page'!A$2:G$10999,5,FALSE)</f>
        <v>1016</v>
      </c>
      <c r="F580" s="3" t="str">
        <f>VLOOKUP(A580,'QAQC ID Reference Page'!A$2:G$10999,6,FALSE)</f>
        <v>BSR</v>
      </c>
      <c r="G580" s="3" t="str">
        <f>VLOOKUP(A580,'QAQC ID Reference Page'!A$2:G$10999,7,FALSE)</f>
        <v>S</v>
      </c>
      <c r="H580" s="10">
        <v>0.72770000000000001</v>
      </c>
      <c r="I580" s="10">
        <v>24.29</v>
      </c>
      <c r="J580" s="3"/>
      <c r="K580" s="3"/>
      <c r="L580" s="3"/>
      <c r="M580" s="3"/>
      <c r="N580" s="3"/>
      <c r="O580" s="3"/>
      <c r="P580" s="3"/>
      <c r="Q580" s="3"/>
      <c r="R580" s="3"/>
      <c r="S580" s="3"/>
      <c r="T580" s="3"/>
      <c r="U580" s="3"/>
      <c r="V580" s="3"/>
      <c r="W580" s="3"/>
      <c r="X580" s="3"/>
      <c r="Y580" s="3"/>
      <c r="Z580" s="3"/>
    </row>
    <row r="581" spans="1:26" x14ac:dyDescent="0.2">
      <c r="A581" s="3">
        <v>11539</v>
      </c>
      <c r="B581" s="10" t="str">
        <f>VLOOKUP(A581,'QAQC ID Reference Page'!A$2:G$10999,2,FALSE)</f>
        <v>OBS1121</v>
      </c>
      <c r="C581" s="20">
        <f>VLOOKUP(A581,'QAQC ID Reference Page'!A$2:G$10999,3,FALSE)</f>
        <v>44518</v>
      </c>
      <c r="D581" s="12">
        <f>VLOOKUP(A581,'QAQC ID Reference Page'!A$2:G$10999,4,FALSE)</f>
        <v>0.27152777777777776</v>
      </c>
      <c r="E581" s="3">
        <f>VLOOKUP(A581,'QAQC ID Reference Page'!A$2:G$10999,5,FALSE)</f>
        <v>1001</v>
      </c>
      <c r="F581" s="3" t="str">
        <f>VLOOKUP(A581,'QAQC ID Reference Page'!A$2:G$10999,6,FALSE)</f>
        <v>B7C</v>
      </c>
      <c r="G581" s="3" t="str">
        <f>VLOOKUP(A581,'QAQC ID Reference Page'!A$2:G$10999,7,FALSE)</f>
        <v>S</v>
      </c>
      <c r="H581" s="10">
        <v>0.2009</v>
      </c>
      <c r="I581" s="10">
        <v>4.3719999999999999</v>
      </c>
      <c r="J581" s="3"/>
      <c r="K581" s="3"/>
      <c r="L581" s="3"/>
      <c r="M581" s="3"/>
      <c r="N581" s="3"/>
      <c r="O581" s="3"/>
      <c r="P581" s="3"/>
      <c r="Q581" s="3"/>
      <c r="R581" s="3"/>
      <c r="S581" s="3"/>
      <c r="T581" s="3"/>
      <c r="U581" s="3"/>
      <c r="V581" s="3"/>
      <c r="W581" s="3"/>
      <c r="X581" s="3"/>
      <c r="Y581" s="3"/>
      <c r="Z581" s="3"/>
    </row>
    <row r="582" spans="1:26" x14ac:dyDescent="0.2">
      <c r="A582" s="3">
        <v>11540</v>
      </c>
      <c r="B582" s="10" t="str">
        <f>VLOOKUP(A582,'QAQC ID Reference Page'!A$2:G$10999,2,FALSE)</f>
        <v>OBS1121</v>
      </c>
      <c r="C582" s="20">
        <f>VLOOKUP(A582,'QAQC ID Reference Page'!A$2:G$10999,3,FALSE)</f>
        <v>44518</v>
      </c>
      <c r="D582" s="12">
        <f>VLOOKUP(A582,'QAQC ID Reference Page'!A$2:G$10999,4,FALSE)</f>
        <v>0.4152777777777778</v>
      </c>
      <c r="E582" s="3">
        <f>VLOOKUP(A582,'QAQC ID Reference Page'!A$2:G$10999,5,FALSE)</f>
        <v>1032</v>
      </c>
      <c r="F582" s="3" t="str">
        <f>VLOOKUP(A582,'QAQC ID Reference Page'!A$2:G$10999,6,FALSE)</f>
        <v>C7C</v>
      </c>
      <c r="G582" s="3" t="str">
        <f>VLOOKUP(A582,'QAQC ID Reference Page'!A$2:G$10999,7,FALSE)</f>
        <v>S</v>
      </c>
      <c r="H582" s="10">
        <v>2.767E-2</v>
      </c>
      <c r="I582" s="10">
        <v>0.9748</v>
      </c>
      <c r="J582" s="3"/>
      <c r="K582" s="3"/>
      <c r="L582" s="3"/>
      <c r="M582" s="3"/>
      <c r="N582" s="3"/>
      <c r="O582" s="3"/>
      <c r="P582" s="3"/>
      <c r="Q582" s="3"/>
      <c r="R582" s="3"/>
      <c r="S582" s="3"/>
      <c r="T582" s="3"/>
      <c r="U582" s="3"/>
      <c r="V582" s="3"/>
      <c r="W582" s="3"/>
      <c r="X582" s="3"/>
      <c r="Y582" s="3"/>
      <c r="Z582" s="3"/>
    </row>
    <row r="583" spans="1:26" x14ac:dyDescent="0.2">
      <c r="A583" s="3">
        <v>11541</v>
      </c>
      <c r="B583" s="10" t="str">
        <f>VLOOKUP(A583,'QAQC ID Reference Page'!A$2:G$10999,2,FALSE)</f>
        <v>OBS1121</v>
      </c>
      <c r="C583" s="20">
        <f>VLOOKUP(A583,'QAQC ID Reference Page'!A$2:G$10999,3,FALSE)</f>
        <v>44518</v>
      </c>
      <c r="D583" s="12">
        <f>VLOOKUP(A583,'QAQC ID Reference Page'!A$2:G$10999,4,FALSE)</f>
        <v>0.4152777777777778</v>
      </c>
      <c r="E583" s="3">
        <f>VLOOKUP(A583,'QAQC ID Reference Page'!A$2:G$10999,5,FALSE)</f>
        <v>1015</v>
      </c>
      <c r="F583" s="3" t="str">
        <f>VLOOKUP(A583,'QAQC ID Reference Page'!A$2:G$10999,6,FALSE)</f>
        <v>C7C</v>
      </c>
      <c r="G583" s="3" t="str">
        <f>VLOOKUP(A583,'QAQC ID Reference Page'!A$2:G$10999,7,FALSE)</f>
        <v>B</v>
      </c>
      <c r="H583" s="10">
        <v>6.7070000000000005E-2</v>
      </c>
      <c r="I583" s="10">
        <v>1.8320000000000001</v>
      </c>
      <c r="J583" s="3"/>
      <c r="K583" s="3"/>
      <c r="L583" s="3"/>
      <c r="M583" s="3"/>
      <c r="N583" s="3"/>
      <c r="O583" s="3"/>
      <c r="P583" s="3"/>
      <c r="Q583" s="3"/>
      <c r="R583" s="3"/>
      <c r="S583" s="3"/>
      <c r="T583" s="3"/>
      <c r="U583" s="3"/>
      <c r="V583" s="3"/>
      <c r="W583" s="3"/>
      <c r="X583" s="3"/>
      <c r="Y583" s="3"/>
      <c r="Z583" s="3"/>
    </row>
    <row r="584" spans="1:26" x14ac:dyDescent="0.2">
      <c r="A584" s="3">
        <v>11542</v>
      </c>
      <c r="B584" s="10" t="str">
        <f>VLOOKUP(A584,'QAQC ID Reference Page'!A$2:G$10999,2,FALSE)</f>
        <v>OBS1121</v>
      </c>
      <c r="C584" s="20">
        <f>VLOOKUP(A584,'QAQC ID Reference Page'!A$2:G$10999,3,FALSE)</f>
        <v>44518</v>
      </c>
      <c r="D584" s="12">
        <f>VLOOKUP(A584,'QAQC ID Reference Page'!A$2:G$10999,4,FALSE)</f>
        <v>0.27152777777777776</v>
      </c>
      <c r="E584" s="3">
        <f>VLOOKUP(A584,'QAQC ID Reference Page'!A$2:G$10999,5,FALSE)</f>
        <v>1004</v>
      </c>
      <c r="F584" s="3" t="str">
        <f>VLOOKUP(A584,'QAQC ID Reference Page'!A$2:G$10999,6,FALSE)</f>
        <v>B7C</v>
      </c>
      <c r="G584" s="3" t="str">
        <f>VLOOKUP(A584,'QAQC ID Reference Page'!A$2:G$10999,7,FALSE)</f>
        <v>B</v>
      </c>
      <c r="H584" s="10">
        <v>0.45329999999999998</v>
      </c>
      <c r="I584" s="10">
        <v>7.3940000000000001</v>
      </c>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sheetData>
    <row r="1" spans="1:26" x14ac:dyDescent="0.2">
      <c r="A1" s="3" t="s">
        <v>15</v>
      </c>
      <c r="B1" s="3" t="s">
        <v>21</v>
      </c>
      <c r="C1" s="3" t="s">
        <v>27</v>
      </c>
      <c r="D1" s="3" t="s">
        <v>33</v>
      </c>
      <c r="E1" s="59" t="s">
        <v>39</v>
      </c>
      <c r="F1" s="3" t="s">
        <v>749</v>
      </c>
      <c r="G1" s="3" t="s">
        <v>49</v>
      </c>
      <c r="H1" s="3" t="s">
        <v>699</v>
      </c>
      <c r="I1" s="3" t="s">
        <v>996</v>
      </c>
      <c r="J1" s="3"/>
      <c r="K1" s="3"/>
      <c r="L1" s="3"/>
      <c r="M1" s="3"/>
      <c r="N1" s="3"/>
      <c r="O1" s="3"/>
      <c r="P1" s="3"/>
      <c r="Q1" s="3"/>
      <c r="R1" s="3"/>
      <c r="S1" s="3"/>
      <c r="T1" s="3"/>
      <c r="U1" s="3"/>
      <c r="V1" s="3"/>
      <c r="W1" s="3"/>
      <c r="X1" s="3"/>
      <c r="Y1" s="3"/>
      <c r="Z1" s="3"/>
    </row>
    <row r="2" spans="1:26" x14ac:dyDescent="0.2">
      <c r="A2" s="3"/>
      <c r="B2" s="21" t="e">
        <f>VLOOKUP(A2,'QAQC ID Reference Page'!A$2:G$10999,2,FALSE)</f>
        <v>#N/A</v>
      </c>
      <c r="C2" s="21" t="e">
        <f>VLOOKUP(A2,'QAQC ID Reference Page'!A$2:G$10999,3,FALSE)</f>
        <v>#N/A</v>
      </c>
      <c r="D2" s="3" t="e">
        <f>VLOOKUP(A2,'QAQC ID Reference Page'!A$2:G$10999,4,FALSE)</f>
        <v>#N/A</v>
      </c>
      <c r="E2" s="21" t="e">
        <f>VLOOKUP(A2,'QAQC ID Reference Page'!A$2:G$10999,5,FALSE)</f>
        <v>#N/A</v>
      </c>
      <c r="F2" s="21" t="e">
        <f>VLOOKUP(A2,'QAQC ID Reference Page'!A$2:G$10999,6,FALSE)</f>
        <v>#N/A</v>
      </c>
      <c r="G2" s="21" t="e">
        <f>VLOOKUP(A2,'QAQC ID Reference Page'!A$2:G$10999,7,FALSE)</f>
        <v>#N/A</v>
      </c>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sheetViews>
  <sheetFormatPr baseColWidth="10" defaultColWidth="12.6640625" defaultRowHeight="15.75" customHeight="1" x14ac:dyDescent="0.15"/>
  <cols>
    <col min="1" max="1" width="13.6640625" customWidth="1"/>
    <col min="2" max="4" width="13.1640625" customWidth="1"/>
    <col min="5" max="5" width="13.6640625" customWidth="1"/>
  </cols>
  <sheetData>
    <row r="1" spans="1:26" x14ac:dyDescent="0.2">
      <c r="A1" s="60" t="s">
        <v>9</v>
      </c>
      <c r="B1" s="60" t="s">
        <v>997</v>
      </c>
      <c r="C1" s="60" t="s">
        <v>998</v>
      </c>
      <c r="D1" s="60" t="s">
        <v>27</v>
      </c>
      <c r="E1" s="60" t="s">
        <v>999</v>
      </c>
      <c r="F1" s="60" t="s">
        <v>152</v>
      </c>
      <c r="G1" s="3"/>
      <c r="H1" s="3"/>
      <c r="I1" s="3"/>
      <c r="J1" s="3"/>
      <c r="K1" s="3"/>
      <c r="L1" s="3"/>
      <c r="M1" s="3"/>
      <c r="N1" s="3"/>
      <c r="O1" s="3"/>
      <c r="P1" s="3"/>
      <c r="Q1" s="3"/>
      <c r="R1" s="3"/>
      <c r="S1" s="3"/>
      <c r="T1" s="3"/>
      <c r="U1" s="3"/>
      <c r="V1" s="3"/>
      <c r="W1" s="3"/>
      <c r="X1" s="3"/>
      <c r="Y1" s="3"/>
      <c r="Z1" s="3"/>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60" t="s">
        <v>1000</v>
      </c>
      <c r="B21" s="58"/>
      <c r="C21" s="58"/>
      <c r="D21" s="58"/>
      <c r="E21" s="58"/>
      <c r="F21" s="58"/>
      <c r="G21" s="58"/>
      <c r="H21" s="58"/>
      <c r="I21" s="58"/>
      <c r="J21" s="3"/>
      <c r="K21" s="3"/>
      <c r="L21" s="3"/>
      <c r="M21" s="3"/>
      <c r="N21" s="3"/>
      <c r="O21" s="3"/>
      <c r="P21" s="3"/>
      <c r="Q21" s="3"/>
      <c r="R21" s="3"/>
      <c r="S21" s="3"/>
      <c r="T21" s="3"/>
      <c r="U21" s="3"/>
      <c r="V21" s="3"/>
      <c r="W21" s="3"/>
      <c r="X21" s="3"/>
      <c r="Y21" s="3"/>
      <c r="Z21" s="3"/>
    </row>
    <row r="22" spans="1:26" x14ac:dyDescent="0.2">
      <c r="A22" s="53" t="s">
        <v>1001</v>
      </c>
      <c r="B22" s="58"/>
      <c r="C22" s="58"/>
      <c r="D22" s="58"/>
      <c r="E22" s="58"/>
      <c r="F22" s="58"/>
      <c r="G22" s="58"/>
      <c r="H22" s="58"/>
      <c r="I22" s="58"/>
      <c r="J22" s="3"/>
      <c r="K22" s="3"/>
      <c r="L22" s="3"/>
      <c r="M22" s="3"/>
      <c r="N22" s="3"/>
      <c r="O22" s="3"/>
      <c r="P22" s="3"/>
      <c r="Q22" s="3"/>
      <c r="R22" s="3"/>
      <c r="S22" s="3"/>
      <c r="T22" s="3"/>
      <c r="U22" s="3"/>
      <c r="V22" s="3"/>
      <c r="W22" s="3"/>
      <c r="X22" s="3"/>
      <c r="Y22" s="3"/>
      <c r="Z22" s="3"/>
    </row>
    <row r="23" spans="1:26" x14ac:dyDescent="0.2">
      <c r="A23" s="53" t="s">
        <v>1002</v>
      </c>
      <c r="B23" s="58"/>
      <c r="C23" s="58"/>
      <c r="D23" s="58"/>
      <c r="E23" s="58"/>
      <c r="F23" s="58"/>
      <c r="G23" s="58"/>
      <c r="H23" s="58"/>
      <c r="I23" s="58"/>
      <c r="J23" s="3"/>
      <c r="K23" s="3"/>
      <c r="L23" s="3"/>
      <c r="M23" s="3"/>
      <c r="N23" s="3"/>
      <c r="O23" s="3"/>
      <c r="P23" s="3"/>
      <c r="Q23" s="3"/>
      <c r="R23" s="3"/>
      <c r="S23" s="3"/>
      <c r="T23" s="3"/>
      <c r="U23" s="3"/>
      <c r="V23" s="3"/>
      <c r="W23" s="3"/>
      <c r="X23" s="3"/>
      <c r="Y23" s="3"/>
      <c r="Z23" s="3"/>
    </row>
    <row r="24" spans="1:26" x14ac:dyDescent="0.2">
      <c r="A24" s="53" t="s">
        <v>1003</v>
      </c>
      <c r="B24" s="58"/>
      <c r="C24" s="58"/>
      <c r="D24" s="58"/>
      <c r="E24" s="58"/>
      <c r="F24" s="58"/>
      <c r="G24" s="58"/>
      <c r="H24" s="58"/>
      <c r="I24" s="58"/>
      <c r="J24" s="3"/>
      <c r="K24" s="3"/>
      <c r="L24" s="3"/>
      <c r="M24" s="3"/>
      <c r="N24" s="3"/>
      <c r="O24" s="3"/>
      <c r="P24" s="3"/>
      <c r="Q24" s="3"/>
      <c r="R24" s="3"/>
      <c r="S24" s="3"/>
      <c r="T24" s="3"/>
      <c r="U24" s="3"/>
      <c r="V24" s="3"/>
      <c r="W24" s="3"/>
      <c r="X24" s="3"/>
      <c r="Y24" s="3"/>
      <c r="Z24" s="3"/>
    </row>
    <row r="25" spans="1:26" x14ac:dyDescent="0.2">
      <c r="A25" s="53" t="s">
        <v>1004</v>
      </c>
      <c r="B25" s="58"/>
      <c r="C25" s="58"/>
      <c r="D25" s="58"/>
      <c r="E25" s="58"/>
      <c r="F25" s="58"/>
      <c r="G25" s="58"/>
      <c r="H25" s="58"/>
      <c r="I25" s="58"/>
      <c r="J25" s="3"/>
      <c r="K25" s="3"/>
      <c r="L25" s="3"/>
      <c r="M25" s="3"/>
      <c r="N25" s="3"/>
      <c r="O25" s="3"/>
      <c r="P25" s="3"/>
      <c r="Q25" s="3"/>
      <c r="R25" s="3"/>
      <c r="S25" s="3"/>
      <c r="T25" s="3"/>
      <c r="U25" s="3"/>
      <c r="V25" s="3"/>
      <c r="W25" s="3"/>
      <c r="X25" s="3"/>
      <c r="Y25" s="3"/>
      <c r="Z25" s="3"/>
    </row>
    <row r="26" spans="1:26" x14ac:dyDescent="0.2">
      <c r="A26" s="53" t="s">
        <v>1005</v>
      </c>
      <c r="B26" s="58"/>
      <c r="C26" s="58"/>
      <c r="D26" s="58"/>
      <c r="E26" s="58"/>
      <c r="F26" s="58"/>
      <c r="G26" s="58"/>
      <c r="H26" s="58"/>
      <c r="I26" s="58"/>
      <c r="J26" s="3"/>
      <c r="K26" s="3"/>
      <c r="L26" s="3"/>
      <c r="M26" s="3"/>
      <c r="N26" s="3"/>
      <c r="O26" s="3"/>
      <c r="P26" s="3"/>
      <c r="Q26" s="3"/>
      <c r="R26" s="3"/>
      <c r="S26" s="3"/>
      <c r="T26" s="3"/>
      <c r="U26" s="3"/>
      <c r="V26" s="3"/>
      <c r="W26" s="3"/>
      <c r="X26" s="3"/>
      <c r="Y26" s="3"/>
      <c r="Z26" s="3"/>
    </row>
    <row r="27" spans="1:26" x14ac:dyDescent="0.2">
      <c r="A27" s="53" t="s">
        <v>1006</v>
      </c>
      <c r="B27" s="58"/>
      <c r="C27" s="58"/>
      <c r="D27" s="58"/>
      <c r="E27" s="58"/>
      <c r="F27" s="58"/>
      <c r="G27" s="58"/>
      <c r="H27" s="58"/>
      <c r="I27" s="58"/>
      <c r="J27" s="3"/>
      <c r="K27" s="3"/>
      <c r="L27" s="3"/>
      <c r="M27" s="3"/>
      <c r="N27" s="3"/>
      <c r="O27" s="3"/>
      <c r="P27" s="3"/>
      <c r="Q27" s="3"/>
      <c r="R27" s="3"/>
      <c r="S27" s="3"/>
      <c r="T27" s="3"/>
      <c r="U27" s="3"/>
      <c r="V27" s="3"/>
      <c r="W27" s="3"/>
      <c r="X27" s="3"/>
      <c r="Y27" s="3"/>
      <c r="Z27" s="3"/>
    </row>
    <row r="28" spans="1:26" x14ac:dyDescent="0.2">
      <c r="A28" s="53" t="s">
        <v>1007</v>
      </c>
      <c r="B28" s="58"/>
      <c r="C28" s="58"/>
      <c r="D28" s="58"/>
      <c r="E28" s="58"/>
      <c r="F28" s="58"/>
      <c r="G28" s="58"/>
      <c r="H28" s="58"/>
      <c r="I28" s="58"/>
      <c r="J28" s="3"/>
      <c r="K28" s="3"/>
      <c r="L28" s="3"/>
      <c r="M28" s="3"/>
      <c r="N28" s="3"/>
      <c r="O28" s="3"/>
      <c r="P28" s="3"/>
      <c r="Q28" s="3"/>
      <c r="R28" s="3"/>
      <c r="S28" s="3"/>
      <c r="T28" s="3"/>
      <c r="U28" s="3"/>
      <c r="V28" s="3"/>
      <c r="W28" s="3"/>
      <c r="X28" s="3"/>
      <c r="Y28" s="3"/>
      <c r="Z28" s="3"/>
    </row>
    <row r="29" spans="1:26" x14ac:dyDescent="0.2">
      <c r="A29" s="53" t="s">
        <v>1008</v>
      </c>
      <c r="B29" s="58"/>
      <c r="C29" s="58"/>
      <c r="D29" s="58"/>
      <c r="E29" s="58"/>
      <c r="F29" s="58"/>
      <c r="G29" s="58"/>
      <c r="H29" s="58"/>
      <c r="I29" s="58"/>
      <c r="J29" s="3"/>
      <c r="K29" s="3"/>
      <c r="L29" s="3"/>
      <c r="M29" s="3"/>
      <c r="N29" s="3"/>
      <c r="O29" s="3"/>
      <c r="P29" s="3"/>
      <c r="Q29" s="3"/>
      <c r="R29" s="3"/>
      <c r="S29" s="3"/>
      <c r="T29" s="3"/>
      <c r="U29" s="3"/>
      <c r="V29" s="3"/>
      <c r="W29" s="3"/>
      <c r="X29" s="3"/>
      <c r="Y29" s="3"/>
      <c r="Z29" s="3"/>
    </row>
    <row r="30" spans="1:26" x14ac:dyDescent="0.2">
      <c r="A30" s="53" t="s">
        <v>1009</v>
      </c>
      <c r="B30" s="58"/>
      <c r="C30" s="58"/>
      <c r="D30" s="58"/>
      <c r="E30" s="58"/>
      <c r="F30" s="58"/>
      <c r="G30" s="58"/>
      <c r="H30" s="58"/>
      <c r="I30" s="58"/>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A561"/>
  <sheetViews>
    <sheetView workbookViewId="0"/>
  </sheetViews>
  <sheetFormatPr baseColWidth="10" defaultColWidth="12.6640625" defaultRowHeight="15.75" customHeight="1" x14ac:dyDescent="0.15"/>
  <sheetData>
    <row r="1" spans="1:27" x14ac:dyDescent="0.2">
      <c r="A1" s="3" t="s">
        <v>44</v>
      </c>
    </row>
    <row r="2" spans="1:27" x14ac:dyDescent="0.2">
      <c r="A2" s="3" t="s">
        <v>272</v>
      </c>
    </row>
    <row r="3" spans="1:27" x14ac:dyDescent="0.2">
      <c r="A3" s="3" t="s">
        <v>307</v>
      </c>
    </row>
    <row r="4" spans="1:27" x14ac:dyDescent="0.2">
      <c r="A4" s="3" t="s">
        <v>304</v>
      </c>
    </row>
    <row r="5" spans="1:27" x14ac:dyDescent="0.2">
      <c r="A5" s="3" t="s">
        <v>300</v>
      </c>
    </row>
    <row r="6" spans="1:27" x14ac:dyDescent="0.2">
      <c r="A6" s="3" t="s">
        <v>270</v>
      </c>
    </row>
    <row r="7" spans="1:27" x14ac:dyDescent="0.2">
      <c r="A7" s="3" t="s">
        <v>277</v>
      </c>
      <c r="B7" s="3"/>
      <c r="C7" s="13"/>
      <c r="D7" s="12"/>
      <c r="E7" s="3"/>
      <c r="F7" s="3"/>
      <c r="G7" s="3"/>
      <c r="H7" s="3"/>
      <c r="I7" s="3"/>
      <c r="J7" s="26"/>
      <c r="K7" s="3"/>
      <c r="L7" s="26"/>
      <c r="M7" s="3"/>
      <c r="N7" s="3"/>
      <c r="O7" s="3"/>
      <c r="P7" s="3"/>
      <c r="Q7" s="3"/>
      <c r="R7" s="3"/>
      <c r="S7" s="3"/>
      <c r="T7" s="3"/>
      <c r="U7" s="3"/>
      <c r="V7" s="3"/>
      <c r="W7" s="3"/>
      <c r="X7" s="3"/>
      <c r="Y7" s="3"/>
      <c r="Z7" s="3"/>
      <c r="AA7" s="3"/>
    </row>
    <row r="8" spans="1:27" x14ac:dyDescent="0.2">
      <c r="A8" s="3" t="s">
        <v>284</v>
      </c>
      <c r="B8" s="3"/>
      <c r="C8" s="13"/>
      <c r="D8" s="12"/>
      <c r="E8" s="3"/>
      <c r="F8" s="3"/>
      <c r="G8" s="3"/>
      <c r="H8" s="33"/>
      <c r="I8" s="3"/>
      <c r="J8" s="26"/>
      <c r="K8" s="3"/>
      <c r="L8" s="26"/>
      <c r="M8" s="3"/>
      <c r="N8" s="3"/>
      <c r="O8" s="3"/>
      <c r="P8" s="3"/>
      <c r="Q8" s="3"/>
      <c r="R8" s="3"/>
      <c r="S8" s="3"/>
      <c r="T8" s="3"/>
      <c r="U8" s="3"/>
      <c r="V8" s="3"/>
      <c r="W8" s="3"/>
      <c r="X8" s="3"/>
      <c r="Y8" s="3"/>
      <c r="Z8" s="3"/>
      <c r="AA8" s="3"/>
    </row>
    <row r="9" spans="1:27" x14ac:dyDescent="0.2">
      <c r="A9" s="3" t="s">
        <v>212</v>
      </c>
    </row>
    <row r="10" spans="1:27" x14ac:dyDescent="0.2">
      <c r="A10" s="10" t="s">
        <v>246</v>
      </c>
    </row>
    <row r="11" spans="1:27" x14ac:dyDescent="0.2">
      <c r="A11" s="3" t="s">
        <v>243</v>
      </c>
    </row>
    <row r="12" spans="1:27" x14ac:dyDescent="0.2">
      <c r="A12" s="3" t="s">
        <v>209</v>
      </c>
    </row>
    <row r="13" spans="1:27" x14ac:dyDescent="0.2">
      <c r="A13" s="3" t="s">
        <v>710</v>
      </c>
    </row>
    <row r="14" spans="1:27" x14ac:dyDescent="0.2">
      <c r="A14" s="3" t="s">
        <v>711</v>
      </c>
    </row>
    <row r="15" spans="1:27" x14ac:dyDescent="0.2">
      <c r="A15" s="3" t="s">
        <v>712</v>
      </c>
    </row>
    <row r="16" spans="1:27" x14ac:dyDescent="0.2">
      <c r="A16" s="3" t="s">
        <v>713</v>
      </c>
    </row>
    <row r="17" spans="1:1" x14ac:dyDescent="0.2">
      <c r="A17" s="3" t="s">
        <v>714</v>
      </c>
    </row>
    <row r="18" spans="1:1" x14ac:dyDescent="0.2">
      <c r="A18" s="3" t="s">
        <v>715</v>
      </c>
    </row>
    <row r="19" spans="1:1" x14ac:dyDescent="0.2">
      <c r="A19" s="3" t="s">
        <v>1010</v>
      </c>
    </row>
    <row r="20" spans="1:1" x14ac:dyDescent="0.2">
      <c r="A20" s="3" t="s">
        <v>1011</v>
      </c>
    </row>
    <row r="21" spans="1:1" x14ac:dyDescent="0.2">
      <c r="A21" s="3" t="s">
        <v>706</v>
      </c>
    </row>
    <row r="22" spans="1:1" x14ac:dyDescent="0.2">
      <c r="A22" s="3" t="s">
        <v>1012</v>
      </c>
    </row>
    <row r="23" spans="1:1" x14ac:dyDescent="0.2">
      <c r="A23" s="3" t="s">
        <v>1013</v>
      </c>
    </row>
    <row r="24" spans="1:1" x14ac:dyDescent="0.2">
      <c r="A24" s="3" t="s">
        <v>1014</v>
      </c>
    </row>
    <row r="25" spans="1:1" x14ac:dyDescent="0.2">
      <c r="A25" s="3" t="s">
        <v>1015</v>
      </c>
    </row>
    <row r="26" spans="1:1" x14ac:dyDescent="0.2">
      <c r="A26" s="3" t="s">
        <v>260</v>
      </c>
    </row>
    <row r="27" spans="1:1" x14ac:dyDescent="0.2">
      <c r="A27" s="3" t="s">
        <v>413</v>
      </c>
    </row>
    <row r="28" spans="1:1" x14ac:dyDescent="0.2">
      <c r="A28" s="3" t="s">
        <v>349</v>
      </c>
    </row>
    <row r="29" spans="1:1" x14ac:dyDescent="0.2">
      <c r="A29" s="3" t="s">
        <v>263</v>
      </c>
    </row>
    <row r="30" spans="1:1" x14ac:dyDescent="0.2">
      <c r="A30" s="3" t="s">
        <v>1016</v>
      </c>
    </row>
    <row r="31" spans="1:1" x14ac:dyDescent="0.2">
      <c r="A31" s="3" t="s">
        <v>1017</v>
      </c>
    </row>
    <row r="32" spans="1:1" x14ac:dyDescent="0.2">
      <c r="A32" s="3" t="s">
        <v>390</v>
      </c>
    </row>
    <row r="33" spans="1:1" x14ac:dyDescent="0.2">
      <c r="A33" s="3" t="s">
        <v>202</v>
      </c>
    </row>
    <row r="34" spans="1:1" x14ac:dyDescent="0.2">
      <c r="A34" s="3" t="s">
        <v>393</v>
      </c>
    </row>
    <row r="35" spans="1:1" x14ac:dyDescent="0.2">
      <c r="A35" s="3" t="s">
        <v>394</v>
      </c>
    </row>
    <row r="36" spans="1:1" x14ac:dyDescent="0.2">
      <c r="A36" s="3" t="s">
        <v>395</v>
      </c>
    </row>
    <row r="37" spans="1:1" x14ac:dyDescent="0.2">
      <c r="A37" s="3" t="s">
        <v>206</v>
      </c>
    </row>
    <row r="38" spans="1:1" x14ac:dyDescent="0.2">
      <c r="A38" s="3" t="s">
        <v>396</v>
      </c>
    </row>
    <row r="39" spans="1:1" x14ac:dyDescent="0.2">
      <c r="A39" s="3" t="s">
        <v>255</v>
      </c>
    </row>
    <row r="40" spans="1:1" x14ac:dyDescent="0.2">
      <c r="A40" s="3" t="s">
        <v>414</v>
      </c>
    </row>
    <row r="41" spans="1:1" x14ac:dyDescent="0.2">
      <c r="A41" s="3" t="s">
        <v>415</v>
      </c>
    </row>
    <row r="42" spans="1:1" x14ac:dyDescent="0.2">
      <c r="A42" s="3" t="s">
        <v>240</v>
      </c>
    </row>
    <row r="43" spans="1:1" x14ac:dyDescent="0.2">
      <c r="A43" s="3" t="s">
        <v>235</v>
      </c>
    </row>
    <row r="44" spans="1:1" x14ac:dyDescent="0.2">
      <c r="A44" s="3" t="s">
        <v>410</v>
      </c>
    </row>
    <row r="45" spans="1:1" x14ac:dyDescent="0.2">
      <c r="A45" s="3" t="s">
        <v>433</v>
      </c>
    </row>
    <row r="46" spans="1:1" x14ac:dyDescent="0.2">
      <c r="A46" s="3" t="s">
        <v>230</v>
      </c>
    </row>
    <row r="47" spans="1:1" x14ac:dyDescent="0.2">
      <c r="A47" s="3" t="s">
        <v>409</v>
      </c>
    </row>
    <row r="48" spans="1:1" x14ac:dyDescent="0.2">
      <c r="A48" s="3" t="s">
        <v>227</v>
      </c>
    </row>
    <row r="49" spans="1:1" x14ac:dyDescent="0.2">
      <c r="A49" s="3" t="s">
        <v>339</v>
      </c>
    </row>
    <row r="50" spans="1:1" x14ac:dyDescent="0.2">
      <c r="A50" s="3" t="s">
        <v>398</v>
      </c>
    </row>
    <row r="51" spans="1:1" x14ac:dyDescent="0.2">
      <c r="A51" s="3" t="s">
        <v>397</v>
      </c>
    </row>
    <row r="52" spans="1:1" x14ac:dyDescent="0.2">
      <c r="A52" s="3" t="s">
        <v>252</v>
      </c>
    </row>
    <row r="53" spans="1:1" x14ac:dyDescent="0.2">
      <c r="A53" s="3" t="s">
        <v>412</v>
      </c>
    </row>
    <row r="54" spans="1:1" x14ac:dyDescent="0.2">
      <c r="A54" s="3" t="s">
        <v>411</v>
      </c>
    </row>
    <row r="55" spans="1:1" x14ac:dyDescent="0.2">
      <c r="A55" s="3" t="s">
        <v>1018</v>
      </c>
    </row>
    <row r="56" spans="1:1" x14ac:dyDescent="0.2">
      <c r="A56" s="3" t="s">
        <v>1019</v>
      </c>
    </row>
    <row r="57" spans="1:1" x14ac:dyDescent="0.2">
      <c r="A57" s="3" t="s">
        <v>403</v>
      </c>
    </row>
    <row r="58" spans="1:1" x14ac:dyDescent="0.2">
      <c r="A58" s="3" t="s">
        <v>404</v>
      </c>
    </row>
    <row r="59" spans="1:1" x14ac:dyDescent="0.2">
      <c r="A59" s="3" t="s">
        <v>405</v>
      </c>
    </row>
    <row r="60" spans="1:1" x14ac:dyDescent="0.2">
      <c r="A60" s="3" t="s">
        <v>406</v>
      </c>
    </row>
    <row r="61" spans="1:1" x14ac:dyDescent="0.2">
      <c r="A61" s="3" t="s">
        <v>407</v>
      </c>
    </row>
    <row r="62" spans="1:1" x14ac:dyDescent="0.2">
      <c r="A62" s="3" t="s">
        <v>408</v>
      </c>
    </row>
    <row r="63" spans="1:1" x14ac:dyDescent="0.2">
      <c r="A63" s="3" t="s">
        <v>352</v>
      </c>
    </row>
    <row r="64" spans="1:1" x14ac:dyDescent="0.2">
      <c r="A64" s="3" t="s">
        <v>249</v>
      </c>
    </row>
    <row r="65" spans="1:1" x14ac:dyDescent="0.2">
      <c r="A65" s="3" t="s">
        <v>224</v>
      </c>
    </row>
    <row r="66" spans="1:1" x14ac:dyDescent="0.2">
      <c r="A66" s="3" t="s">
        <v>401</v>
      </c>
    </row>
    <row r="67" spans="1:1" x14ac:dyDescent="0.2">
      <c r="A67" s="10" t="s">
        <v>218</v>
      </c>
    </row>
    <row r="68" spans="1:1" x14ac:dyDescent="0.2">
      <c r="A68" s="10" t="s">
        <v>400</v>
      </c>
    </row>
    <row r="69" spans="1:1" x14ac:dyDescent="0.2">
      <c r="A69" s="3" t="s">
        <v>215</v>
      </c>
    </row>
    <row r="70" spans="1:1" x14ac:dyDescent="0.2">
      <c r="A70" s="3" t="s">
        <v>399</v>
      </c>
    </row>
    <row r="71" spans="1:1" x14ac:dyDescent="0.2">
      <c r="A71" s="3" t="s">
        <v>416</v>
      </c>
    </row>
    <row r="72" spans="1:1" x14ac:dyDescent="0.2">
      <c r="A72" s="3" t="s">
        <v>372</v>
      </c>
    </row>
    <row r="73" spans="1:1" x14ac:dyDescent="0.2">
      <c r="A73" s="3" t="s">
        <v>417</v>
      </c>
    </row>
    <row r="74" spans="1:1" x14ac:dyDescent="0.2">
      <c r="A74" s="3" t="s">
        <v>418</v>
      </c>
    </row>
    <row r="75" spans="1:1" x14ac:dyDescent="0.2">
      <c r="A75" s="3" t="s">
        <v>419</v>
      </c>
    </row>
    <row r="76" spans="1:1" x14ac:dyDescent="0.2">
      <c r="A76" s="3" t="s">
        <v>279</v>
      </c>
    </row>
    <row r="77" spans="1:1" x14ac:dyDescent="0.2">
      <c r="A77" s="3" t="s">
        <v>427</v>
      </c>
    </row>
    <row r="78" spans="1:1" x14ac:dyDescent="0.2">
      <c r="A78" s="3" t="s">
        <v>281</v>
      </c>
    </row>
    <row r="79" spans="1:1" x14ac:dyDescent="0.2">
      <c r="A79" s="3" t="s">
        <v>428</v>
      </c>
    </row>
    <row r="80" spans="1:1" x14ac:dyDescent="0.2">
      <c r="A80" s="3" t="s">
        <v>265</v>
      </c>
    </row>
    <row r="81" spans="1:1" x14ac:dyDescent="0.2">
      <c r="A81" s="3" t="s">
        <v>426</v>
      </c>
    </row>
    <row r="82" spans="1:1" x14ac:dyDescent="0.2">
      <c r="A82" s="3" t="s">
        <v>425</v>
      </c>
    </row>
    <row r="83" spans="1:1" x14ac:dyDescent="0.2">
      <c r="A83" s="3" t="s">
        <v>424</v>
      </c>
    </row>
    <row r="84" spans="1:1" x14ac:dyDescent="0.2">
      <c r="A84" s="3" t="s">
        <v>347</v>
      </c>
    </row>
    <row r="85" spans="1:1" x14ac:dyDescent="0.2">
      <c r="A85" s="3" t="s">
        <v>293</v>
      </c>
    </row>
    <row r="86" spans="1:1" x14ac:dyDescent="0.2">
      <c r="A86" s="3" t="s">
        <v>422</v>
      </c>
    </row>
    <row r="87" spans="1:1" x14ac:dyDescent="0.2">
      <c r="A87" s="3" t="s">
        <v>274</v>
      </c>
    </row>
    <row r="88" spans="1:1" x14ac:dyDescent="0.2">
      <c r="A88" s="3" t="s">
        <v>423</v>
      </c>
    </row>
    <row r="89" spans="1:1" x14ac:dyDescent="0.2">
      <c r="A89" s="3" t="s">
        <v>267</v>
      </c>
    </row>
    <row r="90" spans="1:1" x14ac:dyDescent="0.2">
      <c r="A90" s="3" t="s">
        <v>297</v>
      </c>
    </row>
    <row r="91" spans="1:1" x14ac:dyDescent="0.2">
      <c r="A91" s="3" t="s">
        <v>431</v>
      </c>
    </row>
    <row r="92" spans="1:1" x14ac:dyDescent="0.2">
      <c r="A92" s="3" t="s">
        <v>309</v>
      </c>
    </row>
    <row r="93" spans="1:1" x14ac:dyDescent="0.2">
      <c r="A93" s="3" t="s">
        <v>421</v>
      </c>
    </row>
    <row r="94" spans="1:1" x14ac:dyDescent="0.2">
      <c r="A94" s="3" t="s">
        <v>420</v>
      </c>
    </row>
    <row r="95" spans="1:1" x14ac:dyDescent="0.2">
      <c r="A95" s="3"/>
    </row>
    <row r="96" spans="1:1" x14ac:dyDescent="0.2">
      <c r="A96" s="3"/>
    </row>
    <row r="97" spans="1:1" x14ac:dyDescent="0.2">
      <c r="A97" s="3"/>
    </row>
    <row r="98" spans="1:1" x14ac:dyDescent="0.2">
      <c r="A98" s="3"/>
    </row>
    <row r="99" spans="1:1" x14ac:dyDescent="0.2">
      <c r="A99" s="3"/>
    </row>
    <row r="100" spans="1:1" x14ac:dyDescent="0.2">
      <c r="A100" s="3"/>
    </row>
    <row r="101" spans="1:1" x14ac:dyDescent="0.2">
      <c r="A101" s="3"/>
    </row>
    <row r="102" spans="1:1" x14ac:dyDescent="0.2">
      <c r="A102" s="10"/>
    </row>
    <row r="103" spans="1:1" x14ac:dyDescent="0.2">
      <c r="A103" s="3"/>
    </row>
    <row r="104" spans="1:1" x14ac:dyDescent="0.2">
      <c r="A104" s="3"/>
    </row>
    <row r="105" spans="1:1" x14ac:dyDescent="0.2">
      <c r="A105" s="3"/>
    </row>
    <row r="106" spans="1:1" x14ac:dyDescent="0.2">
      <c r="A106" s="3"/>
    </row>
    <row r="107" spans="1:1" x14ac:dyDescent="0.2">
      <c r="A107" s="3"/>
    </row>
    <row r="108" spans="1:1" x14ac:dyDescent="0.2">
      <c r="A108" s="3"/>
    </row>
    <row r="109" spans="1:1" x14ac:dyDescent="0.2">
      <c r="A109" s="3"/>
    </row>
    <row r="110" spans="1:1" x14ac:dyDescent="0.2">
      <c r="A110" s="3"/>
    </row>
    <row r="111" spans="1:1" x14ac:dyDescent="0.2">
      <c r="A111" s="3"/>
    </row>
    <row r="112" spans="1:1" x14ac:dyDescent="0.2">
      <c r="A112" s="3"/>
    </row>
    <row r="113" spans="1:1" x14ac:dyDescent="0.2">
      <c r="A113" s="3"/>
    </row>
    <row r="114" spans="1:1" x14ac:dyDescent="0.2">
      <c r="A114" s="3"/>
    </row>
    <row r="115" spans="1:1" x14ac:dyDescent="0.2">
      <c r="A115" s="3"/>
    </row>
    <row r="116" spans="1:1" x14ac:dyDescent="0.2">
      <c r="A116" s="3"/>
    </row>
    <row r="117" spans="1:1" x14ac:dyDescent="0.2">
      <c r="A117" s="3"/>
    </row>
    <row r="118" spans="1:1" x14ac:dyDescent="0.2">
      <c r="A118" s="3"/>
    </row>
    <row r="119" spans="1:1" x14ac:dyDescent="0.2">
      <c r="A119" s="3"/>
    </row>
    <row r="120" spans="1:1" x14ac:dyDescent="0.2">
      <c r="A120" s="3"/>
    </row>
    <row r="121" spans="1:1" x14ac:dyDescent="0.2">
      <c r="A121" s="3"/>
    </row>
    <row r="122" spans="1:1" x14ac:dyDescent="0.2">
      <c r="A122" s="3"/>
    </row>
    <row r="123" spans="1:1" x14ac:dyDescent="0.2">
      <c r="A123" s="3"/>
    </row>
    <row r="124" spans="1:1" x14ac:dyDescent="0.2">
      <c r="A124" s="3"/>
    </row>
    <row r="125" spans="1:1" x14ac:dyDescent="0.2">
      <c r="A125" s="10"/>
    </row>
    <row r="126" spans="1:1" x14ac:dyDescent="0.2">
      <c r="A126" s="3"/>
    </row>
    <row r="127" spans="1:1" x14ac:dyDescent="0.2">
      <c r="A127" s="3"/>
    </row>
    <row r="128" spans="1:1" x14ac:dyDescent="0.2">
      <c r="A128" s="3"/>
    </row>
    <row r="129" spans="1:1" x14ac:dyDescent="0.2">
      <c r="A129" s="3"/>
    </row>
    <row r="130" spans="1:1" x14ac:dyDescent="0.2">
      <c r="A130" s="3"/>
    </row>
    <row r="131" spans="1:1" x14ac:dyDescent="0.2">
      <c r="A131" s="3"/>
    </row>
    <row r="132" spans="1:1" x14ac:dyDescent="0.2">
      <c r="A132" s="3"/>
    </row>
    <row r="133" spans="1:1" x14ac:dyDescent="0.2">
      <c r="A133" s="3"/>
    </row>
    <row r="134" spans="1:1" x14ac:dyDescent="0.2">
      <c r="A134" s="3"/>
    </row>
    <row r="135" spans="1:1" x14ac:dyDescent="0.2">
      <c r="A135" s="3"/>
    </row>
    <row r="136" spans="1:1" x14ac:dyDescent="0.2">
      <c r="A136" s="3"/>
    </row>
    <row r="137" spans="1:1" x14ac:dyDescent="0.2">
      <c r="A137" s="3"/>
    </row>
    <row r="138" spans="1:1" x14ac:dyDescent="0.2">
      <c r="A138" s="3"/>
    </row>
    <row r="139" spans="1:1" x14ac:dyDescent="0.2">
      <c r="A139" s="3"/>
    </row>
    <row r="140" spans="1:1" x14ac:dyDescent="0.2">
      <c r="A140" s="3"/>
    </row>
    <row r="141" spans="1:1" x14ac:dyDescent="0.2">
      <c r="A141" s="3"/>
    </row>
    <row r="142" spans="1:1" x14ac:dyDescent="0.2">
      <c r="A142" s="3"/>
    </row>
    <row r="143" spans="1:1" x14ac:dyDescent="0.2">
      <c r="A143" s="3"/>
    </row>
    <row r="144" spans="1:1" x14ac:dyDescent="0.2">
      <c r="A144" s="3"/>
    </row>
    <row r="145" spans="1:1" x14ac:dyDescent="0.2">
      <c r="A145" s="3"/>
    </row>
    <row r="146" spans="1:1" x14ac:dyDescent="0.2">
      <c r="A146" s="3"/>
    </row>
    <row r="147" spans="1:1" x14ac:dyDescent="0.2">
      <c r="A147" s="3"/>
    </row>
    <row r="148" spans="1:1" x14ac:dyDescent="0.2">
      <c r="A148" s="3"/>
    </row>
    <row r="149" spans="1:1" x14ac:dyDescent="0.2">
      <c r="A149" s="3"/>
    </row>
    <row r="150" spans="1:1" x14ac:dyDescent="0.2">
      <c r="A150" s="3"/>
    </row>
    <row r="151" spans="1:1" x14ac:dyDescent="0.2">
      <c r="A151" s="3"/>
    </row>
    <row r="152" spans="1:1" x14ac:dyDescent="0.2">
      <c r="A152" s="3"/>
    </row>
    <row r="153" spans="1:1" x14ac:dyDescent="0.2">
      <c r="A153" s="3"/>
    </row>
    <row r="154" spans="1:1" x14ac:dyDescent="0.2">
      <c r="A154" s="3"/>
    </row>
    <row r="155" spans="1:1" x14ac:dyDescent="0.2">
      <c r="A155" s="3"/>
    </row>
    <row r="156" spans="1:1" x14ac:dyDescent="0.2">
      <c r="A156" s="3"/>
    </row>
    <row r="157" spans="1:1" x14ac:dyDescent="0.2">
      <c r="A157" s="3"/>
    </row>
    <row r="158" spans="1:1" x14ac:dyDescent="0.2">
      <c r="A158" s="10"/>
    </row>
    <row r="159" spans="1:1" x14ac:dyDescent="0.2">
      <c r="A159" s="3"/>
    </row>
    <row r="160" spans="1:1" x14ac:dyDescent="0.2">
      <c r="A160" s="3"/>
    </row>
    <row r="161" spans="1:1" x14ac:dyDescent="0.2">
      <c r="A161" s="3"/>
    </row>
    <row r="162" spans="1:1" x14ac:dyDescent="0.2">
      <c r="A162" s="3"/>
    </row>
    <row r="163" spans="1:1" x14ac:dyDescent="0.2">
      <c r="A163" s="3"/>
    </row>
    <row r="164" spans="1:1" x14ac:dyDescent="0.2">
      <c r="A164" s="3"/>
    </row>
    <row r="165" spans="1:1" x14ac:dyDescent="0.2">
      <c r="A165" s="3"/>
    </row>
    <row r="166" spans="1:1" x14ac:dyDescent="0.2">
      <c r="A166" s="3"/>
    </row>
    <row r="167" spans="1:1" x14ac:dyDescent="0.2">
      <c r="A167" s="3"/>
    </row>
    <row r="168" spans="1:1" x14ac:dyDescent="0.2">
      <c r="A168" s="3"/>
    </row>
    <row r="169" spans="1:1" x14ac:dyDescent="0.2">
      <c r="A169" s="3"/>
    </row>
    <row r="170" spans="1:1" x14ac:dyDescent="0.2">
      <c r="A170" s="3"/>
    </row>
    <row r="171" spans="1:1" x14ac:dyDescent="0.2">
      <c r="A171" s="3"/>
    </row>
    <row r="172" spans="1:1" x14ac:dyDescent="0.2">
      <c r="A172" s="3"/>
    </row>
    <row r="173" spans="1:1" x14ac:dyDescent="0.2">
      <c r="A173" s="3"/>
    </row>
    <row r="174" spans="1:1" x14ac:dyDescent="0.2">
      <c r="A174" s="3"/>
    </row>
    <row r="175" spans="1:1" x14ac:dyDescent="0.2">
      <c r="A175" s="3"/>
    </row>
    <row r="176" spans="1:1" x14ac:dyDescent="0.2">
      <c r="A176" s="3"/>
    </row>
    <row r="177" spans="1:1" x14ac:dyDescent="0.2">
      <c r="A177" s="3"/>
    </row>
    <row r="178" spans="1:1" x14ac:dyDescent="0.2">
      <c r="A178" s="3"/>
    </row>
    <row r="179" spans="1:1" x14ac:dyDescent="0.2">
      <c r="A179" s="3"/>
    </row>
    <row r="180" spans="1:1" x14ac:dyDescent="0.2">
      <c r="A180" s="3"/>
    </row>
    <row r="181" spans="1:1" x14ac:dyDescent="0.2">
      <c r="A181" s="3"/>
    </row>
    <row r="182" spans="1:1" x14ac:dyDescent="0.2">
      <c r="A182" s="3"/>
    </row>
    <row r="183" spans="1:1" x14ac:dyDescent="0.2">
      <c r="A183" s="3"/>
    </row>
    <row r="184" spans="1:1" x14ac:dyDescent="0.2">
      <c r="A184" s="3"/>
    </row>
    <row r="185" spans="1:1" x14ac:dyDescent="0.2">
      <c r="A185" s="3"/>
    </row>
    <row r="186" spans="1:1" x14ac:dyDescent="0.2">
      <c r="A186" s="3"/>
    </row>
    <row r="187" spans="1:1" x14ac:dyDescent="0.2">
      <c r="A187" s="3"/>
    </row>
    <row r="188" spans="1:1" x14ac:dyDescent="0.2">
      <c r="A188" s="3"/>
    </row>
    <row r="189" spans="1:1" x14ac:dyDescent="0.2">
      <c r="A189" s="3"/>
    </row>
    <row r="190" spans="1:1" x14ac:dyDescent="0.2">
      <c r="A190" s="3"/>
    </row>
    <row r="191" spans="1:1" x14ac:dyDescent="0.2">
      <c r="A191" s="3"/>
    </row>
    <row r="192" spans="1:1" x14ac:dyDescent="0.2">
      <c r="A192" s="3"/>
    </row>
    <row r="193" spans="1:1" x14ac:dyDescent="0.2">
      <c r="A193" s="3"/>
    </row>
    <row r="194" spans="1:1" x14ac:dyDescent="0.2">
      <c r="A194" s="3"/>
    </row>
    <row r="195" spans="1:1" x14ac:dyDescent="0.2">
      <c r="A195" s="10"/>
    </row>
    <row r="196" spans="1:1" x14ac:dyDescent="0.2">
      <c r="A196" s="3"/>
    </row>
    <row r="197" spans="1:1" x14ac:dyDescent="0.2">
      <c r="A197" s="3"/>
    </row>
    <row r="198" spans="1:1" x14ac:dyDescent="0.2">
      <c r="A198" s="3"/>
    </row>
    <row r="199" spans="1:1" x14ac:dyDescent="0.2">
      <c r="A199" s="3"/>
    </row>
    <row r="200" spans="1:1" x14ac:dyDescent="0.2">
      <c r="A200" s="3"/>
    </row>
    <row r="201" spans="1:1" x14ac:dyDescent="0.2">
      <c r="A201" s="3"/>
    </row>
    <row r="202" spans="1:1" x14ac:dyDescent="0.2">
      <c r="A202" s="3"/>
    </row>
    <row r="203" spans="1:1" x14ac:dyDescent="0.2">
      <c r="A203" s="3"/>
    </row>
    <row r="204" spans="1:1" x14ac:dyDescent="0.2">
      <c r="A204" s="3"/>
    </row>
    <row r="205" spans="1:1" x14ac:dyDescent="0.2">
      <c r="A205" s="3"/>
    </row>
    <row r="206" spans="1:1" x14ac:dyDescent="0.2">
      <c r="A206" s="3"/>
    </row>
    <row r="207" spans="1:1" x14ac:dyDescent="0.2">
      <c r="A207" s="3"/>
    </row>
    <row r="208" spans="1:1" x14ac:dyDescent="0.2">
      <c r="A208" s="3"/>
    </row>
    <row r="209" spans="1:1" x14ac:dyDescent="0.2">
      <c r="A209" s="3"/>
    </row>
    <row r="210" spans="1:1" x14ac:dyDescent="0.2">
      <c r="A210" s="3"/>
    </row>
    <row r="211" spans="1:1" x14ac:dyDescent="0.2">
      <c r="A211" s="3"/>
    </row>
    <row r="212" spans="1:1" x14ac:dyDescent="0.2">
      <c r="A212" s="3"/>
    </row>
    <row r="213" spans="1:1" x14ac:dyDescent="0.2">
      <c r="A213" s="3"/>
    </row>
    <row r="214" spans="1:1" x14ac:dyDescent="0.2">
      <c r="A214" s="3"/>
    </row>
    <row r="215" spans="1:1" x14ac:dyDescent="0.2">
      <c r="A215" s="3"/>
    </row>
    <row r="216" spans="1:1" x14ac:dyDescent="0.2">
      <c r="A216" s="3"/>
    </row>
    <row r="217" spans="1:1" x14ac:dyDescent="0.2">
      <c r="A217" s="3"/>
    </row>
    <row r="218" spans="1:1" x14ac:dyDescent="0.2">
      <c r="A218" s="3"/>
    </row>
    <row r="219" spans="1:1" x14ac:dyDescent="0.2">
      <c r="A219" s="3"/>
    </row>
    <row r="220" spans="1:1" x14ac:dyDescent="0.2">
      <c r="A220" s="3"/>
    </row>
    <row r="221" spans="1:1" x14ac:dyDescent="0.2">
      <c r="A221" s="3"/>
    </row>
    <row r="222" spans="1:1" x14ac:dyDescent="0.2">
      <c r="A222" s="3"/>
    </row>
    <row r="223" spans="1:1" x14ac:dyDescent="0.2">
      <c r="A223" s="3"/>
    </row>
    <row r="224" spans="1:1" x14ac:dyDescent="0.2">
      <c r="A224" s="10"/>
    </row>
    <row r="225" spans="1:1" x14ac:dyDescent="0.2">
      <c r="A225" s="10"/>
    </row>
    <row r="226" spans="1:1" x14ac:dyDescent="0.2">
      <c r="A226" s="10"/>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3"/>
    </row>
    <row r="237" spans="1:1" x14ac:dyDescent="0.2">
      <c r="A237" s="3"/>
    </row>
    <row r="238" spans="1:1" x14ac:dyDescent="0.2">
      <c r="A238" s="3"/>
    </row>
    <row r="239" spans="1:1" x14ac:dyDescent="0.2">
      <c r="A239" s="3"/>
    </row>
    <row r="240" spans="1:1" x14ac:dyDescent="0.2">
      <c r="A240" s="3"/>
    </row>
    <row r="241" spans="1:1" x14ac:dyDescent="0.2">
      <c r="A241" s="10"/>
    </row>
    <row r="242" spans="1:1" x14ac:dyDescent="0.2">
      <c r="A242" s="10"/>
    </row>
    <row r="243" spans="1:1" x14ac:dyDescent="0.2">
      <c r="A243" s="3"/>
    </row>
    <row r="244" spans="1:1" x14ac:dyDescent="0.2">
      <c r="A244" s="3"/>
    </row>
    <row r="245" spans="1:1" x14ac:dyDescent="0.2">
      <c r="A245" s="3"/>
    </row>
    <row r="246" spans="1:1" x14ac:dyDescent="0.2">
      <c r="A246" s="3"/>
    </row>
    <row r="247" spans="1:1" x14ac:dyDescent="0.2">
      <c r="A247" s="3"/>
    </row>
    <row r="248" spans="1:1" x14ac:dyDescent="0.2">
      <c r="A248" s="3"/>
    </row>
    <row r="249" spans="1:1" x14ac:dyDescent="0.2">
      <c r="A249" s="3"/>
    </row>
    <row r="250" spans="1:1" x14ac:dyDescent="0.2">
      <c r="A250" s="3"/>
    </row>
    <row r="251" spans="1:1" x14ac:dyDescent="0.2">
      <c r="A251" s="3"/>
    </row>
    <row r="252" spans="1:1" x14ac:dyDescent="0.2">
      <c r="A252" s="3"/>
    </row>
    <row r="253" spans="1:1" x14ac:dyDescent="0.2">
      <c r="A253" s="3"/>
    </row>
    <row r="254" spans="1:1" x14ac:dyDescent="0.2">
      <c r="A254" s="3"/>
    </row>
    <row r="255" spans="1:1" x14ac:dyDescent="0.2">
      <c r="A255" s="3"/>
    </row>
    <row r="256" spans="1:1" x14ac:dyDescent="0.2">
      <c r="A256" s="3"/>
    </row>
    <row r="257" spans="1:1" x14ac:dyDescent="0.2">
      <c r="A257" s="3"/>
    </row>
    <row r="258" spans="1:1" x14ac:dyDescent="0.2">
      <c r="A258" s="3"/>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3"/>
    </row>
    <row r="265" spans="1:1" x14ac:dyDescent="0.2">
      <c r="A265" s="3"/>
    </row>
    <row r="266" spans="1:1" x14ac:dyDescent="0.2">
      <c r="A266" s="3"/>
    </row>
    <row r="267" spans="1:1" x14ac:dyDescent="0.2">
      <c r="A267" s="3"/>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3"/>
    </row>
    <row r="274" spans="1:1" x14ac:dyDescent="0.2">
      <c r="A274" s="3"/>
    </row>
    <row r="275" spans="1:1" x14ac:dyDescent="0.2">
      <c r="A275" s="3"/>
    </row>
    <row r="276" spans="1:1" x14ac:dyDescent="0.2">
      <c r="A276" s="3"/>
    </row>
    <row r="277" spans="1:1" x14ac:dyDescent="0.2">
      <c r="A277" s="3"/>
    </row>
    <row r="278" spans="1:1" x14ac:dyDescent="0.2">
      <c r="A278" s="3"/>
    </row>
    <row r="279" spans="1:1" x14ac:dyDescent="0.2">
      <c r="A279" s="3"/>
    </row>
    <row r="280" spans="1:1" x14ac:dyDescent="0.2">
      <c r="A280" s="3"/>
    </row>
    <row r="281" spans="1:1" x14ac:dyDescent="0.2">
      <c r="A281" s="3"/>
    </row>
    <row r="282" spans="1:1" x14ac:dyDescent="0.2">
      <c r="A282" s="3"/>
    </row>
    <row r="283" spans="1:1" x14ac:dyDescent="0.2">
      <c r="A283" s="3"/>
    </row>
    <row r="284" spans="1:1" x14ac:dyDescent="0.2">
      <c r="A284" s="3"/>
    </row>
    <row r="285" spans="1:1" x14ac:dyDescent="0.2">
      <c r="A285" s="3"/>
    </row>
    <row r="286" spans="1:1" x14ac:dyDescent="0.2">
      <c r="A286" s="3"/>
    </row>
    <row r="287" spans="1:1" x14ac:dyDescent="0.2">
      <c r="A287" s="3"/>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3"/>
    </row>
    <row r="294" spans="1:1" x14ac:dyDescent="0.2">
      <c r="A294" s="3"/>
    </row>
    <row r="295" spans="1:1" x14ac:dyDescent="0.2">
      <c r="A295" s="3"/>
    </row>
    <row r="296" spans="1:1" x14ac:dyDescent="0.2">
      <c r="A296" s="3"/>
    </row>
    <row r="297" spans="1:1" x14ac:dyDescent="0.2">
      <c r="A297" s="10"/>
    </row>
    <row r="298" spans="1:1" x14ac:dyDescent="0.2">
      <c r="A298" s="10"/>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3"/>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3"/>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3"/>
    </row>
    <row r="334" spans="1:1" x14ac:dyDescent="0.2">
      <c r="A334" s="3"/>
    </row>
    <row r="335" spans="1:1" x14ac:dyDescent="0.2">
      <c r="A335" s="3"/>
    </row>
    <row r="336" spans="1:1" x14ac:dyDescent="0.2">
      <c r="A336" s="3"/>
    </row>
    <row r="337" spans="1:1" x14ac:dyDescent="0.2">
      <c r="A337" s="3"/>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10"/>
    </row>
    <row r="346" spans="1:1" x14ac:dyDescent="0.2">
      <c r="A346" s="10"/>
    </row>
    <row r="347" spans="1:1" x14ac:dyDescent="0.2">
      <c r="A347" s="10"/>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3"/>
    </row>
    <row r="374" spans="1:1" x14ac:dyDescent="0.2">
      <c r="A374" s="3"/>
    </row>
    <row r="375" spans="1:1" x14ac:dyDescent="0.2">
      <c r="A375" s="3"/>
    </row>
    <row r="376" spans="1:1" x14ac:dyDescent="0.2">
      <c r="A376" s="3"/>
    </row>
    <row r="377" spans="1:1" x14ac:dyDescent="0.2">
      <c r="A377" s="10"/>
    </row>
    <row r="378" spans="1:1" x14ac:dyDescent="0.2">
      <c r="A378" s="10"/>
    </row>
    <row r="379" spans="1:1" x14ac:dyDescent="0.2">
      <c r="A379" s="10"/>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3"/>
    </row>
    <row r="393" spans="1:1" x14ac:dyDescent="0.2">
      <c r="A393" s="3"/>
    </row>
    <row r="394" spans="1:1" x14ac:dyDescent="0.2">
      <c r="A394" s="3"/>
    </row>
    <row r="395" spans="1:1" x14ac:dyDescent="0.2">
      <c r="A395" s="3"/>
    </row>
    <row r="396" spans="1:1" x14ac:dyDescent="0.2">
      <c r="A396" s="3"/>
    </row>
    <row r="397" spans="1:1" x14ac:dyDescent="0.2">
      <c r="A397" s="3"/>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3"/>
    </row>
    <row r="415" spans="1:1" x14ac:dyDescent="0.2">
      <c r="A415" s="3"/>
    </row>
    <row r="416" spans="1:1" x14ac:dyDescent="0.2">
      <c r="A416" s="3"/>
    </row>
    <row r="417" spans="1:1" x14ac:dyDescent="0.2">
      <c r="A417" s="3"/>
    </row>
    <row r="418" spans="1:1" x14ac:dyDescent="0.2">
      <c r="A418" s="3"/>
    </row>
    <row r="419" spans="1:1" x14ac:dyDescent="0.2">
      <c r="A419" s="3"/>
    </row>
    <row r="420" spans="1:1" x14ac:dyDescent="0.2">
      <c r="A420" s="3"/>
    </row>
    <row r="421" spans="1:1" x14ac:dyDescent="0.2">
      <c r="A421" s="3"/>
    </row>
    <row r="422" spans="1:1" x14ac:dyDescent="0.2">
      <c r="A422" s="3"/>
    </row>
    <row r="423" spans="1:1" x14ac:dyDescent="0.2">
      <c r="A423" s="3"/>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3"/>
    </row>
    <row r="430" spans="1:1" x14ac:dyDescent="0.2">
      <c r="A430" s="3"/>
    </row>
    <row r="431" spans="1:1" x14ac:dyDescent="0.2">
      <c r="A431" s="10"/>
    </row>
    <row r="432" spans="1:1" x14ac:dyDescent="0.2">
      <c r="A432" s="3"/>
    </row>
    <row r="433" spans="1:1" x14ac:dyDescent="0.2">
      <c r="A433" s="3"/>
    </row>
    <row r="434" spans="1:1" x14ac:dyDescent="0.2">
      <c r="A434" s="3"/>
    </row>
    <row r="435" spans="1:1" x14ac:dyDescent="0.2">
      <c r="A435" s="3"/>
    </row>
    <row r="436" spans="1:1" x14ac:dyDescent="0.2">
      <c r="A436" s="3"/>
    </row>
    <row r="437" spans="1:1" x14ac:dyDescent="0.2">
      <c r="A437" s="3"/>
    </row>
    <row r="438" spans="1:1" x14ac:dyDescent="0.2">
      <c r="A438" s="3"/>
    </row>
    <row r="439" spans="1:1" x14ac:dyDescent="0.2">
      <c r="A439" s="3"/>
    </row>
    <row r="440" spans="1:1" x14ac:dyDescent="0.2">
      <c r="A440" s="3"/>
    </row>
    <row r="441" spans="1:1" x14ac:dyDescent="0.2">
      <c r="A441" s="3"/>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3"/>
    </row>
    <row r="449" spans="1:1" x14ac:dyDescent="0.2">
      <c r="A449" s="3"/>
    </row>
    <row r="450" spans="1:1" x14ac:dyDescent="0.2">
      <c r="A450" s="3"/>
    </row>
    <row r="451" spans="1:1" x14ac:dyDescent="0.2">
      <c r="A451" s="3"/>
    </row>
    <row r="452" spans="1:1" x14ac:dyDescent="0.2">
      <c r="A452" s="3"/>
    </row>
    <row r="453" spans="1:1" x14ac:dyDescent="0.2">
      <c r="A453" s="3"/>
    </row>
    <row r="454" spans="1:1" x14ac:dyDescent="0.2">
      <c r="A454" s="10"/>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3"/>
    </row>
    <row r="473" spans="1:1" x14ac:dyDescent="0.2">
      <c r="A473" s="3"/>
    </row>
    <row r="474" spans="1:1" x14ac:dyDescent="0.2">
      <c r="A474" s="3"/>
    </row>
    <row r="475" spans="1:1" x14ac:dyDescent="0.2">
      <c r="A475" s="3"/>
    </row>
    <row r="476" spans="1:1" x14ac:dyDescent="0.2">
      <c r="A476" s="3"/>
    </row>
    <row r="477" spans="1:1" x14ac:dyDescent="0.2">
      <c r="A477" s="3"/>
    </row>
    <row r="478" spans="1:1" x14ac:dyDescent="0.2">
      <c r="A478" s="3"/>
    </row>
    <row r="479" spans="1:1" x14ac:dyDescent="0.2">
      <c r="A479" s="3"/>
    </row>
    <row r="480" spans="1:1" x14ac:dyDescent="0.2">
      <c r="A480" s="3"/>
    </row>
    <row r="481" spans="1:1" x14ac:dyDescent="0.2">
      <c r="A481" s="3"/>
    </row>
    <row r="482" spans="1:1" x14ac:dyDescent="0.2">
      <c r="A482" s="3"/>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3"/>
    </row>
    <row r="501" spans="1:1" x14ac:dyDescent="0.2">
      <c r="A501" s="3"/>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3"/>
    </row>
    <row r="517" spans="1:1" x14ac:dyDescent="0.2">
      <c r="A517" s="3"/>
    </row>
    <row r="518" spans="1:1" x14ac:dyDescent="0.2">
      <c r="A518" s="3"/>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3"/>
    </row>
    <row r="532" spans="1:1" x14ac:dyDescent="0.2">
      <c r="A532" s="3"/>
    </row>
    <row r="533" spans="1:1" x14ac:dyDescent="0.2">
      <c r="A533" s="3"/>
    </row>
    <row r="534" spans="1:1" x14ac:dyDescent="0.2">
      <c r="A534" s="3"/>
    </row>
    <row r="535" spans="1:1" x14ac:dyDescent="0.2">
      <c r="A535" s="3"/>
    </row>
    <row r="536" spans="1:1" x14ac:dyDescent="0.2">
      <c r="A536" s="3"/>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3"/>
    </row>
    <row r="545" spans="1:1" x14ac:dyDescent="0.2">
      <c r="A545" s="3"/>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3"/>
    </row>
    <row r="552" spans="1:1" x14ac:dyDescent="0.2">
      <c r="A552" s="3"/>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999"/>
  <sheetViews>
    <sheetView workbookViewId="0">
      <pane ySplit="1" topLeftCell="A2" activePane="bottomLeft" state="frozen"/>
      <selection pane="bottomLeft" activeCell="B3" sqref="B3"/>
    </sheetView>
  </sheetViews>
  <sheetFormatPr baseColWidth="10" defaultColWidth="12.6640625" defaultRowHeight="15.75" customHeight="1" x14ac:dyDescent="0.15"/>
  <sheetData>
    <row r="1" spans="1:25" x14ac:dyDescent="0.2">
      <c r="A1" s="3" t="s">
        <v>21</v>
      </c>
      <c r="B1" s="3" t="s">
        <v>27</v>
      </c>
      <c r="C1" s="3" t="s">
        <v>33</v>
      </c>
      <c r="D1" s="3" t="s">
        <v>749</v>
      </c>
      <c r="E1" s="3" t="s">
        <v>49</v>
      </c>
      <c r="F1" s="3" t="s">
        <v>72</v>
      </c>
      <c r="G1" s="3" t="s">
        <v>77</v>
      </c>
      <c r="H1" s="3" t="s">
        <v>83</v>
      </c>
      <c r="I1" s="3" t="s">
        <v>376</v>
      </c>
      <c r="J1" s="3" t="s">
        <v>1020</v>
      </c>
      <c r="K1" s="3" t="s">
        <v>377</v>
      </c>
      <c r="L1" s="3" t="s">
        <v>96</v>
      </c>
      <c r="M1" s="3" t="s">
        <v>100</v>
      </c>
      <c r="N1" s="3" t="s">
        <v>105</v>
      </c>
      <c r="O1" s="3" t="s">
        <v>109</v>
      </c>
      <c r="P1" s="3" t="s">
        <v>112</v>
      </c>
      <c r="Q1" s="3" t="s">
        <v>114</v>
      </c>
      <c r="R1" s="3" t="s">
        <v>378</v>
      </c>
      <c r="S1" s="3" t="s">
        <v>379</v>
      </c>
      <c r="T1" s="3" t="s">
        <v>380</v>
      </c>
      <c r="U1" s="3" t="s">
        <v>381</v>
      </c>
      <c r="V1" s="3" t="s">
        <v>382</v>
      </c>
      <c r="W1" s="3" t="s">
        <v>128</v>
      </c>
      <c r="X1" s="3" t="s">
        <v>130</v>
      </c>
      <c r="Y1" s="3" t="s">
        <v>15</v>
      </c>
    </row>
    <row r="2" spans="1:25" x14ac:dyDescent="0.2">
      <c r="A2" s="3" t="s">
        <v>1021</v>
      </c>
      <c r="B2" s="61">
        <v>43705</v>
      </c>
      <c r="C2" s="62">
        <v>0.3298611111111111</v>
      </c>
      <c r="D2" s="36" t="s">
        <v>1022</v>
      </c>
      <c r="E2" s="63">
        <v>-0.73099999999999998</v>
      </c>
      <c r="F2" s="63">
        <v>4.0495000000000001</v>
      </c>
      <c r="G2" s="63">
        <v>29.620899999999999</v>
      </c>
      <c r="H2" s="63">
        <v>6.8741000000000003</v>
      </c>
      <c r="I2" s="3">
        <v>546</v>
      </c>
      <c r="J2" s="3">
        <v>456</v>
      </c>
      <c r="K2" s="3"/>
      <c r="L2" s="3"/>
      <c r="M2" s="3"/>
      <c r="N2" s="3"/>
      <c r="O2" s="3"/>
      <c r="P2" s="36"/>
      <c r="Q2" s="36"/>
      <c r="R2" s="36"/>
      <c r="S2" s="36"/>
      <c r="T2" s="36"/>
      <c r="U2" s="36"/>
      <c r="V2" s="36"/>
      <c r="W2" s="36"/>
      <c r="X2" s="36"/>
      <c r="Y2" s="3"/>
    </row>
    <row r="3" spans="1:25" x14ac:dyDescent="0.2">
      <c r="A3" s="3" t="s">
        <v>1021</v>
      </c>
      <c r="B3" s="61">
        <v>43705</v>
      </c>
      <c r="C3" s="62">
        <v>0.3298611111111111</v>
      </c>
      <c r="D3" s="36" t="s">
        <v>1022</v>
      </c>
      <c r="E3" s="63">
        <v>-0.75</v>
      </c>
      <c r="F3" s="63">
        <v>4.0457000000000001</v>
      </c>
      <c r="G3" s="63">
        <v>29.616499999999998</v>
      </c>
      <c r="H3" s="63">
        <v>6.8223000000000003</v>
      </c>
      <c r="I3" s="3">
        <v>546</v>
      </c>
      <c r="J3" s="3">
        <v>456</v>
      </c>
      <c r="K3" s="36"/>
      <c r="L3" s="36"/>
      <c r="M3" s="36"/>
      <c r="N3" s="36"/>
      <c r="O3" s="36"/>
      <c r="P3" s="36"/>
      <c r="Q3" s="36"/>
      <c r="R3" s="36"/>
      <c r="S3" s="36"/>
      <c r="T3" s="36"/>
      <c r="U3" s="36"/>
      <c r="V3" s="36"/>
      <c r="W3" s="36"/>
      <c r="X3" s="36"/>
      <c r="Y3" s="3"/>
    </row>
    <row r="4" spans="1:25" x14ac:dyDescent="0.2">
      <c r="A4" s="3" t="s">
        <v>1021</v>
      </c>
      <c r="B4" s="61">
        <v>43705</v>
      </c>
      <c r="C4" s="62">
        <v>0.3298611111111111</v>
      </c>
      <c r="D4" s="36" t="s">
        <v>1022</v>
      </c>
      <c r="E4" s="63">
        <v>-0.76900000000000002</v>
      </c>
      <c r="F4" s="63">
        <v>4.0561999999999996</v>
      </c>
      <c r="G4" s="63">
        <v>29.617000000000001</v>
      </c>
      <c r="H4" s="63">
        <v>6.8654999999999999</v>
      </c>
      <c r="I4" s="3">
        <v>546</v>
      </c>
      <c r="J4" s="3">
        <v>456</v>
      </c>
      <c r="K4" s="36"/>
      <c r="L4" s="36"/>
      <c r="M4" s="36"/>
      <c r="N4" s="36"/>
      <c r="O4" s="36"/>
      <c r="P4" s="36"/>
      <c r="Q4" s="36"/>
      <c r="R4" s="36"/>
      <c r="S4" s="36"/>
      <c r="T4" s="36"/>
      <c r="U4" s="36"/>
      <c r="V4" s="36"/>
      <c r="W4" s="36"/>
      <c r="X4" s="36"/>
      <c r="Y4" s="3"/>
    </row>
    <row r="5" spans="1:25" x14ac:dyDescent="0.2">
      <c r="A5" s="3" t="s">
        <v>1021</v>
      </c>
      <c r="B5" s="61">
        <v>43705</v>
      </c>
      <c r="C5" s="62">
        <v>0.3298611111111111</v>
      </c>
      <c r="D5" s="36" t="s">
        <v>1022</v>
      </c>
      <c r="E5" s="63">
        <v>-0.78800000000000003</v>
      </c>
      <c r="F5" s="63">
        <v>4.0692000000000004</v>
      </c>
      <c r="G5" s="63">
        <v>29.613900000000001</v>
      </c>
      <c r="H5" s="63">
        <v>6.9109999999999996</v>
      </c>
      <c r="I5" s="3">
        <v>546</v>
      </c>
      <c r="J5" s="3">
        <v>456</v>
      </c>
      <c r="K5" s="36"/>
      <c r="L5" s="36"/>
      <c r="M5" s="36"/>
      <c r="N5" s="36"/>
      <c r="O5" s="36"/>
      <c r="P5" s="36"/>
      <c r="Q5" s="36"/>
      <c r="R5" s="36"/>
      <c r="S5" s="36"/>
      <c r="T5" s="36"/>
      <c r="U5" s="36"/>
      <c r="V5" s="36"/>
      <c r="W5" s="36"/>
      <c r="X5" s="36"/>
      <c r="Y5" s="3"/>
    </row>
    <row r="6" spans="1:25" x14ac:dyDescent="0.2">
      <c r="A6" s="3" t="s">
        <v>1021</v>
      </c>
      <c r="B6" s="61">
        <v>43705</v>
      </c>
      <c r="C6" s="62">
        <v>0.3298611111111111</v>
      </c>
      <c r="D6" s="36" t="s">
        <v>1022</v>
      </c>
      <c r="E6" s="63">
        <v>-0.80700000000000005</v>
      </c>
      <c r="F6" s="63">
        <v>4.0749000000000004</v>
      </c>
      <c r="G6" s="63">
        <v>29.6145</v>
      </c>
      <c r="H6" s="63">
        <v>6.9496000000000002</v>
      </c>
      <c r="I6" s="3">
        <v>546</v>
      </c>
      <c r="J6" s="3">
        <v>456</v>
      </c>
      <c r="K6" s="36"/>
      <c r="L6" s="36"/>
      <c r="M6" s="36"/>
      <c r="N6" s="36"/>
      <c r="O6" s="36"/>
      <c r="P6" s="36"/>
      <c r="Q6" s="36"/>
      <c r="R6" s="36"/>
      <c r="S6" s="36"/>
      <c r="T6" s="36"/>
      <c r="U6" s="36"/>
      <c r="V6" s="36"/>
      <c r="W6" s="36"/>
      <c r="X6" s="36"/>
      <c r="Y6" s="3"/>
    </row>
    <row r="7" spans="1:25" x14ac:dyDescent="0.2">
      <c r="A7" s="3" t="s">
        <v>1021</v>
      </c>
      <c r="B7" s="61">
        <v>43705</v>
      </c>
      <c r="C7" s="62">
        <v>0.3298611111111111</v>
      </c>
      <c r="D7" s="36" t="s">
        <v>1022</v>
      </c>
      <c r="E7" s="63">
        <v>-0.84499999999999997</v>
      </c>
      <c r="F7" s="63">
        <v>4.0571000000000002</v>
      </c>
      <c r="G7" s="63">
        <v>29.614000000000001</v>
      </c>
      <c r="H7" s="63">
        <v>6.9413999999999998</v>
      </c>
      <c r="I7" s="3">
        <v>546</v>
      </c>
      <c r="J7" s="3">
        <v>456</v>
      </c>
      <c r="K7" s="36"/>
      <c r="L7" s="36"/>
      <c r="M7" s="36"/>
      <c r="N7" s="36"/>
      <c r="O7" s="36"/>
      <c r="P7" s="36"/>
      <c r="Q7" s="36"/>
      <c r="R7" s="36"/>
      <c r="S7" s="36"/>
      <c r="T7" s="36"/>
      <c r="U7" s="36"/>
      <c r="V7" s="36"/>
      <c r="W7" s="36"/>
      <c r="X7" s="36"/>
      <c r="Y7" s="3"/>
    </row>
    <row r="8" spans="1:25" x14ac:dyDescent="0.2">
      <c r="A8" s="10" t="str">
        <f>IF(Y8="NA","",VLOOKUP(Y8,'QAQC ID Reference Page'!A$2:G$10999,2,FALSE))</f>
        <v>OBS1120</v>
      </c>
      <c r="B8" s="20">
        <f>IF(Y8="NA","",VLOOKUP(Y8,'QAQC ID Reference Page'!A$2:G$10999,3,FALSE))</f>
        <v>44139</v>
      </c>
      <c r="C8" s="12">
        <f>IF(Y8="NA","",VLOOKUP(Y8,'QAQC ID Reference Page'!A$2:G$10999,4,FALSE))</f>
        <v>0.52638888888888891</v>
      </c>
      <c r="D8" s="3" t="s">
        <v>227</v>
      </c>
      <c r="E8" s="3" t="s">
        <v>203</v>
      </c>
      <c r="F8" s="21">
        <f>IF(Y8="NA","",VLOOKUP(Y8,'Water Data'!G$2:O$9999,2,FALSE))</f>
        <v>9.81</v>
      </c>
      <c r="G8" s="21">
        <f>IF(Y8="NA","",VLOOKUP(Y8,'Water Data'!G$2:O$9999,3,FALSE))</f>
        <v>18.5</v>
      </c>
      <c r="H8" s="3">
        <f>IF(Y8="NA","",VLOOKUP(Y8,'Water Data'!G$2:O$9999,4,FALSE))</f>
        <v>17.25</v>
      </c>
      <c r="I8" s="3">
        <f>IF(Y8="NA","",VLOOKUP(Y8,'Water Data'!G$2:O$9999,6,FALSE))</f>
        <v>8.07</v>
      </c>
      <c r="J8" s="36"/>
      <c r="K8" s="3">
        <f>IF(Y8="NA","",VLOOKUP(Y8,'Water Data'!G$2:O$9999,9,FALSE))</f>
        <v>18.100000000000001</v>
      </c>
      <c r="L8" s="3">
        <f>IF(Y8="NA","",VLOOKUP(Y8,Nutrients!A$2:L$9999,8,FALSE))</f>
        <v>0.38</v>
      </c>
      <c r="M8" s="3">
        <f>IF(Y8="NA","",VLOOKUP(Y8,Nutrients!A$2:L$9999,9,FALSE))</f>
        <v>0.13</v>
      </c>
      <c r="N8" s="3">
        <f>IF(Y8="NA","",VLOOKUP(Y8,Nutrients!A$2:L$9999,10,FALSE))</f>
        <v>0.123</v>
      </c>
      <c r="O8" s="3">
        <f>IF(Y8="NA","",VLOOKUP(Y8,Nutrients!A$2:L$9999,11,FALSE))</f>
        <v>0.53</v>
      </c>
      <c r="P8" s="21">
        <f>IF(Y8="NA","",VLOOKUP(Y8,Nutrients!A$2:L$9999,12,FALSE))</f>
        <v>59.27</v>
      </c>
      <c r="Q8" s="3">
        <f>IF(Y8="NA","",VLOOKUP(Y8,Chla!A$2:O$9999,15,FALSE))</f>
        <v>5.5752586666666657</v>
      </c>
      <c r="R8" s="3">
        <f>IF(Y8="NA","",VLOOKUP(Y8,TSS!A$2:L$9999,12,FALSE))</f>
        <v>15.555555555555555</v>
      </c>
      <c r="S8" s="21">
        <f>IF(Y8="NA","",VLOOKUP(Y8,PCN!A$2:Q$9999,11,FALSE))</f>
        <v>0</v>
      </c>
      <c r="T8" s="21">
        <f>IF(Y8="NA","",VLOOKUP(Y8,PCN!A$2:Q$9999,12,FALSE))</f>
        <v>0</v>
      </c>
      <c r="U8" s="21">
        <f>IF(Y8="NA","",VLOOKUP(Y8,PCN!A$2:Q$9999,14,FALSE))</f>
        <v>0</v>
      </c>
      <c r="V8" s="21">
        <f>IF(Y8="NA","",VLOOKUP(Y8,PCN!A$2:Q$9999,15,FALSE))</f>
        <v>0</v>
      </c>
      <c r="W8" s="21">
        <f>IF(Y8="NA","",VLOOKUP(Y8,TN_DOC!A$2:I$9999,8,FALSE))</f>
        <v>0</v>
      </c>
      <c r="X8" s="21">
        <f>IF(Y8="NA","",VLOOKUP(Y8,TN_DOC!A$2:I$9999,9,FALSE))</f>
        <v>0</v>
      </c>
      <c r="Y8" s="3">
        <v>10402</v>
      </c>
    </row>
    <row r="9" spans="1:25" x14ac:dyDescent="0.2">
      <c r="A9" s="3" t="s">
        <v>1021</v>
      </c>
      <c r="B9" s="61">
        <v>43705</v>
      </c>
      <c r="C9" s="62">
        <v>0.3298611111111111</v>
      </c>
      <c r="D9" s="36" t="s">
        <v>1022</v>
      </c>
      <c r="E9" s="63">
        <v>-0.88300000000000001</v>
      </c>
      <c r="F9" s="63">
        <v>4.0563000000000002</v>
      </c>
      <c r="G9" s="63">
        <v>29.613099999999999</v>
      </c>
      <c r="H9" s="63">
        <v>6.9336000000000002</v>
      </c>
      <c r="I9" s="3">
        <v>546</v>
      </c>
      <c r="J9" s="3">
        <v>456</v>
      </c>
      <c r="K9" s="36"/>
      <c r="L9" s="36"/>
      <c r="M9" s="36"/>
      <c r="N9" s="36"/>
      <c r="O9" s="36"/>
      <c r="P9" s="36"/>
      <c r="Q9" s="36"/>
      <c r="R9" s="36"/>
      <c r="S9" s="36"/>
      <c r="T9" s="36"/>
      <c r="U9" s="36"/>
      <c r="V9" s="36"/>
      <c r="W9" s="36"/>
      <c r="X9" s="36"/>
      <c r="Y9" s="3"/>
    </row>
    <row r="10" spans="1:25" x14ac:dyDescent="0.2">
      <c r="A10" s="3" t="s">
        <v>1021</v>
      </c>
      <c r="B10" s="61">
        <v>43705</v>
      </c>
      <c r="C10" s="62">
        <v>0.3298611111111111</v>
      </c>
      <c r="D10" s="36" t="s">
        <v>1022</v>
      </c>
      <c r="E10" s="63">
        <v>-0.92100000000000004</v>
      </c>
      <c r="F10" s="63">
        <v>4.0606</v>
      </c>
      <c r="G10" s="63">
        <v>29.611599999999999</v>
      </c>
      <c r="H10" s="63">
        <v>6.9260999999999999</v>
      </c>
      <c r="I10" s="3">
        <v>546</v>
      </c>
      <c r="J10" s="3">
        <v>456</v>
      </c>
      <c r="K10" s="36"/>
      <c r="L10" s="36"/>
      <c r="M10" s="36"/>
      <c r="N10" s="36"/>
      <c r="O10" s="36"/>
      <c r="P10" s="36"/>
      <c r="Q10" s="36"/>
      <c r="R10" s="36"/>
      <c r="S10" s="36"/>
      <c r="T10" s="36"/>
      <c r="U10" s="36"/>
      <c r="V10" s="36"/>
      <c r="W10" s="36"/>
      <c r="X10" s="36"/>
      <c r="Y10" s="3"/>
    </row>
    <row r="11" spans="1:25" x14ac:dyDescent="0.2">
      <c r="A11" s="3" t="s">
        <v>1021</v>
      </c>
      <c r="B11" s="61">
        <v>43705</v>
      </c>
      <c r="C11" s="62">
        <v>0.3298611111111111</v>
      </c>
      <c r="D11" s="36" t="s">
        <v>1022</v>
      </c>
      <c r="E11" s="63">
        <v>-0.94</v>
      </c>
      <c r="F11" s="63">
        <v>4.0590999999999999</v>
      </c>
      <c r="G11" s="63">
        <v>29.608599999999999</v>
      </c>
      <c r="H11" s="63">
        <v>6.9478999999999997</v>
      </c>
      <c r="I11" s="3">
        <v>546</v>
      </c>
      <c r="J11" s="3">
        <v>456</v>
      </c>
      <c r="K11" s="36"/>
      <c r="L11" s="36"/>
      <c r="M11" s="36"/>
      <c r="N11" s="36"/>
      <c r="O11" s="36"/>
      <c r="P11" s="36"/>
      <c r="Q11" s="36"/>
      <c r="R11" s="36"/>
      <c r="S11" s="36"/>
      <c r="T11" s="36"/>
      <c r="U11" s="36"/>
      <c r="V11" s="36"/>
      <c r="W11" s="36"/>
      <c r="X11" s="36"/>
      <c r="Y11" s="3"/>
    </row>
    <row r="12" spans="1:25" x14ac:dyDescent="0.2">
      <c r="A12" s="3" t="s">
        <v>1021</v>
      </c>
      <c r="B12" s="61">
        <v>43705</v>
      </c>
      <c r="C12" s="62">
        <v>0.3298611111111111</v>
      </c>
      <c r="D12" s="36" t="s">
        <v>1022</v>
      </c>
      <c r="E12" s="63">
        <v>-0.97799999999999998</v>
      </c>
      <c r="F12" s="63">
        <v>4.0465999999999998</v>
      </c>
      <c r="G12" s="63">
        <v>29.607800000000001</v>
      </c>
      <c r="H12" s="63">
        <v>6.9870000000000001</v>
      </c>
      <c r="I12" s="3">
        <v>546</v>
      </c>
      <c r="J12" s="3">
        <v>456</v>
      </c>
      <c r="K12" s="36"/>
      <c r="L12" s="36"/>
      <c r="M12" s="36"/>
      <c r="N12" s="36"/>
      <c r="O12" s="36"/>
      <c r="P12" s="36"/>
      <c r="Q12" s="36"/>
      <c r="R12" s="36"/>
      <c r="S12" s="36"/>
      <c r="T12" s="36"/>
      <c r="U12" s="36"/>
      <c r="V12" s="36"/>
      <c r="W12" s="36"/>
      <c r="X12" s="36"/>
      <c r="Y12" s="3"/>
    </row>
    <row r="13" spans="1:25" x14ac:dyDescent="0.2">
      <c r="A13" s="3" t="s">
        <v>1021</v>
      </c>
      <c r="B13" s="61">
        <v>43705</v>
      </c>
      <c r="C13" s="62">
        <v>0.3298611111111111</v>
      </c>
      <c r="D13" s="36" t="s">
        <v>1022</v>
      </c>
      <c r="E13" s="63">
        <v>-0.997</v>
      </c>
      <c r="F13" s="63">
        <v>4.0247000000000002</v>
      </c>
      <c r="G13" s="63">
        <v>29.606999999999999</v>
      </c>
      <c r="H13" s="63">
        <v>6.9999000000000002</v>
      </c>
      <c r="I13" s="3">
        <v>546</v>
      </c>
      <c r="J13" s="3">
        <v>456</v>
      </c>
      <c r="K13" s="36"/>
      <c r="L13" s="36"/>
      <c r="M13" s="36"/>
      <c r="N13" s="36"/>
      <c r="O13" s="36"/>
      <c r="P13" s="36"/>
      <c r="Q13" s="36"/>
      <c r="R13" s="36"/>
      <c r="S13" s="36"/>
      <c r="T13" s="36"/>
      <c r="U13" s="36"/>
      <c r="V13" s="36"/>
      <c r="W13" s="36"/>
      <c r="X13" s="36"/>
      <c r="Y13" s="3"/>
    </row>
    <row r="14" spans="1:25" x14ac:dyDescent="0.2">
      <c r="A14" s="3" t="s">
        <v>1021</v>
      </c>
      <c r="B14" s="61">
        <v>43705</v>
      </c>
      <c r="C14" s="62">
        <v>0.3298611111111111</v>
      </c>
      <c r="D14" s="36" t="s">
        <v>1022</v>
      </c>
      <c r="E14" s="63">
        <v>-1.054</v>
      </c>
      <c r="F14" s="63">
        <v>3.9986000000000002</v>
      </c>
      <c r="G14" s="63">
        <v>29.606400000000001</v>
      </c>
      <c r="H14" s="63">
        <v>7.0255999999999998</v>
      </c>
      <c r="I14" s="3">
        <v>546</v>
      </c>
      <c r="J14" s="3">
        <v>456</v>
      </c>
      <c r="K14" s="36"/>
      <c r="L14" s="36"/>
      <c r="M14" s="36"/>
      <c r="N14" s="36"/>
      <c r="O14" s="36"/>
      <c r="P14" s="36"/>
      <c r="Q14" s="36"/>
      <c r="R14" s="36"/>
      <c r="S14" s="36"/>
      <c r="T14" s="36"/>
      <c r="U14" s="36"/>
      <c r="V14" s="36"/>
      <c r="W14" s="36"/>
      <c r="X14" s="36"/>
      <c r="Y14" s="36"/>
    </row>
    <row r="15" spans="1:25" x14ac:dyDescent="0.2">
      <c r="A15" s="3" t="s">
        <v>1021</v>
      </c>
      <c r="B15" s="61">
        <v>43705</v>
      </c>
      <c r="C15" s="62">
        <v>0.3298611111111111</v>
      </c>
      <c r="D15" s="36" t="s">
        <v>1022</v>
      </c>
      <c r="E15" s="63">
        <v>-1.111</v>
      </c>
      <c r="F15" s="63">
        <v>3.9727000000000001</v>
      </c>
      <c r="G15" s="63">
        <v>29.607399999999998</v>
      </c>
      <c r="H15" s="63">
        <v>7.0728</v>
      </c>
      <c r="I15" s="3">
        <v>546</v>
      </c>
      <c r="J15" s="3">
        <v>456</v>
      </c>
      <c r="K15" s="36"/>
      <c r="L15" s="36"/>
      <c r="M15" s="36"/>
      <c r="N15" s="36"/>
      <c r="O15" s="36"/>
      <c r="P15" s="36"/>
      <c r="Q15" s="36"/>
      <c r="R15" s="36"/>
      <c r="S15" s="36"/>
      <c r="T15" s="36"/>
      <c r="U15" s="36"/>
      <c r="V15" s="36"/>
      <c r="W15" s="36"/>
      <c r="X15" s="36"/>
      <c r="Y15" s="3"/>
    </row>
    <row r="16" spans="1:25" x14ac:dyDescent="0.2">
      <c r="A16" s="3" t="s">
        <v>1021</v>
      </c>
      <c r="B16" s="61">
        <v>43705</v>
      </c>
      <c r="C16" s="62">
        <v>0.3298611111111111</v>
      </c>
      <c r="D16" s="36" t="s">
        <v>1022</v>
      </c>
      <c r="E16" s="63">
        <v>-1.1679999999999999</v>
      </c>
      <c r="F16" s="63">
        <v>3.9647999999999999</v>
      </c>
      <c r="G16" s="63">
        <v>29.6068</v>
      </c>
      <c r="H16" s="63">
        <v>7.1755000000000004</v>
      </c>
      <c r="I16" s="3">
        <v>546</v>
      </c>
      <c r="J16" s="3">
        <v>456</v>
      </c>
      <c r="K16" s="36"/>
      <c r="L16" s="36"/>
      <c r="M16" s="36"/>
      <c r="N16" s="36"/>
      <c r="O16" s="36"/>
      <c r="P16" s="36"/>
      <c r="Q16" s="36"/>
      <c r="R16" s="36"/>
      <c r="S16" s="36"/>
      <c r="T16" s="36"/>
      <c r="U16" s="36"/>
      <c r="V16" s="36"/>
      <c r="W16" s="36"/>
      <c r="X16" s="36"/>
      <c r="Y16" s="3"/>
    </row>
    <row r="17" spans="1:25" x14ac:dyDescent="0.2">
      <c r="A17" s="3" t="s">
        <v>1021</v>
      </c>
      <c r="B17" s="61">
        <v>43705</v>
      </c>
      <c r="C17" s="62">
        <v>0.3298611111111111</v>
      </c>
      <c r="D17" s="36" t="s">
        <v>1022</v>
      </c>
      <c r="E17" s="63">
        <v>-1.206</v>
      </c>
      <c r="F17" s="63">
        <v>3.9424999999999999</v>
      </c>
      <c r="G17" s="63">
        <v>29.6035</v>
      </c>
      <c r="H17" s="63">
        <v>7.2847</v>
      </c>
      <c r="I17" s="3">
        <v>546</v>
      </c>
      <c r="J17" s="3">
        <v>456</v>
      </c>
      <c r="K17" s="36"/>
      <c r="L17" s="36"/>
      <c r="M17" s="36"/>
      <c r="N17" s="36"/>
      <c r="O17" s="36"/>
      <c r="P17" s="36"/>
      <c r="Q17" s="36"/>
      <c r="R17" s="36"/>
      <c r="S17" s="36"/>
      <c r="T17" s="36"/>
      <c r="U17" s="36"/>
      <c r="V17" s="36"/>
      <c r="W17" s="36"/>
      <c r="X17" s="36"/>
      <c r="Y17" s="3"/>
    </row>
    <row r="18" spans="1:25" x14ac:dyDescent="0.2">
      <c r="A18" s="3" t="s">
        <v>1021</v>
      </c>
      <c r="B18" s="61">
        <v>43705</v>
      </c>
      <c r="C18" s="62">
        <v>0.3298611111111111</v>
      </c>
      <c r="D18" s="36" t="s">
        <v>1022</v>
      </c>
      <c r="E18" s="63">
        <v>-1.2629999999999999</v>
      </c>
      <c r="F18" s="63">
        <v>3.9152999999999998</v>
      </c>
      <c r="G18" s="63">
        <v>29.603899999999999</v>
      </c>
      <c r="H18" s="63">
        <v>7.3727999999999998</v>
      </c>
      <c r="I18" s="3">
        <v>546</v>
      </c>
      <c r="J18" s="3">
        <v>456</v>
      </c>
      <c r="K18" s="36"/>
      <c r="L18" s="36"/>
      <c r="M18" s="36"/>
      <c r="N18" s="36"/>
      <c r="O18" s="36"/>
      <c r="P18" s="36"/>
      <c r="Q18" s="36"/>
      <c r="R18" s="36"/>
      <c r="S18" s="36"/>
      <c r="T18" s="36"/>
      <c r="U18" s="36"/>
      <c r="V18" s="36"/>
      <c r="W18" s="36"/>
      <c r="X18" s="36"/>
      <c r="Y18" s="3"/>
    </row>
    <row r="19" spans="1:25" x14ac:dyDescent="0.2">
      <c r="A19" s="3" t="s">
        <v>1021</v>
      </c>
      <c r="B19" s="61">
        <v>43705</v>
      </c>
      <c r="C19" s="62">
        <v>0.3298611111111111</v>
      </c>
      <c r="D19" s="36" t="s">
        <v>1022</v>
      </c>
      <c r="E19" s="63">
        <v>-1.282</v>
      </c>
      <c r="F19" s="63">
        <v>3.8952</v>
      </c>
      <c r="G19" s="63">
        <v>29.603899999999999</v>
      </c>
      <c r="H19" s="63">
        <v>7.4367000000000001</v>
      </c>
      <c r="I19" s="3">
        <v>546</v>
      </c>
      <c r="J19" s="3">
        <v>456</v>
      </c>
      <c r="K19" s="36"/>
      <c r="L19" s="36"/>
      <c r="M19" s="36"/>
      <c r="N19" s="36"/>
      <c r="O19" s="36"/>
      <c r="P19" s="36"/>
      <c r="Q19" s="36"/>
      <c r="R19" s="36"/>
      <c r="S19" s="36"/>
      <c r="T19" s="36"/>
      <c r="U19" s="36"/>
      <c r="V19" s="36"/>
      <c r="W19" s="36"/>
      <c r="X19" s="36"/>
      <c r="Y19" s="3"/>
    </row>
    <row r="20" spans="1:25" x14ac:dyDescent="0.2">
      <c r="A20" s="3" t="s">
        <v>1021</v>
      </c>
      <c r="B20" s="61">
        <v>43705</v>
      </c>
      <c r="C20" s="62">
        <v>0.3298611111111111</v>
      </c>
      <c r="D20" s="36" t="s">
        <v>1022</v>
      </c>
      <c r="E20" s="63">
        <v>-1.32</v>
      </c>
      <c r="F20" s="63">
        <v>3.8847999999999998</v>
      </c>
      <c r="G20" s="63">
        <v>29.6035</v>
      </c>
      <c r="H20" s="63">
        <v>7.4515000000000002</v>
      </c>
      <c r="I20" s="3">
        <v>546</v>
      </c>
      <c r="J20" s="3">
        <v>456</v>
      </c>
      <c r="K20" s="36"/>
      <c r="L20" s="36"/>
      <c r="M20" s="36"/>
      <c r="N20" s="36"/>
      <c r="O20" s="36"/>
      <c r="P20" s="36"/>
      <c r="Q20" s="36"/>
      <c r="R20" s="36"/>
      <c r="S20" s="36"/>
      <c r="T20" s="36"/>
      <c r="U20" s="36"/>
      <c r="V20" s="36"/>
      <c r="W20" s="36"/>
      <c r="X20" s="36"/>
      <c r="Y20" s="3"/>
    </row>
    <row r="21" spans="1:25" x14ac:dyDescent="0.2">
      <c r="A21" s="3" t="s">
        <v>1021</v>
      </c>
      <c r="B21" s="61">
        <v>43705</v>
      </c>
      <c r="C21" s="62">
        <v>0.3298611111111111</v>
      </c>
      <c r="D21" s="36" t="s">
        <v>1022</v>
      </c>
      <c r="E21" s="63">
        <v>-1.3580000000000001</v>
      </c>
      <c r="F21" s="63">
        <v>3.8711000000000002</v>
      </c>
      <c r="G21" s="63">
        <v>29.604099999999999</v>
      </c>
      <c r="H21" s="63">
        <v>7.4057000000000004</v>
      </c>
      <c r="I21" s="3">
        <v>546</v>
      </c>
      <c r="J21" s="3">
        <v>456</v>
      </c>
      <c r="K21" s="36"/>
      <c r="L21" s="36"/>
      <c r="M21" s="36"/>
      <c r="N21" s="36"/>
      <c r="O21" s="36"/>
      <c r="P21" s="36"/>
      <c r="Q21" s="36"/>
      <c r="R21" s="36"/>
      <c r="S21" s="36"/>
      <c r="T21" s="36"/>
      <c r="U21" s="36"/>
      <c r="V21" s="36"/>
      <c r="W21" s="36"/>
      <c r="X21" s="36"/>
      <c r="Y21" s="3"/>
    </row>
    <row r="22" spans="1:25" x14ac:dyDescent="0.2">
      <c r="A22" s="3" t="s">
        <v>1021</v>
      </c>
      <c r="B22" s="61">
        <v>43705</v>
      </c>
      <c r="C22" s="62">
        <v>0.3298611111111111</v>
      </c>
      <c r="D22" s="36" t="s">
        <v>1022</v>
      </c>
      <c r="E22" s="63">
        <v>-1.377</v>
      </c>
      <c r="F22" s="63">
        <v>3.8020999999999998</v>
      </c>
      <c r="G22" s="63">
        <v>29.5975</v>
      </c>
      <c r="H22" s="63">
        <v>7.5411999999999999</v>
      </c>
      <c r="I22" s="3">
        <v>546</v>
      </c>
      <c r="J22" s="3">
        <v>456</v>
      </c>
      <c r="K22" s="36"/>
      <c r="L22" s="36"/>
      <c r="M22" s="36"/>
      <c r="N22" s="36"/>
      <c r="O22" s="36"/>
      <c r="P22" s="36"/>
      <c r="Q22" s="36"/>
      <c r="R22" s="36"/>
      <c r="S22" s="36"/>
      <c r="T22" s="36"/>
      <c r="U22" s="36"/>
      <c r="V22" s="36"/>
      <c r="W22" s="36"/>
      <c r="X22" s="36"/>
      <c r="Y22" s="3"/>
    </row>
    <row r="23" spans="1:25" x14ac:dyDescent="0.2">
      <c r="A23" s="3" t="s">
        <v>1021</v>
      </c>
      <c r="B23" s="61">
        <v>43705</v>
      </c>
      <c r="C23" s="62">
        <v>0.3298611111111111</v>
      </c>
      <c r="D23" s="36" t="s">
        <v>1022</v>
      </c>
      <c r="E23" s="63">
        <v>-1.3959999999999999</v>
      </c>
      <c r="F23" s="63">
        <v>3.7734999999999999</v>
      </c>
      <c r="G23" s="63">
        <v>29.589500000000001</v>
      </c>
      <c r="H23" s="63">
        <v>7.6261999999999999</v>
      </c>
      <c r="I23" s="3">
        <v>546</v>
      </c>
      <c r="J23" s="3">
        <v>456</v>
      </c>
      <c r="K23" s="36"/>
      <c r="L23" s="36"/>
      <c r="M23" s="36"/>
      <c r="N23" s="36"/>
      <c r="O23" s="36"/>
      <c r="P23" s="36"/>
      <c r="Q23" s="36"/>
      <c r="R23" s="36"/>
      <c r="S23" s="36"/>
      <c r="T23" s="36"/>
      <c r="U23" s="36"/>
      <c r="V23" s="36"/>
      <c r="W23" s="36"/>
      <c r="X23" s="36"/>
      <c r="Y23" s="3"/>
    </row>
    <row r="24" spans="1:25" x14ac:dyDescent="0.2">
      <c r="A24" s="3" t="s">
        <v>1021</v>
      </c>
      <c r="B24" s="61">
        <v>43705</v>
      </c>
      <c r="C24" s="62">
        <v>0.3298611111111111</v>
      </c>
      <c r="D24" s="36" t="s">
        <v>1022</v>
      </c>
      <c r="E24" s="63">
        <v>-1.415</v>
      </c>
      <c r="F24" s="63">
        <v>3.7079</v>
      </c>
      <c r="G24" s="63">
        <v>29.577200000000001</v>
      </c>
      <c r="H24" s="63">
        <v>7.8144</v>
      </c>
      <c r="I24" s="3">
        <v>546</v>
      </c>
      <c r="J24" s="3">
        <v>456</v>
      </c>
      <c r="K24" s="36"/>
      <c r="L24" s="36"/>
      <c r="M24" s="36"/>
      <c r="N24" s="36"/>
      <c r="O24" s="36"/>
      <c r="P24" s="36"/>
      <c r="Q24" s="36"/>
      <c r="R24" s="36"/>
      <c r="S24" s="36"/>
      <c r="T24" s="36"/>
      <c r="U24" s="36"/>
      <c r="V24" s="36"/>
      <c r="W24" s="36"/>
      <c r="X24" s="36"/>
      <c r="Y24" s="3"/>
    </row>
    <row r="25" spans="1:25" x14ac:dyDescent="0.2">
      <c r="A25" s="3" t="s">
        <v>1021</v>
      </c>
      <c r="B25" s="61">
        <v>43705</v>
      </c>
      <c r="C25" s="62">
        <v>0.3298611111111111</v>
      </c>
      <c r="D25" s="36" t="s">
        <v>1022</v>
      </c>
      <c r="E25" s="63">
        <v>-1.4339999999999999</v>
      </c>
      <c r="F25" s="63">
        <v>3.7115999999999998</v>
      </c>
      <c r="G25" s="63">
        <v>29.567</v>
      </c>
      <c r="H25" s="63">
        <v>7.8198999999999996</v>
      </c>
      <c r="I25" s="3">
        <v>546</v>
      </c>
      <c r="J25" s="3">
        <v>456</v>
      </c>
      <c r="K25" s="36"/>
      <c r="L25" s="36"/>
      <c r="M25" s="36"/>
      <c r="N25" s="36"/>
      <c r="O25" s="36"/>
      <c r="P25" s="36"/>
      <c r="Q25" s="36"/>
      <c r="R25" s="36"/>
      <c r="S25" s="36"/>
      <c r="T25" s="36"/>
      <c r="U25" s="36"/>
      <c r="V25" s="36"/>
      <c r="W25" s="36"/>
      <c r="X25" s="36"/>
      <c r="Y25" s="3"/>
    </row>
    <row r="26" spans="1:25" x14ac:dyDescent="0.2">
      <c r="A26" s="3" t="s">
        <v>1021</v>
      </c>
      <c r="B26" s="61">
        <v>43705</v>
      </c>
      <c r="C26" s="62">
        <v>0.3298611111111111</v>
      </c>
      <c r="D26" s="36" t="s">
        <v>1022</v>
      </c>
      <c r="E26" s="63">
        <v>-1.4530000000000001</v>
      </c>
      <c r="F26" s="63">
        <v>3.7069999999999999</v>
      </c>
      <c r="G26" s="63">
        <v>29.566600000000001</v>
      </c>
      <c r="H26" s="63">
        <v>7.9066000000000001</v>
      </c>
      <c r="I26" s="3">
        <v>546</v>
      </c>
      <c r="J26" s="3">
        <v>456</v>
      </c>
      <c r="K26" s="36"/>
      <c r="L26" s="36"/>
      <c r="M26" s="36"/>
      <c r="N26" s="36"/>
      <c r="O26" s="36"/>
      <c r="P26" s="36"/>
      <c r="Q26" s="36"/>
      <c r="R26" s="36"/>
      <c r="S26" s="36"/>
      <c r="T26" s="36"/>
      <c r="U26" s="36"/>
      <c r="V26" s="36"/>
      <c r="W26" s="36"/>
      <c r="X26" s="36"/>
      <c r="Y26" s="3"/>
    </row>
    <row r="27" spans="1:25" x14ac:dyDescent="0.2">
      <c r="A27" s="3" t="s">
        <v>1021</v>
      </c>
      <c r="B27" s="61">
        <v>43705</v>
      </c>
      <c r="C27" s="62">
        <v>0.3298611111111111</v>
      </c>
      <c r="D27" s="36" t="s">
        <v>1022</v>
      </c>
      <c r="E27" s="63">
        <v>-1.492</v>
      </c>
      <c r="F27" s="63">
        <v>3.7052</v>
      </c>
      <c r="G27" s="63">
        <v>29.564399999999999</v>
      </c>
      <c r="H27" s="63">
        <v>7.9115000000000002</v>
      </c>
      <c r="I27" s="3">
        <v>546</v>
      </c>
      <c r="J27" s="3">
        <v>456</v>
      </c>
      <c r="K27" s="36"/>
      <c r="L27" s="36"/>
      <c r="M27" s="36"/>
      <c r="N27" s="36"/>
      <c r="O27" s="36"/>
      <c r="P27" s="36"/>
      <c r="Q27" s="36"/>
      <c r="R27" s="36"/>
      <c r="S27" s="36"/>
      <c r="T27" s="36"/>
      <c r="U27" s="36"/>
      <c r="V27" s="36"/>
      <c r="W27" s="36"/>
      <c r="X27" s="36"/>
      <c r="Y27" s="3"/>
    </row>
    <row r="28" spans="1:25" x14ac:dyDescent="0.2">
      <c r="A28" s="3" t="s">
        <v>1021</v>
      </c>
      <c r="B28" s="61">
        <v>43705</v>
      </c>
      <c r="C28" s="62">
        <v>0.3298611111111111</v>
      </c>
      <c r="D28" s="36" t="s">
        <v>1022</v>
      </c>
      <c r="E28" s="63">
        <v>-1.53</v>
      </c>
      <c r="F28" s="63">
        <v>3.6941999999999999</v>
      </c>
      <c r="G28" s="63">
        <v>29.560700000000001</v>
      </c>
      <c r="H28" s="63">
        <v>7.9577999999999998</v>
      </c>
      <c r="I28" s="3">
        <v>546</v>
      </c>
      <c r="J28" s="3">
        <v>456</v>
      </c>
      <c r="K28" s="36"/>
      <c r="L28" s="36"/>
      <c r="M28" s="36"/>
      <c r="N28" s="36"/>
      <c r="O28" s="36"/>
      <c r="P28" s="36"/>
      <c r="Q28" s="36"/>
      <c r="R28" s="36"/>
      <c r="S28" s="36"/>
      <c r="T28" s="36"/>
      <c r="U28" s="36"/>
      <c r="V28" s="36"/>
      <c r="W28" s="36"/>
      <c r="X28" s="36"/>
      <c r="Y28" s="3"/>
    </row>
    <row r="29" spans="1:25" x14ac:dyDescent="0.2">
      <c r="A29" s="3" t="s">
        <v>1021</v>
      </c>
      <c r="B29" s="61">
        <v>43705</v>
      </c>
      <c r="C29" s="62">
        <v>0.3298611111111111</v>
      </c>
      <c r="D29" s="36" t="s">
        <v>1022</v>
      </c>
      <c r="E29" s="63">
        <v>-1.5680000000000001</v>
      </c>
      <c r="F29" s="63">
        <v>3.6795</v>
      </c>
      <c r="G29" s="63">
        <v>29.559699999999999</v>
      </c>
      <c r="H29" s="63">
        <v>8.0500000000000007</v>
      </c>
      <c r="I29" s="3">
        <v>546</v>
      </c>
      <c r="J29" s="3">
        <v>456</v>
      </c>
      <c r="K29" s="36"/>
      <c r="L29" s="36"/>
      <c r="M29" s="36"/>
      <c r="N29" s="36"/>
      <c r="O29" s="36"/>
      <c r="P29" s="36"/>
      <c r="Q29" s="36"/>
      <c r="R29" s="36"/>
      <c r="S29" s="36"/>
      <c r="T29" s="36"/>
      <c r="U29" s="36"/>
      <c r="V29" s="36"/>
      <c r="W29" s="36"/>
      <c r="X29" s="36"/>
      <c r="Y29" s="3"/>
    </row>
    <row r="30" spans="1:25" x14ac:dyDescent="0.2">
      <c r="A30" s="3" t="s">
        <v>1021</v>
      </c>
      <c r="B30" s="61">
        <v>43705</v>
      </c>
      <c r="C30" s="62">
        <v>0.3298611111111111</v>
      </c>
      <c r="D30" s="36" t="s">
        <v>1022</v>
      </c>
      <c r="E30" s="63">
        <v>-1.6060000000000001</v>
      </c>
      <c r="F30" s="63">
        <v>3.6633</v>
      </c>
      <c r="G30" s="63">
        <v>29.552499999999998</v>
      </c>
      <c r="H30" s="63">
        <v>8.0815999999999999</v>
      </c>
      <c r="I30" s="3">
        <v>546</v>
      </c>
      <c r="J30" s="3">
        <v>456</v>
      </c>
      <c r="K30" s="36"/>
      <c r="L30" s="36"/>
      <c r="M30" s="36"/>
      <c r="N30" s="36"/>
      <c r="O30" s="36"/>
      <c r="P30" s="36"/>
      <c r="Q30" s="36"/>
      <c r="R30" s="36"/>
      <c r="S30" s="36"/>
      <c r="T30" s="36"/>
      <c r="U30" s="36"/>
      <c r="V30" s="36"/>
      <c r="W30" s="36"/>
      <c r="X30" s="36"/>
      <c r="Y30" s="3"/>
    </row>
    <row r="31" spans="1:25" x14ac:dyDescent="0.2">
      <c r="A31" s="3" t="s">
        <v>1021</v>
      </c>
      <c r="B31" s="61">
        <v>43705</v>
      </c>
      <c r="C31" s="62">
        <v>0.3298611111111111</v>
      </c>
      <c r="D31" s="36" t="s">
        <v>1022</v>
      </c>
      <c r="E31" s="63">
        <v>-1.663</v>
      </c>
      <c r="F31" s="63">
        <v>3.6234000000000002</v>
      </c>
      <c r="G31" s="63">
        <v>29.534199999999998</v>
      </c>
      <c r="H31" s="63">
        <v>8.1462000000000003</v>
      </c>
      <c r="I31" s="3">
        <v>546</v>
      </c>
      <c r="J31" s="3">
        <v>456</v>
      </c>
      <c r="K31" s="36"/>
      <c r="L31" s="36"/>
      <c r="M31" s="36"/>
      <c r="N31" s="36"/>
      <c r="O31" s="36"/>
      <c r="P31" s="36"/>
      <c r="Q31" s="36"/>
      <c r="R31" s="36"/>
      <c r="S31" s="36"/>
      <c r="T31" s="36"/>
      <c r="U31" s="36"/>
      <c r="V31" s="36"/>
      <c r="W31" s="36"/>
      <c r="X31" s="36"/>
      <c r="Y31" s="3"/>
    </row>
    <row r="32" spans="1:25" x14ac:dyDescent="0.2">
      <c r="A32" s="3" t="s">
        <v>1021</v>
      </c>
      <c r="B32" s="61">
        <v>43705</v>
      </c>
      <c r="C32" s="62">
        <v>0.3298611111111111</v>
      </c>
      <c r="D32" s="36" t="s">
        <v>1022</v>
      </c>
      <c r="E32" s="63">
        <v>-1.72</v>
      </c>
      <c r="F32" s="63">
        <v>3.5868000000000002</v>
      </c>
      <c r="G32" s="63">
        <v>29.526599999999998</v>
      </c>
      <c r="H32" s="63">
        <v>8.2491000000000003</v>
      </c>
      <c r="I32" s="3">
        <v>546</v>
      </c>
      <c r="J32" s="3">
        <v>456</v>
      </c>
      <c r="K32" s="36"/>
      <c r="L32" s="36"/>
      <c r="M32" s="36"/>
      <c r="N32" s="36"/>
      <c r="O32" s="36"/>
      <c r="P32" s="36"/>
      <c r="Q32" s="36"/>
      <c r="R32" s="36"/>
      <c r="S32" s="36"/>
      <c r="T32" s="36"/>
      <c r="U32" s="36"/>
      <c r="V32" s="36"/>
      <c r="W32" s="36"/>
      <c r="X32" s="36"/>
      <c r="Y32" s="3"/>
    </row>
    <row r="33" spans="1:25" x14ac:dyDescent="0.2">
      <c r="A33" s="3" t="s">
        <v>1021</v>
      </c>
      <c r="B33" s="61">
        <v>43705</v>
      </c>
      <c r="C33" s="62">
        <v>0.3298611111111111</v>
      </c>
      <c r="D33" s="36" t="s">
        <v>1022</v>
      </c>
      <c r="E33" s="63">
        <v>-1.7769999999999999</v>
      </c>
      <c r="F33" s="63">
        <v>3.5415999999999999</v>
      </c>
      <c r="G33" s="63">
        <v>29.529199999999999</v>
      </c>
      <c r="H33" s="63">
        <v>8.4651999999999994</v>
      </c>
      <c r="I33" s="3">
        <v>546</v>
      </c>
      <c r="J33" s="3">
        <v>456</v>
      </c>
      <c r="K33" s="36"/>
      <c r="L33" s="36"/>
      <c r="M33" s="36"/>
      <c r="N33" s="36"/>
      <c r="O33" s="36"/>
      <c r="P33" s="36"/>
      <c r="Q33" s="36"/>
      <c r="R33" s="36"/>
      <c r="S33" s="36"/>
      <c r="T33" s="36"/>
      <c r="U33" s="36"/>
      <c r="V33" s="36"/>
      <c r="W33" s="36"/>
      <c r="X33" s="36"/>
      <c r="Y33" s="3"/>
    </row>
    <row r="34" spans="1:25" x14ac:dyDescent="0.2">
      <c r="A34" s="3" t="s">
        <v>1021</v>
      </c>
      <c r="B34" s="61">
        <v>43705</v>
      </c>
      <c r="C34" s="62">
        <v>0.3298611111111111</v>
      </c>
      <c r="D34" s="36" t="s">
        <v>1022</v>
      </c>
      <c r="E34" s="63">
        <v>-1.8340000000000001</v>
      </c>
      <c r="F34" s="63">
        <v>3.4969000000000001</v>
      </c>
      <c r="G34" s="63">
        <v>29.540900000000001</v>
      </c>
      <c r="H34" s="63">
        <v>8.7268000000000008</v>
      </c>
      <c r="I34" s="3">
        <v>546</v>
      </c>
      <c r="J34" s="3">
        <v>456</v>
      </c>
      <c r="K34" s="36"/>
      <c r="L34" s="36"/>
      <c r="M34" s="36"/>
      <c r="N34" s="36"/>
      <c r="O34" s="36"/>
      <c r="P34" s="36"/>
      <c r="Q34" s="36"/>
      <c r="R34" s="36"/>
      <c r="S34" s="36"/>
      <c r="T34" s="36"/>
      <c r="U34" s="36"/>
      <c r="V34" s="36"/>
      <c r="W34" s="36"/>
      <c r="X34" s="36"/>
      <c r="Y34" s="3"/>
    </row>
    <row r="35" spans="1:25" x14ac:dyDescent="0.2">
      <c r="A35" s="3" t="s">
        <v>1021</v>
      </c>
      <c r="B35" s="61">
        <v>43705</v>
      </c>
      <c r="C35" s="62">
        <v>0.3298611111111111</v>
      </c>
      <c r="D35" s="36" t="s">
        <v>1022</v>
      </c>
      <c r="E35" s="63">
        <v>-1.929</v>
      </c>
      <c r="F35" s="63">
        <v>3.4519000000000002</v>
      </c>
      <c r="G35" s="63">
        <v>29.555499999999999</v>
      </c>
      <c r="H35" s="63">
        <v>9.0427</v>
      </c>
      <c r="I35" s="3">
        <v>546</v>
      </c>
      <c r="J35" s="3">
        <v>456</v>
      </c>
      <c r="K35" s="36"/>
      <c r="L35" s="36"/>
      <c r="M35" s="36"/>
      <c r="N35" s="36"/>
      <c r="O35" s="36"/>
      <c r="P35" s="36"/>
      <c r="Q35" s="36"/>
      <c r="R35" s="36"/>
      <c r="S35" s="36"/>
      <c r="T35" s="36"/>
      <c r="U35" s="36"/>
      <c r="V35" s="36"/>
      <c r="W35" s="36"/>
      <c r="X35" s="36"/>
      <c r="Y35" s="3"/>
    </row>
    <row r="36" spans="1:25" x14ac:dyDescent="0.2">
      <c r="A36" s="3" t="s">
        <v>1021</v>
      </c>
      <c r="B36" s="61">
        <v>43705</v>
      </c>
      <c r="C36" s="62">
        <v>0.3298611111111111</v>
      </c>
      <c r="D36" s="36" t="s">
        <v>1022</v>
      </c>
      <c r="E36" s="63">
        <v>-1.9670000000000001</v>
      </c>
      <c r="F36" s="63">
        <v>3.4110999999999998</v>
      </c>
      <c r="G36" s="63">
        <v>29.560400000000001</v>
      </c>
      <c r="H36" s="63">
        <v>9.3886000000000003</v>
      </c>
      <c r="I36" s="3">
        <v>546</v>
      </c>
      <c r="J36" s="3">
        <v>456</v>
      </c>
      <c r="K36" s="36"/>
      <c r="L36" s="36"/>
      <c r="M36" s="36"/>
      <c r="N36" s="36"/>
      <c r="O36" s="36"/>
      <c r="P36" s="36"/>
      <c r="Q36" s="36"/>
      <c r="R36" s="36"/>
      <c r="S36" s="36"/>
      <c r="T36" s="36"/>
      <c r="U36" s="36"/>
      <c r="V36" s="36"/>
      <c r="W36" s="36"/>
      <c r="X36" s="36"/>
      <c r="Y36" s="3"/>
    </row>
    <row r="37" spans="1:25" x14ac:dyDescent="0.2">
      <c r="A37" s="3" t="s">
        <v>1021</v>
      </c>
      <c r="B37" s="61">
        <v>43705</v>
      </c>
      <c r="C37" s="62">
        <v>0.3298611111111111</v>
      </c>
      <c r="D37" s="36" t="s">
        <v>1022</v>
      </c>
      <c r="E37" s="63">
        <v>-2.024</v>
      </c>
      <c r="F37" s="63">
        <v>3.3714</v>
      </c>
      <c r="G37" s="63">
        <v>29.560400000000001</v>
      </c>
      <c r="H37" s="63">
        <v>9.7384000000000004</v>
      </c>
      <c r="I37" s="3">
        <v>546</v>
      </c>
      <c r="J37" s="3">
        <v>456</v>
      </c>
      <c r="K37" s="36"/>
      <c r="L37" s="36"/>
      <c r="M37" s="36"/>
      <c r="N37" s="36"/>
      <c r="O37" s="36"/>
      <c r="P37" s="36"/>
      <c r="Q37" s="36"/>
      <c r="R37" s="36"/>
      <c r="S37" s="36"/>
      <c r="T37" s="36"/>
      <c r="U37" s="36"/>
      <c r="V37" s="36"/>
      <c r="W37" s="36"/>
      <c r="X37" s="36"/>
      <c r="Y37" s="3"/>
    </row>
    <row r="38" spans="1:25" x14ac:dyDescent="0.2">
      <c r="A38" s="3" t="s">
        <v>1021</v>
      </c>
      <c r="B38" s="61">
        <v>43705</v>
      </c>
      <c r="C38" s="62">
        <v>0.3298611111111111</v>
      </c>
      <c r="D38" s="36" t="s">
        <v>1022</v>
      </c>
      <c r="E38" s="63">
        <v>-2.0619999999999998</v>
      </c>
      <c r="F38" s="63">
        <v>3.3359999999999999</v>
      </c>
      <c r="G38" s="63">
        <v>29.5581</v>
      </c>
      <c r="H38" s="63">
        <v>9.9550000000000001</v>
      </c>
      <c r="I38" s="3">
        <v>546</v>
      </c>
      <c r="J38" s="3">
        <v>456</v>
      </c>
      <c r="K38" s="36"/>
      <c r="L38" s="36"/>
      <c r="M38" s="36"/>
      <c r="N38" s="36"/>
      <c r="O38" s="36"/>
      <c r="P38" s="36"/>
      <c r="Q38" s="36"/>
      <c r="R38" s="36"/>
      <c r="S38" s="36"/>
      <c r="T38" s="36"/>
      <c r="U38" s="36"/>
      <c r="V38" s="36"/>
      <c r="W38" s="36"/>
      <c r="X38" s="36"/>
      <c r="Y38" s="3"/>
    </row>
    <row r="39" spans="1:25" x14ac:dyDescent="0.2">
      <c r="A39" s="3" t="s">
        <v>1021</v>
      </c>
      <c r="B39" s="61">
        <v>43705</v>
      </c>
      <c r="C39" s="62">
        <v>0.3298611111111111</v>
      </c>
      <c r="D39" s="36" t="s">
        <v>1022</v>
      </c>
      <c r="E39" s="63">
        <v>-2.1190000000000002</v>
      </c>
      <c r="F39" s="63">
        <v>3.3100999999999998</v>
      </c>
      <c r="G39" s="63">
        <v>29.5579</v>
      </c>
      <c r="H39" s="63">
        <v>10.1785</v>
      </c>
      <c r="I39" s="3">
        <v>546</v>
      </c>
      <c r="J39" s="3">
        <v>456</v>
      </c>
      <c r="K39" s="36"/>
      <c r="L39" s="36"/>
      <c r="M39" s="36"/>
      <c r="N39" s="36"/>
      <c r="O39" s="36"/>
      <c r="P39" s="36"/>
      <c r="Q39" s="36"/>
      <c r="R39" s="36"/>
      <c r="S39" s="36"/>
      <c r="T39" s="36"/>
      <c r="U39" s="36"/>
      <c r="V39" s="36"/>
      <c r="W39" s="36"/>
      <c r="X39" s="36"/>
      <c r="Y39" s="3"/>
    </row>
    <row r="40" spans="1:25" x14ac:dyDescent="0.2">
      <c r="A40" s="3" t="s">
        <v>1021</v>
      </c>
      <c r="B40" s="61">
        <v>43705</v>
      </c>
      <c r="C40" s="62">
        <v>0.3298611111111111</v>
      </c>
      <c r="D40" s="36" t="s">
        <v>1022</v>
      </c>
      <c r="E40" s="63">
        <v>-2.1379999999999999</v>
      </c>
      <c r="F40" s="63">
        <v>3.2841999999999998</v>
      </c>
      <c r="G40" s="63">
        <v>29.557300000000001</v>
      </c>
      <c r="H40" s="63">
        <v>10.1058</v>
      </c>
      <c r="I40" s="3">
        <v>546</v>
      </c>
      <c r="J40" s="3">
        <v>456</v>
      </c>
      <c r="K40" s="36"/>
      <c r="L40" s="36"/>
      <c r="M40" s="36"/>
      <c r="N40" s="36"/>
      <c r="O40" s="36"/>
      <c r="P40" s="36"/>
      <c r="Q40" s="36"/>
      <c r="R40" s="36"/>
      <c r="S40" s="36"/>
      <c r="T40" s="36"/>
      <c r="U40" s="36"/>
      <c r="V40" s="36"/>
      <c r="W40" s="36"/>
      <c r="X40" s="36"/>
      <c r="Y40" s="3"/>
    </row>
    <row r="41" spans="1:25" x14ac:dyDescent="0.2">
      <c r="A41" s="3" t="s">
        <v>1021</v>
      </c>
      <c r="B41" s="61">
        <v>43705</v>
      </c>
      <c r="C41" s="62">
        <v>0.3298611111111111</v>
      </c>
      <c r="D41" s="36" t="s">
        <v>1022</v>
      </c>
      <c r="E41" s="63">
        <v>-2.1760000000000002</v>
      </c>
      <c r="F41" s="63">
        <v>3.2700999999999998</v>
      </c>
      <c r="G41" s="63">
        <v>29.5549</v>
      </c>
      <c r="H41" s="63">
        <v>10.232699999999999</v>
      </c>
      <c r="I41" s="3">
        <v>546</v>
      </c>
      <c r="J41" s="3">
        <v>456</v>
      </c>
      <c r="K41" s="36"/>
      <c r="L41" s="36"/>
      <c r="M41" s="36"/>
      <c r="N41" s="36"/>
      <c r="O41" s="36"/>
      <c r="P41" s="36"/>
      <c r="Q41" s="36"/>
      <c r="R41" s="36"/>
      <c r="S41" s="36"/>
      <c r="T41" s="36"/>
      <c r="U41" s="36"/>
      <c r="V41" s="36"/>
      <c r="W41" s="36"/>
      <c r="X41" s="36"/>
      <c r="Y41" s="3"/>
    </row>
    <row r="42" spans="1:25" x14ac:dyDescent="0.2">
      <c r="A42" s="3" t="s">
        <v>1021</v>
      </c>
      <c r="B42" s="61">
        <v>43705</v>
      </c>
      <c r="C42" s="62">
        <v>0.3298611111111111</v>
      </c>
      <c r="D42" s="36" t="s">
        <v>1022</v>
      </c>
      <c r="E42" s="63">
        <v>-2.2330000000000001</v>
      </c>
      <c r="F42" s="63">
        <v>3.2553000000000001</v>
      </c>
      <c r="G42" s="63">
        <v>29.552800000000001</v>
      </c>
      <c r="H42" s="63">
        <v>10.4719</v>
      </c>
      <c r="I42" s="3">
        <v>546</v>
      </c>
      <c r="J42" s="3">
        <v>456</v>
      </c>
      <c r="K42" s="36"/>
      <c r="L42" s="36"/>
      <c r="M42" s="36"/>
      <c r="N42" s="36"/>
      <c r="O42" s="36"/>
      <c r="P42" s="36"/>
      <c r="Q42" s="36"/>
      <c r="R42" s="36"/>
      <c r="S42" s="36"/>
      <c r="T42" s="36"/>
      <c r="U42" s="36"/>
      <c r="V42" s="36"/>
      <c r="W42" s="36"/>
      <c r="X42" s="36"/>
      <c r="Y42" s="3"/>
    </row>
    <row r="43" spans="1:25" x14ac:dyDescent="0.2">
      <c r="A43" s="3" t="s">
        <v>1021</v>
      </c>
      <c r="B43" s="61">
        <v>43705</v>
      </c>
      <c r="C43" s="62">
        <v>0.3298611111111111</v>
      </c>
      <c r="D43" s="36" t="s">
        <v>1022</v>
      </c>
      <c r="E43" s="63">
        <v>-2.29</v>
      </c>
      <c r="F43" s="63">
        <v>3.2446000000000002</v>
      </c>
      <c r="G43" s="63">
        <v>29.551600000000001</v>
      </c>
      <c r="H43" s="63">
        <v>10.574199999999999</v>
      </c>
      <c r="I43" s="36"/>
      <c r="J43" s="3"/>
      <c r="K43" s="36"/>
      <c r="L43" s="36"/>
      <c r="M43" s="36"/>
      <c r="N43" s="36"/>
      <c r="O43" s="36"/>
      <c r="P43" s="36"/>
      <c r="Q43" s="36"/>
      <c r="R43" s="36"/>
      <c r="S43" s="36"/>
      <c r="T43" s="36"/>
      <c r="U43" s="36"/>
      <c r="V43" s="36"/>
      <c r="W43" s="36"/>
      <c r="X43" s="36"/>
      <c r="Y43" s="3"/>
    </row>
    <row r="44" spans="1:25" x14ac:dyDescent="0.2">
      <c r="A44" s="3" t="s">
        <v>1021</v>
      </c>
      <c r="B44" s="61">
        <v>43705</v>
      </c>
      <c r="C44" s="62">
        <v>0.3298611111111111</v>
      </c>
      <c r="D44" s="36" t="s">
        <v>1022</v>
      </c>
      <c r="E44" s="63">
        <v>-2.31</v>
      </c>
      <c r="F44" s="63">
        <v>3.1787999999999998</v>
      </c>
      <c r="G44" s="63">
        <v>29.551600000000001</v>
      </c>
      <c r="H44" s="63">
        <v>10.6244</v>
      </c>
      <c r="I44" s="36"/>
      <c r="J44" s="3"/>
      <c r="K44" s="36"/>
      <c r="L44" s="36"/>
      <c r="M44" s="36"/>
      <c r="N44" s="36"/>
      <c r="O44" s="36"/>
      <c r="P44" s="36"/>
      <c r="Q44" s="36"/>
      <c r="R44" s="36"/>
      <c r="S44" s="36"/>
      <c r="T44" s="36"/>
      <c r="U44" s="36"/>
      <c r="V44" s="36"/>
      <c r="W44" s="36"/>
      <c r="X44" s="36"/>
      <c r="Y44" s="3"/>
    </row>
    <row r="45" spans="1:25" x14ac:dyDescent="0.2">
      <c r="A45" s="3" t="s">
        <v>1021</v>
      </c>
      <c r="B45" s="61">
        <v>43705</v>
      </c>
      <c r="C45" s="62">
        <v>0.3298611111111111</v>
      </c>
      <c r="D45" s="36" t="s">
        <v>1022</v>
      </c>
      <c r="E45" s="63">
        <v>-2.3479999999999999</v>
      </c>
      <c r="F45" s="63">
        <v>3.2067000000000001</v>
      </c>
      <c r="G45" s="63">
        <v>29.551500000000001</v>
      </c>
      <c r="H45" s="63">
        <v>10.6593</v>
      </c>
      <c r="I45" s="36"/>
      <c r="J45" s="3"/>
      <c r="K45" s="36"/>
      <c r="L45" s="36"/>
      <c r="M45" s="36"/>
      <c r="N45" s="36"/>
      <c r="O45" s="36"/>
      <c r="P45" s="36"/>
      <c r="Q45" s="36"/>
      <c r="R45" s="36"/>
      <c r="S45" s="36"/>
      <c r="T45" s="36"/>
      <c r="U45" s="36"/>
      <c r="V45" s="36"/>
      <c r="W45" s="36"/>
      <c r="X45" s="36"/>
      <c r="Y45" s="3"/>
    </row>
    <row r="46" spans="1:25" x14ac:dyDescent="0.2">
      <c r="A46" s="3" t="s">
        <v>1021</v>
      </c>
      <c r="B46" s="61">
        <v>43705</v>
      </c>
      <c r="C46" s="62">
        <v>0.3298611111111111</v>
      </c>
      <c r="D46" s="36" t="s">
        <v>1022</v>
      </c>
      <c r="E46" s="63">
        <v>-2.3860000000000001</v>
      </c>
      <c r="F46" s="63">
        <v>3.2029000000000001</v>
      </c>
      <c r="G46" s="63">
        <v>29.551600000000001</v>
      </c>
      <c r="H46" s="63">
        <v>10.6698</v>
      </c>
      <c r="I46" s="36"/>
      <c r="J46" s="3"/>
      <c r="K46" s="36"/>
      <c r="L46" s="36"/>
      <c r="M46" s="36"/>
      <c r="N46" s="36"/>
      <c r="O46" s="36"/>
      <c r="P46" s="36"/>
      <c r="Q46" s="36"/>
      <c r="R46" s="36"/>
      <c r="S46" s="36"/>
      <c r="T46" s="36"/>
      <c r="U46" s="36"/>
      <c r="V46" s="36"/>
      <c r="W46" s="36"/>
      <c r="X46" s="36"/>
      <c r="Y46" s="3"/>
    </row>
    <row r="47" spans="1:25" x14ac:dyDescent="0.2">
      <c r="A47" s="3" t="s">
        <v>1021</v>
      </c>
      <c r="B47" s="61">
        <v>43705</v>
      </c>
      <c r="C47" s="62">
        <v>0.3298611111111111</v>
      </c>
      <c r="D47" s="36" t="s">
        <v>1022</v>
      </c>
      <c r="E47" s="63">
        <v>-2.4620000000000002</v>
      </c>
      <c r="F47" s="63">
        <v>3.2021000000000002</v>
      </c>
      <c r="G47" s="63">
        <v>29.550799999999999</v>
      </c>
      <c r="H47" s="63">
        <v>10.6692</v>
      </c>
      <c r="I47" s="36"/>
      <c r="J47" s="3"/>
      <c r="K47" s="36"/>
      <c r="L47" s="36"/>
      <c r="M47" s="36"/>
      <c r="N47" s="36"/>
      <c r="O47" s="36"/>
      <c r="P47" s="36"/>
      <c r="Q47" s="36"/>
      <c r="R47" s="36"/>
      <c r="S47" s="36"/>
      <c r="T47" s="36"/>
      <c r="U47" s="36"/>
      <c r="V47" s="36"/>
      <c r="W47" s="36"/>
      <c r="X47" s="36"/>
      <c r="Y47" s="3"/>
    </row>
    <row r="48" spans="1:25" x14ac:dyDescent="0.2">
      <c r="A48" s="3" t="s">
        <v>1021</v>
      </c>
      <c r="B48" s="61">
        <v>43705</v>
      </c>
      <c r="C48" s="62">
        <v>0.3298611111111111</v>
      </c>
      <c r="D48" s="36" t="s">
        <v>1022</v>
      </c>
      <c r="E48" s="63">
        <v>-2.5</v>
      </c>
      <c r="F48" s="63">
        <v>3.1911</v>
      </c>
      <c r="G48" s="63">
        <v>29.547999999999998</v>
      </c>
      <c r="H48" s="63">
        <v>10.7004</v>
      </c>
      <c r="I48" s="36"/>
      <c r="J48" s="3"/>
      <c r="K48" s="36"/>
      <c r="L48" s="36"/>
      <c r="M48" s="36"/>
      <c r="N48" s="36"/>
      <c r="O48" s="36"/>
      <c r="P48" s="36"/>
      <c r="Q48" s="36"/>
      <c r="R48" s="36"/>
      <c r="S48" s="36"/>
      <c r="T48" s="36"/>
      <c r="U48" s="36"/>
      <c r="V48" s="36"/>
      <c r="W48" s="36"/>
      <c r="X48" s="36"/>
      <c r="Y48" s="3"/>
    </row>
    <row r="49" spans="1:25" x14ac:dyDescent="0.2">
      <c r="A49" s="3" t="s">
        <v>1021</v>
      </c>
      <c r="B49" s="61">
        <v>43705</v>
      </c>
      <c r="C49" s="62">
        <v>0.3298611111111111</v>
      </c>
      <c r="D49" s="36" t="s">
        <v>1022</v>
      </c>
      <c r="E49" s="63">
        <v>-2.5569999999999999</v>
      </c>
      <c r="F49" s="63">
        <v>3.1448</v>
      </c>
      <c r="G49" s="63">
        <v>29.546600000000002</v>
      </c>
      <c r="H49" s="63">
        <v>10.761200000000001</v>
      </c>
      <c r="I49" s="36"/>
      <c r="J49" s="3"/>
      <c r="K49" s="36"/>
      <c r="L49" s="36"/>
      <c r="M49" s="36"/>
      <c r="N49" s="36"/>
      <c r="O49" s="36"/>
      <c r="P49" s="36"/>
      <c r="Q49" s="36"/>
      <c r="R49" s="36"/>
      <c r="S49" s="36"/>
      <c r="T49" s="36"/>
      <c r="U49" s="36"/>
      <c r="V49" s="36"/>
      <c r="W49" s="36"/>
      <c r="X49" s="36"/>
      <c r="Y49" s="3"/>
    </row>
    <row r="50" spans="1:25" x14ac:dyDescent="0.2">
      <c r="A50" s="3" t="s">
        <v>1021</v>
      </c>
      <c r="B50" s="61">
        <v>43705</v>
      </c>
      <c r="C50" s="62">
        <v>0.3298611111111111</v>
      </c>
      <c r="D50" s="36" t="s">
        <v>1022</v>
      </c>
      <c r="E50" s="63">
        <v>-2.6139999999999999</v>
      </c>
      <c r="F50" s="63">
        <v>3.1372</v>
      </c>
      <c r="G50" s="63">
        <v>29.542999999999999</v>
      </c>
      <c r="H50" s="63">
        <v>10.808199999999999</v>
      </c>
      <c r="I50" s="36"/>
      <c r="J50" s="3"/>
      <c r="K50" s="36"/>
      <c r="L50" s="36"/>
      <c r="M50" s="36"/>
      <c r="N50" s="36"/>
      <c r="O50" s="36"/>
      <c r="P50" s="36"/>
      <c r="Q50" s="36"/>
      <c r="R50" s="36"/>
      <c r="S50" s="36"/>
      <c r="T50" s="36"/>
      <c r="U50" s="36"/>
      <c r="V50" s="36"/>
      <c r="W50" s="36"/>
      <c r="X50" s="36"/>
      <c r="Y50" s="3"/>
    </row>
    <row r="51" spans="1:25" x14ac:dyDescent="0.2">
      <c r="A51" s="3" t="s">
        <v>1021</v>
      </c>
      <c r="B51" s="61">
        <v>43705</v>
      </c>
      <c r="C51" s="62">
        <v>0.3298611111111111</v>
      </c>
      <c r="D51" s="36" t="s">
        <v>1022</v>
      </c>
      <c r="E51" s="63">
        <v>-2.6520000000000001</v>
      </c>
      <c r="F51" s="63">
        <v>3.1244999999999998</v>
      </c>
      <c r="G51" s="63">
        <v>29.5413</v>
      </c>
      <c r="H51" s="63">
        <v>10.8689</v>
      </c>
      <c r="I51" s="36"/>
      <c r="J51" s="3"/>
      <c r="K51" s="36"/>
      <c r="L51" s="36"/>
      <c r="M51" s="36"/>
      <c r="N51" s="36"/>
      <c r="O51" s="36"/>
      <c r="P51" s="36"/>
      <c r="Q51" s="36"/>
      <c r="R51" s="36"/>
      <c r="S51" s="36"/>
      <c r="T51" s="36"/>
      <c r="U51" s="36"/>
      <c r="V51" s="36"/>
      <c r="W51" s="36"/>
      <c r="X51" s="36"/>
      <c r="Y51" s="3"/>
    </row>
    <row r="52" spans="1:25" x14ac:dyDescent="0.2">
      <c r="A52" s="3" t="s">
        <v>1021</v>
      </c>
      <c r="B52" s="61">
        <v>43705</v>
      </c>
      <c r="C52" s="62">
        <v>0.3298611111111111</v>
      </c>
      <c r="D52" s="36" t="s">
        <v>1022</v>
      </c>
      <c r="E52" s="63">
        <v>-2.7090000000000001</v>
      </c>
      <c r="F52" s="63">
        <v>3.1292</v>
      </c>
      <c r="G52" s="63">
        <v>29.541699999999999</v>
      </c>
      <c r="H52" s="63">
        <v>10.9099</v>
      </c>
      <c r="I52" s="36"/>
      <c r="J52" s="3"/>
      <c r="K52" s="36"/>
      <c r="L52" s="36"/>
      <c r="M52" s="36"/>
      <c r="N52" s="36"/>
      <c r="O52" s="36"/>
      <c r="P52" s="36"/>
      <c r="Q52" s="36"/>
      <c r="R52" s="36"/>
      <c r="S52" s="36"/>
      <c r="T52" s="36"/>
      <c r="U52" s="36"/>
      <c r="V52" s="36"/>
      <c r="W52" s="36"/>
      <c r="X52" s="36"/>
      <c r="Y52" s="3"/>
    </row>
    <row r="53" spans="1:25" x14ac:dyDescent="0.2">
      <c r="A53" s="3" t="s">
        <v>1021</v>
      </c>
      <c r="B53" s="61">
        <v>43705</v>
      </c>
      <c r="C53" s="62">
        <v>0.3298611111111111</v>
      </c>
      <c r="D53" s="36" t="s">
        <v>1022</v>
      </c>
      <c r="E53" s="63">
        <v>-2.7280000000000002</v>
      </c>
      <c r="F53" s="63">
        <v>3.1191</v>
      </c>
      <c r="G53" s="63">
        <v>29.543099999999999</v>
      </c>
      <c r="H53" s="63">
        <v>10.897500000000001</v>
      </c>
      <c r="I53" s="36"/>
      <c r="J53" s="3"/>
      <c r="K53" s="36"/>
      <c r="L53" s="36"/>
      <c r="M53" s="36"/>
      <c r="N53" s="36"/>
      <c r="O53" s="36"/>
      <c r="P53" s="36"/>
      <c r="Q53" s="36"/>
      <c r="R53" s="36"/>
      <c r="S53" s="36"/>
      <c r="T53" s="36"/>
      <c r="U53" s="36"/>
      <c r="V53" s="36"/>
      <c r="W53" s="36"/>
      <c r="X53" s="36"/>
      <c r="Y53" s="3"/>
    </row>
    <row r="54" spans="1:25" x14ac:dyDescent="0.2">
      <c r="A54" s="3" t="s">
        <v>1021</v>
      </c>
      <c r="B54" s="61">
        <v>43705</v>
      </c>
      <c r="C54" s="62">
        <v>0.3298611111111111</v>
      </c>
      <c r="D54" s="36" t="s">
        <v>1022</v>
      </c>
      <c r="E54" s="63">
        <v>-2.766</v>
      </c>
      <c r="F54" s="63">
        <v>3.117</v>
      </c>
      <c r="G54" s="63">
        <v>29.543099999999999</v>
      </c>
      <c r="H54" s="63">
        <v>10.870799999999999</v>
      </c>
      <c r="I54" s="36"/>
      <c r="J54" s="3"/>
      <c r="K54" s="36"/>
      <c r="L54" s="36"/>
      <c r="M54" s="36"/>
      <c r="N54" s="36"/>
      <c r="O54" s="36"/>
      <c r="P54" s="36"/>
      <c r="Q54" s="36"/>
      <c r="R54" s="36"/>
      <c r="S54" s="36"/>
      <c r="T54" s="36"/>
      <c r="U54" s="36"/>
      <c r="V54" s="36"/>
      <c r="W54" s="36"/>
      <c r="X54" s="36"/>
      <c r="Y54" s="3"/>
    </row>
    <row r="55" spans="1:25" x14ac:dyDescent="0.2">
      <c r="A55" s="3" t="s">
        <v>1021</v>
      </c>
      <c r="B55" s="61">
        <v>43705</v>
      </c>
      <c r="C55" s="62">
        <v>0.3298611111111111</v>
      </c>
      <c r="D55" s="36" t="s">
        <v>1022</v>
      </c>
      <c r="E55" s="63">
        <v>-2.8039999999999998</v>
      </c>
      <c r="F55" s="63">
        <v>3.1070000000000002</v>
      </c>
      <c r="G55" s="63">
        <v>29.5425</v>
      </c>
      <c r="H55" s="63">
        <v>10.8802</v>
      </c>
      <c r="I55" s="36"/>
      <c r="J55" s="3"/>
      <c r="K55" s="36"/>
      <c r="L55" s="36"/>
      <c r="M55" s="36"/>
      <c r="N55" s="36"/>
      <c r="O55" s="36"/>
      <c r="P55" s="36"/>
      <c r="Q55" s="36"/>
      <c r="R55" s="36"/>
      <c r="S55" s="36"/>
      <c r="T55" s="36"/>
      <c r="U55" s="36"/>
      <c r="V55" s="36"/>
      <c r="W55" s="36"/>
      <c r="X55" s="36"/>
      <c r="Y55" s="3"/>
    </row>
    <row r="56" spans="1:25" x14ac:dyDescent="0.2">
      <c r="A56" s="3" t="s">
        <v>1021</v>
      </c>
      <c r="B56" s="61">
        <v>43705</v>
      </c>
      <c r="C56" s="62">
        <v>0.3298611111111111</v>
      </c>
      <c r="D56" s="36" t="s">
        <v>1022</v>
      </c>
      <c r="E56" s="63">
        <v>-2.8420000000000001</v>
      </c>
      <c r="F56" s="63">
        <v>3.1030000000000002</v>
      </c>
      <c r="G56" s="63">
        <v>29.542100000000001</v>
      </c>
      <c r="H56" s="63">
        <v>10.8871</v>
      </c>
      <c r="I56" s="36"/>
      <c r="J56" s="3"/>
      <c r="K56" s="36"/>
      <c r="L56" s="36"/>
      <c r="M56" s="36"/>
      <c r="N56" s="36"/>
      <c r="O56" s="36"/>
      <c r="P56" s="36"/>
      <c r="Q56" s="36"/>
      <c r="R56" s="36"/>
      <c r="S56" s="36"/>
      <c r="T56" s="36"/>
      <c r="U56" s="36"/>
      <c r="V56" s="36"/>
      <c r="W56" s="36"/>
      <c r="X56" s="36"/>
      <c r="Y56" s="3"/>
    </row>
    <row r="57" spans="1:25" x14ac:dyDescent="0.2">
      <c r="A57" s="3" t="s">
        <v>1021</v>
      </c>
      <c r="B57" s="61">
        <v>43705</v>
      </c>
      <c r="C57" s="62">
        <v>0.3298611111111111</v>
      </c>
      <c r="D57" s="36" t="s">
        <v>1022</v>
      </c>
      <c r="E57" s="63">
        <v>-2.88</v>
      </c>
      <c r="F57" s="63">
        <v>3.0914999999999999</v>
      </c>
      <c r="G57" s="63">
        <v>29.5381</v>
      </c>
      <c r="H57" s="63">
        <v>10.915100000000001</v>
      </c>
      <c r="I57" s="36"/>
      <c r="J57" s="3"/>
      <c r="K57" s="36"/>
      <c r="L57" s="36"/>
      <c r="M57" s="36"/>
      <c r="N57" s="36"/>
      <c r="O57" s="36"/>
      <c r="P57" s="36"/>
      <c r="Q57" s="36"/>
      <c r="R57" s="36"/>
      <c r="S57" s="36"/>
      <c r="T57" s="36"/>
      <c r="U57" s="36"/>
      <c r="V57" s="36"/>
      <c r="W57" s="36"/>
      <c r="X57" s="36"/>
      <c r="Y57" s="3"/>
    </row>
    <row r="58" spans="1:25" x14ac:dyDescent="0.2">
      <c r="A58" s="3" t="s">
        <v>1021</v>
      </c>
      <c r="B58" s="61">
        <v>43705</v>
      </c>
      <c r="C58" s="62">
        <v>0.3298611111111111</v>
      </c>
      <c r="D58" s="36" t="s">
        <v>1022</v>
      </c>
      <c r="E58" s="63">
        <v>-2.899</v>
      </c>
      <c r="F58" s="63">
        <v>3.0510000000000002</v>
      </c>
      <c r="G58" s="63">
        <v>29.534800000000001</v>
      </c>
      <c r="H58" s="63">
        <v>10.9831</v>
      </c>
      <c r="I58" s="36"/>
      <c r="J58" s="3"/>
      <c r="K58" s="36"/>
      <c r="L58" s="36"/>
      <c r="M58" s="36"/>
      <c r="N58" s="36"/>
      <c r="O58" s="36"/>
      <c r="P58" s="36"/>
      <c r="Q58" s="36"/>
      <c r="R58" s="36"/>
      <c r="S58" s="36"/>
      <c r="T58" s="36"/>
      <c r="U58" s="36"/>
      <c r="V58" s="36"/>
      <c r="W58" s="36"/>
      <c r="X58" s="36"/>
      <c r="Y58" s="3"/>
    </row>
    <row r="59" spans="1:25" x14ac:dyDescent="0.2">
      <c r="A59" s="3" t="s">
        <v>1021</v>
      </c>
      <c r="B59" s="61">
        <v>43705</v>
      </c>
      <c r="C59" s="62">
        <v>0.3298611111111111</v>
      </c>
      <c r="D59" s="36" t="s">
        <v>1022</v>
      </c>
      <c r="E59" s="63">
        <v>-2.956</v>
      </c>
      <c r="F59" s="63">
        <v>3.0081000000000002</v>
      </c>
      <c r="G59" s="63">
        <v>29.535599999999999</v>
      </c>
      <c r="H59" s="63">
        <v>11.038600000000001</v>
      </c>
      <c r="I59" s="36"/>
      <c r="J59" s="3"/>
      <c r="K59" s="36"/>
      <c r="L59" s="36"/>
      <c r="M59" s="36"/>
      <c r="N59" s="36"/>
      <c r="O59" s="36"/>
      <c r="P59" s="36"/>
      <c r="Q59" s="36"/>
      <c r="R59" s="36"/>
      <c r="S59" s="36"/>
      <c r="T59" s="36"/>
      <c r="U59" s="36"/>
      <c r="V59" s="36"/>
      <c r="W59" s="36"/>
      <c r="X59" s="36"/>
      <c r="Y59" s="3"/>
    </row>
    <row r="60" spans="1:25" x14ac:dyDescent="0.2">
      <c r="A60" s="3" t="s">
        <v>1021</v>
      </c>
      <c r="B60" s="61">
        <v>43705</v>
      </c>
      <c r="C60" s="62">
        <v>0.3298611111111111</v>
      </c>
      <c r="D60" s="36" t="s">
        <v>1022</v>
      </c>
      <c r="E60" s="63">
        <v>-2.9940000000000002</v>
      </c>
      <c r="F60" s="63">
        <v>2.9609999999999999</v>
      </c>
      <c r="G60" s="63">
        <v>29.534800000000001</v>
      </c>
      <c r="H60" s="63">
        <v>11.0334</v>
      </c>
      <c r="I60" s="36"/>
      <c r="J60" s="3"/>
      <c r="K60" s="36"/>
      <c r="L60" s="36"/>
      <c r="M60" s="36"/>
      <c r="N60" s="36"/>
      <c r="O60" s="36"/>
      <c r="P60" s="36"/>
      <c r="Q60" s="36"/>
      <c r="R60" s="36"/>
      <c r="S60" s="36"/>
      <c r="T60" s="36"/>
      <c r="U60" s="36"/>
      <c r="V60" s="36"/>
      <c r="W60" s="36"/>
      <c r="X60" s="36"/>
      <c r="Y60" s="3"/>
    </row>
    <row r="61" spans="1:25" x14ac:dyDescent="0.2">
      <c r="A61" s="3" t="s">
        <v>1021</v>
      </c>
      <c r="B61" s="61">
        <v>43705</v>
      </c>
      <c r="C61" s="62">
        <v>0.3298611111111111</v>
      </c>
      <c r="D61" s="36" t="s">
        <v>1022</v>
      </c>
      <c r="E61" s="63">
        <v>-3.032</v>
      </c>
      <c r="F61" s="63">
        <v>2.8978000000000002</v>
      </c>
      <c r="G61" s="63">
        <v>29.529</v>
      </c>
      <c r="H61" s="63">
        <v>11.069000000000001</v>
      </c>
      <c r="I61" s="36"/>
      <c r="J61" s="3"/>
      <c r="K61" s="36"/>
      <c r="L61" s="36"/>
      <c r="M61" s="36"/>
      <c r="N61" s="36"/>
      <c r="O61" s="36"/>
      <c r="P61" s="36"/>
      <c r="Q61" s="36"/>
      <c r="R61" s="36"/>
      <c r="S61" s="36"/>
      <c r="T61" s="36"/>
      <c r="U61" s="36"/>
      <c r="V61" s="36"/>
      <c r="W61" s="36"/>
      <c r="X61" s="36"/>
      <c r="Y61" s="3"/>
    </row>
    <row r="62" spans="1:25" x14ac:dyDescent="0.2">
      <c r="A62" s="3" t="s">
        <v>1021</v>
      </c>
      <c r="B62" s="61">
        <v>43705</v>
      </c>
      <c r="C62" s="62">
        <v>0.3298611111111111</v>
      </c>
      <c r="D62" s="36" t="s">
        <v>1022</v>
      </c>
      <c r="E62" s="63">
        <v>-3.07</v>
      </c>
      <c r="F62" s="63">
        <v>2.8342999999999998</v>
      </c>
      <c r="G62" s="63">
        <v>29.523299999999999</v>
      </c>
      <c r="H62" s="63">
        <v>11.206200000000001</v>
      </c>
      <c r="I62" s="36"/>
      <c r="J62" s="3"/>
      <c r="K62" s="36"/>
      <c r="L62" s="36"/>
      <c r="M62" s="36"/>
      <c r="N62" s="36"/>
      <c r="O62" s="36"/>
      <c r="P62" s="36"/>
      <c r="Q62" s="36"/>
      <c r="R62" s="36"/>
      <c r="S62" s="36"/>
      <c r="T62" s="36"/>
      <c r="U62" s="36"/>
      <c r="V62" s="36"/>
      <c r="W62" s="36"/>
      <c r="X62" s="36"/>
      <c r="Y62" s="3"/>
    </row>
    <row r="63" spans="1:25" x14ac:dyDescent="0.2">
      <c r="A63" s="3" t="s">
        <v>1021</v>
      </c>
      <c r="B63" s="61">
        <v>43705</v>
      </c>
      <c r="C63" s="62">
        <v>0.3298611111111111</v>
      </c>
      <c r="D63" s="36" t="s">
        <v>1022</v>
      </c>
      <c r="E63" s="63">
        <v>-3.1269999999999998</v>
      </c>
      <c r="F63" s="63">
        <v>2.7770999999999999</v>
      </c>
      <c r="G63" s="63">
        <v>29.515999999999998</v>
      </c>
      <c r="H63" s="63">
        <v>11.403499999999999</v>
      </c>
      <c r="I63" s="36"/>
      <c r="J63" s="3"/>
      <c r="K63" s="36"/>
      <c r="L63" s="36"/>
      <c r="M63" s="36"/>
      <c r="N63" s="36"/>
      <c r="O63" s="36"/>
      <c r="P63" s="36"/>
      <c r="Q63" s="36"/>
      <c r="R63" s="36"/>
      <c r="S63" s="36"/>
      <c r="T63" s="36"/>
      <c r="U63" s="36"/>
      <c r="V63" s="36"/>
      <c r="W63" s="36"/>
      <c r="X63" s="36"/>
      <c r="Y63" s="3"/>
    </row>
    <row r="64" spans="1:25" x14ac:dyDescent="0.2">
      <c r="A64" s="3" t="s">
        <v>1021</v>
      </c>
      <c r="B64" s="61">
        <v>43705</v>
      </c>
      <c r="C64" s="62">
        <v>0.3298611111111111</v>
      </c>
      <c r="D64" s="36" t="s">
        <v>1022</v>
      </c>
      <c r="E64" s="63">
        <v>-3.1659999999999999</v>
      </c>
      <c r="F64" s="63">
        <v>2.7214999999999998</v>
      </c>
      <c r="G64" s="63">
        <v>29.4941</v>
      </c>
      <c r="H64" s="63">
        <v>11.884600000000001</v>
      </c>
      <c r="I64" s="36"/>
      <c r="J64" s="3"/>
      <c r="K64" s="36"/>
      <c r="L64" s="36"/>
      <c r="M64" s="36"/>
      <c r="N64" s="36"/>
      <c r="O64" s="36"/>
      <c r="P64" s="36"/>
      <c r="Q64" s="36"/>
      <c r="R64" s="36"/>
      <c r="S64" s="36"/>
      <c r="T64" s="36"/>
      <c r="U64" s="36"/>
      <c r="V64" s="36"/>
      <c r="W64" s="36"/>
      <c r="X64" s="36"/>
      <c r="Y64" s="3"/>
    </row>
    <row r="65" spans="1:25" x14ac:dyDescent="0.2">
      <c r="A65" s="3" t="s">
        <v>1021</v>
      </c>
      <c r="B65" s="61">
        <v>43705</v>
      </c>
      <c r="C65" s="62">
        <v>0.3298611111111111</v>
      </c>
      <c r="D65" s="36" t="s">
        <v>1022</v>
      </c>
      <c r="E65" s="63">
        <v>-3.2040000000000002</v>
      </c>
      <c r="F65" s="63">
        <v>2.6686000000000001</v>
      </c>
      <c r="G65" s="63">
        <v>29.479199999999999</v>
      </c>
      <c r="H65" s="63">
        <v>12.752599999999999</v>
      </c>
      <c r="I65" s="36"/>
      <c r="J65" s="3"/>
      <c r="K65" s="36"/>
      <c r="L65" s="36"/>
      <c r="M65" s="36"/>
      <c r="N65" s="36"/>
      <c r="O65" s="36"/>
      <c r="P65" s="36"/>
      <c r="Q65" s="36"/>
      <c r="R65" s="36"/>
      <c r="S65" s="36"/>
      <c r="T65" s="36"/>
      <c r="U65" s="36"/>
      <c r="V65" s="36"/>
      <c r="W65" s="36"/>
      <c r="X65" s="36"/>
      <c r="Y65" s="3"/>
    </row>
    <row r="66" spans="1:25" x14ac:dyDescent="0.2">
      <c r="A66" s="3" t="s">
        <v>1021</v>
      </c>
      <c r="B66" s="61">
        <v>43705</v>
      </c>
      <c r="C66" s="62">
        <v>0.3298611111111111</v>
      </c>
      <c r="D66" s="36" t="s">
        <v>1022</v>
      </c>
      <c r="E66" s="63">
        <v>-3.242</v>
      </c>
      <c r="F66" s="63">
        <v>2.6139000000000001</v>
      </c>
      <c r="G66" s="63">
        <v>29.4572</v>
      </c>
      <c r="H66" s="63">
        <v>13.1554</v>
      </c>
      <c r="I66" s="36"/>
      <c r="J66" s="3"/>
      <c r="K66" s="36"/>
      <c r="L66" s="36"/>
      <c r="M66" s="36"/>
      <c r="N66" s="36"/>
      <c r="O66" s="36"/>
      <c r="P66" s="36"/>
      <c r="Q66" s="36"/>
      <c r="R66" s="36"/>
      <c r="S66" s="36"/>
      <c r="T66" s="36"/>
      <c r="U66" s="36"/>
      <c r="V66" s="36"/>
      <c r="W66" s="36"/>
      <c r="X66" s="36"/>
      <c r="Y66" s="3"/>
    </row>
    <row r="67" spans="1:25" x14ac:dyDescent="0.2">
      <c r="A67" s="3" t="s">
        <v>1021</v>
      </c>
      <c r="B67" s="61">
        <v>43705</v>
      </c>
      <c r="C67" s="62">
        <v>0.3298611111111111</v>
      </c>
      <c r="D67" s="36" t="s">
        <v>1022</v>
      </c>
      <c r="E67" s="63">
        <v>-3.28</v>
      </c>
      <c r="F67" s="63">
        <v>2.5609999999999999</v>
      </c>
      <c r="G67" s="63">
        <v>29.453399999999998</v>
      </c>
      <c r="H67" s="63">
        <v>13.6854</v>
      </c>
      <c r="I67" s="36"/>
      <c r="J67" s="3"/>
      <c r="K67" s="36"/>
      <c r="L67" s="36"/>
      <c r="M67" s="36"/>
      <c r="N67" s="36"/>
      <c r="O67" s="36"/>
      <c r="P67" s="36"/>
      <c r="Q67" s="36"/>
      <c r="R67" s="36"/>
      <c r="S67" s="36"/>
      <c r="T67" s="36"/>
      <c r="U67" s="36"/>
      <c r="V67" s="36"/>
      <c r="W67" s="36"/>
      <c r="X67" s="36"/>
      <c r="Y67" s="3"/>
    </row>
    <row r="68" spans="1:25" x14ac:dyDescent="0.2">
      <c r="A68" s="3" t="s">
        <v>1021</v>
      </c>
      <c r="B68" s="61">
        <v>43705</v>
      </c>
      <c r="C68" s="62">
        <v>0.3298611111111111</v>
      </c>
      <c r="D68" s="36" t="s">
        <v>1022</v>
      </c>
      <c r="E68" s="63">
        <v>-3.3180000000000001</v>
      </c>
      <c r="F68" s="63">
        <v>2.5064000000000002</v>
      </c>
      <c r="G68" s="63">
        <v>29.472799999999999</v>
      </c>
      <c r="H68" s="63">
        <v>13.5939</v>
      </c>
      <c r="I68" s="36"/>
      <c r="J68" s="3"/>
      <c r="K68" s="36"/>
      <c r="L68" s="36"/>
      <c r="M68" s="36"/>
      <c r="N68" s="36"/>
      <c r="O68" s="36"/>
      <c r="P68" s="36"/>
      <c r="Q68" s="36"/>
      <c r="R68" s="36"/>
      <c r="S68" s="36"/>
      <c r="T68" s="36"/>
      <c r="U68" s="36"/>
      <c r="V68" s="36"/>
      <c r="W68" s="36"/>
      <c r="X68" s="36"/>
      <c r="Y68" s="3"/>
    </row>
    <row r="69" spans="1:25" x14ac:dyDescent="0.2">
      <c r="A69" s="3" t="s">
        <v>1021</v>
      </c>
      <c r="B69" s="61">
        <v>43705</v>
      </c>
      <c r="C69" s="62">
        <v>0.3298611111111111</v>
      </c>
      <c r="D69" s="36" t="s">
        <v>1022</v>
      </c>
      <c r="E69" s="63">
        <v>-3.3559999999999999</v>
      </c>
      <c r="F69" s="63">
        <v>2.3855</v>
      </c>
      <c r="G69" s="63">
        <v>29.450399999999998</v>
      </c>
      <c r="H69" s="63">
        <v>13.466200000000001</v>
      </c>
      <c r="I69" s="36"/>
      <c r="J69" s="3"/>
      <c r="K69" s="36"/>
      <c r="L69" s="36"/>
      <c r="M69" s="36"/>
      <c r="N69" s="36"/>
      <c r="O69" s="36"/>
      <c r="P69" s="36"/>
      <c r="Q69" s="36"/>
      <c r="R69" s="36"/>
      <c r="S69" s="36"/>
      <c r="T69" s="36"/>
      <c r="U69" s="36"/>
      <c r="V69" s="36"/>
      <c r="W69" s="36"/>
      <c r="X69" s="36"/>
      <c r="Y69" s="3"/>
    </row>
    <row r="70" spans="1:25" x14ac:dyDescent="0.2">
      <c r="A70" s="3" t="s">
        <v>1021</v>
      </c>
      <c r="B70" s="61">
        <v>43705</v>
      </c>
      <c r="C70" s="62">
        <v>0.3298611111111111</v>
      </c>
      <c r="D70" s="36" t="s">
        <v>1022</v>
      </c>
      <c r="E70" s="63">
        <v>-3.3940000000000001</v>
      </c>
      <c r="F70" s="63">
        <v>2.2681</v>
      </c>
      <c r="G70" s="63">
        <v>29.4421</v>
      </c>
      <c r="H70" s="63">
        <v>13.9666</v>
      </c>
      <c r="I70" s="36"/>
      <c r="J70" s="3"/>
      <c r="K70" s="36"/>
      <c r="L70" s="36"/>
      <c r="M70" s="36"/>
      <c r="N70" s="36"/>
      <c r="O70" s="36"/>
      <c r="P70" s="36"/>
      <c r="Q70" s="36"/>
      <c r="R70" s="36"/>
      <c r="S70" s="36"/>
      <c r="T70" s="36"/>
      <c r="U70" s="36"/>
      <c r="V70" s="36"/>
      <c r="W70" s="36"/>
      <c r="X70" s="36"/>
      <c r="Y70" s="3"/>
    </row>
    <row r="71" spans="1:25" x14ac:dyDescent="0.2">
      <c r="A71" s="3" t="s">
        <v>1021</v>
      </c>
      <c r="B71" s="61">
        <v>43705</v>
      </c>
      <c r="C71" s="62">
        <v>0.3298611111111111</v>
      </c>
      <c r="D71" s="36" t="s">
        <v>1022</v>
      </c>
      <c r="E71" s="63">
        <v>-3.4319999999999999</v>
      </c>
      <c r="F71" s="63">
        <v>2.2524999999999999</v>
      </c>
      <c r="G71" s="63">
        <v>29.4434</v>
      </c>
      <c r="H71" s="63">
        <v>13.9734</v>
      </c>
      <c r="I71" s="36"/>
      <c r="J71" s="3"/>
      <c r="K71" s="36"/>
      <c r="L71" s="36"/>
      <c r="M71" s="36"/>
      <c r="N71" s="36"/>
      <c r="O71" s="36"/>
      <c r="P71" s="36"/>
      <c r="Q71" s="36"/>
      <c r="R71" s="36"/>
      <c r="S71" s="36"/>
      <c r="T71" s="36"/>
      <c r="U71" s="36"/>
      <c r="V71" s="36"/>
      <c r="W71" s="36"/>
      <c r="X71" s="36"/>
      <c r="Y71" s="3"/>
    </row>
    <row r="72" spans="1:25" x14ac:dyDescent="0.2">
      <c r="A72" s="3" t="s">
        <v>1021</v>
      </c>
      <c r="B72" s="61">
        <v>43705</v>
      </c>
      <c r="C72" s="62">
        <v>0.3298611111111111</v>
      </c>
      <c r="D72" s="36" t="s">
        <v>1022</v>
      </c>
      <c r="E72" s="63">
        <v>-3.4889999999999999</v>
      </c>
      <c r="F72" s="63">
        <v>2.2057000000000002</v>
      </c>
      <c r="G72" s="63">
        <v>29.4192</v>
      </c>
      <c r="H72" s="63">
        <v>14.149800000000001</v>
      </c>
      <c r="I72" s="36"/>
      <c r="J72" s="3"/>
      <c r="K72" s="36"/>
      <c r="L72" s="36"/>
      <c r="M72" s="36"/>
      <c r="N72" s="36"/>
      <c r="O72" s="36"/>
      <c r="P72" s="36"/>
      <c r="Q72" s="36"/>
      <c r="R72" s="36"/>
      <c r="S72" s="36"/>
      <c r="T72" s="36"/>
      <c r="U72" s="36"/>
      <c r="V72" s="36"/>
      <c r="W72" s="36"/>
      <c r="X72" s="36"/>
      <c r="Y72" s="3"/>
    </row>
    <row r="73" spans="1:25" x14ac:dyDescent="0.2">
      <c r="A73" s="3" t="s">
        <v>1021</v>
      </c>
      <c r="B73" s="61">
        <v>43705</v>
      </c>
      <c r="C73" s="62">
        <v>0.3298611111111111</v>
      </c>
      <c r="D73" s="36" t="s">
        <v>1022</v>
      </c>
      <c r="E73" s="63">
        <v>-3.5270000000000001</v>
      </c>
      <c r="F73" s="63">
        <v>2.1709000000000001</v>
      </c>
      <c r="G73" s="63">
        <v>29.402699999999999</v>
      </c>
      <c r="H73" s="63">
        <v>14.8443</v>
      </c>
      <c r="I73" s="36"/>
      <c r="J73" s="3"/>
      <c r="K73" s="36"/>
      <c r="L73" s="36"/>
      <c r="M73" s="36"/>
      <c r="N73" s="36"/>
      <c r="O73" s="36"/>
      <c r="P73" s="36"/>
      <c r="Q73" s="36"/>
      <c r="R73" s="36"/>
      <c r="S73" s="36"/>
      <c r="T73" s="36"/>
      <c r="U73" s="36"/>
      <c r="V73" s="36"/>
      <c r="W73" s="36"/>
      <c r="X73" s="36"/>
      <c r="Y73" s="3"/>
    </row>
    <row r="74" spans="1:25" x14ac:dyDescent="0.2">
      <c r="A74" s="3" t="s">
        <v>1021</v>
      </c>
      <c r="B74" s="61">
        <v>43705</v>
      </c>
      <c r="C74" s="62">
        <v>0.3298611111111111</v>
      </c>
      <c r="D74" s="36" t="s">
        <v>1022</v>
      </c>
      <c r="E74" s="63">
        <v>-3.6030000000000002</v>
      </c>
      <c r="F74" s="63">
        <v>2.1581000000000001</v>
      </c>
      <c r="G74" s="63">
        <v>29.395299999999999</v>
      </c>
      <c r="H74" s="63">
        <v>15.3139</v>
      </c>
      <c r="I74" s="36"/>
      <c r="J74" s="3"/>
      <c r="K74" s="36"/>
      <c r="L74" s="36"/>
      <c r="M74" s="36"/>
      <c r="N74" s="36"/>
      <c r="O74" s="36"/>
      <c r="P74" s="36"/>
      <c r="Q74" s="36"/>
      <c r="R74" s="36"/>
      <c r="S74" s="36"/>
      <c r="T74" s="36"/>
      <c r="U74" s="36"/>
      <c r="V74" s="36"/>
      <c r="W74" s="36"/>
      <c r="X74" s="36"/>
      <c r="Y74" s="3"/>
    </row>
    <row r="75" spans="1:25" x14ac:dyDescent="0.2">
      <c r="A75" s="3" t="s">
        <v>1021</v>
      </c>
      <c r="B75" s="61">
        <v>43705</v>
      </c>
      <c r="C75" s="62">
        <v>0.3298611111111111</v>
      </c>
      <c r="D75" s="36" t="s">
        <v>1022</v>
      </c>
      <c r="E75" s="63">
        <v>-3.641</v>
      </c>
      <c r="F75" s="63">
        <v>2.0954999999999999</v>
      </c>
      <c r="G75" s="63">
        <v>29.3931</v>
      </c>
      <c r="H75" s="63">
        <v>15.5518</v>
      </c>
      <c r="I75" s="36"/>
      <c r="J75" s="3"/>
      <c r="K75" s="36"/>
      <c r="L75" s="36"/>
      <c r="M75" s="36"/>
      <c r="N75" s="36"/>
      <c r="O75" s="36"/>
      <c r="P75" s="36"/>
      <c r="Q75" s="36"/>
      <c r="R75" s="36"/>
      <c r="S75" s="36"/>
      <c r="T75" s="36"/>
      <c r="U75" s="36"/>
      <c r="V75" s="36"/>
      <c r="W75" s="36"/>
      <c r="X75" s="36"/>
      <c r="Y75" s="3"/>
    </row>
    <row r="76" spans="1:25" x14ac:dyDescent="0.2">
      <c r="A76" s="3" t="s">
        <v>1021</v>
      </c>
      <c r="B76" s="61">
        <v>43705</v>
      </c>
      <c r="C76" s="62">
        <v>0.3298611111111111</v>
      </c>
      <c r="D76" s="36" t="s">
        <v>1022</v>
      </c>
      <c r="E76" s="63">
        <v>-3.698</v>
      </c>
      <c r="F76" s="63">
        <v>2.0741999999999998</v>
      </c>
      <c r="G76" s="63">
        <v>29.3916</v>
      </c>
      <c r="H76" s="63">
        <v>15.5802</v>
      </c>
      <c r="I76" s="36"/>
      <c r="J76" s="3"/>
      <c r="K76" s="36"/>
      <c r="L76" s="36"/>
      <c r="M76" s="36"/>
      <c r="N76" s="36"/>
      <c r="O76" s="36"/>
      <c r="P76" s="36"/>
      <c r="Q76" s="36"/>
      <c r="R76" s="36"/>
      <c r="S76" s="36"/>
      <c r="T76" s="36"/>
      <c r="U76" s="36"/>
      <c r="V76" s="36"/>
      <c r="W76" s="36"/>
      <c r="X76" s="36"/>
      <c r="Y76" s="3"/>
    </row>
    <row r="77" spans="1:25" x14ac:dyDescent="0.2">
      <c r="A77" s="3" t="s">
        <v>1021</v>
      </c>
      <c r="B77" s="61">
        <v>43705</v>
      </c>
      <c r="C77" s="62">
        <v>0.3298611111111111</v>
      </c>
      <c r="D77" s="36" t="s">
        <v>1022</v>
      </c>
      <c r="E77" s="63">
        <v>-3.7360000000000002</v>
      </c>
      <c r="F77" s="63">
        <v>2.0543999999999998</v>
      </c>
      <c r="G77" s="63">
        <v>29.3901</v>
      </c>
      <c r="H77" s="63">
        <v>15.626300000000001</v>
      </c>
      <c r="I77" s="36"/>
      <c r="J77" s="3"/>
      <c r="K77" s="36"/>
      <c r="L77" s="36"/>
      <c r="M77" s="36"/>
      <c r="N77" s="36"/>
      <c r="O77" s="36"/>
      <c r="P77" s="36"/>
      <c r="Q77" s="36"/>
      <c r="R77" s="36"/>
      <c r="S77" s="36"/>
      <c r="T77" s="36"/>
      <c r="U77" s="36"/>
      <c r="V77" s="36"/>
      <c r="W77" s="36"/>
      <c r="X77" s="36"/>
      <c r="Y77" s="3"/>
    </row>
    <row r="78" spans="1:25" x14ac:dyDescent="0.2">
      <c r="A78" s="3" t="s">
        <v>1021</v>
      </c>
      <c r="B78" s="61">
        <v>43705</v>
      </c>
      <c r="C78" s="62">
        <v>0.3298611111111111</v>
      </c>
      <c r="D78" s="36" t="s">
        <v>1022</v>
      </c>
      <c r="E78" s="63">
        <v>-3.774</v>
      </c>
      <c r="F78" s="63">
        <v>2.0449999999999999</v>
      </c>
      <c r="G78" s="63">
        <v>29.3889</v>
      </c>
      <c r="H78" s="63">
        <v>15.653499999999999</v>
      </c>
      <c r="I78" s="36"/>
      <c r="J78" s="3"/>
      <c r="K78" s="36"/>
      <c r="L78" s="36"/>
      <c r="M78" s="36"/>
      <c r="N78" s="36"/>
      <c r="O78" s="36"/>
      <c r="P78" s="36"/>
      <c r="Q78" s="36"/>
      <c r="R78" s="36"/>
      <c r="S78" s="36"/>
      <c r="T78" s="36"/>
      <c r="U78" s="36"/>
      <c r="V78" s="36"/>
      <c r="W78" s="36"/>
      <c r="X78" s="36"/>
      <c r="Y78" s="3"/>
    </row>
    <row r="79" spans="1:25" x14ac:dyDescent="0.2">
      <c r="A79" s="3" t="s">
        <v>1021</v>
      </c>
      <c r="B79" s="61">
        <v>43705</v>
      </c>
      <c r="C79" s="62">
        <v>0.3298611111111111</v>
      </c>
      <c r="D79" s="36" t="s">
        <v>1022</v>
      </c>
      <c r="E79" s="63">
        <v>-3.8119999999999998</v>
      </c>
      <c r="F79" s="63">
        <v>2.0436000000000001</v>
      </c>
      <c r="G79" s="63">
        <v>29.389099999999999</v>
      </c>
      <c r="H79" s="63">
        <v>15.709300000000001</v>
      </c>
      <c r="I79" s="36"/>
      <c r="J79" s="3"/>
      <c r="K79" s="36"/>
      <c r="L79" s="36"/>
      <c r="M79" s="36"/>
      <c r="N79" s="36"/>
      <c r="O79" s="36"/>
      <c r="P79" s="36"/>
      <c r="Q79" s="36"/>
      <c r="R79" s="36"/>
      <c r="S79" s="36"/>
      <c r="T79" s="36"/>
      <c r="U79" s="36"/>
      <c r="V79" s="36"/>
      <c r="W79" s="36"/>
      <c r="X79" s="36"/>
      <c r="Y79" s="3"/>
    </row>
    <row r="80" spans="1:25" x14ac:dyDescent="0.2">
      <c r="A80" s="3" t="s">
        <v>1021</v>
      </c>
      <c r="B80" s="61">
        <v>43705</v>
      </c>
      <c r="C80" s="62">
        <v>0.3298611111111111</v>
      </c>
      <c r="D80" s="36" t="s">
        <v>1022</v>
      </c>
      <c r="E80" s="63">
        <v>-3.85</v>
      </c>
      <c r="F80" s="63">
        <v>2.048</v>
      </c>
      <c r="G80" s="63">
        <v>29.3888</v>
      </c>
      <c r="H80" s="63">
        <v>15.7258</v>
      </c>
      <c r="I80" s="36"/>
      <c r="J80" s="3"/>
      <c r="K80" s="36"/>
      <c r="L80" s="36"/>
      <c r="M80" s="36"/>
      <c r="N80" s="36"/>
      <c r="O80" s="36"/>
      <c r="P80" s="36"/>
      <c r="Q80" s="36"/>
      <c r="R80" s="36"/>
      <c r="S80" s="36"/>
      <c r="T80" s="36"/>
      <c r="U80" s="36"/>
      <c r="V80" s="36"/>
      <c r="W80" s="36"/>
      <c r="X80" s="36"/>
      <c r="Y80" s="3"/>
    </row>
    <row r="81" spans="1:25" x14ac:dyDescent="0.2">
      <c r="A81" s="3" t="s">
        <v>1021</v>
      </c>
      <c r="B81" s="61">
        <v>43705</v>
      </c>
      <c r="C81" s="62">
        <v>0.3298611111111111</v>
      </c>
      <c r="D81" s="36" t="s">
        <v>1022</v>
      </c>
      <c r="E81" s="63">
        <v>-3.907</v>
      </c>
      <c r="F81" s="63">
        <v>2.0407000000000002</v>
      </c>
      <c r="G81" s="63">
        <v>29.3871</v>
      </c>
      <c r="H81" s="63">
        <v>15.732200000000001</v>
      </c>
      <c r="I81" s="36"/>
      <c r="J81" s="3"/>
      <c r="K81" s="36"/>
      <c r="L81" s="36"/>
      <c r="M81" s="36"/>
      <c r="N81" s="36"/>
      <c r="O81" s="36"/>
      <c r="P81" s="36"/>
      <c r="Q81" s="36"/>
      <c r="R81" s="36"/>
      <c r="S81" s="36"/>
      <c r="T81" s="36"/>
      <c r="U81" s="36"/>
      <c r="V81" s="36"/>
      <c r="W81" s="36"/>
      <c r="X81" s="36"/>
      <c r="Y81" s="3"/>
    </row>
    <row r="82" spans="1:25" x14ac:dyDescent="0.2">
      <c r="A82" s="3" t="s">
        <v>1021</v>
      </c>
      <c r="B82" s="61">
        <v>43705</v>
      </c>
      <c r="C82" s="62">
        <v>0.3298611111111111</v>
      </c>
      <c r="D82" s="36" t="s">
        <v>1022</v>
      </c>
      <c r="E82" s="63">
        <v>-3.9449999999999998</v>
      </c>
      <c r="F82" s="63">
        <v>2.0388999999999999</v>
      </c>
      <c r="G82" s="63">
        <v>29.3874</v>
      </c>
      <c r="H82" s="63">
        <v>15.7524</v>
      </c>
      <c r="I82" s="36"/>
      <c r="J82" s="3"/>
      <c r="K82" s="36"/>
      <c r="L82" s="36"/>
      <c r="M82" s="36"/>
      <c r="N82" s="36"/>
      <c r="O82" s="36"/>
      <c r="P82" s="36"/>
      <c r="Q82" s="36"/>
      <c r="R82" s="36"/>
      <c r="S82" s="36"/>
      <c r="T82" s="36"/>
      <c r="U82" s="36"/>
      <c r="V82" s="36"/>
      <c r="W82" s="36"/>
      <c r="X82" s="36"/>
      <c r="Y82" s="3"/>
    </row>
    <row r="83" spans="1:25" x14ac:dyDescent="0.2">
      <c r="A83" s="3" t="s">
        <v>1021</v>
      </c>
      <c r="B83" s="61">
        <v>43705</v>
      </c>
      <c r="C83" s="62">
        <v>0.3298611111111111</v>
      </c>
      <c r="D83" s="36" t="s">
        <v>1022</v>
      </c>
      <c r="E83" s="63">
        <v>-3.9830000000000001</v>
      </c>
      <c r="F83" s="63">
        <v>2.0451999999999999</v>
      </c>
      <c r="G83" s="63">
        <v>29.3871</v>
      </c>
      <c r="H83" s="63">
        <v>15.7525</v>
      </c>
      <c r="I83" s="36"/>
      <c r="J83" s="3"/>
      <c r="K83" s="36"/>
      <c r="L83" s="36"/>
      <c r="M83" s="36"/>
      <c r="N83" s="36"/>
      <c r="O83" s="36"/>
      <c r="P83" s="36"/>
      <c r="Q83" s="36"/>
      <c r="R83" s="36"/>
      <c r="S83" s="36"/>
      <c r="T83" s="36"/>
      <c r="U83" s="36"/>
      <c r="V83" s="36"/>
      <c r="W83" s="36"/>
      <c r="X83" s="36"/>
      <c r="Y83" s="3"/>
    </row>
    <row r="84" spans="1:25" x14ac:dyDescent="0.2">
      <c r="A84" s="3" t="s">
        <v>1021</v>
      </c>
      <c r="B84" s="61">
        <v>43705</v>
      </c>
      <c r="C84" s="62">
        <v>0.3298611111111111</v>
      </c>
      <c r="D84" s="36" t="s">
        <v>1022</v>
      </c>
      <c r="E84" s="63">
        <v>-4.04</v>
      </c>
      <c r="F84" s="63">
        <v>2.0552000000000001</v>
      </c>
      <c r="G84" s="63">
        <v>29.386800000000001</v>
      </c>
      <c r="H84" s="63">
        <v>15.757999999999999</v>
      </c>
      <c r="I84" s="36"/>
      <c r="J84" s="3"/>
      <c r="K84" s="36"/>
      <c r="L84" s="36"/>
      <c r="M84" s="36"/>
      <c r="N84" s="36"/>
      <c r="O84" s="36"/>
      <c r="P84" s="36"/>
      <c r="Q84" s="36"/>
      <c r="R84" s="36"/>
      <c r="S84" s="36"/>
      <c r="T84" s="36"/>
      <c r="U84" s="36"/>
      <c r="V84" s="36"/>
      <c r="W84" s="36"/>
      <c r="X84" s="36"/>
      <c r="Y84" s="3"/>
    </row>
    <row r="85" spans="1:25" x14ac:dyDescent="0.2">
      <c r="A85" s="3" t="s">
        <v>1021</v>
      </c>
      <c r="B85" s="61">
        <v>43705</v>
      </c>
      <c r="C85" s="62">
        <v>0.3298611111111111</v>
      </c>
      <c r="D85" s="36" t="s">
        <v>1022</v>
      </c>
      <c r="E85" s="63">
        <v>-4.0979999999999999</v>
      </c>
      <c r="F85" s="63">
        <v>2.0828000000000002</v>
      </c>
      <c r="G85" s="63">
        <v>29.386500000000002</v>
      </c>
      <c r="H85" s="63">
        <v>15.763999999999999</v>
      </c>
      <c r="I85" s="36"/>
      <c r="J85" s="3"/>
      <c r="K85" s="36"/>
      <c r="L85" s="36"/>
      <c r="M85" s="36"/>
      <c r="N85" s="36"/>
      <c r="O85" s="36"/>
      <c r="P85" s="36"/>
      <c r="Q85" s="36"/>
      <c r="R85" s="36"/>
      <c r="S85" s="36"/>
      <c r="T85" s="36"/>
      <c r="U85" s="36"/>
      <c r="V85" s="36"/>
      <c r="W85" s="36"/>
      <c r="X85" s="36"/>
      <c r="Y85" s="3"/>
    </row>
    <row r="86" spans="1:25" x14ac:dyDescent="0.2">
      <c r="A86" s="3" t="s">
        <v>1021</v>
      </c>
      <c r="B86" s="61">
        <v>43705</v>
      </c>
      <c r="C86" s="62">
        <v>0.3298611111111111</v>
      </c>
      <c r="D86" s="36" t="s">
        <v>1022</v>
      </c>
      <c r="E86" s="63">
        <v>-4.1550000000000002</v>
      </c>
      <c r="F86" s="63">
        <v>2.0966</v>
      </c>
      <c r="G86" s="63">
        <v>29.384599999999999</v>
      </c>
      <c r="H86" s="63">
        <v>15.7689</v>
      </c>
      <c r="I86" s="36"/>
      <c r="J86" s="3"/>
      <c r="K86" s="36"/>
      <c r="L86" s="36"/>
      <c r="M86" s="36"/>
      <c r="N86" s="36"/>
      <c r="O86" s="36"/>
      <c r="P86" s="36"/>
      <c r="Q86" s="36"/>
      <c r="R86" s="36"/>
      <c r="S86" s="36"/>
      <c r="T86" s="36"/>
      <c r="U86" s="36"/>
      <c r="V86" s="36"/>
      <c r="W86" s="36"/>
      <c r="X86" s="36"/>
      <c r="Y86" s="3"/>
    </row>
    <row r="87" spans="1:25" x14ac:dyDescent="0.2">
      <c r="A87" s="3" t="s">
        <v>1021</v>
      </c>
      <c r="B87" s="61">
        <v>43705</v>
      </c>
      <c r="C87" s="62">
        <v>0.3298611111111111</v>
      </c>
      <c r="D87" s="36" t="s">
        <v>1022</v>
      </c>
      <c r="E87" s="63">
        <v>-4.2309999999999999</v>
      </c>
      <c r="F87" s="63">
        <v>2.1025</v>
      </c>
      <c r="G87" s="63">
        <v>29.382899999999999</v>
      </c>
      <c r="H87" s="63">
        <v>15.791600000000001</v>
      </c>
      <c r="I87" s="36"/>
      <c r="J87" s="3"/>
      <c r="K87" s="36"/>
      <c r="L87" s="36"/>
      <c r="M87" s="36"/>
      <c r="N87" s="36"/>
      <c r="O87" s="36"/>
      <c r="P87" s="36"/>
      <c r="Q87" s="36"/>
      <c r="R87" s="36"/>
      <c r="S87" s="36"/>
      <c r="T87" s="36"/>
      <c r="U87" s="36"/>
      <c r="V87" s="36"/>
      <c r="W87" s="36"/>
      <c r="X87" s="36"/>
      <c r="Y87" s="3"/>
    </row>
    <row r="88" spans="1:25" x14ac:dyDescent="0.2">
      <c r="A88" s="3" t="s">
        <v>1021</v>
      </c>
      <c r="B88" s="61">
        <v>43705</v>
      </c>
      <c r="C88" s="62">
        <v>0.3298611111111111</v>
      </c>
      <c r="D88" s="36" t="s">
        <v>1022</v>
      </c>
      <c r="E88" s="63">
        <v>-4.2690000000000001</v>
      </c>
      <c r="F88" s="63">
        <v>2.1006</v>
      </c>
      <c r="G88" s="63">
        <v>29.383800000000001</v>
      </c>
      <c r="H88" s="63">
        <v>15.8207</v>
      </c>
      <c r="I88" s="36"/>
      <c r="J88" s="3"/>
      <c r="K88" s="36"/>
      <c r="L88" s="36"/>
      <c r="M88" s="36"/>
      <c r="N88" s="36"/>
      <c r="O88" s="36"/>
      <c r="P88" s="36"/>
      <c r="Q88" s="36"/>
      <c r="R88" s="36"/>
      <c r="S88" s="36"/>
      <c r="T88" s="36"/>
      <c r="U88" s="36"/>
      <c r="V88" s="36"/>
      <c r="W88" s="36"/>
      <c r="X88" s="36"/>
      <c r="Y88" s="3"/>
    </row>
    <row r="89" spans="1:25" x14ac:dyDescent="0.2">
      <c r="A89" s="3" t="s">
        <v>1021</v>
      </c>
      <c r="B89" s="61">
        <v>43705</v>
      </c>
      <c r="C89" s="62">
        <v>0.3298611111111111</v>
      </c>
      <c r="D89" s="36" t="s">
        <v>1022</v>
      </c>
      <c r="E89" s="63">
        <v>-4.3259999999999996</v>
      </c>
      <c r="F89" s="63">
        <v>2.1084999999999998</v>
      </c>
      <c r="G89" s="63">
        <v>29.3841</v>
      </c>
      <c r="H89" s="63">
        <v>15.843400000000001</v>
      </c>
      <c r="I89" s="36"/>
      <c r="J89" s="3"/>
      <c r="K89" s="36"/>
      <c r="L89" s="36"/>
      <c r="M89" s="36"/>
      <c r="N89" s="36"/>
      <c r="O89" s="36"/>
      <c r="P89" s="36"/>
      <c r="Q89" s="36"/>
      <c r="R89" s="36"/>
      <c r="S89" s="36"/>
      <c r="T89" s="36"/>
      <c r="U89" s="36"/>
      <c r="V89" s="36"/>
      <c r="W89" s="36"/>
      <c r="X89" s="36"/>
      <c r="Y89" s="3"/>
    </row>
    <row r="90" spans="1:25" x14ac:dyDescent="0.2">
      <c r="A90" s="3" t="s">
        <v>1021</v>
      </c>
      <c r="B90" s="61">
        <v>43705</v>
      </c>
      <c r="C90" s="62">
        <v>0.3298611111111111</v>
      </c>
      <c r="D90" s="36" t="s">
        <v>1022</v>
      </c>
      <c r="E90" s="63">
        <v>-4.3639999999999999</v>
      </c>
      <c r="F90" s="63">
        <v>2.0688</v>
      </c>
      <c r="G90" s="63">
        <v>29.384799999999998</v>
      </c>
      <c r="H90" s="63">
        <v>15.8315</v>
      </c>
      <c r="I90" s="36"/>
      <c r="J90" s="3"/>
      <c r="K90" s="36"/>
      <c r="L90" s="36"/>
      <c r="M90" s="36"/>
      <c r="N90" s="36"/>
      <c r="O90" s="36"/>
      <c r="P90" s="36"/>
      <c r="Q90" s="36"/>
      <c r="R90" s="36"/>
      <c r="S90" s="36"/>
      <c r="T90" s="36"/>
      <c r="U90" s="36"/>
      <c r="V90" s="36"/>
      <c r="W90" s="36"/>
      <c r="X90" s="36"/>
      <c r="Y90" s="3"/>
    </row>
    <row r="91" spans="1:25" x14ac:dyDescent="0.2">
      <c r="A91" s="3" t="s">
        <v>1021</v>
      </c>
      <c r="B91" s="61">
        <v>43705</v>
      </c>
      <c r="C91" s="62">
        <v>0.3298611111111111</v>
      </c>
      <c r="D91" s="36" t="s">
        <v>1022</v>
      </c>
      <c r="E91" s="63">
        <v>-4.383</v>
      </c>
      <c r="F91" s="63">
        <v>2.1011000000000002</v>
      </c>
      <c r="G91" s="63">
        <v>29.386099999999999</v>
      </c>
      <c r="H91" s="63">
        <v>15.8344</v>
      </c>
      <c r="I91" s="36"/>
      <c r="J91" s="3"/>
      <c r="K91" s="36"/>
      <c r="L91" s="36"/>
      <c r="M91" s="36"/>
      <c r="N91" s="36"/>
      <c r="O91" s="36"/>
      <c r="P91" s="36"/>
      <c r="Q91" s="36"/>
      <c r="R91" s="36"/>
      <c r="S91" s="36"/>
      <c r="T91" s="36"/>
      <c r="U91" s="36"/>
      <c r="V91" s="36"/>
      <c r="W91" s="36"/>
      <c r="X91" s="36"/>
      <c r="Y91" s="3"/>
    </row>
    <row r="92" spans="1:25" x14ac:dyDescent="0.2">
      <c r="A92" s="3" t="s">
        <v>1021</v>
      </c>
      <c r="B92" s="61">
        <v>43705</v>
      </c>
      <c r="C92" s="62">
        <v>0.3298611111111111</v>
      </c>
      <c r="D92" s="36" t="s">
        <v>1022</v>
      </c>
      <c r="E92" s="63">
        <v>-4.4210000000000003</v>
      </c>
      <c r="F92" s="63">
        <v>2.1128999999999998</v>
      </c>
      <c r="G92" s="63">
        <v>29.388400000000001</v>
      </c>
      <c r="H92" s="63">
        <v>15.869</v>
      </c>
      <c r="I92" s="36"/>
      <c r="J92" s="3"/>
      <c r="K92" s="36"/>
      <c r="L92" s="36"/>
      <c r="M92" s="36"/>
      <c r="N92" s="36"/>
      <c r="O92" s="36"/>
      <c r="P92" s="36"/>
      <c r="Q92" s="36"/>
      <c r="R92" s="36"/>
      <c r="S92" s="36"/>
      <c r="T92" s="36"/>
      <c r="U92" s="36"/>
      <c r="V92" s="36"/>
      <c r="W92" s="36"/>
      <c r="X92" s="36"/>
      <c r="Y92" s="3"/>
    </row>
    <row r="93" spans="1:25" x14ac:dyDescent="0.2">
      <c r="A93" s="3" t="s">
        <v>1021</v>
      </c>
      <c r="B93" s="61">
        <v>43705</v>
      </c>
      <c r="C93" s="62">
        <v>0.3298611111111111</v>
      </c>
      <c r="D93" s="36" t="s">
        <v>1022</v>
      </c>
      <c r="E93" s="63">
        <v>-4.4400000000000004</v>
      </c>
      <c r="F93" s="63">
        <v>2.121</v>
      </c>
      <c r="G93" s="63">
        <v>29.389399999999998</v>
      </c>
      <c r="H93" s="63">
        <v>15.93</v>
      </c>
      <c r="I93" s="36"/>
      <c r="J93" s="3"/>
      <c r="K93" s="36"/>
      <c r="L93" s="36"/>
      <c r="M93" s="36"/>
      <c r="N93" s="36"/>
      <c r="O93" s="36"/>
      <c r="P93" s="36"/>
      <c r="Q93" s="36"/>
      <c r="R93" s="36"/>
      <c r="S93" s="36"/>
      <c r="T93" s="36"/>
      <c r="U93" s="36"/>
      <c r="V93" s="36"/>
      <c r="W93" s="36"/>
      <c r="X93" s="36"/>
      <c r="Y93" s="3"/>
    </row>
    <row r="94" spans="1:25" x14ac:dyDescent="0.2">
      <c r="A94" s="3" t="s">
        <v>1021</v>
      </c>
      <c r="B94" s="61">
        <v>43705</v>
      </c>
      <c r="C94" s="62">
        <v>0.3298611111111111</v>
      </c>
      <c r="D94" s="36" t="s">
        <v>1022</v>
      </c>
      <c r="E94" s="63">
        <v>-4.4589999999999996</v>
      </c>
      <c r="F94" s="63">
        <v>2.1269</v>
      </c>
      <c r="G94" s="63">
        <v>29.389399999999998</v>
      </c>
      <c r="H94" s="63">
        <v>15.9496</v>
      </c>
      <c r="I94" s="36"/>
      <c r="J94" s="3"/>
      <c r="K94" s="36"/>
      <c r="L94" s="36"/>
      <c r="M94" s="36"/>
      <c r="N94" s="36"/>
      <c r="O94" s="36"/>
      <c r="P94" s="36"/>
      <c r="Q94" s="36"/>
      <c r="R94" s="36"/>
      <c r="S94" s="36"/>
      <c r="T94" s="36"/>
      <c r="U94" s="36"/>
      <c r="V94" s="36"/>
      <c r="W94" s="36"/>
      <c r="X94" s="36"/>
      <c r="Y94" s="3"/>
    </row>
    <row r="95" spans="1:25" x14ac:dyDescent="0.2">
      <c r="A95" s="3" t="s">
        <v>1021</v>
      </c>
      <c r="B95" s="61">
        <v>43705</v>
      </c>
      <c r="C95" s="62">
        <v>0.3298611111111111</v>
      </c>
      <c r="D95" s="36" t="s">
        <v>1022</v>
      </c>
      <c r="E95" s="63">
        <v>-4.4779999999999998</v>
      </c>
      <c r="F95" s="63">
        <v>2.1040000000000001</v>
      </c>
      <c r="G95" s="63">
        <v>29.389199999999999</v>
      </c>
      <c r="H95" s="63">
        <v>15.9565</v>
      </c>
      <c r="I95" s="36"/>
      <c r="J95" s="3"/>
      <c r="K95" s="36"/>
      <c r="L95" s="36"/>
      <c r="M95" s="36"/>
      <c r="N95" s="36"/>
      <c r="O95" s="36"/>
      <c r="P95" s="36"/>
      <c r="Q95" s="36"/>
      <c r="R95" s="36"/>
      <c r="S95" s="36"/>
      <c r="T95" s="36"/>
      <c r="U95" s="36"/>
      <c r="V95" s="36"/>
      <c r="W95" s="36"/>
      <c r="X95" s="36"/>
      <c r="Y95" s="3"/>
    </row>
    <row r="96" spans="1:25" x14ac:dyDescent="0.2">
      <c r="A96" s="3" t="s">
        <v>1021</v>
      </c>
      <c r="B96" s="61">
        <v>43705</v>
      </c>
      <c r="C96" s="62">
        <v>0.3298611111111111</v>
      </c>
      <c r="D96" s="36" t="s">
        <v>1022</v>
      </c>
      <c r="E96" s="63">
        <v>-4.4969999999999999</v>
      </c>
      <c r="F96" s="63">
        <v>2.1032999999999999</v>
      </c>
      <c r="G96" s="63">
        <v>29.388200000000001</v>
      </c>
      <c r="H96" s="63">
        <v>15.9633</v>
      </c>
      <c r="I96" s="36"/>
      <c r="J96" s="3"/>
      <c r="K96" s="36"/>
      <c r="L96" s="36"/>
      <c r="M96" s="36"/>
      <c r="N96" s="36"/>
      <c r="O96" s="36"/>
      <c r="P96" s="36"/>
      <c r="Q96" s="36"/>
      <c r="R96" s="36"/>
      <c r="S96" s="36"/>
      <c r="T96" s="36"/>
      <c r="U96" s="36"/>
      <c r="V96" s="36"/>
      <c r="W96" s="36"/>
      <c r="X96" s="36"/>
      <c r="Y96" s="3"/>
    </row>
    <row r="97" spans="1:25" x14ac:dyDescent="0.2">
      <c r="A97" s="3" t="s">
        <v>1021</v>
      </c>
      <c r="B97" s="61">
        <v>43705</v>
      </c>
      <c r="C97" s="62">
        <v>0.3298611111111111</v>
      </c>
      <c r="D97" s="36" t="s">
        <v>1022</v>
      </c>
      <c r="E97" s="63">
        <v>-4.5350000000000001</v>
      </c>
      <c r="F97" s="63">
        <v>2.0503999999999998</v>
      </c>
      <c r="G97" s="63">
        <v>29.388200000000001</v>
      </c>
      <c r="H97" s="63">
        <v>15.9559</v>
      </c>
      <c r="I97" s="36"/>
      <c r="J97" s="3"/>
      <c r="K97" s="36"/>
      <c r="L97" s="36"/>
      <c r="M97" s="36"/>
      <c r="N97" s="36"/>
      <c r="O97" s="36"/>
      <c r="P97" s="36"/>
      <c r="Q97" s="36"/>
      <c r="R97" s="36"/>
      <c r="S97" s="36"/>
      <c r="T97" s="36"/>
      <c r="U97" s="36"/>
      <c r="V97" s="36"/>
      <c r="W97" s="36"/>
      <c r="X97" s="36"/>
      <c r="Y97" s="3"/>
    </row>
    <row r="98" spans="1:25" x14ac:dyDescent="0.2">
      <c r="A98" s="3" t="s">
        <v>1021</v>
      </c>
      <c r="B98" s="61">
        <v>43705</v>
      </c>
      <c r="C98" s="62">
        <v>0.3298611111111111</v>
      </c>
      <c r="D98" s="36" t="s">
        <v>1022</v>
      </c>
      <c r="E98" s="63">
        <v>-4.5730000000000004</v>
      </c>
      <c r="F98" s="63">
        <v>2.0861999999999998</v>
      </c>
      <c r="G98" s="63">
        <v>29.388300000000001</v>
      </c>
      <c r="H98" s="63">
        <v>15.9727</v>
      </c>
      <c r="I98" s="36"/>
      <c r="J98" s="3"/>
      <c r="K98" s="36"/>
      <c r="L98" s="36"/>
      <c r="M98" s="36"/>
      <c r="N98" s="36"/>
      <c r="O98" s="36"/>
      <c r="P98" s="36"/>
      <c r="Q98" s="36"/>
      <c r="R98" s="36"/>
      <c r="S98" s="36"/>
      <c r="T98" s="36"/>
      <c r="U98" s="36"/>
      <c r="V98" s="36"/>
      <c r="W98" s="36"/>
      <c r="X98" s="36"/>
      <c r="Y98" s="3"/>
    </row>
    <row r="99" spans="1:25" x14ac:dyDescent="0.2">
      <c r="A99" s="3" t="s">
        <v>1021</v>
      </c>
      <c r="B99" s="61">
        <v>43705</v>
      </c>
      <c r="C99" s="62">
        <v>0.3298611111111111</v>
      </c>
      <c r="D99" s="36" t="s">
        <v>1022</v>
      </c>
      <c r="E99" s="63">
        <v>-4.63</v>
      </c>
      <c r="F99" s="63">
        <v>2.0972</v>
      </c>
      <c r="G99" s="63">
        <v>29.387799999999999</v>
      </c>
      <c r="H99" s="63">
        <v>15.9765</v>
      </c>
      <c r="I99" s="36"/>
      <c r="J99" s="3"/>
      <c r="K99" s="36"/>
      <c r="L99" s="36"/>
      <c r="M99" s="36"/>
      <c r="N99" s="36"/>
      <c r="O99" s="36"/>
      <c r="P99" s="36"/>
      <c r="Q99" s="36"/>
      <c r="R99" s="36"/>
      <c r="S99" s="36"/>
      <c r="T99" s="36"/>
      <c r="U99" s="36"/>
      <c r="V99" s="36"/>
      <c r="W99" s="36"/>
      <c r="X99" s="36"/>
      <c r="Y99" s="3"/>
    </row>
    <row r="100" spans="1:25" x14ac:dyDescent="0.2">
      <c r="A100" s="3" t="s">
        <v>1021</v>
      </c>
      <c r="B100" s="61">
        <v>43705</v>
      </c>
      <c r="C100" s="62">
        <v>0.3298611111111111</v>
      </c>
      <c r="D100" s="36" t="s">
        <v>1022</v>
      </c>
      <c r="E100" s="63">
        <v>-4.6870000000000003</v>
      </c>
      <c r="F100" s="63">
        <v>2.1030000000000002</v>
      </c>
      <c r="G100" s="63">
        <v>29.385899999999999</v>
      </c>
      <c r="H100" s="63">
        <v>15.9907</v>
      </c>
      <c r="I100" s="36"/>
      <c r="J100" s="3"/>
      <c r="K100" s="36"/>
      <c r="L100" s="36"/>
      <c r="M100" s="36"/>
      <c r="N100" s="36"/>
      <c r="O100" s="36"/>
      <c r="P100" s="36"/>
      <c r="Q100" s="36"/>
      <c r="R100" s="36"/>
      <c r="S100" s="36"/>
      <c r="T100" s="36"/>
      <c r="U100" s="36"/>
      <c r="V100" s="36"/>
      <c r="W100" s="36"/>
      <c r="X100" s="36"/>
      <c r="Y100" s="3"/>
    </row>
    <row r="101" spans="1:25" x14ac:dyDescent="0.2">
      <c r="A101" s="3" t="s">
        <v>1021</v>
      </c>
      <c r="B101" s="61">
        <v>43705</v>
      </c>
      <c r="C101" s="62">
        <v>0.3298611111111111</v>
      </c>
      <c r="D101" s="36" t="s">
        <v>1022</v>
      </c>
      <c r="E101" s="63">
        <v>-4.7439999999999998</v>
      </c>
      <c r="F101" s="63">
        <v>2.1071</v>
      </c>
      <c r="G101" s="63">
        <v>29.383800000000001</v>
      </c>
      <c r="H101" s="63">
        <v>16.0213</v>
      </c>
      <c r="I101" s="36"/>
      <c r="J101" s="3"/>
      <c r="K101" s="36"/>
      <c r="L101" s="36"/>
      <c r="M101" s="36"/>
      <c r="N101" s="36"/>
      <c r="O101" s="36"/>
      <c r="P101" s="36"/>
      <c r="Q101" s="36"/>
      <c r="R101" s="36"/>
      <c r="S101" s="36"/>
      <c r="T101" s="36"/>
      <c r="U101" s="36"/>
      <c r="V101" s="36"/>
      <c r="W101" s="36"/>
      <c r="X101" s="36"/>
      <c r="Y101" s="3"/>
    </row>
    <row r="102" spans="1:25" x14ac:dyDescent="0.2">
      <c r="A102" s="3" t="s">
        <v>1021</v>
      </c>
      <c r="B102" s="61">
        <v>43705</v>
      </c>
      <c r="C102" s="62">
        <v>0.3298611111111111</v>
      </c>
      <c r="D102" s="36" t="s">
        <v>1022</v>
      </c>
      <c r="E102" s="63">
        <v>-4.8010000000000002</v>
      </c>
      <c r="F102" s="63">
        <v>2.0809000000000002</v>
      </c>
      <c r="G102" s="63">
        <v>29.381699999999999</v>
      </c>
      <c r="H102" s="63">
        <v>16.0443</v>
      </c>
      <c r="I102" s="36"/>
      <c r="J102" s="3"/>
      <c r="K102" s="36"/>
      <c r="L102" s="36"/>
      <c r="M102" s="36"/>
      <c r="N102" s="36"/>
      <c r="O102" s="36"/>
      <c r="P102" s="36"/>
      <c r="Q102" s="36"/>
      <c r="R102" s="36"/>
      <c r="S102" s="36"/>
      <c r="T102" s="36"/>
      <c r="U102" s="36"/>
      <c r="V102" s="36"/>
      <c r="W102" s="36"/>
      <c r="X102" s="36"/>
      <c r="Y102" s="3"/>
    </row>
    <row r="103" spans="1:25" x14ac:dyDescent="0.2">
      <c r="A103" s="3" t="s">
        <v>1021</v>
      </c>
      <c r="B103" s="61">
        <v>43705</v>
      </c>
      <c r="C103" s="62">
        <v>0.3298611111111111</v>
      </c>
      <c r="D103" s="36" t="s">
        <v>1022</v>
      </c>
      <c r="E103" s="63">
        <v>-4.8579999999999997</v>
      </c>
      <c r="F103" s="63">
        <v>2.0741000000000001</v>
      </c>
      <c r="G103" s="63">
        <v>29.3811</v>
      </c>
      <c r="H103" s="63">
        <v>16.062000000000001</v>
      </c>
      <c r="I103" s="36"/>
      <c r="J103" s="3"/>
      <c r="K103" s="36"/>
      <c r="L103" s="36"/>
      <c r="M103" s="36"/>
      <c r="N103" s="36"/>
      <c r="O103" s="36"/>
      <c r="P103" s="36"/>
      <c r="Q103" s="36"/>
      <c r="R103" s="36"/>
      <c r="S103" s="36"/>
      <c r="T103" s="36"/>
      <c r="U103" s="36"/>
      <c r="V103" s="36"/>
      <c r="W103" s="36"/>
      <c r="X103" s="36"/>
      <c r="Y103" s="3"/>
    </row>
    <row r="104" spans="1:25" x14ac:dyDescent="0.2">
      <c r="A104" s="3" t="s">
        <v>1021</v>
      </c>
      <c r="B104" s="61">
        <v>43705</v>
      </c>
      <c r="C104" s="62">
        <v>0.3298611111111111</v>
      </c>
      <c r="D104" s="36" t="s">
        <v>1022</v>
      </c>
      <c r="E104" s="63">
        <v>-4.8959999999999999</v>
      </c>
      <c r="F104" s="63">
        <v>2.0762999999999998</v>
      </c>
      <c r="G104" s="63">
        <v>29.3811</v>
      </c>
      <c r="H104" s="63">
        <v>16.060700000000001</v>
      </c>
      <c r="I104" s="36"/>
      <c r="J104" s="3"/>
      <c r="K104" s="36"/>
      <c r="L104" s="36"/>
      <c r="M104" s="36"/>
      <c r="N104" s="36"/>
      <c r="O104" s="36"/>
      <c r="P104" s="36"/>
      <c r="Q104" s="36"/>
      <c r="R104" s="36"/>
      <c r="S104" s="36"/>
      <c r="T104" s="36"/>
      <c r="U104" s="36"/>
      <c r="V104" s="36"/>
      <c r="W104" s="36"/>
      <c r="X104" s="36"/>
      <c r="Y104" s="3"/>
    </row>
    <row r="105" spans="1:25" x14ac:dyDescent="0.2">
      <c r="A105" s="3" t="s">
        <v>1021</v>
      </c>
      <c r="B105" s="61">
        <v>43705</v>
      </c>
      <c r="C105" s="62">
        <v>0.3298611111111111</v>
      </c>
      <c r="D105" s="36" t="s">
        <v>1022</v>
      </c>
      <c r="E105" s="63">
        <v>-4.9530000000000003</v>
      </c>
      <c r="F105" s="63">
        <v>2.0714999999999999</v>
      </c>
      <c r="G105" s="63">
        <v>29.3797</v>
      </c>
      <c r="H105" s="63">
        <v>16.062999999999999</v>
      </c>
      <c r="I105" s="36"/>
      <c r="J105" s="3"/>
      <c r="K105" s="36"/>
      <c r="L105" s="36"/>
      <c r="M105" s="36"/>
      <c r="N105" s="36"/>
      <c r="O105" s="36"/>
      <c r="P105" s="36"/>
      <c r="Q105" s="36"/>
      <c r="R105" s="36"/>
      <c r="S105" s="36"/>
      <c r="T105" s="36"/>
      <c r="U105" s="36"/>
      <c r="V105" s="36"/>
      <c r="W105" s="36"/>
      <c r="X105" s="36"/>
      <c r="Y105" s="3"/>
    </row>
    <row r="106" spans="1:25" x14ac:dyDescent="0.2">
      <c r="A106" s="3" t="s">
        <v>1021</v>
      </c>
      <c r="B106" s="61">
        <v>43705</v>
      </c>
      <c r="C106" s="62">
        <v>0.3298611111111111</v>
      </c>
      <c r="D106" s="36" t="s">
        <v>1022</v>
      </c>
      <c r="E106" s="63">
        <v>-4.9720000000000004</v>
      </c>
      <c r="F106" s="63">
        <v>2.0554000000000001</v>
      </c>
      <c r="G106" s="63">
        <v>29.3736</v>
      </c>
      <c r="H106" s="63">
        <v>16.126300000000001</v>
      </c>
      <c r="I106" s="36"/>
      <c r="J106" s="3"/>
      <c r="K106" s="36"/>
      <c r="L106" s="36"/>
      <c r="M106" s="36"/>
      <c r="N106" s="36"/>
      <c r="O106" s="36"/>
      <c r="P106" s="36"/>
      <c r="Q106" s="36"/>
      <c r="R106" s="36"/>
      <c r="S106" s="36"/>
      <c r="T106" s="36"/>
      <c r="U106" s="36"/>
      <c r="V106" s="36"/>
      <c r="W106" s="36"/>
      <c r="X106" s="36"/>
      <c r="Y106" s="3"/>
    </row>
    <row r="107" spans="1:25" x14ac:dyDescent="0.2">
      <c r="A107" s="3" t="s">
        <v>1021</v>
      </c>
      <c r="B107" s="61">
        <v>43705</v>
      </c>
      <c r="C107" s="62">
        <v>0.3298611111111111</v>
      </c>
      <c r="D107" s="36" t="s">
        <v>1022</v>
      </c>
      <c r="E107" s="63">
        <v>-5.03</v>
      </c>
      <c r="F107" s="63">
        <v>2.0472999999999999</v>
      </c>
      <c r="G107" s="63">
        <v>29.3706</v>
      </c>
      <c r="H107" s="63">
        <v>16.2258</v>
      </c>
      <c r="I107" s="36"/>
      <c r="J107" s="3"/>
      <c r="K107" s="36"/>
      <c r="L107" s="36"/>
      <c r="M107" s="36"/>
      <c r="N107" s="36"/>
      <c r="O107" s="36"/>
      <c r="P107" s="36"/>
      <c r="Q107" s="36"/>
      <c r="R107" s="36"/>
      <c r="S107" s="36"/>
      <c r="T107" s="36"/>
      <c r="U107" s="36"/>
      <c r="V107" s="36"/>
      <c r="W107" s="36"/>
      <c r="X107" s="36"/>
      <c r="Y107" s="3"/>
    </row>
    <row r="108" spans="1:25" x14ac:dyDescent="0.2">
      <c r="A108" s="3" t="s">
        <v>1021</v>
      </c>
      <c r="B108" s="61">
        <v>43705</v>
      </c>
      <c r="C108" s="62">
        <v>0.3298611111111111</v>
      </c>
      <c r="D108" s="36" t="s">
        <v>1022</v>
      </c>
      <c r="E108" s="63">
        <v>-5.0679999999999996</v>
      </c>
      <c r="F108" s="63">
        <v>2.0312999999999999</v>
      </c>
      <c r="G108" s="63">
        <v>29.371600000000001</v>
      </c>
      <c r="H108" s="63">
        <v>16.232600000000001</v>
      </c>
      <c r="I108" s="36"/>
      <c r="J108" s="3"/>
      <c r="K108" s="36"/>
      <c r="L108" s="36"/>
      <c r="M108" s="36"/>
      <c r="N108" s="36"/>
      <c r="O108" s="36"/>
      <c r="P108" s="36"/>
      <c r="Q108" s="36"/>
      <c r="R108" s="36"/>
      <c r="S108" s="36"/>
      <c r="T108" s="36"/>
      <c r="U108" s="36"/>
      <c r="V108" s="36"/>
      <c r="W108" s="36"/>
      <c r="X108" s="36"/>
      <c r="Y108" s="3"/>
    </row>
    <row r="109" spans="1:25" x14ac:dyDescent="0.2">
      <c r="A109" s="3" t="s">
        <v>1021</v>
      </c>
      <c r="B109" s="61">
        <v>43705</v>
      </c>
      <c r="C109" s="62">
        <v>0.3298611111111111</v>
      </c>
      <c r="D109" s="36" t="s">
        <v>1022</v>
      </c>
      <c r="E109" s="63">
        <v>-5.1059999999999999</v>
      </c>
      <c r="F109" s="63">
        <v>2.0192000000000001</v>
      </c>
      <c r="G109" s="63">
        <v>29.371600000000001</v>
      </c>
      <c r="H109" s="63">
        <v>16.219899999999999</v>
      </c>
      <c r="I109" s="36"/>
      <c r="J109" s="3"/>
      <c r="K109" s="36"/>
      <c r="L109" s="36"/>
      <c r="M109" s="36"/>
      <c r="N109" s="36"/>
      <c r="O109" s="36"/>
      <c r="P109" s="36"/>
      <c r="Q109" s="36"/>
      <c r="R109" s="36"/>
      <c r="S109" s="36"/>
      <c r="T109" s="36"/>
      <c r="U109" s="36"/>
      <c r="V109" s="36"/>
      <c r="W109" s="36"/>
      <c r="X109" s="36"/>
      <c r="Y109" s="3"/>
    </row>
    <row r="110" spans="1:25" x14ac:dyDescent="0.2">
      <c r="A110" s="3" t="s">
        <v>1021</v>
      </c>
      <c r="B110" s="61">
        <v>43705</v>
      </c>
      <c r="C110" s="62">
        <v>0.3298611111111111</v>
      </c>
      <c r="D110" s="36" t="s">
        <v>1022</v>
      </c>
      <c r="E110" s="63">
        <v>-5.125</v>
      </c>
      <c r="F110" s="63">
        <v>2.0015000000000001</v>
      </c>
      <c r="G110" s="63">
        <v>29.367799999999999</v>
      </c>
      <c r="H110" s="63">
        <v>16.249199999999998</v>
      </c>
      <c r="I110" s="36"/>
      <c r="J110" s="3"/>
      <c r="K110" s="36"/>
      <c r="L110" s="36"/>
      <c r="M110" s="36"/>
      <c r="N110" s="36"/>
      <c r="O110" s="36"/>
      <c r="P110" s="36"/>
      <c r="Q110" s="36"/>
      <c r="R110" s="36"/>
      <c r="S110" s="36"/>
      <c r="T110" s="36"/>
      <c r="U110" s="36"/>
      <c r="V110" s="36"/>
      <c r="W110" s="36"/>
      <c r="X110" s="36"/>
      <c r="Y110" s="3"/>
    </row>
    <row r="111" spans="1:25" x14ac:dyDescent="0.2">
      <c r="A111" s="3" t="s">
        <v>1021</v>
      </c>
      <c r="B111" s="61">
        <v>43705</v>
      </c>
      <c r="C111" s="62">
        <v>0.3298611111111111</v>
      </c>
      <c r="D111" s="36" t="s">
        <v>1022</v>
      </c>
      <c r="E111" s="63">
        <v>-5.1630000000000003</v>
      </c>
      <c r="F111" s="63">
        <v>1.9954000000000001</v>
      </c>
      <c r="G111" s="63">
        <v>29.3642</v>
      </c>
      <c r="H111" s="63">
        <v>16.351500000000001</v>
      </c>
      <c r="I111" s="36"/>
      <c r="J111" s="3"/>
      <c r="K111" s="36"/>
      <c r="L111" s="36"/>
      <c r="M111" s="36"/>
      <c r="N111" s="36"/>
      <c r="O111" s="36"/>
      <c r="P111" s="36"/>
      <c r="Q111" s="36"/>
      <c r="R111" s="36"/>
      <c r="S111" s="36"/>
      <c r="T111" s="36"/>
      <c r="U111" s="36"/>
      <c r="V111" s="36"/>
      <c r="W111" s="36"/>
      <c r="X111" s="36"/>
      <c r="Y111" s="3"/>
    </row>
    <row r="112" spans="1:25" x14ac:dyDescent="0.2">
      <c r="A112" s="3" t="s">
        <v>1021</v>
      </c>
      <c r="B112" s="61">
        <v>43705</v>
      </c>
      <c r="C112" s="62">
        <v>0.3298611111111111</v>
      </c>
      <c r="D112" s="36" t="s">
        <v>1022</v>
      </c>
      <c r="E112" s="63">
        <v>-5.1820000000000004</v>
      </c>
      <c r="F112" s="63">
        <v>1.9883999999999999</v>
      </c>
      <c r="G112" s="63">
        <v>29.364899999999999</v>
      </c>
      <c r="H112" s="63">
        <v>16.402799999999999</v>
      </c>
      <c r="I112" s="36"/>
      <c r="J112" s="3"/>
      <c r="K112" s="36"/>
      <c r="L112" s="36"/>
      <c r="M112" s="36"/>
      <c r="N112" s="36"/>
      <c r="O112" s="36"/>
      <c r="P112" s="36"/>
      <c r="Q112" s="36"/>
      <c r="R112" s="36"/>
      <c r="S112" s="36"/>
      <c r="T112" s="36"/>
      <c r="U112" s="36"/>
      <c r="V112" s="36"/>
      <c r="W112" s="36"/>
      <c r="X112" s="36"/>
      <c r="Y112" s="3"/>
    </row>
    <row r="113" spans="1:25" x14ac:dyDescent="0.2">
      <c r="A113" s="3" t="s">
        <v>1021</v>
      </c>
      <c r="B113" s="61">
        <v>43705</v>
      </c>
      <c r="C113" s="62">
        <v>0.3298611111111111</v>
      </c>
      <c r="D113" s="36" t="s">
        <v>1022</v>
      </c>
      <c r="E113" s="63">
        <v>-5.22</v>
      </c>
      <c r="F113" s="63">
        <v>1.974</v>
      </c>
      <c r="G113" s="63">
        <v>29.3629</v>
      </c>
      <c r="H113" s="63">
        <v>16.411200000000001</v>
      </c>
      <c r="I113" s="36"/>
      <c r="J113" s="3"/>
      <c r="K113" s="36"/>
      <c r="L113" s="36"/>
      <c r="M113" s="36"/>
      <c r="N113" s="36"/>
      <c r="O113" s="36"/>
      <c r="P113" s="36"/>
      <c r="Q113" s="36"/>
      <c r="R113" s="36"/>
      <c r="S113" s="36"/>
      <c r="T113" s="36"/>
      <c r="U113" s="36"/>
      <c r="V113" s="36"/>
      <c r="W113" s="36"/>
      <c r="X113" s="36"/>
      <c r="Y113" s="3"/>
    </row>
    <row r="114" spans="1:25" x14ac:dyDescent="0.2">
      <c r="A114" s="3" t="s">
        <v>1021</v>
      </c>
      <c r="B114" s="61">
        <v>43705</v>
      </c>
      <c r="C114" s="62">
        <v>0.3298611111111111</v>
      </c>
      <c r="D114" s="36" t="s">
        <v>1022</v>
      </c>
      <c r="E114" s="63">
        <v>-5.258</v>
      </c>
      <c r="F114" s="63">
        <v>1.9659</v>
      </c>
      <c r="G114" s="63">
        <v>29.361599999999999</v>
      </c>
      <c r="H114" s="63">
        <v>16.532</v>
      </c>
      <c r="I114" s="36"/>
      <c r="J114" s="3"/>
      <c r="K114" s="36"/>
      <c r="L114" s="36"/>
      <c r="M114" s="36"/>
      <c r="N114" s="36"/>
      <c r="O114" s="36"/>
      <c r="P114" s="36"/>
      <c r="Q114" s="36"/>
      <c r="R114" s="36"/>
      <c r="S114" s="36"/>
      <c r="T114" s="36"/>
      <c r="U114" s="36"/>
      <c r="V114" s="36"/>
      <c r="W114" s="36"/>
      <c r="X114" s="36"/>
      <c r="Y114" s="3"/>
    </row>
    <row r="115" spans="1:25" x14ac:dyDescent="0.2">
      <c r="A115" s="3" t="s">
        <v>1021</v>
      </c>
      <c r="B115" s="61">
        <v>43705</v>
      </c>
      <c r="C115" s="62">
        <v>0.3298611111111111</v>
      </c>
      <c r="D115" s="36" t="s">
        <v>1022</v>
      </c>
      <c r="E115" s="63">
        <v>-5.2960000000000003</v>
      </c>
      <c r="F115" s="63">
        <v>1.9461999999999999</v>
      </c>
      <c r="G115" s="63">
        <v>29.363</v>
      </c>
      <c r="H115" s="63">
        <v>16.604900000000001</v>
      </c>
      <c r="I115" s="36"/>
      <c r="J115" s="3"/>
      <c r="K115" s="36"/>
      <c r="L115" s="36"/>
      <c r="M115" s="36"/>
      <c r="N115" s="36"/>
      <c r="O115" s="36"/>
      <c r="P115" s="36"/>
      <c r="Q115" s="36"/>
      <c r="R115" s="36"/>
      <c r="S115" s="36"/>
      <c r="T115" s="36"/>
      <c r="U115" s="36"/>
      <c r="V115" s="36"/>
      <c r="W115" s="36"/>
      <c r="X115" s="36"/>
      <c r="Y115" s="3"/>
    </row>
    <row r="116" spans="1:25" x14ac:dyDescent="0.2">
      <c r="A116" s="3" t="s">
        <v>1021</v>
      </c>
      <c r="B116" s="61">
        <v>43705</v>
      </c>
      <c r="C116" s="62">
        <v>0.3298611111111111</v>
      </c>
      <c r="D116" s="36" t="s">
        <v>1022</v>
      </c>
      <c r="E116" s="63">
        <v>-5.3529999999999998</v>
      </c>
      <c r="F116" s="63">
        <v>1.9301999999999999</v>
      </c>
      <c r="G116" s="63">
        <v>29.361999999999998</v>
      </c>
      <c r="H116" s="63">
        <v>16.6372</v>
      </c>
      <c r="I116" s="36"/>
      <c r="J116" s="3"/>
      <c r="K116" s="36"/>
      <c r="L116" s="36"/>
      <c r="M116" s="36"/>
      <c r="N116" s="36"/>
      <c r="O116" s="36"/>
      <c r="P116" s="36"/>
      <c r="Q116" s="36"/>
      <c r="R116" s="36"/>
      <c r="S116" s="36"/>
      <c r="T116" s="36"/>
      <c r="U116" s="36"/>
      <c r="V116" s="36"/>
      <c r="W116" s="36"/>
      <c r="X116" s="36"/>
      <c r="Y116" s="3"/>
    </row>
    <row r="117" spans="1:25" x14ac:dyDescent="0.2">
      <c r="A117" s="3" t="s">
        <v>1021</v>
      </c>
      <c r="B117" s="61">
        <v>43705</v>
      </c>
      <c r="C117" s="62">
        <v>0.3298611111111111</v>
      </c>
      <c r="D117" s="36" t="s">
        <v>1022</v>
      </c>
      <c r="E117" s="63">
        <v>-5.391</v>
      </c>
      <c r="F117" s="63">
        <v>1.8695999999999999</v>
      </c>
      <c r="G117" s="63">
        <v>29.361599999999999</v>
      </c>
      <c r="H117" s="63">
        <v>16.8004</v>
      </c>
      <c r="I117" s="36"/>
      <c r="J117" s="3"/>
      <c r="K117" s="36"/>
      <c r="L117" s="36"/>
      <c r="M117" s="36"/>
      <c r="N117" s="36"/>
      <c r="O117" s="36"/>
      <c r="P117" s="36"/>
      <c r="Q117" s="36"/>
      <c r="R117" s="36"/>
      <c r="S117" s="36"/>
      <c r="T117" s="36"/>
      <c r="U117" s="36"/>
      <c r="V117" s="36"/>
      <c r="W117" s="36"/>
      <c r="X117" s="36"/>
      <c r="Y117" s="3"/>
    </row>
    <row r="118" spans="1:25" x14ac:dyDescent="0.2">
      <c r="A118" s="3" t="s">
        <v>1021</v>
      </c>
      <c r="B118" s="61">
        <v>43705</v>
      </c>
      <c r="C118" s="62">
        <v>0.3298611111111111</v>
      </c>
      <c r="D118" s="36" t="s">
        <v>1022</v>
      </c>
      <c r="E118" s="63">
        <v>-5.41</v>
      </c>
      <c r="F118" s="63">
        <v>1.8889</v>
      </c>
      <c r="G118" s="63">
        <v>29.361599999999999</v>
      </c>
      <c r="H118" s="63">
        <v>16.844200000000001</v>
      </c>
      <c r="I118" s="36"/>
      <c r="J118" s="3"/>
      <c r="K118" s="36"/>
      <c r="L118" s="36"/>
      <c r="M118" s="36"/>
      <c r="N118" s="36"/>
      <c r="O118" s="36"/>
      <c r="P118" s="36"/>
      <c r="Q118" s="36"/>
      <c r="R118" s="36"/>
      <c r="S118" s="36"/>
      <c r="T118" s="36"/>
      <c r="U118" s="36"/>
      <c r="V118" s="36"/>
      <c r="W118" s="36"/>
      <c r="X118" s="36"/>
      <c r="Y118" s="3"/>
    </row>
    <row r="119" spans="1:25" x14ac:dyDescent="0.2">
      <c r="A119" s="3" t="s">
        <v>1021</v>
      </c>
      <c r="B119" s="61">
        <v>43705</v>
      </c>
      <c r="C119" s="62">
        <v>0.3298611111111111</v>
      </c>
      <c r="D119" s="36" t="s">
        <v>1022</v>
      </c>
      <c r="E119" s="63">
        <v>-5.4669999999999996</v>
      </c>
      <c r="F119" s="63">
        <v>1.8734999999999999</v>
      </c>
      <c r="G119" s="63">
        <v>29.361000000000001</v>
      </c>
      <c r="H119" s="63">
        <v>16.927399999999999</v>
      </c>
      <c r="I119" s="36"/>
      <c r="J119" s="3"/>
      <c r="K119" s="36"/>
      <c r="L119" s="36"/>
      <c r="M119" s="36"/>
      <c r="N119" s="36"/>
      <c r="O119" s="36"/>
      <c r="P119" s="36"/>
      <c r="Q119" s="36"/>
      <c r="R119" s="36"/>
      <c r="S119" s="36"/>
      <c r="T119" s="36"/>
      <c r="U119" s="36"/>
      <c r="V119" s="36"/>
      <c r="W119" s="36"/>
      <c r="X119" s="36"/>
      <c r="Y119" s="3"/>
    </row>
    <row r="120" spans="1:25" x14ac:dyDescent="0.2">
      <c r="A120" s="3" t="s">
        <v>1021</v>
      </c>
      <c r="B120" s="61">
        <v>43705</v>
      </c>
      <c r="C120" s="62">
        <v>0.3298611111111111</v>
      </c>
      <c r="D120" s="36" t="s">
        <v>1022</v>
      </c>
      <c r="E120" s="63">
        <v>-5.4859999999999998</v>
      </c>
      <c r="F120" s="63">
        <v>1.8774</v>
      </c>
      <c r="G120" s="63">
        <v>29.360700000000001</v>
      </c>
      <c r="H120" s="63">
        <v>17.084900000000001</v>
      </c>
      <c r="I120" s="36"/>
      <c r="J120" s="3"/>
      <c r="K120" s="36"/>
      <c r="L120" s="36"/>
      <c r="M120" s="36"/>
      <c r="N120" s="36"/>
      <c r="O120" s="36"/>
      <c r="P120" s="36"/>
      <c r="Q120" s="36"/>
      <c r="R120" s="36"/>
      <c r="S120" s="36"/>
      <c r="T120" s="36"/>
      <c r="U120" s="36"/>
      <c r="V120" s="36"/>
      <c r="W120" s="36"/>
      <c r="X120" s="36"/>
      <c r="Y120" s="3"/>
    </row>
    <row r="121" spans="1:25" x14ac:dyDescent="0.2">
      <c r="A121" s="3" t="s">
        <v>1021</v>
      </c>
      <c r="B121" s="61">
        <v>43705</v>
      </c>
      <c r="C121" s="62">
        <v>0.3298611111111111</v>
      </c>
      <c r="D121" s="36" t="s">
        <v>1022</v>
      </c>
      <c r="E121" s="63">
        <v>-5.524</v>
      </c>
      <c r="F121" s="63">
        <v>1.8794999999999999</v>
      </c>
      <c r="G121" s="63">
        <v>29.360499999999998</v>
      </c>
      <c r="H121" s="63">
        <v>17.171299999999999</v>
      </c>
      <c r="I121" s="36"/>
      <c r="J121" s="3"/>
      <c r="K121" s="36"/>
      <c r="L121" s="36"/>
      <c r="M121" s="36"/>
      <c r="N121" s="36"/>
      <c r="O121" s="36"/>
      <c r="P121" s="36"/>
      <c r="Q121" s="36"/>
      <c r="R121" s="36"/>
      <c r="S121" s="36"/>
      <c r="T121" s="36"/>
      <c r="U121" s="36"/>
      <c r="V121" s="36"/>
      <c r="W121" s="36"/>
      <c r="X121" s="36"/>
      <c r="Y121" s="3"/>
    </row>
    <row r="122" spans="1:25" x14ac:dyDescent="0.2">
      <c r="A122" s="3" t="s">
        <v>1021</v>
      </c>
      <c r="B122" s="61">
        <v>43705</v>
      </c>
      <c r="C122" s="62">
        <v>0.3298611111111111</v>
      </c>
      <c r="D122" s="36" t="s">
        <v>1022</v>
      </c>
      <c r="E122" s="63">
        <v>-5.5620000000000003</v>
      </c>
      <c r="F122" s="63">
        <v>1.8481000000000001</v>
      </c>
      <c r="G122" s="63">
        <v>29.360900000000001</v>
      </c>
      <c r="H122" s="63">
        <v>17.209099999999999</v>
      </c>
      <c r="I122" s="36"/>
      <c r="J122" s="3"/>
      <c r="K122" s="36"/>
      <c r="L122" s="36"/>
      <c r="M122" s="36"/>
      <c r="N122" s="36"/>
      <c r="O122" s="36"/>
      <c r="P122" s="36"/>
      <c r="Q122" s="36"/>
      <c r="R122" s="36"/>
      <c r="S122" s="36"/>
      <c r="T122" s="36"/>
      <c r="U122" s="36"/>
      <c r="V122" s="36"/>
      <c r="W122" s="36"/>
      <c r="X122" s="36"/>
      <c r="Y122" s="3"/>
    </row>
    <row r="123" spans="1:25" x14ac:dyDescent="0.2">
      <c r="A123" s="3" t="s">
        <v>1021</v>
      </c>
      <c r="B123" s="61">
        <v>43705</v>
      </c>
      <c r="C123" s="62">
        <v>0.3298611111111111</v>
      </c>
      <c r="D123" s="36" t="s">
        <v>1022</v>
      </c>
      <c r="E123" s="63">
        <v>-5.5810000000000004</v>
      </c>
      <c r="F123" s="63">
        <v>1.8422000000000001</v>
      </c>
      <c r="G123" s="63">
        <v>29.360900000000001</v>
      </c>
      <c r="H123" s="63">
        <v>17.235700000000001</v>
      </c>
      <c r="I123" s="36"/>
      <c r="J123" s="3"/>
      <c r="K123" s="36"/>
      <c r="L123" s="36"/>
      <c r="M123" s="36"/>
      <c r="N123" s="36"/>
      <c r="O123" s="36"/>
      <c r="P123" s="36"/>
      <c r="Q123" s="36"/>
      <c r="R123" s="36"/>
      <c r="S123" s="36"/>
      <c r="T123" s="36"/>
      <c r="U123" s="36"/>
      <c r="V123" s="36"/>
      <c r="W123" s="36"/>
      <c r="X123" s="36"/>
      <c r="Y123" s="3"/>
    </row>
    <row r="124" spans="1:25" x14ac:dyDescent="0.2">
      <c r="A124" s="3" t="s">
        <v>1021</v>
      </c>
      <c r="B124" s="61">
        <v>43705</v>
      </c>
      <c r="C124" s="62">
        <v>0.3298611111111111</v>
      </c>
      <c r="D124" s="36" t="s">
        <v>1022</v>
      </c>
      <c r="E124" s="63">
        <v>-5.6189999999999998</v>
      </c>
      <c r="F124" s="63">
        <v>1.8265</v>
      </c>
      <c r="G124" s="63">
        <v>29.360900000000001</v>
      </c>
      <c r="H124" s="63">
        <v>17.2714</v>
      </c>
      <c r="I124" s="36"/>
      <c r="J124" s="3"/>
      <c r="K124" s="36"/>
      <c r="L124" s="36"/>
      <c r="M124" s="36"/>
      <c r="N124" s="36"/>
      <c r="O124" s="36"/>
      <c r="P124" s="36"/>
      <c r="Q124" s="36"/>
      <c r="R124" s="36"/>
      <c r="S124" s="36"/>
      <c r="T124" s="36"/>
      <c r="U124" s="36"/>
      <c r="V124" s="36"/>
      <c r="W124" s="36"/>
      <c r="X124" s="36"/>
      <c r="Y124" s="3"/>
    </row>
    <row r="125" spans="1:25" x14ac:dyDescent="0.2">
      <c r="A125" s="3" t="s">
        <v>1021</v>
      </c>
      <c r="B125" s="61">
        <v>43705</v>
      </c>
      <c r="C125" s="62">
        <v>0.3298611111111111</v>
      </c>
      <c r="D125" s="36" t="s">
        <v>1022</v>
      </c>
      <c r="E125" s="63">
        <v>-5.6379999999999999</v>
      </c>
      <c r="F125" s="63">
        <v>1.8221000000000001</v>
      </c>
      <c r="G125" s="63">
        <v>29.360900000000001</v>
      </c>
      <c r="H125" s="63">
        <v>17.311</v>
      </c>
      <c r="I125" s="36"/>
      <c r="J125" s="3"/>
      <c r="K125" s="36"/>
      <c r="L125" s="36"/>
      <c r="M125" s="36"/>
      <c r="N125" s="36"/>
      <c r="O125" s="36"/>
      <c r="P125" s="36"/>
      <c r="Q125" s="36"/>
      <c r="R125" s="36"/>
      <c r="S125" s="36"/>
      <c r="T125" s="36"/>
      <c r="U125" s="36"/>
      <c r="V125" s="36"/>
      <c r="W125" s="36"/>
      <c r="X125" s="36"/>
      <c r="Y125" s="3"/>
    </row>
    <row r="126" spans="1:25" x14ac:dyDescent="0.2">
      <c r="A126" s="3" t="s">
        <v>1021</v>
      </c>
      <c r="B126" s="61">
        <v>43705</v>
      </c>
      <c r="C126" s="62">
        <v>0.3298611111111111</v>
      </c>
      <c r="D126" s="36" t="s">
        <v>1022</v>
      </c>
      <c r="E126" s="63">
        <v>-5.6760000000000002</v>
      </c>
      <c r="F126" s="63">
        <v>1.8111999999999999</v>
      </c>
      <c r="G126" s="63">
        <v>29.360499999999998</v>
      </c>
      <c r="H126" s="63">
        <v>17.333600000000001</v>
      </c>
      <c r="I126" s="36"/>
      <c r="J126" s="3"/>
      <c r="K126" s="36"/>
      <c r="L126" s="36"/>
      <c r="M126" s="36"/>
      <c r="N126" s="36"/>
      <c r="O126" s="36"/>
      <c r="P126" s="36"/>
      <c r="Q126" s="36"/>
      <c r="R126" s="36"/>
      <c r="S126" s="36"/>
      <c r="T126" s="36"/>
      <c r="U126" s="36"/>
      <c r="V126" s="36"/>
      <c r="W126" s="36"/>
      <c r="X126" s="36"/>
      <c r="Y126" s="3"/>
    </row>
    <row r="127" spans="1:25" x14ac:dyDescent="0.2">
      <c r="A127" s="3" t="s">
        <v>1021</v>
      </c>
      <c r="B127" s="61">
        <v>43705</v>
      </c>
      <c r="C127" s="62">
        <v>0.3298611111111111</v>
      </c>
      <c r="D127" s="36" t="s">
        <v>1022</v>
      </c>
      <c r="E127" s="63">
        <v>-5.6950000000000003</v>
      </c>
      <c r="F127" s="63">
        <v>1.8146</v>
      </c>
      <c r="G127" s="63">
        <v>29.360499999999998</v>
      </c>
      <c r="H127" s="63">
        <v>17.3598</v>
      </c>
      <c r="I127" s="36"/>
      <c r="J127" s="3"/>
      <c r="K127" s="36"/>
      <c r="L127" s="36"/>
      <c r="M127" s="36"/>
      <c r="N127" s="36"/>
      <c r="O127" s="36"/>
      <c r="P127" s="36"/>
      <c r="Q127" s="36"/>
      <c r="R127" s="36"/>
      <c r="S127" s="36"/>
      <c r="T127" s="36"/>
      <c r="U127" s="36"/>
      <c r="V127" s="36"/>
      <c r="W127" s="36"/>
      <c r="X127" s="36"/>
      <c r="Y127" s="3"/>
    </row>
    <row r="128" spans="1:25" x14ac:dyDescent="0.2">
      <c r="A128" s="3" t="s">
        <v>1021</v>
      </c>
      <c r="B128" s="61">
        <v>43705</v>
      </c>
      <c r="C128" s="62">
        <v>0.3298611111111111</v>
      </c>
      <c r="D128" s="36" t="s">
        <v>1022</v>
      </c>
      <c r="E128" s="63">
        <v>-5.7329999999999997</v>
      </c>
      <c r="F128" s="63">
        <v>1.7956000000000001</v>
      </c>
      <c r="G128" s="63">
        <v>29.360199999999999</v>
      </c>
      <c r="H128" s="63">
        <v>17.473600000000001</v>
      </c>
      <c r="I128" s="36"/>
      <c r="J128" s="3"/>
      <c r="K128" s="36"/>
      <c r="L128" s="36"/>
      <c r="M128" s="36"/>
      <c r="N128" s="36"/>
      <c r="O128" s="36"/>
      <c r="P128" s="36"/>
      <c r="Q128" s="36"/>
      <c r="R128" s="36"/>
      <c r="S128" s="36"/>
      <c r="T128" s="36"/>
      <c r="U128" s="36"/>
      <c r="V128" s="36"/>
      <c r="W128" s="36"/>
      <c r="X128" s="36"/>
      <c r="Y128" s="3"/>
    </row>
    <row r="129" spans="1:25" x14ac:dyDescent="0.2">
      <c r="A129" s="3" t="s">
        <v>1021</v>
      </c>
      <c r="B129" s="61">
        <v>43705</v>
      </c>
      <c r="C129" s="62">
        <v>0.3298611111111111</v>
      </c>
      <c r="D129" s="36" t="s">
        <v>1022</v>
      </c>
      <c r="E129" s="63">
        <v>-5.7709999999999999</v>
      </c>
      <c r="F129" s="63">
        <v>1.7775000000000001</v>
      </c>
      <c r="G129" s="63">
        <v>29.360199999999999</v>
      </c>
      <c r="H129" s="63">
        <v>17.552</v>
      </c>
      <c r="I129" s="36"/>
      <c r="J129" s="3"/>
      <c r="K129" s="36"/>
      <c r="L129" s="36"/>
      <c r="M129" s="36"/>
      <c r="N129" s="36"/>
      <c r="O129" s="36"/>
      <c r="P129" s="36"/>
      <c r="Q129" s="36"/>
      <c r="R129" s="36"/>
      <c r="S129" s="36"/>
      <c r="T129" s="36"/>
      <c r="U129" s="36"/>
      <c r="V129" s="36"/>
      <c r="W129" s="36"/>
      <c r="X129" s="36"/>
      <c r="Y129" s="3"/>
    </row>
    <row r="130" spans="1:25" x14ac:dyDescent="0.2">
      <c r="A130" s="3" t="s">
        <v>1021</v>
      </c>
      <c r="B130" s="61">
        <v>43705</v>
      </c>
      <c r="C130" s="62">
        <v>0.3298611111111111</v>
      </c>
      <c r="D130" s="36" t="s">
        <v>1022</v>
      </c>
      <c r="E130" s="63">
        <v>-5.8280000000000003</v>
      </c>
      <c r="F130" s="63">
        <v>1.7684</v>
      </c>
      <c r="G130" s="63">
        <v>29.36</v>
      </c>
      <c r="H130" s="63">
        <v>17.593299999999999</v>
      </c>
      <c r="I130" s="36"/>
      <c r="J130" s="3"/>
      <c r="K130" s="36"/>
      <c r="L130" s="36"/>
      <c r="M130" s="36"/>
      <c r="N130" s="36"/>
      <c r="O130" s="36"/>
      <c r="P130" s="36"/>
      <c r="Q130" s="36"/>
      <c r="R130" s="36"/>
      <c r="S130" s="36"/>
      <c r="T130" s="36"/>
      <c r="U130" s="36"/>
      <c r="V130" s="36"/>
      <c r="W130" s="36"/>
      <c r="X130" s="36"/>
      <c r="Y130" s="3"/>
    </row>
    <row r="131" spans="1:25" x14ac:dyDescent="0.2">
      <c r="A131" s="3" t="s">
        <v>1021</v>
      </c>
      <c r="B131" s="61">
        <v>43705</v>
      </c>
      <c r="C131" s="62">
        <v>0.3298611111111111</v>
      </c>
      <c r="D131" s="36" t="s">
        <v>1022</v>
      </c>
      <c r="E131" s="63">
        <v>-5.8659999999999997</v>
      </c>
      <c r="F131" s="63">
        <v>1.7598</v>
      </c>
      <c r="G131" s="63">
        <v>29.360399999999998</v>
      </c>
      <c r="H131" s="63">
        <v>17.619</v>
      </c>
      <c r="I131" s="36"/>
      <c r="J131" s="3"/>
      <c r="K131" s="36"/>
      <c r="L131" s="36"/>
      <c r="M131" s="36"/>
      <c r="N131" s="36"/>
      <c r="O131" s="36"/>
      <c r="P131" s="36"/>
      <c r="Q131" s="36"/>
      <c r="R131" s="36"/>
      <c r="S131" s="36"/>
      <c r="T131" s="36"/>
      <c r="U131" s="36"/>
      <c r="V131" s="36"/>
      <c r="W131" s="36"/>
      <c r="X131" s="36"/>
      <c r="Y131" s="3"/>
    </row>
    <row r="132" spans="1:25" x14ac:dyDescent="0.2">
      <c r="A132" s="3" t="s">
        <v>1021</v>
      </c>
      <c r="B132" s="61">
        <v>43705</v>
      </c>
      <c r="C132" s="62">
        <v>0.3298611111111111</v>
      </c>
      <c r="D132" s="36" t="s">
        <v>1022</v>
      </c>
      <c r="E132" s="63">
        <v>-5.923</v>
      </c>
      <c r="F132" s="63">
        <v>1.7613000000000001</v>
      </c>
      <c r="G132" s="63">
        <v>29.360700000000001</v>
      </c>
      <c r="H132" s="63">
        <v>17.670999999999999</v>
      </c>
      <c r="I132" s="36"/>
      <c r="J132" s="3"/>
      <c r="K132" s="36"/>
      <c r="L132" s="36"/>
      <c r="M132" s="36"/>
      <c r="N132" s="36"/>
      <c r="O132" s="36"/>
      <c r="P132" s="36"/>
      <c r="Q132" s="36"/>
      <c r="R132" s="36"/>
      <c r="S132" s="36"/>
      <c r="T132" s="36"/>
      <c r="U132" s="36"/>
      <c r="V132" s="36"/>
      <c r="W132" s="36"/>
      <c r="X132" s="36"/>
      <c r="Y132" s="3"/>
    </row>
    <row r="133" spans="1:25" x14ac:dyDescent="0.2">
      <c r="A133" s="3" t="s">
        <v>1021</v>
      </c>
      <c r="B133" s="61">
        <v>43705</v>
      </c>
      <c r="C133" s="62">
        <v>0.3298611111111111</v>
      </c>
      <c r="D133" s="36" t="s">
        <v>1022</v>
      </c>
      <c r="E133" s="63">
        <v>-5.9610000000000003</v>
      </c>
      <c r="F133" s="63">
        <v>1.7650999999999999</v>
      </c>
      <c r="G133" s="63">
        <v>29.360700000000001</v>
      </c>
      <c r="H133" s="63">
        <v>17.702300000000001</v>
      </c>
      <c r="I133" s="36"/>
      <c r="J133" s="3"/>
      <c r="K133" s="36"/>
      <c r="L133" s="36"/>
      <c r="M133" s="36"/>
      <c r="N133" s="36"/>
      <c r="O133" s="36"/>
      <c r="P133" s="36"/>
      <c r="Q133" s="36"/>
      <c r="R133" s="36"/>
      <c r="S133" s="36"/>
      <c r="T133" s="36"/>
      <c r="U133" s="36"/>
      <c r="V133" s="36"/>
      <c r="W133" s="36"/>
      <c r="X133" s="36"/>
      <c r="Y133" s="3"/>
    </row>
    <row r="134" spans="1:25" x14ac:dyDescent="0.2">
      <c r="A134" s="3" t="s">
        <v>1021</v>
      </c>
      <c r="B134" s="61">
        <v>43705</v>
      </c>
      <c r="C134" s="62">
        <v>0.3298611111111111</v>
      </c>
      <c r="D134" s="36" t="s">
        <v>1022</v>
      </c>
      <c r="E134" s="63">
        <v>-6.0190000000000001</v>
      </c>
      <c r="F134" s="63">
        <v>1.7578</v>
      </c>
      <c r="G134" s="63">
        <v>29.360900000000001</v>
      </c>
      <c r="H134" s="63">
        <v>17.711400000000001</v>
      </c>
      <c r="I134" s="36"/>
      <c r="J134" s="3"/>
      <c r="K134" s="36"/>
      <c r="L134" s="36"/>
      <c r="M134" s="36"/>
      <c r="N134" s="36"/>
      <c r="O134" s="36"/>
      <c r="P134" s="36"/>
      <c r="Q134" s="36"/>
      <c r="R134" s="36"/>
      <c r="S134" s="36"/>
      <c r="T134" s="36"/>
      <c r="U134" s="36"/>
      <c r="V134" s="36"/>
      <c r="W134" s="36"/>
      <c r="X134" s="36"/>
      <c r="Y134" s="3"/>
    </row>
    <row r="135" spans="1:25" x14ac:dyDescent="0.2">
      <c r="A135" s="3" t="s">
        <v>1021</v>
      </c>
      <c r="B135" s="61">
        <v>43705</v>
      </c>
      <c r="C135" s="62">
        <v>0.3298611111111111</v>
      </c>
      <c r="D135" s="36" t="s">
        <v>1022</v>
      </c>
      <c r="E135" s="63">
        <v>-6.0759999999999996</v>
      </c>
      <c r="F135" s="63">
        <v>1.7563</v>
      </c>
      <c r="G135" s="63">
        <v>29.360900000000001</v>
      </c>
      <c r="H135" s="63">
        <v>17.727699999999999</v>
      </c>
      <c r="I135" s="36"/>
      <c r="J135" s="3"/>
      <c r="K135" s="36"/>
      <c r="L135" s="36"/>
      <c r="M135" s="36"/>
      <c r="N135" s="36"/>
      <c r="O135" s="36"/>
      <c r="P135" s="36"/>
      <c r="Q135" s="36"/>
      <c r="R135" s="36"/>
      <c r="S135" s="36"/>
      <c r="T135" s="36"/>
      <c r="U135" s="36"/>
      <c r="V135" s="36"/>
      <c r="W135" s="36"/>
      <c r="X135" s="36"/>
      <c r="Y135" s="3"/>
    </row>
    <row r="136" spans="1:25" x14ac:dyDescent="0.2">
      <c r="A136" s="3" t="s">
        <v>1021</v>
      </c>
      <c r="B136" s="61">
        <v>43705</v>
      </c>
      <c r="C136" s="62">
        <v>0.3298611111111111</v>
      </c>
      <c r="D136" s="36" t="s">
        <v>1022</v>
      </c>
      <c r="E136" s="63">
        <v>-6.1139999999999999</v>
      </c>
      <c r="F136" s="63">
        <v>1.7479</v>
      </c>
      <c r="G136" s="63">
        <v>29.361000000000001</v>
      </c>
      <c r="H136" s="63">
        <v>17.750299999999999</v>
      </c>
      <c r="I136" s="36"/>
      <c r="J136" s="3"/>
      <c r="K136" s="36"/>
      <c r="L136" s="36"/>
      <c r="M136" s="36"/>
      <c r="N136" s="36"/>
      <c r="O136" s="36"/>
      <c r="P136" s="36"/>
      <c r="Q136" s="36"/>
      <c r="R136" s="36"/>
      <c r="S136" s="36"/>
      <c r="T136" s="36"/>
      <c r="U136" s="36"/>
      <c r="V136" s="36"/>
      <c r="W136" s="36"/>
      <c r="X136" s="36"/>
      <c r="Y136" s="3"/>
    </row>
    <row r="137" spans="1:25" x14ac:dyDescent="0.2">
      <c r="A137" s="3" t="s">
        <v>1021</v>
      </c>
      <c r="B137" s="61">
        <v>43705</v>
      </c>
      <c r="C137" s="62">
        <v>0.3298611111111111</v>
      </c>
      <c r="D137" s="36" t="s">
        <v>1022</v>
      </c>
      <c r="E137" s="63">
        <v>-6.1520000000000001</v>
      </c>
      <c r="F137" s="63">
        <v>1.7355</v>
      </c>
      <c r="G137" s="63">
        <v>29.361499999999999</v>
      </c>
      <c r="H137" s="63">
        <v>17.766500000000001</v>
      </c>
      <c r="I137" s="36"/>
      <c r="J137" s="3"/>
      <c r="K137" s="36"/>
      <c r="L137" s="36"/>
      <c r="M137" s="36"/>
      <c r="N137" s="36"/>
      <c r="O137" s="36"/>
      <c r="P137" s="36"/>
      <c r="Q137" s="36"/>
      <c r="R137" s="36"/>
      <c r="S137" s="36"/>
      <c r="T137" s="36"/>
      <c r="U137" s="36"/>
      <c r="V137" s="36"/>
      <c r="W137" s="36"/>
      <c r="X137" s="36"/>
      <c r="Y137" s="3"/>
    </row>
    <row r="138" spans="1:25" x14ac:dyDescent="0.2">
      <c r="A138" s="3" t="s">
        <v>1021</v>
      </c>
      <c r="B138" s="61">
        <v>43705</v>
      </c>
      <c r="C138" s="62">
        <v>0.3298611111111111</v>
      </c>
      <c r="D138" s="36" t="s">
        <v>1022</v>
      </c>
      <c r="E138" s="63">
        <v>-6.19</v>
      </c>
      <c r="F138" s="63">
        <v>1.724</v>
      </c>
      <c r="G138" s="63">
        <v>29.360900000000001</v>
      </c>
      <c r="H138" s="63">
        <v>17.790099999999999</v>
      </c>
      <c r="I138" s="36"/>
      <c r="J138" s="3"/>
      <c r="K138" s="36"/>
      <c r="L138" s="36"/>
      <c r="M138" s="36"/>
      <c r="N138" s="36"/>
      <c r="O138" s="36"/>
      <c r="P138" s="36"/>
      <c r="Q138" s="36"/>
      <c r="R138" s="36"/>
      <c r="S138" s="36"/>
      <c r="T138" s="36"/>
      <c r="U138" s="36"/>
      <c r="V138" s="36"/>
      <c r="W138" s="36"/>
      <c r="X138" s="36"/>
      <c r="Y138" s="3"/>
    </row>
    <row r="139" spans="1:25" x14ac:dyDescent="0.2">
      <c r="A139" s="3" t="s">
        <v>1021</v>
      </c>
      <c r="B139" s="61">
        <v>43705</v>
      </c>
      <c r="C139" s="62">
        <v>0.3298611111111111</v>
      </c>
      <c r="D139" s="36" t="s">
        <v>1022</v>
      </c>
      <c r="E139" s="63">
        <v>-6.2279999999999998</v>
      </c>
      <c r="F139" s="63">
        <v>1.7186999999999999</v>
      </c>
      <c r="G139" s="63">
        <v>29.360900000000001</v>
      </c>
      <c r="H139" s="63">
        <v>17.812899999999999</v>
      </c>
      <c r="I139" s="36"/>
      <c r="J139" s="3"/>
      <c r="K139" s="36"/>
      <c r="L139" s="36"/>
      <c r="M139" s="36"/>
      <c r="N139" s="36"/>
      <c r="O139" s="36"/>
      <c r="P139" s="36"/>
      <c r="Q139" s="36"/>
      <c r="R139" s="36"/>
      <c r="S139" s="36"/>
      <c r="T139" s="36"/>
      <c r="U139" s="36"/>
      <c r="V139" s="36"/>
      <c r="W139" s="36"/>
      <c r="X139" s="36"/>
      <c r="Y139" s="3"/>
    </row>
    <row r="140" spans="1:25" x14ac:dyDescent="0.2">
      <c r="A140" s="3" t="s">
        <v>1021</v>
      </c>
      <c r="B140" s="61">
        <v>43705</v>
      </c>
      <c r="C140" s="62">
        <v>0.3298611111111111</v>
      </c>
      <c r="D140" s="36" t="s">
        <v>1022</v>
      </c>
      <c r="E140" s="63">
        <v>-6.266</v>
      </c>
      <c r="F140" s="63">
        <v>1.6972</v>
      </c>
      <c r="G140" s="63">
        <v>29.3612</v>
      </c>
      <c r="H140" s="63">
        <v>17.838100000000001</v>
      </c>
      <c r="I140" s="36"/>
      <c r="J140" s="3"/>
      <c r="K140" s="36"/>
      <c r="L140" s="36"/>
      <c r="M140" s="36"/>
      <c r="N140" s="36"/>
      <c r="O140" s="36"/>
      <c r="P140" s="36"/>
      <c r="Q140" s="36"/>
      <c r="R140" s="36"/>
      <c r="S140" s="36"/>
      <c r="T140" s="36"/>
      <c r="U140" s="36"/>
      <c r="V140" s="36"/>
      <c r="W140" s="36"/>
      <c r="X140" s="36"/>
      <c r="Y140" s="3"/>
    </row>
    <row r="141" spans="1:25" x14ac:dyDescent="0.2">
      <c r="A141" s="3" t="s">
        <v>1021</v>
      </c>
      <c r="B141" s="61">
        <v>43705</v>
      </c>
      <c r="C141" s="62">
        <v>0.3298611111111111</v>
      </c>
      <c r="D141" s="36" t="s">
        <v>1022</v>
      </c>
      <c r="E141" s="63">
        <v>-6.3040000000000003</v>
      </c>
      <c r="F141" s="63">
        <v>1.6849000000000001</v>
      </c>
      <c r="G141" s="63">
        <v>29.3612</v>
      </c>
      <c r="H141" s="63">
        <v>17.907900000000001</v>
      </c>
      <c r="I141" s="36"/>
      <c r="J141" s="3"/>
      <c r="K141" s="36"/>
      <c r="L141" s="36"/>
      <c r="M141" s="36"/>
      <c r="N141" s="36"/>
      <c r="O141" s="36"/>
      <c r="P141" s="36"/>
      <c r="Q141" s="36"/>
      <c r="R141" s="36"/>
      <c r="S141" s="36"/>
      <c r="T141" s="36"/>
      <c r="U141" s="36"/>
      <c r="V141" s="36"/>
      <c r="W141" s="36"/>
      <c r="X141" s="36"/>
      <c r="Y141" s="3"/>
    </row>
    <row r="142" spans="1:25" x14ac:dyDescent="0.2">
      <c r="A142" s="3" t="s">
        <v>1021</v>
      </c>
      <c r="B142" s="61">
        <v>43705</v>
      </c>
      <c r="C142" s="62">
        <v>0.3298611111111111</v>
      </c>
      <c r="D142" s="36" t="s">
        <v>1022</v>
      </c>
      <c r="E142" s="63">
        <v>-6.3230000000000004</v>
      </c>
      <c r="F142" s="63">
        <v>1.6665000000000001</v>
      </c>
      <c r="G142" s="63">
        <v>29.361599999999999</v>
      </c>
      <c r="H142" s="63">
        <v>18.039899999999999</v>
      </c>
      <c r="I142" s="36"/>
      <c r="J142" s="3"/>
      <c r="K142" s="36"/>
      <c r="L142" s="36"/>
      <c r="M142" s="36"/>
      <c r="N142" s="36"/>
      <c r="O142" s="36"/>
      <c r="P142" s="36"/>
      <c r="Q142" s="36"/>
      <c r="R142" s="36"/>
      <c r="S142" s="36"/>
      <c r="T142" s="36"/>
      <c r="U142" s="36"/>
      <c r="V142" s="36"/>
      <c r="W142" s="36"/>
      <c r="X142" s="36"/>
      <c r="Y142" s="3"/>
    </row>
    <row r="143" spans="1:25" x14ac:dyDescent="0.2">
      <c r="A143" s="3" t="s">
        <v>1021</v>
      </c>
      <c r="B143" s="61">
        <v>43705</v>
      </c>
      <c r="C143" s="62">
        <v>0.3298611111111111</v>
      </c>
      <c r="D143" s="36" t="s">
        <v>1022</v>
      </c>
      <c r="E143" s="63">
        <v>-6.38</v>
      </c>
      <c r="F143" s="63">
        <v>1.6469</v>
      </c>
      <c r="G143" s="63">
        <v>29.361699999999999</v>
      </c>
      <c r="H143" s="63">
        <v>18.105</v>
      </c>
      <c r="I143" s="36"/>
      <c r="J143" s="3"/>
      <c r="K143" s="36"/>
      <c r="L143" s="36"/>
      <c r="M143" s="36"/>
      <c r="N143" s="36"/>
      <c r="O143" s="36"/>
      <c r="P143" s="36"/>
      <c r="Q143" s="36"/>
      <c r="R143" s="36"/>
      <c r="S143" s="36"/>
      <c r="T143" s="36"/>
      <c r="U143" s="36"/>
      <c r="V143" s="36"/>
      <c r="W143" s="36"/>
      <c r="X143" s="36"/>
      <c r="Y143" s="3"/>
    </row>
    <row r="144" spans="1:25" x14ac:dyDescent="0.2">
      <c r="A144" s="3" t="s">
        <v>1021</v>
      </c>
      <c r="B144" s="61">
        <v>43705</v>
      </c>
      <c r="C144" s="62">
        <v>0.3298611111111111</v>
      </c>
      <c r="D144" s="36" t="s">
        <v>1022</v>
      </c>
      <c r="E144" s="63">
        <v>-6.4180000000000001</v>
      </c>
      <c r="F144" s="63">
        <v>1.5812999999999999</v>
      </c>
      <c r="G144" s="63">
        <v>29.361499999999999</v>
      </c>
      <c r="H144" s="63">
        <v>18.273099999999999</v>
      </c>
      <c r="I144" s="36"/>
      <c r="J144" s="3"/>
      <c r="K144" s="36"/>
      <c r="L144" s="36"/>
      <c r="M144" s="36"/>
      <c r="N144" s="36"/>
      <c r="O144" s="36"/>
      <c r="P144" s="36"/>
      <c r="Q144" s="36"/>
      <c r="R144" s="36"/>
      <c r="S144" s="36"/>
      <c r="T144" s="36"/>
      <c r="U144" s="36"/>
      <c r="V144" s="36"/>
      <c r="W144" s="36"/>
      <c r="X144" s="36"/>
      <c r="Y144" s="3"/>
    </row>
    <row r="145" spans="1:25" x14ac:dyDescent="0.2">
      <c r="A145" s="3" t="s">
        <v>1021</v>
      </c>
      <c r="B145" s="61">
        <v>43705</v>
      </c>
      <c r="C145" s="62">
        <v>0.3298611111111111</v>
      </c>
      <c r="D145" s="36" t="s">
        <v>1022</v>
      </c>
      <c r="E145" s="63">
        <v>-6.4560000000000004</v>
      </c>
      <c r="F145" s="63">
        <v>1.5965</v>
      </c>
      <c r="G145" s="63">
        <v>29.361499999999999</v>
      </c>
      <c r="H145" s="63">
        <v>18.349799999999998</v>
      </c>
      <c r="I145" s="36"/>
      <c r="J145" s="3"/>
      <c r="K145" s="36"/>
      <c r="L145" s="36"/>
      <c r="M145" s="36"/>
      <c r="N145" s="36"/>
      <c r="O145" s="36"/>
      <c r="P145" s="36"/>
      <c r="Q145" s="36"/>
      <c r="R145" s="36"/>
      <c r="S145" s="36"/>
      <c r="T145" s="36"/>
      <c r="U145" s="36"/>
      <c r="V145" s="36"/>
      <c r="W145" s="36"/>
      <c r="X145" s="36"/>
      <c r="Y145" s="3"/>
    </row>
    <row r="146" spans="1:25" x14ac:dyDescent="0.2">
      <c r="A146" s="3" t="s">
        <v>1021</v>
      </c>
      <c r="B146" s="61">
        <v>43705</v>
      </c>
      <c r="C146" s="62">
        <v>0.3298611111111111</v>
      </c>
      <c r="D146" s="36" t="s">
        <v>1022</v>
      </c>
      <c r="E146" s="63">
        <v>-6.5129999999999999</v>
      </c>
      <c r="F146" s="63">
        <v>1.5802</v>
      </c>
      <c r="G146" s="63">
        <v>29.361000000000001</v>
      </c>
      <c r="H146" s="63">
        <v>18.493099999999998</v>
      </c>
      <c r="I146" s="36"/>
      <c r="J146" s="3"/>
      <c r="K146" s="36"/>
      <c r="L146" s="36"/>
      <c r="M146" s="36"/>
      <c r="N146" s="36"/>
      <c r="O146" s="36"/>
      <c r="P146" s="36"/>
      <c r="Q146" s="36"/>
      <c r="R146" s="36"/>
      <c r="S146" s="36"/>
      <c r="T146" s="36"/>
      <c r="U146" s="36"/>
      <c r="V146" s="36"/>
      <c r="W146" s="36"/>
      <c r="X146" s="36"/>
      <c r="Y146" s="3"/>
    </row>
    <row r="147" spans="1:25" x14ac:dyDescent="0.2">
      <c r="A147" s="3" t="s">
        <v>1021</v>
      </c>
      <c r="B147" s="61">
        <v>43705</v>
      </c>
      <c r="C147" s="62">
        <v>0.3298611111111111</v>
      </c>
      <c r="D147" s="36" t="s">
        <v>1022</v>
      </c>
      <c r="E147" s="63">
        <v>-6.57</v>
      </c>
      <c r="F147" s="63">
        <v>1.5701000000000001</v>
      </c>
      <c r="G147" s="63">
        <v>29.360399999999998</v>
      </c>
      <c r="H147" s="63">
        <v>18.601199999999999</v>
      </c>
      <c r="I147" s="36"/>
      <c r="J147" s="3"/>
      <c r="K147" s="36"/>
      <c r="L147" s="36"/>
      <c r="M147" s="36"/>
      <c r="N147" s="36"/>
      <c r="O147" s="36"/>
      <c r="P147" s="36"/>
      <c r="Q147" s="36"/>
      <c r="R147" s="36"/>
      <c r="S147" s="36"/>
      <c r="T147" s="36"/>
      <c r="U147" s="36"/>
      <c r="V147" s="36"/>
      <c r="W147" s="36"/>
      <c r="X147" s="36"/>
      <c r="Y147" s="3"/>
    </row>
    <row r="148" spans="1:25" x14ac:dyDescent="0.2">
      <c r="A148" s="3" t="s">
        <v>1021</v>
      </c>
      <c r="B148" s="61">
        <v>43705</v>
      </c>
      <c r="C148" s="62">
        <v>0.3298611111111111</v>
      </c>
      <c r="D148" s="36" t="s">
        <v>1022</v>
      </c>
      <c r="E148" s="63">
        <v>-6.6079999999999997</v>
      </c>
      <c r="F148" s="63">
        <v>1.5633999999999999</v>
      </c>
      <c r="G148" s="63">
        <v>29.360900000000001</v>
      </c>
      <c r="H148" s="63">
        <v>18.665099999999999</v>
      </c>
      <c r="I148" s="36"/>
      <c r="J148" s="3"/>
      <c r="K148" s="36"/>
      <c r="L148" s="36"/>
      <c r="M148" s="36"/>
      <c r="N148" s="36"/>
      <c r="O148" s="36"/>
      <c r="P148" s="36"/>
      <c r="Q148" s="36"/>
      <c r="R148" s="36"/>
      <c r="S148" s="36"/>
      <c r="T148" s="36"/>
      <c r="U148" s="36"/>
      <c r="V148" s="36"/>
      <c r="W148" s="36"/>
      <c r="X148" s="36"/>
      <c r="Y148" s="3"/>
    </row>
    <row r="149" spans="1:25" x14ac:dyDescent="0.2">
      <c r="A149" s="3" t="s">
        <v>1021</v>
      </c>
      <c r="B149" s="61">
        <v>43705</v>
      </c>
      <c r="C149" s="62">
        <v>0.3298611111111111</v>
      </c>
      <c r="D149" s="36" t="s">
        <v>1022</v>
      </c>
      <c r="E149" s="63">
        <v>-6.665</v>
      </c>
      <c r="F149" s="63">
        <v>1.5218</v>
      </c>
      <c r="G149" s="63">
        <v>29.360099999999999</v>
      </c>
      <c r="H149" s="63">
        <v>18.6921</v>
      </c>
      <c r="I149" s="36"/>
      <c r="J149" s="3"/>
      <c r="K149" s="36"/>
      <c r="L149" s="36"/>
      <c r="M149" s="36"/>
      <c r="N149" s="36"/>
      <c r="O149" s="36"/>
      <c r="P149" s="36"/>
      <c r="Q149" s="36"/>
      <c r="R149" s="36"/>
      <c r="S149" s="36"/>
      <c r="T149" s="36"/>
      <c r="U149" s="36"/>
      <c r="V149" s="36"/>
      <c r="W149" s="36"/>
      <c r="X149" s="36"/>
      <c r="Y149" s="3"/>
    </row>
    <row r="150" spans="1:25" x14ac:dyDescent="0.2">
      <c r="A150" s="3" t="s">
        <v>1021</v>
      </c>
      <c r="B150" s="61">
        <v>43705</v>
      </c>
      <c r="C150" s="62">
        <v>0.3298611111111111</v>
      </c>
      <c r="D150" s="36" t="s">
        <v>1022</v>
      </c>
      <c r="E150" s="63">
        <v>-6.7030000000000003</v>
      </c>
      <c r="F150" s="63">
        <v>1.5018</v>
      </c>
      <c r="G150" s="63">
        <v>29.3597</v>
      </c>
      <c r="H150" s="63">
        <v>18.859300000000001</v>
      </c>
      <c r="I150" s="36"/>
      <c r="J150" s="3"/>
      <c r="K150" s="36"/>
      <c r="L150" s="36"/>
      <c r="M150" s="36"/>
      <c r="N150" s="36"/>
      <c r="O150" s="36"/>
      <c r="P150" s="36"/>
      <c r="Q150" s="36"/>
      <c r="R150" s="36"/>
      <c r="S150" s="36"/>
      <c r="T150" s="36"/>
      <c r="U150" s="36"/>
      <c r="V150" s="36"/>
      <c r="W150" s="36"/>
      <c r="X150" s="36"/>
      <c r="Y150" s="3"/>
    </row>
    <row r="151" spans="1:25" x14ac:dyDescent="0.2">
      <c r="A151" s="3" t="s">
        <v>1021</v>
      </c>
      <c r="B151" s="61">
        <v>43705</v>
      </c>
      <c r="C151" s="62">
        <v>0.3298611111111111</v>
      </c>
      <c r="D151" s="36" t="s">
        <v>1022</v>
      </c>
      <c r="E151" s="63">
        <v>-6.7409999999999997</v>
      </c>
      <c r="F151" s="63">
        <v>1.484</v>
      </c>
      <c r="G151" s="63">
        <v>29.3598</v>
      </c>
      <c r="H151" s="63">
        <v>19.026499999999999</v>
      </c>
      <c r="I151" s="36"/>
      <c r="J151" s="3"/>
      <c r="K151" s="36"/>
      <c r="L151" s="36"/>
      <c r="M151" s="36"/>
      <c r="N151" s="36"/>
      <c r="O151" s="36"/>
      <c r="P151" s="36"/>
      <c r="Q151" s="36"/>
      <c r="R151" s="36"/>
      <c r="S151" s="36"/>
      <c r="T151" s="36"/>
      <c r="U151" s="36"/>
      <c r="V151" s="36"/>
      <c r="W151" s="36"/>
      <c r="X151" s="36"/>
      <c r="Y151" s="3"/>
    </row>
    <row r="152" spans="1:25" x14ac:dyDescent="0.2">
      <c r="A152" s="3" t="s">
        <v>1021</v>
      </c>
      <c r="B152" s="61">
        <v>43705</v>
      </c>
      <c r="C152" s="62">
        <v>0.3298611111111111</v>
      </c>
      <c r="D152" s="36" t="s">
        <v>1022</v>
      </c>
      <c r="E152" s="63">
        <v>-6.798</v>
      </c>
      <c r="F152" s="63">
        <v>1.468</v>
      </c>
      <c r="G152" s="63">
        <v>29.3596</v>
      </c>
      <c r="H152" s="63">
        <v>19.106200000000001</v>
      </c>
      <c r="I152" s="36"/>
      <c r="J152" s="3"/>
      <c r="K152" s="36"/>
      <c r="L152" s="36"/>
      <c r="M152" s="36"/>
      <c r="N152" s="36"/>
      <c r="O152" s="36"/>
      <c r="P152" s="36"/>
      <c r="Q152" s="36"/>
      <c r="R152" s="36"/>
      <c r="S152" s="36"/>
      <c r="T152" s="36"/>
      <c r="U152" s="36"/>
      <c r="V152" s="36"/>
      <c r="W152" s="36"/>
      <c r="X152" s="36"/>
      <c r="Y152" s="3"/>
    </row>
    <row r="153" spans="1:25" x14ac:dyDescent="0.2">
      <c r="A153" s="3" t="s">
        <v>1021</v>
      </c>
      <c r="B153" s="61">
        <v>43705</v>
      </c>
      <c r="C153" s="62">
        <v>0.3298611111111111</v>
      </c>
      <c r="D153" s="36" t="s">
        <v>1022</v>
      </c>
      <c r="E153" s="63">
        <v>-6.8360000000000003</v>
      </c>
      <c r="F153" s="63">
        <v>1.4617</v>
      </c>
      <c r="G153" s="63">
        <v>29.36</v>
      </c>
      <c r="H153" s="63">
        <v>19.1951</v>
      </c>
      <c r="I153" s="36"/>
      <c r="J153" s="3"/>
      <c r="K153" s="36"/>
      <c r="L153" s="36"/>
      <c r="M153" s="36"/>
      <c r="N153" s="36"/>
      <c r="O153" s="36"/>
      <c r="P153" s="36"/>
      <c r="Q153" s="36"/>
      <c r="R153" s="36"/>
      <c r="S153" s="36"/>
      <c r="T153" s="36"/>
      <c r="U153" s="36"/>
      <c r="V153" s="36"/>
      <c r="W153" s="36"/>
      <c r="X153" s="36"/>
      <c r="Y153" s="3"/>
    </row>
    <row r="154" spans="1:25" x14ac:dyDescent="0.2">
      <c r="A154" s="3" t="s">
        <v>1021</v>
      </c>
      <c r="B154" s="61">
        <v>43705</v>
      </c>
      <c r="C154" s="62">
        <v>0.3298611111111111</v>
      </c>
      <c r="D154" s="36" t="s">
        <v>1022</v>
      </c>
      <c r="E154" s="63">
        <v>-6.8550000000000004</v>
      </c>
      <c r="F154" s="63">
        <v>1.4440999999999999</v>
      </c>
      <c r="G154" s="63">
        <v>29.360900000000001</v>
      </c>
      <c r="H154" s="63">
        <v>19.399899999999999</v>
      </c>
      <c r="I154" s="36"/>
      <c r="J154" s="3"/>
      <c r="K154" s="36"/>
      <c r="L154" s="36"/>
      <c r="M154" s="36"/>
      <c r="N154" s="36"/>
      <c r="O154" s="36"/>
      <c r="P154" s="36"/>
      <c r="Q154" s="36"/>
      <c r="R154" s="36"/>
      <c r="S154" s="36"/>
      <c r="T154" s="36"/>
      <c r="U154" s="36"/>
      <c r="V154" s="36"/>
      <c r="W154" s="36"/>
      <c r="X154" s="36"/>
      <c r="Y154" s="3"/>
    </row>
    <row r="155" spans="1:25" x14ac:dyDescent="0.2">
      <c r="A155" s="3" t="s">
        <v>1021</v>
      </c>
      <c r="B155" s="61">
        <v>43705</v>
      </c>
      <c r="C155" s="62">
        <v>0.3298611111111111</v>
      </c>
      <c r="D155" s="36" t="s">
        <v>1022</v>
      </c>
      <c r="E155" s="63">
        <v>-6.8929999999999998</v>
      </c>
      <c r="F155" s="63">
        <v>1.4265000000000001</v>
      </c>
      <c r="G155" s="63">
        <v>29.3611</v>
      </c>
      <c r="H155" s="63">
        <v>19.548300000000001</v>
      </c>
      <c r="I155" s="36"/>
      <c r="J155" s="3"/>
      <c r="K155" s="36"/>
      <c r="L155" s="36"/>
      <c r="M155" s="36"/>
      <c r="N155" s="36"/>
      <c r="O155" s="36"/>
      <c r="P155" s="36"/>
      <c r="Q155" s="36"/>
      <c r="R155" s="36"/>
      <c r="S155" s="36"/>
      <c r="T155" s="36"/>
      <c r="U155" s="36"/>
      <c r="V155" s="36"/>
      <c r="W155" s="36"/>
      <c r="X155" s="36"/>
      <c r="Y155" s="3"/>
    </row>
    <row r="156" spans="1:25" x14ac:dyDescent="0.2">
      <c r="A156" s="3" t="s">
        <v>1021</v>
      </c>
      <c r="B156" s="61">
        <v>43705</v>
      </c>
      <c r="C156" s="62">
        <v>0.3298611111111111</v>
      </c>
      <c r="D156" s="36" t="s">
        <v>1022</v>
      </c>
      <c r="E156" s="63">
        <v>-6.931</v>
      </c>
      <c r="F156" s="63">
        <v>1.4086000000000001</v>
      </c>
      <c r="G156" s="63">
        <v>29.363299999999999</v>
      </c>
      <c r="H156" s="63">
        <v>19.676500000000001</v>
      </c>
      <c r="I156" s="36"/>
      <c r="J156" s="3"/>
      <c r="K156" s="36"/>
      <c r="L156" s="36"/>
      <c r="M156" s="36"/>
      <c r="N156" s="36"/>
      <c r="O156" s="36"/>
      <c r="P156" s="36"/>
      <c r="Q156" s="36"/>
      <c r="R156" s="36"/>
      <c r="S156" s="36"/>
      <c r="T156" s="36"/>
      <c r="U156" s="36"/>
      <c r="V156" s="36"/>
      <c r="W156" s="36"/>
      <c r="X156" s="36"/>
      <c r="Y156" s="3"/>
    </row>
    <row r="157" spans="1:25" x14ac:dyDescent="0.2">
      <c r="A157" s="3" t="s">
        <v>1021</v>
      </c>
      <c r="B157" s="61">
        <v>43705</v>
      </c>
      <c r="C157" s="62">
        <v>0.3298611111111111</v>
      </c>
      <c r="D157" s="36" t="s">
        <v>1022</v>
      </c>
      <c r="E157" s="63">
        <v>-6.9690000000000003</v>
      </c>
      <c r="F157" s="63">
        <v>1.4067000000000001</v>
      </c>
      <c r="G157" s="63">
        <v>29.364699999999999</v>
      </c>
      <c r="H157" s="63">
        <v>19.799700000000001</v>
      </c>
      <c r="I157" s="36"/>
      <c r="J157" s="3"/>
      <c r="K157" s="36"/>
      <c r="L157" s="36"/>
      <c r="M157" s="36"/>
      <c r="N157" s="36"/>
      <c r="O157" s="36"/>
      <c r="P157" s="36"/>
      <c r="Q157" s="36"/>
      <c r="R157" s="36"/>
      <c r="S157" s="36"/>
      <c r="T157" s="36"/>
      <c r="U157" s="36"/>
      <c r="V157" s="36"/>
      <c r="W157" s="36"/>
      <c r="X157" s="36"/>
      <c r="Y157" s="3"/>
    </row>
    <row r="158" spans="1:25" x14ac:dyDescent="0.2">
      <c r="A158" s="3" t="s">
        <v>1021</v>
      </c>
      <c r="B158" s="61">
        <v>43705</v>
      </c>
      <c r="C158" s="62">
        <v>0.3298611111111111</v>
      </c>
      <c r="D158" s="36" t="s">
        <v>1022</v>
      </c>
      <c r="E158" s="63">
        <v>-6.9880000000000004</v>
      </c>
      <c r="F158" s="63">
        <v>1.4139999999999999</v>
      </c>
      <c r="G158" s="63">
        <v>29.366399999999999</v>
      </c>
      <c r="H158" s="63">
        <v>20.055499999999999</v>
      </c>
      <c r="I158" s="36"/>
      <c r="J158" s="3"/>
      <c r="K158" s="36"/>
      <c r="L158" s="36"/>
      <c r="M158" s="36"/>
      <c r="N158" s="36"/>
      <c r="O158" s="36"/>
      <c r="P158" s="36"/>
      <c r="Q158" s="36"/>
      <c r="R158" s="36"/>
      <c r="S158" s="36"/>
      <c r="T158" s="36"/>
      <c r="U158" s="36"/>
      <c r="V158" s="36"/>
      <c r="W158" s="36"/>
      <c r="X158" s="36"/>
      <c r="Y158" s="3"/>
    </row>
    <row r="159" spans="1:25" x14ac:dyDescent="0.2">
      <c r="A159" s="3" t="s">
        <v>1021</v>
      </c>
      <c r="B159" s="61">
        <v>43705</v>
      </c>
      <c r="C159" s="62">
        <v>0.3298611111111111</v>
      </c>
      <c r="D159" s="36" t="s">
        <v>1022</v>
      </c>
      <c r="E159" s="63">
        <v>-7.0449999999999999</v>
      </c>
      <c r="F159" s="63">
        <v>1.4274</v>
      </c>
      <c r="G159" s="63">
        <v>29.369599999999998</v>
      </c>
      <c r="H159" s="63">
        <v>20.316299999999998</v>
      </c>
      <c r="I159" s="36"/>
      <c r="J159" s="3"/>
      <c r="K159" s="36"/>
      <c r="L159" s="36"/>
      <c r="M159" s="36"/>
      <c r="N159" s="36"/>
      <c r="O159" s="36"/>
      <c r="P159" s="36"/>
      <c r="Q159" s="36"/>
      <c r="R159" s="36"/>
      <c r="S159" s="36"/>
      <c r="T159" s="36"/>
      <c r="U159" s="36"/>
      <c r="V159" s="36"/>
      <c r="W159" s="36"/>
      <c r="X159" s="36"/>
      <c r="Y159" s="3"/>
    </row>
    <row r="160" spans="1:25" x14ac:dyDescent="0.2">
      <c r="A160" s="3" t="s">
        <v>1021</v>
      </c>
      <c r="B160" s="61">
        <v>43705</v>
      </c>
      <c r="C160" s="62">
        <v>0.3298611111111111</v>
      </c>
      <c r="D160" s="36" t="s">
        <v>1022</v>
      </c>
      <c r="E160" s="63">
        <v>-7.0830000000000002</v>
      </c>
      <c r="F160" s="63">
        <v>1.4378</v>
      </c>
      <c r="G160" s="63">
        <v>29.371600000000001</v>
      </c>
      <c r="H160" s="63">
        <v>20.6782</v>
      </c>
      <c r="I160" s="36"/>
      <c r="J160" s="3"/>
      <c r="K160" s="36"/>
      <c r="L160" s="36"/>
      <c r="M160" s="36"/>
      <c r="N160" s="36"/>
      <c r="O160" s="36"/>
      <c r="P160" s="36"/>
      <c r="Q160" s="36"/>
      <c r="R160" s="36"/>
      <c r="S160" s="36"/>
      <c r="T160" s="36"/>
      <c r="U160" s="36"/>
      <c r="V160" s="36"/>
      <c r="W160" s="36"/>
      <c r="X160" s="36"/>
      <c r="Y160" s="3"/>
    </row>
    <row r="161" spans="1:25" x14ac:dyDescent="0.2">
      <c r="A161" s="3" t="s">
        <v>1021</v>
      </c>
      <c r="B161" s="61">
        <v>43705</v>
      </c>
      <c r="C161" s="62">
        <v>0.3298611111111111</v>
      </c>
      <c r="D161" s="36" t="s">
        <v>1022</v>
      </c>
      <c r="E161" s="63">
        <v>-7.1219999999999999</v>
      </c>
      <c r="F161" s="63">
        <v>1.4388000000000001</v>
      </c>
      <c r="G161" s="63">
        <v>29.366199999999999</v>
      </c>
      <c r="H161" s="63">
        <v>20.781400000000001</v>
      </c>
      <c r="I161" s="36"/>
      <c r="J161" s="3"/>
      <c r="K161" s="36"/>
      <c r="L161" s="36"/>
      <c r="M161" s="36"/>
      <c r="N161" s="36"/>
      <c r="O161" s="36"/>
      <c r="P161" s="36"/>
      <c r="Q161" s="36"/>
      <c r="R161" s="36"/>
      <c r="S161" s="36"/>
      <c r="T161" s="36"/>
      <c r="U161" s="36"/>
      <c r="V161" s="36"/>
      <c r="W161" s="36"/>
      <c r="X161" s="36"/>
      <c r="Y161" s="3"/>
    </row>
    <row r="162" spans="1:25" x14ac:dyDescent="0.2">
      <c r="A162" s="3" t="s">
        <v>1021</v>
      </c>
      <c r="B162" s="61">
        <v>43705</v>
      </c>
      <c r="C162" s="62">
        <v>0.3298611111111111</v>
      </c>
      <c r="D162" s="36" t="s">
        <v>1022</v>
      </c>
      <c r="E162" s="63">
        <v>-7.16</v>
      </c>
      <c r="F162" s="63">
        <v>1.4322999999999999</v>
      </c>
      <c r="G162" s="63">
        <v>29.362100000000002</v>
      </c>
      <c r="H162" s="63">
        <v>20.9405</v>
      </c>
      <c r="I162" s="36"/>
      <c r="J162" s="3"/>
      <c r="K162" s="36"/>
      <c r="L162" s="36"/>
      <c r="M162" s="36"/>
      <c r="N162" s="36"/>
      <c r="O162" s="36"/>
      <c r="P162" s="36"/>
      <c r="Q162" s="36"/>
      <c r="R162" s="36"/>
      <c r="S162" s="36"/>
      <c r="T162" s="36"/>
      <c r="U162" s="36"/>
      <c r="V162" s="36"/>
      <c r="W162" s="36"/>
      <c r="X162" s="36"/>
      <c r="Y162" s="3"/>
    </row>
    <row r="163" spans="1:25" x14ac:dyDescent="0.2">
      <c r="A163" s="3" t="s">
        <v>1021</v>
      </c>
      <c r="B163" s="61">
        <v>43705</v>
      </c>
      <c r="C163" s="62">
        <v>0.3298611111111111</v>
      </c>
      <c r="D163" s="36" t="s">
        <v>1022</v>
      </c>
      <c r="E163" s="63">
        <v>-7.1790000000000003</v>
      </c>
      <c r="F163" s="63">
        <v>1.4278999999999999</v>
      </c>
      <c r="G163" s="63">
        <v>29.3596</v>
      </c>
      <c r="H163" s="63">
        <v>21.104299999999999</v>
      </c>
      <c r="I163" s="36"/>
      <c r="J163" s="3"/>
      <c r="K163" s="36"/>
      <c r="L163" s="36"/>
      <c r="M163" s="36"/>
      <c r="N163" s="36"/>
      <c r="O163" s="36"/>
      <c r="P163" s="36"/>
      <c r="Q163" s="36"/>
      <c r="R163" s="36"/>
      <c r="S163" s="36"/>
      <c r="T163" s="36"/>
      <c r="U163" s="36"/>
      <c r="V163" s="36"/>
      <c r="W163" s="36"/>
      <c r="X163" s="36"/>
      <c r="Y163" s="3"/>
    </row>
    <row r="164" spans="1:25" x14ac:dyDescent="0.2">
      <c r="A164" s="3" t="s">
        <v>1021</v>
      </c>
      <c r="B164" s="61">
        <v>43705</v>
      </c>
      <c r="C164" s="62">
        <v>0.3298611111111111</v>
      </c>
      <c r="D164" s="36" t="s">
        <v>1022</v>
      </c>
      <c r="E164" s="63">
        <v>-7.2169999999999996</v>
      </c>
      <c r="F164" s="63">
        <v>1.4218</v>
      </c>
      <c r="G164" s="63">
        <v>29.358799999999999</v>
      </c>
      <c r="H164" s="63">
        <v>21.241900000000001</v>
      </c>
      <c r="I164" s="36"/>
      <c r="J164" s="3"/>
      <c r="K164" s="36"/>
      <c r="L164" s="36"/>
      <c r="M164" s="36"/>
      <c r="N164" s="36"/>
      <c r="O164" s="36"/>
      <c r="P164" s="36"/>
      <c r="Q164" s="36"/>
      <c r="R164" s="36"/>
      <c r="S164" s="36"/>
      <c r="T164" s="36"/>
      <c r="U164" s="36"/>
      <c r="V164" s="36"/>
      <c r="W164" s="36"/>
      <c r="X164" s="36"/>
      <c r="Y164" s="3"/>
    </row>
    <row r="165" spans="1:25" x14ac:dyDescent="0.2">
      <c r="A165" s="3" t="s">
        <v>1021</v>
      </c>
      <c r="B165" s="61">
        <v>43705</v>
      </c>
      <c r="C165" s="62">
        <v>0.3298611111111111</v>
      </c>
      <c r="D165" s="36" t="s">
        <v>1022</v>
      </c>
      <c r="E165" s="63">
        <v>-7.2549999999999999</v>
      </c>
      <c r="F165" s="63">
        <v>1.3915</v>
      </c>
      <c r="G165" s="63">
        <v>29.360600000000002</v>
      </c>
      <c r="H165" s="63">
        <v>21.3414</v>
      </c>
      <c r="I165" s="36"/>
      <c r="J165" s="3"/>
      <c r="K165" s="36"/>
      <c r="L165" s="36"/>
      <c r="M165" s="36"/>
      <c r="N165" s="36"/>
      <c r="O165" s="36"/>
      <c r="P165" s="36"/>
      <c r="Q165" s="36"/>
      <c r="R165" s="36"/>
      <c r="S165" s="36"/>
      <c r="T165" s="36"/>
      <c r="U165" s="36"/>
      <c r="V165" s="36"/>
      <c r="W165" s="36"/>
      <c r="X165" s="36"/>
      <c r="Y165" s="3"/>
    </row>
    <row r="166" spans="1:25" x14ac:dyDescent="0.2">
      <c r="A166" s="3" t="s">
        <v>1021</v>
      </c>
      <c r="B166" s="61">
        <v>43705</v>
      </c>
      <c r="C166" s="62">
        <v>0.3298611111111111</v>
      </c>
      <c r="D166" s="36" t="s">
        <v>1022</v>
      </c>
      <c r="E166" s="63">
        <v>-7.2930000000000001</v>
      </c>
      <c r="F166" s="63">
        <v>1.3738999999999999</v>
      </c>
      <c r="G166" s="63">
        <v>29.363600000000002</v>
      </c>
      <c r="H166" s="63">
        <v>21.446400000000001</v>
      </c>
      <c r="I166" s="36"/>
      <c r="J166" s="3"/>
      <c r="K166" s="36"/>
      <c r="L166" s="36"/>
      <c r="M166" s="36"/>
      <c r="N166" s="36"/>
      <c r="O166" s="36"/>
      <c r="P166" s="36"/>
      <c r="Q166" s="36"/>
      <c r="R166" s="36"/>
      <c r="S166" s="36"/>
      <c r="T166" s="36"/>
      <c r="U166" s="36"/>
      <c r="V166" s="36"/>
      <c r="W166" s="36"/>
      <c r="X166" s="36"/>
      <c r="Y166" s="3"/>
    </row>
    <row r="167" spans="1:25" x14ac:dyDescent="0.2">
      <c r="A167" s="3" t="s">
        <v>1021</v>
      </c>
      <c r="B167" s="61">
        <v>43705</v>
      </c>
      <c r="C167" s="62">
        <v>0.3298611111111111</v>
      </c>
      <c r="D167" s="36" t="s">
        <v>1022</v>
      </c>
      <c r="E167" s="63">
        <v>-7.3310000000000004</v>
      </c>
      <c r="F167" s="63">
        <v>1.3521000000000001</v>
      </c>
      <c r="G167" s="63">
        <v>29.3643</v>
      </c>
      <c r="H167" s="63">
        <v>21.545500000000001</v>
      </c>
      <c r="I167" s="36"/>
      <c r="J167" s="3"/>
      <c r="K167" s="36"/>
      <c r="L167" s="36"/>
      <c r="M167" s="36"/>
      <c r="N167" s="36"/>
      <c r="O167" s="36"/>
      <c r="P167" s="36"/>
      <c r="Q167" s="36"/>
      <c r="R167" s="36"/>
      <c r="S167" s="36"/>
      <c r="T167" s="36"/>
      <c r="U167" s="36"/>
      <c r="V167" s="36"/>
      <c r="W167" s="36"/>
      <c r="X167" s="36"/>
      <c r="Y167" s="3"/>
    </row>
    <row r="168" spans="1:25" x14ac:dyDescent="0.2">
      <c r="A168" s="3" t="s">
        <v>1021</v>
      </c>
      <c r="B168" s="61">
        <v>43705</v>
      </c>
      <c r="C168" s="62">
        <v>0.3298611111111111</v>
      </c>
      <c r="D168" s="36" t="s">
        <v>1022</v>
      </c>
      <c r="E168" s="63">
        <v>-7.3689999999999998</v>
      </c>
      <c r="F168" s="63">
        <v>1.3331999999999999</v>
      </c>
      <c r="G168" s="63">
        <v>29.364699999999999</v>
      </c>
      <c r="H168" s="63">
        <v>21.638000000000002</v>
      </c>
      <c r="I168" s="36"/>
      <c r="J168" s="3"/>
      <c r="K168" s="36"/>
      <c r="L168" s="36"/>
      <c r="M168" s="36"/>
      <c r="N168" s="36"/>
      <c r="O168" s="36"/>
      <c r="P168" s="36"/>
      <c r="Q168" s="36"/>
      <c r="R168" s="36"/>
      <c r="S168" s="36"/>
      <c r="T168" s="36"/>
      <c r="U168" s="36"/>
      <c r="V168" s="36"/>
      <c r="W168" s="36"/>
      <c r="X168" s="36"/>
      <c r="Y168" s="3"/>
    </row>
    <row r="169" spans="1:25" x14ac:dyDescent="0.2">
      <c r="A169" s="3" t="s">
        <v>1021</v>
      </c>
      <c r="B169" s="61">
        <v>43705</v>
      </c>
      <c r="C169" s="62">
        <v>0.3298611111111111</v>
      </c>
      <c r="D169" s="36" t="s">
        <v>1022</v>
      </c>
      <c r="E169" s="63">
        <v>-7.3879999999999999</v>
      </c>
      <c r="F169" s="63">
        <v>1.2704</v>
      </c>
      <c r="G169" s="63">
        <v>29.3629</v>
      </c>
      <c r="H169" s="63">
        <v>21.72</v>
      </c>
      <c r="I169" s="36"/>
      <c r="J169" s="3"/>
      <c r="K169" s="36"/>
      <c r="L169" s="36"/>
      <c r="M169" s="36"/>
      <c r="N169" s="36"/>
      <c r="O169" s="36"/>
      <c r="P169" s="36"/>
      <c r="Q169" s="36"/>
      <c r="R169" s="36"/>
      <c r="S169" s="36"/>
      <c r="T169" s="36"/>
      <c r="U169" s="36"/>
      <c r="V169" s="36"/>
      <c r="W169" s="36"/>
      <c r="X169" s="36"/>
      <c r="Y169" s="3"/>
    </row>
    <row r="170" spans="1:25" x14ac:dyDescent="0.2">
      <c r="A170" s="3" t="s">
        <v>1021</v>
      </c>
      <c r="B170" s="61">
        <v>43705</v>
      </c>
      <c r="C170" s="62">
        <v>0.3298611111111111</v>
      </c>
      <c r="D170" s="36" t="s">
        <v>1022</v>
      </c>
      <c r="E170" s="63">
        <v>-7.4450000000000003</v>
      </c>
      <c r="F170" s="63">
        <v>1.2716000000000001</v>
      </c>
      <c r="G170" s="63">
        <v>29.358000000000001</v>
      </c>
      <c r="H170" s="63">
        <v>21.807200000000002</v>
      </c>
      <c r="I170" s="36"/>
      <c r="J170" s="3"/>
      <c r="K170" s="36"/>
      <c r="L170" s="36"/>
      <c r="M170" s="36"/>
      <c r="N170" s="36"/>
      <c r="O170" s="36"/>
      <c r="P170" s="36"/>
      <c r="Q170" s="36"/>
      <c r="R170" s="36"/>
      <c r="S170" s="36"/>
      <c r="T170" s="36"/>
      <c r="U170" s="36"/>
      <c r="V170" s="36"/>
      <c r="W170" s="36"/>
      <c r="X170" s="36"/>
      <c r="Y170" s="3"/>
    </row>
    <row r="171" spans="1:25" x14ac:dyDescent="0.2">
      <c r="A171" s="3" t="s">
        <v>1021</v>
      </c>
      <c r="B171" s="61">
        <v>43705</v>
      </c>
      <c r="C171" s="62">
        <v>0.3298611111111111</v>
      </c>
      <c r="D171" s="36" t="s">
        <v>1022</v>
      </c>
      <c r="E171" s="63">
        <v>-7.4829999999999997</v>
      </c>
      <c r="F171" s="63">
        <v>1.2451000000000001</v>
      </c>
      <c r="G171" s="63">
        <v>29.354500000000002</v>
      </c>
      <c r="H171" s="63">
        <v>21.891100000000002</v>
      </c>
      <c r="I171" s="36"/>
      <c r="J171" s="3"/>
      <c r="K171" s="36"/>
      <c r="L171" s="36"/>
      <c r="M171" s="36"/>
      <c r="N171" s="36"/>
      <c r="O171" s="36"/>
      <c r="P171" s="36"/>
      <c r="Q171" s="36"/>
      <c r="R171" s="36"/>
      <c r="S171" s="36"/>
      <c r="T171" s="36"/>
      <c r="U171" s="36"/>
      <c r="V171" s="36"/>
      <c r="W171" s="36"/>
      <c r="X171" s="36"/>
      <c r="Y171" s="3"/>
    </row>
    <row r="172" spans="1:25" x14ac:dyDescent="0.2">
      <c r="A172" s="3" t="s">
        <v>1021</v>
      </c>
      <c r="B172" s="61">
        <v>43705</v>
      </c>
      <c r="C172" s="62">
        <v>0.3298611111111111</v>
      </c>
      <c r="D172" s="36" t="s">
        <v>1022</v>
      </c>
      <c r="E172" s="63">
        <v>-7.5209999999999999</v>
      </c>
      <c r="F172" s="63">
        <v>1.2263999999999999</v>
      </c>
      <c r="G172" s="63">
        <v>29.352499999999999</v>
      </c>
      <c r="H172" s="63">
        <v>21.9314</v>
      </c>
      <c r="I172" s="36"/>
      <c r="J172" s="3"/>
      <c r="K172" s="36"/>
      <c r="L172" s="36"/>
      <c r="M172" s="36"/>
      <c r="N172" s="36"/>
      <c r="O172" s="36"/>
      <c r="P172" s="36"/>
      <c r="Q172" s="36"/>
      <c r="R172" s="36"/>
      <c r="S172" s="36"/>
      <c r="T172" s="36"/>
      <c r="U172" s="36"/>
      <c r="V172" s="36"/>
      <c r="W172" s="36"/>
      <c r="X172" s="36"/>
      <c r="Y172" s="3"/>
    </row>
    <row r="173" spans="1:25" x14ac:dyDescent="0.2">
      <c r="A173" s="3" t="s">
        <v>1021</v>
      </c>
      <c r="B173" s="61">
        <v>43705</v>
      </c>
      <c r="C173" s="62">
        <v>0.3298611111111111</v>
      </c>
      <c r="D173" s="36" t="s">
        <v>1022</v>
      </c>
      <c r="E173" s="63">
        <v>-7.5590000000000002</v>
      </c>
      <c r="F173" s="63">
        <v>1.2078</v>
      </c>
      <c r="G173" s="63">
        <v>29.350999999999999</v>
      </c>
      <c r="H173" s="63">
        <v>21.997399999999999</v>
      </c>
      <c r="I173" s="36"/>
      <c r="J173" s="3"/>
      <c r="K173" s="36"/>
      <c r="L173" s="36"/>
      <c r="M173" s="36"/>
      <c r="N173" s="36"/>
      <c r="O173" s="36"/>
      <c r="P173" s="36"/>
      <c r="Q173" s="36"/>
      <c r="R173" s="36"/>
      <c r="S173" s="36"/>
      <c r="T173" s="36"/>
      <c r="U173" s="36"/>
      <c r="V173" s="36"/>
      <c r="W173" s="36"/>
      <c r="X173" s="36"/>
      <c r="Y173" s="3"/>
    </row>
    <row r="174" spans="1:25" x14ac:dyDescent="0.2">
      <c r="A174" s="3" t="s">
        <v>1021</v>
      </c>
      <c r="B174" s="61">
        <v>43705</v>
      </c>
      <c r="C174" s="62">
        <v>0.3298611111111111</v>
      </c>
      <c r="D174" s="36" t="s">
        <v>1022</v>
      </c>
      <c r="E174" s="63">
        <v>-7.5780000000000003</v>
      </c>
      <c r="F174" s="63">
        <v>1.1583000000000001</v>
      </c>
      <c r="G174" s="63">
        <v>29.350999999999999</v>
      </c>
      <c r="H174" s="63">
        <v>22.251899999999999</v>
      </c>
      <c r="I174" s="36"/>
      <c r="J174" s="3"/>
      <c r="K174" s="36"/>
      <c r="L174" s="36"/>
      <c r="M174" s="36"/>
      <c r="N174" s="36"/>
      <c r="O174" s="36"/>
      <c r="P174" s="36"/>
      <c r="Q174" s="36"/>
      <c r="R174" s="36"/>
      <c r="S174" s="36"/>
      <c r="T174" s="36"/>
      <c r="U174" s="36"/>
      <c r="V174" s="36"/>
      <c r="W174" s="36"/>
      <c r="X174" s="36"/>
      <c r="Y174" s="3"/>
    </row>
    <row r="175" spans="1:25" x14ac:dyDescent="0.2">
      <c r="A175" s="3" t="s">
        <v>1021</v>
      </c>
      <c r="B175" s="61">
        <v>43705</v>
      </c>
      <c r="C175" s="62">
        <v>0.3298611111111111</v>
      </c>
      <c r="D175" s="36" t="s">
        <v>1022</v>
      </c>
      <c r="E175" s="63">
        <v>-7.5970000000000004</v>
      </c>
      <c r="F175" s="63">
        <v>1.1414</v>
      </c>
      <c r="G175" s="63">
        <v>29.350899999999999</v>
      </c>
      <c r="H175" s="63">
        <v>22.558299999999999</v>
      </c>
      <c r="I175" s="36"/>
      <c r="J175" s="3"/>
      <c r="K175" s="36"/>
      <c r="L175" s="36"/>
      <c r="M175" s="36"/>
      <c r="N175" s="36"/>
      <c r="O175" s="36"/>
      <c r="P175" s="36"/>
      <c r="Q175" s="36"/>
      <c r="R175" s="36"/>
      <c r="S175" s="36"/>
      <c r="T175" s="36"/>
      <c r="U175" s="36"/>
      <c r="V175" s="36"/>
      <c r="W175" s="36"/>
      <c r="X175" s="36"/>
      <c r="Y175" s="3"/>
    </row>
    <row r="176" spans="1:25" x14ac:dyDescent="0.2">
      <c r="A176" s="3" t="s">
        <v>1021</v>
      </c>
      <c r="B176" s="61">
        <v>43705</v>
      </c>
      <c r="C176" s="62">
        <v>0.3298611111111111</v>
      </c>
      <c r="D176" s="36" t="s">
        <v>1022</v>
      </c>
      <c r="E176" s="63">
        <v>-7.6159999999999997</v>
      </c>
      <c r="F176" s="63">
        <v>1.117</v>
      </c>
      <c r="G176" s="63">
        <v>29.3505</v>
      </c>
      <c r="H176" s="63">
        <v>22.675799999999999</v>
      </c>
      <c r="I176" s="36"/>
      <c r="J176" s="3"/>
      <c r="K176" s="36"/>
      <c r="L176" s="36"/>
      <c r="M176" s="36"/>
      <c r="N176" s="36"/>
      <c r="O176" s="36"/>
      <c r="P176" s="36"/>
      <c r="Q176" s="36"/>
      <c r="R176" s="36"/>
      <c r="S176" s="36"/>
      <c r="T176" s="36"/>
      <c r="U176" s="36"/>
      <c r="V176" s="36"/>
      <c r="W176" s="36"/>
      <c r="X176" s="36"/>
      <c r="Y176" s="3"/>
    </row>
    <row r="177" spans="1:25" x14ac:dyDescent="0.2">
      <c r="A177" s="3" t="s">
        <v>1021</v>
      </c>
      <c r="B177" s="61">
        <v>43705</v>
      </c>
      <c r="C177" s="62">
        <v>0.3298611111111111</v>
      </c>
      <c r="D177" s="36" t="s">
        <v>1022</v>
      </c>
      <c r="E177" s="63">
        <v>-7.6349999999999998</v>
      </c>
      <c r="F177" s="63">
        <v>1.0947</v>
      </c>
      <c r="G177" s="63">
        <v>29.349900000000002</v>
      </c>
      <c r="H177" s="63">
        <v>22.784600000000001</v>
      </c>
      <c r="I177" s="36"/>
      <c r="J177" s="3"/>
      <c r="K177" s="36"/>
      <c r="L177" s="36"/>
      <c r="M177" s="36"/>
      <c r="N177" s="36"/>
      <c r="O177" s="36"/>
      <c r="P177" s="36"/>
      <c r="Q177" s="36"/>
      <c r="R177" s="36"/>
      <c r="S177" s="36"/>
      <c r="T177" s="36"/>
      <c r="U177" s="36"/>
      <c r="V177" s="36"/>
      <c r="W177" s="36"/>
      <c r="X177" s="36"/>
      <c r="Y177" s="3"/>
    </row>
    <row r="178" spans="1:25" x14ac:dyDescent="0.2">
      <c r="A178" s="3" t="s">
        <v>1021</v>
      </c>
      <c r="B178" s="61">
        <v>43705</v>
      </c>
      <c r="C178" s="62">
        <v>0.3298611111111111</v>
      </c>
      <c r="D178" s="36" t="s">
        <v>1022</v>
      </c>
      <c r="E178" s="63">
        <v>-7.673</v>
      </c>
      <c r="F178" s="63">
        <v>1.0780000000000001</v>
      </c>
      <c r="G178" s="63">
        <v>29.349299999999999</v>
      </c>
      <c r="H178" s="63">
        <v>22.899000000000001</v>
      </c>
      <c r="I178" s="36"/>
      <c r="J178" s="3"/>
      <c r="K178" s="36"/>
      <c r="L178" s="36"/>
      <c r="M178" s="36"/>
      <c r="N178" s="36"/>
      <c r="O178" s="36"/>
      <c r="P178" s="36"/>
      <c r="Q178" s="36"/>
      <c r="R178" s="36"/>
      <c r="S178" s="36"/>
      <c r="T178" s="36"/>
      <c r="U178" s="36"/>
      <c r="V178" s="36"/>
      <c r="W178" s="36"/>
      <c r="X178" s="36"/>
      <c r="Y178" s="3"/>
    </row>
    <row r="179" spans="1:25" x14ac:dyDescent="0.2">
      <c r="A179" s="3" t="s">
        <v>1021</v>
      </c>
      <c r="B179" s="61">
        <v>43705</v>
      </c>
      <c r="C179" s="62">
        <v>0.3298611111111111</v>
      </c>
      <c r="D179" s="36" t="s">
        <v>1022</v>
      </c>
      <c r="E179" s="63">
        <v>-7.6920000000000002</v>
      </c>
      <c r="F179" s="63">
        <v>1.0611999999999999</v>
      </c>
      <c r="G179" s="63">
        <v>29.348700000000001</v>
      </c>
      <c r="H179" s="63">
        <v>22.986699999999999</v>
      </c>
      <c r="I179" s="36"/>
      <c r="J179" s="3"/>
      <c r="K179" s="36"/>
      <c r="L179" s="36"/>
      <c r="M179" s="36"/>
      <c r="N179" s="36"/>
      <c r="O179" s="36"/>
      <c r="P179" s="36"/>
      <c r="Q179" s="36"/>
      <c r="R179" s="36"/>
      <c r="S179" s="36"/>
      <c r="T179" s="36"/>
      <c r="U179" s="36"/>
      <c r="V179" s="36"/>
      <c r="W179" s="36"/>
      <c r="X179" s="36"/>
      <c r="Y179" s="3"/>
    </row>
    <row r="180" spans="1:25" x14ac:dyDescent="0.2">
      <c r="A180" s="3" t="s">
        <v>1021</v>
      </c>
      <c r="B180" s="61">
        <v>43705</v>
      </c>
      <c r="C180" s="62">
        <v>0.3298611111111111</v>
      </c>
      <c r="D180" s="36" t="s">
        <v>1022</v>
      </c>
      <c r="E180" s="63">
        <v>-7.7110000000000003</v>
      </c>
      <c r="F180" s="63">
        <v>1.0484</v>
      </c>
      <c r="G180" s="63">
        <v>29.348700000000001</v>
      </c>
      <c r="H180" s="63">
        <v>23.035799999999998</v>
      </c>
      <c r="I180" s="36"/>
      <c r="J180" s="3"/>
      <c r="K180" s="36"/>
      <c r="L180" s="36"/>
      <c r="M180" s="36"/>
      <c r="N180" s="36"/>
      <c r="O180" s="36"/>
      <c r="P180" s="36"/>
      <c r="Q180" s="36"/>
      <c r="R180" s="36"/>
      <c r="S180" s="36"/>
      <c r="T180" s="36"/>
      <c r="U180" s="36"/>
      <c r="V180" s="36"/>
      <c r="W180" s="36"/>
      <c r="X180" s="36"/>
      <c r="Y180" s="3"/>
    </row>
    <row r="181" spans="1:25" x14ac:dyDescent="0.2">
      <c r="A181" s="3" t="s">
        <v>1021</v>
      </c>
      <c r="B181" s="61">
        <v>43705</v>
      </c>
      <c r="C181" s="62">
        <v>0.3298611111111111</v>
      </c>
      <c r="D181" s="36" t="s">
        <v>1022</v>
      </c>
      <c r="E181" s="63">
        <v>-7.7679999999999998</v>
      </c>
      <c r="F181" s="63">
        <v>1.0336000000000001</v>
      </c>
      <c r="G181" s="63">
        <v>29.348700000000001</v>
      </c>
      <c r="H181" s="63">
        <v>23.047499999999999</v>
      </c>
      <c r="I181" s="36"/>
      <c r="J181" s="3"/>
      <c r="K181" s="36"/>
      <c r="L181" s="36"/>
      <c r="M181" s="36"/>
      <c r="N181" s="36"/>
      <c r="O181" s="36"/>
      <c r="P181" s="36"/>
      <c r="Q181" s="36"/>
      <c r="R181" s="36"/>
      <c r="S181" s="36"/>
      <c r="T181" s="36"/>
      <c r="U181" s="36"/>
      <c r="V181" s="36"/>
      <c r="W181" s="36"/>
      <c r="X181" s="36"/>
      <c r="Y181" s="3"/>
    </row>
    <row r="182" spans="1:25" x14ac:dyDescent="0.2">
      <c r="A182" s="3" t="s">
        <v>1021</v>
      </c>
      <c r="B182" s="61">
        <v>43705</v>
      </c>
      <c r="C182" s="62">
        <v>0.3298611111111111</v>
      </c>
      <c r="D182" s="36" t="s">
        <v>1022</v>
      </c>
      <c r="E182" s="63">
        <v>-7.806</v>
      </c>
      <c r="F182" s="63">
        <v>1.0074000000000001</v>
      </c>
      <c r="G182" s="63">
        <v>29.346699999999998</v>
      </c>
      <c r="H182" s="63">
        <v>23.119599999999998</v>
      </c>
      <c r="I182" s="36"/>
      <c r="J182" s="3"/>
      <c r="K182" s="36"/>
      <c r="L182" s="36"/>
      <c r="M182" s="36"/>
      <c r="N182" s="36"/>
      <c r="O182" s="36"/>
      <c r="P182" s="36"/>
      <c r="Q182" s="36"/>
      <c r="R182" s="36"/>
      <c r="S182" s="36"/>
      <c r="T182" s="36"/>
      <c r="U182" s="36"/>
      <c r="V182" s="36"/>
      <c r="W182" s="36"/>
      <c r="X182" s="36"/>
      <c r="Y182" s="3"/>
    </row>
    <row r="183" spans="1:25" x14ac:dyDescent="0.2">
      <c r="A183" s="3" t="s">
        <v>1021</v>
      </c>
      <c r="B183" s="61">
        <v>43705</v>
      </c>
      <c r="C183" s="62">
        <v>0.3298611111111111</v>
      </c>
      <c r="D183" s="36" t="s">
        <v>1022</v>
      </c>
      <c r="E183" s="63">
        <v>-7.8250000000000002</v>
      </c>
      <c r="F183" s="63">
        <v>0.9869</v>
      </c>
      <c r="G183" s="63">
        <v>29.340800000000002</v>
      </c>
      <c r="H183" s="63">
        <v>23.2821</v>
      </c>
      <c r="I183" s="36"/>
      <c r="J183" s="3"/>
      <c r="K183" s="36"/>
      <c r="L183" s="36"/>
      <c r="M183" s="36"/>
      <c r="N183" s="36"/>
      <c r="O183" s="36"/>
      <c r="P183" s="36"/>
      <c r="Q183" s="36"/>
      <c r="R183" s="36"/>
      <c r="S183" s="36"/>
      <c r="T183" s="36"/>
      <c r="U183" s="36"/>
      <c r="V183" s="36"/>
      <c r="W183" s="36"/>
      <c r="X183" s="36"/>
      <c r="Y183" s="3"/>
    </row>
    <row r="184" spans="1:25" x14ac:dyDescent="0.2">
      <c r="A184" s="3" t="s">
        <v>1021</v>
      </c>
      <c r="B184" s="61">
        <v>43705</v>
      </c>
      <c r="C184" s="62">
        <v>0.3298611111111111</v>
      </c>
      <c r="D184" s="36" t="s">
        <v>1022</v>
      </c>
      <c r="E184" s="63">
        <v>-7.9009999999999998</v>
      </c>
      <c r="F184" s="63">
        <v>0.96830000000000005</v>
      </c>
      <c r="G184" s="63">
        <v>29.3353</v>
      </c>
      <c r="H184" s="63">
        <v>23.552299999999999</v>
      </c>
      <c r="I184" s="36"/>
      <c r="J184" s="3"/>
      <c r="K184" s="36"/>
      <c r="L184" s="36"/>
      <c r="M184" s="36"/>
      <c r="N184" s="36"/>
      <c r="O184" s="36"/>
      <c r="P184" s="36"/>
      <c r="Q184" s="36"/>
      <c r="R184" s="36"/>
      <c r="S184" s="36"/>
      <c r="T184" s="36"/>
      <c r="U184" s="36"/>
      <c r="V184" s="36"/>
      <c r="W184" s="36"/>
      <c r="X184" s="36"/>
      <c r="Y184" s="3"/>
    </row>
    <row r="185" spans="1:25" x14ac:dyDescent="0.2">
      <c r="A185" s="3" t="s">
        <v>1021</v>
      </c>
      <c r="B185" s="61">
        <v>43705</v>
      </c>
      <c r="C185" s="62">
        <v>0.3298611111111111</v>
      </c>
      <c r="D185" s="36" t="s">
        <v>1022</v>
      </c>
      <c r="E185" s="63">
        <v>-7.9390000000000001</v>
      </c>
      <c r="F185" s="63">
        <v>0.95169999999999999</v>
      </c>
      <c r="G185" s="63">
        <v>29.3309</v>
      </c>
      <c r="H185" s="63">
        <v>23.671299999999999</v>
      </c>
      <c r="I185" s="36"/>
      <c r="J185" s="3"/>
      <c r="K185" s="36"/>
      <c r="L185" s="36"/>
      <c r="M185" s="36"/>
      <c r="N185" s="36"/>
      <c r="O185" s="36"/>
      <c r="P185" s="36"/>
      <c r="Q185" s="36"/>
      <c r="R185" s="36"/>
      <c r="S185" s="36"/>
      <c r="T185" s="36"/>
      <c r="U185" s="36"/>
      <c r="V185" s="36"/>
      <c r="W185" s="36"/>
      <c r="X185" s="36"/>
      <c r="Y185" s="3"/>
    </row>
    <row r="186" spans="1:25" x14ac:dyDescent="0.2">
      <c r="A186" s="3" t="s">
        <v>1021</v>
      </c>
      <c r="B186" s="61">
        <v>43705</v>
      </c>
      <c r="C186" s="62">
        <v>0.3298611111111111</v>
      </c>
      <c r="D186" s="36" t="s">
        <v>1022</v>
      </c>
      <c r="E186" s="63">
        <v>-7.9770000000000003</v>
      </c>
      <c r="F186" s="63">
        <v>0.9294</v>
      </c>
      <c r="G186" s="63">
        <v>29.327999999999999</v>
      </c>
      <c r="H186" s="63">
        <v>23.766999999999999</v>
      </c>
      <c r="I186" s="36"/>
      <c r="J186" s="3"/>
      <c r="K186" s="36"/>
      <c r="L186" s="36"/>
      <c r="M186" s="36"/>
      <c r="N186" s="36"/>
      <c r="O186" s="36"/>
      <c r="P186" s="36"/>
      <c r="Q186" s="36"/>
      <c r="R186" s="36"/>
      <c r="S186" s="36"/>
      <c r="T186" s="36"/>
      <c r="U186" s="36"/>
      <c r="V186" s="36"/>
      <c r="W186" s="36"/>
      <c r="X186" s="36"/>
      <c r="Y186" s="3"/>
    </row>
    <row r="187" spans="1:25" x14ac:dyDescent="0.2">
      <c r="A187" s="3" t="s">
        <v>1021</v>
      </c>
      <c r="B187" s="61">
        <v>43705</v>
      </c>
      <c r="C187" s="62">
        <v>0.3298611111111111</v>
      </c>
      <c r="D187" s="36" t="s">
        <v>1022</v>
      </c>
      <c r="E187" s="63">
        <v>-8.0340000000000007</v>
      </c>
      <c r="F187" s="63">
        <v>0.90890000000000004</v>
      </c>
      <c r="G187" s="63">
        <v>29.325800000000001</v>
      </c>
      <c r="H187" s="63">
        <v>23.820900000000002</v>
      </c>
      <c r="I187" s="36"/>
      <c r="J187" s="3"/>
      <c r="K187" s="36"/>
      <c r="L187" s="36"/>
      <c r="M187" s="36"/>
      <c r="N187" s="36"/>
      <c r="O187" s="36"/>
      <c r="P187" s="36"/>
      <c r="Q187" s="36"/>
      <c r="R187" s="36"/>
      <c r="S187" s="36"/>
      <c r="T187" s="36"/>
      <c r="U187" s="36"/>
      <c r="V187" s="36"/>
      <c r="W187" s="36"/>
      <c r="X187" s="36"/>
      <c r="Y187" s="3"/>
    </row>
    <row r="188" spans="1:25" x14ac:dyDescent="0.2">
      <c r="A188" s="3" t="s">
        <v>1021</v>
      </c>
      <c r="B188" s="61">
        <v>43705</v>
      </c>
      <c r="C188" s="62">
        <v>0.3298611111111111</v>
      </c>
      <c r="D188" s="36" t="s">
        <v>1022</v>
      </c>
      <c r="E188" s="63">
        <v>-8.0530000000000008</v>
      </c>
      <c r="F188" s="63">
        <v>0.89029999999999998</v>
      </c>
      <c r="G188" s="63">
        <v>29.323899999999998</v>
      </c>
      <c r="H188" s="63">
        <v>23.84</v>
      </c>
      <c r="I188" s="36"/>
      <c r="J188" s="3"/>
      <c r="K188" s="36"/>
      <c r="L188" s="36"/>
      <c r="M188" s="36"/>
      <c r="N188" s="36"/>
      <c r="O188" s="36"/>
      <c r="P188" s="36"/>
      <c r="Q188" s="36"/>
      <c r="R188" s="36"/>
      <c r="S188" s="36"/>
      <c r="T188" s="36"/>
      <c r="U188" s="36"/>
      <c r="V188" s="36"/>
      <c r="W188" s="36"/>
      <c r="X188" s="36"/>
      <c r="Y188" s="3"/>
    </row>
    <row r="189" spans="1:25" x14ac:dyDescent="0.2">
      <c r="A189" s="3" t="s">
        <v>1021</v>
      </c>
      <c r="B189" s="61">
        <v>43705</v>
      </c>
      <c r="C189" s="62">
        <v>0.3298611111111111</v>
      </c>
      <c r="D189" s="36" t="s">
        <v>1022</v>
      </c>
      <c r="E189" s="63">
        <v>-8.0909999999999993</v>
      </c>
      <c r="F189" s="63">
        <v>0.83589999999999998</v>
      </c>
      <c r="G189" s="63">
        <v>29.313400000000001</v>
      </c>
      <c r="H189" s="63">
        <v>23.885999999999999</v>
      </c>
      <c r="I189" s="36"/>
      <c r="J189" s="3"/>
      <c r="K189" s="36"/>
      <c r="L189" s="36"/>
      <c r="M189" s="36"/>
      <c r="N189" s="36"/>
      <c r="O189" s="36"/>
      <c r="P189" s="36"/>
      <c r="Q189" s="36"/>
      <c r="R189" s="36"/>
      <c r="S189" s="36"/>
      <c r="T189" s="36"/>
      <c r="U189" s="36"/>
      <c r="V189" s="36"/>
      <c r="W189" s="36"/>
      <c r="X189" s="36"/>
      <c r="Y189" s="3"/>
    </row>
    <row r="190" spans="1:25" x14ac:dyDescent="0.2">
      <c r="A190" s="3" t="s">
        <v>1021</v>
      </c>
      <c r="B190" s="61">
        <v>43705</v>
      </c>
      <c r="C190" s="62">
        <v>0.3298611111111111</v>
      </c>
      <c r="D190" s="36" t="s">
        <v>1022</v>
      </c>
      <c r="E190" s="63">
        <v>-8.1479999999999997</v>
      </c>
      <c r="F190" s="63">
        <v>0.84930000000000005</v>
      </c>
      <c r="G190" s="63">
        <v>29.308199999999999</v>
      </c>
      <c r="H190" s="63">
        <v>23.957100000000001</v>
      </c>
      <c r="I190" s="36"/>
      <c r="J190" s="3"/>
      <c r="K190" s="36"/>
      <c r="L190" s="36"/>
      <c r="M190" s="36"/>
      <c r="N190" s="36"/>
      <c r="O190" s="36"/>
      <c r="P190" s="36"/>
      <c r="Q190" s="36"/>
      <c r="R190" s="36"/>
      <c r="S190" s="36"/>
      <c r="T190" s="36"/>
      <c r="U190" s="36"/>
      <c r="V190" s="36"/>
      <c r="W190" s="36"/>
      <c r="X190" s="36"/>
      <c r="Y190" s="3"/>
    </row>
    <row r="191" spans="1:25" x14ac:dyDescent="0.2">
      <c r="A191" s="3" t="s">
        <v>1021</v>
      </c>
      <c r="B191" s="61">
        <v>43705</v>
      </c>
      <c r="C191" s="62">
        <v>0.3298611111111111</v>
      </c>
      <c r="D191" s="36" t="s">
        <v>1022</v>
      </c>
      <c r="E191" s="63">
        <v>-8.1859999999999999</v>
      </c>
      <c r="F191" s="63">
        <v>0.84030000000000005</v>
      </c>
      <c r="G191" s="63">
        <v>29.303100000000001</v>
      </c>
      <c r="H191" s="63">
        <v>24.0139</v>
      </c>
      <c r="I191" s="36"/>
      <c r="J191" s="3"/>
      <c r="K191" s="36"/>
      <c r="L191" s="36"/>
      <c r="M191" s="36"/>
      <c r="N191" s="36"/>
      <c r="O191" s="36"/>
      <c r="P191" s="36"/>
      <c r="Q191" s="36"/>
      <c r="R191" s="36"/>
      <c r="S191" s="36"/>
      <c r="T191" s="36"/>
      <c r="U191" s="36"/>
      <c r="V191" s="36"/>
      <c r="W191" s="36"/>
      <c r="X191" s="36"/>
      <c r="Y191" s="3"/>
    </row>
    <row r="192" spans="1:25" x14ac:dyDescent="0.2">
      <c r="A192" s="3" t="s">
        <v>1021</v>
      </c>
      <c r="B192" s="61">
        <v>43705</v>
      </c>
      <c r="C192" s="62">
        <v>0.3298611111111111</v>
      </c>
      <c r="D192" s="36" t="s">
        <v>1022</v>
      </c>
      <c r="E192" s="63">
        <v>-8.2240000000000002</v>
      </c>
      <c r="F192" s="63">
        <v>0.83130000000000004</v>
      </c>
      <c r="G192" s="63">
        <v>29.3004</v>
      </c>
      <c r="H192" s="63">
        <v>24.044699999999999</v>
      </c>
      <c r="I192" s="36"/>
      <c r="J192" s="3"/>
      <c r="K192" s="36"/>
      <c r="L192" s="36"/>
      <c r="M192" s="36"/>
      <c r="N192" s="36"/>
      <c r="O192" s="36"/>
      <c r="P192" s="36"/>
      <c r="Q192" s="36"/>
      <c r="R192" s="36"/>
      <c r="S192" s="36"/>
      <c r="T192" s="36"/>
      <c r="U192" s="36"/>
      <c r="V192" s="36"/>
      <c r="W192" s="36"/>
      <c r="X192" s="36"/>
      <c r="Y192" s="3"/>
    </row>
    <row r="193" spans="1:25" x14ac:dyDescent="0.2">
      <c r="A193" s="3" t="s">
        <v>1021</v>
      </c>
      <c r="B193" s="61">
        <v>43705</v>
      </c>
      <c r="C193" s="62">
        <v>0.3298611111111111</v>
      </c>
      <c r="D193" s="36" t="s">
        <v>1022</v>
      </c>
      <c r="E193" s="63">
        <v>-8.2629999999999999</v>
      </c>
      <c r="F193" s="63">
        <v>0.82989999999999997</v>
      </c>
      <c r="G193" s="63">
        <v>29.3002</v>
      </c>
      <c r="H193" s="63">
        <v>24.0504</v>
      </c>
      <c r="I193" s="36"/>
      <c r="J193" s="3"/>
      <c r="K193" s="36"/>
      <c r="L193" s="36"/>
      <c r="M193" s="36"/>
      <c r="N193" s="36"/>
      <c r="O193" s="36"/>
      <c r="P193" s="36"/>
      <c r="Q193" s="36"/>
      <c r="R193" s="36"/>
      <c r="S193" s="36"/>
      <c r="T193" s="36"/>
      <c r="U193" s="36"/>
      <c r="V193" s="36"/>
      <c r="W193" s="36"/>
      <c r="X193" s="36"/>
      <c r="Y193" s="3"/>
    </row>
    <row r="194" spans="1:25" x14ac:dyDescent="0.2">
      <c r="A194" s="3" t="s">
        <v>1021</v>
      </c>
      <c r="B194" s="61">
        <v>43705</v>
      </c>
      <c r="C194" s="62">
        <v>0.3298611111111111</v>
      </c>
      <c r="D194" s="36" t="s">
        <v>1022</v>
      </c>
      <c r="E194" s="63">
        <v>-8.3010000000000002</v>
      </c>
      <c r="F194" s="63">
        <v>0.80910000000000004</v>
      </c>
      <c r="G194" s="63">
        <v>29.297599999999999</v>
      </c>
      <c r="H194" s="63">
        <v>24.054600000000001</v>
      </c>
      <c r="I194" s="36"/>
      <c r="J194" s="3"/>
      <c r="K194" s="36"/>
      <c r="L194" s="36"/>
      <c r="M194" s="36"/>
      <c r="N194" s="36"/>
      <c r="O194" s="36"/>
      <c r="P194" s="36"/>
      <c r="Q194" s="36"/>
      <c r="R194" s="36"/>
      <c r="S194" s="36"/>
      <c r="T194" s="36"/>
      <c r="U194" s="36"/>
      <c r="V194" s="36"/>
      <c r="W194" s="36"/>
      <c r="X194" s="36"/>
      <c r="Y194" s="3"/>
    </row>
    <row r="195" spans="1:25" x14ac:dyDescent="0.2">
      <c r="A195" s="3" t="s">
        <v>1021</v>
      </c>
      <c r="B195" s="61">
        <v>43705</v>
      </c>
      <c r="C195" s="62">
        <v>0.3298611111111111</v>
      </c>
      <c r="D195" s="36" t="s">
        <v>1022</v>
      </c>
      <c r="E195" s="63">
        <v>-8.3580000000000005</v>
      </c>
      <c r="F195" s="63">
        <v>0.7944</v>
      </c>
      <c r="G195" s="63">
        <v>29.2974</v>
      </c>
      <c r="H195" s="63">
        <v>24.078199999999999</v>
      </c>
      <c r="I195" s="36"/>
      <c r="J195" s="3"/>
      <c r="K195" s="36"/>
      <c r="L195" s="36"/>
      <c r="M195" s="36"/>
      <c r="N195" s="36"/>
      <c r="O195" s="36"/>
      <c r="P195" s="36"/>
      <c r="Q195" s="36"/>
      <c r="R195" s="36"/>
      <c r="S195" s="36"/>
      <c r="T195" s="36"/>
      <c r="U195" s="36"/>
      <c r="V195" s="36"/>
      <c r="W195" s="36"/>
      <c r="X195" s="36"/>
      <c r="Y195" s="3"/>
    </row>
    <row r="196" spans="1:25" x14ac:dyDescent="0.2">
      <c r="A196" s="3" t="s">
        <v>1021</v>
      </c>
      <c r="B196" s="61">
        <v>43705</v>
      </c>
      <c r="C196" s="62">
        <v>0.3298611111111111</v>
      </c>
      <c r="D196" s="36" t="s">
        <v>1022</v>
      </c>
      <c r="E196" s="63">
        <v>-8.3960000000000008</v>
      </c>
      <c r="F196" s="63">
        <v>0.75119999999999998</v>
      </c>
      <c r="G196" s="63">
        <v>29.294799999999999</v>
      </c>
      <c r="H196" s="63">
        <v>24.077999999999999</v>
      </c>
      <c r="I196" s="36"/>
      <c r="J196" s="3"/>
      <c r="K196" s="36"/>
      <c r="L196" s="36"/>
      <c r="M196" s="36"/>
      <c r="N196" s="36"/>
      <c r="O196" s="36"/>
      <c r="P196" s="36"/>
      <c r="Q196" s="36"/>
      <c r="R196" s="36"/>
      <c r="S196" s="36"/>
      <c r="T196" s="36"/>
      <c r="U196" s="36"/>
      <c r="V196" s="36"/>
      <c r="W196" s="36"/>
      <c r="X196" s="36"/>
      <c r="Y196" s="3"/>
    </row>
    <row r="197" spans="1:25" x14ac:dyDescent="0.2">
      <c r="A197" s="3" t="s">
        <v>1021</v>
      </c>
      <c r="B197" s="61">
        <v>43705</v>
      </c>
      <c r="C197" s="62">
        <v>0.3298611111111111</v>
      </c>
      <c r="D197" s="36" t="s">
        <v>1022</v>
      </c>
      <c r="E197" s="63">
        <v>-8.4529999999999994</v>
      </c>
      <c r="F197" s="63">
        <v>0.77210000000000001</v>
      </c>
      <c r="G197" s="63">
        <v>29.2926</v>
      </c>
      <c r="H197" s="63">
        <v>24.100899999999999</v>
      </c>
      <c r="I197" s="36"/>
      <c r="J197" s="3"/>
      <c r="K197" s="36"/>
      <c r="L197" s="36"/>
      <c r="M197" s="36"/>
      <c r="N197" s="36"/>
      <c r="O197" s="36"/>
      <c r="P197" s="36"/>
      <c r="Q197" s="36"/>
      <c r="R197" s="36"/>
      <c r="S197" s="36"/>
      <c r="T197" s="36"/>
      <c r="U197" s="36"/>
      <c r="V197" s="36"/>
      <c r="W197" s="36"/>
      <c r="X197" s="36"/>
      <c r="Y197" s="3"/>
    </row>
    <row r="198" spans="1:25" x14ac:dyDescent="0.2">
      <c r="A198" s="3" t="s">
        <v>1021</v>
      </c>
      <c r="B198" s="61">
        <v>43705</v>
      </c>
      <c r="C198" s="62">
        <v>0.3298611111111111</v>
      </c>
      <c r="D198" s="36" t="s">
        <v>1022</v>
      </c>
      <c r="E198" s="63">
        <v>-8.51</v>
      </c>
      <c r="F198" s="63">
        <v>0.77429999999999999</v>
      </c>
      <c r="G198" s="63">
        <v>29.292200000000001</v>
      </c>
      <c r="H198" s="63">
        <v>24.113199999999999</v>
      </c>
      <c r="I198" s="36"/>
      <c r="J198" s="3"/>
      <c r="K198" s="36"/>
      <c r="L198" s="36"/>
      <c r="M198" s="36"/>
      <c r="N198" s="36"/>
      <c r="O198" s="36"/>
      <c r="P198" s="36"/>
      <c r="Q198" s="36"/>
      <c r="R198" s="36"/>
      <c r="S198" s="36"/>
      <c r="T198" s="36"/>
      <c r="U198" s="36"/>
      <c r="V198" s="36"/>
      <c r="W198" s="36"/>
      <c r="X198" s="36"/>
      <c r="Y198" s="3"/>
    </row>
    <row r="199" spans="1:25" x14ac:dyDescent="0.2">
      <c r="A199" s="3" t="s">
        <v>1021</v>
      </c>
      <c r="B199" s="61">
        <v>43705</v>
      </c>
      <c r="C199" s="62">
        <v>0.3298611111111111</v>
      </c>
      <c r="D199" s="36" t="s">
        <v>1022</v>
      </c>
      <c r="E199" s="63">
        <v>-8.548</v>
      </c>
      <c r="F199" s="63">
        <v>0.78039999999999998</v>
      </c>
      <c r="G199" s="63">
        <v>29.292000000000002</v>
      </c>
      <c r="H199" s="63">
        <v>24.113600000000002</v>
      </c>
      <c r="I199" s="36"/>
      <c r="J199" s="3"/>
      <c r="K199" s="36"/>
      <c r="L199" s="36"/>
      <c r="M199" s="36"/>
      <c r="N199" s="36"/>
      <c r="O199" s="36"/>
      <c r="P199" s="36"/>
      <c r="Q199" s="36"/>
      <c r="R199" s="36"/>
      <c r="S199" s="36"/>
      <c r="T199" s="36"/>
      <c r="U199" s="36"/>
      <c r="V199" s="36"/>
      <c r="W199" s="36"/>
      <c r="X199" s="36"/>
      <c r="Y199" s="3"/>
    </row>
    <row r="200" spans="1:25" x14ac:dyDescent="0.2">
      <c r="A200" s="3" t="s">
        <v>1021</v>
      </c>
      <c r="B200" s="61">
        <v>43705</v>
      </c>
      <c r="C200" s="62">
        <v>0.3298611111111111</v>
      </c>
      <c r="D200" s="36" t="s">
        <v>1022</v>
      </c>
      <c r="E200" s="63">
        <v>-8.6050000000000004</v>
      </c>
      <c r="F200" s="63">
        <v>0.7863</v>
      </c>
      <c r="G200" s="63">
        <v>29.292300000000001</v>
      </c>
      <c r="H200" s="63">
        <v>24.1111</v>
      </c>
      <c r="I200" s="36"/>
      <c r="J200" s="3"/>
      <c r="K200" s="36"/>
      <c r="L200" s="36"/>
      <c r="M200" s="36"/>
      <c r="N200" s="36"/>
      <c r="O200" s="36"/>
      <c r="P200" s="36"/>
      <c r="Q200" s="36"/>
      <c r="R200" s="36"/>
      <c r="S200" s="36"/>
      <c r="T200" s="36"/>
      <c r="U200" s="36"/>
      <c r="V200" s="36"/>
      <c r="W200" s="36"/>
      <c r="X200" s="36"/>
      <c r="Y200" s="3"/>
    </row>
    <row r="201" spans="1:25" x14ac:dyDescent="0.2">
      <c r="A201" s="3" t="s">
        <v>1021</v>
      </c>
      <c r="B201" s="61">
        <v>43705</v>
      </c>
      <c r="C201" s="62">
        <v>0.3298611111111111</v>
      </c>
      <c r="D201" s="36" t="s">
        <v>1022</v>
      </c>
      <c r="E201" s="63">
        <v>-8.6620000000000008</v>
      </c>
      <c r="F201" s="63">
        <v>0.76549999999999996</v>
      </c>
      <c r="G201" s="63">
        <v>29.291699999999999</v>
      </c>
      <c r="H201" s="63">
        <v>24.111899999999999</v>
      </c>
      <c r="I201" s="36"/>
      <c r="J201" s="3"/>
      <c r="K201" s="36"/>
      <c r="L201" s="36"/>
      <c r="M201" s="36"/>
      <c r="N201" s="36"/>
      <c r="O201" s="36"/>
      <c r="P201" s="36"/>
      <c r="Q201" s="36"/>
      <c r="R201" s="36"/>
      <c r="S201" s="36"/>
      <c r="T201" s="36"/>
      <c r="U201" s="36"/>
      <c r="V201" s="36"/>
      <c r="W201" s="36"/>
      <c r="X201" s="36"/>
      <c r="Y201" s="3"/>
    </row>
    <row r="202" spans="1:25" x14ac:dyDescent="0.2">
      <c r="A202" s="3" t="s">
        <v>1021</v>
      </c>
      <c r="B202" s="61">
        <v>43705</v>
      </c>
      <c r="C202" s="62">
        <v>0.3298611111111111</v>
      </c>
      <c r="D202" s="36" t="s">
        <v>1022</v>
      </c>
      <c r="E202" s="63">
        <v>-8.6999999999999993</v>
      </c>
      <c r="F202" s="63">
        <v>0.76380000000000003</v>
      </c>
      <c r="G202" s="63">
        <v>29.291</v>
      </c>
      <c r="H202" s="63">
        <v>24.1204</v>
      </c>
      <c r="I202" s="36"/>
      <c r="J202" s="3"/>
      <c r="K202" s="36"/>
      <c r="L202" s="36"/>
      <c r="M202" s="36"/>
      <c r="N202" s="36"/>
      <c r="O202" s="36"/>
      <c r="P202" s="36"/>
      <c r="Q202" s="36"/>
      <c r="R202" s="36"/>
      <c r="S202" s="36"/>
      <c r="T202" s="36"/>
      <c r="U202" s="36"/>
      <c r="V202" s="36"/>
      <c r="W202" s="36"/>
      <c r="X202" s="36"/>
      <c r="Y202" s="3"/>
    </row>
    <row r="203" spans="1:25" x14ac:dyDescent="0.2">
      <c r="A203" s="3" t="s">
        <v>1021</v>
      </c>
      <c r="B203" s="61">
        <v>43705</v>
      </c>
      <c r="C203" s="62">
        <v>0.3298611111111111</v>
      </c>
      <c r="D203" s="36" t="s">
        <v>1022</v>
      </c>
      <c r="E203" s="63">
        <v>-8.7569999999999997</v>
      </c>
      <c r="F203" s="63">
        <v>0.76729999999999998</v>
      </c>
      <c r="G203" s="63">
        <v>29.290500000000002</v>
      </c>
      <c r="H203" s="63">
        <v>24.119499999999999</v>
      </c>
      <c r="I203" s="36"/>
      <c r="J203" s="3"/>
      <c r="K203" s="36"/>
      <c r="L203" s="36"/>
      <c r="M203" s="36"/>
      <c r="N203" s="36"/>
      <c r="O203" s="36"/>
      <c r="P203" s="36"/>
      <c r="Q203" s="36"/>
      <c r="R203" s="36"/>
      <c r="S203" s="36"/>
      <c r="T203" s="36"/>
      <c r="U203" s="36"/>
      <c r="V203" s="36"/>
      <c r="W203" s="36"/>
      <c r="X203" s="36"/>
      <c r="Y203" s="3"/>
    </row>
    <row r="204" spans="1:25" x14ac:dyDescent="0.2">
      <c r="A204" s="3" t="s">
        <v>1021</v>
      </c>
      <c r="B204" s="61">
        <v>43705</v>
      </c>
      <c r="C204" s="62">
        <v>0.3298611111111111</v>
      </c>
      <c r="D204" s="36" t="s">
        <v>1022</v>
      </c>
      <c r="E204" s="63">
        <v>-8.7949999999999999</v>
      </c>
      <c r="F204" s="63">
        <v>0.76160000000000005</v>
      </c>
      <c r="G204" s="63">
        <v>29.290500000000002</v>
      </c>
      <c r="H204" s="63">
        <v>24.116800000000001</v>
      </c>
      <c r="I204" s="36"/>
      <c r="J204" s="3"/>
      <c r="K204" s="36"/>
      <c r="L204" s="36"/>
      <c r="M204" s="36"/>
      <c r="N204" s="36"/>
      <c r="O204" s="36"/>
      <c r="P204" s="36"/>
      <c r="Q204" s="36"/>
      <c r="R204" s="36"/>
      <c r="S204" s="36"/>
      <c r="T204" s="36"/>
      <c r="U204" s="36"/>
      <c r="V204" s="36"/>
      <c r="W204" s="36"/>
      <c r="X204" s="36"/>
      <c r="Y204" s="3"/>
    </row>
    <row r="205" spans="1:25" x14ac:dyDescent="0.2">
      <c r="A205" s="3" t="s">
        <v>1021</v>
      </c>
      <c r="B205" s="61">
        <v>43705</v>
      </c>
      <c r="C205" s="62">
        <v>0.3298611111111111</v>
      </c>
      <c r="D205" s="36" t="s">
        <v>1022</v>
      </c>
      <c r="E205" s="63">
        <v>-8.8330000000000002</v>
      </c>
      <c r="F205" s="63">
        <v>0.76119999999999999</v>
      </c>
      <c r="G205" s="63">
        <v>29.290500000000002</v>
      </c>
      <c r="H205" s="63">
        <v>24.117000000000001</v>
      </c>
      <c r="I205" s="36"/>
      <c r="J205" s="3"/>
      <c r="K205" s="36"/>
      <c r="L205" s="36"/>
      <c r="M205" s="36"/>
      <c r="N205" s="36"/>
      <c r="O205" s="36"/>
      <c r="P205" s="36"/>
      <c r="Q205" s="36"/>
      <c r="R205" s="36"/>
      <c r="S205" s="36"/>
      <c r="T205" s="36"/>
      <c r="U205" s="36"/>
      <c r="V205" s="36"/>
      <c r="W205" s="36"/>
      <c r="X205" s="36"/>
      <c r="Y205" s="3"/>
    </row>
    <row r="206" spans="1:25" x14ac:dyDescent="0.2">
      <c r="A206" s="3" t="s">
        <v>1021</v>
      </c>
      <c r="B206" s="61">
        <v>43705</v>
      </c>
      <c r="C206" s="62">
        <v>0.3298611111111111</v>
      </c>
      <c r="D206" s="36" t="s">
        <v>1022</v>
      </c>
      <c r="E206" s="63">
        <v>-8.89</v>
      </c>
      <c r="F206" s="63">
        <v>0.75339999999999996</v>
      </c>
      <c r="G206" s="63">
        <v>29.290500000000002</v>
      </c>
      <c r="H206" s="63">
        <v>24.114999999999998</v>
      </c>
      <c r="I206" s="36"/>
      <c r="J206" s="3"/>
      <c r="K206" s="36"/>
      <c r="L206" s="36"/>
      <c r="M206" s="36"/>
      <c r="N206" s="36"/>
      <c r="O206" s="36"/>
      <c r="P206" s="36"/>
      <c r="Q206" s="36"/>
      <c r="R206" s="36"/>
      <c r="S206" s="36"/>
      <c r="T206" s="36"/>
      <c r="U206" s="36"/>
      <c r="V206" s="36"/>
      <c r="W206" s="36"/>
      <c r="X206" s="36"/>
      <c r="Y206" s="3"/>
    </row>
    <row r="207" spans="1:25" x14ac:dyDescent="0.2">
      <c r="A207" s="3" t="s">
        <v>1021</v>
      </c>
      <c r="B207" s="61">
        <v>43705</v>
      </c>
      <c r="C207" s="62">
        <v>0.3298611111111111</v>
      </c>
      <c r="D207" s="36" t="s">
        <v>1022</v>
      </c>
      <c r="E207" s="63">
        <v>-8.9469999999999992</v>
      </c>
      <c r="F207" s="63">
        <v>0.74960000000000004</v>
      </c>
      <c r="G207" s="63">
        <v>29.290500000000002</v>
      </c>
      <c r="H207" s="63">
        <v>24.119299999999999</v>
      </c>
      <c r="I207" s="36"/>
      <c r="J207" s="3"/>
      <c r="K207" s="36"/>
      <c r="L207" s="36"/>
      <c r="M207" s="36"/>
      <c r="N207" s="36"/>
      <c r="O207" s="36"/>
      <c r="P207" s="36"/>
      <c r="Q207" s="36"/>
      <c r="R207" s="36"/>
      <c r="S207" s="36"/>
      <c r="T207" s="36"/>
      <c r="U207" s="36"/>
      <c r="V207" s="36"/>
      <c r="W207" s="36"/>
      <c r="X207" s="36"/>
      <c r="Y207" s="3"/>
    </row>
    <row r="208" spans="1:25" x14ac:dyDescent="0.2">
      <c r="A208" s="3" t="s">
        <v>1021</v>
      </c>
      <c r="B208" s="61">
        <v>43705</v>
      </c>
      <c r="C208" s="62">
        <v>0.3298611111111111</v>
      </c>
      <c r="D208" s="36" t="s">
        <v>1022</v>
      </c>
      <c r="E208" s="63">
        <v>-9.0039999999999996</v>
      </c>
      <c r="F208" s="63">
        <v>0.74209999999999998</v>
      </c>
      <c r="G208" s="63">
        <v>29.289899999999999</v>
      </c>
      <c r="H208" s="63">
        <v>24.119800000000001</v>
      </c>
      <c r="I208" s="36"/>
      <c r="J208" s="3"/>
      <c r="K208" s="36"/>
      <c r="L208" s="36"/>
      <c r="M208" s="36"/>
      <c r="N208" s="36"/>
      <c r="O208" s="36"/>
      <c r="P208" s="36"/>
      <c r="Q208" s="36"/>
      <c r="R208" s="36"/>
      <c r="S208" s="36"/>
      <c r="T208" s="36"/>
      <c r="U208" s="36"/>
      <c r="V208" s="36"/>
      <c r="W208" s="36"/>
      <c r="X208" s="36"/>
      <c r="Y208" s="3"/>
    </row>
    <row r="209" spans="1:25" x14ac:dyDescent="0.2">
      <c r="A209" s="3" t="s">
        <v>1021</v>
      </c>
      <c r="B209" s="61">
        <v>43705</v>
      </c>
      <c r="C209" s="62">
        <v>0.3298611111111111</v>
      </c>
      <c r="D209" s="36" t="s">
        <v>1022</v>
      </c>
      <c r="E209" s="63">
        <v>-9.0609999999999999</v>
      </c>
      <c r="F209" s="63">
        <v>0.73829999999999996</v>
      </c>
      <c r="G209" s="63">
        <v>29.2895</v>
      </c>
      <c r="H209" s="63">
        <v>24.1187</v>
      </c>
      <c r="I209" s="36"/>
      <c r="J209" s="3"/>
      <c r="K209" s="36"/>
      <c r="L209" s="36"/>
      <c r="M209" s="36"/>
      <c r="N209" s="36"/>
      <c r="O209" s="36"/>
      <c r="P209" s="36"/>
      <c r="Q209" s="36"/>
      <c r="R209" s="36"/>
      <c r="S209" s="36"/>
      <c r="T209" s="36"/>
      <c r="U209" s="36"/>
      <c r="V209" s="36"/>
      <c r="W209" s="36"/>
      <c r="X209" s="36"/>
      <c r="Y209" s="3"/>
    </row>
    <row r="210" spans="1:25" x14ac:dyDescent="0.2">
      <c r="A210" s="3" t="s">
        <v>1021</v>
      </c>
      <c r="B210" s="61">
        <v>43705</v>
      </c>
      <c r="C210" s="62">
        <v>0.3298611111111111</v>
      </c>
      <c r="D210" s="36" t="s">
        <v>1022</v>
      </c>
      <c r="E210" s="63">
        <v>-9.1180000000000003</v>
      </c>
      <c r="F210" s="63">
        <v>0.73089999999999999</v>
      </c>
      <c r="G210" s="63">
        <v>29.287099999999999</v>
      </c>
      <c r="H210" s="63">
        <v>24.127800000000001</v>
      </c>
      <c r="I210" s="36"/>
      <c r="J210" s="3"/>
      <c r="K210" s="36"/>
      <c r="L210" s="36"/>
      <c r="M210" s="36"/>
      <c r="N210" s="36"/>
      <c r="O210" s="36"/>
      <c r="P210" s="36"/>
      <c r="Q210" s="36"/>
      <c r="R210" s="36"/>
      <c r="S210" s="36"/>
      <c r="T210" s="36"/>
      <c r="U210" s="36"/>
      <c r="V210" s="36"/>
      <c r="W210" s="36"/>
      <c r="X210" s="36"/>
      <c r="Y210" s="3"/>
    </row>
    <row r="211" spans="1:25" x14ac:dyDescent="0.2">
      <c r="A211" s="3" t="s">
        <v>1021</v>
      </c>
      <c r="B211" s="61">
        <v>43705</v>
      </c>
      <c r="C211" s="62">
        <v>0.3298611111111111</v>
      </c>
      <c r="D211" s="36" t="s">
        <v>1022</v>
      </c>
      <c r="E211" s="63">
        <v>-9.1750000000000007</v>
      </c>
      <c r="F211" s="63">
        <v>0.72699999999999998</v>
      </c>
      <c r="G211" s="63">
        <v>29.2865</v>
      </c>
      <c r="H211" s="63">
        <v>24.133400000000002</v>
      </c>
      <c r="I211" s="36"/>
      <c r="J211" s="3"/>
      <c r="K211" s="36"/>
      <c r="L211" s="36"/>
      <c r="M211" s="36"/>
      <c r="N211" s="36"/>
      <c r="O211" s="36"/>
      <c r="P211" s="36"/>
      <c r="Q211" s="36"/>
      <c r="R211" s="36"/>
      <c r="S211" s="36"/>
      <c r="T211" s="36"/>
      <c r="U211" s="36"/>
      <c r="V211" s="36"/>
      <c r="W211" s="36"/>
      <c r="X211" s="36"/>
      <c r="Y211" s="3"/>
    </row>
    <row r="212" spans="1:25" x14ac:dyDescent="0.2">
      <c r="A212" s="3" t="s">
        <v>1021</v>
      </c>
      <c r="B212" s="61">
        <v>43705</v>
      </c>
      <c r="C212" s="62">
        <v>0.3298611111111111</v>
      </c>
      <c r="D212" s="36" t="s">
        <v>1022</v>
      </c>
      <c r="E212" s="63">
        <v>-9.2319999999999993</v>
      </c>
      <c r="F212" s="63">
        <v>0.71960000000000002</v>
      </c>
      <c r="G212" s="63">
        <v>29.2865</v>
      </c>
      <c r="H212" s="63">
        <v>24.137</v>
      </c>
      <c r="I212" s="36"/>
      <c r="J212" s="3"/>
      <c r="K212" s="36"/>
      <c r="L212" s="36"/>
      <c r="M212" s="36"/>
      <c r="N212" s="36"/>
      <c r="O212" s="36"/>
      <c r="P212" s="36"/>
      <c r="Q212" s="36"/>
      <c r="R212" s="36"/>
      <c r="S212" s="36"/>
      <c r="T212" s="36"/>
      <c r="U212" s="36"/>
      <c r="V212" s="36"/>
      <c r="W212" s="36"/>
      <c r="X212" s="36"/>
      <c r="Y212" s="3"/>
    </row>
    <row r="213" spans="1:25" x14ac:dyDescent="0.2">
      <c r="A213" s="3" t="s">
        <v>1021</v>
      </c>
      <c r="B213" s="61">
        <v>43705</v>
      </c>
      <c r="C213" s="62">
        <v>0.3298611111111111</v>
      </c>
      <c r="D213" s="36" t="s">
        <v>1022</v>
      </c>
      <c r="E213" s="63">
        <v>-9.2889999999999997</v>
      </c>
      <c r="F213" s="63">
        <v>0.70840000000000003</v>
      </c>
      <c r="G213" s="63">
        <v>29.285900000000002</v>
      </c>
      <c r="H213" s="63">
        <v>24.133900000000001</v>
      </c>
      <c r="I213" s="36"/>
      <c r="J213" s="3"/>
      <c r="K213" s="36"/>
      <c r="L213" s="36"/>
      <c r="M213" s="36"/>
      <c r="N213" s="36"/>
      <c r="O213" s="36"/>
      <c r="P213" s="36"/>
      <c r="Q213" s="36"/>
      <c r="R213" s="36"/>
      <c r="S213" s="36"/>
      <c r="T213" s="36"/>
      <c r="U213" s="36"/>
      <c r="V213" s="36"/>
      <c r="W213" s="36"/>
      <c r="X213" s="36"/>
      <c r="Y213" s="3"/>
    </row>
    <row r="214" spans="1:25" x14ac:dyDescent="0.2">
      <c r="A214" s="3" t="s">
        <v>1021</v>
      </c>
      <c r="B214" s="61">
        <v>43705</v>
      </c>
      <c r="C214" s="62">
        <v>0.3298611111111111</v>
      </c>
      <c r="D214" s="36" t="s">
        <v>1022</v>
      </c>
      <c r="E214" s="63">
        <v>-9.3650000000000002</v>
      </c>
      <c r="F214" s="63">
        <v>0.68379999999999996</v>
      </c>
      <c r="G214" s="63">
        <v>29.283200000000001</v>
      </c>
      <c r="H214" s="63">
        <v>24.148199999999999</v>
      </c>
      <c r="I214" s="36"/>
      <c r="J214" s="3"/>
      <c r="K214" s="36"/>
      <c r="L214" s="36"/>
      <c r="M214" s="36"/>
      <c r="N214" s="36"/>
      <c r="O214" s="36"/>
      <c r="P214" s="36"/>
      <c r="Q214" s="36"/>
      <c r="R214" s="36"/>
      <c r="S214" s="36"/>
      <c r="T214" s="36"/>
      <c r="U214" s="36"/>
      <c r="V214" s="36"/>
      <c r="W214" s="36"/>
      <c r="X214" s="36"/>
      <c r="Y214" s="3"/>
    </row>
    <row r="215" spans="1:25" x14ac:dyDescent="0.2">
      <c r="A215" s="3" t="s">
        <v>1021</v>
      </c>
      <c r="B215" s="61">
        <v>43705</v>
      </c>
      <c r="C215" s="62">
        <v>0.3298611111111111</v>
      </c>
      <c r="D215" s="36" t="s">
        <v>1022</v>
      </c>
      <c r="E215" s="63">
        <v>-9.4030000000000005</v>
      </c>
      <c r="F215" s="63">
        <v>0.66120000000000001</v>
      </c>
      <c r="G215" s="63">
        <v>29.278400000000001</v>
      </c>
      <c r="H215" s="63">
        <v>24.164300000000001</v>
      </c>
      <c r="I215" s="36"/>
      <c r="J215" s="3"/>
      <c r="K215" s="36"/>
      <c r="L215" s="36"/>
      <c r="M215" s="36"/>
      <c r="N215" s="36"/>
      <c r="O215" s="36"/>
      <c r="P215" s="36"/>
      <c r="Q215" s="36"/>
      <c r="R215" s="36"/>
      <c r="S215" s="36"/>
      <c r="T215" s="36"/>
      <c r="U215" s="36"/>
      <c r="V215" s="36"/>
      <c r="W215" s="36"/>
      <c r="X215" s="36"/>
      <c r="Y215" s="3"/>
    </row>
    <row r="216" spans="1:25" x14ac:dyDescent="0.2">
      <c r="A216" s="3" t="s">
        <v>1021</v>
      </c>
      <c r="B216" s="61">
        <v>43705</v>
      </c>
      <c r="C216" s="62">
        <v>0.3298611111111111</v>
      </c>
      <c r="D216" s="36" t="s">
        <v>1022</v>
      </c>
      <c r="E216" s="63">
        <v>-9.4410000000000007</v>
      </c>
      <c r="F216" s="63">
        <v>0.59150000000000003</v>
      </c>
      <c r="G216" s="63">
        <v>29.279399999999999</v>
      </c>
      <c r="H216" s="63">
        <v>24.180900000000001</v>
      </c>
      <c r="I216" s="36"/>
      <c r="J216" s="3"/>
      <c r="K216" s="36"/>
      <c r="L216" s="36"/>
      <c r="M216" s="36"/>
      <c r="N216" s="36"/>
      <c r="O216" s="36"/>
      <c r="P216" s="36"/>
      <c r="Q216" s="36"/>
      <c r="R216" s="36"/>
      <c r="S216" s="36"/>
      <c r="T216" s="36"/>
      <c r="U216" s="36"/>
      <c r="V216" s="36"/>
      <c r="W216" s="36"/>
      <c r="X216" s="36"/>
      <c r="Y216" s="3"/>
    </row>
    <row r="217" spans="1:25" x14ac:dyDescent="0.2">
      <c r="A217" s="3" t="s">
        <v>1021</v>
      </c>
      <c r="B217" s="61">
        <v>43705</v>
      </c>
      <c r="C217" s="62">
        <v>0.3298611111111111</v>
      </c>
      <c r="D217" s="36" t="s">
        <v>1022</v>
      </c>
      <c r="E217" s="63">
        <v>-9.4789999999999992</v>
      </c>
      <c r="F217" s="63">
        <v>0.59519999999999995</v>
      </c>
      <c r="G217" s="63">
        <v>29.2774</v>
      </c>
      <c r="H217" s="63">
        <v>24.177800000000001</v>
      </c>
      <c r="I217" s="36"/>
      <c r="J217" s="3"/>
      <c r="K217" s="36"/>
      <c r="L217" s="36"/>
      <c r="M217" s="36"/>
      <c r="N217" s="36"/>
      <c r="O217" s="36"/>
      <c r="P217" s="36"/>
      <c r="Q217" s="36"/>
      <c r="R217" s="36"/>
      <c r="S217" s="36"/>
      <c r="T217" s="36"/>
      <c r="U217" s="36"/>
      <c r="V217" s="36"/>
      <c r="W217" s="36"/>
      <c r="X217" s="36"/>
      <c r="Y217" s="3"/>
    </row>
    <row r="218" spans="1:25" x14ac:dyDescent="0.2">
      <c r="A218" s="3" t="s">
        <v>1021</v>
      </c>
      <c r="B218" s="61">
        <v>43705</v>
      </c>
      <c r="C218" s="62">
        <v>0.3298611111111111</v>
      </c>
      <c r="D218" s="36" t="s">
        <v>1022</v>
      </c>
      <c r="E218" s="63">
        <v>-9.5559999999999992</v>
      </c>
      <c r="F218" s="63">
        <v>0.58050000000000002</v>
      </c>
      <c r="G218" s="63">
        <v>29.274000000000001</v>
      </c>
      <c r="H218" s="63">
        <v>24.1998</v>
      </c>
      <c r="I218" s="36"/>
      <c r="J218" s="3"/>
      <c r="K218" s="36"/>
      <c r="L218" s="36"/>
      <c r="M218" s="36"/>
      <c r="N218" s="36"/>
      <c r="O218" s="36"/>
      <c r="P218" s="36"/>
      <c r="Q218" s="36"/>
      <c r="R218" s="36"/>
      <c r="S218" s="36"/>
      <c r="T218" s="36"/>
      <c r="U218" s="36"/>
      <c r="V218" s="36"/>
      <c r="W218" s="36"/>
      <c r="X218" s="36"/>
      <c r="Y218" s="3"/>
    </row>
    <row r="219" spans="1:25" x14ac:dyDescent="0.2">
      <c r="A219" s="3" t="s">
        <v>1021</v>
      </c>
      <c r="B219" s="61">
        <v>43705</v>
      </c>
      <c r="C219" s="62">
        <v>0.3298611111111111</v>
      </c>
      <c r="D219" s="36" t="s">
        <v>1022</v>
      </c>
      <c r="E219" s="63">
        <v>-9.5939999999999994</v>
      </c>
      <c r="F219" s="63">
        <v>0.55620000000000003</v>
      </c>
      <c r="G219" s="63">
        <v>29.2699</v>
      </c>
      <c r="H219" s="63">
        <v>24.3126</v>
      </c>
      <c r="I219" s="36"/>
      <c r="J219" s="3"/>
      <c r="K219" s="36"/>
      <c r="L219" s="36"/>
      <c r="M219" s="36"/>
      <c r="N219" s="36"/>
      <c r="O219" s="36"/>
      <c r="P219" s="36"/>
      <c r="Q219" s="36"/>
      <c r="R219" s="36"/>
      <c r="S219" s="36"/>
      <c r="T219" s="36"/>
      <c r="U219" s="36"/>
      <c r="V219" s="36"/>
      <c r="W219" s="36"/>
      <c r="X219" s="36"/>
      <c r="Y219" s="3"/>
    </row>
    <row r="220" spans="1:25" x14ac:dyDescent="0.2">
      <c r="A220" s="3" t="s">
        <v>1021</v>
      </c>
      <c r="B220" s="61">
        <v>43705</v>
      </c>
      <c r="C220" s="62">
        <v>0.3298611111111111</v>
      </c>
      <c r="D220" s="36" t="s">
        <v>1022</v>
      </c>
      <c r="E220" s="63">
        <v>-9.6319999999999997</v>
      </c>
      <c r="F220" s="63">
        <v>0.53580000000000005</v>
      </c>
      <c r="G220" s="63">
        <v>29.264600000000002</v>
      </c>
      <c r="H220" s="63">
        <v>24.3735</v>
      </c>
      <c r="I220" s="36"/>
      <c r="J220" s="3"/>
      <c r="K220" s="36"/>
      <c r="L220" s="36"/>
      <c r="M220" s="36"/>
      <c r="N220" s="36"/>
      <c r="O220" s="36"/>
      <c r="P220" s="36"/>
      <c r="Q220" s="36"/>
      <c r="R220" s="36"/>
      <c r="S220" s="36"/>
      <c r="T220" s="36"/>
      <c r="U220" s="36"/>
      <c r="V220" s="36"/>
      <c r="W220" s="36"/>
      <c r="X220" s="36"/>
      <c r="Y220" s="3"/>
    </row>
    <row r="221" spans="1:25" x14ac:dyDescent="0.2">
      <c r="A221" s="3" t="s">
        <v>1021</v>
      </c>
      <c r="B221" s="61">
        <v>43705</v>
      </c>
      <c r="C221" s="62">
        <v>0.3298611111111111</v>
      </c>
      <c r="D221" s="36" t="s">
        <v>1022</v>
      </c>
      <c r="E221" s="63">
        <v>-9.67</v>
      </c>
      <c r="F221" s="63">
        <v>0.48480000000000001</v>
      </c>
      <c r="G221" s="63">
        <v>29.242000000000001</v>
      </c>
      <c r="H221" s="63">
        <v>24.543399999999998</v>
      </c>
      <c r="I221" s="36"/>
      <c r="J221" s="3"/>
      <c r="K221" s="36"/>
      <c r="L221" s="36"/>
      <c r="M221" s="36"/>
      <c r="N221" s="36"/>
      <c r="O221" s="36"/>
      <c r="P221" s="36"/>
      <c r="Q221" s="36"/>
      <c r="R221" s="36"/>
      <c r="S221" s="36"/>
      <c r="T221" s="36"/>
      <c r="U221" s="36"/>
      <c r="V221" s="36"/>
      <c r="W221" s="36"/>
      <c r="X221" s="36"/>
      <c r="Y221" s="3"/>
    </row>
    <row r="222" spans="1:25" x14ac:dyDescent="0.2">
      <c r="A222" s="3" t="s">
        <v>1021</v>
      </c>
      <c r="B222" s="61">
        <v>43705</v>
      </c>
      <c r="C222" s="62">
        <v>0.3298611111111111</v>
      </c>
      <c r="D222" s="36" t="s">
        <v>1022</v>
      </c>
      <c r="E222" s="63">
        <v>-9.7460000000000004</v>
      </c>
      <c r="F222" s="63">
        <v>0.4587</v>
      </c>
      <c r="G222" s="63">
        <v>29.238099999999999</v>
      </c>
      <c r="H222" s="63">
        <v>24.654699999999998</v>
      </c>
      <c r="I222" s="36"/>
      <c r="J222" s="3"/>
      <c r="K222" s="36"/>
      <c r="L222" s="36"/>
      <c r="M222" s="36"/>
      <c r="N222" s="36"/>
      <c r="O222" s="36"/>
      <c r="P222" s="36"/>
      <c r="Q222" s="36"/>
      <c r="R222" s="36"/>
      <c r="S222" s="36"/>
      <c r="T222" s="36"/>
      <c r="U222" s="36"/>
      <c r="V222" s="36"/>
      <c r="W222" s="36"/>
      <c r="X222" s="36"/>
      <c r="Y222" s="3"/>
    </row>
    <row r="223" spans="1:25" x14ac:dyDescent="0.2">
      <c r="A223" s="3" t="s">
        <v>1021</v>
      </c>
      <c r="B223" s="61">
        <v>43705</v>
      </c>
      <c r="C223" s="62">
        <v>0.3298611111111111</v>
      </c>
      <c r="D223" s="36" t="s">
        <v>1022</v>
      </c>
      <c r="E223" s="63">
        <v>-9.8030000000000008</v>
      </c>
      <c r="F223" s="63">
        <v>0.4365</v>
      </c>
      <c r="G223" s="63">
        <v>29.237100000000002</v>
      </c>
      <c r="H223" s="63">
        <v>24.687100000000001</v>
      </c>
      <c r="I223" s="36"/>
      <c r="J223" s="3"/>
      <c r="K223" s="36"/>
      <c r="L223" s="36"/>
      <c r="M223" s="36"/>
      <c r="N223" s="36"/>
      <c r="O223" s="36"/>
      <c r="P223" s="36"/>
      <c r="Q223" s="36"/>
      <c r="R223" s="36"/>
      <c r="S223" s="36"/>
      <c r="T223" s="36"/>
      <c r="U223" s="36"/>
      <c r="V223" s="36"/>
      <c r="W223" s="36"/>
      <c r="X223" s="36"/>
      <c r="Y223" s="3"/>
    </row>
    <row r="224" spans="1:25" x14ac:dyDescent="0.2">
      <c r="A224" s="3" t="s">
        <v>1021</v>
      </c>
      <c r="B224" s="61">
        <v>43705</v>
      </c>
      <c r="C224" s="62">
        <v>0.3298611111111111</v>
      </c>
      <c r="D224" s="36" t="s">
        <v>1022</v>
      </c>
      <c r="E224" s="63">
        <v>-9.86</v>
      </c>
      <c r="F224" s="63">
        <v>0.42170000000000002</v>
      </c>
      <c r="G224" s="63">
        <v>29.226800000000001</v>
      </c>
      <c r="H224" s="63">
        <v>24.7212</v>
      </c>
      <c r="I224" s="36"/>
      <c r="J224" s="3"/>
      <c r="K224" s="36"/>
      <c r="L224" s="36"/>
      <c r="M224" s="36"/>
      <c r="N224" s="36"/>
      <c r="O224" s="36"/>
      <c r="P224" s="36"/>
      <c r="Q224" s="36"/>
      <c r="R224" s="36"/>
      <c r="S224" s="36"/>
      <c r="T224" s="36"/>
      <c r="U224" s="36"/>
      <c r="V224" s="36"/>
      <c r="W224" s="36"/>
      <c r="X224" s="36"/>
      <c r="Y224" s="3"/>
    </row>
    <row r="225" spans="1:25" x14ac:dyDescent="0.2">
      <c r="A225" s="3" t="s">
        <v>1021</v>
      </c>
      <c r="B225" s="61">
        <v>43705</v>
      </c>
      <c r="C225" s="62">
        <v>0.3298611111111111</v>
      </c>
      <c r="D225" s="36" t="s">
        <v>1022</v>
      </c>
      <c r="E225" s="63">
        <v>-9.9169999999999998</v>
      </c>
      <c r="F225" s="63">
        <v>0.40889999999999999</v>
      </c>
      <c r="G225" s="63">
        <v>29.2226</v>
      </c>
      <c r="H225" s="63">
        <v>24.758400000000002</v>
      </c>
      <c r="I225" s="36"/>
      <c r="J225" s="3"/>
      <c r="K225" s="36"/>
      <c r="L225" s="36"/>
      <c r="M225" s="36"/>
      <c r="N225" s="36"/>
      <c r="O225" s="36"/>
      <c r="P225" s="36"/>
      <c r="Q225" s="36"/>
      <c r="R225" s="36"/>
      <c r="S225" s="36"/>
      <c r="T225" s="36"/>
      <c r="U225" s="36"/>
      <c r="V225" s="36"/>
      <c r="W225" s="36"/>
      <c r="X225" s="36"/>
      <c r="Y225" s="3"/>
    </row>
    <row r="226" spans="1:25" x14ac:dyDescent="0.2">
      <c r="A226" s="3" t="s">
        <v>1021</v>
      </c>
      <c r="B226" s="61">
        <v>43705</v>
      </c>
      <c r="C226" s="62">
        <v>0.3298611111111111</v>
      </c>
      <c r="D226" s="36" t="s">
        <v>1022</v>
      </c>
      <c r="E226" s="63">
        <v>-9.9740000000000002</v>
      </c>
      <c r="F226" s="63">
        <v>0.39600000000000002</v>
      </c>
      <c r="G226" s="63">
        <v>29.218299999999999</v>
      </c>
      <c r="H226" s="63">
        <v>24.785900000000002</v>
      </c>
      <c r="I226" s="36"/>
      <c r="J226" s="3"/>
      <c r="K226" s="36"/>
      <c r="L226" s="36"/>
      <c r="M226" s="36"/>
      <c r="N226" s="36"/>
      <c r="O226" s="36"/>
      <c r="P226" s="36"/>
      <c r="Q226" s="36"/>
      <c r="R226" s="36"/>
      <c r="S226" s="36"/>
      <c r="T226" s="36"/>
      <c r="U226" s="36"/>
      <c r="V226" s="36"/>
      <c r="W226" s="36"/>
      <c r="X226" s="36"/>
      <c r="Y226" s="3"/>
    </row>
    <row r="227" spans="1:25" x14ac:dyDescent="0.2">
      <c r="A227" s="3" t="s">
        <v>1021</v>
      </c>
      <c r="B227" s="61">
        <v>43705</v>
      </c>
      <c r="C227" s="62">
        <v>0.3298611111111111</v>
      </c>
      <c r="D227" s="36" t="s">
        <v>1022</v>
      </c>
      <c r="E227" s="63">
        <v>-10.050000000000001</v>
      </c>
      <c r="F227" s="63">
        <v>0.38869999999999999</v>
      </c>
      <c r="G227" s="63">
        <v>29.2181</v>
      </c>
      <c r="H227" s="63">
        <v>24.820699999999999</v>
      </c>
      <c r="I227" s="36"/>
      <c r="J227" s="3"/>
      <c r="K227" s="36"/>
      <c r="L227" s="36"/>
      <c r="M227" s="36"/>
      <c r="N227" s="36"/>
      <c r="O227" s="36"/>
      <c r="P227" s="36"/>
      <c r="Q227" s="36"/>
      <c r="R227" s="36"/>
      <c r="S227" s="36"/>
      <c r="T227" s="36"/>
      <c r="U227" s="36"/>
      <c r="V227" s="36"/>
      <c r="W227" s="36"/>
      <c r="X227" s="36"/>
      <c r="Y227" s="3"/>
    </row>
    <row r="228" spans="1:25" x14ac:dyDescent="0.2">
      <c r="A228" s="3" t="s">
        <v>1021</v>
      </c>
      <c r="B228" s="61">
        <v>43705</v>
      </c>
      <c r="C228" s="62">
        <v>0.3298611111111111</v>
      </c>
      <c r="D228" s="36" t="s">
        <v>1022</v>
      </c>
      <c r="E228" s="63">
        <v>-10.069000000000001</v>
      </c>
      <c r="F228" s="63">
        <v>0.3795</v>
      </c>
      <c r="G228" s="63">
        <v>29.220400000000001</v>
      </c>
      <c r="H228" s="63">
        <v>24.821200000000001</v>
      </c>
      <c r="I228" s="36"/>
      <c r="J228" s="3"/>
      <c r="K228" s="36"/>
      <c r="L228" s="36"/>
      <c r="M228" s="36"/>
      <c r="N228" s="36"/>
      <c r="O228" s="36"/>
      <c r="P228" s="36"/>
      <c r="Q228" s="36"/>
      <c r="R228" s="36"/>
      <c r="S228" s="36"/>
      <c r="T228" s="36"/>
      <c r="U228" s="36"/>
      <c r="V228" s="36"/>
      <c r="W228" s="36"/>
      <c r="X228" s="36"/>
      <c r="Y228" s="3"/>
    </row>
    <row r="229" spans="1:25" x14ac:dyDescent="0.2">
      <c r="A229" s="3" t="s">
        <v>1021</v>
      </c>
      <c r="B229" s="61">
        <v>43705</v>
      </c>
      <c r="C229" s="62">
        <v>0.3298611111111111</v>
      </c>
      <c r="D229" s="36" t="s">
        <v>1022</v>
      </c>
      <c r="E229" s="63">
        <v>-10.145</v>
      </c>
      <c r="F229" s="63">
        <v>0.378</v>
      </c>
      <c r="G229" s="63">
        <v>29.2193</v>
      </c>
      <c r="H229" s="63">
        <v>24.8066</v>
      </c>
      <c r="I229" s="36"/>
      <c r="J229" s="3"/>
      <c r="K229" s="36"/>
      <c r="L229" s="36"/>
      <c r="M229" s="36"/>
      <c r="N229" s="36"/>
      <c r="O229" s="36"/>
      <c r="P229" s="36"/>
      <c r="Q229" s="36"/>
      <c r="R229" s="36"/>
      <c r="S229" s="36"/>
      <c r="T229" s="36"/>
      <c r="U229" s="36"/>
      <c r="V229" s="36"/>
      <c r="W229" s="36"/>
      <c r="X229" s="36"/>
      <c r="Y229" s="3"/>
    </row>
    <row r="230" spans="1:25" x14ac:dyDescent="0.2">
      <c r="A230" s="3" t="s">
        <v>1021</v>
      </c>
      <c r="B230" s="61">
        <v>43705</v>
      </c>
      <c r="C230" s="62">
        <v>0.3298611111111111</v>
      </c>
      <c r="D230" s="36" t="s">
        <v>1022</v>
      </c>
      <c r="E230" s="63">
        <v>-10.183</v>
      </c>
      <c r="F230" s="63">
        <v>0.36890000000000001</v>
      </c>
      <c r="G230" s="63">
        <v>29.218299999999999</v>
      </c>
      <c r="H230" s="63">
        <v>24.8522</v>
      </c>
      <c r="I230" s="36"/>
      <c r="J230" s="3"/>
      <c r="K230" s="36"/>
      <c r="L230" s="36"/>
      <c r="M230" s="36"/>
      <c r="N230" s="36"/>
      <c r="O230" s="36"/>
      <c r="P230" s="36"/>
      <c r="Q230" s="36"/>
      <c r="R230" s="36"/>
      <c r="S230" s="36"/>
      <c r="T230" s="36"/>
      <c r="U230" s="36"/>
      <c r="V230" s="36"/>
      <c r="W230" s="36"/>
      <c r="X230" s="36"/>
      <c r="Y230" s="3"/>
    </row>
    <row r="231" spans="1:25" x14ac:dyDescent="0.2">
      <c r="A231" s="3" t="s">
        <v>1021</v>
      </c>
      <c r="B231" s="61">
        <v>43705</v>
      </c>
      <c r="C231" s="62">
        <v>0.3298611111111111</v>
      </c>
      <c r="D231" s="36" t="s">
        <v>1022</v>
      </c>
      <c r="E231" s="63">
        <v>-10.221</v>
      </c>
      <c r="F231" s="63">
        <v>0.36159999999999998</v>
      </c>
      <c r="G231" s="63">
        <v>29.2179</v>
      </c>
      <c r="H231" s="63">
        <v>24.872900000000001</v>
      </c>
      <c r="I231" s="36"/>
      <c r="J231" s="3"/>
      <c r="K231" s="36"/>
      <c r="L231" s="36"/>
      <c r="M231" s="36"/>
      <c r="N231" s="36"/>
      <c r="O231" s="36"/>
      <c r="P231" s="36"/>
      <c r="Q231" s="36"/>
      <c r="R231" s="36"/>
      <c r="S231" s="36"/>
      <c r="T231" s="36"/>
      <c r="U231" s="36"/>
      <c r="V231" s="36"/>
      <c r="W231" s="36"/>
      <c r="X231" s="36"/>
      <c r="Y231" s="3"/>
    </row>
    <row r="232" spans="1:25" x14ac:dyDescent="0.2">
      <c r="A232" s="3" t="s">
        <v>1021</v>
      </c>
      <c r="B232" s="61">
        <v>43705</v>
      </c>
      <c r="C232" s="62">
        <v>0.3298611111111111</v>
      </c>
      <c r="D232" s="36" t="s">
        <v>1022</v>
      </c>
      <c r="E232" s="63">
        <v>-10.259</v>
      </c>
      <c r="F232" s="63">
        <v>0.36180000000000001</v>
      </c>
      <c r="G232" s="63">
        <v>29.2165</v>
      </c>
      <c r="H232" s="63">
        <v>24.893699999999999</v>
      </c>
      <c r="I232" s="36"/>
      <c r="J232" s="3"/>
      <c r="K232" s="36"/>
      <c r="L232" s="36"/>
      <c r="M232" s="36"/>
      <c r="N232" s="36"/>
      <c r="O232" s="36"/>
      <c r="P232" s="36"/>
      <c r="Q232" s="36"/>
      <c r="R232" s="36"/>
      <c r="S232" s="36"/>
      <c r="T232" s="36"/>
      <c r="U232" s="36"/>
      <c r="V232" s="36"/>
      <c r="W232" s="36"/>
      <c r="X232" s="36"/>
      <c r="Y232" s="3"/>
    </row>
    <row r="233" spans="1:25" x14ac:dyDescent="0.2">
      <c r="A233" s="3" t="s">
        <v>1021</v>
      </c>
      <c r="B233" s="61">
        <v>43705</v>
      </c>
      <c r="C233" s="62">
        <v>0.3298611111111111</v>
      </c>
      <c r="D233" s="36" t="s">
        <v>1022</v>
      </c>
      <c r="E233" s="63">
        <v>-10.316000000000001</v>
      </c>
      <c r="F233" s="63">
        <v>0.35460000000000003</v>
      </c>
      <c r="G233" s="63">
        <v>29.216100000000001</v>
      </c>
      <c r="H233" s="63">
        <v>24.9069</v>
      </c>
      <c r="I233" s="36"/>
      <c r="J233" s="3"/>
      <c r="K233" s="36"/>
      <c r="L233" s="36"/>
      <c r="M233" s="36"/>
      <c r="N233" s="36"/>
      <c r="O233" s="36"/>
      <c r="P233" s="36"/>
      <c r="Q233" s="36"/>
      <c r="R233" s="36"/>
      <c r="S233" s="36"/>
      <c r="T233" s="36"/>
      <c r="U233" s="36"/>
      <c r="V233" s="36"/>
      <c r="W233" s="36"/>
      <c r="X233" s="36"/>
      <c r="Y233" s="3"/>
    </row>
    <row r="234" spans="1:25" x14ac:dyDescent="0.2">
      <c r="A234" s="3" t="s">
        <v>1021</v>
      </c>
      <c r="B234" s="61">
        <v>43705</v>
      </c>
      <c r="C234" s="62">
        <v>0.3298611111111111</v>
      </c>
      <c r="D234" s="36" t="s">
        <v>1022</v>
      </c>
      <c r="E234" s="63">
        <v>-10.335000000000001</v>
      </c>
      <c r="F234" s="63">
        <v>0.3548</v>
      </c>
      <c r="G234" s="63">
        <v>29.215499999999999</v>
      </c>
      <c r="H234" s="63">
        <v>24.910599999999999</v>
      </c>
      <c r="I234" s="36"/>
      <c r="J234" s="3"/>
      <c r="K234" s="36"/>
      <c r="L234" s="36"/>
      <c r="M234" s="36"/>
      <c r="N234" s="36"/>
      <c r="O234" s="36"/>
      <c r="P234" s="36"/>
      <c r="Q234" s="36"/>
      <c r="R234" s="36"/>
      <c r="S234" s="36"/>
      <c r="T234" s="36"/>
      <c r="U234" s="36"/>
      <c r="V234" s="36"/>
      <c r="W234" s="36"/>
      <c r="X234" s="36"/>
      <c r="Y234" s="3"/>
    </row>
    <row r="235" spans="1:25" x14ac:dyDescent="0.2">
      <c r="A235" s="3" t="s">
        <v>1021</v>
      </c>
      <c r="B235" s="61">
        <v>43705</v>
      </c>
      <c r="C235" s="62">
        <v>0.3298611111111111</v>
      </c>
      <c r="D235" s="36" t="s">
        <v>1022</v>
      </c>
      <c r="E235" s="63">
        <v>-10.391999999999999</v>
      </c>
      <c r="F235" s="63">
        <v>0.34370000000000001</v>
      </c>
      <c r="G235" s="63">
        <v>29.2151</v>
      </c>
      <c r="H235" s="63">
        <v>24.957699999999999</v>
      </c>
      <c r="I235" s="36"/>
      <c r="J235" s="3"/>
      <c r="K235" s="36"/>
      <c r="L235" s="36"/>
      <c r="M235" s="36"/>
      <c r="N235" s="36"/>
      <c r="O235" s="36"/>
      <c r="P235" s="36"/>
      <c r="Q235" s="36"/>
      <c r="R235" s="36"/>
      <c r="S235" s="36"/>
      <c r="T235" s="36"/>
      <c r="U235" s="36"/>
      <c r="V235" s="36"/>
      <c r="W235" s="36"/>
      <c r="X235" s="36"/>
      <c r="Y235" s="3"/>
    </row>
    <row r="236" spans="1:25" x14ac:dyDescent="0.2">
      <c r="A236" s="3" t="s">
        <v>1021</v>
      </c>
      <c r="B236" s="61">
        <v>43705</v>
      </c>
      <c r="C236" s="62">
        <v>0.3298611111111111</v>
      </c>
      <c r="D236" s="36" t="s">
        <v>1022</v>
      </c>
      <c r="E236" s="63">
        <v>-10.449</v>
      </c>
      <c r="F236" s="63">
        <v>0.3362</v>
      </c>
      <c r="G236" s="63">
        <v>29.214300000000001</v>
      </c>
      <c r="H236" s="63">
        <v>24.977699999999999</v>
      </c>
      <c r="I236" s="36"/>
      <c r="J236" s="3"/>
      <c r="K236" s="36"/>
      <c r="L236" s="36"/>
      <c r="M236" s="36"/>
      <c r="N236" s="36"/>
      <c r="O236" s="36"/>
      <c r="P236" s="36"/>
      <c r="Q236" s="36"/>
      <c r="R236" s="36"/>
      <c r="S236" s="36"/>
      <c r="T236" s="36"/>
      <c r="U236" s="36"/>
      <c r="V236" s="36"/>
      <c r="W236" s="36"/>
      <c r="X236" s="36"/>
      <c r="Y236" s="3"/>
    </row>
    <row r="237" spans="1:25" x14ac:dyDescent="0.2">
      <c r="A237" s="3" t="s">
        <v>1021</v>
      </c>
      <c r="B237" s="61">
        <v>43705</v>
      </c>
      <c r="C237" s="62">
        <v>0.3298611111111111</v>
      </c>
      <c r="D237" s="36" t="s">
        <v>1022</v>
      </c>
      <c r="E237" s="63">
        <v>-10.487</v>
      </c>
      <c r="F237" s="63">
        <v>0.33250000000000002</v>
      </c>
      <c r="G237" s="63">
        <v>29.214300000000001</v>
      </c>
      <c r="H237" s="63">
        <v>24.997900000000001</v>
      </c>
      <c r="I237" s="36"/>
      <c r="J237" s="3"/>
      <c r="K237" s="36"/>
      <c r="L237" s="36"/>
      <c r="M237" s="36"/>
      <c r="N237" s="36"/>
      <c r="O237" s="36"/>
      <c r="P237" s="36"/>
      <c r="Q237" s="36"/>
      <c r="R237" s="36"/>
      <c r="S237" s="36"/>
      <c r="T237" s="36"/>
      <c r="U237" s="36"/>
      <c r="V237" s="36"/>
      <c r="W237" s="36"/>
      <c r="X237" s="36"/>
      <c r="Y237" s="3"/>
    </row>
    <row r="238" spans="1:25" x14ac:dyDescent="0.2">
      <c r="A238" s="3" t="s">
        <v>1021</v>
      </c>
      <c r="B238" s="61">
        <v>43705</v>
      </c>
      <c r="C238" s="62">
        <v>0.3298611111111111</v>
      </c>
      <c r="D238" s="36" t="s">
        <v>1022</v>
      </c>
      <c r="E238" s="63">
        <v>-10.544</v>
      </c>
      <c r="F238" s="63">
        <v>0.33439999999999998</v>
      </c>
      <c r="G238" s="63">
        <v>29.2135</v>
      </c>
      <c r="H238" s="63">
        <v>25.009</v>
      </c>
      <c r="I238" s="36"/>
      <c r="J238" s="3"/>
      <c r="K238" s="36"/>
      <c r="L238" s="36"/>
      <c r="M238" s="36"/>
      <c r="N238" s="36"/>
      <c r="O238" s="36"/>
      <c r="P238" s="36"/>
      <c r="Q238" s="36"/>
      <c r="R238" s="36"/>
      <c r="S238" s="36"/>
      <c r="T238" s="36"/>
      <c r="U238" s="36"/>
      <c r="V238" s="36"/>
      <c r="W238" s="36"/>
      <c r="X238" s="36"/>
      <c r="Y238" s="3"/>
    </row>
    <row r="239" spans="1:25" x14ac:dyDescent="0.2">
      <c r="A239" s="3" t="s">
        <v>1021</v>
      </c>
      <c r="B239" s="61">
        <v>43705</v>
      </c>
      <c r="C239" s="62">
        <v>0.3298611111111111</v>
      </c>
      <c r="D239" s="36" t="s">
        <v>1022</v>
      </c>
      <c r="E239" s="63">
        <v>-10.62</v>
      </c>
      <c r="F239" s="63">
        <v>0.33260000000000001</v>
      </c>
      <c r="G239" s="63">
        <v>29.213100000000001</v>
      </c>
      <c r="H239" s="63">
        <v>25.0349</v>
      </c>
      <c r="I239" s="36"/>
      <c r="J239" s="3"/>
      <c r="K239" s="36"/>
      <c r="L239" s="36"/>
      <c r="M239" s="36"/>
      <c r="N239" s="36"/>
      <c r="O239" s="36"/>
      <c r="P239" s="36"/>
      <c r="Q239" s="36"/>
      <c r="R239" s="36"/>
      <c r="S239" s="36"/>
      <c r="T239" s="36"/>
      <c r="U239" s="36"/>
      <c r="V239" s="36"/>
      <c r="W239" s="36"/>
      <c r="X239" s="36"/>
      <c r="Y239" s="3"/>
    </row>
    <row r="240" spans="1:25" x14ac:dyDescent="0.2">
      <c r="A240" s="3" t="s">
        <v>1021</v>
      </c>
      <c r="B240" s="61">
        <v>43705</v>
      </c>
      <c r="C240" s="62">
        <v>0.3298611111111111</v>
      </c>
      <c r="D240" s="36" t="s">
        <v>1022</v>
      </c>
      <c r="E240" s="63">
        <v>-10.677</v>
      </c>
      <c r="F240" s="63">
        <v>0.3251</v>
      </c>
      <c r="G240" s="63">
        <v>29.2133</v>
      </c>
      <c r="H240" s="63">
        <v>25.051300000000001</v>
      </c>
      <c r="I240" s="36"/>
      <c r="J240" s="3"/>
      <c r="K240" s="36"/>
      <c r="L240" s="36"/>
      <c r="M240" s="36"/>
      <c r="N240" s="36"/>
      <c r="O240" s="36"/>
      <c r="P240" s="36"/>
      <c r="Q240" s="36"/>
      <c r="R240" s="36"/>
      <c r="S240" s="36"/>
      <c r="T240" s="36"/>
      <c r="U240" s="36"/>
      <c r="V240" s="36"/>
      <c r="W240" s="36"/>
      <c r="X240" s="36"/>
      <c r="Y240" s="3"/>
    </row>
    <row r="241" spans="1:25" x14ac:dyDescent="0.2">
      <c r="A241" s="3" t="s">
        <v>1021</v>
      </c>
      <c r="B241" s="61">
        <v>43705</v>
      </c>
      <c r="C241" s="62">
        <v>0.3298611111111111</v>
      </c>
      <c r="D241" s="36" t="s">
        <v>1022</v>
      </c>
      <c r="E241" s="63">
        <v>-10.734</v>
      </c>
      <c r="F241" s="63">
        <v>0.32329999999999998</v>
      </c>
      <c r="G241" s="63">
        <v>29.2151</v>
      </c>
      <c r="H241" s="63">
        <v>25.0839</v>
      </c>
      <c r="I241" s="36"/>
      <c r="J241" s="3"/>
      <c r="K241" s="36"/>
      <c r="L241" s="36"/>
      <c r="M241" s="36"/>
      <c r="N241" s="36"/>
      <c r="O241" s="36"/>
      <c r="P241" s="36"/>
      <c r="Q241" s="36"/>
      <c r="R241" s="36"/>
      <c r="S241" s="36"/>
      <c r="T241" s="36"/>
      <c r="U241" s="36"/>
      <c r="V241" s="36"/>
      <c r="W241" s="36"/>
      <c r="X241" s="36"/>
      <c r="Y241" s="3"/>
    </row>
    <row r="242" spans="1:25" x14ac:dyDescent="0.2">
      <c r="A242" s="3" t="s">
        <v>1021</v>
      </c>
      <c r="B242" s="61">
        <v>43705</v>
      </c>
      <c r="C242" s="62">
        <v>0.3298611111111111</v>
      </c>
      <c r="D242" s="36" t="s">
        <v>1022</v>
      </c>
      <c r="E242" s="63">
        <v>-10.81</v>
      </c>
      <c r="F242" s="63">
        <v>0.3216</v>
      </c>
      <c r="G242" s="63">
        <v>29.2163</v>
      </c>
      <c r="H242" s="63">
        <v>25.152999999999999</v>
      </c>
      <c r="I242" s="36"/>
      <c r="J242" s="3"/>
      <c r="K242" s="36"/>
      <c r="L242" s="36"/>
      <c r="M242" s="36"/>
      <c r="N242" s="36"/>
      <c r="O242" s="36"/>
      <c r="P242" s="36"/>
      <c r="Q242" s="36"/>
      <c r="R242" s="36"/>
      <c r="S242" s="36"/>
      <c r="T242" s="36"/>
      <c r="U242" s="36"/>
      <c r="V242" s="36"/>
      <c r="W242" s="36"/>
      <c r="X242" s="36"/>
      <c r="Y242" s="3"/>
    </row>
    <row r="243" spans="1:25" x14ac:dyDescent="0.2">
      <c r="A243" s="3" t="s">
        <v>1021</v>
      </c>
      <c r="B243" s="61">
        <v>43705</v>
      </c>
      <c r="C243" s="62">
        <v>0.3298611111111111</v>
      </c>
      <c r="D243" s="36" t="s">
        <v>1022</v>
      </c>
      <c r="E243" s="63">
        <v>-10.848000000000001</v>
      </c>
      <c r="F243" s="63">
        <v>0.27100000000000002</v>
      </c>
      <c r="G243" s="63">
        <v>29.2181</v>
      </c>
      <c r="H243" s="63">
        <v>25.207100000000001</v>
      </c>
      <c r="I243" s="36"/>
      <c r="J243" s="3"/>
      <c r="K243" s="36"/>
      <c r="L243" s="36"/>
      <c r="M243" s="36"/>
      <c r="N243" s="36"/>
      <c r="O243" s="36"/>
      <c r="P243" s="36"/>
      <c r="Q243" s="36"/>
      <c r="R243" s="36"/>
      <c r="S243" s="36"/>
      <c r="T243" s="36"/>
      <c r="U243" s="36"/>
      <c r="V243" s="36"/>
      <c r="W243" s="36"/>
      <c r="X243" s="36"/>
      <c r="Y243" s="3"/>
    </row>
    <row r="244" spans="1:25" x14ac:dyDescent="0.2">
      <c r="A244" s="3" t="s">
        <v>1021</v>
      </c>
      <c r="B244" s="61">
        <v>43705</v>
      </c>
      <c r="C244" s="62">
        <v>0.3298611111111111</v>
      </c>
      <c r="D244" s="36" t="s">
        <v>1022</v>
      </c>
      <c r="E244" s="63">
        <v>-10.904999999999999</v>
      </c>
      <c r="F244" s="63">
        <v>0.30270000000000002</v>
      </c>
      <c r="G244" s="63">
        <v>29.220099999999999</v>
      </c>
      <c r="H244" s="63">
        <v>25.266300000000001</v>
      </c>
      <c r="I244" s="36"/>
      <c r="J244" s="3"/>
      <c r="K244" s="36"/>
      <c r="L244" s="36"/>
      <c r="M244" s="36"/>
      <c r="N244" s="36"/>
      <c r="O244" s="36"/>
      <c r="P244" s="36"/>
      <c r="Q244" s="36"/>
      <c r="R244" s="36"/>
      <c r="S244" s="36"/>
      <c r="T244" s="36"/>
      <c r="U244" s="36"/>
      <c r="V244" s="36"/>
      <c r="W244" s="36"/>
      <c r="X244" s="36"/>
      <c r="Y244" s="3"/>
    </row>
    <row r="245" spans="1:25" x14ac:dyDescent="0.2">
      <c r="A245" s="3" t="s">
        <v>1021</v>
      </c>
      <c r="B245" s="61">
        <v>43705</v>
      </c>
      <c r="C245" s="62">
        <v>0.3298611111111111</v>
      </c>
      <c r="D245" s="36" t="s">
        <v>1022</v>
      </c>
      <c r="E245" s="63">
        <v>-10.962999999999999</v>
      </c>
      <c r="F245" s="63">
        <v>0.31780000000000003</v>
      </c>
      <c r="G245" s="63">
        <v>29.218699999999998</v>
      </c>
      <c r="H245" s="63">
        <v>25.282399999999999</v>
      </c>
      <c r="I245" s="36"/>
      <c r="J245" s="3"/>
      <c r="K245" s="36"/>
      <c r="L245" s="36"/>
      <c r="M245" s="36"/>
      <c r="N245" s="36"/>
      <c r="O245" s="36"/>
      <c r="P245" s="36"/>
      <c r="Q245" s="36"/>
      <c r="R245" s="36"/>
      <c r="S245" s="36"/>
      <c r="T245" s="36"/>
      <c r="U245" s="36"/>
      <c r="V245" s="36"/>
      <c r="W245" s="36"/>
      <c r="X245" s="36"/>
      <c r="Y245" s="3"/>
    </row>
    <row r="246" spans="1:25" x14ac:dyDescent="0.2">
      <c r="A246" s="3" t="s">
        <v>1021</v>
      </c>
      <c r="B246" s="61">
        <v>43705</v>
      </c>
      <c r="C246" s="62">
        <v>0.3298611111111111</v>
      </c>
      <c r="D246" s="36" t="s">
        <v>1022</v>
      </c>
      <c r="E246" s="63">
        <v>-11.02</v>
      </c>
      <c r="F246" s="63">
        <v>0.32940000000000003</v>
      </c>
      <c r="G246" s="63">
        <v>29.220099999999999</v>
      </c>
      <c r="H246" s="63">
        <v>25.2803</v>
      </c>
      <c r="I246" s="36"/>
      <c r="J246" s="3"/>
      <c r="K246" s="36"/>
      <c r="L246" s="36"/>
      <c r="M246" s="36"/>
      <c r="N246" s="36"/>
      <c r="O246" s="36"/>
      <c r="P246" s="36"/>
      <c r="Q246" s="36"/>
      <c r="R246" s="36"/>
      <c r="S246" s="36"/>
      <c r="T246" s="36"/>
      <c r="U246" s="36"/>
      <c r="V246" s="36"/>
      <c r="W246" s="36"/>
      <c r="X246" s="36"/>
      <c r="Y246" s="3"/>
    </row>
    <row r="247" spans="1:25" x14ac:dyDescent="0.2">
      <c r="A247" s="3" t="s">
        <v>1021</v>
      </c>
      <c r="B247" s="61">
        <v>43705</v>
      </c>
      <c r="C247" s="62">
        <v>0.3298611111111111</v>
      </c>
      <c r="D247" s="36" t="s">
        <v>1022</v>
      </c>
      <c r="E247" s="63">
        <v>-11.058</v>
      </c>
      <c r="F247" s="63">
        <v>0.34089999999999998</v>
      </c>
      <c r="G247" s="63">
        <v>29.221</v>
      </c>
      <c r="H247" s="63">
        <v>25.305900000000001</v>
      </c>
      <c r="I247" s="36"/>
      <c r="J247" s="3"/>
      <c r="K247" s="36"/>
      <c r="L247" s="36"/>
      <c r="M247" s="36"/>
      <c r="N247" s="36"/>
      <c r="O247" s="36"/>
      <c r="P247" s="36"/>
      <c r="Q247" s="36"/>
      <c r="R247" s="36"/>
      <c r="S247" s="36"/>
      <c r="T247" s="36"/>
      <c r="U247" s="36"/>
      <c r="V247" s="36"/>
      <c r="W247" s="36"/>
      <c r="X247" s="36"/>
      <c r="Y247" s="3"/>
    </row>
    <row r="248" spans="1:25" x14ac:dyDescent="0.2">
      <c r="A248" s="3" t="s">
        <v>1021</v>
      </c>
      <c r="B248" s="61">
        <v>43705</v>
      </c>
      <c r="C248" s="62">
        <v>0.3298611111111111</v>
      </c>
      <c r="D248" s="36" t="s">
        <v>1022</v>
      </c>
      <c r="E248" s="63">
        <v>-11.096</v>
      </c>
      <c r="F248" s="63">
        <v>0.32740000000000002</v>
      </c>
      <c r="G248" s="63">
        <v>29.220300000000002</v>
      </c>
      <c r="H248" s="63">
        <v>25.319199999999999</v>
      </c>
      <c r="I248" s="36"/>
      <c r="J248" s="3"/>
      <c r="K248" s="36"/>
      <c r="L248" s="36"/>
      <c r="M248" s="36"/>
      <c r="N248" s="36"/>
      <c r="O248" s="36"/>
      <c r="P248" s="36"/>
      <c r="Q248" s="36"/>
      <c r="R248" s="36"/>
      <c r="S248" s="36"/>
      <c r="T248" s="36"/>
      <c r="U248" s="36"/>
      <c r="V248" s="36"/>
      <c r="W248" s="36"/>
      <c r="X248" s="36"/>
      <c r="Y248" s="3"/>
    </row>
    <row r="249" spans="1:25" x14ac:dyDescent="0.2">
      <c r="A249" s="3" t="s">
        <v>1021</v>
      </c>
      <c r="B249" s="61">
        <v>43705</v>
      </c>
      <c r="C249" s="62">
        <v>0.3298611111111111</v>
      </c>
      <c r="D249" s="36" t="s">
        <v>1022</v>
      </c>
      <c r="E249" s="63">
        <v>-11.153</v>
      </c>
      <c r="F249" s="63">
        <v>0.3387</v>
      </c>
      <c r="G249" s="63">
        <v>29.220300000000002</v>
      </c>
      <c r="H249" s="63">
        <v>25.3184</v>
      </c>
      <c r="I249" s="36"/>
      <c r="J249" s="3"/>
      <c r="K249" s="36"/>
      <c r="L249" s="36"/>
      <c r="M249" s="36"/>
      <c r="N249" s="36"/>
      <c r="O249" s="36"/>
      <c r="P249" s="36"/>
      <c r="Q249" s="36"/>
      <c r="R249" s="36"/>
      <c r="S249" s="36"/>
      <c r="T249" s="36"/>
      <c r="U249" s="36"/>
      <c r="V249" s="36"/>
      <c r="W249" s="36"/>
      <c r="X249" s="36"/>
      <c r="Y249" s="3"/>
    </row>
    <row r="250" spans="1:25" x14ac:dyDescent="0.2">
      <c r="A250" s="3" t="s">
        <v>1021</v>
      </c>
      <c r="B250" s="61">
        <v>43705</v>
      </c>
      <c r="C250" s="62">
        <v>0.3298611111111111</v>
      </c>
      <c r="D250" s="36" t="s">
        <v>1022</v>
      </c>
      <c r="E250" s="63">
        <v>-11.21</v>
      </c>
      <c r="F250" s="63">
        <v>0.34620000000000001</v>
      </c>
      <c r="G250" s="63">
        <v>29.221299999999999</v>
      </c>
      <c r="H250" s="63">
        <v>25.3171</v>
      </c>
      <c r="I250" s="36"/>
      <c r="J250" s="3"/>
      <c r="K250" s="36"/>
      <c r="L250" s="36"/>
      <c r="M250" s="36"/>
      <c r="N250" s="36"/>
      <c r="O250" s="36"/>
      <c r="P250" s="36"/>
      <c r="Q250" s="36"/>
      <c r="R250" s="36"/>
      <c r="S250" s="36"/>
      <c r="T250" s="36"/>
      <c r="U250" s="36"/>
      <c r="V250" s="36"/>
      <c r="W250" s="36"/>
      <c r="X250" s="36"/>
      <c r="Y250" s="3"/>
    </row>
    <row r="251" spans="1:25" x14ac:dyDescent="0.2">
      <c r="A251" s="3" t="s">
        <v>1021</v>
      </c>
      <c r="B251" s="61">
        <v>43705</v>
      </c>
      <c r="C251" s="62">
        <v>0.3298611111111111</v>
      </c>
      <c r="D251" s="36" t="s">
        <v>1022</v>
      </c>
      <c r="E251" s="63">
        <v>-11.247999999999999</v>
      </c>
      <c r="F251" s="63">
        <v>0.36299999999999999</v>
      </c>
      <c r="G251" s="63">
        <v>29.226400000000002</v>
      </c>
      <c r="H251" s="63">
        <v>25.3276</v>
      </c>
      <c r="I251" s="36"/>
      <c r="J251" s="3"/>
      <c r="K251" s="36"/>
      <c r="L251" s="36"/>
      <c r="M251" s="36"/>
      <c r="N251" s="36"/>
      <c r="O251" s="36"/>
      <c r="P251" s="36"/>
      <c r="Q251" s="36"/>
      <c r="R251" s="36"/>
      <c r="S251" s="36"/>
      <c r="T251" s="36"/>
      <c r="U251" s="36"/>
      <c r="V251" s="36"/>
      <c r="W251" s="36"/>
      <c r="X251" s="36"/>
      <c r="Y251" s="3"/>
    </row>
    <row r="252" spans="1:25" x14ac:dyDescent="0.2">
      <c r="A252" s="3" t="s">
        <v>1021</v>
      </c>
      <c r="B252" s="61">
        <v>43705</v>
      </c>
      <c r="C252" s="62">
        <v>0.3298611111111111</v>
      </c>
      <c r="D252" s="36" t="s">
        <v>1022</v>
      </c>
      <c r="E252" s="63">
        <v>-11.305</v>
      </c>
      <c r="F252" s="63">
        <v>0.36099999999999999</v>
      </c>
      <c r="G252" s="63">
        <v>29.2331</v>
      </c>
      <c r="H252" s="63">
        <v>25.3688</v>
      </c>
      <c r="I252" s="36"/>
      <c r="J252" s="3"/>
      <c r="K252" s="36"/>
      <c r="L252" s="36"/>
      <c r="M252" s="36"/>
      <c r="N252" s="36"/>
      <c r="O252" s="36"/>
      <c r="P252" s="36"/>
      <c r="Q252" s="36"/>
      <c r="R252" s="36"/>
      <c r="S252" s="36"/>
      <c r="T252" s="36"/>
      <c r="U252" s="36"/>
      <c r="V252" s="36"/>
      <c r="W252" s="36"/>
      <c r="X252" s="36"/>
      <c r="Y252" s="3"/>
    </row>
    <row r="253" spans="1:25" x14ac:dyDescent="0.2">
      <c r="A253" s="3" t="s">
        <v>1021</v>
      </c>
      <c r="B253" s="61">
        <v>43705</v>
      </c>
      <c r="C253" s="62">
        <v>0.3298611111111111</v>
      </c>
      <c r="D253" s="36" t="s">
        <v>1022</v>
      </c>
      <c r="E253" s="63">
        <v>-11.381</v>
      </c>
      <c r="F253" s="63">
        <v>0.37209999999999999</v>
      </c>
      <c r="G253" s="63">
        <v>29.241</v>
      </c>
      <c r="H253" s="63">
        <v>25.4299</v>
      </c>
      <c r="I253" s="36"/>
      <c r="J253" s="3"/>
      <c r="K253" s="36"/>
      <c r="L253" s="36"/>
      <c r="M253" s="36"/>
      <c r="N253" s="36"/>
      <c r="O253" s="36"/>
      <c r="P253" s="36"/>
      <c r="Q253" s="36"/>
      <c r="R253" s="36"/>
      <c r="S253" s="36"/>
      <c r="T253" s="36"/>
      <c r="U253" s="36"/>
      <c r="V253" s="36"/>
      <c r="W253" s="36"/>
      <c r="X253" s="36"/>
      <c r="Y253" s="3"/>
    </row>
    <row r="254" spans="1:25" x14ac:dyDescent="0.2">
      <c r="A254" s="3" t="s">
        <v>1021</v>
      </c>
      <c r="B254" s="61">
        <v>43705</v>
      </c>
      <c r="C254" s="62">
        <v>0.3298611111111111</v>
      </c>
      <c r="D254" s="36" t="s">
        <v>1022</v>
      </c>
      <c r="E254" s="63">
        <v>-11.419</v>
      </c>
      <c r="F254" s="63">
        <v>0.37959999999999999</v>
      </c>
      <c r="G254" s="63">
        <v>29.248000000000001</v>
      </c>
      <c r="H254" s="63">
        <v>25.459099999999999</v>
      </c>
      <c r="I254" s="36"/>
      <c r="J254" s="3"/>
      <c r="K254" s="36"/>
      <c r="L254" s="36"/>
      <c r="M254" s="36"/>
      <c r="N254" s="36"/>
      <c r="O254" s="36"/>
      <c r="P254" s="36"/>
      <c r="Q254" s="36"/>
      <c r="R254" s="36"/>
      <c r="S254" s="36"/>
      <c r="T254" s="36"/>
      <c r="U254" s="36"/>
      <c r="V254" s="36"/>
      <c r="W254" s="36"/>
      <c r="X254" s="36"/>
      <c r="Y254" s="3"/>
    </row>
    <row r="255" spans="1:25" x14ac:dyDescent="0.2">
      <c r="A255" s="3" t="s">
        <v>1021</v>
      </c>
      <c r="B255" s="61">
        <v>43705</v>
      </c>
      <c r="C255" s="62">
        <v>0.3298611111111111</v>
      </c>
      <c r="D255" s="36" t="s">
        <v>1022</v>
      </c>
      <c r="E255" s="63">
        <v>-11.476000000000001</v>
      </c>
      <c r="F255" s="63">
        <v>0.38140000000000002</v>
      </c>
      <c r="G255" s="63">
        <v>29.260200000000001</v>
      </c>
      <c r="H255" s="63">
        <v>25.505400000000002</v>
      </c>
      <c r="I255" s="36"/>
      <c r="J255" s="3"/>
      <c r="K255" s="36"/>
      <c r="L255" s="36"/>
      <c r="M255" s="36"/>
      <c r="N255" s="36"/>
      <c r="O255" s="36"/>
      <c r="P255" s="36"/>
      <c r="Q255" s="36"/>
      <c r="R255" s="36"/>
      <c r="S255" s="36"/>
      <c r="T255" s="36"/>
      <c r="U255" s="36"/>
      <c r="V255" s="36"/>
      <c r="W255" s="36"/>
      <c r="X255" s="36"/>
      <c r="Y255" s="3"/>
    </row>
    <row r="256" spans="1:25" x14ac:dyDescent="0.2">
      <c r="A256" s="3" t="s">
        <v>1021</v>
      </c>
      <c r="B256" s="61">
        <v>43705</v>
      </c>
      <c r="C256" s="62">
        <v>0.3298611111111111</v>
      </c>
      <c r="D256" s="36" t="s">
        <v>1022</v>
      </c>
      <c r="E256" s="63">
        <v>-11.552</v>
      </c>
      <c r="F256" s="63">
        <v>0.39450000000000002</v>
      </c>
      <c r="G256" s="63">
        <v>29.264399999999998</v>
      </c>
      <c r="H256" s="63">
        <v>25.569700000000001</v>
      </c>
      <c r="I256" s="36"/>
      <c r="J256" s="3"/>
      <c r="K256" s="36"/>
      <c r="L256" s="36"/>
      <c r="M256" s="36"/>
      <c r="N256" s="36"/>
      <c r="O256" s="36"/>
      <c r="P256" s="36"/>
      <c r="Q256" s="36"/>
      <c r="R256" s="36"/>
      <c r="S256" s="36"/>
      <c r="T256" s="36"/>
      <c r="U256" s="36"/>
      <c r="V256" s="36"/>
      <c r="W256" s="36"/>
      <c r="X256" s="36"/>
      <c r="Y256" s="3"/>
    </row>
    <row r="257" spans="1:25" x14ac:dyDescent="0.2">
      <c r="A257" s="3" t="s">
        <v>1021</v>
      </c>
      <c r="B257" s="61">
        <v>43705</v>
      </c>
      <c r="C257" s="62">
        <v>0.3298611111111111</v>
      </c>
      <c r="D257" s="36" t="s">
        <v>1022</v>
      </c>
      <c r="E257" s="63">
        <v>-11.609</v>
      </c>
      <c r="F257" s="63">
        <v>0.38879999999999998</v>
      </c>
      <c r="G257" s="63">
        <v>29.263000000000002</v>
      </c>
      <c r="H257" s="63">
        <v>25.599599999999999</v>
      </c>
      <c r="I257" s="36"/>
      <c r="J257" s="3"/>
      <c r="K257" s="36"/>
      <c r="L257" s="36"/>
      <c r="M257" s="36"/>
      <c r="N257" s="36"/>
      <c r="O257" s="36"/>
      <c r="P257" s="36"/>
      <c r="Q257" s="36"/>
      <c r="R257" s="36"/>
      <c r="S257" s="36"/>
      <c r="T257" s="36"/>
      <c r="U257" s="36"/>
      <c r="V257" s="36"/>
      <c r="W257" s="36"/>
      <c r="X257" s="36"/>
      <c r="Y257" s="3"/>
    </row>
    <row r="258" spans="1:25" x14ac:dyDescent="0.2">
      <c r="A258" s="3" t="s">
        <v>1021</v>
      </c>
      <c r="B258" s="61">
        <v>43705</v>
      </c>
      <c r="C258" s="62">
        <v>0.3298611111111111</v>
      </c>
      <c r="D258" s="36" t="s">
        <v>1022</v>
      </c>
      <c r="E258" s="63">
        <v>-11.647</v>
      </c>
      <c r="F258" s="63">
        <v>0.39810000000000001</v>
      </c>
      <c r="G258" s="63">
        <v>29.260400000000001</v>
      </c>
      <c r="H258" s="63">
        <v>25.572299999999998</v>
      </c>
      <c r="I258" s="36"/>
      <c r="J258" s="3"/>
      <c r="K258" s="36"/>
      <c r="L258" s="36"/>
      <c r="M258" s="36"/>
      <c r="N258" s="36"/>
      <c r="O258" s="36"/>
      <c r="P258" s="36"/>
      <c r="Q258" s="36"/>
      <c r="R258" s="36"/>
      <c r="S258" s="36"/>
      <c r="T258" s="36"/>
      <c r="U258" s="36"/>
      <c r="V258" s="36"/>
      <c r="W258" s="36"/>
      <c r="X258" s="36"/>
      <c r="Y258" s="3"/>
    </row>
    <row r="259" spans="1:25" x14ac:dyDescent="0.2">
      <c r="A259" s="3" t="s">
        <v>1021</v>
      </c>
      <c r="B259" s="61">
        <v>43705</v>
      </c>
      <c r="C259" s="62">
        <v>0.3298611111111111</v>
      </c>
      <c r="D259" s="36" t="s">
        <v>1022</v>
      </c>
      <c r="E259" s="63">
        <v>-11.704000000000001</v>
      </c>
      <c r="F259" s="63">
        <v>0.39429999999999998</v>
      </c>
      <c r="G259" s="63">
        <v>29.265000000000001</v>
      </c>
      <c r="H259" s="63">
        <v>25.610800000000001</v>
      </c>
      <c r="I259" s="36"/>
      <c r="J259" s="3"/>
      <c r="K259" s="36"/>
      <c r="L259" s="36"/>
      <c r="M259" s="36"/>
      <c r="N259" s="36"/>
      <c r="O259" s="36"/>
      <c r="P259" s="36"/>
      <c r="Q259" s="36"/>
      <c r="R259" s="36"/>
      <c r="S259" s="36"/>
      <c r="T259" s="36"/>
      <c r="U259" s="36"/>
      <c r="V259" s="36"/>
      <c r="W259" s="36"/>
      <c r="X259" s="36"/>
      <c r="Y259" s="3"/>
    </row>
    <row r="260" spans="1:25" x14ac:dyDescent="0.2">
      <c r="A260" s="3" t="s">
        <v>1021</v>
      </c>
      <c r="B260" s="61">
        <v>43705</v>
      </c>
      <c r="C260" s="62">
        <v>0.3298611111111111</v>
      </c>
      <c r="D260" s="36" t="s">
        <v>1022</v>
      </c>
      <c r="E260" s="63">
        <v>-11.760999999999999</v>
      </c>
      <c r="F260" s="63">
        <v>0.39419999999999999</v>
      </c>
      <c r="G260" s="63">
        <v>29.263999999999999</v>
      </c>
      <c r="H260" s="63">
        <v>25.683399999999999</v>
      </c>
      <c r="I260" s="36"/>
      <c r="J260" s="3"/>
      <c r="K260" s="36"/>
      <c r="L260" s="36"/>
      <c r="M260" s="36"/>
      <c r="N260" s="36"/>
      <c r="O260" s="36"/>
      <c r="P260" s="36"/>
      <c r="Q260" s="36"/>
      <c r="R260" s="36"/>
      <c r="S260" s="36"/>
      <c r="T260" s="36"/>
      <c r="U260" s="36"/>
      <c r="V260" s="36"/>
      <c r="W260" s="36"/>
      <c r="X260" s="36"/>
      <c r="Y260" s="3"/>
    </row>
    <row r="261" spans="1:25" x14ac:dyDescent="0.2">
      <c r="A261" s="3" t="s">
        <v>1021</v>
      </c>
      <c r="B261" s="61">
        <v>43705</v>
      </c>
      <c r="C261" s="62">
        <v>0.3298611111111111</v>
      </c>
      <c r="D261" s="36" t="s">
        <v>1022</v>
      </c>
      <c r="E261" s="63">
        <v>-11.818</v>
      </c>
      <c r="F261" s="63">
        <v>0.39229999999999998</v>
      </c>
      <c r="G261" s="63">
        <v>29.2636</v>
      </c>
      <c r="H261" s="63">
        <v>25.735499999999998</v>
      </c>
      <c r="I261" s="36"/>
      <c r="J261" s="3"/>
      <c r="K261" s="36"/>
      <c r="L261" s="36"/>
      <c r="M261" s="36"/>
      <c r="N261" s="36"/>
      <c r="O261" s="36"/>
      <c r="P261" s="36"/>
      <c r="Q261" s="36"/>
      <c r="R261" s="36"/>
      <c r="S261" s="36"/>
      <c r="T261" s="36"/>
      <c r="U261" s="36"/>
      <c r="V261" s="36"/>
      <c r="W261" s="36"/>
      <c r="X261" s="36"/>
      <c r="Y261" s="3"/>
    </row>
    <row r="262" spans="1:25" x14ac:dyDescent="0.2">
      <c r="A262" s="3" t="s">
        <v>1021</v>
      </c>
      <c r="B262" s="61">
        <v>43705</v>
      </c>
      <c r="C262" s="62">
        <v>0.3298611111111111</v>
      </c>
      <c r="D262" s="36" t="s">
        <v>1022</v>
      </c>
      <c r="E262" s="63">
        <v>-11.875</v>
      </c>
      <c r="F262" s="63">
        <v>0.38469999999999999</v>
      </c>
      <c r="G262" s="63">
        <v>29.263300000000001</v>
      </c>
      <c r="H262" s="63">
        <v>25.727499999999999</v>
      </c>
      <c r="I262" s="36"/>
      <c r="J262" s="3"/>
      <c r="K262" s="36"/>
      <c r="L262" s="36"/>
      <c r="M262" s="36"/>
      <c r="N262" s="36"/>
      <c r="O262" s="36"/>
      <c r="P262" s="36"/>
      <c r="Q262" s="36"/>
      <c r="R262" s="36"/>
      <c r="S262" s="36"/>
      <c r="T262" s="36"/>
      <c r="U262" s="36"/>
      <c r="V262" s="36"/>
      <c r="W262" s="36"/>
      <c r="X262" s="36"/>
      <c r="Y262" s="3"/>
    </row>
    <row r="263" spans="1:25" x14ac:dyDescent="0.2">
      <c r="A263" s="3" t="s">
        <v>1021</v>
      </c>
      <c r="B263" s="61">
        <v>43705</v>
      </c>
      <c r="C263" s="62">
        <v>0.3298611111111111</v>
      </c>
      <c r="D263" s="36" t="s">
        <v>1022</v>
      </c>
      <c r="E263" s="63">
        <v>-11.932</v>
      </c>
      <c r="F263" s="63">
        <v>0.3528</v>
      </c>
      <c r="G263" s="63">
        <v>29.262599999999999</v>
      </c>
      <c r="H263" s="63">
        <v>25.747299999999999</v>
      </c>
      <c r="I263" s="36"/>
      <c r="J263" s="3"/>
      <c r="K263" s="36"/>
      <c r="L263" s="36"/>
      <c r="M263" s="36"/>
      <c r="N263" s="36"/>
      <c r="O263" s="36"/>
      <c r="P263" s="36"/>
      <c r="Q263" s="36"/>
      <c r="R263" s="36"/>
      <c r="S263" s="36"/>
      <c r="T263" s="36"/>
      <c r="U263" s="36"/>
      <c r="V263" s="36"/>
      <c r="W263" s="36"/>
      <c r="X263" s="36"/>
      <c r="Y263" s="3"/>
    </row>
    <row r="264" spans="1:25" x14ac:dyDescent="0.2">
      <c r="A264" s="3" t="s">
        <v>1021</v>
      </c>
      <c r="B264" s="61">
        <v>43705</v>
      </c>
      <c r="C264" s="62">
        <v>0.3298611111111111</v>
      </c>
      <c r="D264" s="36" t="s">
        <v>1022</v>
      </c>
      <c r="E264" s="63">
        <v>-11.989000000000001</v>
      </c>
      <c r="F264" s="63">
        <v>0.3639</v>
      </c>
      <c r="G264" s="63">
        <v>29.262</v>
      </c>
      <c r="H264" s="63">
        <v>25.750800000000002</v>
      </c>
      <c r="I264" s="36"/>
      <c r="J264" s="3"/>
      <c r="K264" s="36"/>
      <c r="L264" s="36"/>
      <c r="M264" s="36"/>
      <c r="N264" s="36"/>
      <c r="O264" s="36"/>
      <c r="P264" s="36"/>
      <c r="Q264" s="36"/>
      <c r="R264" s="36"/>
      <c r="S264" s="36"/>
      <c r="T264" s="36"/>
      <c r="U264" s="36"/>
      <c r="V264" s="36"/>
      <c r="W264" s="36"/>
      <c r="X264" s="36"/>
      <c r="Y264" s="3"/>
    </row>
    <row r="265" spans="1:25" x14ac:dyDescent="0.2">
      <c r="A265" s="3" t="s">
        <v>1021</v>
      </c>
      <c r="B265" s="61">
        <v>43705</v>
      </c>
      <c r="C265" s="62">
        <v>0.3298611111111111</v>
      </c>
      <c r="D265" s="36" t="s">
        <v>1022</v>
      </c>
      <c r="E265" s="63">
        <v>-12.045999999999999</v>
      </c>
      <c r="F265" s="63">
        <v>0.377</v>
      </c>
      <c r="G265" s="63">
        <v>29.259399999999999</v>
      </c>
      <c r="H265" s="63">
        <v>25.786899999999999</v>
      </c>
      <c r="I265" s="36"/>
      <c r="J265" s="3"/>
      <c r="K265" s="36"/>
      <c r="L265" s="36"/>
      <c r="M265" s="36"/>
      <c r="N265" s="36"/>
      <c r="O265" s="36"/>
      <c r="P265" s="36"/>
      <c r="Q265" s="36"/>
      <c r="R265" s="36"/>
      <c r="S265" s="36"/>
      <c r="T265" s="36"/>
      <c r="U265" s="36"/>
      <c r="V265" s="36"/>
      <c r="W265" s="36"/>
      <c r="X265" s="36"/>
      <c r="Y265" s="3"/>
    </row>
    <row r="266" spans="1:25" x14ac:dyDescent="0.2">
      <c r="A266" s="3" t="s">
        <v>1021</v>
      </c>
      <c r="B266" s="61">
        <v>43705</v>
      </c>
      <c r="C266" s="62">
        <v>0.3298611111111111</v>
      </c>
      <c r="D266" s="36" t="s">
        <v>1022</v>
      </c>
      <c r="E266" s="63">
        <v>-12.103</v>
      </c>
      <c r="F266" s="63">
        <v>0.37909999999999999</v>
      </c>
      <c r="G266" s="63">
        <v>29.258600000000001</v>
      </c>
      <c r="H266" s="63">
        <v>25.828099999999999</v>
      </c>
      <c r="I266" s="36"/>
      <c r="J266" s="3"/>
      <c r="K266" s="36"/>
      <c r="L266" s="36"/>
      <c r="M266" s="36"/>
      <c r="N266" s="36"/>
      <c r="O266" s="36"/>
      <c r="P266" s="36"/>
      <c r="Q266" s="36"/>
      <c r="R266" s="36"/>
      <c r="S266" s="36"/>
      <c r="T266" s="36"/>
      <c r="U266" s="36"/>
      <c r="V266" s="36"/>
      <c r="W266" s="36"/>
      <c r="X266" s="36"/>
      <c r="Y266" s="3"/>
    </row>
    <row r="267" spans="1:25" x14ac:dyDescent="0.2">
      <c r="A267" s="3" t="s">
        <v>1021</v>
      </c>
      <c r="B267" s="61">
        <v>43705</v>
      </c>
      <c r="C267" s="62">
        <v>0.3298611111111111</v>
      </c>
      <c r="D267" s="36" t="s">
        <v>1022</v>
      </c>
      <c r="E267" s="63">
        <v>-12.16</v>
      </c>
      <c r="F267" s="63">
        <v>0.37919999999999998</v>
      </c>
      <c r="G267" s="63">
        <v>29.2545</v>
      </c>
      <c r="H267" s="63">
        <v>25.871300000000002</v>
      </c>
      <c r="I267" s="36"/>
      <c r="J267" s="3"/>
      <c r="K267" s="36"/>
      <c r="L267" s="36"/>
      <c r="M267" s="36"/>
      <c r="N267" s="36"/>
      <c r="O267" s="36"/>
      <c r="P267" s="36"/>
      <c r="Q267" s="36"/>
      <c r="R267" s="36"/>
      <c r="S267" s="36"/>
      <c r="T267" s="36"/>
      <c r="U267" s="36"/>
      <c r="V267" s="36"/>
      <c r="W267" s="36"/>
      <c r="X267" s="36"/>
      <c r="Y267" s="3"/>
    </row>
    <row r="268" spans="1:25" x14ac:dyDescent="0.2">
      <c r="A268" s="3" t="s">
        <v>1021</v>
      </c>
      <c r="B268" s="61">
        <v>43705</v>
      </c>
      <c r="C268" s="62">
        <v>0.3298611111111111</v>
      </c>
      <c r="D268" s="36" t="s">
        <v>1022</v>
      </c>
      <c r="E268" s="63">
        <v>-12.217000000000001</v>
      </c>
      <c r="F268" s="63">
        <v>0.36399999999999999</v>
      </c>
      <c r="G268" s="63">
        <v>29.251899999999999</v>
      </c>
      <c r="H268" s="63">
        <v>25.9316</v>
      </c>
      <c r="I268" s="36"/>
      <c r="J268" s="3"/>
      <c r="K268" s="36"/>
      <c r="L268" s="36"/>
      <c r="M268" s="36"/>
      <c r="N268" s="36"/>
      <c r="O268" s="36"/>
      <c r="P268" s="36"/>
      <c r="Q268" s="36"/>
      <c r="R268" s="36"/>
      <c r="S268" s="36"/>
      <c r="T268" s="36"/>
      <c r="U268" s="36"/>
      <c r="V268" s="36"/>
      <c r="W268" s="36"/>
      <c r="X268" s="36"/>
      <c r="Y268" s="3"/>
    </row>
    <row r="269" spans="1:25" x14ac:dyDescent="0.2">
      <c r="A269" s="3" t="s">
        <v>1021</v>
      </c>
      <c r="B269" s="61">
        <v>43705</v>
      </c>
      <c r="C269" s="62">
        <v>0.3298611111111111</v>
      </c>
      <c r="D269" s="36" t="s">
        <v>1022</v>
      </c>
      <c r="E269" s="63">
        <v>-12.273999999999999</v>
      </c>
      <c r="F269" s="63">
        <v>0.36209999999999998</v>
      </c>
      <c r="G269" s="63">
        <v>29.251300000000001</v>
      </c>
      <c r="H269" s="63">
        <v>25.967700000000001</v>
      </c>
      <c r="I269" s="36"/>
      <c r="J269" s="3"/>
      <c r="K269" s="36"/>
      <c r="L269" s="36"/>
      <c r="M269" s="36"/>
      <c r="N269" s="36"/>
      <c r="O269" s="36"/>
      <c r="P269" s="36"/>
      <c r="Q269" s="36"/>
      <c r="R269" s="36"/>
      <c r="S269" s="36"/>
      <c r="T269" s="36"/>
      <c r="U269" s="36"/>
      <c r="V269" s="36"/>
      <c r="W269" s="36"/>
      <c r="X269" s="36"/>
      <c r="Y269" s="3"/>
    </row>
    <row r="270" spans="1:25" x14ac:dyDescent="0.2">
      <c r="A270" s="3" t="s">
        <v>1021</v>
      </c>
      <c r="B270" s="61">
        <v>43705</v>
      </c>
      <c r="C270" s="62">
        <v>0.3298611111111111</v>
      </c>
      <c r="D270" s="36" t="s">
        <v>1022</v>
      </c>
      <c r="E270" s="63">
        <v>-12.331</v>
      </c>
      <c r="F270" s="63">
        <v>0.32290000000000002</v>
      </c>
      <c r="G270" s="63">
        <v>29.251300000000001</v>
      </c>
      <c r="H270" s="63">
        <v>25.9695</v>
      </c>
      <c r="I270" s="36"/>
      <c r="J270" s="3"/>
      <c r="K270" s="36"/>
      <c r="L270" s="36"/>
      <c r="M270" s="36"/>
      <c r="N270" s="36"/>
      <c r="O270" s="36"/>
      <c r="P270" s="36"/>
      <c r="Q270" s="36"/>
      <c r="R270" s="36"/>
      <c r="S270" s="36"/>
      <c r="T270" s="36"/>
      <c r="U270" s="36"/>
      <c r="V270" s="36"/>
      <c r="W270" s="36"/>
      <c r="X270" s="36"/>
      <c r="Y270" s="3"/>
    </row>
    <row r="271" spans="1:25" x14ac:dyDescent="0.2">
      <c r="A271" s="3" t="s">
        <v>1021</v>
      </c>
      <c r="B271" s="61">
        <v>43705</v>
      </c>
      <c r="C271" s="62">
        <v>0.3298611111111111</v>
      </c>
      <c r="D271" s="36" t="s">
        <v>1022</v>
      </c>
      <c r="E271" s="63">
        <v>-12.407</v>
      </c>
      <c r="F271" s="63">
        <v>0.35270000000000001</v>
      </c>
      <c r="G271" s="63">
        <v>29.2517</v>
      </c>
      <c r="H271" s="63">
        <v>25.964700000000001</v>
      </c>
      <c r="I271" s="36"/>
      <c r="J271" s="3"/>
      <c r="K271" s="36"/>
      <c r="L271" s="36"/>
      <c r="M271" s="36"/>
      <c r="N271" s="36"/>
      <c r="O271" s="36"/>
      <c r="P271" s="36"/>
      <c r="Q271" s="36"/>
      <c r="R271" s="36"/>
      <c r="S271" s="36"/>
      <c r="T271" s="36"/>
      <c r="U271" s="36"/>
      <c r="V271" s="36"/>
      <c r="W271" s="36"/>
      <c r="X271" s="36"/>
      <c r="Y271" s="3"/>
    </row>
    <row r="272" spans="1:25" x14ac:dyDescent="0.2">
      <c r="A272" s="3" t="s">
        <v>1021</v>
      </c>
      <c r="B272" s="61">
        <v>43705</v>
      </c>
      <c r="C272" s="62">
        <v>0.3298611111111111</v>
      </c>
      <c r="D272" s="36" t="s">
        <v>1022</v>
      </c>
      <c r="E272" s="63">
        <v>-12.464</v>
      </c>
      <c r="F272" s="63">
        <v>0.36220000000000002</v>
      </c>
      <c r="G272" s="63">
        <v>29.2515</v>
      </c>
      <c r="H272" s="63">
        <v>25.9635</v>
      </c>
      <c r="I272" s="36"/>
      <c r="J272" s="3"/>
      <c r="K272" s="36"/>
      <c r="L272" s="36"/>
      <c r="M272" s="36"/>
      <c r="N272" s="36"/>
      <c r="O272" s="36"/>
      <c r="P272" s="36"/>
      <c r="Q272" s="36"/>
      <c r="R272" s="36"/>
      <c r="S272" s="36"/>
      <c r="T272" s="36"/>
      <c r="U272" s="36"/>
      <c r="V272" s="36"/>
      <c r="W272" s="36"/>
      <c r="X272" s="36"/>
      <c r="Y272" s="3"/>
    </row>
    <row r="273" spans="1:25" x14ac:dyDescent="0.2">
      <c r="A273" s="3" t="s">
        <v>1021</v>
      </c>
      <c r="B273" s="61">
        <v>43705</v>
      </c>
      <c r="C273" s="62">
        <v>0.3298611111111111</v>
      </c>
      <c r="D273" s="36" t="s">
        <v>1022</v>
      </c>
      <c r="E273" s="63">
        <v>-12.521000000000001</v>
      </c>
      <c r="F273" s="63">
        <v>0.37359999999999999</v>
      </c>
      <c r="G273" s="63">
        <v>29.252099999999999</v>
      </c>
      <c r="H273" s="63">
        <v>25.956600000000002</v>
      </c>
      <c r="I273" s="36"/>
      <c r="J273" s="3"/>
      <c r="K273" s="36"/>
      <c r="L273" s="36"/>
      <c r="M273" s="36"/>
      <c r="N273" s="36"/>
      <c r="O273" s="36"/>
      <c r="P273" s="36"/>
      <c r="Q273" s="36"/>
      <c r="R273" s="36"/>
      <c r="S273" s="36"/>
      <c r="T273" s="36"/>
      <c r="U273" s="36"/>
      <c r="V273" s="36"/>
      <c r="W273" s="36"/>
      <c r="X273" s="36"/>
      <c r="Y273" s="3"/>
    </row>
    <row r="274" spans="1:25" x14ac:dyDescent="0.2">
      <c r="A274" s="3" t="s">
        <v>1021</v>
      </c>
      <c r="B274" s="61">
        <v>43705</v>
      </c>
      <c r="C274" s="62">
        <v>0.3298611111111111</v>
      </c>
      <c r="D274" s="36" t="s">
        <v>1022</v>
      </c>
      <c r="E274" s="63">
        <v>-12.579000000000001</v>
      </c>
      <c r="F274" s="63">
        <v>0.3795</v>
      </c>
      <c r="G274" s="63">
        <v>29.252500000000001</v>
      </c>
      <c r="H274" s="63">
        <v>25.944700000000001</v>
      </c>
      <c r="I274" s="36"/>
      <c r="J274" s="3"/>
      <c r="K274" s="36"/>
      <c r="L274" s="36"/>
      <c r="M274" s="36"/>
      <c r="N274" s="36"/>
      <c r="O274" s="36"/>
      <c r="P274" s="36"/>
      <c r="Q274" s="36"/>
      <c r="R274" s="36"/>
      <c r="S274" s="36"/>
      <c r="T274" s="36"/>
      <c r="U274" s="36"/>
      <c r="V274" s="36"/>
      <c r="W274" s="36"/>
      <c r="X274" s="36"/>
      <c r="Y274" s="3"/>
    </row>
    <row r="275" spans="1:25" x14ac:dyDescent="0.2">
      <c r="A275" s="3" t="s">
        <v>1021</v>
      </c>
      <c r="B275" s="61">
        <v>43705</v>
      </c>
      <c r="C275" s="62">
        <v>0.3298611111111111</v>
      </c>
      <c r="D275" s="36" t="s">
        <v>1022</v>
      </c>
      <c r="E275" s="63">
        <v>-12.635999999999999</v>
      </c>
      <c r="F275" s="63">
        <v>0.35849999999999999</v>
      </c>
      <c r="G275" s="63">
        <v>29.252500000000001</v>
      </c>
      <c r="H275" s="63">
        <v>25.940300000000001</v>
      </c>
      <c r="I275" s="36"/>
      <c r="J275" s="3"/>
      <c r="K275" s="36"/>
      <c r="L275" s="36"/>
      <c r="M275" s="36"/>
      <c r="N275" s="36"/>
      <c r="O275" s="36"/>
      <c r="P275" s="36"/>
      <c r="Q275" s="36"/>
      <c r="R275" s="36"/>
      <c r="S275" s="36"/>
      <c r="T275" s="36"/>
      <c r="U275" s="36"/>
      <c r="V275" s="36"/>
      <c r="W275" s="36"/>
      <c r="X275" s="36"/>
      <c r="Y275" s="3"/>
    </row>
    <row r="276" spans="1:25" x14ac:dyDescent="0.2">
      <c r="A276" s="3" t="s">
        <v>1021</v>
      </c>
      <c r="B276" s="61">
        <v>43705</v>
      </c>
      <c r="C276" s="62">
        <v>0.3298611111111111</v>
      </c>
      <c r="D276" s="36" t="s">
        <v>1022</v>
      </c>
      <c r="E276" s="63">
        <v>-12.673999999999999</v>
      </c>
      <c r="F276" s="63">
        <v>0.35849999999999999</v>
      </c>
      <c r="G276" s="63">
        <v>29.252500000000001</v>
      </c>
      <c r="H276" s="63">
        <v>25.9435</v>
      </c>
      <c r="I276" s="36"/>
      <c r="J276" s="3"/>
      <c r="K276" s="36"/>
      <c r="L276" s="36"/>
      <c r="M276" s="36"/>
      <c r="N276" s="36"/>
      <c r="O276" s="36"/>
      <c r="P276" s="36"/>
      <c r="Q276" s="36"/>
      <c r="R276" s="36"/>
      <c r="S276" s="36"/>
      <c r="T276" s="36"/>
      <c r="U276" s="36"/>
      <c r="V276" s="36"/>
      <c r="W276" s="36"/>
      <c r="X276" s="36"/>
      <c r="Y276" s="3"/>
    </row>
    <row r="277" spans="1:25" x14ac:dyDescent="0.2">
      <c r="A277" s="3" t="s">
        <v>1021</v>
      </c>
      <c r="B277" s="61">
        <v>43705</v>
      </c>
      <c r="C277" s="62">
        <v>0.3298611111111111</v>
      </c>
      <c r="D277" s="36" t="s">
        <v>1022</v>
      </c>
      <c r="E277" s="63">
        <v>-12.731</v>
      </c>
      <c r="F277" s="63">
        <v>0.36049999999999999</v>
      </c>
      <c r="G277" s="63">
        <v>29.252500000000001</v>
      </c>
      <c r="H277" s="63">
        <v>25.942499999999999</v>
      </c>
      <c r="I277" s="36"/>
      <c r="J277" s="3"/>
      <c r="K277" s="36"/>
      <c r="L277" s="36"/>
      <c r="M277" s="36"/>
      <c r="N277" s="36"/>
      <c r="O277" s="36"/>
      <c r="P277" s="36"/>
      <c r="Q277" s="36"/>
      <c r="R277" s="36"/>
      <c r="S277" s="36"/>
      <c r="T277" s="36"/>
      <c r="U277" s="36"/>
      <c r="V277" s="36"/>
      <c r="W277" s="36"/>
      <c r="X277" s="36"/>
      <c r="Y277" s="3"/>
    </row>
    <row r="278" spans="1:25" x14ac:dyDescent="0.2">
      <c r="A278" s="3" t="s">
        <v>1021</v>
      </c>
      <c r="B278" s="61">
        <v>43705</v>
      </c>
      <c r="C278" s="62">
        <v>0.3298611111111111</v>
      </c>
      <c r="D278" s="36" t="s">
        <v>1022</v>
      </c>
      <c r="E278" s="63">
        <v>-12.788</v>
      </c>
      <c r="F278" s="63">
        <v>0.35680000000000001</v>
      </c>
      <c r="G278" s="63">
        <v>29.252700000000001</v>
      </c>
      <c r="H278" s="63">
        <v>25.9421</v>
      </c>
      <c r="I278" s="36"/>
      <c r="J278" s="3"/>
      <c r="K278" s="36"/>
      <c r="L278" s="36"/>
      <c r="M278" s="36"/>
      <c r="N278" s="36"/>
      <c r="O278" s="36"/>
      <c r="P278" s="36"/>
      <c r="Q278" s="36"/>
      <c r="R278" s="36"/>
      <c r="S278" s="36"/>
      <c r="T278" s="36"/>
      <c r="U278" s="36"/>
      <c r="V278" s="36"/>
      <c r="W278" s="36"/>
      <c r="X278" s="36"/>
      <c r="Y278" s="3"/>
    </row>
    <row r="279" spans="1:25" x14ac:dyDescent="0.2">
      <c r="A279" s="3" t="s">
        <v>1021</v>
      </c>
      <c r="B279" s="61">
        <v>43705</v>
      </c>
      <c r="C279" s="62">
        <v>0.3298611111111111</v>
      </c>
      <c r="D279" s="36" t="s">
        <v>1022</v>
      </c>
      <c r="E279" s="63">
        <v>-12.826000000000001</v>
      </c>
      <c r="F279" s="63">
        <v>0.35489999999999999</v>
      </c>
      <c r="G279" s="63">
        <v>29.252500000000001</v>
      </c>
      <c r="H279" s="63">
        <v>25.9435</v>
      </c>
      <c r="I279" s="36"/>
      <c r="J279" s="3"/>
      <c r="K279" s="36"/>
      <c r="L279" s="36"/>
      <c r="M279" s="36"/>
      <c r="N279" s="36"/>
      <c r="O279" s="36"/>
      <c r="P279" s="36"/>
      <c r="Q279" s="36"/>
      <c r="R279" s="36"/>
      <c r="S279" s="36"/>
      <c r="T279" s="36"/>
      <c r="U279" s="36"/>
      <c r="V279" s="36"/>
      <c r="W279" s="36"/>
      <c r="X279" s="36"/>
      <c r="Y279" s="3"/>
    </row>
    <row r="280" spans="1:25" x14ac:dyDescent="0.2">
      <c r="A280" s="3" t="s">
        <v>1021</v>
      </c>
      <c r="B280" s="61">
        <v>43705</v>
      </c>
      <c r="C280" s="62">
        <v>0.3298611111111111</v>
      </c>
      <c r="D280" s="36" t="s">
        <v>1022</v>
      </c>
      <c r="E280" s="63">
        <v>-12.882999999999999</v>
      </c>
      <c r="F280" s="63">
        <v>0.34739999999999999</v>
      </c>
      <c r="G280" s="63">
        <v>29.2515</v>
      </c>
      <c r="H280" s="63">
        <v>25.950600000000001</v>
      </c>
      <c r="I280" s="36"/>
      <c r="J280" s="3"/>
      <c r="K280" s="36"/>
      <c r="L280" s="36"/>
      <c r="M280" s="36"/>
      <c r="N280" s="36"/>
      <c r="O280" s="36"/>
      <c r="P280" s="36"/>
      <c r="Q280" s="36"/>
      <c r="R280" s="36"/>
      <c r="S280" s="36"/>
      <c r="T280" s="36"/>
      <c r="U280" s="36"/>
      <c r="V280" s="36"/>
      <c r="W280" s="36"/>
      <c r="X280" s="36"/>
      <c r="Y280" s="3"/>
    </row>
    <row r="281" spans="1:25" x14ac:dyDescent="0.2">
      <c r="A281" s="3" t="s">
        <v>1021</v>
      </c>
      <c r="B281" s="61">
        <v>43705</v>
      </c>
      <c r="C281" s="62">
        <v>0.3298611111111111</v>
      </c>
      <c r="D281" s="36" t="s">
        <v>1022</v>
      </c>
      <c r="E281" s="63">
        <v>-12.94</v>
      </c>
      <c r="F281" s="63">
        <v>0.3473</v>
      </c>
      <c r="G281" s="63">
        <v>29.2517</v>
      </c>
      <c r="H281" s="63">
        <v>25.962700000000002</v>
      </c>
      <c r="I281" s="36"/>
      <c r="J281" s="3"/>
      <c r="K281" s="36"/>
      <c r="L281" s="36"/>
      <c r="M281" s="36"/>
      <c r="N281" s="36"/>
      <c r="O281" s="36"/>
      <c r="P281" s="36"/>
      <c r="Q281" s="36"/>
      <c r="R281" s="36"/>
      <c r="S281" s="36"/>
      <c r="T281" s="36"/>
      <c r="U281" s="36"/>
      <c r="V281" s="36"/>
      <c r="W281" s="36"/>
      <c r="X281" s="36"/>
      <c r="Y281" s="3"/>
    </row>
    <row r="282" spans="1:25" x14ac:dyDescent="0.2">
      <c r="A282" s="3" t="s">
        <v>1021</v>
      </c>
      <c r="B282" s="61">
        <v>43705</v>
      </c>
      <c r="C282" s="62">
        <v>0.3298611111111111</v>
      </c>
      <c r="D282" s="36" t="s">
        <v>1022</v>
      </c>
      <c r="E282" s="63">
        <v>-12.997</v>
      </c>
      <c r="F282" s="63">
        <v>0.35099999999999998</v>
      </c>
      <c r="G282" s="63">
        <v>29.251300000000001</v>
      </c>
      <c r="H282" s="63">
        <v>25.960100000000001</v>
      </c>
      <c r="I282" s="36"/>
      <c r="J282" s="3"/>
      <c r="K282" s="36"/>
      <c r="L282" s="36"/>
      <c r="M282" s="36"/>
      <c r="N282" s="36"/>
      <c r="O282" s="36"/>
      <c r="P282" s="36"/>
      <c r="Q282" s="36"/>
      <c r="R282" s="36"/>
      <c r="S282" s="36"/>
      <c r="T282" s="36"/>
      <c r="U282" s="36"/>
      <c r="V282" s="36"/>
      <c r="W282" s="36"/>
      <c r="X282" s="36"/>
      <c r="Y282" s="3"/>
    </row>
    <row r="283" spans="1:25" x14ac:dyDescent="0.2">
      <c r="A283" s="3" t="s">
        <v>1021</v>
      </c>
      <c r="B283" s="61">
        <v>43705</v>
      </c>
      <c r="C283" s="62">
        <v>0.3298611111111111</v>
      </c>
      <c r="D283" s="36" t="s">
        <v>1022</v>
      </c>
      <c r="E283" s="63">
        <v>-13.054</v>
      </c>
      <c r="F283" s="63">
        <v>0.35289999999999999</v>
      </c>
      <c r="G283" s="63">
        <v>29.251300000000001</v>
      </c>
      <c r="H283" s="63">
        <v>25.964200000000002</v>
      </c>
      <c r="I283" s="36"/>
      <c r="J283" s="3"/>
      <c r="K283" s="36"/>
      <c r="L283" s="36"/>
      <c r="M283" s="36"/>
      <c r="N283" s="36"/>
      <c r="O283" s="36"/>
      <c r="P283" s="36"/>
      <c r="Q283" s="36"/>
      <c r="R283" s="36"/>
      <c r="S283" s="36"/>
      <c r="T283" s="36"/>
      <c r="U283" s="36"/>
      <c r="V283" s="36"/>
      <c r="W283" s="36"/>
      <c r="X283" s="36"/>
      <c r="Y283" s="3"/>
    </row>
    <row r="284" spans="1:25" x14ac:dyDescent="0.2">
      <c r="A284" s="3" t="s">
        <v>1021</v>
      </c>
      <c r="B284" s="61">
        <v>43705</v>
      </c>
      <c r="C284" s="62">
        <v>0.3298611111111111</v>
      </c>
      <c r="D284" s="36" t="s">
        <v>1022</v>
      </c>
      <c r="E284" s="63">
        <v>-13.111000000000001</v>
      </c>
      <c r="F284" s="63">
        <v>0.35670000000000002</v>
      </c>
      <c r="G284" s="63">
        <v>29.251100000000001</v>
      </c>
      <c r="H284" s="63">
        <v>25.964400000000001</v>
      </c>
      <c r="I284" s="36"/>
      <c r="J284" s="3"/>
      <c r="K284" s="36"/>
      <c r="L284" s="36"/>
      <c r="M284" s="36"/>
      <c r="N284" s="36"/>
      <c r="O284" s="36"/>
      <c r="P284" s="36"/>
      <c r="Q284" s="36"/>
      <c r="R284" s="36"/>
      <c r="S284" s="36"/>
      <c r="T284" s="36"/>
      <c r="U284" s="36"/>
      <c r="V284" s="36"/>
      <c r="W284" s="36"/>
      <c r="X284" s="36"/>
      <c r="Y284" s="3"/>
    </row>
    <row r="285" spans="1:25" x14ac:dyDescent="0.2">
      <c r="A285" s="3" t="s">
        <v>1021</v>
      </c>
      <c r="B285" s="61">
        <v>43705</v>
      </c>
      <c r="C285" s="62">
        <v>0.3298611111111111</v>
      </c>
      <c r="D285" s="36" t="s">
        <v>1022</v>
      </c>
      <c r="E285" s="63">
        <v>-13.148999999999999</v>
      </c>
      <c r="F285" s="63">
        <v>0.35670000000000002</v>
      </c>
      <c r="G285" s="63">
        <v>29.2515</v>
      </c>
      <c r="H285" s="63">
        <v>25.963100000000001</v>
      </c>
      <c r="I285" s="36"/>
      <c r="J285" s="3"/>
      <c r="K285" s="36"/>
      <c r="L285" s="36"/>
      <c r="M285" s="36"/>
      <c r="N285" s="36"/>
      <c r="O285" s="36"/>
      <c r="P285" s="36"/>
      <c r="Q285" s="36"/>
      <c r="R285" s="36"/>
      <c r="S285" s="36"/>
      <c r="T285" s="36"/>
      <c r="U285" s="36"/>
      <c r="V285" s="36"/>
      <c r="W285" s="36"/>
      <c r="X285" s="36"/>
      <c r="Y285" s="3"/>
    </row>
    <row r="286" spans="1:25" x14ac:dyDescent="0.2">
      <c r="A286" s="3" t="s">
        <v>1021</v>
      </c>
      <c r="B286" s="61">
        <v>43705</v>
      </c>
      <c r="C286" s="62">
        <v>0.3298611111111111</v>
      </c>
      <c r="D286" s="36" t="s">
        <v>1022</v>
      </c>
      <c r="E286" s="63">
        <v>-13.225</v>
      </c>
      <c r="F286" s="63">
        <v>0.35670000000000002</v>
      </c>
      <c r="G286" s="63">
        <v>29.2516</v>
      </c>
      <c r="H286" s="63">
        <v>25.960799999999999</v>
      </c>
      <c r="I286" s="36"/>
      <c r="J286" s="3"/>
      <c r="K286" s="36"/>
      <c r="L286" s="36"/>
      <c r="M286" s="36"/>
      <c r="N286" s="36"/>
      <c r="O286" s="36"/>
      <c r="P286" s="36"/>
      <c r="Q286" s="36"/>
      <c r="R286" s="36"/>
      <c r="S286" s="36"/>
      <c r="T286" s="36"/>
      <c r="U286" s="36"/>
      <c r="V286" s="36"/>
      <c r="W286" s="36"/>
      <c r="X286" s="36"/>
      <c r="Y286" s="3"/>
    </row>
    <row r="287" spans="1:25" x14ac:dyDescent="0.2">
      <c r="A287" s="3" t="s">
        <v>1021</v>
      </c>
      <c r="B287" s="61">
        <v>43705</v>
      </c>
      <c r="C287" s="62">
        <v>0.3298611111111111</v>
      </c>
      <c r="D287" s="36" t="s">
        <v>1022</v>
      </c>
      <c r="E287" s="63">
        <v>-13.282</v>
      </c>
      <c r="F287" s="63">
        <v>0.35670000000000002</v>
      </c>
      <c r="G287" s="63">
        <v>29.2517</v>
      </c>
      <c r="H287" s="63">
        <v>25.958500000000001</v>
      </c>
      <c r="I287" s="36"/>
      <c r="J287" s="3"/>
      <c r="K287" s="36"/>
      <c r="L287" s="36"/>
      <c r="M287" s="36"/>
      <c r="N287" s="36"/>
      <c r="O287" s="36"/>
      <c r="P287" s="36"/>
      <c r="Q287" s="36"/>
      <c r="R287" s="36"/>
      <c r="S287" s="36"/>
      <c r="T287" s="36"/>
      <c r="U287" s="36"/>
      <c r="V287" s="36"/>
      <c r="W287" s="36"/>
      <c r="X287" s="36"/>
      <c r="Y287" s="3"/>
    </row>
    <row r="288" spans="1:25" x14ac:dyDescent="0.2">
      <c r="A288" s="3" t="s">
        <v>1021</v>
      </c>
      <c r="B288" s="61">
        <v>43705</v>
      </c>
      <c r="C288" s="62">
        <v>0.3298611111111111</v>
      </c>
      <c r="D288" s="36" t="s">
        <v>1022</v>
      </c>
      <c r="E288" s="63">
        <v>-13.339</v>
      </c>
      <c r="F288" s="63">
        <v>0.35670000000000002</v>
      </c>
      <c r="G288" s="63">
        <v>29.251899999999999</v>
      </c>
      <c r="H288" s="63">
        <v>25.9557</v>
      </c>
      <c r="I288" s="36"/>
      <c r="J288" s="3"/>
      <c r="K288" s="36"/>
      <c r="L288" s="36"/>
      <c r="M288" s="36"/>
      <c r="N288" s="36"/>
      <c r="O288" s="36"/>
      <c r="P288" s="36"/>
      <c r="Q288" s="36"/>
      <c r="R288" s="36"/>
      <c r="S288" s="36"/>
      <c r="T288" s="36"/>
      <c r="U288" s="36"/>
      <c r="V288" s="36"/>
      <c r="W288" s="36"/>
      <c r="X288" s="36"/>
      <c r="Y288" s="3"/>
    </row>
    <row r="289" spans="1:25" x14ac:dyDescent="0.2">
      <c r="A289" s="3" t="s">
        <v>1021</v>
      </c>
      <c r="B289" s="61">
        <v>43705</v>
      </c>
      <c r="C289" s="62">
        <v>0.3298611111111111</v>
      </c>
      <c r="D289" s="36" t="s">
        <v>1022</v>
      </c>
      <c r="E289" s="63">
        <v>-13.377000000000001</v>
      </c>
      <c r="F289" s="63">
        <v>0.34920000000000001</v>
      </c>
      <c r="G289" s="63">
        <v>29.252099999999999</v>
      </c>
      <c r="H289" s="63">
        <v>25.951799999999999</v>
      </c>
      <c r="I289" s="36"/>
      <c r="J289" s="3"/>
      <c r="K289" s="36"/>
      <c r="L289" s="36"/>
      <c r="M289" s="36"/>
      <c r="N289" s="36"/>
      <c r="O289" s="36"/>
      <c r="P289" s="36"/>
      <c r="Q289" s="36"/>
      <c r="R289" s="36"/>
      <c r="S289" s="36"/>
      <c r="T289" s="36"/>
      <c r="U289" s="36"/>
      <c r="V289" s="36"/>
      <c r="W289" s="36"/>
      <c r="X289" s="36"/>
      <c r="Y289" s="3"/>
    </row>
    <row r="290" spans="1:25" x14ac:dyDescent="0.2">
      <c r="A290" s="3" t="s">
        <v>1021</v>
      </c>
      <c r="B290" s="61">
        <v>43705</v>
      </c>
      <c r="C290" s="62">
        <v>0.3298611111111111</v>
      </c>
      <c r="D290" s="36" t="s">
        <v>1022</v>
      </c>
      <c r="E290" s="63">
        <v>-13.433999999999999</v>
      </c>
      <c r="F290" s="63">
        <v>0.30990000000000001</v>
      </c>
      <c r="G290" s="63">
        <v>29.252099999999999</v>
      </c>
      <c r="H290" s="63">
        <v>25.9526</v>
      </c>
      <c r="I290" s="36"/>
      <c r="J290" s="3"/>
      <c r="K290" s="36"/>
      <c r="L290" s="36"/>
      <c r="M290" s="36"/>
      <c r="N290" s="36"/>
      <c r="O290" s="36"/>
      <c r="P290" s="36"/>
      <c r="Q290" s="36"/>
      <c r="R290" s="36"/>
      <c r="S290" s="36"/>
      <c r="T290" s="36"/>
      <c r="U290" s="36"/>
      <c r="V290" s="36"/>
      <c r="W290" s="36"/>
      <c r="X290" s="36"/>
      <c r="Y290" s="3"/>
    </row>
    <row r="291" spans="1:25" x14ac:dyDescent="0.2">
      <c r="A291" s="3" t="s">
        <v>1021</v>
      </c>
      <c r="B291" s="61">
        <v>43705</v>
      </c>
      <c r="C291" s="62">
        <v>0.3298611111111111</v>
      </c>
      <c r="D291" s="36" t="s">
        <v>1022</v>
      </c>
      <c r="E291" s="63">
        <v>-13.472</v>
      </c>
      <c r="F291" s="63">
        <v>0.33779999999999999</v>
      </c>
      <c r="G291" s="63">
        <v>29.252099999999999</v>
      </c>
      <c r="H291" s="63">
        <v>25.95</v>
      </c>
      <c r="I291" s="36"/>
      <c r="J291" s="3"/>
      <c r="K291" s="36"/>
      <c r="L291" s="36"/>
      <c r="M291" s="36"/>
      <c r="N291" s="36"/>
      <c r="O291" s="36"/>
      <c r="P291" s="36"/>
      <c r="Q291" s="36"/>
      <c r="R291" s="36"/>
      <c r="S291" s="36"/>
      <c r="T291" s="36"/>
      <c r="U291" s="36"/>
      <c r="V291" s="36"/>
      <c r="W291" s="36"/>
      <c r="X291" s="36"/>
      <c r="Y291" s="3"/>
    </row>
    <row r="292" spans="1:25" x14ac:dyDescent="0.2">
      <c r="A292" s="3" t="s">
        <v>1021</v>
      </c>
      <c r="B292" s="61">
        <v>43705</v>
      </c>
      <c r="C292" s="62">
        <v>0.3298611111111111</v>
      </c>
      <c r="D292" s="36" t="s">
        <v>1022</v>
      </c>
      <c r="E292" s="63">
        <v>-13.529</v>
      </c>
      <c r="F292" s="63">
        <v>0.34920000000000001</v>
      </c>
      <c r="G292" s="63">
        <v>29.252300000000002</v>
      </c>
      <c r="H292" s="63">
        <v>25.951899999999998</v>
      </c>
      <c r="I292" s="36"/>
      <c r="J292" s="3"/>
      <c r="K292" s="36"/>
      <c r="L292" s="36"/>
      <c r="M292" s="36"/>
      <c r="N292" s="36"/>
      <c r="O292" s="36"/>
      <c r="P292" s="36"/>
      <c r="Q292" s="36"/>
      <c r="R292" s="36"/>
      <c r="S292" s="36"/>
      <c r="T292" s="36"/>
      <c r="U292" s="36"/>
      <c r="V292" s="36"/>
      <c r="W292" s="36"/>
      <c r="X292" s="36"/>
      <c r="Y292" s="3"/>
    </row>
    <row r="293" spans="1:25" x14ac:dyDescent="0.2">
      <c r="A293" s="3" t="s">
        <v>1021</v>
      </c>
      <c r="B293" s="61">
        <v>43705</v>
      </c>
      <c r="C293" s="62">
        <v>0.3298611111111111</v>
      </c>
      <c r="D293" s="36" t="s">
        <v>1022</v>
      </c>
      <c r="E293" s="63">
        <v>-13.567</v>
      </c>
      <c r="F293" s="63">
        <v>0.35499999999999998</v>
      </c>
      <c r="G293" s="63">
        <v>29.252700000000001</v>
      </c>
      <c r="H293" s="63">
        <v>25.9392</v>
      </c>
      <c r="I293" s="36"/>
      <c r="J293" s="3"/>
      <c r="K293" s="36"/>
      <c r="L293" s="36"/>
      <c r="M293" s="36"/>
      <c r="N293" s="36"/>
      <c r="O293" s="36"/>
      <c r="P293" s="36"/>
      <c r="Q293" s="36"/>
      <c r="R293" s="36"/>
      <c r="S293" s="36"/>
      <c r="T293" s="36"/>
      <c r="U293" s="36"/>
      <c r="V293" s="36"/>
      <c r="W293" s="36"/>
      <c r="X293" s="36"/>
      <c r="Y293" s="3"/>
    </row>
    <row r="294" spans="1:25" x14ac:dyDescent="0.2">
      <c r="A294" s="3" t="s">
        <v>1021</v>
      </c>
      <c r="B294" s="61">
        <v>43705</v>
      </c>
      <c r="C294" s="62">
        <v>0.3298611111111111</v>
      </c>
      <c r="D294" s="36" t="s">
        <v>1022</v>
      </c>
      <c r="E294" s="63">
        <v>-13.624000000000001</v>
      </c>
      <c r="F294" s="63">
        <v>0.35520000000000002</v>
      </c>
      <c r="G294" s="63">
        <v>29.2529</v>
      </c>
      <c r="H294" s="63">
        <v>25.934200000000001</v>
      </c>
      <c r="I294" s="36"/>
      <c r="J294" s="3"/>
      <c r="K294" s="36"/>
      <c r="L294" s="36"/>
      <c r="M294" s="36"/>
      <c r="N294" s="36"/>
      <c r="O294" s="36"/>
      <c r="P294" s="36"/>
      <c r="Q294" s="36"/>
      <c r="R294" s="36"/>
      <c r="S294" s="36"/>
      <c r="T294" s="36"/>
      <c r="U294" s="36"/>
      <c r="V294" s="36"/>
      <c r="W294" s="36"/>
      <c r="X294" s="36"/>
      <c r="Y294" s="3"/>
    </row>
    <row r="295" spans="1:25" x14ac:dyDescent="0.2">
      <c r="A295" s="3" t="s">
        <v>1021</v>
      </c>
      <c r="B295" s="61">
        <v>43705</v>
      </c>
      <c r="C295" s="62">
        <v>0.3298611111111111</v>
      </c>
      <c r="D295" s="36" t="s">
        <v>1022</v>
      </c>
      <c r="E295" s="63">
        <v>-13.662000000000001</v>
      </c>
      <c r="F295" s="63">
        <v>0.32669999999999999</v>
      </c>
      <c r="G295" s="63">
        <v>29.252300000000002</v>
      </c>
      <c r="H295" s="63">
        <v>25.933199999999999</v>
      </c>
      <c r="I295" s="36"/>
      <c r="J295" s="3"/>
      <c r="K295" s="36"/>
      <c r="L295" s="36"/>
      <c r="M295" s="36"/>
      <c r="N295" s="36"/>
      <c r="O295" s="36"/>
      <c r="P295" s="36"/>
      <c r="Q295" s="36"/>
      <c r="R295" s="36"/>
      <c r="S295" s="36"/>
      <c r="T295" s="36"/>
      <c r="U295" s="36"/>
      <c r="V295" s="36"/>
      <c r="W295" s="36"/>
      <c r="X295" s="36"/>
      <c r="Y295" s="3"/>
    </row>
    <row r="296" spans="1:25" x14ac:dyDescent="0.2">
      <c r="A296" s="3" t="s">
        <v>1021</v>
      </c>
      <c r="B296" s="61">
        <v>43705</v>
      </c>
      <c r="C296" s="62">
        <v>0.3298611111111111</v>
      </c>
      <c r="D296" s="36" t="s">
        <v>1022</v>
      </c>
      <c r="E296" s="63">
        <v>-13.718999999999999</v>
      </c>
      <c r="F296" s="63">
        <v>0.32669999999999999</v>
      </c>
      <c r="G296" s="63">
        <v>29.249199999999998</v>
      </c>
      <c r="H296" s="63">
        <v>25.961300000000001</v>
      </c>
      <c r="I296" s="36"/>
      <c r="J296" s="3"/>
      <c r="K296" s="36"/>
      <c r="L296" s="36"/>
      <c r="M296" s="36"/>
      <c r="N296" s="36"/>
      <c r="O296" s="36"/>
      <c r="P296" s="36"/>
      <c r="Q296" s="36"/>
      <c r="R296" s="36"/>
      <c r="S296" s="36"/>
      <c r="T296" s="36"/>
      <c r="U296" s="36"/>
      <c r="V296" s="36"/>
      <c r="W296" s="36"/>
      <c r="X296" s="36"/>
      <c r="Y296" s="3"/>
    </row>
    <row r="297" spans="1:25" x14ac:dyDescent="0.2">
      <c r="A297" s="3" t="s">
        <v>1021</v>
      </c>
      <c r="B297" s="61">
        <v>43705</v>
      </c>
      <c r="C297" s="62">
        <v>0.3298611111111111</v>
      </c>
      <c r="D297" s="36" t="s">
        <v>1022</v>
      </c>
      <c r="E297" s="63">
        <v>-13.776</v>
      </c>
      <c r="F297" s="63">
        <v>0.31</v>
      </c>
      <c r="G297" s="63">
        <v>29.246200000000002</v>
      </c>
      <c r="H297" s="63">
        <v>26.0306</v>
      </c>
      <c r="I297" s="36"/>
      <c r="J297" s="3"/>
      <c r="K297" s="36"/>
      <c r="L297" s="36"/>
      <c r="M297" s="36"/>
      <c r="N297" s="36"/>
      <c r="O297" s="36"/>
      <c r="P297" s="36"/>
      <c r="Q297" s="36"/>
      <c r="R297" s="36"/>
      <c r="S297" s="36"/>
      <c r="T297" s="36"/>
      <c r="U297" s="36"/>
      <c r="V297" s="36"/>
      <c r="W297" s="36"/>
      <c r="X297" s="36"/>
      <c r="Y297" s="3"/>
    </row>
    <row r="298" spans="1:25" x14ac:dyDescent="0.2">
      <c r="A298" s="3" t="s">
        <v>1021</v>
      </c>
      <c r="B298" s="61">
        <v>43705</v>
      </c>
      <c r="C298" s="62">
        <v>0.3298611111111111</v>
      </c>
      <c r="D298" s="36" t="s">
        <v>1022</v>
      </c>
      <c r="E298" s="63">
        <v>-13.833</v>
      </c>
      <c r="F298" s="63">
        <v>0.3175</v>
      </c>
      <c r="G298" s="63">
        <v>29.244800000000001</v>
      </c>
      <c r="H298" s="63">
        <v>26.056000000000001</v>
      </c>
      <c r="I298" s="36"/>
      <c r="J298" s="3"/>
      <c r="K298" s="36"/>
      <c r="L298" s="36"/>
      <c r="M298" s="36"/>
      <c r="N298" s="36"/>
      <c r="O298" s="36"/>
      <c r="P298" s="36"/>
      <c r="Q298" s="36"/>
      <c r="R298" s="36"/>
      <c r="S298" s="36"/>
      <c r="T298" s="36"/>
      <c r="U298" s="36"/>
      <c r="V298" s="36"/>
      <c r="W298" s="36"/>
      <c r="X298" s="36"/>
      <c r="Y298" s="3"/>
    </row>
    <row r="299" spans="1:25" x14ac:dyDescent="0.2">
      <c r="A299" s="3" t="s">
        <v>1021</v>
      </c>
      <c r="B299" s="61">
        <v>43705</v>
      </c>
      <c r="C299" s="62">
        <v>0.3298611111111111</v>
      </c>
      <c r="D299" s="36" t="s">
        <v>1022</v>
      </c>
      <c r="E299" s="63">
        <v>-13.89</v>
      </c>
      <c r="F299" s="63">
        <v>0.31569999999999998</v>
      </c>
      <c r="G299" s="63">
        <v>29.243600000000001</v>
      </c>
      <c r="H299" s="63">
        <v>26.072700000000001</v>
      </c>
      <c r="I299" s="36"/>
      <c r="J299" s="3"/>
      <c r="K299" s="36"/>
      <c r="L299" s="36"/>
      <c r="M299" s="36"/>
      <c r="N299" s="36"/>
      <c r="O299" s="36"/>
      <c r="P299" s="36"/>
      <c r="Q299" s="36"/>
      <c r="R299" s="36"/>
      <c r="S299" s="36"/>
      <c r="T299" s="36"/>
      <c r="U299" s="36"/>
      <c r="V299" s="36"/>
      <c r="W299" s="36"/>
      <c r="X299" s="36"/>
      <c r="Y299" s="3"/>
    </row>
    <row r="300" spans="1:25" x14ac:dyDescent="0.2">
      <c r="A300" s="3" t="s">
        <v>1021</v>
      </c>
      <c r="B300" s="61">
        <v>43705</v>
      </c>
      <c r="C300" s="62">
        <v>0.3298611111111111</v>
      </c>
      <c r="D300" s="36" t="s">
        <v>1022</v>
      </c>
      <c r="E300" s="63">
        <v>-13.965999999999999</v>
      </c>
      <c r="F300" s="63">
        <v>0.31209999999999999</v>
      </c>
      <c r="G300" s="63">
        <v>29.243400000000001</v>
      </c>
      <c r="H300" s="63">
        <v>26.082899999999999</v>
      </c>
      <c r="I300" s="36"/>
      <c r="J300" s="3"/>
      <c r="K300" s="36"/>
      <c r="L300" s="36"/>
      <c r="M300" s="36"/>
      <c r="N300" s="36"/>
      <c r="O300" s="36"/>
      <c r="P300" s="36"/>
      <c r="Q300" s="36"/>
      <c r="R300" s="36"/>
      <c r="S300" s="36"/>
      <c r="T300" s="36"/>
      <c r="U300" s="36"/>
      <c r="V300" s="36"/>
      <c r="W300" s="36"/>
      <c r="X300" s="36"/>
      <c r="Y300" s="3"/>
    </row>
    <row r="301" spans="1:25" x14ac:dyDescent="0.2">
      <c r="A301" s="3" t="s">
        <v>1021</v>
      </c>
      <c r="B301" s="61">
        <v>43705</v>
      </c>
      <c r="C301" s="62">
        <v>0.3298611111111111</v>
      </c>
      <c r="D301" s="36" t="s">
        <v>1022</v>
      </c>
      <c r="E301" s="63">
        <v>-14.023</v>
      </c>
      <c r="F301" s="63">
        <v>0.32050000000000001</v>
      </c>
      <c r="G301" s="63">
        <v>29.242999999999999</v>
      </c>
      <c r="H301" s="63">
        <v>26.087800000000001</v>
      </c>
      <c r="I301" s="36"/>
      <c r="J301" s="3"/>
      <c r="K301" s="36"/>
      <c r="L301" s="36"/>
      <c r="M301" s="36"/>
      <c r="N301" s="36"/>
      <c r="O301" s="36"/>
      <c r="P301" s="36"/>
      <c r="Q301" s="36"/>
      <c r="R301" s="36"/>
      <c r="S301" s="36"/>
      <c r="T301" s="36"/>
      <c r="U301" s="36"/>
      <c r="V301" s="36"/>
      <c r="W301" s="36"/>
      <c r="X301" s="36"/>
      <c r="Y301" s="3"/>
    </row>
    <row r="302" spans="1:25" x14ac:dyDescent="0.2">
      <c r="A302" s="3" t="s">
        <v>1021</v>
      </c>
      <c r="B302" s="61">
        <v>43705</v>
      </c>
      <c r="C302" s="62">
        <v>0.3298611111111111</v>
      </c>
      <c r="D302" s="36" t="s">
        <v>1022</v>
      </c>
      <c r="E302" s="63">
        <v>-14.08</v>
      </c>
      <c r="F302" s="63">
        <v>0.3105</v>
      </c>
      <c r="G302" s="63">
        <v>29.242799999999999</v>
      </c>
      <c r="H302" s="63">
        <v>26.091999999999999</v>
      </c>
      <c r="I302" s="36"/>
      <c r="J302" s="3"/>
      <c r="K302" s="36"/>
      <c r="L302" s="36"/>
      <c r="M302" s="36"/>
      <c r="N302" s="36"/>
      <c r="O302" s="36"/>
      <c r="P302" s="36"/>
      <c r="Q302" s="36"/>
      <c r="R302" s="36"/>
      <c r="S302" s="36"/>
      <c r="T302" s="36"/>
      <c r="U302" s="36"/>
      <c r="V302" s="36"/>
      <c r="W302" s="36"/>
      <c r="X302" s="36"/>
      <c r="Y302" s="3"/>
    </row>
    <row r="303" spans="1:25" x14ac:dyDescent="0.2">
      <c r="A303" s="3" t="s">
        <v>1021</v>
      </c>
      <c r="B303" s="61">
        <v>43705</v>
      </c>
      <c r="C303" s="62">
        <v>0.3298611111111111</v>
      </c>
      <c r="D303" s="36" t="s">
        <v>1022</v>
      </c>
      <c r="E303" s="63">
        <v>-14.156000000000001</v>
      </c>
      <c r="F303" s="63">
        <v>0.31409999999999999</v>
      </c>
      <c r="G303" s="63">
        <v>29.242599999999999</v>
      </c>
      <c r="H303" s="63">
        <v>26.0947</v>
      </c>
      <c r="I303" s="36"/>
      <c r="J303" s="3"/>
      <c r="K303" s="36"/>
      <c r="L303" s="36"/>
      <c r="M303" s="36"/>
      <c r="N303" s="36"/>
      <c r="O303" s="36"/>
      <c r="P303" s="36"/>
      <c r="Q303" s="36"/>
      <c r="R303" s="36"/>
      <c r="S303" s="36"/>
      <c r="T303" s="36"/>
      <c r="U303" s="36"/>
      <c r="V303" s="36"/>
      <c r="W303" s="36"/>
      <c r="X303" s="36"/>
      <c r="Y303" s="3"/>
    </row>
    <row r="304" spans="1:25" x14ac:dyDescent="0.2">
      <c r="A304" s="3" t="s">
        <v>1021</v>
      </c>
      <c r="B304" s="61">
        <v>43705</v>
      </c>
      <c r="C304" s="62">
        <v>0.3298611111111111</v>
      </c>
      <c r="D304" s="36" t="s">
        <v>1022</v>
      </c>
      <c r="E304" s="63">
        <v>-14.231999999999999</v>
      </c>
      <c r="F304" s="63">
        <v>0.31040000000000001</v>
      </c>
      <c r="G304" s="63">
        <v>29.2424</v>
      </c>
      <c r="H304" s="63">
        <v>26.097999999999999</v>
      </c>
      <c r="I304" s="36"/>
      <c r="J304" s="3"/>
      <c r="K304" s="36"/>
      <c r="L304" s="36"/>
      <c r="M304" s="36"/>
      <c r="N304" s="36"/>
      <c r="O304" s="36"/>
      <c r="P304" s="36"/>
      <c r="Q304" s="36"/>
      <c r="R304" s="36"/>
      <c r="S304" s="36"/>
      <c r="T304" s="36"/>
      <c r="U304" s="36"/>
      <c r="V304" s="36"/>
      <c r="W304" s="36"/>
      <c r="X304" s="36"/>
      <c r="Y304" s="3"/>
    </row>
    <row r="305" spans="1:25" x14ac:dyDescent="0.2">
      <c r="A305" s="3" t="s">
        <v>1021</v>
      </c>
      <c r="B305" s="61">
        <v>43705</v>
      </c>
      <c r="C305" s="62">
        <v>0.3298611111111111</v>
      </c>
      <c r="D305" s="36" t="s">
        <v>1022</v>
      </c>
      <c r="E305" s="63">
        <v>-14.308</v>
      </c>
      <c r="F305" s="63">
        <v>0.3029</v>
      </c>
      <c r="G305" s="63">
        <v>29.2422</v>
      </c>
      <c r="H305" s="63">
        <v>26.100899999999999</v>
      </c>
      <c r="I305" s="36"/>
      <c r="J305" s="3"/>
      <c r="K305" s="36"/>
      <c r="L305" s="36"/>
      <c r="M305" s="36"/>
      <c r="N305" s="36"/>
      <c r="O305" s="36"/>
      <c r="P305" s="36"/>
      <c r="Q305" s="36"/>
      <c r="R305" s="36"/>
      <c r="S305" s="36"/>
      <c r="T305" s="36"/>
      <c r="U305" s="36"/>
      <c r="V305" s="36"/>
      <c r="W305" s="36"/>
      <c r="X305" s="36"/>
      <c r="Y305" s="3"/>
    </row>
    <row r="306" spans="1:25" x14ac:dyDescent="0.2">
      <c r="A306" s="3" t="s">
        <v>1021</v>
      </c>
      <c r="B306" s="61">
        <v>43705</v>
      </c>
      <c r="C306" s="62">
        <v>0.3298611111111111</v>
      </c>
      <c r="D306" s="36" t="s">
        <v>1022</v>
      </c>
      <c r="E306" s="63">
        <v>-14.384</v>
      </c>
      <c r="F306" s="63">
        <v>0.30480000000000002</v>
      </c>
      <c r="G306" s="63">
        <v>29.242000000000001</v>
      </c>
      <c r="H306" s="63">
        <v>26.102499999999999</v>
      </c>
      <c r="I306" s="36"/>
      <c r="J306" s="3"/>
      <c r="K306" s="36"/>
      <c r="L306" s="36"/>
      <c r="M306" s="36"/>
      <c r="N306" s="36"/>
      <c r="O306" s="36"/>
      <c r="P306" s="36"/>
      <c r="Q306" s="36"/>
      <c r="R306" s="36"/>
      <c r="S306" s="36"/>
      <c r="T306" s="36"/>
      <c r="U306" s="36"/>
      <c r="V306" s="36"/>
      <c r="W306" s="36"/>
      <c r="X306" s="36"/>
      <c r="Y306" s="3"/>
    </row>
    <row r="307" spans="1:25" x14ac:dyDescent="0.2">
      <c r="A307" s="3" t="s">
        <v>1021</v>
      </c>
      <c r="B307" s="61">
        <v>43705</v>
      </c>
      <c r="C307" s="62">
        <v>0.3298611111111111</v>
      </c>
      <c r="D307" s="36" t="s">
        <v>1022</v>
      </c>
      <c r="E307" s="63">
        <v>-14.46</v>
      </c>
      <c r="F307" s="63">
        <v>0.29920000000000002</v>
      </c>
      <c r="G307" s="63">
        <v>29.241800000000001</v>
      </c>
      <c r="H307" s="63">
        <v>26.103200000000001</v>
      </c>
      <c r="I307" s="36"/>
      <c r="J307" s="3"/>
      <c r="K307" s="36"/>
      <c r="L307" s="36"/>
      <c r="M307" s="36"/>
      <c r="N307" s="36"/>
      <c r="O307" s="36"/>
      <c r="P307" s="36"/>
      <c r="Q307" s="36"/>
      <c r="R307" s="36"/>
      <c r="S307" s="36"/>
      <c r="T307" s="36"/>
      <c r="U307" s="36"/>
      <c r="V307" s="36"/>
      <c r="W307" s="36"/>
      <c r="X307" s="36"/>
      <c r="Y307" s="3"/>
    </row>
    <row r="308" spans="1:25" x14ac:dyDescent="0.2">
      <c r="A308" s="3" t="s">
        <v>1021</v>
      </c>
      <c r="B308" s="61">
        <v>43705</v>
      </c>
      <c r="C308" s="62">
        <v>0.3298611111111111</v>
      </c>
      <c r="D308" s="36" t="s">
        <v>1022</v>
      </c>
      <c r="E308" s="63">
        <v>-14.536</v>
      </c>
      <c r="F308" s="63">
        <v>0.29559999999999997</v>
      </c>
      <c r="G308" s="63">
        <v>29.2407</v>
      </c>
      <c r="H308" s="63">
        <v>26.1066</v>
      </c>
      <c r="I308" s="36"/>
      <c r="J308" s="3"/>
      <c r="K308" s="36"/>
      <c r="L308" s="36"/>
      <c r="M308" s="36"/>
      <c r="N308" s="36"/>
      <c r="O308" s="36"/>
      <c r="P308" s="36"/>
      <c r="Q308" s="36"/>
      <c r="R308" s="36"/>
      <c r="S308" s="36"/>
      <c r="T308" s="36"/>
      <c r="U308" s="36"/>
      <c r="V308" s="36"/>
      <c r="W308" s="36"/>
      <c r="X308" s="36"/>
      <c r="Y308" s="3"/>
    </row>
    <row r="309" spans="1:25" x14ac:dyDescent="0.2">
      <c r="A309" s="3" t="s">
        <v>1021</v>
      </c>
      <c r="B309" s="61">
        <v>43705</v>
      </c>
      <c r="C309" s="62">
        <v>0.3298611111111111</v>
      </c>
      <c r="D309" s="36" t="s">
        <v>1022</v>
      </c>
      <c r="E309" s="63">
        <v>-14.593999999999999</v>
      </c>
      <c r="F309" s="63">
        <v>0.29749999999999999</v>
      </c>
      <c r="G309" s="63">
        <v>29.2395</v>
      </c>
      <c r="H309" s="63">
        <v>26.1144</v>
      </c>
      <c r="I309" s="36"/>
      <c r="J309" s="3"/>
      <c r="K309" s="36"/>
      <c r="L309" s="36"/>
      <c r="M309" s="36"/>
      <c r="N309" s="36"/>
      <c r="O309" s="36"/>
      <c r="P309" s="36"/>
      <c r="Q309" s="36"/>
      <c r="R309" s="36"/>
      <c r="S309" s="36"/>
      <c r="T309" s="36"/>
      <c r="U309" s="36"/>
      <c r="V309" s="36"/>
      <c r="W309" s="36"/>
      <c r="X309" s="36"/>
      <c r="Y309" s="3"/>
    </row>
    <row r="310" spans="1:25" x14ac:dyDescent="0.2">
      <c r="A310" s="3" t="s">
        <v>1021</v>
      </c>
      <c r="B310" s="61">
        <v>43705</v>
      </c>
      <c r="C310" s="62">
        <v>0.3298611111111111</v>
      </c>
      <c r="D310" s="36" t="s">
        <v>1022</v>
      </c>
      <c r="E310" s="63">
        <v>-14.67</v>
      </c>
      <c r="F310" s="63">
        <v>0.2994</v>
      </c>
      <c r="G310" s="63">
        <v>29.238700000000001</v>
      </c>
      <c r="H310" s="63">
        <v>26.1189</v>
      </c>
      <c r="I310" s="36"/>
      <c r="J310" s="3"/>
      <c r="K310" s="36"/>
      <c r="L310" s="36"/>
      <c r="M310" s="36"/>
      <c r="N310" s="36"/>
      <c r="O310" s="36"/>
      <c r="P310" s="36"/>
      <c r="Q310" s="36"/>
      <c r="R310" s="36"/>
      <c r="S310" s="36"/>
      <c r="T310" s="36"/>
      <c r="U310" s="36"/>
      <c r="V310" s="36"/>
      <c r="W310" s="36"/>
      <c r="X310" s="36"/>
      <c r="Y310" s="3"/>
    </row>
    <row r="311" spans="1:25" x14ac:dyDescent="0.2">
      <c r="A311" s="3" t="s">
        <v>1021</v>
      </c>
      <c r="B311" s="61">
        <v>43705</v>
      </c>
      <c r="C311" s="62">
        <v>0.3298611111111111</v>
      </c>
      <c r="D311" s="36" t="s">
        <v>1022</v>
      </c>
      <c r="E311" s="63">
        <v>-14.746</v>
      </c>
      <c r="F311" s="63">
        <v>0.29759999999999998</v>
      </c>
      <c r="G311" s="63">
        <v>29.238099999999999</v>
      </c>
      <c r="H311" s="63">
        <v>26.1235</v>
      </c>
      <c r="I311" s="36"/>
      <c r="J311" s="3"/>
      <c r="K311" s="36"/>
      <c r="L311" s="36"/>
      <c r="M311" s="36"/>
      <c r="N311" s="36"/>
      <c r="O311" s="36"/>
      <c r="P311" s="36"/>
      <c r="Q311" s="36"/>
      <c r="R311" s="36"/>
      <c r="S311" s="36"/>
      <c r="T311" s="36"/>
      <c r="U311" s="36"/>
      <c r="V311" s="36"/>
      <c r="W311" s="36"/>
      <c r="X311" s="36"/>
      <c r="Y311" s="3"/>
    </row>
    <row r="312" spans="1:25" x14ac:dyDescent="0.2">
      <c r="A312" s="3" t="s">
        <v>1021</v>
      </c>
      <c r="B312" s="61">
        <v>43705</v>
      </c>
      <c r="C312" s="62">
        <v>0.3298611111111111</v>
      </c>
      <c r="D312" s="36" t="s">
        <v>1022</v>
      </c>
      <c r="E312" s="63">
        <v>-14.821999999999999</v>
      </c>
      <c r="F312" s="63">
        <v>0.29949999999999999</v>
      </c>
      <c r="G312" s="63">
        <v>29.237100000000002</v>
      </c>
      <c r="H312" s="63">
        <v>26.1265</v>
      </c>
      <c r="I312" s="36"/>
      <c r="J312" s="3"/>
      <c r="K312" s="36"/>
      <c r="L312" s="36"/>
      <c r="M312" s="36"/>
      <c r="N312" s="36"/>
      <c r="O312" s="36"/>
      <c r="P312" s="36"/>
      <c r="Q312" s="36"/>
      <c r="R312" s="36"/>
      <c r="S312" s="36"/>
      <c r="T312" s="36"/>
      <c r="U312" s="36"/>
      <c r="V312" s="36"/>
      <c r="W312" s="36"/>
      <c r="X312" s="36"/>
      <c r="Y312" s="3"/>
    </row>
    <row r="313" spans="1:25" x14ac:dyDescent="0.2">
      <c r="A313" s="3" t="s">
        <v>1021</v>
      </c>
      <c r="B313" s="61">
        <v>43705</v>
      </c>
      <c r="C313" s="62">
        <v>0.3298611111111111</v>
      </c>
      <c r="D313" s="36" t="s">
        <v>1022</v>
      </c>
      <c r="E313" s="63">
        <v>-14.898</v>
      </c>
      <c r="F313" s="63">
        <v>0.28449999999999998</v>
      </c>
      <c r="G313" s="63">
        <v>29.236499999999999</v>
      </c>
      <c r="H313" s="63">
        <v>26.129000000000001</v>
      </c>
      <c r="I313" s="36"/>
      <c r="J313" s="3"/>
      <c r="K313" s="36"/>
      <c r="L313" s="36"/>
      <c r="M313" s="36"/>
      <c r="N313" s="36"/>
      <c r="O313" s="36"/>
      <c r="P313" s="36"/>
      <c r="Q313" s="36"/>
      <c r="R313" s="36"/>
      <c r="S313" s="36"/>
      <c r="T313" s="36"/>
      <c r="U313" s="36"/>
      <c r="V313" s="36"/>
      <c r="W313" s="36"/>
      <c r="X313" s="36"/>
      <c r="Y313" s="3"/>
    </row>
    <row r="314" spans="1:25" x14ac:dyDescent="0.2">
      <c r="A314" s="3" t="s">
        <v>1021</v>
      </c>
      <c r="B314" s="61">
        <v>43705</v>
      </c>
      <c r="C314" s="62">
        <v>0.3298611111111111</v>
      </c>
      <c r="D314" s="36" t="s">
        <v>1022</v>
      </c>
      <c r="E314" s="63">
        <v>-14.993</v>
      </c>
      <c r="F314" s="63">
        <v>0.28260000000000002</v>
      </c>
      <c r="G314" s="63">
        <v>29.236499999999999</v>
      </c>
      <c r="H314" s="63">
        <v>26.130099999999999</v>
      </c>
      <c r="I314" s="36"/>
      <c r="J314" s="3"/>
      <c r="K314" s="36"/>
      <c r="L314" s="36"/>
      <c r="M314" s="36"/>
      <c r="N314" s="36"/>
      <c r="O314" s="36"/>
      <c r="P314" s="36"/>
      <c r="Q314" s="36"/>
      <c r="R314" s="36"/>
      <c r="S314" s="36"/>
      <c r="T314" s="36"/>
      <c r="U314" s="36"/>
      <c r="V314" s="36"/>
      <c r="W314" s="36"/>
      <c r="X314" s="36"/>
      <c r="Y314" s="3"/>
    </row>
    <row r="315" spans="1:25" x14ac:dyDescent="0.2">
      <c r="A315" s="61"/>
      <c r="B315" s="64"/>
      <c r="C315" s="3"/>
      <c r="D315" s="36"/>
      <c r="E315" s="36"/>
      <c r="F315" s="63"/>
      <c r="G315" s="63"/>
      <c r="H315" s="63"/>
      <c r="I315" s="36"/>
      <c r="J315" s="3"/>
      <c r="K315" s="36"/>
      <c r="L315" s="36"/>
      <c r="M315" s="36"/>
      <c r="N315" s="36"/>
      <c r="O315" s="36"/>
      <c r="P315" s="36"/>
      <c r="Q315" s="36"/>
      <c r="R315" s="36"/>
      <c r="S315" s="36"/>
      <c r="T315" s="36"/>
      <c r="U315" s="36"/>
      <c r="V315" s="36"/>
      <c r="W315" s="36"/>
      <c r="X315" s="36"/>
      <c r="Y315" s="3"/>
    </row>
    <row r="316" spans="1:25" ht="15.75" customHeight="1" x14ac:dyDescent="0.15">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row>
    <row r="317" spans="1:25" ht="15.75" customHeight="1" x14ac:dyDescent="0.15">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row>
    <row r="318" spans="1:25" ht="15.75" customHeight="1" x14ac:dyDescent="0.15">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row>
    <row r="319" spans="1:25" ht="15.75" customHeight="1" x14ac:dyDescent="0.15">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row>
    <row r="320" spans="1:25" ht="15.75" customHeight="1" x14ac:dyDescent="0.15">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row>
    <row r="321" spans="1:25" ht="15.75" customHeight="1" x14ac:dyDescent="0.15">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row>
    <row r="322" spans="1:25" ht="15.75" customHeight="1" x14ac:dyDescent="0.15">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row>
    <row r="323" spans="1:25" ht="15.75" customHeight="1" x14ac:dyDescent="0.15">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row>
    <row r="324" spans="1:25" ht="15.75" customHeight="1" x14ac:dyDescent="0.15">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row>
    <row r="325" spans="1:25" ht="15.75" customHeight="1" x14ac:dyDescent="0.15">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row>
    <row r="326" spans="1:25" ht="15.75" customHeight="1" x14ac:dyDescent="0.15">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row>
    <row r="327" spans="1:25" ht="15.75" customHeight="1" x14ac:dyDescent="0.15">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row>
    <row r="328" spans="1:25" ht="15.75" customHeight="1" x14ac:dyDescent="0.15">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row>
    <row r="329" spans="1:25" ht="15.75" customHeight="1" x14ac:dyDescent="0.15">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row>
    <row r="330" spans="1:25" ht="15.75" customHeight="1" x14ac:dyDescent="0.15">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row>
    <row r="331" spans="1:25" ht="15.75" customHeight="1" x14ac:dyDescent="0.15">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row>
    <row r="332" spans="1:25" ht="15.75" customHeight="1" x14ac:dyDescent="0.15">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row>
    <row r="333" spans="1:25" ht="15.75" customHeight="1" x14ac:dyDescent="0.15">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row>
    <row r="334" spans="1:25" ht="15.75" customHeight="1" x14ac:dyDescent="0.15">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row>
    <row r="335" spans="1:25" ht="15.75" customHeight="1" x14ac:dyDescent="0.15">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row>
    <row r="336" spans="1:25" ht="15.75" customHeight="1" x14ac:dyDescent="0.15">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row>
    <row r="337" spans="1:25" ht="15.75" customHeight="1" x14ac:dyDescent="0.15">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row>
    <row r="338" spans="1:25" ht="15.75" customHeight="1" x14ac:dyDescent="0.15">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row>
    <row r="339" spans="1:25" ht="15.75" customHeight="1" x14ac:dyDescent="0.15">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row>
    <row r="340" spans="1:25" ht="15.75" customHeight="1" x14ac:dyDescent="0.15">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row>
    <row r="341" spans="1:25" ht="15.75" customHeight="1" x14ac:dyDescent="0.15">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row>
    <row r="342" spans="1:25" ht="15.75" customHeight="1" x14ac:dyDescent="0.15">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row>
    <row r="343" spans="1:25" ht="15.75" customHeight="1" x14ac:dyDescent="0.15">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row>
    <row r="344" spans="1:25" ht="15.75" customHeight="1" x14ac:dyDescent="0.15">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row>
    <row r="345" spans="1:25" ht="15.75" customHeight="1" x14ac:dyDescent="0.15">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row>
    <row r="346" spans="1:25" ht="15.75" customHeight="1" x14ac:dyDescent="0.15">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row>
    <row r="347" spans="1:25" ht="15.75" customHeight="1" x14ac:dyDescent="0.15">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row>
    <row r="348" spans="1:25" ht="15.75" customHeight="1" x14ac:dyDescent="0.15">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row>
    <row r="349" spans="1:25" ht="15.75" customHeight="1" x14ac:dyDescent="0.15">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row>
    <row r="350" spans="1:25" ht="15.75" customHeight="1" x14ac:dyDescent="0.15">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row>
    <row r="351" spans="1:25" ht="15.75" customHeight="1" x14ac:dyDescent="0.15">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row>
    <row r="352" spans="1:25" ht="15.75" customHeight="1" x14ac:dyDescent="0.15">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row>
    <row r="353" spans="1:25" ht="15.75" customHeight="1" x14ac:dyDescent="0.15">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row>
    <row r="354" spans="1:25" ht="15.75" customHeight="1" x14ac:dyDescent="0.15">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row>
    <row r="355" spans="1:25" ht="15.75" customHeight="1" x14ac:dyDescent="0.15">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row>
    <row r="356" spans="1:25" ht="15.75" customHeight="1" x14ac:dyDescent="0.15">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row>
    <row r="357" spans="1:25" ht="15.75" customHeight="1" x14ac:dyDescent="0.15">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row>
    <row r="358" spans="1:25" ht="15.75" customHeight="1" x14ac:dyDescent="0.15">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row>
    <row r="359" spans="1:25" ht="15.75" customHeight="1" x14ac:dyDescent="0.15">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row>
    <row r="360" spans="1:25" ht="15.75" customHeight="1" x14ac:dyDescent="0.15">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row>
    <row r="361" spans="1:25" ht="15.75" customHeight="1" x14ac:dyDescent="0.15">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row>
    <row r="362" spans="1:25" ht="15.75" customHeight="1" x14ac:dyDescent="0.15">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row>
    <row r="363" spans="1:25" ht="15.75" customHeight="1" x14ac:dyDescent="0.15">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row>
    <row r="364" spans="1:25" ht="15.75" customHeight="1" x14ac:dyDescent="0.15">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row>
    <row r="365" spans="1:25" ht="15.75" customHeight="1" x14ac:dyDescent="0.15">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row>
    <row r="366" spans="1:25" ht="15.75" customHeight="1" x14ac:dyDescent="0.15">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row>
    <row r="367" spans="1:25" ht="15.75" customHeight="1" x14ac:dyDescent="0.15">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row>
    <row r="368" spans="1:25" ht="15.75" customHeight="1" x14ac:dyDescent="0.15">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row>
    <row r="369" spans="1:25" ht="15.75" customHeight="1" x14ac:dyDescent="0.15">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row>
    <row r="370" spans="1:25" ht="15.75" customHeight="1" x14ac:dyDescent="0.15">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row>
    <row r="371" spans="1:25" ht="15.75" customHeight="1" x14ac:dyDescent="0.15">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row>
    <row r="372" spans="1:25" ht="15.75" customHeight="1" x14ac:dyDescent="0.15">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row>
    <row r="373" spans="1:25" ht="15.75" customHeight="1" x14ac:dyDescent="0.15">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row>
    <row r="374" spans="1:25" ht="15.75" customHeight="1" x14ac:dyDescent="0.15">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row>
    <row r="375" spans="1:25" ht="15.75" customHeight="1" x14ac:dyDescent="0.15">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row>
    <row r="376" spans="1:25" ht="15.75" customHeight="1" x14ac:dyDescent="0.15">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row>
    <row r="377" spans="1:25" ht="15.75" customHeight="1" x14ac:dyDescent="0.15">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row>
    <row r="378" spans="1:25" ht="15.75" customHeight="1" x14ac:dyDescent="0.15">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row>
    <row r="379" spans="1:25" ht="15.75" customHeight="1" x14ac:dyDescent="0.15">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row>
    <row r="380" spans="1:25" ht="15.75" customHeight="1" x14ac:dyDescent="0.15">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row>
    <row r="381" spans="1:25" ht="15.75" customHeight="1" x14ac:dyDescent="0.15">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row>
    <row r="382" spans="1:25" ht="15.75" customHeight="1" x14ac:dyDescent="0.15">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row>
    <row r="383" spans="1:25" ht="15.75" customHeight="1" x14ac:dyDescent="0.15">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row>
    <row r="384" spans="1:25" ht="15.75" customHeight="1" x14ac:dyDescent="0.15">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row>
    <row r="385" spans="1:25" ht="15.75" customHeight="1" x14ac:dyDescent="0.15">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row>
    <row r="386" spans="1:25" ht="15.75" customHeight="1" x14ac:dyDescent="0.15">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row>
    <row r="387" spans="1:25" ht="15.75" customHeight="1" x14ac:dyDescent="0.15">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row>
    <row r="388" spans="1:25" ht="15.75" customHeight="1" x14ac:dyDescent="0.15">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row>
    <row r="389" spans="1:25" ht="15.75" customHeight="1" x14ac:dyDescent="0.15">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row>
    <row r="390" spans="1:25" ht="15.75" customHeight="1" x14ac:dyDescent="0.15">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row>
    <row r="391" spans="1:25" ht="15.75" customHeight="1" x14ac:dyDescent="0.15">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row>
    <row r="392" spans="1:25" ht="15.75" customHeight="1" x14ac:dyDescent="0.15">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row>
    <row r="393" spans="1:25" ht="15.75" customHeight="1" x14ac:dyDescent="0.15">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row>
    <row r="394" spans="1:25" ht="15.75" customHeight="1" x14ac:dyDescent="0.15">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row>
    <row r="395" spans="1:25" ht="15.75" customHeight="1" x14ac:dyDescent="0.15">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row>
    <row r="396" spans="1:25" ht="15.75" customHeight="1" x14ac:dyDescent="0.15">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row>
    <row r="397" spans="1:25" ht="15.75" customHeight="1" x14ac:dyDescent="0.15">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row>
    <row r="398" spans="1:25" ht="15.75" customHeight="1" x14ac:dyDescent="0.15">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row>
    <row r="399" spans="1:25" ht="15.75" customHeight="1" x14ac:dyDescent="0.15">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row>
    <row r="400" spans="1:25" ht="15.75" customHeight="1" x14ac:dyDescent="0.15">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row>
    <row r="401" spans="1:25" ht="15.75" customHeight="1" x14ac:dyDescent="0.15">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row>
    <row r="402" spans="1:25" ht="15.75" customHeight="1" x14ac:dyDescent="0.15">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row>
    <row r="403" spans="1:25" ht="15.75" customHeight="1" x14ac:dyDescent="0.15">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row>
    <row r="404" spans="1:25" ht="15.75" customHeight="1" x14ac:dyDescent="0.15">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row>
    <row r="405" spans="1:25" ht="15.75" customHeight="1" x14ac:dyDescent="0.15">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row>
    <row r="406" spans="1:25" ht="15.75" customHeight="1" x14ac:dyDescent="0.15">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row>
    <row r="407" spans="1:25" ht="15.75" customHeight="1" x14ac:dyDescent="0.15">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row>
    <row r="408" spans="1:25" ht="15.75" customHeight="1" x14ac:dyDescent="0.15">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row>
    <row r="409" spans="1:25" ht="15.75" customHeight="1" x14ac:dyDescent="0.15">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row>
    <row r="410" spans="1:25" ht="15.75" customHeight="1" x14ac:dyDescent="0.15">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row>
    <row r="411" spans="1:25" ht="15.75" customHeight="1" x14ac:dyDescent="0.15">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row>
    <row r="412" spans="1:25" ht="15.75" customHeight="1" x14ac:dyDescent="0.15">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row>
    <row r="413" spans="1:25" ht="15.75" customHeight="1" x14ac:dyDescent="0.15">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row>
    <row r="414" spans="1:25" ht="15.75" customHeight="1" x14ac:dyDescent="0.15">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row>
    <row r="415" spans="1:25" ht="15.75" customHeight="1" x14ac:dyDescent="0.15">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row>
    <row r="416" spans="1:25" ht="15.75" customHeight="1" x14ac:dyDescent="0.15">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row>
    <row r="417" spans="1:25" ht="15.75" customHeight="1" x14ac:dyDescent="0.15">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row>
    <row r="418" spans="1:25" ht="15.75" customHeight="1" x14ac:dyDescent="0.15">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row>
    <row r="419" spans="1:25" ht="15.75" customHeight="1" x14ac:dyDescent="0.15">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row>
    <row r="420" spans="1:25" ht="15.75" customHeight="1" x14ac:dyDescent="0.15">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row>
    <row r="421" spans="1:25" ht="15.75" customHeight="1" x14ac:dyDescent="0.15">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row>
    <row r="422" spans="1:25" ht="15.75" customHeight="1" x14ac:dyDescent="0.15">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row>
    <row r="423" spans="1:25" ht="15.75" customHeight="1" x14ac:dyDescent="0.15">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row>
    <row r="424" spans="1:25" ht="15.75" customHeight="1" x14ac:dyDescent="0.15">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row>
    <row r="425" spans="1:25" ht="15.75" customHeight="1" x14ac:dyDescent="0.15">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row>
    <row r="426" spans="1:25" ht="15.75" customHeight="1" x14ac:dyDescent="0.15">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row>
    <row r="427" spans="1:25" ht="15.75" customHeight="1" x14ac:dyDescent="0.15">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row>
    <row r="428" spans="1:25" ht="15.75" customHeight="1" x14ac:dyDescent="0.15">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row>
    <row r="429" spans="1:25" ht="15.75" customHeight="1" x14ac:dyDescent="0.15">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row>
    <row r="430" spans="1:25" ht="15.75" customHeight="1" x14ac:dyDescent="0.15">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row>
    <row r="431" spans="1:25" ht="15.75" customHeight="1" x14ac:dyDescent="0.15">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row>
    <row r="432" spans="1:25" ht="15.75" customHeight="1" x14ac:dyDescent="0.15">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row>
    <row r="433" spans="1:25" ht="15.75" customHeight="1" x14ac:dyDescent="0.15">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row>
    <row r="434" spans="1:25" ht="15.75" customHeight="1" x14ac:dyDescent="0.15">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row>
    <row r="435" spans="1:25" ht="15.75" customHeight="1" x14ac:dyDescent="0.15">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row>
    <row r="436" spans="1:25" ht="15.75" customHeight="1" x14ac:dyDescent="0.15">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row>
    <row r="437" spans="1:25" ht="15.75" customHeight="1" x14ac:dyDescent="0.15">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row>
    <row r="438" spans="1:25" ht="15.75" customHeight="1" x14ac:dyDescent="0.15">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row>
    <row r="439" spans="1:25" ht="15.75" customHeight="1" x14ac:dyDescent="0.15">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row>
    <row r="440" spans="1:25" ht="15.75" customHeight="1" x14ac:dyDescent="0.15">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row>
    <row r="441" spans="1:25" ht="15.75" customHeight="1" x14ac:dyDescent="0.15">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row>
    <row r="442" spans="1:25" ht="15.75" customHeight="1" x14ac:dyDescent="0.15">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row>
    <row r="443" spans="1:25" ht="15.75" customHeight="1" x14ac:dyDescent="0.15">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row>
    <row r="444" spans="1:25" ht="15.75" customHeight="1" x14ac:dyDescent="0.15">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row>
    <row r="445" spans="1:25" ht="15.75" customHeight="1" x14ac:dyDescent="0.15">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row>
    <row r="446" spans="1:25" ht="15.75" customHeight="1" x14ac:dyDescent="0.15">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row>
    <row r="447" spans="1:25" ht="15.75" customHeight="1" x14ac:dyDescent="0.15">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row>
    <row r="448" spans="1:25" ht="15.75" customHeight="1" x14ac:dyDescent="0.15">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row>
    <row r="449" spans="1:25" ht="15.75" customHeight="1" x14ac:dyDescent="0.15">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row>
    <row r="450" spans="1:25" ht="15.75" customHeight="1" x14ac:dyDescent="0.15">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row>
    <row r="451" spans="1:25" ht="15.75" customHeight="1" x14ac:dyDescent="0.15">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row>
    <row r="452" spans="1:25" ht="15.75" customHeight="1" x14ac:dyDescent="0.15">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row>
    <row r="453" spans="1:25" ht="15.75" customHeight="1" x14ac:dyDescent="0.15">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row>
    <row r="454" spans="1:25" ht="15.75" customHeight="1" x14ac:dyDescent="0.15">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row>
    <row r="455" spans="1:25" ht="15.75" customHeight="1" x14ac:dyDescent="0.15">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row>
    <row r="456" spans="1:25" ht="15.75" customHeight="1" x14ac:dyDescent="0.15">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row>
    <row r="457" spans="1:25" ht="15.75" customHeight="1" x14ac:dyDescent="0.15">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row>
    <row r="458" spans="1:25" ht="15.75" customHeight="1" x14ac:dyDescent="0.15">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row>
    <row r="459" spans="1:25" ht="15.75" customHeight="1" x14ac:dyDescent="0.15">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row>
    <row r="460" spans="1:25" ht="15.75" customHeight="1" x14ac:dyDescent="0.15">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row>
    <row r="461" spans="1:25" ht="15.75" customHeight="1" x14ac:dyDescent="0.15">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row>
    <row r="462" spans="1:25" ht="15.75" customHeight="1" x14ac:dyDescent="0.15">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row>
    <row r="463" spans="1:25" ht="15.75" customHeight="1" x14ac:dyDescent="0.15">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row>
    <row r="464" spans="1:25" ht="15.75" customHeight="1" x14ac:dyDescent="0.15">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row>
    <row r="465" spans="1:25" ht="15.75" customHeight="1" x14ac:dyDescent="0.15">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row>
    <row r="466" spans="1:25" ht="15.75" customHeight="1" x14ac:dyDescent="0.15">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row>
    <row r="467" spans="1:25" ht="15.75" customHeight="1" x14ac:dyDescent="0.15">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row>
    <row r="468" spans="1:25" ht="15.75" customHeight="1" x14ac:dyDescent="0.15">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row>
    <row r="469" spans="1:25" ht="15.75" customHeight="1" x14ac:dyDescent="0.15">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row>
    <row r="470" spans="1:25" ht="15.75" customHeight="1" x14ac:dyDescent="0.15">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row>
    <row r="471" spans="1:25" ht="15.75" customHeight="1" x14ac:dyDescent="0.15">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row>
    <row r="472" spans="1:25" ht="15.75" customHeight="1" x14ac:dyDescent="0.15">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row>
    <row r="473" spans="1:25" ht="15.75" customHeight="1" x14ac:dyDescent="0.15">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row>
    <row r="474" spans="1:25" ht="15.75" customHeight="1" x14ac:dyDescent="0.15">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row>
    <row r="475" spans="1:25" ht="15.75" customHeight="1" x14ac:dyDescent="0.15">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row>
    <row r="476" spans="1:25" ht="15.75" customHeight="1" x14ac:dyDescent="0.15">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row>
    <row r="477" spans="1:25" ht="15.75" customHeight="1" x14ac:dyDescent="0.15">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row>
    <row r="478" spans="1:25" ht="15.75" customHeight="1" x14ac:dyDescent="0.15">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row>
    <row r="479" spans="1:25" ht="15.75" customHeight="1" x14ac:dyDescent="0.15">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row>
    <row r="480" spans="1:25" ht="15.75" customHeight="1" x14ac:dyDescent="0.15">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row>
    <row r="481" spans="1:25" ht="15.75" customHeight="1" x14ac:dyDescent="0.15">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row>
    <row r="482" spans="1:25" ht="15.75" customHeight="1" x14ac:dyDescent="0.15">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row>
    <row r="483" spans="1:25" ht="15.75" customHeight="1" x14ac:dyDescent="0.15">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row>
    <row r="484" spans="1:25" ht="15.75" customHeight="1" x14ac:dyDescent="0.15">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row>
    <row r="485" spans="1:25" ht="15.75" customHeight="1" x14ac:dyDescent="0.15">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row>
    <row r="486" spans="1:25" ht="15.75" customHeight="1" x14ac:dyDescent="0.15">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row>
    <row r="487" spans="1:25" ht="15.75" customHeight="1" x14ac:dyDescent="0.15">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row>
    <row r="488" spans="1:25" ht="15.75" customHeight="1" x14ac:dyDescent="0.15">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row>
    <row r="489" spans="1:25" ht="15.75" customHeight="1" x14ac:dyDescent="0.15">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row>
    <row r="490" spans="1:25" ht="15.75" customHeight="1" x14ac:dyDescent="0.15">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row>
    <row r="491" spans="1:25" ht="15.75" customHeight="1" x14ac:dyDescent="0.15">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row>
    <row r="492" spans="1:25" ht="15.75" customHeight="1" x14ac:dyDescent="0.15">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row>
    <row r="493" spans="1:25" ht="15.75" customHeight="1" x14ac:dyDescent="0.15">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row>
    <row r="494" spans="1:25" ht="15.75" customHeight="1" x14ac:dyDescent="0.15">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row>
    <row r="495" spans="1:25" ht="15.75" customHeight="1" x14ac:dyDescent="0.15">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row>
    <row r="496" spans="1:25" ht="15.75" customHeight="1" x14ac:dyDescent="0.15">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row>
    <row r="497" spans="1:25" ht="15.75" customHeight="1" x14ac:dyDescent="0.15">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row>
    <row r="498" spans="1:25" ht="15.75" customHeight="1" x14ac:dyDescent="0.15">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row>
    <row r="499" spans="1:25" ht="15.75" customHeight="1" x14ac:dyDescent="0.15">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row>
    <row r="500" spans="1:25" ht="15.75" customHeight="1" x14ac:dyDescent="0.15">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row>
    <row r="501" spans="1:25" ht="15.75" customHeight="1" x14ac:dyDescent="0.15">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row>
    <row r="502" spans="1:25" ht="15.75" customHeight="1" x14ac:dyDescent="0.15">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row>
    <row r="503" spans="1:25" ht="15.75" customHeight="1" x14ac:dyDescent="0.15">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row>
    <row r="504" spans="1:25" ht="15.75" customHeight="1" x14ac:dyDescent="0.15">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row>
    <row r="505" spans="1:25" ht="15.75" customHeight="1" x14ac:dyDescent="0.15">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row>
    <row r="506" spans="1:25" ht="15.75" customHeight="1" x14ac:dyDescent="0.15">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row>
    <row r="507" spans="1:25" ht="15.75" customHeight="1" x14ac:dyDescent="0.15">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row>
    <row r="508" spans="1:25" ht="15.75" customHeight="1" x14ac:dyDescent="0.15">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row>
    <row r="509" spans="1:25" ht="15.75" customHeight="1" x14ac:dyDescent="0.15">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row>
    <row r="510" spans="1:25" ht="15.75" customHeight="1" x14ac:dyDescent="0.15">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row>
    <row r="511" spans="1:25" ht="15.75" customHeight="1" x14ac:dyDescent="0.15">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row>
    <row r="512" spans="1:25" ht="15.75" customHeight="1" x14ac:dyDescent="0.15">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row>
    <row r="513" spans="1:25" ht="15.75" customHeight="1" x14ac:dyDescent="0.15">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row>
    <row r="514" spans="1:25" ht="15.75" customHeight="1" x14ac:dyDescent="0.15">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row>
    <row r="515" spans="1:25" ht="15.75" customHeight="1" x14ac:dyDescent="0.15">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row>
    <row r="516" spans="1:25" ht="15.75" customHeight="1" x14ac:dyDescent="0.15">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row>
    <row r="517" spans="1:25" ht="15.75" customHeight="1" x14ac:dyDescent="0.15">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row>
    <row r="518" spans="1:25" ht="15.75" customHeight="1" x14ac:dyDescent="0.15">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row>
    <row r="519" spans="1:25" ht="15.75" customHeight="1" x14ac:dyDescent="0.15">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row>
    <row r="520" spans="1:25" ht="15.75" customHeight="1" x14ac:dyDescent="0.15">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row>
    <row r="521" spans="1:25" ht="15.75" customHeight="1" x14ac:dyDescent="0.15">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row>
    <row r="522" spans="1:25" ht="15.75" customHeight="1" x14ac:dyDescent="0.15">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row>
    <row r="523" spans="1:25" ht="15.75" customHeight="1" x14ac:dyDescent="0.15">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row>
    <row r="524" spans="1:25" ht="15.75" customHeight="1" x14ac:dyDescent="0.15">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row>
    <row r="525" spans="1:25" ht="15.75" customHeight="1" x14ac:dyDescent="0.15">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row>
    <row r="526" spans="1:25" ht="15.75" customHeight="1" x14ac:dyDescent="0.15">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row>
    <row r="527" spans="1:25" ht="15.75" customHeight="1" x14ac:dyDescent="0.15">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row>
    <row r="528" spans="1:25" ht="15.75" customHeight="1" x14ac:dyDescent="0.15">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row>
    <row r="529" spans="1:25" ht="15.75" customHeight="1" x14ac:dyDescent="0.15">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row>
    <row r="530" spans="1:25" ht="15.75" customHeight="1" x14ac:dyDescent="0.15">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row>
    <row r="531" spans="1:25" ht="15.75" customHeight="1" x14ac:dyDescent="0.15">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row>
    <row r="532" spans="1:25" ht="15.75" customHeight="1" x14ac:dyDescent="0.15">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row>
    <row r="533" spans="1:25" ht="15.75" customHeight="1" x14ac:dyDescent="0.15">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row>
    <row r="534" spans="1:25" ht="15.75" customHeight="1" x14ac:dyDescent="0.15">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row>
    <row r="535" spans="1:25" ht="15.75" customHeight="1" x14ac:dyDescent="0.15">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row>
    <row r="536" spans="1:25" ht="15.75" customHeight="1" x14ac:dyDescent="0.15">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row>
    <row r="537" spans="1:25" ht="15.75" customHeight="1" x14ac:dyDescent="0.15">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row>
    <row r="538" spans="1:25" ht="15.75" customHeight="1" x14ac:dyDescent="0.15">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row>
    <row r="539" spans="1:25" ht="15.75" customHeight="1" x14ac:dyDescent="0.15">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row>
    <row r="540" spans="1:25" ht="15.75" customHeight="1" x14ac:dyDescent="0.15">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row>
    <row r="541" spans="1:25" ht="15.75" customHeight="1" x14ac:dyDescent="0.15">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row>
    <row r="542" spans="1:25" ht="15.75" customHeight="1" x14ac:dyDescent="0.15">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row>
    <row r="543" spans="1:25" ht="15.75" customHeight="1" x14ac:dyDescent="0.15">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row>
    <row r="544" spans="1:25" ht="15.75" customHeight="1" x14ac:dyDescent="0.15">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row>
    <row r="545" spans="1:25" ht="15.75" customHeight="1" x14ac:dyDescent="0.15">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row>
    <row r="546" spans="1:25" ht="15.75" customHeight="1" x14ac:dyDescent="0.15">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row>
    <row r="547" spans="1:25" ht="15.75" customHeight="1" x14ac:dyDescent="0.15">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row>
    <row r="548" spans="1:25" ht="15.75" customHeight="1" x14ac:dyDescent="0.15">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row>
    <row r="549" spans="1:25" ht="15.75" customHeight="1" x14ac:dyDescent="0.15">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row>
    <row r="550" spans="1:25" ht="15.75" customHeight="1" x14ac:dyDescent="0.15">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row>
    <row r="551" spans="1:25" ht="15.75" customHeight="1" x14ac:dyDescent="0.15">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row>
    <row r="552" spans="1:25" ht="15.75" customHeight="1" x14ac:dyDescent="0.15">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row>
    <row r="553" spans="1:25" ht="15.75" customHeight="1" x14ac:dyDescent="0.15">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row>
    <row r="554" spans="1:25" ht="15.75" customHeight="1" x14ac:dyDescent="0.15">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row>
    <row r="555" spans="1:25" ht="15.75" customHeight="1" x14ac:dyDescent="0.15">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row>
    <row r="556" spans="1:25" ht="15.75" customHeight="1" x14ac:dyDescent="0.15">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row>
    <row r="557" spans="1:25" ht="15.75" customHeight="1" x14ac:dyDescent="0.15">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row>
    <row r="558" spans="1:25" ht="15.75" customHeight="1" x14ac:dyDescent="0.15">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row>
    <row r="559" spans="1:25" ht="15.75" customHeight="1" x14ac:dyDescent="0.15">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row>
    <row r="560" spans="1:25" ht="15.75" customHeight="1" x14ac:dyDescent="0.15">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row>
    <row r="561" spans="1:25" ht="15.75" customHeight="1" x14ac:dyDescent="0.15">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row>
    <row r="562" spans="1:25" ht="15.75" customHeight="1" x14ac:dyDescent="0.15">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row>
    <row r="563" spans="1:25" ht="15.75" customHeight="1" x14ac:dyDescent="0.15">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row>
    <row r="564" spans="1:25" ht="15.75" customHeight="1" x14ac:dyDescent="0.15">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row>
    <row r="565" spans="1:25" ht="15.75" customHeight="1" x14ac:dyDescent="0.15">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row>
    <row r="566" spans="1:25" ht="15.75" customHeight="1" x14ac:dyDescent="0.15">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row>
    <row r="567" spans="1:25" ht="15.75" customHeight="1" x14ac:dyDescent="0.15">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row>
    <row r="568" spans="1:25" ht="15.75" customHeight="1" x14ac:dyDescent="0.15">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row>
    <row r="569" spans="1:25" ht="15.75" customHeight="1" x14ac:dyDescent="0.15">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row>
    <row r="570" spans="1:25" ht="15.75" customHeight="1" x14ac:dyDescent="0.15">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row>
    <row r="571" spans="1:25" ht="15.75" customHeight="1" x14ac:dyDescent="0.15">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row>
    <row r="572" spans="1:25" ht="15.75" customHeight="1" x14ac:dyDescent="0.15">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row>
    <row r="573" spans="1:25" ht="15.75" customHeight="1" x14ac:dyDescent="0.15">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row>
    <row r="574" spans="1:25" ht="15.75" customHeight="1" x14ac:dyDescent="0.15">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row>
    <row r="575" spans="1:25" ht="15.75" customHeight="1" x14ac:dyDescent="0.15">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row>
    <row r="576" spans="1:25" ht="15.75" customHeight="1" x14ac:dyDescent="0.15">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row>
    <row r="577" spans="1:25" ht="15.75" customHeight="1" x14ac:dyDescent="0.15">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row>
    <row r="578" spans="1:25" ht="15.75" customHeight="1" x14ac:dyDescent="0.15">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row>
    <row r="579" spans="1:25" ht="15.75" customHeight="1" x14ac:dyDescent="0.15">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row>
    <row r="580" spans="1:25" ht="15.75" customHeight="1" x14ac:dyDescent="0.15">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row>
    <row r="581" spans="1:25" ht="15.75" customHeight="1" x14ac:dyDescent="0.15">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row>
    <row r="582" spans="1:25" ht="15.75" customHeight="1" x14ac:dyDescent="0.15">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row>
    <row r="583" spans="1:25" ht="15.75" customHeight="1" x14ac:dyDescent="0.15">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row>
    <row r="584" spans="1:25" ht="15.75" customHeight="1" x14ac:dyDescent="0.15">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row>
    <row r="585" spans="1:25" ht="15.75" customHeight="1" x14ac:dyDescent="0.1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row>
    <row r="586" spans="1:25" ht="15.75" customHeight="1" x14ac:dyDescent="0.15">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row>
    <row r="587" spans="1:25" ht="15.75" customHeight="1" x14ac:dyDescent="0.15">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row>
    <row r="588" spans="1:25" ht="15.75" customHeight="1" x14ac:dyDescent="0.15">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row>
    <row r="589" spans="1:25" ht="15.75" customHeight="1" x14ac:dyDescent="0.15">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row>
    <row r="590" spans="1:25" ht="15.75" customHeight="1" x14ac:dyDescent="0.15">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row>
    <row r="591" spans="1:25" ht="15.75" customHeight="1" x14ac:dyDescent="0.15">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row>
    <row r="592" spans="1:25" ht="15.75" customHeight="1" x14ac:dyDescent="0.15">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row>
    <row r="593" spans="1:25" ht="15.75" customHeight="1" x14ac:dyDescent="0.15">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row>
    <row r="594" spans="1:25" ht="15.75" customHeight="1" x14ac:dyDescent="0.15">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row>
    <row r="595" spans="1:25" ht="15.75" customHeight="1" x14ac:dyDescent="0.1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row>
    <row r="596" spans="1:25" ht="15.75" customHeight="1" x14ac:dyDescent="0.15">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row>
    <row r="597" spans="1:25" ht="15.75" customHeight="1" x14ac:dyDescent="0.15">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row>
    <row r="598" spans="1:25" ht="15.75" customHeight="1" x14ac:dyDescent="0.15">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row>
    <row r="599" spans="1:25" ht="15.75" customHeight="1" x14ac:dyDescent="0.15">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row>
    <row r="600" spans="1:25" ht="15.75" customHeight="1" x14ac:dyDescent="0.15">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row>
    <row r="601" spans="1:25" ht="15.75" customHeight="1" x14ac:dyDescent="0.15">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row>
    <row r="602" spans="1:25" ht="15.75" customHeight="1" x14ac:dyDescent="0.15">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row>
    <row r="603" spans="1:25" ht="15.75" customHeight="1" x14ac:dyDescent="0.15">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row>
    <row r="604" spans="1:25" ht="15.75" customHeight="1" x14ac:dyDescent="0.15">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row>
    <row r="605" spans="1:25" ht="15.75" customHeight="1" x14ac:dyDescent="0.1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row>
    <row r="606" spans="1:25" ht="15.75" customHeight="1" x14ac:dyDescent="0.15">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row>
    <row r="607" spans="1:25" ht="15.75" customHeight="1" x14ac:dyDescent="0.15">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row>
    <row r="608" spans="1:25" ht="15.75" customHeight="1" x14ac:dyDescent="0.15">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row>
    <row r="609" spans="1:25" ht="15.75" customHeight="1" x14ac:dyDescent="0.15">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row>
    <row r="610" spans="1:25" ht="15.75" customHeight="1" x14ac:dyDescent="0.15">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row>
    <row r="611" spans="1:25" ht="15.75" customHeight="1" x14ac:dyDescent="0.15">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row>
    <row r="612" spans="1:25" ht="15.75" customHeight="1" x14ac:dyDescent="0.15">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row>
    <row r="613" spans="1:25" ht="15.75" customHeight="1" x14ac:dyDescent="0.15">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row>
    <row r="614" spans="1:25" ht="15.75" customHeight="1" x14ac:dyDescent="0.15">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row>
    <row r="615" spans="1:25" ht="15.75" customHeight="1" x14ac:dyDescent="0.1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row>
    <row r="616" spans="1:25" ht="15.75" customHeight="1" x14ac:dyDescent="0.15">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row>
    <row r="617" spans="1:25" ht="15.75" customHeight="1" x14ac:dyDescent="0.15">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row>
    <row r="618" spans="1:25" ht="15.75" customHeight="1" x14ac:dyDescent="0.15">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row>
    <row r="619" spans="1:25" ht="15.75" customHeight="1" x14ac:dyDescent="0.15">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row>
    <row r="620" spans="1:25" ht="15.75" customHeight="1" x14ac:dyDescent="0.15">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row>
    <row r="621" spans="1:25" ht="15.75" customHeight="1" x14ac:dyDescent="0.15">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row>
    <row r="622" spans="1:25" ht="15.75" customHeight="1" x14ac:dyDescent="0.15">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row>
    <row r="623" spans="1:25" ht="15.75" customHeight="1" x14ac:dyDescent="0.15">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row>
    <row r="624" spans="1:25" ht="15.75" customHeight="1" x14ac:dyDescent="0.15">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row>
    <row r="625" spans="1:25" ht="15.75" customHeight="1" x14ac:dyDescent="0.1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row>
    <row r="626" spans="1:25" ht="15.75" customHeight="1" x14ac:dyDescent="0.15">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row>
    <row r="627" spans="1:25" ht="15.75" customHeight="1" x14ac:dyDescent="0.15">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row>
    <row r="628" spans="1:25" ht="15.75" customHeight="1" x14ac:dyDescent="0.15">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row>
    <row r="629" spans="1:25" ht="15.75" customHeight="1" x14ac:dyDescent="0.15">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row>
    <row r="630" spans="1:25" ht="15.75" customHeight="1" x14ac:dyDescent="0.15">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row>
    <row r="631" spans="1:25" ht="15.75" customHeight="1" x14ac:dyDescent="0.15">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row>
    <row r="632" spans="1:25" ht="15.75" customHeight="1" x14ac:dyDescent="0.15">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row>
    <row r="633" spans="1:25" ht="15.75" customHeight="1" x14ac:dyDescent="0.15">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row>
    <row r="634" spans="1:25" ht="15.75" customHeight="1" x14ac:dyDescent="0.15">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row>
    <row r="635" spans="1:25" ht="15.75" customHeight="1" x14ac:dyDescent="0.1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row>
    <row r="636" spans="1:25" ht="15.75" customHeight="1" x14ac:dyDescent="0.15">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row>
    <row r="637" spans="1:25" ht="15.75" customHeight="1" x14ac:dyDescent="0.15">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row>
    <row r="638" spans="1:25" ht="15.75" customHeight="1" x14ac:dyDescent="0.15">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row>
    <row r="639" spans="1:25" ht="15.75" customHeight="1" x14ac:dyDescent="0.15">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row>
    <row r="640" spans="1:25" ht="15.75" customHeight="1" x14ac:dyDescent="0.15">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row>
    <row r="641" spans="1:25" ht="15.75" customHeight="1" x14ac:dyDescent="0.15">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row>
    <row r="642" spans="1:25" ht="15.75" customHeight="1" x14ac:dyDescent="0.15">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row>
    <row r="643" spans="1:25" ht="15.75" customHeight="1" x14ac:dyDescent="0.15">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row>
    <row r="644" spans="1:25" ht="15.75" customHeight="1" x14ac:dyDescent="0.15">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row>
    <row r="645" spans="1:25" ht="15.75" customHeight="1" x14ac:dyDescent="0.1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row>
    <row r="646" spans="1:25" ht="15.75" customHeight="1" x14ac:dyDescent="0.15">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row>
    <row r="647" spans="1:25" ht="15.75" customHeight="1" x14ac:dyDescent="0.15">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row>
    <row r="648" spans="1:25" ht="15.75" customHeight="1" x14ac:dyDescent="0.15">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row>
    <row r="649" spans="1:25" ht="15.75" customHeight="1" x14ac:dyDescent="0.15">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row>
    <row r="650" spans="1:25" ht="15.75" customHeight="1" x14ac:dyDescent="0.15">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row>
    <row r="651" spans="1:25" ht="15.75" customHeight="1" x14ac:dyDescent="0.15">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row>
    <row r="652" spans="1:25" ht="15.75" customHeight="1" x14ac:dyDescent="0.15">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row>
    <row r="653" spans="1:25" ht="15.75" customHeight="1" x14ac:dyDescent="0.15">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row>
    <row r="654" spans="1:25" ht="15.75" customHeight="1" x14ac:dyDescent="0.15">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row>
    <row r="655" spans="1:25" ht="15.75" customHeight="1" x14ac:dyDescent="0.1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row>
    <row r="656" spans="1:25" ht="15.75" customHeight="1" x14ac:dyDescent="0.15">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row>
    <row r="657" spans="1:25" ht="15.75" customHeight="1" x14ac:dyDescent="0.15">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row>
    <row r="658" spans="1:25" ht="15.75" customHeight="1" x14ac:dyDescent="0.15">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row>
    <row r="659" spans="1:25" ht="15.75" customHeight="1" x14ac:dyDescent="0.15">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row>
    <row r="660" spans="1:25" ht="15.75" customHeight="1" x14ac:dyDescent="0.15">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row>
    <row r="661" spans="1:25" ht="15.75" customHeight="1" x14ac:dyDescent="0.15">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row>
    <row r="662" spans="1:25" ht="15.75" customHeight="1" x14ac:dyDescent="0.15">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row>
    <row r="663" spans="1:25" ht="15.75" customHeight="1" x14ac:dyDescent="0.15">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row>
    <row r="664" spans="1:25" ht="15.75" customHeight="1" x14ac:dyDescent="0.15">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row>
    <row r="665" spans="1:25" ht="15.75" customHeight="1" x14ac:dyDescent="0.1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row>
    <row r="666" spans="1:25" ht="15.75" customHeight="1" x14ac:dyDescent="0.15">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row>
    <row r="667" spans="1:25" ht="15.75" customHeight="1" x14ac:dyDescent="0.15">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row>
    <row r="668" spans="1:25" ht="15.75" customHeight="1" x14ac:dyDescent="0.15">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row>
    <row r="669" spans="1:25" ht="15.75" customHeight="1" x14ac:dyDescent="0.15">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row>
    <row r="670" spans="1:25" ht="15.75" customHeight="1" x14ac:dyDescent="0.15">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row>
    <row r="671" spans="1:25" ht="15.75" customHeight="1" x14ac:dyDescent="0.15">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row>
    <row r="672" spans="1:25" ht="15.75" customHeight="1" x14ac:dyDescent="0.15">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row>
    <row r="673" spans="1:25" ht="15.75" customHeight="1" x14ac:dyDescent="0.15">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row>
    <row r="674" spans="1:25" ht="15.75" customHeight="1" x14ac:dyDescent="0.15">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row>
    <row r="675" spans="1:25" ht="15.75" customHeight="1" x14ac:dyDescent="0.1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row>
    <row r="676" spans="1:25" ht="15.75" customHeight="1" x14ac:dyDescent="0.15">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row>
    <row r="677" spans="1:25" ht="15.75" customHeight="1" x14ac:dyDescent="0.15">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row>
    <row r="678" spans="1:25" ht="15.75" customHeight="1" x14ac:dyDescent="0.15">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row>
    <row r="679" spans="1:25" ht="15.75" customHeight="1" x14ac:dyDescent="0.15">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row>
    <row r="680" spans="1:25" ht="15.75" customHeight="1" x14ac:dyDescent="0.15">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row>
    <row r="681" spans="1:25" ht="15.75" customHeight="1" x14ac:dyDescent="0.15">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row>
    <row r="682" spans="1:25" ht="15.75" customHeight="1" x14ac:dyDescent="0.15">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row>
    <row r="683" spans="1:25" ht="15.75" customHeight="1" x14ac:dyDescent="0.15">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row>
    <row r="684" spans="1:25" ht="15.75" customHeight="1" x14ac:dyDescent="0.15">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row>
    <row r="685" spans="1:25" ht="15.75" customHeight="1" x14ac:dyDescent="0.1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row>
    <row r="686" spans="1:25" ht="15.75" customHeight="1" x14ac:dyDescent="0.15">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row>
    <row r="687" spans="1:25" ht="15.75" customHeight="1" x14ac:dyDescent="0.15">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row>
    <row r="688" spans="1:25" ht="15.75" customHeight="1" x14ac:dyDescent="0.15">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row>
    <row r="689" spans="1:25" ht="15.75" customHeight="1" x14ac:dyDescent="0.15">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row>
    <row r="690" spans="1:25" ht="15.75" customHeight="1" x14ac:dyDescent="0.15">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row>
    <row r="691" spans="1:25" ht="15.75" customHeight="1" x14ac:dyDescent="0.15">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row>
    <row r="692" spans="1:25" ht="15.75" customHeight="1" x14ac:dyDescent="0.15">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row>
    <row r="693" spans="1:25" ht="15.75" customHeight="1" x14ac:dyDescent="0.15">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row>
    <row r="694" spans="1:25" ht="15.75" customHeight="1" x14ac:dyDescent="0.15">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row>
    <row r="695" spans="1:25" ht="15.75" customHeight="1" x14ac:dyDescent="0.1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row>
    <row r="696" spans="1:25" ht="15.75" customHeight="1" x14ac:dyDescent="0.15">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row>
    <row r="697" spans="1:25" ht="15.75" customHeight="1" x14ac:dyDescent="0.15">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row>
    <row r="698" spans="1:25" ht="15.75" customHeight="1" x14ac:dyDescent="0.15">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row>
    <row r="699" spans="1:25" ht="15.75" customHeight="1" x14ac:dyDescent="0.15">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row>
    <row r="700" spans="1:25" ht="15.75" customHeight="1" x14ac:dyDescent="0.15">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row>
    <row r="701" spans="1:25" ht="15.75" customHeight="1" x14ac:dyDescent="0.15">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row>
    <row r="702" spans="1:25" ht="15.75" customHeight="1" x14ac:dyDescent="0.15">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row>
    <row r="703" spans="1:25" ht="15.75" customHeight="1" x14ac:dyDescent="0.15">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row>
    <row r="704" spans="1:25" ht="15.75" customHeight="1" x14ac:dyDescent="0.15">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row>
    <row r="705" spans="1:25" ht="15.75" customHeight="1" x14ac:dyDescent="0.1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row>
    <row r="706" spans="1:25" ht="15.75" customHeight="1" x14ac:dyDescent="0.15">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row>
    <row r="707" spans="1:25" ht="15.75" customHeight="1" x14ac:dyDescent="0.15">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row>
    <row r="708" spans="1:25" ht="15.75" customHeight="1" x14ac:dyDescent="0.15">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row>
    <row r="709" spans="1:25" ht="15.75" customHeight="1" x14ac:dyDescent="0.15">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row>
    <row r="710" spans="1:25" ht="15.75" customHeight="1" x14ac:dyDescent="0.15">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row>
    <row r="711" spans="1:25" ht="15.75" customHeight="1" x14ac:dyDescent="0.15">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row>
    <row r="712" spans="1:25" ht="15.75" customHeight="1" x14ac:dyDescent="0.15">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row>
    <row r="713" spans="1:25" ht="15.75" customHeight="1" x14ac:dyDescent="0.15">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row>
    <row r="714" spans="1:25" ht="15.75" customHeight="1" x14ac:dyDescent="0.15">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row>
    <row r="715" spans="1:25" ht="15.75" customHeight="1" x14ac:dyDescent="0.1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row>
    <row r="716" spans="1:25" ht="15.75" customHeight="1" x14ac:dyDescent="0.15">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row>
    <row r="717" spans="1:25" ht="15.75" customHeight="1" x14ac:dyDescent="0.15">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row>
    <row r="718" spans="1:25" ht="15.75" customHeight="1" x14ac:dyDescent="0.15">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row>
    <row r="719" spans="1:25" ht="15.75" customHeight="1" x14ac:dyDescent="0.15">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row>
    <row r="720" spans="1:25" ht="15.75" customHeight="1" x14ac:dyDescent="0.15">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row>
    <row r="721" spans="1:25" ht="15.75" customHeight="1" x14ac:dyDescent="0.15">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row>
    <row r="722" spans="1:25" ht="15.75" customHeight="1" x14ac:dyDescent="0.15">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row>
    <row r="723" spans="1:25" ht="15.75" customHeight="1" x14ac:dyDescent="0.15">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row>
    <row r="724" spans="1:25" ht="15.75" customHeight="1" x14ac:dyDescent="0.15">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row>
    <row r="725" spans="1:25" ht="15.75" customHeight="1" x14ac:dyDescent="0.1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row>
    <row r="726" spans="1:25" ht="15.75" customHeight="1" x14ac:dyDescent="0.15">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row>
    <row r="727" spans="1:25" ht="15.75" customHeight="1" x14ac:dyDescent="0.15">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row>
    <row r="728" spans="1:25" ht="15.75" customHeight="1" x14ac:dyDescent="0.15">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row>
    <row r="729" spans="1:25" ht="15.75" customHeight="1" x14ac:dyDescent="0.15">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row>
    <row r="730" spans="1:25" ht="15.75" customHeight="1" x14ac:dyDescent="0.15">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row>
    <row r="731" spans="1:25" ht="15.75" customHeight="1" x14ac:dyDescent="0.15">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row>
    <row r="732" spans="1:25" ht="15.75" customHeight="1" x14ac:dyDescent="0.15">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row>
    <row r="733" spans="1:25" ht="15.75" customHeight="1" x14ac:dyDescent="0.15">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row>
    <row r="734" spans="1:25" ht="15.75" customHeight="1" x14ac:dyDescent="0.15">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row>
    <row r="735" spans="1:25" ht="15.75" customHeight="1" x14ac:dyDescent="0.1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row>
    <row r="736" spans="1:25" ht="15.75" customHeight="1" x14ac:dyDescent="0.15">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row>
    <row r="737" spans="1:25" ht="15.75" customHeight="1" x14ac:dyDescent="0.15">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row>
    <row r="738" spans="1:25" ht="15.75" customHeight="1" x14ac:dyDescent="0.15">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row>
    <row r="739" spans="1:25" ht="15.75" customHeight="1" x14ac:dyDescent="0.15">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row>
    <row r="740" spans="1:25" ht="15.75" customHeight="1" x14ac:dyDescent="0.15">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row>
    <row r="741" spans="1:25" ht="15.75" customHeight="1" x14ac:dyDescent="0.15">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row>
    <row r="742" spans="1:25" ht="15.75" customHeight="1" x14ac:dyDescent="0.15">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row>
    <row r="743" spans="1:25" ht="15.75" customHeight="1" x14ac:dyDescent="0.15">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row>
    <row r="744" spans="1:25" ht="15.75" customHeight="1" x14ac:dyDescent="0.15">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row>
    <row r="745" spans="1:25" ht="15.75" customHeight="1" x14ac:dyDescent="0.1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row>
    <row r="746" spans="1:25" ht="15.75" customHeight="1" x14ac:dyDescent="0.15">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row>
    <row r="747" spans="1:25" ht="15.75" customHeight="1" x14ac:dyDescent="0.15">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row>
    <row r="748" spans="1:25" ht="15.75" customHeight="1" x14ac:dyDescent="0.15">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row>
    <row r="749" spans="1:25" ht="15.75" customHeight="1" x14ac:dyDescent="0.15">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row>
    <row r="750" spans="1:25" ht="15.75" customHeight="1" x14ac:dyDescent="0.15">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row>
    <row r="751" spans="1:25" ht="15.75" customHeight="1" x14ac:dyDescent="0.15">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row>
    <row r="752" spans="1:25" ht="15.75" customHeight="1" x14ac:dyDescent="0.15">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row>
    <row r="753" spans="1:25" ht="15.75" customHeight="1" x14ac:dyDescent="0.15">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row>
    <row r="754" spans="1:25" ht="15.75" customHeight="1" x14ac:dyDescent="0.15">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row>
    <row r="755" spans="1:25" ht="15.75" customHeight="1" x14ac:dyDescent="0.1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row>
    <row r="756" spans="1:25" ht="15.75" customHeight="1" x14ac:dyDescent="0.15">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row>
    <row r="757" spans="1:25" ht="15.75" customHeight="1" x14ac:dyDescent="0.15">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row>
    <row r="758" spans="1:25" ht="15.75" customHeight="1" x14ac:dyDescent="0.15">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row>
    <row r="759" spans="1:25" ht="15.75" customHeight="1" x14ac:dyDescent="0.15">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row>
    <row r="760" spans="1:25" ht="15.75" customHeight="1" x14ac:dyDescent="0.15">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row>
    <row r="761" spans="1:25" ht="15.75" customHeight="1" x14ac:dyDescent="0.15">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row>
    <row r="762" spans="1:25" ht="15.75" customHeight="1" x14ac:dyDescent="0.15">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row>
    <row r="763" spans="1:25" ht="15.75" customHeight="1" x14ac:dyDescent="0.15">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row>
    <row r="764" spans="1:25" ht="15.75" customHeight="1" x14ac:dyDescent="0.15">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row>
    <row r="765" spans="1:25" ht="15.75" customHeight="1" x14ac:dyDescent="0.1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row>
    <row r="766" spans="1:25" ht="15.75" customHeight="1" x14ac:dyDescent="0.15">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row>
    <row r="767" spans="1:25" ht="15.75" customHeight="1" x14ac:dyDescent="0.15">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row>
    <row r="768" spans="1:25" ht="15.75" customHeight="1" x14ac:dyDescent="0.15">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row>
    <row r="769" spans="1:25" ht="15.75" customHeight="1" x14ac:dyDescent="0.15">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row>
    <row r="770" spans="1:25" ht="15.75" customHeight="1" x14ac:dyDescent="0.15">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row>
    <row r="771" spans="1:25" ht="15.75" customHeight="1" x14ac:dyDescent="0.15">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row>
    <row r="772" spans="1:25" ht="15.75" customHeight="1" x14ac:dyDescent="0.15">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row>
    <row r="773" spans="1:25" ht="15.75" customHeight="1" x14ac:dyDescent="0.15">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row>
    <row r="774" spans="1:25" ht="15.75" customHeight="1" x14ac:dyDescent="0.15">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row>
    <row r="775" spans="1:25" ht="15.75" customHeight="1" x14ac:dyDescent="0.1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row>
    <row r="776" spans="1:25" ht="15.75" customHeight="1" x14ac:dyDescent="0.15">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row>
    <row r="777" spans="1:25" ht="15.75" customHeight="1" x14ac:dyDescent="0.15">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row>
    <row r="778" spans="1:25" ht="15.75" customHeight="1" x14ac:dyDescent="0.15">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row>
    <row r="779" spans="1:25" ht="15.75" customHeight="1" x14ac:dyDescent="0.15">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row>
    <row r="780" spans="1:25" ht="15.75" customHeight="1" x14ac:dyDescent="0.15">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row>
    <row r="781" spans="1:25" ht="15.75" customHeight="1" x14ac:dyDescent="0.15">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row>
    <row r="782" spans="1:25" ht="15.75" customHeight="1" x14ac:dyDescent="0.15">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row>
    <row r="783" spans="1:25" ht="15.75" customHeight="1" x14ac:dyDescent="0.15">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row>
    <row r="784" spans="1:25" ht="15.75" customHeight="1" x14ac:dyDescent="0.15">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row>
    <row r="785" spans="1:25" ht="15.75" customHeight="1" x14ac:dyDescent="0.1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row>
    <row r="786" spans="1:25" ht="15.75" customHeight="1" x14ac:dyDescent="0.15">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row>
    <row r="787" spans="1:25" ht="15.75" customHeight="1" x14ac:dyDescent="0.15">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row>
    <row r="788" spans="1:25" ht="15.75" customHeight="1" x14ac:dyDescent="0.15">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row>
    <row r="789" spans="1:25" ht="15.75" customHeight="1" x14ac:dyDescent="0.15">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row>
    <row r="790" spans="1:25" ht="15.75" customHeight="1" x14ac:dyDescent="0.15">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row>
    <row r="791" spans="1:25" ht="15.75" customHeight="1" x14ac:dyDescent="0.15">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row>
    <row r="792" spans="1:25" ht="15.75" customHeight="1" x14ac:dyDescent="0.15">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row>
    <row r="793" spans="1:25" ht="15.75" customHeight="1" x14ac:dyDescent="0.15">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row>
    <row r="794" spans="1:25" ht="15.75" customHeight="1" x14ac:dyDescent="0.15">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row>
    <row r="795" spans="1:25" ht="15.75" customHeight="1" x14ac:dyDescent="0.1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row>
    <row r="796" spans="1:25" ht="15.75" customHeight="1" x14ac:dyDescent="0.15">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row>
    <row r="797" spans="1:25" ht="15.75" customHeight="1" x14ac:dyDescent="0.15">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row>
    <row r="798" spans="1:25" ht="15.75" customHeight="1" x14ac:dyDescent="0.15">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row>
    <row r="799" spans="1:25" ht="15.75" customHeight="1" x14ac:dyDescent="0.15">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row>
    <row r="800" spans="1:25" ht="15.75" customHeight="1" x14ac:dyDescent="0.15">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row>
    <row r="801" spans="1:25" ht="15.75" customHeight="1" x14ac:dyDescent="0.15">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row>
    <row r="802" spans="1:25" ht="15.75" customHeight="1" x14ac:dyDescent="0.15">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row>
    <row r="803" spans="1:25" ht="15.75" customHeight="1" x14ac:dyDescent="0.15">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row>
    <row r="804" spans="1:25" ht="15.75" customHeight="1" x14ac:dyDescent="0.15">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row>
    <row r="805" spans="1:25" ht="15.75" customHeight="1" x14ac:dyDescent="0.1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row>
    <row r="806" spans="1:25" ht="15.75" customHeight="1" x14ac:dyDescent="0.15">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row>
    <row r="807" spans="1:25" ht="15.75" customHeight="1" x14ac:dyDescent="0.15">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row>
    <row r="808" spans="1:25" ht="15.75" customHeight="1" x14ac:dyDescent="0.15">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row>
    <row r="809" spans="1:25" ht="15.75" customHeight="1" x14ac:dyDescent="0.15">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row>
    <row r="810" spans="1:25" ht="15.75" customHeight="1" x14ac:dyDescent="0.15">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row>
    <row r="811" spans="1:25" ht="15.75" customHeight="1" x14ac:dyDescent="0.15">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row>
    <row r="812" spans="1:25" ht="15.75" customHeight="1" x14ac:dyDescent="0.15">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row>
    <row r="813" spans="1:25" ht="15.75" customHeight="1" x14ac:dyDescent="0.15">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row>
    <row r="814" spans="1:25" ht="15.75" customHeight="1" x14ac:dyDescent="0.15">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row>
    <row r="815" spans="1:25" ht="15.75" customHeight="1" x14ac:dyDescent="0.1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row>
    <row r="816" spans="1:25" ht="15.75" customHeight="1" x14ac:dyDescent="0.15">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row>
    <row r="817" spans="1:25" ht="15.75" customHeight="1" x14ac:dyDescent="0.15">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row>
    <row r="818" spans="1:25" ht="15.75" customHeight="1" x14ac:dyDescent="0.15">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row>
    <row r="819" spans="1:25" ht="15.75" customHeight="1" x14ac:dyDescent="0.15">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row>
    <row r="820" spans="1:25" ht="15.75" customHeight="1" x14ac:dyDescent="0.15">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row>
    <row r="821" spans="1:25" ht="15.75" customHeight="1" x14ac:dyDescent="0.15">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row>
    <row r="822" spans="1:25" ht="15.75" customHeight="1" x14ac:dyDescent="0.15">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row>
    <row r="823" spans="1:25" ht="15.75" customHeight="1" x14ac:dyDescent="0.15">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row>
    <row r="824" spans="1:25" ht="15.75" customHeight="1" x14ac:dyDescent="0.15">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row>
    <row r="825" spans="1:25" ht="15.75" customHeight="1" x14ac:dyDescent="0.1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row>
    <row r="826" spans="1:25" ht="15.75" customHeight="1" x14ac:dyDescent="0.15">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row>
    <row r="827" spans="1:25" ht="15.75" customHeight="1" x14ac:dyDescent="0.15">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row>
    <row r="828" spans="1:25" ht="15.75" customHeight="1" x14ac:dyDescent="0.15">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row>
    <row r="829" spans="1:25" ht="15.75" customHeight="1" x14ac:dyDescent="0.15">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row>
    <row r="830" spans="1:25" ht="15.75" customHeight="1" x14ac:dyDescent="0.15">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row>
    <row r="831" spans="1:25" ht="15.75" customHeight="1" x14ac:dyDescent="0.15">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row>
    <row r="832" spans="1:25" ht="15.75" customHeight="1" x14ac:dyDescent="0.15">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row>
    <row r="833" spans="1:25" ht="15.75" customHeight="1" x14ac:dyDescent="0.15">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row>
    <row r="834" spans="1:25" ht="15.75" customHeight="1" x14ac:dyDescent="0.15">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row>
    <row r="835" spans="1:25" ht="15.75" customHeight="1" x14ac:dyDescent="0.1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row>
    <row r="836" spans="1:25" ht="15.75" customHeight="1" x14ac:dyDescent="0.15">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row>
    <row r="837" spans="1:25" ht="15.75" customHeight="1" x14ac:dyDescent="0.15">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row>
    <row r="838" spans="1:25" ht="15.75" customHeight="1" x14ac:dyDescent="0.15">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row>
    <row r="839" spans="1:25" ht="15.75" customHeight="1" x14ac:dyDescent="0.15">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row>
    <row r="840" spans="1:25" ht="15.75" customHeight="1" x14ac:dyDescent="0.15">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row>
    <row r="841" spans="1:25" ht="15.75" customHeight="1" x14ac:dyDescent="0.15">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row>
    <row r="842" spans="1:25" ht="15.75" customHeight="1" x14ac:dyDescent="0.15">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row>
    <row r="843" spans="1:25" ht="15.75" customHeight="1" x14ac:dyDescent="0.15">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row>
    <row r="844" spans="1:25" ht="15.75" customHeight="1" x14ac:dyDescent="0.15">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row>
    <row r="845" spans="1:25" ht="15.75" customHeight="1" x14ac:dyDescent="0.1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row>
    <row r="846" spans="1:25" ht="15.75" customHeight="1" x14ac:dyDescent="0.15">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row>
    <row r="847" spans="1:25" ht="15.75" customHeight="1" x14ac:dyDescent="0.15">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row>
    <row r="848" spans="1:25" ht="15.75" customHeight="1" x14ac:dyDescent="0.15">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row>
    <row r="849" spans="1:25" ht="15.75" customHeight="1" x14ac:dyDescent="0.15">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row>
    <row r="850" spans="1:25" ht="15.75" customHeight="1" x14ac:dyDescent="0.15">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row>
    <row r="851" spans="1:25" ht="15.75" customHeight="1" x14ac:dyDescent="0.15">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row>
    <row r="852" spans="1:25" ht="15.75" customHeight="1" x14ac:dyDescent="0.15">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row>
    <row r="853" spans="1:25" ht="15.75" customHeight="1" x14ac:dyDescent="0.15">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row>
    <row r="854" spans="1:25" ht="15.75" customHeight="1" x14ac:dyDescent="0.15">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row>
    <row r="855" spans="1:25" ht="15.75" customHeight="1" x14ac:dyDescent="0.1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row>
    <row r="856" spans="1:25" ht="15.75" customHeight="1" x14ac:dyDescent="0.15">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row>
    <row r="857" spans="1:25" ht="15.75" customHeight="1" x14ac:dyDescent="0.15">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row>
    <row r="858" spans="1:25" ht="15.75" customHeight="1" x14ac:dyDescent="0.15">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row>
    <row r="859" spans="1:25" ht="15.75" customHeight="1" x14ac:dyDescent="0.15">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row>
    <row r="860" spans="1:25" ht="15.75" customHeight="1" x14ac:dyDescent="0.15">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row>
    <row r="861" spans="1:25" ht="15.75" customHeight="1" x14ac:dyDescent="0.15">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row>
    <row r="862" spans="1:25" ht="15.75" customHeight="1" x14ac:dyDescent="0.15">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row>
    <row r="863" spans="1:25" ht="15.75" customHeight="1" x14ac:dyDescent="0.15">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row>
    <row r="864" spans="1:25" ht="15.75" customHeight="1" x14ac:dyDescent="0.15">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row>
    <row r="865" spans="1:25" ht="15.75" customHeight="1" x14ac:dyDescent="0.1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row>
    <row r="866" spans="1:25" ht="15.75" customHeight="1" x14ac:dyDescent="0.15">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row>
    <row r="867" spans="1:25" ht="15.75" customHeight="1" x14ac:dyDescent="0.15">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row>
    <row r="868" spans="1:25" ht="15.75" customHeight="1" x14ac:dyDescent="0.15">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row>
    <row r="869" spans="1:25" ht="15.75" customHeight="1" x14ac:dyDescent="0.15">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row>
    <row r="870" spans="1:25" ht="15.75" customHeight="1" x14ac:dyDescent="0.15">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row>
    <row r="871" spans="1:25" ht="15.75" customHeight="1" x14ac:dyDescent="0.15">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row>
    <row r="872" spans="1:25" ht="15.75" customHeight="1" x14ac:dyDescent="0.15">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row>
    <row r="873" spans="1:25" ht="15.75" customHeight="1" x14ac:dyDescent="0.15">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row>
    <row r="874" spans="1:25" ht="15.75" customHeight="1" x14ac:dyDescent="0.15">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row>
    <row r="875" spans="1:25" ht="15.75" customHeight="1" x14ac:dyDescent="0.1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row>
    <row r="876" spans="1:25" ht="15.75" customHeight="1" x14ac:dyDescent="0.15">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row>
    <row r="877" spans="1:25" ht="15.75" customHeight="1" x14ac:dyDescent="0.15">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row>
    <row r="878" spans="1:25" ht="15.75" customHeight="1" x14ac:dyDescent="0.15">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row>
    <row r="879" spans="1:25" ht="15.75" customHeight="1" x14ac:dyDescent="0.15">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row>
    <row r="880" spans="1:25" ht="15.75" customHeight="1" x14ac:dyDescent="0.15">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row>
    <row r="881" spans="1:25" ht="15.75" customHeight="1" x14ac:dyDescent="0.15">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row>
    <row r="882" spans="1:25" ht="15.75" customHeight="1" x14ac:dyDescent="0.15">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row>
    <row r="883" spans="1:25" ht="15.75" customHeight="1" x14ac:dyDescent="0.15">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row>
    <row r="884" spans="1:25" ht="15.75" customHeight="1" x14ac:dyDescent="0.15">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row>
    <row r="885" spans="1:25" ht="15.75" customHeight="1" x14ac:dyDescent="0.1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row>
    <row r="886" spans="1:25" ht="15.75" customHeight="1" x14ac:dyDescent="0.15">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row>
    <row r="887" spans="1:25" ht="15.75" customHeight="1" x14ac:dyDescent="0.15">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row>
    <row r="888" spans="1:25" ht="15.75" customHeight="1" x14ac:dyDescent="0.15">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row>
    <row r="889" spans="1:25" ht="15.75" customHeight="1" x14ac:dyDescent="0.15">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row>
    <row r="890" spans="1:25" ht="15.75" customHeight="1" x14ac:dyDescent="0.15">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row>
    <row r="891" spans="1:25" ht="15.75" customHeight="1" x14ac:dyDescent="0.15">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row>
    <row r="892" spans="1:25" ht="15.75" customHeight="1" x14ac:dyDescent="0.15">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row>
    <row r="893" spans="1:25" ht="15.75" customHeight="1" x14ac:dyDescent="0.15">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row>
    <row r="894" spans="1:25" ht="15.75" customHeight="1" x14ac:dyDescent="0.15">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row>
    <row r="895" spans="1:25" ht="15.75" customHeight="1" x14ac:dyDescent="0.1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row>
    <row r="896" spans="1:25" ht="15.75" customHeight="1" x14ac:dyDescent="0.15">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row>
    <row r="897" spans="1:25" ht="15.75" customHeight="1" x14ac:dyDescent="0.15">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row>
    <row r="898" spans="1:25" ht="15.75" customHeight="1" x14ac:dyDescent="0.15">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row>
    <row r="899" spans="1:25" ht="15.75" customHeight="1" x14ac:dyDescent="0.15">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row>
    <row r="900" spans="1:25" ht="15.75" customHeight="1" x14ac:dyDescent="0.15">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row>
    <row r="901" spans="1:25" ht="15.75" customHeight="1" x14ac:dyDescent="0.15">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row>
    <row r="902" spans="1:25" ht="15.75" customHeight="1" x14ac:dyDescent="0.15">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row>
    <row r="903" spans="1:25" ht="15.75" customHeight="1" x14ac:dyDescent="0.15">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row>
    <row r="904" spans="1:25" ht="15.75" customHeight="1" x14ac:dyDescent="0.15">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row>
    <row r="905" spans="1:25" ht="15.75" customHeight="1" x14ac:dyDescent="0.1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row>
    <row r="906" spans="1:25" ht="15.75" customHeight="1" x14ac:dyDescent="0.15">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row>
    <row r="907" spans="1:25" ht="15.75" customHeight="1" x14ac:dyDescent="0.15">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row>
    <row r="908" spans="1:25" ht="15.75" customHeight="1" x14ac:dyDescent="0.15">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row>
    <row r="909" spans="1:25" ht="15.75" customHeight="1" x14ac:dyDescent="0.15">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row>
    <row r="910" spans="1:25" ht="15.75" customHeight="1" x14ac:dyDescent="0.15">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row>
    <row r="911" spans="1:25" ht="15.75" customHeight="1" x14ac:dyDescent="0.15">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row>
    <row r="912" spans="1:25" ht="15.75" customHeight="1" x14ac:dyDescent="0.15">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row>
    <row r="913" spans="1:25" ht="15.75" customHeight="1" x14ac:dyDescent="0.15">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row>
    <row r="914" spans="1:25" ht="15.75" customHeight="1" x14ac:dyDescent="0.15">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row>
    <row r="915" spans="1:25" ht="15.75" customHeight="1" x14ac:dyDescent="0.1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row>
    <row r="916" spans="1:25" ht="15.75" customHeight="1" x14ac:dyDescent="0.15">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row>
    <row r="917" spans="1:25" ht="15.75" customHeight="1" x14ac:dyDescent="0.15">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row>
    <row r="918" spans="1:25" ht="15.75" customHeight="1" x14ac:dyDescent="0.15">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row>
    <row r="919" spans="1:25" ht="15.75" customHeight="1" x14ac:dyDescent="0.15">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row>
    <row r="920" spans="1:25" ht="15.75" customHeight="1" x14ac:dyDescent="0.15">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row>
    <row r="921" spans="1:25" ht="15.75" customHeight="1" x14ac:dyDescent="0.15">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row>
    <row r="922" spans="1:25" ht="15.75" customHeight="1" x14ac:dyDescent="0.15">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row>
    <row r="923" spans="1:25" ht="15.75" customHeight="1" x14ac:dyDescent="0.15">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row>
    <row r="924" spans="1:25" ht="15.75" customHeight="1" x14ac:dyDescent="0.15">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row>
    <row r="925" spans="1:25" ht="15.75" customHeight="1" x14ac:dyDescent="0.1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row>
    <row r="926" spans="1:25" ht="15.75" customHeight="1" x14ac:dyDescent="0.15">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row>
    <row r="927" spans="1:25" ht="15.75" customHeight="1" x14ac:dyDescent="0.15">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row>
    <row r="928" spans="1:25" ht="15.75" customHeight="1" x14ac:dyDescent="0.15">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row>
    <row r="929" spans="1:25" ht="15.75" customHeight="1" x14ac:dyDescent="0.15">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row>
    <row r="930" spans="1:25" ht="15.75" customHeight="1" x14ac:dyDescent="0.15">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row>
    <row r="931" spans="1:25" ht="15.75" customHeight="1" x14ac:dyDescent="0.15">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row>
    <row r="932" spans="1:25" ht="15.75" customHeight="1" x14ac:dyDescent="0.15">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row>
    <row r="933" spans="1:25" ht="15.75" customHeight="1" x14ac:dyDescent="0.15">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row>
    <row r="934" spans="1:25" ht="15.75" customHeight="1" x14ac:dyDescent="0.15">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row>
    <row r="935" spans="1:25" ht="15.75" customHeight="1" x14ac:dyDescent="0.1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row>
    <row r="936" spans="1:25" ht="15.75" customHeight="1" x14ac:dyDescent="0.15">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row>
    <row r="937" spans="1:25" ht="15.75" customHeight="1" x14ac:dyDescent="0.15">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row>
    <row r="938" spans="1:25" ht="15.75" customHeight="1" x14ac:dyDescent="0.15">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row>
    <row r="939" spans="1:25" ht="15.75" customHeight="1" x14ac:dyDescent="0.15">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row>
    <row r="940" spans="1:25" ht="15.75" customHeight="1" x14ac:dyDescent="0.15">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row>
    <row r="941" spans="1:25" ht="15.75" customHeight="1" x14ac:dyDescent="0.15">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row>
    <row r="942" spans="1:25" ht="15.75" customHeight="1" x14ac:dyDescent="0.15">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row>
    <row r="943" spans="1:25" ht="15.75" customHeight="1" x14ac:dyDescent="0.15">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row>
    <row r="944" spans="1:25" ht="15.75" customHeight="1" x14ac:dyDescent="0.15">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row>
    <row r="945" spans="1:25" ht="15.75" customHeight="1" x14ac:dyDescent="0.1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row>
    <row r="946" spans="1:25" ht="15.75" customHeight="1" x14ac:dyDescent="0.15">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row>
    <row r="947" spans="1:25" ht="15.75" customHeight="1" x14ac:dyDescent="0.15">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row>
    <row r="948" spans="1:25" ht="15.75" customHeight="1" x14ac:dyDescent="0.15">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row>
    <row r="949" spans="1:25" ht="15.75" customHeight="1" x14ac:dyDescent="0.15">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row>
    <row r="950" spans="1:25" ht="15.75" customHeight="1" x14ac:dyDescent="0.15">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row>
    <row r="951" spans="1:25" ht="15.75" customHeight="1" x14ac:dyDescent="0.15">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row>
    <row r="952" spans="1:25" ht="15.75" customHeight="1" x14ac:dyDescent="0.15">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row>
    <row r="953" spans="1:25" ht="15.75" customHeight="1" x14ac:dyDescent="0.15">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row>
    <row r="954" spans="1:25" ht="15.75" customHeight="1" x14ac:dyDescent="0.15">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row>
    <row r="955" spans="1:25" ht="15.75" customHeight="1" x14ac:dyDescent="0.1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row>
    <row r="956" spans="1:25" ht="15.75" customHeight="1" x14ac:dyDescent="0.15">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row>
    <row r="957" spans="1:25" ht="15.75" customHeight="1" x14ac:dyDescent="0.15">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row>
    <row r="958" spans="1:25" ht="15.75" customHeight="1" x14ac:dyDescent="0.15">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row>
    <row r="959" spans="1:25" ht="15.75" customHeight="1" x14ac:dyDescent="0.15">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row>
    <row r="960" spans="1:25" ht="15.75" customHeight="1" x14ac:dyDescent="0.15">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row>
    <row r="961" spans="1:25" ht="15.75" customHeight="1" x14ac:dyDescent="0.15">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row>
    <row r="962" spans="1:25" ht="15.75" customHeight="1" x14ac:dyDescent="0.15">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row>
    <row r="963" spans="1:25" ht="15.75" customHeight="1" x14ac:dyDescent="0.15">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row>
    <row r="964" spans="1:25" ht="15.75" customHeight="1" x14ac:dyDescent="0.15">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row>
    <row r="965" spans="1:25" ht="15.75" customHeight="1" x14ac:dyDescent="0.1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row>
    <row r="966" spans="1:25" ht="15.75" customHeight="1" x14ac:dyDescent="0.15">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row>
    <row r="967" spans="1:25" ht="15.75" customHeight="1" x14ac:dyDescent="0.15">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row>
    <row r="968" spans="1:25" ht="15.75" customHeight="1" x14ac:dyDescent="0.15">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row>
    <row r="969" spans="1:25" ht="15.75" customHeight="1" x14ac:dyDescent="0.15">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row>
    <row r="970" spans="1:25" ht="15.75" customHeight="1" x14ac:dyDescent="0.15">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row>
    <row r="971" spans="1:25" ht="15.75" customHeight="1" x14ac:dyDescent="0.15">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row>
    <row r="972" spans="1:25" ht="15.75" customHeight="1" x14ac:dyDescent="0.15">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row>
    <row r="973" spans="1:25" ht="15.75" customHeight="1" x14ac:dyDescent="0.15">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row>
    <row r="974" spans="1:25" ht="15.75" customHeight="1" x14ac:dyDescent="0.15">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row>
    <row r="975" spans="1:25" ht="15.75" customHeight="1" x14ac:dyDescent="0.1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row>
    <row r="976" spans="1:25" ht="15.75" customHeight="1" x14ac:dyDescent="0.15">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row>
    <row r="977" spans="1:25" ht="15.75" customHeight="1" x14ac:dyDescent="0.15">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row>
    <row r="978" spans="1:25" ht="15.75" customHeight="1" x14ac:dyDescent="0.15">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row>
    <row r="979" spans="1:25" ht="15.75" customHeight="1" x14ac:dyDescent="0.15">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row>
    <row r="980" spans="1:25" ht="15.75" customHeight="1" x14ac:dyDescent="0.15">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row>
    <row r="981" spans="1:25" ht="15.75" customHeight="1" x14ac:dyDescent="0.15">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row>
    <row r="982" spans="1:25" ht="15.75" customHeight="1" x14ac:dyDescent="0.15">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row>
    <row r="983" spans="1:25" ht="15.75" customHeight="1" x14ac:dyDescent="0.15">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row>
    <row r="984" spans="1:25" ht="15.75" customHeight="1" x14ac:dyDescent="0.15">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row>
    <row r="985" spans="1:25" ht="15.75" customHeight="1" x14ac:dyDescent="0.15">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row>
    <row r="986" spans="1:25" ht="15.75" customHeight="1" x14ac:dyDescent="0.15">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row>
    <row r="987" spans="1:25" ht="15.75" customHeight="1" x14ac:dyDescent="0.15">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row>
    <row r="988" spans="1:25" ht="15.75" customHeight="1" x14ac:dyDescent="0.15">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row>
    <row r="989" spans="1:25" ht="15.75" customHeight="1" x14ac:dyDescent="0.15">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row>
    <row r="990" spans="1:25" ht="15.75" customHeight="1" x14ac:dyDescent="0.15">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row>
    <row r="991" spans="1:25" ht="15.75" customHeight="1" x14ac:dyDescent="0.15">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row>
    <row r="992" spans="1:25" ht="15.75" customHeight="1" x14ac:dyDescent="0.15">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row>
    <row r="993" spans="1:25" ht="15.75" customHeight="1" x14ac:dyDescent="0.15">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row>
    <row r="994" spans="1:25" ht="15.75" customHeight="1" x14ac:dyDescent="0.15">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row>
    <row r="995" spans="1:25" ht="15.75" customHeight="1" x14ac:dyDescent="0.15">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row>
    <row r="996" spans="1:25" ht="15.75" customHeight="1" x14ac:dyDescent="0.15">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row>
    <row r="997" spans="1:25" ht="15.75" customHeight="1" x14ac:dyDescent="0.15">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row>
    <row r="998" spans="1:25" ht="15.75" customHeight="1" x14ac:dyDescent="0.15">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row>
    <row r="999" spans="1:25" ht="15.75" customHeight="1" x14ac:dyDescent="0.15">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E00-000000000000}">
          <x14:formula1>
            <xm:f>Sheet14!$A$1:$A$94</xm:f>
          </x14:formula1>
          <xm:sqref>D1:D999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Data Entry Protocol</vt:lpstr>
      <vt:lpstr>Metadata</vt:lpstr>
      <vt:lpstr>QAQC ID Reference Page</vt:lpstr>
      <vt:lpstr>Master</vt:lpstr>
      <vt:lpstr>Cruise Data</vt:lpstr>
      <vt:lpstr>Water Data</vt:lpstr>
      <vt:lpstr>Nutrients</vt:lpstr>
      <vt:lpstr>Chla</vt:lpstr>
      <vt:lpstr>TSS</vt:lpstr>
      <vt:lpstr>PCN</vt:lpstr>
      <vt:lpstr>TN_DOC</vt:lpstr>
      <vt:lpstr>PP_TDP</vt:lpstr>
      <vt:lpstr>QAQC Checklist</vt:lpstr>
      <vt:lpstr>Sheet14</vt:lpstr>
      <vt:lpstr>Example format for CTD 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2023-03-21T13:37:17Z</dcterms:created>
  <dcterms:modified xsi:type="dcterms:W3CDTF">2023-03-21T13:37:18Z</dcterms:modified>
</cp:coreProperties>
</file>